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8_{517706E2-0F1C-4460-9777-47A8F8CD4D8F}" xr6:coauthVersionLast="47" xr6:coauthVersionMax="47" xr10:uidLastSave="{00000000-0000-0000-0000-000000000000}"/>
  <bookViews>
    <workbookView xWindow="-120" yWindow="-120" windowWidth="29040" windowHeight="15720" tabRatio="803" firstSheet="1" activeTab="1" xr2:uid="{00000000-000D-0000-FFFF-FFFF00000000}"/>
  </bookViews>
  <sheets>
    <sheet name="Strategy_Builder" sheetId="1" r:id="rId1"/>
    <sheet name="Overall" sheetId="8" r:id="rId2"/>
    <sheet name="strategy_19" sheetId="9" r:id="rId3"/>
    <sheet name="strategy_12" sheetId="18" r:id="rId4"/>
    <sheet name="strategy_28" sheetId="19" r:id="rId5"/>
    <sheet name="strategy_comparison" sheetId="17" r:id="rId6"/>
    <sheet name="Consolidate_Data" sheetId="10" r:id="rId7"/>
    <sheet name="Positions_Demo" sheetId="2" r:id="rId8"/>
    <sheet name="Deals_Demo" sheetId="3" r:id="rId9"/>
  </sheets>
  <definedNames>
    <definedName name="_xlnm._FilterDatabase" localSheetId="7" hidden="1">Positions_Demo!$A$1:$AA$1497</definedName>
  </definedNames>
  <calcPr calcId="191029"/>
  <pivotCaches>
    <pivotCache cacheId="6" r:id="rId10"/>
    <pivotCache cacheId="7" r:id="rId11"/>
    <pivotCache cacheId="8" r:id="rId12"/>
    <pivotCache cacheId="9" r:id="rId13"/>
    <pivotCache cacheId="10" r:id="rId14"/>
    <pivotCache cacheId="11" r:id="rId15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6" i="8" l="1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E327" i="19"/>
  <c r="D327" i="19"/>
  <c r="E326" i="19"/>
  <c r="D326" i="19"/>
  <c r="E325" i="19"/>
  <c r="D325" i="19"/>
  <c r="E324" i="19"/>
  <c r="D324" i="19"/>
  <c r="E323" i="19"/>
  <c r="D323" i="19"/>
  <c r="E322" i="19"/>
  <c r="D322" i="19"/>
  <c r="E321" i="19"/>
  <c r="D321" i="19"/>
  <c r="E320" i="19"/>
  <c r="D320" i="19"/>
  <c r="E319" i="19"/>
  <c r="D319" i="19"/>
  <c r="E318" i="19"/>
  <c r="D318" i="19"/>
  <c r="E317" i="19"/>
  <c r="D317" i="19"/>
  <c r="E316" i="19"/>
  <c r="D316" i="19"/>
  <c r="E315" i="19"/>
  <c r="D315" i="19"/>
  <c r="E314" i="19"/>
  <c r="D314" i="19"/>
  <c r="E313" i="19"/>
  <c r="D313" i="19"/>
  <c r="E312" i="19"/>
  <c r="D312" i="19"/>
  <c r="E311" i="19"/>
  <c r="D311" i="19"/>
  <c r="E310" i="19"/>
  <c r="D310" i="19"/>
  <c r="E309" i="19"/>
  <c r="D309" i="19"/>
  <c r="E308" i="19"/>
  <c r="D308" i="19"/>
  <c r="E307" i="19"/>
  <c r="D307" i="19"/>
  <c r="E306" i="19"/>
  <c r="D306" i="19"/>
  <c r="E305" i="19"/>
  <c r="D305" i="19"/>
  <c r="E304" i="19"/>
  <c r="D304" i="19"/>
  <c r="E303" i="19"/>
  <c r="D303" i="19"/>
  <c r="E302" i="19"/>
  <c r="D302" i="19"/>
  <c r="E301" i="19"/>
  <c r="D301" i="19"/>
  <c r="E300" i="19"/>
  <c r="F300" i="19" s="1"/>
  <c r="D300" i="19"/>
  <c r="E299" i="19"/>
  <c r="F299" i="19" s="1"/>
  <c r="D299" i="19"/>
  <c r="E298" i="19"/>
  <c r="F298" i="19" s="1"/>
  <c r="D298" i="19"/>
  <c r="F297" i="19"/>
  <c r="E297" i="19"/>
  <c r="D297" i="19"/>
  <c r="F296" i="19"/>
  <c r="E296" i="19"/>
  <c r="D296" i="19"/>
  <c r="E295" i="19"/>
  <c r="F295" i="19" s="1"/>
  <c r="D295" i="19"/>
  <c r="E294" i="19"/>
  <c r="F294" i="19" s="1"/>
  <c r="D294" i="19"/>
  <c r="F293" i="19"/>
  <c r="E293" i="19"/>
  <c r="D293" i="19"/>
  <c r="E292" i="19"/>
  <c r="F292" i="19" s="1"/>
  <c r="D292" i="19"/>
  <c r="E291" i="19"/>
  <c r="F291" i="19" s="1"/>
  <c r="D291" i="19"/>
  <c r="F290" i="19"/>
  <c r="E290" i="19"/>
  <c r="D290" i="19"/>
  <c r="F289" i="19"/>
  <c r="E289" i="19"/>
  <c r="D289" i="19"/>
  <c r="F288" i="19"/>
  <c r="E288" i="19"/>
  <c r="D288" i="19"/>
  <c r="E287" i="19"/>
  <c r="F287" i="19" s="1"/>
  <c r="D287" i="19"/>
  <c r="E286" i="19"/>
  <c r="F286" i="19" s="1"/>
  <c r="D286" i="19"/>
  <c r="F285" i="19"/>
  <c r="E285" i="19"/>
  <c r="D285" i="19"/>
  <c r="E284" i="19"/>
  <c r="F284" i="19" s="1"/>
  <c r="D284" i="19"/>
  <c r="E283" i="19"/>
  <c r="F283" i="19" s="1"/>
  <c r="D283" i="19"/>
  <c r="F282" i="19"/>
  <c r="E282" i="19"/>
  <c r="D282" i="19"/>
  <c r="F281" i="19"/>
  <c r="E281" i="19"/>
  <c r="D281" i="19"/>
  <c r="F280" i="19"/>
  <c r="E280" i="19"/>
  <c r="D280" i="19"/>
  <c r="E279" i="19"/>
  <c r="F279" i="19" s="1"/>
  <c r="D279" i="19"/>
  <c r="E278" i="19"/>
  <c r="F278" i="19" s="1"/>
  <c r="D278" i="19"/>
  <c r="F277" i="19"/>
  <c r="E277" i="19"/>
  <c r="D277" i="19"/>
  <c r="E276" i="19"/>
  <c r="F276" i="19" s="1"/>
  <c r="D276" i="19"/>
  <c r="E275" i="19"/>
  <c r="F275" i="19" s="1"/>
  <c r="D275" i="19"/>
  <c r="F274" i="19"/>
  <c r="E274" i="19"/>
  <c r="D274" i="19"/>
  <c r="F273" i="19"/>
  <c r="E273" i="19"/>
  <c r="D273" i="19"/>
  <c r="F272" i="19"/>
  <c r="E272" i="19"/>
  <c r="D272" i="19"/>
  <c r="E271" i="19"/>
  <c r="F271" i="19" s="1"/>
  <c r="D271" i="19"/>
  <c r="E270" i="19"/>
  <c r="F270" i="19" s="1"/>
  <c r="D270" i="19"/>
  <c r="F269" i="19"/>
  <c r="E269" i="19"/>
  <c r="D269" i="19"/>
  <c r="E268" i="19"/>
  <c r="F268" i="19" s="1"/>
  <c r="D268" i="19"/>
  <c r="E267" i="19"/>
  <c r="F267" i="19" s="1"/>
  <c r="D267" i="19"/>
  <c r="F266" i="19"/>
  <c r="E266" i="19"/>
  <c r="D266" i="19"/>
  <c r="F265" i="19"/>
  <c r="E265" i="19"/>
  <c r="D265" i="19"/>
  <c r="F264" i="19"/>
  <c r="E264" i="19"/>
  <c r="D264" i="19"/>
  <c r="E263" i="19"/>
  <c r="F263" i="19" s="1"/>
  <c r="D263" i="19"/>
  <c r="E262" i="19"/>
  <c r="F262" i="19" s="1"/>
  <c r="D262" i="19"/>
  <c r="F261" i="19"/>
  <c r="E261" i="19"/>
  <c r="D261" i="19"/>
  <c r="E260" i="19"/>
  <c r="F260" i="19" s="1"/>
  <c r="D260" i="19"/>
  <c r="E259" i="19"/>
  <c r="F259" i="19" s="1"/>
  <c r="D259" i="19"/>
  <c r="F258" i="19"/>
  <c r="E258" i="19"/>
  <c r="D258" i="19"/>
  <c r="F257" i="19"/>
  <c r="E257" i="19"/>
  <c r="D257" i="19"/>
  <c r="F256" i="19"/>
  <c r="E256" i="19"/>
  <c r="D256" i="19"/>
  <c r="E255" i="19"/>
  <c r="F255" i="19" s="1"/>
  <c r="D255" i="19"/>
  <c r="E254" i="19"/>
  <c r="F254" i="19" s="1"/>
  <c r="D254" i="19"/>
  <c r="F253" i="19"/>
  <c r="E253" i="19"/>
  <c r="D253" i="19"/>
  <c r="E252" i="19"/>
  <c r="F252" i="19" s="1"/>
  <c r="D252" i="19"/>
  <c r="E251" i="19"/>
  <c r="F251" i="19" s="1"/>
  <c r="D251" i="19"/>
  <c r="F250" i="19"/>
  <c r="E250" i="19"/>
  <c r="D250" i="19"/>
  <c r="F249" i="19"/>
  <c r="E249" i="19"/>
  <c r="D249" i="19"/>
  <c r="F248" i="19"/>
  <c r="E248" i="19"/>
  <c r="D248" i="19"/>
  <c r="E247" i="19"/>
  <c r="F247" i="19" s="1"/>
  <c r="D247" i="19"/>
  <c r="E246" i="19"/>
  <c r="F246" i="19" s="1"/>
  <c r="D246" i="19"/>
  <c r="F245" i="19"/>
  <c r="E245" i="19"/>
  <c r="D245" i="19"/>
  <c r="E244" i="19"/>
  <c r="F244" i="19" s="1"/>
  <c r="D244" i="19"/>
  <c r="E243" i="19"/>
  <c r="F243" i="19" s="1"/>
  <c r="D243" i="19"/>
  <c r="F242" i="19"/>
  <c r="E242" i="19"/>
  <c r="D242" i="19"/>
  <c r="F241" i="19"/>
  <c r="E241" i="19"/>
  <c r="D241" i="19"/>
  <c r="F240" i="19"/>
  <c r="E240" i="19"/>
  <c r="D240" i="19"/>
  <c r="E239" i="19"/>
  <c r="F239" i="19" s="1"/>
  <c r="D239" i="19"/>
  <c r="E238" i="19"/>
  <c r="F238" i="19" s="1"/>
  <c r="D238" i="19"/>
  <c r="F237" i="19"/>
  <c r="E237" i="19"/>
  <c r="D237" i="19"/>
  <c r="E236" i="19"/>
  <c r="F236" i="19" s="1"/>
  <c r="D236" i="19"/>
  <c r="E235" i="19"/>
  <c r="F235" i="19" s="1"/>
  <c r="D235" i="19"/>
  <c r="F234" i="19"/>
  <c r="E234" i="19"/>
  <c r="D234" i="19"/>
  <c r="F233" i="19"/>
  <c r="E233" i="19"/>
  <c r="D233" i="19"/>
  <c r="F232" i="19"/>
  <c r="E232" i="19"/>
  <c r="D232" i="19"/>
  <c r="E231" i="19"/>
  <c r="F231" i="19" s="1"/>
  <c r="D231" i="19"/>
  <c r="E230" i="19"/>
  <c r="F230" i="19" s="1"/>
  <c r="D230" i="19"/>
  <c r="F229" i="19"/>
  <c r="E229" i="19"/>
  <c r="D229" i="19"/>
  <c r="E228" i="19"/>
  <c r="F228" i="19" s="1"/>
  <c r="D228" i="19"/>
  <c r="E227" i="19"/>
  <c r="F227" i="19" s="1"/>
  <c r="D227" i="19"/>
  <c r="F226" i="19"/>
  <c r="E226" i="19"/>
  <c r="D226" i="19"/>
  <c r="F225" i="19"/>
  <c r="E225" i="19"/>
  <c r="D225" i="19"/>
  <c r="F224" i="19"/>
  <c r="E224" i="19"/>
  <c r="D224" i="19"/>
  <c r="E223" i="19"/>
  <c r="F223" i="19" s="1"/>
  <c r="D223" i="19"/>
  <c r="F222" i="19"/>
  <c r="E222" i="19"/>
  <c r="D222" i="19"/>
  <c r="F221" i="19"/>
  <c r="E221" i="19"/>
  <c r="D221" i="19"/>
  <c r="E220" i="19"/>
  <c r="F220" i="19" s="1"/>
  <c r="D220" i="19"/>
  <c r="E219" i="19"/>
  <c r="F219" i="19" s="1"/>
  <c r="D219" i="19"/>
  <c r="F218" i="19"/>
  <c r="E218" i="19"/>
  <c r="D218" i="19"/>
  <c r="F217" i="19"/>
  <c r="E217" i="19"/>
  <c r="D217" i="19"/>
  <c r="F216" i="19"/>
  <c r="E216" i="19"/>
  <c r="D216" i="19"/>
  <c r="E215" i="19"/>
  <c r="F215" i="19" s="1"/>
  <c r="D215" i="19"/>
  <c r="F214" i="19"/>
  <c r="E214" i="19"/>
  <c r="D214" i="19"/>
  <c r="F213" i="19"/>
  <c r="E213" i="19"/>
  <c r="D213" i="19"/>
  <c r="E212" i="19"/>
  <c r="F212" i="19" s="1"/>
  <c r="D212" i="19"/>
  <c r="E211" i="19"/>
  <c r="F211" i="19" s="1"/>
  <c r="D211" i="19"/>
  <c r="F210" i="19"/>
  <c r="E210" i="19"/>
  <c r="D210" i="19"/>
  <c r="F209" i="19"/>
  <c r="E209" i="19"/>
  <c r="D209" i="19"/>
  <c r="F208" i="19"/>
  <c r="E208" i="19"/>
  <c r="D208" i="19"/>
  <c r="E207" i="19"/>
  <c r="F207" i="19" s="1"/>
  <c r="D207" i="19"/>
  <c r="F206" i="19"/>
  <c r="E206" i="19"/>
  <c r="D206" i="19"/>
  <c r="F205" i="19"/>
  <c r="E205" i="19"/>
  <c r="D205" i="19"/>
  <c r="E204" i="19"/>
  <c r="F204" i="19" s="1"/>
  <c r="D204" i="19"/>
  <c r="E203" i="19"/>
  <c r="F203" i="19" s="1"/>
  <c r="D203" i="19"/>
  <c r="F202" i="19"/>
  <c r="E202" i="19"/>
  <c r="D202" i="19"/>
  <c r="F201" i="19"/>
  <c r="E201" i="19"/>
  <c r="D201" i="19"/>
  <c r="F200" i="19"/>
  <c r="E200" i="19"/>
  <c r="D200" i="19"/>
  <c r="E199" i="19"/>
  <c r="F199" i="19" s="1"/>
  <c r="D199" i="19"/>
  <c r="F198" i="19"/>
  <c r="E198" i="19"/>
  <c r="D198" i="19"/>
  <c r="F197" i="19"/>
  <c r="E197" i="19"/>
  <c r="D197" i="19"/>
  <c r="E196" i="19"/>
  <c r="F196" i="19" s="1"/>
  <c r="D196" i="19"/>
  <c r="E195" i="19"/>
  <c r="F195" i="19" s="1"/>
  <c r="D195" i="19"/>
  <c r="F194" i="19"/>
  <c r="E194" i="19"/>
  <c r="D194" i="19"/>
  <c r="F193" i="19"/>
  <c r="E193" i="19"/>
  <c r="D193" i="19"/>
  <c r="F192" i="19"/>
  <c r="E192" i="19"/>
  <c r="D192" i="19"/>
  <c r="E191" i="19"/>
  <c r="F191" i="19" s="1"/>
  <c r="D191" i="19"/>
  <c r="F190" i="19"/>
  <c r="E190" i="19"/>
  <c r="D190" i="19"/>
  <c r="F189" i="19"/>
  <c r="E189" i="19"/>
  <c r="D189" i="19"/>
  <c r="E188" i="19"/>
  <c r="F188" i="19" s="1"/>
  <c r="E187" i="19"/>
  <c r="F187" i="19" s="1"/>
  <c r="E186" i="19"/>
  <c r="E185" i="19"/>
  <c r="F186" i="19" s="1"/>
  <c r="E184" i="19"/>
  <c r="E183" i="19"/>
  <c r="E182" i="19"/>
  <c r="F182" i="19" s="1"/>
  <c r="E181" i="19"/>
  <c r="E180" i="19"/>
  <c r="E179" i="19"/>
  <c r="F179" i="19" s="1"/>
  <c r="E178" i="19"/>
  <c r="E177" i="19"/>
  <c r="E176" i="19"/>
  <c r="E175" i="19"/>
  <c r="E174" i="19"/>
  <c r="E173" i="19"/>
  <c r="E172" i="19"/>
  <c r="E171" i="19"/>
  <c r="F171" i="19" s="1"/>
  <c r="E170" i="19"/>
  <c r="F170" i="19" s="1"/>
  <c r="F169" i="19"/>
  <c r="E169" i="19"/>
  <c r="E168" i="19"/>
  <c r="E167" i="19"/>
  <c r="F168" i="19" s="1"/>
  <c r="E166" i="19"/>
  <c r="F166" i="19" s="1"/>
  <c r="E165" i="19"/>
  <c r="E164" i="19"/>
  <c r="E163" i="19"/>
  <c r="F163" i="19" s="1"/>
  <c r="E162" i="19"/>
  <c r="E161" i="19"/>
  <c r="E160" i="19"/>
  <c r="E159" i="19"/>
  <c r="F160" i="19" s="1"/>
  <c r="F161" i="19" s="1"/>
  <c r="E158" i="19"/>
  <c r="F158" i="19" s="1"/>
  <c r="E157" i="19"/>
  <c r="E156" i="19"/>
  <c r="E155" i="19"/>
  <c r="F155" i="19" s="1"/>
  <c r="E154" i="19"/>
  <c r="E153" i="19"/>
  <c r="F153" i="19" s="1"/>
  <c r="F154" i="19" s="1"/>
  <c r="E152" i="19"/>
  <c r="E151" i="19"/>
  <c r="E150" i="19"/>
  <c r="F150" i="19" s="1"/>
  <c r="E149" i="19"/>
  <c r="E148" i="19"/>
  <c r="F149" i="19" s="1"/>
  <c r="E147" i="19"/>
  <c r="E146" i="19"/>
  <c r="E145" i="19"/>
  <c r="E144" i="19"/>
  <c r="E143" i="19"/>
  <c r="E142" i="19"/>
  <c r="F142" i="19" s="1"/>
  <c r="E141" i="19"/>
  <c r="E140" i="19"/>
  <c r="E139" i="19"/>
  <c r="F139" i="19" s="1"/>
  <c r="E138" i="19"/>
  <c r="E137" i="19"/>
  <c r="E136" i="19"/>
  <c r="E135" i="19"/>
  <c r="E134" i="19"/>
  <c r="E133" i="19"/>
  <c r="E132" i="19"/>
  <c r="E131" i="19"/>
  <c r="F131" i="19" s="1"/>
  <c r="E130" i="19"/>
  <c r="F130" i="19" s="1"/>
  <c r="F129" i="19"/>
  <c r="E129" i="19"/>
  <c r="E128" i="19"/>
  <c r="E127" i="19"/>
  <c r="E126" i="19"/>
  <c r="F126" i="19" s="1"/>
  <c r="E125" i="19"/>
  <c r="E124" i="19"/>
  <c r="E123" i="19"/>
  <c r="F123" i="19" s="1"/>
  <c r="F122" i="19"/>
  <c r="E122" i="19"/>
  <c r="E121" i="19"/>
  <c r="E120" i="19"/>
  <c r="E119" i="19"/>
  <c r="F120" i="19" s="1"/>
  <c r="F121" i="19" s="1"/>
  <c r="E118" i="19"/>
  <c r="E117" i="19"/>
  <c r="E116" i="19"/>
  <c r="E115" i="19"/>
  <c r="F115" i="19" s="1"/>
  <c r="E114" i="19"/>
  <c r="E113" i="19"/>
  <c r="E112" i="19"/>
  <c r="E111" i="19"/>
  <c r="F112" i="19" s="1"/>
  <c r="F113" i="19" s="1"/>
  <c r="F114" i="19" s="1"/>
  <c r="E110" i="19"/>
  <c r="F110" i="19" s="1"/>
  <c r="E109" i="19"/>
  <c r="E108" i="19"/>
  <c r="F109" i="19" s="1"/>
  <c r="E107" i="19"/>
  <c r="E106" i="19"/>
  <c r="E105" i="19"/>
  <c r="E104" i="19"/>
  <c r="E103" i="19"/>
  <c r="E102" i="19"/>
  <c r="F102" i="19" s="1"/>
  <c r="E101" i="19"/>
  <c r="E100" i="19"/>
  <c r="F101" i="19" s="1"/>
  <c r="E99" i="19"/>
  <c r="F99" i="19" s="1"/>
  <c r="E98" i="19"/>
  <c r="E97" i="19"/>
  <c r="E96" i="19"/>
  <c r="E95" i="19"/>
  <c r="F96" i="19" s="1"/>
  <c r="F97" i="19" s="1"/>
  <c r="F98" i="19" s="1"/>
  <c r="E94" i="19"/>
  <c r="F94" i="19" s="1"/>
  <c r="E93" i="19"/>
  <c r="E92" i="19"/>
  <c r="F93" i="19" s="1"/>
  <c r="E91" i="19"/>
  <c r="F91" i="19" s="1"/>
  <c r="E90" i="19"/>
  <c r="F90" i="19" s="1"/>
  <c r="E89" i="19"/>
  <c r="F89" i="19" s="1"/>
  <c r="E88" i="19"/>
  <c r="E87" i="19"/>
  <c r="E86" i="19"/>
  <c r="E85" i="19"/>
  <c r="E84" i="19"/>
  <c r="E83" i="19"/>
  <c r="E82" i="19"/>
  <c r="E81" i="19"/>
  <c r="E80" i="19"/>
  <c r="E79" i="19"/>
  <c r="E78" i="19"/>
  <c r="F78" i="19" s="1"/>
  <c r="E77" i="19"/>
  <c r="E76" i="19"/>
  <c r="E75" i="19"/>
  <c r="F75" i="19" s="1"/>
  <c r="E74" i="19"/>
  <c r="F74" i="19" s="1"/>
  <c r="F73" i="19"/>
  <c r="E73" i="19"/>
  <c r="E72" i="19"/>
  <c r="E71" i="19"/>
  <c r="E70" i="19"/>
  <c r="F70" i="19" s="1"/>
  <c r="E69" i="19"/>
  <c r="E68" i="19"/>
  <c r="E67" i="19"/>
  <c r="F67" i="19" s="1"/>
  <c r="E66" i="19"/>
  <c r="E65" i="19"/>
  <c r="F65" i="19" s="1"/>
  <c r="F66" i="19" s="1"/>
  <c r="E64" i="19"/>
  <c r="E63" i="19"/>
  <c r="L62" i="19"/>
  <c r="M62" i="19" s="1"/>
  <c r="K62" i="19"/>
  <c r="E62" i="19"/>
  <c r="L61" i="19"/>
  <c r="M61" i="19" s="1"/>
  <c r="K61" i="19"/>
  <c r="E61" i="19"/>
  <c r="F61" i="19" s="1"/>
  <c r="M60" i="19"/>
  <c r="L60" i="19"/>
  <c r="K60" i="19"/>
  <c r="E60" i="19"/>
  <c r="M59" i="19"/>
  <c r="L59" i="19"/>
  <c r="K59" i="19"/>
  <c r="E59" i="19"/>
  <c r="L58" i="19"/>
  <c r="M58" i="19" s="1"/>
  <c r="K58" i="19"/>
  <c r="E58" i="19"/>
  <c r="L57" i="19"/>
  <c r="M57" i="19" s="1"/>
  <c r="K57" i="19"/>
  <c r="E57" i="19"/>
  <c r="F57" i="19" s="1"/>
  <c r="L56" i="19"/>
  <c r="M56" i="19" s="1"/>
  <c r="K56" i="19"/>
  <c r="E56" i="19"/>
  <c r="M55" i="19"/>
  <c r="L55" i="19"/>
  <c r="K55" i="19"/>
  <c r="E55" i="19"/>
  <c r="F55" i="19" s="1"/>
  <c r="F56" i="19" s="1"/>
  <c r="L54" i="19"/>
  <c r="M54" i="19" s="1"/>
  <c r="K54" i="19"/>
  <c r="E54" i="19"/>
  <c r="L53" i="19"/>
  <c r="M53" i="19" s="1"/>
  <c r="K53" i="19"/>
  <c r="E53" i="19"/>
  <c r="L52" i="19"/>
  <c r="M52" i="19" s="1"/>
  <c r="K52" i="19"/>
  <c r="E52" i="19"/>
  <c r="M51" i="19"/>
  <c r="L51" i="19"/>
  <c r="K51" i="19"/>
  <c r="E51" i="19"/>
  <c r="L50" i="19"/>
  <c r="M50" i="19" s="1"/>
  <c r="K50" i="19"/>
  <c r="E50" i="19"/>
  <c r="L49" i="19"/>
  <c r="M49" i="19" s="1"/>
  <c r="K49" i="19"/>
  <c r="E49" i="19"/>
  <c r="L48" i="19"/>
  <c r="M48" i="19" s="1"/>
  <c r="K48" i="19"/>
  <c r="E48" i="19"/>
  <c r="M47" i="19"/>
  <c r="L47" i="19"/>
  <c r="K47" i="19"/>
  <c r="E47" i="19"/>
  <c r="L46" i="19"/>
  <c r="M46" i="19" s="1"/>
  <c r="K46" i="19"/>
  <c r="E46" i="19"/>
  <c r="L45" i="19"/>
  <c r="M45" i="19" s="1"/>
  <c r="K45" i="19"/>
  <c r="E45" i="19"/>
  <c r="F45" i="19" s="1"/>
  <c r="L44" i="19"/>
  <c r="M44" i="19" s="1"/>
  <c r="K44" i="19"/>
  <c r="E44" i="19"/>
  <c r="M43" i="19"/>
  <c r="L43" i="19"/>
  <c r="K43" i="19"/>
  <c r="E43" i="19"/>
  <c r="F44" i="19" s="1"/>
  <c r="L42" i="19"/>
  <c r="M42" i="19" s="1"/>
  <c r="K42" i="19"/>
  <c r="E42" i="19"/>
  <c r="L41" i="19"/>
  <c r="M41" i="19" s="1"/>
  <c r="K41" i="19"/>
  <c r="E41" i="19"/>
  <c r="L40" i="19"/>
  <c r="M40" i="19" s="1"/>
  <c r="K40" i="19"/>
  <c r="E40" i="19"/>
  <c r="M39" i="19"/>
  <c r="L39" i="19"/>
  <c r="K39" i="19"/>
  <c r="E39" i="19"/>
  <c r="L38" i="19"/>
  <c r="M38" i="19" s="1"/>
  <c r="K38" i="19"/>
  <c r="E38" i="19"/>
  <c r="L37" i="19"/>
  <c r="M37" i="19" s="1"/>
  <c r="K37" i="19"/>
  <c r="E37" i="19"/>
  <c r="L36" i="19"/>
  <c r="M36" i="19" s="1"/>
  <c r="K36" i="19"/>
  <c r="E36" i="19"/>
  <c r="AE35" i="19"/>
  <c r="M35" i="19"/>
  <c r="L35" i="19"/>
  <c r="K35" i="19"/>
  <c r="E35" i="19"/>
  <c r="AE34" i="19"/>
  <c r="M34" i="19"/>
  <c r="L34" i="19"/>
  <c r="K34" i="19"/>
  <c r="E34" i="19"/>
  <c r="AE33" i="19"/>
  <c r="L33" i="19"/>
  <c r="M33" i="19" s="1"/>
  <c r="K33" i="19"/>
  <c r="E33" i="19"/>
  <c r="AE32" i="19"/>
  <c r="L32" i="19"/>
  <c r="M32" i="19" s="1"/>
  <c r="K32" i="19"/>
  <c r="E32" i="19"/>
  <c r="AE31" i="19"/>
  <c r="M31" i="19"/>
  <c r="L31" i="19"/>
  <c r="K31" i="19"/>
  <c r="E31" i="19"/>
  <c r="AE30" i="19"/>
  <c r="L30" i="19"/>
  <c r="M30" i="19" s="1"/>
  <c r="K30" i="19"/>
  <c r="E30" i="19"/>
  <c r="AE29" i="19"/>
  <c r="L29" i="19"/>
  <c r="M29" i="19" s="1"/>
  <c r="K29" i="19"/>
  <c r="E29" i="19"/>
  <c r="AE28" i="19"/>
  <c r="L28" i="19"/>
  <c r="M28" i="19" s="1"/>
  <c r="K28" i="19"/>
  <c r="E28" i="19"/>
  <c r="AE27" i="19"/>
  <c r="M27" i="19"/>
  <c r="L27" i="19"/>
  <c r="K27" i="19"/>
  <c r="E27" i="19"/>
  <c r="AE26" i="19"/>
  <c r="M26" i="19"/>
  <c r="L26" i="19"/>
  <c r="K26" i="19"/>
  <c r="E26" i="19"/>
  <c r="AE25" i="19"/>
  <c r="L25" i="19"/>
  <c r="E25" i="19"/>
  <c r="AE24" i="19"/>
  <c r="L24" i="19"/>
  <c r="M24" i="19" s="1"/>
  <c r="E24" i="19"/>
  <c r="AE23" i="19"/>
  <c r="M23" i="19"/>
  <c r="L23" i="19"/>
  <c r="E23" i="19"/>
  <c r="AE22" i="19"/>
  <c r="L22" i="19"/>
  <c r="K22" i="19"/>
  <c r="K23" i="19" s="1"/>
  <c r="K24" i="19" s="1"/>
  <c r="K25" i="19" s="1"/>
  <c r="E22" i="19"/>
  <c r="D22" i="19"/>
  <c r="D23" i="19" s="1"/>
  <c r="AE21" i="19"/>
  <c r="AE20" i="19"/>
  <c r="AE19" i="19"/>
  <c r="AE18" i="19"/>
  <c r="AE17" i="19"/>
  <c r="AD17" i="19"/>
  <c r="AD16" i="19"/>
  <c r="AD15" i="19"/>
  <c r="AD14" i="19"/>
  <c r="AE13" i="19"/>
  <c r="AE14" i="19" s="1"/>
  <c r="AE15" i="19" s="1"/>
  <c r="AE16" i="19" s="1"/>
  <c r="AD13" i="19"/>
  <c r="C8" i="19"/>
  <c r="C7" i="19"/>
  <c r="C6" i="19"/>
  <c r="C5" i="19"/>
  <c r="O6669" i="3"/>
  <c r="P6669" i="3"/>
  <c r="Q6669" i="3"/>
  <c r="R6669" i="3"/>
  <c r="S6669" i="3"/>
  <c r="O6670" i="3"/>
  <c r="P6670" i="3"/>
  <c r="Q6670" i="3"/>
  <c r="O6671" i="3"/>
  <c r="P6671" i="3"/>
  <c r="R6671" i="3" s="1"/>
  <c r="S6671" i="3"/>
  <c r="O6672" i="3"/>
  <c r="P6672" i="3" s="1"/>
  <c r="Q6672" i="3" s="1"/>
  <c r="S6672" i="3"/>
  <c r="O6673" i="3"/>
  <c r="P6673" i="3" s="1"/>
  <c r="O6674" i="3"/>
  <c r="P6674" i="3"/>
  <c r="S6674" i="3" s="1"/>
  <c r="Q6674" i="3"/>
  <c r="O6675" i="3"/>
  <c r="P6675" i="3"/>
  <c r="O6676" i="3"/>
  <c r="P6676" i="3" s="1"/>
  <c r="O6677" i="3"/>
  <c r="P6677" i="3"/>
  <c r="Q6677" i="3"/>
  <c r="R6677" i="3"/>
  <c r="S6677" i="3"/>
  <c r="O6678" i="3"/>
  <c r="P6678" i="3"/>
  <c r="Q6678" i="3"/>
  <c r="O6679" i="3"/>
  <c r="P6679" i="3"/>
  <c r="Q6679" i="3"/>
  <c r="O6680" i="3"/>
  <c r="P6680" i="3" s="1"/>
  <c r="Q6680" i="3" s="1"/>
  <c r="O6681" i="3"/>
  <c r="P6681" i="3" s="1"/>
  <c r="S6681" i="3" s="1"/>
  <c r="R6681" i="3"/>
  <c r="O6682" i="3"/>
  <c r="P6682" i="3"/>
  <c r="S6682" i="3" s="1"/>
  <c r="Q6682" i="3"/>
  <c r="O6683" i="3"/>
  <c r="P6683" i="3"/>
  <c r="S6683" i="3" s="1"/>
  <c r="O6684" i="3"/>
  <c r="O6685" i="3"/>
  <c r="P6685" i="3"/>
  <c r="Q6685" i="3"/>
  <c r="R6685" i="3"/>
  <c r="S6685" i="3"/>
  <c r="O6686" i="3"/>
  <c r="P6686" i="3"/>
  <c r="Q6686" i="3"/>
  <c r="O6687" i="3"/>
  <c r="P6687" i="3"/>
  <c r="R6687" i="3" s="1"/>
  <c r="Q6687" i="3"/>
  <c r="O6688" i="3"/>
  <c r="P6688" i="3" s="1"/>
  <c r="R6688" i="3"/>
  <c r="O6689" i="3"/>
  <c r="P6689" i="3" s="1"/>
  <c r="O6690" i="3"/>
  <c r="P6690" i="3"/>
  <c r="S6690" i="3" s="1"/>
  <c r="Q6690" i="3"/>
  <c r="R6690" i="3"/>
  <c r="O6691" i="3"/>
  <c r="P6691" i="3"/>
  <c r="O6692" i="3"/>
  <c r="P6692" i="3"/>
  <c r="O6693" i="3"/>
  <c r="P6693" i="3" s="1"/>
  <c r="R6693" i="3" s="1"/>
  <c r="O6694" i="3"/>
  <c r="P6694" i="3"/>
  <c r="O6695" i="3"/>
  <c r="P6695" i="3"/>
  <c r="S6695" i="3"/>
  <c r="O6696" i="3"/>
  <c r="P6696" i="3" s="1"/>
  <c r="Q6696" i="3" s="1"/>
  <c r="R6696" i="3"/>
  <c r="S6696" i="3"/>
  <c r="O6697" i="3"/>
  <c r="P6697" i="3" s="1"/>
  <c r="S6697" i="3" s="1"/>
  <c r="Q6697" i="3"/>
  <c r="R6697" i="3"/>
  <c r="O6698" i="3"/>
  <c r="P6698" i="3"/>
  <c r="O6699" i="3"/>
  <c r="P6699" i="3" s="1"/>
  <c r="S6699" i="3"/>
  <c r="O6700" i="3"/>
  <c r="P6700" i="3" s="1"/>
  <c r="R6700" i="3"/>
  <c r="O6701" i="3"/>
  <c r="P6701" i="3" s="1"/>
  <c r="R6701" i="3" s="1"/>
  <c r="Q6701" i="3"/>
  <c r="S6701" i="3"/>
  <c r="O6702" i="3"/>
  <c r="P6702" i="3"/>
  <c r="Q6702" i="3"/>
  <c r="O6703" i="3"/>
  <c r="P6703" i="3"/>
  <c r="R6703" i="3" s="1"/>
  <c r="Q6703" i="3"/>
  <c r="O6704" i="3"/>
  <c r="P6704" i="3" s="1"/>
  <c r="R6704" i="3"/>
  <c r="O6705" i="3"/>
  <c r="P6705" i="3" s="1"/>
  <c r="O6706" i="3"/>
  <c r="P6706" i="3"/>
  <c r="S6706" i="3" s="1"/>
  <c r="Q6706" i="3"/>
  <c r="R6706" i="3"/>
  <c r="O6707" i="3"/>
  <c r="P6707" i="3"/>
  <c r="O6708" i="3"/>
  <c r="P6708" i="3" s="1"/>
  <c r="O6709" i="3"/>
  <c r="P6709" i="3" s="1"/>
  <c r="R6709" i="3"/>
  <c r="O6710" i="3"/>
  <c r="P6710" i="3"/>
  <c r="O6711" i="3"/>
  <c r="P6711" i="3" s="1"/>
  <c r="O6712" i="3"/>
  <c r="P6712" i="3" s="1"/>
  <c r="Q6712" i="3" s="1"/>
  <c r="R6712" i="3"/>
  <c r="S6712" i="3"/>
  <c r="O6713" i="3"/>
  <c r="P6713" i="3" s="1"/>
  <c r="S6713" i="3" s="1"/>
  <c r="Q6713" i="3"/>
  <c r="R6713" i="3"/>
  <c r="O6714" i="3"/>
  <c r="P6714" i="3"/>
  <c r="R6714" i="3"/>
  <c r="O6715" i="3"/>
  <c r="P6715" i="3" s="1"/>
  <c r="S6715" i="3"/>
  <c r="O6716" i="3"/>
  <c r="P6716" i="3" s="1"/>
  <c r="R6716" i="3" s="1"/>
  <c r="O6717" i="3"/>
  <c r="P6717" i="3" s="1"/>
  <c r="Q6717" i="3"/>
  <c r="O6718" i="3"/>
  <c r="P6718" i="3"/>
  <c r="Q6718" i="3"/>
  <c r="O6719" i="3"/>
  <c r="P6719" i="3"/>
  <c r="Q6719" i="3"/>
  <c r="O6720" i="3"/>
  <c r="P6720" i="3" s="1"/>
  <c r="O6721" i="3"/>
  <c r="P6721" i="3" s="1"/>
  <c r="R6721" i="3" s="1"/>
  <c r="O6722" i="3"/>
  <c r="P6722" i="3"/>
  <c r="S6722" i="3" s="1"/>
  <c r="Q6722" i="3"/>
  <c r="R6722" i="3"/>
  <c r="O6723" i="3"/>
  <c r="P6723" i="3"/>
  <c r="O6724" i="3"/>
  <c r="P6724" i="3" s="1"/>
  <c r="S6724" i="3"/>
  <c r="O6725" i="3"/>
  <c r="P6725" i="3" s="1"/>
  <c r="R6725" i="3"/>
  <c r="O6726" i="3"/>
  <c r="P6726" i="3"/>
  <c r="O6727" i="3"/>
  <c r="P6727" i="3"/>
  <c r="S6727" i="3" s="1"/>
  <c r="O6728" i="3"/>
  <c r="P6728" i="3" s="1"/>
  <c r="Q6728" i="3" s="1"/>
  <c r="R6728" i="3"/>
  <c r="S6728" i="3"/>
  <c r="O6729" i="3"/>
  <c r="P6729" i="3" s="1"/>
  <c r="S6729" i="3" s="1"/>
  <c r="Q6729" i="3"/>
  <c r="R6729" i="3"/>
  <c r="O6730" i="3"/>
  <c r="P6730" i="3"/>
  <c r="R6730" i="3"/>
  <c r="O6731" i="3"/>
  <c r="P6731" i="3" s="1"/>
  <c r="S6731" i="3"/>
  <c r="O6732" i="3"/>
  <c r="P6732" i="3" s="1"/>
  <c r="R6732" i="3"/>
  <c r="O6733" i="3"/>
  <c r="P6733" i="3" s="1"/>
  <c r="R6733" i="3" s="1"/>
  <c r="Q6733" i="3"/>
  <c r="O6734" i="3"/>
  <c r="P6734" i="3"/>
  <c r="Q6734" i="3"/>
  <c r="O6735" i="3"/>
  <c r="P6735" i="3"/>
  <c r="O6736" i="3"/>
  <c r="P6736" i="3" s="1"/>
  <c r="R6736" i="3" s="1"/>
  <c r="O6737" i="3"/>
  <c r="P6737" i="3" s="1"/>
  <c r="O6738" i="3"/>
  <c r="P6738" i="3"/>
  <c r="S6738" i="3" s="1"/>
  <c r="Q6738" i="3"/>
  <c r="R6738" i="3"/>
  <c r="O6739" i="3"/>
  <c r="P6739" i="3"/>
  <c r="O6740" i="3"/>
  <c r="P6740" i="3" s="1"/>
  <c r="O6741" i="3"/>
  <c r="P6741" i="3" s="1"/>
  <c r="R6741" i="3"/>
  <c r="O6742" i="3"/>
  <c r="P6742" i="3"/>
  <c r="O6743" i="3"/>
  <c r="P6743" i="3"/>
  <c r="O6744" i="3"/>
  <c r="P6744" i="3" s="1"/>
  <c r="Q6744" i="3" s="1"/>
  <c r="R6744" i="3"/>
  <c r="S6744" i="3"/>
  <c r="O6745" i="3"/>
  <c r="P6745" i="3" s="1"/>
  <c r="S6745" i="3" s="1"/>
  <c r="Q6745" i="3"/>
  <c r="R6745" i="3"/>
  <c r="O6746" i="3"/>
  <c r="P6746" i="3"/>
  <c r="R6746" i="3"/>
  <c r="O6747" i="3"/>
  <c r="P6747" i="3" s="1"/>
  <c r="S6747" i="3"/>
  <c r="O6748" i="3"/>
  <c r="P6748" i="3" s="1"/>
  <c r="R6748" i="3" s="1"/>
  <c r="O6749" i="3"/>
  <c r="P6749" i="3" s="1"/>
  <c r="R6749" i="3" s="1"/>
  <c r="Q6749" i="3"/>
  <c r="S6749" i="3"/>
  <c r="O6750" i="3"/>
  <c r="P6750" i="3"/>
  <c r="Q6750" i="3"/>
  <c r="O6751" i="3"/>
  <c r="P6751" i="3"/>
  <c r="Q6751" i="3" s="1"/>
  <c r="O6752" i="3"/>
  <c r="P6752" i="3" s="1"/>
  <c r="O6753" i="3"/>
  <c r="P6753" i="3" s="1"/>
  <c r="R6753" i="3"/>
  <c r="O6754" i="3"/>
  <c r="P6754" i="3"/>
  <c r="S6754" i="3" s="1"/>
  <c r="Q6754" i="3"/>
  <c r="R6754" i="3"/>
  <c r="O6755" i="3"/>
  <c r="P6755" i="3"/>
  <c r="O6756" i="3"/>
  <c r="P6756" i="3"/>
  <c r="S6756" i="3"/>
  <c r="O6757" i="3"/>
  <c r="P6757" i="3" s="1"/>
  <c r="R6757" i="3"/>
  <c r="O6758" i="3"/>
  <c r="P6758" i="3"/>
  <c r="O6759" i="3"/>
  <c r="P6759" i="3"/>
  <c r="S6759" i="3"/>
  <c r="O6760" i="3"/>
  <c r="P6760" i="3" s="1"/>
  <c r="Q6760" i="3" s="1"/>
  <c r="R6760" i="3"/>
  <c r="S6760" i="3"/>
  <c r="O6761" i="3"/>
  <c r="P6761" i="3" s="1"/>
  <c r="S6761" i="3" s="1"/>
  <c r="Q6761" i="3"/>
  <c r="R6761" i="3"/>
  <c r="O6762" i="3"/>
  <c r="P6762" i="3"/>
  <c r="R6762" i="3"/>
  <c r="O6763" i="3"/>
  <c r="P6763" i="3" s="1"/>
  <c r="S6763" i="3"/>
  <c r="O6764" i="3"/>
  <c r="P6764" i="3" s="1"/>
  <c r="R6764" i="3"/>
  <c r="O6765" i="3"/>
  <c r="P6765" i="3" s="1"/>
  <c r="Q6765" i="3"/>
  <c r="R6765" i="3"/>
  <c r="S6765" i="3"/>
  <c r="O6766" i="3"/>
  <c r="P6766" i="3"/>
  <c r="Q6766" i="3"/>
  <c r="O6767" i="3"/>
  <c r="P6767" i="3"/>
  <c r="R6767" i="3" s="1"/>
  <c r="Q6767" i="3"/>
  <c r="S6767" i="3"/>
  <c r="O6768" i="3"/>
  <c r="P6768" i="3" s="1"/>
  <c r="O6769" i="3"/>
  <c r="P6769" i="3" s="1"/>
  <c r="R6769" i="3" s="1"/>
  <c r="O6770" i="3"/>
  <c r="P6770" i="3"/>
  <c r="S6770" i="3" s="1"/>
  <c r="Q6770" i="3"/>
  <c r="R6770" i="3"/>
  <c r="O6771" i="3"/>
  <c r="P6771" i="3"/>
  <c r="O6772" i="3"/>
  <c r="P6772" i="3" s="1"/>
  <c r="O6773" i="3"/>
  <c r="P6773" i="3" s="1"/>
  <c r="R6773" i="3"/>
  <c r="O6774" i="3"/>
  <c r="P6774" i="3"/>
  <c r="Q6774" i="3"/>
  <c r="O6775" i="3"/>
  <c r="P6775" i="3"/>
  <c r="O6776" i="3"/>
  <c r="P6776" i="3" s="1"/>
  <c r="Q6776" i="3" s="1"/>
  <c r="R6776" i="3"/>
  <c r="S6776" i="3"/>
  <c r="O6777" i="3"/>
  <c r="P6777" i="3" s="1"/>
  <c r="S6777" i="3" s="1"/>
  <c r="Q6777" i="3"/>
  <c r="O6778" i="3"/>
  <c r="P6778" i="3"/>
  <c r="R6778" i="3"/>
  <c r="O6779" i="3"/>
  <c r="P6779" i="3"/>
  <c r="O6780" i="3"/>
  <c r="P6780" i="3" s="1"/>
  <c r="R6780" i="3" s="1"/>
  <c r="O6781" i="3"/>
  <c r="P6781" i="3" s="1"/>
  <c r="S6781" i="3" s="1"/>
  <c r="O6782" i="3"/>
  <c r="P6782" i="3"/>
  <c r="Q6782" i="3"/>
  <c r="O6783" i="3"/>
  <c r="P6783" i="3"/>
  <c r="O6784" i="3"/>
  <c r="P6784" i="3" s="1"/>
  <c r="R6784" i="3"/>
  <c r="O6785" i="3"/>
  <c r="P6785" i="3" s="1"/>
  <c r="R6785" i="3"/>
  <c r="O6786" i="3"/>
  <c r="P6786" i="3"/>
  <c r="O6787" i="3"/>
  <c r="P6787" i="3"/>
  <c r="O6788" i="3"/>
  <c r="P6788" i="3"/>
  <c r="Q6788" i="3" s="1"/>
  <c r="S6788" i="3"/>
  <c r="O6789" i="3"/>
  <c r="P6789" i="3" s="1"/>
  <c r="R6789" i="3"/>
  <c r="O6790" i="3"/>
  <c r="P6790" i="3"/>
  <c r="O6791" i="3"/>
  <c r="P6791" i="3" s="1"/>
  <c r="R6791" i="3"/>
  <c r="O6792" i="3"/>
  <c r="P6792" i="3" s="1"/>
  <c r="Q6792" i="3" s="1"/>
  <c r="R6792" i="3"/>
  <c r="S6792" i="3"/>
  <c r="O6793" i="3"/>
  <c r="P6793" i="3" s="1"/>
  <c r="R6793" i="3" s="1"/>
  <c r="O6794" i="3"/>
  <c r="P6794" i="3"/>
  <c r="Q6794" i="3" s="1"/>
  <c r="R6794" i="3"/>
  <c r="S6794" i="3"/>
  <c r="O6795" i="3"/>
  <c r="P6795" i="3" s="1"/>
  <c r="O6796" i="3"/>
  <c r="P6796" i="3"/>
  <c r="Q6796" i="3"/>
  <c r="R6796" i="3"/>
  <c r="S6796" i="3"/>
  <c r="O6797" i="3"/>
  <c r="P6797" i="3" s="1"/>
  <c r="R6797" i="3"/>
  <c r="O6798" i="3"/>
  <c r="P6798" i="3"/>
  <c r="O6799" i="3"/>
  <c r="P6799" i="3" s="1"/>
  <c r="R6799" i="3"/>
  <c r="O6800" i="3"/>
  <c r="P6800" i="3" s="1"/>
  <c r="R6800" i="3"/>
  <c r="O6801" i="3"/>
  <c r="P6801" i="3" s="1"/>
  <c r="R6801" i="3"/>
  <c r="O6802" i="3"/>
  <c r="P6802" i="3"/>
  <c r="S6802" i="3" s="1"/>
  <c r="Q6802" i="3"/>
  <c r="R6802" i="3"/>
  <c r="O6803" i="3"/>
  <c r="P6803" i="3"/>
  <c r="S6803" i="3"/>
  <c r="O6804" i="3"/>
  <c r="P6804" i="3"/>
  <c r="S6804" i="3" s="1"/>
  <c r="R6804" i="3"/>
  <c r="O6805" i="3"/>
  <c r="P6805" i="3" s="1"/>
  <c r="Q6805" i="3" s="1"/>
  <c r="R6805" i="3"/>
  <c r="O6806" i="3"/>
  <c r="P6806" i="3" s="1"/>
  <c r="Q6806" i="3"/>
  <c r="O6807" i="3"/>
  <c r="P6807" i="3" s="1"/>
  <c r="Q6807" i="3" s="1"/>
  <c r="S6807" i="3"/>
  <c r="O6808" i="3"/>
  <c r="P6808" i="3"/>
  <c r="O6809" i="3"/>
  <c r="P6809" i="3"/>
  <c r="R6809" i="3" s="1"/>
  <c r="Q6809" i="3"/>
  <c r="O6810" i="3"/>
  <c r="P6810" i="3"/>
  <c r="Q6810" i="3"/>
  <c r="R6810" i="3"/>
  <c r="S6810" i="3"/>
  <c r="O6811" i="3"/>
  <c r="P6811" i="3" s="1"/>
  <c r="O6812" i="3"/>
  <c r="P6812" i="3"/>
  <c r="Q6812" i="3"/>
  <c r="R6812" i="3"/>
  <c r="S6812" i="3"/>
  <c r="O6813" i="3"/>
  <c r="P6813" i="3" s="1"/>
  <c r="O6814" i="3"/>
  <c r="P6814" i="3" s="1"/>
  <c r="S6814" i="3" s="1"/>
  <c r="Q6814" i="3"/>
  <c r="R6814" i="3"/>
  <c r="O6815" i="3"/>
  <c r="P6815" i="3" s="1"/>
  <c r="O6816" i="3"/>
  <c r="P6816" i="3" s="1"/>
  <c r="O6817" i="3"/>
  <c r="P6817" i="3" s="1"/>
  <c r="O6818" i="3"/>
  <c r="P6818" i="3"/>
  <c r="Q6818" i="3"/>
  <c r="R6818" i="3"/>
  <c r="S6818" i="3"/>
  <c r="O6819" i="3"/>
  <c r="P6819" i="3"/>
  <c r="O6820" i="3"/>
  <c r="P6820" i="3"/>
  <c r="S6820" i="3" s="1"/>
  <c r="Q6820" i="3"/>
  <c r="O6821" i="3"/>
  <c r="P6821" i="3" s="1"/>
  <c r="R6821" i="3" s="1"/>
  <c r="Q6821" i="3"/>
  <c r="S6821" i="3"/>
  <c r="O6822" i="3"/>
  <c r="P6822" i="3"/>
  <c r="Q6822" i="3"/>
  <c r="O6823" i="3"/>
  <c r="P6823" i="3" s="1"/>
  <c r="S6823" i="3"/>
  <c r="O6824" i="3"/>
  <c r="P6824" i="3"/>
  <c r="S6824" i="3" s="1"/>
  <c r="O6825" i="3"/>
  <c r="P6825" i="3"/>
  <c r="O6826" i="3"/>
  <c r="P6826" i="3"/>
  <c r="Q6826" i="3"/>
  <c r="R6826" i="3"/>
  <c r="S6826" i="3"/>
  <c r="O6827" i="3"/>
  <c r="P6827" i="3" s="1"/>
  <c r="O6828" i="3"/>
  <c r="P6828" i="3"/>
  <c r="O6829" i="3"/>
  <c r="P6829" i="3" s="1"/>
  <c r="S6829" i="3" s="1"/>
  <c r="Q6829" i="3"/>
  <c r="R6829" i="3"/>
  <c r="O6830" i="3"/>
  <c r="P6830" i="3"/>
  <c r="O6831" i="3"/>
  <c r="P6831" i="3" s="1"/>
  <c r="R6831" i="3" s="1"/>
  <c r="Q6831" i="3"/>
  <c r="O6832" i="3"/>
  <c r="P6832" i="3"/>
  <c r="O6833" i="3"/>
  <c r="P6833" i="3" s="1"/>
  <c r="Q6833" i="3" s="1"/>
  <c r="R6833" i="3"/>
  <c r="S6833" i="3"/>
  <c r="O6834" i="3"/>
  <c r="P6834" i="3"/>
  <c r="Q6834" i="3"/>
  <c r="R6834" i="3"/>
  <c r="S6834" i="3"/>
  <c r="O6835" i="3"/>
  <c r="P6835" i="3"/>
  <c r="R6835" i="3" s="1"/>
  <c r="Q6835" i="3"/>
  <c r="O6836" i="3"/>
  <c r="P6836" i="3"/>
  <c r="Q6836" i="3"/>
  <c r="O6837" i="3"/>
  <c r="P6837" i="3" s="1"/>
  <c r="Q6837" i="3"/>
  <c r="R6837" i="3"/>
  <c r="S6837" i="3"/>
  <c r="O6838" i="3"/>
  <c r="P6838" i="3"/>
  <c r="Q6838" i="3"/>
  <c r="O6839" i="3"/>
  <c r="P6839" i="3" s="1"/>
  <c r="Q6839" i="3" s="1"/>
  <c r="R6839" i="3"/>
  <c r="S6839" i="3"/>
  <c r="O6840" i="3"/>
  <c r="P6840" i="3" s="1"/>
  <c r="S6840" i="3"/>
  <c r="O6841" i="3"/>
  <c r="P6841" i="3" s="1"/>
  <c r="O6842" i="3"/>
  <c r="P6842" i="3"/>
  <c r="Q6842" i="3"/>
  <c r="R6842" i="3"/>
  <c r="S6842" i="3"/>
  <c r="O6843" i="3"/>
  <c r="P6843" i="3" s="1"/>
  <c r="S6843" i="3"/>
  <c r="O6844" i="3"/>
  <c r="P6844" i="3"/>
  <c r="R6844" i="3" s="1"/>
  <c r="Q6844" i="3"/>
  <c r="S6844" i="3"/>
  <c r="O6845" i="3"/>
  <c r="P6845" i="3" s="1"/>
  <c r="O6846" i="3"/>
  <c r="P6846" i="3"/>
  <c r="Q6846" i="3" s="1"/>
  <c r="R6846" i="3"/>
  <c r="S6846" i="3"/>
  <c r="O6847" i="3"/>
  <c r="P6847" i="3" s="1"/>
  <c r="Q6847" i="3" s="1"/>
  <c r="R6847" i="3"/>
  <c r="S6847" i="3"/>
  <c r="O6848" i="3"/>
  <c r="P6848" i="3" s="1"/>
  <c r="S6848" i="3" s="1"/>
  <c r="Q6848" i="3"/>
  <c r="R6848" i="3"/>
  <c r="O6849" i="3"/>
  <c r="P6849" i="3" s="1"/>
  <c r="S6849" i="3" s="1"/>
  <c r="O6850" i="3"/>
  <c r="P6850" i="3"/>
  <c r="Q6850" i="3" s="1"/>
  <c r="R6850" i="3"/>
  <c r="S6850" i="3"/>
  <c r="O6851" i="3"/>
  <c r="P6851" i="3" s="1"/>
  <c r="R6851" i="3"/>
  <c r="O6852" i="3"/>
  <c r="P6852" i="3"/>
  <c r="S6852" i="3" s="1"/>
  <c r="Q6852" i="3"/>
  <c r="R6852" i="3"/>
  <c r="O6853" i="3"/>
  <c r="P6853" i="3"/>
  <c r="S6853" i="3"/>
  <c r="O6854" i="3"/>
  <c r="P6854" i="3"/>
  <c r="S6854" i="3" s="1"/>
  <c r="Q6854" i="3"/>
  <c r="R6854" i="3"/>
  <c r="O6855" i="3"/>
  <c r="P6855" i="3" s="1"/>
  <c r="Q6855" i="3" s="1"/>
  <c r="R6855" i="3"/>
  <c r="S6855" i="3"/>
  <c r="O6856" i="3"/>
  <c r="P6856" i="3"/>
  <c r="S6856" i="3" s="1"/>
  <c r="Q6856" i="3"/>
  <c r="R6856" i="3"/>
  <c r="O6857" i="3"/>
  <c r="P6857" i="3" s="1"/>
  <c r="Q6857" i="3" s="1"/>
  <c r="R6857" i="3"/>
  <c r="S6857" i="3"/>
  <c r="O6858" i="3"/>
  <c r="P6858" i="3"/>
  <c r="Q6858" i="3" s="1"/>
  <c r="R6858" i="3"/>
  <c r="S6858" i="3"/>
  <c r="O6859" i="3"/>
  <c r="P6859" i="3"/>
  <c r="Q6859" i="3"/>
  <c r="R6859" i="3"/>
  <c r="S6859" i="3"/>
  <c r="O6860" i="3"/>
  <c r="P6860" i="3"/>
  <c r="Q6860" i="3"/>
  <c r="O6861" i="3"/>
  <c r="P6861" i="3"/>
  <c r="R6861" i="3" s="1"/>
  <c r="Q6861" i="3"/>
  <c r="O6862" i="3"/>
  <c r="P6862" i="3"/>
  <c r="R6862" i="3" s="1"/>
  <c r="O6863" i="3"/>
  <c r="P6863" i="3" s="1"/>
  <c r="Q6863" i="3"/>
  <c r="R6863" i="3"/>
  <c r="S6863" i="3"/>
  <c r="O6864" i="3"/>
  <c r="P6864" i="3" s="1"/>
  <c r="S6864" i="3" s="1"/>
  <c r="Q6864" i="3"/>
  <c r="R6864" i="3"/>
  <c r="O6865" i="3"/>
  <c r="P6865" i="3" s="1"/>
  <c r="S6865" i="3" s="1"/>
  <c r="Q6865" i="3"/>
  <c r="R6865" i="3"/>
  <c r="O6866" i="3"/>
  <c r="P6866" i="3"/>
  <c r="R6866" i="3"/>
  <c r="O6867" i="3"/>
  <c r="P6867" i="3"/>
  <c r="Q6867" i="3" s="1"/>
  <c r="O6868" i="3"/>
  <c r="P6868" i="3"/>
  <c r="O6869" i="3"/>
  <c r="P6869" i="3"/>
  <c r="O6870" i="3"/>
  <c r="P6870" i="3"/>
  <c r="Q6870" i="3" s="1"/>
  <c r="O6871" i="3"/>
  <c r="P6871" i="3" s="1"/>
  <c r="R6871" i="3"/>
  <c r="O6872" i="3"/>
  <c r="P6872" i="3"/>
  <c r="Q6872" i="3"/>
  <c r="O6873" i="3"/>
  <c r="P6873" i="3" s="1"/>
  <c r="Q6873" i="3"/>
  <c r="R6873" i="3"/>
  <c r="S6873" i="3"/>
  <c r="O6874" i="3"/>
  <c r="P6874" i="3"/>
  <c r="R6874" i="3"/>
  <c r="O6875" i="3"/>
  <c r="P6875" i="3"/>
  <c r="O6876" i="3"/>
  <c r="P6876" i="3"/>
  <c r="O6877" i="3"/>
  <c r="P6877" i="3" s="1"/>
  <c r="O6878" i="3"/>
  <c r="P6878" i="3"/>
  <c r="O6879" i="3"/>
  <c r="P6879" i="3" s="1"/>
  <c r="O6880" i="3"/>
  <c r="P6880" i="3" s="1"/>
  <c r="Q6880" i="3"/>
  <c r="O6881" i="3"/>
  <c r="P6881" i="3"/>
  <c r="Q6881" i="3"/>
  <c r="O6882" i="3"/>
  <c r="P6882" i="3"/>
  <c r="O6883" i="3"/>
  <c r="P6883" i="3" s="1"/>
  <c r="O6884" i="3"/>
  <c r="P6884" i="3"/>
  <c r="O6885" i="3"/>
  <c r="P6885" i="3" s="1"/>
  <c r="O6886" i="3"/>
  <c r="P6886" i="3" s="1"/>
  <c r="O6887" i="3"/>
  <c r="P6887" i="3" s="1"/>
  <c r="O6888" i="3"/>
  <c r="P6888" i="3"/>
  <c r="O6889" i="3"/>
  <c r="P6889" i="3" s="1"/>
  <c r="Q6889" i="3"/>
  <c r="O6890" i="3"/>
  <c r="P6890" i="3" s="1"/>
  <c r="O6891" i="3"/>
  <c r="P6891" i="3"/>
  <c r="S6891" i="3"/>
  <c r="O6892" i="3"/>
  <c r="P6892" i="3"/>
  <c r="R6892" i="3" s="1"/>
  <c r="S6892" i="3"/>
  <c r="O6893" i="3"/>
  <c r="P6893" i="3" s="1"/>
  <c r="O6894" i="3"/>
  <c r="P6894" i="3" s="1"/>
  <c r="S6894" i="3" s="1"/>
  <c r="O6895" i="3"/>
  <c r="P6895" i="3" s="1"/>
  <c r="S6895" i="3"/>
  <c r="O6896" i="3"/>
  <c r="P6896" i="3" s="1"/>
  <c r="O6897" i="3"/>
  <c r="P6897" i="3"/>
  <c r="S6897" i="3"/>
  <c r="O6898" i="3"/>
  <c r="P6898" i="3"/>
  <c r="Q6898" i="3" s="1"/>
  <c r="S6898" i="3"/>
  <c r="O6899" i="3"/>
  <c r="P6899" i="3" s="1"/>
  <c r="O6900" i="3"/>
  <c r="P6900" i="3"/>
  <c r="Q6900" i="3" s="1"/>
  <c r="R6900" i="3"/>
  <c r="S6900" i="3"/>
  <c r="O6901" i="3"/>
  <c r="P6901" i="3"/>
  <c r="S6901" i="3"/>
  <c r="O6902" i="3"/>
  <c r="P6902" i="3" s="1"/>
  <c r="Q6902" i="3" s="1"/>
  <c r="R6902" i="3"/>
  <c r="S6902" i="3"/>
  <c r="O6903" i="3"/>
  <c r="P6903" i="3" s="1"/>
  <c r="Q6903" i="3" s="1"/>
  <c r="R6903" i="3"/>
  <c r="S6903" i="3"/>
  <c r="O6904" i="3"/>
  <c r="P6904" i="3" s="1"/>
  <c r="R6904" i="3"/>
  <c r="O6905" i="3"/>
  <c r="P6905" i="3" s="1"/>
  <c r="S6905" i="3"/>
  <c r="O6906" i="3"/>
  <c r="P6906" i="3" s="1"/>
  <c r="S6906" i="3"/>
  <c r="O6907" i="3"/>
  <c r="P6907" i="3"/>
  <c r="Q6907" i="3"/>
  <c r="R6907" i="3"/>
  <c r="S6907" i="3"/>
  <c r="O6908" i="3"/>
  <c r="P6908" i="3" s="1"/>
  <c r="R6908" i="3" s="1"/>
  <c r="Q6908" i="3"/>
  <c r="S6908" i="3"/>
  <c r="O6909" i="3"/>
  <c r="P6909" i="3"/>
  <c r="Q6909" i="3"/>
  <c r="R6909" i="3"/>
  <c r="S6909" i="3"/>
  <c r="O6910" i="3"/>
  <c r="P6910" i="3" s="1"/>
  <c r="Q6910" i="3"/>
  <c r="R6910" i="3"/>
  <c r="S6910" i="3"/>
  <c r="O6911" i="3"/>
  <c r="P6911" i="3"/>
  <c r="S6911" i="3" s="1"/>
  <c r="Q6911" i="3"/>
  <c r="R6911" i="3"/>
  <c r="O6912" i="3"/>
  <c r="P6912" i="3"/>
  <c r="Q6912" i="3"/>
  <c r="O6913" i="3"/>
  <c r="P6913" i="3" s="1"/>
  <c r="O6914" i="3"/>
  <c r="P6914" i="3" s="1"/>
  <c r="S6914" i="3" s="1"/>
  <c r="O6915" i="3"/>
  <c r="P6915" i="3"/>
  <c r="O6916" i="3"/>
  <c r="P6916" i="3"/>
  <c r="R6916" i="3" s="1"/>
  <c r="Q6916" i="3"/>
  <c r="S6916" i="3"/>
  <c r="O6917" i="3"/>
  <c r="P6917" i="3" s="1"/>
  <c r="Q6917" i="3" s="1"/>
  <c r="O6918" i="3"/>
  <c r="P6918" i="3" s="1"/>
  <c r="Q6918" i="3"/>
  <c r="R6918" i="3"/>
  <c r="S6918" i="3"/>
  <c r="O6919" i="3"/>
  <c r="P6919" i="3"/>
  <c r="O6920" i="3"/>
  <c r="P6920" i="3" s="1"/>
  <c r="R6920" i="3"/>
  <c r="O6921" i="3"/>
  <c r="P6921" i="3"/>
  <c r="S6921" i="3"/>
  <c r="O6922" i="3"/>
  <c r="P6922" i="3" s="1"/>
  <c r="O6923" i="3"/>
  <c r="P6923" i="3"/>
  <c r="Q6923" i="3"/>
  <c r="R6923" i="3"/>
  <c r="S6923" i="3"/>
  <c r="O6924" i="3"/>
  <c r="P6924" i="3" s="1"/>
  <c r="R6924" i="3" s="1"/>
  <c r="O6925" i="3"/>
  <c r="P6925" i="3"/>
  <c r="Q6925" i="3"/>
  <c r="R6925" i="3"/>
  <c r="S6925" i="3"/>
  <c r="O6926" i="3"/>
  <c r="P6926" i="3" s="1"/>
  <c r="Q6926" i="3"/>
  <c r="R6926" i="3"/>
  <c r="S6926" i="3"/>
  <c r="O6927" i="3"/>
  <c r="P6927" i="3"/>
  <c r="O6928" i="3"/>
  <c r="P6928" i="3"/>
  <c r="R6928" i="3" s="1"/>
  <c r="Q6928" i="3"/>
  <c r="S6928" i="3"/>
  <c r="O6929" i="3"/>
  <c r="P6929" i="3"/>
  <c r="O6930" i="3"/>
  <c r="P6930" i="3" s="1"/>
  <c r="O6931" i="3"/>
  <c r="P6931" i="3"/>
  <c r="Q6931" i="3" s="1"/>
  <c r="R6931" i="3"/>
  <c r="S6931" i="3"/>
  <c r="O6932" i="3"/>
  <c r="P6932" i="3"/>
  <c r="R6932" i="3" s="1"/>
  <c r="O6933" i="3"/>
  <c r="P6933" i="3" s="1"/>
  <c r="R6933" i="3" s="1"/>
  <c r="O6934" i="3"/>
  <c r="P6934" i="3" s="1"/>
  <c r="Q6934" i="3"/>
  <c r="O6935" i="3"/>
  <c r="P6935" i="3"/>
  <c r="O6936" i="3"/>
  <c r="P6936" i="3"/>
  <c r="O6937" i="3"/>
  <c r="P6937" i="3"/>
  <c r="S6937" i="3"/>
  <c r="O6938" i="3"/>
  <c r="P6938" i="3"/>
  <c r="R6938" i="3" s="1"/>
  <c r="Q6938" i="3"/>
  <c r="S6938" i="3"/>
  <c r="O6939" i="3"/>
  <c r="P6939" i="3"/>
  <c r="Q6939" i="3"/>
  <c r="R6939" i="3"/>
  <c r="S6939" i="3"/>
  <c r="O6940" i="3"/>
  <c r="P6940" i="3" s="1"/>
  <c r="R6940" i="3" s="1"/>
  <c r="Q6940" i="3"/>
  <c r="S6940" i="3"/>
  <c r="W3473" i="2" s="1"/>
  <c r="O6941" i="3"/>
  <c r="P6941" i="3"/>
  <c r="Q6941" i="3"/>
  <c r="R6941" i="3"/>
  <c r="S6941" i="3"/>
  <c r="O6942" i="3"/>
  <c r="P6942" i="3" s="1"/>
  <c r="Q6942" i="3"/>
  <c r="R6942" i="3"/>
  <c r="V3475" i="2" s="1"/>
  <c r="S6942" i="3"/>
  <c r="O6943" i="3"/>
  <c r="P6943" i="3"/>
  <c r="S6943" i="3" s="1"/>
  <c r="Q6943" i="3"/>
  <c r="O6944" i="3"/>
  <c r="P6944" i="3"/>
  <c r="R6944" i="3" s="1"/>
  <c r="Q6944" i="3"/>
  <c r="O6945" i="3"/>
  <c r="P6945" i="3"/>
  <c r="R6945" i="3"/>
  <c r="O6946" i="3"/>
  <c r="P6946" i="3"/>
  <c r="Q6946" i="3" s="1"/>
  <c r="R6946" i="3"/>
  <c r="S6946" i="3"/>
  <c r="O6947" i="3"/>
  <c r="P6947" i="3"/>
  <c r="Q6947" i="3" s="1"/>
  <c r="R6947" i="3"/>
  <c r="S6947" i="3"/>
  <c r="O6948" i="3"/>
  <c r="P6948" i="3"/>
  <c r="R6948" i="3" s="1"/>
  <c r="Q6948" i="3"/>
  <c r="S6948" i="3"/>
  <c r="W3478" i="2" s="1"/>
  <c r="O6949" i="3"/>
  <c r="P6949" i="3" s="1"/>
  <c r="R6949" i="3" s="1"/>
  <c r="O6950" i="3"/>
  <c r="P6950" i="3" s="1"/>
  <c r="R6950" i="3" s="1"/>
  <c r="Q6950" i="3"/>
  <c r="S6950" i="3"/>
  <c r="O6951" i="3"/>
  <c r="P6951" i="3"/>
  <c r="O6952" i="3"/>
  <c r="P6952" i="3" s="1"/>
  <c r="O6953" i="3"/>
  <c r="P6953" i="3"/>
  <c r="S6953" i="3"/>
  <c r="O6954" i="3"/>
  <c r="P6954" i="3"/>
  <c r="R6954" i="3" s="1"/>
  <c r="O6955" i="3"/>
  <c r="P6955" i="3"/>
  <c r="Q6955" i="3"/>
  <c r="R6955" i="3"/>
  <c r="S6955" i="3"/>
  <c r="O6956" i="3"/>
  <c r="P6956" i="3" s="1"/>
  <c r="R6956" i="3" s="1"/>
  <c r="O6957" i="3"/>
  <c r="P6957" i="3"/>
  <c r="S6957" i="3" s="1"/>
  <c r="Q6957" i="3"/>
  <c r="R6957" i="3"/>
  <c r="O6958" i="3"/>
  <c r="P6958" i="3"/>
  <c r="R6958" i="3" s="1"/>
  <c r="O6959" i="3"/>
  <c r="P6959" i="3" s="1"/>
  <c r="O6960" i="3"/>
  <c r="P6960" i="3" s="1"/>
  <c r="R6960" i="3" s="1"/>
  <c r="Q6960" i="3"/>
  <c r="O6961" i="3"/>
  <c r="P6961" i="3" s="1"/>
  <c r="S6961" i="3" s="1"/>
  <c r="Q6961" i="3"/>
  <c r="O6962" i="3"/>
  <c r="P6962" i="3"/>
  <c r="S6962" i="3" s="1"/>
  <c r="Q6962" i="3"/>
  <c r="O6963" i="3"/>
  <c r="P6963" i="3"/>
  <c r="Q6963" i="3" s="1"/>
  <c r="R6963" i="3"/>
  <c r="O6964" i="3"/>
  <c r="P6964" i="3"/>
  <c r="Q6964" i="3" s="1"/>
  <c r="R6964" i="3"/>
  <c r="O6965" i="3"/>
  <c r="P6965" i="3"/>
  <c r="S6965" i="3" s="1"/>
  <c r="Q6965" i="3"/>
  <c r="O6966" i="3"/>
  <c r="P6966" i="3"/>
  <c r="R6966" i="3" s="1"/>
  <c r="Q6966" i="3"/>
  <c r="O6967" i="3"/>
  <c r="P6967" i="3"/>
  <c r="Q6967" i="3"/>
  <c r="O6968" i="3"/>
  <c r="P6968" i="3" s="1"/>
  <c r="Q6968" i="3"/>
  <c r="R6968" i="3"/>
  <c r="S6968" i="3"/>
  <c r="O6969" i="3"/>
  <c r="P6969" i="3" s="1"/>
  <c r="S6969" i="3" s="1"/>
  <c r="O6970" i="3"/>
  <c r="P6970" i="3"/>
  <c r="S6970" i="3" s="1"/>
  <c r="Q6970" i="3"/>
  <c r="R6970" i="3"/>
  <c r="O6971" i="3"/>
  <c r="O6972" i="3"/>
  <c r="P6972" i="3"/>
  <c r="Q6972" i="3" s="1"/>
  <c r="R6972" i="3"/>
  <c r="S6972" i="3"/>
  <c r="O6973" i="3"/>
  <c r="P6973" i="3"/>
  <c r="S6973" i="3" s="1"/>
  <c r="O6974" i="3"/>
  <c r="P6974" i="3"/>
  <c r="R6974" i="3" s="1"/>
  <c r="Q6974" i="3"/>
  <c r="S6974" i="3"/>
  <c r="O6975" i="3"/>
  <c r="P6975" i="3" s="1"/>
  <c r="O6976" i="3"/>
  <c r="P6976" i="3" s="1"/>
  <c r="R6976" i="3" s="1"/>
  <c r="Q6976" i="3"/>
  <c r="S6976" i="3"/>
  <c r="O6977" i="3"/>
  <c r="P6977" i="3" s="1"/>
  <c r="S6977" i="3" s="1"/>
  <c r="Q6977" i="3"/>
  <c r="O6978" i="3"/>
  <c r="P6978" i="3"/>
  <c r="S6978" i="3" s="1"/>
  <c r="Q6978" i="3"/>
  <c r="O6979" i="3"/>
  <c r="P6979" i="3"/>
  <c r="Q6979" i="3" s="1"/>
  <c r="R6979" i="3"/>
  <c r="V3495" i="2" s="1"/>
  <c r="O6980" i="3"/>
  <c r="P6980" i="3"/>
  <c r="Q6980" i="3" s="1"/>
  <c r="R6980" i="3"/>
  <c r="O6981" i="3"/>
  <c r="P6981" i="3"/>
  <c r="S6981" i="3" s="1"/>
  <c r="Q6981" i="3"/>
  <c r="O6982" i="3"/>
  <c r="P6982" i="3"/>
  <c r="R6982" i="3" s="1"/>
  <c r="Q6982" i="3"/>
  <c r="O6983" i="3"/>
  <c r="P6983" i="3"/>
  <c r="Q6983" i="3"/>
  <c r="O6984" i="3"/>
  <c r="P6984" i="3" s="1"/>
  <c r="Q6984" i="3" s="1"/>
  <c r="S6984" i="3"/>
  <c r="O6985" i="3"/>
  <c r="P6985" i="3" s="1"/>
  <c r="S6985" i="3" s="1"/>
  <c r="Q6985" i="3"/>
  <c r="R6985" i="3"/>
  <c r="O6986" i="3"/>
  <c r="P6986" i="3"/>
  <c r="S6986" i="3" s="1"/>
  <c r="O6987" i="3"/>
  <c r="P6987" i="3" s="1"/>
  <c r="O6988" i="3"/>
  <c r="P6988" i="3"/>
  <c r="Q6988" i="3" s="1"/>
  <c r="O6989" i="3"/>
  <c r="P6989" i="3"/>
  <c r="S6989" i="3" s="1"/>
  <c r="Q6989" i="3"/>
  <c r="R6989" i="3"/>
  <c r="O6990" i="3"/>
  <c r="P6990" i="3"/>
  <c r="R6990" i="3" s="1"/>
  <c r="O6991" i="3"/>
  <c r="P6991" i="3" s="1"/>
  <c r="O6992" i="3"/>
  <c r="P6992" i="3" s="1"/>
  <c r="R6992" i="3" s="1"/>
  <c r="Q6992" i="3"/>
  <c r="O6993" i="3"/>
  <c r="P6993" i="3" s="1"/>
  <c r="S6993" i="3" s="1"/>
  <c r="Q6993" i="3"/>
  <c r="O6994" i="3"/>
  <c r="P6994" i="3"/>
  <c r="S6994" i="3" s="1"/>
  <c r="Q6994" i="3"/>
  <c r="O6995" i="3"/>
  <c r="P6995" i="3"/>
  <c r="Q6995" i="3" s="1"/>
  <c r="R6995" i="3"/>
  <c r="O6996" i="3"/>
  <c r="P6996" i="3"/>
  <c r="Q6996" i="3" s="1"/>
  <c r="R6996" i="3"/>
  <c r="O6997" i="3"/>
  <c r="P6997" i="3"/>
  <c r="S6997" i="3" s="1"/>
  <c r="Q6997" i="3"/>
  <c r="O6998" i="3"/>
  <c r="P6998" i="3"/>
  <c r="R6998" i="3" s="1"/>
  <c r="Q6998" i="3"/>
  <c r="O6999" i="3"/>
  <c r="P6999" i="3"/>
  <c r="Q6999" i="3"/>
  <c r="O7000" i="3"/>
  <c r="P7000" i="3" s="1"/>
  <c r="Q7000" i="3"/>
  <c r="R7000" i="3"/>
  <c r="S7000" i="3"/>
  <c r="O7001" i="3"/>
  <c r="P7001" i="3" s="1"/>
  <c r="S7001" i="3" s="1"/>
  <c r="O7002" i="3"/>
  <c r="P7002" i="3"/>
  <c r="S7002" i="3" s="1"/>
  <c r="Q7002" i="3"/>
  <c r="R7002" i="3"/>
  <c r="O7003" i="3"/>
  <c r="P7003" i="3" s="1"/>
  <c r="O7004" i="3"/>
  <c r="P7004" i="3"/>
  <c r="Q7004" i="3" s="1"/>
  <c r="R7004" i="3"/>
  <c r="S7004" i="3"/>
  <c r="O7005" i="3"/>
  <c r="P7005" i="3"/>
  <c r="S7005" i="3" s="1"/>
  <c r="O7006" i="3"/>
  <c r="P7006" i="3"/>
  <c r="R7006" i="3" s="1"/>
  <c r="Q7006" i="3"/>
  <c r="S7006" i="3"/>
  <c r="O7007" i="3"/>
  <c r="P7007" i="3" s="1"/>
  <c r="O7008" i="3"/>
  <c r="P7008" i="3" s="1"/>
  <c r="R7008" i="3" s="1"/>
  <c r="V3508" i="2" s="1"/>
  <c r="Q7008" i="3"/>
  <c r="S7008" i="3"/>
  <c r="O7009" i="3"/>
  <c r="P7009" i="3" s="1"/>
  <c r="S7009" i="3" s="1"/>
  <c r="Q7009" i="3"/>
  <c r="O7010" i="3"/>
  <c r="P7010" i="3"/>
  <c r="S7010" i="3" s="1"/>
  <c r="Q7010" i="3"/>
  <c r="O7011" i="3"/>
  <c r="P7011" i="3"/>
  <c r="Q7011" i="3" s="1"/>
  <c r="R7011" i="3"/>
  <c r="O7012" i="3"/>
  <c r="P7012" i="3"/>
  <c r="Q7012" i="3" s="1"/>
  <c r="R7012" i="3"/>
  <c r="O7013" i="3"/>
  <c r="P7013" i="3"/>
  <c r="S7013" i="3" s="1"/>
  <c r="Q7013" i="3"/>
  <c r="O7014" i="3"/>
  <c r="P7014" i="3"/>
  <c r="R7014" i="3" s="1"/>
  <c r="Q7014" i="3"/>
  <c r="O7015" i="3"/>
  <c r="P7015" i="3"/>
  <c r="Q7015" i="3"/>
  <c r="O7016" i="3"/>
  <c r="P7016" i="3" s="1"/>
  <c r="Q7016" i="3" s="1"/>
  <c r="S7016" i="3"/>
  <c r="O7017" i="3"/>
  <c r="P7017" i="3" s="1"/>
  <c r="S7017" i="3" s="1"/>
  <c r="Q7017" i="3"/>
  <c r="R7017" i="3"/>
  <c r="O7018" i="3"/>
  <c r="P7018" i="3"/>
  <c r="S7018" i="3" s="1"/>
  <c r="O7019" i="3"/>
  <c r="P7019" i="3" s="1"/>
  <c r="O7020" i="3"/>
  <c r="P7020" i="3"/>
  <c r="Q7020" i="3" s="1"/>
  <c r="O7021" i="3"/>
  <c r="P7021" i="3"/>
  <c r="S7021" i="3" s="1"/>
  <c r="Q7021" i="3"/>
  <c r="R7021" i="3"/>
  <c r="O7022" i="3"/>
  <c r="P7022" i="3"/>
  <c r="R7022" i="3" s="1"/>
  <c r="O7023" i="3"/>
  <c r="P7023" i="3" s="1"/>
  <c r="O7024" i="3"/>
  <c r="P7024" i="3" s="1"/>
  <c r="R7024" i="3" s="1"/>
  <c r="Q7024" i="3"/>
  <c r="O7025" i="3"/>
  <c r="P7025" i="3" s="1"/>
  <c r="S7025" i="3" s="1"/>
  <c r="Q7025" i="3"/>
  <c r="O7026" i="3"/>
  <c r="P7026" i="3"/>
  <c r="S7026" i="3" s="1"/>
  <c r="Q7026" i="3"/>
  <c r="O7027" i="3"/>
  <c r="P7027" i="3"/>
  <c r="Q7027" i="3" s="1"/>
  <c r="R7027" i="3"/>
  <c r="O7028" i="3"/>
  <c r="P7028" i="3"/>
  <c r="Q7028" i="3" s="1"/>
  <c r="R7028" i="3"/>
  <c r="O7029" i="3"/>
  <c r="P7029" i="3"/>
  <c r="S7029" i="3" s="1"/>
  <c r="Q7029" i="3"/>
  <c r="O7030" i="3"/>
  <c r="P7030" i="3"/>
  <c r="R7030" i="3" s="1"/>
  <c r="Q7030" i="3"/>
  <c r="O7031" i="3"/>
  <c r="P7031" i="3"/>
  <c r="Q7031" i="3"/>
  <c r="O7032" i="3"/>
  <c r="P7032" i="3" s="1"/>
  <c r="Q7032" i="3"/>
  <c r="R7032" i="3"/>
  <c r="S7032" i="3"/>
  <c r="O7033" i="3"/>
  <c r="P7033" i="3" s="1"/>
  <c r="S7033" i="3" s="1"/>
  <c r="O7034" i="3"/>
  <c r="P7034" i="3" s="1"/>
  <c r="O7035" i="3"/>
  <c r="P7035" i="3" s="1"/>
  <c r="O7036" i="3"/>
  <c r="P7036" i="3" s="1"/>
  <c r="O7037" i="3"/>
  <c r="P7037" i="3" s="1"/>
  <c r="O7038" i="3"/>
  <c r="P7038" i="3"/>
  <c r="Q7038" i="3"/>
  <c r="R7038" i="3"/>
  <c r="S7038" i="3"/>
  <c r="O7039" i="3"/>
  <c r="P7039" i="3"/>
  <c r="R7039" i="3" s="1"/>
  <c r="Q7039" i="3"/>
  <c r="S7039" i="3"/>
  <c r="O7040" i="3"/>
  <c r="P7040" i="3"/>
  <c r="S7040" i="3" s="1"/>
  <c r="Q7040" i="3"/>
  <c r="R7040" i="3"/>
  <c r="O7041" i="3"/>
  <c r="P7041" i="3" s="1"/>
  <c r="Q7041" i="3" s="1"/>
  <c r="S7041" i="3"/>
  <c r="O7042" i="3"/>
  <c r="P7042" i="3"/>
  <c r="Q7042" i="3"/>
  <c r="O7043" i="3"/>
  <c r="P7043" i="3" s="1"/>
  <c r="O7044" i="3"/>
  <c r="P7044" i="3"/>
  <c r="S7044" i="3"/>
  <c r="O7045" i="3"/>
  <c r="P7045" i="3" s="1"/>
  <c r="O7046" i="3"/>
  <c r="P7046" i="3"/>
  <c r="Q7046" i="3"/>
  <c r="R7046" i="3"/>
  <c r="S7046" i="3"/>
  <c r="O7047" i="3"/>
  <c r="P7047" i="3"/>
  <c r="R7047" i="3" s="1"/>
  <c r="Q7047" i="3"/>
  <c r="O7048" i="3"/>
  <c r="P7048" i="3"/>
  <c r="R7048" i="3" s="1"/>
  <c r="Q7048" i="3"/>
  <c r="O7049" i="3"/>
  <c r="P7049" i="3" s="1"/>
  <c r="S7049" i="3" s="1"/>
  <c r="Q7049" i="3"/>
  <c r="O7050" i="3"/>
  <c r="P7050" i="3"/>
  <c r="S7050" i="3" s="1"/>
  <c r="Q7050" i="3"/>
  <c r="O7051" i="3"/>
  <c r="P7051" i="3"/>
  <c r="R7051" i="3" s="1"/>
  <c r="Q7051" i="3"/>
  <c r="O7052" i="3"/>
  <c r="P7052" i="3"/>
  <c r="Q7052" i="3" s="1"/>
  <c r="R7052" i="3"/>
  <c r="O7053" i="3"/>
  <c r="P7053" i="3"/>
  <c r="Q7053" i="3" s="1"/>
  <c r="R7053" i="3"/>
  <c r="O7054" i="3"/>
  <c r="P7054" i="3"/>
  <c r="R7054" i="3" s="1"/>
  <c r="Q7054" i="3"/>
  <c r="O7055" i="3"/>
  <c r="P7055" i="3"/>
  <c r="R7055" i="3" s="1"/>
  <c r="O7056" i="3"/>
  <c r="P7056" i="3"/>
  <c r="O7057" i="3"/>
  <c r="P7057" i="3" s="1"/>
  <c r="R7057" i="3" s="1"/>
  <c r="Q7057" i="3"/>
  <c r="S7057" i="3"/>
  <c r="O7058" i="3"/>
  <c r="P7058" i="3"/>
  <c r="O7059" i="3"/>
  <c r="P7059" i="3"/>
  <c r="R7059" i="3" s="1"/>
  <c r="Q7059" i="3"/>
  <c r="S7059" i="3"/>
  <c r="O7060" i="3"/>
  <c r="P7060" i="3"/>
  <c r="O7061" i="3"/>
  <c r="P7061" i="3"/>
  <c r="R7061" i="3" s="1"/>
  <c r="Q7061" i="3"/>
  <c r="S7061" i="3"/>
  <c r="O7062" i="3"/>
  <c r="P7062" i="3"/>
  <c r="Q7062" i="3"/>
  <c r="R7062" i="3"/>
  <c r="S7062" i="3"/>
  <c r="O7063" i="3"/>
  <c r="P7063" i="3" s="1"/>
  <c r="O7064" i="3"/>
  <c r="P7064" i="3"/>
  <c r="Q7064" i="3" s="1"/>
  <c r="S7064" i="3"/>
  <c r="O7065" i="3"/>
  <c r="P7065" i="3" s="1"/>
  <c r="S7065" i="3" s="1"/>
  <c r="Q7065" i="3"/>
  <c r="R7065" i="3"/>
  <c r="O7066" i="3"/>
  <c r="P7066" i="3" s="1"/>
  <c r="O7067" i="3"/>
  <c r="P7067" i="3" s="1"/>
  <c r="O7068" i="3"/>
  <c r="P7068" i="3" s="1"/>
  <c r="O7069" i="3"/>
  <c r="P7069" i="3" s="1"/>
  <c r="O7070" i="3"/>
  <c r="P7070" i="3"/>
  <c r="Q7070" i="3" s="1"/>
  <c r="S7070" i="3"/>
  <c r="O7071" i="3"/>
  <c r="P7071" i="3"/>
  <c r="R7071" i="3" s="1"/>
  <c r="Q7071" i="3"/>
  <c r="S7071" i="3"/>
  <c r="O7072" i="3"/>
  <c r="P7072" i="3" s="1"/>
  <c r="O7073" i="3"/>
  <c r="P7073" i="3" s="1"/>
  <c r="Q7073" i="3"/>
  <c r="R7073" i="3"/>
  <c r="S7073" i="3"/>
  <c r="O7074" i="3"/>
  <c r="P7074" i="3" s="1"/>
  <c r="O7075" i="3"/>
  <c r="P7075" i="3" s="1"/>
  <c r="S7075" i="3" s="1"/>
  <c r="W3545" i="2" s="1"/>
  <c r="O7076" i="3"/>
  <c r="P7076" i="3" s="1"/>
  <c r="T3546" i="2" s="1"/>
  <c r="U3546" i="2" s="1"/>
  <c r="O7077" i="3"/>
  <c r="P7077" i="3" s="1"/>
  <c r="O7078" i="3"/>
  <c r="P7078" i="3"/>
  <c r="Q7078" i="3"/>
  <c r="R7078" i="3"/>
  <c r="S7078" i="3"/>
  <c r="O7079" i="3"/>
  <c r="P7079" i="3"/>
  <c r="R7079" i="3" s="1"/>
  <c r="Q7079" i="3"/>
  <c r="O7080" i="3"/>
  <c r="P7080" i="3"/>
  <c r="R7080" i="3" s="1"/>
  <c r="Q7080" i="3"/>
  <c r="S7080" i="3"/>
  <c r="O7081" i="3"/>
  <c r="P7081" i="3" s="1"/>
  <c r="S7081" i="3" s="1"/>
  <c r="Q7081" i="3"/>
  <c r="O7082" i="3"/>
  <c r="P7082" i="3"/>
  <c r="S7082" i="3" s="1"/>
  <c r="Q7082" i="3"/>
  <c r="O7083" i="3"/>
  <c r="P7083" i="3"/>
  <c r="R7083" i="3" s="1"/>
  <c r="Q7083" i="3"/>
  <c r="O7084" i="3"/>
  <c r="P7084" i="3"/>
  <c r="Q7084" i="3" s="1"/>
  <c r="R7084" i="3"/>
  <c r="O7085" i="3"/>
  <c r="P7085" i="3"/>
  <c r="Q7085" i="3" s="1"/>
  <c r="R7085" i="3"/>
  <c r="O7086" i="3"/>
  <c r="P7086" i="3"/>
  <c r="R7086" i="3" s="1"/>
  <c r="Q7086" i="3"/>
  <c r="S7086" i="3"/>
  <c r="O7087" i="3"/>
  <c r="P7087" i="3"/>
  <c r="O7088" i="3"/>
  <c r="P7088" i="3"/>
  <c r="S7088" i="3" s="1"/>
  <c r="O7089" i="3"/>
  <c r="P7089" i="3" s="1"/>
  <c r="R7089" i="3" s="1"/>
  <c r="Q7089" i="3"/>
  <c r="O7090" i="3"/>
  <c r="P7090" i="3"/>
  <c r="Q7090" i="3" s="1"/>
  <c r="O7091" i="3"/>
  <c r="P7091" i="3"/>
  <c r="R7091" i="3" s="1"/>
  <c r="Q7091" i="3"/>
  <c r="O7092" i="3"/>
  <c r="P7092" i="3"/>
  <c r="S7092" i="3" s="1"/>
  <c r="O7093" i="3"/>
  <c r="P7093" i="3"/>
  <c r="R7093" i="3" s="1"/>
  <c r="Q7093" i="3"/>
  <c r="O7094" i="3"/>
  <c r="P7094" i="3"/>
  <c r="Q7094" i="3"/>
  <c r="R7094" i="3"/>
  <c r="S7094" i="3"/>
  <c r="O7095" i="3"/>
  <c r="P7095" i="3" s="1"/>
  <c r="O7096" i="3"/>
  <c r="P7096" i="3"/>
  <c r="Q7096" i="3"/>
  <c r="R7096" i="3"/>
  <c r="S7096" i="3"/>
  <c r="O7097" i="3"/>
  <c r="P7097" i="3" s="1"/>
  <c r="S7097" i="3" s="1"/>
  <c r="O7098" i="3"/>
  <c r="P7098" i="3" s="1"/>
  <c r="O7099" i="3"/>
  <c r="P7099" i="3" s="1"/>
  <c r="O7100" i="3"/>
  <c r="P7100" i="3" s="1"/>
  <c r="O7101" i="3"/>
  <c r="P7101" i="3" s="1"/>
  <c r="O7102" i="3"/>
  <c r="P7102" i="3"/>
  <c r="Q7102" i="3"/>
  <c r="R7102" i="3"/>
  <c r="S7102" i="3"/>
  <c r="O7103" i="3"/>
  <c r="P7103" i="3"/>
  <c r="R7103" i="3" s="1"/>
  <c r="Q7103" i="3"/>
  <c r="S7103" i="3"/>
  <c r="O7104" i="3"/>
  <c r="P7104" i="3"/>
  <c r="S7104" i="3" s="1"/>
  <c r="Q7104" i="3"/>
  <c r="R7104" i="3"/>
  <c r="O7105" i="3"/>
  <c r="P7105" i="3" s="1"/>
  <c r="Q7105" i="3" s="1"/>
  <c r="S7105" i="3"/>
  <c r="O7106" i="3"/>
  <c r="P7106" i="3"/>
  <c r="Q7106" i="3"/>
  <c r="O7107" i="3"/>
  <c r="P7107" i="3" s="1"/>
  <c r="O7108" i="3"/>
  <c r="P7108" i="3"/>
  <c r="S7108" i="3"/>
  <c r="O7109" i="3"/>
  <c r="P7109" i="3" s="1"/>
  <c r="O7110" i="3"/>
  <c r="P7110" i="3"/>
  <c r="Q7110" i="3"/>
  <c r="R7110" i="3"/>
  <c r="S7110" i="3"/>
  <c r="O7111" i="3"/>
  <c r="P7111" i="3"/>
  <c r="R7111" i="3" s="1"/>
  <c r="Q7111" i="3"/>
  <c r="O7112" i="3"/>
  <c r="P7112" i="3"/>
  <c r="R7112" i="3" s="1"/>
  <c r="Q7112" i="3"/>
  <c r="O7113" i="3"/>
  <c r="P7113" i="3" s="1"/>
  <c r="S7113" i="3" s="1"/>
  <c r="Q7113" i="3"/>
  <c r="O7114" i="3"/>
  <c r="P7114" i="3"/>
  <c r="S7114" i="3" s="1"/>
  <c r="Q7114" i="3"/>
  <c r="O7115" i="3"/>
  <c r="P7115" i="3"/>
  <c r="R7115" i="3" s="1"/>
  <c r="Q7115" i="3"/>
  <c r="O7116" i="3"/>
  <c r="P7116" i="3"/>
  <c r="Q7116" i="3" s="1"/>
  <c r="R7116" i="3"/>
  <c r="O7117" i="3"/>
  <c r="P7117" i="3"/>
  <c r="Q7117" i="3" s="1"/>
  <c r="R7117" i="3"/>
  <c r="O7118" i="3"/>
  <c r="P7118" i="3"/>
  <c r="R7118" i="3" s="1"/>
  <c r="Q7118" i="3"/>
  <c r="O7119" i="3"/>
  <c r="P7119" i="3"/>
  <c r="R7119" i="3" s="1"/>
  <c r="O7120" i="3"/>
  <c r="P7120" i="3"/>
  <c r="O7121" i="3"/>
  <c r="P7121" i="3" s="1"/>
  <c r="R7121" i="3" s="1"/>
  <c r="V3567" i="2" s="1"/>
  <c r="Q7121" i="3"/>
  <c r="S7121" i="3"/>
  <c r="O7122" i="3"/>
  <c r="P7122" i="3"/>
  <c r="O7123" i="3"/>
  <c r="P7123" i="3"/>
  <c r="R7123" i="3" s="1"/>
  <c r="Q7123" i="3"/>
  <c r="S7123" i="3"/>
  <c r="O7124" i="3"/>
  <c r="P7124" i="3"/>
  <c r="O7125" i="3"/>
  <c r="P7125" i="3"/>
  <c r="R7125" i="3" s="1"/>
  <c r="Q7125" i="3"/>
  <c r="S7125" i="3"/>
  <c r="O7126" i="3"/>
  <c r="P7126" i="3"/>
  <c r="Q7126" i="3"/>
  <c r="R7126" i="3"/>
  <c r="S7126" i="3"/>
  <c r="O7127" i="3"/>
  <c r="P7127" i="3" s="1"/>
  <c r="O7128" i="3"/>
  <c r="P7128" i="3"/>
  <c r="Q7128" i="3" s="1"/>
  <c r="R7128" i="3"/>
  <c r="S7128" i="3"/>
  <c r="O7129" i="3"/>
  <c r="P7129" i="3" s="1"/>
  <c r="S7129" i="3" s="1"/>
  <c r="Q7129" i="3"/>
  <c r="R7129" i="3"/>
  <c r="O7130" i="3"/>
  <c r="P7130" i="3" s="1"/>
  <c r="O7131" i="3"/>
  <c r="P7131" i="3" s="1"/>
  <c r="O7132" i="3"/>
  <c r="P7132" i="3" s="1"/>
  <c r="O7133" i="3"/>
  <c r="P7133" i="3" s="1"/>
  <c r="O7134" i="3"/>
  <c r="P7134" i="3"/>
  <c r="Q7134" i="3" s="1"/>
  <c r="R7134" i="3"/>
  <c r="S7134" i="3"/>
  <c r="O7135" i="3"/>
  <c r="P7135" i="3"/>
  <c r="R7135" i="3" s="1"/>
  <c r="Q7135" i="3"/>
  <c r="S7135" i="3"/>
  <c r="O7136" i="3"/>
  <c r="P7136" i="3" s="1"/>
  <c r="O7137" i="3"/>
  <c r="P7137" i="3" s="1"/>
  <c r="Q7137" i="3"/>
  <c r="R7137" i="3"/>
  <c r="S7137" i="3"/>
  <c r="O7138" i="3"/>
  <c r="P7138" i="3" s="1"/>
  <c r="O7139" i="3"/>
  <c r="P7139" i="3" s="1"/>
  <c r="S7139" i="3" s="1"/>
  <c r="W3577" i="2" s="1"/>
  <c r="O7140" i="3"/>
  <c r="P7140" i="3" s="1"/>
  <c r="T3578" i="2" s="1"/>
  <c r="U3578" i="2" s="1"/>
  <c r="O7141" i="3"/>
  <c r="P7141" i="3" s="1"/>
  <c r="O7142" i="3"/>
  <c r="P7142" i="3"/>
  <c r="Q7142" i="3"/>
  <c r="R7142" i="3"/>
  <c r="S7142" i="3"/>
  <c r="O7143" i="3"/>
  <c r="P7143" i="3"/>
  <c r="R7143" i="3" s="1"/>
  <c r="Q7143" i="3"/>
  <c r="O7144" i="3"/>
  <c r="P7144" i="3"/>
  <c r="R7144" i="3" s="1"/>
  <c r="Q7144" i="3"/>
  <c r="S7144" i="3"/>
  <c r="O7145" i="3"/>
  <c r="P7145" i="3" s="1"/>
  <c r="S7145" i="3" s="1"/>
  <c r="Q7145" i="3"/>
  <c r="O7146" i="3"/>
  <c r="P7146" i="3"/>
  <c r="S7146" i="3" s="1"/>
  <c r="Q7146" i="3"/>
  <c r="O7147" i="3"/>
  <c r="P7147" i="3"/>
  <c r="R7147" i="3" s="1"/>
  <c r="Q7147" i="3"/>
  <c r="O7148" i="3"/>
  <c r="P7148" i="3"/>
  <c r="Q7148" i="3" s="1"/>
  <c r="R7148" i="3"/>
  <c r="O7149" i="3"/>
  <c r="P7149" i="3"/>
  <c r="Q7149" i="3" s="1"/>
  <c r="R7149" i="3"/>
  <c r="O7150" i="3"/>
  <c r="P7150" i="3"/>
  <c r="R7150" i="3" s="1"/>
  <c r="Q7150" i="3"/>
  <c r="S7150" i="3"/>
  <c r="O7151" i="3"/>
  <c r="P7151" i="3"/>
  <c r="O7152" i="3"/>
  <c r="P7152" i="3"/>
  <c r="S7152" i="3" s="1"/>
  <c r="O7153" i="3"/>
  <c r="P7153" i="3" s="1"/>
  <c r="R7153" i="3" s="1"/>
  <c r="Q7153" i="3"/>
  <c r="O7154" i="3"/>
  <c r="P7154" i="3"/>
  <c r="Q7154" i="3" s="1"/>
  <c r="O7155" i="3"/>
  <c r="P7155" i="3"/>
  <c r="R7155" i="3" s="1"/>
  <c r="Q7155" i="3"/>
  <c r="O7156" i="3"/>
  <c r="P7156" i="3"/>
  <c r="S7156" i="3" s="1"/>
  <c r="O7157" i="3"/>
  <c r="P7157" i="3"/>
  <c r="R7157" i="3" s="1"/>
  <c r="Q7157" i="3"/>
  <c r="O7158" i="3"/>
  <c r="P7158" i="3"/>
  <c r="Q7158" i="3"/>
  <c r="R7158" i="3"/>
  <c r="S7158" i="3"/>
  <c r="O7159" i="3"/>
  <c r="P7159" i="3" s="1"/>
  <c r="O7160" i="3"/>
  <c r="P7160" i="3"/>
  <c r="Q7160" i="3"/>
  <c r="R7160" i="3"/>
  <c r="S7160" i="3"/>
  <c r="O7161" i="3"/>
  <c r="P7161" i="3" s="1"/>
  <c r="S7161" i="3" s="1"/>
  <c r="R7161" i="3"/>
  <c r="O7162" i="3"/>
  <c r="P7162" i="3" s="1"/>
  <c r="O7163" i="3"/>
  <c r="P7163" i="3" s="1"/>
  <c r="O7164" i="3"/>
  <c r="P7164" i="3" s="1"/>
  <c r="O7165" i="3"/>
  <c r="P7165" i="3" s="1"/>
  <c r="O7166" i="3"/>
  <c r="P7166" i="3"/>
  <c r="Q7166" i="3"/>
  <c r="R7166" i="3"/>
  <c r="S7166" i="3"/>
  <c r="O7167" i="3"/>
  <c r="P7167" i="3"/>
  <c r="R7167" i="3" s="1"/>
  <c r="Q7167" i="3"/>
  <c r="S7167" i="3"/>
  <c r="O7168" i="3"/>
  <c r="P7168" i="3"/>
  <c r="S7168" i="3" s="1"/>
  <c r="Q7168" i="3"/>
  <c r="R7168" i="3"/>
  <c r="O7169" i="3"/>
  <c r="P7169" i="3" s="1"/>
  <c r="Q7169" i="3" s="1"/>
  <c r="R7169" i="3"/>
  <c r="S7169" i="3"/>
  <c r="O7170" i="3"/>
  <c r="P7170" i="3"/>
  <c r="R7170" i="3" s="1"/>
  <c r="Q7170" i="3"/>
  <c r="S7170" i="3"/>
  <c r="O7171" i="3"/>
  <c r="P7171" i="3" s="1"/>
  <c r="O7172" i="3"/>
  <c r="P7172" i="3" s="1"/>
  <c r="S7172" i="3" s="1"/>
  <c r="Q7172" i="3"/>
  <c r="R7172" i="3"/>
  <c r="O7173" i="3"/>
  <c r="P7173" i="3"/>
  <c r="S7173" i="3" s="1"/>
  <c r="Q7173" i="3"/>
  <c r="O7174" i="3"/>
  <c r="P7174" i="3"/>
  <c r="R7174" i="3" s="1"/>
  <c r="Q7174" i="3"/>
  <c r="O7175" i="3"/>
  <c r="P7175" i="3"/>
  <c r="Q7175" i="3" s="1"/>
  <c r="O7176" i="3"/>
  <c r="P7176" i="3"/>
  <c r="O7177" i="3"/>
  <c r="P7177" i="3"/>
  <c r="Q7177" i="3"/>
  <c r="R7177" i="3"/>
  <c r="S7177" i="3"/>
  <c r="W3597" i="2" s="1"/>
  <c r="O7178" i="3"/>
  <c r="P7178" i="3" s="1"/>
  <c r="O7179" i="3"/>
  <c r="P7179" i="3"/>
  <c r="S7179" i="3" s="1"/>
  <c r="Q7179" i="3"/>
  <c r="R7179" i="3"/>
  <c r="O7180" i="3"/>
  <c r="P7180" i="3" s="1"/>
  <c r="Q7180" i="3"/>
  <c r="R7180" i="3"/>
  <c r="S7180" i="3"/>
  <c r="O7181" i="3"/>
  <c r="P7181" i="3"/>
  <c r="S7181" i="3" s="1"/>
  <c r="Q7181" i="3"/>
  <c r="O7182" i="3"/>
  <c r="P7182" i="3"/>
  <c r="R7182" i="3" s="1"/>
  <c r="Q7182" i="3"/>
  <c r="S7182" i="3"/>
  <c r="O7183" i="3"/>
  <c r="P7183" i="3"/>
  <c r="O7184" i="3"/>
  <c r="P7184" i="3"/>
  <c r="Q7184" i="3" s="1"/>
  <c r="S7184" i="3"/>
  <c r="O7185" i="3"/>
  <c r="P7185" i="3"/>
  <c r="Q7185" i="3" s="1"/>
  <c r="R7185" i="3"/>
  <c r="S7185" i="3"/>
  <c r="O7186" i="3"/>
  <c r="P7186" i="3"/>
  <c r="R7186" i="3" s="1"/>
  <c r="Q7186" i="3"/>
  <c r="S7186" i="3"/>
  <c r="O7187" i="3"/>
  <c r="P7187" i="3" s="1"/>
  <c r="O7188" i="3"/>
  <c r="P7188" i="3" s="1"/>
  <c r="S7188" i="3" s="1"/>
  <c r="Q7188" i="3"/>
  <c r="R7188" i="3"/>
  <c r="O7189" i="3"/>
  <c r="P7189" i="3"/>
  <c r="S7189" i="3" s="1"/>
  <c r="Q7189" i="3"/>
  <c r="O7190" i="3"/>
  <c r="P7190" i="3"/>
  <c r="R7190" i="3" s="1"/>
  <c r="Q7190" i="3"/>
  <c r="O7191" i="3"/>
  <c r="P7191" i="3"/>
  <c r="Q7191" i="3" s="1"/>
  <c r="O7192" i="3"/>
  <c r="P7192" i="3"/>
  <c r="O7193" i="3"/>
  <c r="P7193" i="3"/>
  <c r="Q7193" i="3"/>
  <c r="R7193" i="3"/>
  <c r="S7193" i="3"/>
  <c r="O7194" i="3"/>
  <c r="P7194" i="3" s="1"/>
  <c r="O7195" i="3"/>
  <c r="P7195" i="3"/>
  <c r="S7195" i="3" s="1"/>
  <c r="Q7195" i="3"/>
  <c r="R7195" i="3"/>
  <c r="O7196" i="3"/>
  <c r="P7196" i="3" s="1"/>
  <c r="Q7196" i="3"/>
  <c r="R7196" i="3"/>
  <c r="S7196" i="3"/>
  <c r="O7197" i="3"/>
  <c r="P7197" i="3"/>
  <c r="S7197" i="3" s="1"/>
  <c r="Q7197" i="3"/>
  <c r="O7198" i="3"/>
  <c r="P7198" i="3"/>
  <c r="R7198" i="3" s="1"/>
  <c r="Q7198" i="3"/>
  <c r="S7198" i="3"/>
  <c r="O7199" i="3"/>
  <c r="P7199" i="3"/>
  <c r="O7200" i="3"/>
  <c r="P7200" i="3"/>
  <c r="Q7200" i="3" s="1"/>
  <c r="S7200" i="3"/>
  <c r="O7201" i="3"/>
  <c r="P7201" i="3"/>
  <c r="Q7201" i="3" s="1"/>
  <c r="R7201" i="3"/>
  <c r="S7201" i="3"/>
  <c r="O7202" i="3"/>
  <c r="P7202" i="3"/>
  <c r="R7202" i="3" s="1"/>
  <c r="Q7202" i="3"/>
  <c r="S7202" i="3"/>
  <c r="O7203" i="3"/>
  <c r="P7203" i="3" s="1"/>
  <c r="O7204" i="3"/>
  <c r="P7204" i="3" s="1"/>
  <c r="S7204" i="3" s="1"/>
  <c r="Q7204" i="3"/>
  <c r="R7204" i="3"/>
  <c r="O7205" i="3"/>
  <c r="P7205" i="3"/>
  <c r="S7205" i="3" s="1"/>
  <c r="Q7205" i="3"/>
  <c r="O7206" i="3"/>
  <c r="P7206" i="3"/>
  <c r="R7206" i="3" s="1"/>
  <c r="Q7206" i="3"/>
  <c r="O7207" i="3"/>
  <c r="P7207" i="3"/>
  <c r="Q7207" i="3" s="1"/>
  <c r="O7208" i="3"/>
  <c r="P7208" i="3"/>
  <c r="O7209" i="3"/>
  <c r="P7209" i="3"/>
  <c r="Q7209" i="3"/>
  <c r="R7209" i="3"/>
  <c r="S7209" i="3"/>
  <c r="O7210" i="3"/>
  <c r="P7210" i="3" s="1"/>
  <c r="O7211" i="3"/>
  <c r="P7211" i="3"/>
  <c r="S7211" i="3" s="1"/>
  <c r="Q7211" i="3"/>
  <c r="R7211" i="3"/>
  <c r="O7212" i="3"/>
  <c r="P7212" i="3" s="1"/>
  <c r="Q7212" i="3"/>
  <c r="R7212" i="3"/>
  <c r="S7212" i="3"/>
  <c r="O7213" i="3"/>
  <c r="P7213" i="3"/>
  <c r="S7213" i="3" s="1"/>
  <c r="Q7213" i="3"/>
  <c r="O7214" i="3"/>
  <c r="P7214" i="3"/>
  <c r="R7214" i="3" s="1"/>
  <c r="Q7214" i="3"/>
  <c r="S7214" i="3"/>
  <c r="O7215" i="3"/>
  <c r="P7215" i="3"/>
  <c r="O7216" i="3"/>
  <c r="P7216" i="3"/>
  <c r="Q7216" i="3" s="1"/>
  <c r="S7216" i="3"/>
  <c r="O7217" i="3"/>
  <c r="P7217" i="3"/>
  <c r="Q7217" i="3" s="1"/>
  <c r="R7217" i="3"/>
  <c r="S7217" i="3"/>
  <c r="O7218" i="3"/>
  <c r="P7218" i="3"/>
  <c r="R7218" i="3" s="1"/>
  <c r="Q7218" i="3"/>
  <c r="S7218" i="3"/>
  <c r="O7219" i="3"/>
  <c r="P7219" i="3" s="1"/>
  <c r="O7220" i="3"/>
  <c r="P7220" i="3" s="1"/>
  <c r="S7220" i="3" s="1"/>
  <c r="Q7220" i="3"/>
  <c r="R7220" i="3"/>
  <c r="O7221" i="3"/>
  <c r="P7221" i="3"/>
  <c r="S7221" i="3" s="1"/>
  <c r="Q7221" i="3"/>
  <c r="O7222" i="3"/>
  <c r="P7222" i="3"/>
  <c r="R7222" i="3" s="1"/>
  <c r="Q7222" i="3"/>
  <c r="O7223" i="3"/>
  <c r="P7223" i="3"/>
  <c r="Q7223" i="3" s="1"/>
  <c r="O7224" i="3"/>
  <c r="P7224" i="3"/>
  <c r="O7225" i="3"/>
  <c r="P7225" i="3"/>
  <c r="Q7225" i="3"/>
  <c r="R7225" i="3"/>
  <c r="S7225" i="3"/>
  <c r="W3620" i="2" s="1"/>
  <c r="O7226" i="3"/>
  <c r="P7226" i="3" s="1"/>
  <c r="O7227" i="3"/>
  <c r="P7227" i="3"/>
  <c r="S7227" i="3" s="1"/>
  <c r="Q7227" i="3"/>
  <c r="R7227" i="3"/>
  <c r="O7228" i="3"/>
  <c r="P7228" i="3" s="1"/>
  <c r="Q7228" i="3"/>
  <c r="R7228" i="3"/>
  <c r="S7228" i="3"/>
  <c r="O7229" i="3"/>
  <c r="P7229" i="3"/>
  <c r="S7229" i="3" s="1"/>
  <c r="Q7229" i="3"/>
  <c r="O7230" i="3"/>
  <c r="P7230" i="3"/>
  <c r="R7230" i="3" s="1"/>
  <c r="Q7230" i="3"/>
  <c r="S7230" i="3"/>
  <c r="O7231" i="3"/>
  <c r="P7231" i="3"/>
  <c r="O7232" i="3"/>
  <c r="P7232" i="3"/>
  <c r="Q7232" i="3" s="1"/>
  <c r="S7232" i="3"/>
  <c r="O7233" i="3"/>
  <c r="P7233" i="3"/>
  <c r="Q7233" i="3" s="1"/>
  <c r="R7233" i="3"/>
  <c r="S7233" i="3"/>
  <c r="O7234" i="3"/>
  <c r="P7234" i="3"/>
  <c r="R7234" i="3" s="1"/>
  <c r="Q7234" i="3"/>
  <c r="S7234" i="3"/>
  <c r="O7235" i="3"/>
  <c r="P7235" i="3" s="1"/>
  <c r="O7236" i="3"/>
  <c r="P7236" i="3" s="1"/>
  <c r="S7236" i="3" s="1"/>
  <c r="Q7236" i="3"/>
  <c r="R7236" i="3"/>
  <c r="O7237" i="3"/>
  <c r="P7237" i="3"/>
  <c r="S7237" i="3" s="1"/>
  <c r="Q7237" i="3"/>
  <c r="O7238" i="3"/>
  <c r="P7238" i="3"/>
  <c r="R7238" i="3" s="1"/>
  <c r="Q7238" i="3"/>
  <c r="O7239" i="3"/>
  <c r="P7239" i="3"/>
  <c r="Q7239" i="3" s="1"/>
  <c r="O7240" i="3"/>
  <c r="P7240" i="3"/>
  <c r="O7241" i="3"/>
  <c r="P7241" i="3"/>
  <c r="Q7241" i="3"/>
  <c r="R7241" i="3"/>
  <c r="S7241" i="3"/>
  <c r="O7242" i="3"/>
  <c r="P7242" i="3" s="1"/>
  <c r="O7243" i="3"/>
  <c r="P7243" i="3"/>
  <c r="S7243" i="3" s="1"/>
  <c r="Q7243" i="3"/>
  <c r="R7243" i="3"/>
  <c r="O7244" i="3"/>
  <c r="P7244" i="3" s="1"/>
  <c r="Q7244" i="3"/>
  <c r="R7244" i="3"/>
  <c r="S7244" i="3"/>
  <c r="O7245" i="3"/>
  <c r="P7245" i="3"/>
  <c r="S7245" i="3" s="1"/>
  <c r="Q7245" i="3"/>
  <c r="O7246" i="3"/>
  <c r="P7246" i="3"/>
  <c r="R7246" i="3" s="1"/>
  <c r="Q7246" i="3"/>
  <c r="S7246" i="3"/>
  <c r="O7247" i="3"/>
  <c r="P7247" i="3"/>
  <c r="O7248" i="3"/>
  <c r="P7248" i="3"/>
  <c r="Q7248" i="3" s="1"/>
  <c r="S7248" i="3"/>
  <c r="O7249" i="3"/>
  <c r="P7249" i="3"/>
  <c r="Q7249" i="3" s="1"/>
  <c r="R7249" i="3"/>
  <c r="S7249" i="3"/>
  <c r="O7250" i="3"/>
  <c r="P7250" i="3"/>
  <c r="R7250" i="3" s="1"/>
  <c r="Q7250" i="3"/>
  <c r="S7250" i="3"/>
  <c r="O7251" i="3"/>
  <c r="P7251" i="3" s="1"/>
  <c r="O7252" i="3"/>
  <c r="P7252" i="3" s="1"/>
  <c r="S7252" i="3" s="1"/>
  <c r="Q7252" i="3"/>
  <c r="R7252" i="3"/>
  <c r="O7253" i="3"/>
  <c r="P7253" i="3"/>
  <c r="S7253" i="3" s="1"/>
  <c r="Q7253" i="3"/>
  <c r="O7254" i="3"/>
  <c r="P7254" i="3"/>
  <c r="R7254" i="3" s="1"/>
  <c r="Q7254" i="3"/>
  <c r="O7255" i="3"/>
  <c r="P7255" i="3"/>
  <c r="Q7255" i="3" s="1"/>
  <c r="O7256" i="3"/>
  <c r="P7256" i="3"/>
  <c r="O7257" i="3"/>
  <c r="P7257" i="3"/>
  <c r="Q7257" i="3"/>
  <c r="R7257" i="3"/>
  <c r="S7257" i="3"/>
  <c r="O7258" i="3"/>
  <c r="P7258" i="3" s="1"/>
  <c r="O7259" i="3"/>
  <c r="P7259" i="3"/>
  <c r="S7259" i="3" s="1"/>
  <c r="Q7259" i="3"/>
  <c r="R7259" i="3"/>
  <c r="O7260" i="3"/>
  <c r="P7260" i="3" s="1"/>
  <c r="Q7260" i="3"/>
  <c r="R7260" i="3"/>
  <c r="S7260" i="3"/>
  <c r="O7261" i="3"/>
  <c r="P7261" i="3"/>
  <c r="S7261" i="3" s="1"/>
  <c r="Q7261" i="3"/>
  <c r="O7262" i="3"/>
  <c r="P7262" i="3"/>
  <c r="R7262" i="3" s="1"/>
  <c r="Q7262" i="3"/>
  <c r="S7262" i="3"/>
  <c r="O7263" i="3"/>
  <c r="P7263" i="3"/>
  <c r="O7264" i="3"/>
  <c r="P7264" i="3"/>
  <c r="Q7264" i="3" s="1"/>
  <c r="S7264" i="3"/>
  <c r="O7265" i="3"/>
  <c r="P7265" i="3"/>
  <c r="Q7265" i="3" s="1"/>
  <c r="R7265" i="3"/>
  <c r="S7265" i="3"/>
  <c r="O7266" i="3"/>
  <c r="P7266" i="3"/>
  <c r="R7266" i="3" s="1"/>
  <c r="Q7266" i="3"/>
  <c r="S7266" i="3"/>
  <c r="O7267" i="3"/>
  <c r="P7267" i="3" s="1"/>
  <c r="O7268" i="3"/>
  <c r="P7268" i="3" s="1"/>
  <c r="S7268" i="3" s="1"/>
  <c r="Q7268" i="3"/>
  <c r="R7268" i="3"/>
  <c r="O7269" i="3"/>
  <c r="P7269" i="3"/>
  <c r="S7269" i="3" s="1"/>
  <c r="Q7269" i="3"/>
  <c r="O7270" i="3"/>
  <c r="P7270" i="3"/>
  <c r="R7270" i="3" s="1"/>
  <c r="Q7270" i="3"/>
  <c r="O7271" i="3"/>
  <c r="P7271" i="3"/>
  <c r="Q7271" i="3" s="1"/>
  <c r="O7272" i="3"/>
  <c r="P7272" i="3"/>
  <c r="O7273" i="3"/>
  <c r="P7273" i="3"/>
  <c r="Q7273" i="3"/>
  <c r="R7273" i="3"/>
  <c r="S7273" i="3"/>
  <c r="O7274" i="3"/>
  <c r="P7274" i="3" s="1"/>
  <c r="O7275" i="3"/>
  <c r="P7275" i="3"/>
  <c r="S7275" i="3" s="1"/>
  <c r="Q7275" i="3"/>
  <c r="R7275" i="3"/>
  <c r="O7276" i="3"/>
  <c r="P7276" i="3" s="1"/>
  <c r="Q7276" i="3"/>
  <c r="R7276" i="3"/>
  <c r="S7276" i="3"/>
  <c r="O7277" i="3"/>
  <c r="P7277" i="3"/>
  <c r="S7277" i="3" s="1"/>
  <c r="Q7277" i="3"/>
  <c r="O7278" i="3"/>
  <c r="P7278" i="3"/>
  <c r="R7278" i="3" s="1"/>
  <c r="Q7278" i="3"/>
  <c r="S7278" i="3"/>
  <c r="O7279" i="3"/>
  <c r="P7279" i="3"/>
  <c r="O7280" i="3"/>
  <c r="P7280" i="3"/>
  <c r="Q7280" i="3" s="1"/>
  <c r="S7280" i="3"/>
  <c r="O7281" i="3"/>
  <c r="P7281" i="3"/>
  <c r="Q7281" i="3" s="1"/>
  <c r="R7281" i="3"/>
  <c r="S7281" i="3"/>
  <c r="O7282" i="3"/>
  <c r="P7282" i="3"/>
  <c r="R7282" i="3" s="1"/>
  <c r="Q7282" i="3"/>
  <c r="S7282" i="3"/>
  <c r="O7283" i="3"/>
  <c r="P7283" i="3" s="1"/>
  <c r="O7284" i="3"/>
  <c r="P7284" i="3" s="1"/>
  <c r="S7284" i="3" s="1"/>
  <c r="Q7284" i="3"/>
  <c r="R7284" i="3"/>
  <c r="O7285" i="3"/>
  <c r="P7285" i="3"/>
  <c r="S7285" i="3" s="1"/>
  <c r="Q7285" i="3"/>
  <c r="O7286" i="3"/>
  <c r="P7286" i="3"/>
  <c r="R7286" i="3" s="1"/>
  <c r="Q7286" i="3"/>
  <c r="O7287" i="3"/>
  <c r="P7287" i="3"/>
  <c r="Q7287" i="3" s="1"/>
  <c r="O7288" i="3"/>
  <c r="P7288" i="3"/>
  <c r="O7289" i="3"/>
  <c r="P7289" i="3"/>
  <c r="Q7289" i="3"/>
  <c r="R7289" i="3"/>
  <c r="S7289" i="3"/>
  <c r="W3650" i="2" s="1"/>
  <c r="O7290" i="3"/>
  <c r="P7290" i="3" s="1"/>
  <c r="O7291" i="3"/>
  <c r="P7291" i="3"/>
  <c r="S7291" i="3" s="1"/>
  <c r="Q7291" i="3"/>
  <c r="R7291" i="3"/>
  <c r="O7292" i="3"/>
  <c r="P7292" i="3" s="1"/>
  <c r="Q7292" i="3"/>
  <c r="R7292" i="3"/>
  <c r="S7292" i="3"/>
  <c r="O7293" i="3"/>
  <c r="P7293" i="3"/>
  <c r="S7293" i="3" s="1"/>
  <c r="Q7293" i="3"/>
  <c r="O7294" i="3"/>
  <c r="P7294" i="3"/>
  <c r="R7294" i="3" s="1"/>
  <c r="Q7294" i="3"/>
  <c r="S7294" i="3"/>
  <c r="O7295" i="3"/>
  <c r="P7295" i="3"/>
  <c r="O7296" i="3"/>
  <c r="P7296" i="3"/>
  <c r="Q7296" i="3" s="1"/>
  <c r="O7297" i="3"/>
  <c r="P7297" i="3"/>
  <c r="Q7297" i="3" s="1"/>
  <c r="R7297" i="3"/>
  <c r="S7297" i="3"/>
  <c r="O7298" i="3"/>
  <c r="P7298" i="3"/>
  <c r="R7298" i="3" s="1"/>
  <c r="Q7298" i="3"/>
  <c r="S7298" i="3"/>
  <c r="O7299" i="3"/>
  <c r="P7299" i="3" s="1"/>
  <c r="O7300" i="3"/>
  <c r="P7300" i="3" s="1"/>
  <c r="S7300" i="3" s="1"/>
  <c r="Q7300" i="3"/>
  <c r="R7300" i="3"/>
  <c r="O7301" i="3"/>
  <c r="P7301" i="3"/>
  <c r="S7301" i="3" s="1"/>
  <c r="Q7301" i="3"/>
  <c r="O7302" i="3"/>
  <c r="P7302" i="3"/>
  <c r="R7302" i="3" s="1"/>
  <c r="Q7302" i="3"/>
  <c r="O7303" i="3"/>
  <c r="P7303" i="3"/>
  <c r="Q7303" i="3" s="1"/>
  <c r="O7304" i="3"/>
  <c r="P7304" i="3"/>
  <c r="O7305" i="3"/>
  <c r="P7305" i="3"/>
  <c r="Q7305" i="3"/>
  <c r="R7305" i="3"/>
  <c r="S7305" i="3"/>
  <c r="O7306" i="3"/>
  <c r="P7306" i="3" s="1"/>
  <c r="O7307" i="3"/>
  <c r="P7307" i="3"/>
  <c r="S7307" i="3" s="1"/>
  <c r="Q7307" i="3"/>
  <c r="R7307" i="3"/>
  <c r="O7308" i="3"/>
  <c r="P7308" i="3" s="1"/>
  <c r="Q7308" i="3"/>
  <c r="R7308" i="3"/>
  <c r="S7308" i="3"/>
  <c r="O7309" i="3"/>
  <c r="P7309" i="3"/>
  <c r="S7309" i="3" s="1"/>
  <c r="Q7309" i="3"/>
  <c r="O7310" i="3"/>
  <c r="P7310" i="3"/>
  <c r="R7310" i="3" s="1"/>
  <c r="Q7310" i="3"/>
  <c r="S7310" i="3"/>
  <c r="O7311" i="3"/>
  <c r="P7311" i="3"/>
  <c r="O7312" i="3"/>
  <c r="P7312" i="3"/>
  <c r="Q7312" i="3" s="1"/>
  <c r="O7313" i="3"/>
  <c r="P7313" i="3"/>
  <c r="Q7313" i="3" s="1"/>
  <c r="R7313" i="3"/>
  <c r="S7313" i="3"/>
  <c r="O7314" i="3"/>
  <c r="P7314" i="3"/>
  <c r="R7314" i="3" s="1"/>
  <c r="Q7314" i="3"/>
  <c r="S7314" i="3"/>
  <c r="O7315" i="3"/>
  <c r="P7315" i="3" s="1"/>
  <c r="O7316" i="3"/>
  <c r="P7316" i="3" s="1"/>
  <c r="S7316" i="3" s="1"/>
  <c r="Q7316" i="3"/>
  <c r="R7316" i="3"/>
  <c r="O7317" i="3"/>
  <c r="P7317" i="3"/>
  <c r="S7317" i="3" s="1"/>
  <c r="Q7317" i="3"/>
  <c r="O7318" i="3"/>
  <c r="P7318" i="3"/>
  <c r="R7318" i="3" s="1"/>
  <c r="Q7318" i="3"/>
  <c r="O7319" i="3"/>
  <c r="P7319" i="3"/>
  <c r="Q7319" i="3" s="1"/>
  <c r="O7320" i="3"/>
  <c r="P7320" i="3"/>
  <c r="O7321" i="3"/>
  <c r="P7321" i="3"/>
  <c r="Q7321" i="3"/>
  <c r="R7321" i="3"/>
  <c r="S7321" i="3"/>
  <c r="O7322" i="3"/>
  <c r="P7322" i="3" s="1"/>
  <c r="O7323" i="3"/>
  <c r="P7323" i="3"/>
  <c r="S7323" i="3" s="1"/>
  <c r="Q7323" i="3"/>
  <c r="R7323" i="3"/>
  <c r="O7324" i="3"/>
  <c r="P7324" i="3" s="1"/>
  <c r="Q7324" i="3"/>
  <c r="R7324" i="3"/>
  <c r="S7324" i="3"/>
  <c r="O7325" i="3"/>
  <c r="P7325" i="3"/>
  <c r="S7325" i="3" s="1"/>
  <c r="Q7325" i="3"/>
  <c r="O7326" i="3"/>
  <c r="P7326" i="3"/>
  <c r="R7326" i="3" s="1"/>
  <c r="Q7326" i="3"/>
  <c r="S7326" i="3"/>
  <c r="O7327" i="3"/>
  <c r="P7327" i="3"/>
  <c r="O7328" i="3"/>
  <c r="P7328" i="3"/>
  <c r="Q7328" i="3" s="1"/>
  <c r="S7328" i="3"/>
  <c r="O7329" i="3"/>
  <c r="P7329" i="3"/>
  <c r="Q7329" i="3" s="1"/>
  <c r="R7329" i="3"/>
  <c r="S7329" i="3"/>
  <c r="O7330" i="3"/>
  <c r="P7330" i="3"/>
  <c r="R7330" i="3" s="1"/>
  <c r="Q7330" i="3"/>
  <c r="S7330" i="3"/>
  <c r="O7331" i="3"/>
  <c r="P7331" i="3" s="1"/>
  <c r="O7332" i="3"/>
  <c r="P7332" i="3"/>
  <c r="R7332" i="3" s="1"/>
  <c r="Q7332" i="3"/>
  <c r="O7333" i="3"/>
  <c r="P7333" i="3"/>
  <c r="Q7333" i="3" s="1"/>
  <c r="S7333" i="3"/>
  <c r="O7334" i="3"/>
  <c r="P7334" i="3" s="1"/>
  <c r="O7335" i="3"/>
  <c r="P7335" i="3"/>
  <c r="S7335" i="3" s="1"/>
  <c r="Q7335" i="3"/>
  <c r="R7335" i="3"/>
  <c r="O7336" i="3"/>
  <c r="P7336" i="3"/>
  <c r="R7336" i="3" s="1"/>
  <c r="Q7336" i="3"/>
  <c r="S7336" i="3"/>
  <c r="O7337" i="3"/>
  <c r="P7337" i="3"/>
  <c r="O7338" i="3"/>
  <c r="P7338" i="3" s="1"/>
  <c r="S7338" i="3" s="1"/>
  <c r="W3672" i="2" s="1"/>
  <c r="O7339" i="3"/>
  <c r="P7339" i="3" s="1"/>
  <c r="O7340" i="3"/>
  <c r="P7340" i="3"/>
  <c r="R7340" i="3" s="1"/>
  <c r="Q7340" i="3"/>
  <c r="O7341" i="3"/>
  <c r="P7341" i="3"/>
  <c r="Q7341" i="3" s="1"/>
  <c r="S7341" i="3"/>
  <c r="O7342" i="3"/>
  <c r="P7342" i="3" s="1"/>
  <c r="O7343" i="3"/>
  <c r="P7343" i="3"/>
  <c r="S7343" i="3" s="1"/>
  <c r="Q7343" i="3"/>
  <c r="R7343" i="3"/>
  <c r="O7344" i="3"/>
  <c r="P7344" i="3"/>
  <c r="R7344" i="3" s="1"/>
  <c r="Q7344" i="3"/>
  <c r="S7344" i="3"/>
  <c r="O7345" i="3"/>
  <c r="P7345" i="3"/>
  <c r="O7346" i="3"/>
  <c r="P7346" i="3" s="1"/>
  <c r="S7346" i="3"/>
  <c r="O7347" i="3"/>
  <c r="P7347" i="3" s="1"/>
  <c r="O7348" i="3"/>
  <c r="P7348" i="3"/>
  <c r="R7348" i="3" s="1"/>
  <c r="Q7348" i="3"/>
  <c r="O7349" i="3"/>
  <c r="P7349" i="3"/>
  <c r="Q7349" i="3" s="1"/>
  <c r="S7349" i="3"/>
  <c r="O7350" i="3"/>
  <c r="P7350" i="3" s="1"/>
  <c r="O7351" i="3"/>
  <c r="P7351" i="3"/>
  <c r="S7351" i="3" s="1"/>
  <c r="Q7351" i="3"/>
  <c r="R7351" i="3"/>
  <c r="O7352" i="3"/>
  <c r="P7352" i="3"/>
  <c r="R7352" i="3" s="1"/>
  <c r="Q7352" i="3"/>
  <c r="S7352" i="3"/>
  <c r="O7353" i="3"/>
  <c r="P7353" i="3"/>
  <c r="O7354" i="3"/>
  <c r="P7354" i="3" s="1"/>
  <c r="S7354" i="3" s="1"/>
  <c r="O7355" i="3"/>
  <c r="P7355" i="3" s="1"/>
  <c r="O7356" i="3"/>
  <c r="P7356" i="3"/>
  <c r="R7356" i="3" s="1"/>
  <c r="Q7356" i="3"/>
  <c r="O7357" i="3"/>
  <c r="P7357" i="3"/>
  <c r="Q7357" i="3" s="1"/>
  <c r="S7357" i="3"/>
  <c r="O7358" i="3"/>
  <c r="P7358" i="3" s="1"/>
  <c r="O7359" i="3"/>
  <c r="P7359" i="3"/>
  <c r="S7359" i="3" s="1"/>
  <c r="Q7359" i="3"/>
  <c r="R7359" i="3"/>
  <c r="O7360" i="3"/>
  <c r="P7360" i="3"/>
  <c r="R7360" i="3" s="1"/>
  <c r="Q7360" i="3"/>
  <c r="S7360" i="3"/>
  <c r="O7361" i="3"/>
  <c r="P7361" i="3"/>
  <c r="O7362" i="3"/>
  <c r="P7362" i="3" s="1"/>
  <c r="S7362" i="3"/>
  <c r="O7363" i="3"/>
  <c r="P7363" i="3" s="1"/>
  <c r="N3331" i="2"/>
  <c r="O3331" i="2"/>
  <c r="R3331" i="2" s="1"/>
  <c r="P3331" i="2"/>
  <c r="Q3331" i="2"/>
  <c r="X3331" i="2"/>
  <c r="Y3331" i="2"/>
  <c r="Z3331" i="2"/>
  <c r="AA3331" i="2"/>
  <c r="N3332" i="2"/>
  <c r="O3332" i="2"/>
  <c r="P3332" i="2"/>
  <c r="Q3332" i="2"/>
  <c r="R3332" i="2"/>
  <c r="X3332" i="2"/>
  <c r="Y3332" i="2"/>
  <c r="Z3332" i="2"/>
  <c r="AA3332" i="2"/>
  <c r="N3333" i="2"/>
  <c r="O3333" i="2"/>
  <c r="P3333" i="2"/>
  <c r="Q3333" i="2"/>
  <c r="R3333" i="2"/>
  <c r="S3333" i="2"/>
  <c r="X3333" i="2"/>
  <c r="Y3333" i="2"/>
  <c r="Z3333" i="2"/>
  <c r="AA3333" i="2"/>
  <c r="N3334" i="2"/>
  <c r="O3334" i="2"/>
  <c r="P3334" i="2"/>
  <c r="Q3334" i="2"/>
  <c r="R3334" i="2"/>
  <c r="X3334" i="2"/>
  <c r="Y3334" i="2"/>
  <c r="Z3334" i="2"/>
  <c r="AA3334" i="2"/>
  <c r="N3335" i="2"/>
  <c r="O3335" i="2"/>
  <c r="R3335" i="2" s="1"/>
  <c r="P3335" i="2"/>
  <c r="Q3335" i="2"/>
  <c r="X3335" i="2"/>
  <c r="Y3335" i="2"/>
  <c r="Z3335" i="2"/>
  <c r="AA3335" i="2"/>
  <c r="N3336" i="2"/>
  <c r="O3336" i="2"/>
  <c r="R3336" i="2" s="1"/>
  <c r="P3336" i="2"/>
  <c r="Q3336" i="2"/>
  <c r="X3336" i="2"/>
  <c r="Y3336" i="2"/>
  <c r="Z3336" i="2"/>
  <c r="AA3336" i="2"/>
  <c r="N3337" i="2"/>
  <c r="O3337" i="2"/>
  <c r="P3337" i="2"/>
  <c r="Q3337" i="2"/>
  <c r="R3337" i="2"/>
  <c r="X3337" i="2"/>
  <c r="Y3337" i="2"/>
  <c r="Z3337" i="2"/>
  <c r="AA3337" i="2"/>
  <c r="N3338" i="2"/>
  <c r="O3338" i="2"/>
  <c r="P3338" i="2"/>
  <c r="Q3338" i="2"/>
  <c r="R3338" i="2"/>
  <c r="X3338" i="2"/>
  <c r="Y3338" i="2"/>
  <c r="Z3338" i="2"/>
  <c r="AA3338" i="2"/>
  <c r="N3339" i="2"/>
  <c r="O3339" i="2"/>
  <c r="R3339" i="2" s="1"/>
  <c r="P3339" i="2"/>
  <c r="Q3339" i="2"/>
  <c r="X3339" i="2"/>
  <c r="Y3339" i="2"/>
  <c r="Z3339" i="2"/>
  <c r="AA3339" i="2"/>
  <c r="N3340" i="2"/>
  <c r="O3340" i="2"/>
  <c r="R3340" i="2" s="1"/>
  <c r="P3340" i="2"/>
  <c r="Q3340" i="2"/>
  <c r="S3340" i="2"/>
  <c r="T3340" i="2"/>
  <c r="U3340" i="2" s="1"/>
  <c r="X3340" i="2"/>
  <c r="Y3340" i="2"/>
  <c r="Z3340" i="2"/>
  <c r="AA3340" i="2"/>
  <c r="N3341" i="2"/>
  <c r="O3341" i="2"/>
  <c r="P3341" i="2"/>
  <c r="Q3341" i="2"/>
  <c r="R3341" i="2"/>
  <c r="S3341" i="2"/>
  <c r="T3341" i="2"/>
  <c r="U3341" i="2" s="1"/>
  <c r="W3341" i="2"/>
  <c r="X3341" i="2"/>
  <c r="Y3341" i="2"/>
  <c r="Z3341" i="2"/>
  <c r="AA3341" i="2"/>
  <c r="N3342" i="2"/>
  <c r="O3342" i="2"/>
  <c r="P3342" i="2"/>
  <c r="Q3342" i="2"/>
  <c r="R3342" i="2"/>
  <c r="S3342" i="2"/>
  <c r="T3342" i="2"/>
  <c r="U3342" i="2" s="1"/>
  <c r="X3342" i="2"/>
  <c r="Y3342" i="2"/>
  <c r="Z3342" i="2"/>
  <c r="AA3342" i="2"/>
  <c r="N3343" i="2"/>
  <c r="O3343" i="2"/>
  <c r="R3343" i="2" s="1"/>
  <c r="P3343" i="2"/>
  <c r="Q3343" i="2"/>
  <c r="S3343" i="2"/>
  <c r="T3343" i="2"/>
  <c r="U3343" i="2" s="1"/>
  <c r="V3343" i="2"/>
  <c r="W3343" i="2"/>
  <c r="X3343" i="2"/>
  <c r="Y3343" i="2"/>
  <c r="Z3343" i="2"/>
  <c r="AA3343" i="2"/>
  <c r="N3344" i="2"/>
  <c r="O3344" i="2"/>
  <c r="P3344" i="2"/>
  <c r="Q3344" i="2"/>
  <c r="R3344" i="2"/>
  <c r="S3344" i="2"/>
  <c r="T3344" i="2"/>
  <c r="U3344" i="2"/>
  <c r="X3344" i="2"/>
  <c r="Y3344" i="2"/>
  <c r="Z3344" i="2"/>
  <c r="AA3344" i="2"/>
  <c r="N3345" i="2"/>
  <c r="O3345" i="2"/>
  <c r="P3345" i="2"/>
  <c r="Q3345" i="2"/>
  <c r="R3345" i="2"/>
  <c r="S3345" i="2"/>
  <c r="T3345" i="2"/>
  <c r="U3345" i="2" s="1"/>
  <c r="X3345" i="2"/>
  <c r="Y3345" i="2"/>
  <c r="Z3345" i="2"/>
  <c r="AA3345" i="2"/>
  <c r="N3346" i="2"/>
  <c r="O3346" i="2"/>
  <c r="P3346" i="2"/>
  <c r="Q3346" i="2"/>
  <c r="R3346" i="2"/>
  <c r="S3346" i="2"/>
  <c r="T3346" i="2"/>
  <c r="U3346" i="2" s="1"/>
  <c r="X3346" i="2"/>
  <c r="Y3346" i="2"/>
  <c r="Z3346" i="2"/>
  <c r="AA3346" i="2"/>
  <c r="N3347" i="2"/>
  <c r="O3347" i="2"/>
  <c r="R3347" i="2" s="1"/>
  <c r="P3347" i="2"/>
  <c r="Q3347" i="2"/>
  <c r="S3347" i="2"/>
  <c r="T3347" i="2"/>
  <c r="U3347" i="2" s="1"/>
  <c r="V3347" i="2"/>
  <c r="W3347" i="2"/>
  <c r="X3347" i="2"/>
  <c r="Y3347" i="2"/>
  <c r="Z3347" i="2"/>
  <c r="AA3347" i="2"/>
  <c r="N3348" i="2"/>
  <c r="O3348" i="2"/>
  <c r="P3348" i="2"/>
  <c r="Q3348" i="2"/>
  <c r="R3348" i="2"/>
  <c r="S3348" i="2"/>
  <c r="T3348" i="2"/>
  <c r="U3348" i="2" s="1"/>
  <c r="W3348" i="2"/>
  <c r="X3348" i="2"/>
  <c r="Y3348" i="2"/>
  <c r="Z3348" i="2"/>
  <c r="AA3348" i="2"/>
  <c r="N3349" i="2"/>
  <c r="O3349" i="2"/>
  <c r="P3349" i="2"/>
  <c r="Q3349" i="2"/>
  <c r="R3349" i="2"/>
  <c r="S3349" i="2"/>
  <c r="T3349" i="2"/>
  <c r="U3349" i="2" s="1"/>
  <c r="W3349" i="2"/>
  <c r="X3349" i="2"/>
  <c r="Y3349" i="2"/>
  <c r="Z3349" i="2"/>
  <c r="AA3349" i="2"/>
  <c r="N3350" i="2"/>
  <c r="O3350" i="2"/>
  <c r="P3350" i="2"/>
  <c r="Q3350" i="2"/>
  <c r="R3350" i="2"/>
  <c r="X3350" i="2"/>
  <c r="Y3350" i="2"/>
  <c r="Z3350" i="2"/>
  <c r="AA3350" i="2"/>
  <c r="N3351" i="2"/>
  <c r="O3351" i="2"/>
  <c r="R3351" i="2" s="1"/>
  <c r="P3351" i="2"/>
  <c r="Q3351" i="2"/>
  <c r="S3351" i="2"/>
  <c r="T3351" i="2"/>
  <c r="U3351" i="2" s="1"/>
  <c r="V3351" i="2"/>
  <c r="W3351" i="2"/>
  <c r="X3351" i="2"/>
  <c r="Y3351" i="2"/>
  <c r="Z3351" i="2"/>
  <c r="AA3351" i="2"/>
  <c r="N3352" i="2"/>
  <c r="O3352" i="2"/>
  <c r="P3352" i="2"/>
  <c r="Q3352" i="2"/>
  <c r="R3352" i="2"/>
  <c r="S3352" i="2"/>
  <c r="T3352" i="2"/>
  <c r="U3352" i="2" s="1"/>
  <c r="X3352" i="2"/>
  <c r="Y3352" i="2"/>
  <c r="Z3352" i="2"/>
  <c r="AA3352" i="2"/>
  <c r="N3353" i="2"/>
  <c r="O3353" i="2"/>
  <c r="R3353" i="2" s="1"/>
  <c r="P3353" i="2"/>
  <c r="Q3353" i="2"/>
  <c r="S3353" i="2"/>
  <c r="T3353" i="2"/>
  <c r="U3353" i="2" s="1"/>
  <c r="V3353" i="2"/>
  <c r="X3353" i="2"/>
  <c r="Y3353" i="2"/>
  <c r="Z3353" i="2"/>
  <c r="AA3353" i="2"/>
  <c r="N3354" i="2"/>
  <c r="O3354" i="2"/>
  <c r="R3354" i="2" s="1"/>
  <c r="P3354" i="2"/>
  <c r="Q3354" i="2"/>
  <c r="S3354" i="2"/>
  <c r="T3354" i="2"/>
  <c r="U3354" i="2" s="1"/>
  <c r="V3354" i="2"/>
  <c r="X3354" i="2"/>
  <c r="Y3354" i="2"/>
  <c r="Z3354" i="2"/>
  <c r="AA3354" i="2"/>
  <c r="N3355" i="2"/>
  <c r="O3355" i="2"/>
  <c r="R3355" i="2" s="1"/>
  <c r="P3355" i="2"/>
  <c r="Q3355" i="2"/>
  <c r="S3355" i="2"/>
  <c r="T3355" i="2"/>
  <c r="U3355" i="2" s="1"/>
  <c r="X3355" i="2"/>
  <c r="Y3355" i="2"/>
  <c r="Z3355" i="2"/>
  <c r="AA3355" i="2"/>
  <c r="N3356" i="2"/>
  <c r="O3356" i="2"/>
  <c r="R3356" i="2" s="1"/>
  <c r="P3356" i="2"/>
  <c r="Q3356" i="2"/>
  <c r="S3356" i="2"/>
  <c r="T3356" i="2"/>
  <c r="U3356" i="2"/>
  <c r="W3356" i="2"/>
  <c r="X3356" i="2"/>
  <c r="Y3356" i="2"/>
  <c r="Z3356" i="2"/>
  <c r="AA3356" i="2"/>
  <c r="N3357" i="2"/>
  <c r="O3357" i="2"/>
  <c r="R3357" i="2" s="1"/>
  <c r="P3357" i="2"/>
  <c r="Q3357" i="2"/>
  <c r="S3357" i="2"/>
  <c r="T3357" i="2"/>
  <c r="U3357" i="2"/>
  <c r="V3357" i="2"/>
  <c r="W3357" i="2"/>
  <c r="X3357" i="2"/>
  <c r="Y3357" i="2"/>
  <c r="Z3357" i="2"/>
  <c r="AA3357" i="2"/>
  <c r="N3358" i="2"/>
  <c r="O3358" i="2"/>
  <c r="R3358" i="2" s="1"/>
  <c r="P3358" i="2"/>
  <c r="Q3358" i="2"/>
  <c r="S3358" i="2"/>
  <c r="T3358" i="2"/>
  <c r="U3358" i="2" s="1"/>
  <c r="V3358" i="2"/>
  <c r="W3358" i="2"/>
  <c r="X3358" i="2"/>
  <c r="Y3358" i="2"/>
  <c r="Z3358" i="2"/>
  <c r="AA3358" i="2"/>
  <c r="N3359" i="2"/>
  <c r="O3359" i="2"/>
  <c r="R3359" i="2" s="1"/>
  <c r="P3359" i="2"/>
  <c r="Q3359" i="2"/>
  <c r="S3359" i="2"/>
  <c r="T3359" i="2"/>
  <c r="U3359" i="2" s="1"/>
  <c r="V3359" i="2"/>
  <c r="X3359" i="2"/>
  <c r="Y3359" i="2"/>
  <c r="Z3359" i="2"/>
  <c r="AA3359" i="2"/>
  <c r="N3360" i="2"/>
  <c r="O3360" i="2"/>
  <c r="R3360" i="2" s="1"/>
  <c r="P3360" i="2"/>
  <c r="Q3360" i="2"/>
  <c r="S3360" i="2"/>
  <c r="T3360" i="2"/>
  <c r="U3360" i="2" s="1"/>
  <c r="W3360" i="2"/>
  <c r="X3360" i="2"/>
  <c r="Y3360" i="2"/>
  <c r="Z3360" i="2"/>
  <c r="AA3360" i="2"/>
  <c r="N3361" i="2"/>
  <c r="O3361" i="2"/>
  <c r="R3361" i="2" s="1"/>
  <c r="P3361" i="2"/>
  <c r="Q3361" i="2"/>
  <c r="S3361" i="2"/>
  <c r="T3361" i="2"/>
  <c r="U3361" i="2" s="1"/>
  <c r="V3361" i="2"/>
  <c r="X3361" i="2"/>
  <c r="Y3361" i="2"/>
  <c r="Z3361" i="2"/>
  <c r="AA3361" i="2"/>
  <c r="N3362" i="2"/>
  <c r="O3362" i="2"/>
  <c r="P3362" i="2"/>
  <c r="Q3362" i="2"/>
  <c r="R3362" i="2"/>
  <c r="S3362" i="2"/>
  <c r="T3362" i="2"/>
  <c r="U3362" i="2" s="1"/>
  <c r="X3362" i="2"/>
  <c r="Y3362" i="2"/>
  <c r="Z3362" i="2"/>
  <c r="AA3362" i="2"/>
  <c r="N3363" i="2"/>
  <c r="O3363" i="2"/>
  <c r="P3363" i="2"/>
  <c r="Q3363" i="2"/>
  <c r="R3363" i="2"/>
  <c r="S3363" i="2"/>
  <c r="T3363" i="2"/>
  <c r="U3363" i="2" s="1"/>
  <c r="X3363" i="2"/>
  <c r="Y3363" i="2"/>
  <c r="Z3363" i="2"/>
  <c r="AA3363" i="2"/>
  <c r="N3364" i="2"/>
  <c r="O3364" i="2"/>
  <c r="P3364" i="2"/>
  <c r="Q3364" i="2"/>
  <c r="R3364" i="2"/>
  <c r="S3364" i="2"/>
  <c r="T3364" i="2"/>
  <c r="U3364" i="2" s="1"/>
  <c r="V3364" i="2"/>
  <c r="X3364" i="2"/>
  <c r="Y3364" i="2"/>
  <c r="Z3364" i="2"/>
  <c r="AA3364" i="2"/>
  <c r="N3365" i="2"/>
  <c r="O3365" i="2"/>
  <c r="R3365" i="2" s="1"/>
  <c r="P3365" i="2"/>
  <c r="Q3365" i="2"/>
  <c r="S3365" i="2"/>
  <c r="T3365" i="2"/>
  <c r="U3365" i="2" s="1"/>
  <c r="V3365" i="2"/>
  <c r="W3365" i="2"/>
  <c r="X3365" i="2"/>
  <c r="Y3365" i="2"/>
  <c r="Z3365" i="2"/>
  <c r="AA3365" i="2"/>
  <c r="N3366" i="2"/>
  <c r="O3366" i="2"/>
  <c r="P3366" i="2"/>
  <c r="Q3366" i="2"/>
  <c r="R3366" i="2"/>
  <c r="S3366" i="2"/>
  <c r="T3366" i="2"/>
  <c r="U3366" i="2" s="1"/>
  <c r="X3366" i="2"/>
  <c r="Y3366" i="2"/>
  <c r="Z3366" i="2"/>
  <c r="AA3366" i="2"/>
  <c r="N3367" i="2"/>
  <c r="O3367" i="2"/>
  <c r="P3367" i="2"/>
  <c r="Q3367" i="2"/>
  <c r="R3367" i="2"/>
  <c r="S3367" i="2"/>
  <c r="T3367" i="2"/>
  <c r="U3367" i="2" s="1"/>
  <c r="W3367" i="2"/>
  <c r="X3367" i="2"/>
  <c r="Y3367" i="2"/>
  <c r="Z3367" i="2"/>
  <c r="AA3367" i="2"/>
  <c r="N3368" i="2"/>
  <c r="O3368" i="2"/>
  <c r="R3368" i="2" s="1"/>
  <c r="P3368" i="2"/>
  <c r="Q3368" i="2"/>
  <c r="S3368" i="2"/>
  <c r="T3368" i="2"/>
  <c r="U3368" i="2" s="1"/>
  <c r="V3368" i="2"/>
  <c r="X3368" i="2"/>
  <c r="Y3368" i="2"/>
  <c r="Z3368" i="2"/>
  <c r="AA3368" i="2"/>
  <c r="N3369" i="2"/>
  <c r="O3369" i="2"/>
  <c r="P3369" i="2"/>
  <c r="Q3369" i="2"/>
  <c r="R3369" i="2"/>
  <c r="S3369" i="2"/>
  <c r="T3369" i="2"/>
  <c r="U3369" i="2" s="1"/>
  <c r="X3369" i="2"/>
  <c r="Y3369" i="2"/>
  <c r="Z3369" i="2"/>
  <c r="AA3369" i="2"/>
  <c r="N3370" i="2"/>
  <c r="O3370" i="2"/>
  <c r="P3370" i="2"/>
  <c r="Q3370" i="2"/>
  <c r="R3370" i="2"/>
  <c r="S3370" i="2"/>
  <c r="T3370" i="2"/>
  <c r="U3370" i="2" s="1"/>
  <c r="W3370" i="2"/>
  <c r="X3370" i="2"/>
  <c r="Y3370" i="2"/>
  <c r="Z3370" i="2"/>
  <c r="AA3370" i="2"/>
  <c r="N3371" i="2"/>
  <c r="O3371" i="2"/>
  <c r="P3371" i="2"/>
  <c r="Q3371" i="2"/>
  <c r="R3371" i="2"/>
  <c r="S3371" i="2"/>
  <c r="T3371" i="2"/>
  <c r="U3371" i="2" s="1"/>
  <c r="V3371" i="2"/>
  <c r="W3371" i="2"/>
  <c r="X3371" i="2"/>
  <c r="Y3371" i="2"/>
  <c r="Z3371" i="2"/>
  <c r="AA3371" i="2"/>
  <c r="N3372" i="2"/>
  <c r="O3372" i="2"/>
  <c r="R3372" i="2" s="1"/>
  <c r="P3372" i="2"/>
  <c r="Q3372" i="2"/>
  <c r="S3372" i="2"/>
  <c r="T3372" i="2"/>
  <c r="U3372" i="2" s="1"/>
  <c r="V3372" i="2"/>
  <c r="W3372" i="2"/>
  <c r="X3372" i="2"/>
  <c r="Y3372" i="2"/>
  <c r="Z3372" i="2"/>
  <c r="AA3372" i="2"/>
  <c r="N3373" i="2"/>
  <c r="O3373" i="2"/>
  <c r="P3373" i="2"/>
  <c r="Q3373" i="2"/>
  <c r="R3373" i="2"/>
  <c r="S3373" i="2"/>
  <c r="T3373" i="2"/>
  <c r="U3373" i="2"/>
  <c r="V3373" i="2"/>
  <c r="X3373" i="2"/>
  <c r="Y3373" i="2"/>
  <c r="Z3373" i="2"/>
  <c r="AA3373" i="2"/>
  <c r="N3374" i="2"/>
  <c r="O3374" i="2"/>
  <c r="R3374" i="2" s="1"/>
  <c r="P3374" i="2"/>
  <c r="Q3374" i="2"/>
  <c r="S3374" i="2"/>
  <c r="T3374" i="2"/>
  <c r="U3374" i="2" s="1"/>
  <c r="W3374" i="2"/>
  <c r="X3374" i="2"/>
  <c r="Y3374" i="2"/>
  <c r="Z3374" i="2"/>
  <c r="AA3374" i="2"/>
  <c r="N3375" i="2"/>
  <c r="O3375" i="2"/>
  <c r="P3375" i="2"/>
  <c r="Q3375" i="2"/>
  <c r="R3375" i="2"/>
  <c r="S3375" i="2"/>
  <c r="T3375" i="2"/>
  <c r="U3375" i="2" s="1"/>
  <c r="V3375" i="2"/>
  <c r="X3375" i="2"/>
  <c r="Y3375" i="2"/>
  <c r="Z3375" i="2"/>
  <c r="AA3375" i="2"/>
  <c r="N3376" i="2"/>
  <c r="O3376" i="2"/>
  <c r="P3376" i="2"/>
  <c r="Q3376" i="2"/>
  <c r="R3376" i="2"/>
  <c r="S3376" i="2"/>
  <c r="T3376" i="2"/>
  <c r="U3376" i="2" s="1"/>
  <c r="W3376" i="2"/>
  <c r="X3376" i="2"/>
  <c r="Y3376" i="2"/>
  <c r="Z3376" i="2"/>
  <c r="AA3376" i="2"/>
  <c r="N3377" i="2"/>
  <c r="O3377" i="2"/>
  <c r="P3377" i="2"/>
  <c r="Q3377" i="2"/>
  <c r="R3377" i="2"/>
  <c r="S3377" i="2"/>
  <c r="T3377" i="2"/>
  <c r="U3377" i="2" s="1"/>
  <c r="V3377" i="2"/>
  <c r="X3377" i="2"/>
  <c r="Y3377" i="2"/>
  <c r="Z3377" i="2"/>
  <c r="AA3377" i="2"/>
  <c r="N3378" i="2"/>
  <c r="O3378" i="2"/>
  <c r="P3378" i="2"/>
  <c r="Q3378" i="2"/>
  <c r="R3378" i="2"/>
  <c r="S3378" i="2"/>
  <c r="T3378" i="2"/>
  <c r="U3378" i="2" s="1"/>
  <c r="X3378" i="2"/>
  <c r="Y3378" i="2"/>
  <c r="Z3378" i="2"/>
  <c r="AA3378" i="2"/>
  <c r="N3379" i="2"/>
  <c r="O3379" i="2"/>
  <c r="P3379" i="2"/>
  <c r="Q3379" i="2"/>
  <c r="R3379" i="2"/>
  <c r="S3379" i="2"/>
  <c r="T3379" i="2"/>
  <c r="U3379" i="2" s="1"/>
  <c r="X3379" i="2"/>
  <c r="Y3379" i="2"/>
  <c r="Z3379" i="2"/>
  <c r="AA3379" i="2"/>
  <c r="N3380" i="2"/>
  <c r="O3380" i="2"/>
  <c r="R3380" i="2" s="1"/>
  <c r="P3380" i="2"/>
  <c r="Q3380" i="2"/>
  <c r="S3380" i="2"/>
  <c r="T3380" i="2"/>
  <c r="U3380" i="2" s="1"/>
  <c r="W3380" i="2"/>
  <c r="X3380" i="2"/>
  <c r="Y3380" i="2"/>
  <c r="Z3380" i="2"/>
  <c r="AA3380" i="2"/>
  <c r="N3381" i="2"/>
  <c r="O3381" i="2"/>
  <c r="R3381" i="2" s="1"/>
  <c r="P3381" i="2"/>
  <c r="Q3381" i="2"/>
  <c r="S3381" i="2"/>
  <c r="T3381" i="2"/>
  <c r="U3381" i="2" s="1"/>
  <c r="V3381" i="2"/>
  <c r="X3381" i="2"/>
  <c r="Y3381" i="2"/>
  <c r="Z3381" i="2"/>
  <c r="AA3381" i="2"/>
  <c r="N3382" i="2"/>
  <c r="O3382" i="2"/>
  <c r="P3382" i="2"/>
  <c r="Q3382" i="2"/>
  <c r="R3382" i="2"/>
  <c r="S3382" i="2"/>
  <c r="T3382" i="2"/>
  <c r="U3382" i="2" s="1"/>
  <c r="X3382" i="2"/>
  <c r="Y3382" i="2"/>
  <c r="Z3382" i="2"/>
  <c r="AA3382" i="2"/>
  <c r="N3383" i="2"/>
  <c r="O3383" i="2"/>
  <c r="P3383" i="2"/>
  <c r="Q3383" i="2"/>
  <c r="R3383" i="2"/>
  <c r="S3383" i="2"/>
  <c r="T3383" i="2"/>
  <c r="U3383" i="2" s="1"/>
  <c r="W3383" i="2"/>
  <c r="X3383" i="2"/>
  <c r="Y3383" i="2"/>
  <c r="Z3383" i="2"/>
  <c r="AA3383" i="2"/>
  <c r="N3384" i="2"/>
  <c r="O3384" i="2"/>
  <c r="P3384" i="2"/>
  <c r="Q3384" i="2"/>
  <c r="R3384" i="2"/>
  <c r="S3384" i="2"/>
  <c r="T3384" i="2"/>
  <c r="U3384" i="2" s="1"/>
  <c r="V3384" i="2"/>
  <c r="W3384" i="2"/>
  <c r="X3384" i="2"/>
  <c r="Y3384" i="2"/>
  <c r="Z3384" i="2"/>
  <c r="AA3384" i="2"/>
  <c r="N3385" i="2"/>
  <c r="O3385" i="2"/>
  <c r="P3385" i="2"/>
  <c r="Q3385" i="2"/>
  <c r="R3385" i="2"/>
  <c r="S3385" i="2"/>
  <c r="T3385" i="2"/>
  <c r="U3385" i="2" s="1"/>
  <c r="V3385" i="2"/>
  <c r="W3385" i="2"/>
  <c r="X3385" i="2"/>
  <c r="Y3385" i="2"/>
  <c r="Z3385" i="2"/>
  <c r="AA3385" i="2"/>
  <c r="N3386" i="2"/>
  <c r="O3386" i="2"/>
  <c r="P3386" i="2"/>
  <c r="Q3386" i="2"/>
  <c r="R3386" i="2"/>
  <c r="S3386" i="2"/>
  <c r="T3386" i="2"/>
  <c r="U3386" i="2" s="1"/>
  <c r="V3386" i="2"/>
  <c r="X3386" i="2"/>
  <c r="Y3386" i="2"/>
  <c r="Z3386" i="2"/>
  <c r="AA3386" i="2"/>
  <c r="N3387" i="2"/>
  <c r="O3387" i="2"/>
  <c r="P3387" i="2"/>
  <c r="Q3387" i="2"/>
  <c r="R3387" i="2"/>
  <c r="S3387" i="2"/>
  <c r="T3387" i="2"/>
  <c r="U3387" i="2"/>
  <c r="W3387" i="2"/>
  <c r="X3387" i="2"/>
  <c r="Y3387" i="2"/>
  <c r="Z3387" i="2"/>
  <c r="AA3387" i="2"/>
  <c r="N3388" i="2"/>
  <c r="O3388" i="2"/>
  <c r="R3388" i="2" s="1"/>
  <c r="P3388" i="2"/>
  <c r="Q3388" i="2"/>
  <c r="S3388" i="2"/>
  <c r="T3388" i="2"/>
  <c r="U3388" i="2" s="1"/>
  <c r="V3388" i="2"/>
  <c r="X3388" i="2"/>
  <c r="Y3388" i="2"/>
  <c r="Z3388" i="2"/>
  <c r="AA3388" i="2"/>
  <c r="N3389" i="2"/>
  <c r="O3389" i="2"/>
  <c r="P3389" i="2"/>
  <c r="Q3389" i="2"/>
  <c r="R3389" i="2"/>
  <c r="S3389" i="2"/>
  <c r="T3389" i="2"/>
  <c r="U3389" i="2" s="1"/>
  <c r="V3389" i="2"/>
  <c r="W3389" i="2"/>
  <c r="X3389" i="2"/>
  <c r="Y3389" i="2"/>
  <c r="Z3389" i="2"/>
  <c r="AA3389" i="2"/>
  <c r="N3390" i="2"/>
  <c r="O3390" i="2"/>
  <c r="R3390" i="2" s="1"/>
  <c r="P3390" i="2"/>
  <c r="Q3390" i="2"/>
  <c r="S3390" i="2"/>
  <c r="T3390" i="2"/>
  <c r="U3390" i="2" s="1"/>
  <c r="X3390" i="2"/>
  <c r="Y3390" i="2"/>
  <c r="Z3390" i="2"/>
  <c r="AA3390" i="2"/>
  <c r="N3391" i="2"/>
  <c r="O3391" i="2"/>
  <c r="P3391" i="2"/>
  <c r="Q3391" i="2"/>
  <c r="R3391" i="2"/>
  <c r="S3391" i="2"/>
  <c r="T3391" i="2"/>
  <c r="U3391" i="2" s="1"/>
  <c r="V3391" i="2"/>
  <c r="W3391" i="2"/>
  <c r="X3391" i="2"/>
  <c r="Y3391" i="2"/>
  <c r="Z3391" i="2"/>
  <c r="AA3391" i="2"/>
  <c r="N3392" i="2"/>
  <c r="O3392" i="2"/>
  <c r="P3392" i="2"/>
  <c r="Q3392" i="2"/>
  <c r="R3392" i="2"/>
  <c r="S3392" i="2"/>
  <c r="T3392" i="2"/>
  <c r="U3392" i="2" s="1"/>
  <c r="X3392" i="2"/>
  <c r="Y3392" i="2"/>
  <c r="Z3392" i="2"/>
  <c r="AA3392" i="2"/>
  <c r="N3393" i="2"/>
  <c r="O3393" i="2"/>
  <c r="P3393" i="2"/>
  <c r="Q3393" i="2"/>
  <c r="R3393" i="2"/>
  <c r="S3393" i="2"/>
  <c r="T3393" i="2"/>
  <c r="U3393" i="2" s="1"/>
  <c r="V3393" i="2"/>
  <c r="X3393" i="2"/>
  <c r="Y3393" i="2"/>
  <c r="Z3393" i="2"/>
  <c r="AA3393" i="2"/>
  <c r="N3394" i="2"/>
  <c r="O3394" i="2"/>
  <c r="P3394" i="2"/>
  <c r="Q3394" i="2"/>
  <c r="R3394" i="2"/>
  <c r="S3394" i="2"/>
  <c r="T3394" i="2"/>
  <c r="U3394" i="2" s="1"/>
  <c r="V3394" i="2"/>
  <c r="X3394" i="2"/>
  <c r="Y3394" i="2"/>
  <c r="Z3394" i="2"/>
  <c r="AA3394" i="2"/>
  <c r="N3395" i="2"/>
  <c r="O3395" i="2"/>
  <c r="P3395" i="2"/>
  <c r="Q3395" i="2"/>
  <c r="R3395" i="2"/>
  <c r="S3395" i="2"/>
  <c r="T3395" i="2"/>
  <c r="U3395" i="2" s="1"/>
  <c r="W3395" i="2"/>
  <c r="X3395" i="2"/>
  <c r="Y3395" i="2"/>
  <c r="Z3395" i="2"/>
  <c r="AA3395" i="2"/>
  <c r="N3396" i="2"/>
  <c r="O3396" i="2"/>
  <c r="P3396" i="2"/>
  <c r="Q3396" i="2"/>
  <c r="R3396" i="2"/>
  <c r="S3396" i="2"/>
  <c r="T3396" i="2"/>
  <c r="U3396" i="2" s="1"/>
  <c r="X3396" i="2"/>
  <c r="Y3396" i="2"/>
  <c r="Z3396" i="2"/>
  <c r="AA3396" i="2"/>
  <c r="N3397" i="2"/>
  <c r="O3397" i="2"/>
  <c r="R3397" i="2" s="1"/>
  <c r="P3397" i="2"/>
  <c r="Q3397" i="2"/>
  <c r="S3397" i="2"/>
  <c r="T3397" i="2"/>
  <c r="U3397" i="2" s="1"/>
  <c r="X3397" i="2"/>
  <c r="Y3397" i="2"/>
  <c r="Z3397" i="2"/>
  <c r="AA3397" i="2"/>
  <c r="N3398" i="2"/>
  <c r="O3398" i="2"/>
  <c r="R3398" i="2" s="1"/>
  <c r="P3398" i="2"/>
  <c r="Q3398" i="2"/>
  <c r="S3398" i="2"/>
  <c r="T3398" i="2"/>
  <c r="U3398" i="2" s="1"/>
  <c r="V3398" i="2"/>
  <c r="X3398" i="2"/>
  <c r="Y3398" i="2"/>
  <c r="Z3398" i="2"/>
  <c r="AA3398" i="2"/>
  <c r="N3399" i="2"/>
  <c r="O3399" i="2"/>
  <c r="P3399" i="2"/>
  <c r="Q3399" i="2"/>
  <c r="R3399" i="2"/>
  <c r="S3399" i="2"/>
  <c r="T3399" i="2"/>
  <c r="U3399" i="2" s="1"/>
  <c r="V3399" i="2"/>
  <c r="X3399" i="2"/>
  <c r="Y3399" i="2"/>
  <c r="Z3399" i="2"/>
  <c r="AA3399" i="2"/>
  <c r="N3400" i="2"/>
  <c r="O3400" i="2"/>
  <c r="P3400" i="2"/>
  <c r="Q3400" i="2"/>
  <c r="R3400" i="2"/>
  <c r="S3400" i="2"/>
  <c r="T3400" i="2"/>
  <c r="U3400" i="2" s="1"/>
  <c r="X3400" i="2"/>
  <c r="Y3400" i="2"/>
  <c r="Z3400" i="2"/>
  <c r="AA3400" i="2"/>
  <c r="N3401" i="2"/>
  <c r="O3401" i="2"/>
  <c r="P3401" i="2"/>
  <c r="Q3401" i="2"/>
  <c r="R3401" i="2"/>
  <c r="S3401" i="2"/>
  <c r="T3401" i="2"/>
  <c r="U3401" i="2" s="1"/>
  <c r="X3401" i="2"/>
  <c r="Y3401" i="2"/>
  <c r="Z3401" i="2"/>
  <c r="AA3401" i="2"/>
  <c r="N3402" i="2"/>
  <c r="O3402" i="2"/>
  <c r="P3402" i="2"/>
  <c r="Q3402" i="2"/>
  <c r="R3402" i="2"/>
  <c r="S3402" i="2"/>
  <c r="T3402" i="2"/>
  <c r="U3402" i="2" s="1"/>
  <c r="W3402" i="2"/>
  <c r="X3402" i="2"/>
  <c r="Y3402" i="2"/>
  <c r="Z3402" i="2"/>
  <c r="AA3402" i="2"/>
  <c r="N3403" i="2"/>
  <c r="O3403" i="2"/>
  <c r="P3403" i="2"/>
  <c r="Q3403" i="2"/>
  <c r="R3403" i="2"/>
  <c r="S3403" i="2"/>
  <c r="T3403" i="2"/>
  <c r="U3403" i="2"/>
  <c r="V3403" i="2"/>
  <c r="X3403" i="2"/>
  <c r="Y3403" i="2"/>
  <c r="Z3403" i="2"/>
  <c r="AA3403" i="2"/>
  <c r="N3404" i="2"/>
  <c r="O3404" i="2"/>
  <c r="R3404" i="2" s="1"/>
  <c r="P3404" i="2"/>
  <c r="Q3404" i="2"/>
  <c r="S3404" i="2"/>
  <c r="T3404" i="2"/>
  <c r="U3404" i="2" s="1"/>
  <c r="V3404" i="2"/>
  <c r="X3404" i="2"/>
  <c r="Y3404" i="2"/>
  <c r="Z3404" i="2"/>
  <c r="AA3404" i="2"/>
  <c r="N3405" i="2"/>
  <c r="O3405" i="2"/>
  <c r="R3405" i="2" s="1"/>
  <c r="P3405" i="2"/>
  <c r="Q3405" i="2"/>
  <c r="S3405" i="2"/>
  <c r="T3405" i="2"/>
  <c r="U3405" i="2"/>
  <c r="V3405" i="2"/>
  <c r="X3405" i="2"/>
  <c r="Y3405" i="2"/>
  <c r="Z3405" i="2"/>
  <c r="AA3405" i="2"/>
  <c r="N3406" i="2"/>
  <c r="O3406" i="2"/>
  <c r="R3406" i="2" s="1"/>
  <c r="P3406" i="2"/>
  <c r="Q3406" i="2"/>
  <c r="S3406" i="2"/>
  <c r="T3406" i="2"/>
  <c r="U3406" i="2" s="1"/>
  <c r="V3406" i="2"/>
  <c r="W3406" i="2"/>
  <c r="X3406" i="2"/>
  <c r="Y3406" i="2"/>
  <c r="Z3406" i="2"/>
  <c r="AA3406" i="2"/>
  <c r="N3407" i="2"/>
  <c r="O3407" i="2"/>
  <c r="P3407" i="2"/>
  <c r="Q3407" i="2"/>
  <c r="R3407" i="2"/>
  <c r="S3407" i="2"/>
  <c r="T3407" i="2"/>
  <c r="U3407" i="2" s="1"/>
  <c r="W3407" i="2"/>
  <c r="X3407" i="2"/>
  <c r="Y3407" i="2"/>
  <c r="Z3407" i="2"/>
  <c r="AA3407" i="2"/>
  <c r="N3408" i="2"/>
  <c r="O3408" i="2"/>
  <c r="P3408" i="2"/>
  <c r="Q3408" i="2"/>
  <c r="R3408" i="2"/>
  <c r="S3408" i="2"/>
  <c r="T3408" i="2"/>
  <c r="U3408" i="2" s="1"/>
  <c r="X3408" i="2"/>
  <c r="Y3408" i="2"/>
  <c r="Z3408" i="2"/>
  <c r="AA3408" i="2"/>
  <c r="N3409" i="2"/>
  <c r="O3409" i="2"/>
  <c r="P3409" i="2"/>
  <c r="Q3409" i="2"/>
  <c r="R3409" i="2"/>
  <c r="S3409" i="2"/>
  <c r="T3409" i="2"/>
  <c r="U3409" i="2" s="1"/>
  <c r="V3409" i="2"/>
  <c r="X3409" i="2"/>
  <c r="Y3409" i="2"/>
  <c r="Z3409" i="2"/>
  <c r="AA3409" i="2"/>
  <c r="N3410" i="2"/>
  <c r="O3410" i="2"/>
  <c r="P3410" i="2"/>
  <c r="Q3410" i="2"/>
  <c r="R3410" i="2"/>
  <c r="S3410" i="2"/>
  <c r="T3410" i="2"/>
  <c r="U3410" i="2" s="1"/>
  <c r="V3410" i="2"/>
  <c r="W3410" i="2"/>
  <c r="X3410" i="2"/>
  <c r="Y3410" i="2"/>
  <c r="Z3410" i="2"/>
  <c r="AA3410" i="2"/>
  <c r="N3411" i="2"/>
  <c r="O3411" i="2"/>
  <c r="P3411" i="2"/>
  <c r="Q3411" i="2"/>
  <c r="R3411" i="2"/>
  <c r="S3411" i="2"/>
  <c r="T3411" i="2"/>
  <c r="U3411" i="2" s="1"/>
  <c r="X3411" i="2"/>
  <c r="Y3411" i="2"/>
  <c r="Z3411" i="2"/>
  <c r="AA3411" i="2"/>
  <c r="N3412" i="2"/>
  <c r="O3412" i="2"/>
  <c r="R3412" i="2" s="1"/>
  <c r="P3412" i="2"/>
  <c r="Q3412" i="2"/>
  <c r="S3412" i="2"/>
  <c r="T3412" i="2"/>
  <c r="U3412" i="2" s="1"/>
  <c r="V3412" i="2"/>
  <c r="W3412" i="2"/>
  <c r="X3412" i="2"/>
  <c r="Y3412" i="2"/>
  <c r="Z3412" i="2"/>
  <c r="AA3412" i="2"/>
  <c r="N3413" i="2"/>
  <c r="O3413" i="2"/>
  <c r="R3413" i="2" s="1"/>
  <c r="P3413" i="2"/>
  <c r="Q3413" i="2"/>
  <c r="S3413" i="2"/>
  <c r="T3413" i="2"/>
  <c r="U3413" i="2" s="1"/>
  <c r="X3413" i="2"/>
  <c r="Y3413" i="2"/>
  <c r="Z3413" i="2"/>
  <c r="AA3413" i="2"/>
  <c r="N3414" i="2"/>
  <c r="O3414" i="2"/>
  <c r="P3414" i="2"/>
  <c r="Q3414" i="2"/>
  <c r="R3414" i="2"/>
  <c r="S3414" i="2"/>
  <c r="T3414" i="2"/>
  <c r="U3414" i="2" s="1"/>
  <c r="V3414" i="2"/>
  <c r="W3414" i="2"/>
  <c r="X3414" i="2"/>
  <c r="Y3414" i="2"/>
  <c r="Z3414" i="2"/>
  <c r="AA3414" i="2"/>
  <c r="N3415" i="2"/>
  <c r="O3415" i="2"/>
  <c r="P3415" i="2"/>
  <c r="Q3415" i="2"/>
  <c r="R3415" i="2"/>
  <c r="S3415" i="2"/>
  <c r="T3415" i="2"/>
  <c r="U3415" i="2" s="1"/>
  <c r="X3415" i="2"/>
  <c r="Y3415" i="2"/>
  <c r="Z3415" i="2"/>
  <c r="AA3415" i="2"/>
  <c r="N3416" i="2"/>
  <c r="O3416" i="2"/>
  <c r="P3416" i="2"/>
  <c r="Q3416" i="2"/>
  <c r="R3416" i="2"/>
  <c r="S3416" i="2"/>
  <c r="T3416" i="2"/>
  <c r="U3416" i="2" s="1"/>
  <c r="X3416" i="2"/>
  <c r="Y3416" i="2"/>
  <c r="Z3416" i="2"/>
  <c r="AA3416" i="2"/>
  <c r="N3417" i="2"/>
  <c r="O3417" i="2"/>
  <c r="P3417" i="2"/>
  <c r="Q3417" i="2"/>
  <c r="R3417" i="2"/>
  <c r="S3417" i="2"/>
  <c r="T3417" i="2"/>
  <c r="U3417" i="2" s="1"/>
  <c r="W3417" i="2"/>
  <c r="X3417" i="2"/>
  <c r="Y3417" i="2"/>
  <c r="Z3417" i="2"/>
  <c r="AA3417" i="2"/>
  <c r="N3418" i="2"/>
  <c r="O3418" i="2"/>
  <c r="P3418" i="2"/>
  <c r="Q3418" i="2"/>
  <c r="R3418" i="2"/>
  <c r="S3418" i="2"/>
  <c r="T3418" i="2"/>
  <c r="U3418" i="2" s="1"/>
  <c r="W3418" i="2"/>
  <c r="X3418" i="2"/>
  <c r="Y3418" i="2"/>
  <c r="Z3418" i="2"/>
  <c r="AA3418" i="2"/>
  <c r="N3419" i="2"/>
  <c r="O3419" i="2"/>
  <c r="P3419" i="2"/>
  <c r="Q3419" i="2"/>
  <c r="R3419" i="2"/>
  <c r="S3419" i="2"/>
  <c r="T3419" i="2"/>
  <c r="U3419" i="2" s="1"/>
  <c r="X3419" i="2"/>
  <c r="Y3419" i="2"/>
  <c r="Z3419" i="2"/>
  <c r="AA3419" i="2"/>
  <c r="N3420" i="2"/>
  <c r="O3420" i="2"/>
  <c r="R3420" i="2" s="1"/>
  <c r="P3420" i="2"/>
  <c r="Q3420" i="2"/>
  <c r="S3420" i="2"/>
  <c r="T3420" i="2"/>
  <c r="U3420" i="2" s="1"/>
  <c r="V3420" i="2"/>
  <c r="W3420" i="2"/>
  <c r="X3420" i="2"/>
  <c r="Y3420" i="2"/>
  <c r="Z3420" i="2"/>
  <c r="AA3420" i="2"/>
  <c r="N3421" i="2"/>
  <c r="O3421" i="2"/>
  <c r="P3421" i="2"/>
  <c r="Q3421" i="2"/>
  <c r="R3421" i="2"/>
  <c r="S3421" i="2"/>
  <c r="T3421" i="2"/>
  <c r="U3421" i="2"/>
  <c r="X3421" i="2"/>
  <c r="Y3421" i="2"/>
  <c r="Z3421" i="2"/>
  <c r="AA3421" i="2"/>
  <c r="N3422" i="2"/>
  <c r="O3422" i="2"/>
  <c r="R3422" i="2" s="1"/>
  <c r="P3422" i="2"/>
  <c r="Q3422" i="2"/>
  <c r="S3422" i="2"/>
  <c r="T3422" i="2"/>
  <c r="U3422" i="2" s="1"/>
  <c r="V3422" i="2"/>
  <c r="W3422" i="2"/>
  <c r="X3422" i="2"/>
  <c r="Y3422" i="2"/>
  <c r="Z3422" i="2"/>
  <c r="AA3422" i="2"/>
  <c r="N3423" i="2"/>
  <c r="O3423" i="2"/>
  <c r="P3423" i="2"/>
  <c r="Q3423" i="2"/>
  <c r="R3423" i="2"/>
  <c r="S3423" i="2"/>
  <c r="T3423" i="2"/>
  <c r="U3423" i="2" s="1"/>
  <c r="V3423" i="2"/>
  <c r="W3423" i="2"/>
  <c r="X3423" i="2"/>
  <c r="Y3423" i="2"/>
  <c r="Z3423" i="2"/>
  <c r="AA3423" i="2"/>
  <c r="N3424" i="2"/>
  <c r="O3424" i="2"/>
  <c r="P3424" i="2"/>
  <c r="Q3424" i="2"/>
  <c r="R3424" i="2"/>
  <c r="S3424" i="2"/>
  <c r="T3424" i="2"/>
  <c r="U3424" i="2" s="1"/>
  <c r="X3424" i="2"/>
  <c r="Y3424" i="2"/>
  <c r="Z3424" i="2"/>
  <c r="AA3424" i="2"/>
  <c r="N3425" i="2"/>
  <c r="O3425" i="2"/>
  <c r="P3425" i="2"/>
  <c r="Q3425" i="2"/>
  <c r="R3425" i="2"/>
  <c r="S3425" i="2"/>
  <c r="T3425" i="2"/>
  <c r="U3425" i="2" s="1"/>
  <c r="V3425" i="2"/>
  <c r="W3425" i="2"/>
  <c r="X3425" i="2"/>
  <c r="Y3425" i="2"/>
  <c r="Z3425" i="2"/>
  <c r="AA3425" i="2"/>
  <c r="N3426" i="2"/>
  <c r="O3426" i="2"/>
  <c r="P3426" i="2"/>
  <c r="Q3426" i="2"/>
  <c r="R3426" i="2"/>
  <c r="S3426" i="2"/>
  <c r="T3426" i="2"/>
  <c r="U3426" i="2" s="1"/>
  <c r="V3426" i="2"/>
  <c r="W3426" i="2"/>
  <c r="X3426" i="2"/>
  <c r="Y3426" i="2"/>
  <c r="Z3426" i="2"/>
  <c r="AA3426" i="2"/>
  <c r="N3427" i="2"/>
  <c r="O3427" i="2"/>
  <c r="P3427" i="2"/>
  <c r="Q3427" i="2"/>
  <c r="R3427" i="2"/>
  <c r="S3427" i="2"/>
  <c r="T3427" i="2"/>
  <c r="U3427" i="2" s="1"/>
  <c r="V3427" i="2"/>
  <c r="W3427" i="2"/>
  <c r="X3427" i="2"/>
  <c r="Y3427" i="2"/>
  <c r="Z3427" i="2"/>
  <c r="AA3427" i="2"/>
  <c r="N3428" i="2"/>
  <c r="O3428" i="2"/>
  <c r="P3428" i="2"/>
  <c r="Q3428" i="2"/>
  <c r="R3428" i="2"/>
  <c r="S3428" i="2"/>
  <c r="T3428" i="2"/>
  <c r="U3428" i="2" s="1"/>
  <c r="W3428" i="2"/>
  <c r="X3428" i="2"/>
  <c r="Y3428" i="2"/>
  <c r="Z3428" i="2"/>
  <c r="AA3428" i="2"/>
  <c r="N3429" i="2"/>
  <c r="O3429" i="2"/>
  <c r="R3429" i="2" s="1"/>
  <c r="P3429" i="2"/>
  <c r="Q3429" i="2"/>
  <c r="S3429" i="2"/>
  <c r="T3429" i="2"/>
  <c r="U3429" i="2" s="1"/>
  <c r="V3429" i="2"/>
  <c r="W3429" i="2"/>
  <c r="X3429" i="2"/>
  <c r="Y3429" i="2"/>
  <c r="Z3429" i="2"/>
  <c r="AA3429" i="2"/>
  <c r="N3430" i="2"/>
  <c r="O3430" i="2"/>
  <c r="R3430" i="2" s="1"/>
  <c r="P3430" i="2"/>
  <c r="Q3430" i="2"/>
  <c r="S3430" i="2"/>
  <c r="T3430" i="2"/>
  <c r="U3430" i="2" s="1"/>
  <c r="V3430" i="2"/>
  <c r="X3430" i="2"/>
  <c r="Y3430" i="2"/>
  <c r="Z3430" i="2"/>
  <c r="AA3430" i="2"/>
  <c r="N3431" i="2"/>
  <c r="O3431" i="2"/>
  <c r="P3431" i="2"/>
  <c r="Q3431" i="2"/>
  <c r="R3431" i="2"/>
  <c r="S3431" i="2"/>
  <c r="T3431" i="2"/>
  <c r="U3431" i="2" s="1"/>
  <c r="V3431" i="2"/>
  <c r="W3431" i="2"/>
  <c r="X3431" i="2"/>
  <c r="Y3431" i="2"/>
  <c r="Z3431" i="2"/>
  <c r="AA3431" i="2"/>
  <c r="N3432" i="2"/>
  <c r="O3432" i="2"/>
  <c r="P3432" i="2"/>
  <c r="Q3432" i="2"/>
  <c r="R3432" i="2"/>
  <c r="S3432" i="2"/>
  <c r="T3432" i="2"/>
  <c r="U3432" i="2" s="1"/>
  <c r="W3432" i="2"/>
  <c r="X3432" i="2"/>
  <c r="Y3432" i="2"/>
  <c r="Z3432" i="2"/>
  <c r="AA3432" i="2"/>
  <c r="N3433" i="2"/>
  <c r="O3433" i="2"/>
  <c r="P3433" i="2"/>
  <c r="Q3433" i="2"/>
  <c r="R3433" i="2"/>
  <c r="S3433" i="2"/>
  <c r="T3433" i="2"/>
  <c r="U3433" i="2" s="1"/>
  <c r="V3433" i="2"/>
  <c r="W3433" i="2"/>
  <c r="X3433" i="2"/>
  <c r="Y3433" i="2"/>
  <c r="Z3433" i="2"/>
  <c r="AA3433" i="2"/>
  <c r="N3434" i="2"/>
  <c r="O3434" i="2"/>
  <c r="P3434" i="2"/>
  <c r="Q3434" i="2"/>
  <c r="R3434" i="2"/>
  <c r="S3434" i="2"/>
  <c r="T3434" i="2"/>
  <c r="U3434" i="2" s="1"/>
  <c r="V3434" i="2"/>
  <c r="W3434" i="2"/>
  <c r="X3434" i="2"/>
  <c r="Y3434" i="2"/>
  <c r="Z3434" i="2"/>
  <c r="AA3434" i="2"/>
  <c r="N3435" i="2"/>
  <c r="O3435" i="2"/>
  <c r="P3435" i="2"/>
  <c r="Q3435" i="2"/>
  <c r="R3435" i="2"/>
  <c r="S3435" i="2"/>
  <c r="T3435" i="2"/>
  <c r="U3435" i="2" s="1"/>
  <c r="V3435" i="2"/>
  <c r="W3435" i="2"/>
  <c r="X3435" i="2"/>
  <c r="Y3435" i="2"/>
  <c r="Z3435" i="2"/>
  <c r="AA3435" i="2"/>
  <c r="N3436" i="2"/>
  <c r="O3436" i="2"/>
  <c r="R3436" i="2" s="1"/>
  <c r="P3436" i="2"/>
  <c r="Q3436" i="2"/>
  <c r="S3436" i="2"/>
  <c r="T3436" i="2"/>
  <c r="U3436" i="2" s="1"/>
  <c r="V3436" i="2"/>
  <c r="W3436" i="2"/>
  <c r="X3436" i="2"/>
  <c r="Y3436" i="2"/>
  <c r="Z3436" i="2"/>
  <c r="AA3436" i="2"/>
  <c r="N3437" i="2"/>
  <c r="O3437" i="2"/>
  <c r="R3437" i="2" s="1"/>
  <c r="P3437" i="2"/>
  <c r="Q3437" i="2"/>
  <c r="S3437" i="2"/>
  <c r="T3437" i="2"/>
  <c r="U3437" i="2"/>
  <c r="X3437" i="2"/>
  <c r="Y3437" i="2"/>
  <c r="Z3437" i="2"/>
  <c r="AA3437" i="2"/>
  <c r="N3438" i="2"/>
  <c r="O3438" i="2"/>
  <c r="R3438" i="2" s="1"/>
  <c r="P3438" i="2"/>
  <c r="Q3438" i="2"/>
  <c r="S3438" i="2"/>
  <c r="T3438" i="2"/>
  <c r="U3438" i="2" s="1"/>
  <c r="V3438" i="2"/>
  <c r="W3438" i="2"/>
  <c r="X3438" i="2"/>
  <c r="Y3438" i="2"/>
  <c r="Z3438" i="2"/>
  <c r="AA3438" i="2"/>
  <c r="N3439" i="2"/>
  <c r="O3439" i="2"/>
  <c r="P3439" i="2"/>
  <c r="Q3439" i="2"/>
  <c r="R3439" i="2"/>
  <c r="S3439" i="2"/>
  <c r="T3439" i="2"/>
  <c r="U3439" i="2" s="1"/>
  <c r="V3439" i="2"/>
  <c r="X3439" i="2"/>
  <c r="Y3439" i="2"/>
  <c r="Z3439" i="2"/>
  <c r="AA3439" i="2"/>
  <c r="N3440" i="2"/>
  <c r="O3440" i="2"/>
  <c r="P3440" i="2"/>
  <c r="Q3440" i="2"/>
  <c r="R3440" i="2"/>
  <c r="S3440" i="2"/>
  <c r="T3440" i="2"/>
  <c r="U3440" i="2" s="1"/>
  <c r="X3440" i="2"/>
  <c r="Y3440" i="2"/>
  <c r="Z3440" i="2"/>
  <c r="AA3440" i="2"/>
  <c r="N3441" i="2"/>
  <c r="O3441" i="2"/>
  <c r="P3441" i="2"/>
  <c r="Q3441" i="2"/>
  <c r="R3441" i="2"/>
  <c r="S3441" i="2"/>
  <c r="T3441" i="2"/>
  <c r="U3441" i="2" s="1"/>
  <c r="X3441" i="2"/>
  <c r="Y3441" i="2"/>
  <c r="Z3441" i="2"/>
  <c r="AA3441" i="2"/>
  <c r="N3442" i="2"/>
  <c r="O3442" i="2"/>
  <c r="P3442" i="2"/>
  <c r="Q3442" i="2"/>
  <c r="R3442" i="2"/>
  <c r="S3442" i="2"/>
  <c r="T3442" i="2"/>
  <c r="U3442" i="2" s="1"/>
  <c r="X3442" i="2"/>
  <c r="Y3442" i="2"/>
  <c r="Z3442" i="2"/>
  <c r="AA3442" i="2"/>
  <c r="N3443" i="2"/>
  <c r="O3443" i="2"/>
  <c r="P3443" i="2"/>
  <c r="Q3443" i="2"/>
  <c r="R3443" i="2"/>
  <c r="S3443" i="2"/>
  <c r="T3443" i="2"/>
  <c r="U3443" i="2"/>
  <c r="X3443" i="2"/>
  <c r="Y3443" i="2"/>
  <c r="Z3443" i="2"/>
  <c r="AA3443" i="2"/>
  <c r="N3444" i="2"/>
  <c r="O3444" i="2"/>
  <c r="R3444" i="2" s="1"/>
  <c r="P3444" i="2"/>
  <c r="Q3444" i="2"/>
  <c r="S3444" i="2"/>
  <c r="T3444" i="2"/>
  <c r="U3444" i="2" s="1"/>
  <c r="X3444" i="2"/>
  <c r="Y3444" i="2"/>
  <c r="Z3444" i="2"/>
  <c r="AA3444" i="2"/>
  <c r="N3445" i="2"/>
  <c r="O3445" i="2"/>
  <c r="R3445" i="2" s="1"/>
  <c r="P3445" i="2"/>
  <c r="Q3445" i="2"/>
  <c r="S3445" i="2"/>
  <c r="T3445" i="2"/>
  <c r="U3445" i="2" s="1"/>
  <c r="X3445" i="2"/>
  <c r="Y3445" i="2"/>
  <c r="Z3445" i="2"/>
  <c r="AA3445" i="2"/>
  <c r="N3446" i="2"/>
  <c r="O3446" i="2"/>
  <c r="P3446" i="2"/>
  <c r="Q3446" i="2"/>
  <c r="R3446" i="2"/>
  <c r="S3446" i="2"/>
  <c r="T3446" i="2"/>
  <c r="U3446" i="2" s="1"/>
  <c r="X3446" i="2"/>
  <c r="Y3446" i="2"/>
  <c r="Z3446" i="2"/>
  <c r="AA3446" i="2"/>
  <c r="N3447" i="2"/>
  <c r="O3447" i="2"/>
  <c r="P3447" i="2"/>
  <c r="Q3447" i="2"/>
  <c r="R3447" i="2"/>
  <c r="S3447" i="2"/>
  <c r="T3447" i="2"/>
  <c r="U3447" i="2" s="1"/>
  <c r="X3447" i="2"/>
  <c r="Y3447" i="2"/>
  <c r="Z3447" i="2"/>
  <c r="AA3447" i="2"/>
  <c r="N3448" i="2"/>
  <c r="O3448" i="2"/>
  <c r="P3448" i="2"/>
  <c r="Q3448" i="2"/>
  <c r="R3448" i="2"/>
  <c r="S3448" i="2"/>
  <c r="T3448" i="2"/>
  <c r="U3448" i="2" s="1"/>
  <c r="X3448" i="2"/>
  <c r="Y3448" i="2"/>
  <c r="Z3448" i="2"/>
  <c r="AA3448" i="2"/>
  <c r="N3449" i="2"/>
  <c r="O3449" i="2"/>
  <c r="P3449" i="2"/>
  <c r="Q3449" i="2"/>
  <c r="R3449" i="2"/>
  <c r="S3449" i="2"/>
  <c r="T3449" i="2"/>
  <c r="U3449" i="2" s="1"/>
  <c r="X3449" i="2"/>
  <c r="Y3449" i="2"/>
  <c r="Z3449" i="2"/>
  <c r="AA3449" i="2"/>
  <c r="N3450" i="2"/>
  <c r="O3450" i="2"/>
  <c r="P3450" i="2"/>
  <c r="Q3450" i="2"/>
  <c r="R3450" i="2"/>
  <c r="S3450" i="2"/>
  <c r="T3450" i="2"/>
  <c r="U3450" i="2" s="1"/>
  <c r="X3450" i="2"/>
  <c r="Y3450" i="2"/>
  <c r="Z3450" i="2"/>
  <c r="AA3450" i="2"/>
  <c r="N3451" i="2"/>
  <c r="O3451" i="2"/>
  <c r="P3451" i="2"/>
  <c r="Q3451" i="2"/>
  <c r="R3451" i="2"/>
  <c r="S3451" i="2"/>
  <c r="T3451" i="2"/>
  <c r="U3451" i="2" s="1"/>
  <c r="V3451" i="2"/>
  <c r="W3451" i="2"/>
  <c r="X3451" i="2"/>
  <c r="Y3451" i="2"/>
  <c r="Z3451" i="2"/>
  <c r="AA3451" i="2"/>
  <c r="N3452" i="2"/>
  <c r="O3452" i="2"/>
  <c r="R3452" i="2" s="1"/>
  <c r="P3452" i="2"/>
  <c r="Q3452" i="2"/>
  <c r="S3452" i="2"/>
  <c r="T3452" i="2"/>
  <c r="U3452" i="2" s="1"/>
  <c r="W3452" i="2"/>
  <c r="X3452" i="2"/>
  <c r="Y3452" i="2"/>
  <c r="Z3452" i="2"/>
  <c r="AA3452" i="2"/>
  <c r="N3453" i="2"/>
  <c r="O3453" i="2"/>
  <c r="P3453" i="2"/>
  <c r="Q3453" i="2"/>
  <c r="R3453" i="2"/>
  <c r="S3453" i="2"/>
  <c r="T3453" i="2"/>
  <c r="U3453" i="2"/>
  <c r="V3453" i="2"/>
  <c r="W3453" i="2"/>
  <c r="X3453" i="2"/>
  <c r="Y3453" i="2"/>
  <c r="Z3453" i="2"/>
  <c r="AA3453" i="2"/>
  <c r="N3454" i="2"/>
  <c r="O3454" i="2"/>
  <c r="R3454" i="2" s="1"/>
  <c r="P3454" i="2"/>
  <c r="Q3454" i="2"/>
  <c r="S3454" i="2"/>
  <c r="T3454" i="2"/>
  <c r="U3454" i="2" s="1"/>
  <c r="V3454" i="2"/>
  <c r="W3454" i="2"/>
  <c r="X3454" i="2"/>
  <c r="Y3454" i="2"/>
  <c r="Z3454" i="2"/>
  <c r="AA3454" i="2"/>
  <c r="N3455" i="2"/>
  <c r="O3455" i="2"/>
  <c r="P3455" i="2"/>
  <c r="Q3455" i="2"/>
  <c r="R3455" i="2"/>
  <c r="S3455" i="2"/>
  <c r="T3455" i="2"/>
  <c r="U3455" i="2" s="1"/>
  <c r="V3455" i="2"/>
  <c r="X3455" i="2"/>
  <c r="Y3455" i="2"/>
  <c r="Z3455" i="2"/>
  <c r="AA3455" i="2"/>
  <c r="N3456" i="2"/>
  <c r="O3456" i="2"/>
  <c r="P3456" i="2"/>
  <c r="Q3456" i="2"/>
  <c r="R3456" i="2"/>
  <c r="S3456" i="2"/>
  <c r="T3456" i="2"/>
  <c r="U3456" i="2" s="1"/>
  <c r="W3456" i="2"/>
  <c r="X3456" i="2"/>
  <c r="Y3456" i="2"/>
  <c r="Z3456" i="2"/>
  <c r="AA3456" i="2"/>
  <c r="N3457" i="2"/>
  <c r="O3457" i="2"/>
  <c r="P3457" i="2"/>
  <c r="Q3457" i="2"/>
  <c r="R3457" i="2"/>
  <c r="S3457" i="2"/>
  <c r="T3457" i="2"/>
  <c r="U3457" i="2" s="1"/>
  <c r="W3457" i="2"/>
  <c r="X3457" i="2"/>
  <c r="Y3457" i="2"/>
  <c r="Z3457" i="2"/>
  <c r="AA3457" i="2"/>
  <c r="N3458" i="2"/>
  <c r="O3458" i="2"/>
  <c r="P3458" i="2"/>
  <c r="Q3458" i="2"/>
  <c r="R3458" i="2"/>
  <c r="S3458" i="2"/>
  <c r="T3458" i="2"/>
  <c r="U3458" i="2" s="1"/>
  <c r="V3458" i="2"/>
  <c r="W3458" i="2"/>
  <c r="X3458" i="2"/>
  <c r="Y3458" i="2"/>
  <c r="Z3458" i="2"/>
  <c r="AA3458" i="2"/>
  <c r="N3459" i="2"/>
  <c r="O3459" i="2"/>
  <c r="P3459" i="2"/>
  <c r="Q3459" i="2"/>
  <c r="R3459" i="2"/>
  <c r="S3459" i="2"/>
  <c r="T3459" i="2"/>
  <c r="U3459" i="2" s="1"/>
  <c r="V3459" i="2"/>
  <c r="W3459" i="2"/>
  <c r="X3459" i="2"/>
  <c r="Y3459" i="2"/>
  <c r="Z3459" i="2"/>
  <c r="AA3459" i="2"/>
  <c r="N3460" i="2"/>
  <c r="O3460" i="2"/>
  <c r="P3460" i="2"/>
  <c r="Q3460" i="2"/>
  <c r="R3460" i="2"/>
  <c r="S3460" i="2"/>
  <c r="T3460" i="2"/>
  <c r="U3460" i="2" s="1"/>
  <c r="V3460" i="2"/>
  <c r="W3460" i="2"/>
  <c r="X3460" i="2"/>
  <c r="Y3460" i="2"/>
  <c r="Z3460" i="2"/>
  <c r="AA3460" i="2"/>
  <c r="N3461" i="2"/>
  <c r="O3461" i="2"/>
  <c r="R3461" i="2" s="1"/>
  <c r="P3461" i="2"/>
  <c r="Q3461" i="2"/>
  <c r="S3461" i="2"/>
  <c r="T3461" i="2"/>
  <c r="U3461" i="2"/>
  <c r="V3461" i="2"/>
  <c r="W3461" i="2"/>
  <c r="X3461" i="2"/>
  <c r="Y3461" i="2"/>
  <c r="Z3461" i="2"/>
  <c r="AA3461" i="2"/>
  <c r="N3462" i="2"/>
  <c r="O3462" i="2"/>
  <c r="R3462" i="2" s="1"/>
  <c r="P3462" i="2"/>
  <c r="Q3462" i="2"/>
  <c r="S3462" i="2"/>
  <c r="T3462" i="2"/>
  <c r="U3462" i="2" s="1"/>
  <c r="V3462" i="2"/>
  <c r="W3462" i="2"/>
  <c r="X3462" i="2"/>
  <c r="Y3462" i="2"/>
  <c r="Z3462" i="2"/>
  <c r="AA3462" i="2"/>
  <c r="N3463" i="2"/>
  <c r="O3463" i="2"/>
  <c r="P3463" i="2"/>
  <c r="Q3463" i="2"/>
  <c r="R3463" i="2"/>
  <c r="S3463" i="2"/>
  <c r="T3463" i="2"/>
  <c r="U3463" i="2" s="1"/>
  <c r="X3463" i="2"/>
  <c r="Y3463" i="2"/>
  <c r="Z3463" i="2"/>
  <c r="AA3463" i="2"/>
  <c r="N3464" i="2"/>
  <c r="O3464" i="2"/>
  <c r="P3464" i="2"/>
  <c r="Q3464" i="2"/>
  <c r="R3464" i="2"/>
  <c r="S3464" i="2"/>
  <c r="X3464" i="2"/>
  <c r="Y3464" i="2"/>
  <c r="Z3464" i="2"/>
  <c r="AA3464" i="2"/>
  <c r="N3465" i="2"/>
  <c r="O3465" i="2"/>
  <c r="P3465" i="2"/>
  <c r="Q3465" i="2"/>
  <c r="R3465" i="2"/>
  <c r="S3465" i="2"/>
  <c r="T3465" i="2"/>
  <c r="U3465" i="2" s="1"/>
  <c r="V3465" i="2"/>
  <c r="W3465" i="2"/>
  <c r="X3465" i="2"/>
  <c r="Y3465" i="2"/>
  <c r="Z3465" i="2"/>
  <c r="AA3465" i="2"/>
  <c r="N3466" i="2"/>
  <c r="O3466" i="2"/>
  <c r="P3466" i="2"/>
  <c r="Q3466" i="2"/>
  <c r="R3466" i="2"/>
  <c r="S3466" i="2"/>
  <c r="T3466" i="2"/>
  <c r="U3466" i="2" s="1"/>
  <c r="X3466" i="2"/>
  <c r="Y3466" i="2"/>
  <c r="Z3466" i="2"/>
  <c r="AA3466" i="2"/>
  <c r="N3467" i="2"/>
  <c r="O3467" i="2"/>
  <c r="P3467" i="2"/>
  <c r="Q3467" i="2"/>
  <c r="R3467" i="2"/>
  <c r="S3467" i="2"/>
  <c r="T3467" i="2"/>
  <c r="U3467" i="2" s="1"/>
  <c r="V3467" i="2"/>
  <c r="W3467" i="2"/>
  <c r="X3467" i="2"/>
  <c r="Y3467" i="2"/>
  <c r="Z3467" i="2"/>
  <c r="AA3467" i="2"/>
  <c r="N3468" i="2"/>
  <c r="O3468" i="2"/>
  <c r="R3468" i="2" s="1"/>
  <c r="P3468" i="2"/>
  <c r="Q3468" i="2"/>
  <c r="S3468" i="2"/>
  <c r="T3468" i="2"/>
  <c r="U3468" i="2" s="1"/>
  <c r="V3468" i="2"/>
  <c r="X3468" i="2"/>
  <c r="Y3468" i="2"/>
  <c r="Z3468" i="2"/>
  <c r="AA3468" i="2"/>
  <c r="N3469" i="2"/>
  <c r="O3469" i="2"/>
  <c r="R3469" i="2" s="1"/>
  <c r="P3469" i="2"/>
  <c r="Q3469" i="2"/>
  <c r="S3469" i="2"/>
  <c r="T3469" i="2"/>
  <c r="U3469" i="2" s="1"/>
  <c r="V3469" i="2"/>
  <c r="W3469" i="2"/>
  <c r="X3469" i="2"/>
  <c r="Y3469" i="2"/>
  <c r="Z3469" i="2"/>
  <c r="AA3469" i="2"/>
  <c r="N3470" i="2"/>
  <c r="O3470" i="2"/>
  <c r="R3470" i="2" s="1"/>
  <c r="P3470" i="2"/>
  <c r="Q3470" i="2"/>
  <c r="S3470" i="2"/>
  <c r="T3470" i="2"/>
  <c r="U3470" i="2" s="1"/>
  <c r="W3470" i="2"/>
  <c r="X3470" i="2"/>
  <c r="Y3470" i="2"/>
  <c r="Z3470" i="2"/>
  <c r="AA3470" i="2"/>
  <c r="N3471" i="2"/>
  <c r="O3471" i="2"/>
  <c r="P3471" i="2"/>
  <c r="Q3471" i="2"/>
  <c r="R3471" i="2"/>
  <c r="S3471" i="2"/>
  <c r="T3471" i="2"/>
  <c r="U3471" i="2" s="1"/>
  <c r="V3471" i="2"/>
  <c r="W3471" i="2"/>
  <c r="X3471" i="2"/>
  <c r="Y3471" i="2"/>
  <c r="Z3471" i="2"/>
  <c r="AA3471" i="2"/>
  <c r="N3472" i="2"/>
  <c r="O3472" i="2"/>
  <c r="P3472" i="2"/>
  <c r="Q3472" i="2"/>
  <c r="R3472" i="2"/>
  <c r="S3472" i="2"/>
  <c r="T3472" i="2"/>
  <c r="U3472" i="2" s="1"/>
  <c r="V3472" i="2"/>
  <c r="W3472" i="2"/>
  <c r="X3472" i="2"/>
  <c r="Y3472" i="2"/>
  <c r="Z3472" i="2"/>
  <c r="AA3472" i="2"/>
  <c r="N3473" i="2"/>
  <c r="O3473" i="2"/>
  <c r="P3473" i="2"/>
  <c r="Q3473" i="2"/>
  <c r="R3473" i="2"/>
  <c r="S3473" i="2"/>
  <c r="T3473" i="2"/>
  <c r="U3473" i="2" s="1"/>
  <c r="V3473" i="2"/>
  <c r="X3473" i="2"/>
  <c r="Y3473" i="2"/>
  <c r="Z3473" i="2"/>
  <c r="AA3473" i="2"/>
  <c r="N3474" i="2"/>
  <c r="O3474" i="2"/>
  <c r="P3474" i="2"/>
  <c r="Q3474" i="2"/>
  <c r="R3474" i="2"/>
  <c r="S3474" i="2"/>
  <c r="T3474" i="2"/>
  <c r="U3474" i="2" s="1"/>
  <c r="V3474" i="2"/>
  <c r="W3474" i="2"/>
  <c r="X3474" i="2"/>
  <c r="Y3474" i="2"/>
  <c r="Z3474" i="2"/>
  <c r="AA3474" i="2"/>
  <c r="N3475" i="2"/>
  <c r="O3475" i="2"/>
  <c r="P3475" i="2"/>
  <c r="Q3475" i="2"/>
  <c r="R3475" i="2"/>
  <c r="S3475" i="2"/>
  <c r="T3475" i="2"/>
  <c r="U3475" i="2"/>
  <c r="W3475" i="2"/>
  <c r="X3475" i="2"/>
  <c r="Y3475" i="2"/>
  <c r="Z3475" i="2"/>
  <c r="AA3475" i="2"/>
  <c r="N3476" i="2"/>
  <c r="O3476" i="2"/>
  <c r="R3476" i="2" s="1"/>
  <c r="P3476" i="2"/>
  <c r="Q3476" i="2"/>
  <c r="S3476" i="2"/>
  <c r="T3476" i="2"/>
  <c r="U3476" i="2" s="1"/>
  <c r="W3476" i="2"/>
  <c r="X3476" i="2"/>
  <c r="Y3476" i="2"/>
  <c r="Z3476" i="2"/>
  <c r="AA3476" i="2"/>
  <c r="N3477" i="2"/>
  <c r="O3477" i="2"/>
  <c r="R3477" i="2" s="1"/>
  <c r="P3477" i="2"/>
  <c r="Q3477" i="2"/>
  <c r="S3477" i="2"/>
  <c r="T3477" i="2"/>
  <c r="U3477" i="2" s="1"/>
  <c r="V3477" i="2"/>
  <c r="X3477" i="2"/>
  <c r="Y3477" i="2"/>
  <c r="Z3477" i="2"/>
  <c r="AA3477" i="2"/>
  <c r="N3478" i="2"/>
  <c r="O3478" i="2"/>
  <c r="P3478" i="2"/>
  <c r="Q3478" i="2"/>
  <c r="R3478" i="2"/>
  <c r="S3478" i="2"/>
  <c r="T3478" i="2"/>
  <c r="U3478" i="2" s="1"/>
  <c r="V3478" i="2"/>
  <c r="X3478" i="2"/>
  <c r="Y3478" i="2"/>
  <c r="Z3478" i="2"/>
  <c r="AA3478" i="2"/>
  <c r="N3479" i="2"/>
  <c r="O3479" i="2"/>
  <c r="P3479" i="2"/>
  <c r="Q3479" i="2"/>
  <c r="R3479" i="2"/>
  <c r="S3479" i="2"/>
  <c r="T3479" i="2"/>
  <c r="U3479" i="2" s="1"/>
  <c r="V3479" i="2"/>
  <c r="X3479" i="2"/>
  <c r="Y3479" i="2"/>
  <c r="Z3479" i="2"/>
  <c r="AA3479" i="2"/>
  <c r="N3480" i="2"/>
  <c r="O3480" i="2"/>
  <c r="P3480" i="2"/>
  <c r="Q3480" i="2"/>
  <c r="R3480" i="2"/>
  <c r="S3480" i="2"/>
  <c r="T3480" i="2"/>
  <c r="U3480" i="2" s="1"/>
  <c r="V3480" i="2"/>
  <c r="W3480" i="2"/>
  <c r="X3480" i="2"/>
  <c r="Y3480" i="2"/>
  <c r="Z3480" i="2"/>
  <c r="AA3480" i="2"/>
  <c r="N3481" i="2"/>
  <c r="O3481" i="2"/>
  <c r="P3481" i="2"/>
  <c r="Q3481" i="2"/>
  <c r="R3481" i="2"/>
  <c r="S3481" i="2"/>
  <c r="T3481" i="2"/>
  <c r="U3481" i="2" s="1"/>
  <c r="V3481" i="2"/>
  <c r="X3481" i="2"/>
  <c r="Y3481" i="2"/>
  <c r="Z3481" i="2"/>
  <c r="AA3481" i="2"/>
  <c r="N3482" i="2"/>
  <c r="O3482" i="2"/>
  <c r="P3482" i="2"/>
  <c r="Q3482" i="2"/>
  <c r="R3482" i="2"/>
  <c r="S3482" i="2"/>
  <c r="X3482" i="2"/>
  <c r="Y3482" i="2"/>
  <c r="Z3482" i="2"/>
  <c r="AA3482" i="2"/>
  <c r="N3483" i="2"/>
  <c r="O3483" i="2"/>
  <c r="P3483" i="2"/>
  <c r="Q3483" i="2"/>
  <c r="R3483" i="2"/>
  <c r="S3483" i="2"/>
  <c r="T3483" i="2"/>
  <c r="U3483" i="2"/>
  <c r="V3483" i="2"/>
  <c r="X3483" i="2"/>
  <c r="Y3483" i="2"/>
  <c r="Z3483" i="2"/>
  <c r="AA3483" i="2"/>
  <c r="N3484" i="2"/>
  <c r="O3484" i="2"/>
  <c r="R3484" i="2" s="1"/>
  <c r="P3484" i="2"/>
  <c r="Q3484" i="2"/>
  <c r="S3484" i="2"/>
  <c r="T3484" i="2"/>
  <c r="U3484" i="2" s="1"/>
  <c r="W3484" i="2"/>
  <c r="X3484" i="2"/>
  <c r="Y3484" i="2"/>
  <c r="Z3484" i="2"/>
  <c r="AA3484" i="2"/>
  <c r="N3485" i="2"/>
  <c r="O3485" i="2"/>
  <c r="P3485" i="2"/>
  <c r="Q3485" i="2"/>
  <c r="R3485" i="2"/>
  <c r="S3485" i="2"/>
  <c r="T3485" i="2"/>
  <c r="U3485" i="2" s="1"/>
  <c r="W3485" i="2"/>
  <c r="X3485" i="2"/>
  <c r="Y3485" i="2"/>
  <c r="Z3485" i="2"/>
  <c r="AA3485" i="2"/>
  <c r="N3486" i="2"/>
  <c r="O3486" i="2"/>
  <c r="R3486" i="2" s="1"/>
  <c r="P3486" i="2"/>
  <c r="Q3486" i="2"/>
  <c r="S3486" i="2"/>
  <c r="T3486" i="2"/>
  <c r="U3486" i="2" s="1"/>
  <c r="V3486" i="2"/>
  <c r="W3486" i="2"/>
  <c r="X3486" i="2"/>
  <c r="Y3486" i="2"/>
  <c r="Z3486" i="2"/>
  <c r="AA3486" i="2"/>
  <c r="N3487" i="2"/>
  <c r="O3487" i="2"/>
  <c r="P3487" i="2"/>
  <c r="Q3487" i="2"/>
  <c r="R3487" i="2"/>
  <c r="X3487" i="2"/>
  <c r="Y3487" i="2"/>
  <c r="Z3487" i="2"/>
  <c r="AA3487" i="2"/>
  <c r="N3488" i="2"/>
  <c r="O3488" i="2"/>
  <c r="P3488" i="2"/>
  <c r="Q3488" i="2"/>
  <c r="R3488" i="2"/>
  <c r="S3488" i="2"/>
  <c r="T3488" i="2"/>
  <c r="U3488" i="2" s="1"/>
  <c r="V3488" i="2"/>
  <c r="W3488" i="2"/>
  <c r="X3488" i="2"/>
  <c r="Y3488" i="2"/>
  <c r="Z3488" i="2"/>
  <c r="AA3488" i="2"/>
  <c r="N3489" i="2"/>
  <c r="O3489" i="2"/>
  <c r="P3489" i="2"/>
  <c r="Q3489" i="2"/>
  <c r="R3489" i="2"/>
  <c r="S3489" i="2"/>
  <c r="T3489" i="2"/>
  <c r="U3489" i="2" s="1"/>
  <c r="W3489" i="2"/>
  <c r="X3489" i="2"/>
  <c r="Y3489" i="2"/>
  <c r="Z3489" i="2"/>
  <c r="AA3489" i="2"/>
  <c r="N3490" i="2"/>
  <c r="O3490" i="2"/>
  <c r="P3490" i="2"/>
  <c r="Q3490" i="2"/>
  <c r="R3490" i="2"/>
  <c r="S3490" i="2"/>
  <c r="T3490" i="2"/>
  <c r="U3490" i="2" s="1"/>
  <c r="V3490" i="2"/>
  <c r="W3490" i="2"/>
  <c r="X3490" i="2"/>
  <c r="Y3490" i="2"/>
  <c r="Z3490" i="2"/>
  <c r="AA3490" i="2"/>
  <c r="N3491" i="2"/>
  <c r="O3491" i="2"/>
  <c r="P3491" i="2"/>
  <c r="Q3491" i="2"/>
  <c r="R3491" i="2"/>
  <c r="X3491" i="2"/>
  <c r="Y3491" i="2"/>
  <c r="Z3491" i="2"/>
  <c r="AA3491" i="2"/>
  <c r="N3492" i="2"/>
  <c r="O3492" i="2"/>
  <c r="P3492" i="2"/>
  <c r="Q3492" i="2"/>
  <c r="R3492" i="2"/>
  <c r="S3492" i="2"/>
  <c r="T3492" i="2"/>
  <c r="U3492" i="2" s="1"/>
  <c r="V3492" i="2"/>
  <c r="W3492" i="2"/>
  <c r="X3492" i="2"/>
  <c r="Y3492" i="2"/>
  <c r="Z3492" i="2"/>
  <c r="AA3492" i="2"/>
  <c r="N3493" i="2"/>
  <c r="O3493" i="2"/>
  <c r="R3493" i="2" s="1"/>
  <c r="P3493" i="2"/>
  <c r="Q3493" i="2"/>
  <c r="S3493" i="2"/>
  <c r="T3493" i="2"/>
  <c r="U3493" i="2"/>
  <c r="W3493" i="2"/>
  <c r="X3493" i="2"/>
  <c r="Y3493" i="2"/>
  <c r="Z3493" i="2"/>
  <c r="AA3493" i="2"/>
  <c r="N3494" i="2"/>
  <c r="O3494" i="2"/>
  <c r="R3494" i="2" s="1"/>
  <c r="P3494" i="2"/>
  <c r="Q3494" i="2"/>
  <c r="S3494" i="2"/>
  <c r="T3494" i="2"/>
  <c r="U3494" i="2" s="1"/>
  <c r="W3494" i="2"/>
  <c r="X3494" i="2"/>
  <c r="Y3494" i="2"/>
  <c r="Z3494" i="2"/>
  <c r="AA3494" i="2"/>
  <c r="N3495" i="2"/>
  <c r="O3495" i="2"/>
  <c r="P3495" i="2"/>
  <c r="Q3495" i="2"/>
  <c r="R3495" i="2"/>
  <c r="S3495" i="2"/>
  <c r="T3495" i="2"/>
  <c r="U3495" i="2" s="1"/>
  <c r="X3495" i="2"/>
  <c r="Y3495" i="2"/>
  <c r="Z3495" i="2"/>
  <c r="AA3495" i="2"/>
  <c r="N3496" i="2"/>
  <c r="O3496" i="2"/>
  <c r="P3496" i="2"/>
  <c r="Q3496" i="2"/>
  <c r="R3496" i="2"/>
  <c r="S3496" i="2"/>
  <c r="T3496" i="2"/>
  <c r="U3496" i="2" s="1"/>
  <c r="V3496" i="2"/>
  <c r="X3496" i="2"/>
  <c r="Y3496" i="2"/>
  <c r="Z3496" i="2"/>
  <c r="AA3496" i="2"/>
  <c r="N3497" i="2"/>
  <c r="O3497" i="2"/>
  <c r="P3497" i="2"/>
  <c r="Q3497" i="2"/>
  <c r="R3497" i="2"/>
  <c r="S3497" i="2"/>
  <c r="T3497" i="2"/>
  <c r="U3497" i="2" s="1"/>
  <c r="W3497" i="2"/>
  <c r="X3497" i="2"/>
  <c r="Y3497" i="2"/>
  <c r="Z3497" i="2"/>
  <c r="AA3497" i="2"/>
  <c r="N3498" i="2"/>
  <c r="O3498" i="2"/>
  <c r="P3498" i="2"/>
  <c r="Q3498" i="2"/>
  <c r="R3498" i="2"/>
  <c r="S3498" i="2"/>
  <c r="T3498" i="2"/>
  <c r="U3498" i="2" s="1"/>
  <c r="V3498" i="2"/>
  <c r="X3498" i="2"/>
  <c r="Y3498" i="2"/>
  <c r="Z3498" i="2"/>
  <c r="AA3498" i="2"/>
  <c r="N3499" i="2"/>
  <c r="O3499" i="2"/>
  <c r="P3499" i="2"/>
  <c r="Q3499" i="2"/>
  <c r="R3499" i="2"/>
  <c r="S3499" i="2"/>
  <c r="T3499" i="2"/>
  <c r="U3499" i="2" s="1"/>
  <c r="X3499" i="2"/>
  <c r="Y3499" i="2"/>
  <c r="Z3499" i="2"/>
  <c r="AA3499" i="2"/>
  <c r="N3500" i="2"/>
  <c r="O3500" i="2"/>
  <c r="R3500" i="2" s="1"/>
  <c r="P3500" i="2"/>
  <c r="Q3500" i="2"/>
  <c r="S3500" i="2"/>
  <c r="T3500" i="2"/>
  <c r="U3500" i="2" s="1"/>
  <c r="W3500" i="2"/>
  <c r="X3500" i="2"/>
  <c r="Y3500" i="2"/>
  <c r="Z3500" i="2"/>
  <c r="AA3500" i="2"/>
  <c r="N3501" i="2"/>
  <c r="O3501" i="2"/>
  <c r="R3501" i="2" s="1"/>
  <c r="P3501" i="2"/>
  <c r="Q3501" i="2"/>
  <c r="S3501" i="2"/>
  <c r="T3501" i="2"/>
  <c r="U3501" i="2"/>
  <c r="V3501" i="2"/>
  <c r="W3501" i="2"/>
  <c r="X3501" i="2"/>
  <c r="Y3501" i="2"/>
  <c r="Z3501" i="2"/>
  <c r="AA3501" i="2"/>
  <c r="N3502" i="2"/>
  <c r="O3502" i="2"/>
  <c r="R3502" i="2" s="1"/>
  <c r="P3502" i="2"/>
  <c r="Q3502" i="2"/>
  <c r="S3502" i="2"/>
  <c r="T3502" i="2"/>
  <c r="U3502" i="2" s="1"/>
  <c r="W3502" i="2"/>
  <c r="X3502" i="2"/>
  <c r="Y3502" i="2"/>
  <c r="Z3502" i="2"/>
  <c r="AA3502" i="2"/>
  <c r="N3503" i="2"/>
  <c r="O3503" i="2"/>
  <c r="P3503" i="2"/>
  <c r="Q3503" i="2"/>
  <c r="R3503" i="2"/>
  <c r="S3503" i="2"/>
  <c r="T3503" i="2"/>
  <c r="U3503" i="2" s="1"/>
  <c r="W3503" i="2"/>
  <c r="X3503" i="2"/>
  <c r="Y3503" i="2"/>
  <c r="Z3503" i="2"/>
  <c r="AA3503" i="2"/>
  <c r="N3504" i="2"/>
  <c r="O3504" i="2"/>
  <c r="P3504" i="2"/>
  <c r="Q3504" i="2"/>
  <c r="R3504" i="2"/>
  <c r="S3504" i="2"/>
  <c r="T3504" i="2"/>
  <c r="U3504" i="2" s="1"/>
  <c r="W3504" i="2"/>
  <c r="X3504" i="2"/>
  <c r="Y3504" i="2"/>
  <c r="Z3504" i="2"/>
  <c r="AA3504" i="2"/>
  <c r="N3505" i="2"/>
  <c r="O3505" i="2"/>
  <c r="P3505" i="2"/>
  <c r="Q3505" i="2"/>
  <c r="R3505" i="2"/>
  <c r="S3505" i="2"/>
  <c r="T3505" i="2"/>
  <c r="U3505" i="2" s="1"/>
  <c r="V3505" i="2"/>
  <c r="X3505" i="2"/>
  <c r="Y3505" i="2"/>
  <c r="Z3505" i="2"/>
  <c r="AA3505" i="2"/>
  <c r="N3506" i="2"/>
  <c r="O3506" i="2"/>
  <c r="P3506" i="2"/>
  <c r="Q3506" i="2"/>
  <c r="R3506" i="2"/>
  <c r="S3506" i="2"/>
  <c r="T3506" i="2"/>
  <c r="U3506" i="2" s="1"/>
  <c r="W3506" i="2"/>
  <c r="X3506" i="2"/>
  <c r="Y3506" i="2"/>
  <c r="Z3506" i="2"/>
  <c r="AA3506" i="2"/>
  <c r="N3507" i="2"/>
  <c r="O3507" i="2"/>
  <c r="P3507" i="2"/>
  <c r="Q3507" i="2"/>
  <c r="R3507" i="2"/>
  <c r="S3507" i="2"/>
  <c r="T3507" i="2"/>
  <c r="U3507" i="2" s="1"/>
  <c r="V3507" i="2"/>
  <c r="W3507" i="2"/>
  <c r="X3507" i="2"/>
  <c r="Y3507" i="2"/>
  <c r="Z3507" i="2"/>
  <c r="AA3507" i="2"/>
  <c r="N3508" i="2"/>
  <c r="O3508" i="2"/>
  <c r="R3508" i="2" s="1"/>
  <c r="P3508" i="2"/>
  <c r="Q3508" i="2"/>
  <c r="S3508" i="2"/>
  <c r="T3508" i="2"/>
  <c r="U3508" i="2" s="1"/>
  <c r="W3508" i="2"/>
  <c r="X3508" i="2"/>
  <c r="Y3508" i="2"/>
  <c r="Z3508" i="2"/>
  <c r="AA3508" i="2"/>
  <c r="N3509" i="2"/>
  <c r="O3509" i="2"/>
  <c r="R3509" i="2" s="1"/>
  <c r="P3509" i="2"/>
  <c r="Q3509" i="2"/>
  <c r="S3509" i="2"/>
  <c r="T3509" i="2"/>
  <c r="U3509" i="2" s="1"/>
  <c r="W3509" i="2"/>
  <c r="X3509" i="2"/>
  <c r="Y3509" i="2"/>
  <c r="Z3509" i="2"/>
  <c r="AA3509" i="2"/>
  <c r="N3510" i="2"/>
  <c r="O3510" i="2"/>
  <c r="P3510" i="2"/>
  <c r="Q3510" i="2"/>
  <c r="R3510" i="2"/>
  <c r="S3510" i="2"/>
  <c r="T3510" i="2"/>
  <c r="U3510" i="2" s="1"/>
  <c r="V3510" i="2"/>
  <c r="X3510" i="2"/>
  <c r="Y3510" i="2"/>
  <c r="Z3510" i="2"/>
  <c r="AA3510" i="2"/>
  <c r="N3511" i="2"/>
  <c r="O3511" i="2"/>
  <c r="P3511" i="2"/>
  <c r="Q3511" i="2"/>
  <c r="R3511" i="2"/>
  <c r="S3511" i="2"/>
  <c r="T3511" i="2"/>
  <c r="U3511" i="2" s="1"/>
  <c r="V3511" i="2"/>
  <c r="X3511" i="2"/>
  <c r="Y3511" i="2"/>
  <c r="Z3511" i="2"/>
  <c r="AA3511" i="2"/>
  <c r="N3512" i="2"/>
  <c r="O3512" i="2"/>
  <c r="P3512" i="2"/>
  <c r="Q3512" i="2"/>
  <c r="R3512" i="2"/>
  <c r="S3512" i="2"/>
  <c r="T3512" i="2"/>
  <c r="U3512" i="2" s="1"/>
  <c r="W3512" i="2"/>
  <c r="X3512" i="2"/>
  <c r="Y3512" i="2"/>
  <c r="Z3512" i="2"/>
  <c r="AA3512" i="2"/>
  <c r="N3513" i="2"/>
  <c r="O3513" i="2"/>
  <c r="P3513" i="2"/>
  <c r="Q3513" i="2"/>
  <c r="R3513" i="2"/>
  <c r="S3513" i="2"/>
  <c r="T3513" i="2"/>
  <c r="U3513" i="2" s="1"/>
  <c r="V3513" i="2"/>
  <c r="X3513" i="2"/>
  <c r="Y3513" i="2"/>
  <c r="Z3513" i="2"/>
  <c r="AA3513" i="2"/>
  <c r="N3514" i="2"/>
  <c r="O3514" i="2"/>
  <c r="P3514" i="2"/>
  <c r="Q3514" i="2"/>
  <c r="R3514" i="2"/>
  <c r="S3514" i="2"/>
  <c r="T3514" i="2"/>
  <c r="U3514" i="2" s="1"/>
  <c r="X3514" i="2"/>
  <c r="Y3514" i="2"/>
  <c r="Z3514" i="2"/>
  <c r="AA3514" i="2"/>
  <c r="N3515" i="2"/>
  <c r="O3515" i="2"/>
  <c r="P3515" i="2"/>
  <c r="Q3515" i="2"/>
  <c r="R3515" i="2"/>
  <c r="S3515" i="2"/>
  <c r="T3515" i="2"/>
  <c r="U3515" i="2"/>
  <c r="W3515" i="2"/>
  <c r="X3515" i="2"/>
  <c r="Y3515" i="2"/>
  <c r="Z3515" i="2"/>
  <c r="AA3515" i="2"/>
  <c r="N3516" i="2"/>
  <c r="O3516" i="2"/>
  <c r="R3516" i="2" s="1"/>
  <c r="P3516" i="2"/>
  <c r="Q3516" i="2"/>
  <c r="S3516" i="2"/>
  <c r="T3516" i="2"/>
  <c r="U3516" i="2" s="1"/>
  <c r="V3516" i="2"/>
  <c r="W3516" i="2"/>
  <c r="X3516" i="2"/>
  <c r="Y3516" i="2"/>
  <c r="Z3516" i="2"/>
  <c r="AA3516" i="2"/>
  <c r="N3517" i="2"/>
  <c r="O3517" i="2"/>
  <c r="P3517" i="2"/>
  <c r="Q3517" i="2"/>
  <c r="R3517" i="2"/>
  <c r="S3517" i="2"/>
  <c r="T3517" i="2"/>
  <c r="U3517" i="2" s="1"/>
  <c r="W3517" i="2"/>
  <c r="X3517" i="2"/>
  <c r="Y3517" i="2"/>
  <c r="Z3517" i="2"/>
  <c r="AA3517" i="2"/>
  <c r="N3518" i="2"/>
  <c r="O3518" i="2"/>
  <c r="R3518" i="2" s="1"/>
  <c r="P3518" i="2"/>
  <c r="Q3518" i="2"/>
  <c r="S3518" i="2"/>
  <c r="X3518" i="2"/>
  <c r="Y3518" i="2"/>
  <c r="Z3518" i="2"/>
  <c r="AA3518" i="2"/>
  <c r="N3519" i="2"/>
  <c r="O3519" i="2"/>
  <c r="P3519" i="2"/>
  <c r="Q3519" i="2"/>
  <c r="R3519" i="2"/>
  <c r="S3519" i="2"/>
  <c r="T3519" i="2"/>
  <c r="U3519" i="2" s="1"/>
  <c r="X3519" i="2"/>
  <c r="Y3519" i="2"/>
  <c r="Z3519" i="2"/>
  <c r="AA3519" i="2"/>
  <c r="N3520" i="2"/>
  <c r="O3520" i="2"/>
  <c r="P3520" i="2"/>
  <c r="Q3520" i="2"/>
  <c r="R3520" i="2"/>
  <c r="S3520" i="2"/>
  <c r="T3520" i="2"/>
  <c r="U3520" i="2" s="1"/>
  <c r="V3520" i="2"/>
  <c r="W3520" i="2"/>
  <c r="X3520" i="2"/>
  <c r="Y3520" i="2"/>
  <c r="Z3520" i="2"/>
  <c r="AA3520" i="2"/>
  <c r="N3521" i="2"/>
  <c r="O3521" i="2"/>
  <c r="P3521" i="2"/>
  <c r="Q3521" i="2"/>
  <c r="R3521" i="2"/>
  <c r="S3521" i="2"/>
  <c r="T3521" i="2"/>
  <c r="U3521" i="2" s="1"/>
  <c r="V3521" i="2"/>
  <c r="X3521" i="2"/>
  <c r="Y3521" i="2"/>
  <c r="Z3521" i="2"/>
  <c r="AA3521" i="2"/>
  <c r="N3522" i="2"/>
  <c r="O3522" i="2"/>
  <c r="P3522" i="2"/>
  <c r="Q3522" i="2"/>
  <c r="R3522" i="2"/>
  <c r="S3522" i="2"/>
  <c r="T3522" i="2"/>
  <c r="U3522" i="2" s="1"/>
  <c r="X3522" i="2"/>
  <c r="Y3522" i="2"/>
  <c r="Z3522" i="2"/>
  <c r="AA3522" i="2"/>
  <c r="N3523" i="2"/>
  <c r="O3523" i="2"/>
  <c r="P3523" i="2"/>
  <c r="Q3523" i="2"/>
  <c r="R3523" i="2"/>
  <c r="S3523" i="2"/>
  <c r="T3523" i="2"/>
  <c r="U3523" i="2" s="1"/>
  <c r="V3523" i="2"/>
  <c r="X3523" i="2"/>
  <c r="Y3523" i="2"/>
  <c r="Z3523" i="2"/>
  <c r="AA3523" i="2"/>
  <c r="N3524" i="2"/>
  <c r="O3524" i="2"/>
  <c r="P3524" i="2"/>
  <c r="Q3524" i="2"/>
  <c r="R3524" i="2"/>
  <c r="S3524" i="2"/>
  <c r="T3524" i="2"/>
  <c r="U3524" i="2" s="1"/>
  <c r="V3524" i="2"/>
  <c r="X3524" i="2"/>
  <c r="Y3524" i="2"/>
  <c r="Z3524" i="2"/>
  <c r="AA3524" i="2"/>
  <c r="N3525" i="2"/>
  <c r="O3525" i="2"/>
  <c r="R3525" i="2" s="1"/>
  <c r="P3525" i="2"/>
  <c r="Q3525" i="2"/>
  <c r="S3525" i="2"/>
  <c r="T3525" i="2"/>
  <c r="U3525" i="2"/>
  <c r="V3525" i="2"/>
  <c r="X3525" i="2"/>
  <c r="Y3525" i="2"/>
  <c r="Z3525" i="2"/>
  <c r="AA3525" i="2"/>
  <c r="N3526" i="2"/>
  <c r="O3526" i="2"/>
  <c r="R3526" i="2" s="1"/>
  <c r="P3526" i="2"/>
  <c r="Q3526" i="2"/>
  <c r="S3526" i="2"/>
  <c r="T3526" i="2"/>
  <c r="U3526" i="2" s="1"/>
  <c r="X3526" i="2"/>
  <c r="Y3526" i="2"/>
  <c r="Z3526" i="2"/>
  <c r="AA3526" i="2"/>
  <c r="N3527" i="2"/>
  <c r="O3527" i="2"/>
  <c r="P3527" i="2"/>
  <c r="Q3527" i="2"/>
  <c r="R3527" i="2"/>
  <c r="S3527" i="2"/>
  <c r="T3527" i="2"/>
  <c r="U3527" i="2" s="1"/>
  <c r="V3527" i="2"/>
  <c r="W3527" i="2"/>
  <c r="X3527" i="2"/>
  <c r="Y3527" i="2"/>
  <c r="Z3527" i="2"/>
  <c r="AA3527" i="2"/>
  <c r="N3528" i="2"/>
  <c r="O3528" i="2"/>
  <c r="P3528" i="2"/>
  <c r="Q3528" i="2"/>
  <c r="R3528" i="2"/>
  <c r="S3528" i="2"/>
  <c r="T3528" i="2"/>
  <c r="U3528" i="2" s="1"/>
  <c r="V3528" i="2"/>
  <c r="W3528" i="2"/>
  <c r="X3528" i="2"/>
  <c r="Y3528" i="2"/>
  <c r="Z3528" i="2"/>
  <c r="AA3528" i="2"/>
  <c r="N3529" i="2"/>
  <c r="O3529" i="2"/>
  <c r="P3529" i="2"/>
  <c r="Q3529" i="2"/>
  <c r="R3529" i="2"/>
  <c r="S3529" i="2"/>
  <c r="T3529" i="2"/>
  <c r="U3529" i="2" s="1"/>
  <c r="V3529" i="2"/>
  <c r="W3529" i="2"/>
  <c r="X3529" i="2"/>
  <c r="Y3529" i="2"/>
  <c r="Z3529" i="2"/>
  <c r="AA3529" i="2"/>
  <c r="N3530" i="2"/>
  <c r="O3530" i="2"/>
  <c r="P3530" i="2"/>
  <c r="Q3530" i="2"/>
  <c r="R3530" i="2"/>
  <c r="S3530" i="2"/>
  <c r="T3530" i="2"/>
  <c r="U3530" i="2" s="1"/>
  <c r="W3530" i="2"/>
  <c r="X3530" i="2"/>
  <c r="Y3530" i="2"/>
  <c r="Z3530" i="2"/>
  <c r="AA3530" i="2"/>
  <c r="N3531" i="2"/>
  <c r="O3531" i="2"/>
  <c r="P3531" i="2"/>
  <c r="Q3531" i="2"/>
  <c r="R3531" i="2"/>
  <c r="S3531" i="2"/>
  <c r="T3531" i="2"/>
  <c r="U3531" i="2"/>
  <c r="X3531" i="2"/>
  <c r="Y3531" i="2"/>
  <c r="Z3531" i="2"/>
  <c r="AA3531" i="2"/>
  <c r="N3532" i="2"/>
  <c r="O3532" i="2"/>
  <c r="R3532" i="2" s="1"/>
  <c r="P3532" i="2"/>
  <c r="Q3532" i="2"/>
  <c r="S3532" i="2"/>
  <c r="T3532" i="2"/>
  <c r="U3532" i="2" s="1"/>
  <c r="X3532" i="2"/>
  <c r="Y3532" i="2"/>
  <c r="Z3532" i="2"/>
  <c r="AA3532" i="2"/>
  <c r="N3533" i="2"/>
  <c r="O3533" i="2"/>
  <c r="R3533" i="2" s="1"/>
  <c r="P3533" i="2"/>
  <c r="Q3533" i="2"/>
  <c r="S3533" i="2"/>
  <c r="T3533" i="2"/>
  <c r="U3533" i="2" s="1"/>
  <c r="W3533" i="2"/>
  <c r="X3533" i="2"/>
  <c r="Y3533" i="2"/>
  <c r="Z3533" i="2"/>
  <c r="AA3533" i="2"/>
  <c r="N3534" i="2"/>
  <c r="O3534" i="2"/>
  <c r="R3534" i="2" s="1"/>
  <c r="P3534" i="2"/>
  <c r="Q3534" i="2"/>
  <c r="S3534" i="2"/>
  <c r="T3534" i="2"/>
  <c r="U3534" i="2" s="1"/>
  <c r="V3534" i="2"/>
  <c r="W3534" i="2"/>
  <c r="X3534" i="2"/>
  <c r="Y3534" i="2"/>
  <c r="Z3534" i="2"/>
  <c r="AA3534" i="2"/>
  <c r="N3535" i="2"/>
  <c r="O3535" i="2"/>
  <c r="P3535" i="2"/>
  <c r="Q3535" i="2"/>
  <c r="R3535" i="2"/>
  <c r="S3535" i="2"/>
  <c r="T3535" i="2"/>
  <c r="U3535" i="2" s="1"/>
  <c r="W3535" i="2"/>
  <c r="X3535" i="2"/>
  <c r="Y3535" i="2"/>
  <c r="Z3535" i="2"/>
  <c r="AA3535" i="2"/>
  <c r="N3536" i="2"/>
  <c r="O3536" i="2"/>
  <c r="P3536" i="2"/>
  <c r="Q3536" i="2"/>
  <c r="R3536" i="2"/>
  <c r="S3536" i="2"/>
  <c r="T3536" i="2"/>
  <c r="U3536" i="2" s="1"/>
  <c r="V3536" i="2"/>
  <c r="X3536" i="2"/>
  <c r="Y3536" i="2"/>
  <c r="Z3536" i="2"/>
  <c r="AA3536" i="2"/>
  <c r="N3537" i="2"/>
  <c r="O3537" i="2"/>
  <c r="P3537" i="2"/>
  <c r="Q3537" i="2"/>
  <c r="R3537" i="2"/>
  <c r="S3537" i="2"/>
  <c r="T3537" i="2"/>
  <c r="U3537" i="2" s="1"/>
  <c r="V3537" i="2"/>
  <c r="X3537" i="2"/>
  <c r="Y3537" i="2"/>
  <c r="Z3537" i="2"/>
  <c r="AA3537" i="2"/>
  <c r="N3538" i="2"/>
  <c r="O3538" i="2"/>
  <c r="P3538" i="2"/>
  <c r="Q3538" i="2"/>
  <c r="R3538" i="2"/>
  <c r="S3538" i="2"/>
  <c r="T3538" i="2"/>
  <c r="U3538" i="2" s="1"/>
  <c r="X3538" i="2"/>
  <c r="Y3538" i="2"/>
  <c r="Z3538" i="2"/>
  <c r="AA3538" i="2"/>
  <c r="N3539" i="2"/>
  <c r="O3539" i="2"/>
  <c r="P3539" i="2"/>
  <c r="Q3539" i="2"/>
  <c r="R3539" i="2"/>
  <c r="S3539" i="2"/>
  <c r="T3539" i="2"/>
  <c r="U3539" i="2" s="1"/>
  <c r="X3539" i="2"/>
  <c r="Y3539" i="2"/>
  <c r="Z3539" i="2"/>
  <c r="AA3539" i="2"/>
  <c r="N3540" i="2"/>
  <c r="O3540" i="2"/>
  <c r="R3540" i="2" s="1"/>
  <c r="P3540" i="2"/>
  <c r="Q3540" i="2"/>
  <c r="S3540" i="2"/>
  <c r="T3540" i="2"/>
  <c r="U3540" i="2" s="1"/>
  <c r="W3540" i="2"/>
  <c r="X3540" i="2"/>
  <c r="Y3540" i="2"/>
  <c r="Z3540" i="2"/>
  <c r="AA3540" i="2"/>
  <c r="N3541" i="2"/>
  <c r="O3541" i="2"/>
  <c r="R3541" i="2" s="1"/>
  <c r="P3541" i="2"/>
  <c r="Q3541" i="2"/>
  <c r="S3541" i="2"/>
  <c r="T3541" i="2"/>
  <c r="U3541" i="2" s="1"/>
  <c r="V3541" i="2"/>
  <c r="W3541" i="2"/>
  <c r="X3541" i="2"/>
  <c r="Y3541" i="2"/>
  <c r="Z3541" i="2"/>
  <c r="AA3541" i="2"/>
  <c r="N3542" i="2"/>
  <c r="O3542" i="2"/>
  <c r="P3542" i="2"/>
  <c r="Q3542" i="2"/>
  <c r="R3542" i="2"/>
  <c r="S3542" i="2"/>
  <c r="T3542" i="2"/>
  <c r="U3542" i="2" s="1"/>
  <c r="X3542" i="2"/>
  <c r="Y3542" i="2"/>
  <c r="Z3542" i="2"/>
  <c r="AA3542" i="2"/>
  <c r="N3543" i="2"/>
  <c r="O3543" i="2"/>
  <c r="P3543" i="2"/>
  <c r="Q3543" i="2"/>
  <c r="R3543" i="2"/>
  <c r="S3543" i="2"/>
  <c r="T3543" i="2"/>
  <c r="U3543" i="2" s="1"/>
  <c r="V3543" i="2"/>
  <c r="W3543" i="2"/>
  <c r="X3543" i="2"/>
  <c r="Y3543" i="2"/>
  <c r="Z3543" i="2"/>
  <c r="AA3543" i="2"/>
  <c r="N3544" i="2"/>
  <c r="O3544" i="2"/>
  <c r="P3544" i="2"/>
  <c r="Q3544" i="2"/>
  <c r="R3544" i="2"/>
  <c r="S3544" i="2"/>
  <c r="T3544" i="2"/>
  <c r="U3544" i="2" s="1"/>
  <c r="X3544" i="2"/>
  <c r="Y3544" i="2"/>
  <c r="Z3544" i="2"/>
  <c r="AA3544" i="2"/>
  <c r="N3545" i="2"/>
  <c r="O3545" i="2"/>
  <c r="P3545" i="2"/>
  <c r="Q3545" i="2"/>
  <c r="R3545" i="2"/>
  <c r="S3545" i="2"/>
  <c r="T3545" i="2"/>
  <c r="U3545" i="2" s="1"/>
  <c r="X3545" i="2"/>
  <c r="Y3545" i="2"/>
  <c r="Z3545" i="2"/>
  <c r="AA3545" i="2"/>
  <c r="N3546" i="2"/>
  <c r="O3546" i="2"/>
  <c r="P3546" i="2"/>
  <c r="Q3546" i="2"/>
  <c r="R3546" i="2"/>
  <c r="S3546" i="2"/>
  <c r="X3546" i="2"/>
  <c r="Y3546" i="2"/>
  <c r="Z3546" i="2"/>
  <c r="AA3546" i="2"/>
  <c r="N3547" i="2"/>
  <c r="O3547" i="2"/>
  <c r="P3547" i="2"/>
  <c r="Q3547" i="2"/>
  <c r="R3547" i="2"/>
  <c r="S3547" i="2"/>
  <c r="T3547" i="2"/>
  <c r="U3547" i="2" s="1"/>
  <c r="X3547" i="2"/>
  <c r="Y3547" i="2"/>
  <c r="Z3547" i="2"/>
  <c r="AA3547" i="2"/>
  <c r="N3548" i="2"/>
  <c r="O3548" i="2"/>
  <c r="R3548" i="2" s="1"/>
  <c r="P3548" i="2"/>
  <c r="Q3548" i="2"/>
  <c r="S3548" i="2"/>
  <c r="T3548" i="2"/>
  <c r="U3548" i="2" s="1"/>
  <c r="V3548" i="2"/>
  <c r="W3548" i="2"/>
  <c r="X3548" i="2"/>
  <c r="Y3548" i="2"/>
  <c r="Z3548" i="2"/>
  <c r="AA3548" i="2"/>
  <c r="N3549" i="2"/>
  <c r="O3549" i="2"/>
  <c r="P3549" i="2"/>
  <c r="Q3549" i="2"/>
  <c r="R3549" i="2"/>
  <c r="S3549" i="2"/>
  <c r="T3549" i="2"/>
  <c r="U3549" i="2"/>
  <c r="V3549" i="2"/>
  <c r="X3549" i="2"/>
  <c r="Y3549" i="2"/>
  <c r="Z3549" i="2"/>
  <c r="AA3549" i="2"/>
  <c r="N3550" i="2"/>
  <c r="O3550" i="2"/>
  <c r="R3550" i="2" s="1"/>
  <c r="P3550" i="2"/>
  <c r="Q3550" i="2"/>
  <c r="S3550" i="2"/>
  <c r="T3550" i="2"/>
  <c r="U3550" i="2" s="1"/>
  <c r="V3550" i="2"/>
  <c r="W3550" i="2"/>
  <c r="X3550" i="2"/>
  <c r="Y3550" i="2"/>
  <c r="Z3550" i="2"/>
  <c r="AA3550" i="2"/>
  <c r="N3551" i="2"/>
  <c r="O3551" i="2"/>
  <c r="P3551" i="2"/>
  <c r="Q3551" i="2"/>
  <c r="R3551" i="2"/>
  <c r="S3551" i="2"/>
  <c r="T3551" i="2"/>
  <c r="U3551" i="2" s="1"/>
  <c r="W3551" i="2"/>
  <c r="X3551" i="2"/>
  <c r="Y3551" i="2"/>
  <c r="Z3551" i="2"/>
  <c r="AA3551" i="2"/>
  <c r="N3552" i="2"/>
  <c r="O3552" i="2"/>
  <c r="P3552" i="2"/>
  <c r="Q3552" i="2"/>
  <c r="R3552" i="2"/>
  <c r="S3552" i="2"/>
  <c r="T3552" i="2"/>
  <c r="U3552" i="2" s="1"/>
  <c r="V3552" i="2"/>
  <c r="W3552" i="2"/>
  <c r="X3552" i="2"/>
  <c r="Y3552" i="2"/>
  <c r="Z3552" i="2"/>
  <c r="AA3552" i="2"/>
  <c r="N3553" i="2"/>
  <c r="O3553" i="2"/>
  <c r="P3553" i="2"/>
  <c r="Q3553" i="2"/>
  <c r="R3553" i="2"/>
  <c r="S3553" i="2"/>
  <c r="T3553" i="2"/>
  <c r="U3553" i="2" s="1"/>
  <c r="X3553" i="2"/>
  <c r="Y3553" i="2"/>
  <c r="Z3553" i="2"/>
  <c r="AA3553" i="2"/>
  <c r="N3554" i="2"/>
  <c r="O3554" i="2"/>
  <c r="P3554" i="2"/>
  <c r="Q3554" i="2"/>
  <c r="R3554" i="2"/>
  <c r="S3554" i="2"/>
  <c r="T3554" i="2"/>
  <c r="U3554" i="2" s="1"/>
  <c r="W3554" i="2"/>
  <c r="X3554" i="2"/>
  <c r="Y3554" i="2"/>
  <c r="Z3554" i="2"/>
  <c r="AA3554" i="2"/>
  <c r="N3555" i="2"/>
  <c r="O3555" i="2"/>
  <c r="P3555" i="2"/>
  <c r="Q3555" i="2"/>
  <c r="R3555" i="2"/>
  <c r="S3555" i="2"/>
  <c r="T3555" i="2"/>
  <c r="U3555" i="2" s="1"/>
  <c r="X3555" i="2"/>
  <c r="Y3555" i="2"/>
  <c r="Z3555" i="2"/>
  <c r="AA3555" i="2"/>
  <c r="N3556" i="2"/>
  <c r="O3556" i="2"/>
  <c r="P3556" i="2"/>
  <c r="Q3556" i="2"/>
  <c r="R3556" i="2"/>
  <c r="S3556" i="2"/>
  <c r="T3556" i="2"/>
  <c r="U3556" i="2" s="1"/>
  <c r="V3556" i="2"/>
  <c r="W3556" i="2"/>
  <c r="X3556" i="2"/>
  <c r="Y3556" i="2"/>
  <c r="Z3556" i="2"/>
  <c r="AA3556" i="2"/>
  <c r="N3557" i="2"/>
  <c r="O3557" i="2"/>
  <c r="R3557" i="2" s="1"/>
  <c r="P3557" i="2"/>
  <c r="Q3557" i="2"/>
  <c r="S3557" i="2"/>
  <c r="T3557" i="2"/>
  <c r="U3557" i="2" s="1"/>
  <c r="V3557" i="2"/>
  <c r="X3557" i="2"/>
  <c r="Y3557" i="2"/>
  <c r="Z3557" i="2"/>
  <c r="AA3557" i="2"/>
  <c r="N3558" i="2"/>
  <c r="O3558" i="2"/>
  <c r="R3558" i="2" s="1"/>
  <c r="P3558" i="2"/>
  <c r="Q3558" i="2"/>
  <c r="S3558" i="2"/>
  <c r="T3558" i="2"/>
  <c r="U3558" i="2" s="1"/>
  <c r="V3558" i="2"/>
  <c r="X3558" i="2"/>
  <c r="Y3558" i="2"/>
  <c r="Z3558" i="2"/>
  <c r="AA3558" i="2"/>
  <c r="N3559" i="2"/>
  <c r="O3559" i="2"/>
  <c r="P3559" i="2"/>
  <c r="Q3559" i="2"/>
  <c r="R3559" i="2"/>
  <c r="S3559" i="2"/>
  <c r="T3559" i="2"/>
  <c r="U3559" i="2" s="1"/>
  <c r="W3559" i="2"/>
  <c r="X3559" i="2"/>
  <c r="Y3559" i="2"/>
  <c r="Z3559" i="2"/>
  <c r="AA3559" i="2"/>
  <c r="N3560" i="2"/>
  <c r="O3560" i="2"/>
  <c r="P3560" i="2"/>
  <c r="Q3560" i="2"/>
  <c r="R3560" i="2"/>
  <c r="S3560" i="2"/>
  <c r="T3560" i="2"/>
  <c r="U3560" i="2" s="1"/>
  <c r="W3560" i="2"/>
  <c r="X3560" i="2"/>
  <c r="Y3560" i="2"/>
  <c r="Z3560" i="2"/>
  <c r="AA3560" i="2"/>
  <c r="N3561" i="2"/>
  <c r="O3561" i="2"/>
  <c r="P3561" i="2"/>
  <c r="Q3561" i="2"/>
  <c r="R3561" i="2"/>
  <c r="S3561" i="2"/>
  <c r="T3561" i="2"/>
  <c r="U3561" i="2" s="1"/>
  <c r="V3561" i="2"/>
  <c r="X3561" i="2"/>
  <c r="Y3561" i="2"/>
  <c r="Z3561" i="2"/>
  <c r="AA3561" i="2"/>
  <c r="N3562" i="2"/>
  <c r="O3562" i="2"/>
  <c r="P3562" i="2"/>
  <c r="Q3562" i="2"/>
  <c r="R3562" i="2"/>
  <c r="S3562" i="2"/>
  <c r="T3562" i="2"/>
  <c r="U3562" i="2" s="1"/>
  <c r="V3562" i="2"/>
  <c r="X3562" i="2"/>
  <c r="Y3562" i="2"/>
  <c r="Z3562" i="2"/>
  <c r="AA3562" i="2"/>
  <c r="N3563" i="2"/>
  <c r="O3563" i="2"/>
  <c r="P3563" i="2"/>
  <c r="Q3563" i="2"/>
  <c r="R3563" i="2"/>
  <c r="S3563" i="2"/>
  <c r="T3563" i="2"/>
  <c r="U3563" i="2" s="1"/>
  <c r="V3563" i="2"/>
  <c r="X3563" i="2"/>
  <c r="Y3563" i="2"/>
  <c r="Z3563" i="2"/>
  <c r="AA3563" i="2"/>
  <c r="N3564" i="2"/>
  <c r="O3564" i="2"/>
  <c r="R3564" i="2" s="1"/>
  <c r="P3564" i="2"/>
  <c r="Q3564" i="2"/>
  <c r="S3564" i="2"/>
  <c r="T3564" i="2"/>
  <c r="U3564" i="2" s="1"/>
  <c r="V3564" i="2"/>
  <c r="X3564" i="2"/>
  <c r="Y3564" i="2"/>
  <c r="Z3564" i="2"/>
  <c r="AA3564" i="2"/>
  <c r="N3565" i="2"/>
  <c r="O3565" i="2"/>
  <c r="R3565" i="2" s="1"/>
  <c r="P3565" i="2"/>
  <c r="Q3565" i="2"/>
  <c r="S3565" i="2"/>
  <c r="T3565" i="2"/>
  <c r="U3565" i="2"/>
  <c r="V3565" i="2"/>
  <c r="X3565" i="2"/>
  <c r="Y3565" i="2"/>
  <c r="Z3565" i="2"/>
  <c r="AA3565" i="2"/>
  <c r="N3566" i="2"/>
  <c r="O3566" i="2"/>
  <c r="R3566" i="2" s="1"/>
  <c r="P3566" i="2"/>
  <c r="Q3566" i="2"/>
  <c r="S3566" i="2"/>
  <c r="T3566" i="2"/>
  <c r="U3566" i="2" s="1"/>
  <c r="X3566" i="2"/>
  <c r="Y3566" i="2"/>
  <c r="Z3566" i="2"/>
  <c r="AA3566" i="2"/>
  <c r="N3567" i="2"/>
  <c r="O3567" i="2"/>
  <c r="P3567" i="2"/>
  <c r="Q3567" i="2"/>
  <c r="R3567" i="2"/>
  <c r="S3567" i="2"/>
  <c r="T3567" i="2"/>
  <c r="U3567" i="2" s="1"/>
  <c r="W3567" i="2"/>
  <c r="X3567" i="2"/>
  <c r="Y3567" i="2"/>
  <c r="Z3567" i="2"/>
  <c r="AA3567" i="2"/>
  <c r="N3568" i="2"/>
  <c r="O3568" i="2"/>
  <c r="P3568" i="2"/>
  <c r="Q3568" i="2"/>
  <c r="R3568" i="2"/>
  <c r="S3568" i="2"/>
  <c r="T3568" i="2"/>
  <c r="U3568" i="2" s="1"/>
  <c r="X3568" i="2"/>
  <c r="Y3568" i="2"/>
  <c r="Z3568" i="2"/>
  <c r="AA3568" i="2"/>
  <c r="N3569" i="2"/>
  <c r="O3569" i="2"/>
  <c r="P3569" i="2"/>
  <c r="Q3569" i="2"/>
  <c r="R3569" i="2"/>
  <c r="S3569" i="2"/>
  <c r="T3569" i="2"/>
  <c r="U3569" i="2" s="1"/>
  <c r="V3569" i="2"/>
  <c r="W3569" i="2"/>
  <c r="X3569" i="2"/>
  <c r="Y3569" i="2"/>
  <c r="Z3569" i="2"/>
  <c r="AA3569" i="2"/>
  <c r="N3570" i="2"/>
  <c r="O3570" i="2"/>
  <c r="P3570" i="2"/>
  <c r="Q3570" i="2"/>
  <c r="R3570" i="2"/>
  <c r="S3570" i="2"/>
  <c r="T3570" i="2"/>
  <c r="U3570" i="2" s="1"/>
  <c r="X3570" i="2"/>
  <c r="Y3570" i="2"/>
  <c r="Z3570" i="2"/>
  <c r="AA3570" i="2"/>
  <c r="N3571" i="2"/>
  <c r="O3571" i="2"/>
  <c r="P3571" i="2"/>
  <c r="Q3571" i="2"/>
  <c r="R3571" i="2"/>
  <c r="S3571" i="2"/>
  <c r="T3571" i="2"/>
  <c r="U3571" i="2" s="1"/>
  <c r="V3571" i="2"/>
  <c r="W3571" i="2"/>
  <c r="X3571" i="2"/>
  <c r="Y3571" i="2"/>
  <c r="Z3571" i="2"/>
  <c r="AA3571" i="2"/>
  <c r="N3572" i="2"/>
  <c r="O3572" i="2"/>
  <c r="R3572" i="2" s="1"/>
  <c r="P3572" i="2"/>
  <c r="Q3572" i="2"/>
  <c r="S3572" i="2"/>
  <c r="T3572" i="2"/>
  <c r="U3572" i="2" s="1"/>
  <c r="V3572" i="2"/>
  <c r="W3572" i="2"/>
  <c r="X3572" i="2"/>
  <c r="Y3572" i="2"/>
  <c r="Z3572" i="2"/>
  <c r="AA3572" i="2"/>
  <c r="N3573" i="2"/>
  <c r="O3573" i="2"/>
  <c r="R3573" i="2" s="1"/>
  <c r="P3573" i="2"/>
  <c r="Q3573" i="2"/>
  <c r="S3573" i="2"/>
  <c r="T3573" i="2"/>
  <c r="U3573" i="2" s="1"/>
  <c r="X3573" i="2"/>
  <c r="Y3573" i="2"/>
  <c r="Z3573" i="2"/>
  <c r="AA3573" i="2"/>
  <c r="N3574" i="2"/>
  <c r="O3574" i="2"/>
  <c r="P3574" i="2"/>
  <c r="Q3574" i="2"/>
  <c r="R3574" i="2"/>
  <c r="S3574" i="2"/>
  <c r="T3574" i="2"/>
  <c r="U3574" i="2" s="1"/>
  <c r="X3574" i="2"/>
  <c r="Y3574" i="2"/>
  <c r="Z3574" i="2"/>
  <c r="AA3574" i="2"/>
  <c r="N3575" i="2"/>
  <c r="O3575" i="2"/>
  <c r="P3575" i="2"/>
  <c r="Q3575" i="2"/>
  <c r="R3575" i="2"/>
  <c r="S3575" i="2"/>
  <c r="T3575" i="2"/>
  <c r="U3575" i="2" s="1"/>
  <c r="V3575" i="2"/>
  <c r="W3575" i="2"/>
  <c r="X3575" i="2"/>
  <c r="Y3575" i="2"/>
  <c r="Z3575" i="2"/>
  <c r="AA3575" i="2"/>
  <c r="N3576" i="2"/>
  <c r="O3576" i="2"/>
  <c r="P3576" i="2"/>
  <c r="Q3576" i="2"/>
  <c r="R3576" i="2"/>
  <c r="S3576" i="2"/>
  <c r="T3576" i="2"/>
  <c r="U3576" i="2" s="1"/>
  <c r="X3576" i="2"/>
  <c r="Y3576" i="2"/>
  <c r="Z3576" i="2"/>
  <c r="AA3576" i="2"/>
  <c r="N3577" i="2"/>
  <c r="O3577" i="2"/>
  <c r="P3577" i="2"/>
  <c r="Q3577" i="2"/>
  <c r="R3577" i="2"/>
  <c r="S3577" i="2"/>
  <c r="T3577" i="2"/>
  <c r="U3577" i="2" s="1"/>
  <c r="X3577" i="2"/>
  <c r="Y3577" i="2"/>
  <c r="Z3577" i="2"/>
  <c r="AA3577" i="2"/>
  <c r="N3578" i="2"/>
  <c r="O3578" i="2"/>
  <c r="P3578" i="2"/>
  <c r="Q3578" i="2"/>
  <c r="R3578" i="2"/>
  <c r="S3578" i="2"/>
  <c r="X3578" i="2"/>
  <c r="Y3578" i="2"/>
  <c r="Z3578" i="2"/>
  <c r="AA3578" i="2"/>
  <c r="N3579" i="2"/>
  <c r="O3579" i="2"/>
  <c r="P3579" i="2"/>
  <c r="Q3579" i="2"/>
  <c r="R3579" i="2"/>
  <c r="S3579" i="2"/>
  <c r="T3579" i="2"/>
  <c r="U3579" i="2" s="1"/>
  <c r="V3579" i="2"/>
  <c r="W3579" i="2"/>
  <c r="X3579" i="2"/>
  <c r="Y3579" i="2"/>
  <c r="Z3579" i="2"/>
  <c r="AA3579" i="2"/>
  <c r="N3580" i="2"/>
  <c r="O3580" i="2"/>
  <c r="R3580" i="2" s="1"/>
  <c r="P3580" i="2"/>
  <c r="Q3580" i="2"/>
  <c r="S3580" i="2"/>
  <c r="T3580" i="2"/>
  <c r="U3580" i="2" s="1"/>
  <c r="W3580" i="2"/>
  <c r="X3580" i="2"/>
  <c r="Y3580" i="2"/>
  <c r="Z3580" i="2"/>
  <c r="AA3580" i="2"/>
  <c r="N3581" i="2"/>
  <c r="O3581" i="2"/>
  <c r="P3581" i="2"/>
  <c r="Q3581" i="2"/>
  <c r="R3581" i="2"/>
  <c r="S3581" i="2"/>
  <c r="T3581" i="2"/>
  <c r="U3581" i="2"/>
  <c r="W3581" i="2"/>
  <c r="X3581" i="2"/>
  <c r="Y3581" i="2"/>
  <c r="Z3581" i="2"/>
  <c r="AA3581" i="2"/>
  <c r="N3582" i="2"/>
  <c r="O3582" i="2"/>
  <c r="R3582" i="2" s="1"/>
  <c r="P3582" i="2"/>
  <c r="Q3582" i="2"/>
  <c r="S3582" i="2"/>
  <c r="T3582" i="2"/>
  <c r="U3582" i="2" s="1"/>
  <c r="V3582" i="2"/>
  <c r="X3582" i="2"/>
  <c r="Y3582" i="2"/>
  <c r="Z3582" i="2"/>
  <c r="AA3582" i="2"/>
  <c r="N3583" i="2"/>
  <c r="O3583" i="2"/>
  <c r="P3583" i="2"/>
  <c r="Q3583" i="2"/>
  <c r="R3583" i="2"/>
  <c r="S3583" i="2"/>
  <c r="T3583" i="2"/>
  <c r="U3583" i="2" s="1"/>
  <c r="V3583" i="2"/>
  <c r="W3583" i="2"/>
  <c r="X3583" i="2"/>
  <c r="Y3583" i="2"/>
  <c r="Z3583" i="2"/>
  <c r="AA3583" i="2"/>
  <c r="N3584" i="2"/>
  <c r="O3584" i="2"/>
  <c r="P3584" i="2"/>
  <c r="Q3584" i="2"/>
  <c r="R3584" i="2"/>
  <c r="S3584" i="2"/>
  <c r="T3584" i="2"/>
  <c r="U3584" i="2" s="1"/>
  <c r="X3584" i="2"/>
  <c r="Y3584" i="2"/>
  <c r="Z3584" i="2"/>
  <c r="AA3584" i="2"/>
  <c r="N3585" i="2"/>
  <c r="O3585" i="2"/>
  <c r="P3585" i="2"/>
  <c r="Q3585" i="2"/>
  <c r="R3585" i="2"/>
  <c r="S3585" i="2"/>
  <c r="T3585" i="2"/>
  <c r="U3585" i="2" s="1"/>
  <c r="V3585" i="2"/>
  <c r="W3585" i="2"/>
  <c r="X3585" i="2"/>
  <c r="Y3585" i="2"/>
  <c r="Z3585" i="2"/>
  <c r="AA3585" i="2"/>
  <c r="N3586" i="2"/>
  <c r="O3586" i="2"/>
  <c r="P3586" i="2"/>
  <c r="Q3586" i="2"/>
  <c r="R3586" i="2"/>
  <c r="S3586" i="2"/>
  <c r="T3586" i="2"/>
  <c r="U3586" i="2" s="1"/>
  <c r="V3586" i="2"/>
  <c r="W3586" i="2"/>
  <c r="X3586" i="2"/>
  <c r="Y3586" i="2"/>
  <c r="Z3586" i="2"/>
  <c r="AA3586" i="2"/>
  <c r="N3587" i="2"/>
  <c r="O3587" i="2"/>
  <c r="P3587" i="2"/>
  <c r="Q3587" i="2"/>
  <c r="R3587" i="2"/>
  <c r="S3587" i="2"/>
  <c r="T3587" i="2"/>
  <c r="U3587" i="2" s="1"/>
  <c r="X3587" i="2"/>
  <c r="Y3587" i="2"/>
  <c r="Z3587" i="2"/>
  <c r="AA3587" i="2"/>
  <c r="N3588" i="2"/>
  <c r="O3588" i="2"/>
  <c r="P3588" i="2"/>
  <c r="Q3588" i="2"/>
  <c r="R3588" i="2"/>
  <c r="S3588" i="2"/>
  <c r="T3588" i="2"/>
  <c r="U3588" i="2" s="1"/>
  <c r="X3588" i="2"/>
  <c r="Y3588" i="2"/>
  <c r="Z3588" i="2"/>
  <c r="AA3588" i="2"/>
  <c r="N3589" i="2"/>
  <c r="O3589" i="2"/>
  <c r="R3589" i="2" s="1"/>
  <c r="P3589" i="2"/>
  <c r="Q3589" i="2"/>
  <c r="S3589" i="2"/>
  <c r="X3589" i="2"/>
  <c r="Y3589" i="2"/>
  <c r="Z3589" i="2"/>
  <c r="AA3589" i="2"/>
  <c r="N3590" i="2"/>
  <c r="O3590" i="2"/>
  <c r="R3590" i="2" s="1"/>
  <c r="P3590" i="2"/>
  <c r="Q3590" i="2"/>
  <c r="S3590" i="2"/>
  <c r="T3590" i="2"/>
  <c r="U3590" i="2" s="1"/>
  <c r="X3590" i="2"/>
  <c r="Y3590" i="2"/>
  <c r="Z3590" i="2"/>
  <c r="AA3590" i="2"/>
  <c r="N3591" i="2"/>
  <c r="O3591" i="2"/>
  <c r="P3591" i="2"/>
  <c r="Q3591" i="2"/>
  <c r="R3591" i="2"/>
  <c r="S3591" i="2"/>
  <c r="T3591" i="2"/>
  <c r="U3591" i="2" s="1"/>
  <c r="V3591" i="2"/>
  <c r="W3591" i="2"/>
  <c r="X3591" i="2"/>
  <c r="Y3591" i="2"/>
  <c r="Z3591" i="2"/>
  <c r="AA3591" i="2"/>
  <c r="N3592" i="2"/>
  <c r="O3592" i="2"/>
  <c r="P3592" i="2"/>
  <c r="Q3592" i="2"/>
  <c r="R3592" i="2"/>
  <c r="S3592" i="2"/>
  <c r="T3592" i="2"/>
  <c r="U3592" i="2" s="1"/>
  <c r="V3592" i="2"/>
  <c r="W3592" i="2"/>
  <c r="X3592" i="2"/>
  <c r="Y3592" i="2"/>
  <c r="Z3592" i="2"/>
  <c r="AA3592" i="2"/>
  <c r="N3593" i="2"/>
  <c r="O3593" i="2"/>
  <c r="P3593" i="2"/>
  <c r="Q3593" i="2"/>
  <c r="R3593" i="2"/>
  <c r="S3593" i="2"/>
  <c r="T3593" i="2"/>
  <c r="U3593" i="2" s="1"/>
  <c r="X3593" i="2"/>
  <c r="Y3593" i="2"/>
  <c r="Z3593" i="2"/>
  <c r="AA3593" i="2"/>
  <c r="N3594" i="2"/>
  <c r="O3594" i="2"/>
  <c r="P3594" i="2"/>
  <c r="Q3594" i="2"/>
  <c r="R3594" i="2"/>
  <c r="S3594" i="2"/>
  <c r="T3594" i="2"/>
  <c r="U3594" i="2" s="1"/>
  <c r="W3594" i="2"/>
  <c r="X3594" i="2"/>
  <c r="Y3594" i="2"/>
  <c r="Z3594" i="2"/>
  <c r="AA3594" i="2"/>
  <c r="N3595" i="2"/>
  <c r="O3595" i="2"/>
  <c r="P3595" i="2"/>
  <c r="Q3595" i="2"/>
  <c r="R3595" i="2"/>
  <c r="S3595" i="2"/>
  <c r="T3595" i="2"/>
  <c r="U3595" i="2" s="1"/>
  <c r="V3595" i="2"/>
  <c r="X3595" i="2"/>
  <c r="Y3595" i="2"/>
  <c r="Z3595" i="2"/>
  <c r="AA3595" i="2"/>
  <c r="N3596" i="2"/>
  <c r="O3596" i="2"/>
  <c r="R3596" i="2" s="1"/>
  <c r="P3596" i="2"/>
  <c r="Q3596" i="2"/>
  <c r="S3596" i="2"/>
  <c r="T3596" i="2"/>
  <c r="U3596" i="2" s="1"/>
  <c r="X3596" i="2"/>
  <c r="Y3596" i="2"/>
  <c r="Z3596" i="2"/>
  <c r="AA3596" i="2"/>
  <c r="N3597" i="2"/>
  <c r="O3597" i="2"/>
  <c r="R3597" i="2" s="1"/>
  <c r="P3597" i="2"/>
  <c r="Q3597" i="2"/>
  <c r="S3597" i="2"/>
  <c r="T3597" i="2"/>
  <c r="U3597" i="2" s="1"/>
  <c r="V3597" i="2"/>
  <c r="X3597" i="2"/>
  <c r="Y3597" i="2"/>
  <c r="Z3597" i="2"/>
  <c r="AA3597" i="2"/>
  <c r="N3598" i="2"/>
  <c r="O3598" i="2"/>
  <c r="R3598" i="2" s="1"/>
  <c r="P3598" i="2"/>
  <c r="Q3598" i="2"/>
  <c r="S3598" i="2"/>
  <c r="T3598" i="2"/>
  <c r="U3598" i="2" s="1"/>
  <c r="V3598" i="2"/>
  <c r="W3598" i="2"/>
  <c r="X3598" i="2"/>
  <c r="Y3598" i="2"/>
  <c r="Z3598" i="2"/>
  <c r="AA3598" i="2"/>
  <c r="N3599" i="2"/>
  <c r="O3599" i="2"/>
  <c r="P3599" i="2"/>
  <c r="Q3599" i="2"/>
  <c r="R3599" i="2"/>
  <c r="S3599" i="2"/>
  <c r="T3599" i="2"/>
  <c r="U3599" i="2" s="1"/>
  <c r="W3599" i="2"/>
  <c r="X3599" i="2"/>
  <c r="Y3599" i="2"/>
  <c r="Z3599" i="2"/>
  <c r="AA3599" i="2"/>
  <c r="N3600" i="2"/>
  <c r="O3600" i="2"/>
  <c r="P3600" i="2"/>
  <c r="Q3600" i="2"/>
  <c r="R3600" i="2"/>
  <c r="S3600" i="2"/>
  <c r="T3600" i="2"/>
  <c r="U3600" i="2" s="1"/>
  <c r="X3600" i="2"/>
  <c r="Y3600" i="2"/>
  <c r="Z3600" i="2"/>
  <c r="AA3600" i="2"/>
  <c r="N3601" i="2"/>
  <c r="O3601" i="2"/>
  <c r="P3601" i="2"/>
  <c r="Q3601" i="2"/>
  <c r="R3601" i="2"/>
  <c r="S3601" i="2"/>
  <c r="T3601" i="2"/>
  <c r="U3601" i="2" s="1"/>
  <c r="V3601" i="2"/>
  <c r="W3601" i="2"/>
  <c r="X3601" i="2"/>
  <c r="Y3601" i="2"/>
  <c r="Z3601" i="2"/>
  <c r="AA3601" i="2"/>
  <c r="N3602" i="2"/>
  <c r="O3602" i="2"/>
  <c r="P3602" i="2"/>
  <c r="Q3602" i="2"/>
  <c r="R3602" i="2"/>
  <c r="S3602" i="2"/>
  <c r="T3602" i="2"/>
  <c r="U3602" i="2" s="1"/>
  <c r="W3602" i="2"/>
  <c r="X3602" i="2"/>
  <c r="Y3602" i="2"/>
  <c r="Z3602" i="2"/>
  <c r="AA3602" i="2"/>
  <c r="N3603" i="2"/>
  <c r="O3603" i="2"/>
  <c r="P3603" i="2"/>
  <c r="Q3603" i="2"/>
  <c r="R3603" i="2"/>
  <c r="S3603" i="2"/>
  <c r="T3603" i="2"/>
  <c r="U3603" i="2" s="1"/>
  <c r="V3603" i="2"/>
  <c r="W3603" i="2"/>
  <c r="X3603" i="2"/>
  <c r="Y3603" i="2"/>
  <c r="Z3603" i="2"/>
  <c r="AA3603" i="2"/>
  <c r="N3604" i="2"/>
  <c r="O3604" i="2"/>
  <c r="R3604" i="2" s="1"/>
  <c r="P3604" i="2"/>
  <c r="Q3604" i="2"/>
  <c r="S3604" i="2"/>
  <c r="T3604" i="2"/>
  <c r="U3604" i="2" s="1"/>
  <c r="V3604" i="2"/>
  <c r="W3604" i="2"/>
  <c r="X3604" i="2"/>
  <c r="Y3604" i="2"/>
  <c r="Z3604" i="2"/>
  <c r="AA3604" i="2"/>
  <c r="N3605" i="2"/>
  <c r="O3605" i="2"/>
  <c r="R3605" i="2" s="1"/>
  <c r="P3605" i="2"/>
  <c r="Q3605" i="2"/>
  <c r="S3605" i="2"/>
  <c r="T3605" i="2"/>
  <c r="U3605" i="2" s="1"/>
  <c r="W3605" i="2"/>
  <c r="X3605" i="2"/>
  <c r="Y3605" i="2"/>
  <c r="Z3605" i="2"/>
  <c r="AA3605" i="2"/>
  <c r="N3606" i="2"/>
  <c r="O3606" i="2"/>
  <c r="P3606" i="2"/>
  <c r="Q3606" i="2"/>
  <c r="R3606" i="2"/>
  <c r="S3606" i="2"/>
  <c r="T3606" i="2"/>
  <c r="U3606" i="2" s="1"/>
  <c r="V3606" i="2"/>
  <c r="X3606" i="2"/>
  <c r="Y3606" i="2"/>
  <c r="Z3606" i="2"/>
  <c r="AA3606" i="2"/>
  <c r="N3607" i="2"/>
  <c r="O3607" i="2"/>
  <c r="P3607" i="2"/>
  <c r="Q3607" i="2"/>
  <c r="R3607" i="2"/>
  <c r="S3607" i="2"/>
  <c r="T3607" i="2"/>
  <c r="U3607" i="2" s="1"/>
  <c r="V3607" i="2"/>
  <c r="W3607" i="2"/>
  <c r="X3607" i="2"/>
  <c r="Y3607" i="2"/>
  <c r="Z3607" i="2"/>
  <c r="AA3607" i="2"/>
  <c r="N3608" i="2"/>
  <c r="O3608" i="2"/>
  <c r="P3608" i="2"/>
  <c r="Q3608" i="2"/>
  <c r="R3608" i="2"/>
  <c r="S3608" i="2"/>
  <c r="T3608" i="2"/>
  <c r="U3608" i="2" s="1"/>
  <c r="W3608" i="2"/>
  <c r="X3608" i="2"/>
  <c r="Y3608" i="2"/>
  <c r="Z3608" i="2"/>
  <c r="AA3608" i="2"/>
  <c r="N3609" i="2"/>
  <c r="O3609" i="2"/>
  <c r="P3609" i="2"/>
  <c r="Q3609" i="2"/>
  <c r="R3609" i="2"/>
  <c r="S3609" i="2"/>
  <c r="T3609" i="2"/>
  <c r="U3609" i="2" s="1"/>
  <c r="V3609" i="2"/>
  <c r="W3609" i="2"/>
  <c r="X3609" i="2"/>
  <c r="Y3609" i="2"/>
  <c r="Z3609" i="2"/>
  <c r="AA3609" i="2"/>
  <c r="N3610" i="2"/>
  <c r="O3610" i="2"/>
  <c r="P3610" i="2"/>
  <c r="Q3610" i="2"/>
  <c r="R3610" i="2"/>
  <c r="S3610" i="2"/>
  <c r="T3610" i="2"/>
  <c r="U3610" i="2" s="1"/>
  <c r="X3610" i="2"/>
  <c r="Y3610" i="2"/>
  <c r="Z3610" i="2"/>
  <c r="AA3610" i="2"/>
  <c r="N3611" i="2"/>
  <c r="O3611" i="2"/>
  <c r="P3611" i="2"/>
  <c r="Q3611" i="2"/>
  <c r="R3611" i="2"/>
  <c r="S3611" i="2"/>
  <c r="T3611" i="2"/>
  <c r="U3611" i="2" s="1"/>
  <c r="W3611" i="2"/>
  <c r="X3611" i="2"/>
  <c r="Y3611" i="2"/>
  <c r="Z3611" i="2"/>
  <c r="AA3611" i="2"/>
  <c r="N3612" i="2"/>
  <c r="O3612" i="2"/>
  <c r="R3612" i="2" s="1"/>
  <c r="P3612" i="2"/>
  <c r="Q3612" i="2"/>
  <c r="S3612" i="2"/>
  <c r="T3612" i="2"/>
  <c r="U3612" i="2" s="1"/>
  <c r="V3612" i="2"/>
  <c r="W3612" i="2"/>
  <c r="X3612" i="2"/>
  <c r="Y3612" i="2"/>
  <c r="Z3612" i="2"/>
  <c r="AA3612" i="2"/>
  <c r="N3613" i="2"/>
  <c r="O3613" i="2"/>
  <c r="P3613" i="2"/>
  <c r="Q3613" i="2"/>
  <c r="R3613" i="2"/>
  <c r="S3613" i="2"/>
  <c r="T3613" i="2"/>
  <c r="U3613" i="2"/>
  <c r="V3613" i="2"/>
  <c r="W3613" i="2"/>
  <c r="X3613" i="2"/>
  <c r="Y3613" i="2"/>
  <c r="Z3613" i="2"/>
  <c r="AA3613" i="2"/>
  <c r="N3614" i="2"/>
  <c r="O3614" i="2"/>
  <c r="R3614" i="2" s="1"/>
  <c r="P3614" i="2"/>
  <c r="Q3614" i="2"/>
  <c r="S3614" i="2"/>
  <c r="T3614" i="2"/>
  <c r="U3614" i="2" s="1"/>
  <c r="X3614" i="2"/>
  <c r="Y3614" i="2"/>
  <c r="Z3614" i="2"/>
  <c r="AA3614" i="2"/>
  <c r="N3615" i="2"/>
  <c r="O3615" i="2"/>
  <c r="P3615" i="2"/>
  <c r="Q3615" i="2"/>
  <c r="R3615" i="2"/>
  <c r="S3615" i="2"/>
  <c r="T3615" i="2"/>
  <c r="U3615" i="2" s="1"/>
  <c r="V3615" i="2"/>
  <c r="W3615" i="2"/>
  <c r="X3615" i="2"/>
  <c r="Y3615" i="2"/>
  <c r="Z3615" i="2"/>
  <c r="AA3615" i="2"/>
  <c r="N3616" i="2"/>
  <c r="O3616" i="2"/>
  <c r="P3616" i="2"/>
  <c r="Q3616" i="2"/>
  <c r="R3616" i="2"/>
  <c r="S3616" i="2"/>
  <c r="T3616" i="2"/>
  <c r="U3616" i="2" s="1"/>
  <c r="W3616" i="2"/>
  <c r="X3616" i="2"/>
  <c r="Y3616" i="2"/>
  <c r="Z3616" i="2"/>
  <c r="AA3616" i="2"/>
  <c r="N3617" i="2"/>
  <c r="O3617" i="2"/>
  <c r="P3617" i="2"/>
  <c r="Q3617" i="2"/>
  <c r="R3617" i="2"/>
  <c r="S3617" i="2"/>
  <c r="T3617" i="2"/>
  <c r="U3617" i="2" s="1"/>
  <c r="V3617" i="2"/>
  <c r="X3617" i="2"/>
  <c r="Y3617" i="2"/>
  <c r="Z3617" i="2"/>
  <c r="AA3617" i="2"/>
  <c r="N3618" i="2"/>
  <c r="O3618" i="2"/>
  <c r="P3618" i="2"/>
  <c r="Q3618" i="2"/>
  <c r="R3618" i="2"/>
  <c r="S3618" i="2"/>
  <c r="T3618" i="2"/>
  <c r="U3618" i="2" s="1"/>
  <c r="X3618" i="2"/>
  <c r="Y3618" i="2"/>
  <c r="Z3618" i="2"/>
  <c r="AA3618" i="2"/>
  <c r="N3619" i="2"/>
  <c r="O3619" i="2"/>
  <c r="P3619" i="2"/>
  <c r="Q3619" i="2"/>
  <c r="R3619" i="2"/>
  <c r="S3619" i="2"/>
  <c r="T3619" i="2"/>
  <c r="U3619" i="2" s="1"/>
  <c r="X3619" i="2"/>
  <c r="Y3619" i="2"/>
  <c r="Z3619" i="2"/>
  <c r="AA3619" i="2"/>
  <c r="N3620" i="2"/>
  <c r="O3620" i="2"/>
  <c r="P3620" i="2"/>
  <c r="Q3620" i="2"/>
  <c r="R3620" i="2"/>
  <c r="S3620" i="2"/>
  <c r="T3620" i="2"/>
  <c r="U3620" i="2" s="1"/>
  <c r="V3620" i="2"/>
  <c r="X3620" i="2"/>
  <c r="Y3620" i="2"/>
  <c r="Z3620" i="2"/>
  <c r="AA3620" i="2"/>
  <c r="N3621" i="2"/>
  <c r="O3621" i="2"/>
  <c r="R3621" i="2" s="1"/>
  <c r="P3621" i="2"/>
  <c r="Q3621" i="2"/>
  <c r="S3621" i="2"/>
  <c r="T3621" i="2"/>
  <c r="U3621" i="2" s="1"/>
  <c r="V3621" i="2"/>
  <c r="W3621" i="2"/>
  <c r="X3621" i="2"/>
  <c r="Y3621" i="2"/>
  <c r="Z3621" i="2"/>
  <c r="AA3621" i="2"/>
  <c r="N3622" i="2"/>
  <c r="O3622" i="2"/>
  <c r="R3622" i="2" s="1"/>
  <c r="P3622" i="2"/>
  <c r="Q3622" i="2"/>
  <c r="S3622" i="2"/>
  <c r="T3622" i="2"/>
  <c r="U3622" i="2" s="1"/>
  <c r="V3622" i="2"/>
  <c r="W3622" i="2"/>
  <c r="X3622" i="2"/>
  <c r="Y3622" i="2"/>
  <c r="Z3622" i="2"/>
  <c r="AA3622" i="2"/>
  <c r="N3623" i="2"/>
  <c r="O3623" i="2"/>
  <c r="P3623" i="2"/>
  <c r="Q3623" i="2"/>
  <c r="R3623" i="2"/>
  <c r="S3623" i="2"/>
  <c r="T3623" i="2"/>
  <c r="U3623" i="2" s="1"/>
  <c r="X3623" i="2"/>
  <c r="Y3623" i="2"/>
  <c r="Z3623" i="2"/>
  <c r="AA3623" i="2"/>
  <c r="N3624" i="2"/>
  <c r="O3624" i="2"/>
  <c r="P3624" i="2"/>
  <c r="Q3624" i="2"/>
  <c r="R3624" i="2"/>
  <c r="S3624" i="2"/>
  <c r="T3624" i="2"/>
  <c r="U3624" i="2" s="1"/>
  <c r="V3624" i="2"/>
  <c r="W3624" i="2"/>
  <c r="X3624" i="2"/>
  <c r="Y3624" i="2"/>
  <c r="Z3624" i="2"/>
  <c r="AA3624" i="2"/>
  <c r="N3625" i="2"/>
  <c r="O3625" i="2"/>
  <c r="P3625" i="2"/>
  <c r="Q3625" i="2"/>
  <c r="R3625" i="2"/>
  <c r="S3625" i="2"/>
  <c r="T3625" i="2"/>
  <c r="U3625" i="2" s="1"/>
  <c r="V3625" i="2"/>
  <c r="W3625" i="2"/>
  <c r="X3625" i="2"/>
  <c r="Y3625" i="2"/>
  <c r="Z3625" i="2"/>
  <c r="AA3625" i="2"/>
  <c r="N3626" i="2"/>
  <c r="O3626" i="2"/>
  <c r="P3626" i="2"/>
  <c r="Q3626" i="2"/>
  <c r="R3626" i="2"/>
  <c r="S3626" i="2"/>
  <c r="T3626" i="2"/>
  <c r="U3626" i="2" s="1"/>
  <c r="W3626" i="2"/>
  <c r="X3626" i="2"/>
  <c r="Y3626" i="2"/>
  <c r="Z3626" i="2"/>
  <c r="AA3626" i="2"/>
  <c r="N3627" i="2"/>
  <c r="O3627" i="2"/>
  <c r="P3627" i="2"/>
  <c r="Q3627" i="2"/>
  <c r="R3627" i="2"/>
  <c r="S3627" i="2"/>
  <c r="T3627" i="2"/>
  <c r="U3627" i="2" s="1"/>
  <c r="V3627" i="2"/>
  <c r="W3627" i="2"/>
  <c r="X3627" i="2"/>
  <c r="Y3627" i="2"/>
  <c r="Z3627" i="2"/>
  <c r="AA3627" i="2"/>
  <c r="N3628" i="2"/>
  <c r="O3628" i="2"/>
  <c r="R3628" i="2" s="1"/>
  <c r="P3628" i="2"/>
  <c r="Q3628" i="2"/>
  <c r="S3628" i="2"/>
  <c r="T3628" i="2"/>
  <c r="U3628" i="2" s="1"/>
  <c r="X3628" i="2"/>
  <c r="Y3628" i="2"/>
  <c r="Z3628" i="2"/>
  <c r="AA3628" i="2"/>
  <c r="N3629" i="2"/>
  <c r="O3629" i="2"/>
  <c r="R3629" i="2" s="1"/>
  <c r="P3629" i="2"/>
  <c r="Q3629" i="2"/>
  <c r="S3629" i="2"/>
  <c r="T3629" i="2"/>
  <c r="U3629" i="2" s="1"/>
  <c r="W3629" i="2"/>
  <c r="X3629" i="2"/>
  <c r="Y3629" i="2"/>
  <c r="Z3629" i="2"/>
  <c r="AA3629" i="2"/>
  <c r="N3630" i="2"/>
  <c r="O3630" i="2"/>
  <c r="R3630" i="2" s="1"/>
  <c r="P3630" i="2"/>
  <c r="Q3630" i="2"/>
  <c r="S3630" i="2"/>
  <c r="T3630" i="2"/>
  <c r="U3630" i="2" s="1"/>
  <c r="V3630" i="2"/>
  <c r="W3630" i="2"/>
  <c r="X3630" i="2"/>
  <c r="Y3630" i="2"/>
  <c r="Z3630" i="2"/>
  <c r="AA3630" i="2"/>
  <c r="N3631" i="2"/>
  <c r="O3631" i="2"/>
  <c r="P3631" i="2"/>
  <c r="Q3631" i="2"/>
  <c r="R3631" i="2"/>
  <c r="S3631" i="2"/>
  <c r="T3631" i="2"/>
  <c r="U3631" i="2" s="1"/>
  <c r="V3631" i="2"/>
  <c r="W3631" i="2"/>
  <c r="X3631" i="2"/>
  <c r="Y3631" i="2"/>
  <c r="Z3631" i="2"/>
  <c r="AA3631" i="2"/>
  <c r="N3632" i="2"/>
  <c r="O3632" i="2"/>
  <c r="P3632" i="2"/>
  <c r="Q3632" i="2"/>
  <c r="R3632" i="2"/>
  <c r="S3632" i="2"/>
  <c r="T3632" i="2"/>
  <c r="U3632" i="2" s="1"/>
  <c r="X3632" i="2"/>
  <c r="Y3632" i="2"/>
  <c r="Z3632" i="2"/>
  <c r="AA3632" i="2"/>
  <c r="N3633" i="2"/>
  <c r="O3633" i="2"/>
  <c r="P3633" i="2"/>
  <c r="Q3633" i="2"/>
  <c r="R3633" i="2"/>
  <c r="S3633" i="2"/>
  <c r="T3633" i="2"/>
  <c r="U3633" i="2" s="1"/>
  <c r="V3633" i="2"/>
  <c r="W3633" i="2"/>
  <c r="X3633" i="2"/>
  <c r="Y3633" i="2"/>
  <c r="Z3633" i="2"/>
  <c r="AA3633" i="2"/>
  <c r="N3634" i="2"/>
  <c r="O3634" i="2"/>
  <c r="P3634" i="2"/>
  <c r="Q3634" i="2"/>
  <c r="R3634" i="2"/>
  <c r="S3634" i="2"/>
  <c r="T3634" i="2"/>
  <c r="U3634" i="2" s="1"/>
  <c r="W3634" i="2"/>
  <c r="X3634" i="2"/>
  <c r="Y3634" i="2"/>
  <c r="Z3634" i="2"/>
  <c r="AA3634" i="2"/>
  <c r="N3635" i="2"/>
  <c r="O3635" i="2"/>
  <c r="P3635" i="2"/>
  <c r="Q3635" i="2"/>
  <c r="R3635" i="2"/>
  <c r="S3635" i="2"/>
  <c r="T3635" i="2"/>
  <c r="U3635" i="2" s="1"/>
  <c r="V3635" i="2"/>
  <c r="X3635" i="2"/>
  <c r="Y3635" i="2"/>
  <c r="Z3635" i="2"/>
  <c r="AA3635" i="2"/>
  <c r="N3636" i="2"/>
  <c r="O3636" i="2"/>
  <c r="R3636" i="2" s="1"/>
  <c r="P3636" i="2"/>
  <c r="Q3636" i="2"/>
  <c r="S3636" i="2"/>
  <c r="T3636" i="2"/>
  <c r="U3636" i="2" s="1"/>
  <c r="X3636" i="2"/>
  <c r="Y3636" i="2"/>
  <c r="Z3636" i="2"/>
  <c r="AA3636" i="2"/>
  <c r="N3637" i="2"/>
  <c r="O3637" i="2"/>
  <c r="R3637" i="2" s="1"/>
  <c r="P3637" i="2"/>
  <c r="Q3637" i="2"/>
  <c r="S3637" i="2"/>
  <c r="T3637" i="2"/>
  <c r="U3637" i="2" s="1"/>
  <c r="X3637" i="2"/>
  <c r="Y3637" i="2"/>
  <c r="Z3637" i="2"/>
  <c r="AA3637" i="2"/>
  <c r="N3638" i="2"/>
  <c r="O3638" i="2"/>
  <c r="P3638" i="2"/>
  <c r="Q3638" i="2"/>
  <c r="R3638" i="2"/>
  <c r="S3638" i="2"/>
  <c r="T3638" i="2"/>
  <c r="U3638" i="2" s="1"/>
  <c r="V3638" i="2"/>
  <c r="W3638" i="2"/>
  <c r="X3638" i="2"/>
  <c r="Y3638" i="2"/>
  <c r="Z3638" i="2"/>
  <c r="AA3638" i="2"/>
  <c r="N3639" i="2"/>
  <c r="O3639" i="2"/>
  <c r="P3639" i="2"/>
  <c r="Q3639" i="2"/>
  <c r="R3639" i="2"/>
  <c r="S3639" i="2"/>
  <c r="T3639" i="2"/>
  <c r="U3639" i="2" s="1"/>
  <c r="X3639" i="2"/>
  <c r="Y3639" i="2"/>
  <c r="Z3639" i="2"/>
  <c r="AA3639" i="2"/>
  <c r="N3640" i="2"/>
  <c r="O3640" i="2"/>
  <c r="P3640" i="2"/>
  <c r="Q3640" i="2"/>
  <c r="R3640" i="2"/>
  <c r="S3640" i="2"/>
  <c r="T3640" i="2"/>
  <c r="U3640" i="2" s="1"/>
  <c r="V3640" i="2"/>
  <c r="W3640" i="2"/>
  <c r="X3640" i="2"/>
  <c r="Y3640" i="2"/>
  <c r="Z3640" i="2"/>
  <c r="AA3640" i="2"/>
  <c r="N3641" i="2"/>
  <c r="O3641" i="2"/>
  <c r="P3641" i="2"/>
  <c r="Q3641" i="2"/>
  <c r="R3641" i="2"/>
  <c r="S3641" i="2"/>
  <c r="T3641" i="2"/>
  <c r="U3641" i="2" s="1"/>
  <c r="W3641" i="2"/>
  <c r="X3641" i="2"/>
  <c r="Y3641" i="2"/>
  <c r="Z3641" i="2"/>
  <c r="AA3641" i="2"/>
  <c r="N3642" i="2"/>
  <c r="O3642" i="2"/>
  <c r="P3642" i="2"/>
  <c r="Q3642" i="2"/>
  <c r="R3642" i="2"/>
  <c r="S3642" i="2"/>
  <c r="T3642" i="2"/>
  <c r="U3642" i="2" s="1"/>
  <c r="W3642" i="2"/>
  <c r="X3642" i="2"/>
  <c r="Y3642" i="2"/>
  <c r="Z3642" i="2"/>
  <c r="AA3642" i="2"/>
  <c r="N3643" i="2"/>
  <c r="O3643" i="2"/>
  <c r="P3643" i="2"/>
  <c r="Q3643" i="2"/>
  <c r="R3643" i="2"/>
  <c r="S3643" i="2"/>
  <c r="T3643" i="2"/>
  <c r="U3643" i="2" s="1"/>
  <c r="W3643" i="2"/>
  <c r="X3643" i="2"/>
  <c r="Y3643" i="2"/>
  <c r="Z3643" i="2"/>
  <c r="AA3643" i="2"/>
  <c r="N3644" i="2"/>
  <c r="O3644" i="2"/>
  <c r="R3644" i="2" s="1"/>
  <c r="P3644" i="2"/>
  <c r="Q3644" i="2"/>
  <c r="S3644" i="2"/>
  <c r="T3644" i="2"/>
  <c r="U3644" i="2" s="1"/>
  <c r="X3644" i="2"/>
  <c r="Y3644" i="2"/>
  <c r="Z3644" i="2"/>
  <c r="AA3644" i="2"/>
  <c r="N3645" i="2"/>
  <c r="O3645" i="2"/>
  <c r="P3645" i="2"/>
  <c r="Q3645" i="2"/>
  <c r="R3645" i="2"/>
  <c r="S3645" i="2"/>
  <c r="T3645" i="2"/>
  <c r="U3645" i="2" s="1"/>
  <c r="V3645" i="2"/>
  <c r="W3645" i="2"/>
  <c r="X3645" i="2"/>
  <c r="Y3645" i="2"/>
  <c r="Z3645" i="2"/>
  <c r="AA3645" i="2"/>
  <c r="N3646" i="2"/>
  <c r="O3646" i="2"/>
  <c r="R3646" i="2" s="1"/>
  <c r="P3646" i="2"/>
  <c r="Q3646" i="2"/>
  <c r="S3646" i="2"/>
  <c r="T3646" i="2"/>
  <c r="U3646" i="2" s="1"/>
  <c r="W3646" i="2"/>
  <c r="X3646" i="2"/>
  <c r="Y3646" i="2"/>
  <c r="Z3646" i="2"/>
  <c r="AA3646" i="2"/>
  <c r="N3647" i="2"/>
  <c r="O3647" i="2"/>
  <c r="P3647" i="2"/>
  <c r="Q3647" i="2"/>
  <c r="R3647" i="2"/>
  <c r="S3647" i="2"/>
  <c r="T3647" i="2"/>
  <c r="U3647" i="2" s="1"/>
  <c r="V3647" i="2"/>
  <c r="X3647" i="2"/>
  <c r="Y3647" i="2"/>
  <c r="Z3647" i="2"/>
  <c r="AA3647" i="2"/>
  <c r="N3648" i="2"/>
  <c r="O3648" i="2"/>
  <c r="P3648" i="2"/>
  <c r="Q3648" i="2"/>
  <c r="R3648" i="2"/>
  <c r="S3648" i="2"/>
  <c r="T3648" i="2"/>
  <c r="U3648" i="2" s="1"/>
  <c r="X3648" i="2"/>
  <c r="Y3648" i="2"/>
  <c r="Z3648" i="2"/>
  <c r="AA3648" i="2"/>
  <c r="N3649" i="2"/>
  <c r="O3649" i="2"/>
  <c r="P3649" i="2"/>
  <c r="Q3649" i="2"/>
  <c r="R3649" i="2"/>
  <c r="S3649" i="2"/>
  <c r="T3649" i="2"/>
  <c r="U3649" i="2" s="1"/>
  <c r="X3649" i="2"/>
  <c r="Y3649" i="2"/>
  <c r="Z3649" i="2"/>
  <c r="AA3649" i="2"/>
  <c r="N3650" i="2"/>
  <c r="O3650" i="2"/>
  <c r="P3650" i="2"/>
  <c r="Q3650" i="2"/>
  <c r="R3650" i="2"/>
  <c r="S3650" i="2"/>
  <c r="T3650" i="2"/>
  <c r="U3650" i="2" s="1"/>
  <c r="V3650" i="2"/>
  <c r="X3650" i="2"/>
  <c r="Y3650" i="2"/>
  <c r="Z3650" i="2"/>
  <c r="AA3650" i="2"/>
  <c r="N3651" i="2"/>
  <c r="O3651" i="2"/>
  <c r="P3651" i="2"/>
  <c r="Q3651" i="2"/>
  <c r="R3651" i="2"/>
  <c r="S3651" i="2"/>
  <c r="T3651" i="2"/>
  <c r="U3651" i="2" s="1"/>
  <c r="X3651" i="2"/>
  <c r="Y3651" i="2"/>
  <c r="Z3651" i="2"/>
  <c r="AA3651" i="2"/>
  <c r="N3652" i="2"/>
  <c r="O3652" i="2"/>
  <c r="P3652" i="2"/>
  <c r="Q3652" i="2"/>
  <c r="R3652" i="2"/>
  <c r="S3652" i="2"/>
  <c r="T3652" i="2"/>
  <c r="U3652" i="2" s="1"/>
  <c r="V3652" i="2"/>
  <c r="W3652" i="2"/>
  <c r="X3652" i="2"/>
  <c r="Y3652" i="2"/>
  <c r="Z3652" i="2"/>
  <c r="AA3652" i="2"/>
  <c r="N3653" i="2"/>
  <c r="O3653" i="2"/>
  <c r="R3653" i="2" s="1"/>
  <c r="P3653" i="2"/>
  <c r="Q3653" i="2"/>
  <c r="S3653" i="2"/>
  <c r="T3653" i="2"/>
  <c r="U3653" i="2"/>
  <c r="V3653" i="2"/>
  <c r="W3653" i="2"/>
  <c r="X3653" i="2"/>
  <c r="Y3653" i="2"/>
  <c r="Z3653" i="2"/>
  <c r="AA3653" i="2"/>
  <c r="N3654" i="2"/>
  <c r="O3654" i="2"/>
  <c r="R3654" i="2" s="1"/>
  <c r="P3654" i="2"/>
  <c r="Q3654" i="2"/>
  <c r="S3654" i="2"/>
  <c r="T3654" i="2"/>
  <c r="U3654" i="2" s="1"/>
  <c r="W3654" i="2"/>
  <c r="X3654" i="2"/>
  <c r="Y3654" i="2"/>
  <c r="Z3654" i="2"/>
  <c r="AA3654" i="2"/>
  <c r="N3655" i="2"/>
  <c r="O3655" i="2"/>
  <c r="P3655" i="2"/>
  <c r="Q3655" i="2"/>
  <c r="R3655" i="2"/>
  <c r="S3655" i="2"/>
  <c r="T3655" i="2"/>
  <c r="U3655" i="2" s="1"/>
  <c r="X3655" i="2"/>
  <c r="Y3655" i="2"/>
  <c r="Z3655" i="2"/>
  <c r="AA3655" i="2"/>
  <c r="N3656" i="2"/>
  <c r="O3656" i="2"/>
  <c r="P3656" i="2"/>
  <c r="Q3656" i="2"/>
  <c r="R3656" i="2"/>
  <c r="S3656" i="2"/>
  <c r="T3656" i="2"/>
  <c r="U3656" i="2" s="1"/>
  <c r="V3656" i="2"/>
  <c r="W3656" i="2"/>
  <c r="X3656" i="2"/>
  <c r="Y3656" i="2"/>
  <c r="Z3656" i="2"/>
  <c r="AA3656" i="2"/>
  <c r="N3657" i="2"/>
  <c r="O3657" i="2"/>
  <c r="P3657" i="2"/>
  <c r="Q3657" i="2"/>
  <c r="R3657" i="2"/>
  <c r="S3657" i="2"/>
  <c r="T3657" i="2"/>
  <c r="U3657" i="2" s="1"/>
  <c r="W3657" i="2"/>
  <c r="X3657" i="2"/>
  <c r="Y3657" i="2"/>
  <c r="Z3657" i="2"/>
  <c r="AA3657" i="2"/>
  <c r="N3658" i="2"/>
  <c r="O3658" i="2"/>
  <c r="P3658" i="2"/>
  <c r="Q3658" i="2"/>
  <c r="R3658" i="2"/>
  <c r="S3658" i="2"/>
  <c r="T3658" i="2"/>
  <c r="U3658" i="2" s="1"/>
  <c r="V3658" i="2"/>
  <c r="X3658" i="2"/>
  <c r="Y3658" i="2"/>
  <c r="Z3658" i="2"/>
  <c r="AA3658" i="2"/>
  <c r="N3659" i="2"/>
  <c r="O3659" i="2"/>
  <c r="P3659" i="2"/>
  <c r="Q3659" i="2"/>
  <c r="R3659" i="2"/>
  <c r="S3659" i="2"/>
  <c r="T3659" i="2"/>
  <c r="U3659" i="2" s="1"/>
  <c r="V3659" i="2"/>
  <c r="W3659" i="2"/>
  <c r="X3659" i="2"/>
  <c r="Y3659" i="2"/>
  <c r="Z3659" i="2"/>
  <c r="AA3659" i="2"/>
  <c r="N3660" i="2"/>
  <c r="O3660" i="2"/>
  <c r="R3660" i="2" s="1"/>
  <c r="P3660" i="2"/>
  <c r="Q3660" i="2"/>
  <c r="S3660" i="2"/>
  <c r="T3660" i="2"/>
  <c r="U3660" i="2" s="1"/>
  <c r="V3660" i="2"/>
  <c r="W3660" i="2"/>
  <c r="X3660" i="2"/>
  <c r="Y3660" i="2"/>
  <c r="Z3660" i="2"/>
  <c r="AA3660" i="2"/>
  <c r="N3661" i="2"/>
  <c r="O3661" i="2"/>
  <c r="R3661" i="2" s="1"/>
  <c r="P3661" i="2"/>
  <c r="Q3661" i="2"/>
  <c r="S3661" i="2"/>
  <c r="T3661" i="2"/>
  <c r="U3661" i="2" s="1"/>
  <c r="V3661" i="2"/>
  <c r="W3661" i="2"/>
  <c r="X3661" i="2"/>
  <c r="Y3661" i="2"/>
  <c r="Z3661" i="2"/>
  <c r="AA3661" i="2"/>
  <c r="N3662" i="2"/>
  <c r="O3662" i="2"/>
  <c r="R3662" i="2" s="1"/>
  <c r="P3662" i="2"/>
  <c r="Q3662" i="2"/>
  <c r="S3662" i="2"/>
  <c r="T3662" i="2"/>
  <c r="U3662" i="2" s="1"/>
  <c r="X3662" i="2"/>
  <c r="Y3662" i="2"/>
  <c r="Z3662" i="2"/>
  <c r="AA3662" i="2"/>
  <c r="N3663" i="2"/>
  <c r="O3663" i="2"/>
  <c r="P3663" i="2"/>
  <c r="Q3663" i="2"/>
  <c r="R3663" i="2"/>
  <c r="S3663" i="2"/>
  <c r="T3663" i="2"/>
  <c r="U3663" i="2" s="1"/>
  <c r="X3663" i="2"/>
  <c r="Y3663" i="2"/>
  <c r="Z3663" i="2"/>
  <c r="AA3663" i="2"/>
  <c r="N3664" i="2"/>
  <c r="O3664" i="2"/>
  <c r="P3664" i="2"/>
  <c r="Q3664" i="2"/>
  <c r="R3664" i="2"/>
  <c r="S3664" i="2"/>
  <c r="T3664" i="2"/>
  <c r="U3664" i="2" s="1"/>
  <c r="X3664" i="2"/>
  <c r="Y3664" i="2"/>
  <c r="Z3664" i="2"/>
  <c r="AA3664" i="2"/>
  <c r="N3665" i="2"/>
  <c r="O3665" i="2"/>
  <c r="P3665" i="2"/>
  <c r="Q3665" i="2"/>
  <c r="R3665" i="2"/>
  <c r="S3665" i="2"/>
  <c r="T3665" i="2"/>
  <c r="U3665" i="2" s="1"/>
  <c r="V3665" i="2"/>
  <c r="W3665" i="2"/>
  <c r="X3665" i="2"/>
  <c r="Y3665" i="2"/>
  <c r="Z3665" i="2"/>
  <c r="AA3665" i="2"/>
  <c r="N3666" i="2"/>
  <c r="O3666" i="2"/>
  <c r="P3666" i="2"/>
  <c r="Q3666" i="2"/>
  <c r="R3666" i="2"/>
  <c r="S3666" i="2"/>
  <c r="T3666" i="2"/>
  <c r="U3666" i="2" s="1"/>
  <c r="X3666" i="2"/>
  <c r="Y3666" i="2"/>
  <c r="Z3666" i="2"/>
  <c r="AA3666" i="2"/>
  <c r="N3667" i="2"/>
  <c r="O3667" i="2"/>
  <c r="P3667" i="2"/>
  <c r="Q3667" i="2"/>
  <c r="R3667" i="2"/>
  <c r="S3667" i="2"/>
  <c r="T3667" i="2"/>
  <c r="U3667" i="2" s="1"/>
  <c r="V3667" i="2"/>
  <c r="W3667" i="2"/>
  <c r="X3667" i="2"/>
  <c r="Y3667" i="2"/>
  <c r="Z3667" i="2"/>
  <c r="AA3667" i="2"/>
  <c r="N3668" i="2"/>
  <c r="O3668" i="2"/>
  <c r="R3668" i="2" s="1"/>
  <c r="P3668" i="2"/>
  <c r="Q3668" i="2"/>
  <c r="S3668" i="2"/>
  <c r="T3668" i="2"/>
  <c r="U3668" i="2" s="1"/>
  <c r="V3668" i="2"/>
  <c r="W3668" i="2"/>
  <c r="X3668" i="2"/>
  <c r="Y3668" i="2"/>
  <c r="Z3668" i="2"/>
  <c r="AA3668" i="2"/>
  <c r="N3669" i="2"/>
  <c r="O3669" i="2"/>
  <c r="R3669" i="2" s="1"/>
  <c r="P3669" i="2"/>
  <c r="Q3669" i="2"/>
  <c r="S3669" i="2"/>
  <c r="T3669" i="2"/>
  <c r="U3669" i="2" s="1"/>
  <c r="W3669" i="2"/>
  <c r="X3669" i="2"/>
  <c r="Y3669" i="2"/>
  <c r="Z3669" i="2"/>
  <c r="AA3669" i="2"/>
  <c r="N3670" i="2"/>
  <c r="O3670" i="2"/>
  <c r="P3670" i="2"/>
  <c r="Q3670" i="2"/>
  <c r="R3670" i="2"/>
  <c r="S3670" i="2"/>
  <c r="T3670" i="2"/>
  <c r="U3670" i="2" s="1"/>
  <c r="V3670" i="2"/>
  <c r="W3670" i="2"/>
  <c r="X3670" i="2"/>
  <c r="Y3670" i="2"/>
  <c r="Z3670" i="2"/>
  <c r="AA3670" i="2"/>
  <c r="N3671" i="2"/>
  <c r="O3671" i="2"/>
  <c r="P3671" i="2"/>
  <c r="Q3671" i="2"/>
  <c r="R3671" i="2"/>
  <c r="S3671" i="2"/>
  <c r="T3671" i="2"/>
  <c r="U3671" i="2" s="1"/>
  <c r="X3671" i="2"/>
  <c r="Y3671" i="2"/>
  <c r="Z3671" i="2"/>
  <c r="AA3671" i="2"/>
  <c r="N3672" i="2"/>
  <c r="O3672" i="2"/>
  <c r="P3672" i="2"/>
  <c r="Q3672" i="2"/>
  <c r="R3672" i="2"/>
  <c r="S3672" i="2"/>
  <c r="T3672" i="2"/>
  <c r="U3672" i="2" s="1"/>
  <c r="X3672" i="2"/>
  <c r="Y3672" i="2"/>
  <c r="Z3672" i="2"/>
  <c r="AA3672" i="2"/>
  <c r="N3673" i="2"/>
  <c r="O3673" i="2"/>
  <c r="P3673" i="2"/>
  <c r="Q3673" i="2"/>
  <c r="R3673" i="2"/>
  <c r="S3673" i="2"/>
  <c r="T3673" i="2"/>
  <c r="U3673" i="2" s="1"/>
  <c r="X3673" i="2"/>
  <c r="Y3673" i="2"/>
  <c r="Z3673" i="2"/>
  <c r="AA3673" i="2"/>
  <c r="N3674" i="2"/>
  <c r="O3674" i="2"/>
  <c r="P3674" i="2"/>
  <c r="Q3674" i="2"/>
  <c r="R3674" i="2"/>
  <c r="S3674" i="2"/>
  <c r="T3674" i="2"/>
  <c r="U3674" i="2" s="1"/>
  <c r="V3674" i="2"/>
  <c r="X3674" i="2"/>
  <c r="Y3674" i="2"/>
  <c r="Z3674" i="2"/>
  <c r="AA3674" i="2"/>
  <c r="N3675" i="2"/>
  <c r="O3675" i="2"/>
  <c r="P3675" i="2"/>
  <c r="Q3675" i="2"/>
  <c r="R3675" i="2"/>
  <c r="S3675" i="2"/>
  <c r="T3675" i="2"/>
  <c r="U3675" i="2" s="1"/>
  <c r="W3675" i="2"/>
  <c r="X3675" i="2"/>
  <c r="Y3675" i="2"/>
  <c r="Z3675" i="2"/>
  <c r="AA3675" i="2"/>
  <c r="N3676" i="2"/>
  <c r="O3676" i="2"/>
  <c r="R3676" i="2" s="1"/>
  <c r="P3676" i="2"/>
  <c r="Q3676" i="2"/>
  <c r="S3676" i="2"/>
  <c r="T3676" i="2"/>
  <c r="U3676" i="2" s="1"/>
  <c r="X3676" i="2"/>
  <c r="Y3676" i="2"/>
  <c r="Z3676" i="2"/>
  <c r="AA3676" i="2"/>
  <c r="N3677" i="2"/>
  <c r="O3677" i="2"/>
  <c r="P3677" i="2"/>
  <c r="Q3677" i="2"/>
  <c r="R3677" i="2"/>
  <c r="S3677" i="2"/>
  <c r="T3677" i="2"/>
  <c r="U3677" i="2"/>
  <c r="V3677" i="2"/>
  <c r="W3677" i="2"/>
  <c r="X3677" i="2"/>
  <c r="Y3677" i="2"/>
  <c r="Z3677" i="2"/>
  <c r="AA3677" i="2"/>
  <c r="N3678" i="2"/>
  <c r="O3678" i="2"/>
  <c r="R3678" i="2" s="1"/>
  <c r="P3678" i="2"/>
  <c r="Q3678" i="2"/>
  <c r="S3678" i="2"/>
  <c r="T3678" i="2"/>
  <c r="U3678" i="2" s="1"/>
  <c r="V3678" i="2"/>
  <c r="W3678" i="2"/>
  <c r="X3678" i="2"/>
  <c r="Y3678" i="2"/>
  <c r="Z3678" i="2"/>
  <c r="AA3678" i="2"/>
  <c r="N3679" i="2"/>
  <c r="O3679" i="2"/>
  <c r="P3679" i="2"/>
  <c r="Q3679" i="2"/>
  <c r="R3679" i="2"/>
  <c r="S3679" i="2"/>
  <c r="T3679" i="2"/>
  <c r="U3679" i="2" s="1"/>
  <c r="X3679" i="2"/>
  <c r="Y3679" i="2"/>
  <c r="Z3679" i="2"/>
  <c r="AA3679" i="2"/>
  <c r="N3680" i="2"/>
  <c r="O3680" i="2"/>
  <c r="P3680" i="2"/>
  <c r="Q3680" i="2"/>
  <c r="R3680" i="2"/>
  <c r="S3680" i="2"/>
  <c r="T3680" i="2"/>
  <c r="U3680" i="2" s="1"/>
  <c r="X3680" i="2"/>
  <c r="Y3680" i="2"/>
  <c r="Z3680" i="2"/>
  <c r="AA3680" i="2"/>
  <c r="N3681" i="2"/>
  <c r="O3681" i="2"/>
  <c r="P3681" i="2"/>
  <c r="Q3681" i="2"/>
  <c r="R3681" i="2"/>
  <c r="S3681" i="2"/>
  <c r="T3681" i="2"/>
  <c r="U3681" i="2" s="1"/>
  <c r="V3681" i="2"/>
  <c r="X3681" i="2"/>
  <c r="Y3681" i="2"/>
  <c r="Z3681" i="2"/>
  <c r="AA3681" i="2"/>
  <c r="N3682" i="2"/>
  <c r="O3682" i="2"/>
  <c r="P3682" i="2"/>
  <c r="Q3682" i="2"/>
  <c r="R3682" i="2"/>
  <c r="S3682" i="2"/>
  <c r="T3682" i="2"/>
  <c r="U3682" i="2" s="1"/>
  <c r="W3682" i="2"/>
  <c r="X3682" i="2"/>
  <c r="Y3682" i="2"/>
  <c r="Z3682" i="2"/>
  <c r="AA3682" i="2"/>
  <c r="BE38" i="8"/>
  <c r="BF38" i="8"/>
  <c r="BG38" i="8"/>
  <c r="BF37" i="8"/>
  <c r="BF39" i="8" s="1"/>
  <c r="BG37" i="8"/>
  <c r="AD19" i="18"/>
  <c r="AD18" i="18"/>
  <c r="E327" i="18"/>
  <c r="E326" i="18"/>
  <c r="E325" i="18"/>
  <c r="E324" i="18"/>
  <c r="E323" i="18"/>
  <c r="E322" i="18"/>
  <c r="E321" i="18"/>
  <c r="E320" i="18"/>
  <c r="E319" i="18"/>
  <c r="E318" i="18"/>
  <c r="E317" i="18"/>
  <c r="E316" i="18"/>
  <c r="E315" i="18"/>
  <c r="E314" i="18"/>
  <c r="E313" i="18"/>
  <c r="E312" i="18"/>
  <c r="E311" i="18"/>
  <c r="E310" i="18"/>
  <c r="E309" i="18"/>
  <c r="E308" i="18"/>
  <c r="E307" i="18"/>
  <c r="E306" i="18"/>
  <c r="E305" i="18"/>
  <c r="E304" i="18"/>
  <c r="E303" i="18"/>
  <c r="E302" i="18"/>
  <c r="E301" i="18"/>
  <c r="E300" i="18"/>
  <c r="E299" i="18"/>
  <c r="E298" i="18"/>
  <c r="E297" i="18"/>
  <c r="F297" i="18" s="1"/>
  <c r="E296" i="18"/>
  <c r="E295" i="18"/>
  <c r="E294" i="18"/>
  <c r="F294" i="18" s="1"/>
  <c r="E293" i="18"/>
  <c r="E292" i="18"/>
  <c r="E291" i="18"/>
  <c r="E290" i="18"/>
  <c r="E289" i="18"/>
  <c r="E288" i="18"/>
  <c r="E287" i="18"/>
  <c r="E286" i="18"/>
  <c r="F286" i="18" s="1"/>
  <c r="E285" i="18"/>
  <c r="E284" i="18"/>
  <c r="E283" i="18"/>
  <c r="E282" i="18"/>
  <c r="E281" i="18"/>
  <c r="E280" i="18"/>
  <c r="E279" i="18"/>
  <c r="F280" i="18" s="1"/>
  <c r="F281" i="18" s="1"/>
  <c r="E278" i="18"/>
  <c r="E277" i="18"/>
  <c r="E276" i="18"/>
  <c r="E275" i="18"/>
  <c r="E274" i="18"/>
  <c r="E273" i="18"/>
  <c r="E272" i="18"/>
  <c r="E271" i="18"/>
  <c r="E270" i="18"/>
  <c r="E269" i="18"/>
  <c r="E268" i="18"/>
  <c r="E267" i="18"/>
  <c r="F266" i="18"/>
  <c r="E266" i="18"/>
  <c r="E265" i="18"/>
  <c r="E264" i="18"/>
  <c r="E263" i="18"/>
  <c r="E262" i="18"/>
  <c r="E261" i="18"/>
  <c r="E260" i="18"/>
  <c r="E259" i="18"/>
  <c r="E258" i="18"/>
  <c r="E257" i="18"/>
  <c r="E256" i="18"/>
  <c r="F256" i="18" s="1"/>
  <c r="E255" i="18"/>
  <c r="F255" i="18" s="1"/>
  <c r="E254" i="18"/>
  <c r="E253" i="18"/>
  <c r="E252" i="18"/>
  <c r="E251" i="18"/>
  <c r="F251" i="18" s="1"/>
  <c r="E250" i="18"/>
  <c r="E249" i="18"/>
  <c r="E248" i="18"/>
  <c r="F248" i="18" s="1"/>
  <c r="E247" i="18"/>
  <c r="F247" i="18" s="1"/>
  <c r="E246" i="18"/>
  <c r="E245" i="18"/>
  <c r="E244" i="18"/>
  <c r="E243" i="18"/>
  <c r="F243" i="18" s="1"/>
  <c r="E242" i="18"/>
  <c r="E241" i="18"/>
  <c r="E240" i="18"/>
  <c r="E239" i="18"/>
  <c r="E238" i="18"/>
  <c r="E237" i="18"/>
  <c r="E236" i="18"/>
  <c r="E235" i="18"/>
  <c r="E234" i="18"/>
  <c r="E233" i="18"/>
  <c r="E232" i="18"/>
  <c r="E231" i="18"/>
  <c r="E230" i="18"/>
  <c r="E229" i="18"/>
  <c r="E228" i="18"/>
  <c r="E227" i="18"/>
  <c r="E226" i="18"/>
  <c r="E225" i="18"/>
  <c r="E224" i="18"/>
  <c r="E223" i="18"/>
  <c r="F223" i="18" s="1"/>
  <c r="E222" i="18"/>
  <c r="F222" i="18" s="1"/>
  <c r="E221" i="18"/>
  <c r="E220" i="18"/>
  <c r="E219" i="18"/>
  <c r="F219" i="18" s="1"/>
  <c r="E218" i="18"/>
  <c r="F218" i="18" s="1"/>
  <c r="E217" i="18"/>
  <c r="F216" i="18"/>
  <c r="F217" i="18" s="1"/>
  <c r="E216" i="18"/>
  <c r="E215" i="18"/>
  <c r="E214" i="18"/>
  <c r="E213" i="18"/>
  <c r="E212" i="18"/>
  <c r="E211" i="18"/>
  <c r="E210" i="18"/>
  <c r="F210" i="18" s="1"/>
  <c r="E209" i="18"/>
  <c r="E208" i="18"/>
  <c r="F208" i="18" s="1"/>
  <c r="F209" i="18" s="1"/>
  <c r="E207" i="18"/>
  <c r="E206" i="18"/>
  <c r="F206" i="18" s="1"/>
  <c r="E205" i="18"/>
  <c r="E204" i="18"/>
  <c r="F204" i="18" s="1"/>
  <c r="E203" i="18"/>
  <c r="F203" i="18" s="1"/>
  <c r="E202" i="18"/>
  <c r="F202" i="18" s="1"/>
  <c r="E201" i="18"/>
  <c r="E200" i="18"/>
  <c r="F200" i="18" s="1"/>
  <c r="E199" i="18"/>
  <c r="E198" i="18"/>
  <c r="E197" i="18"/>
  <c r="E196" i="18"/>
  <c r="E195" i="18"/>
  <c r="E194" i="18"/>
  <c r="E193" i="18"/>
  <c r="E192" i="18"/>
  <c r="F192" i="18" s="1"/>
  <c r="E191" i="18"/>
  <c r="F191" i="18" s="1"/>
  <c r="E190" i="18"/>
  <c r="E189" i="18"/>
  <c r="E188" i="18"/>
  <c r="E187" i="18"/>
  <c r="F187" i="18" s="1"/>
  <c r="E186" i="18"/>
  <c r="E185" i="18"/>
  <c r="E184" i="18"/>
  <c r="F184" i="18" s="1"/>
  <c r="E183" i="18"/>
  <c r="F183" i="18" s="1"/>
  <c r="E182" i="18"/>
  <c r="E181" i="18"/>
  <c r="E180" i="18"/>
  <c r="F180" i="18" s="1"/>
  <c r="E179" i="18"/>
  <c r="E178" i="18"/>
  <c r="E177" i="18"/>
  <c r="E176" i="18"/>
  <c r="F176" i="18" s="1"/>
  <c r="E175" i="18"/>
  <c r="E174" i="18"/>
  <c r="E173" i="18"/>
  <c r="E172" i="18"/>
  <c r="F172" i="18" s="1"/>
  <c r="E171" i="18"/>
  <c r="E170" i="18"/>
  <c r="E169" i="18"/>
  <c r="E168" i="18"/>
  <c r="E167" i="18"/>
  <c r="E166" i="18"/>
  <c r="E165" i="18"/>
  <c r="E164" i="18"/>
  <c r="E163" i="18"/>
  <c r="E162" i="18"/>
  <c r="E161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F139" i="18" s="1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F125" i="18" s="1"/>
  <c r="E124" i="18"/>
  <c r="E123" i="18"/>
  <c r="F123" i="18" s="1"/>
  <c r="E122" i="18"/>
  <c r="E121" i="18"/>
  <c r="E120" i="18"/>
  <c r="E119" i="18"/>
  <c r="E118" i="18"/>
  <c r="E117" i="18"/>
  <c r="E116" i="18"/>
  <c r="E115" i="18"/>
  <c r="F115" i="18" s="1"/>
  <c r="E114" i="18"/>
  <c r="E113" i="18"/>
  <c r="E112" i="18"/>
  <c r="E111" i="18"/>
  <c r="E110" i="18"/>
  <c r="E109" i="18"/>
  <c r="E108" i="18"/>
  <c r="E107" i="18"/>
  <c r="E106" i="18"/>
  <c r="E105" i="18"/>
  <c r="E104" i="18"/>
  <c r="E103" i="18"/>
  <c r="E102" i="18"/>
  <c r="E101" i="18"/>
  <c r="E100" i="18"/>
  <c r="E99" i="18"/>
  <c r="F99" i="18" s="1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E84" i="18"/>
  <c r="E83" i="18"/>
  <c r="E82" i="18"/>
  <c r="E81" i="18"/>
  <c r="E80" i="18"/>
  <c r="E79" i="18"/>
  <c r="E78" i="18"/>
  <c r="E77" i="18"/>
  <c r="E76" i="18"/>
  <c r="E75" i="18"/>
  <c r="E74" i="18"/>
  <c r="E73" i="18"/>
  <c r="E72" i="18"/>
  <c r="E71" i="18"/>
  <c r="E70" i="18"/>
  <c r="E69" i="18"/>
  <c r="F69" i="18" s="1"/>
  <c r="E68" i="18"/>
  <c r="E67" i="18"/>
  <c r="E66" i="18"/>
  <c r="E65" i="18"/>
  <c r="E64" i="18"/>
  <c r="E63" i="18"/>
  <c r="L62" i="18"/>
  <c r="M62" i="18" s="1"/>
  <c r="K62" i="18"/>
  <c r="E62" i="18"/>
  <c r="L61" i="18"/>
  <c r="M61" i="18" s="1"/>
  <c r="K61" i="18"/>
  <c r="E61" i="18"/>
  <c r="M60" i="18"/>
  <c r="L60" i="18"/>
  <c r="K60" i="18"/>
  <c r="E60" i="18"/>
  <c r="M59" i="18"/>
  <c r="L59" i="18"/>
  <c r="K59" i="18"/>
  <c r="E59" i="18"/>
  <c r="L58" i="18"/>
  <c r="M58" i="18" s="1"/>
  <c r="K58" i="18"/>
  <c r="E58" i="18"/>
  <c r="L57" i="18"/>
  <c r="M57" i="18" s="1"/>
  <c r="K57" i="18"/>
  <c r="E57" i="18"/>
  <c r="M56" i="18"/>
  <c r="L56" i="18"/>
  <c r="K56" i="18"/>
  <c r="E56" i="18"/>
  <c r="M55" i="18"/>
  <c r="L55" i="18"/>
  <c r="K55" i="18"/>
  <c r="E55" i="18"/>
  <c r="L54" i="18"/>
  <c r="M54" i="18" s="1"/>
  <c r="K54" i="18"/>
  <c r="E54" i="18"/>
  <c r="L53" i="18"/>
  <c r="M53" i="18" s="1"/>
  <c r="K53" i="18"/>
  <c r="E53" i="18"/>
  <c r="M52" i="18"/>
  <c r="L52" i="18"/>
  <c r="K52" i="18"/>
  <c r="E52" i="18"/>
  <c r="M51" i="18"/>
  <c r="L51" i="18"/>
  <c r="K51" i="18"/>
  <c r="E51" i="18"/>
  <c r="L50" i="18"/>
  <c r="M50" i="18" s="1"/>
  <c r="K50" i="18"/>
  <c r="E50" i="18"/>
  <c r="L49" i="18"/>
  <c r="M49" i="18" s="1"/>
  <c r="K49" i="18"/>
  <c r="E49" i="18"/>
  <c r="M48" i="18"/>
  <c r="L48" i="18"/>
  <c r="K48" i="18"/>
  <c r="E48" i="18"/>
  <c r="M47" i="18"/>
  <c r="L47" i="18"/>
  <c r="K47" i="18"/>
  <c r="E47" i="18"/>
  <c r="L46" i="18"/>
  <c r="M46" i="18" s="1"/>
  <c r="K46" i="18"/>
  <c r="E46" i="18"/>
  <c r="L45" i="18"/>
  <c r="M45" i="18" s="1"/>
  <c r="K45" i="18"/>
  <c r="E45" i="18"/>
  <c r="M44" i="18"/>
  <c r="L44" i="18"/>
  <c r="K44" i="18"/>
  <c r="E44" i="18"/>
  <c r="M43" i="18"/>
  <c r="L43" i="18"/>
  <c r="K43" i="18"/>
  <c r="E43" i="18"/>
  <c r="L42" i="18"/>
  <c r="M42" i="18" s="1"/>
  <c r="K42" i="18"/>
  <c r="E42" i="18"/>
  <c r="L41" i="18"/>
  <c r="M41" i="18" s="1"/>
  <c r="K41" i="18"/>
  <c r="E41" i="18"/>
  <c r="M40" i="18"/>
  <c r="L40" i="18"/>
  <c r="K40" i="18"/>
  <c r="E40" i="18"/>
  <c r="M39" i="18"/>
  <c r="L39" i="18"/>
  <c r="K39" i="18"/>
  <c r="E39" i="18"/>
  <c r="L38" i="18"/>
  <c r="M38" i="18" s="1"/>
  <c r="K38" i="18"/>
  <c r="E38" i="18"/>
  <c r="L37" i="18"/>
  <c r="M37" i="18" s="1"/>
  <c r="K37" i="18"/>
  <c r="E37" i="18"/>
  <c r="M36" i="18"/>
  <c r="L36" i="18"/>
  <c r="K36" i="18"/>
  <c r="E36" i="18"/>
  <c r="AE35" i="18"/>
  <c r="L35" i="18"/>
  <c r="M35" i="18" s="1"/>
  <c r="K35" i="18"/>
  <c r="E35" i="18"/>
  <c r="AE34" i="18"/>
  <c r="M34" i="18"/>
  <c r="L34" i="18"/>
  <c r="K34" i="18"/>
  <c r="E34" i="18"/>
  <c r="AE33" i="18"/>
  <c r="L33" i="18"/>
  <c r="M33" i="18" s="1"/>
  <c r="K33" i="18"/>
  <c r="E33" i="18"/>
  <c r="AE32" i="18"/>
  <c r="L32" i="18"/>
  <c r="M32" i="18" s="1"/>
  <c r="K32" i="18"/>
  <c r="E32" i="18"/>
  <c r="F32" i="18" s="1"/>
  <c r="AE31" i="18"/>
  <c r="M31" i="18"/>
  <c r="L31" i="18"/>
  <c r="K31" i="18"/>
  <c r="E31" i="18"/>
  <c r="AE30" i="18"/>
  <c r="L30" i="18"/>
  <c r="M30" i="18" s="1"/>
  <c r="K30" i="18"/>
  <c r="E30" i="18"/>
  <c r="AE29" i="18"/>
  <c r="L29" i="18"/>
  <c r="M29" i="18" s="1"/>
  <c r="K29" i="18"/>
  <c r="E29" i="18"/>
  <c r="AE28" i="18"/>
  <c r="L28" i="18"/>
  <c r="M28" i="18" s="1"/>
  <c r="K28" i="18"/>
  <c r="E28" i="18"/>
  <c r="AE27" i="18"/>
  <c r="L27" i="18"/>
  <c r="E27" i="18"/>
  <c r="AE26" i="18"/>
  <c r="L26" i="18"/>
  <c r="M26" i="18" s="1"/>
  <c r="E26" i="18"/>
  <c r="AE25" i="18"/>
  <c r="L25" i="18"/>
  <c r="E25" i="18"/>
  <c r="AE24" i="18"/>
  <c r="L24" i="18"/>
  <c r="E24" i="18"/>
  <c r="AE23" i="18"/>
  <c r="L23" i="18"/>
  <c r="E23" i="18"/>
  <c r="F23" i="18" s="1"/>
  <c r="AE22" i="18"/>
  <c r="L22" i="18"/>
  <c r="K22" i="18"/>
  <c r="K23" i="18" s="1"/>
  <c r="K24" i="18" s="1"/>
  <c r="K25" i="18" s="1"/>
  <c r="K26" i="18" s="1"/>
  <c r="K27" i="18" s="1"/>
  <c r="E22" i="18"/>
  <c r="D22" i="18"/>
  <c r="D23" i="18" s="1"/>
  <c r="AE21" i="18"/>
  <c r="AE20" i="18"/>
  <c r="AE19" i="18"/>
  <c r="AD17" i="18"/>
  <c r="AD16" i="18"/>
  <c r="AD15" i="18"/>
  <c r="AD14" i="18"/>
  <c r="AE13" i="18"/>
  <c r="AE14" i="18" s="1"/>
  <c r="AE15" i="18" s="1"/>
  <c r="AE16" i="18" s="1"/>
  <c r="AE17" i="18" s="1"/>
  <c r="AE18" i="18" s="1"/>
  <c r="AD13" i="18"/>
  <c r="C8" i="18"/>
  <c r="C7" i="18"/>
  <c r="C6" i="18"/>
  <c r="C5" i="18"/>
  <c r="F102" i="9"/>
  <c r="AE32" i="9"/>
  <c r="AE33" i="9"/>
  <c r="AE34" i="9"/>
  <c r="AE35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N270" i="17"/>
  <c r="N271" i="17"/>
  <c r="N272" i="17"/>
  <c r="N273" i="17"/>
  <c r="N274" i="17"/>
  <c r="N275" i="17"/>
  <c r="N276" i="17"/>
  <c r="N277" i="17"/>
  <c r="N278" i="17"/>
  <c r="N279" i="17"/>
  <c r="N280" i="17"/>
  <c r="N281" i="17"/>
  <c r="N282" i="17"/>
  <c r="N283" i="17"/>
  <c r="N284" i="17"/>
  <c r="N285" i="17"/>
  <c r="N286" i="17"/>
  <c r="N287" i="17"/>
  <c r="N288" i="17"/>
  <c r="N289" i="17"/>
  <c r="N290" i="17"/>
  <c r="N291" i="17"/>
  <c r="N292" i="17"/>
  <c r="N293" i="17"/>
  <c r="N294" i="17"/>
  <c r="N295" i="17"/>
  <c r="N296" i="17"/>
  <c r="N297" i="17"/>
  <c r="N298" i="17"/>
  <c r="N299" i="17"/>
  <c r="N300" i="17"/>
  <c r="N301" i="17"/>
  <c r="N302" i="17"/>
  <c r="N303" i="17"/>
  <c r="N304" i="17"/>
  <c r="N305" i="17"/>
  <c r="N306" i="17"/>
  <c r="N307" i="17"/>
  <c r="N308" i="17"/>
  <c r="N309" i="17"/>
  <c r="N310" i="17"/>
  <c r="N311" i="17"/>
  <c r="N312" i="17"/>
  <c r="N313" i="17"/>
  <c r="N314" i="17"/>
  <c r="N315" i="17"/>
  <c r="N316" i="17"/>
  <c r="N317" i="17"/>
  <c r="N318" i="17"/>
  <c r="N319" i="17"/>
  <c r="N320" i="17"/>
  <c r="N321" i="17"/>
  <c r="N322" i="17"/>
  <c r="N323" i="17"/>
  <c r="N324" i="17"/>
  <c r="N325" i="17"/>
  <c r="N326" i="17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D327" i="9"/>
  <c r="E327" i="9"/>
  <c r="AD17" i="9"/>
  <c r="AE13" i="9"/>
  <c r="AE14" i="9" s="1"/>
  <c r="AE15" i="9" s="1"/>
  <c r="AE16" i="9" s="1"/>
  <c r="AD14" i="9"/>
  <c r="AD15" i="9"/>
  <c r="AD16" i="9"/>
  <c r="AD13" i="9"/>
  <c r="S35" i="8"/>
  <c r="S36" i="8"/>
  <c r="S37" i="8"/>
  <c r="H36" i="8"/>
  <c r="H37" i="8"/>
  <c r="H38" i="8"/>
  <c r="O6329" i="3"/>
  <c r="P6329" i="3" s="1"/>
  <c r="O6330" i="3"/>
  <c r="P6330" i="3"/>
  <c r="Q6330" i="3" s="1"/>
  <c r="O6331" i="3"/>
  <c r="P6331" i="3"/>
  <c r="S6331" i="3" s="1"/>
  <c r="O6332" i="3"/>
  <c r="P6332" i="3" s="1"/>
  <c r="O6333" i="3"/>
  <c r="P6333" i="3" s="1"/>
  <c r="O6334" i="3"/>
  <c r="P6334" i="3"/>
  <c r="R6334" i="3"/>
  <c r="O6335" i="3"/>
  <c r="P6335" i="3"/>
  <c r="O6336" i="3"/>
  <c r="P6336" i="3" s="1"/>
  <c r="R6336" i="3" s="1"/>
  <c r="O6337" i="3"/>
  <c r="P6337" i="3" s="1"/>
  <c r="Q6337" i="3" s="1"/>
  <c r="R6337" i="3"/>
  <c r="O6338" i="3"/>
  <c r="P6338" i="3"/>
  <c r="Q6338" i="3" s="1"/>
  <c r="O6339" i="3"/>
  <c r="P6339" i="3"/>
  <c r="Q6339" i="3" s="1"/>
  <c r="O6340" i="3"/>
  <c r="P6340" i="3" s="1"/>
  <c r="S6340" i="3" s="1"/>
  <c r="O6341" i="3"/>
  <c r="P6341" i="3" s="1"/>
  <c r="R6341" i="3" s="1"/>
  <c r="O6342" i="3"/>
  <c r="P6342" i="3"/>
  <c r="R6342" i="3" s="1"/>
  <c r="V3174" i="2" s="1"/>
  <c r="O6343" i="3"/>
  <c r="P6343" i="3"/>
  <c r="T3175" i="2" s="1"/>
  <c r="U3175" i="2" s="1"/>
  <c r="O6344" i="3"/>
  <c r="P6344" i="3" s="1"/>
  <c r="O6345" i="3"/>
  <c r="P6345" i="3" s="1"/>
  <c r="O6346" i="3"/>
  <c r="P6346" i="3"/>
  <c r="Q6346" i="3" s="1"/>
  <c r="O6347" i="3"/>
  <c r="P6347" i="3" s="1"/>
  <c r="R6347" i="3" s="1"/>
  <c r="O6348" i="3"/>
  <c r="P6348" i="3" s="1"/>
  <c r="S6348" i="3"/>
  <c r="O6349" i="3"/>
  <c r="P6349" i="3" s="1"/>
  <c r="Q6349" i="3"/>
  <c r="O6350" i="3"/>
  <c r="P6350" i="3"/>
  <c r="R6350" i="3"/>
  <c r="O6351" i="3"/>
  <c r="P6351" i="3"/>
  <c r="T3177" i="2" s="1"/>
  <c r="U3177" i="2" s="1"/>
  <c r="O6352" i="3"/>
  <c r="O6353" i="3"/>
  <c r="P6353" i="3" s="1"/>
  <c r="S6353" i="3" s="1"/>
  <c r="O6354" i="3"/>
  <c r="P6354" i="3"/>
  <c r="O6355" i="3"/>
  <c r="P6355" i="3"/>
  <c r="O6356" i="3"/>
  <c r="P6356" i="3" s="1"/>
  <c r="S6356" i="3"/>
  <c r="O6357" i="3"/>
  <c r="P6357" i="3" s="1"/>
  <c r="R6357" i="3"/>
  <c r="O6358" i="3"/>
  <c r="P6358" i="3"/>
  <c r="S6358" i="3" s="1"/>
  <c r="R6358" i="3"/>
  <c r="V3181" i="2" s="1"/>
  <c r="O6359" i="3"/>
  <c r="P6359" i="3" s="1"/>
  <c r="O6360" i="3"/>
  <c r="P6360" i="3" s="1"/>
  <c r="R6360" i="3" s="1"/>
  <c r="V3183" i="2" s="1"/>
  <c r="O6361" i="3"/>
  <c r="P6361" i="3" s="1"/>
  <c r="O6362" i="3"/>
  <c r="P6362" i="3"/>
  <c r="Q6362" i="3"/>
  <c r="O6363" i="3"/>
  <c r="P6363" i="3"/>
  <c r="O6364" i="3"/>
  <c r="P6364" i="3" s="1"/>
  <c r="O6365" i="3"/>
  <c r="P6365" i="3" s="1"/>
  <c r="S6365" i="3" s="1"/>
  <c r="Q6365" i="3"/>
  <c r="R6365" i="3"/>
  <c r="O6366" i="3"/>
  <c r="P6366" i="3" s="1"/>
  <c r="Q6366" i="3"/>
  <c r="O6367" i="3"/>
  <c r="P6367" i="3" s="1"/>
  <c r="O6368" i="3"/>
  <c r="P6368" i="3"/>
  <c r="O6369" i="3"/>
  <c r="P6369" i="3" s="1"/>
  <c r="S6369" i="3" s="1"/>
  <c r="O6370" i="3"/>
  <c r="P6370" i="3"/>
  <c r="Q6370" i="3" s="1"/>
  <c r="O6371" i="3"/>
  <c r="P6371" i="3"/>
  <c r="O6372" i="3"/>
  <c r="P6372" i="3" s="1"/>
  <c r="O6373" i="3"/>
  <c r="P6373" i="3" s="1"/>
  <c r="Q6373" i="3"/>
  <c r="O6374" i="3"/>
  <c r="P6374" i="3"/>
  <c r="R6374" i="3"/>
  <c r="O6375" i="3"/>
  <c r="P6375" i="3"/>
  <c r="O6376" i="3"/>
  <c r="P6376" i="3" s="1"/>
  <c r="R6376" i="3"/>
  <c r="O6377" i="3"/>
  <c r="P6377" i="3" s="1"/>
  <c r="R6377" i="3"/>
  <c r="O6378" i="3"/>
  <c r="P6378" i="3"/>
  <c r="O6379" i="3"/>
  <c r="P6379" i="3"/>
  <c r="S6379" i="3" s="1"/>
  <c r="W3195" i="2" s="1"/>
  <c r="O6380" i="3"/>
  <c r="P6380" i="3" s="1"/>
  <c r="S6380" i="3"/>
  <c r="O6381" i="3"/>
  <c r="P6381" i="3" s="1"/>
  <c r="R6381" i="3"/>
  <c r="V3197" i="2" s="1"/>
  <c r="O6382" i="3"/>
  <c r="P6382" i="3" s="1"/>
  <c r="O6383" i="3"/>
  <c r="P6383" i="3"/>
  <c r="O6384" i="3"/>
  <c r="P6384" i="3"/>
  <c r="O6385" i="3"/>
  <c r="P6385" i="3" s="1"/>
  <c r="S6385" i="3" s="1"/>
  <c r="O6386" i="3"/>
  <c r="P6386" i="3" s="1"/>
  <c r="Q6386" i="3" s="1"/>
  <c r="O6387" i="3"/>
  <c r="P6387" i="3"/>
  <c r="O6388" i="3"/>
  <c r="P6388" i="3" s="1"/>
  <c r="S6388" i="3" s="1"/>
  <c r="O6389" i="3"/>
  <c r="P6389" i="3" s="1"/>
  <c r="S6389" i="3" s="1"/>
  <c r="O6390" i="3"/>
  <c r="P6390" i="3"/>
  <c r="R6390" i="3"/>
  <c r="O6391" i="3"/>
  <c r="P6391" i="3" s="1"/>
  <c r="O6392" i="3"/>
  <c r="O6393" i="3"/>
  <c r="P6393" i="3" s="1"/>
  <c r="Q6393" i="3" s="1"/>
  <c r="R6393" i="3"/>
  <c r="S6393" i="3"/>
  <c r="O6394" i="3"/>
  <c r="P6394" i="3" s="1"/>
  <c r="Q6394" i="3" s="1"/>
  <c r="O6395" i="3"/>
  <c r="P6395" i="3" s="1"/>
  <c r="S6395" i="3" s="1"/>
  <c r="O6396" i="3"/>
  <c r="P6396" i="3" s="1"/>
  <c r="O6397" i="3"/>
  <c r="P6397" i="3" s="1"/>
  <c r="S6397" i="3" s="1"/>
  <c r="O6398" i="3"/>
  <c r="P6398" i="3"/>
  <c r="R6398" i="3"/>
  <c r="O6399" i="3"/>
  <c r="O6400" i="3"/>
  <c r="P6400" i="3"/>
  <c r="R6400" i="3" s="1"/>
  <c r="O6401" i="3"/>
  <c r="P6401" i="3" s="1"/>
  <c r="O6402" i="3"/>
  <c r="P6402" i="3" s="1"/>
  <c r="Q6402" i="3" s="1"/>
  <c r="O6403" i="3"/>
  <c r="O6404" i="3"/>
  <c r="P6404" i="3" s="1"/>
  <c r="S6404" i="3"/>
  <c r="O6405" i="3"/>
  <c r="P6405" i="3" s="1"/>
  <c r="S6405" i="3" s="1"/>
  <c r="Q6405" i="3"/>
  <c r="R6405" i="3"/>
  <c r="O6406" i="3"/>
  <c r="O6407" i="3"/>
  <c r="P6407" i="3" s="1"/>
  <c r="O6408" i="3"/>
  <c r="P6408" i="3" s="1"/>
  <c r="O6409" i="3"/>
  <c r="O6410" i="3"/>
  <c r="P6410" i="3" s="1"/>
  <c r="O6411" i="3"/>
  <c r="P6411" i="3" s="1"/>
  <c r="Q6411" i="3"/>
  <c r="O6412" i="3"/>
  <c r="P6412" i="3" s="1"/>
  <c r="S6412" i="3"/>
  <c r="O6413" i="3"/>
  <c r="P6413" i="3" s="1"/>
  <c r="Q6413" i="3" s="1"/>
  <c r="O6414" i="3"/>
  <c r="P6414" i="3" s="1"/>
  <c r="Q6414" i="3"/>
  <c r="O6415" i="3"/>
  <c r="P6415" i="3" s="1"/>
  <c r="O6416" i="3"/>
  <c r="P6416" i="3" s="1"/>
  <c r="R6416" i="3" s="1"/>
  <c r="O6417" i="3"/>
  <c r="P6417" i="3" s="1"/>
  <c r="S6417" i="3"/>
  <c r="O6418" i="3"/>
  <c r="P6418" i="3"/>
  <c r="O6419" i="3"/>
  <c r="P6419" i="3"/>
  <c r="S6419" i="3" s="1"/>
  <c r="O6420" i="3"/>
  <c r="P6420" i="3" s="1"/>
  <c r="S6420" i="3"/>
  <c r="O6421" i="3"/>
  <c r="P6421" i="3" s="1"/>
  <c r="R6421" i="3"/>
  <c r="O6422" i="3"/>
  <c r="P6422" i="3"/>
  <c r="R6422" i="3" s="1"/>
  <c r="O6423" i="3"/>
  <c r="P6423" i="3"/>
  <c r="O6424" i="3"/>
  <c r="P6424" i="3"/>
  <c r="Q6424" i="3" s="1"/>
  <c r="O6425" i="3"/>
  <c r="P6425" i="3" s="1"/>
  <c r="Q6425" i="3" s="1"/>
  <c r="R6425" i="3"/>
  <c r="S6425" i="3"/>
  <c r="O6426" i="3"/>
  <c r="P6426" i="3" s="1"/>
  <c r="Q6426" i="3"/>
  <c r="O6427" i="3"/>
  <c r="P6427" i="3" s="1"/>
  <c r="S6427" i="3" s="1"/>
  <c r="O6428" i="3"/>
  <c r="O6429" i="3"/>
  <c r="O6430" i="3"/>
  <c r="S3218" i="2" s="1"/>
  <c r="O6431" i="3"/>
  <c r="P6431" i="3" s="1"/>
  <c r="O6432" i="3"/>
  <c r="P6432" i="3" s="1"/>
  <c r="O6433" i="3"/>
  <c r="P6433" i="3" s="1"/>
  <c r="R6433" i="3" s="1"/>
  <c r="O6434" i="3"/>
  <c r="P6434" i="3"/>
  <c r="Q6434" i="3" s="1"/>
  <c r="O6435" i="3"/>
  <c r="P6435" i="3" s="1"/>
  <c r="S6435" i="3"/>
  <c r="O6436" i="3"/>
  <c r="P6436" i="3" s="1"/>
  <c r="O6437" i="3"/>
  <c r="O6438" i="3"/>
  <c r="P6438" i="3"/>
  <c r="O6439" i="3"/>
  <c r="P6439" i="3"/>
  <c r="O6440" i="3"/>
  <c r="P6440" i="3" s="1"/>
  <c r="O6441" i="3"/>
  <c r="P6441" i="3" s="1"/>
  <c r="S6441" i="3" s="1"/>
  <c r="W3223" i="2" s="1"/>
  <c r="O6442" i="3"/>
  <c r="O6443" i="3"/>
  <c r="P6443" i="3" s="1"/>
  <c r="S6443" i="3" s="1"/>
  <c r="O6444" i="3"/>
  <c r="P6444" i="3" s="1"/>
  <c r="O6445" i="3"/>
  <c r="O6446" i="3"/>
  <c r="S3228" i="2" s="1"/>
  <c r="P6446" i="3"/>
  <c r="R6446" i="3" s="1"/>
  <c r="O6447" i="3"/>
  <c r="P6447" i="3"/>
  <c r="S6447" i="3" s="1"/>
  <c r="W3229" i="2" s="1"/>
  <c r="O6448" i="3"/>
  <c r="O6449" i="3"/>
  <c r="P6449" i="3" s="1"/>
  <c r="R6449" i="3" s="1"/>
  <c r="Q6449" i="3"/>
  <c r="S6449" i="3"/>
  <c r="O6450" i="3"/>
  <c r="P6450" i="3" s="1"/>
  <c r="Q6450" i="3"/>
  <c r="O6451" i="3"/>
  <c r="P6451" i="3" s="1"/>
  <c r="O6452" i="3"/>
  <c r="O6453" i="3"/>
  <c r="P6453" i="3" s="1"/>
  <c r="S6453" i="3" s="1"/>
  <c r="Q6453" i="3"/>
  <c r="R6453" i="3"/>
  <c r="O6454" i="3"/>
  <c r="P6454" i="3" s="1"/>
  <c r="R6454" i="3"/>
  <c r="V3236" i="2" s="1"/>
  <c r="O6455" i="3"/>
  <c r="P6455" i="3"/>
  <c r="S6455" i="3" s="1"/>
  <c r="W3237" i="2" s="1"/>
  <c r="O6456" i="3"/>
  <c r="P6456" i="3"/>
  <c r="O6457" i="3"/>
  <c r="P6457" i="3" s="1"/>
  <c r="R6457" i="3"/>
  <c r="O6458" i="3"/>
  <c r="P6458" i="3" s="1"/>
  <c r="Q6458" i="3"/>
  <c r="O6459" i="3"/>
  <c r="P6459" i="3" s="1"/>
  <c r="R6459" i="3" s="1"/>
  <c r="S6459" i="3"/>
  <c r="W3240" i="2" s="1"/>
  <c r="O6460" i="3"/>
  <c r="P6460" i="3" s="1"/>
  <c r="O6461" i="3"/>
  <c r="P6461" i="3" s="1"/>
  <c r="O6462" i="3"/>
  <c r="P6462" i="3"/>
  <c r="R6462" i="3"/>
  <c r="O6463" i="3"/>
  <c r="P6463" i="3" s="1"/>
  <c r="Q6463" i="3" s="1"/>
  <c r="O6464" i="3"/>
  <c r="P6464" i="3" s="1"/>
  <c r="O6465" i="3"/>
  <c r="P6465" i="3" s="1"/>
  <c r="Q6465" i="3" s="1"/>
  <c r="O6466" i="3"/>
  <c r="P6466" i="3"/>
  <c r="O6467" i="3"/>
  <c r="P6467" i="3" s="1"/>
  <c r="R6467" i="3" s="1"/>
  <c r="Q6467" i="3"/>
  <c r="S6467" i="3"/>
  <c r="O6468" i="3"/>
  <c r="P6468" i="3" s="1"/>
  <c r="S6468" i="3"/>
  <c r="W3245" i="2" s="1"/>
  <c r="O6469" i="3"/>
  <c r="P6469" i="3" s="1"/>
  <c r="Q6469" i="3" s="1"/>
  <c r="O6470" i="3"/>
  <c r="P6470" i="3" s="1"/>
  <c r="R6470" i="3" s="1"/>
  <c r="O6471" i="3"/>
  <c r="P6471" i="3" s="1"/>
  <c r="R6471" i="3" s="1"/>
  <c r="O6472" i="3"/>
  <c r="P6472" i="3" s="1"/>
  <c r="R6472" i="3"/>
  <c r="O6473" i="3"/>
  <c r="P6473" i="3" s="1"/>
  <c r="Q6473" i="3" s="1"/>
  <c r="S6473" i="3"/>
  <c r="O6474" i="3"/>
  <c r="P6474" i="3"/>
  <c r="S6474" i="3" s="1"/>
  <c r="O6475" i="3"/>
  <c r="P6475" i="3" s="1"/>
  <c r="Q6475" i="3" s="1"/>
  <c r="O6476" i="3"/>
  <c r="P6476" i="3"/>
  <c r="O6477" i="3"/>
  <c r="P6477" i="3" s="1"/>
  <c r="S6477" i="3" s="1"/>
  <c r="O6478" i="3"/>
  <c r="P6478" i="3"/>
  <c r="O6479" i="3"/>
  <c r="P6479" i="3" s="1"/>
  <c r="Q6479" i="3" s="1"/>
  <c r="O6480" i="3"/>
  <c r="P6480" i="3"/>
  <c r="Q6480" i="3" s="1"/>
  <c r="O6481" i="3"/>
  <c r="P6481" i="3" s="1"/>
  <c r="Q6481" i="3" s="1"/>
  <c r="R6481" i="3"/>
  <c r="V3248" i="2" s="1"/>
  <c r="O6482" i="3"/>
  <c r="S3249" i="2" s="1"/>
  <c r="P6482" i="3"/>
  <c r="O6483" i="3"/>
  <c r="P6483" i="3" s="1"/>
  <c r="Q6483" i="3" s="1"/>
  <c r="O6484" i="3"/>
  <c r="P6484" i="3" s="1"/>
  <c r="Q6484" i="3" s="1"/>
  <c r="O6485" i="3"/>
  <c r="P6485" i="3" s="1"/>
  <c r="Q6485" i="3" s="1"/>
  <c r="O6486" i="3"/>
  <c r="P6486" i="3" s="1"/>
  <c r="O6487" i="3"/>
  <c r="O6488" i="3"/>
  <c r="P6488" i="3" s="1"/>
  <c r="O6489" i="3"/>
  <c r="O6490" i="3"/>
  <c r="P6490" i="3"/>
  <c r="S6490" i="3" s="1"/>
  <c r="O6491" i="3"/>
  <c r="P6491" i="3" s="1"/>
  <c r="R6491" i="3" s="1"/>
  <c r="Q6491" i="3"/>
  <c r="S6491" i="3"/>
  <c r="W3258" i="2" s="1"/>
  <c r="O6492" i="3"/>
  <c r="P6492" i="3" s="1"/>
  <c r="Q6492" i="3" s="1"/>
  <c r="R6492" i="3"/>
  <c r="O6493" i="3"/>
  <c r="P6493" i="3" s="1"/>
  <c r="S6493" i="3" s="1"/>
  <c r="O6494" i="3"/>
  <c r="P6494" i="3" s="1"/>
  <c r="S6494" i="3" s="1"/>
  <c r="O6495" i="3"/>
  <c r="O6496" i="3"/>
  <c r="P6496" i="3"/>
  <c r="Q6496" i="3" s="1"/>
  <c r="R6496" i="3"/>
  <c r="O6497" i="3"/>
  <c r="P6497" i="3" s="1"/>
  <c r="S6497" i="3"/>
  <c r="O6498" i="3"/>
  <c r="P6498" i="3" s="1"/>
  <c r="Q6498" i="3" s="1"/>
  <c r="R6498" i="3"/>
  <c r="S6498" i="3"/>
  <c r="O6499" i="3"/>
  <c r="P6499" i="3" s="1"/>
  <c r="Q6499" i="3"/>
  <c r="O6500" i="3"/>
  <c r="P6500" i="3" s="1"/>
  <c r="R6500" i="3"/>
  <c r="V3262" i="2" s="1"/>
  <c r="O6501" i="3"/>
  <c r="P6501" i="3" s="1"/>
  <c r="O6502" i="3"/>
  <c r="P6502" i="3" s="1"/>
  <c r="S6502" i="3" s="1"/>
  <c r="W3264" i="2" s="1"/>
  <c r="O6503" i="3"/>
  <c r="P6503" i="3" s="1"/>
  <c r="O6504" i="3"/>
  <c r="P6504" i="3" s="1"/>
  <c r="O6505" i="3"/>
  <c r="P6505" i="3"/>
  <c r="R6505" i="3" s="1"/>
  <c r="S6505" i="3"/>
  <c r="O6506" i="3"/>
  <c r="P6506" i="3"/>
  <c r="S6506" i="3" s="1"/>
  <c r="Q6506" i="3"/>
  <c r="O6507" i="3"/>
  <c r="P6507" i="3" s="1"/>
  <c r="Q6507" i="3" s="1"/>
  <c r="R6507" i="3"/>
  <c r="S6507" i="3"/>
  <c r="O6508" i="3"/>
  <c r="P6508" i="3" s="1"/>
  <c r="Q6508" i="3"/>
  <c r="O6509" i="3"/>
  <c r="P6509" i="3" s="1"/>
  <c r="O6510" i="3"/>
  <c r="P6510" i="3" s="1"/>
  <c r="S6510" i="3"/>
  <c r="O6511" i="3"/>
  <c r="P6511" i="3" s="1"/>
  <c r="O6512" i="3"/>
  <c r="P6512" i="3" s="1"/>
  <c r="R6512" i="3" s="1"/>
  <c r="Q6512" i="3"/>
  <c r="S6512" i="3"/>
  <c r="O6513" i="3"/>
  <c r="P6513" i="3"/>
  <c r="R6513" i="3" s="1"/>
  <c r="O6514" i="3"/>
  <c r="P6514" i="3" s="1"/>
  <c r="O6515" i="3"/>
  <c r="P6515" i="3" s="1"/>
  <c r="S6515" i="3" s="1"/>
  <c r="O6516" i="3"/>
  <c r="P6516" i="3" s="1"/>
  <c r="O6517" i="3"/>
  <c r="P6517" i="3" s="1"/>
  <c r="R6517" i="3" s="1"/>
  <c r="O6518" i="3"/>
  <c r="P6518" i="3" s="1"/>
  <c r="O6519" i="3"/>
  <c r="P6519" i="3" s="1"/>
  <c r="Q6519" i="3" s="1"/>
  <c r="O6520" i="3"/>
  <c r="P6520" i="3"/>
  <c r="O6521" i="3"/>
  <c r="P6521" i="3" s="1"/>
  <c r="R6521" i="3" s="1"/>
  <c r="O6522" i="3"/>
  <c r="P6522" i="3" s="1"/>
  <c r="O6523" i="3"/>
  <c r="P6523" i="3" s="1"/>
  <c r="O6524" i="3"/>
  <c r="P6524" i="3" s="1"/>
  <c r="O6525" i="3"/>
  <c r="P6525" i="3" s="1"/>
  <c r="O6526" i="3"/>
  <c r="P6526" i="3" s="1"/>
  <c r="O6527" i="3"/>
  <c r="P6527" i="3" s="1"/>
  <c r="O6528" i="3"/>
  <c r="S3270" i="2" s="1"/>
  <c r="O6529" i="3"/>
  <c r="P6529" i="3" s="1"/>
  <c r="S6529" i="3"/>
  <c r="O6530" i="3"/>
  <c r="P6530" i="3"/>
  <c r="S6530" i="3" s="1"/>
  <c r="Q6530" i="3"/>
  <c r="R6530" i="3"/>
  <c r="V3272" i="2" s="1"/>
  <c r="O6531" i="3"/>
  <c r="P6531" i="3" s="1"/>
  <c r="S6531" i="3" s="1"/>
  <c r="Q6531" i="3"/>
  <c r="O6532" i="3"/>
  <c r="P6532" i="3" s="1"/>
  <c r="O6533" i="3"/>
  <c r="P6533" i="3" s="1"/>
  <c r="S6533" i="3" s="1"/>
  <c r="W3275" i="2" s="1"/>
  <c r="O6534" i="3"/>
  <c r="O6535" i="3"/>
  <c r="P6535" i="3" s="1"/>
  <c r="S6535" i="3" s="1"/>
  <c r="W3277" i="2" s="1"/>
  <c r="O6536" i="3"/>
  <c r="P6536" i="3"/>
  <c r="R6536" i="3" s="1"/>
  <c r="O6537" i="3"/>
  <c r="P6537" i="3" s="1"/>
  <c r="O6538" i="3"/>
  <c r="S3280" i="2" s="1"/>
  <c r="P6538" i="3"/>
  <c r="O6539" i="3"/>
  <c r="P6539" i="3" s="1"/>
  <c r="S6539" i="3" s="1"/>
  <c r="O6540" i="3"/>
  <c r="P6540" i="3" s="1"/>
  <c r="T3282" i="2" s="1"/>
  <c r="U3282" i="2" s="1"/>
  <c r="O6541" i="3"/>
  <c r="P6541" i="3" s="1"/>
  <c r="R6541" i="3"/>
  <c r="O6542" i="3"/>
  <c r="P6542" i="3" s="1"/>
  <c r="S6542" i="3" s="1"/>
  <c r="O6543" i="3"/>
  <c r="P6543" i="3" s="1"/>
  <c r="R6543" i="3"/>
  <c r="O6544" i="3"/>
  <c r="P6544" i="3" s="1"/>
  <c r="S6544" i="3" s="1"/>
  <c r="Q6544" i="3"/>
  <c r="R6544" i="3"/>
  <c r="O6545" i="3"/>
  <c r="P6545" i="3"/>
  <c r="O6546" i="3"/>
  <c r="P6546" i="3"/>
  <c r="O6547" i="3"/>
  <c r="P6547" i="3" s="1"/>
  <c r="O6548" i="3"/>
  <c r="P6548" i="3"/>
  <c r="S6548" i="3" s="1"/>
  <c r="O6549" i="3"/>
  <c r="P6549" i="3"/>
  <c r="O6550" i="3"/>
  <c r="P6550" i="3"/>
  <c r="Q6550" i="3" s="1"/>
  <c r="O6551" i="3"/>
  <c r="P6551" i="3"/>
  <c r="O6552" i="3"/>
  <c r="P6552" i="3"/>
  <c r="O6553" i="3"/>
  <c r="P6553" i="3"/>
  <c r="R6553" i="3" s="1"/>
  <c r="O6554" i="3"/>
  <c r="P6554" i="3" s="1"/>
  <c r="O6555" i="3"/>
  <c r="P6555" i="3" s="1"/>
  <c r="O6556" i="3"/>
  <c r="P6556" i="3" s="1"/>
  <c r="O6557" i="3"/>
  <c r="P6557" i="3"/>
  <c r="O6558" i="3"/>
  <c r="P6558" i="3" s="1"/>
  <c r="O6559" i="3"/>
  <c r="P6559" i="3"/>
  <c r="O6560" i="3"/>
  <c r="P6560" i="3" s="1"/>
  <c r="Q6560" i="3"/>
  <c r="R6560" i="3"/>
  <c r="S6560" i="3"/>
  <c r="O6561" i="3"/>
  <c r="P6561" i="3" s="1"/>
  <c r="O6562" i="3"/>
  <c r="P6562" i="3" s="1"/>
  <c r="O6563" i="3"/>
  <c r="P6563" i="3" s="1"/>
  <c r="Q6563" i="3"/>
  <c r="O6564" i="3"/>
  <c r="P6564" i="3" s="1"/>
  <c r="R6564" i="3"/>
  <c r="O6565" i="3"/>
  <c r="P6565" i="3" s="1"/>
  <c r="O6566" i="3"/>
  <c r="P6566" i="3" s="1"/>
  <c r="S6566" i="3"/>
  <c r="O6567" i="3"/>
  <c r="P6567" i="3" s="1"/>
  <c r="O6568" i="3"/>
  <c r="P6568" i="3" s="1"/>
  <c r="R6568" i="3" s="1"/>
  <c r="Q6568" i="3"/>
  <c r="S6568" i="3"/>
  <c r="O6569" i="3"/>
  <c r="P6569" i="3"/>
  <c r="R6569" i="3" s="1"/>
  <c r="Q6569" i="3"/>
  <c r="O6570" i="3"/>
  <c r="P6570" i="3" s="1"/>
  <c r="S6570" i="3" s="1"/>
  <c r="Q6570" i="3"/>
  <c r="O6571" i="3"/>
  <c r="P6571" i="3" s="1"/>
  <c r="R6571" i="3" s="1"/>
  <c r="S6571" i="3"/>
  <c r="W3287" i="2" s="1"/>
  <c r="O6572" i="3"/>
  <c r="O6573" i="3"/>
  <c r="P6573" i="3" s="1"/>
  <c r="O6574" i="3"/>
  <c r="P6574" i="3"/>
  <c r="S6574" i="3" s="1"/>
  <c r="O6575" i="3"/>
  <c r="P6575" i="3" s="1"/>
  <c r="O6576" i="3"/>
  <c r="P6576" i="3"/>
  <c r="R6576" i="3"/>
  <c r="V3292" i="2" s="1"/>
  <c r="O6577" i="3"/>
  <c r="P6577" i="3" s="1"/>
  <c r="R6577" i="3" s="1"/>
  <c r="O6578" i="3"/>
  <c r="P6578" i="3"/>
  <c r="O6579" i="3"/>
  <c r="P6579" i="3" s="1"/>
  <c r="T3295" i="2" s="1"/>
  <c r="U3295" i="2" s="1"/>
  <c r="O6580" i="3"/>
  <c r="P6580" i="3" s="1"/>
  <c r="O6581" i="3"/>
  <c r="O6582" i="3"/>
  <c r="P6582" i="3" s="1"/>
  <c r="O6583" i="3"/>
  <c r="P6583" i="3" s="1"/>
  <c r="O6584" i="3"/>
  <c r="P6584" i="3"/>
  <c r="O6585" i="3"/>
  <c r="P6585" i="3"/>
  <c r="R6585" i="3" s="1"/>
  <c r="Q6585" i="3"/>
  <c r="O6586" i="3"/>
  <c r="P6586" i="3"/>
  <c r="Q6586" i="3" s="1"/>
  <c r="O6587" i="3"/>
  <c r="P6587" i="3" s="1"/>
  <c r="O6588" i="3"/>
  <c r="P6588" i="3" s="1"/>
  <c r="S6588" i="3"/>
  <c r="O6589" i="3"/>
  <c r="P6589" i="3" s="1"/>
  <c r="Q6589" i="3" s="1"/>
  <c r="O6590" i="3"/>
  <c r="P6590" i="3" s="1"/>
  <c r="R6590" i="3" s="1"/>
  <c r="O6591" i="3"/>
  <c r="P6591" i="3" s="1"/>
  <c r="O6592" i="3"/>
  <c r="P6592" i="3" s="1"/>
  <c r="O6593" i="3"/>
  <c r="P6593" i="3"/>
  <c r="R6593" i="3" s="1"/>
  <c r="O6594" i="3"/>
  <c r="P6594" i="3"/>
  <c r="O6595" i="3"/>
  <c r="P6595" i="3" s="1"/>
  <c r="O6596" i="3"/>
  <c r="P6596" i="3" s="1"/>
  <c r="O6597" i="3"/>
  <c r="P6597" i="3" s="1"/>
  <c r="Q6597" i="3" s="1"/>
  <c r="R6597" i="3"/>
  <c r="S6597" i="3"/>
  <c r="O6598" i="3"/>
  <c r="P6598" i="3" s="1"/>
  <c r="O6599" i="3"/>
  <c r="P6599" i="3" s="1"/>
  <c r="O6600" i="3"/>
  <c r="P6600" i="3" s="1"/>
  <c r="O6601" i="3"/>
  <c r="P6601" i="3"/>
  <c r="R6601" i="3" s="1"/>
  <c r="Q6601" i="3"/>
  <c r="O6602" i="3"/>
  <c r="P6602" i="3" s="1"/>
  <c r="Q6602" i="3" s="1"/>
  <c r="S6602" i="3"/>
  <c r="W3304" i="2" s="1"/>
  <c r="O6603" i="3"/>
  <c r="O6604" i="3"/>
  <c r="P6604" i="3" s="1"/>
  <c r="S6604" i="3" s="1"/>
  <c r="O6605" i="3"/>
  <c r="P6605" i="3" s="1"/>
  <c r="Q6605" i="3" s="1"/>
  <c r="O6606" i="3"/>
  <c r="P6606" i="3" s="1"/>
  <c r="R6606" i="3"/>
  <c r="O6607" i="3"/>
  <c r="P6607" i="3" s="1"/>
  <c r="O6608" i="3"/>
  <c r="P6608" i="3"/>
  <c r="R6608" i="3"/>
  <c r="V3309" i="2" s="1"/>
  <c r="O6609" i="3"/>
  <c r="P6609" i="3"/>
  <c r="R6609" i="3" s="1"/>
  <c r="O6610" i="3"/>
  <c r="P6610" i="3" s="1"/>
  <c r="O6611" i="3"/>
  <c r="P6611" i="3" s="1"/>
  <c r="O6612" i="3"/>
  <c r="P6612" i="3" s="1"/>
  <c r="O6613" i="3"/>
  <c r="P6613" i="3" s="1"/>
  <c r="S6613" i="3"/>
  <c r="O6614" i="3"/>
  <c r="P6614" i="3" s="1"/>
  <c r="O6615" i="3"/>
  <c r="P6615" i="3" s="1"/>
  <c r="O6616" i="3"/>
  <c r="P6616" i="3"/>
  <c r="Q6616" i="3" s="1"/>
  <c r="R6616" i="3"/>
  <c r="O6617" i="3"/>
  <c r="P6617" i="3" s="1"/>
  <c r="R6617" i="3" s="1"/>
  <c r="Q6617" i="3"/>
  <c r="O6618" i="3"/>
  <c r="O6619" i="3"/>
  <c r="P6619" i="3" s="1"/>
  <c r="O6620" i="3"/>
  <c r="P6620" i="3" s="1"/>
  <c r="S6620" i="3"/>
  <c r="O6621" i="3"/>
  <c r="P6621" i="3" s="1"/>
  <c r="Q6621" i="3" s="1"/>
  <c r="O6622" i="3"/>
  <c r="P6622" i="3" s="1"/>
  <c r="R6622" i="3"/>
  <c r="O6623" i="3"/>
  <c r="P6623" i="3" s="1"/>
  <c r="T3321" i="2" s="1"/>
  <c r="U3321" i="2" s="1"/>
  <c r="O6624" i="3"/>
  <c r="P6624" i="3"/>
  <c r="Q6624" i="3" s="1"/>
  <c r="O6625" i="3"/>
  <c r="P6625" i="3" s="1"/>
  <c r="R6625" i="3" s="1"/>
  <c r="Q6625" i="3"/>
  <c r="O6626" i="3"/>
  <c r="P6626" i="3"/>
  <c r="O6627" i="3"/>
  <c r="P6627" i="3" s="1"/>
  <c r="O6628" i="3"/>
  <c r="P6628" i="3" s="1"/>
  <c r="O6629" i="3"/>
  <c r="P6629" i="3" s="1"/>
  <c r="R6629" i="3" s="1"/>
  <c r="O6630" i="3"/>
  <c r="P6630" i="3" s="1"/>
  <c r="O6631" i="3"/>
  <c r="P6631" i="3" s="1"/>
  <c r="O6632" i="3"/>
  <c r="P6632" i="3" s="1"/>
  <c r="Q6632" i="3" s="1"/>
  <c r="R6632" i="3"/>
  <c r="O6633" i="3"/>
  <c r="P6633" i="3" s="1"/>
  <c r="O6634" i="3"/>
  <c r="P6634" i="3" s="1"/>
  <c r="O6635" i="3"/>
  <c r="P6635" i="3" s="1"/>
  <c r="O6636" i="3"/>
  <c r="P6636" i="3" s="1"/>
  <c r="R6636" i="3" s="1"/>
  <c r="O6637" i="3"/>
  <c r="P6637" i="3" s="1"/>
  <c r="O6638" i="3"/>
  <c r="P6638" i="3"/>
  <c r="O6639" i="3"/>
  <c r="P6639" i="3" s="1"/>
  <c r="S6639" i="3" s="1"/>
  <c r="O6640" i="3"/>
  <c r="P6640" i="3" s="1"/>
  <c r="O6641" i="3"/>
  <c r="P6641" i="3" s="1"/>
  <c r="R6641" i="3" s="1"/>
  <c r="Q6641" i="3"/>
  <c r="O6642" i="3"/>
  <c r="P6642" i="3"/>
  <c r="Q6642" i="3" s="1"/>
  <c r="S6642" i="3"/>
  <c r="O6643" i="3"/>
  <c r="P6643" i="3" s="1"/>
  <c r="O6644" i="3"/>
  <c r="P6644" i="3" s="1"/>
  <c r="R6644" i="3"/>
  <c r="O6645" i="3"/>
  <c r="P6645" i="3"/>
  <c r="O6646" i="3"/>
  <c r="P6646" i="3" s="1"/>
  <c r="O6647" i="3"/>
  <c r="O6648" i="3"/>
  <c r="P6648" i="3" s="1"/>
  <c r="T3332" i="2" s="1"/>
  <c r="U3332" i="2" s="1"/>
  <c r="O6649" i="3"/>
  <c r="P6649" i="3"/>
  <c r="R6649" i="3" s="1"/>
  <c r="O6650" i="3"/>
  <c r="P6650" i="3"/>
  <c r="O6651" i="3"/>
  <c r="P6651" i="3" s="1"/>
  <c r="O6652" i="3"/>
  <c r="P6652" i="3" s="1"/>
  <c r="R6652" i="3"/>
  <c r="O6653" i="3"/>
  <c r="P6653" i="3" s="1"/>
  <c r="O6654" i="3"/>
  <c r="S3334" i="2" s="1"/>
  <c r="P6654" i="3"/>
  <c r="T3334" i="2" s="1"/>
  <c r="U3334" i="2" s="1"/>
  <c r="O6655" i="3"/>
  <c r="P6655" i="3" s="1"/>
  <c r="S6655" i="3" s="1"/>
  <c r="O6656" i="3"/>
  <c r="P6656" i="3" s="1"/>
  <c r="O6657" i="3"/>
  <c r="P6657" i="3"/>
  <c r="O6658" i="3"/>
  <c r="P6658" i="3" s="1"/>
  <c r="Q6658" i="3" s="1"/>
  <c r="O6659" i="3"/>
  <c r="P6659" i="3" s="1"/>
  <c r="T3335" i="2" s="1"/>
  <c r="U3335" i="2" s="1"/>
  <c r="O6660" i="3"/>
  <c r="O6661" i="3"/>
  <c r="P6661" i="3" s="1"/>
  <c r="R6661" i="3" s="1"/>
  <c r="Q6661" i="3"/>
  <c r="O6662" i="3"/>
  <c r="P6662" i="3" s="1"/>
  <c r="O6663" i="3"/>
  <c r="P6663" i="3" s="1"/>
  <c r="S6663" i="3"/>
  <c r="O6664" i="3"/>
  <c r="P6664" i="3" s="1"/>
  <c r="O6665" i="3"/>
  <c r="P6665" i="3" s="1"/>
  <c r="O6666" i="3"/>
  <c r="S3337" i="2" s="1"/>
  <c r="O6667" i="3"/>
  <c r="O6668" i="3"/>
  <c r="N3157" i="2"/>
  <c r="O3157" i="2"/>
  <c r="R3157" i="2" s="1"/>
  <c r="P3157" i="2"/>
  <c r="Q3157" i="2"/>
  <c r="X3157" i="2"/>
  <c r="Y3157" i="2"/>
  <c r="Z3157" i="2"/>
  <c r="AA3157" i="2"/>
  <c r="N3158" i="2"/>
  <c r="O3158" i="2"/>
  <c r="R3158" i="2" s="1"/>
  <c r="P3158" i="2"/>
  <c r="Q3158" i="2"/>
  <c r="X3158" i="2"/>
  <c r="Y3158" i="2"/>
  <c r="Z3158" i="2"/>
  <c r="AA3158" i="2"/>
  <c r="N3159" i="2"/>
  <c r="O3159" i="2"/>
  <c r="R3159" i="2" s="1"/>
  <c r="P3159" i="2"/>
  <c r="Q3159" i="2"/>
  <c r="X3159" i="2"/>
  <c r="Y3159" i="2"/>
  <c r="Z3159" i="2"/>
  <c r="AA3159" i="2"/>
  <c r="N3160" i="2"/>
  <c r="O3160" i="2"/>
  <c r="R3160" i="2" s="1"/>
  <c r="P3160" i="2"/>
  <c r="Q3160" i="2"/>
  <c r="X3160" i="2"/>
  <c r="Y3160" i="2"/>
  <c r="Z3160" i="2"/>
  <c r="AA3160" i="2"/>
  <c r="N3161" i="2"/>
  <c r="O3161" i="2"/>
  <c r="R3161" i="2" s="1"/>
  <c r="P3161" i="2"/>
  <c r="Q3161" i="2"/>
  <c r="X3161" i="2"/>
  <c r="Y3161" i="2"/>
  <c r="Z3161" i="2"/>
  <c r="AA3161" i="2"/>
  <c r="N3162" i="2"/>
  <c r="O3162" i="2"/>
  <c r="R3162" i="2" s="1"/>
  <c r="P3162" i="2"/>
  <c r="Q3162" i="2"/>
  <c r="X3162" i="2"/>
  <c r="Y3162" i="2"/>
  <c r="Z3162" i="2"/>
  <c r="AA3162" i="2"/>
  <c r="N3163" i="2"/>
  <c r="O3163" i="2"/>
  <c r="R3163" i="2" s="1"/>
  <c r="P3163" i="2"/>
  <c r="Q3163" i="2"/>
  <c r="X3163" i="2"/>
  <c r="Y3163" i="2"/>
  <c r="Z3163" i="2"/>
  <c r="AA3163" i="2"/>
  <c r="N3164" i="2"/>
  <c r="O3164" i="2"/>
  <c r="R3164" i="2" s="1"/>
  <c r="P3164" i="2"/>
  <c r="Q3164" i="2"/>
  <c r="X3164" i="2"/>
  <c r="Y3164" i="2"/>
  <c r="Z3164" i="2"/>
  <c r="AA3164" i="2"/>
  <c r="N3165" i="2"/>
  <c r="O3165" i="2"/>
  <c r="R3165" i="2" s="1"/>
  <c r="P3165" i="2"/>
  <c r="Q3165" i="2"/>
  <c r="X3165" i="2"/>
  <c r="Y3165" i="2"/>
  <c r="Z3165" i="2"/>
  <c r="AA3165" i="2"/>
  <c r="N3166" i="2"/>
  <c r="O3166" i="2"/>
  <c r="R3166" i="2" s="1"/>
  <c r="P3166" i="2"/>
  <c r="Q3166" i="2"/>
  <c r="X3166" i="2"/>
  <c r="Y3166" i="2"/>
  <c r="Z3166" i="2"/>
  <c r="AA3166" i="2"/>
  <c r="N3167" i="2"/>
  <c r="O3167" i="2"/>
  <c r="R3167" i="2" s="1"/>
  <c r="P3167" i="2"/>
  <c r="Q3167" i="2"/>
  <c r="X3167" i="2"/>
  <c r="Y3167" i="2"/>
  <c r="Z3167" i="2"/>
  <c r="AA3167" i="2"/>
  <c r="N3168" i="2"/>
  <c r="O3168" i="2"/>
  <c r="R3168" i="2" s="1"/>
  <c r="P3168" i="2"/>
  <c r="Q3168" i="2"/>
  <c r="X3168" i="2"/>
  <c r="Y3168" i="2"/>
  <c r="Z3168" i="2"/>
  <c r="AA3168" i="2"/>
  <c r="N3169" i="2"/>
  <c r="O3169" i="2"/>
  <c r="R3169" i="2" s="1"/>
  <c r="P3169" i="2"/>
  <c r="Q3169" i="2"/>
  <c r="X3169" i="2"/>
  <c r="Y3169" i="2"/>
  <c r="Z3169" i="2"/>
  <c r="AA3169" i="2"/>
  <c r="N3170" i="2"/>
  <c r="O3170" i="2"/>
  <c r="R3170" i="2" s="1"/>
  <c r="P3170" i="2"/>
  <c r="Q3170" i="2"/>
  <c r="X3170" i="2"/>
  <c r="Y3170" i="2"/>
  <c r="Z3170" i="2"/>
  <c r="AA3170" i="2"/>
  <c r="N3171" i="2"/>
  <c r="O3171" i="2"/>
  <c r="R3171" i="2" s="1"/>
  <c r="P3171" i="2"/>
  <c r="Q3171" i="2"/>
  <c r="X3171" i="2"/>
  <c r="Y3171" i="2"/>
  <c r="Z3171" i="2"/>
  <c r="AA3171" i="2"/>
  <c r="N3172" i="2"/>
  <c r="O3172" i="2"/>
  <c r="R3172" i="2" s="1"/>
  <c r="P3172" i="2"/>
  <c r="Q3172" i="2"/>
  <c r="X3172" i="2"/>
  <c r="Y3172" i="2"/>
  <c r="Z3172" i="2"/>
  <c r="AA3172" i="2"/>
  <c r="N3173" i="2"/>
  <c r="O3173" i="2"/>
  <c r="R3173" i="2" s="1"/>
  <c r="P3173" i="2"/>
  <c r="Q3173" i="2"/>
  <c r="X3173" i="2"/>
  <c r="Y3173" i="2"/>
  <c r="Z3173" i="2"/>
  <c r="AA3173" i="2"/>
  <c r="N3174" i="2"/>
  <c r="O3174" i="2"/>
  <c r="R3174" i="2" s="1"/>
  <c r="P3174" i="2"/>
  <c r="Q3174" i="2"/>
  <c r="S3174" i="2"/>
  <c r="X3174" i="2"/>
  <c r="Y3174" i="2"/>
  <c r="Z3174" i="2"/>
  <c r="AA3174" i="2"/>
  <c r="N3175" i="2"/>
  <c r="O3175" i="2"/>
  <c r="R3175" i="2" s="1"/>
  <c r="P3175" i="2"/>
  <c r="Q3175" i="2"/>
  <c r="S3175" i="2"/>
  <c r="X3175" i="2"/>
  <c r="Y3175" i="2"/>
  <c r="Z3175" i="2"/>
  <c r="AA3175" i="2"/>
  <c r="N3176" i="2"/>
  <c r="O3176" i="2"/>
  <c r="R3176" i="2" s="1"/>
  <c r="P3176" i="2"/>
  <c r="Q3176" i="2"/>
  <c r="S3176" i="2"/>
  <c r="T3176" i="2"/>
  <c r="U3176" i="2" s="1"/>
  <c r="V3176" i="2"/>
  <c r="X3176" i="2"/>
  <c r="Y3176" i="2"/>
  <c r="Z3176" i="2"/>
  <c r="AA3176" i="2"/>
  <c r="N3177" i="2"/>
  <c r="O3177" i="2"/>
  <c r="R3177" i="2" s="1"/>
  <c r="P3177" i="2"/>
  <c r="Q3177" i="2"/>
  <c r="S3177" i="2"/>
  <c r="X3177" i="2"/>
  <c r="Y3177" i="2"/>
  <c r="Z3177" i="2"/>
  <c r="AA3177" i="2"/>
  <c r="N3178" i="2"/>
  <c r="O3178" i="2"/>
  <c r="R3178" i="2" s="1"/>
  <c r="P3178" i="2"/>
  <c r="Q3178" i="2"/>
  <c r="X3178" i="2"/>
  <c r="Y3178" i="2"/>
  <c r="Z3178" i="2"/>
  <c r="AA3178" i="2"/>
  <c r="N3179" i="2"/>
  <c r="O3179" i="2"/>
  <c r="R3179" i="2" s="1"/>
  <c r="P3179" i="2"/>
  <c r="Q3179" i="2"/>
  <c r="S3179" i="2"/>
  <c r="T3179" i="2"/>
  <c r="U3179" i="2" s="1"/>
  <c r="W3179" i="2"/>
  <c r="X3179" i="2"/>
  <c r="Y3179" i="2"/>
  <c r="Z3179" i="2"/>
  <c r="AA3179" i="2"/>
  <c r="N3180" i="2"/>
  <c r="O3180" i="2"/>
  <c r="R3180" i="2" s="1"/>
  <c r="P3180" i="2"/>
  <c r="Q3180" i="2"/>
  <c r="S3180" i="2"/>
  <c r="T3180" i="2"/>
  <c r="U3180" i="2" s="1"/>
  <c r="V3180" i="2"/>
  <c r="X3180" i="2"/>
  <c r="Y3180" i="2"/>
  <c r="Z3180" i="2"/>
  <c r="AA3180" i="2"/>
  <c r="N3181" i="2"/>
  <c r="O3181" i="2"/>
  <c r="R3181" i="2" s="1"/>
  <c r="P3181" i="2"/>
  <c r="Q3181" i="2"/>
  <c r="S3181" i="2"/>
  <c r="W3181" i="2"/>
  <c r="X3181" i="2"/>
  <c r="Y3181" i="2"/>
  <c r="Z3181" i="2"/>
  <c r="AA3181" i="2"/>
  <c r="N3182" i="2"/>
  <c r="O3182" i="2"/>
  <c r="R3182" i="2" s="1"/>
  <c r="P3182" i="2"/>
  <c r="Q3182" i="2"/>
  <c r="S3182" i="2"/>
  <c r="X3182" i="2"/>
  <c r="Y3182" i="2"/>
  <c r="Z3182" i="2"/>
  <c r="AA3182" i="2"/>
  <c r="N3183" i="2"/>
  <c r="O3183" i="2"/>
  <c r="R3183" i="2" s="1"/>
  <c r="P3183" i="2"/>
  <c r="Q3183" i="2"/>
  <c r="S3183" i="2"/>
  <c r="T3183" i="2"/>
  <c r="U3183" i="2"/>
  <c r="X3183" i="2"/>
  <c r="Y3183" i="2"/>
  <c r="Z3183" i="2"/>
  <c r="AA3183" i="2"/>
  <c r="N3184" i="2"/>
  <c r="O3184" i="2"/>
  <c r="R3184" i="2" s="1"/>
  <c r="P3184" i="2"/>
  <c r="Q3184" i="2"/>
  <c r="S3184" i="2"/>
  <c r="T3184" i="2"/>
  <c r="U3184" i="2" s="1"/>
  <c r="X3184" i="2"/>
  <c r="Y3184" i="2"/>
  <c r="Z3184" i="2"/>
  <c r="AA3184" i="2"/>
  <c r="N3185" i="2"/>
  <c r="O3185" i="2"/>
  <c r="R3185" i="2" s="1"/>
  <c r="P3185" i="2"/>
  <c r="Q3185" i="2"/>
  <c r="S3185" i="2"/>
  <c r="T3185" i="2"/>
  <c r="U3185" i="2" s="1"/>
  <c r="X3185" i="2"/>
  <c r="Y3185" i="2"/>
  <c r="Z3185" i="2"/>
  <c r="AA3185" i="2"/>
  <c r="N3186" i="2"/>
  <c r="O3186" i="2"/>
  <c r="R3186" i="2" s="1"/>
  <c r="P3186" i="2"/>
  <c r="Q3186" i="2"/>
  <c r="S3186" i="2"/>
  <c r="X3186" i="2"/>
  <c r="Y3186" i="2"/>
  <c r="Z3186" i="2"/>
  <c r="AA3186" i="2"/>
  <c r="N3187" i="2"/>
  <c r="O3187" i="2"/>
  <c r="R3187" i="2" s="1"/>
  <c r="P3187" i="2"/>
  <c r="Q3187" i="2"/>
  <c r="X3187" i="2"/>
  <c r="Y3187" i="2"/>
  <c r="Z3187" i="2"/>
  <c r="AA3187" i="2"/>
  <c r="N3188" i="2"/>
  <c r="O3188" i="2"/>
  <c r="R3188" i="2" s="1"/>
  <c r="P3188" i="2"/>
  <c r="Q3188" i="2"/>
  <c r="S3188" i="2"/>
  <c r="T3188" i="2"/>
  <c r="U3188" i="2" s="1"/>
  <c r="V3188" i="2"/>
  <c r="W3188" i="2"/>
  <c r="X3188" i="2"/>
  <c r="Y3188" i="2"/>
  <c r="Z3188" i="2"/>
  <c r="AA3188" i="2"/>
  <c r="N3189" i="2"/>
  <c r="O3189" i="2"/>
  <c r="R3189" i="2" s="1"/>
  <c r="P3189" i="2"/>
  <c r="Q3189" i="2"/>
  <c r="S3189" i="2"/>
  <c r="T3189" i="2"/>
  <c r="U3189" i="2" s="1"/>
  <c r="X3189" i="2"/>
  <c r="Y3189" i="2"/>
  <c r="Z3189" i="2"/>
  <c r="AA3189" i="2"/>
  <c r="N3190" i="2"/>
  <c r="O3190" i="2"/>
  <c r="R3190" i="2" s="1"/>
  <c r="P3190" i="2"/>
  <c r="Q3190" i="2"/>
  <c r="S3190" i="2"/>
  <c r="T3190" i="2"/>
  <c r="U3190" i="2" s="1"/>
  <c r="X3190" i="2"/>
  <c r="Y3190" i="2"/>
  <c r="Z3190" i="2"/>
  <c r="AA3190" i="2"/>
  <c r="N3191" i="2"/>
  <c r="O3191" i="2"/>
  <c r="R3191" i="2" s="1"/>
  <c r="P3191" i="2"/>
  <c r="Q3191" i="2"/>
  <c r="S3191" i="2"/>
  <c r="X3191" i="2"/>
  <c r="Y3191" i="2"/>
  <c r="Z3191" i="2"/>
  <c r="AA3191" i="2"/>
  <c r="N3192" i="2"/>
  <c r="O3192" i="2"/>
  <c r="R3192" i="2" s="1"/>
  <c r="P3192" i="2"/>
  <c r="Q3192" i="2"/>
  <c r="S3192" i="2"/>
  <c r="T3192" i="2"/>
  <c r="U3192" i="2" s="1"/>
  <c r="W3192" i="2"/>
  <c r="X3192" i="2"/>
  <c r="Y3192" i="2"/>
  <c r="Z3192" i="2"/>
  <c r="AA3192" i="2"/>
  <c r="N3193" i="2"/>
  <c r="O3193" i="2"/>
  <c r="R3193" i="2" s="1"/>
  <c r="P3193" i="2"/>
  <c r="Q3193" i="2"/>
  <c r="S3193" i="2"/>
  <c r="T3193" i="2"/>
  <c r="U3193" i="2" s="1"/>
  <c r="V3193" i="2"/>
  <c r="X3193" i="2"/>
  <c r="Y3193" i="2"/>
  <c r="Z3193" i="2"/>
  <c r="AA3193" i="2"/>
  <c r="N3194" i="2"/>
  <c r="O3194" i="2"/>
  <c r="R3194" i="2" s="1"/>
  <c r="P3194" i="2"/>
  <c r="Q3194" i="2"/>
  <c r="S3194" i="2"/>
  <c r="T3194" i="2"/>
  <c r="U3194" i="2" s="1"/>
  <c r="X3194" i="2"/>
  <c r="Y3194" i="2"/>
  <c r="Z3194" i="2"/>
  <c r="AA3194" i="2"/>
  <c r="N3195" i="2"/>
  <c r="O3195" i="2"/>
  <c r="R3195" i="2" s="1"/>
  <c r="P3195" i="2"/>
  <c r="Q3195" i="2"/>
  <c r="S3195" i="2"/>
  <c r="X3195" i="2"/>
  <c r="Y3195" i="2"/>
  <c r="Z3195" i="2"/>
  <c r="AA3195" i="2"/>
  <c r="N3196" i="2"/>
  <c r="O3196" i="2"/>
  <c r="R3196" i="2" s="1"/>
  <c r="P3196" i="2"/>
  <c r="Q3196" i="2"/>
  <c r="S3196" i="2"/>
  <c r="T3196" i="2"/>
  <c r="U3196" i="2" s="1"/>
  <c r="W3196" i="2"/>
  <c r="X3196" i="2"/>
  <c r="Y3196" i="2"/>
  <c r="Z3196" i="2"/>
  <c r="AA3196" i="2"/>
  <c r="N3197" i="2"/>
  <c r="O3197" i="2"/>
  <c r="R3197" i="2" s="1"/>
  <c r="P3197" i="2"/>
  <c r="Q3197" i="2"/>
  <c r="S3197" i="2"/>
  <c r="T3197" i="2"/>
  <c r="U3197" i="2" s="1"/>
  <c r="X3197" i="2"/>
  <c r="Y3197" i="2"/>
  <c r="Z3197" i="2"/>
  <c r="AA3197" i="2"/>
  <c r="N3198" i="2"/>
  <c r="O3198" i="2"/>
  <c r="R3198" i="2" s="1"/>
  <c r="P3198" i="2"/>
  <c r="Q3198" i="2"/>
  <c r="S3198" i="2"/>
  <c r="X3198" i="2"/>
  <c r="Y3198" i="2"/>
  <c r="Z3198" i="2"/>
  <c r="AA3198" i="2"/>
  <c r="N3199" i="2"/>
  <c r="O3199" i="2"/>
  <c r="R3199" i="2" s="1"/>
  <c r="P3199" i="2"/>
  <c r="Q3199" i="2"/>
  <c r="S3199" i="2"/>
  <c r="T3199" i="2"/>
  <c r="U3199" i="2"/>
  <c r="X3199" i="2"/>
  <c r="Y3199" i="2"/>
  <c r="Z3199" i="2"/>
  <c r="AA3199" i="2"/>
  <c r="N3200" i="2"/>
  <c r="O3200" i="2"/>
  <c r="R3200" i="2" s="1"/>
  <c r="P3200" i="2"/>
  <c r="Q3200" i="2"/>
  <c r="X3200" i="2"/>
  <c r="Y3200" i="2"/>
  <c r="Z3200" i="2"/>
  <c r="AA3200" i="2"/>
  <c r="N3201" i="2"/>
  <c r="O3201" i="2"/>
  <c r="R3201" i="2" s="1"/>
  <c r="P3201" i="2"/>
  <c r="Q3201" i="2"/>
  <c r="S3201" i="2"/>
  <c r="T3201" i="2"/>
  <c r="U3201" i="2" s="1"/>
  <c r="V3201" i="2"/>
  <c r="W3201" i="2"/>
  <c r="X3201" i="2"/>
  <c r="Y3201" i="2"/>
  <c r="Z3201" i="2"/>
  <c r="AA3201" i="2"/>
  <c r="N3202" i="2"/>
  <c r="O3202" i="2"/>
  <c r="R3202" i="2" s="1"/>
  <c r="P3202" i="2"/>
  <c r="Q3202" i="2"/>
  <c r="X3202" i="2"/>
  <c r="Y3202" i="2"/>
  <c r="Z3202" i="2"/>
  <c r="AA3202" i="2"/>
  <c r="N3203" i="2"/>
  <c r="O3203" i="2"/>
  <c r="R3203" i="2" s="1"/>
  <c r="P3203" i="2"/>
  <c r="Q3203" i="2"/>
  <c r="S3203" i="2"/>
  <c r="T3203" i="2"/>
  <c r="U3203" i="2" s="1"/>
  <c r="V3203" i="2"/>
  <c r="X3203" i="2"/>
  <c r="Y3203" i="2"/>
  <c r="Z3203" i="2"/>
  <c r="AA3203" i="2"/>
  <c r="N3204" i="2"/>
  <c r="O3204" i="2"/>
  <c r="R3204" i="2" s="1"/>
  <c r="P3204" i="2"/>
  <c r="Q3204" i="2"/>
  <c r="X3204" i="2"/>
  <c r="Y3204" i="2"/>
  <c r="Z3204" i="2"/>
  <c r="AA3204" i="2"/>
  <c r="N3205" i="2"/>
  <c r="O3205" i="2"/>
  <c r="R3205" i="2" s="1"/>
  <c r="P3205" i="2"/>
  <c r="Q3205" i="2"/>
  <c r="T3205" i="2"/>
  <c r="U3205" i="2" s="1"/>
  <c r="W3205" i="2"/>
  <c r="X3205" i="2"/>
  <c r="Y3205" i="2"/>
  <c r="Z3205" i="2"/>
  <c r="AA3205" i="2"/>
  <c r="N3206" i="2"/>
  <c r="O3206" i="2"/>
  <c r="R3206" i="2" s="1"/>
  <c r="P3206" i="2"/>
  <c r="Q3206" i="2"/>
  <c r="S3206" i="2"/>
  <c r="T3206" i="2"/>
  <c r="U3206" i="2" s="1"/>
  <c r="V3206" i="2"/>
  <c r="W3206" i="2"/>
  <c r="X3206" i="2"/>
  <c r="Y3206" i="2"/>
  <c r="Z3206" i="2"/>
  <c r="AA3206" i="2"/>
  <c r="N3207" i="2"/>
  <c r="O3207" i="2"/>
  <c r="R3207" i="2" s="1"/>
  <c r="P3207" i="2"/>
  <c r="Q3207" i="2"/>
  <c r="X3207" i="2"/>
  <c r="Y3207" i="2"/>
  <c r="Z3207" i="2"/>
  <c r="AA3207" i="2"/>
  <c r="N3208" i="2"/>
  <c r="O3208" i="2"/>
  <c r="R3208" i="2" s="1"/>
  <c r="P3208" i="2"/>
  <c r="Q3208" i="2"/>
  <c r="S3208" i="2"/>
  <c r="T3208" i="2"/>
  <c r="U3208" i="2" s="1"/>
  <c r="X3208" i="2"/>
  <c r="Y3208" i="2"/>
  <c r="Z3208" i="2"/>
  <c r="AA3208" i="2"/>
  <c r="N3209" i="2"/>
  <c r="O3209" i="2"/>
  <c r="R3209" i="2" s="1"/>
  <c r="P3209" i="2"/>
  <c r="Q3209" i="2"/>
  <c r="S3209" i="2"/>
  <c r="T3209" i="2"/>
  <c r="U3209" i="2"/>
  <c r="X3209" i="2"/>
  <c r="Y3209" i="2"/>
  <c r="Z3209" i="2"/>
  <c r="AA3209" i="2"/>
  <c r="N3210" i="2"/>
  <c r="O3210" i="2"/>
  <c r="R3210" i="2" s="1"/>
  <c r="P3210" i="2"/>
  <c r="Q3210" i="2"/>
  <c r="X3210" i="2"/>
  <c r="Y3210" i="2"/>
  <c r="Z3210" i="2"/>
  <c r="AA3210" i="2"/>
  <c r="N3211" i="2"/>
  <c r="O3211" i="2"/>
  <c r="R3211" i="2" s="1"/>
  <c r="P3211" i="2"/>
  <c r="Q3211" i="2"/>
  <c r="T3211" i="2"/>
  <c r="U3211" i="2" s="1"/>
  <c r="X3211" i="2"/>
  <c r="Y3211" i="2"/>
  <c r="Z3211" i="2"/>
  <c r="AA3211" i="2"/>
  <c r="N3212" i="2"/>
  <c r="O3212" i="2"/>
  <c r="R3212" i="2" s="1"/>
  <c r="P3212" i="2"/>
  <c r="Q3212" i="2"/>
  <c r="S3212" i="2"/>
  <c r="T3212" i="2"/>
  <c r="U3212" i="2" s="1"/>
  <c r="X3212" i="2"/>
  <c r="Y3212" i="2"/>
  <c r="Z3212" i="2"/>
  <c r="AA3212" i="2"/>
  <c r="N3213" i="2"/>
  <c r="O3213" i="2"/>
  <c r="R3213" i="2" s="1"/>
  <c r="P3213" i="2"/>
  <c r="Q3213" i="2"/>
  <c r="S3213" i="2"/>
  <c r="T3213" i="2"/>
  <c r="U3213" i="2" s="1"/>
  <c r="W3213" i="2"/>
  <c r="X3213" i="2"/>
  <c r="Y3213" i="2"/>
  <c r="Z3213" i="2"/>
  <c r="AA3213" i="2"/>
  <c r="N3214" i="2"/>
  <c r="O3214" i="2"/>
  <c r="R3214" i="2" s="1"/>
  <c r="P3214" i="2"/>
  <c r="Q3214" i="2"/>
  <c r="S3214" i="2"/>
  <c r="T3214" i="2"/>
  <c r="U3214" i="2" s="1"/>
  <c r="X3214" i="2"/>
  <c r="Y3214" i="2"/>
  <c r="Z3214" i="2"/>
  <c r="AA3214" i="2"/>
  <c r="N3215" i="2"/>
  <c r="O3215" i="2"/>
  <c r="R3215" i="2" s="1"/>
  <c r="P3215" i="2"/>
  <c r="Q3215" i="2"/>
  <c r="S3215" i="2"/>
  <c r="T3215" i="2"/>
  <c r="U3215" i="2" s="1"/>
  <c r="X3215" i="2"/>
  <c r="Y3215" i="2"/>
  <c r="Z3215" i="2"/>
  <c r="AA3215" i="2"/>
  <c r="N3216" i="2"/>
  <c r="O3216" i="2"/>
  <c r="R3216" i="2" s="1"/>
  <c r="P3216" i="2"/>
  <c r="Q3216" i="2"/>
  <c r="X3216" i="2"/>
  <c r="Y3216" i="2"/>
  <c r="Z3216" i="2"/>
  <c r="AA3216" i="2"/>
  <c r="N3217" i="2"/>
  <c r="O3217" i="2"/>
  <c r="R3217" i="2" s="1"/>
  <c r="P3217" i="2"/>
  <c r="Q3217" i="2"/>
  <c r="X3217" i="2"/>
  <c r="Y3217" i="2"/>
  <c r="Z3217" i="2"/>
  <c r="AA3217" i="2"/>
  <c r="N3218" i="2"/>
  <c r="O3218" i="2"/>
  <c r="R3218" i="2" s="1"/>
  <c r="P3218" i="2"/>
  <c r="Q3218" i="2"/>
  <c r="X3218" i="2"/>
  <c r="Y3218" i="2"/>
  <c r="Z3218" i="2"/>
  <c r="AA3218" i="2"/>
  <c r="N3219" i="2"/>
  <c r="O3219" i="2"/>
  <c r="R3219" i="2" s="1"/>
  <c r="P3219" i="2"/>
  <c r="Q3219" i="2"/>
  <c r="S3219" i="2"/>
  <c r="T3219" i="2"/>
  <c r="U3219" i="2"/>
  <c r="X3219" i="2"/>
  <c r="Y3219" i="2"/>
  <c r="Z3219" i="2"/>
  <c r="AA3219" i="2"/>
  <c r="N3220" i="2"/>
  <c r="O3220" i="2"/>
  <c r="R3220" i="2" s="1"/>
  <c r="P3220" i="2"/>
  <c r="Q3220" i="2"/>
  <c r="X3220" i="2"/>
  <c r="Y3220" i="2"/>
  <c r="Z3220" i="2"/>
  <c r="AA3220" i="2"/>
  <c r="N3221" i="2"/>
  <c r="O3221" i="2"/>
  <c r="R3221" i="2" s="1"/>
  <c r="P3221" i="2"/>
  <c r="Q3221" i="2"/>
  <c r="S3221" i="2"/>
  <c r="T3221" i="2"/>
  <c r="U3221" i="2" s="1"/>
  <c r="X3221" i="2"/>
  <c r="Y3221" i="2"/>
  <c r="Z3221" i="2"/>
  <c r="AA3221" i="2"/>
  <c r="N3222" i="2"/>
  <c r="O3222" i="2"/>
  <c r="R3222" i="2" s="1"/>
  <c r="P3222" i="2"/>
  <c r="Q3222" i="2"/>
  <c r="S3222" i="2"/>
  <c r="T3222" i="2"/>
  <c r="U3222" i="2" s="1"/>
  <c r="X3222" i="2"/>
  <c r="Y3222" i="2"/>
  <c r="Z3222" i="2"/>
  <c r="AA3222" i="2"/>
  <c r="N3223" i="2"/>
  <c r="O3223" i="2"/>
  <c r="R3223" i="2" s="1"/>
  <c r="P3223" i="2"/>
  <c r="Q3223" i="2"/>
  <c r="S3223" i="2"/>
  <c r="T3223" i="2"/>
  <c r="U3223" i="2" s="1"/>
  <c r="X3223" i="2"/>
  <c r="Y3223" i="2"/>
  <c r="Z3223" i="2"/>
  <c r="AA3223" i="2"/>
  <c r="N3224" i="2"/>
  <c r="O3224" i="2"/>
  <c r="R3224" i="2" s="1"/>
  <c r="P3224" i="2"/>
  <c r="Q3224" i="2"/>
  <c r="X3224" i="2"/>
  <c r="Y3224" i="2"/>
  <c r="Z3224" i="2"/>
  <c r="AA3224" i="2"/>
  <c r="N3225" i="2"/>
  <c r="O3225" i="2"/>
  <c r="R3225" i="2" s="1"/>
  <c r="P3225" i="2"/>
  <c r="Q3225" i="2"/>
  <c r="S3225" i="2"/>
  <c r="T3225" i="2"/>
  <c r="U3225" i="2" s="1"/>
  <c r="W3225" i="2"/>
  <c r="X3225" i="2"/>
  <c r="Y3225" i="2"/>
  <c r="Z3225" i="2"/>
  <c r="AA3225" i="2"/>
  <c r="N3226" i="2"/>
  <c r="O3226" i="2"/>
  <c r="R3226" i="2" s="1"/>
  <c r="P3226" i="2"/>
  <c r="Q3226" i="2"/>
  <c r="S3226" i="2"/>
  <c r="T3226" i="2"/>
  <c r="U3226" i="2" s="1"/>
  <c r="X3226" i="2"/>
  <c r="Y3226" i="2"/>
  <c r="Z3226" i="2"/>
  <c r="AA3226" i="2"/>
  <c r="N3227" i="2"/>
  <c r="O3227" i="2"/>
  <c r="R3227" i="2" s="1"/>
  <c r="P3227" i="2"/>
  <c r="Q3227" i="2"/>
  <c r="X3227" i="2"/>
  <c r="Y3227" i="2"/>
  <c r="Z3227" i="2"/>
  <c r="AA3227" i="2"/>
  <c r="N3228" i="2"/>
  <c r="O3228" i="2"/>
  <c r="R3228" i="2" s="1"/>
  <c r="P3228" i="2"/>
  <c r="Q3228" i="2"/>
  <c r="T3228" i="2"/>
  <c r="U3228" i="2" s="1"/>
  <c r="V3228" i="2"/>
  <c r="X3228" i="2"/>
  <c r="Y3228" i="2"/>
  <c r="Z3228" i="2"/>
  <c r="AA3228" i="2"/>
  <c r="N3229" i="2"/>
  <c r="O3229" i="2"/>
  <c r="R3229" i="2" s="1"/>
  <c r="P3229" i="2"/>
  <c r="Q3229" i="2"/>
  <c r="S3229" i="2"/>
  <c r="X3229" i="2"/>
  <c r="Y3229" i="2"/>
  <c r="Z3229" i="2"/>
  <c r="AA3229" i="2"/>
  <c r="N3230" i="2"/>
  <c r="O3230" i="2"/>
  <c r="R3230" i="2" s="1"/>
  <c r="P3230" i="2"/>
  <c r="Q3230" i="2"/>
  <c r="X3230" i="2"/>
  <c r="Y3230" i="2"/>
  <c r="Z3230" i="2"/>
  <c r="AA3230" i="2"/>
  <c r="N3231" i="2"/>
  <c r="O3231" i="2"/>
  <c r="R3231" i="2" s="1"/>
  <c r="P3231" i="2"/>
  <c r="Q3231" i="2"/>
  <c r="S3231" i="2"/>
  <c r="T3231" i="2"/>
  <c r="U3231" i="2" s="1"/>
  <c r="V3231" i="2"/>
  <c r="W3231" i="2"/>
  <c r="X3231" i="2"/>
  <c r="Y3231" i="2"/>
  <c r="Z3231" i="2"/>
  <c r="AA3231" i="2"/>
  <c r="N3232" i="2"/>
  <c r="O3232" i="2"/>
  <c r="R3232" i="2" s="1"/>
  <c r="P3232" i="2"/>
  <c r="Q3232" i="2"/>
  <c r="S3232" i="2"/>
  <c r="T3232" i="2"/>
  <c r="U3232" i="2" s="1"/>
  <c r="X3232" i="2"/>
  <c r="Y3232" i="2"/>
  <c r="Z3232" i="2"/>
  <c r="AA3232" i="2"/>
  <c r="N3233" i="2"/>
  <c r="O3233" i="2"/>
  <c r="R3233" i="2" s="1"/>
  <c r="P3233" i="2"/>
  <c r="Q3233" i="2"/>
  <c r="S3233" i="2"/>
  <c r="T3233" i="2"/>
  <c r="U3233" i="2" s="1"/>
  <c r="X3233" i="2"/>
  <c r="Y3233" i="2"/>
  <c r="Z3233" i="2"/>
  <c r="AA3233" i="2"/>
  <c r="N3234" i="2"/>
  <c r="O3234" i="2"/>
  <c r="R3234" i="2" s="1"/>
  <c r="P3234" i="2"/>
  <c r="Q3234" i="2"/>
  <c r="X3234" i="2"/>
  <c r="Y3234" i="2"/>
  <c r="Z3234" i="2"/>
  <c r="AA3234" i="2"/>
  <c r="N3235" i="2"/>
  <c r="O3235" i="2"/>
  <c r="R3235" i="2" s="1"/>
  <c r="P3235" i="2"/>
  <c r="Q3235" i="2"/>
  <c r="S3235" i="2"/>
  <c r="T3235" i="2"/>
  <c r="U3235" i="2" s="1"/>
  <c r="V3235" i="2"/>
  <c r="W3235" i="2"/>
  <c r="X3235" i="2"/>
  <c r="Y3235" i="2"/>
  <c r="Z3235" i="2"/>
  <c r="AA3235" i="2"/>
  <c r="N3236" i="2"/>
  <c r="O3236" i="2"/>
  <c r="R3236" i="2" s="1"/>
  <c r="P3236" i="2"/>
  <c r="Q3236" i="2"/>
  <c r="S3236" i="2"/>
  <c r="T3236" i="2"/>
  <c r="U3236" i="2" s="1"/>
  <c r="X3236" i="2"/>
  <c r="Y3236" i="2"/>
  <c r="Z3236" i="2"/>
  <c r="AA3236" i="2"/>
  <c r="N3237" i="2"/>
  <c r="O3237" i="2"/>
  <c r="R3237" i="2" s="1"/>
  <c r="P3237" i="2"/>
  <c r="Q3237" i="2"/>
  <c r="S3237" i="2"/>
  <c r="T3237" i="2"/>
  <c r="U3237" i="2" s="1"/>
  <c r="X3237" i="2"/>
  <c r="Y3237" i="2"/>
  <c r="Z3237" i="2"/>
  <c r="AA3237" i="2"/>
  <c r="N3238" i="2"/>
  <c r="O3238" i="2"/>
  <c r="R3238" i="2" s="1"/>
  <c r="P3238" i="2"/>
  <c r="Q3238" i="2"/>
  <c r="S3238" i="2"/>
  <c r="T3238" i="2"/>
  <c r="U3238" i="2" s="1"/>
  <c r="V3238" i="2"/>
  <c r="X3238" i="2"/>
  <c r="Y3238" i="2"/>
  <c r="Z3238" i="2"/>
  <c r="AA3238" i="2"/>
  <c r="N3239" i="2"/>
  <c r="O3239" i="2"/>
  <c r="R3239" i="2" s="1"/>
  <c r="P3239" i="2"/>
  <c r="Q3239" i="2"/>
  <c r="S3239" i="2"/>
  <c r="X3239" i="2"/>
  <c r="Y3239" i="2"/>
  <c r="Z3239" i="2"/>
  <c r="AA3239" i="2"/>
  <c r="N3240" i="2"/>
  <c r="O3240" i="2"/>
  <c r="R3240" i="2" s="1"/>
  <c r="P3240" i="2"/>
  <c r="Q3240" i="2"/>
  <c r="S3240" i="2"/>
  <c r="T3240" i="2"/>
  <c r="U3240" i="2" s="1"/>
  <c r="V3240" i="2"/>
  <c r="X3240" i="2"/>
  <c r="Y3240" i="2"/>
  <c r="Z3240" i="2"/>
  <c r="AA3240" i="2"/>
  <c r="N3241" i="2"/>
  <c r="O3241" i="2"/>
  <c r="R3241" i="2" s="1"/>
  <c r="P3241" i="2"/>
  <c r="Q3241" i="2"/>
  <c r="S3241" i="2"/>
  <c r="X3241" i="2"/>
  <c r="Y3241" i="2"/>
  <c r="Z3241" i="2"/>
  <c r="AA3241" i="2"/>
  <c r="N3242" i="2"/>
  <c r="O3242" i="2"/>
  <c r="R3242" i="2" s="1"/>
  <c r="P3242" i="2"/>
  <c r="Q3242" i="2"/>
  <c r="S3242" i="2"/>
  <c r="X3242" i="2"/>
  <c r="Y3242" i="2"/>
  <c r="Z3242" i="2"/>
  <c r="AA3242" i="2"/>
  <c r="N3243" i="2"/>
  <c r="O3243" i="2"/>
  <c r="R3243" i="2" s="1"/>
  <c r="P3243" i="2"/>
  <c r="Q3243" i="2"/>
  <c r="S3243" i="2"/>
  <c r="T3243" i="2"/>
  <c r="U3243" i="2"/>
  <c r="V3243" i="2"/>
  <c r="X3243" i="2"/>
  <c r="Y3243" i="2"/>
  <c r="Z3243" i="2"/>
  <c r="AA3243" i="2"/>
  <c r="N3244" i="2"/>
  <c r="O3244" i="2"/>
  <c r="R3244" i="2" s="1"/>
  <c r="P3244" i="2"/>
  <c r="Q3244" i="2"/>
  <c r="S3244" i="2"/>
  <c r="T3244" i="2"/>
  <c r="U3244" i="2" s="1"/>
  <c r="V3244" i="2"/>
  <c r="W3244" i="2"/>
  <c r="X3244" i="2"/>
  <c r="Y3244" i="2"/>
  <c r="Z3244" i="2"/>
  <c r="AA3244" i="2"/>
  <c r="N3245" i="2"/>
  <c r="O3245" i="2"/>
  <c r="R3245" i="2" s="1"/>
  <c r="P3245" i="2"/>
  <c r="Q3245" i="2"/>
  <c r="S3245" i="2"/>
  <c r="T3245" i="2"/>
  <c r="U3245" i="2" s="1"/>
  <c r="X3245" i="2"/>
  <c r="Y3245" i="2"/>
  <c r="Z3245" i="2"/>
  <c r="AA3245" i="2"/>
  <c r="N3246" i="2"/>
  <c r="O3246" i="2"/>
  <c r="R3246" i="2" s="1"/>
  <c r="P3246" i="2"/>
  <c r="Q3246" i="2"/>
  <c r="S3246" i="2"/>
  <c r="T3246" i="2"/>
  <c r="U3246" i="2" s="1"/>
  <c r="W3246" i="2"/>
  <c r="X3246" i="2"/>
  <c r="Y3246" i="2"/>
  <c r="Z3246" i="2"/>
  <c r="AA3246" i="2"/>
  <c r="N3247" i="2"/>
  <c r="O3247" i="2"/>
  <c r="R3247" i="2" s="1"/>
  <c r="P3247" i="2"/>
  <c r="Q3247" i="2"/>
  <c r="S3247" i="2"/>
  <c r="T3247" i="2"/>
  <c r="U3247" i="2" s="1"/>
  <c r="X3247" i="2"/>
  <c r="Y3247" i="2"/>
  <c r="Z3247" i="2"/>
  <c r="AA3247" i="2"/>
  <c r="N3248" i="2"/>
  <c r="O3248" i="2"/>
  <c r="R3248" i="2" s="1"/>
  <c r="P3248" i="2"/>
  <c r="Q3248" i="2"/>
  <c r="S3248" i="2"/>
  <c r="T3248" i="2"/>
  <c r="U3248" i="2" s="1"/>
  <c r="X3248" i="2"/>
  <c r="Y3248" i="2"/>
  <c r="Z3248" i="2"/>
  <c r="AA3248" i="2"/>
  <c r="N3249" i="2"/>
  <c r="O3249" i="2"/>
  <c r="R3249" i="2" s="1"/>
  <c r="P3249" i="2"/>
  <c r="Q3249" i="2"/>
  <c r="X3249" i="2"/>
  <c r="Y3249" i="2"/>
  <c r="Z3249" i="2"/>
  <c r="AA3249" i="2"/>
  <c r="N3250" i="2"/>
  <c r="O3250" i="2"/>
  <c r="R3250" i="2" s="1"/>
  <c r="P3250" i="2"/>
  <c r="Q3250" i="2"/>
  <c r="S3250" i="2"/>
  <c r="T3250" i="2"/>
  <c r="U3250" i="2" s="1"/>
  <c r="X3250" i="2"/>
  <c r="Y3250" i="2"/>
  <c r="Z3250" i="2"/>
  <c r="AA3250" i="2"/>
  <c r="N3251" i="2"/>
  <c r="O3251" i="2"/>
  <c r="R3251" i="2" s="1"/>
  <c r="P3251" i="2"/>
  <c r="Q3251" i="2"/>
  <c r="S3251" i="2"/>
  <c r="T3251" i="2"/>
  <c r="U3251" i="2" s="1"/>
  <c r="X3251" i="2"/>
  <c r="Y3251" i="2"/>
  <c r="Z3251" i="2"/>
  <c r="AA3251" i="2"/>
  <c r="N3252" i="2"/>
  <c r="O3252" i="2"/>
  <c r="R3252" i="2" s="1"/>
  <c r="P3252" i="2"/>
  <c r="Q3252" i="2"/>
  <c r="S3252" i="2"/>
  <c r="T3252" i="2"/>
  <c r="U3252" i="2" s="1"/>
  <c r="X3252" i="2"/>
  <c r="Y3252" i="2"/>
  <c r="Z3252" i="2"/>
  <c r="AA3252" i="2"/>
  <c r="N3253" i="2"/>
  <c r="O3253" i="2"/>
  <c r="R3253" i="2" s="1"/>
  <c r="P3253" i="2"/>
  <c r="Q3253" i="2"/>
  <c r="S3253" i="2"/>
  <c r="X3253" i="2"/>
  <c r="Y3253" i="2"/>
  <c r="Z3253" i="2"/>
  <c r="AA3253" i="2"/>
  <c r="N3254" i="2"/>
  <c r="O3254" i="2"/>
  <c r="R3254" i="2" s="1"/>
  <c r="P3254" i="2"/>
  <c r="Q3254" i="2"/>
  <c r="X3254" i="2"/>
  <c r="Y3254" i="2"/>
  <c r="Z3254" i="2"/>
  <c r="AA3254" i="2"/>
  <c r="N3255" i="2"/>
  <c r="O3255" i="2"/>
  <c r="R3255" i="2" s="1"/>
  <c r="P3255" i="2"/>
  <c r="Q3255" i="2"/>
  <c r="S3255" i="2"/>
  <c r="T3255" i="2"/>
  <c r="U3255" i="2" s="1"/>
  <c r="X3255" i="2"/>
  <c r="Y3255" i="2"/>
  <c r="Z3255" i="2"/>
  <c r="AA3255" i="2"/>
  <c r="N3256" i="2"/>
  <c r="O3256" i="2"/>
  <c r="R3256" i="2" s="1"/>
  <c r="P3256" i="2"/>
  <c r="Q3256" i="2"/>
  <c r="X3256" i="2"/>
  <c r="Y3256" i="2"/>
  <c r="Z3256" i="2"/>
  <c r="AA3256" i="2"/>
  <c r="N3257" i="2"/>
  <c r="O3257" i="2"/>
  <c r="R3257" i="2" s="1"/>
  <c r="P3257" i="2"/>
  <c r="Q3257" i="2"/>
  <c r="S3257" i="2"/>
  <c r="T3257" i="2"/>
  <c r="U3257" i="2" s="1"/>
  <c r="W3257" i="2"/>
  <c r="X3257" i="2"/>
  <c r="Y3257" i="2"/>
  <c r="Z3257" i="2"/>
  <c r="AA3257" i="2"/>
  <c r="N3258" i="2"/>
  <c r="O3258" i="2"/>
  <c r="R3258" i="2" s="1"/>
  <c r="P3258" i="2"/>
  <c r="Q3258" i="2"/>
  <c r="S3258" i="2"/>
  <c r="T3258" i="2"/>
  <c r="U3258" i="2" s="1"/>
  <c r="V3258" i="2"/>
  <c r="X3258" i="2"/>
  <c r="Y3258" i="2"/>
  <c r="Z3258" i="2"/>
  <c r="AA3258" i="2"/>
  <c r="N3259" i="2"/>
  <c r="O3259" i="2"/>
  <c r="R3259" i="2" s="1"/>
  <c r="P3259" i="2"/>
  <c r="Q3259" i="2"/>
  <c r="S3259" i="2"/>
  <c r="T3259" i="2"/>
  <c r="U3259" i="2" s="1"/>
  <c r="V3259" i="2"/>
  <c r="X3259" i="2"/>
  <c r="Y3259" i="2"/>
  <c r="Z3259" i="2"/>
  <c r="AA3259" i="2"/>
  <c r="N3260" i="2"/>
  <c r="O3260" i="2"/>
  <c r="R3260" i="2" s="1"/>
  <c r="P3260" i="2"/>
  <c r="Q3260" i="2"/>
  <c r="X3260" i="2"/>
  <c r="Y3260" i="2"/>
  <c r="Z3260" i="2"/>
  <c r="AA3260" i="2"/>
  <c r="N3261" i="2"/>
  <c r="O3261" i="2"/>
  <c r="R3261" i="2" s="1"/>
  <c r="P3261" i="2"/>
  <c r="Q3261" i="2"/>
  <c r="S3261" i="2"/>
  <c r="T3261" i="2"/>
  <c r="U3261" i="2" s="1"/>
  <c r="V3261" i="2"/>
  <c r="X3261" i="2"/>
  <c r="Y3261" i="2"/>
  <c r="Z3261" i="2"/>
  <c r="AA3261" i="2"/>
  <c r="N3262" i="2"/>
  <c r="O3262" i="2"/>
  <c r="R3262" i="2" s="1"/>
  <c r="P3262" i="2"/>
  <c r="Q3262" i="2"/>
  <c r="S3262" i="2"/>
  <c r="X3262" i="2"/>
  <c r="Y3262" i="2"/>
  <c r="Z3262" i="2"/>
  <c r="AA3262" i="2"/>
  <c r="N3263" i="2"/>
  <c r="O3263" i="2"/>
  <c r="R3263" i="2" s="1"/>
  <c r="P3263" i="2"/>
  <c r="Q3263" i="2"/>
  <c r="S3263" i="2"/>
  <c r="X3263" i="2"/>
  <c r="Y3263" i="2"/>
  <c r="Z3263" i="2"/>
  <c r="AA3263" i="2"/>
  <c r="N3264" i="2"/>
  <c r="O3264" i="2"/>
  <c r="R3264" i="2" s="1"/>
  <c r="P3264" i="2"/>
  <c r="Q3264" i="2"/>
  <c r="S3264" i="2"/>
  <c r="T3264" i="2"/>
  <c r="U3264" i="2" s="1"/>
  <c r="X3264" i="2"/>
  <c r="Y3264" i="2"/>
  <c r="Z3264" i="2"/>
  <c r="AA3264" i="2"/>
  <c r="N3265" i="2"/>
  <c r="O3265" i="2"/>
  <c r="R3265" i="2" s="1"/>
  <c r="P3265" i="2"/>
  <c r="Q3265" i="2"/>
  <c r="S3265" i="2"/>
  <c r="T3265" i="2"/>
  <c r="U3265" i="2" s="1"/>
  <c r="X3265" i="2"/>
  <c r="Y3265" i="2"/>
  <c r="Z3265" i="2"/>
  <c r="AA3265" i="2"/>
  <c r="N3266" i="2"/>
  <c r="O3266" i="2"/>
  <c r="R3266" i="2" s="1"/>
  <c r="P3266" i="2"/>
  <c r="Q3266" i="2"/>
  <c r="S3266" i="2"/>
  <c r="X3266" i="2"/>
  <c r="Y3266" i="2"/>
  <c r="Z3266" i="2"/>
  <c r="AA3266" i="2"/>
  <c r="N3267" i="2"/>
  <c r="O3267" i="2"/>
  <c r="R3267" i="2" s="1"/>
  <c r="P3267" i="2"/>
  <c r="Q3267" i="2"/>
  <c r="S3267" i="2"/>
  <c r="T3267" i="2"/>
  <c r="U3267" i="2" s="1"/>
  <c r="V3267" i="2"/>
  <c r="X3267" i="2"/>
  <c r="Y3267" i="2"/>
  <c r="Z3267" i="2"/>
  <c r="AA3267" i="2"/>
  <c r="N3268" i="2"/>
  <c r="O3268" i="2"/>
  <c r="R3268" i="2" s="1"/>
  <c r="P3268" i="2"/>
  <c r="Q3268" i="2"/>
  <c r="S3268" i="2"/>
  <c r="X3268" i="2"/>
  <c r="Y3268" i="2"/>
  <c r="Z3268" i="2"/>
  <c r="AA3268" i="2"/>
  <c r="N3269" i="2"/>
  <c r="O3269" i="2"/>
  <c r="R3269" i="2" s="1"/>
  <c r="P3269" i="2"/>
  <c r="Q3269" i="2"/>
  <c r="S3269" i="2"/>
  <c r="X3269" i="2"/>
  <c r="Y3269" i="2"/>
  <c r="Z3269" i="2"/>
  <c r="AA3269" i="2"/>
  <c r="N3270" i="2"/>
  <c r="O3270" i="2"/>
  <c r="R3270" i="2" s="1"/>
  <c r="P3270" i="2"/>
  <c r="Q3270" i="2"/>
  <c r="X3270" i="2"/>
  <c r="Y3270" i="2"/>
  <c r="Z3270" i="2"/>
  <c r="AA3270" i="2"/>
  <c r="N3271" i="2"/>
  <c r="O3271" i="2"/>
  <c r="R3271" i="2" s="1"/>
  <c r="P3271" i="2"/>
  <c r="Q3271" i="2"/>
  <c r="S3271" i="2"/>
  <c r="T3271" i="2"/>
  <c r="U3271" i="2" s="1"/>
  <c r="W3271" i="2"/>
  <c r="X3271" i="2"/>
  <c r="Y3271" i="2"/>
  <c r="Z3271" i="2"/>
  <c r="AA3271" i="2"/>
  <c r="N3272" i="2"/>
  <c r="O3272" i="2"/>
  <c r="R3272" i="2" s="1"/>
  <c r="P3272" i="2"/>
  <c r="Q3272" i="2"/>
  <c r="S3272" i="2"/>
  <c r="T3272" i="2"/>
  <c r="U3272" i="2" s="1"/>
  <c r="W3272" i="2"/>
  <c r="X3272" i="2"/>
  <c r="Y3272" i="2"/>
  <c r="Z3272" i="2"/>
  <c r="AA3272" i="2"/>
  <c r="N3273" i="2"/>
  <c r="O3273" i="2"/>
  <c r="R3273" i="2" s="1"/>
  <c r="P3273" i="2"/>
  <c r="Q3273" i="2"/>
  <c r="S3273" i="2"/>
  <c r="T3273" i="2"/>
  <c r="U3273" i="2" s="1"/>
  <c r="W3273" i="2"/>
  <c r="X3273" i="2"/>
  <c r="Y3273" i="2"/>
  <c r="Z3273" i="2"/>
  <c r="AA3273" i="2"/>
  <c r="N3274" i="2"/>
  <c r="O3274" i="2"/>
  <c r="R3274" i="2" s="1"/>
  <c r="P3274" i="2"/>
  <c r="Q3274" i="2"/>
  <c r="S3274" i="2"/>
  <c r="T3274" i="2"/>
  <c r="U3274" i="2" s="1"/>
  <c r="X3274" i="2"/>
  <c r="Y3274" i="2"/>
  <c r="Z3274" i="2"/>
  <c r="AA3274" i="2"/>
  <c r="N3275" i="2"/>
  <c r="O3275" i="2"/>
  <c r="R3275" i="2" s="1"/>
  <c r="P3275" i="2"/>
  <c r="Q3275" i="2"/>
  <c r="S3275" i="2"/>
  <c r="T3275" i="2"/>
  <c r="U3275" i="2" s="1"/>
  <c r="X3275" i="2"/>
  <c r="Y3275" i="2"/>
  <c r="Z3275" i="2"/>
  <c r="AA3275" i="2"/>
  <c r="N3276" i="2"/>
  <c r="O3276" i="2"/>
  <c r="R3276" i="2" s="1"/>
  <c r="P3276" i="2"/>
  <c r="Q3276" i="2"/>
  <c r="X3276" i="2"/>
  <c r="Y3276" i="2"/>
  <c r="Z3276" i="2"/>
  <c r="AA3276" i="2"/>
  <c r="N3277" i="2"/>
  <c r="O3277" i="2"/>
  <c r="R3277" i="2" s="1"/>
  <c r="P3277" i="2"/>
  <c r="Q3277" i="2"/>
  <c r="S3277" i="2"/>
  <c r="X3277" i="2"/>
  <c r="Y3277" i="2"/>
  <c r="Z3277" i="2"/>
  <c r="AA3277" i="2"/>
  <c r="N3278" i="2"/>
  <c r="O3278" i="2"/>
  <c r="R3278" i="2" s="1"/>
  <c r="P3278" i="2"/>
  <c r="Q3278" i="2"/>
  <c r="S3278" i="2"/>
  <c r="T3278" i="2"/>
  <c r="U3278" i="2" s="1"/>
  <c r="V3278" i="2"/>
  <c r="X3278" i="2"/>
  <c r="Y3278" i="2"/>
  <c r="Z3278" i="2"/>
  <c r="AA3278" i="2"/>
  <c r="N3279" i="2"/>
  <c r="O3279" i="2"/>
  <c r="R3279" i="2" s="1"/>
  <c r="P3279" i="2"/>
  <c r="Q3279" i="2"/>
  <c r="S3279" i="2"/>
  <c r="X3279" i="2"/>
  <c r="Y3279" i="2"/>
  <c r="Z3279" i="2"/>
  <c r="AA3279" i="2"/>
  <c r="N3280" i="2"/>
  <c r="O3280" i="2"/>
  <c r="R3280" i="2" s="1"/>
  <c r="P3280" i="2"/>
  <c r="Q3280" i="2"/>
  <c r="X3280" i="2"/>
  <c r="Y3280" i="2"/>
  <c r="Z3280" i="2"/>
  <c r="AA3280" i="2"/>
  <c r="N3281" i="2"/>
  <c r="O3281" i="2"/>
  <c r="R3281" i="2" s="1"/>
  <c r="P3281" i="2"/>
  <c r="Q3281" i="2"/>
  <c r="S3281" i="2"/>
  <c r="T3281" i="2"/>
  <c r="U3281" i="2" s="1"/>
  <c r="W3281" i="2"/>
  <c r="X3281" i="2"/>
  <c r="Y3281" i="2"/>
  <c r="Z3281" i="2"/>
  <c r="AA3281" i="2"/>
  <c r="N3282" i="2"/>
  <c r="O3282" i="2"/>
  <c r="R3282" i="2" s="1"/>
  <c r="P3282" i="2"/>
  <c r="Q3282" i="2"/>
  <c r="S3282" i="2"/>
  <c r="X3282" i="2"/>
  <c r="Y3282" i="2"/>
  <c r="Z3282" i="2"/>
  <c r="AA3282" i="2"/>
  <c r="N3283" i="2"/>
  <c r="O3283" i="2"/>
  <c r="R3283" i="2" s="1"/>
  <c r="P3283" i="2"/>
  <c r="Q3283" i="2"/>
  <c r="S3283" i="2"/>
  <c r="T3283" i="2"/>
  <c r="U3283" i="2" s="1"/>
  <c r="V3283" i="2"/>
  <c r="X3283" i="2"/>
  <c r="Y3283" i="2"/>
  <c r="Z3283" i="2"/>
  <c r="AA3283" i="2"/>
  <c r="N3284" i="2"/>
  <c r="O3284" i="2"/>
  <c r="R3284" i="2" s="1"/>
  <c r="P3284" i="2"/>
  <c r="Q3284" i="2"/>
  <c r="S3284" i="2"/>
  <c r="T3284" i="2"/>
  <c r="U3284" i="2" s="1"/>
  <c r="X3284" i="2"/>
  <c r="Y3284" i="2"/>
  <c r="Z3284" i="2"/>
  <c r="AA3284" i="2"/>
  <c r="N3285" i="2"/>
  <c r="O3285" i="2"/>
  <c r="R3285" i="2" s="1"/>
  <c r="P3285" i="2"/>
  <c r="Q3285" i="2"/>
  <c r="S3285" i="2"/>
  <c r="T3285" i="2"/>
  <c r="U3285" i="2" s="1"/>
  <c r="V3285" i="2"/>
  <c r="X3285" i="2"/>
  <c r="Y3285" i="2"/>
  <c r="Z3285" i="2"/>
  <c r="AA3285" i="2"/>
  <c r="N3286" i="2"/>
  <c r="O3286" i="2"/>
  <c r="R3286" i="2" s="1"/>
  <c r="P3286" i="2"/>
  <c r="Q3286" i="2"/>
  <c r="S3286" i="2"/>
  <c r="T3286" i="2"/>
  <c r="U3286" i="2" s="1"/>
  <c r="W3286" i="2"/>
  <c r="X3286" i="2"/>
  <c r="Y3286" i="2"/>
  <c r="Z3286" i="2"/>
  <c r="AA3286" i="2"/>
  <c r="N3287" i="2"/>
  <c r="O3287" i="2"/>
  <c r="R3287" i="2" s="1"/>
  <c r="P3287" i="2"/>
  <c r="Q3287" i="2"/>
  <c r="S3287" i="2"/>
  <c r="T3287" i="2"/>
  <c r="U3287" i="2" s="1"/>
  <c r="V3287" i="2"/>
  <c r="X3287" i="2"/>
  <c r="Y3287" i="2"/>
  <c r="Z3287" i="2"/>
  <c r="AA3287" i="2"/>
  <c r="N3288" i="2"/>
  <c r="O3288" i="2"/>
  <c r="R3288" i="2" s="1"/>
  <c r="P3288" i="2"/>
  <c r="Q3288" i="2"/>
  <c r="X3288" i="2"/>
  <c r="Y3288" i="2"/>
  <c r="Z3288" i="2"/>
  <c r="AA3288" i="2"/>
  <c r="N3289" i="2"/>
  <c r="O3289" i="2"/>
  <c r="R3289" i="2" s="1"/>
  <c r="P3289" i="2"/>
  <c r="Q3289" i="2"/>
  <c r="S3289" i="2"/>
  <c r="T3289" i="2"/>
  <c r="U3289" i="2" s="1"/>
  <c r="X3289" i="2"/>
  <c r="Y3289" i="2"/>
  <c r="Z3289" i="2"/>
  <c r="AA3289" i="2"/>
  <c r="N3290" i="2"/>
  <c r="O3290" i="2"/>
  <c r="R3290" i="2" s="1"/>
  <c r="P3290" i="2"/>
  <c r="Q3290" i="2"/>
  <c r="S3290" i="2"/>
  <c r="T3290" i="2"/>
  <c r="U3290" i="2" s="1"/>
  <c r="W3290" i="2"/>
  <c r="X3290" i="2"/>
  <c r="Y3290" i="2"/>
  <c r="Z3290" i="2"/>
  <c r="AA3290" i="2"/>
  <c r="N3291" i="2"/>
  <c r="O3291" i="2"/>
  <c r="R3291" i="2" s="1"/>
  <c r="P3291" i="2"/>
  <c r="Q3291" i="2"/>
  <c r="S3291" i="2"/>
  <c r="X3291" i="2"/>
  <c r="Y3291" i="2"/>
  <c r="Z3291" i="2"/>
  <c r="AA3291" i="2"/>
  <c r="N3292" i="2"/>
  <c r="O3292" i="2"/>
  <c r="R3292" i="2" s="1"/>
  <c r="P3292" i="2"/>
  <c r="Q3292" i="2"/>
  <c r="S3292" i="2"/>
  <c r="X3292" i="2"/>
  <c r="Y3292" i="2"/>
  <c r="Z3292" i="2"/>
  <c r="AA3292" i="2"/>
  <c r="N3293" i="2"/>
  <c r="O3293" i="2"/>
  <c r="R3293" i="2" s="1"/>
  <c r="P3293" i="2"/>
  <c r="Q3293" i="2"/>
  <c r="S3293" i="2"/>
  <c r="T3293" i="2"/>
  <c r="U3293" i="2" s="1"/>
  <c r="V3293" i="2"/>
  <c r="X3293" i="2"/>
  <c r="Y3293" i="2"/>
  <c r="Z3293" i="2"/>
  <c r="AA3293" i="2"/>
  <c r="N3294" i="2"/>
  <c r="O3294" i="2"/>
  <c r="R3294" i="2" s="1"/>
  <c r="P3294" i="2"/>
  <c r="Q3294" i="2"/>
  <c r="S3294" i="2"/>
  <c r="T3294" i="2"/>
  <c r="U3294" i="2" s="1"/>
  <c r="X3294" i="2"/>
  <c r="Y3294" i="2"/>
  <c r="Z3294" i="2"/>
  <c r="AA3294" i="2"/>
  <c r="N3295" i="2"/>
  <c r="O3295" i="2"/>
  <c r="R3295" i="2" s="1"/>
  <c r="P3295" i="2"/>
  <c r="Q3295" i="2"/>
  <c r="S3295" i="2"/>
  <c r="X3295" i="2"/>
  <c r="Y3295" i="2"/>
  <c r="Z3295" i="2"/>
  <c r="AA3295" i="2"/>
  <c r="N3296" i="2"/>
  <c r="O3296" i="2"/>
  <c r="R3296" i="2" s="1"/>
  <c r="P3296" i="2"/>
  <c r="Q3296" i="2"/>
  <c r="S3296" i="2"/>
  <c r="T3296" i="2"/>
  <c r="U3296" i="2" s="1"/>
  <c r="X3296" i="2"/>
  <c r="Y3296" i="2"/>
  <c r="Z3296" i="2"/>
  <c r="AA3296" i="2"/>
  <c r="N3297" i="2"/>
  <c r="O3297" i="2"/>
  <c r="R3297" i="2" s="1"/>
  <c r="P3297" i="2"/>
  <c r="Q3297" i="2"/>
  <c r="X3297" i="2"/>
  <c r="Y3297" i="2"/>
  <c r="Z3297" i="2"/>
  <c r="AA3297" i="2"/>
  <c r="N3298" i="2"/>
  <c r="O3298" i="2"/>
  <c r="R3298" i="2" s="1"/>
  <c r="P3298" i="2"/>
  <c r="Q3298" i="2"/>
  <c r="S3298" i="2"/>
  <c r="T3298" i="2"/>
  <c r="U3298" i="2" s="1"/>
  <c r="X3298" i="2"/>
  <c r="Y3298" i="2"/>
  <c r="Z3298" i="2"/>
  <c r="AA3298" i="2"/>
  <c r="N3299" i="2"/>
  <c r="O3299" i="2"/>
  <c r="R3299" i="2" s="1"/>
  <c r="P3299" i="2"/>
  <c r="Q3299" i="2"/>
  <c r="S3299" i="2"/>
  <c r="X3299" i="2"/>
  <c r="Y3299" i="2"/>
  <c r="Z3299" i="2"/>
  <c r="AA3299" i="2"/>
  <c r="N3300" i="2"/>
  <c r="O3300" i="2"/>
  <c r="R3300" i="2" s="1"/>
  <c r="P3300" i="2"/>
  <c r="Q3300" i="2"/>
  <c r="S3300" i="2"/>
  <c r="T3300" i="2"/>
  <c r="U3300" i="2" s="1"/>
  <c r="X3300" i="2"/>
  <c r="Y3300" i="2"/>
  <c r="Z3300" i="2"/>
  <c r="AA3300" i="2"/>
  <c r="N3301" i="2"/>
  <c r="O3301" i="2"/>
  <c r="R3301" i="2" s="1"/>
  <c r="P3301" i="2"/>
  <c r="Q3301" i="2"/>
  <c r="S3301" i="2"/>
  <c r="X3301" i="2"/>
  <c r="Y3301" i="2"/>
  <c r="Z3301" i="2"/>
  <c r="AA3301" i="2"/>
  <c r="N3302" i="2"/>
  <c r="O3302" i="2"/>
  <c r="R3302" i="2" s="1"/>
  <c r="P3302" i="2"/>
  <c r="Q3302" i="2"/>
  <c r="S3302" i="2"/>
  <c r="T3302" i="2"/>
  <c r="U3302" i="2" s="1"/>
  <c r="X3302" i="2"/>
  <c r="Y3302" i="2"/>
  <c r="Z3302" i="2"/>
  <c r="AA3302" i="2"/>
  <c r="N3303" i="2"/>
  <c r="O3303" i="2"/>
  <c r="R3303" i="2" s="1"/>
  <c r="P3303" i="2"/>
  <c r="Q3303" i="2"/>
  <c r="S3303" i="2"/>
  <c r="T3303" i="2"/>
  <c r="U3303" i="2" s="1"/>
  <c r="X3303" i="2"/>
  <c r="Y3303" i="2"/>
  <c r="Z3303" i="2"/>
  <c r="AA3303" i="2"/>
  <c r="N3304" i="2"/>
  <c r="O3304" i="2"/>
  <c r="R3304" i="2" s="1"/>
  <c r="P3304" i="2"/>
  <c r="Q3304" i="2"/>
  <c r="S3304" i="2"/>
  <c r="T3304" i="2"/>
  <c r="U3304" i="2" s="1"/>
  <c r="X3304" i="2"/>
  <c r="Y3304" i="2"/>
  <c r="Z3304" i="2"/>
  <c r="AA3304" i="2"/>
  <c r="N3305" i="2"/>
  <c r="O3305" i="2"/>
  <c r="R3305" i="2" s="1"/>
  <c r="P3305" i="2"/>
  <c r="Q3305" i="2"/>
  <c r="X3305" i="2"/>
  <c r="Y3305" i="2"/>
  <c r="Z3305" i="2"/>
  <c r="AA3305" i="2"/>
  <c r="N3306" i="2"/>
  <c r="O3306" i="2"/>
  <c r="R3306" i="2" s="1"/>
  <c r="P3306" i="2"/>
  <c r="Q3306" i="2"/>
  <c r="S3306" i="2"/>
  <c r="T3306" i="2"/>
  <c r="U3306" i="2" s="1"/>
  <c r="X3306" i="2"/>
  <c r="Y3306" i="2"/>
  <c r="Z3306" i="2"/>
  <c r="AA3306" i="2"/>
  <c r="N3307" i="2"/>
  <c r="O3307" i="2"/>
  <c r="R3307" i="2" s="1"/>
  <c r="P3307" i="2"/>
  <c r="Q3307" i="2"/>
  <c r="S3307" i="2"/>
  <c r="T3307" i="2"/>
  <c r="U3307" i="2" s="1"/>
  <c r="X3307" i="2"/>
  <c r="Y3307" i="2"/>
  <c r="Z3307" i="2"/>
  <c r="AA3307" i="2"/>
  <c r="N3308" i="2"/>
  <c r="O3308" i="2"/>
  <c r="R3308" i="2" s="1"/>
  <c r="P3308" i="2"/>
  <c r="Q3308" i="2"/>
  <c r="S3308" i="2"/>
  <c r="T3308" i="2"/>
  <c r="U3308" i="2" s="1"/>
  <c r="X3308" i="2"/>
  <c r="Y3308" i="2"/>
  <c r="Z3308" i="2"/>
  <c r="AA3308" i="2"/>
  <c r="N3309" i="2"/>
  <c r="O3309" i="2"/>
  <c r="R3309" i="2" s="1"/>
  <c r="P3309" i="2"/>
  <c r="Q3309" i="2"/>
  <c r="S3309" i="2"/>
  <c r="X3309" i="2"/>
  <c r="Y3309" i="2"/>
  <c r="Z3309" i="2"/>
  <c r="AA3309" i="2"/>
  <c r="N3310" i="2"/>
  <c r="O3310" i="2"/>
  <c r="R3310" i="2" s="1"/>
  <c r="P3310" i="2"/>
  <c r="Q3310" i="2"/>
  <c r="S3310" i="2"/>
  <c r="T3310" i="2"/>
  <c r="U3310" i="2" s="1"/>
  <c r="X3310" i="2"/>
  <c r="Y3310" i="2"/>
  <c r="Z3310" i="2"/>
  <c r="AA3310" i="2"/>
  <c r="N3311" i="2"/>
  <c r="O3311" i="2"/>
  <c r="R3311" i="2" s="1"/>
  <c r="P3311" i="2"/>
  <c r="Q3311" i="2"/>
  <c r="S3311" i="2"/>
  <c r="X3311" i="2"/>
  <c r="Y3311" i="2"/>
  <c r="Z3311" i="2"/>
  <c r="AA3311" i="2"/>
  <c r="N3312" i="2"/>
  <c r="O3312" i="2"/>
  <c r="R3312" i="2" s="1"/>
  <c r="P3312" i="2"/>
  <c r="Q3312" i="2"/>
  <c r="S3312" i="2"/>
  <c r="T3312" i="2"/>
  <c r="U3312" i="2" s="1"/>
  <c r="X3312" i="2"/>
  <c r="Y3312" i="2"/>
  <c r="Z3312" i="2"/>
  <c r="AA3312" i="2"/>
  <c r="N3313" i="2"/>
  <c r="O3313" i="2"/>
  <c r="R3313" i="2" s="1"/>
  <c r="P3313" i="2"/>
  <c r="Q3313" i="2"/>
  <c r="S3313" i="2"/>
  <c r="T3313" i="2"/>
  <c r="U3313" i="2" s="1"/>
  <c r="X3313" i="2"/>
  <c r="Y3313" i="2"/>
  <c r="Z3313" i="2"/>
  <c r="AA3313" i="2"/>
  <c r="N3314" i="2"/>
  <c r="O3314" i="2"/>
  <c r="R3314" i="2" s="1"/>
  <c r="P3314" i="2"/>
  <c r="Q3314" i="2"/>
  <c r="S3314" i="2"/>
  <c r="T3314" i="2"/>
  <c r="U3314" i="2" s="1"/>
  <c r="X3314" i="2"/>
  <c r="Y3314" i="2"/>
  <c r="Z3314" i="2"/>
  <c r="AA3314" i="2"/>
  <c r="N3315" i="2"/>
  <c r="O3315" i="2"/>
  <c r="R3315" i="2" s="1"/>
  <c r="P3315" i="2"/>
  <c r="Q3315" i="2"/>
  <c r="S3315" i="2"/>
  <c r="T3315" i="2"/>
  <c r="U3315" i="2" s="1"/>
  <c r="X3315" i="2"/>
  <c r="Y3315" i="2"/>
  <c r="Z3315" i="2"/>
  <c r="AA3315" i="2"/>
  <c r="N3316" i="2"/>
  <c r="O3316" i="2"/>
  <c r="R3316" i="2" s="1"/>
  <c r="P3316" i="2"/>
  <c r="Q3316" i="2"/>
  <c r="X3316" i="2"/>
  <c r="Y3316" i="2"/>
  <c r="Z3316" i="2"/>
  <c r="AA3316" i="2"/>
  <c r="N3317" i="2"/>
  <c r="O3317" i="2"/>
  <c r="R3317" i="2" s="1"/>
  <c r="P3317" i="2"/>
  <c r="Q3317" i="2"/>
  <c r="S3317" i="2"/>
  <c r="T3317" i="2"/>
  <c r="U3317" i="2" s="1"/>
  <c r="X3317" i="2"/>
  <c r="Y3317" i="2"/>
  <c r="Z3317" i="2"/>
  <c r="AA3317" i="2"/>
  <c r="N3318" i="2"/>
  <c r="O3318" i="2"/>
  <c r="R3318" i="2" s="1"/>
  <c r="P3318" i="2"/>
  <c r="Q3318" i="2"/>
  <c r="S3318" i="2"/>
  <c r="T3318" i="2"/>
  <c r="U3318" i="2" s="1"/>
  <c r="X3318" i="2"/>
  <c r="Y3318" i="2"/>
  <c r="Z3318" i="2"/>
  <c r="AA3318" i="2"/>
  <c r="N3319" i="2"/>
  <c r="O3319" i="2"/>
  <c r="R3319" i="2" s="1"/>
  <c r="P3319" i="2"/>
  <c r="Q3319" i="2"/>
  <c r="S3319" i="2"/>
  <c r="T3319" i="2"/>
  <c r="U3319" i="2" s="1"/>
  <c r="X3319" i="2"/>
  <c r="Y3319" i="2"/>
  <c r="Z3319" i="2"/>
  <c r="AA3319" i="2"/>
  <c r="N3320" i="2"/>
  <c r="O3320" i="2"/>
  <c r="R3320" i="2" s="1"/>
  <c r="P3320" i="2"/>
  <c r="Q3320" i="2"/>
  <c r="S3320" i="2"/>
  <c r="T3320" i="2"/>
  <c r="U3320" i="2" s="1"/>
  <c r="X3320" i="2"/>
  <c r="Y3320" i="2"/>
  <c r="Z3320" i="2"/>
  <c r="AA3320" i="2"/>
  <c r="N3321" i="2"/>
  <c r="O3321" i="2"/>
  <c r="R3321" i="2" s="1"/>
  <c r="P3321" i="2"/>
  <c r="Q3321" i="2"/>
  <c r="S3321" i="2"/>
  <c r="X3321" i="2"/>
  <c r="Y3321" i="2"/>
  <c r="Z3321" i="2"/>
  <c r="AA3321" i="2"/>
  <c r="N3322" i="2"/>
  <c r="O3322" i="2"/>
  <c r="R3322" i="2" s="1"/>
  <c r="P3322" i="2"/>
  <c r="Q3322" i="2"/>
  <c r="S3322" i="2"/>
  <c r="T3322" i="2"/>
  <c r="U3322" i="2" s="1"/>
  <c r="X3322" i="2"/>
  <c r="Y3322" i="2"/>
  <c r="Z3322" i="2"/>
  <c r="AA3322" i="2"/>
  <c r="N3323" i="2"/>
  <c r="O3323" i="2"/>
  <c r="R3323" i="2" s="1"/>
  <c r="P3323" i="2"/>
  <c r="Q3323" i="2"/>
  <c r="S3323" i="2"/>
  <c r="T3323" i="2"/>
  <c r="U3323" i="2" s="1"/>
  <c r="X3323" i="2"/>
  <c r="Y3323" i="2"/>
  <c r="Z3323" i="2"/>
  <c r="AA3323" i="2"/>
  <c r="N3324" i="2"/>
  <c r="O3324" i="2"/>
  <c r="R3324" i="2" s="1"/>
  <c r="P3324" i="2"/>
  <c r="Q3324" i="2"/>
  <c r="S3324" i="2"/>
  <c r="T3324" i="2"/>
  <c r="U3324" i="2" s="1"/>
  <c r="X3324" i="2"/>
  <c r="Y3324" i="2"/>
  <c r="Z3324" i="2"/>
  <c r="AA3324" i="2"/>
  <c r="N3325" i="2"/>
  <c r="O3325" i="2"/>
  <c r="R3325" i="2" s="1"/>
  <c r="P3325" i="2"/>
  <c r="Q3325" i="2"/>
  <c r="S3325" i="2"/>
  <c r="X3325" i="2"/>
  <c r="Y3325" i="2"/>
  <c r="Z3325" i="2"/>
  <c r="AA3325" i="2"/>
  <c r="N3326" i="2"/>
  <c r="O3326" i="2"/>
  <c r="R3326" i="2" s="1"/>
  <c r="P3326" i="2"/>
  <c r="Q3326" i="2"/>
  <c r="S3326" i="2"/>
  <c r="T3326" i="2"/>
  <c r="U3326" i="2" s="1"/>
  <c r="X3326" i="2"/>
  <c r="Y3326" i="2"/>
  <c r="Z3326" i="2"/>
  <c r="AA3326" i="2"/>
  <c r="N3327" i="2"/>
  <c r="O3327" i="2"/>
  <c r="R3327" i="2" s="1"/>
  <c r="P3327" i="2"/>
  <c r="Q3327" i="2"/>
  <c r="S3327" i="2"/>
  <c r="T3327" i="2"/>
  <c r="U3327" i="2" s="1"/>
  <c r="X3327" i="2"/>
  <c r="Y3327" i="2"/>
  <c r="Z3327" i="2"/>
  <c r="AA3327" i="2"/>
  <c r="N3328" i="2"/>
  <c r="O3328" i="2"/>
  <c r="R3328" i="2" s="1"/>
  <c r="P3328" i="2"/>
  <c r="Q3328" i="2"/>
  <c r="S3328" i="2"/>
  <c r="X3328" i="2"/>
  <c r="Y3328" i="2"/>
  <c r="Z3328" i="2"/>
  <c r="AA3328" i="2"/>
  <c r="N3329" i="2"/>
  <c r="O3329" i="2"/>
  <c r="R3329" i="2" s="1"/>
  <c r="P3329" i="2"/>
  <c r="Q3329" i="2"/>
  <c r="S3329" i="2"/>
  <c r="T3329" i="2"/>
  <c r="U3329" i="2" s="1"/>
  <c r="X3329" i="2"/>
  <c r="Y3329" i="2"/>
  <c r="Z3329" i="2"/>
  <c r="AA3329" i="2"/>
  <c r="N3330" i="2"/>
  <c r="O3330" i="2"/>
  <c r="R3330" i="2" s="1"/>
  <c r="P3330" i="2"/>
  <c r="Q3330" i="2"/>
  <c r="S3330" i="2"/>
  <c r="T3330" i="2"/>
  <c r="U3330" i="2" s="1"/>
  <c r="X3330" i="2"/>
  <c r="Y3330" i="2"/>
  <c r="Z3330" i="2"/>
  <c r="AA3330" i="2"/>
  <c r="O5844" i="3"/>
  <c r="P5844" i="3" s="1"/>
  <c r="O5845" i="3"/>
  <c r="P5845" i="3" s="1"/>
  <c r="Q5845" i="3" s="1"/>
  <c r="O5846" i="3"/>
  <c r="P5846" i="3" s="1"/>
  <c r="O5847" i="3"/>
  <c r="P5847" i="3" s="1"/>
  <c r="Q5847" i="3"/>
  <c r="O5848" i="3"/>
  <c r="P5848" i="3" s="1"/>
  <c r="R5848" i="3" s="1"/>
  <c r="O5849" i="3"/>
  <c r="P5849" i="3" s="1"/>
  <c r="T2928" i="2" s="1"/>
  <c r="U2928" i="2" s="1"/>
  <c r="O5850" i="3"/>
  <c r="P5850" i="3"/>
  <c r="O5851" i="3"/>
  <c r="P5851" i="3" s="1"/>
  <c r="O5852" i="3"/>
  <c r="S2931" i="2" s="1"/>
  <c r="O5853" i="3"/>
  <c r="P5853" i="3" s="1"/>
  <c r="S5853" i="3" s="1"/>
  <c r="W2932" i="2" s="1"/>
  <c r="O5854" i="3"/>
  <c r="P5854" i="3" s="1"/>
  <c r="O5855" i="3"/>
  <c r="O5856" i="3"/>
  <c r="P5856" i="3" s="1"/>
  <c r="R5856" i="3"/>
  <c r="O5857" i="3"/>
  <c r="P5857" i="3" s="1"/>
  <c r="S5857" i="3" s="1"/>
  <c r="W2936" i="2" s="1"/>
  <c r="O5858" i="3"/>
  <c r="O5859" i="3"/>
  <c r="O5860" i="3"/>
  <c r="P5860" i="3" s="1"/>
  <c r="O5861" i="3"/>
  <c r="P5861" i="3" s="1"/>
  <c r="R5861" i="3" s="1"/>
  <c r="O5862" i="3"/>
  <c r="P5862" i="3" s="1"/>
  <c r="Q5862" i="3" s="1"/>
  <c r="S5862" i="3"/>
  <c r="O5863" i="3"/>
  <c r="P5863" i="3" s="1"/>
  <c r="Q5863" i="3" s="1"/>
  <c r="O5864" i="3"/>
  <c r="P5864" i="3" s="1"/>
  <c r="Q5864" i="3" s="1"/>
  <c r="O5865" i="3"/>
  <c r="P5865" i="3" s="1"/>
  <c r="S5865" i="3" s="1"/>
  <c r="O5866" i="3"/>
  <c r="P5866" i="3" s="1"/>
  <c r="O5867" i="3"/>
  <c r="P5867" i="3" s="1"/>
  <c r="O5868" i="3"/>
  <c r="P5868" i="3" s="1"/>
  <c r="O5869" i="3"/>
  <c r="P5869" i="3" s="1"/>
  <c r="O5870" i="3"/>
  <c r="P5870" i="3" s="1"/>
  <c r="Q5870" i="3" s="1"/>
  <c r="O5871" i="3"/>
  <c r="P5871" i="3" s="1"/>
  <c r="O5872" i="3"/>
  <c r="P5872" i="3" s="1"/>
  <c r="O5873" i="3"/>
  <c r="P5873" i="3" s="1"/>
  <c r="O5874" i="3"/>
  <c r="P5874" i="3" s="1"/>
  <c r="O5875" i="3"/>
  <c r="P5875" i="3" s="1"/>
  <c r="O5876" i="3"/>
  <c r="P5876" i="3" s="1"/>
  <c r="O5877" i="3"/>
  <c r="P5877" i="3" s="1"/>
  <c r="O5878" i="3"/>
  <c r="P5878" i="3" s="1"/>
  <c r="S5878" i="3"/>
  <c r="O5879" i="3"/>
  <c r="P5879" i="3" s="1"/>
  <c r="T2943" i="2" s="1"/>
  <c r="U2943" i="2" s="1"/>
  <c r="Q5879" i="3"/>
  <c r="O5880" i="3"/>
  <c r="P5880" i="3" s="1"/>
  <c r="R5880" i="3"/>
  <c r="O5881" i="3"/>
  <c r="P5881" i="3" s="1"/>
  <c r="S5881" i="3" s="1"/>
  <c r="O5882" i="3"/>
  <c r="S2945" i="2" s="1"/>
  <c r="O5883" i="3"/>
  <c r="P5883" i="3" s="1"/>
  <c r="R5883" i="3" s="1"/>
  <c r="V2946" i="2" s="1"/>
  <c r="O5884" i="3"/>
  <c r="P5884" i="3"/>
  <c r="T2947" i="2" s="1"/>
  <c r="U2947" i="2" s="1"/>
  <c r="O5885" i="3"/>
  <c r="P5885" i="3" s="1"/>
  <c r="O5886" i="3"/>
  <c r="P5886" i="3" s="1"/>
  <c r="O5887" i="3"/>
  <c r="P5887" i="3" s="1"/>
  <c r="Q5887" i="3" s="1"/>
  <c r="O5888" i="3"/>
  <c r="P5888" i="3" s="1"/>
  <c r="S5888" i="3" s="1"/>
  <c r="O5889" i="3"/>
  <c r="P5889" i="3" s="1"/>
  <c r="O5890" i="3"/>
  <c r="O5891" i="3"/>
  <c r="P5891" i="3" s="1"/>
  <c r="O5892" i="3"/>
  <c r="P5892" i="3" s="1"/>
  <c r="O5893" i="3"/>
  <c r="P5893" i="3" s="1"/>
  <c r="O5894" i="3"/>
  <c r="P5894" i="3"/>
  <c r="O5895" i="3"/>
  <c r="P5895" i="3" s="1"/>
  <c r="Q5895" i="3" s="1"/>
  <c r="O5896" i="3"/>
  <c r="P5896" i="3" s="1"/>
  <c r="R5896" i="3" s="1"/>
  <c r="O5897" i="3"/>
  <c r="P5897" i="3" s="1"/>
  <c r="O5898" i="3"/>
  <c r="P5898" i="3" s="1"/>
  <c r="R5898" i="3" s="1"/>
  <c r="O5899" i="3"/>
  <c r="P5899" i="3" s="1"/>
  <c r="Q5899" i="3" s="1"/>
  <c r="O5900" i="3"/>
  <c r="P5900" i="3" s="1"/>
  <c r="T2951" i="2" s="1"/>
  <c r="U2951" i="2" s="1"/>
  <c r="S5900" i="3"/>
  <c r="W2951" i="2" s="1"/>
  <c r="O5901" i="3"/>
  <c r="P5901" i="3" s="1"/>
  <c r="O5902" i="3"/>
  <c r="P5902" i="3" s="1"/>
  <c r="R5902" i="3" s="1"/>
  <c r="Q5902" i="3"/>
  <c r="S5902" i="3"/>
  <c r="O5903" i="3"/>
  <c r="P5903" i="3" s="1"/>
  <c r="Q5903" i="3" s="1"/>
  <c r="O5904" i="3"/>
  <c r="P5904" i="3"/>
  <c r="T2954" i="2" s="1"/>
  <c r="U2954" i="2" s="1"/>
  <c r="O5905" i="3"/>
  <c r="P5905" i="3" s="1"/>
  <c r="S5905" i="3" s="1"/>
  <c r="O5906" i="3"/>
  <c r="P5906" i="3" s="1"/>
  <c r="O5907" i="3"/>
  <c r="P5907" i="3"/>
  <c r="O5908" i="3"/>
  <c r="P5908" i="3" s="1"/>
  <c r="S5908" i="3" s="1"/>
  <c r="O5909" i="3"/>
  <c r="P5909" i="3" s="1"/>
  <c r="Q5909" i="3" s="1"/>
  <c r="O5910" i="3"/>
  <c r="P5910" i="3" s="1"/>
  <c r="Q5910" i="3"/>
  <c r="O5911" i="3"/>
  <c r="O5912" i="3"/>
  <c r="P5912" i="3" s="1"/>
  <c r="T2958" i="2" s="1"/>
  <c r="U2958" i="2" s="1"/>
  <c r="O5913" i="3"/>
  <c r="P5913" i="3" s="1"/>
  <c r="Q5913" i="3" s="1"/>
  <c r="R5913" i="3"/>
  <c r="O5914" i="3"/>
  <c r="P5914" i="3" s="1"/>
  <c r="O5915" i="3"/>
  <c r="P5915" i="3" s="1"/>
  <c r="O5916" i="3"/>
  <c r="P5916" i="3"/>
  <c r="O5917" i="3"/>
  <c r="P5917" i="3" s="1"/>
  <c r="S5917" i="3" s="1"/>
  <c r="W2960" i="2" s="1"/>
  <c r="O5918" i="3"/>
  <c r="P5918" i="3" s="1"/>
  <c r="O5919" i="3"/>
  <c r="P5919" i="3" s="1"/>
  <c r="Q5919" i="3" s="1"/>
  <c r="O5920" i="3"/>
  <c r="P5920" i="3" s="1"/>
  <c r="O5921" i="3"/>
  <c r="P5921" i="3" s="1"/>
  <c r="R5921" i="3"/>
  <c r="O5922" i="3"/>
  <c r="P5922" i="3"/>
  <c r="T2962" i="2" s="1"/>
  <c r="U2962" i="2" s="1"/>
  <c r="O5923" i="3"/>
  <c r="P5923" i="3" s="1"/>
  <c r="R5923" i="3"/>
  <c r="V2963" i="2" s="1"/>
  <c r="O5924" i="3"/>
  <c r="S2964" i="2" s="1"/>
  <c r="O5925" i="3"/>
  <c r="P5925" i="3" s="1"/>
  <c r="Q5925" i="3"/>
  <c r="O5926" i="3"/>
  <c r="P5926" i="3"/>
  <c r="O5927" i="3"/>
  <c r="P5927" i="3" s="1"/>
  <c r="Q5927" i="3" s="1"/>
  <c r="O5928" i="3"/>
  <c r="P5928" i="3" s="1"/>
  <c r="R5928" i="3" s="1"/>
  <c r="O5929" i="3"/>
  <c r="P5929" i="3" s="1"/>
  <c r="Q5929" i="3" s="1"/>
  <c r="R5929" i="3"/>
  <c r="V2969" i="2" s="1"/>
  <c r="O5930" i="3"/>
  <c r="P5930" i="3" s="1"/>
  <c r="O5931" i="3"/>
  <c r="P5931" i="3"/>
  <c r="R5931" i="3" s="1"/>
  <c r="O5932" i="3"/>
  <c r="O5933" i="3"/>
  <c r="P5933" i="3"/>
  <c r="T2973" i="2" s="1"/>
  <c r="U2973" i="2" s="1"/>
  <c r="S5933" i="3"/>
  <c r="W2973" i="2" s="1"/>
  <c r="O5934" i="3"/>
  <c r="O5935" i="3"/>
  <c r="P5935" i="3" s="1"/>
  <c r="T2975" i="2" s="1"/>
  <c r="U2975" i="2" s="1"/>
  <c r="O5936" i="3"/>
  <c r="P5936" i="3" s="1"/>
  <c r="Q5936" i="3" s="1"/>
  <c r="O5937" i="3"/>
  <c r="P5937" i="3" s="1"/>
  <c r="Q5937" i="3" s="1"/>
  <c r="R5937" i="3"/>
  <c r="O5938" i="3"/>
  <c r="P5938" i="3" s="1"/>
  <c r="O5939" i="3"/>
  <c r="P5939" i="3" s="1"/>
  <c r="O5940" i="3"/>
  <c r="P5940" i="3" s="1"/>
  <c r="O5941" i="3"/>
  <c r="P5941" i="3" s="1"/>
  <c r="S5941" i="3" s="1"/>
  <c r="O5942" i="3"/>
  <c r="P5942" i="3" s="1"/>
  <c r="Q5942" i="3"/>
  <c r="R5942" i="3"/>
  <c r="S5942" i="3"/>
  <c r="O5943" i="3"/>
  <c r="P5943" i="3" s="1"/>
  <c r="O5944" i="3"/>
  <c r="P5944" i="3" s="1"/>
  <c r="O5945" i="3"/>
  <c r="P5945" i="3" s="1"/>
  <c r="S5945" i="3" s="1"/>
  <c r="W2977" i="2" s="1"/>
  <c r="O5946" i="3"/>
  <c r="P5946" i="3" s="1"/>
  <c r="O5947" i="3"/>
  <c r="P5947" i="3"/>
  <c r="O5948" i="3"/>
  <c r="P5948" i="3" s="1"/>
  <c r="O5949" i="3"/>
  <c r="P5949" i="3" s="1"/>
  <c r="R5949" i="3" s="1"/>
  <c r="Q5949" i="3"/>
  <c r="S5949" i="3"/>
  <c r="O5950" i="3"/>
  <c r="O5951" i="3"/>
  <c r="O5952" i="3"/>
  <c r="P5952" i="3" s="1"/>
  <c r="O5953" i="3"/>
  <c r="P5953" i="3" s="1"/>
  <c r="O5954" i="3"/>
  <c r="O5955" i="3"/>
  <c r="O5956" i="3"/>
  <c r="P5956" i="3" s="1"/>
  <c r="Q5956" i="3"/>
  <c r="O5957" i="3"/>
  <c r="P5957" i="3" s="1"/>
  <c r="O5958" i="3"/>
  <c r="P5958" i="3" s="1"/>
  <c r="O5959" i="3"/>
  <c r="P5959" i="3" s="1"/>
  <c r="O5960" i="3"/>
  <c r="P5960" i="3" s="1"/>
  <c r="O5961" i="3"/>
  <c r="P5961" i="3"/>
  <c r="Q5961" i="3" s="1"/>
  <c r="O5962" i="3"/>
  <c r="P5962" i="3" s="1"/>
  <c r="O5963" i="3"/>
  <c r="P5963" i="3" s="1"/>
  <c r="O5964" i="3"/>
  <c r="O5965" i="3"/>
  <c r="P5965" i="3" s="1"/>
  <c r="S5965" i="3"/>
  <c r="O5966" i="3"/>
  <c r="P5966" i="3" s="1"/>
  <c r="Q5966" i="3" s="1"/>
  <c r="O5967" i="3"/>
  <c r="P5967" i="3" s="1"/>
  <c r="R5967" i="3" s="1"/>
  <c r="O5968" i="3"/>
  <c r="P5968" i="3" s="1"/>
  <c r="O5969" i="3"/>
  <c r="P5969" i="3" s="1"/>
  <c r="O5970" i="3"/>
  <c r="P5970" i="3" s="1"/>
  <c r="T2989" i="2" s="1"/>
  <c r="U2989" i="2" s="1"/>
  <c r="O5971" i="3"/>
  <c r="P5971" i="3" s="1"/>
  <c r="Q5971" i="3" s="1"/>
  <c r="O5972" i="3"/>
  <c r="S2991" i="2" s="1"/>
  <c r="O5973" i="3"/>
  <c r="O5974" i="3"/>
  <c r="P5974" i="3"/>
  <c r="O5975" i="3"/>
  <c r="P5975" i="3" s="1"/>
  <c r="S5975" i="3"/>
  <c r="W2994" i="2" s="1"/>
  <c r="O5976" i="3"/>
  <c r="P5976" i="3" s="1"/>
  <c r="S5976" i="3" s="1"/>
  <c r="Q5976" i="3"/>
  <c r="O5977" i="3"/>
  <c r="P5977" i="3" s="1"/>
  <c r="R5977" i="3" s="1"/>
  <c r="O5978" i="3"/>
  <c r="P5978" i="3"/>
  <c r="R5978" i="3" s="1"/>
  <c r="O5979" i="3"/>
  <c r="P5979" i="3" s="1"/>
  <c r="S5979" i="3" s="1"/>
  <c r="Q5979" i="3"/>
  <c r="R5979" i="3"/>
  <c r="O5980" i="3"/>
  <c r="P5980" i="3" s="1"/>
  <c r="S5980" i="3" s="1"/>
  <c r="O5981" i="3"/>
  <c r="P5981" i="3" s="1"/>
  <c r="O5982" i="3"/>
  <c r="P5982" i="3" s="1"/>
  <c r="O5983" i="3"/>
  <c r="P5983" i="3" s="1"/>
  <c r="O5984" i="3"/>
  <c r="P5984" i="3" s="1"/>
  <c r="O5985" i="3"/>
  <c r="P5985" i="3" s="1"/>
  <c r="Q5985" i="3" s="1"/>
  <c r="O5986" i="3"/>
  <c r="P5986" i="3"/>
  <c r="R5986" i="3"/>
  <c r="O5987" i="3"/>
  <c r="P5987" i="3"/>
  <c r="O5988" i="3"/>
  <c r="O5989" i="3"/>
  <c r="P5989" i="3" s="1"/>
  <c r="Q5989" i="3"/>
  <c r="O5990" i="3"/>
  <c r="P5990" i="3" s="1"/>
  <c r="S5990" i="3" s="1"/>
  <c r="O5991" i="3"/>
  <c r="P5991" i="3" s="1"/>
  <c r="S5991" i="3" s="1"/>
  <c r="R5991" i="3"/>
  <c r="V3001" i="2" s="1"/>
  <c r="O5992" i="3"/>
  <c r="P5992" i="3" s="1"/>
  <c r="S5992" i="3" s="1"/>
  <c r="R5992" i="3"/>
  <c r="O5993" i="3"/>
  <c r="P5993" i="3" s="1"/>
  <c r="Q5993" i="3" s="1"/>
  <c r="R5993" i="3"/>
  <c r="V3003" i="2" s="1"/>
  <c r="O5994" i="3"/>
  <c r="P5994" i="3" s="1"/>
  <c r="R5994" i="3" s="1"/>
  <c r="O5995" i="3"/>
  <c r="P5995" i="3" s="1"/>
  <c r="R5995" i="3" s="1"/>
  <c r="V3005" i="2" s="1"/>
  <c r="O5996" i="3"/>
  <c r="P5996" i="3" s="1"/>
  <c r="O5997" i="3"/>
  <c r="P5997" i="3" s="1"/>
  <c r="O5998" i="3"/>
  <c r="P5998" i="3" s="1"/>
  <c r="Q5998" i="3"/>
  <c r="O5999" i="3"/>
  <c r="P5999" i="3" s="1"/>
  <c r="O6000" i="3"/>
  <c r="P6000" i="3" s="1"/>
  <c r="O6001" i="3"/>
  <c r="P6001" i="3" s="1"/>
  <c r="R6001" i="3" s="1"/>
  <c r="O6002" i="3"/>
  <c r="P6002" i="3"/>
  <c r="S6002" i="3" s="1"/>
  <c r="O6003" i="3"/>
  <c r="P6003" i="3"/>
  <c r="Q6003" i="3" s="1"/>
  <c r="O6004" i="3"/>
  <c r="P6004" i="3" s="1"/>
  <c r="S6004" i="3"/>
  <c r="O6005" i="3"/>
  <c r="P6005" i="3" s="1"/>
  <c r="O6006" i="3"/>
  <c r="P6006" i="3" s="1"/>
  <c r="O6007" i="3"/>
  <c r="P6007" i="3" s="1"/>
  <c r="T3007" i="2" s="1"/>
  <c r="U3007" i="2" s="1"/>
  <c r="R6007" i="3"/>
  <c r="V3007" i="2" s="1"/>
  <c r="O6008" i="3"/>
  <c r="P6008" i="3" s="1"/>
  <c r="O6009" i="3"/>
  <c r="P6009" i="3"/>
  <c r="O6010" i="3"/>
  <c r="P6010" i="3" s="1"/>
  <c r="O6011" i="3"/>
  <c r="P6011" i="3" s="1"/>
  <c r="T3010" i="2" s="1"/>
  <c r="U3010" i="2" s="1"/>
  <c r="O6012" i="3"/>
  <c r="P6012" i="3" s="1"/>
  <c r="O6013" i="3"/>
  <c r="P6013" i="3" s="1"/>
  <c r="O6014" i="3"/>
  <c r="P6014" i="3" s="1"/>
  <c r="R6014" i="3" s="1"/>
  <c r="V3013" i="2" s="1"/>
  <c r="Q6014" i="3"/>
  <c r="O6015" i="3"/>
  <c r="P6015" i="3" s="1"/>
  <c r="Q6015" i="3" s="1"/>
  <c r="O6016" i="3"/>
  <c r="P6016" i="3" s="1"/>
  <c r="R6016" i="3" s="1"/>
  <c r="O6017" i="3"/>
  <c r="P6017" i="3" s="1"/>
  <c r="Q6017" i="3" s="1"/>
  <c r="R6017" i="3"/>
  <c r="V3016" i="2" s="1"/>
  <c r="O6018" i="3"/>
  <c r="P6018" i="3" s="1"/>
  <c r="O6019" i="3"/>
  <c r="P6019" i="3"/>
  <c r="O6020" i="3"/>
  <c r="P6020" i="3" s="1"/>
  <c r="O6021" i="3"/>
  <c r="P6021" i="3" s="1"/>
  <c r="S6021" i="3" s="1"/>
  <c r="O6022" i="3"/>
  <c r="P6022" i="3" s="1"/>
  <c r="O6023" i="3"/>
  <c r="P6023" i="3" s="1"/>
  <c r="R6023" i="3"/>
  <c r="O6024" i="3"/>
  <c r="P6024" i="3" s="1"/>
  <c r="Q6024" i="3"/>
  <c r="O6025" i="3"/>
  <c r="P6025" i="3" s="1"/>
  <c r="O6026" i="3"/>
  <c r="P6026" i="3" s="1"/>
  <c r="Q6026" i="3" s="1"/>
  <c r="O6027" i="3"/>
  <c r="P6027" i="3" s="1"/>
  <c r="O6028" i="3"/>
  <c r="P6028" i="3"/>
  <c r="S6028" i="3" s="1"/>
  <c r="W3019" i="2" s="1"/>
  <c r="O6029" i="3"/>
  <c r="P6029" i="3" s="1"/>
  <c r="O6030" i="3"/>
  <c r="P6030" i="3" s="1"/>
  <c r="R6030" i="3" s="1"/>
  <c r="Q6030" i="3"/>
  <c r="O6031" i="3"/>
  <c r="P6031" i="3" s="1"/>
  <c r="Q6031" i="3"/>
  <c r="O6032" i="3"/>
  <c r="P6032" i="3" s="1"/>
  <c r="O6033" i="3"/>
  <c r="O6034" i="3"/>
  <c r="P6034" i="3" s="1"/>
  <c r="Q6034" i="3" s="1"/>
  <c r="O6035" i="3"/>
  <c r="P6035" i="3"/>
  <c r="O6036" i="3"/>
  <c r="P6036" i="3" s="1"/>
  <c r="R6036" i="3" s="1"/>
  <c r="O6037" i="3"/>
  <c r="P6037" i="3" s="1"/>
  <c r="O6038" i="3"/>
  <c r="P6038" i="3" s="1"/>
  <c r="O6039" i="3"/>
  <c r="P6039" i="3" s="1"/>
  <c r="Q6039" i="3"/>
  <c r="O6040" i="3"/>
  <c r="P6040" i="3" s="1"/>
  <c r="O6041" i="3"/>
  <c r="P6041" i="3" s="1"/>
  <c r="O6042" i="3"/>
  <c r="O6043" i="3"/>
  <c r="P6043" i="3"/>
  <c r="Q6043" i="3" s="1"/>
  <c r="O6044" i="3"/>
  <c r="P6044" i="3" s="1"/>
  <c r="O6045" i="3"/>
  <c r="P6045" i="3" s="1"/>
  <c r="O6046" i="3"/>
  <c r="P6046" i="3" s="1"/>
  <c r="Q6046" i="3" s="1"/>
  <c r="O6047" i="3"/>
  <c r="P6047" i="3" s="1"/>
  <c r="O6048" i="3"/>
  <c r="P6048" i="3" s="1"/>
  <c r="R6048" i="3" s="1"/>
  <c r="O6049" i="3"/>
  <c r="P6049" i="3" s="1"/>
  <c r="Q6049" i="3" s="1"/>
  <c r="O6050" i="3"/>
  <c r="O6051" i="3"/>
  <c r="P6051" i="3" s="1"/>
  <c r="O6052" i="3"/>
  <c r="P6052" i="3" s="1"/>
  <c r="O6053" i="3"/>
  <c r="S3032" i="2" s="1"/>
  <c r="P6053" i="3"/>
  <c r="O6054" i="3"/>
  <c r="P6054" i="3" s="1"/>
  <c r="Q6054" i="3"/>
  <c r="O6055" i="3"/>
  <c r="P6055" i="3" s="1"/>
  <c r="S6055" i="3" s="1"/>
  <c r="O6056" i="3"/>
  <c r="O6057" i="3"/>
  <c r="P6057" i="3" s="1"/>
  <c r="O6058" i="3"/>
  <c r="P6058" i="3" s="1"/>
  <c r="O6059" i="3"/>
  <c r="P6059" i="3" s="1"/>
  <c r="Q6059" i="3"/>
  <c r="R6059" i="3"/>
  <c r="S6059" i="3"/>
  <c r="O6060" i="3"/>
  <c r="P6060" i="3" s="1"/>
  <c r="R6060" i="3" s="1"/>
  <c r="Q6060" i="3"/>
  <c r="S6060" i="3"/>
  <c r="O6061" i="3"/>
  <c r="P6061" i="3"/>
  <c r="O6062" i="3"/>
  <c r="P6062" i="3" s="1"/>
  <c r="Q6062" i="3"/>
  <c r="O6063" i="3"/>
  <c r="P6063" i="3" s="1"/>
  <c r="Q6063" i="3" s="1"/>
  <c r="O6064" i="3"/>
  <c r="P6064" i="3" s="1"/>
  <c r="S6064" i="3" s="1"/>
  <c r="O6065" i="3"/>
  <c r="P6065" i="3" s="1"/>
  <c r="O6066" i="3"/>
  <c r="P6066" i="3" s="1"/>
  <c r="O6067" i="3"/>
  <c r="P6067" i="3"/>
  <c r="R6067" i="3" s="1"/>
  <c r="V3038" i="2" s="1"/>
  <c r="O6068" i="3"/>
  <c r="P6068" i="3"/>
  <c r="S6068" i="3" s="1"/>
  <c r="W3039" i="2" s="1"/>
  <c r="O6069" i="3"/>
  <c r="O6070" i="3"/>
  <c r="P6070" i="3" s="1"/>
  <c r="Q6070" i="3" s="1"/>
  <c r="R6070" i="3"/>
  <c r="V3041" i="2" s="1"/>
  <c r="S6070" i="3"/>
  <c r="O6071" i="3"/>
  <c r="O6072" i="3"/>
  <c r="P6072" i="3" s="1"/>
  <c r="O6073" i="3"/>
  <c r="P6073" i="3" s="1"/>
  <c r="O6074" i="3"/>
  <c r="P6074" i="3" s="1"/>
  <c r="R6074" i="3"/>
  <c r="O6075" i="3"/>
  <c r="P6075" i="3"/>
  <c r="R6075" i="3" s="1"/>
  <c r="Q6075" i="3"/>
  <c r="O6076" i="3"/>
  <c r="P6076" i="3" s="1"/>
  <c r="S6076" i="3" s="1"/>
  <c r="O6077" i="3"/>
  <c r="P6077" i="3" s="1"/>
  <c r="S6077" i="3"/>
  <c r="W3046" i="2" s="1"/>
  <c r="O6078" i="3"/>
  <c r="P6078" i="3" s="1"/>
  <c r="Q6078" i="3" s="1"/>
  <c r="R6078" i="3"/>
  <c r="S6078" i="3"/>
  <c r="O6079" i="3"/>
  <c r="P6079" i="3" s="1"/>
  <c r="O6080" i="3"/>
  <c r="P6080" i="3" s="1"/>
  <c r="R6080" i="3" s="1"/>
  <c r="O6081" i="3"/>
  <c r="P6081" i="3" s="1"/>
  <c r="Q6081" i="3" s="1"/>
  <c r="O6082" i="3"/>
  <c r="P6082" i="3" s="1"/>
  <c r="S6082" i="3"/>
  <c r="O6083" i="3"/>
  <c r="P6083" i="3" s="1"/>
  <c r="O6084" i="3"/>
  <c r="P6084" i="3" s="1"/>
  <c r="O6085" i="3"/>
  <c r="P6085" i="3" s="1"/>
  <c r="Q6085" i="3" s="1"/>
  <c r="O6086" i="3"/>
  <c r="P6086" i="3" s="1"/>
  <c r="R6086" i="3" s="1"/>
  <c r="O6087" i="3"/>
  <c r="P6087" i="3" s="1"/>
  <c r="O6088" i="3"/>
  <c r="P6088" i="3" s="1"/>
  <c r="O6089" i="3"/>
  <c r="P6089" i="3" s="1"/>
  <c r="S6089" i="3"/>
  <c r="O6090" i="3"/>
  <c r="P6090" i="3" s="1"/>
  <c r="O6091" i="3"/>
  <c r="P6091" i="3"/>
  <c r="O6092" i="3"/>
  <c r="P6092" i="3" s="1"/>
  <c r="O6093" i="3"/>
  <c r="P6093" i="3"/>
  <c r="O6094" i="3"/>
  <c r="P6094" i="3" s="1"/>
  <c r="S6094" i="3" s="1"/>
  <c r="O6095" i="3"/>
  <c r="P6095" i="3"/>
  <c r="S6095" i="3" s="1"/>
  <c r="W3050" i="2" s="1"/>
  <c r="O6096" i="3"/>
  <c r="P6096" i="3"/>
  <c r="S6096" i="3" s="1"/>
  <c r="W3051" i="2" s="1"/>
  <c r="O6097" i="3"/>
  <c r="P6097" i="3" s="1"/>
  <c r="R6097" i="3" s="1"/>
  <c r="V3052" i="2" s="1"/>
  <c r="O6098" i="3"/>
  <c r="O6099" i="3"/>
  <c r="P6099" i="3"/>
  <c r="O6100" i="3"/>
  <c r="P6100" i="3" s="1"/>
  <c r="O6101" i="3"/>
  <c r="P6101" i="3" s="1"/>
  <c r="Q6101" i="3" s="1"/>
  <c r="O6102" i="3"/>
  <c r="P6102" i="3" s="1"/>
  <c r="R6102" i="3" s="1"/>
  <c r="O6103" i="3"/>
  <c r="P6103" i="3"/>
  <c r="O6104" i="3"/>
  <c r="P6104" i="3" s="1"/>
  <c r="O6105" i="3"/>
  <c r="P6105" i="3" s="1"/>
  <c r="Q6105" i="3" s="1"/>
  <c r="R6105" i="3"/>
  <c r="S6105" i="3"/>
  <c r="O6106" i="3"/>
  <c r="P6106" i="3" s="1"/>
  <c r="O6107" i="3"/>
  <c r="P6107" i="3" s="1"/>
  <c r="O6108" i="3"/>
  <c r="P6108" i="3" s="1"/>
  <c r="O6109" i="3"/>
  <c r="P6109" i="3" s="1"/>
  <c r="Q6109" i="3" s="1"/>
  <c r="O6110" i="3"/>
  <c r="P6110" i="3" s="1"/>
  <c r="S6110" i="3"/>
  <c r="O6111" i="3"/>
  <c r="P6111" i="3"/>
  <c r="S6111" i="3" s="1"/>
  <c r="O6112" i="3"/>
  <c r="P6112" i="3" s="1"/>
  <c r="S6112" i="3" s="1"/>
  <c r="W3059" i="2" s="1"/>
  <c r="O6113" i="3"/>
  <c r="O6114" i="3"/>
  <c r="O6115" i="3"/>
  <c r="P6115" i="3" s="1"/>
  <c r="O6116" i="3"/>
  <c r="P6116" i="3" s="1"/>
  <c r="O6117" i="3"/>
  <c r="P6117" i="3"/>
  <c r="Q6117" i="3" s="1"/>
  <c r="O6118" i="3"/>
  <c r="O6119" i="3"/>
  <c r="P6119" i="3" s="1"/>
  <c r="O6120" i="3"/>
  <c r="O6121" i="3"/>
  <c r="P6121" i="3" s="1"/>
  <c r="S6121" i="3" s="1"/>
  <c r="O6122" i="3"/>
  <c r="S3067" i="2" s="1"/>
  <c r="P6122" i="3"/>
  <c r="O6123" i="3"/>
  <c r="P6123" i="3"/>
  <c r="Q6123" i="3"/>
  <c r="O6124" i="3"/>
  <c r="O6125" i="3"/>
  <c r="O6126" i="3"/>
  <c r="P6126" i="3" s="1"/>
  <c r="O6127" i="3"/>
  <c r="P6127" i="3" s="1"/>
  <c r="S6127" i="3" s="1"/>
  <c r="O6128" i="3"/>
  <c r="P6128" i="3" s="1"/>
  <c r="S6128" i="3" s="1"/>
  <c r="O6129" i="3"/>
  <c r="P6129" i="3" s="1"/>
  <c r="R6129" i="3" s="1"/>
  <c r="O6130" i="3"/>
  <c r="P6130" i="3" s="1"/>
  <c r="Q6130" i="3"/>
  <c r="O6131" i="3"/>
  <c r="P6131" i="3" s="1"/>
  <c r="O6132" i="3"/>
  <c r="P6132" i="3" s="1"/>
  <c r="O6133" i="3"/>
  <c r="P6133" i="3" s="1"/>
  <c r="Q6133" i="3" s="1"/>
  <c r="O6134" i="3"/>
  <c r="P6134" i="3" s="1"/>
  <c r="R6134" i="3" s="1"/>
  <c r="O6135" i="3"/>
  <c r="P6135" i="3"/>
  <c r="O6136" i="3"/>
  <c r="P6136" i="3" s="1"/>
  <c r="O6137" i="3"/>
  <c r="P6137" i="3" s="1"/>
  <c r="Q6137" i="3" s="1"/>
  <c r="O6138" i="3"/>
  <c r="P6138" i="3"/>
  <c r="O6139" i="3"/>
  <c r="P6139" i="3"/>
  <c r="S6139" i="3"/>
  <c r="O6140" i="3"/>
  <c r="O6141" i="3"/>
  <c r="P6141" i="3" s="1"/>
  <c r="R6141" i="3"/>
  <c r="V3074" i="2" s="1"/>
  <c r="O6142" i="3"/>
  <c r="P6142" i="3" s="1"/>
  <c r="S6142" i="3"/>
  <c r="O6143" i="3"/>
  <c r="P6143" i="3" s="1"/>
  <c r="O6144" i="3"/>
  <c r="P6144" i="3"/>
  <c r="S6144" i="3" s="1"/>
  <c r="W3077" i="2" s="1"/>
  <c r="O6145" i="3"/>
  <c r="P6145" i="3" s="1"/>
  <c r="Q6145" i="3" s="1"/>
  <c r="R6145" i="3"/>
  <c r="S6145" i="3"/>
  <c r="O6146" i="3"/>
  <c r="P6146" i="3" s="1"/>
  <c r="S6146" i="3" s="1"/>
  <c r="W3079" i="2" s="1"/>
  <c r="O6147" i="3"/>
  <c r="O6148" i="3"/>
  <c r="P6148" i="3" s="1"/>
  <c r="O6149" i="3"/>
  <c r="P6149" i="3" s="1"/>
  <c r="O6150" i="3"/>
  <c r="P6150" i="3" s="1"/>
  <c r="R6150" i="3" s="1"/>
  <c r="O6151" i="3"/>
  <c r="P6151" i="3" s="1"/>
  <c r="O6152" i="3"/>
  <c r="P6152" i="3" s="1"/>
  <c r="O6153" i="3"/>
  <c r="P6153" i="3" s="1"/>
  <c r="S6153" i="3" s="1"/>
  <c r="O6154" i="3"/>
  <c r="P6154" i="3"/>
  <c r="O6155" i="3"/>
  <c r="P6155" i="3"/>
  <c r="S6155" i="3" s="1"/>
  <c r="O6156" i="3"/>
  <c r="P6156" i="3" s="1"/>
  <c r="O6157" i="3"/>
  <c r="P6157" i="3" s="1"/>
  <c r="O6158" i="3"/>
  <c r="O6159" i="3"/>
  <c r="P6159" i="3"/>
  <c r="O6160" i="3"/>
  <c r="O6161" i="3"/>
  <c r="P6161" i="3"/>
  <c r="R6161" i="3" s="1"/>
  <c r="O6162" i="3"/>
  <c r="P6162" i="3" s="1"/>
  <c r="R6162" i="3" s="1"/>
  <c r="V3089" i="2" s="1"/>
  <c r="O6163" i="3"/>
  <c r="O6164" i="3"/>
  <c r="O6165" i="3"/>
  <c r="P6165" i="3" s="1"/>
  <c r="Q6165" i="3" s="1"/>
  <c r="O6166" i="3"/>
  <c r="P6166" i="3" s="1"/>
  <c r="R6166" i="3" s="1"/>
  <c r="O6167" i="3"/>
  <c r="P6167" i="3" s="1"/>
  <c r="O6168" i="3"/>
  <c r="P6168" i="3" s="1"/>
  <c r="O6169" i="3"/>
  <c r="P6169" i="3" s="1"/>
  <c r="R6169" i="3"/>
  <c r="O6170" i="3"/>
  <c r="P6170" i="3"/>
  <c r="O6171" i="3"/>
  <c r="P6171" i="3" s="1"/>
  <c r="Q6171" i="3" s="1"/>
  <c r="R6171" i="3"/>
  <c r="O6172" i="3"/>
  <c r="P6172" i="3" s="1"/>
  <c r="O6173" i="3"/>
  <c r="P6173" i="3"/>
  <c r="Q6173" i="3" s="1"/>
  <c r="R6173" i="3"/>
  <c r="O6174" i="3"/>
  <c r="P6174" i="3" s="1"/>
  <c r="S6174" i="3"/>
  <c r="O6175" i="3"/>
  <c r="P6175" i="3" s="1"/>
  <c r="S6175" i="3" s="1"/>
  <c r="O6176" i="3"/>
  <c r="P6176" i="3"/>
  <c r="S6176" i="3" s="1"/>
  <c r="O6177" i="3"/>
  <c r="P6177" i="3" s="1"/>
  <c r="O6178" i="3"/>
  <c r="P6178" i="3" s="1"/>
  <c r="R6178" i="3"/>
  <c r="O6179" i="3"/>
  <c r="P6179" i="3" s="1"/>
  <c r="O6180" i="3"/>
  <c r="P6180" i="3" s="1"/>
  <c r="S6180" i="3"/>
  <c r="W3093" i="2" s="1"/>
  <c r="O6181" i="3"/>
  <c r="P6181" i="3" s="1"/>
  <c r="O6182" i="3"/>
  <c r="P6182" i="3"/>
  <c r="R6182" i="3"/>
  <c r="V3095" i="2" s="1"/>
  <c r="O6183" i="3"/>
  <c r="P6183" i="3" s="1"/>
  <c r="R6183" i="3" s="1"/>
  <c r="Q6183" i="3"/>
  <c r="O6184" i="3"/>
  <c r="P6184" i="3"/>
  <c r="O6185" i="3"/>
  <c r="P6185" i="3" s="1"/>
  <c r="O6186" i="3"/>
  <c r="P6186" i="3" s="1"/>
  <c r="R6186" i="3" s="1"/>
  <c r="O6187" i="3"/>
  <c r="P6187" i="3"/>
  <c r="O6188" i="3"/>
  <c r="O6189" i="3"/>
  <c r="P6189" i="3" s="1"/>
  <c r="O6190" i="3"/>
  <c r="O6191" i="3"/>
  <c r="O6192" i="3"/>
  <c r="S3099" i="2" s="1"/>
  <c r="P6192" i="3"/>
  <c r="O6193" i="3"/>
  <c r="P6193" i="3" s="1"/>
  <c r="O6194" i="3"/>
  <c r="S3101" i="2" s="1"/>
  <c r="O6195" i="3"/>
  <c r="S3102" i="2" s="1"/>
  <c r="O6196" i="3"/>
  <c r="P6196" i="3"/>
  <c r="R6196" i="3"/>
  <c r="O6197" i="3"/>
  <c r="P6197" i="3" s="1"/>
  <c r="O6198" i="3"/>
  <c r="P6198" i="3"/>
  <c r="Q6198" i="3" s="1"/>
  <c r="O6199" i="3"/>
  <c r="O6200" i="3"/>
  <c r="S3107" i="2" s="1"/>
  <c r="O6201" i="3"/>
  <c r="P6201" i="3" s="1"/>
  <c r="O6202" i="3"/>
  <c r="P6202" i="3"/>
  <c r="R6202" i="3" s="1"/>
  <c r="O6203" i="3"/>
  <c r="P6203" i="3" s="1"/>
  <c r="O6204" i="3"/>
  <c r="P6204" i="3" s="1"/>
  <c r="O6205" i="3"/>
  <c r="P6205" i="3" s="1"/>
  <c r="O6206" i="3"/>
  <c r="P6206" i="3"/>
  <c r="S6206" i="3" s="1"/>
  <c r="R6206" i="3"/>
  <c r="O6207" i="3"/>
  <c r="P6207" i="3" s="1"/>
  <c r="S6207" i="3"/>
  <c r="O6208" i="3"/>
  <c r="P6208" i="3" s="1"/>
  <c r="O6209" i="3"/>
  <c r="P6209" i="3" s="1"/>
  <c r="T3109" i="2" s="1"/>
  <c r="U3109" i="2" s="1"/>
  <c r="O6210" i="3"/>
  <c r="O6211" i="3"/>
  <c r="P6211" i="3" s="1"/>
  <c r="T3111" i="2" s="1"/>
  <c r="U3111" i="2" s="1"/>
  <c r="O6212" i="3"/>
  <c r="P6212" i="3"/>
  <c r="O6213" i="3"/>
  <c r="P6213" i="3" s="1"/>
  <c r="O6214" i="3"/>
  <c r="P6214" i="3"/>
  <c r="S6214" i="3" s="1"/>
  <c r="O6215" i="3"/>
  <c r="O6216" i="3"/>
  <c r="P6216" i="3" s="1"/>
  <c r="O6217" i="3"/>
  <c r="P6217" i="3" s="1"/>
  <c r="O6218" i="3"/>
  <c r="P6218" i="3" s="1"/>
  <c r="R6218" i="3" s="1"/>
  <c r="O6219" i="3"/>
  <c r="P6219" i="3" s="1"/>
  <c r="T3116" i="2" s="1"/>
  <c r="U3116" i="2" s="1"/>
  <c r="O6220" i="3"/>
  <c r="O6221" i="3"/>
  <c r="O6222" i="3"/>
  <c r="P6222" i="3" s="1"/>
  <c r="O6223" i="3"/>
  <c r="P6223" i="3" s="1"/>
  <c r="O6224" i="3"/>
  <c r="P6224" i="3" s="1"/>
  <c r="O6225" i="3"/>
  <c r="P6225" i="3" s="1"/>
  <c r="O6226" i="3"/>
  <c r="P6226" i="3" s="1"/>
  <c r="R6226" i="3" s="1"/>
  <c r="O6227" i="3"/>
  <c r="P6227" i="3"/>
  <c r="O6228" i="3"/>
  <c r="P6228" i="3"/>
  <c r="O6229" i="3"/>
  <c r="P6229" i="3" s="1"/>
  <c r="O6230" i="3"/>
  <c r="P6230" i="3" s="1"/>
  <c r="S6230" i="3" s="1"/>
  <c r="W3119" i="2" s="1"/>
  <c r="O6231" i="3"/>
  <c r="O6232" i="3"/>
  <c r="O6233" i="3"/>
  <c r="O6234" i="3"/>
  <c r="P6234" i="3" s="1"/>
  <c r="R6234" i="3" s="1"/>
  <c r="O6235" i="3"/>
  <c r="P6235" i="3" s="1"/>
  <c r="T3124" i="2" s="1"/>
  <c r="U3124" i="2" s="1"/>
  <c r="O6236" i="3"/>
  <c r="P6236" i="3"/>
  <c r="R6236" i="3" s="1"/>
  <c r="V3125" i="2" s="1"/>
  <c r="O6237" i="3"/>
  <c r="P6237" i="3" s="1"/>
  <c r="O6238" i="3"/>
  <c r="P6238" i="3"/>
  <c r="Q6238" i="3" s="1"/>
  <c r="O6239" i="3"/>
  <c r="P6239" i="3" s="1"/>
  <c r="R6239" i="3" s="1"/>
  <c r="Q6239" i="3"/>
  <c r="O6240" i="3"/>
  <c r="P6240" i="3" s="1"/>
  <c r="O6241" i="3"/>
  <c r="P6241" i="3" s="1"/>
  <c r="O6242" i="3"/>
  <c r="P6242" i="3"/>
  <c r="R6242" i="3" s="1"/>
  <c r="O6243" i="3"/>
  <c r="P6243" i="3" s="1"/>
  <c r="O6244" i="3"/>
  <c r="P6244" i="3" s="1"/>
  <c r="O6245" i="3"/>
  <c r="P6245" i="3" s="1"/>
  <c r="O6246" i="3"/>
  <c r="P6246" i="3" s="1"/>
  <c r="O6247" i="3"/>
  <c r="P6247" i="3" s="1"/>
  <c r="R6247" i="3" s="1"/>
  <c r="Q6247" i="3"/>
  <c r="S6247" i="3"/>
  <c r="O6248" i="3"/>
  <c r="P6248" i="3" s="1"/>
  <c r="O6249" i="3"/>
  <c r="P6249" i="3" s="1"/>
  <c r="O6250" i="3"/>
  <c r="P6250" i="3" s="1"/>
  <c r="R6250" i="3" s="1"/>
  <c r="O6251" i="3"/>
  <c r="P6251" i="3" s="1"/>
  <c r="O6252" i="3"/>
  <c r="P6252" i="3"/>
  <c r="O6253" i="3"/>
  <c r="P6253" i="3" s="1"/>
  <c r="O6254" i="3"/>
  <c r="S3131" i="2" s="1"/>
  <c r="P6254" i="3"/>
  <c r="O6255" i="3"/>
  <c r="P6255" i="3" s="1"/>
  <c r="O6256" i="3"/>
  <c r="P6256" i="3"/>
  <c r="O6257" i="3"/>
  <c r="O6258" i="3"/>
  <c r="O6259" i="3"/>
  <c r="S3136" i="2" s="1"/>
  <c r="P6259" i="3"/>
  <c r="T3136" i="2" s="1"/>
  <c r="U3136" i="2" s="1"/>
  <c r="O6260" i="3"/>
  <c r="P6260" i="3"/>
  <c r="Q6260" i="3" s="1"/>
  <c r="S6260" i="3"/>
  <c r="O6261" i="3"/>
  <c r="O6262" i="3"/>
  <c r="P6262" i="3"/>
  <c r="R6262" i="3" s="1"/>
  <c r="O6263" i="3"/>
  <c r="P6263" i="3" s="1"/>
  <c r="Q6263" i="3"/>
  <c r="O6264" i="3"/>
  <c r="P6264" i="3"/>
  <c r="Q6264" i="3" s="1"/>
  <c r="O6265" i="3"/>
  <c r="P6265" i="3" s="1"/>
  <c r="O6266" i="3"/>
  <c r="P6266" i="3" s="1"/>
  <c r="R6266" i="3" s="1"/>
  <c r="O6267" i="3"/>
  <c r="P6267" i="3" s="1"/>
  <c r="O6268" i="3"/>
  <c r="P6268" i="3" s="1"/>
  <c r="O6269" i="3"/>
  <c r="P6269" i="3" s="1"/>
  <c r="O6270" i="3"/>
  <c r="S3142" i="2" s="1"/>
  <c r="O6271" i="3"/>
  <c r="P6271" i="3" s="1"/>
  <c r="O6272" i="3"/>
  <c r="P6272" i="3"/>
  <c r="Q6272" i="3"/>
  <c r="O6273" i="3"/>
  <c r="O6274" i="3"/>
  <c r="P6274" i="3" s="1"/>
  <c r="R6274" i="3" s="1"/>
  <c r="O6275" i="3"/>
  <c r="P6275" i="3" s="1"/>
  <c r="O6276" i="3"/>
  <c r="P6276" i="3"/>
  <c r="Q6276" i="3" s="1"/>
  <c r="R6276" i="3"/>
  <c r="O6277" i="3"/>
  <c r="P6277" i="3" s="1"/>
  <c r="O6278" i="3"/>
  <c r="P6278" i="3"/>
  <c r="O6279" i="3"/>
  <c r="P6279" i="3" s="1"/>
  <c r="O6280" i="3"/>
  <c r="P6280" i="3" s="1"/>
  <c r="O6281" i="3"/>
  <c r="P6281" i="3" s="1"/>
  <c r="O6282" i="3"/>
  <c r="O6283" i="3"/>
  <c r="O6284" i="3"/>
  <c r="P6284" i="3" s="1"/>
  <c r="O6285" i="3"/>
  <c r="O6286" i="3"/>
  <c r="O6287" i="3"/>
  <c r="O6288" i="3"/>
  <c r="P6288" i="3"/>
  <c r="O6289" i="3"/>
  <c r="P6289" i="3" s="1"/>
  <c r="O6290" i="3"/>
  <c r="P6290" i="3"/>
  <c r="R6290" i="3" s="1"/>
  <c r="O6291" i="3"/>
  <c r="P6291" i="3" s="1"/>
  <c r="O6292" i="3"/>
  <c r="P6292" i="3" s="1"/>
  <c r="O6293" i="3"/>
  <c r="P6293" i="3" s="1"/>
  <c r="O6294" i="3"/>
  <c r="P6294" i="3" s="1"/>
  <c r="Q6294" i="3" s="1"/>
  <c r="R6294" i="3"/>
  <c r="S6294" i="3"/>
  <c r="O6295" i="3"/>
  <c r="P6295" i="3" s="1"/>
  <c r="R6295" i="3" s="1"/>
  <c r="Q6295" i="3"/>
  <c r="S6295" i="3"/>
  <c r="O6296" i="3"/>
  <c r="P6296" i="3" s="1"/>
  <c r="R6296" i="3"/>
  <c r="O6297" i="3"/>
  <c r="O6298" i="3"/>
  <c r="P6298" i="3" s="1"/>
  <c r="R6298" i="3" s="1"/>
  <c r="O6299" i="3"/>
  <c r="O6300" i="3"/>
  <c r="O6301" i="3"/>
  <c r="O6302" i="3"/>
  <c r="P6302" i="3" s="1"/>
  <c r="R6302" i="3" s="1"/>
  <c r="O6303" i="3"/>
  <c r="P6303" i="3" s="1"/>
  <c r="Q6303" i="3" s="1"/>
  <c r="O6304" i="3"/>
  <c r="P6304" i="3"/>
  <c r="S6304" i="3" s="1"/>
  <c r="O6305" i="3"/>
  <c r="P6305" i="3" s="1"/>
  <c r="O6306" i="3"/>
  <c r="P6306" i="3" s="1"/>
  <c r="R6306" i="3" s="1"/>
  <c r="O6307" i="3"/>
  <c r="P6307" i="3" s="1"/>
  <c r="O6308" i="3"/>
  <c r="S3159" i="2" s="1"/>
  <c r="O6309" i="3"/>
  <c r="O6310" i="3"/>
  <c r="S3161" i="2" s="1"/>
  <c r="P6310" i="3"/>
  <c r="R6310" i="3" s="1"/>
  <c r="V3161" i="2" s="1"/>
  <c r="Q6310" i="3"/>
  <c r="O6311" i="3"/>
  <c r="O6312" i="3"/>
  <c r="S3163" i="2" s="1"/>
  <c r="O6313" i="3"/>
  <c r="O6314" i="3"/>
  <c r="O6315" i="3"/>
  <c r="P6315" i="3" s="1"/>
  <c r="Q6315" i="3" s="1"/>
  <c r="R6315" i="3"/>
  <c r="S6315" i="3"/>
  <c r="O6316" i="3"/>
  <c r="P6316" i="3" s="1"/>
  <c r="O6317" i="3"/>
  <c r="P6317" i="3" s="1"/>
  <c r="S6317" i="3" s="1"/>
  <c r="O6318" i="3"/>
  <c r="P6318" i="3" s="1"/>
  <c r="Q6318" i="3" s="1"/>
  <c r="O6319" i="3"/>
  <c r="P6319" i="3" s="1"/>
  <c r="S6319" i="3" s="1"/>
  <c r="R6319" i="3"/>
  <c r="O6320" i="3"/>
  <c r="O6321" i="3"/>
  <c r="S3167" i="2" s="1"/>
  <c r="P6321" i="3"/>
  <c r="O6322" i="3"/>
  <c r="O6323" i="3"/>
  <c r="O6324" i="3"/>
  <c r="O6325" i="3"/>
  <c r="P6325" i="3" s="1"/>
  <c r="R6325" i="3" s="1"/>
  <c r="O6326" i="3"/>
  <c r="S3171" i="2" s="1"/>
  <c r="P6326" i="3"/>
  <c r="O6327" i="3"/>
  <c r="O6328" i="3"/>
  <c r="N2921" i="2"/>
  <c r="O2921" i="2"/>
  <c r="R2921" i="2" s="1"/>
  <c r="P2921" i="2"/>
  <c r="Q2921" i="2"/>
  <c r="X2921" i="2"/>
  <c r="Y2921" i="2"/>
  <c r="Z2921" i="2"/>
  <c r="AA2921" i="2"/>
  <c r="N2922" i="2"/>
  <c r="O2922" i="2"/>
  <c r="R2922" i="2" s="1"/>
  <c r="P2922" i="2"/>
  <c r="Q2922" i="2"/>
  <c r="X2922" i="2"/>
  <c r="Y2922" i="2"/>
  <c r="Z2922" i="2"/>
  <c r="AA2922" i="2"/>
  <c r="N2923" i="2"/>
  <c r="O2923" i="2"/>
  <c r="R2923" i="2" s="1"/>
  <c r="P2923" i="2"/>
  <c r="Q2923" i="2"/>
  <c r="X2923" i="2"/>
  <c r="Y2923" i="2"/>
  <c r="Z2923" i="2"/>
  <c r="AA2923" i="2"/>
  <c r="N2924" i="2"/>
  <c r="O2924" i="2"/>
  <c r="R2924" i="2" s="1"/>
  <c r="P2924" i="2"/>
  <c r="Q2924" i="2"/>
  <c r="X2924" i="2"/>
  <c r="Y2924" i="2"/>
  <c r="Z2924" i="2"/>
  <c r="AA2924" i="2"/>
  <c r="N2925" i="2"/>
  <c r="O2925" i="2"/>
  <c r="R2925" i="2" s="1"/>
  <c r="P2925" i="2"/>
  <c r="Q2925" i="2"/>
  <c r="S2925" i="2"/>
  <c r="T2925" i="2"/>
  <c r="U2925" i="2" s="1"/>
  <c r="X2925" i="2"/>
  <c r="Y2925" i="2"/>
  <c r="Z2925" i="2"/>
  <c r="AA2925" i="2"/>
  <c r="N2926" i="2"/>
  <c r="O2926" i="2"/>
  <c r="R2926" i="2" s="1"/>
  <c r="P2926" i="2"/>
  <c r="Q2926" i="2"/>
  <c r="S2926" i="2"/>
  <c r="T2926" i="2"/>
  <c r="U2926" i="2" s="1"/>
  <c r="X2926" i="2"/>
  <c r="Y2926" i="2"/>
  <c r="Z2926" i="2"/>
  <c r="AA2926" i="2"/>
  <c r="N2927" i="2"/>
  <c r="O2927" i="2"/>
  <c r="R2927" i="2" s="1"/>
  <c r="P2927" i="2"/>
  <c r="Q2927" i="2"/>
  <c r="V2927" i="2"/>
  <c r="X2927" i="2"/>
  <c r="Y2927" i="2"/>
  <c r="Z2927" i="2"/>
  <c r="AA2927" i="2"/>
  <c r="N2928" i="2"/>
  <c r="O2928" i="2"/>
  <c r="R2928" i="2" s="1"/>
  <c r="P2928" i="2"/>
  <c r="Q2928" i="2"/>
  <c r="S2928" i="2"/>
  <c r="X2928" i="2"/>
  <c r="Y2928" i="2"/>
  <c r="Z2928" i="2"/>
  <c r="AA2928" i="2"/>
  <c r="N2929" i="2"/>
  <c r="O2929" i="2"/>
  <c r="R2929" i="2" s="1"/>
  <c r="P2929" i="2"/>
  <c r="Q2929" i="2"/>
  <c r="S2929" i="2"/>
  <c r="T2929" i="2"/>
  <c r="U2929" i="2" s="1"/>
  <c r="X2929" i="2"/>
  <c r="Y2929" i="2"/>
  <c r="Z2929" i="2"/>
  <c r="AA2929" i="2"/>
  <c r="N2930" i="2"/>
  <c r="O2930" i="2"/>
  <c r="R2930" i="2" s="1"/>
  <c r="P2930" i="2"/>
  <c r="Q2930" i="2"/>
  <c r="S2930" i="2"/>
  <c r="X2930" i="2"/>
  <c r="Y2930" i="2"/>
  <c r="Z2930" i="2"/>
  <c r="AA2930" i="2"/>
  <c r="N2931" i="2"/>
  <c r="O2931" i="2"/>
  <c r="R2931" i="2" s="1"/>
  <c r="P2931" i="2"/>
  <c r="Q2931" i="2"/>
  <c r="X2931" i="2"/>
  <c r="Y2931" i="2"/>
  <c r="Z2931" i="2"/>
  <c r="AA2931" i="2"/>
  <c r="N2932" i="2"/>
  <c r="O2932" i="2"/>
  <c r="R2932" i="2" s="1"/>
  <c r="P2932" i="2"/>
  <c r="Q2932" i="2"/>
  <c r="S2932" i="2"/>
  <c r="T2932" i="2"/>
  <c r="U2932" i="2" s="1"/>
  <c r="X2932" i="2"/>
  <c r="Y2932" i="2"/>
  <c r="Z2932" i="2"/>
  <c r="AA2932" i="2"/>
  <c r="N2933" i="2"/>
  <c r="O2933" i="2"/>
  <c r="R2933" i="2" s="1"/>
  <c r="P2933" i="2"/>
  <c r="Q2933" i="2"/>
  <c r="T2933" i="2"/>
  <c r="U2933" i="2" s="1"/>
  <c r="X2933" i="2"/>
  <c r="Y2933" i="2"/>
  <c r="Z2933" i="2"/>
  <c r="AA2933" i="2"/>
  <c r="N2934" i="2"/>
  <c r="O2934" i="2"/>
  <c r="R2934" i="2" s="1"/>
  <c r="P2934" i="2"/>
  <c r="Q2934" i="2"/>
  <c r="X2934" i="2"/>
  <c r="Y2934" i="2"/>
  <c r="Z2934" i="2"/>
  <c r="AA2934" i="2"/>
  <c r="N2935" i="2"/>
  <c r="O2935" i="2"/>
  <c r="R2935" i="2" s="1"/>
  <c r="P2935" i="2"/>
  <c r="Q2935" i="2"/>
  <c r="S2935" i="2"/>
  <c r="T2935" i="2"/>
  <c r="U2935" i="2" s="1"/>
  <c r="V2935" i="2"/>
  <c r="X2935" i="2"/>
  <c r="Y2935" i="2"/>
  <c r="Z2935" i="2"/>
  <c r="AA2935" i="2"/>
  <c r="N2936" i="2"/>
  <c r="O2936" i="2"/>
  <c r="R2936" i="2" s="1"/>
  <c r="P2936" i="2"/>
  <c r="Q2936" i="2"/>
  <c r="S2936" i="2"/>
  <c r="T2936" i="2"/>
  <c r="U2936" i="2" s="1"/>
  <c r="X2936" i="2"/>
  <c r="Y2936" i="2"/>
  <c r="Z2936" i="2"/>
  <c r="AA2936" i="2"/>
  <c r="N2937" i="2"/>
  <c r="O2937" i="2"/>
  <c r="R2937" i="2" s="1"/>
  <c r="P2937" i="2"/>
  <c r="Q2937" i="2"/>
  <c r="X2937" i="2"/>
  <c r="Y2937" i="2"/>
  <c r="Z2937" i="2"/>
  <c r="AA2937" i="2"/>
  <c r="N2938" i="2"/>
  <c r="O2938" i="2"/>
  <c r="R2938" i="2" s="1"/>
  <c r="P2938" i="2"/>
  <c r="Q2938" i="2"/>
  <c r="X2938" i="2"/>
  <c r="Y2938" i="2"/>
  <c r="Z2938" i="2"/>
  <c r="AA2938" i="2"/>
  <c r="N2939" i="2"/>
  <c r="O2939" i="2"/>
  <c r="R2939" i="2" s="1"/>
  <c r="P2939" i="2"/>
  <c r="Q2939" i="2"/>
  <c r="S2939" i="2"/>
  <c r="T2939" i="2"/>
  <c r="U2939" i="2" s="1"/>
  <c r="W2939" i="2"/>
  <c r="X2939" i="2"/>
  <c r="Y2939" i="2"/>
  <c r="Z2939" i="2"/>
  <c r="AA2939" i="2"/>
  <c r="N2940" i="2"/>
  <c r="O2940" i="2"/>
  <c r="R2940" i="2" s="1"/>
  <c r="P2940" i="2"/>
  <c r="Q2940" i="2"/>
  <c r="S2940" i="2"/>
  <c r="X2940" i="2"/>
  <c r="Y2940" i="2"/>
  <c r="Z2940" i="2"/>
  <c r="AA2940" i="2"/>
  <c r="N2941" i="2"/>
  <c r="O2941" i="2"/>
  <c r="R2941" i="2" s="1"/>
  <c r="P2941" i="2"/>
  <c r="Q2941" i="2"/>
  <c r="S2941" i="2"/>
  <c r="T2941" i="2"/>
  <c r="U2941" i="2" s="1"/>
  <c r="X2941" i="2"/>
  <c r="Y2941" i="2"/>
  <c r="Z2941" i="2"/>
  <c r="AA2941" i="2"/>
  <c r="N2942" i="2"/>
  <c r="O2942" i="2"/>
  <c r="R2942" i="2" s="1"/>
  <c r="P2942" i="2"/>
  <c r="Q2942" i="2"/>
  <c r="S2942" i="2"/>
  <c r="T2942" i="2"/>
  <c r="U2942" i="2" s="1"/>
  <c r="W2942" i="2"/>
  <c r="X2942" i="2"/>
  <c r="Y2942" i="2"/>
  <c r="Z2942" i="2"/>
  <c r="AA2942" i="2"/>
  <c r="N2943" i="2"/>
  <c r="O2943" i="2"/>
  <c r="R2943" i="2" s="1"/>
  <c r="P2943" i="2"/>
  <c r="Q2943" i="2"/>
  <c r="X2943" i="2"/>
  <c r="Y2943" i="2"/>
  <c r="Z2943" i="2"/>
  <c r="AA2943" i="2"/>
  <c r="N2944" i="2"/>
  <c r="O2944" i="2"/>
  <c r="R2944" i="2" s="1"/>
  <c r="P2944" i="2"/>
  <c r="Q2944" i="2"/>
  <c r="S2944" i="2"/>
  <c r="T2944" i="2"/>
  <c r="U2944" i="2" s="1"/>
  <c r="V2944" i="2"/>
  <c r="X2944" i="2"/>
  <c r="Y2944" i="2"/>
  <c r="Z2944" i="2"/>
  <c r="AA2944" i="2"/>
  <c r="N2945" i="2"/>
  <c r="O2945" i="2"/>
  <c r="R2945" i="2" s="1"/>
  <c r="P2945" i="2"/>
  <c r="Q2945" i="2"/>
  <c r="X2945" i="2"/>
  <c r="Y2945" i="2"/>
  <c r="Z2945" i="2"/>
  <c r="AA2945" i="2"/>
  <c r="N2946" i="2"/>
  <c r="O2946" i="2"/>
  <c r="R2946" i="2" s="1"/>
  <c r="P2946" i="2"/>
  <c r="Q2946" i="2"/>
  <c r="S2946" i="2"/>
  <c r="T2946" i="2"/>
  <c r="U2946" i="2" s="1"/>
  <c r="X2946" i="2"/>
  <c r="Y2946" i="2"/>
  <c r="Z2946" i="2"/>
  <c r="AA2946" i="2"/>
  <c r="N2947" i="2"/>
  <c r="O2947" i="2"/>
  <c r="R2947" i="2" s="1"/>
  <c r="P2947" i="2"/>
  <c r="Q2947" i="2"/>
  <c r="S2947" i="2"/>
  <c r="X2947" i="2"/>
  <c r="Y2947" i="2"/>
  <c r="Z2947" i="2"/>
  <c r="AA2947" i="2"/>
  <c r="N2948" i="2"/>
  <c r="O2948" i="2"/>
  <c r="R2948" i="2" s="1"/>
  <c r="P2948" i="2"/>
  <c r="Q2948" i="2"/>
  <c r="S2948" i="2"/>
  <c r="X2948" i="2"/>
  <c r="Y2948" i="2"/>
  <c r="Z2948" i="2"/>
  <c r="AA2948" i="2"/>
  <c r="N2949" i="2"/>
  <c r="O2949" i="2"/>
  <c r="R2949" i="2" s="1"/>
  <c r="P2949" i="2"/>
  <c r="Q2949" i="2"/>
  <c r="S2949" i="2"/>
  <c r="T2949" i="2"/>
  <c r="U2949" i="2" s="1"/>
  <c r="X2949" i="2"/>
  <c r="Y2949" i="2"/>
  <c r="Z2949" i="2"/>
  <c r="AA2949" i="2"/>
  <c r="N2950" i="2"/>
  <c r="O2950" i="2"/>
  <c r="R2950" i="2" s="1"/>
  <c r="P2950" i="2"/>
  <c r="Q2950" i="2"/>
  <c r="X2950" i="2"/>
  <c r="Y2950" i="2"/>
  <c r="Z2950" i="2"/>
  <c r="AA2950" i="2"/>
  <c r="N2951" i="2"/>
  <c r="O2951" i="2"/>
  <c r="R2951" i="2" s="1"/>
  <c r="P2951" i="2"/>
  <c r="Q2951" i="2"/>
  <c r="S2951" i="2"/>
  <c r="X2951" i="2"/>
  <c r="Y2951" i="2"/>
  <c r="Z2951" i="2"/>
  <c r="AA2951" i="2"/>
  <c r="N2952" i="2"/>
  <c r="O2952" i="2"/>
  <c r="R2952" i="2" s="1"/>
  <c r="P2952" i="2"/>
  <c r="Q2952" i="2"/>
  <c r="S2952" i="2"/>
  <c r="X2952" i="2"/>
  <c r="Y2952" i="2"/>
  <c r="Z2952" i="2"/>
  <c r="AA2952" i="2"/>
  <c r="N2953" i="2"/>
  <c r="O2953" i="2"/>
  <c r="R2953" i="2" s="1"/>
  <c r="P2953" i="2"/>
  <c r="Q2953" i="2"/>
  <c r="S2953" i="2"/>
  <c r="T2953" i="2"/>
  <c r="U2953" i="2" s="1"/>
  <c r="V2953" i="2"/>
  <c r="W2953" i="2"/>
  <c r="X2953" i="2"/>
  <c r="Y2953" i="2"/>
  <c r="Z2953" i="2"/>
  <c r="AA2953" i="2"/>
  <c r="N2954" i="2"/>
  <c r="O2954" i="2"/>
  <c r="R2954" i="2" s="1"/>
  <c r="P2954" i="2"/>
  <c r="Q2954" i="2"/>
  <c r="S2954" i="2"/>
  <c r="X2954" i="2"/>
  <c r="Y2954" i="2"/>
  <c r="Z2954" i="2"/>
  <c r="AA2954" i="2"/>
  <c r="N2955" i="2"/>
  <c r="O2955" i="2"/>
  <c r="R2955" i="2" s="1"/>
  <c r="P2955" i="2"/>
  <c r="Q2955" i="2"/>
  <c r="S2955" i="2"/>
  <c r="T2955" i="2"/>
  <c r="U2955" i="2" s="1"/>
  <c r="X2955" i="2"/>
  <c r="Y2955" i="2"/>
  <c r="Z2955" i="2"/>
  <c r="AA2955" i="2"/>
  <c r="N2956" i="2"/>
  <c r="O2956" i="2"/>
  <c r="R2956" i="2" s="1"/>
  <c r="P2956" i="2"/>
  <c r="Q2956" i="2"/>
  <c r="S2956" i="2"/>
  <c r="T2956" i="2"/>
  <c r="U2956" i="2" s="1"/>
  <c r="X2956" i="2"/>
  <c r="Y2956" i="2"/>
  <c r="Z2956" i="2"/>
  <c r="AA2956" i="2"/>
  <c r="N2957" i="2"/>
  <c r="O2957" i="2"/>
  <c r="R2957" i="2" s="1"/>
  <c r="P2957" i="2"/>
  <c r="Q2957" i="2"/>
  <c r="X2957" i="2"/>
  <c r="Y2957" i="2"/>
  <c r="Z2957" i="2"/>
  <c r="AA2957" i="2"/>
  <c r="N2958" i="2"/>
  <c r="O2958" i="2"/>
  <c r="R2958" i="2" s="1"/>
  <c r="P2958" i="2"/>
  <c r="Q2958" i="2"/>
  <c r="S2958" i="2"/>
  <c r="X2958" i="2"/>
  <c r="Y2958" i="2"/>
  <c r="Z2958" i="2"/>
  <c r="AA2958" i="2"/>
  <c r="N2959" i="2"/>
  <c r="O2959" i="2"/>
  <c r="R2959" i="2" s="1"/>
  <c r="P2959" i="2"/>
  <c r="Q2959" i="2"/>
  <c r="S2959" i="2"/>
  <c r="X2959" i="2"/>
  <c r="Y2959" i="2"/>
  <c r="Z2959" i="2"/>
  <c r="AA2959" i="2"/>
  <c r="N2960" i="2"/>
  <c r="O2960" i="2"/>
  <c r="P2960" i="2"/>
  <c r="Q2960" i="2"/>
  <c r="R2960" i="2"/>
  <c r="S2960" i="2"/>
  <c r="T2960" i="2"/>
  <c r="U2960" i="2" s="1"/>
  <c r="X2960" i="2"/>
  <c r="Y2960" i="2"/>
  <c r="Z2960" i="2"/>
  <c r="AA2960" i="2"/>
  <c r="N2961" i="2"/>
  <c r="O2961" i="2"/>
  <c r="R2961" i="2" s="1"/>
  <c r="P2961" i="2"/>
  <c r="Q2961" i="2"/>
  <c r="S2961" i="2"/>
  <c r="T2961" i="2"/>
  <c r="U2961" i="2" s="1"/>
  <c r="X2961" i="2"/>
  <c r="Y2961" i="2"/>
  <c r="Z2961" i="2"/>
  <c r="AA2961" i="2"/>
  <c r="N2962" i="2"/>
  <c r="O2962" i="2"/>
  <c r="R2962" i="2" s="1"/>
  <c r="P2962" i="2"/>
  <c r="Q2962" i="2"/>
  <c r="S2962" i="2"/>
  <c r="X2962" i="2"/>
  <c r="Y2962" i="2"/>
  <c r="Z2962" i="2"/>
  <c r="AA2962" i="2"/>
  <c r="N2963" i="2"/>
  <c r="O2963" i="2"/>
  <c r="R2963" i="2" s="1"/>
  <c r="P2963" i="2"/>
  <c r="Q2963" i="2"/>
  <c r="S2963" i="2"/>
  <c r="T2963" i="2"/>
  <c r="U2963" i="2" s="1"/>
  <c r="X2963" i="2"/>
  <c r="Y2963" i="2"/>
  <c r="Z2963" i="2"/>
  <c r="AA2963" i="2"/>
  <c r="N2964" i="2"/>
  <c r="O2964" i="2"/>
  <c r="R2964" i="2" s="1"/>
  <c r="P2964" i="2"/>
  <c r="Q2964" i="2"/>
  <c r="X2964" i="2"/>
  <c r="Y2964" i="2"/>
  <c r="Z2964" i="2"/>
  <c r="AA2964" i="2"/>
  <c r="N2965" i="2"/>
  <c r="O2965" i="2"/>
  <c r="R2965" i="2" s="1"/>
  <c r="P2965" i="2"/>
  <c r="Q2965" i="2"/>
  <c r="S2965" i="2"/>
  <c r="T2965" i="2"/>
  <c r="U2965" i="2" s="1"/>
  <c r="X2965" i="2"/>
  <c r="Y2965" i="2"/>
  <c r="Z2965" i="2"/>
  <c r="AA2965" i="2"/>
  <c r="N2966" i="2"/>
  <c r="O2966" i="2"/>
  <c r="R2966" i="2" s="1"/>
  <c r="P2966" i="2"/>
  <c r="Q2966" i="2"/>
  <c r="S2966" i="2"/>
  <c r="T2966" i="2"/>
  <c r="U2966" i="2" s="1"/>
  <c r="X2966" i="2"/>
  <c r="Y2966" i="2"/>
  <c r="Z2966" i="2"/>
  <c r="AA2966" i="2"/>
  <c r="N2967" i="2"/>
  <c r="O2967" i="2"/>
  <c r="R2967" i="2" s="1"/>
  <c r="P2967" i="2"/>
  <c r="Q2967" i="2"/>
  <c r="X2967" i="2"/>
  <c r="Y2967" i="2"/>
  <c r="Z2967" i="2"/>
  <c r="AA2967" i="2"/>
  <c r="N2968" i="2"/>
  <c r="O2968" i="2"/>
  <c r="R2968" i="2" s="1"/>
  <c r="P2968" i="2"/>
  <c r="Q2968" i="2"/>
  <c r="S2968" i="2"/>
  <c r="T2968" i="2"/>
  <c r="U2968" i="2" s="1"/>
  <c r="V2968" i="2"/>
  <c r="X2968" i="2"/>
  <c r="Y2968" i="2"/>
  <c r="Z2968" i="2"/>
  <c r="AA2968" i="2"/>
  <c r="N2969" i="2"/>
  <c r="O2969" i="2"/>
  <c r="R2969" i="2" s="1"/>
  <c r="P2969" i="2"/>
  <c r="Q2969" i="2"/>
  <c r="S2969" i="2"/>
  <c r="X2969" i="2"/>
  <c r="Y2969" i="2"/>
  <c r="Z2969" i="2"/>
  <c r="AA2969" i="2"/>
  <c r="N2970" i="2"/>
  <c r="O2970" i="2"/>
  <c r="R2970" i="2" s="1"/>
  <c r="P2970" i="2"/>
  <c r="Q2970" i="2"/>
  <c r="S2970" i="2"/>
  <c r="T2970" i="2"/>
  <c r="U2970" i="2" s="1"/>
  <c r="X2970" i="2"/>
  <c r="Y2970" i="2"/>
  <c r="Z2970" i="2"/>
  <c r="AA2970" i="2"/>
  <c r="N2971" i="2"/>
  <c r="O2971" i="2"/>
  <c r="R2971" i="2" s="1"/>
  <c r="P2971" i="2"/>
  <c r="Q2971" i="2"/>
  <c r="S2971" i="2"/>
  <c r="V2971" i="2"/>
  <c r="X2971" i="2"/>
  <c r="Y2971" i="2"/>
  <c r="Z2971" i="2"/>
  <c r="AA2971" i="2"/>
  <c r="N2972" i="2"/>
  <c r="O2972" i="2"/>
  <c r="R2972" i="2" s="1"/>
  <c r="P2972" i="2"/>
  <c r="Q2972" i="2"/>
  <c r="X2972" i="2"/>
  <c r="Y2972" i="2"/>
  <c r="Z2972" i="2"/>
  <c r="AA2972" i="2"/>
  <c r="N2973" i="2"/>
  <c r="O2973" i="2"/>
  <c r="R2973" i="2" s="1"/>
  <c r="P2973" i="2"/>
  <c r="Q2973" i="2"/>
  <c r="S2973" i="2"/>
  <c r="X2973" i="2"/>
  <c r="Y2973" i="2"/>
  <c r="Z2973" i="2"/>
  <c r="AA2973" i="2"/>
  <c r="N2974" i="2"/>
  <c r="O2974" i="2"/>
  <c r="R2974" i="2" s="1"/>
  <c r="P2974" i="2"/>
  <c r="Q2974" i="2"/>
  <c r="X2974" i="2"/>
  <c r="Y2974" i="2"/>
  <c r="Z2974" i="2"/>
  <c r="AA2974" i="2"/>
  <c r="N2975" i="2"/>
  <c r="O2975" i="2"/>
  <c r="R2975" i="2" s="1"/>
  <c r="P2975" i="2"/>
  <c r="Q2975" i="2"/>
  <c r="S2975" i="2"/>
  <c r="X2975" i="2"/>
  <c r="Y2975" i="2"/>
  <c r="Z2975" i="2"/>
  <c r="AA2975" i="2"/>
  <c r="N2976" i="2"/>
  <c r="O2976" i="2"/>
  <c r="R2976" i="2" s="1"/>
  <c r="P2976" i="2"/>
  <c r="Q2976" i="2"/>
  <c r="S2976" i="2"/>
  <c r="X2976" i="2"/>
  <c r="Y2976" i="2"/>
  <c r="Z2976" i="2"/>
  <c r="AA2976" i="2"/>
  <c r="N2977" i="2"/>
  <c r="O2977" i="2"/>
  <c r="R2977" i="2" s="1"/>
  <c r="P2977" i="2"/>
  <c r="Q2977" i="2"/>
  <c r="X2977" i="2"/>
  <c r="Y2977" i="2"/>
  <c r="Z2977" i="2"/>
  <c r="AA2977" i="2"/>
  <c r="N2978" i="2"/>
  <c r="O2978" i="2"/>
  <c r="R2978" i="2" s="1"/>
  <c r="P2978" i="2"/>
  <c r="Q2978" i="2"/>
  <c r="S2978" i="2"/>
  <c r="X2978" i="2"/>
  <c r="Y2978" i="2"/>
  <c r="Z2978" i="2"/>
  <c r="AA2978" i="2"/>
  <c r="N2979" i="2"/>
  <c r="O2979" i="2"/>
  <c r="P2979" i="2"/>
  <c r="Q2979" i="2"/>
  <c r="R2979" i="2"/>
  <c r="S2979" i="2"/>
  <c r="T2979" i="2"/>
  <c r="U2979" i="2" s="1"/>
  <c r="X2979" i="2"/>
  <c r="Y2979" i="2"/>
  <c r="Z2979" i="2"/>
  <c r="AA2979" i="2"/>
  <c r="N2980" i="2"/>
  <c r="O2980" i="2"/>
  <c r="R2980" i="2" s="1"/>
  <c r="P2980" i="2"/>
  <c r="Q2980" i="2"/>
  <c r="S2980" i="2"/>
  <c r="T2980" i="2"/>
  <c r="U2980" i="2" s="1"/>
  <c r="X2980" i="2"/>
  <c r="Y2980" i="2"/>
  <c r="Z2980" i="2"/>
  <c r="AA2980" i="2"/>
  <c r="N2981" i="2"/>
  <c r="O2981" i="2"/>
  <c r="R2981" i="2" s="1"/>
  <c r="P2981" i="2"/>
  <c r="Q2981" i="2"/>
  <c r="S2981" i="2"/>
  <c r="T2981" i="2"/>
  <c r="U2981" i="2" s="1"/>
  <c r="V2981" i="2"/>
  <c r="W2981" i="2"/>
  <c r="X2981" i="2"/>
  <c r="Y2981" i="2"/>
  <c r="Z2981" i="2"/>
  <c r="AA2981" i="2"/>
  <c r="N2982" i="2"/>
  <c r="O2982" i="2"/>
  <c r="R2982" i="2" s="1"/>
  <c r="P2982" i="2"/>
  <c r="Q2982" i="2"/>
  <c r="X2982" i="2"/>
  <c r="Y2982" i="2"/>
  <c r="Z2982" i="2"/>
  <c r="AA2982" i="2"/>
  <c r="N2983" i="2"/>
  <c r="O2983" i="2"/>
  <c r="R2983" i="2" s="1"/>
  <c r="P2983" i="2"/>
  <c r="Q2983" i="2"/>
  <c r="X2983" i="2"/>
  <c r="Y2983" i="2"/>
  <c r="Z2983" i="2"/>
  <c r="AA2983" i="2"/>
  <c r="N2984" i="2"/>
  <c r="O2984" i="2"/>
  <c r="R2984" i="2" s="1"/>
  <c r="P2984" i="2"/>
  <c r="Q2984" i="2"/>
  <c r="X2984" i="2"/>
  <c r="Y2984" i="2"/>
  <c r="Z2984" i="2"/>
  <c r="AA2984" i="2"/>
  <c r="N2985" i="2"/>
  <c r="O2985" i="2"/>
  <c r="P2985" i="2"/>
  <c r="Q2985" i="2"/>
  <c r="R2985" i="2"/>
  <c r="X2985" i="2"/>
  <c r="Y2985" i="2"/>
  <c r="Z2985" i="2"/>
  <c r="AA2985" i="2"/>
  <c r="N2986" i="2"/>
  <c r="O2986" i="2"/>
  <c r="R2986" i="2" s="1"/>
  <c r="P2986" i="2"/>
  <c r="Q2986" i="2"/>
  <c r="X2986" i="2"/>
  <c r="Y2986" i="2"/>
  <c r="Z2986" i="2"/>
  <c r="AA2986" i="2"/>
  <c r="N2987" i="2"/>
  <c r="O2987" i="2"/>
  <c r="R2987" i="2" s="1"/>
  <c r="P2987" i="2"/>
  <c r="Q2987" i="2"/>
  <c r="S2987" i="2"/>
  <c r="T2987" i="2"/>
  <c r="U2987" i="2" s="1"/>
  <c r="X2987" i="2"/>
  <c r="Y2987" i="2"/>
  <c r="Z2987" i="2"/>
  <c r="AA2987" i="2"/>
  <c r="N2988" i="2"/>
  <c r="O2988" i="2"/>
  <c r="R2988" i="2" s="1"/>
  <c r="P2988" i="2"/>
  <c r="Q2988" i="2"/>
  <c r="S2988" i="2"/>
  <c r="T2988" i="2"/>
  <c r="U2988" i="2" s="1"/>
  <c r="X2988" i="2"/>
  <c r="Y2988" i="2"/>
  <c r="Z2988" i="2"/>
  <c r="AA2988" i="2"/>
  <c r="N2989" i="2"/>
  <c r="O2989" i="2"/>
  <c r="P2989" i="2"/>
  <c r="Q2989" i="2"/>
  <c r="R2989" i="2"/>
  <c r="X2989" i="2"/>
  <c r="Y2989" i="2"/>
  <c r="Z2989" i="2"/>
  <c r="AA2989" i="2"/>
  <c r="N2990" i="2"/>
  <c r="O2990" i="2"/>
  <c r="R2990" i="2" s="1"/>
  <c r="P2990" i="2"/>
  <c r="Q2990" i="2"/>
  <c r="S2990" i="2"/>
  <c r="T2990" i="2"/>
  <c r="U2990" i="2" s="1"/>
  <c r="X2990" i="2"/>
  <c r="Y2990" i="2"/>
  <c r="Z2990" i="2"/>
  <c r="AA2990" i="2"/>
  <c r="N2991" i="2"/>
  <c r="O2991" i="2"/>
  <c r="R2991" i="2" s="1"/>
  <c r="P2991" i="2"/>
  <c r="Q2991" i="2"/>
  <c r="X2991" i="2"/>
  <c r="Y2991" i="2"/>
  <c r="Z2991" i="2"/>
  <c r="AA2991" i="2"/>
  <c r="N2992" i="2"/>
  <c r="O2992" i="2"/>
  <c r="R2992" i="2" s="1"/>
  <c r="P2992" i="2"/>
  <c r="Q2992" i="2"/>
  <c r="X2992" i="2"/>
  <c r="Y2992" i="2"/>
  <c r="Z2992" i="2"/>
  <c r="AA2992" i="2"/>
  <c r="N2993" i="2"/>
  <c r="O2993" i="2"/>
  <c r="R2993" i="2" s="1"/>
  <c r="P2993" i="2"/>
  <c r="Q2993" i="2"/>
  <c r="S2993" i="2"/>
  <c r="X2993" i="2"/>
  <c r="Y2993" i="2"/>
  <c r="Z2993" i="2"/>
  <c r="AA2993" i="2"/>
  <c r="N2994" i="2"/>
  <c r="O2994" i="2"/>
  <c r="R2994" i="2" s="1"/>
  <c r="P2994" i="2"/>
  <c r="Q2994" i="2"/>
  <c r="S2994" i="2"/>
  <c r="T2994" i="2"/>
  <c r="U2994" i="2" s="1"/>
  <c r="X2994" i="2"/>
  <c r="Y2994" i="2"/>
  <c r="Z2994" i="2"/>
  <c r="AA2994" i="2"/>
  <c r="N2995" i="2"/>
  <c r="O2995" i="2"/>
  <c r="R2995" i="2" s="1"/>
  <c r="P2995" i="2"/>
  <c r="Q2995" i="2"/>
  <c r="S2995" i="2"/>
  <c r="T2995" i="2"/>
  <c r="U2995" i="2" s="1"/>
  <c r="W2995" i="2"/>
  <c r="X2995" i="2"/>
  <c r="Y2995" i="2"/>
  <c r="Z2995" i="2"/>
  <c r="AA2995" i="2"/>
  <c r="N2996" i="2"/>
  <c r="O2996" i="2"/>
  <c r="R2996" i="2" s="1"/>
  <c r="P2996" i="2"/>
  <c r="Q2996" i="2"/>
  <c r="S2996" i="2"/>
  <c r="V2996" i="2"/>
  <c r="X2996" i="2"/>
  <c r="Y2996" i="2"/>
  <c r="Z2996" i="2"/>
  <c r="AA2996" i="2"/>
  <c r="N2997" i="2"/>
  <c r="O2997" i="2"/>
  <c r="R2997" i="2" s="1"/>
  <c r="P2997" i="2"/>
  <c r="Q2997" i="2"/>
  <c r="S2997" i="2"/>
  <c r="X2997" i="2"/>
  <c r="Y2997" i="2"/>
  <c r="Z2997" i="2"/>
  <c r="AA2997" i="2"/>
  <c r="N2998" i="2"/>
  <c r="O2998" i="2"/>
  <c r="R2998" i="2" s="1"/>
  <c r="P2998" i="2"/>
  <c r="Q2998" i="2"/>
  <c r="X2998" i="2"/>
  <c r="Y2998" i="2"/>
  <c r="Z2998" i="2"/>
  <c r="AA2998" i="2"/>
  <c r="N2999" i="2"/>
  <c r="O2999" i="2"/>
  <c r="R2999" i="2" s="1"/>
  <c r="P2999" i="2"/>
  <c r="Q2999" i="2"/>
  <c r="S2999" i="2"/>
  <c r="X2999" i="2"/>
  <c r="Y2999" i="2"/>
  <c r="Z2999" i="2"/>
  <c r="AA2999" i="2"/>
  <c r="N3000" i="2"/>
  <c r="O3000" i="2"/>
  <c r="P3000" i="2"/>
  <c r="Q3000" i="2"/>
  <c r="R3000" i="2"/>
  <c r="S3000" i="2"/>
  <c r="T3000" i="2"/>
  <c r="U3000" i="2" s="1"/>
  <c r="W3000" i="2"/>
  <c r="X3000" i="2"/>
  <c r="Y3000" i="2"/>
  <c r="Z3000" i="2"/>
  <c r="AA3000" i="2"/>
  <c r="N3001" i="2"/>
  <c r="O3001" i="2"/>
  <c r="R3001" i="2" s="1"/>
  <c r="P3001" i="2"/>
  <c r="Q3001" i="2"/>
  <c r="S3001" i="2"/>
  <c r="T3001" i="2"/>
  <c r="U3001" i="2" s="1"/>
  <c r="W3001" i="2"/>
  <c r="X3001" i="2"/>
  <c r="Y3001" i="2"/>
  <c r="Z3001" i="2"/>
  <c r="AA3001" i="2"/>
  <c r="N3002" i="2"/>
  <c r="O3002" i="2"/>
  <c r="R3002" i="2" s="1"/>
  <c r="P3002" i="2"/>
  <c r="Q3002" i="2"/>
  <c r="S3002" i="2"/>
  <c r="T3002" i="2"/>
  <c r="U3002" i="2" s="1"/>
  <c r="V3002" i="2"/>
  <c r="W3002" i="2"/>
  <c r="X3002" i="2"/>
  <c r="Y3002" i="2"/>
  <c r="Z3002" i="2"/>
  <c r="AA3002" i="2"/>
  <c r="N3003" i="2"/>
  <c r="O3003" i="2"/>
  <c r="R3003" i="2" s="1"/>
  <c r="P3003" i="2"/>
  <c r="Q3003" i="2"/>
  <c r="X3003" i="2"/>
  <c r="Y3003" i="2"/>
  <c r="Z3003" i="2"/>
  <c r="AA3003" i="2"/>
  <c r="N3004" i="2"/>
  <c r="O3004" i="2"/>
  <c r="P3004" i="2"/>
  <c r="Q3004" i="2"/>
  <c r="R3004" i="2"/>
  <c r="S3004" i="2"/>
  <c r="T3004" i="2"/>
  <c r="U3004" i="2" s="1"/>
  <c r="V3004" i="2"/>
  <c r="X3004" i="2"/>
  <c r="Y3004" i="2"/>
  <c r="Z3004" i="2"/>
  <c r="AA3004" i="2"/>
  <c r="N3005" i="2"/>
  <c r="O3005" i="2"/>
  <c r="R3005" i="2" s="1"/>
  <c r="P3005" i="2"/>
  <c r="Q3005" i="2"/>
  <c r="S3005" i="2"/>
  <c r="T3005" i="2"/>
  <c r="U3005" i="2" s="1"/>
  <c r="X3005" i="2"/>
  <c r="Y3005" i="2"/>
  <c r="Z3005" i="2"/>
  <c r="AA3005" i="2"/>
  <c r="N3006" i="2"/>
  <c r="O3006" i="2"/>
  <c r="R3006" i="2" s="1"/>
  <c r="P3006" i="2"/>
  <c r="Q3006" i="2"/>
  <c r="S3006" i="2"/>
  <c r="X3006" i="2"/>
  <c r="Y3006" i="2"/>
  <c r="Z3006" i="2"/>
  <c r="AA3006" i="2"/>
  <c r="N3007" i="2"/>
  <c r="O3007" i="2"/>
  <c r="P3007" i="2"/>
  <c r="Q3007" i="2"/>
  <c r="R3007" i="2"/>
  <c r="X3007" i="2"/>
  <c r="Y3007" i="2"/>
  <c r="Z3007" i="2"/>
  <c r="AA3007" i="2"/>
  <c r="N3008" i="2"/>
  <c r="O3008" i="2"/>
  <c r="R3008" i="2" s="1"/>
  <c r="P3008" i="2"/>
  <c r="Q3008" i="2"/>
  <c r="S3008" i="2"/>
  <c r="T3008" i="2"/>
  <c r="U3008" i="2" s="1"/>
  <c r="X3008" i="2"/>
  <c r="Y3008" i="2"/>
  <c r="Z3008" i="2"/>
  <c r="AA3008" i="2"/>
  <c r="N3009" i="2"/>
  <c r="O3009" i="2"/>
  <c r="P3009" i="2"/>
  <c r="Q3009" i="2"/>
  <c r="R3009" i="2"/>
  <c r="S3009" i="2"/>
  <c r="X3009" i="2"/>
  <c r="Y3009" i="2"/>
  <c r="Z3009" i="2"/>
  <c r="AA3009" i="2"/>
  <c r="N3010" i="2"/>
  <c r="O3010" i="2"/>
  <c r="R3010" i="2" s="1"/>
  <c r="P3010" i="2"/>
  <c r="Q3010" i="2"/>
  <c r="S3010" i="2"/>
  <c r="X3010" i="2"/>
  <c r="Y3010" i="2"/>
  <c r="Z3010" i="2"/>
  <c r="AA3010" i="2"/>
  <c r="N3011" i="2"/>
  <c r="O3011" i="2"/>
  <c r="R3011" i="2" s="1"/>
  <c r="P3011" i="2"/>
  <c r="Q3011" i="2"/>
  <c r="X3011" i="2"/>
  <c r="Y3011" i="2"/>
  <c r="Z3011" i="2"/>
  <c r="AA3011" i="2"/>
  <c r="N3012" i="2"/>
  <c r="O3012" i="2"/>
  <c r="R3012" i="2" s="1"/>
  <c r="P3012" i="2"/>
  <c r="Q3012" i="2"/>
  <c r="S3012" i="2"/>
  <c r="T3012" i="2"/>
  <c r="U3012" i="2" s="1"/>
  <c r="X3012" i="2"/>
  <c r="Y3012" i="2"/>
  <c r="Z3012" i="2"/>
  <c r="AA3012" i="2"/>
  <c r="N3013" i="2"/>
  <c r="O3013" i="2"/>
  <c r="R3013" i="2" s="1"/>
  <c r="P3013" i="2"/>
  <c r="Q3013" i="2"/>
  <c r="S3013" i="2"/>
  <c r="X3013" i="2"/>
  <c r="Y3013" i="2"/>
  <c r="Z3013" i="2"/>
  <c r="AA3013" i="2"/>
  <c r="N3014" i="2"/>
  <c r="O3014" i="2"/>
  <c r="R3014" i="2" s="1"/>
  <c r="P3014" i="2"/>
  <c r="Q3014" i="2"/>
  <c r="S3014" i="2"/>
  <c r="X3014" i="2"/>
  <c r="Y3014" i="2"/>
  <c r="Z3014" i="2"/>
  <c r="AA3014" i="2"/>
  <c r="N3015" i="2"/>
  <c r="O3015" i="2"/>
  <c r="R3015" i="2" s="1"/>
  <c r="P3015" i="2"/>
  <c r="Q3015" i="2"/>
  <c r="S3015" i="2"/>
  <c r="T3015" i="2"/>
  <c r="U3015" i="2" s="1"/>
  <c r="V3015" i="2"/>
  <c r="X3015" i="2"/>
  <c r="Y3015" i="2"/>
  <c r="Z3015" i="2"/>
  <c r="AA3015" i="2"/>
  <c r="N3016" i="2"/>
  <c r="O3016" i="2"/>
  <c r="R3016" i="2" s="1"/>
  <c r="P3016" i="2"/>
  <c r="Q3016" i="2"/>
  <c r="S3016" i="2"/>
  <c r="T3016" i="2"/>
  <c r="U3016" i="2" s="1"/>
  <c r="X3016" i="2"/>
  <c r="Y3016" i="2"/>
  <c r="Z3016" i="2"/>
  <c r="AA3016" i="2"/>
  <c r="N3017" i="2"/>
  <c r="O3017" i="2"/>
  <c r="P3017" i="2"/>
  <c r="Q3017" i="2"/>
  <c r="R3017" i="2"/>
  <c r="S3017" i="2"/>
  <c r="T3017" i="2"/>
  <c r="U3017" i="2" s="1"/>
  <c r="X3017" i="2"/>
  <c r="Y3017" i="2"/>
  <c r="Z3017" i="2"/>
  <c r="AA3017" i="2"/>
  <c r="N3018" i="2"/>
  <c r="O3018" i="2"/>
  <c r="R3018" i="2" s="1"/>
  <c r="P3018" i="2"/>
  <c r="Q3018" i="2"/>
  <c r="S3018" i="2"/>
  <c r="T3018" i="2"/>
  <c r="U3018" i="2" s="1"/>
  <c r="X3018" i="2"/>
  <c r="Y3018" i="2"/>
  <c r="Z3018" i="2"/>
  <c r="AA3018" i="2"/>
  <c r="N3019" i="2"/>
  <c r="O3019" i="2"/>
  <c r="R3019" i="2" s="1"/>
  <c r="P3019" i="2"/>
  <c r="Q3019" i="2"/>
  <c r="S3019" i="2"/>
  <c r="X3019" i="2"/>
  <c r="Y3019" i="2"/>
  <c r="Z3019" i="2"/>
  <c r="AA3019" i="2"/>
  <c r="N3020" i="2"/>
  <c r="O3020" i="2"/>
  <c r="P3020" i="2"/>
  <c r="Q3020" i="2"/>
  <c r="R3020" i="2"/>
  <c r="S3020" i="2"/>
  <c r="T3020" i="2"/>
  <c r="U3020" i="2" s="1"/>
  <c r="X3020" i="2"/>
  <c r="Y3020" i="2"/>
  <c r="Z3020" i="2"/>
  <c r="AA3020" i="2"/>
  <c r="N3021" i="2"/>
  <c r="O3021" i="2"/>
  <c r="R3021" i="2" s="1"/>
  <c r="P3021" i="2"/>
  <c r="Q3021" i="2"/>
  <c r="S3021" i="2"/>
  <c r="T3021" i="2"/>
  <c r="U3021" i="2" s="1"/>
  <c r="V3021" i="2"/>
  <c r="X3021" i="2"/>
  <c r="Y3021" i="2"/>
  <c r="Z3021" i="2"/>
  <c r="AA3021" i="2"/>
  <c r="N3022" i="2"/>
  <c r="O3022" i="2"/>
  <c r="R3022" i="2" s="1"/>
  <c r="P3022" i="2"/>
  <c r="Q3022" i="2"/>
  <c r="S3022" i="2"/>
  <c r="T3022" i="2"/>
  <c r="U3022" i="2" s="1"/>
  <c r="X3022" i="2"/>
  <c r="Y3022" i="2"/>
  <c r="Z3022" i="2"/>
  <c r="AA3022" i="2"/>
  <c r="N3023" i="2"/>
  <c r="O3023" i="2"/>
  <c r="P3023" i="2"/>
  <c r="Q3023" i="2"/>
  <c r="R3023" i="2"/>
  <c r="X3023" i="2"/>
  <c r="Y3023" i="2"/>
  <c r="Z3023" i="2"/>
  <c r="AA3023" i="2"/>
  <c r="N3024" i="2"/>
  <c r="O3024" i="2"/>
  <c r="R3024" i="2" s="1"/>
  <c r="P3024" i="2"/>
  <c r="Q3024" i="2"/>
  <c r="X3024" i="2"/>
  <c r="Y3024" i="2"/>
  <c r="Z3024" i="2"/>
  <c r="AA3024" i="2"/>
  <c r="N3025" i="2"/>
  <c r="O3025" i="2"/>
  <c r="R3025" i="2" s="1"/>
  <c r="P3025" i="2"/>
  <c r="Q3025" i="2"/>
  <c r="X3025" i="2"/>
  <c r="Y3025" i="2"/>
  <c r="Z3025" i="2"/>
  <c r="AA3025" i="2"/>
  <c r="N3026" i="2"/>
  <c r="O3026" i="2"/>
  <c r="R3026" i="2" s="1"/>
  <c r="P3026" i="2"/>
  <c r="Q3026" i="2"/>
  <c r="S3026" i="2"/>
  <c r="X3026" i="2"/>
  <c r="Y3026" i="2"/>
  <c r="Z3026" i="2"/>
  <c r="AA3026" i="2"/>
  <c r="N3027" i="2"/>
  <c r="O3027" i="2"/>
  <c r="P3027" i="2"/>
  <c r="Q3027" i="2"/>
  <c r="R3027" i="2"/>
  <c r="S3027" i="2"/>
  <c r="T3027" i="2"/>
  <c r="U3027" i="2" s="1"/>
  <c r="X3027" i="2"/>
  <c r="Y3027" i="2"/>
  <c r="Z3027" i="2"/>
  <c r="AA3027" i="2"/>
  <c r="N3028" i="2"/>
  <c r="O3028" i="2"/>
  <c r="R3028" i="2" s="1"/>
  <c r="P3028" i="2"/>
  <c r="Q3028" i="2"/>
  <c r="X3028" i="2"/>
  <c r="Y3028" i="2"/>
  <c r="Z3028" i="2"/>
  <c r="AA3028" i="2"/>
  <c r="N3029" i="2"/>
  <c r="O3029" i="2"/>
  <c r="R3029" i="2" s="1"/>
  <c r="P3029" i="2"/>
  <c r="Q3029" i="2"/>
  <c r="X3029" i="2"/>
  <c r="Y3029" i="2"/>
  <c r="Z3029" i="2"/>
  <c r="AA3029" i="2"/>
  <c r="N3030" i="2"/>
  <c r="O3030" i="2"/>
  <c r="R3030" i="2" s="1"/>
  <c r="P3030" i="2"/>
  <c r="Q3030" i="2"/>
  <c r="S3030" i="2"/>
  <c r="X3030" i="2"/>
  <c r="Y3030" i="2"/>
  <c r="Z3030" i="2"/>
  <c r="AA3030" i="2"/>
  <c r="N3031" i="2"/>
  <c r="O3031" i="2"/>
  <c r="R3031" i="2" s="1"/>
  <c r="P3031" i="2"/>
  <c r="Q3031" i="2"/>
  <c r="S3031" i="2"/>
  <c r="X3031" i="2"/>
  <c r="Y3031" i="2"/>
  <c r="Z3031" i="2"/>
  <c r="AA3031" i="2"/>
  <c r="N3032" i="2"/>
  <c r="O3032" i="2"/>
  <c r="R3032" i="2" s="1"/>
  <c r="P3032" i="2"/>
  <c r="Q3032" i="2"/>
  <c r="X3032" i="2"/>
  <c r="Y3032" i="2"/>
  <c r="Z3032" i="2"/>
  <c r="AA3032" i="2"/>
  <c r="N3033" i="2"/>
  <c r="O3033" i="2"/>
  <c r="P3033" i="2"/>
  <c r="Q3033" i="2"/>
  <c r="R3033" i="2"/>
  <c r="S3033" i="2"/>
  <c r="T3033" i="2"/>
  <c r="U3033" i="2" s="1"/>
  <c r="X3033" i="2"/>
  <c r="Y3033" i="2"/>
  <c r="Z3033" i="2"/>
  <c r="AA3033" i="2"/>
  <c r="N3034" i="2"/>
  <c r="O3034" i="2"/>
  <c r="R3034" i="2" s="1"/>
  <c r="P3034" i="2"/>
  <c r="Q3034" i="2"/>
  <c r="S3034" i="2"/>
  <c r="W3034" i="2"/>
  <c r="X3034" i="2"/>
  <c r="Y3034" i="2"/>
  <c r="Z3034" i="2"/>
  <c r="AA3034" i="2"/>
  <c r="N3035" i="2"/>
  <c r="O3035" i="2"/>
  <c r="R3035" i="2" s="1"/>
  <c r="P3035" i="2"/>
  <c r="Q3035" i="2"/>
  <c r="X3035" i="2"/>
  <c r="Y3035" i="2"/>
  <c r="Z3035" i="2"/>
  <c r="AA3035" i="2"/>
  <c r="N3036" i="2"/>
  <c r="O3036" i="2"/>
  <c r="R3036" i="2" s="1"/>
  <c r="P3036" i="2"/>
  <c r="Q3036" i="2"/>
  <c r="S3036" i="2"/>
  <c r="T3036" i="2"/>
  <c r="U3036" i="2" s="1"/>
  <c r="X3036" i="2"/>
  <c r="Y3036" i="2"/>
  <c r="Z3036" i="2"/>
  <c r="AA3036" i="2"/>
  <c r="N3037" i="2"/>
  <c r="O3037" i="2"/>
  <c r="R3037" i="2" s="1"/>
  <c r="P3037" i="2"/>
  <c r="Q3037" i="2"/>
  <c r="S3037" i="2"/>
  <c r="X3037" i="2"/>
  <c r="Y3037" i="2"/>
  <c r="Z3037" i="2"/>
  <c r="AA3037" i="2"/>
  <c r="N3038" i="2"/>
  <c r="O3038" i="2"/>
  <c r="R3038" i="2" s="1"/>
  <c r="P3038" i="2"/>
  <c r="Q3038" i="2"/>
  <c r="S3038" i="2"/>
  <c r="T3038" i="2"/>
  <c r="U3038" i="2" s="1"/>
  <c r="X3038" i="2"/>
  <c r="Y3038" i="2"/>
  <c r="Z3038" i="2"/>
  <c r="AA3038" i="2"/>
  <c r="N3039" i="2"/>
  <c r="O3039" i="2"/>
  <c r="R3039" i="2" s="1"/>
  <c r="P3039" i="2"/>
  <c r="Q3039" i="2"/>
  <c r="S3039" i="2"/>
  <c r="T3039" i="2"/>
  <c r="U3039" i="2" s="1"/>
  <c r="X3039" i="2"/>
  <c r="Y3039" i="2"/>
  <c r="Z3039" i="2"/>
  <c r="AA3039" i="2"/>
  <c r="N3040" i="2"/>
  <c r="O3040" i="2"/>
  <c r="R3040" i="2" s="1"/>
  <c r="P3040" i="2"/>
  <c r="Q3040" i="2"/>
  <c r="X3040" i="2"/>
  <c r="Y3040" i="2"/>
  <c r="Z3040" i="2"/>
  <c r="AA3040" i="2"/>
  <c r="N3041" i="2"/>
  <c r="O3041" i="2"/>
  <c r="R3041" i="2" s="1"/>
  <c r="P3041" i="2"/>
  <c r="Q3041" i="2"/>
  <c r="S3041" i="2"/>
  <c r="T3041" i="2"/>
  <c r="U3041" i="2" s="1"/>
  <c r="W3041" i="2"/>
  <c r="X3041" i="2"/>
  <c r="Y3041" i="2"/>
  <c r="Z3041" i="2"/>
  <c r="AA3041" i="2"/>
  <c r="N3042" i="2"/>
  <c r="O3042" i="2"/>
  <c r="R3042" i="2" s="1"/>
  <c r="P3042" i="2"/>
  <c r="Q3042" i="2"/>
  <c r="X3042" i="2"/>
  <c r="Y3042" i="2"/>
  <c r="Z3042" i="2"/>
  <c r="AA3042" i="2"/>
  <c r="N3043" i="2"/>
  <c r="O3043" i="2"/>
  <c r="R3043" i="2" s="1"/>
  <c r="P3043" i="2"/>
  <c r="Q3043" i="2"/>
  <c r="S3043" i="2"/>
  <c r="X3043" i="2"/>
  <c r="Y3043" i="2"/>
  <c r="Z3043" i="2"/>
  <c r="AA3043" i="2"/>
  <c r="N3044" i="2"/>
  <c r="O3044" i="2"/>
  <c r="R3044" i="2" s="1"/>
  <c r="P3044" i="2"/>
  <c r="Q3044" i="2"/>
  <c r="S3044" i="2"/>
  <c r="T3044" i="2"/>
  <c r="U3044" i="2" s="1"/>
  <c r="X3044" i="2"/>
  <c r="Y3044" i="2"/>
  <c r="Z3044" i="2"/>
  <c r="AA3044" i="2"/>
  <c r="N3045" i="2"/>
  <c r="O3045" i="2"/>
  <c r="R3045" i="2" s="1"/>
  <c r="P3045" i="2"/>
  <c r="Q3045" i="2"/>
  <c r="S3045" i="2"/>
  <c r="T3045" i="2"/>
  <c r="U3045" i="2" s="1"/>
  <c r="W3045" i="2"/>
  <c r="X3045" i="2"/>
  <c r="Y3045" i="2"/>
  <c r="Z3045" i="2"/>
  <c r="AA3045" i="2"/>
  <c r="N3046" i="2"/>
  <c r="O3046" i="2"/>
  <c r="R3046" i="2" s="1"/>
  <c r="P3046" i="2"/>
  <c r="Q3046" i="2"/>
  <c r="S3046" i="2"/>
  <c r="X3046" i="2"/>
  <c r="Y3046" i="2"/>
  <c r="Z3046" i="2"/>
  <c r="AA3046" i="2"/>
  <c r="N3047" i="2"/>
  <c r="O3047" i="2"/>
  <c r="R3047" i="2" s="1"/>
  <c r="P3047" i="2"/>
  <c r="Q3047" i="2"/>
  <c r="S3047" i="2"/>
  <c r="T3047" i="2"/>
  <c r="U3047" i="2" s="1"/>
  <c r="X3047" i="2"/>
  <c r="Y3047" i="2"/>
  <c r="Z3047" i="2"/>
  <c r="AA3047" i="2"/>
  <c r="N3048" i="2"/>
  <c r="O3048" i="2"/>
  <c r="R3048" i="2" s="1"/>
  <c r="P3048" i="2"/>
  <c r="Q3048" i="2"/>
  <c r="S3048" i="2"/>
  <c r="X3048" i="2"/>
  <c r="Y3048" i="2"/>
  <c r="Z3048" i="2"/>
  <c r="AA3048" i="2"/>
  <c r="N3049" i="2"/>
  <c r="O3049" i="2"/>
  <c r="R3049" i="2" s="1"/>
  <c r="P3049" i="2"/>
  <c r="Q3049" i="2"/>
  <c r="S3049" i="2"/>
  <c r="W3049" i="2"/>
  <c r="X3049" i="2"/>
  <c r="Y3049" i="2"/>
  <c r="Z3049" i="2"/>
  <c r="AA3049" i="2"/>
  <c r="N3050" i="2"/>
  <c r="O3050" i="2"/>
  <c r="R3050" i="2" s="1"/>
  <c r="P3050" i="2"/>
  <c r="Q3050" i="2"/>
  <c r="S3050" i="2"/>
  <c r="T3050" i="2"/>
  <c r="U3050" i="2" s="1"/>
  <c r="X3050" i="2"/>
  <c r="Y3050" i="2"/>
  <c r="Z3050" i="2"/>
  <c r="AA3050" i="2"/>
  <c r="N3051" i="2"/>
  <c r="O3051" i="2"/>
  <c r="R3051" i="2" s="1"/>
  <c r="P3051" i="2"/>
  <c r="Q3051" i="2"/>
  <c r="S3051" i="2"/>
  <c r="X3051" i="2"/>
  <c r="Y3051" i="2"/>
  <c r="Z3051" i="2"/>
  <c r="AA3051" i="2"/>
  <c r="N3052" i="2"/>
  <c r="O3052" i="2"/>
  <c r="R3052" i="2" s="1"/>
  <c r="P3052" i="2"/>
  <c r="Q3052" i="2"/>
  <c r="S3052" i="2"/>
  <c r="T3052" i="2"/>
  <c r="U3052" i="2" s="1"/>
  <c r="X3052" i="2"/>
  <c r="Y3052" i="2"/>
  <c r="Z3052" i="2"/>
  <c r="AA3052" i="2"/>
  <c r="N3053" i="2"/>
  <c r="O3053" i="2"/>
  <c r="R3053" i="2" s="1"/>
  <c r="P3053" i="2"/>
  <c r="Q3053" i="2"/>
  <c r="X3053" i="2"/>
  <c r="Y3053" i="2"/>
  <c r="Z3053" i="2"/>
  <c r="AA3053" i="2"/>
  <c r="N3054" i="2"/>
  <c r="O3054" i="2"/>
  <c r="R3054" i="2" s="1"/>
  <c r="P3054" i="2"/>
  <c r="Q3054" i="2"/>
  <c r="S3054" i="2"/>
  <c r="X3054" i="2"/>
  <c r="Y3054" i="2"/>
  <c r="Z3054" i="2"/>
  <c r="AA3054" i="2"/>
  <c r="N3055" i="2"/>
  <c r="O3055" i="2"/>
  <c r="R3055" i="2" s="1"/>
  <c r="P3055" i="2"/>
  <c r="Q3055" i="2"/>
  <c r="S3055" i="2"/>
  <c r="T3055" i="2"/>
  <c r="U3055" i="2" s="1"/>
  <c r="X3055" i="2"/>
  <c r="Y3055" i="2"/>
  <c r="Z3055" i="2"/>
  <c r="AA3055" i="2"/>
  <c r="N3056" i="2"/>
  <c r="O3056" i="2"/>
  <c r="R3056" i="2" s="1"/>
  <c r="P3056" i="2"/>
  <c r="Q3056" i="2"/>
  <c r="S3056" i="2"/>
  <c r="X3056" i="2"/>
  <c r="Y3056" i="2"/>
  <c r="Z3056" i="2"/>
  <c r="AA3056" i="2"/>
  <c r="N3057" i="2"/>
  <c r="O3057" i="2"/>
  <c r="P3057" i="2"/>
  <c r="Q3057" i="2"/>
  <c r="R3057" i="2"/>
  <c r="S3057" i="2"/>
  <c r="T3057" i="2"/>
  <c r="U3057" i="2" s="1"/>
  <c r="V3057" i="2"/>
  <c r="X3057" i="2"/>
  <c r="Y3057" i="2"/>
  <c r="Z3057" i="2"/>
  <c r="AA3057" i="2"/>
  <c r="N3058" i="2"/>
  <c r="O3058" i="2"/>
  <c r="R3058" i="2" s="1"/>
  <c r="P3058" i="2"/>
  <c r="Q3058" i="2"/>
  <c r="S3058" i="2"/>
  <c r="T3058" i="2"/>
  <c r="U3058" i="2"/>
  <c r="W3058" i="2"/>
  <c r="X3058" i="2"/>
  <c r="Y3058" i="2"/>
  <c r="Z3058" i="2"/>
  <c r="AA3058" i="2"/>
  <c r="N3059" i="2"/>
  <c r="O3059" i="2"/>
  <c r="P3059" i="2"/>
  <c r="Q3059" i="2"/>
  <c r="R3059" i="2"/>
  <c r="S3059" i="2"/>
  <c r="X3059" i="2"/>
  <c r="Y3059" i="2"/>
  <c r="Z3059" i="2"/>
  <c r="AA3059" i="2"/>
  <c r="N3060" i="2"/>
  <c r="O3060" i="2"/>
  <c r="R3060" i="2" s="1"/>
  <c r="P3060" i="2"/>
  <c r="Q3060" i="2"/>
  <c r="X3060" i="2"/>
  <c r="Y3060" i="2"/>
  <c r="Z3060" i="2"/>
  <c r="AA3060" i="2"/>
  <c r="N3061" i="2"/>
  <c r="O3061" i="2"/>
  <c r="R3061" i="2" s="1"/>
  <c r="P3061" i="2"/>
  <c r="Q3061" i="2"/>
  <c r="X3061" i="2"/>
  <c r="Y3061" i="2"/>
  <c r="Z3061" i="2"/>
  <c r="AA3061" i="2"/>
  <c r="N3062" i="2"/>
  <c r="O3062" i="2"/>
  <c r="R3062" i="2" s="1"/>
  <c r="P3062" i="2"/>
  <c r="Q3062" i="2"/>
  <c r="S3062" i="2"/>
  <c r="X3062" i="2"/>
  <c r="Y3062" i="2"/>
  <c r="Z3062" i="2"/>
  <c r="AA3062" i="2"/>
  <c r="N3063" i="2"/>
  <c r="O3063" i="2"/>
  <c r="R3063" i="2" s="1"/>
  <c r="P3063" i="2"/>
  <c r="Q3063" i="2"/>
  <c r="X3063" i="2"/>
  <c r="Y3063" i="2"/>
  <c r="Z3063" i="2"/>
  <c r="AA3063" i="2"/>
  <c r="N3064" i="2"/>
  <c r="O3064" i="2"/>
  <c r="R3064" i="2" s="1"/>
  <c r="P3064" i="2"/>
  <c r="Q3064" i="2"/>
  <c r="S3064" i="2"/>
  <c r="X3064" i="2"/>
  <c r="Y3064" i="2"/>
  <c r="Z3064" i="2"/>
  <c r="AA3064" i="2"/>
  <c r="N3065" i="2"/>
  <c r="O3065" i="2"/>
  <c r="R3065" i="2" s="1"/>
  <c r="P3065" i="2"/>
  <c r="Q3065" i="2"/>
  <c r="X3065" i="2"/>
  <c r="Y3065" i="2"/>
  <c r="Z3065" i="2"/>
  <c r="AA3065" i="2"/>
  <c r="N3066" i="2"/>
  <c r="O3066" i="2"/>
  <c r="R3066" i="2" s="1"/>
  <c r="P3066" i="2"/>
  <c r="Q3066" i="2"/>
  <c r="S3066" i="2"/>
  <c r="W3066" i="2"/>
  <c r="X3066" i="2"/>
  <c r="Y3066" i="2"/>
  <c r="Z3066" i="2"/>
  <c r="AA3066" i="2"/>
  <c r="N3067" i="2"/>
  <c r="O3067" i="2"/>
  <c r="R3067" i="2" s="1"/>
  <c r="P3067" i="2"/>
  <c r="Q3067" i="2"/>
  <c r="X3067" i="2"/>
  <c r="Y3067" i="2"/>
  <c r="Z3067" i="2"/>
  <c r="AA3067" i="2"/>
  <c r="N3068" i="2"/>
  <c r="O3068" i="2"/>
  <c r="R3068" i="2" s="1"/>
  <c r="P3068" i="2"/>
  <c r="Q3068" i="2"/>
  <c r="S3068" i="2"/>
  <c r="T3068" i="2"/>
  <c r="U3068" i="2" s="1"/>
  <c r="X3068" i="2"/>
  <c r="Y3068" i="2"/>
  <c r="Z3068" i="2"/>
  <c r="AA3068" i="2"/>
  <c r="N3069" i="2"/>
  <c r="O3069" i="2"/>
  <c r="R3069" i="2" s="1"/>
  <c r="P3069" i="2"/>
  <c r="Q3069" i="2"/>
  <c r="X3069" i="2"/>
  <c r="Y3069" i="2"/>
  <c r="Z3069" i="2"/>
  <c r="AA3069" i="2"/>
  <c r="N3070" i="2"/>
  <c r="O3070" i="2"/>
  <c r="R3070" i="2" s="1"/>
  <c r="P3070" i="2"/>
  <c r="Q3070" i="2"/>
  <c r="X3070" i="2"/>
  <c r="Y3070" i="2"/>
  <c r="Z3070" i="2"/>
  <c r="AA3070" i="2"/>
  <c r="N3071" i="2"/>
  <c r="O3071" i="2"/>
  <c r="P3071" i="2"/>
  <c r="Q3071" i="2"/>
  <c r="R3071" i="2"/>
  <c r="S3071" i="2"/>
  <c r="X3071" i="2"/>
  <c r="Y3071" i="2"/>
  <c r="Z3071" i="2"/>
  <c r="AA3071" i="2"/>
  <c r="N3072" i="2"/>
  <c r="O3072" i="2"/>
  <c r="P3072" i="2"/>
  <c r="Q3072" i="2"/>
  <c r="R3072" i="2"/>
  <c r="S3072" i="2"/>
  <c r="T3072" i="2"/>
  <c r="U3072" i="2" s="1"/>
  <c r="W3072" i="2"/>
  <c r="X3072" i="2"/>
  <c r="Y3072" i="2"/>
  <c r="Z3072" i="2"/>
  <c r="AA3072" i="2"/>
  <c r="N3073" i="2"/>
  <c r="O3073" i="2"/>
  <c r="R3073" i="2" s="1"/>
  <c r="P3073" i="2"/>
  <c r="Q3073" i="2"/>
  <c r="X3073" i="2"/>
  <c r="Y3073" i="2"/>
  <c r="Z3073" i="2"/>
  <c r="AA3073" i="2"/>
  <c r="N3074" i="2"/>
  <c r="O3074" i="2"/>
  <c r="R3074" i="2" s="1"/>
  <c r="P3074" i="2"/>
  <c r="Q3074" i="2"/>
  <c r="S3074" i="2"/>
  <c r="X3074" i="2"/>
  <c r="Y3074" i="2"/>
  <c r="Z3074" i="2"/>
  <c r="AA3074" i="2"/>
  <c r="N3075" i="2"/>
  <c r="O3075" i="2"/>
  <c r="R3075" i="2" s="1"/>
  <c r="P3075" i="2"/>
  <c r="Q3075" i="2"/>
  <c r="S3075" i="2"/>
  <c r="T3075" i="2"/>
  <c r="U3075" i="2" s="1"/>
  <c r="W3075" i="2"/>
  <c r="X3075" i="2"/>
  <c r="Y3075" i="2"/>
  <c r="Z3075" i="2"/>
  <c r="AA3075" i="2"/>
  <c r="N3076" i="2"/>
  <c r="O3076" i="2"/>
  <c r="P3076" i="2"/>
  <c r="Q3076" i="2"/>
  <c r="R3076" i="2"/>
  <c r="S3076" i="2"/>
  <c r="X3076" i="2"/>
  <c r="Y3076" i="2"/>
  <c r="Z3076" i="2"/>
  <c r="AA3076" i="2"/>
  <c r="N3077" i="2"/>
  <c r="O3077" i="2"/>
  <c r="R3077" i="2" s="1"/>
  <c r="P3077" i="2"/>
  <c r="Q3077" i="2"/>
  <c r="S3077" i="2"/>
  <c r="X3077" i="2"/>
  <c r="Y3077" i="2"/>
  <c r="Z3077" i="2"/>
  <c r="AA3077" i="2"/>
  <c r="N3078" i="2"/>
  <c r="O3078" i="2"/>
  <c r="R3078" i="2" s="1"/>
  <c r="P3078" i="2"/>
  <c r="Q3078" i="2"/>
  <c r="S3078" i="2"/>
  <c r="T3078" i="2"/>
  <c r="U3078" i="2" s="1"/>
  <c r="V3078" i="2"/>
  <c r="W3078" i="2"/>
  <c r="X3078" i="2"/>
  <c r="Y3078" i="2"/>
  <c r="Z3078" i="2"/>
  <c r="AA3078" i="2"/>
  <c r="N3079" i="2"/>
  <c r="O3079" i="2"/>
  <c r="P3079" i="2"/>
  <c r="Q3079" i="2"/>
  <c r="R3079" i="2"/>
  <c r="X3079" i="2"/>
  <c r="Y3079" i="2"/>
  <c r="Z3079" i="2"/>
  <c r="AA3079" i="2"/>
  <c r="N3080" i="2"/>
  <c r="O3080" i="2"/>
  <c r="R3080" i="2" s="1"/>
  <c r="P3080" i="2"/>
  <c r="Q3080" i="2"/>
  <c r="X3080" i="2"/>
  <c r="Y3080" i="2"/>
  <c r="Z3080" i="2"/>
  <c r="AA3080" i="2"/>
  <c r="N3081" i="2"/>
  <c r="O3081" i="2"/>
  <c r="R3081" i="2" s="1"/>
  <c r="P3081" i="2"/>
  <c r="Q3081" i="2"/>
  <c r="S3081" i="2"/>
  <c r="X3081" i="2"/>
  <c r="Y3081" i="2"/>
  <c r="Z3081" i="2"/>
  <c r="AA3081" i="2"/>
  <c r="N3082" i="2"/>
  <c r="O3082" i="2"/>
  <c r="R3082" i="2" s="1"/>
  <c r="P3082" i="2"/>
  <c r="Q3082" i="2"/>
  <c r="X3082" i="2"/>
  <c r="Y3082" i="2"/>
  <c r="Z3082" i="2"/>
  <c r="AA3082" i="2"/>
  <c r="N3083" i="2"/>
  <c r="O3083" i="2"/>
  <c r="R3083" i="2" s="1"/>
  <c r="P3083" i="2"/>
  <c r="Q3083" i="2"/>
  <c r="S3083" i="2"/>
  <c r="T3083" i="2"/>
  <c r="U3083" i="2" s="1"/>
  <c r="V3083" i="2"/>
  <c r="X3083" i="2"/>
  <c r="Y3083" i="2"/>
  <c r="Z3083" i="2"/>
  <c r="AA3083" i="2"/>
  <c r="N3084" i="2"/>
  <c r="O3084" i="2"/>
  <c r="R3084" i="2" s="1"/>
  <c r="P3084" i="2"/>
  <c r="Q3084" i="2"/>
  <c r="S3084" i="2"/>
  <c r="X3084" i="2"/>
  <c r="Y3084" i="2"/>
  <c r="Z3084" i="2"/>
  <c r="AA3084" i="2"/>
  <c r="N3085" i="2"/>
  <c r="O3085" i="2"/>
  <c r="R3085" i="2" s="1"/>
  <c r="P3085" i="2"/>
  <c r="Q3085" i="2"/>
  <c r="X3085" i="2"/>
  <c r="Y3085" i="2"/>
  <c r="Z3085" i="2"/>
  <c r="AA3085" i="2"/>
  <c r="N3086" i="2"/>
  <c r="O3086" i="2"/>
  <c r="R3086" i="2" s="1"/>
  <c r="P3086" i="2"/>
  <c r="Q3086" i="2"/>
  <c r="S3086" i="2"/>
  <c r="X3086" i="2"/>
  <c r="Y3086" i="2"/>
  <c r="Z3086" i="2"/>
  <c r="AA3086" i="2"/>
  <c r="N3087" i="2"/>
  <c r="O3087" i="2"/>
  <c r="R3087" i="2" s="1"/>
  <c r="P3087" i="2"/>
  <c r="Q3087" i="2"/>
  <c r="X3087" i="2"/>
  <c r="Y3087" i="2"/>
  <c r="Z3087" i="2"/>
  <c r="AA3087" i="2"/>
  <c r="N3088" i="2"/>
  <c r="O3088" i="2"/>
  <c r="R3088" i="2" s="1"/>
  <c r="P3088" i="2"/>
  <c r="Q3088" i="2"/>
  <c r="S3088" i="2"/>
  <c r="T3088" i="2"/>
  <c r="U3088" i="2" s="1"/>
  <c r="V3088" i="2"/>
  <c r="X3088" i="2"/>
  <c r="Y3088" i="2"/>
  <c r="Z3088" i="2"/>
  <c r="AA3088" i="2"/>
  <c r="N3089" i="2"/>
  <c r="O3089" i="2"/>
  <c r="R3089" i="2" s="1"/>
  <c r="P3089" i="2"/>
  <c r="Q3089" i="2"/>
  <c r="X3089" i="2"/>
  <c r="Y3089" i="2"/>
  <c r="Z3089" i="2"/>
  <c r="AA3089" i="2"/>
  <c r="N3090" i="2"/>
  <c r="O3090" i="2"/>
  <c r="R3090" i="2" s="1"/>
  <c r="P3090" i="2"/>
  <c r="Q3090" i="2"/>
  <c r="X3090" i="2"/>
  <c r="Y3090" i="2"/>
  <c r="Z3090" i="2"/>
  <c r="AA3090" i="2"/>
  <c r="N3091" i="2"/>
  <c r="O3091" i="2"/>
  <c r="R3091" i="2" s="1"/>
  <c r="P3091" i="2"/>
  <c r="Q3091" i="2"/>
  <c r="X3091" i="2"/>
  <c r="Y3091" i="2"/>
  <c r="Z3091" i="2"/>
  <c r="AA3091" i="2"/>
  <c r="N3092" i="2"/>
  <c r="O3092" i="2"/>
  <c r="R3092" i="2" s="1"/>
  <c r="P3092" i="2"/>
  <c r="Q3092" i="2"/>
  <c r="S3092" i="2"/>
  <c r="T3092" i="2"/>
  <c r="U3092" i="2" s="1"/>
  <c r="X3092" i="2"/>
  <c r="Y3092" i="2"/>
  <c r="Z3092" i="2"/>
  <c r="AA3092" i="2"/>
  <c r="N3093" i="2"/>
  <c r="O3093" i="2"/>
  <c r="P3093" i="2"/>
  <c r="Q3093" i="2"/>
  <c r="R3093" i="2"/>
  <c r="X3093" i="2"/>
  <c r="Y3093" i="2"/>
  <c r="Z3093" i="2"/>
  <c r="AA3093" i="2"/>
  <c r="N3094" i="2"/>
  <c r="O3094" i="2"/>
  <c r="R3094" i="2" s="1"/>
  <c r="P3094" i="2"/>
  <c r="Q3094" i="2"/>
  <c r="X3094" i="2"/>
  <c r="Y3094" i="2"/>
  <c r="Z3094" i="2"/>
  <c r="AA3094" i="2"/>
  <c r="N3095" i="2"/>
  <c r="O3095" i="2"/>
  <c r="P3095" i="2"/>
  <c r="Q3095" i="2"/>
  <c r="R3095" i="2"/>
  <c r="S3095" i="2"/>
  <c r="X3095" i="2"/>
  <c r="Y3095" i="2"/>
  <c r="Z3095" i="2"/>
  <c r="AA3095" i="2"/>
  <c r="N3096" i="2"/>
  <c r="O3096" i="2"/>
  <c r="R3096" i="2" s="1"/>
  <c r="P3096" i="2"/>
  <c r="Q3096" i="2"/>
  <c r="X3096" i="2"/>
  <c r="Y3096" i="2"/>
  <c r="Z3096" i="2"/>
  <c r="AA3096" i="2"/>
  <c r="N3097" i="2"/>
  <c r="O3097" i="2"/>
  <c r="P3097" i="2"/>
  <c r="Q3097" i="2"/>
  <c r="R3097" i="2"/>
  <c r="X3097" i="2"/>
  <c r="Y3097" i="2"/>
  <c r="Z3097" i="2"/>
  <c r="AA3097" i="2"/>
  <c r="N3098" i="2"/>
  <c r="O3098" i="2"/>
  <c r="R3098" i="2" s="1"/>
  <c r="P3098" i="2"/>
  <c r="Q3098" i="2"/>
  <c r="X3098" i="2"/>
  <c r="Y3098" i="2"/>
  <c r="Z3098" i="2"/>
  <c r="AA3098" i="2"/>
  <c r="N3099" i="2"/>
  <c r="O3099" i="2"/>
  <c r="R3099" i="2" s="1"/>
  <c r="P3099" i="2"/>
  <c r="Q3099" i="2"/>
  <c r="X3099" i="2"/>
  <c r="Y3099" i="2"/>
  <c r="Z3099" i="2"/>
  <c r="AA3099" i="2"/>
  <c r="N3100" i="2"/>
  <c r="O3100" i="2"/>
  <c r="P3100" i="2"/>
  <c r="Q3100" i="2"/>
  <c r="R3100" i="2"/>
  <c r="S3100" i="2"/>
  <c r="T3100" i="2"/>
  <c r="U3100" i="2" s="1"/>
  <c r="X3100" i="2"/>
  <c r="Y3100" i="2"/>
  <c r="Z3100" i="2"/>
  <c r="AA3100" i="2"/>
  <c r="N3101" i="2"/>
  <c r="O3101" i="2"/>
  <c r="R3101" i="2" s="1"/>
  <c r="P3101" i="2"/>
  <c r="Q3101" i="2"/>
  <c r="X3101" i="2"/>
  <c r="Y3101" i="2"/>
  <c r="Z3101" i="2"/>
  <c r="AA3101" i="2"/>
  <c r="N3102" i="2"/>
  <c r="O3102" i="2"/>
  <c r="R3102" i="2" s="1"/>
  <c r="P3102" i="2"/>
  <c r="Q3102" i="2"/>
  <c r="X3102" i="2"/>
  <c r="Y3102" i="2"/>
  <c r="Z3102" i="2"/>
  <c r="AA3102" i="2"/>
  <c r="N3103" i="2"/>
  <c r="O3103" i="2"/>
  <c r="R3103" i="2" s="1"/>
  <c r="P3103" i="2"/>
  <c r="Q3103" i="2"/>
  <c r="S3103" i="2"/>
  <c r="T3103" i="2"/>
  <c r="U3103" i="2" s="1"/>
  <c r="V3103" i="2"/>
  <c r="X3103" i="2"/>
  <c r="Y3103" i="2"/>
  <c r="Z3103" i="2"/>
  <c r="AA3103" i="2"/>
  <c r="N3104" i="2"/>
  <c r="O3104" i="2"/>
  <c r="R3104" i="2" s="1"/>
  <c r="P3104" i="2"/>
  <c r="Q3104" i="2"/>
  <c r="S3104" i="2"/>
  <c r="T3104" i="2"/>
  <c r="U3104" i="2" s="1"/>
  <c r="X3104" i="2"/>
  <c r="Y3104" i="2"/>
  <c r="Z3104" i="2"/>
  <c r="AA3104" i="2"/>
  <c r="N3105" i="2"/>
  <c r="O3105" i="2"/>
  <c r="R3105" i="2" s="1"/>
  <c r="P3105" i="2"/>
  <c r="Q3105" i="2"/>
  <c r="S3105" i="2"/>
  <c r="X3105" i="2"/>
  <c r="Y3105" i="2"/>
  <c r="Z3105" i="2"/>
  <c r="AA3105" i="2"/>
  <c r="N3106" i="2"/>
  <c r="O3106" i="2"/>
  <c r="R3106" i="2" s="1"/>
  <c r="P3106" i="2"/>
  <c r="Q3106" i="2"/>
  <c r="X3106" i="2"/>
  <c r="Y3106" i="2"/>
  <c r="Z3106" i="2"/>
  <c r="AA3106" i="2"/>
  <c r="N3107" i="2"/>
  <c r="O3107" i="2"/>
  <c r="R3107" i="2" s="1"/>
  <c r="P3107" i="2"/>
  <c r="Q3107" i="2"/>
  <c r="X3107" i="2"/>
  <c r="Y3107" i="2"/>
  <c r="Z3107" i="2"/>
  <c r="AA3107" i="2"/>
  <c r="N3108" i="2"/>
  <c r="O3108" i="2"/>
  <c r="R3108" i="2" s="1"/>
  <c r="P3108" i="2"/>
  <c r="Q3108" i="2"/>
  <c r="X3108" i="2"/>
  <c r="Y3108" i="2"/>
  <c r="Z3108" i="2"/>
  <c r="AA3108" i="2"/>
  <c r="N3109" i="2"/>
  <c r="O3109" i="2"/>
  <c r="P3109" i="2"/>
  <c r="Q3109" i="2"/>
  <c r="R3109" i="2"/>
  <c r="X3109" i="2"/>
  <c r="Y3109" i="2"/>
  <c r="Z3109" i="2"/>
  <c r="AA3109" i="2"/>
  <c r="N3110" i="2"/>
  <c r="O3110" i="2"/>
  <c r="R3110" i="2" s="1"/>
  <c r="P3110" i="2"/>
  <c r="Q3110" i="2"/>
  <c r="X3110" i="2"/>
  <c r="Y3110" i="2"/>
  <c r="Z3110" i="2"/>
  <c r="AA3110" i="2"/>
  <c r="N3111" i="2"/>
  <c r="O3111" i="2"/>
  <c r="R3111" i="2" s="1"/>
  <c r="P3111" i="2"/>
  <c r="Q3111" i="2"/>
  <c r="S3111" i="2"/>
  <c r="X3111" i="2"/>
  <c r="Y3111" i="2"/>
  <c r="Z3111" i="2"/>
  <c r="AA3111" i="2"/>
  <c r="N3112" i="2"/>
  <c r="O3112" i="2"/>
  <c r="R3112" i="2" s="1"/>
  <c r="P3112" i="2"/>
  <c r="Q3112" i="2"/>
  <c r="S3112" i="2"/>
  <c r="T3112" i="2"/>
  <c r="U3112" i="2" s="1"/>
  <c r="X3112" i="2"/>
  <c r="Y3112" i="2"/>
  <c r="Z3112" i="2"/>
  <c r="AA3112" i="2"/>
  <c r="N3113" i="2"/>
  <c r="O3113" i="2"/>
  <c r="P3113" i="2"/>
  <c r="Q3113" i="2"/>
  <c r="R3113" i="2"/>
  <c r="S3113" i="2"/>
  <c r="T3113" i="2"/>
  <c r="U3113" i="2" s="1"/>
  <c r="X3113" i="2"/>
  <c r="Y3113" i="2"/>
  <c r="Z3113" i="2"/>
  <c r="AA3113" i="2"/>
  <c r="N3114" i="2"/>
  <c r="O3114" i="2"/>
  <c r="R3114" i="2" s="1"/>
  <c r="P3114" i="2"/>
  <c r="Q3114" i="2"/>
  <c r="S3114" i="2"/>
  <c r="X3114" i="2"/>
  <c r="Y3114" i="2"/>
  <c r="Z3114" i="2"/>
  <c r="AA3114" i="2"/>
  <c r="N3115" i="2"/>
  <c r="O3115" i="2"/>
  <c r="R3115" i="2" s="1"/>
  <c r="P3115" i="2"/>
  <c r="Q3115" i="2"/>
  <c r="X3115" i="2"/>
  <c r="Y3115" i="2"/>
  <c r="Z3115" i="2"/>
  <c r="AA3115" i="2"/>
  <c r="N3116" i="2"/>
  <c r="O3116" i="2"/>
  <c r="R3116" i="2" s="1"/>
  <c r="P3116" i="2"/>
  <c r="Q3116" i="2"/>
  <c r="S3116" i="2"/>
  <c r="X3116" i="2"/>
  <c r="Y3116" i="2"/>
  <c r="Z3116" i="2"/>
  <c r="AA3116" i="2"/>
  <c r="N3117" i="2"/>
  <c r="O3117" i="2"/>
  <c r="R3117" i="2" s="1"/>
  <c r="P3117" i="2"/>
  <c r="Q3117" i="2"/>
  <c r="X3117" i="2"/>
  <c r="Y3117" i="2"/>
  <c r="Z3117" i="2"/>
  <c r="AA3117" i="2"/>
  <c r="N3118" i="2"/>
  <c r="O3118" i="2"/>
  <c r="R3118" i="2" s="1"/>
  <c r="P3118" i="2"/>
  <c r="Q3118" i="2"/>
  <c r="X3118" i="2"/>
  <c r="Y3118" i="2"/>
  <c r="Z3118" i="2"/>
  <c r="AA3118" i="2"/>
  <c r="N3119" i="2"/>
  <c r="O3119" i="2"/>
  <c r="P3119" i="2"/>
  <c r="Q3119" i="2"/>
  <c r="R3119" i="2"/>
  <c r="S3119" i="2"/>
  <c r="T3119" i="2"/>
  <c r="U3119" i="2" s="1"/>
  <c r="X3119" i="2"/>
  <c r="Y3119" i="2"/>
  <c r="Z3119" i="2"/>
  <c r="AA3119" i="2"/>
  <c r="N3120" i="2"/>
  <c r="O3120" i="2"/>
  <c r="R3120" i="2" s="1"/>
  <c r="P3120" i="2"/>
  <c r="Q3120" i="2"/>
  <c r="X3120" i="2"/>
  <c r="Y3120" i="2"/>
  <c r="Z3120" i="2"/>
  <c r="AA3120" i="2"/>
  <c r="N3121" i="2"/>
  <c r="O3121" i="2"/>
  <c r="P3121" i="2"/>
  <c r="Q3121" i="2"/>
  <c r="R3121" i="2"/>
  <c r="X3121" i="2"/>
  <c r="Y3121" i="2"/>
  <c r="Z3121" i="2"/>
  <c r="AA3121" i="2"/>
  <c r="N3122" i="2"/>
  <c r="O3122" i="2"/>
  <c r="R3122" i="2" s="1"/>
  <c r="P3122" i="2"/>
  <c r="Q3122" i="2"/>
  <c r="X3122" i="2"/>
  <c r="Y3122" i="2"/>
  <c r="Z3122" i="2"/>
  <c r="AA3122" i="2"/>
  <c r="N3123" i="2"/>
  <c r="O3123" i="2"/>
  <c r="R3123" i="2" s="1"/>
  <c r="P3123" i="2"/>
  <c r="Q3123" i="2"/>
  <c r="S3123" i="2"/>
  <c r="X3123" i="2"/>
  <c r="Y3123" i="2"/>
  <c r="Z3123" i="2"/>
  <c r="AA3123" i="2"/>
  <c r="N3124" i="2"/>
  <c r="O3124" i="2"/>
  <c r="R3124" i="2" s="1"/>
  <c r="P3124" i="2"/>
  <c r="Q3124" i="2"/>
  <c r="S3124" i="2"/>
  <c r="X3124" i="2"/>
  <c r="Y3124" i="2"/>
  <c r="Z3124" i="2"/>
  <c r="AA3124" i="2"/>
  <c r="N3125" i="2"/>
  <c r="O3125" i="2"/>
  <c r="R3125" i="2" s="1"/>
  <c r="P3125" i="2"/>
  <c r="Q3125" i="2"/>
  <c r="S3125" i="2"/>
  <c r="X3125" i="2"/>
  <c r="Y3125" i="2"/>
  <c r="Z3125" i="2"/>
  <c r="AA3125" i="2"/>
  <c r="N3126" i="2"/>
  <c r="O3126" i="2"/>
  <c r="R3126" i="2" s="1"/>
  <c r="P3126" i="2"/>
  <c r="Q3126" i="2"/>
  <c r="S3126" i="2"/>
  <c r="X3126" i="2"/>
  <c r="Y3126" i="2"/>
  <c r="Z3126" i="2"/>
  <c r="AA3126" i="2"/>
  <c r="N3127" i="2"/>
  <c r="O3127" i="2"/>
  <c r="R3127" i="2" s="1"/>
  <c r="P3127" i="2"/>
  <c r="Q3127" i="2"/>
  <c r="S3127" i="2"/>
  <c r="T3127" i="2"/>
  <c r="U3127" i="2" s="1"/>
  <c r="X3127" i="2"/>
  <c r="Y3127" i="2"/>
  <c r="Z3127" i="2"/>
  <c r="AA3127" i="2"/>
  <c r="N3128" i="2"/>
  <c r="O3128" i="2"/>
  <c r="R3128" i="2" s="1"/>
  <c r="P3128" i="2"/>
  <c r="Q3128" i="2"/>
  <c r="X3128" i="2"/>
  <c r="Y3128" i="2"/>
  <c r="Z3128" i="2"/>
  <c r="AA3128" i="2"/>
  <c r="N3129" i="2"/>
  <c r="O3129" i="2"/>
  <c r="R3129" i="2" s="1"/>
  <c r="P3129" i="2"/>
  <c r="Q3129" i="2"/>
  <c r="S3129" i="2"/>
  <c r="T3129" i="2"/>
  <c r="U3129" i="2" s="1"/>
  <c r="X3129" i="2"/>
  <c r="Y3129" i="2"/>
  <c r="Z3129" i="2"/>
  <c r="AA3129" i="2"/>
  <c r="N3130" i="2"/>
  <c r="O3130" i="2"/>
  <c r="R3130" i="2" s="1"/>
  <c r="P3130" i="2"/>
  <c r="Q3130" i="2"/>
  <c r="S3130" i="2"/>
  <c r="T3130" i="2"/>
  <c r="U3130" i="2" s="1"/>
  <c r="X3130" i="2"/>
  <c r="Y3130" i="2"/>
  <c r="Z3130" i="2"/>
  <c r="AA3130" i="2"/>
  <c r="N3131" i="2"/>
  <c r="O3131" i="2"/>
  <c r="R3131" i="2" s="1"/>
  <c r="P3131" i="2"/>
  <c r="Q3131" i="2"/>
  <c r="X3131" i="2"/>
  <c r="Y3131" i="2"/>
  <c r="Z3131" i="2"/>
  <c r="AA3131" i="2"/>
  <c r="N3132" i="2"/>
  <c r="O3132" i="2"/>
  <c r="R3132" i="2" s="1"/>
  <c r="P3132" i="2"/>
  <c r="Q3132" i="2"/>
  <c r="S3132" i="2"/>
  <c r="T3132" i="2"/>
  <c r="U3132" i="2" s="1"/>
  <c r="X3132" i="2"/>
  <c r="Y3132" i="2"/>
  <c r="Z3132" i="2"/>
  <c r="AA3132" i="2"/>
  <c r="N3133" i="2"/>
  <c r="O3133" i="2"/>
  <c r="R3133" i="2" s="1"/>
  <c r="P3133" i="2"/>
  <c r="Q3133" i="2"/>
  <c r="S3133" i="2"/>
  <c r="X3133" i="2"/>
  <c r="Y3133" i="2"/>
  <c r="Z3133" i="2"/>
  <c r="AA3133" i="2"/>
  <c r="N3134" i="2"/>
  <c r="O3134" i="2"/>
  <c r="R3134" i="2" s="1"/>
  <c r="P3134" i="2"/>
  <c r="Q3134" i="2"/>
  <c r="X3134" i="2"/>
  <c r="Y3134" i="2"/>
  <c r="Z3134" i="2"/>
  <c r="AA3134" i="2"/>
  <c r="N3135" i="2"/>
  <c r="O3135" i="2"/>
  <c r="R3135" i="2" s="1"/>
  <c r="P3135" i="2"/>
  <c r="Q3135" i="2"/>
  <c r="X3135" i="2"/>
  <c r="Y3135" i="2"/>
  <c r="Z3135" i="2"/>
  <c r="AA3135" i="2"/>
  <c r="N3136" i="2"/>
  <c r="O3136" i="2"/>
  <c r="P3136" i="2"/>
  <c r="Q3136" i="2"/>
  <c r="R3136" i="2"/>
  <c r="X3136" i="2"/>
  <c r="Y3136" i="2"/>
  <c r="Z3136" i="2"/>
  <c r="AA3136" i="2"/>
  <c r="N3137" i="2"/>
  <c r="O3137" i="2"/>
  <c r="R3137" i="2" s="1"/>
  <c r="P3137" i="2"/>
  <c r="Q3137" i="2"/>
  <c r="S3137" i="2"/>
  <c r="T3137" i="2"/>
  <c r="U3137" i="2" s="1"/>
  <c r="X3137" i="2"/>
  <c r="Y3137" i="2"/>
  <c r="Z3137" i="2"/>
  <c r="AA3137" i="2"/>
  <c r="N3138" i="2"/>
  <c r="O3138" i="2"/>
  <c r="R3138" i="2" s="1"/>
  <c r="P3138" i="2"/>
  <c r="Q3138" i="2"/>
  <c r="X3138" i="2"/>
  <c r="Y3138" i="2"/>
  <c r="Z3138" i="2"/>
  <c r="AA3138" i="2"/>
  <c r="N3139" i="2"/>
  <c r="O3139" i="2"/>
  <c r="R3139" i="2" s="1"/>
  <c r="P3139" i="2"/>
  <c r="Q3139" i="2"/>
  <c r="S3139" i="2"/>
  <c r="T3139" i="2"/>
  <c r="U3139" i="2" s="1"/>
  <c r="X3139" i="2"/>
  <c r="Y3139" i="2"/>
  <c r="Z3139" i="2"/>
  <c r="AA3139" i="2"/>
  <c r="N3140" i="2"/>
  <c r="O3140" i="2"/>
  <c r="R3140" i="2" s="1"/>
  <c r="P3140" i="2"/>
  <c r="Q3140" i="2"/>
  <c r="S3140" i="2"/>
  <c r="X3140" i="2"/>
  <c r="Y3140" i="2"/>
  <c r="Z3140" i="2"/>
  <c r="AA3140" i="2"/>
  <c r="N3141" i="2"/>
  <c r="O3141" i="2"/>
  <c r="R3141" i="2" s="1"/>
  <c r="P3141" i="2"/>
  <c r="Q3141" i="2"/>
  <c r="S3141" i="2"/>
  <c r="T3141" i="2"/>
  <c r="U3141" i="2" s="1"/>
  <c r="X3141" i="2"/>
  <c r="Y3141" i="2"/>
  <c r="Z3141" i="2"/>
  <c r="AA3141" i="2"/>
  <c r="N3142" i="2"/>
  <c r="O3142" i="2"/>
  <c r="R3142" i="2" s="1"/>
  <c r="P3142" i="2"/>
  <c r="Q3142" i="2"/>
  <c r="X3142" i="2"/>
  <c r="Y3142" i="2"/>
  <c r="Z3142" i="2"/>
  <c r="AA3142" i="2"/>
  <c r="N3143" i="2"/>
  <c r="O3143" i="2"/>
  <c r="R3143" i="2" s="1"/>
  <c r="P3143" i="2"/>
  <c r="Q3143" i="2"/>
  <c r="S3143" i="2"/>
  <c r="T3143" i="2"/>
  <c r="U3143" i="2" s="1"/>
  <c r="X3143" i="2"/>
  <c r="Y3143" i="2"/>
  <c r="Z3143" i="2"/>
  <c r="AA3143" i="2"/>
  <c r="N3144" i="2"/>
  <c r="O3144" i="2"/>
  <c r="R3144" i="2" s="1"/>
  <c r="P3144" i="2"/>
  <c r="Q3144" i="2"/>
  <c r="X3144" i="2"/>
  <c r="Y3144" i="2"/>
  <c r="Z3144" i="2"/>
  <c r="AA3144" i="2"/>
  <c r="N3145" i="2"/>
  <c r="O3145" i="2"/>
  <c r="P3145" i="2"/>
  <c r="Q3145" i="2"/>
  <c r="R3145" i="2"/>
  <c r="X3145" i="2"/>
  <c r="Y3145" i="2"/>
  <c r="Z3145" i="2"/>
  <c r="AA3145" i="2"/>
  <c r="N3146" i="2"/>
  <c r="O3146" i="2"/>
  <c r="R3146" i="2" s="1"/>
  <c r="P3146" i="2"/>
  <c r="Q3146" i="2"/>
  <c r="X3146" i="2"/>
  <c r="Y3146" i="2"/>
  <c r="Z3146" i="2"/>
  <c r="AA3146" i="2"/>
  <c r="N3147" i="2"/>
  <c r="O3147" i="2"/>
  <c r="R3147" i="2" s="1"/>
  <c r="P3147" i="2"/>
  <c r="Q3147" i="2"/>
  <c r="X3147" i="2"/>
  <c r="Y3147" i="2"/>
  <c r="Z3147" i="2"/>
  <c r="AA3147" i="2"/>
  <c r="N3148" i="2"/>
  <c r="O3148" i="2"/>
  <c r="R3148" i="2" s="1"/>
  <c r="P3148" i="2"/>
  <c r="Q3148" i="2"/>
  <c r="S3148" i="2"/>
  <c r="X3148" i="2"/>
  <c r="Y3148" i="2"/>
  <c r="Z3148" i="2"/>
  <c r="AA3148" i="2"/>
  <c r="N3149" i="2"/>
  <c r="O3149" i="2"/>
  <c r="R3149" i="2" s="1"/>
  <c r="P3149" i="2"/>
  <c r="Q3149" i="2"/>
  <c r="X3149" i="2"/>
  <c r="Y3149" i="2"/>
  <c r="Z3149" i="2"/>
  <c r="AA3149" i="2"/>
  <c r="N3150" i="2"/>
  <c r="O3150" i="2"/>
  <c r="R3150" i="2" s="1"/>
  <c r="P3150" i="2"/>
  <c r="Q3150" i="2"/>
  <c r="X3150" i="2"/>
  <c r="Y3150" i="2"/>
  <c r="Z3150" i="2"/>
  <c r="AA3150" i="2"/>
  <c r="N3151" i="2"/>
  <c r="O3151" i="2"/>
  <c r="P3151" i="2"/>
  <c r="Q3151" i="2"/>
  <c r="R3151" i="2"/>
  <c r="X3151" i="2"/>
  <c r="Y3151" i="2"/>
  <c r="Z3151" i="2"/>
  <c r="AA3151" i="2"/>
  <c r="N3152" i="2"/>
  <c r="O3152" i="2"/>
  <c r="R3152" i="2" s="1"/>
  <c r="P3152" i="2"/>
  <c r="Q3152" i="2"/>
  <c r="S3152" i="2"/>
  <c r="X3152" i="2"/>
  <c r="Y3152" i="2"/>
  <c r="Z3152" i="2"/>
  <c r="AA3152" i="2"/>
  <c r="N3153" i="2"/>
  <c r="O3153" i="2"/>
  <c r="R3153" i="2" s="1"/>
  <c r="P3153" i="2"/>
  <c r="Q3153" i="2"/>
  <c r="S3153" i="2"/>
  <c r="X3153" i="2"/>
  <c r="Y3153" i="2"/>
  <c r="Z3153" i="2"/>
  <c r="AA3153" i="2"/>
  <c r="N3154" i="2"/>
  <c r="O3154" i="2"/>
  <c r="R3154" i="2" s="1"/>
  <c r="P3154" i="2"/>
  <c r="Q3154" i="2"/>
  <c r="X3154" i="2"/>
  <c r="Y3154" i="2"/>
  <c r="Z3154" i="2"/>
  <c r="AA3154" i="2"/>
  <c r="N3155" i="2"/>
  <c r="O3155" i="2"/>
  <c r="P3155" i="2"/>
  <c r="Q3155" i="2"/>
  <c r="R3155" i="2"/>
  <c r="S3155" i="2"/>
  <c r="X3155" i="2"/>
  <c r="Y3155" i="2"/>
  <c r="Z3155" i="2"/>
  <c r="AA3155" i="2"/>
  <c r="N3156" i="2"/>
  <c r="O3156" i="2"/>
  <c r="R3156" i="2" s="1"/>
  <c r="P3156" i="2"/>
  <c r="Q3156" i="2"/>
  <c r="X3156" i="2"/>
  <c r="Y3156" i="2"/>
  <c r="Z3156" i="2"/>
  <c r="AA3156" i="2"/>
  <c r="C8" i="17"/>
  <c r="C7" i="17"/>
  <c r="C6" i="17"/>
  <c r="C5" i="17"/>
  <c r="L8" i="17"/>
  <c r="L7" i="17"/>
  <c r="L6" i="17"/>
  <c r="L5" i="17"/>
  <c r="D22" i="17"/>
  <c r="N243" i="17"/>
  <c r="N244" i="17"/>
  <c r="N245" i="17"/>
  <c r="N246" i="17"/>
  <c r="N247" i="17"/>
  <c r="N248" i="17"/>
  <c r="O248" i="17" s="1"/>
  <c r="N249" i="17"/>
  <c r="N250" i="17"/>
  <c r="N251" i="17"/>
  <c r="N252" i="17"/>
  <c r="N253" i="17"/>
  <c r="N254" i="17"/>
  <c r="N255" i="17"/>
  <c r="N256" i="17"/>
  <c r="N257" i="17"/>
  <c r="N258" i="17"/>
  <c r="N259" i="17"/>
  <c r="N260" i="17"/>
  <c r="N261" i="17"/>
  <c r="N262" i="17"/>
  <c r="N263" i="17"/>
  <c r="N264" i="17"/>
  <c r="N265" i="17"/>
  <c r="N266" i="17"/>
  <c r="N267" i="17"/>
  <c r="N268" i="17"/>
  <c r="N269" i="17"/>
  <c r="D226" i="17"/>
  <c r="E226" i="17"/>
  <c r="F226" i="17" s="1"/>
  <c r="D227" i="17"/>
  <c r="D228" i="17" s="1"/>
  <c r="E227" i="17"/>
  <c r="E228" i="17"/>
  <c r="F228" i="17" s="1"/>
  <c r="E229" i="17"/>
  <c r="F229" i="17"/>
  <c r="E230" i="17"/>
  <c r="F230" i="17" s="1"/>
  <c r="E231" i="17"/>
  <c r="E232" i="17"/>
  <c r="F232" i="17" s="1"/>
  <c r="E233" i="17"/>
  <c r="F233" i="17" s="1"/>
  <c r="E234" i="17"/>
  <c r="F234" i="17" s="1"/>
  <c r="E235" i="17"/>
  <c r="F235" i="17"/>
  <c r="E236" i="17"/>
  <c r="F236" i="17" s="1"/>
  <c r="E237" i="17"/>
  <c r="E238" i="17"/>
  <c r="F238" i="17" s="1"/>
  <c r="E239" i="17"/>
  <c r="E240" i="17"/>
  <c r="F240" i="17" s="1"/>
  <c r="F241" i="17" s="1"/>
  <c r="E241" i="17"/>
  <c r="E242" i="17"/>
  <c r="E243" i="17"/>
  <c r="F243" i="17" s="1"/>
  <c r="E244" i="17"/>
  <c r="F244" i="17" s="1"/>
  <c r="F245" i="17" s="1"/>
  <c r="E245" i="17"/>
  <c r="E246" i="17"/>
  <c r="F246" i="17" s="1"/>
  <c r="E247" i="17"/>
  <c r="F247" i="17" s="1"/>
  <c r="E248" i="17"/>
  <c r="F248" i="17" s="1"/>
  <c r="E249" i="17"/>
  <c r="F249" i="17" s="1"/>
  <c r="E250" i="17"/>
  <c r="F250" i="17" s="1"/>
  <c r="E251" i="17"/>
  <c r="F251" i="17"/>
  <c r="E252" i="17"/>
  <c r="F252" i="17" s="1"/>
  <c r="F253" i="17" s="1"/>
  <c r="E253" i="17"/>
  <c r="E254" i="17"/>
  <c r="F254" i="17" s="1"/>
  <c r="E255" i="17"/>
  <c r="F255" i="17" s="1"/>
  <c r="E256" i="17"/>
  <c r="F256" i="17" s="1"/>
  <c r="F257" i="17" s="1"/>
  <c r="E257" i="17"/>
  <c r="E258" i="17"/>
  <c r="F258" i="17" s="1"/>
  <c r="E259" i="17"/>
  <c r="E260" i="17"/>
  <c r="F260" i="17" s="1"/>
  <c r="E261" i="17"/>
  <c r="E262" i="17"/>
  <c r="F262" i="17" s="1"/>
  <c r="E263" i="17"/>
  <c r="F263" i="17"/>
  <c r="E264" i="17"/>
  <c r="F264" i="17" s="1"/>
  <c r="E265" i="17"/>
  <c r="E266" i="17"/>
  <c r="F266" i="17" s="1"/>
  <c r="F267" i="17" s="1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F280" i="17" s="1"/>
  <c r="E281" i="17"/>
  <c r="E282" i="17"/>
  <c r="F282" i="17" s="1"/>
  <c r="E283" i="17"/>
  <c r="F283" i="17" s="1"/>
  <c r="E284" i="17"/>
  <c r="F284" i="17" s="1"/>
  <c r="F285" i="17" s="1"/>
  <c r="E285" i="17"/>
  <c r="E286" i="17"/>
  <c r="F286" i="17" s="1"/>
  <c r="E287" i="17"/>
  <c r="F287" i="17"/>
  <c r="E288" i="17"/>
  <c r="F288" i="17" s="1"/>
  <c r="F289" i="17" s="1"/>
  <c r="E289" i="17"/>
  <c r="E290" i="17"/>
  <c r="E291" i="17"/>
  <c r="E292" i="17"/>
  <c r="F292" i="17" s="1"/>
  <c r="E293" i="17"/>
  <c r="E294" i="17"/>
  <c r="F294" i="17" s="1"/>
  <c r="E295" i="17"/>
  <c r="F295" i="17"/>
  <c r="E296" i="17"/>
  <c r="F296" i="17" s="1"/>
  <c r="E297" i="17"/>
  <c r="F297" i="17"/>
  <c r="E298" i="17"/>
  <c r="F298" i="17" s="1"/>
  <c r="E299" i="17"/>
  <c r="F299" i="17"/>
  <c r="BD37" i="8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F214" i="9" s="1"/>
  <c r="E215" i="9"/>
  <c r="E216" i="9"/>
  <c r="E217" i="9"/>
  <c r="E218" i="9"/>
  <c r="E219" i="9"/>
  <c r="E220" i="9"/>
  <c r="E221" i="9"/>
  <c r="E222" i="9"/>
  <c r="F222" i="9" s="1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O4939" i="3"/>
  <c r="P4939" i="3" s="1"/>
  <c r="O4940" i="3"/>
  <c r="P4940" i="3" s="1"/>
  <c r="Q4940" i="3"/>
  <c r="O4941" i="3"/>
  <c r="P4941" i="3" s="1"/>
  <c r="O4942" i="3"/>
  <c r="P4942" i="3" s="1"/>
  <c r="O4943" i="3"/>
  <c r="P4943" i="3" s="1"/>
  <c r="O4944" i="3"/>
  <c r="P4944" i="3" s="1"/>
  <c r="O4945" i="3"/>
  <c r="O4946" i="3"/>
  <c r="P4946" i="3" s="1"/>
  <c r="Q4946" i="3" s="1"/>
  <c r="O4947" i="3"/>
  <c r="P4947" i="3" s="1"/>
  <c r="O4948" i="3"/>
  <c r="P4948" i="3" s="1"/>
  <c r="O4949" i="3"/>
  <c r="P4949" i="3" s="1"/>
  <c r="T2478" i="2" s="1"/>
  <c r="U2478" i="2" s="1"/>
  <c r="O4950" i="3"/>
  <c r="P4950" i="3" s="1"/>
  <c r="O4951" i="3"/>
  <c r="P4951" i="3" s="1"/>
  <c r="O4952" i="3"/>
  <c r="P4952" i="3"/>
  <c r="O4953" i="3"/>
  <c r="P4953" i="3" s="1"/>
  <c r="S4953" i="3" s="1"/>
  <c r="O4954" i="3"/>
  <c r="P4954" i="3" s="1"/>
  <c r="O4955" i="3"/>
  <c r="P4955" i="3" s="1"/>
  <c r="R4955" i="3" s="1"/>
  <c r="O4956" i="3"/>
  <c r="P4956" i="3" s="1"/>
  <c r="Q4956" i="3"/>
  <c r="O4957" i="3"/>
  <c r="P4957" i="3" s="1"/>
  <c r="T2486" i="2" s="1"/>
  <c r="U2486" i="2" s="1"/>
  <c r="O4958" i="3"/>
  <c r="P4958" i="3" s="1"/>
  <c r="O4959" i="3"/>
  <c r="O4960" i="3"/>
  <c r="P4960" i="3" s="1"/>
  <c r="Q4960" i="3" s="1"/>
  <c r="O4961" i="3"/>
  <c r="P4961" i="3" s="1"/>
  <c r="S4961" i="3" s="1"/>
  <c r="O4962" i="3"/>
  <c r="P4962" i="3" s="1"/>
  <c r="R4962" i="3" s="1"/>
  <c r="O4963" i="3"/>
  <c r="P4963" i="3" s="1"/>
  <c r="O4964" i="3"/>
  <c r="P4964" i="3" s="1"/>
  <c r="Q4964" i="3" s="1"/>
  <c r="O4965" i="3"/>
  <c r="P4965" i="3" s="1"/>
  <c r="O4966" i="3"/>
  <c r="P4966" i="3" s="1"/>
  <c r="O4967" i="3"/>
  <c r="P4967" i="3" s="1"/>
  <c r="T2490" i="2" s="1"/>
  <c r="U2490" i="2" s="1"/>
  <c r="O4968" i="3"/>
  <c r="O4969" i="3"/>
  <c r="P4969" i="3" s="1"/>
  <c r="S4969" i="3" s="1"/>
  <c r="O4970" i="3"/>
  <c r="P4970" i="3" s="1"/>
  <c r="O4971" i="3"/>
  <c r="P4971" i="3" s="1"/>
  <c r="O4972" i="3"/>
  <c r="P4972" i="3" s="1"/>
  <c r="Q4972" i="3" s="1"/>
  <c r="O4973" i="3"/>
  <c r="S2494" i="2" s="1"/>
  <c r="P4973" i="3"/>
  <c r="O4974" i="3"/>
  <c r="P4974" i="3" s="1"/>
  <c r="Q4974" i="3" s="1"/>
  <c r="R4974" i="3"/>
  <c r="O4975" i="3"/>
  <c r="P4975" i="3" s="1"/>
  <c r="O4976" i="3"/>
  <c r="P4976" i="3" s="1"/>
  <c r="Q4976" i="3" s="1"/>
  <c r="R4976" i="3"/>
  <c r="S4976" i="3"/>
  <c r="O4977" i="3"/>
  <c r="P4977" i="3"/>
  <c r="S4977" i="3" s="1"/>
  <c r="O4978" i="3"/>
  <c r="P4978" i="3" s="1"/>
  <c r="O4979" i="3"/>
  <c r="P4979" i="3" s="1"/>
  <c r="O4980" i="3"/>
  <c r="P4980" i="3" s="1"/>
  <c r="Q4980" i="3" s="1"/>
  <c r="O4981" i="3"/>
  <c r="P4981" i="3" s="1"/>
  <c r="O4982" i="3"/>
  <c r="P4982" i="3" s="1"/>
  <c r="Q4982" i="3" s="1"/>
  <c r="O4983" i="3"/>
  <c r="P4983" i="3" s="1"/>
  <c r="O4984" i="3"/>
  <c r="P4984" i="3" s="1"/>
  <c r="R4984" i="3" s="1"/>
  <c r="O4985" i="3"/>
  <c r="P4985" i="3"/>
  <c r="O4986" i="3"/>
  <c r="P4986" i="3" s="1"/>
  <c r="Q4986" i="3" s="1"/>
  <c r="O4987" i="3"/>
  <c r="P4987" i="3" s="1"/>
  <c r="S4987" i="3"/>
  <c r="O4988" i="3"/>
  <c r="P4988" i="3" s="1"/>
  <c r="Q4988" i="3"/>
  <c r="O4989" i="3"/>
  <c r="P4989" i="3"/>
  <c r="T2498" i="2" s="1"/>
  <c r="U2498" i="2" s="1"/>
  <c r="O4990" i="3"/>
  <c r="P4990" i="3" s="1"/>
  <c r="Q4990" i="3" s="1"/>
  <c r="O4991" i="3"/>
  <c r="P4991" i="3" s="1"/>
  <c r="O4992" i="3"/>
  <c r="O4993" i="3"/>
  <c r="P4993" i="3" s="1"/>
  <c r="S4993" i="3" s="1"/>
  <c r="O4994" i="3"/>
  <c r="P4994" i="3" s="1"/>
  <c r="S4994" i="3" s="1"/>
  <c r="W2503" i="2" s="1"/>
  <c r="O4995" i="3"/>
  <c r="O4996" i="3"/>
  <c r="P4996" i="3" s="1"/>
  <c r="Q4996" i="3"/>
  <c r="O4997" i="3"/>
  <c r="P4997" i="3" s="1"/>
  <c r="O4998" i="3"/>
  <c r="P4998" i="3" s="1"/>
  <c r="Q4998" i="3" s="1"/>
  <c r="O4999" i="3"/>
  <c r="P4999" i="3" s="1"/>
  <c r="R4999" i="3" s="1"/>
  <c r="O5000" i="3"/>
  <c r="P5000" i="3" s="1"/>
  <c r="O5001" i="3"/>
  <c r="P5001" i="3" s="1"/>
  <c r="S5001" i="3" s="1"/>
  <c r="O5002" i="3"/>
  <c r="P5002" i="3" s="1"/>
  <c r="O5003" i="3"/>
  <c r="P5003" i="3" s="1"/>
  <c r="Q5003" i="3" s="1"/>
  <c r="O5004" i="3"/>
  <c r="P5004" i="3" s="1"/>
  <c r="Q5004" i="3" s="1"/>
  <c r="O5005" i="3"/>
  <c r="P5005" i="3" s="1"/>
  <c r="O5006" i="3"/>
  <c r="P5006" i="3" s="1"/>
  <c r="O5007" i="3"/>
  <c r="P5007" i="3" s="1"/>
  <c r="O5008" i="3"/>
  <c r="P5008" i="3" s="1"/>
  <c r="R5008" i="3" s="1"/>
  <c r="O5009" i="3"/>
  <c r="P5009" i="3"/>
  <c r="S5009" i="3" s="1"/>
  <c r="W2510" i="2" s="1"/>
  <c r="O5010" i="3"/>
  <c r="P5010" i="3" s="1"/>
  <c r="O5011" i="3"/>
  <c r="P5011" i="3" s="1"/>
  <c r="O5012" i="3"/>
  <c r="O5013" i="3"/>
  <c r="P5013" i="3" s="1"/>
  <c r="O5014" i="3"/>
  <c r="P5014" i="3" s="1"/>
  <c r="Q5014" i="3" s="1"/>
  <c r="R5014" i="3"/>
  <c r="O5015" i="3"/>
  <c r="P5015" i="3" s="1"/>
  <c r="R5015" i="3" s="1"/>
  <c r="O5016" i="3"/>
  <c r="P5016" i="3"/>
  <c r="T2515" i="2" s="1"/>
  <c r="U2515" i="2" s="1"/>
  <c r="O5017" i="3"/>
  <c r="P5017" i="3" s="1"/>
  <c r="S5017" i="3" s="1"/>
  <c r="W2516" i="2" s="1"/>
  <c r="O5018" i="3"/>
  <c r="P5018" i="3" s="1"/>
  <c r="O5019" i="3"/>
  <c r="P5019" i="3" s="1"/>
  <c r="O5020" i="3"/>
  <c r="P5020" i="3" s="1"/>
  <c r="Q5020" i="3"/>
  <c r="O5021" i="3"/>
  <c r="P5021" i="3" s="1"/>
  <c r="S5021" i="3" s="1"/>
  <c r="O5022" i="3"/>
  <c r="P5022" i="3" s="1"/>
  <c r="Q5022" i="3" s="1"/>
  <c r="R5022" i="3"/>
  <c r="O5023" i="3"/>
  <c r="P5023" i="3" s="1"/>
  <c r="O5024" i="3"/>
  <c r="P5024" i="3" s="1"/>
  <c r="O5025" i="3"/>
  <c r="P5025" i="3" s="1"/>
  <c r="S5025" i="3" s="1"/>
  <c r="O5026" i="3"/>
  <c r="P5026" i="3" s="1"/>
  <c r="O5027" i="3"/>
  <c r="O5028" i="3"/>
  <c r="P5028" i="3" s="1"/>
  <c r="Q5028" i="3"/>
  <c r="O5029" i="3"/>
  <c r="P5029" i="3" s="1"/>
  <c r="O5030" i="3"/>
  <c r="P5030" i="3" s="1"/>
  <c r="Q5030" i="3" s="1"/>
  <c r="R5030" i="3"/>
  <c r="O5031" i="3"/>
  <c r="P5031" i="3" s="1"/>
  <c r="R5031" i="3" s="1"/>
  <c r="V2525" i="2" s="1"/>
  <c r="O5032" i="3"/>
  <c r="P5032" i="3" s="1"/>
  <c r="O5033" i="3"/>
  <c r="P5033" i="3" s="1"/>
  <c r="S5033" i="3" s="1"/>
  <c r="O5034" i="3"/>
  <c r="P5034" i="3" s="1"/>
  <c r="O5035" i="3"/>
  <c r="P5035" i="3" s="1"/>
  <c r="Q5035" i="3" s="1"/>
  <c r="O5036" i="3"/>
  <c r="P5036" i="3" s="1"/>
  <c r="Q5036" i="3" s="1"/>
  <c r="O5037" i="3"/>
  <c r="P5037" i="3"/>
  <c r="S5037" i="3" s="1"/>
  <c r="R5037" i="3"/>
  <c r="O5038" i="3"/>
  <c r="P5038" i="3" s="1"/>
  <c r="O5039" i="3"/>
  <c r="P5039" i="3" s="1"/>
  <c r="O5040" i="3"/>
  <c r="P5040" i="3" s="1"/>
  <c r="O5041" i="3"/>
  <c r="P5041" i="3" s="1"/>
  <c r="S5041" i="3" s="1"/>
  <c r="O5042" i="3"/>
  <c r="P5042" i="3" s="1"/>
  <c r="O5043" i="3"/>
  <c r="P5043" i="3" s="1"/>
  <c r="O5044" i="3"/>
  <c r="P5044" i="3" s="1"/>
  <c r="Q5044" i="3" s="1"/>
  <c r="O5045" i="3"/>
  <c r="P5045" i="3" s="1"/>
  <c r="R5045" i="3" s="1"/>
  <c r="O5046" i="3"/>
  <c r="P5046" i="3" s="1"/>
  <c r="O5047" i="3"/>
  <c r="P5047" i="3" s="1"/>
  <c r="R5047" i="3" s="1"/>
  <c r="V2531" i="2" s="1"/>
  <c r="O5048" i="3"/>
  <c r="P5048" i="3" s="1"/>
  <c r="T2532" i="2" s="1"/>
  <c r="U2532" i="2" s="1"/>
  <c r="O5049" i="3"/>
  <c r="P5049" i="3" s="1"/>
  <c r="O5050" i="3"/>
  <c r="P5050" i="3"/>
  <c r="O5051" i="3"/>
  <c r="P5051" i="3" s="1"/>
  <c r="S5051" i="3" s="1"/>
  <c r="O5052" i="3"/>
  <c r="P5052" i="3" s="1"/>
  <c r="Q5052" i="3"/>
  <c r="O5053" i="3"/>
  <c r="P5053" i="3" s="1"/>
  <c r="O5054" i="3"/>
  <c r="P5054" i="3" s="1"/>
  <c r="R5054" i="3" s="1"/>
  <c r="O5055" i="3"/>
  <c r="O5056" i="3"/>
  <c r="P5056" i="3" s="1"/>
  <c r="O5057" i="3"/>
  <c r="P5057" i="3" s="1"/>
  <c r="S5057" i="3" s="1"/>
  <c r="O5058" i="3"/>
  <c r="P5058" i="3" s="1"/>
  <c r="O5059" i="3"/>
  <c r="P5059" i="3" s="1"/>
  <c r="Q5059" i="3"/>
  <c r="R5059" i="3"/>
  <c r="S5059" i="3"/>
  <c r="O5060" i="3"/>
  <c r="P5060" i="3" s="1"/>
  <c r="Q5060" i="3" s="1"/>
  <c r="O5061" i="3"/>
  <c r="P5061" i="3" s="1"/>
  <c r="O5062" i="3"/>
  <c r="P5062" i="3" s="1"/>
  <c r="Q5062" i="3" s="1"/>
  <c r="O5063" i="3"/>
  <c r="P5063" i="3" s="1"/>
  <c r="O5064" i="3"/>
  <c r="P5064" i="3" s="1"/>
  <c r="R5064" i="3"/>
  <c r="O5065" i="3"/>
  <c r="P5065" i="3" s="1"/>
  <c r="O5066" i="3"/>
  <c r="P5066" i="3"/>
  <c r="S5066" i="3" s="1"/>
  <c r="O5067" i="3"/>
  <c r="P5067" i="3" s="1"/>
  <c r="R5067" i="3" s="1"/>
  <c r="O5068" i="3"/>
  <c r="P5068" i="3" s="1"/>
  <c r="Q5068" i="3" s="1"/>
  <c r="O5069" i="3"/>
  <c r="P5069" i="3" s="1"/>
  <c r="O5070" i="3"/>
  <c r="O5071" i="3"/>
  <c r="P5071" i="3" s="1"/>
  <c r="O5072" i="3"/>
  <c r="P5072" i="3" s="1"/>
  <c r="O5073" i="3"/>
  <c r="P5073" i="3" s="1"/>
  <c r="O5074" i="3"/>
  <c r="O5075" i="3"/>
  <c r="P5075" i="3" s="1"/>
  <c r="O5076" i="3"/>
  <c r="O5077" i="3"/>
  <c r="P5077" i="3" s="1"/>
  <c r="O5078" i="3"/>
  <c r="O5079" i="3"/>
  <c r="P5079" i="3" s="1"/>
  <c r="R5079" i="3" s="1"/>
  <c r="O5080" i="3"/>
  <c r="P5080" i="3" s="1"/>
  <c r="O5081" i="3"/>
  <c r="P5081" i="3" s="1"/>
  <c r="O5082" i="3"/>
  <c r="P5082" i="3" s="1"/>
  <c r="O5083" i="3"/>
  <c r="P5083" i="3" s="1"/>
  <c r="O5084" i="3"/>
  <c r="P5084" i="3" s="1"/>
  <c r="Q5084" i="3" s="1"/>
  <c r="O5085" i="3"/>
  <c r="P5085" i="3" s="1"/>
  <c r="O5086" i="3"/>
  <c r="O5087" i="3"/>
  <c r="P5087" i="3" s="1"/>
  <c r="O5088" i="3"/>
  <c r="P5088" i="3" s="1"/>
  <c r="R5088" i="3"/>
  <c r="V2556" i="2" s="1"/>
  <c r="O5089" i="3"/>
  <c r="P5089" i="3" s="1"/>
  <c r="S5089" i="3" s="1"/>
  <c r="O5090" i="3"/>
  <c r="P5090" i="3" s="1"/>
  <c r="O5091" i="3"/>
  <c r="P5091" i="3" s="1"/>
  <c r="O5092" i="3"/>
  <c r="P5092" i="3"/>
  <c r="O5093" i="3"/>
  <c r="P5093" i="3" s="1"/>
  <c r="O5094" i="3"/>
  <c r="P5094" i="3" s="1"/>
  <c r="R5094" i="3"/>
  <c r="O5095" i="3"/>
  <c r="P5095" i="3" s="1"/>
  <c r="O5096" i="3"/>
  <c r="O5097" i="3"/>
  <c r="P5097" i="3" s="1"/>
  <c r="S5097" i="3" s="1"/>
  <c r="O5098" i="3"/>
  <c r="P5098" i="3" s="1"/>
  <c r="R5098" i="3" s="1"/>
  <c r="O5099" i="3"/>
  <c r="P5099" i="3" s="1"/>
  <c r="R5099" i="3" s="1"/>
  <c r="V2560" i="2" s="1"/>
  <c r="O5100" i="3"/>
  <c r="P5100" i="3" s="1"/>
  <c r="O5101" i="3"/>
  <c r="P5101" i="3" s="1"/>
  <c r="O5102" i="3"/>
  <c r="P5102" i="3" s="1"/>
  <c r="Q5102" i="3" s="1"/>
  <c r="S5102" i="3"/>
  <c r="O5103" i="3"/>
  <c r="P5103" i="3" s="1"/>
  <c r="R5103" i="3" s="1"/>
  <c r="O5104" i="3"/>
  <c r="P5104" i="3" s="1"/>
  <c r="Q5104" i="3" s="1"/>
  <c r="O5105" i="3"/>
  <c r="P5105" i="3" s="1"/>
  <c r="S5105" i="3" s="1"/>
  <c r="O5106" i="3"/>
  <c r="P5106" i="3" s="1"/>
  <c r="O5107" i="3"/>
  <c r="P5107" i="3" s="1"/>
  <c r="Q5107" i="3" s="1"/>
  <c r="O5108" i="3"/>
  <c r="P5108" i="3" s="1"/>
  <c r="O5109" i="3"/>
  <c r="P5109" i="3" s="1"/>
  <c r="R5109" i="3"/>
  <c r="O5110" i="3"/>
  <c r="P5110" i="3" s="1"/>
  <c r="O5111" i="3"/>
  <c r="P5111" i="3" s="1"/>
  <c r="R5111" i="3" s="1"/>
  <c r="V2565" i="2" s="1"/>
  <c r="O5112" i="3"/>
  <c r="P5112" i="3" s="1"/>
  <c r="O5113" i="3"/>
  <c r="P5113" i="3" s="1"/>
  <c r="R5113" i="3" s="1"/>
  <c r="O5114" i="3"/>
  <c r="P5114" i="3" s="1"/>
  <c r="R5114" i="3" s="1"/>
  <c r="O5115" i="3"/>
  <c r="P5115" i="3"/>
  <c r="Q5115" i="3" s="1"/>
  <c r="O5116" i="3"/>
  <c r="P5116" i="3" s="1"/>
  <c r="Q5116" i="3" s="1"/>
  <c r="O5117" i="3"/>
  <c r="P5117" i="3" s="1"/>
  <c r="R5117" i="3" s="1"/>
  <c r="O5118" i="3"/>
  <c r="P5118" i="3" s="1"/>
  <c r="R5118" i="3" s="1"/>
  <c r="O5119" i="3"/>
  <c r="P5119" i="3" s="1"/>
  <c r="O5120" i="3"/>
  <c r="P5120" i="3" s="1"/>
  <c r="Q5120" i="3" s="1"/>
  <c r="O5121" i="3"/>
  <c r="P5121" i="3" s="1"/>
  <c r="R5121" i="3" s="1"/>
  <c r="O5122" i="3"/>
  <c r="P5122" i="3" s="1"/>
  <c r="R5122" i="3" s="1"/>
  <c r="O5123" i="3"/>
  <c r="P5123" i="3" s="1"/>
  <c r="Q5123" i="3" s="1"/>
  <c r="O5124" i="3"/>
  <c r="P5124" i="3" s="1"/>
  <c r="Q5124" i="3" s="1"/>
  <c r="O5125" i="3"/>
  <c r="P5125" i="3" s="1"/>
  <c r="R5125" i="3" s="1"/>
  <c r="O5126" i="3"/>
  <c r="P5126" i="3" s="1"/>
  <c r="R5126" i="3" s="1"/>
  <c r="V2567" i="2" s="1"/>
  <c r="O5127" i="3"/>
  <c r="P5127" i="3" s="1"/>
  <c r="Q5127" i="3" s="1"/>
  <c r="O5128" i="3"/>
  <c r="O5129" i="3"/>
  <c r="P5129" i="3" s="1"/>
  <c r="R5129" i="3" s="1"/>
  <c r="V2569" i="2" s="1"/>
  <c r="O5130" i="3"/>
  <c r="P5130" i="3" s="1"/>
  <c r="O5131" i="3"/>
  <c r="P5131" i="3" s="1"/>
  <c r="O5132" i="3"/>
  <c r="P5132" i="3" s="1"/>
  <c r="Q5132" i="3" s="1"/>
  <c r="O5133" i="3"/>
  <c r="P5133" i="3" s="1"/>
  <c r="R5133" i="3" s="1"/>
  <c r="O5134" i="3"/>
  <c r="O5135" i="3"/>
  <c r="O5136" i="3"/>
  <c r="P5136" i="3" s="1"/>
  <c r="O5137" i="3"/>
  <c r="P5137" i="3" s="1"/>
  <c r="R5137" i="3"/>
  <c r="O5138" i="3"/>
  <c r="P5138" i="3" s="1"/>
  <c r="R5138" i="3" s="1"/>
  <c r="O5139" i="3"/>
  <c r="P5139" i="3" s="1"/>
  <c r="R5139" i="3" s="1"/>
  <c r="O5140" i="3"/>
  <c r="P5140" i="3" s="1"/>
  <c r="Q5140" i="3" s="1"/>
  <c r="O5141" i="3"/>
  <c r="P5141" i="3" s="1"/>
  <c r="O5142" i="3"/>
  <c r="P5142" i="3" s="1"/>
  <c r="R5142" i="3" s="1"/>
  <c r="O5143" i="3"/>
  <c r="P5143" i="3"/>
  <c r="O5144" i="3"/>
  <c r="P5144" i="3" s="1"/>
  <c r="O5145" i="3"/>
  <c r="P5145" i="3" s="1"/>
  <c r="O5146" i="3"/>
  <c r="P5146" i="3" s="1"/>
  <c r="R5146" i="3" s="1"/>
  <c r="O5147" i="3"/>
  <c r="P5147" i="3" s="1"/>
  <c r="O5148" i="3"/>
  <c r="P5148" i="3" s="1"/>
  <c r="Q5148" i="3" s="1"/>
  <c r="O5149" i="3"/>
  <c r="P5149" i="3" s="1"/>
  <c r="O5150" i="3"/>
  <c r="P5150" i="3" s="1"/>
  <c r="O5151" i="3"/>
  <c r="P5151" i="3" s="1"/>
  <c r="O5152" i="3"/>
  <c r="P5152" i="3" s="1"/>
  <c r="O5153" i="3"/>
  <c r="P5153" i="3" s="1"/>
  <c r="O5154" i="3"/>
  <c r="O5155" i="3"/>
  <c r="P5155" i="3"/>
  <c r="Q5155" i="3" s="1"/>
  <c r="O5156" i="3"/>
  <c r="O5157" i="3"/>
  <c r="P5157" i="3" s="1"/>
  <c r="Q5157" i="3" s="1"/>
  <c r="R5157" i="3"/>
  <c r="O5158" i="3"/>
  <c r="P5158" i="3" s="1"/>
  <c r="O5159" i="3"/>
  <c r="P5159" i="3" s="1"/>
  <c r="T2583" i="2" s="1"/>
  <c r="U2583" i="2" s="1"/>
  <c r="O5160" i="3"/>
  <c r="P5160" i="3" s="1"/>
  <c r="O5161" i="3"/>
  <c r="P5161" i="3" s="1"/>
  <c r="S5161" i="3" s="1"/>
  <c r="O5162" i="3"/>
  <c r="P5162" i="3" s="1"/>
  <c r="R5162" i="3" s="1"/>
  <c r="V2586" i="2" s="1"/>
  <c r="O5163" i="3"/>
  <c r="P5163" i="3" s="1"/>
  <c r="O5164" i="3"/>
  <c r="O5165" i="3"/>
  <c r="P5165" i="3" s="1"/>
  <c r="R5165" i="3" s="1"/>
  <c r="O5166" i="3"/>
  <c r="P5166" i="3" s="1"/>
  <c r="O5167" i="3"/>
  <c r="P5167" i="3" s="1"/>
  <c r="Q5167" i="3" s="1"/>
  <c r="O5168" i="3"/>
  <c r="P5168" i="3" s="1"/>
  <c r="Q5168" i="3" s="1"/>
  <c r="O5169" i="3"/>
  <c r="O5170" i="3"/>
  <c r="P5170" i="3" s="1"/>
  <c r="R5170" i="3" s="1"/>
  <c r="O5171" i="3"/>
  <c r="P5171" i="3" s="1"/>
  <c r="R5171" i="3" s="1"/>
  <c r="O5172" i="3"/>
  <c r="P5172" i="3" s="1"/>
  <c r="Q5172" i="3" s="1"/>
  <c r="O5173" i="3"/>
  <c r="P5173" i="3" s="1"/>
  <c r="O5174" i="3"/>
  <c r="P5174" i="3" s="1"/>
  <c r="R5174" i="3" s="1"/>
  <c r="O5175" i="3"/>
  <c r="P5175" i="3" s="1"/>
  <c r="O5176" i="3"/>
  <c r="P5176" i="3" s="1"/>
  <c r="O5177" i="3"/>
  <c r="P5177" i="3" s="1"/>
  <c r="T2594" i="2" s="1"/>
  <c r="U2594" i="2" s="1"/>
  <c r="O5178" i="3"/>
  <c r="P5178" i="3" s="1"/>
  <c r="R5178" i="3" s="1"/>
  <c r="V2595" i="2" s="1"/>
  <c r="O5179" i="3"/>
  <c r="P5179" i="3" s="1"/>
  <c r="Q5179" i="3" s="1"/>
  <c r="O5180" i="3"/>
  <c r="O5181" i="3"/>
  <c r="O5182" i="3"/>
  <c r="P5182" i="3" s="1"/>
  <c r="R5182" i="3" s="1"/>
  <c r="V2599" i="2" s="1"/>
  <c r="O5183" i="3"/>
  <c r="P5183" i="3" s="1"/>
  <c r="O5184" i="3"/>
  <c r="P5184" i="3" s="1"/>
  <c r="Q5184" i="3" s="1"/>
  <c r="O5185" i="3"/>
  <c r="P5185" i="3" s="1"/>
  <c r="O5186" i="3"/>
  <c r="P5186" i="3" s="1"/>
  <c r="R5186" i="3"/>
  <c r="O5187" i="3"/>
  <c r="P5187" i="3" s="1"/>
  <c r="T2601" i="2" s="1"/>
  <c r="U2601" i="2" s="1"/>
  <c r="O5188" i="3"/>
  <c r="P5188" i="3" s="1"/>
  <c r="Q5188" i="3" s="1"/>
  <c r="O5189" i="3"/>
  <c r="P5189" i="3"/>
  <c r="O5190" i="3"/>
  <c r="P5190" i="3" s="1"/>
  <c r="R5190" i="3" s="1"/>
  <c r="O5191" i="3"/>
  <c r="P5191" i="3" s="1"/>
  <c r="R5191" i="3" s="1"/>
  <c r="V2604" i="2" s="1"/>
  <c r="O5192" i="3"/>
  <c r="P5192" i="3" s="1"/>
  <c r="Q5192" i="3"/>
  <c r="O5193" i="3"/>
  <c r="P5193" i="3" s="1"/>
  <c r="S5193" i="3" s="1"/>
  <c r="W2606" i="2" s="1"/>
  <c r="O5194" i="3"/>
  <c r="P5194" i="3" s="1"/>
  <c r="R5194" i="3" s="1"/>
  <c r="O5195" i="3"/>
  <c r="P5195" i="3" s="1"/>
  <c r="O5196" i="3"/>
  <c r="P5196" i="3" s="1"/>
  <c r="O5197" i="3"/>
  <c r="P5197" i="3" s="1"/>
  <c r="S5197" i="3" s="1"/>
  <c r="O5198" i="3"/>
  <c r="P5198" i="3" s="1"/>
  <c r="R5198" i="3" s="1"/>
  <c r="O5199" i="3"/>
  <c r="P5199" i="3"/>
  <c r="T2610" i="2" s="1"/>
  <c r="U2610" i="2" s="1"/>
  <c r="O5200" i="3"/>
  <c r="P5200" i="3" s="1"/>
  <c r="Q5200" i="3" s="1"/>
  <c r="O5201" i="3"/>
  <c r="P5201" i="3"/>
  <c r="T2612" i="2" s="1"/>
  <c r="U2612" i="2" s="1"/>
  <c r="O5202" i="3"/>
  <c r="P5202" i="3" s="1"/>
  <c r="R5202" i="3" s="1"/>
  <c r="O5203" i="3"/>
  <c r="P5203" i="3" s="1"/>
  <c r="R5203" i="3" s="1"/>
  <c r="O5204" i="3"/>
  <c r="O5205" i="3"/>
  <c r="P5205" i="3" s="1"/>
  <c r="S5205" i="3" s="1"/>
  <c r="O5206" i="3"/>
  <c r="P5206" i="3" s="1"/>
  <c r="R5206" i="3" s="1"/>
  <c r="O5207" i="3"/>
  <c r="P5207" i="3" s="1"/>
  <c r="R5207" i="3" s="1"/>
  <c r="V2615" i="2" s="1"/>
  <c r="O5208" i="3"/>
  <c r="P5208" i="3" s="1"/>
  <c r="O5209" i="3"/>
  <c r="P5209" i="3" s="1"/>
  <c r="S5209" i="3" s="1"/>
  <c r="O5210" i="3"/>
  <c r="P5210" i="3" s="1"/>
  <c r="R5210" i="3"/>
  <c r="O5211" i="3"/>
  <c r="P5211" i="3" s="1"/>
  <c r="R5211" i="3" s="1"/>
  <c r="O5212" i="3"/>
  <c r="P5212" i="3" s="1"/>
  <c r="Q5212" i="3" s="1"/>
  <c r="O5213" i="3"/>
  <c r="P5213" i="3" s="1"/>
  <c r="R5213" i="3"/>
  <c r="O5214" i="3"/>
  <c r="P5214" i="3" s="1"/>
  <c r="O5215" i="3"/>
  <c r="P5215" i="3" s="1"/>
  <c r="O5216" i="3"/>
  <c r="P5216" i="3"/>
  <c r="O5217" i="3"/>
  <c r="P5217" i="3" s="1"/>
  <c r="R5217" i="3" s="1"/>
  <c r="V2618" i="2" s="1"/>
  <c r="O5218" i="3"/>
  <c r="P5218" i="3" s="1"/>
  <c r="O5219" i="3"/>
  <c r="O5220" i="3"/>
  <c r="P5220" i="3" s="1"/>
  <c r="R5220" i="3" s="1"/>
  <c r="O5221" i="3"/>
  <c r="P5221" i="3" s="1"/>
  <c r="R5221" i="3" s="1"/>
  <c r="O5222" i="3"/>
  <c r="S2623" i="2" s="1"/>
  <c r="O5223" i="3"/>
  <c r="P5223" i="3" s="1"/>
  <c r="Q5223" i="3" s="1"/>
  <c r="O5224" i="3"/>
  <c r="P5224" i="3" s="1"/>
  <c r="O5225" i="3"/>
  <c r="P5225" i="3" s="1"/>
  <c r="O5226" i="3"/>
  <c r="P5226" i="3" s="1"/>
  <c r="Q5226" i="3" s="1"/>
  <c r="O5227" i="3"/>
  <c r="P5227" i="3" s="1"/>
  <c r="R5227" i="3" s="1"/>
  <c r="O5228" i="3"/>
  <c r="P5228" i="3" s="1"/>
  <c r="O5229" i="3"/>
  <c r="P5229" i="3" s="1"/>
  <c r="O5230" i="3"/>
  <c r="P5230" i="3" s="1"/>
  <c r="Q5230" i="3" s="1"/>
  <c r="O5231" i="3"/>
  <c r="P5231" i="3" s="1"/>
  <c r="O5232" i="3"/>
  <c r="P5232" i="3" s="1"/>
  <c r="S5232" i="3" s="1"/>
  <c r="W2628" i="2" s="1"/>
  <c r="O5233" i="3"/>
  <c r="P5233" i="3" s="1"/>
  <c r="O5234" i="3"/>
  <c r="P5234" i="3" s="1"/>
  <c r="O5235" i="3"/>
  <c r="O5236" i="3"/>
  <c r="P5236" i="3" s="1"/>
  <c r="R5236" i="3" s="1"/>
  <c r="O5237" i="3"/>
  <c r="P5237" i="3" s="1"/>
  <c r="R5237" i="3" s="1"/>
  <c r="O5238" i="3"/>
  <c r="P5238" i="3" s="1"/>
  <c r="O5239" i="3"/>
  <c r="P5239" i="3" s="1"/>
  <c r="Q5239" i="3" s="1"/>
  <c r="O5240" i="3"/>
  <c r="P5240" i="3" s="1"/>
  <c r="O5241" i="3"/>
  <c r="P5241" i="3" s="1"/>
  <c r="R5241" i="3" s="1"/>
  <c r="Q5241" i="3"/>
  <c r="O5242" i="3"/>
  <c r="P5242" i="3" s="1"/>
  <c r="Q5242" i="3" s="1"/>
  <c r="O5243" i="3"/>
  <c r="P5243" i="3" s="1"/>
  <c r="R5243" i="3" s="1"/>
  <c r="O5244" i="3"/>
  <c r="P5244" i="3" s="1"/>
  <c r="O5245" i="3"/>
  <c r="P5245" i="3" s="1"/>
  <c r="R5245" i="3" s="1"/>
  <c r="O5246" i="3"/>
  <c r="P5246" i="3" s="1"/>
  <c r="O5247" i="3"/>
  <c r="P5247" i="3" s="1"/>
  <c r="O5248" i="3"/>
  <c r="P5248" i="3" s="1"/>
  <c r="O5249" i="3"/>
  <c r="P5249" i="3" s="1"/>
  <c r="R5249" i="3" s="1"/>
  <c r="Q5249" i="3"/>
  <c r="O5250" i="3"/>
  <c r="P5250" i="3" s="1"/>
  <c r="O5251" i="3"/>
  <c r="P5251" i="3" s="1"/>
  <c r="R5251" i="3" s="1"/>
  <c r="O5252" i="3"/>
  <c r="P5252" i="3"/>
  <c r="R5252" i="3" s="1"/>
  <c r="O5253" i="3"/>
  <c r="P5253" i="3" s="1"/>
  <c r="R5253" i="3" s="1"/>
  <c r="O5254" i="3"/>
  <c r="P5254" i="3" s="1"/>
  <c r="R5254" i="3" s="1"/>
  <c r="O5255" i="3"/>
  <c r="P5255" i="3" s="1"/>
  <c r="Q5255" i="3" s="1"/>
  <c r="O5256" i="3"/>
  <c r="P5256" i="3" s="1"/>
  <c r="O5257" i="3"/>
  <c r="P5257" i="3" s="1"/>
  <c r="O5258" i="3"/>
  <c r="P5258" i="3" s="1"/>
  <c r="O5259" i="3"/>
  <c r="P5259" i="3" s="1"/>
  <c r="R5259" i="3" s="1"/>
  <c r="O5260" i="3"/>
  <c r="P5260" i="3" s="1"/>
  <c r="R5260" i="3" s="1"/>
  <c r="V2631" i="2" s="1"/>
  <c r="O5261" i="3"/>
  <c r="P5261" i="3"/>
  <c r="O5262" i="3"/>
  <c r="O5263" i="3"/>
  <c r="P5263" i="3" s="1"/>
  <c r="Q5263" i="3" s="1"/>
  <c r="O5264" i="3"/>
  <c r="P5264" i="3" s="1"/>
  <c r="O5265" i="3"/>
  <c r="P5265" i="3" s="1"/>
  <c r="O5266" i="3"/>
  <c r="P5266" i="3" s="1"/>
  <c r="T2637" i="2" s="1"/>
  <c r="U2637" i="2" s="1"/>
  <c r="O5267" i="3"/>
  <c r="O5268" i="3"/>
  <c r="P5268" i="3" s="1"/>
  <c r="R5268" i="3" s="1"/>
  <c r="V2639" i="2" s="1"/>
  <c r="O5269" i="3"/>
  <c r="P5269" i="3" s="1"/>
  <c r="O5270" i="3"/>
  <c r="P5270" i="3" s="1"/>
  <c r="T2641" i="2" s="1"/>
  <c r="U2641" i="2" s="1"/>
  <c r="O5271" i="3"/>
  <c r="P5271" i="3" s="1"/>
  <c r="O5272" i="3"/>
  <c r="P5272" i="3" s="1"/>
  <c r="R5272" i="3" s="1"/>
  <c r="O5273" i="3"/>
  <c r="O5274" i="3"/>
  <c r="P5274" i="3" s="1"/>
  <c r="Q5274" i="3" s="1"/>
  <c r="O5275" i="3"/>
  <c r="P5275" i="3" s="1"/>
  <c r="O5276" i="3"/>
  <c r="P5276" i="3" s="1"/>
  <c r="S5276" i="3" s="1"/>
  <c r="O5277" i="3"/>
  <c r="P5277" i="3" s="1"/>
  <c r="O5278" i="3"/>
  <c r="P5278" i="3" s="1"/>
  <c r="Q5278" i="3"/>
  <c r="O5279" i="3"/>
  <c r="P5279" i="3" s="1"/>
  <c r="S5279" i="3" s="1"/>
  <c r="O5280" i="3"/>
  <c r="P5280" i="3"/>
  <c r="R5280" i="3" s="1"/>
  <c r="O5281" i="3"/>
  <c r="P5281" i="3" s="1"/>
  <c r="R5281" i="3" s="1"/>
  <c r="O5282" i="3"/>
  <c r="P5282" i="3" s="1"/>
  <c r="S5282" i="3" s="1"/>
  <c r="O5283" i="3"/>
  <c r="P5283" i="3" s="1"/>
  <c r="O5284" i="3"/>
  <c r="P5284" i="3" s="1"/>
  <c r="R5284" i="3" s="1"/>
  <c r="V2648" i="2" s="1"/>
  <c r="O5285" i="3"/>
  <c r="P5285" i="3" s="1"/>
  <c r="O5286" i="3"/>
  <c r="P5286" i="3" s="1"/>
  <c r="Q5286" i="3" s="1"/>
  <c r="O5287" i="3"/>
  <c r="P5287" i="3" s="1"/>
  <c r="S5287" i="3" s="1"/>
  <c r="W2651" i="2" s="1"/>
  <c r="O5288" i="3"/>
  <c r="P5288" i="3" s="1"/>
  <c r="Q5288" i="3" s="1"/>
  <c r="O5289" i="3"/>
  <c r="P5289" i="3" s="1"/>
  <c r="O5290" i="3"/>
  <c r="P5290" i="3" s="1"/>
  <c r="R5290" i="3" s="1"/>
  <c r="O5291" i="3"/>
  <c r="P5291" i="3" s="1"/>
  <c r="O5292" i="3"/>
  <c r="P5292" i="3" s="1"/>
  <c r="O5293" i="3"/>
  <c r="P5293" i="3"/>
  <c r="O5294" i="3"/>
  <c r="P5294" i="3" s="1"/>
  <c r="S5294" i="3" s="1"/>
  <c r="O5295" i="3"/>
  <c r="P5295" i="3" s="1"/>
  <c r="S5295" i="3" s="1"/>
  <c r="O5296" i="3"/>
  <c r="P5296" i="3" s="1"/>
  <c r="R5296" i="3" s="1"/>
  <c r="O5297" i="3"/>
  <c r="P5297" i="3" s="1"/>
  <c r="O5298" i="3"/>
  <c r="P5298" i="3" s="1"/>
  <c r="O5299" i="3"/>
  <c r="P5299" i="3" s="1"/>
  <c r="R5299" i="3" s="1"/>
  <c r="O5300" i="3"/>
  <c r="P5300" i="3" s="1"/>
  <c r="T2655" i="2" s="1"/>
  <c r="U2655" i="2" s="1"/>
  <c r="O5301" i="3"/>
  <c r="P5301" i="3" s="1"/>
  <c r="T2656" i="2" s="1"/>
  <c r="U2656" i="2" s="1"/>
  <c r="O5302" i="3"/>
  <c r="O5303" i="3"/>
  <c r="O5304" i="3"/>
  <c r="P5304" i="3" s="1"/>
  <c r="O5305" i="3"/>
  <c r="P5305" i="3" s="1"/>
  <c r="Q5305" i="3" s="1"/>
  <c r="R5305" i="3"/>
  <c r="V2660" i="2" s="1"/>
  <c r="S5305" i="3"/>
  <c r="W2660" i="2" s="1"/>
  <c r="O5306" i="3"/>
  <c r="P5306" i="3" s="1"/>
  <c r="O5307" i="3"/>
  <c r="P5307" i="3" s="1"/>
  <c r="Q5307" i="3" s="1"/>
  <c r="O5308" i="3"/>
  <c r="O5309" i="3"/>
  <c r="P5309" i="3" s="1"/>
  <c r="R5309" i="3" s="1"/>
  <c r="V2664" i="2" s="1"/>
  <c r="O5310" i="3"/>
  <c r="P5310" i="3"/>
  <c r="O5311" i="3"/>
  <c r="O5312" i="3"/>
  <c r="P5312" i="3" s="1"/>
  <c r="R5312" i="3" s="1"/>
  <c r="O5313" i="3"/>
  <c r="P5313" i="3" s="1"/>
  <c r="O5314" i="3"/>
  <c r="P5314" i="3" s="1"/>
  <c r="O5315" i="3"/>
  <c r="P5315" i="3" s="1"/>
  <c r="O5316" i="3"/>
  <c r="P5316" i="3" s="1"/>
  <c r="S5316" i="3" s="1"/>
  <c r="O5317" i="3"/>
  <c r="P5317" i="3" s="1"/>
  <c r="T2668" i="2" s="1"/>
  <c r="U2668" i="2" s="1"/>
  <c r="O5318" i="3"/>
  <c r="O5319" i="3"/>
  <c r="P5319" i="3" s="1"/>
  <c r="O5320" i="3"/>
  <c r="P5320" i="3" s="1"/>
  <c r="S5320" i="3" s="1"/>
  <c r="O5321" i="3"/>
  <c r="P5321" i="3" s="1"/>
  <c r="O5322" i="3"/>
  <c r="P5322" i="3" s="1"/>
  <c r="S5322" i="3" s="1"/>
  <c r="O5323" i="3"/>
  <c r="P5323" i="3" s="1"/>
  <c r="O5324" i="3"/>
  <c r="P5324" i="3" s="1"/>
  <c r="O5325" i="3"/>
  <c r="P5325" i="3" s="1"/>
  <c r="R5325" i="3" s="1"/>
  <c r="O5326" i="3"/>
  <c r="P5326" i="3" s="1"/>
  <c r="O5327" i="3"/>
  <c r="P5327" i="3"/>
  <c r="O5328" i="3"/>
  <c r="P5328" i="3" s="1"/>
  <c r="O5329" i="3"/>
  <c r="P5329" i="3" s="1"/>
  <c r="S5329" i="3" s="1"/>
  <c r="O5330" i="3"/>
  <c r="P5330" i="3" s="1"/>
  <c r="O5331" i="3"/>
  <c r="P5331" i="3" s="1"/>
  <c r="O5332" i="3"/>
  <c r="P5332" i="3" s="1"/>
  <c r="O5333" i="3"/>
  <c r="P5333" i="3" s="1"/>
  <c r="O5334" i="3"/>
  <c r="P5334" i="3" s="1"/>
  <c r="O5335" i="3"/>
  <c r="P5335" i="3" s="1"/>
  <c r="S5335" i="3" s="1"/>
  <c r="O5336" i="3"/>
  <c r="P5336" i="3" s="1"/>
  <c r="S5336" i="3"/>
  <c r="O5337" i="3"/>
  <c r="P5337" i="3" s="1"/>
  <c r="O5338" i="3"/>
  <c r="P5338" i="3" s="1"/>
  <c r="R5338" i="3" s="1"/>
  <c r="O5339" i="3"/>
  <c r="P5339" i="3" s="1"/>
  <c r="O5340" i="3"/>
  <c r="P5340" i="3" s="1"/>
  <c r="O5341" i="3"/>
  <c r="P5341" i="3" s="1"/>
  <c r="R5341" i="3" s="1"/>
  <c r="O5342" i="3"/>
  <c r="P5342" i="3" s="1"/>
  <c r="O5343" i="3"/>
  <c r="P5343" i="3"/>
  <c r="T2677" i="2" s="1"/>
  <c r="U2677" i="2" s="1"/>
  <c r="O5344" i="3"/>
  <c r="P5344" i="3" s="1"/>
  <c r="R5344" i="3" s="1"/>
  <c r="O5345" i="3"/>
  <c r="P5345" i="3" s="1"/>
  <c r="T2679" i="2" s="1"/>
  <c r="U2679" i="2" s="1"/>
  <c r="O5346" i="3"/>
  <c r="P5346" i="3" s="1"/>
  <c r="S5346" i="3" s="1"/>
  <c r="R5346" i="3"/>
  <c r="O5347" i="3"/>
  <c r="P5347" i="3" s="1"/>
  <c r="R5347" i="3" s="1"/>
  <c r="V2681" i="2" s="1"/>
  <c r="O5348" i="3"/>
  <c r="P5348" i="3"/>
  <c r="O5349" i="3"/>
  <c r="P5349" i="3" s="1"/>
  <c r="Q5349" i="3" s="1"/>
  <c r="O5350" i="3"/>
  <c r="S2684" i="2" s="1"/>
  <c r="O5351" i="3"/>
  <c r="P5351" i="3" s="1"/>
  <c r="S5351" i="3" s="1"/>
  <c r="O5352" i="3"/>
  <c r="P5352" i="3" s="1"/>
  <c r="S5352" i="3" s="1"/>
  <c r="W2686" i="2" s="1"/>
  <c r="O5353" i="3"/>
  <c r="P5353" i="3" s="1"/>
  <c r="O5354" i="3"/>
  <c r="P5354" i="3" s="1"/>
  <c r="O5355" i="3"/>
  <c r="O5356" i="3"/>
  <c r="P5356" i="3" s="1"/>
  <c r="S5356" i="3" s="1"/>
  <c r="O5357" i="3"/>
  <c r="P5357" i="3"/>
  <c r="R5357" i="3" s="1"/>
  <c r="O5358" i="3"/>
  <c r="P5358" i="3" s="1"/>
  <c r="S5358" i="3" s="1"/>
  <c r="O5359" i="3"/>
  <c r="P5359" i="3"/>
  <c r="O5360" i="3"/>
  <c r="P5360" i="3" s="1"/>
  <c r="R5360" i="3" s="1"/>
  <c r="O5361" i="3"/>
  <c r="P5361" i="3" s="1"/>
  <c r="O5362" i="3"/>
  <c r="P5362" i="3" s="1"/>
  <c r="S5362" i="3" s="1"/>
  <c r="O5363" i="3"/>
  <c r="P5363" i="3" s="1"/>
  <c r="R5363" i="3"/>
  <c r="O5364" i="3"/>
  <c r="P5364" i="3" s="1"/>
  <c r="O5365" i="3"/>
  <c r="P5365" i="3" s="1"/>
  <c r="S5365" i="3" s="1"/>
  <c r="Q5365" i="3"/>
  <c r="O5366" i="3"/>
  <c r="P5366" i="3" s="1"/>
  <c r="O5367" i="3"/>
  <c r="P5367" i="3" s="1"/>
  <c r="S5367" i="3" s="1"/>
  <c r="O5368" i="3"/>
  <c r="P5368" i="3" s="1"/>
  <c r="R5368" i="3"/>
  <c r="O5369" i="3"/>
  <c r="P5369" i="3" s="1"/>
  <c r="R5369" i="3" s="1"/>
  <c r="O5370" i="3"/>
  <c r="P5370" i="3" s="1"/>
  <c r="O5371" i="3"/>
  <c r="P5371" i="3" s="1"/>
  <c r="S5371" i="3" s="1"/>
  <c r="O5372" i="3"/>
  <c r="P5372" i="3" s="1"/>
  <c r="S5372" i="3" s="1"/>
  <c r="O5373" i="3"/>
  <c r="O5374" i="3"/>
  <c r="P5374" i="3" s="1"/>
  <c r="O5375" i="3"/>
  <c r="P5375" i="3" s="1"/>
  <c r="O5376" i="3"/>
  <c r="P5376" i="3" s="1"/>
  <c r="O5377" i="3"/>
  <c r="P5377" i="3" s="1"/>
  <c r="S5377" i="3" s="1"/>
  <c r="O5378" i="3"/>
  <c r="P5378" i="3" s="1"/>
  <c r="R5378" i="3" s="1"/>
  <c r="V2695" i="2" s="1"/>
  <c r="O5379" i="3"/>
  <c r="P5379" i="3" s="1"/>
  <c r="O5380" i="3"/>
  <c r="P5380" i="3" s="1"/>
  <c r="O5381" i="3"/>
  <c r="P5381" i="3"/>
  <c r="O5382" i="3"/>
  <c r="P5382" i="3" s="1"/>
  <c r="O5383" i="3"/>
  <c r="P5383" i="3" s="1"/>
  <c r="S5383" i="3"/>
  <c r="O5384" i="3"/>
  <c r="P5384" i="3" s="1"/>
  <c r="S5384" i="3" s="1"/>
  <c r="O5385" i="3"/>
  <c r="O5386" i="3"/>
  <c r="O5387" i="3"/>
  <c r="P5387" i="3" s="1"/>
  <c r="T2701" i="2" s="1"/>
  <c r="U2701" i="2" s="1"/>
  <c r="O5388" i="3"/>
  <c r="P5388" i="3" s="1"/>
  <c r="O5389" i="3"/>
  <c r="P5389" i="3"/>
  <c r="O5390" i="3"/>
  <c r="P5390" i="3" s="1"/>
  <c r="T2703" i="2" s="1"/>
  <c r="U2703" i="2" s="1"/>
  <c r="O5391" i="3"/>
  <c r="P5391" i="3" s="1"/>
  <c r="S5391" i="3" s="1"/>
  <c r="O5392" i="3"/>
  <c r="P5392" i="3" s="1"/>
  <c r="Q5392" i="3" s="1"/>
  <c r="O5393" i="3"/>
  <c r="P5393" i="3" s="1"/>
  <c r="S5393" i="3" s="1"/>
  <c r="O5394" i="3"/>
  <c r="P5394" i="3" s="1"/>
  <c r="Q5394" i="3" s="1"/>
  <c r="O5395" i="3"/>
  <c r="P5395" i="3" s="1"/>
  <c r="O5396" i="3"/>
  <c r="P5396" i="3" s="1"/>
  <c r="R5396" i="3" s="1"/>
  <c r="O5397" i="3"/>
  <c r="P5397" i="3" s="1"/>
  <c r="O5398" i="3"/>
  <c r="P5398" i="3" s="1"/>
  <c r="Q5398" i="3" s="1"/>
  <c r="O5399" i="3"/>
  <c r="P5399" i="3" s="1"/>
  <c r="O5400" i="3"/>
  <c r="P5400" i="3" s="1"/>
  <c r="O5401" i="3"/>
  <c r="P5401" i="3" s="1"/>
  <c r="O5402" i="3"/>
  <c r="P5402" i="3" s="1"/>
  <c r="R5402" i="3" s="1"/>
  <c r="O5403" i="3"/>
  <c r="P5403" i="3" s="1"/>
  <c r="O5404" i="3"/>
  <c r="P5404" i="3" s="1"/>
  <c r="S5404" i="3" s="1"/>
  <c r="O5405" i="3"/>
  <c r="S2706" i="2" s="1"/>
  <c r="O5406" i="3"/>
  <c r="P5406" i="3" s="1"/>
  <c r="S5406" i="3" s="1"/>
  <c r="O5407" i="3"/>
  <c r="P5407" i="3" s="1"/>
  <c r="O5408" i="3"/>
  <c r="P5408" i="3" s="1"/>
  <c r="R5408" i="3" s="1"/>
  <c r="O5409" i="3"/>
  <c r="P5409" i="3" s="1"/>
  <c r="Q5409" i="3" s="1"/>
  <c r="O5410" i="3"/>
  <c r="P5410" i="3" s="1"/>
  <c r="S5410" i="3" s="1"/>
  <c r="O5411" i="3"/>
  <c r="P5411" i="3" s="1"/>
  <c r="O5412" i="3"/>
  <c r="P5412" i="3" s="1"/>
  <c r="R5412" i="3" s="1"/>
  <c r="O5413" i="3"/>
  <c r="P5413" i="3" s="1"/>
  <c r="O5414" i="3"/>
  <c r="P5414" i="3" s="1"/>
  <c r="O5415" i="3"/>
  <c r="P5415" i="3" s="1"/>
  <c r="T2709" i="2" s="1"/>
  <c r="U2709" i="2" s="1"/>
  <c r="O5416" i="3"/>
  <c r="P5416" i="3" s="1"/>
  <c r="O5417" i="3"/>
  <c r="P5417" i="3" s="1"/>
  <c r="S5417" i="3" s="1"/>
  <c r="O5418" i="3"/>
  <c r="P5418" i="3" s="1"/>
  <c r="O5419" i="3"/>
  <c r="P5419" i="3" s="1"/>
  <c r="S5419" i="3" s="1"/>
  <c r="O5420" i="3"/>
  <c r="P5420" i="3"/>
  <c r="O5421" i="3"/>
  <c r="P5421" i="3" s="1"/>
  <c r="R5421" i="3" s="1"/>
  <c r="V2715" i="2" s="1"/>
  <c r="O5422" i="3"/>
  <c r="P5422" i="3" s="1"/>
  <c r="R5422" i="3" s="1"/>
  <c r="V2716" i="2" s="1"/>
  <c r="O5423" i="3"/>
  <c r="O5424" i="3"/>
  <c r="P5424" i="3" s="1"/>
  <c r="S5424" i="3" s="1"/>
  <c r="O5425" i="3"/>
  <c r="P5425" i="3" s="1"/>
  <c r="O5426" i="3"/>
  <c r="P5426" i="3" s="1"/>
  <c r="R5426" i="3" s="1"/>
  <c r="O5427" i="3"/>
  <c r="P5427" i="3" s="1"/>
  <c r="T2721" i="2" s="1"/>
  <c r="U2721" i="2" s="1"/>
  <c r="O5428" i="3"/>
  <c r="P5428" i="3" s="1"/>
  <c r="O5429" i="3"/>
  <c r="P5429" i="3" s="1"/>
  <c r="O5430" i="3"/>
  <c r="P5430" i="3" s="1"/>
  <c r="O5431" i="3"/>
  <c r="P5431" i="3" s="1"/>
  <c r="O5432" i="3"/>
  <c r="P5432" i="3" s="1"/>
  <c r="S5432" i="3" s="1"/>
  <c r="O5433" i="3"/>
  <c r="P5433" i="3" s="1"/>
  <c r="O5434" i="3"/>
  <c r="P5434" i="3" s="1"/>
  <c r="R5434" i="3" s="1"/>
  <c r="O5435" i="3"/>
  <c r="P5435" i="3" s="1"/>
  <c r="O5436" i="3"/>
  <c r="P5436" i="3" s="1"/>
  <c r="O5437" i="3"/>
  <c r="P5437" i="3" s="1"/>
  <c r="O5438" i="3"/>
  <c r="P5438" i="3" s="1"/>
  <c r="O5439" i="3"/>
  <c r="P5439" i="3" s="1"/>
  <c r="O5440" i="3"/>
  <c r="P5440" i="3" s="1"/>
  <c r="O5441" i="3"/>
  <c r="P5441" i="3" s="1"/>
  <c r="S5441" i="3" s="1"/>
  <c r="W2727" i="2" s="1"/>
  <c r="O5442" i="3"/>
  <c r="P5442" i="3" s="1"/>
  <c r="O5443" i="3"/>
  <c r="P5443" i="3" s="1"/>
  <c r="S5443" i="3" s="1"/>
  <c r="O5444" i="3"/>
  <c r="O5445" i="3"/>
  <c r="P5445" i="3" s="1"/>
  <c r="S5445" i="3" s="1"/>
  <c r="O5446" i="3"/>
  <c r="P5446" i="3" s="1"/>
  <c r="R5446" i="3" s="1"/>
  <c r="O5447" i="3"/>
  <c r="P5447" i="3" s="1"/>
  <c r="O5448" i="3"/>
  <c r="P5448" i="3" s="1"/>
  <c r="S5448" i="3" s="1"/>
  <c r="O5449" i="3"/>
  <c r="P5449" i="3" s="1"/>
  <c r="S5449" i="3" s="1"/>
  <c r="W2731" i="2" s="1"/>
  <c r="O5450" i="3"/>
  <c r="P5450" i="3" s="1"/>
  <c r="R5450" i="3"/>
  <c r="V2732" i="2" s="1"/>
  <c r="O5451" i="3"/>
  <c r="P5451" i="3" s="1"/>
  <c r="T2733" i="2" s="1"/>
  <c r="U2733" i="2" s="1"/>
  <c r="O5452" i="3"/>
  <c r="P5452" i="3" s="1"/>
  <c r="O5453" i="3"/>
  <c r="P5453" i="3" s="1"/>
  <c r="S5453" i="3" s="1"/>
  <c r="O5454" i="3"/>
  <c r="P5454" i="3"/>
  <c r="O5455" i="3"/>
  <c r="P5455" i="3" s="1"/>
  <c r="S5455" i="3" s="1"/>
  <c r="O5456" i="3"/>
  <c r="P5456" i="3" s="1"/>
  <c r="S5456" i="3" s="1"/>
  <c r="O5457" i="3"/>
  <c r="P5457" i="3" s="1"/>
  <c r="O5458" i="3"/>
  <c r="P5458" i="3" s="1"/>
  <c r="R5458" i="3" s="1"/>
  <c r="O5459" i="3"/>
  <c r="P5459" i="3" s="1"/>
  <c r="O5460" i="3"/>
  <c r="P5460" i="3" s="1"/>
  <c r="O5461" i="3"/>
  <c r="P5461" i="3" s="1"/>
  <c r="R5461" i="3" s="1"/>
  <c r="Q5461" i="3"/>
  <c r="O5462" i="3"/>
  <c r="P5462" i="3" s="1"/>
  <c r="O5463" i="3"/>
  <c r="P5463" i="3" s="1"/>
  <c r="O5464" i="3"/>
  <c r="P5464" i="3" s="1"/>
  <c r="S5464" i="3" s="1"/>
  <c r="O5465" i="3"/>
  <c r="P5465" i="3" s="1"/>
  <c r="R5465" i="3" s="1"/>
  <c r="V2736" i="2" s="1"/>
  <c r="O5466" i="3"/>
  <c r="P5466" i="3" s="1"/>
  <c r="R5466" i="3" s="1"/>
  <c r="O5467" i="3"/>
  <c r="O5468" i="3"/>
  <c r="P5468" i="3" s="1"/>
  <c r="O5469" i="3"/>
  <c r="P5469" i="3" s="1"/>
  <c r="O5470" i="3"/>
  <c r="P5470" i="3" s="1"/>
  <c r="R5470" i="3" s="1"/>
  <c r="O5471" i="3"/>
  <c r="P5471" i="3" s="1"/>
  <c r="O5472" i="3"/>
  <c r="P5472" i="3" s="1"/>
  <c r="O5473" i="3"/>
  <c r="P5473" i="3" s="1"/>
  <c r="O5474" i="3"/>
  <c r="P5474" i="3" s="1"/>
  <c r="R5474" i="3" s="1"/>
  <c r="O5475" i="3"/>
  <c r="P5475" i="3" s="1"/>
  <c r="S5475" i="3" s="1"/>
  <c r="O5476" i="3"/>
  <c r="P5476" i="3" s="1"/>
  <c r="O5477" i="3"/>
  <c r="P5477" i="3" s="1"/>
  <c r="S5477" i="3" s="1"/>
  <c r="O5478" i="3"/>
  <c r="P5478" i="3" s="1"/>
  <c r="R5478" i="3" s="1"/>
  <c r="O5479" i="3"/>
  <c r="P5479" i="3" s="1"/>
  <c r="S5479" i="3" s="1"/>
  <c r="O5480" i="3"/>
  <c r="P5480" i="3" s="1"/>
  <c r="S5480" i="3" s="1"/>
  <c r="O5481" i="3"/>
  <c r="P5481" i="3" s="1"/>
  <c r="S5481" i="3" s="1"/>
  <c r="O5482" i="3"/>
  <c r="P5482" i="3" s="1"/>
  <c r="R5482" i="3" s="1"/>
  <c r="O5483" i="3"/>
  <c r="P5483" i="3" s="1"/>
  <c r="T2745" i="2" s="1"/>
  <c r="U2745" i="2" s="1"/>
  <c r="O5484" i="3"/>
  <c r="P5484" i="3" s="1"/>
  <c r="O5485" i="3"/>
  <c r="P5485" i="3" s="1"/>
  <c r="O5486" i="3"/>
  <c r="P5486" i="3" s="1"/>
  <c r="O5487" i="3"/>
  <c r="P5487" i="3" s="1"/>
  <c r="S5487" i="3" s="1"/>
  <c r="W2748" i="2" s="1"/>
  <c r="O5488" i="3"/>
  <c r="O5489" i="3"/>
  <c r="P5489" i="3" s="1"/>
  <c r="R5489" i="3" s="1"/>
  <c r="O5490" i="3"/>
  <c r="P5490" i="3" s="1"/>
  <c r="R5490" i="3" s="1"/>
  <c r="O5491" i="3"/>
  <c r="P5491" i="3" s="1"/>
  <c r="O5492" i="3"/>
  <c r="P5492" i="3" s="1"/>
  <c r="O5493" i="3"/>
  <c r="P5493" i="3" s="1"/>
  <c r="O5494" i="3"/>
  <c r="P5494" i="3" s="1"/>
  <c r="O5495" i="3"/>
  <c r="P5495" i="3" s="1"/>
  <c r="O5496" i="3"/>
  <c r="P5496" i="3" s="1"/>
  <c r="O5497" i="3"/>
  <c r="P5497" i="3" s="1"/>
  <c r="O5498" i="3"/>
  <c r="P5498" i="3" s="1"/>
  <c r="R5498" i="3" s="1"/>
  <c r="O5499" i="3"/>
  <c r="P5499" i="3" s="1"/>
  <c r="O5500" i="3"/>
  <c r="P5500" i="3" s="1"/>
  <c r="O5501" i="3"/>
  <c r="P5501" i="3" s="1"/>
  <c r="O5502" i="3"/>
  <c r="P5502" i="3" s="1"/>
  <c r="R5502" i="3" s="1"/>
  <c r="O5503" i="3"/>
  <c r="P5503" i="3" s="1"/>
  <c r="O5504" i="3"/>
  <c r="P5504" i="3" s="1"/>
  <c r="O5505" i="3"/>
  <c r="P5505" i="3" s="1"/>
  <c r="O5506" i="3"/>
  <c r="P5506" i="3" s="1"/>
  <c r="R5506" i="3" s="1"/>
  <c r="O5507" i="3"/>
  <c r="P5507" i="3" s="1"/>
  <c r="S5507" i="3" s="1"/>
  <c r="O5508" i="3"/>
  <c r="P5508" i="3" s="1"/>
  <c r="O5509" i="3"/>
  <c r="P5509" i="3" s="1"/>
  <c r="S5509" i="3" s="1"/>
  <c r="O5510" i="3"/>
  <c r="P5510" i="3" s="1"/>
  <c r="R5510" i="3" s="1"/>
  <c r="O5511" i="3"/>
  <c r="P5511" i="3" s="1"/>
  <c r="S5511" i="3" s="1"/>
  <c r="O5512" i="3"/>
  <c r="P5512" i="3" s="1"/>
  <c r="S5512" i="3" s="1"/>
  <c r="W2757" i="2" s="1"/>
  <c r="O5513" i="3"/>
  <c r="P5513" i="3" s="1"/>
  <c r="Q5513" i="3"/>
  <c r="O5514" i="3"/>
  <c r="O5515" i="3"/>
  <c r="P5515" i="3" s="1"/>
  <c r="O5516" i="3"/>
  <c r="P5516" i="3"/>
  <c r="O5517" i="3"/>
  <c r="O5518" i="3"/>
  <c r="P5518" i="3" s="1"/>
  <c r="T2763" i="2" s="1"/>
  <c r="U2763" i="2" s="1"/>
  <c r="O5519" i="3"/>
  <c r="P5519" i="3" s="1"/>
  <c r="S5519" i="3" s="1"/>
  <c r="W2764" i="2" s="1"/>
  <c r="O5520" i="3"/>
  <c r="O5521" i="3"/>
  <c r="O5522" i="3"/>
  <c r="P5522" i="3" s="1"/>
  <c r="R5522" i="3" s="1"/>
  <c r="O5523" i="3"/>
  <c r="P5523" i="3" s="1"/>
  <c r="O5524" i="3"/>
  <c r="P5524" i="3" s="1"/>
  <c r="O5525" i="3"/>
  <c r="O5526" i="3"/>
  <c r="P5526" i="3"/>
  <c r="O5527" i="3"/>
  <c r="P5527" i="3" s="1"/>
  <c r="O5528" i="3"/>
  <c r="P5528" i="3" s="1"/>
  <c r="O5529" i="3"/>
  <c r="P5529" i="3" s="1"/>
  <c r="O5530" i="3"/>
  <c r="P5530" i="3"/>
  <c r="R5530" i="3" s="1"/>
  <c r="O5531" i="3"/>
  <c r="P5531" i="3" s="1"/>
  <c r="O5532" i="3"/>
  <c r="P5532" i="3" s="1"/>
  <c r="O5533" i="3"/>
  <c r="P5533" i="3" s="1"/>
  <c r="S5533" i="3" s="1"/>
  <c r="O5534" i="3"/>
  <c r="P5534" i="3" s="1"/>
  <c r="O5535" i="3"/>
  <c r="O5536" i="3"/>
  <c r="O5537" i="3"/>
  <c r="P5537" i="3" s="1"/>
  <c r="O5538" i="3"/>
  <c r="P5538" i="3" s="1"/>
  <c r="O5539" i="3"/>
  <c r="P5539" i="3" s="1"/>
  <c r="R5539" i="3" s="1"/>
  <c r="O5540" i="3"/>
  <c r="O5541" i="3"/>
  <c r="O5542" i="3"/>
  <c r="P5542" i="3" s="1"/>
  <c r="O5543" i="3"/>
  <c r="P5543" i="3" s="1"/>
  <c r="O5544" i="3"/>
  <c r="P5544" i="3" s="1"/>
  <c r="O5545" i="3"/>
  <c r="P5545" i="3" s="1"/>
  <c r="Q5545" i="3" s="1"/>
  <c r="O5546" i="3"/>
  <c r="P5546" i="3" s="1"/>
  <c r="S5546" i="3" s="1"/>
  <c r="O5547" i="3"/>
  <c r="P5547" i="3" s="1"/>
  <c r="Q5547" i="3" s="1"/>
  <c r="O5548" i="3"/>
  <c r="P5548" i="3" s="1"/>
  <c r="O5549" i="3"/>
  <c r="P5549" i="3" s="1"/>
  <c r="O5550" i="3"/>
  <c r="P5550" i="3" s="1"/>
  <c r="O5551" i="3"/>
  <c r="O5552" i="3"/>
  <c r="P5552" i="3" s="1"/>
  <c r="R5552" i="3"/>
  <c r="O5553" i="3"/>
  <c r="P5553" i="3" s="1"/>
  <c r="O5554" i="3"/>
  <c r="P5554" i="3" s="1"/>
  <c r="O5555" i="3"/>
  <c r="P5555" i="3" s="1"/>
  <c r="T2786" i="2" s="1"/>
  <c r="U2786" i="2" s="1"/>
  <c r="O5556" i="3"/>
  <c r="O5557" i="3"/>
  <c r="O5558" i="3"/>
  <c r="P5558" i="3" s="1"/>
  <c r="Q5558" i="3" s="1"/>
  <c r="O5559" i="3"/>
  <c r="P5559" i="3" s="1"/>
  <c r="R5559" i="3" s="1"/>
  <c r="V2790" i="2" s="1"/>
  <c r="O5560" i="3"/>
  <c r="P5560" i="3" s="1"/>
  <c r="R5560" i="3" s="1"/>
  <c r="O5561" i="3"/>
  <c r="P5561" i="3" s="1"/>
  <c r="R5561" i="3" s="1"/>
  <c r="O5562" i="3"/>
  <c r="P5562" i="3" s="1"/>
  <c r="Q5562" i="3" s="1"/>
  <c r="O5563" i="3"/>
  <c r="P5563" i="3" s="1"/>
  <c r="O5564" i="3"/>
  <c r="P5564" i="3" s="1"/>
  <c r="R5564" i="3" s="1"/>
  <c r="O5565" i="3"/>
  <c r="P5565" i="3" s="1"/>
  <c r="S5565" i="3" s="1"/>
  <c r="O5566" i="3"/>
  <c r="P5566" i="3" s="1"/>
  <c r="O5567" i="3"/>
  <c r="P5567" i="3" s="1"/>
  <c r="O5568" i="3"/>
  <c r="O5569" i="3"/>
  <c r="P5569" i="3" s="1"/>
  <c r="Q5569" i="3" s="1"/>
  <c r="O5570" i="3"/>
  <c r="P5570" i="3" s="1"/>
  <c r="O5571" i="3"/>
  <c r="O5572" i="3"/>
  <c r="P5572" i="3" s="1"/>
  <c r="Q5572" i="3" s="1"/>
  <c r="O5573" i="3"/>
  <c r="P5573" i="3" s="1"/>
  <c r="R5573" i="3" s="1"/>
  <c r="O5574" i="3"/>
  <c r="P5574" i="3" s="1"/>
  <c r="O5575" i="3"/>
  <c r="P5575" i="3" s="1"/>
  <c r="R5575" i="3" s="1"/>
  <c r="O5576" i="3"/>
  <c r="P5576" i="3" s="1"/>
  <c r="S5576" i="3" s="1"/>
  <c r="O5577" i="3"/>
  <c r="P5577" i="3" s="1"/>
  <c r="R5577" i="3" s="1"/>
  <c r="O5578" i="3"/>
  <c r="P5578" i="3" s="1"/>
  <c r="O5579" i="3"/>
  <c r="P5579" i="3" s="1"/>
  <c r="O5580" i="3"/>
  <c r="P5580" i="3" s="1"/>
  <c r="R5580" i="3" s="1"/>
  <c r="V2799" i="2" s="1"/>
  <c r="O5581" i="3"/>
  <c r="P5581" i="3" s="1"/>
  <c r="O5582" i="3"/>
  <c r="O5583" i="3"/>
  <c r="P5583" i="3" s="1"/>
  <c r="Q5583" i="3" s="1"/>
  <c r="O5584" i="3"/>
  <c r="O5585" i="3"/>
  <c r="P5585" i="3" s="1"/>
  <c r="O5586" i="3"/>
  <c r="O5587" i="3"/>
  <c r="P5587" i="3" s="1"/>
  <c r="S5587" i="3"/>
  <c r="O5588" i="3"/>
  <c r="P5588" i="3" s="1"/>
  <c r="O5589" i="3"/>
  <c r="P5589" i="3" s="1"/>
  <c r="O5590" i="3"/>
  <c r="P5590" i="3" s="1"/>
  <c r="O5591" i="3"/>
  <c r="P5591" i="3" s="1"/>
  <c r="R5591" i="3" s="1"/>
  <c r="O5592" i="3"/>
  <c r="P5592" i="3" s="1"/>
  <c r="O5593" i="3"/>
  <c r="P5593" i="3" s="1"/>
  <c r="R5593" i="3" s="1"/>
  <c r="O5594" i="3"/>
  <c r="P5594" i="3" s="1"/>
  <c r="Q5594" i="3" s="1"/>
  <c r="O5595" i="3"/>
  <c r="P5595" i="3" s="1"/>
  <c r="O5596" i="3"/>
  <c r="P5596" i="3" s="1"/>
  <c r="R5596" i="3" s="1"/>
  <c r="O5597" i="3"/>
  <c r="P5597" i="3" s="1"/>
  <c r="Q5597" i="3"/>
  <c r="O5598" i="3"/>
  <c r="P5598" i="3" s="1"/>
  <c r="O5599" i="3"/>
  <c r="P5599" i="3" s="1"/>
  <c r="O5600" i="3"/>
  <c r="O5601" i="3"/>
  <c r="P5601" i="3" s="1"/>
  <c r="O5602" i="3"/>
  <c r="P5602" i="3" s="1"/>
  <c r="O5603" i="3"/>
  <c r="P5603" i="3" s="1"/>
  <c r="O5604" i="3"/>
  <c r="P5604" i="3" s="1"/>
  <c r="S5604" i="3" s="1"/>
  <c r="W2811" i="2" s="1"/>
  <c r="O5605" i="3"/>
  <c r="P5605" i="3" s="1"/>
  <c r="R5605" i="3" s="1"/>
  <c r="O5606" i="3"/>
  <c r="O5607" i="3"/>
  <c r="O5608" i="3"/>
  <c r="O5609" i="3"/>
  <c r="P5609" i="3" s="1"/>
  <c r="R5609" i="3" s="1"/>
  <c r="O5610" i="3"/>
  <c r="P5610" i="3" s="1"/>
  <c r="Q5610" i="3" s="1"/>
  <c r="O5611" i="3"/>
  <c r="P5611" i="3" s="1"/>
  <c r="R5611" i="3" s="1"/>
  <c r="O5612" i="3"/>
  <c r="P5612" i="3" s="1"/>
  <c r="R5612" i="3" s="1"/>
  <c r="O5613" i="3"/>
  <c r="O5614" i="3"/>
  <c r="P5614" i="3" s="1"/>
  <c r="O5615" i="3"/>
  <c r="P5615" i="3" s="1"/>
  <c r="Q5615" i="3" s="1"/>
  <c r="O5616" i="3"/>
  <c r="P5616" i="3" s="1"/>
  <c r="R5616" i="3" s="1"/>
  <c r="O5617" i="3"/>
  <c r="P5617" i="3" s="1"/>
  <c r="O5618" i="3"/>
  <c r="P5618" i="3" s="1"/>
  <c r="O5619" i="3"/>
  <c r="P5619" i="3" s="1"/>
  <c r="S5619" i="3" s="1"/>
  <c r="O5620" i="3"/>
  <c r="P5620" i="3" s="1"/>
  <c r="O5621" i="3"/>
  <c r="P5621" i="3" s="1"/>
  <c r="R5621" i="3" s="1"/>
  <c r="O5622" i="3"/>
  <c r="P5622" i="3" s="1"/>
  <c r="Q5622" i="3" s="1"/>
  <c r="O5623" i="3"/>
  <c r="P5623" i="3" s="1"/>
  <c r="R5623" i="3" s="1"/>
  <c r="O5624" i="3"/>
  <c r="P5624" i="3" s="1"/>
  <c r="O5625" i="3"/>
  <c r="P5625" i="3" s="1"/>
  <c r="R5625" i="3" s="1"/>
  <c r="O5626" i="3"/>
  <c r="P5626" i="3" s="1"/>
  <c r="O5627" i="3"/>
  <c r="P5627" i="3" s="1"/>
  <c r="T2819" i="2" s="1"/>
  <c r="U2819" i="2" s="1"/>
  <c r="O5628" i="3"/>
  <c r="P5628" i="3" s="1"/>
  <c r="Q5628" i="3" s="1"/>
  <c r="O5629" i="3"/>
  <c r="S2821" i="2" s="1"/>
  <c r="O5630" i="3"/>
  <c r="P5630" i="3" s="1"/>
  <c r="O5631" i="3"/>
  <c r="P5631" i="3" s="1"/>
  <c r="S5631" i="3" s="1"/>
  <c r="W2823" i="2" s="1"/>
  <c r="O5632" i="3"/>
  <c r="P5632" i="3" s="1"/>
  <c r="Q5632" i="3" s="1"/>
  <c r="R5632" i="3"/>
  <c r="V2824" i="2" s="1"/>
  <c r="S5632" i="3"/>
  <c r="W2824" i="2" s="1"/>
  <c r="O5633" i="3"/>
  <c r="P5633" i="3" s="1"/>
  <c r="R5633" i="3" s="1"/>
  <c r="V2825" i="2" s="1"/>
  <c r="O5634" i="3"/>
  <c r="P5634" i="3" s="1"/>
  <c r="O5635" i="3"/>
  <c r="P5635" i="3" s="1"/>
  <c r="S5635" i="3" s="1"/>
  <c r="O5636" i="3"/>
  <c r="O5637" i="3"/>
  <c r="P5637" i="3" s="1"/>
  <c r="R5637" i="3" s="1"/>
  <c r="O5638" i="3"/>
  <c r="P5638" i="3" s="1"/>
  <c r="O5639" i="3"/>
  <c r="P5639" i="3" s="1"/>
  <c r="O5640" i="3"/>
  <c r="P5640" i="3" s="1"/>
  <c r="R5640" i="3" s="1"/>
  <c r="V2832" i="2" s="1"/>
  <c r="O5641" i="3"/>
  <c r="P5641" i="3" s="1"/>
  <c r="R5641" i="3" s="1"/>
  <c r="O5642" i="3"/>
  <c r="P5642" i="3"/>
  <c r="O5643" i="3"/>
  <c r="P5643" i="3" s="1"/>
  <c r="S5643" i="3" s="1"/>
  <c r="O5644" i="3"/>
  <c r="P5644" i="3" s="1"/>
  <c r="R5644" i="3" s="1"/>
  <c r="O5645" i="3"/>
  <c r="P5645" i="3" s="1"/>
  <c r="R5645" i="3" s="1"/>
  <c r="O5646" i="3"/>
  <c r="P5646" i="3" s="1"/>
  <c r="O5647" i="3"/>
  <c r="P5647" i="3" s="1"/>
  <c r="S5647" i="3" s="1"/>
  <c r="O5648" i="3"/>
  <c r="P5648" i="3" s="1"/>
  <c r="Q5648" i="3" s="1"/>
  <c r="O5649" i="3"/>
  <c r="P5649" i="3" s="1"/>
  <c r="R5649" i="3" s="1"/>
  <c r="O5650" i="3"/>
  <c r="P5650" i="3" s="1"/>
  <c r="Q5650" i="3" s="1"/>
  <c r="O5651" i="3"/>
  <c r="P5651" i="3" s="1"/>
  <c r="S5651" i="3" s="1"/>
  <c r="O5652" i="3"/>
  <c r="P5652" i="3" s="1"/>
  <c r="O5653" i="3"/>
  <c r="P5653" i="3"/>
  <c r="R5653" i="3" s="1"/>
  <c r="O5654" i="3"/>
  <c r="P5654" i="3" s="1"/>
  <c r="O5655" i="3"/>
  <c r="P5655" i="3" s="1"/>
  <c r="O5656" i="3"/>
  <c r="P5656" i="3" s="1"/>
  <c r="R5656" i="3" s="1"/>
  <c r="V2834" i="2" s="1"/>
  <c r="O5657" i="3"/>
  <c r="P5657" i="3" s="1"/>
  <c r="Q5657" i="3" s="1"/>
  <c r="O5658" i="3"/>
  <c r="P5658" i="3" s="1"/>
  <c r="O5659" i="3"/>
  <c r="P5659" i="3" s="1"/>
  <c r="S5659" i="3" s="1"/>
  <c r="W2837" i="2" s="1"/>
  <c r="O5660" i="3"/>
  <c r="O5661" i="3"/>
  <c r="P5661" i="3" s="1"/>
  <c r="O5662" i="3"/>
  <c r="O5663" i="3"/>
  <c r="P5663" i="3" s="1"/>
  <c r="S5663" i="3" s="1"/>
  <c r="Q5663" i="3"/>
  <c r="R5663" i="3"/>
  <c r="O5664" i="3"/>
  <c r="P5664" i="3" s="1"/>
  <c r="R5664" i="3" s="1"/>
  <c r="O5665" i="3"/>
  <c r="P5665" i="3" s="1"/>
  <c r="S5665" i="3" s="1"/>
  <c r="W2843" i="2" s="1"/>
  <c r="O5666" i="3"/>
  <c r="P5666" i="3" s="1"/>
  <c r="Q5666" i="3" s="1"/>
  <c r="O5667" i="3"/>
  <c r="P5667" i="3" s="1"/>
  <c r="O5668" i="3"/>
  <c r="P5668" i="3" s="1"/>
  <c r="R5668" i="3" s="1"/>
  <c r="O5669" i="3"/>
  <c r="P5669" i="3" s="1"/>
  <c r="R5669" i="3" s="1"/>
  <c r="O5670" i="3"/>
  <c r="P5670" i="3" s="1"/>
  <c r="O5671" i="3"/>
  <c r="P5671" i="3"/>
  <c r="S5671" i="3" s="1"/>
  <c r="O5672" i="3"/>
  <c r="P5672" i="3" s="1"/>
  <c r="Q5672" i="3" s="1"/>
  <c r="O5673" i="3"/>
  <c r="O5674" i="3"/>
  <c r="O5675" i="3"/>
  <c r="P5675" i="3" s="1"/>
  <c r="S5675" i="3" s="1"/>
  <c r="O5676" i="3"/>
  <c r="P5676" i="3" s="1"/>
  <c r="Q5676" i="3" s="1"/>
  <c r="O5677" i="3"/>
  <c r="P5677" i="3" s="1"/>
  <c r="O5678" i="3"/>
  <c r="P5678" i="3"/>
  <c r="O5679" i="3"/>
  <c r="P5679" i="3" s="1"/>
  <c r="O5680" i="3"/>
  <c r="P5680" i="3" s="1"/>
  <c r="O5681" i="3"/>
  <c r="O5682" i="3"/>
  <c r="P5682" i="3" s="1"/>
  <c r="O5683" i="3"/>
  <c r="P5683" i="3" s="1"/>
  <c r="O5684" i="3"/>
  <c r="P5684" i="3" s="1"/>
  <c r="Q5684" i="3" s="1"/>
  <c r="O5685" i="3"/>
  <c r="P5685" i="3" s="1"/>
  <c r="Q5685" i="3" s="1"/>
  <c r="O5686" i="3"/>
  <c r="P5686" i="3" s="1"/>
  <c r="R5686" i="3" s="1"/>
  <c r="O5687" i="3"/>
  <c r="P5687" i="3" s="1"/>
  <c r="O5688" i="3"/>
  <c r="P5688" i="3" s="1"/>
  <c r="O5689" i="3"/>
  <c r="P5689" i="3" s="1"/>
  <c r="O5690" i="3"/>
  <c r="S2851" i="2" s="1"/>
  <c r="O5691" i="3"/>
  <c r="O5692" i="3"/>
  <c r="P5692" i="3" s="1"/>
  <c r="O5693" i="3"/>
  <c r="P5693" i="3" s="1"/>
  <c r="S5693" i="3"/>
  <c r="W2854" i="2" s="1"/>
  <c r="O5694" i="3"/>
  <c r="O5695" i="3"/>
  <c r="P5695" i="3"/>
  <c r="O5696" i="3"/>
  <c r="P5696" i="3" s="1"/>
  <c r="T2857" i="2" s="1"/>
  <c r="U2857" i="2" s="1"/>
  <c r="O5697" i="3"/>
  <c r="P5697" i="3" s="1"/>
  <c r="R5697" i="3" s="1"/>
  <c r="V2858" i="2" s="1"/>
  <c r="O5698" i="3"/>
  <c r="P5698" i="3"/>
  <c r="O5699" i="3"/>
  <c r="P5699" i="3" s="1"/>
  <c r="O5700" i="3"/>
  <c r="P5700" i="3" s="1"/>
  <c r="O5701" i="3"/>
  <c r="P5701" i="3" s="1"/>
  <c r="Q5701" i="3" s="1"/>
  <c r="O5702" i="3"/>
  <c r="P5702" i="3" s="1"/>
  <c r="R5702" i="3" s="1"/>
  <c r="O5703" i="3"/>
  <c r="P5703" i="3" s="1"/>
  <c r="S5703" i="3" s="1"/>
  <c r="O5704" i="3"/>
  <c r="P5704" i="3" s="1"/>
  <c r="O5705" i="3"/>
  <c r="P5705" i="3" s="1"/>
  <c r="O5706" i="3"/>
  <c r="P5706" i="3" s="1"/>
  <c r="O5707" i="3"/>
  <c r="P5707" i="3" s="1"/>
  <c r="O5708" i="3"/>
  <c r="P5708" i="3" s="1"/>
  <c r="Q5708" i="3" s="1"/>
  <c r="O5709" i="3"/>
  <c r="P5709" i="3" s="1"/>
  <c r="Q5709" i="3" s="1"/>
  <c r="O5710" i="3"/>
  <c r="O5711" i="3"/>
  <c r="P5711" i="3" s="1"/>
  <c r="S5711" i="3"/>
  <c r="O5712" i="3"/>
  <c r="P5712" i="3" s="1"/>
  <c r="O5713" i="3"/>
  <c r="P5713" i="3" s="1"/>
  <c r="O5714" i="3"/>
  <c r="P5714" i="3" s="1"/>
  <c r="T2861" i="2" s="1"/>
  <c r="U2861" i="2" s="1"/>
  <c r="O5715" i="3"/>
  <c r="P5715" i="3" s="1"/>
  <c r="S5715" i="3" s="1"/>
  <c r="W2862" i="2" s="1"/>
  <c r="O5716" i="3"/>
  <c r="P5716" i="3" s="1"/>
  <c r="O5717" i="3"/>
  <c r="P5717" i="3" s="1"/>
  <c r="O5718" i="3"/>
  <c r="P5718" i="3" s="1"/>
  <c r="O5719" i="3"/>
  <c r="P5719" i="3" s="1"/>
  <c r="S5719" i="3" s="1"/>
  <c r="O5720" i="3"/>
  <c r="P5720" i="3" s="1"/>
  <c r="O5721" i="3"/>
  <c r="P5721" i="3" s="1"/>
  <c r="R5721" i="3" s="1"/>
  <c r="O5722" i="3"/>
  <c r="P5722" i="3" s="1"/>
  <c r="O5723" i="3"/>
  <c r="P5723" i="3" s="1"/>
  <c r="Q5723" i="3" s="1"/>
  <c r="O5724" i="3"/>
  <c r="P5724" i="3" s="1"/>
  <c r="O5725" i="3"/>
  <c r="P5725" i="3" s="1"/>
  <c r="O5726" i="3"/>
  <c r="P5726" i="3" s="1"/>
  <c r="Q5726" i="3" s="1"/>
  <c r="O5727" i="3"/>
  <c r="P5727" i="3" s="1"/>
  <c r="S5727" i="3" s="1"/>
  <c r="W2867" i="2" s="1"/>
  <c r="O5728" i="3"/>
  <c r="O5729" i="3"/>
  <c r="O5730" i="3"/>
  <c r="P5730" i="3" s="1"/>
  <c r="O5731" i="3"/>
  <c r="P5731" i="3" s="1"/>
  <c r="Q5731" i="3" s="1"/>
  <c r="O5732" i="3"/>
  <c r="P5732" i="3" s="1"/>
  <c r="O5733" i="3"/>
  <c r="O5734" i="3"/>
  <c r="P5734" i="3" s="1"/>
  <c r="R5734" i="3" s="1"/>
  <c r="O5735" i="3"/>
  <c r="P5735" i="3" s="1"/>
  <c r="O5736" i="3"/>
  <c r="O5737" i="3"/>
  <c r="P5737" i="3" s="1"/>
  <c r="O5738" i="3"/>
  <c r="P5738" i="3"/>
  <c r="O5739" i="3"/>
  <c r="P5739" i="3" s="1"/>
  <c r="O5740" i="3"/>
  <c r="P5740" i="3" s="1"/>
  <c r="O5741" i="3"/>
  <c r="P5741" i="3" s="1"/>
  <c r="O5742" i="3"/>
  <c r="P5742" i="3" s="1"/>
  <c r="O5743" i="3"/>
  <c r="P5743" i="3" s="1"/>
  <c r="S5743" i="3" s="1"/>
  <c r="O5744" i="3"/>
  <c r="P5744" i="3" s="1"/>
  <c r="S5744" i="3" s="1"/>
  <c r="O5745" i="3"/>
  <c r="P5745" i="3" s="1"/>
  <c r="O5746" i="3"/>
  <c r="P5746" i="3" s="1"/>
  <c r="O5747" i="3"/>
  <c r="P5747" i="3" s="1"/>
  <c r="Q5747" i="3" s="1"/>
  <c r="O5748" i="3"/>
  <c r="P5748" i="3" s="1"/>
  <c r="O5749" i="3"/>
  <c r="P5749" i="3" s="1"/>
  <c r="O5750" i="3"/>
  <c r="P5750" i="3"/>
  <c r="O5751" i="3"/>
  <c r="P5751" i="3" s="1"/>
  <c r="S5751" i="3" s="1"/>
  <c r="O5752" i="3"/>
  <c r="P5752" i="3" s="1"/>
  <c r="S5752" i="3" s="1"/>
  <c r="Q5752" i="3"/>
  <c r="R5752" i="3"/>
  <c r="O5753" i="3"/>
  <c r="P5753" i="3" s="1"/>
  <c r="O5754" i="3"/>
  <c r="P5754" i="3" s="1"/>
  <c r="O5755" i="3"/>
  <c r="P5755" i="3" s="1"/>
  <c r="O5756" i="3"/>
  <c r="P5756" i="3" s="1"/>
  <c r="Q5756" i="3" s="1"/>
  <c r="O5757" i="3"/>
  <c r="P5757" i="3" s="1"/>
  <c r="O5758" i="3"/>
  <c r="P5758" i="3"/>
  <c r="O5759" i="3"/>
  <c r="P5759" i="3" s="1"/>
  <c r="T2883" i="2" s="1"/>
  <c r="U2883" i="2" s="1"/>
  <c r="O5760" i="3"/>
  <c r="P5760" i="3" s="1"/>
  <c r="O5761" i="3"/>
  <c r="O5762" i="3"/>
  <c r="O5763" i="3"/>
  <c r="P5763" i="3" s="1"/>
  <c r="O5764" i="3"/>
  <c r="P5764" i="3" s="1"/>
  <c r="Q5764" i="3" s="1"/>
  <c r="O5765" i="3"/>
  <c r="P5765" i="3" s="1"/>
  <c r="O5766" i="3"/>
  <c r="O5767" i="3"/>
  <c r="O5768" i="3"/>
  <c r="P5768" i="3" s="1"/>
  <c r="O5769" i="3"/>
  <c r="P5769" i="3" s="1"/>
  <c r="Q5769" i="3" s="1"/>
  <c r="O5770" i="3"/>
  <c r="P5770" i="3" s="1"/>
  <c r="O5771" i="3"/>
  <c r="P5771" i="3" s="1"/>
  <c r="R5771" i="3" s="1"/>
  <c r="O5772" i="3"/>
  <c r="P5772" i="3" s="1"/>
  <c r="O5773" i="3"/>
  <c r="P5773" i="3" s="1"/>
  <c r="Q5773" i="3" s="1"/>
  <c r="O5774" i="3"/>
  <c r="P5774" i="3" s="1"/>
  <c r="S5774" i="3" s="1"/>
  <c r="O5775" i="3"/>
  <c r="P5775" i="3" s="1"/>
  <c r="S5775" i="3" s="1"/>
  <c r="O5776" i="3"/>
  <c r="P5776" i="3" s="1"/>
  <c r="O5777" i="3"/>
  <c r="P5777" i="3" s="1"/>
  <c r="T2896" i="2" s="1"/>
  <c r="U2896" i="2" s="1"/>
  <c r="O5778" i="3"/>
  <c r="P5778" i="3" s="1"/>
  <c r="O5779" i="3"/>
  <c r="P5779" i="3" s="1"/>
  <c r="T2898" i="2" s="1"/>
  <c r="U2898" i="2" s="1"/>
  <c r="O5780" i="3"/>
  <c r="P5780" i="3" s="1"/>
  <c r="Q5780" i="3" s="1"/>
  <c r="O5781" i="3"/>
  <c r="P5781" i="3" s="1"/>
  <c r="O5782" i="3"/>
  <c r="P5782" i="3" s="1"/>
  <c r="O5783" i="3"/>
  <c r="P5783" i="3" s="1"/>
  <c r="S5783" i="3" s="1"/>
  <c r="O5784" i="3"/>
  <c r="P5784" i="3"/>
  <c r="Q5784" i="3"/>
  <c r="O5785" i="3"/>
  <c r="P5785" i="3" s="1"/>
  <c r="R5785" i="3" s="1"/>
  <c r="O5786" i="3"/>
  <c r="P5786" i="3" s="1"/>
  <c r="T2902" i="2" s="1"/>
  <c r="U2902" i="2" s="1"/>
  <c r="O5787" i="3"/>
  <c r="P5787" i="3" s="1"/>
  <c r="Q5787" i="3" s="1"/>
  <c r="O5788" i="3"/>
  <c r="P5788" i="3" s="1"/>
  <c r="O5789" i="3"/>
  <c r="P5789" i="3" s="1"/>
  <c r="O5790" i="3"/>
  <c r="P5790" i="3" s="1"/>
  <c r="Q5790" i="3" s="1"/>
  <c r="O5791" i="3"/>
  <c r="P5791" i="3" s="1"/>
  <c r="S5791" i="3" s="1"/>
  <c r="O5792" i="3"/>
  <c r="P5792" i="3" s="1"/>
  <c r="S5792" i="3" s="1"/>
  <c r="Q5792" i="3"/>
  <c r="R5792" i="3"/>
  <c r="O5793" i="3"/>
  <c r="P5793" i="3" s="1"/>
  <c r="S5793" i="3" s="1"/>
  <c r="O5794" i="3"/>
  <c r="P5794" i="3" s="1"/>
  <c r="O5795" i="3"/>
  <c r="P5795" i="3" s="1"/>
  <c r="R5795" i="3" s="1"/>
  <c r="O5796" i="3"/>
  <c r="P5796" i="3" s="1"/>
  <c r="O5797" i="3"/>
  <c r="P5797" i="3"/>
  <c r="Q5797" i="3" s="1"/>
  <c r="O5798" i="3"/>
  <c r="P5798" i="3" s="1"/>
  <c r="Q5798" i="3" s="1"/>
  <c r="O5799" i="3"/>
  <c r="P5799" i="3" s="1"/>
  <c r="O5800" i="3"/>
  <c r="P5800" i="3" s="1"/>
  <c r="O5801" i="3"/>
  <c r="P5801" i="3" s="1"/>
  <c r="O5802" i="3"/>
  <c r="P5802" i="3" s="1"/>
  <c r="O5803" i="3"/>
  <c r="P5803" i="3" s="1"/>
  <c r="O5804" i="3"/>
  <c r="P5804" i="3" s="1"/>
  <c r="O5805" i="3"/>
  <c r="S2904" i="2" s="1"/>
  <c r="O5806" i="3"/>
  <c r="P5806" i="3" s="1"/>
  <c r="O5807" i="3"/>
  <c r="P5807" i="3" s="1"/>
  <c r="S5807" i="3"/>
  <c r="W2906" i="2" s="1"/>
  <c r="O5808" i="3"/>
  <c r="P5808" i="3" s="1"/>
  <c r="S5808" i="3" s="1"/>
  <c r="W2907" i="2" s="1"/>
  <c r="O5809" i="3"/>
  <c r="P5809" i="3" s="1"/>
  <c r="O5810" i="3"/>
  <c r="P5810" i="3" s="1"/>
  <c r="O5811" i="3"/>
  <c r="P5811" i="3" s="1"/>
  <c r="Q5811" i="3" s="1"/>
  <c r="O5812" i="3"/>
  <c r="P5812" i="3" s="1"/>
  <c r="Q5812" i="3" s="1"/>
  <c r="O5813" i="3"/>
  <c r="P5813" i="3" s="1"/>
  <c r="O5814" i="3"/>
  <c r="P5814" i="3" s="1"/>
  <c r="Q5814" i="3" s="1"/>
  <c r="R5814" i="3"/>
  <c r="O5815" i="3"/>
  <c r="P5815" i="3" s="1"/>
  <c r="S5815" i="3" s="1"/>
  <c r="O5816" i="3"/>
  <c r="P5816" i="3" s="1"/>
  <c r="R5816" i="3"/>
  <c r="V2909" i="2" s="1"/>
  <c r="O5817" i="3"/>
  <c r="P5817" i="3" s="1"/>
  <c r="T2910" i="2" s="1"/>
  <c r="U2910" i="2" s="1"/>
  <c r="O5818" i="3"/>
  <c r="P5818" i="3" s="1"/>
  <c r="O5819" i="3"/>
  <c r="P5819" i="3" s="1"/>
  <c r="O5820" i="3"/>
  <c r="P5820" i="3" s="1"/>
  <c r="O5821" i="3"/>
  <c r="P5821" i="3" s="1"/>
  <c r="O5822" i="3"/>
  <c r="P5822" i="3" s="1"/>
  <c r="T2913" i="2" s="1"/>
  <c r="U2913" i="2" s="1"/>
  <c r="O5823" i="3"/>
  <c r="O5824" i="3"/>
  <c r="P5824" i="3" s="1"/>
  <c r="Q5824" i="3" s="1"/>
  <c r="O5825" i="3"/>
  <c r="P5825" i="3" s="1"/>
  <c r="Q5825" i="3" s="1"/>
  <c r="O5826" i="3"/>
  <c r="P5826" i="3" s="1"/>
  <c r="O5827" i="3"/>
  <c r="P5827" i="3" s="1"/>
  <c r="S5827" i="3" s="1"/>
  <c r="O5828" i="3"/>
  <c r="P5828" i="3" s="1"/>
  <c r="O5829" i="3"/>
  <c r="O5830" i="3"/>
  <c r="P5830" i="3" s="1"/>
  <c r="O5831" i="3"/>
  <c r="O5832" i="3"/>
  <c r="P5832" i="3" s="1"/>
  <c r="S5832" i="3" s="1"/>
  <c r="W2920" i="2" s="1"/>
  <c r="O5833" i="3"/>
  <c r="P5833" i="3" s="1"/>
  <c r="Q5833" i="3" s="1"/>
  <c r="O5834" i="3"/>
  <c r="P5834" i="3" s="1"/>
  <c r="O5835" i="3"/>
  <c r="P5835" i="3" s="1"/>
  <c r="O5836" i="3"/>
  <c r="P5836" i="3" s="1"/>
  <c r="O5837" i="3"/>
  <c r="P5837" i="3" s="1"/>
  <c r="Q5837" i="3" s="1"/>
  <c r="O5838" i="3"/>
  <c r="P5838" i="3" s="1"/>
  <c r="R5838" i="3"/>
  <c r="O5839" i="3"/>
  <c r="P5839" i="3" s="1"/>
  <c r="S5839" i="3" s="1"/>
  <c r="O5840" i="3"/>
  <c r="P5840" i="3" s="1"/>
  <c r="O5841" i="3"/>
  <c r="O5842" i="3"/>
  <c r="O5843" i="3"/>
  <c r="N2467" i="2"/>
  <c r="O2467" i="2"/>
  <c r="R2467" i="2" s="1"/>
  <c r="P2467" i="2"/>
  <c r="Q2467" i="2"/>
  <c r="X2467" i="2"/>
  <c r="Y2467" i="2"/>
  <c r="Z2467" i="2"/>
  <c r="AA2467" i="2"/>
  <c r="N2468" i="2"/>
  <c r="O2468" i="2"/>
  <c r="R2468" i="2" s="1"/>
  <c r="P2468" i="2"/>
  <c r="Q2468" i="2"/>
  <c r="X2468" i="2"/>
  <c r="Y2468" i="2"/>
  <c r="Z2468" i="2"/>
  <c r="AA2468" i="2"/>
  <c r="N2469" i="2"/>
  <c r="O2469" i="2"/>
  <c r="R2469" i="2" s="1"/>
  <c r="P2469" i="2"/>
  <c r="Q2469" i="2"/>
  <c r="X2469" i="2"/>
  <c r="Y2469" i="2"/>
  <c r="Z2469" i="2"/>
  <c r="AA2469" i="2"/>
  <c r="N2470" i="2"/>
  <c r="O2470" i="2"/>
  <c r="R2470" i="2" s="1"/>
  <c r="P2470" i="2"/>
  <c r="Q2470" i="2"/>
  <c r="X2470" i="2"/>
  <c r="Y2470" i="2"/>
  <c r="Z2470" i="2"/>
  <c r="AA2470" i="2"/>
  <c r="N2471" i="2"/>
  <c r="O2471" i="2"/>
  <c r="R2471" i="2" s="1"/>
  <c r="P2471" i="2"/>
  <c r="Q2471" i="2"/>
  <c r="X2471" i="2"/>
  <c r="Y2471" i="2"/>
  <c r="Z2471" i="2"/>
  <c r="AA2471" i="2"/>
  <c r="N2472" i="2"/>
  <c r="O2472" i="2"/>
  <c r="R2472" i="2" s="1"/>
  <c r="P2472" i="2"/>
  <c r="Q2472" i="2"/>
  <c r="X2472" i="2"/>
  <c r="Y2472" i="2"/>
  <c r="Z2472" i="2"/>
  <c r="AA2472" i="2"/>
  <c r="N2473" i="2"/>
  <c r="O2473" i="2"/>
  <c r="R2473" i="2" s="1"/>
  <c r="P2473" i="2"/>
  <c r="Q2473" i="2"/>
  <c r="X2473" i="2"/>
  <c r="Y2473" i="2"/>
  <c r="Z2473" i="2"/>
  <c r="AA2473" i="2"/>
  <c r="N2474" i="2"/>
  <c r="O2474" i="2"/>
  <c r="R2474" i="2" s="1"/>
  <c r="P2474" i="2"/>
  <c r="Q2474" i="2"/>
  <c r="X2474" i="2"/>
  <c r="Y2474" i="2"/>
  <c r="Z2474" i="2"/>
  <c r="AA2474" i="2"/>
  <c r="N2475" i="2"/>
  <c r="O2475" i="2"/>
  <c r="R2475" i="2" s="1"/>
  <c r="P2475" i="2"/>
  <c r="Q2475" i="2"/>
  <c r="S2475" i="2"/>
  <c r="X2475" i="2"/>
  <c r="Y2475" i="2"/>
  <c r="Z2475" i="2"/>
  <c r="AA2475" i="2"/>
  <c r="N2476" i="2"/>
  <c r="O2476" i="2"/>
  <c r="R2476" i="2" s="1"/>
  <c r="P2476" i="2"/>
  <c r="Q2476" i="2"/>
  <c r="S2476" i="2"/>
  <c r="T2476" i="2"/>
  <c r="U2476" i="2" s="1"/>
  <c r="X2476" i="2"/>
  <c r="Y2476" i="2"/>
  <c r="Z2476" i="2"/>
  <c r="AA2476" i="2"/>
  <c r="N2477" i="2"/>
  <c r="O2477" i="2"/>
  <c r="R2477" i="2" s="1"/>
  <c r="P2477" i="2"/>
  <c r="Q2477" i="2"/>
  <c r="S2477" i="2"/>
  <c r="T2477" i="2"/>
  <c r="U2477" i="2" s="1"/>
  <c r="X2477" i="2"/>
  <c r="Y2477" i="2"/>
  <c r="Z2477" i="2"/>
  <c r="AA2477" i="2"/>
  <c r="N2478" i="2"/>
  <c r="O2478" i="2"/>
  <c r="R2478" i="2" s="1"/>
  <c r="P2478" i="2"/>
  <c r="Q2478" i="2"/>
  <c r="S2478" i="2"/>
  <c r="X2478" i="2"/>
  <c r="Y2478" i="2"/>
  <c r="Z2478" i="2"/>
  <c r="AA2478" i="2"/>
  <c r="N2479" i="2"/>
  <c r="O2479" i="2"/>
  <c r="R2479" i="2" s="1"/>
  <c r="P2479" i="2"/>
  <c r="Q2479" i="2"/>
  <c r="S2479" i="2"/>
  <c r="T2479" i="2"/>
  <c r="U2479" i="2" s="1"/>
  <c r="X2479" i="2"/>
  <c r="Y2479" i="2"/>
  <c r="Z2479" i="2"/>
  <c r="AA2479" i="2"/>
  <c r="N2480" i="2"/>
  <c r="O2480" i="2"/>
  <c r="R2480" i="2" s="1"/>
  <c r="P2480" i="2"/>
  <c r="Q2480" i="2"/>
  <c r="S2480" i="2"/>
  <c r="T2480" i="2"/>
  <c r="U2480" i="2" s="1"/>
  <c r="X2480" i="2"/>
  <c r="Y2480" i="2"/>
  <c r="Z2480" i="2"/>
  <c r="AA2480" i="2"/>
  <c r="N2481" i="2"/>
  <c r="O2481" i="2"/>
  <c r="R2481" i="2" s="1"/>
  <c r="P2481" i="2"/>
  <c r="Q2481" i="2"/>
  <c r="S2481" i="2"/>
  <c r="X2481" i="2"/>
  <c r="Y2481" i="2"/>
  <c r="Z2481" i="2"/>
  <c r="AA2481" i="2"/>
  <c r="N2482" i="2"/>
  <c r="O2482" i="2"/>
  <c r="R2482" i="2" s="1"/>
  <c r="P2482" i="2"/>
  <c r="Q2482" i="2"/>
  <c r="S2482" i="2"/>
  <c r="T2482" i="2"/>
  <c r="U2482" i="2" s="1"/>
  <c r="W2482" i="2"/>
  <c r="X2482" i="2"/>
  <c r="Y2482" i="2"/>
  <c r="Z2482" i="2"/>
  <c r="AA2482" i="2"/>
  <c r="N2483" i="2"/>
  <c r="O2483" i="2"/>
  <c r="R2483" i="2" s="1"/>
  <c r="P2483" i="2"/>
  <c r="Q2483" i="2"/>
  <c r="S2483" i="2"/>
  <c r="T2483" i="2"/>
  <c r="U2483" i="2" s="1"/>
  <c r="X2483" i="2"/>
  <c r="Y2483" i="2"/>
  <c r="Z2483" i="2"/>
  <c r="AA2483" i="2"/>
  <c r="N2484" i="2"/>
  <c r="O2484" i="2"/>
  <c r="R2484" i="2" s="1"/>
  <c r="P2484" i="2"/>
  <c r="Q2484" i="2"/>
  <c r="S2484" i="2"/>
  <c r="T2484" i="2"/>
  <c r="U2484" i="2" s="1"/>
  <c r="V2484" i="2"/>
  <c r="X2484" i="2"/>
  <c r="Y2484" i="2"/>
  <c r="Z2484" i="2"/>
  <c r="AA2484" i="2"/>
  <c r="N2485" i="2"/>
  <c r="O2485" i="2"/>
  <c r="R2485" i="2" s="1"/>
  <c r="P2485" i="2"/>
  <c r="Q2485" i="2"/>
  <c r="S2485" i="2"/>
  <c r="T2485" i="2"/>
  <c r="U2485" i="2" s="1"/>
  <c r="X2485" i="2"/>
  <c r="Y2485" i="2"/>
  <c r="Z2485" i="2"/>
  <c r="AA2485" i="2"/>
  <c r="N2486" i="2"/>
  <c r="O2486" i="2"/>
  <c r="R2486" i="2" s="1"/>
  <c r="P2486" i="2"/>
  <c r="Q2486" i="2"/>
  <c r="S2486" i="2"/>
  <c r="X2486" i="2"/>
  <c r="Y2486" i="2"/>
  <c r="Z2486" i="2"/>
  <c r="AA2486" i="2"/>
  <c r="N2487" i="2"/>
  <c r="O2487" i="2"/>
  <c r="R2487" i="2" s="1"/>
  <c r="P2487" i="2"/>
  <c r="Q2487" i="2"/>
  <c r="X2487" i="2"/>
  <c r="Y2487" i="2"/>
  <c r="Z2487" i="2"/>
  <c r="AA2487" i="2"/>
  <c r="N2488" i="2"/>
  <c r="O2488" i="2"/>
  <c r="R2488" i="2" s="1"/>
  <c r="P2488" i="2"/>
  <c r="Q2488" i="2"/>
  <c r="S2488" i="2"/>
  <c r="T2488" i="2"/>
  <c r="U2488" i="2" s="1"/>
  <c r="X2488" i="2"/>
  <c r="Y2488" i="2"/>
  <c r="Z2488" i="2"/>
  <c r="AA2488" i="2"/>
  <c r="N2489" i="2"/>
  <c r="O2489" i="2"/>
  <c r="R2489" i="2" s="1"/>
  <c r="P2489" i="2"/>
  <c r="Q2489" i="2"/>
  <c r="S2489" i="2"/>
  <c r="T2489" i="2"/>
  <c r="U2489" i="2" s="1"/>
  <c r="X2489" i="2"/>
  <c r="Y2489" i="2"/>
  <c r="Z2489" i="2"/>
  <c r="AA2489" i="2"/>
  <c r="N2490" i="2"/>
  <c r="O2490" i="2"/>
  <c r="R2490" i="2" s="1"/>
  <c r="P2490" i="2"/>
  <c r="Q2490" i="2"/>
  <c r="X2490" i="2"/>
  <c r="Y2490" i="2"/>
  <c r="Z2490" i="2"/>
  <c r="AA2490" i="2"/>
  <c r="N2491" i="2"/>
  <c r="O2491" i="2"/>
  <c r="R2491" i="2" s="1"/>
  <c r="P2491" i="2"/>
  <c r="Q2491" i="2"/>
  <c r="X2491" i="2"/>
  <c r="Y2491" i="2"/>
  <c r="Z2491" i="2"/>
  <c r="AA2491" i="2"/>
  <c r="N2492" i="2"/>
  <c r="O2492" i="2"/>
  <c r="R2492" i="2" s="1"/>
  <c r="P2492" i="2"/>
  <c r="Q2492" i="2"/>
  <c r="S2492" i="2"/>
  <c r="T2492" i="2"/>
  <c r="U2492" i="2" s="1"/>
  <c r="W2492" i="2"/>
  <c r="X2492" i="2"/>
  <c r="Y2492" i="2"/>
  <c r="Z2492" i="2"/>
  <c r="AA2492" i="2"/>
  <c r="N2493" i="2"/>
  <c r="O2493" i="2"/>
  <c r="R2493" i="2" s="1"/>
  <c r="P2493" i="2"/>
  <c r="Q2493" i="2"/>
  <c r="S2493" i="2"/>
  <c r="T2493" i="2"/>
  <c r="U2493" i="2" s="1"/>
  <c r="X2493" i="2"/>
  <c r="Y2493" i="2"/>
  <c r="Z2493" i="2"/>
  <c r="AA2493" i="2"/>
  <c r="N2494" i="2"/>
  <c r="O2494" i="2"/>
  <c r="R2494" i="2" s="1"/>
  <c r="P2494" i="2"/>
  <c r="Q2494" i="2"/>
  <c r="X2494" i="2"/>
  <c r="Y2494" i="2"/>
  <c r="Z2494" i="2"/>
  <c r="AA2494" i="2"/>
  <c r="N2495" i="2"/>
  <c r="O2495" i="2"/>
  <c r="R2495" i="2" s="1"/>
  <c r="P2495" i="2"/>
  <c r="Q2495" i="2"/>
  <c r="S2495" i="2"/>
  <c r="T2495" i="2"/>
  <c r="U2495" i="2" s="1"/>
  <c r="X2495" i="2"/>
  <c r="Y2495" i="2"/>
  <c r="Z2495" i="2"/>
  <c r="AA2495" i="2"/>
  <c r="N2496" i="2"/>
  <c r="O2496" i="2"/>
  <c r="R2496" i="2" s="1"/>
  <c r="P2496" i="2"/>
  <c r="Q2496" i="2"/>
  <c r="S2496" i="2"/>
  <c r="T2496" i="2"/>
  <c r="U2496" i="2" s="1"/>
  <c r="W2496" i="2"/>
  <c r="X2496" i="2"/>
  <c r="Y2496" i="2"/>
  <c r="Z2496" i="2"/>
  <c r="AA2496" i="2"/>
  <c r="N2497" i="2"/>
  <c r="O2497" i="2"/>
  <c r="R2497" i="2" s="1"/>
  <c r="P2497" i="2"/>
  <c r="Q2497" i="2"/>
  <c r="S2497" i="2"/>
  <c r="T2497" i="2"/>
  <c r="U2497" i="2" s="1"/>
  <c r="X2497" i="2"/>
  <c r="Y2497" i="2"/>
  <c r="Z2497" i="2"/>
  <c r="AA2497" i="2"/>
  <c r="N2498" i="2"/>
  <c r="O2498" i="2"/>
  <c r="R2498" i="2" s="1"/>
  <c r="P2498" i="2"/>
  <c r="Q2498" i="2"/>
  <c r="S2498" i="2"/>
  <c r="X2498" i="2"/>
  <c r="Y2498" i="2"/>
  <c r="Z2498" i="2"/>
  <c r="AA2498" i="2"/>
  <c r="N2499" i="2"/>
  <c r="O2499" i="2"/>
  <c r="R2499" i="2" s="1"/>
  <c r="P2499" i="2"/>
  <c r="Q2499" i="2"/>
  <c r="X2499" i="2"/>
  <c r="Y2499" i="2"/>
  <c r="Z2499" i="2"/>
  <c r="AA2499" i="2"/>
  <c r="N2500" i="2"/>
  <c r="O2500" i="2"/>
  <c r="P2500" i="2"/>
  <c r="Q2500" i="2"/>
  <c r="R2500" i="2"/>
  <c r="S2500" i="2"/>
  <c r="T2500" i="2"/>
  <c r="U2500" i="2" s="1"/>
  <c r="X2500" i="2"/>
  <c r="Y2500" i="2"/>
  <c r="Z2500" i="2"/>
  <c r="AA2500" i="2"/>
  <c r="N2501" i="2"/>
  <c r="O2501" i="2"/>
  <c r="R2501" i="2" s="1"/>
  <c r="P2501" i="2"/>
  <c r="Q2501" i="2"/>
  <c r="X2501" i="2"/>
  <c r="Y2501" i="2"/>
  <c r="Z2501" i="2"/>
  <c r="AA2501" i="2"/>
  <c r="N2502" i="2"/>
  <c r="O2502" i="2"/>
  <c r="R2502" i="2" s="1"/>
  <c r="P2502" i="2"/>
  <c r="Q2502" i="2"/>
  <c r="S2502" i="2"/>
  <c r="T2502" i="2"/>
  <c r="U2502" i="2" s="1"/>
  <c r="W2502" i="2"/>
  <c r="X2502" i="2"/>
  <c r="Y2502" i="2"/>
  <c r="Z2502" i="2"/>
  <c r="AA2502" i="2"/>
  <c r="N2503" i="2"/>
  <c r="O2503" i="2"/>
  <c r="R2503" i="2" s="1"/>
  <c r="P2503" i="2"/>
  <c r="Q2503" i="2"/>
  <c r="S2503" i="2"/>
  <c r="T2503" i="2"/>
  <c r="U2503" i="2" s="1"/>
  <c r="X2503" i="2"/>
  <c r="Y2503" i="2"/>
  <c r="Z2503" i="2"/>
  <c r="AA2503" i="2"/>
  <c r="N2504" i="2"/>
  <c r="O2504" i="2"/>
  <c r="P2504" i="2"/>
  <c r="Q2504" i="2"/>
  <c r="R2504" i="2"/>
  <c r="X2504" i="2"/>
  <c r="Y2504" i="2"/>
  <c r="Z2504" i="2"/>
  <c r="AA2504" i="2"/>
  <c r="N2505" i="2"/>
  <c r="O2505" i="2"/>
  <c r="R2505" i="2" s="1"/>
  <c r="P2505" i="2"/>
  <c r="Q2505" i="2"/>
  <c r="S2505" i="2"/>
  <c r="T2505" i="2"/>
  <c r="U2505" i="2" s="1"/>
  <c r="X2505" i="2"/>
  <c r="Y2505" i="2"/>
  <c r="Z2505" i="2"/>
  <c r="AA2505" i="2"/>
  <c r="N2506" i="2"/>
  <c r="O2506" i="2"/>
  <c r="R2506" i="2" s="1"/>
  <c r="P2506" i="2"/>
  <c r="Q2506" i="2"/>
  <c r="S2506" i="2"/>
  <c r="T2506" i="2"/>
  <c r="U2506" i="2" s="1"/>
  <c r="X2506" i="2"/>
  <c r="Y2506" i="2"/>
  <c r="Z2506" i="2"/>
  <c r="AA2506" i="2"/>
  <c r="N2507" i="2"/>
  <c r="O2507" i="2"/>
  <c r="R2507" i="2" s="1"/>
  <c r="P2507" i="2"/>
  <c r="Q2507" i="2"/>
  <c r="S2507" i="2"/>
  <c r="T2507" i="2"/>
  <c r="U2507" i="2" s="1"/>
  <c r="X2507" i="2"/>
  <c r="Y2507" i="2"/>
  <c r="Z2507" i="2"/>
  <c r="AA2507" i="2"/>
  <c r="N2508" i="2"/>
  <c r="O2508" i="2"/>
  <c r="R2508" i="2" s="1"/>
  <c r="P2508" i="2"/>
  <c r="Q2508" i="2"/>
  <c r="S2508" i="2"/>
  <c r="T2508" i="2"/>
  <c r="U2508" i="2" s="1"/>
  <c r="W2508" i="2"/>
  <c r="X2508" i="2"/>
  <c r="Y2508" i="2"/>
  <c r="Z2508" i="2"/>
  <c r="AA2508" i="2"/>
  <c r="N2509" i="2"/>
  <c r="O2509" i="2"/>
  <c r="P2509" i="2"/>
  <c r="Q2509" i="2"/>
  <c r="R2509" i="2"/>
  <c r="S2509" i="2"/>
  <c r="T2509" i="2"/>
  <c r="U2509" i="2" s="1"/>
  <c r="X2509" i="2"/>
  <c r="Y2509" i="2"/>
  <c r="Z2509" i="2"/>
  <c r="AA2509" i="2"/>
  <c r="N2510" i="2"/>
  <c r="O2510" i="2"/>
  <c r="R2510" i="2" s="1"/>
  <c r="P2510" i="2"/>
  <c r="Q2510" i="2"/>
  <c r="S2510" i="2"/>
  <c r="T2510" i="2"/>
  <c r="U2510" i="2" s="1"/>
  <c r="X2510" i="2"/>
  <c r="Y2510" i="2"/>
  <c r="Z2510" i="2"/>
  <c r="AA2510" i="2"/>
  <c r="N2511" i="2"/>
  <c r="O2511" i="2"/>
  <c r="R2511" i="2" s="1"/>
  <c r="P2511" i="2"/>
  <c r="Q2511" i="2"/>
  <c r="S2511" i="2"/>
  <c r="T2511" i="2"/>
  <c r="U2511" i="2" s="1"/>
  <c r="X2511" i="2"/>
  <c r="Y2511" i="2"/>
  <c r="Z2511" i="2"/>
  <c r="AA2511" i="2"/>
  <c r="N2512" i="2"/>
  <c r="O2512" i="2"/>
  <c r="P2512" i="2"/>
  <c r="Q2512" i="2"/>
  <c r="R2512" i="2"/>
  <c r="T2512" i="2"/>
  <c r="U2512" i="2" s="1"/>
  <c r="X2512" i="2"/>
  <c r="Y2512" i="2"/>
  <c r="Z2512" i="2"/>
  <c r="AA2512" i="2"/>
  <c r="N2513" i="2"/>
  <c r="O2513" i="2"/>
  <c r="R2513" i="2" s="1"/>
  <c r="P2513" i="2"/>
  <c r="Q2513" i="2"/>
  <c r="X2513" i="2"/>
  <c r="Y2513" i="2"/>
  <c r="Z2513" i="2"/>
  <c r="AA2513" i="2"/>
  <c r="N2514" i="2"/>
  <c r="O2514" i="2"/>
  <c r="R2514" i="2" s="1"/>
  <c r="P2514" i="2"/>
  <c r="Q2514" i="2"/>
  <c r="S2514" i="2"/>
  <c r="T2514" i="2"/>
  <c r="U2514" i="2" s="1"/>
  <c r="X2514" i="2"/>
  <c r="Y2514" i="2"/>
  <c r="Z2514" i="2"/>
  <c r="AA2514" i="2"/>
  <c r="N2515" i="2"/>
  <c r="O2515" i="2"/>
  <c r="R2515" i="2" s="1"/>
  <c r="P2515" i="2"/>
  <c r="Q2515" i="2"/>
  <c r="S2515" i="2"/>
  <c r="X2515" i="2"/>
  <c r="Y2515" i="2"/>
  <c r="Z2515" i="2"/>
  <c r="AA2515" i="2"/>
  <c r="N2516" i="2"/>
  <c r="O2516" i="2"/>
  <c r="R2516" i="2" s="1"/>
  <c r="P2516" i="2"/>
  <c r="Q2516" i="2"/>
  <c r="S2516" i="2"/>
  <c r="T2516" i="2"/>
  <c r="U2516" i="2" s="1"/>
  <c r="X2516" i="2"/>
  <c r="Y2516" i="2"/>
  <c r="Z2516" i="2"/>
  <c r="AA2516" i="2"/>
  <c r="N2517" i="2"/>
  <c r="O2517" i="2"/>
  <c r="R2517" i="2" s="1"/>
  <c r="P2517" i="2"/>
  <c r="Q2517" i="2"/>
  <c r="S2517" i="2"/>
  <c r="T2517" i="2"/>
  <c r="U2517" i="2" s="1"/>
  <c r="X2517" i="2"/>
  <c r="Y2517" i="2"/>
  <c r="Z2517" i="2"/>
  <c r="AA2517" i="2"/>
  <c r="N2518" i="2"/>
  <c r="O2518" i="2"/>
  <c r="R2518" i="2" s="1"/>
  <c r="P2518" i="2"/>
  <c r="Q2518" i="2"/>
  <c r="S2518" i="2"/>
  <c r="T2518" i="2"/>
  <c r="U2518" i="2" s="1"/>
  <c r="X2518" i="2"/>
  <c r="Y2518" i="2"/>
  <c r="Z2518" i="2"/>
  <c r="AA2518" i="2"/>
  <c r="N2519" i="2"/>
  <c r="O2519" i="2"/>
  <c r="P2519" i="2"/>
  <c r="Q2519" i="2"/>
  <c r="R2519" i="2"/>
  <c r="S2519" i="2"/>
  <c r="T2519" i="2"/>
  <c r="U2519" i="2" s="1"/>
  <c r="X2519" i="2"/>
  <c r="Y2519" i="2"/>
  <c r="Z2519" i="2"/>
  <c r="AA2519" i="2"/>
  <c r="N2520" i="2"/>
  <c r="O2520" i="2"/>
  <c r="R2520" i="2" s="1"/>
  <c r="P2520" i="2"/>
  <c r="Q2520" i="2"/>
  <c r="S2520" i="2"/>
  <c r="X2520" i="2"/>
  <c r="Y2520" i="2"/>
  <c r="Z2520" i="2"/>
  <c r="AA2520" i="2"/>
  <c r="N2521" i="2"/>
  <c r="O2521" i="2"/>
  <c r="R2521" i="2" s="1"/>
  <c r="P2521" i="2"/>
  <c r="Q2521" i="2"/>
  <c r="S2521" i="2"/>
  <c r="W2521" i="2"/>
  <c r="X2521" i="2"/>
  <c r="Y2521" i="2"/>
  <c r="Z2521" i="2"/>
  <c r="AA2521" i="2"/>
  <c r="N2522" i="2"/>
  <c r="O2522" i="2"/>
  <c r="R2522" i="2" s="1"/>
  <c r="P2522" i="2"/>
  <c r="Q2522" i="2"/>
  <c r="S2522" i="2"/>
  <c r="T2522" i="2"/>
  <c r="U2522" i="2" s="1"/>
  <c r="X2522" i="2"/>
  <c r="Y2522" i="2"/>
  <c r="Z2522" i="2"/>
  <c r="AA2522" i="2"/>
  <c r="N2523" i="2"/>
  <c r="O2523" i="2"/>
  <c r="R2523" i="2" s="1"/>
  <c r="P2523" i="2"/>
  <c r="Q2523" i="2"/>
  <c r="X2523" i="2"/>
  <c r="Y2523" i="2"/>
  <c r="Z2523" i="2"/>
  <c r="AA2523" i="2"/>
  <c r="N2524" i="2"/>
  <c r="O2524" i="2"/>
  <c r="R2524" i="2" s="1"/>
  <c r="P2524" i="2"/>
  <c r="Q2524" i="2"/>
  <c r="S2524" i="2"/>
  <c r="T2524" i="2"/>
  <c r="U2524" i="2" s="1"/>
  <c r="X2524" i="2"/>
  <c r="Y2524" i="2"/>
  <c r="Z2524" i="2"/>
  <c r="AA2524" i="2"/>
  <c r="N2525" i="2"/>
  <c r="O2525" i="2"/>
  <c r="R2525" i="2" s="1"/>
  <c r="P2525" i="2"/>
  <c r="Q2525" i="2"/>
  <c r="T2525" i="2"/>
  <c r="U2525" i="2" s="1"/>
  <c r="X2525" i="2"/>
  <c r="Y2525" i="2"/>
  <c r="Z2525" i="2"/>
  <c r="AA2525" i="2"/>
  <c r="N2526" i="2"/>
  <c r="O2526" i="2"/>
  <c r="R2526" i="2" s="1"/>
  <c r="P2526" i="2"/>
  <c r="Q2526" i="2"/>
  <c r="S2526" i="2"/>
  <c r="T2526" i="2"/>
  <c r="U2526" i="2" s="1"/>
  <c r="X2526" i="2"/>
  <c r="Y2526" i="2"/>
  <c r="Z2526" i="2"/>
  <c r="AA2526" i="2"/>
  <c r="N2527" i="2"/>
  <c r="O2527" i="2"/>
  <c r="R2527" i="2" s="1"/>
  <c r="P2527" i="2"/>
  <c r="Q2527" i="2"/>
  <c r="S2527" i="2"/>
  <c r="T2527" i="2"/>
  <c r="U2527" i="2" s="1"/>
  <c r="X2527" i="2"/>
  <c r="Y2527" i="2"/>
  <c r="Z2527" i="2"/>
  <c r="AA2527" i="2"/>
  <c r="N2528" i="2"/>
  <c r="O2528" i="2"/>
  <c r="R2528" i="2" s="1"/>
  <c r="P2528" i="2"/>
  <c r="Q2528" i="2"/>
  <c r="S2528" i="2"/>
  <c r="T2528" i="2"/>
  <c r="U2528" i="2" s="1"/>
  <c r="X2528" i="2"/>
  <c r="Y2528" i="2"/>
  <c r="Z2528" i="2"/>
  <c r="AA2528" i="2"/>
  <c r="N2529" i="2"/>
  <c r="O2529" i="2"/>
  <c r="R2529" i="2" s="1"/>
  <c r="P2529" i="2"/>
  <c r="Q2529" i="2"/>
  <c r="S2529" i="2"/>
  <c r="T2529" i="2"/>
  <c r="U2529" i="2" s="1"/>
  <c r="V2529" i="2"/>
  <c r="X2529" i="2"/>
  <c r="Y2529" i="2"/>
  <c r="Z2529" i="2"/>
  <c r="AA2529" i="2"/>
  <c r="N2530" i="2"/>
  <c r="O2530" i="2"/>
  <c r="R2530" i="2" s="1"/>
  <c r="P2530" i="2"/>
  <c r="Q2530" i="2"/>
  <c r="S2530" i="2"/>
  <c r="T2530" i="2"/>
  <c r="U2530" i="2" s="1"/>
  <c r="X2530" i="2"/>
  <c r="Y2530" i="2"/>
  <c r="Z2530" i="2"/>
  <c r="AA2530" i="2"/>
  <c r="N2531" i="2"/>
  <c r="O2531" i="2"/>
  <c r="R2531" i="2" s="1"/>
  <c r="P2531" i="2"/>
  <c r="Q2531" i="2"/>
  <c r="S2531" i="2"/>
  <c r="T2531" i="2"/>
  <c r="U2531" i="2" s="1"/>
  <c r="X2531" i="2"/>
  <c r="Y2531" i="2"/>
  <c r="Z2531" i="2"/>
  <c r="AA2531" i="2"/>
  <c r="N2532" i="2"/>
  <c r="O2532" i="2"/>
  <c r="R2532" i="2" s="1"/>
  <c r="P2532" i="2"/>
  <c r="Q2532" i="2"/>
  <c r="S2532" i="2"/>
  <c r="X2532" i="2"/>
  <c r="Y2532" i="2"/>
  <c r="Z2532" i="2"/>
  <c r="AA2532" i="2"/>
  <c r="N2533" i="2"/>
  <c r="O2533" i="2"/>
  <c r="R2533" i="2" s="1"/>
  <c r="P2533" i="2"/>
  <c r="Q2533" i="2"/>
  <c r="S2533" i="2"/>
  <c r="T2533" i="2"/>
  <c r="U2533" i="2" s="1"/>
  <c r="X2533" i="2"/>
  <c r="Y2533" i="2"/>
  <c r="Z2533" i="2"/>
  <c r="AA2533" i="2"/>
  <c r="N2534" i="2"/>
  <c r="O2534" i="2"/>
  <c r="R2534" i="2" s="1"/>
  <c r="P2534" i="2"/>
  <c r="Q2534" i="2"/>
  <c r="S2534" i="2"/>
  <c r="T2534" i="2"/>
  <c r="U2534" i="2" s="1"/>
  <c r="X2534" i="2"/>
  <c r="Y2534" i="2"/>
  <c r="Z2534" i="2"/>
  <c r="AA2534" i="2"/>
  <c r="N2535" i="2"/>
  <c r="O2535" i="2"/>
  <c r="R2535" i="2" s="1"/>
  <c r="P2535" i="2"/>
  <c r="Q2535" i="2"/>
  <c r="S2535" i="2"/>
  <c r="T2535" i="2"/>
  <c r="U2535" i="2" s="1"/>
  <c r="W2535" i="2"/>
  <c r="X2535" i="2"/>
  <c r="Y2535" i="2"/>
  <c r="Z2535" i="2"/>
  <c r="AA2535" i="2"/>
  <c r="N2536" i="2"/>
  <c r="O2536" i="2"/>
  <c r="R2536" i="2" s="1"/>
  <c r="P2536" i="2"/>
  <c r="Q2536" i="2"/>
  <c r="S2536" i="2"/>
  <c r="T2536" i="2"/>
  <c r="U2536" i="2" s="1"/>
  <c r="X2536" i="2"/>
  <c r="Y2536" i="2"/>
  <c r="Z2536" i="2"/>
  <c r="AA2536" i="2"/>
  <c r="N2537" i="2"/>
  <c r="O2537" i="2"/>
  <c r="R2537" i="2" s="1"/>
  <c r="P2537" i="2"/>
  <c r="Q2537" i="2"/>
  <c r="X2537" i="2"/>
  <c r="Y2537" i="2"/>
  <c r="Z2537" i="2"/>
  <c r="AA2537" i="2"/>
  <c r="N2538" i="2"/>
  <c r="O2538" i="2"/>
  <c r="R2538" i="2" s="1"/>
  <c r="P2538" i="2"/>
  <c r="Q2538" i="2"/>
  <c r="S2538" i="2"/>
  <c r="T2538" i="2"/>
  <c r="U2538" i="2" s="1"/>
  <c r="V2538" i="2"/>
  <c r="X2538" i="2"/>
  <c r="Y2538" i="2"/>
  <c r="Z2538" i="2"/>
  <c r="AA2538" i="2"/>
  <c r="N2539" i="2"/>
  <c r="O2539" i="2"/>
  <c r="R2539" i="2" s="1"/>
  <c r="P2539" i="2"/>
  <c r="Q2539" i="2"/>
  <c r="X2539" i="2"/>
  <c r="Y2539" i="2"/>
  <c r="Z2539" i="2"/>
  <c r="AA2539" i="2"/>
  <c r="N2540" i="2"/>
  <c r="O2540" i="2"/>
  <c r="R2540" i="2" s="1"/>
  <c r="P2540" i="2"/>
  <c r="Q2540" i="2"/>
  <c r="S2540" i="2"/>
  <c r="X2540" i="2"/>
  <c r="Y2540" i="2"/>
  <c r="Z2540" i="2"/>
  <c r="AA2540" i="2"/>
  <c r="N2541" i="2"/>
  <c r="O2541" i="2"/>
  <c r="R2541" i="2" s="1"/>
  <c r="P2541" i="2"/>
  <c r="Q2541" i="2"/>
  <c r="S2541" i="2"/>
  <c r="X2541" i="2"/>
  <c r="Y2541" i="2"/>
  <c r="Z2541" i="2"/>
  <c r="AA2541" i="2"/>
  <c r="N2542" i="2"/>
  <c r="O2542" i="2"/>
  <c r="R2542" i="2" s="1"/>
  <c r="P2542" i="2"/>
  <c r="Q2542" i="2"/>
  <c r="X2542" i="2"/>
  <c r="Y2542" i="2"/>
  <c r="Z2542" i="2"/>
  <c r="AA2542" i="2"/>
  <c r="N2543" i="2"/>
  <c r="O2543" i="2"/>
  <c r="R2543" i="2" s="1"/>
  <c r="P2543" i="2"/>
  <c r="Q2543" i="2"/>
  <c r="S2543" i="2"/>
  <c r="T2543" i="2"/>
  <c r="U2543" i="2" s="1"/>
  <c r="X2543" i="2"/>
  <c r="Y2543" i="2"/>
  <c r="Z2543" i="2"/>
  <c r="AA2543" i="2"/>
  <c r="N2544" i="2"/>
  <c r="O2544" i="2"/>
  <c r="R2544" i="2" s="1"/>
  <c r="P2544" i="2"/>
  <c r="Q2544" i="2"/>
  <c r="S2544" i="2"/>
  <c r="T2544" i="2"/>
  <c r="U2544" i="2" s="1"/>
  <c r="X2544" i="2"/>
  <c r="Y2544" i="2"/>
  <c r="Z2544" i="2"/>
  <c r="AA2544" i="2"/>
  <c r="N2545" i="2"/>
  <c r="O2545" i="2"/>
  <c r="R2545" i="2" s="1"/>
  <c r="P2545" i="2"/>
  <c r="Q2545" i="2"/>
  <c r="S2545" i="2"/>
  <c r="X2545" i="2"/>
  <c r="Y2545" i="2"/>
  <c r="Z2545" i="2"/>
  <c r="AA2545" i="2"/>
  <c r="N2546" i="2"/>
  <c r="O2546" i="2"/>
  <c r="R2546" i="2" s="1"/>
  <c r="P2546" i="2"/>
  <c r="Q2546" i="2"/>
  <c r="X2546" i="2"/>
  <c r="Y2546" i="2"/>
  <c r="Z2546" i="2"/>
  <c r="AA2546" i="2"/>
  <c r="N2547" i="2"/>
  <c r="O2547" i="2"/>
  <c r="R2547" i="2" s="1"/>
  <c r="P2547" i="2"/>
  <c r="Q2547" i="2"/>
  <c r="S2547" i="2"/>
  <c r="T2547" i="2"/>
  <c r="U2547" i="2" s="1"/>
  <c r="X2547" i="2"/>
  <c r="Y2547" i="2"/>
  <c r="Z2547" i="2"/>
  <c r="AA2547" i="2"/>
  <c r="N2548" i="2"/>
  <c r="O2548" i="2"/>
  <c r="R2548" i="2" s="1"/>
  <c r="P2548" i="2"/>
  <c r="Q2548" i="2"/>
  <c r="X2548" i="2"/>
  <c r="Y2548" i="2"/>
  <c r="Z2548" i="2"/>
  <c r="AA2548" i="2"/>
  <c r="N2549" i="2"/>
  <c r="O2549" i="2"/>
  <c r="R2549" i="2" s="1"/>
  <c r="P2549" i="2"/>
  <c r="Q2549" i="2"/>
  <c r="S2549" i="2"/>
  <c r="T2549" i="2"/>
  <c r="U2549" i="2" s="1"/>
  <c r="X2549" i="2"/>
  <c r="Y2549" i="2"/>
  <c r="Z2549" i="2"/>
  <c r="AA2549" i="2"/>
  <c r="N2550" i="2"/>
  <c r="O2550" i="2"/>
  <c r="R2550" i="2" s="1"/>
  <c r="P2550" i="2"/>
  <c r="Q2550" i="2"/>
  <c r="X2550" i="2"/>
  <c r="Y2550" i="2"/>
  <c r="Z2550" i="2"/>
  <c r="AA2550" i="2"/>
  <c r="N2551" i="2"/>
  <c r="O2551" i="2"/>
  <c r="R2551" i="2" s="1"/>
  <c r="P2551" i="2"/>
  <c r="Q2551" i="2"/>
  <c r="S2551" i="2"/>
  <c r="T2551" i="2"/>
  <c r="U2551" i="2" s="1"/>
  <c r="V2551" i="2"/>
  <c r="X2551" i="2"/>
  <c r="Y2551" i="2"/>
  <c r="Z2551" i="2"/>
  <c r="AA2551" i="2"/>
  <c r="N2552" i="2"/>
  <c r="O2552" i="2"/>
  <c r="R2552" i="2" s="1"/>
  <c r="P2552" i="2"/>
  <c r="Q2552" i="2"/>
  <c r="S2552" i="2"/>
  <c r="X2552" i="2"/>
  <c r="Y2552" i="2"/>
  <c r="Z2552" i="2"/>
  <c r="AA2552" i="2"/>
  <c r="N2553" i="2"/>
  <c r="O2553" i="2"/>
  <c r="R2553" i="2" s="1"/>
  <c r="P2553" i="2"/>
  <c r="Q2553" i="2"/>
  <c r="S2553" i="2"/>
  <c r="T2553" i="2"/>
  <c r="U2553" i="2" s="1"/>
  <c r="X2553" i="2"/>
  <c r="Y2553" i="2"/>
  <c r="Z2553" i="2"/>
  <c r="AA2553" i="2"/>
  <c r="N2554" i="2"/>
  <c r="O2554" i="2"/>
  <c r="R2554" i="2" s="1"/>
  <c r="P2554" i="2"/>
  <c r="Q2554" i="2"/>
  <c r="S2554" i="2"/>
  <c r="T2554" i="2"/>
  <c r="U2554" i="2" s="1"/>
  <c r="X2554" i="2"/>
  <c r="Y2554" i="2"/>
  <c r="Z2554" i="2"/>
  <c r="AA2554" i="2"/>
  <c r="N2555" i="2"/>
  <c r="O2555" i="2"/>
  <c r="R2555" i="2" s="1"/>
  <c r="P2555" i="2"/>
  <c r="Q2555" i="2"/>
  <c r="X2555" i="2"/>
  <c r="Y2555" i="2"/>
  <c r="Z2555" i="2"/>
  <c r="AA2555" i="2"/>
  <c r="N2556" i="2"/>
  <c r="O2556" i="2"/>
  <c r="R2556" i="2" s="1"/>
  <c r="P2556" i="2"/>
  <c r="Q2556" i="2"/>
  <c r="X2556" i="2"/>
  <c r="Y2556" i="2"/>
  <c r="Z2556" i="2"/>
  <c r="AA2556" i="2"/>
  <c r="N2557" i="2"/>
  <c r="O2557" i="2"/>
  <c r="R2557" i="2" s="1"/>
  <c r="P2557" i="2"/>
  <c r="Q2557" i="2"/>
  <c r="X2557" i="2"/>
  <c r="Y2557" i="2"/>
  <c r="Z2557" i="2"/>
  <c r="AA2557" i="2"/>
  <c r="N2558" i="2"/>
  <c r="O2558" i="2"/>
  <c r="R2558" i="2" s="1"/>
  <c r="P2558" i="2"/>
  <c r="Q2558" i="2"/>
  <c r="S2558" i="2"/>
  <c r="W2558" i="2"/>
  <c r="X2558" i="2"/>
  <c r="Y2558" i="2"/>
  <c r="Z2558" i="2"/>
  <c r="AA2558" i="2"/>
  <c r="N2559" i="2"/>
  <c r="O2559" i="2"/>
  <c r="R2559" i="2" s="1"/>
  <c r="P2559" i="2"/>
  <c r="Q2559" i="2"/>
  <c r="S2559" i="2"/>
  <c r="T2559" i="2"/>
  <c r="U2559" i="2" s="1"/>
  <c r="V2559" i="2"/>
  <c r="X2559" i="2"/>
  <c r="Y2559" i="2"/>
  <c r="Z2559" i="2"/>
  <c r="AA2559" i="2"/>
  <c r="N2560" i="2"/>
  <c r="O2560" i="2"/>
  <c r="P2560" i="2"/>
  <c r="Q2560" i="2"/>
  <c r="R2560" i="2"/>
  <c r="T2560" i="2"/>
  <c r="U2560" i="2" s="1"/>
  <c r="X2560" i="2"/>
  <c r="Y2560" i="2"/>
  <c r="Z2560" i="2"/>
  <c r="AA2560" i="2"/>
  <c r="N2561" i="2"/>
  <c r="O2561" i="2"/>
  <c r="R2561" i="2" s="1"/>
  <c r="P2561" i="2"/>
  <c r="Q2561" i="2"/>
  <c r="S2561" i="2"/>
  <c r="X2561" i="2"/>
  <c r="Y2561" i="2"/>
  <c r="Z2561" i="2"/>
  <c r="AA2561" i="2"/>
  <c r="N2562" i="2"/>
  <c r="O2562" i="2"/>
  <c r="R2562" i="2" s="1"/>
  <c r="P2562" i="2"/>
  <c r="Q2562" i="2"/>
  <c r="S2562" i="2"/>
  <c r="T2562" i="2"/>
  <c r="U2562" i="2" s="1"/>
  <c r="X2562" i="2"/>
  <c r="Y2562" i="2"/>
  <c r="Z2562" i="2"/>
  <c r="AA2562" i="2"/>
  <c r="N2563" i="2"/>
  <c r="O2563" i="2"/>
  <c r="R2563" i="2" s="1"/>
  <c r="P2563" i="2"/>
  <c r="Q2563" i="2"/>
  <c r="S2563" i="2"/>
  <c r="T2563" i="2"/>
  <c r="U2563" i="2" s="1"/>
  <c r="V2563" i="2"/>
  <c r="X2563" i="2"/>
  <c r="Y2563" i="2"/>
  <c r="Z2563" i="2"/>
  <c r="AA2563" i="2"/>
  <c r="N2564" i="2"/>
  <c r="O2564" i="2"/>
  <c r="R2564" i="2" s="1"/>
  <c r="P2564" i="2"/>
  <c r="Q2564" i="2"/>
  <c r="S2564" i="2"/>
  <c r="X2564" i="2"/>
  <c r="Y2564" i="2"/>
  <c r="Z2564" i="2"/>
  <c r="AA2564" i="2"/>
  <c r="N2565" i="2"/>
  <c r="O2565" i="2"/>
  <c r="R2565" i="2" s="1"/>
  <c r="P2565" i="2"/>
  <c r="Q2565" i="2"/>
  <c r="S2565" i="2"/>
  <c r="T2565" i="2"/>
  <c r="U2565" i="2" s="1"/>
  <c r="X2565" i="2"/>
  <c r="Y2565" i="2"/>
  <c r="Z2565" i="2"/>
  <c r="AA2565" i="2"/>
  <c r="N2566" i="2"/>
  <c r="O2566" i="2"/>
  <c r="R2566" i="2" s="1"/>
  <c r="P2566" i="2"/>
  <c r="Q2566" i="2"/>
  <c r="S2566" i="2"/>
  <c r="T2566" i="2"/>
  <c r="U2566" i="2" s="1"/>
  <c r="V2566" i="2"/>
  <c r="X2566" i="2"/>
  <c r="Y2566" i="2"/>
  <c r="Z2566" i="2"/>
  <c r="AA2566" i="2"/>
  <c r="N2567" i="2"/>
  <c r="O2567" i="2"/>
  <c r="R2567" i="2" s="1"/>
  <c r="P2567" i="2"/>
  <c r="Q2567" i="2"/>
  <c r="S2567" i="2"/>
  <c r="X2567" i="2"/>
  <c r="Y2567" i="2"/>
  <c r="Z2567" i="2"/>
  <c r="AA2567" i="2"/>
  <c r="N2568" i="2"/>
  <c r="O2568" i="2"/>
  <c r="R2568" i="2" s="1"/>
  <c r="P2568" i="2"/>
  <c r="Q2568" i="2"/>
  <c r="X2568" i="2"/>
  <c r="Y2568" i="2"/>
  <c r="Z2568" i="2"/>
  <c r="AA2568" i="2"/>
  <c r="N2569" i="2"/>
  <c r="O2569" i="2"/>
  <c r="R2569" i="2" s="1"/>
  <c r="P2569" i="2"/>
  <c r="Q2569" i="2"/>
  <c r="S2569" i="2"/>
  <c r="T2569" i="2"/>
  <c r="U2569" i="2" s="1"/>
  <c r="X2569" i="2"/>
  <c r="Y2569" i="2"/>
  <c r="Z2569" i="2"/>
  <c r="AA2569" i="2"/>
  <c r="N2570" i="2"/>
  <c r="O2570" i="2"/>
  <c r="R2570" i="2" s="1"/>
  <c r="P2570" i="2"/>
  <c r="Q2570" i="2"/>
  <c r="S2570" i="2"/>
  <c r="X2570" i="2"/>
  <c r="Y2570" i="2"/>
  <c r="Z2570" i="2"/>
  <c r="AA2570" i="2"/>
  <c r="N2571" i="2"/>
  <c r="O2571" i="2"/>
  <c r="R2571" i="2" s="1"/>
  <c r="P2571" i="2"/>
  <c r="Q2571" i="2"/>
  <c r="S2571" i="2"/>
  <c r="T2571" i="2"/>
  <c r="U2571" i="2" s="1"/>
  <c r="X2571" i="2"/>
  <c r="Y2571" i="2"/>
  <c r="Z2571" i="2"/>
  <c r="AA2571" i="2"/>
  <c r="N2572" i="2"/>
  <c r="O2572" i="2"/>
  <c r="R2572" i="2" s="1"/>
  <c r="P2572" i="2"/>
  <c r="Q2572" i="2"/>
  <c r="S2572" i="2"/>
  <c r="X2572" i="2"/>
  <c r="Y2572" i="2"/>
  <c r="Z2572" i="2"/>
  <c r="AA2572" i="2"/>
  <c r="N2573" i="2"/>
  <c r="O2573" i="2"/>
  <c r="R2573" i="2" s="1"/>
  <c r="P2573" i="2"/>
  <c r="Q2573" i="2"/>
  <c r="S2573" i="2"/>
  <c r="T2573" i="2"/>
  <c r="U2573" i="2" s="1"/>
  <c r="V2573" i="2"/>
  <c r="X2573" i="2"/>
  <c r="Y2573" i="2"/>
  <c r="Z2573" i="2"/>
  <c r="AA2573" i="2"/>
  <c r="N2574" i="2"/>
  <c r="O2574" i="2"/>
  <c r="R2574" i="2" s="1"/>
  <c r="P2574" i="2"/>
  <c r="Q2574" i="2"/>
  <c r="X2574" i="2"/>
  <c r="Y2574" i="2"/>
  <c r="Z2574" i="2"/>
  <c r="AA2574" i="2"/>
  <c r="N2575" i="2"/>
  <c r="O2575" i="2"/>
  <c r="R2575" i="2" s="1"/>
  <c r="P2575" i="2"/>
  <c r="Q2575" i="2"/>
  <c r="X2575" i="2"/>
  <c r="Y2575" i="2"/>
  <c r="Z2575" i="2"/>
  <c r="AA2575" i="2"/>
  <c r="N2576" i="2"/>
  <c r="O2576" i="2"/>
  <c r="R2576" i="2" s="1"/>
  <c r="P2576" i="2"/>
  <c r="Q2576" i="2"/>
  <c r="S2576" i="2"/>
  <c r="X2576" i="2"/>
  <c r="Y2576" i="2"/>
  <c r="Z2576" i="2"/>
  <c r="AA2576" i="2"/>
  <c r="N2577" i="2"/>
  <c r="O2577" i="2"/>
  <c r="R2577" i="2" s="1"/>
  <c r="P2577" i="2"/>
  <c r="Q2577" i="2"/>
  <c r="S2577" i="2"/>
  <c r="T2577" i="2"/>
  <c r="U2577" i="2" s="1"/>
  <c r="V2577" i="2"/>
  <c r="X2577" i="2"/>
  <c r="Y2577" i="2"/>
  <c r="Z2577" i="2"/>
  <c r="AA2577" i="2"/>
  <c r="N2578" i="2"/>
  <c r="O2578" i="2"/>
  <c r="R2578" i="2" s="1"/>
  <c r="P2578" i="2"/>
  <c r="Q2578" i="2"/>
  <c r="S2578" i="2"/>
  <c r="T2578" i="2"/>
  <c r="U2578" i="2" s="1"/>
  <c r="V2578" i="2"/>
  <c r="X2578" i="2"/>
  <c r="Y2578" i="2"/>
  <c r="Z2578" i="2"/>
  <c r="AA2578" i="2"/>
  <c r="N2579" i="2"/>
  <c r="O2579" i="2"/>
  <c r="R2579" i="2" s="1"/>
  <c r="P2579" i="2"/>
  <c r="Q2579" i="2"/>
  <c r="S2579" i="2"/>
  <c r="T2579" i="2"/>
  <c r="U2579" i="2" s="1"/>
  <c r="V2579" i="2"/>
  <c r="X2579" i="2"/>
  <c r="Y2579" i="2"/>
  <c r="Z2579" i="2"/>
  <c r="AA2579" i="2"/>
  <c r="N2580" i="2"/>
  <c r="O2580" i="2"/>
  <c r="P2580" i="2"/>
  <c r="Q2580" i="2"/>
  <c r="R2580" i="2"/>
  <c r="X2580" i="2"/>
  <c r="Y2580" i="2"/>
  <c r="Z2580" i="2"/>
  <c r="AA2580" i="2"/>
  <c r="N2581" i="2"/>
  <c r="O2581" i="2"/>
  <c r="R2581" i="2" s="1"/>
  <c r="P2581" i="2"/>
  <c r="Q2581" i="2"/>
  <c r="S2581" i="2"/>
  <c r="X2581" i="2"/>
  <c r="Y2581" i="2"/>
  <c r="Z2581" i="2"/>
  <c r="AA2581" i="2"/>
  <c r="N2582" i="2"/>
  <c r="O2582" i="2"/>
  <c r="R2582" i="2" s="1"/>
  <c r="P2582" i="2"/>
  <c r="Q2582" i="2"/>
  <c r="X2582" i="2"/>
  <c r="Y2582" i="2"/>
  <c r="Z2582" i="2"/>
  <c r="AA2582" i="2"/>
  <c r="N2583" i="2"/>
  <c r="O2583" i="2"/>
  <c r="R2583" i="2" s="1"/>
  <c r="P2583" i="2"/>
  <c r="Q2583" i="2"/>
  <c r="S2583" i="2"/>
  <c r="X2583" i="2"/>
  <c r="Y2583" i="2"/>
  <c r="Z2583" i="2"/>
  <c r="AA2583" i="2"/>
  <c r="N2584" i="2"/>
  <c r="O2584" i="2"/>
  <c r="P2584" i="2"/>
  <c r="Q2584" i="2"/>
  <c r="R2584" i="2"/>
  <c r="S2584" i="2"/>
  <c r="T2584" i="2"/>
  <c r="U2584" i="2" s="1"/>
  <c r="X2584" i="2"/>
  <c r="Y2584" i="2"/>
  <c r="Z2584" i="2"/>
  <c r="AA2584" i="2"/>
  <c r="N2585" i="2"/>
  <c r="O2585" i="2"/>
  <c r="R2585" i="2" s="1"/>
  <c r="P2585" i="2"/>
  <c r="Q2585" i="2"/>
  <c r="S2585" i="2"/>
  <c r="T2585" i="2"/>
  <c r="U2585" i="2" s="1"/>
  <c r="W2585" i="2"/>
  <c r="X2585" i="2"/>
  <c r="Y2585" i="2"/>
  <c r="Z2585" i="2"/>
  <c r="AA2585" i="2"/>
  <c r="N2586" i="2"/>
  <c r="O2586" i="2"/>
  <c r="R2586" i="2" s="1"/>
  <c r="P2586" i="2"/>
  <c r="Q2586" i="2"/>
  <c r="S2586" i="2"/>
  <c r="T2586" i="2"/>
  <c r="U2586" i="2" s="1"/>
  <c r="X2586" i="2"/>
  <c r="Y2586" i="2"/>
  <c r="Z2586" i="2"/>
  <c r="AA2586" i="2"/>
  <c r="N2587" i="2"/>
  <c r="O2587" i="2"/>
  <c r="R2587" i="2" s="1"/>
  <c r="P2587" i="2"/>
  <c r="Q2587" i="2"/>
  <c r="T2587" i="2"/>
  <c r="U2587" i="2" s="1"/>
  <c r="X2587" i="2"/>
  <c r="Y2587" i="2"/>
  <c r="Z2587" i="2"/>
  <c r="AA2587" i="2"/>
  <c r="N2588" i="2"/>
  <c r="O2588" i="2"/>
  <c r="R2588" i="2" s="1"/>
  <c r="P2588" i="2"/>
  <c r="Q2588" i="2"/>
  <c r="X2588" i="2"/>
  <c r="Y2588" i="2"/>
  <c r="Z2588" i="2"/>
  <c r="AA2588" i="2"/>
  <c r="N2589" i="2"/>
  <c r="O2589" i="2"/>
  <c r="R2589" i="2" s="1"/>
  <c r="P2589" i="2"/>
  <c r="Q2589" i="2"/>
  <c r="S2589" i="2"/>
  <c r="V2589" i="2"/>
  <c r="X2589" i="2"/>
  <c r="Y2589" i="2"/>
  <c r="Z2589" i="2"/>
  <c r="AA2589" i="2"/>
  <c r="N2590" i="2"/>
  <c r="O2590" i="2"/>
  <c r="R2590" i="2" s="1"/>
  <c r="P2590" i="2"/>
  <c r="Q2590" i="2"/>
  <c r="S2590" i="2"/>
  <c r="T2590" i="2"/>
  <c r="U2590" i="2" s="1"/>
  <c r="X2590" i="2"/>
  <c r="Y2590" i="2"/>
  <c r="Z2590" i="2"/>
  <c r="AA2590" i="2"/>
  <c r="N2591" i="2"/>
  <c r="O2591" i="2"/>
  <c r="R2591" i="2" s="1"/>
  <c r="P2591" i="2"/>
  <c r="Q2591" i="2"/>
  <c r="S2591" i="2"/>
  <c r="T2591" i="2"/>
  <c r="U2591" i="2" s="1"/>
  <c r="X2591" i="2"/>
  <c r="Y2591" i="2"/>
  <c r="Z2591" i="2"/>
  <c r="AA2591" i="2"/>
  <c r="N2592" i="2"/>
  <c r="O2592" i="2"/>
  <c r="R2592" i="2" s="1"/>
  <c r="P2592" i="2"/>
  <c r="Q2592" i="2"/>
  <c r="S2592" i="2"/>
  <c r="T2592" i="2"/>
  <c r="U2592" i="2" s="1"/>
  <c r="X2592" i="2"/>
  <c r="Y2592" i="2"/>
  <c r="Z2592" i="2"/>
  <c r="AA2592" i="2"/>
  <c r="N2593" i="2"/>
  <c r="O2593" i="2"/>
  <c r="R2593" i="2" s="1"/>
  <c r="P2593" i="2"/>
  <c r="Q2593" i="2"/>
  <c r="X2593" i="2"/>
  <c r="Y2593" i="2"/>
  <c r="Z2593" i="2"/>
  <c r="AA2593" i="2"/>
  <c r="N2594" i="2"/>
  <c r="O2594" i="2"/>
  <c r="R2594" i="2" s="1"/>
  <c r="P2594" i="2"/>
  <c r="Q2594" i="2"/>
  <c r="S2594" i="2"/>
  <c r="X2594" i="2"/>
  <c r="Y2594" i="2"/>
  <c r="Z2594" i="2"/>
  <c r="AA2594" i="2"/>
  <c r="N2595" i="2"/>
  <c r="O2595" i="2"/>
  <c r="R2595" i="2" s="1"/>
  <c r="P2595" i="2"/>
  <c r="Q2595" i="2"/>
  <c r="S2595" i="2"/>
  <c r="T2595" i="2"/>
  <c r="U2595" i="2" s="1"/>
  <c r="X2595" i="2"/>
  <c r="Y2595" i="2"/>
  <c r="Z2595" i="2"/>
  <c r="AA2595" i="2"/>
  <c r="N2596" i="2"/>
  <c r="O2596" i="2"/>
  <c r="R2596" i="2" s="1"/>
  <c r="P2596" i="2"/>
  <c r="Q2596" i="2"/>
  <c r="S2596" i="2"/>
  <c r="X2596" i="2"/>
  <c r="Y2596" i="2"/>
  <c r="Z2596" i="2"/>
  <c r="AA2596" i="2"/>
  <c r="N2597" i="2"/>
  <c r="O2597" i="2"/>
  <c r="R2597" i="2" s="1"/>
  <c r="P2597" i="2"/>
  <c r="Q2597" i="2"/>
  <c r="X2597" i="2"/>
  <c r="Y2597" i="2"/>
  <c r="Z2597" i="2"/>
  <c r="AA2597" i="2"/>
  <c r="N2598" i="2"/>
  <c r="O2598" i="2"/>
  <c r="R2598" i="2" s="1"/>
  <c r="P2598" i="2"/>
  <c r="Q2598" i="2"/>
  <c r="X2598" i="2"/>
  <c r="Y2598" i="2"/>
  <c r="Z2598" i="2"/>
  <c r="AA2598" i="2"/>
  <c r="N2599" i="2"/>
  <c r="O2599" i="2"/>
  <c r="R2599" i="2" s="1"/>
  <c r="P2599" i="2"/>
  <c r="Q2599" i="2"/>
  <c r="S2599" i="2"/>
  <c r="T2599" i="2"/>
  <c r="U2599" i="2" s="1"/>
  <c r="X2599" i="2"/>
  <c r="Y2599" i="2"/>
  <c r="Z2599" i="2"/>
  <c r="AA2599" i="2"/>
  <c r="N2600" i="2"/>
  <c r="O2600" i="2"/>
  <c r="R2600" i="2" s="1"/>
  <c r="P2600" i="2"/>
  <c r="Q2600" i="2"/>
  <c r="S2600" i="2"/>
  <c r="X2600" i="2"/>
  <c r="Y2600" i="2"/>
  <c r="Z2600" i="2"/>
  <c r="AA2600" i="2"/>
  <c r="N2601" i="2"/>
  <c r="O2601" i="2"/>
  <c r="R2601" i="2" s="1"/>
  <c r="P2601" i="2"/>
  <c r="Q2601" i="2"/>
  <c r="X2601" i="2"/>
  <c r="Y2601" i="2"/>
  <c r="Z2601" i="2"/>
  <c r="AA2601" i="2"/>
  <c r="N2602" i="2"/>
  <c r="O2602" i="2"/>
  <c r="R2602" i="2" s="1"/>
  <c r="P2602" i="2"/>
  <c r="Q2602" i="2"/>
  <c r="S2602" i="2"/>
  <c r="T2602" i="2"/>
  <c r="U2602" i="2" s="1"/>
  <c r="X2602" i="2"/>
  <c r="Y2602" i="2"/>
  <c r="Z2602" i="2"/>
  <c r="AA2602" i="2"/>
  <c r="N2603" i="2"/>
  <c r="O2603" i="2"/>
  <c r="R2603" i="2" s="1"/>
  <c r="P2603" i="2"/>
  <c r="Q2603" i="2"/>
  <c r="T2603" i="2"/>
  <c r="U2603" i="2" s="1"/>
  <c r="V2603" i="2"/>
  <c r="X2603" i="2"/>
  <c r="Y2603" i="2"/>
  <c r="Z2603" i="2"/>
  <c r="AA2603" i="2"/>
  <c r="N2604" i="2"/>
  <c r="O2604" i="2"/>
  <c r="R2604" i="2" s="1"/>
  <c r="P2604" i="2"/>
  <c r="Q2604" i="2"/>
  <c r="S2604" i="2"/>
  <c r="T2604" i="2"/>
  <c r="U2604" i="2" s="1"/>
  <c r="X2604" i="2"/>
  <c r="Y2604" i="2"/>
  <c r="Z2604" i="2"/>
  <c r="AA2604" i="2"/>
  <c r="N2605" i="2"/>
  <c r="O2605" i="2"/>
  <c r="R2605" i="2" s="1"/>
  <c r="P2605" i="2"/>
  <c r="Q2605" i="2"/>
  <c r="S2605" i="2"/>
  <c r="T2605" i="2"/>
  <c r="U2605" i="2" s="1"/>
  <c r="X2605" i="2"/>
  <c r="Y2605" i="2"/>
  <c r="Z2605" i="2"/>
  <c r="AA2605" i="2"/>
  <c r="N2606" i="2"/>
  <c r="O2606" i="2"/>
  <c r="R2606" i="2" s="1"/>
  <c r="P2606" i="2"/>
  <c r="Q2606" i="2"/>
  <c r="S2606" i="2"/>
  <c r="X2606" i="2"/>
  <c r="Y2606" i="2"/>
  <c r="Z2606" i="2"/>
  <c r="AA2606" i="2"/>
  <c r="N2607" i="2"/>
  <c r="O2607" i="2"/>
  <c r="R2607" i="2" s="1"/>
  <c r="P2607" i="2"/>
  <c r="Q2607" i="2"/>
  <c r="X2607" i="2"/>
  <c r="Y2607" i="2"/>
  <c r="Z2607" i="2"/>
  <c r="AA2607" i="2"/>
  <c r="N2608" i="2"/>
  <c r="O2608" i="2"/>
  <c r="R2608" i="2" s="1"/>
  <c r="P2608" i="2"/>
  <c r="Q2608" i="2"/>
  <c r="S2608" i="2"/>
  <c r="T2608" i="2"/>
  <c r="U2608" i="2" s="1"/>
  <c r="W2608" i="2"/>
  <c r="X2608" i="2"/>
  <c r="Y2608" i="2"/>
  <c r="Z2608" i="2"/>
  <c r="AA2608" i="2"/>
  <c r="N2609" i="2"/>
  <c r="O2609" i="2"/>
  <c r="R2609" i="2" s="1"/>
  <c r="P2609" i="2"/>
  <c r="Q2609" i="2"/>
  <c r="S2609" i="2"/>
  <c r="T2609" i="2"/>
  <c r="U2609" i="2" s="1"/>
  <c r="V2609" i="2"/>
  <c r="X2609" i="2"/>
  <c r="Y2609" i="2"/>
  <c r="Z2609" i="2"/>
  <c r="AA2609" i="2"/>
  <c r="N2610" i="2"/>
  <c r="O2610" i="2"/>
  <c r="R2610" i="2" s="1"/>
  <c r="P2610" i="2"/>
  <c r="Q2610" i="2"/>
  <c r="S2610" i="2"/>
  <c r="X2610" i="2"/>
  <c r="Y2610" i="2"/>
  <c r="Z2610" i="2"/>
  <c r="AA2610" i="2"/>
  <c r="N2611" i="2"/>
  <c r="O2611" i="2"/>
  <c r="R2611" i="2" s="1"/>
  <c r="P2611" i="2"/>
  <c r="Q2611" i="2"/>
  <c r="S2611" i="2"/>
  <c r="T2611" i="2"/>
  <c r="U2611" i="2" s="1"/>
  <c r="X2611" i="2"/>
  <c r="Y2611" i="2"/>
  <c r="Z2611" i="2"/>
  <c r="AA2611" i="2"/>
  <c r="N2612" i="2"/>
  <c r="O2612" i="2"/>
  <c r="P2612" i="2"/>
  <c r="Q2612" i="2"/>
  <c r="R2612" i="2"/>
  <c r="S2612" i="2"/>
  <c r="X2612" i="2"/>
  <c r="Y2612" i="2"/>
  <c r="Z2612" i="2"/>
  <c r="AA2612" i="2"/>
  <c r="N2613" i="2"/>
  <c r="O2613" i="2"/>
  <c r="R2613" i="2" s="1"/>
  <c r="P2613" i="2"/>
  <c r="Q2613" i="2"/>
  <c r="V2613" i="2"/>
  <c r="X2613" i="2"/>
  <c r="Y2613" i="2"/>
  <c r="Z2613" i="2"/>
  <c r="AA2613" i="2"/>
  <c r="N2614" i="2"/>
  <c r="O2614" i="2"/>
  <c r="R2614" i="2" s="1"/>
  <c r="P2614" i="2"/>
  <c r="Q2614" i="2"/>
  <c r="X2614" i="2"/>
  <c r="Y2614" i="2"/>
  <c r="Z2614" i="2"/>
  <c r="AA2614" i="2"/>
  <c r="N2615" i="2"/>
  <c r="O2615" i="2"/>
  <c r="R2615" i="2" s="1"/>
  <c r="P2615" i="2"/>
  <c r="Q2615" i="2"/>
  <c r="T2615" i="2"/>
  <c r="U2615" i="2" s="1"/>
  <c r="X2615" i="2"/>
  <c r="Y2615" i="2"/>
  <c r="Z2615" i="2"/>
  <c r="AA2615" i="2"/>
  <c r="N2616" i="2"/>
  <c r="O2616" i="2"/>
  <c r="R2616" i="2" s="1"/>
  <c r="P2616" i="2"/>
  <c r="Q2616" i="2"/>
  <c r="S2616" i="2"/>
  <c r="X2616" i="2"/>
  <c r="Y2616" i="2"/>
  <c r="Z2616" i="2"/>
  <c r="AA2616" i="2"/>
  <c r="N2617" i="2"/>
  <c r="O2617" i="2"/>
  <c r="R2617" i="2" s="1"/>
  <c r="P2617" i="2"/>
  <c r="Q2617" i="2"/>
  <c r="S2617" i="2"/>
  <c r="T2617" i="2"/>
  <c r="U2617" i="2" s="1"/>
  <c r="X2617" i="2"/>
  <c r="Y2617" i="2"/>
  <c r="Z2617" i="2"/>
  <c r="AA2617" i="2"/>
  <c r="N2618" i="2"/>
  <c r="O2618" i="2"/>
  <c r="R2618" i="2" s="1"/>
  <c r="P2618" i="2"/>
  <c r="Q2618" i="2"/>
  <c r="S2618" i="2"/>
  <c r="X2618" i="2"/>
  <c r="Y2618" i="2"/>
  <c r="Z2618" i="2"/>
  <c r="AA2618" i="2"/>
  <c r="N2619" i="2"/>
  <c r="O2619" i="2"/>
  <c r="R2619" i="2" s="1"/>
  <c r="P2619" i="2"/>
  <c r="Q2619" i="2"/>
  <c r="S2619" i="2"/>
  <c r="T2619" i="2"/>
  <c r="U2619" i="2" s="1"/>
  <c r="X2619" i="2"/>
  <c r="Y2619" i="2"/>
  <c r="Z2619" i="2"/>
  <c r="AA2619" i="2"/>
  <c r="N2620" i="2"/>
  <c r="O2620" i="2"/>
  <c r="R2620" i="2" s="1"/>
  <c r="P2620" i="2"/>
  <c r="Q2620" i="2"/>
  <c r="X2620" i="2"/>
  <c r="Y2620" i="2"/>
  <c r="Z2620" i="2"/>
  <c r="AA2620" i="2"/>
  <c r="N2621" i="2"/>
  <c r="O2621" i="2"/>
  <c r="R2621" i="2" s="1"/>
  <c r="P2621" i="2"/>
  <c r="Q2621" i="2"/>
  <c r="S2621" i="2"/>
  <c r="T2621" i="2"/>
  <c r="U2621" i="2" s="1"/>
  <c r="V2621" i="2"/>
  <c r="X2621" i="2"/>
  <c r="Y2621" i="2"/>
  <c r="Z2621" i="2"/>
  <c r="AA2621" i="2"/>
  <c r="N2622" i="2"/>
  <c r="O2622" i="2"/>
  <c r="R2622" i="2" s="1"/>
  <c r="P2622" i="2"/>
  <c r="Q2622" i="2"/>
  <c r="S2622" i="2"/>
  <c r="T2622" i="2"/>
  <c r="U2622" i="2" s="1"/>
  <c r="V2622" i="2"/>
  <c r="X2622" i="2"/>
  <c r="Y2622" i="2"/>
  <c r="Z2622" i="2"/>
  <c r="AA2622" i="2"/>
  <c r="N2623" i="2"/>
  <c r="O2623" i="2"/>
  <c r="R2623" i="2" s="1"/>
  <c r="P2623" i="2"/>
  <c r="Q2623" i="2"/>
  <c r="X2623" i="2"/>
  <c r="Y2623" i="2"/>
  <c r="Z2623" i="2"/>
  <c r="AA2623" i="2"/>
  <c r="N2624" i="2"/>
  <c r="O2624" i="2"/>
  <c r="R2624" i="2" s="1"/>
  <c r="P2624" i="2"/>
  <c r="Q2624" i="2"/>
  <c r="S2624" i="2"/>
  <c r="T2624" i="2"/>
  <c r="U2624" i="2" s="1"/>
  <c r="V2624" i="2"/>
  <c r="X2624" i="2"/>
  <c r="Y2624" i="2"/>
  <c r="Z2624" i="2"/>
  <c r="AA2624" i="2"/>
  <c r="N2625" i="2"/>
  <c r="O2625" i="2"/>
  <c r="R2625" i="2" s="1"/>
  <c r="P2625" i="2"/>
  <c r="Q2625" i="2"/>
  <c r="S2625" i="2"/>
  <c r="T2625" i="2"/>
  <c r="U2625" i="2" s="1"/>
  <c r="X2625" i="2"/>
  <c r="Y2625" i="2"/>
  <c r="Z2625" i="2"/>
  <c r="AA2625" i="2"/>
  <c r="N2626" i="2"/>
  <c r="O2626" i="2"/>
  <c r="R2626" i="2" s="1"/>
  <c r="P2626" i="2"/>
  <c r="Q2626" i="2"/>
  <c r="S2626" i="2"/>
  <c r="X2626" i="2"/>
  <c r="Y2626" i="2"/>
  <c r="Z2626" i="2"/>
  <c r="AA2626" i="2"/>
  <c r="N2627" i="2"/>
  <c r="O2627" i="2"/>
  <c r="R2627" i="2" s="1"/>
  <c r="P2627" i="2"/>
  <c r="Q2627" i="2"/>
  <c r="S2627" i="2"/>
  <c r="T2627" i="2"/>
  <c r="U2627" i="2" s="1"/>
  <c r="X2627" i="2"/>
  <c r="Y2627" i="2"/>
  <c r="Z2627" i="2"/>
  <c r="AA2627" i="2"/>
  <c r="N2628" i="2"/>
  <c r="O2628" i="2"/>
  <c r="R2628" i="2" s="1"/>
  <c r="P2628" i="2"/>
  <c r="Q2628" i="2"/>
  <c r="S2628" i="2"/>
  <c r="T2628" i="2"/>
  <c r="U2628" i="2" s="1"/>
  <c r="X2628" i="2"/>
  <c r="Y2628" i="2"/>
  <c r="Z2628" i="2"/>
  <c r="AA2628" i="2"/>
  <c r="N2629" i="2"/>
  <c r="O2629" i="2"/>
  <c r="P2629" i="2"/>
  <c r="Q2629" i="2"/>
  <c r="R2629" i="2"/>
  <c r="X2629" i="2"/>
  <c r="Y2629" i="2"/>
  <c r="Z2629" i="2"/>
  <c r="AA2629" i="2"/>
  <c r="N2630" i="2"/>
  <c r="O2630" i="2"/>
  <c r="R2630" i="2" s="1"/>
  <c r="P2630" i="2"/>
  <c r="Q2630" i="2"/>
  <c r="S2630" i="2"/>
  <c r="T2630" i="2"/>
  <c r="U2630" i="2" s="1"/>
  <c r="V2630" i="2"/>
  <c r="X2630" i="2"/>
  <c r="Y2630" i="2"/>
  <c r="Z2630" i="2"/>
  <c r="AA2630" i="2"/>
  <c r="N2631" i="2"/>
  <c r="O2631" i="2"/>
  <c r="R2631" i="2" s="1"/>
  <c r="P2631" i="2"/>
  <c r="Q2631" i="2"/>
  <c r="S2631" i="2"/>
  <c r="T2631" i="2"/>
  <c r="U2631" i="2" s="1"/>
  <c r="X2631" i="2"/>
  <c r="Y2631" i="2"/>
  <c r="Z2631" i="2"/>
  <c r="AA2631" i="2"/>
  <c r="N2632" i="2"/>
  <c r="O2632" i="2"/>
  <c r="R2632" i="2" s="1"/>
  <c r="P2632" i="2"/>
  <c r="Q2632" i="2"/>
  <c r="S2632" i="2"/>
  <c r="X2632" i="2"/>
  <c r="Y2632" i="2"/>
  <c r="Z2632" i="2"/>
  <c r="AA2632" i="2"/>
  <c r="N2633" i="2"/>
  <c r="O2633" i="2"/>
  <c r="R2633" i="2" s="1"/>
  <c r="P2633" i="2"/>
  <c r="Q2633" i="2"/>
  <c r="X2633" i="2"/>
  <c r="Y2633" i="2"/>
  <c r="Z2633" i="2"/>
  <c r="AA2633" i="2"/>
  <c r="N2634" i="2"/>
  <c r="O2634" i="2"/>
  <c r="R2634" i="2" s="1"/>
  <c r="P2634" i="2"/>
  <c r="Q2634" i="2"/>
  <c r="S2634" i="2"/>
  <c r="T2634" i="2"/>
  <c r="U2634" i="2" s="1"/>
  <c r="X2634" i="2"/>
  <c r="Y2634" i="2"/>
  <c r="Z2634" i="2"/>
  <c r="AA2634" i="2"/>
  <c r="N2635" i="2"/>
  <c r="O2635" i="2"/>
  <c r="R2635" i="2" s="1"/>
  <c r="P2635" i="2"/>
  <c r="Q2635" i="2"/>
  <c r="S2635" i="2"/>
  <c r="X2635" i="2"/>
  <c r="Y2635" i="2"/>
  <c r="Z2635" i="2"/>
  <c r="AA2635" i="2"/>
  <c r="N2636" i="2"/>
  <c r="O2636" i="2"/>
  <c r="R2636" i="2" s="1"/>
  <c r="P2636" i="2"/>
  <c r="Q2636" i="2"/>
  <c r="S2636" i="2"/>
  <c r="T2636" i="2"/>
  <c r="U2636" i="2" s="1"/>
  <c r="X2636" i="2"/>
  <c r="Y2636" i="2"/>
  <c r="Z2636" i="2"/>
  <c r="AA2636" i="2"/>
  <c r="N2637" i="2"/>
  <c r="O2637" i="2"/>
  <c r="R2637" i="2" s="1"/>
  <c r="P2637" i="2"/>
  <c r="Q2637" i="2"/>
  <c r="S2637" i="2"/>
  <c r="X2637" i="2"/>
  <c r="Y2637" i="2"/>
  <c r="Z2637" i="2"/>
  <c r="AA2637" i="2"/>
  <c r="N2638" i="2"/>
  <c r="O2638" i="2"/>
  <c r="R2638" i="2" s="1"/>
  <c r="P2638" i="2"/>
  <c r="Q2638" i="2"/>
  <c r="X2638" i="2"/>
  <c r="Y2638" i="2"/>
  <c r="Z2638" i="2"/>
  <c r="AA2638" i="2"/>
  <c r="N2639" i="2"/>
  <c r="O2639" i="2"/>
  <c r="R2639" i="2" s="1"/>
  <c r="P2639" i="2"/>
  <c r="Q2639" i="2"/>
  <c r="T2639" i="2"/>
  <c r="U2639" i="2" s="1"/>
  <c r="X2639" i="2"/>
  <c r="Y2639" i="2"/>
  <c r="Z2639" i="2"/>
  <c r="AA2639" i="2"/>
  <c r="N2640" i="2"/>
  <c r="O2640" i="2"/>
  <c r="R2640" i="2" s="1"/>
  <c r="P2640" i="2"/>
  <c r="Q2640" i="2"/>
  <c r="S2640" i="2"/>
  <c r="X2640" i="2"/>
  <c r="Y2640" i="2"/>
  <c r="Z2640" i="2"/>
  <c r="AA2640" i="2"/>
  <c r="N2641" i="2"/>
  <c r="O2641" i="2"/>
  <c r="R2641" i="2" s="1"/>
  <c r="P2641" i="2"/>
  <c r="Q2641" i="2"/>
  <c r="S2641" i="2"/>
  <c r="X2641" i="2"/>
  <c r="Y2641" i="2"/>
  <c r="Z2641" i="2"/>
  <c r="AA2641" i="2"/>
  <c r="N2642" i="2"/>
  <c r="O2642" i="2"/>
  <c r="R2642" i="2" s="1"/>
  <c r="P2642" i="2"/>
  <c r="Q2642" i="2"/>
  <c r="S2642" i="2"/>
  <c r="X2642" i="2"/>
  <c r="Y2642" i="2"/>
  <c r="Z2642" i="2"/>
  <c r="AA2642" i="2"/>
  <c r="N2643" i="2"/>
  <c r="O2643" i="2"/>
  <c r="R2643" i="2" s="1"/>
  <c r="P2643" i="2"/>
  <c r="Q2643" i="2"/>
  <c r="S2643" i="2"/>
  <c r="T2643" i="2"/>
  <c r="U2643" i="2" s="1"/>
  <c r="V2643" i="2"/>
  <c r="X2643" i="2"/>
  <c r="Y2643" i="2"/>
  <c r="Z2643" i="2"/>
  <c r="AA2643" i="2"/>
  <c r="N2644" i="2"/>
  <c r="O2644" i="2"/>
  <c r="R2644" i="2" s="1"/>
  <c r="P2644" i="2"/>
  <c r="Q2644" i="2"/>
  <c r="X2644" i="2"/>
  <c r="Y2644" i="2"/>
  <c r="Z2644" i="2"/>
  <c r="AA2644" i="2"/>
  <c r="N2645" i="2"/>
  <c r="O2645" i="2"/>
  <c r="R2645" i="2" s="1"/>
  <c r="P2645" i="2"/>
  <c r="Q2645" i="2"/>
  <c r="T2645" i="2"/>
  <c r="U2645" i="2" s="1"/>
  <c r="V2645" i="2"/>
  <c r="X2645" i="2"/>
  <c r="Y2645" i="2"/>
  <c r="Z2645" i="2"/>
  <c r="AA2645" i="2"/>
  <c r="N2646" i="2"/>
  <c r="O2646" i="2"/>
  <c r="R2646" i="2" s="1"/>
  <c r="P2646" i="2"/>
  <c r="Q2646" i="2"/>
  <c r="W2646" i="2"/>
  <c r="X2646" i="2"/>
  <c r="Y2646" i="2"/>
  <c r="Z2646" i="2"/>
  <c r="AA2646" i="2"/>
  <c r="N2647" i="2"/>
  <c r="O2647" i="2"/>
  <c r="R2647" i="2" s="1"/>
  <c r="P2647" i="2"/>
  <c r="Q2647" i="2"/>
  <c r="S2647" i="2"/>
  <c r="X2647" i="2"/>
  <c r="Y2647" i="2"/>
  <c r="Z2647" i="2"/>
  <c r="AA2647" i="2"/>
  <c r="N2648" i="2"/>
  <c r="O2648" i="2"/>
  <c r="R2648" i="2" s="1"/>
  <c r="P2648" i="2"/>
  <c r="Q2648" i="2"/>
  <c r="S2648" i="2"/>
  <c r="T2648" i="2"/>
  <c r="U2648" i="2" s="1"/>
  <c r="X2648" i="2"/>
  <c r="Y2648" i="2"/>
  <c r="Z2648" i="2"/>
  <c r="AA2648" i="2"/>
  <c r="N2649" i="2"/>
  <c r="O2649" i="2"/>
  <c r="R2649" i="2" s="1"/>
  <c r="P2649" i="2"/>
  <c r="Q2649" i="2"/>
  <c r="S2649" i="2"/>
  <c r="X2649" i="2"/>
  <c r="Y2649" i="2"/>
  <c r="Z2649" i="2"/>
  <c r="AA2649" i="2"/>
  <c r="N2650" i="2"/>
  <c r="O2650" i="2"/>
  <c r="R2650" i="2" s="1"/>
  <c r="P2650" i="2"/>
  <c r="Q2650" i="2"/>
  <c r="X2650" i="2"/>
  <c r="Y2650" i="2"/>
  <c r="Z2650" i="2"/>
  <c r="AA2650" i="2"/>
  <c r="N2651" i="2"/>
  <c r="O2651" i="2"/>
  <c r="R2651" i="2" s="1"/>
  <c r="P2651" i="2"/>
  <c r="Q2651" i="2"/>
  <c r="S2651" i="2"/>
  <c r="T2651" i="2"/>
  <c r="U2651" i="2" s="1"/>
  <c r="X2651" i="2"/>
  <c r="Y2651" i="2"/>
  <c r="Z2651" i="2"/>
  <c r="AA2651" i="2"/>
  <c r="N2652" i="2"/>
  <c r="O2652" i="2"/>
  <c r="R2652" i="2" s="1"/>
  <c r="P2652" i="2"/>
  <c r="Q2652" i="2"/>
  <c r="S2652" i="2"/>
  <c r="T2652" i="2"/>
  <c r="U2652" i="2" s="1"/>
  <c r="X2652" i="2"/>
  <c r="Y2652" i="2"/>
  <c r="Z2652" i="2"/>
  <c r="AA2652" i="2"/>
  <c r="N2653" i="2"/>
  <c r="O2653" i="2"/>
  <c r="P2653" i="2"/>
  <c r="Q2653" i="2"/>
  <c r="R2653" i="2"/>
  <c r="S2653" i="2"/>
  <c r="T2653" i="2"/>
  <c r="U2653" i="2" s="1"/>
  <c r="X2653" i="2"/>
  <c r="Y2653" i="2"/>
  <c r="Z2653" i="2"/>
  <c r="AA2653" i="2"/>
  <c r="N2654" i="2"/>
  <c r="O2654" i="2"/>
  <c r="R2654" i="2" s="1"/>
  <c r="P2654" i="2"/>
  <c r="Q2654" i="2"/>
  <c r="T2654" i="2"/>
  <c r="U2654" i="2" s="1"/>
  <c r="X2654" i="2"/>
  <c r="Y2654" i="2"/>
  <c r="Z2654" i="2"/>
  <c r="AA2654" i="2"/>
  <c r="N2655" i="2"/>
  <c r="O2655" i="2"/>
  <c r="R2655" i="2" s="1"/>
  <c r="P2655" i="2"/>
  <c r="Q2655" i="2"/>
  <c r="X2655" i="2"/>
  <c r="Y2655" i="2"/>
  <c r="Z2655" i="2"/>
  <c r="AA2655" i="2"/>
  <c r="N2656" i="2"/>
  <c r="O2656" i="2"/>
  <c r="R2656" i="2" s="1"/>
  <c r="P2656" i="2"/>
  <c r="Q2656" i="2"/>
  <c r="S2656" i="2"/>
  <c r="X2656" i="2"/>
  <c r="Y2656" i="2"/>
  <c r="Z2656" i="2"/>
  <c r="AA2656" i="2"/>
  <c r="N2657" i="2"/>
  <c r="O2657" i="2"/>
  <c r="R2657" i="2" s="1"/>
  <c r="P2657" i="2"/>
  <c r="Q2657" i="2"/>
  <c r="X2657" i="2"/>
  <c r="Y2657" i="2"/>
  <c r="Z2657" i="2"/>
  <c r="AA2657" i="2"/>
  <c r="N2658" i="2"/>
  <c r="O2658" i="2"/>
  <c r="R2658" i="2" s="1"/>
  <c r="P2658" i="2"/>
  <c r="Q2658" i="2"/>
  <c r="X2658" i="2"/>
  <c r="Y2658" i="2"/>
  <c r="Z2658" i="2"/>
  <c r="AA2658" i="2"/>
  <c r="N2659" i="2"/>
  <c r="O2659" i="2"/>
  <c r="R2659" i="2" s="1"/>
  <c r="P2659" i="2"/>
  <c r="Q2659" i="2"/>
  <c r="S2659" i="2"/>
  <c r="T2659" i="2"/>
  <c r="U2659" i="2" s="1"/>
  <c r="X2659" i="2"/>
  <c r="Y2659" i="2"/>
  <c r="Z2659" i="2"/>
  <c r="AA2659" i="2"/>
  <c r="N2660" i="2"/>
  <c r="O2660" i="2"/>
  <c r="R2660" i="2" s="1"/>
  <c r="P2660" i="2"/>
  <c r="Q2660" i="2"/>
  <c r="S2660" i="2"/>
  <c r="T2660" i="2"/>
  <c r="U2660" i="2" s="1"/>
  <c r="X2660" i="2"/>
  <c r="Y2660" i="2"/>
  <c r="Z2660" i="2"/>
  <c r="AA2660" i="2"/>
  <c r="N2661" i="2"/>
  <c r="O2661" i="2"/>
  <c r="R2661" i="2" s="1"/>
  <c r="P2661" i="2"/>
  <c r="Q2661" i="2"/>
  <c r="S2661" i="2"/>
  <c r="T2661" i="2"/>
  <c r="U2661" i="2" s="1"/>
  <c r="X2661" i="2"/>
  <c r="Y2661" i="2"/>
  <c r="Z2661" i="2"/>
  <c r="AA2661" i="2"/>
  <c r="N2662" i="2"/>
  <c r="O2662" i="2"/>
  <c r="R2662" i="2" s="1"/>
  <c r="P2662" i="2"/>
  <c r="Q2662" i="2"/>
  <c r="S2662" i="2"/>
  <c r="T2662" i="2"/>
  <c r="U2662" i="2" s="1"/>
  <c r="X2662" i="2"/>
  <c r="Y2662" i="2"/>
  <c r="Z2662" i="2"/>
  <c r="AA2662" i="2"/>
  <c r="N2663" i="2"/>
  <c r="O2663" i="2"/>
  <c r="R2663" i="2" s="1"/>
  <c r="P2663" i="2"/>
  <c r="Q2663" i="2"/>
  <c r="X2663" i="2"/>
  <c r="Y2663" i="2"/>
  <c r="Z2663" i="2"/>
  <c r="AA2663" i="2"/>
  <c r="N2664" i="2"/>
  <c r="O2664" i="2"/>
  <c r="P2664" i="2"/>
  <c r="Q2664" i="2"/>
  <c r="R2664" i="2"/>
  <c r="S2664" i="2"/>
  <c r="X2664" i="2"/>
  <c r="Y2664" i="2"/>
  <c r="Z2664" i="2"/>
  <c r="AA2664" i="2"/>
  <c r="N2665" i="2"/>
  <c r="O2665" i="2"/>
  <c r="R2665" i="2" s="1"/>
  <c r="P2665" i="2"/>
  <c r="Q2665" i="2"/>
  <c r="S2665" i="2"/>
  <c r="T2665" i="2"/>
  <c r="U2665" i="2" s="1"/>
  <c r="X2665" i="2"/>
  <c r="Y2665" i="2"/>
  <c r="Z2665" i="2"/>
  <c r="AA2665" i="2"/>
  <c r="N2666" i="2"/>
  <c r="O2666" i="2"/>
  <c r="R2666" i="2" s="1"/>
  <c r="P2666" i="2"/>
  <c r="Q2666" i="2"/>
  <c r="X2666" i="2"/>
  <c r="Y2666" i="2"/>
  <c r="Z2666" i="2"/>
  <c r="AA2666" i="2"/>
  <c r="N2667" i="2"/>
  <c r="O2667" i="2"/>
  <c r="R2667" i="2" s="1"/>
  <c r="P2667" i="2"/>
  <c r="Q2667" i="2"/>
  <c r="S2667" i="2"/>
  <c r="T2667" i="2"/>
  <c r="U2667" i="2" s="1"/>
  <c r="V2667" i="2"/>
  <c r="X2667" i="2"/>
  <c r="Y2667" i="2"/>
  <c r="Z2667" i="2"/>
  <c r="AA2667" i="2"/>
  <c r="N2668" i="2"/>
  <c r="O2668" i="2"/>
  <c r="R2668" i="2" s="1"/>
  <c r="P2668" i="2"/>
  <c r="Q2668" i="2"/>
  <c r="X2668" i="2"/>
  <c r="Y2668" i="2"/>
  <c r="Z2668" i="2"/>
  <c r="AA2668" i="2"/>
  <c r="N2669" i="2"/>
  <c r="O2669" i="2"/>
  <c r="R2669" i="2" s="1"/>
  <c r="P2669" i="2"/>
  <c r="Q2669" i="2"/>
  <c r="X2669" i="2"/>
  <c r="Y2669" i="2"/>
  <c r="Z2669" i="2"/>
  <c r="AA2669" i="2"/>
  <c r="N2670" i="2"/>
  <c r="O2670" i="2"/>
  <c r="R2670" i="2" s="1"/>
  <c r="P2670" i="2"/>
  <c r="Q2670" i="2"/>
  <c r="S2670" i="2"/>
  <c r="T2670" i="2"/>
  <c r="U2670" i="2" s="1"/>
  <c r="X2670" i="2"/>
  <c r="Y2670" i="2"/>
  <c r="Z2670" i="2"/>
  <c r="AA2670" i="2"/>
  <c r="N2671" i="2"/>
  <c r="O2671" i="2"/>
  <c r="R2671" i="2" s="1"/>
  <c r="P2671" i="2"/>
  <c r="Q2671" i="2"/>
  <c r="S2671" i="2"/>
  <c r="T2671" i="2"/>
  <c r="U2671" i="2" s="1"/>
  <c r="W2671" i="2"/>
  <c r="X2671" i="2"/>
  <c r="Y2671" i="2"/>
  <c r="Z2671" i="2"/>
  <c r="AA2671" i="2"/>
  <c r="N2672" i="2"/>
  <c r="O2672" i="2"/>
  <c r="R2672" i="2" s="1"/>
  <c r="P2672" i="2"/>
  <c r="Q2672" i="2"/>
  <c r="S2672" i="2"/>
  <c r="W2672" i="2"/>
  <c r="X2672" i="2"/>
  <c r="Y2672" i="2"/>
  <c r="Z2672" i="2"/>
  <c r="AA2672" i="2"/>
  <c r="N2673" i="2"/>
  <c r="O2673" i="2"/>
  <c r="R2673" i="2" s="1"/>
  <c r="P2673" i="2"/>
  <c r="Q2673" i="2"/>
  <c r="S2673" i="2"/>
  <c r="T2673" i="2"/>
  <c r="U2673" i="2" s="1"/>
  <c r="X2673" i="2"/>
  <c r="Y2673" i="2"/>
  <c r="Z2673" i="2"/>
  <c r="AA2673" i="2"/>
  <c r="N2674" i="2"/>
  <c r="O2674" i="2"/>
  <c r="R2674" i="2" s="1"/>
  <c r="P2674" i="2"/>
  <c r="Q2674" i="2"/>
  <c r="S2674" i="2"/>
  <c r="T2674" i="2"/>
  <c r="U2674" i="2" s="1"/>
  <c r="X2674" i="2"/>
  <c r="Y2674" i="2"/>
  <c r="Z2674" i="2"/>
  <c r="AA2674" i="2"/>
  <c r="N2675" i="2"/>
  <c r="O2675" i="2"/>
  <c r="R2675" i="2" s="1"/>
  <c r="P2675" i="2"/>
  <c r="Q2675" i="2"/>
  <c r="S2675" i="2"/>
  <c r="T2675" i="2"/>
  <c r="U2675" i="2" s="1"/>
  <c r="X2675" i="2"/>
  <c r="Y2675" i="2"/>
  <c r="Z2675" i="2"/>
  <c r="AA2675" i="2"/>
  <c r="N2676" i="2"/>
  <c r="O2676" i="2"/>
  <c r="R2676" i="2" s="1"/>
  <c r="P2676" i="2"/>
  <c r="Q2676" i="2"/>
  <c r="T2676" i="2"/>
  <c r="U2676" i="2" s="1"/>
  <c r="W2676" i="2"/>
  <c r="X2676" i="2"/>
  <c r="Y2676" i="2"/>
  <c r="Z2676" i="2"/>
  <c r="AA2676" i="2"/>
  <c r="N2677" i="2"/>
  <c r="O2677" i="2"/>
  <c r="R2677" i="2" s="1"/>
  <c r="P2677" i="2"/>
  <c r="Q2677" i="2"/>
  <c r="S2677" i="2"/>
  <c r="X2677" i="2"/>
  <c r="Y2677" i="2"/>
  <c r="Z2677" i="2"/>
  <c r="AA2677" i="2"/>
  <c r="N2678" i="2"/>
  <c r="O2678" i="2"/>
  <c r="R2678" i="2" s="1"/>
  <c r="P2678" i="2"/>
  <c r="Q2678" i="2"/>
  <c r="S2678" i="2"/>
  <c r="T2678" i="2"/>
  <c r="U2678" i="2" s="1"/>
  <c r="V2678" i="2"/>
  <c r="X2678" i="2"/>
  <c r="Y2678" i="2"/>
  <c r="Z2678" i="2"/>
  <c r="AA2678" i="2"/>
  <c r="N2679" i="2"/>
  <c r="O2679" i="2"/>
  <c r="R2679" i="2" s="1"/>
  <c r="P2679" i="2"/>
  <c r="Q2679" i="2"/>
  <c r="X2679" i="2"/>
  <c r="Y2679" i="2"/>
  <c r="Z2679" i="2"/>
  <c r="AA2679" i="2"/>
  <c r="N2680" i="2"/>
  <c r="O2680" i="2"/>
  <c r="R2680" i="2" s="1"/>
  <c r="P2680" i="2"/>
  <c r="Q2680" i="2"/>
  <c r="S2680" i="2"/>
  <c r="T2680" i="2"/>
  <c r="U2680" i="2" s="1"/>
  <c r="V2680" i="2"/>
  <c r="W2680" i="2"/>
  <c r="X2680" i="2"/>
  <c r="Y2680" i="2"/>
  <c r="Z2680" i="2"/>
  <c r="AA2680" i="2"/>
  <c r="N2681" i="2"/>
  <c r="O2681" i="2"/>
  <c r="R2681" i="2" s="1"/>
  <c r="P2681" i="2"/>
  <c r="Q2681" i="2"/>
  <c r="S2681" i="2"/>
  <c r="T2681" i="2"/>
  <c r="U2681" i="2" s="1"/>
  <c r="X2681" i="2"/>
  <c r="Y2681" i="2"/>
  <c r="Z2681" i="2"/>
  <c r="AA2681" i="2"/>
  <c r="N2682" i="2"/>
  <c r="O2682" i="2"/>
  <c r="R2682" i="2" s="1"/>
  <c r="P2682" i="2"/>
  <c r="Q2682" i="2"/>
  <c r="S2682" i="2"/>
  <c r="X2682" i="2"/>
  <c r="Y2682" i="2"/>
  <c r="Z2682" i="2"/>
  <c r="AA2682" i="2"/>
  <c r="N2683" i="2"/>
  <c r="O2683" i="2"/>
  <c r="R2683" i="2" s="1"/>
  <c r="P2683" i="2"/>
  <c r="Q2683" i="2"/>
  <c r="S2683" i="2"/>
  <c r="T2683" i="2"/>
  <c r="U2683" i="2" s="1"/>
  <c r="X2683" i="2"/>
  <c r="Y2683" i="2"/>
  <c r="Z2683" i="2"/>
  <c r="AA2683" i="2"/>
  <c r="N2684" i="2"/>
  <c r="O2684" i="2"/>
  <c r="R2684" i="2" s="1"/>
  <c r="P2684" i="2"/>
  <c r="Q2684" i="2"/>
  <c r="X2684" i="2"/>
  <c r="Y2684" i="2"/>
  <c r="Z2684" i="2"/>
  <c r="AA2684" i="2"/>
  <c r="N2685" i="2"/>
  <c r="O2685" i="2"/>
  <c r="R2685" i="2" s="1"/>
  <c r="P2685" i="2"/>
  <c r="Q2685" i="2"/>
  <c r="T2685" i="2"/>
  <c r="U2685" i="2" s="1"/>
  <c r="W2685" i="2"/>
  <c r="X2685" i="2"/>
  <c r="Y2685" i="2"/>
  <c r="Z2685" i="2"/>
  <c r="AA2685" i="2"/>
  <c r="N2686" i="2"/>
  <c r="O2686" i="2"/>
  <c r="R2686" i="2" s="1"/>
  <c r="P2686" i="2"/>
  <c r="Q2686" i="2"/>
  <c r="S2686" i="2"/>
  <c r="T2686" i="2"/>
  <c r="U2686" i="2" s="1"/>
  <c r="X2686" i="2"/>
  <c r="Y2686" i="2"/>
  <c r="Z2686" i="2"/>
  <c r="AA2686" i="2"/>
  <c r="N2687" i="2"/>
  <c r="O2687" i="2"/>
  <c r="R2687" i="2" s="1"/>
  <c r="P2687" i="2"/>
  <c r="Q2687" i="2"/>
  <c r="S2687" i="2"/>
  <c r="X2687" i="2"/>
  <c r="Y2687" i="2"/>
  <c r="Z2687" i="2"/>
  <c r="AA2687" i="2"/>
  <c r="N2688" i="2"/>
  <c r="O2688" i="2"/>
  <c r="R2688" i="2" s="1"/>
  <c r="P2688" i="2"/>
  <c r="Q2688" i="2"/>
  <c r="S2688" i="2"/>
  <c r="T2688" i="2"/>
  <c r="U2688" i="2" s="1"/>
  <c r="X2688" i="2"/>
  <c r="Y2688" i="2"/>
  <c r="Z2688" i="2"/>
  <c r="AA2688" i="2"/>
  <c r="N2689" i="2"/>
  <c r="O2689" i="2"/>
  <c r="R2689" i="2" s="1"/>
  <c r="P2689" i="2"/>
  <c r="Q2689" i="2"/>
  <c r="X2689" i="2"/>
  <c r="Y2689" i="2"/>
  <c r="Z2689" i="2"/>
  <c r="AA2689" i="2"/>
  <c r="N2690" i="2"/>
  <c r="O2690" i="2"/>
  <c r="R2690" i="2" s="1"/>
  <c r="P2690" i="2"/>
  <c r="Q2690" i="2"/>
  <c r="X2690" i="2"/>
  <c r="Y2690" i="2"/>
  <c r="Z2690" i="2"/>
  <c r="AA2690" i="2"/>
  <c r="N2691" i="2"/>
  <c r="O2691" i="2"/>
  <c r="R2691" i="2" s="1"/>
  <c r="P2691" i="2"/>
  <c r="Q2691" i="2"/>
  <c r="S2691" i="2"/>
  <c r="X2691" i="2"/>
  <c r="Y2691" i="2"/>
  <c r="Z2691" i="2"/>
  <c r="AA2691" i="2"/>
  <c r="N2692" i="2"/>
  <c r="O2692" i="2"/>
  <c r="R2692" i="2" s="1"/>
  <c r="P2692" i="2"/>
  <c r="Q2692" i="2"/>
  <c r="S2692" i="2"/>
  <c r="T2692" i="2"/>
  <c r="U2692" i="2" s="1"/>
  <c r="X2692" i="2"/>
  <c r="Y2692" i="2"/>
  <c r="Z2692" i="2"/>
  <c r="AA2692" i="2"/>
  <c r="N2693" i="2"/>
  <c r="O2693" i="2"/>
  <c r="R2693" i="2" s="1"/>
  <c r="P2693" i="2"/>
  <c r="Q2693" i="2"/>
  <c r="S2693" i="2"/>
  <c r="T2693" i="2"/>
  <c r="U2693" i="2" s="1"/>
  <c r="X2693" i="2"/>
  <c r="Y2693" i="2"/>
  <c r="Z2693" i="2"/>
  <c r="AA2693" i="2"/>
  <c r="N2694" i="2"/>
  <c r="O2694" i="2"/>
  <c r="R2694" i="2" s="1"/>
  <c r="P2694" i="2"/>
  <c r="Q2694" i="2"/>
  <c r="S2694" i="2"/>
  <c r="T2694" i="2"/>
  <c r="U2694" i="2" s="1"/>
  <c r="W2694" i="2"/>
  <c r="X2694" i="2"/>
  <c r="Y2694" i="2"/>
  <c r="Z2694" i="2"/>
  <c r="AA2694" i="2"/>
  <c r="N2695" i="2"/>
  <c r="O2695" i="2"/>
  <c r="R2695" i="2" s="1"/>
  <c r="P2695" i="2"/>
  <c r="Q2695" i="2"/>
  <c r="S2695" i="2"/>
  <c r="T2695" i="2"/>
  <c r="U2695" i="2" s="1"/>
  <c r="X2695" i="2"/>
  <c r="Y2695" i="2"/>
  <c r="Z2695" i="2"/>
  <c r="AA2695" i="2"/>
  <c r="N2696" i="2"/>
  <c r="O2696" i="2"/>
  <c r="R2696" i="2" s="1"/>
  <c r="P2696" i="2"/>
  <c r="Q2696" i="2"/>
  <c r="T2696" i="2"/>
  <c r="U2696" i="2" s="1"/>
  <c r="X2696" i="2"/>
  <c r="Y2696" i="2"/>
  <c r="Z2696" i="2"/>
  <c r="AA2696" i="2"/>
  <c r="N2697" i="2"/>
  <c r="O2697" i="2"/>
  <c r="R2697" i="2" s="1"/>
  <c r="P2697" i="2"/>
  <c r="Q2697" i="2"/>
  <c r="S2697" i="2"/>
  <c r="X2697" i="2"/>
  <c r="Y2697" i="2"/>
  <c r="Z2697" i="2"/>
  <c r="AA2697" i="2"/>
  <c r="N2698" i="2"/>
  <c r="O2698" i="2"/>
  <c r="R2698" i="2" s="1"/>
  <c r="P2698" i="2"/>
  <c r="Q2698" i="2"/>
  <c r="S2698" i="2"/>
  <c r="T2698" i="2"/>
  <c r="U2698" i="2" s="1"/>
  <c r="X2698" i="2"/>
  <c r="Y2698" i="2"/>
  <c r="Z2698" i="2"/>
  <c r="AA2698" i="2"/>
  <c r="N2699" i="2"/>
  <c r="O2699" i="2"/>
  <c r="R2699" i="2" s="1"/>
  <c r="P2699" i="2"/>
  <c r="Q2699" i="2"/>
  <c r="X2699" i="2"/>
  <c r="Y2699" i="2"/>
  <c r="Z2699" i="2"/>
  <c r="AA2699" i="2"/>
  <c r="N2700" i="2"/>
  <c r="O2700" i="2"/>
  <c r="R2700" i="2" s="1"/>
  <c r="P2700" i="2"/>
  <c r="Q2700" i="2"/>
  <c r="X2700" i="2"/>
  <c r="Y2700" i="2"/>
  <c r="Z2700" i="2"/>
  <c r="AA2700" i="2"/>
  <c r="N2701" i="2"/>
  <c r="O2701" i="2"/>
  <c r="R2701" i="2" s="1"/>
  <c r="P2701" i="2"/>
  <c r="Q2701" i="2"/>
  <c r="X2701" i="2"/>
  <c r="Y2701" i="2"/>
  <c r="Z2701" i="2"/>
  <c r="AA2701" i="2"/>
  <c r="N2702" i="2"/>
  <c r="O2702" i="2"/>
  <c r="R2702" i="2" s="1"/>
  <c r="P2702" i="2"/>
  <c r="Q2702" i="2"/>
  <c r="S2702" i="2"/>
  <c r="X2702" i="2"/>
  <c r="Y2702" i="2"/>
  <c r="Z2702" i="2"/>
  <c r="AA2702" i="2"/>
  <c r="N2703" i="2"/>
  <c r="O2703" i="2"/>
  <c r="R2703" i="2" s="1"/>
  <c r="P2703" i="2"/>
  <c r="Q2703" i="2"/>
  <c r="S2703" i="2"/>
  <c r="X2703" i="2"/>
  <c r="Y2703" i="2"/>
  <c r="Z2703" i="2"/>
  <c r="AA2703" i="2"/>
  <c r="N2704" i="2"/>
  <c r="O2704" i="2"/>
  <c r="R2704" i="2" s="1"/>
  <c r="P2704" i="2"/>
  <c r="Q2704" i="2"/>
  <c r="S2704" i="2"/>
  <c r="T2704" i="2"/>
  <c r="U2704" i="2" s="1"/>
  <c r="X2704" i="2"/>
  <c r="Y2704" i="2"/>
  <c r="Z2704" i="2"/>
  <c r="AA2704" i="2"/>
  <c r="N2705" i="2"/>
  <c r="O2705" i="2"/>
  <c r="R2705" i="2" s="1"/>
  <c r="P2705" i="2"/>
  <c r="Q2705" i="2"/>
  <c r="S2705" i="2"/>
  <c r="X2705" i="2"/>
  <c r="Y2705" i="2"/>
  <c r="Z2705" i="2"/>
  <c r="AA2705" i="2"/>
  <c r="N2706" i="2"/>
  <c r="O2706" i="2"/>
  <c r="R2706" i="2" s="1"/>
  <c r="P2706" i="2"/>
  <c r="Q2706" i="2"/>
  <c r="X2706" i="2"/>
  <c r="Y2706" i="2"/>
  <c r="Z2706" i="2"/>
  <c r="AA2706" i="2"/>
  <c r="N2707" i="2"/>
  <c r="O2707" i="2"/>
  <c r="R2707" i="2" s="1"/>
  <c r="P2707" i="2"/>
  <c r="Q2707" i="2"/>
  <c r="S2707" i="2"/>
  <c r="T2707" i="2"/>
  <c r="U2707" i="2" s="1"/>
  <c r="W2707" i="2"/>
  <c r="X2707" i="2"/>
  <c r="Y2707" i="2"/>
  <c r="Z2707" i="2"/>
  <c r="AA2707" i="2"/>
  <c r="N2708" i="2"/>
  <c r="O2708" i="2"/>
  <c r="R2708" i="2" s="1"/>
  <c r="P2708" i="2"/>
  <c r="Q2708" i="2"/>
  <c r="S2708" i="2"/>
  <c r="X2708" i="2"/>
  <c r="Y2708" i="2"/>
  <c r="Z2708" i="2"/>
  <c r="AA2708" i="2"/>
  <c r="N2709" i="2"/>
  <c r="O2709" i="2"/>
  <c r="R2709" i="2" s="1"/>
  <c r="P2709" i="2"/>
  <c r="Q2709" i="2"/>
  <c r="X2709" i="2"/>
  <c r="Y2709" i="2"/>
  <c r="Z2709" i="2"/>
  <c r="AA2709" i="2"/>
  <c r="N2710" i="2"/>
  <c r="O2710" i="2"/>
  <c r="R2710" i="2" s="1"/>
  <c r="P2710" i="2"/>
  <c r="Q2710" i="2"/>
  <c r="S2710" i="2"/>
  <c r="T2710" i="2"/>
  <c r="U2710" i="2" s="1"/>
  <c r="X2710" i="2"/>
  <c r="Y2710" i="2"/>
  <c r="Z2710" i="2"/>
  <c r="AA2710" i="2"/>
  <c r="N2711" i="2"/>
  <c r="O2711" i="2"/>
  <c r="R2711" i="2" s="1"/>
  <c r="P2711" i="2"/>
  <c r="Q2711" i="2"/>
  <c r="S2711" i="2"/>
  <c r="W2711" i="2"/>
  <c r="X2711" i="2"/>
  <c r="Y2711" i="2"/>
  <c r="Z2711" i="2"/>
  <c r="AA2711" i="2"/>
  <c r="N2712" i="2"/>
  <c r="O2712" i="2"/>
  <c r="R2712" i="2" s="1"/>
  <c r="P2712" i="2"/>
  <c r="Q2712" i="2"/>
  <c r="S2712" i="2"/>
  <c r="X2712" i="2"/>
  <c r="Y2712" i="2"/>
  <c r="Z2712" i="2"/>
  <c r="AA2712" i="2"/>
  <c r="N2713" i="2"/>
  <c r="O2713" i="2"/>
  <c r="R2713" i="2" s="1"/>
  <c r="P2713" i="2"/>
  <c r="Q2713" i="2"/>
  <c r="T2713" i="2"/>
  <c r="U2713" i="2" s="1"/>
  <c r="W2713" i="2"/>
  <c r="X2713" i="2"/>
  <c r="Y2713" i="2"/>
  <c r="Z2713" i="2"/>
  <c r="AA2713" i="2"/>
  <c r="N2714" i="2"/>
  <c r="O2714" i="2"/>
  <c r="R2714" i="2" s="1"/>
  <c r="P2714" i="2"/>
  <c r="Q2714" i="2"/>
  <c r="S2714" i="2"/>
  <c r="T2714" i="2"/>
  <c r="U2714" i="2" s="1"/>
  <c r="X2714" i="2"/>
  <c r="Y2714" i="2"/>
  <c r="Z2714" i="2"/>
  <c r="AA2714" i="2"/>
  <c r="N2715" i="2"/>
  <c r="O2715" i="2"/>
  <c r="R2715" i="2" s="1"/>
  <c r="P2715" i="2"/>
  <c r="Q2715" i="2"/>
  <c r="S2715" i="2"/>
  <c r="T2715" i="2"/>
  <c r="U2715" i="2" s="1"/>
  <c r="X2715" i="2"/>
  <c r="Y2715" i="2"/>
  <c r="Z2715" i="2"/>
  <c r="AA2715" i="2"/>
  <c r="N2716" i="2"/>
  <c r="O2716" i="2"/>
  <c r="R2716" i="2" s="1"/>
  <c r="P2716" i="2"/>
  <c r="Q2716" i="2"/>
  <c r="S2716" i="2"/>
  <c r="T2716" i="2"/>
  <c r="U2716" i="2" s="1"/>
  <c r="X2716" i="2"/>
  <c r="Y2716" i="2"/>
  <c r="Z2716" i="2"/>
  <c r="AA2716" i="2"/>
  <c r="N2717" i="2"/>
  <c r="O2717" i="2"/>
  <c r="R2717" i="2" s="1"/>
  <c r="P2717" i="2"/>
  <c r="Q2717" i="2"/>
  <c r="X2717" i="2"/>
  <c r="Y2717" i="2"/>
  <c r="Z2717" i="2"/>
  <c r="AA2717" i="2"/>
  <c r="N2718" i="2"/>
  <c r="O2718" i="2"/>
  <c r="R2718" i="2" s="1"/>
  <c r="P2718" i="2"/>
  <c r="Q2718" i="2"/>
  <c r="S2718" i="2"/>
  <c r="T2718" i="2"/>
  <c r="U2718" i="2" s="1"/>
  <c r="W2718" i="2"/>
  <c r="X2718" i="2"/>
  <c r="Y2718" i="2"/>
  <c r="Z2718" i="2"/>
  <c r="AA2718" i="2"/>
  <c r="N2719" i="2"/>
  <c r="O2719" i="2"/>
  <c r="R2719" i="2" s="1"/>
  <c r="P2719" i="2"/>
  <c r="Q2719" i="2"/>
  <c r="S2719" i="2"/>
  <c r="T2719" i="2"/>
  <c r="U2719" i="2" s="1"/>
  <c r="X2719" i="2"/>
  <c r="Y2719" i="2"/>
  <c r="Z2719" i="2"/>
  <c r="AA2719" i="2"/>
  <c r="N2720" i="2"/>
  <c r="O2720" i="2"/>
  <c r="R2720" i="2" s="1"/>
  <c r="P2720" i="2"/>
  <c r="Q2720" i="2"/>
  <c r="S2720" i="2"/>
  <c r="T2720" i="2"/>
  <c r="U2720" i="2" s="1"/>
  <c r="V2720" i="2"/>
  <c r="X2720" i="2"/>
  <c r="Y2720" i="2"/>
  <c r="Z2720" i="2"/>
  <c r="AA2720" i="2"/>
  <c r="N2721" i="2"/>
  <c r="O2721" i="2"/>
  <c r="P2721" i="2"/>
  <c r="Q2721" i="2"/>
  <c r="R2721" i="2"/>
  <c r="X2721" i="2"/>
  <c r="Y2721" i="2"/>
  <c r="Z2721" i="2"/>
  <c r="AA2721" i="2"/>
  <c r="N2722" i="2"/>
  <c r="O2722" i="2"/>
  <c r="R2722" i="2" s="1"/>
  <c r="P2722" i="2"/>
  <c r="Q2722" i="2"/>
  <c r="S2722" i="2"/>
  <c r="T2722" i="2"/>
  <c r="U2722" i="2" s="1"/>
  <c r="X2722" i="2"/>
  <c r="Y2722" i="2"/>
  <c r="Z2722" i="2"/>
  <c r="AA2722" i="2"/>
  <c r="N2723" i="2"/>
  <c r="O2723" i="2"/>
  <c r="R2723" i="2" s="1"/>
  <c r="P2723" i="2"/>
  <c r="Q2723" i="2"/>
  <c r="S2723" i="2"/>
  <c r="T2723" i="2"/>
  <c r="U2723" i="2" s="1"/>
  <c r="X2723" i="2"/>
  <c r="Y2723" i="2"/>
  <c r="Z2723" i="2"/>
  <c r="AA2723" i="2"/>
  <c r="N2724" i="2"/>
  <c r="O2724" i="2"/>
  <c r="R2724" i="2" s="1"/>
  <c r="P2724" i="2"/>
  <c r="Q2724" i="2"/>
  <c r="S2724" i="2"/>
  <c r="T2724" i="2"/>
  <c r="U2724" i="2" s="1"/>
  <c r="X2724" i="2"/>
  <c r="Y2724" i="2"/>
  <c r="Z2724" i="2"/>
  <c r="AA2724" i="2"/>
  <c r="N2725" i="2"/>
  <c r="O2725" i="2"/>
  <c r="R2725" i="2" s="1"/>
  <c r="P2725" i="2"/>
  <c r="Q2725" i="2"/>
  <c r="S2725" i="2"/>
  <c r="T2725" i="2"/>
  <c r="U2725" i="2" s="1"/>
  <c r="X2725" i="2"/>
  <c r="Y2725" i="2"/>
  <c r="Z2725" i="2"/>
  <c r="AA2725" i="2"/>
  <c r="N2726" i="2"/>
  <c r="O2726" i="2"/>
  <c r="R2726" i="2" s="1"/>
  <c r="P2726" i="2"/>
  <c r="Q2726" i="2"/>
  <c r="S2726" i="2"/>
  <c r="T2726" i="2"/>
  <c r="U2726" i="2" s="1"/>
  <c r="X2726" i="2"/>
  <c r="Y2726" i="2"/>
  <c r="Z2726" i="2"/>
  <c r="AA2726" i="2"/>
  <c r="N2727" i="2"/>
  <c r="O2727" i="2"/>
  <c r="R2727" i="2" s="1"/>
  <c r="P2727" i="2"/>
  <c r="Q2727" i="2"/>
  <c r="S2727" i="2"/>
  <c r="T2727" i="2"/>
  <c r="U2727" i="2" s="1"/>
  <c r="X2727" i="2"/>
  <c r="Y2727" i="2"/>
  <c r="Z2727" i="2"/>
  <c r="AA2727" i="2"/>
  <c r="N2728" i="2"/>
  <c r="O2728" i="2"/>
  <c r="R2728" i="2" s="1"/>
  <c r="P2728" i="2"/>
  <c r="Q2728" i="2"/>
  <c r="S2728" i="2"/>
  <c r="X2728" i="2"/>
  <c r="Y2728" i="2"/>
  <c r="Z2728" i="2"/>
  <c r="AA2728" i="2"/>
  <c r="N2729" i="2"/>
  <c r="O2729" i="2"/>
  <c r="R2729" i="2" s="1"/>
  <c r="P2729" i="2"/>
  <c r="Q2729" i="2"/>
  <c r="S2729" i="2"/>
  <c r="T2729" i="2"/>
  <c r="U2729" i="2" s="1"/>
  <c r="W2729" i="2"/>
  <c r="X2729" i="2"/>
  <c r="Y2729" i="2"/>
  <c r="Z2729" i="2"/>
  <c r="AA2729" i="2"/>
  <c r="N2730" i="2"/>
  <c r="O2730" i="2"/>
  <c r="R2730" i="2" s="1"/>
  <c r="P2730" i="2"/>
  <c r="Q2730" i="2"/>
  <c r="X2730" i="2"/>
  <c r="Y2730" i="2"/>
  <c r="Z2730" i="2"/>
  <c r="AA2730" i="2"/>
  <c r="N2731" i="2"/>
  <c r="O2731" i="2"/>
  <c r="R2731" i="2" s="1"/>
  <c r="P2731" i="2"/>
  <c r="Q2731" i="2"/>
  <c r="S2731" i="2"/>
  <c r="T2731" i="2"/>
  <c r="U2731" i="2" s="1"/>
  <c r="X2731" i="2"/>
  <c r="Y2731" i="2"/>
  <c r="Z2731" i="2"/>
  <c r="AA2731" i="2"/>
  <c r="N2732" i="2"/>
  <c r="O2732" i="2"/>
  <c r="R2732" i="2" s="1"/>
  <c r="P2732" i="2"/>
  <c r="Q2732" i="2"/>
  <c r="S2732" i="2"/>
  <c r="T2732" i="2"/>
  <c r="U2732" i="2" s="1"/>
  <c r="X2732" i="2"/>
  <c r="Y2732" i="2"/>
  <c r="Z2732" i="2"/>
  <c r="AA2732" i="2"/>
  <c r="N2733" i="2"/>
  <c r="O2733" i="2"/>
  <c r="R2733" i="2" s="1"/>
  <c r="P2733" i="2"/>
  <c r="Q2733" i="2"/>
  <c r="S2733" i="2"/>
  <c r="X2733" i="2"/>
  <c r="Y2733" i="2"/>
  <c r="Z2733" i="2"/>
  <c r="AA2733" i="2"/>
  <c r="N2734" i="2"/>
  <c r="O2734" i="2"/>
  <c r="R2734" i="2" s="1"/>
  <c r="P2734" i="2"/>
  <c r="Q2734" i="2"/>
  <c r="S2734" i="2"/>
  <c r="T2734" i="2"/>
  <c r="U2734" i="2" s="1"/>
  <c r="X2734" i="2"/>
  <c r="Y2734" i="2"/>
  <c r="Z2734" i="2"/>
  <c r="AA2734" i="2"/>
  <c r="N2735" i="2"/>
  <c r="O2735" i="2"/>
  <c r="R2735" i="2" s="1"/>
  <c r="P2735" i="2"/>
  <c r="Q2735" i="2"/>
  <c r="S2735" i="2"/>
  <c r="T2735" i="2"/>
  <c r="U2735" i="2" s="1"/>
  <c r="X2735" i="2"/>
  <c r="Y2735" i="2"/>
  <c r="Z2735" i="2"/>
  <c r="AA2735" i="2"/>
  <c r="N2736" i="2"/>
  <c r="O2736" i="2"/>
  <c r="P2736" i="2"/>
  <c r="Q2736" i="2"/>
  <c r="R2736" i="2"/>
  <c r="S2736" i="2"/>
  <c r="T2736" i="2"/>
  <c r="U2736" i="2" s="1"/>
  <c r="X2736" i="2"/>
  <c r="Y2736" i="2"/>
  <c r="Z2736" i="2"/>
  <c r="AA2736" i="2"/>
  <c r="N2737" i="2"/>
  <c r="O2737" i="2"/>
  <c r="R2737" i="2" s="1"/>
  <c r="P2737" i="2"/>
  <c r="Q2737" i="2"/>
  <c r="V2737" i="2"/>
  <c r="X2737" i="2"/>
  <c r="Y2737" i="2"/>
  <c r="Z2737" i="2"/>
  <c r="AA2737" i="2"/>
  <c r="N2738" i="2"/>
  <c r="O2738" i="2"/>
  <c r="R2738" i="2" s="1"/>
  <c r="P2738" i="2"/>
  <c r="Q2738" i="2"/>
  <c r="X2738" i="2"/>
  <c r="Y2738" i="2"/>
  <c r="Z2738" i="2"/>
  <c r="AA2738" i="2"/>
  <c r="N2739" i="2"/>
  <c r="O2739" i="2"/>
  <c r="R2739" i="2" s="1"/>
  <c r="P2739" i="2"/>
  <c r="Q2739" i="2"/>
  <c r="S2739" i="2"/>
  <c r="T2739" i="2"/>
  <c r="U2739" i="2" s="1"/>
  <c r="X2739" i="2"/>
  <c r="Y2739" i="2"/>
  <c r="Z2739" i="2"/>
  <c r="AA2739" i="2"/>
  <c r="N2740" i="2"/>
  <c r="O2740" i="2"/>
  <c r="R2740" i="2" s="1"/>
  <c r="P2740" i="2"/>
  <c r="Q2740" i="2"/>
  <c r="S2740" i="2"/>
  <c r="T2740" i="2"/>
  <c r="U2740" i="2" s="1"/>
  <c r="X2740" i="2"/>
  <c r="Y2740" i="2"/>
  <c r="Z2740" i="2"/>
  <c r="AA2740" i="2"/>
  <c r="N2741" i="2"/>
  <c r="O2741" i="2"/>
  <c r="R2741" i="2" s="1"/>
  <c r="P2741" i="2"/>
  <c r="Q2741" i="2"/>
  <c r="S2741" i="2"/>
  <c r="T2741" i="2"/>
  <c r="U2741" i="2" s="1"/>
  <c r="V2741" i="2"/>
  <c r="X2741" i="2"/>
  <c r="Y2741" i="2"/>
  <c r="Z2741" i="2"/>
  <c r="AA2741" i="2"/>
  <c r="N2742" i="2"/>
  <c r="O2742" i="2"/>
  <c r="R2742" i="2" s="1"/>
  <c r="P2742" i="2"/>
  <c r="Q2742" i="2"/>
  <c r="S2742" i="2"/>
  <c r="T2742" i="2"/>
  <c r="U2742" i="2" s="1"/>
  <c r="X2742" i="2"/>
  <c r="Y2742" i="2"/>
  <c r="Z2742" i="2"/>
  <c r="AA2742" i="2"/>
  <c r="N2743" i="2"/>
  <c r="O2743" i="2"/>
  <c r="R2743" i="2" s="1"/>
  <c r="P2743" i="2"/>
  <c r="Q2743" i="2"/>
  <c r="S2743" i="2"/>
  <c r="T2743" i="2"/>
  <c r="U2743" i="2" s="1"/>
  <c r="X2743" i="2"/>
  <c r="Y2743" i="2"/>
  <c r="Z2743" i="2"/>
  <c r="AA2743" i="2"/>
  <c r="N2744" i="2"/>
  <c r="O2744" i="2"/>
  <c r="R2744" i="2" s="1"/>
  <c r="P2744" i="2"/>
  <c r="Q2744" i="2"/>
  <c r="S2744" i="2"/>
  <c r="T2744" i="2"/>
  <c r="U2744" i="2" s="1"/>
  <c r="X2744" i="2"/>
  <c r="Y2744" i="2"/>
  <c r="Z2744" i="2"/>
  <c r="AA2744" i="2"/>
  <c r="N2745" i="2"/>
  <c r="O2745" i="2"/>
  <c r="R2745" i="2" s="1"/>
  <c r="P2745" i="2"/>
  <c r="Q2745" i="2"/>
  <c r="S2745" i="2"/>
  <c r="X2745" i="2"/>
  <c r="Y2745" i="2"/>
  <c r="Z2745" i="2"/>
  <c r="AA2745" i="2"/>
  <c r="N2746" i="2"/>
  <c r="O2746" i="2"/>
  <c r="R2746" i="2" s="1"/>
  <c r="P2746" i="2"/>
  <c r="Q2746" i="2"/>
  <c r="S2746" i="2"/>
  <c r="T2746" i="2"/>
  <c r="U2746" i="2" s="1"/>
  <c r="X2746" i="2"/>
  <c r="Y2746" i="2"/>
  <c r="Z2746" i="2"/>
  <c r="AA2746" i="2"/>
  <c r="N2747" i="2"/>
  <c r="O2747" i="2"/>
  <c r="R2747" i="2" s="1"/>
  <c r="P2747" i="2"/>
  <c r="Q2747" i="2"/>
  <c r="S2747" i="2"/>
  <c r="T2747" i="2"/>
  <c r="U2747" i="2" s="1"/>
  <c r="X2747" i="2"/>
  <c r="Y2747" i="2"/>
  <c r="Z2747" i="2"/>
  <c r="AA2747" i="2"/>
  <c r="N2748" i="2"/>
  <c r="O2748" i="2"/>
  <c r="R2748" i="2" s="1"/>
  <c r="P2748" i="2"/>
  <c r="Q2748" i="2"/>
  <c r="S2748" i="2"/>
  <c r="T2748" i="2"/>
  <c r="U2748" i="2" s="1"/>
  <c r="X2748" i="2"/>
  <c r="Y2748" i="2"/>
  <c r="Z2748" i="2"/>
  <c r="AA2748" i="2"/>
  <c r="N2749" i="2"/>
  <c r="O2749" i="2"/>
  <c r="R2749" i="2" s="1"/>
  <c r="P2749" i="2"/>
  <c r="Q2749" i="2"/>
  <c r="X2749" i="2"/>
  <c r="Y2749" i="2"/>
  <c r="Z2749" i="2"/>
  <c r="AA2749" i="2"/>
  <c r="N2750" i="2"/>
  <c r="O2750" i="2"/>
  <c r="R2750" i="2" s="1"/>
  <c r="P2750" i="2"/>
  <c r="Q2750" i="2"/>
  <c r="S2750" i="2"/>
  <c r="T2750" i="2"/>
  <c r="U2750" i="2" s="1"/>
  <c r="V2750" i="2"/>
  <c r="X2750" i="2"/>
  <c r="Y2750" i="2"/>
  <c r="Z2750" i="2"/>
  <c r="AA2750" i="2"/>
  <c r="N2751" i="2"/>
  <c r="O2751" i="2"/>
  <c r="R2751" i="2" s="1"/>
  <c r="P2751" i="2"/>
  <c r="Q2751" i="2"/>
  <c r="S2751" i="2"/>
  <c r="T2751" i="2"/>
  <c r="U2751" i="2" s="1"/>
  <c r="V2751" i="2"/>
  <c r="X2751" i="2"/>
  <c r="Y2751" i="2"/>
  <c r="Z2751" i="2"/>
  <c r="AA2751" i="2"/>
  <c r="N2752" i="2"/>
  <c r="O2752" i="2"/>
  <c r="R2752" i="2" s="1"/>
  <c r="P2752" i="2"/>
  <c r="Q2752" i="2"/>
  <c r="T2752" i="2"/>
  <c r="U2752" i="2" s="1"/>
  <c r="X2752" i="2"/>
  <c r="Y2752" i="2"/>
  <c r="Z2752" i="2"/>
  <c r="AA2752" i="2"/>
  <c r="N2753" i="2"/>
  <c r="O2753" i="2"/>
  <c r="R2753" i="2" s="1"/>
  <c r="P2753" i="2"/>
  <c r="Q2753" i="2"/>
  <c r="S2753" i="2"/>
  <c r="T2753" i="2"/>
  <c r="U2753" i="2" s="1"/>
  <c r="X2753" i="2"/>
  <c r="Y2753" i="2"/>
  <c r="Z2753" i="2"/>
  <c r="AA2753" i="2"/>
  <c r="N2754" i="2"/>
  <c r="O2754" i="2"/>
  <c r="R2754" i="2" s="1"/>
  <c r="P2754" i="2"/>
  <c r="Q2754" i="2"/>
  <c r="S2754" i="2"/>
  <c r="X2754" i="2"/>
  <c r="Y2754" i="2"/>
  <c r="Z2754" i="2"/>
  <c r="AA2754" i="2"/>
  <c r="N2755" i="2"/>
  <c r="O2755" i="2"/>
  <c r="R2755" i="2" s="1"/>
  <c r="P2755" i="2"/>
  <c r="Q2755" i="2"/>
  <c r="S2755" i="2"/>
  <c r="T2755" i="2"/>
  <c r="U2755" i="2" s="1"/>
  <c r="X2755" i="2"/>
  <c r="Y2755" i="2"/>
  <c r="Z2755" i="2"/>
  <c r="AA2755" i="2"/>
  <c r="N2756" i="2"/>
  <c r="O2756" i="2"/>
  <c r="R2756" i="2" s="1"/>
  <c r="P2756" i="2"/>
  <c r="Q2756" i="2"/>
  <c r="S2756" i="2"/>
  <c r="X2756" i="2"/>
  <c r="Y2756" i="2"/>
  <c r="Z2756" i="2"/>
  <c r="AA2756" i="2"/>
  <c r="N2757" i="2"/>
  <c r="O2757" i="2"/>
  <c r="R2757" i="2" s="1"/>
  <c r="P2757" i="2"/>
  <c r="Q2757" i="2"/>
  <c r="S2757" i="2"/>
  <c r="T2757" i="2"/>
  <c r="U2757" i="2" s="1"/>
  <c r="X2757" i="2"/>
  <c r="Y2757" i="2"/>
  <c r="Z2757" i="2"/>
  <c r="AA2757" i="2"/>
  <c r="N2758" i="2"/>
  <c r="O2758" i="2"/>
  <c r="R2758" i="2" s="1"/>
  <c r="P2758" i="2"/>
  <c r="Q2758" i="2"/>
  <c r="S2758" i="2"/>
  <c r="T2758" i="2"/>
  <c r="U2758" i="2" s="1"/>
  <c r="X2758" i="2"/>
  <c r="Y2758" i="2"/>
  <c r="Z2758" i="2"/>
  <c r="AA2758" i="2"/>
  <c r="N2759" i="2"/>
  <c r="O2759" i="2"/>
  <c r="R2759" i="2" s="1"/>
  <c r="P2759" i="2"/>
  <c r="Q2759" i="2"/>
  <c r="X2759" i="2"/>
  <c r="Y2759" i="2"/>
  <c r="Z2759" i="2"/>
  <c r="AA2759" i="2"/>
  <c r="N2760" i="2"/>
  <c r="O2760" i="2"/>
  <c r="R2760" i="2" s="1"/>
  <c r="P2760" i="2"/>
  <c r="Q2760" i="2"/>
  <c r="S2760" i="2"/>
  <c r="T2760" i="2"/>
  <c r="U2760" i="2" s="1"/>
  <c r="X2760" i="2"/>
  <c r="Y2760" i="2"/>
  <c r="Z2760" i="2"/>
  <c r="AA2760" i="2"/>
  <c r="N2761" i="2"/>
  <c r="O2761" i="2"/>
  <c r="R2761" i="2" s="1"/>
  <c r="P2761" i="2"/>
  <c r="Q2761" i="2"/>
  <c r="S2761" i="2"/>
  <c r="T2761" i="2"/>
  <c r="U2761" i="2" s="1"/>
  <c r="X2761" i="2"/>
  <c r="Y2761" i="2"/>
  <c r="Z2761" i="2"/>
  <c r="AA2761" i="2"/>
  <c r="N2762" i="2"/>
  <c r="O2762" i="2"/>
  <c r="R2762" i="2" s="1"/>
  <c r="P2762" i="2"/>
  <c r="Q2762" i="2"/>
  <c r="X2762" i="2"/>
  <c r="Y2762" i="2"/>
  <c r="Z2762" i="2"/>
  <c r="AA2762" i="2"/>
  <c r="N2763" i="2"/>
  <c r="O2763" i="2"/>
  <c r="R2763" i="2" s="1"/>
  <c r="P2763" i="2"/>
  <c r="Q2763" i="2"/>
  <c r="S2763" i="2"/>
  <c r="X2763" i="2"/>
  <c r="Y2763" i="2"/>
  <c r="Z2763" i="2"/>
  <c r="AA2763" i="2"/>
  <c r="N2764" i="2"/>
  <c r="O2764" i="2"/>
  <c r="R2764" i="2" s="1"/>
  <c r="P2764" i="2"/>
  <c r="Q2764" i="2"/>
  <c r="S2764" i="2"/>
  <c r="T2764" i="2"/>
  <c r="U2764" i="2" s="1"/>
  <c r="X2764" i="2"/>
  <c r="Y2764" i="2"/>
  <c r="Z2764" i="2"/>
  <c r="AA2764" i="2"/>
  <c r="N2765" i="2"/>
  <c r="O2765" i="2"/>
  <c r="R2765" i="2" s="1"/>
  <c r="P2765" i="2"/>
  <c r="Q2765" i="2"/>
  <c r="X2765" i="2"/>
  <c r="Y2765" i="2"/>
  <c r="Z2765" i="2"/>
  <c r="AA2765" i="2"/>
  <c r="N2766" i="2"/>
  <c r="O2766" i="2"/>
  <c r="R2766" i="2" s="1"/>
  <c r="P2766" i="2"/>
  <c r="Q2766" i="2"/>
  <c r="X2766" i="2"/>
  <c r="Y2766" i="2"/>
  <c r="Z2766" i="2"/>
  <c r="AA2766" i="2"/>
  <c r="N2767" i="2"/>
  <c r="O2767" i="2"/>
  <c r="R2767" i="2" s="1"/>
  <c r="P2767" i="2"/>
  <c r="Q2767" i="2"/>
  <c r="S2767" i="2"/>
  <c r="T2767" i="2"/>
  <c r="U2767" i="2" s="1"/>
  <c r="V2767" i="2"/>
  <c r="X2767" i="2"/>
  <c r="Y2767" i="2"/>
  <c r="Z2767" i="2"/>
  <c r="AA2767" i="2"/>
  <c r="N2768" i="2"/>
  <c r="O2768" i="2"/>
  <c r="R2768" i="2" s="1"/>
  <c r="P2768" i="2"/>
  <c r="Q2768" i="2"/>
  <c r="S2768" i="2"/>
  <c r="T2768" i="2"/>
  <c r="U2768" i="2" s="1"/>
  <c r="X2768" i="2"/>
  <c r="Y2768" i="2"/>
  <c r="Z2768" i="2"/>
  <c r="AA2768" i="2"/>
  <c r="N2769" i="2"/>
  <c r="O2769" i="2"/>
  <c r="R2769" i="2" s="1"/>
  <c r="P2769" i="2"/>
  <c r="Q2769" i="2"/>
  <c r="S2769" i="2"/>
  <c r="T2769" i="2"/>
  <c r="U2769" i="2" s="1"/>
  <c r="X2769" i="2"/>
  <c r="Y2769" i="2"/>
  <c r="Z2769" i="2"/>
  <c r="AA2769" i="2"/>
  <c r="N2770" i="2"/>
  <c r="O2770" i="2"/>
  <c r="R2770" i="2" s="1"/>
  <c r="P2770" i="2"/>
  <c r="Q2770" i="2"/>
  <c r="X2770" i="2"/>
  <c r="Y2770" i="2"/>
  <c r="Z2770" i="2"/>
  <c r="AA2770" i="2"/>
  <c r="N2771" i="2"/>
  <c r="O2771" i="2"/>
  <c r="R2771" i="2" s="1"/>
  <c r="P2771" i="2"/>
  <c r="Q2771" i="2"/>
  <c r="S2771" i="2"/>
  <c r="X2771" i="2"/>
  <c r="Y2771" i="2"/>
  <c r="Z2771" i="2"/>
  <c r="AA2771" i="2"/>
  <c r="N2772" i="2"/>
  <c r="O2772" i="2"/>
  <c r="P2772" i="2"/>
  <c r="Q2772" i="2"/>
  <c r="R2772" i="2"/>
  <c r="X2772" i="2"/>
  <c r="Y2772" i="2"/>
  <c r="Z2772" i="2"/>
  <c r="AA2772" i="2"/>
  <c r="N2773" i="2"/>
  <c r="O2773" i="2"/>
  <c r="R2773" i="2" s="1"/>
  <c r="P2773" i="2"/>
  <c r="Q2773" i="2"/>
  <c r="X2773" i="2"/>
  <c r="Y2773" i="2"/>
  <c r="Z2773" i="2"/>
  <c r="AA2773" i="2"/>
  <c r="N2774" i="2"/>
  <c r="O2774" i="2"/>
  <c r="R2774" i="2" s="1"/>
  <c r="P2774" i="2"/>
  <c r="Q2774" i="2"/>
  <c r="S2774" i="2"/>
  <c r="T2774" i="2"/>
  <c r="U2774" i="2" s="1"/>
  <c r="X2774" i="2"/>
  <c r="Y2774" i="2"/>
  <c r="Z2774" i="2"/>
  <c r="AA2774" i="2"/>
  <c r="N2775" i="2"/>
  <c r="O2775" i="2"/>
  <c r="R2775" i="2" s="1"/>
  <c r="P2775" i="2"/>
  <c r="Q2775" i="2"/>
  <c r="S2775" i="2"/>
  <c r="T2775" i="2"/>
  <c r="U2775" i="2" s="1"/>
  <c r="X2775" i="2"/>
  <c r="Y2775" i="2"/>
  <c r="Z2775" i="2"/>
  <c r="AA2775" i="2"/>
  <c r="N2776" i="2"/>
  <c r="O2776" i="2"/>
  <c r="R2776" i="2" s="1"/>
  <c r="P2776" i="2"/>
  <c r="Q2776" i="2"/>
  <c r="S2776" i="2"/>
  <c r="T2776" i="2"/>
  <c r="U2776" i="2" s="1"/>
  <c r="V2776" i="2"/>
  <c r="X2776" i="2"/>
  <c r="Y2776" i="2"/>
  <c r="Z2776" i="2"/>
  <c r="AA2776" i="2"/>
  <c r="N2777" i="2"/>
  <c r="O2777" i="2"/>
  <c r="R2777" i="2" s="1"/>
  <c r="P2777" i="2"/>
  <c r="Q2777" i="2"/>
  <c r="X2777" i="2"/>
  <c r="Y2777" i="2"/>
  <c r="Z2777" i="2"/>
  <c r="AA2777" i="2"/>
  <c r="N2778" i="2"/>
  <c r="O2778" i="2"/>
  <c r="R2778" i="2" s="1"/>
  <c r="P2778" i="2"/>
  <c r="Q2778" i="2"/>
  <c r="X2778" i="2"/>
  <c r="Y2778" i="2"/>
  <c r="Z2778" i="2"/>
  <c r="AA2778" i="2"/>
  <c r="N2779" i="2"/>
  <c r="O2779" i="2"/>
  <c r="R2779" i="2" s="1"/>
  <c r="P2779" i="2"/>
  <c r="Q2779" i="2"/>
  <c r="S2779" i="2"/>
  <c r="T2779" i="2"/>
  <c r="U2779" i="2" s="1"/>
  <c r="X2779" i="2"/>
  <c r="Y2779" i="2"/>
  <c r="Z2779" i="2"/>
  <c r="AA2779" i="2"/>
  <c r="N2780" i="2"/>
  <c r="O2780" i="2"/>
  <c r="R2780" i="2" s="1"/>
  <c r="P2780" i="2"/>
  <c r="Q2780" i="2"/>
  <c r="S2780" i="2"/>
  <c r="X2780" i="2"/>
  <c r="Y2780" i="2"/>
  <c r="Z2780" i="2"/>
  <c r="AA2780" i="2"/>
  <c r="N2781" i="2"/>
  <c r="O2781" i="2"/>
  <c r="P2781" i="2"/>
  <c r="Q2781" i="2"/>
  <c r="R2781" i="2"/>
  <c r="S2781" i="2"/>
  <c r="X2781" i="2"/>
  <c r="Y2781" i="2"/>
  <c r="Z2781" i="2"/>
  <c r="AA2781" i="2"/>
  <c r="N2782" i="2"/>
  <c r="O2782" i="2"/>
  <c r="R2782" i="2" s="1"/>
  <c r="P2782" i="2"/>
  <c r="Q2782" i="2"/>
  <c r="S2782" i="2"/>
  <c r="X2782" i="2"/>
  <c r="Y2782" i="2"/>
  <c r="Z2782" i="2"/>
  <c r="AA2782" i="2"/>
  <c r="N2783" i="2"/>
  <c r="O2783" i="2"/>
  <c r="R2783" i="2" s="1"/>
  <c r="P2783" i="2"/>
  <c r="Q2783" i="2"/>
  <c r="X2783" i="2"/>
  <c r="Y2783" i="2"/>
  <c r="Z2783" i="2"/>
  <c r="AA2783" i="2"/>
  <c r="N2784" i="2"/>
  <c r="O2784" i="2"/>
  <c r="R2784" i="2" s="1"/>
  <c r="P2784" i="2"/>
  <c r="Q2784" i="2"/>
  <c r="S2784" i="2"/>
  <c r="T2784" i="2"/>
  <c r="U2784" i="2" s="1"/>
  <c r="V2784" i="2"/>
  <c r="X2784" i="2"/>
  <c r="Y2784" i="2"/>
  <c r="Z2784" i="2"/>
  <c r="AA2784" i="2"/>
  <c r="N2785" i="2"/>
  <c r="O2785" i="2"/>
  <c r="P2785" i="2"/>
  <c r="Q2785" i="2"/>
  <c r="R2785" i="2"/>
  <c r="S2785" i="2"/>
  <c r="T2785" i="2"/>
  <c r="U2785" i="2" s="1"/>
  <c r="X2785" i="2"/>
  <c r="Y2785" i="2"/>
  <c r="Z2785" i="2"/>
  <c r="AA2785" i="2"/>
  <c r="N2786" i="2"/>
  <c r="O2786" i="2"/>
  <c r="R2786" i="2" s="1"/>
  <c r="P2786" i="2"/>
  <c r="Q2786" i="2"/>
  <c r="X2786" i="2"/>
  <c r="Y2786" i="2"/>
  <c r="Z2786" i="2"/>
  <c r="AA2786" i="2"/>
  <c r="N2787" i="2"/>
  <c r="O2787" i="2"/>
  <c r="R2787" i="2" s="1"/>
  <c r="P2787" i="2"/>
  <c r="Q2787" i="2"/>
  <c r="X2787" i="2"/>
  <c r="Y2787" i="2"/>
  <c r="Z2787" i="2"/>
  <c r="AA2787" i="2"/>
  <c r="N2788" i="2"/>
  <c r="O2788" i="2"/>
  <c r="R2788" i="2" s="1"/>
  <c r="P2788" i="2"/>
  <c r="Q2788" i="2"/>
  <c r="X2788" i="2"/>
  <c r="Y2788" i="2"/>
  <c r="Z2788" i="2"/>
  <c r="AA2788" i="2"/>
  <c r="N2789" i="2"/>
  <c r="O2789" i="2"/>
  <c r="R2789" i="2" s="1"/>
  <c r="P2789" i="2"/>
  <c r="Q2789" i="2"/>
  <c r="S2789" i="2"/>
  <c r="X2789" i="2"/>
  <c r="Y2789" i="2"/>
  <c r="Z2789" i="2"/>
  <c r="AA2789" i="2"/>
  <c r="N2790" i="2"/>
  <c r="O2790" i="2"/>
  <c r="R2790" i="2" s="1"/>
  <c r="P2790" i="2"/>
  <c r="Q2790" i="2"/>
  <c r="S2790" i="2"/>
  <c r="T2790" i="2"/>
  <c r="U2790" i="2" s="1"/>
  <c r="X2790" i="2"/>
  <c r="Y2790" i="2"/>
  <c r="Z2790" i="2"/>
  <c r="AA2790" i="2"/>
  <c r="N2791" i="2"/>
  <c r="O2791" i="2"/>
  <c r="R2791" i="2" s="1"/>
  <c r="P2791" i="2"/>
  <c r="Q2791" i="2"/>
  <c r="S2791" i="2"/>
  <c r="T2791" i="2"/>
  <c r="U2791" i="2" s="1"/>
  <c r="X2791" i="2"/>
  <c r="Y2791" i="2"/>
  <c r="Z2791" i="2"/>
  <c r="AA2791" i="2"/>
  <c r="N2792" i="2"/>
  <c r="O2792" i="2"/>
  <c r="R2792" i="2" s="1"/>
  <c r="P2792" i="2"/>
  <c r="Q2792" i="2"/>
  <c r="S2792" i="2"/>
  <c r="T2792" i="2"/>
  <c r="U2792" i="2" s="1"/>
  <c r="X2792" i="2"/>
  <c r="Y2792" i="2"/>
  <c r="Z2792" i="2"/>
  <c r="AA2792" i="2"/>
  <c r="N2793" i="2"/>
  <c r="O2793" i="2"/>
  <c r="R2793" i="2" s="1"/>
  <c r="P2793" i="2"/>
  <c r="Q2793" i="2"/>
  <c r="X2793" i="2"/>
  <c r="Y2793" i="2"/>
  <c r="Z2793" i="2"/>
  <c r="AA2793" i="2"/>
  <c r="N2794" i="2"/>
  <c r="O2794" i="2"/>
  <c r="P2794" i="2"/>
  <c r="Q2794" i="2"/>
  <c r="R2794" i="2"/>
  <c r="S2794" i="2"/>
  <c r="T2794" i="2"/>
  <c r="U2794" i="2" s="1"/>
  <c r="X2794" i="2"/>
  <c r="Y2794" i="2"/>
  <c r="Z2794" i="2"/>
  <c r="AA2794" i="2"/>
  <c r="N2795" i="2"/>
  <c r="O2795" i="2"/>
  <c r="R2795" i="2" s="1"/>
  <c r="P2795" i="2"/>
  <c r="Q2795" i="2"/>
  <c r="S2795" i="2"/>
  <c r="T2795" i="2"/>
  <c r="U2795" i="2" s="1"/>
  <c r="X2795" i="2"/>
  <c r="Y2795" i="2"/>
  <c r="Z2795" i="2"/>
  <c r="AA2795" i="2"/>
  <c r="N2796" i="2"/>
  <c r="O2796" i="2"/>
  <c r="R2796" i="2" s="1"/>
  <c r="P2796" i="2"/>
  <c r="Q2796" i="2"/>
  <c r="X2796" i="2"/>
  <c r="Y2796" i="2"/>
  <c r="Z2796" i="2"/>
  <c r="AA2796" i="2"/>
  <c r="N2797" i="2"/>
  <c r="O2797" i="2"/>
  <c r="R2797" i="2" s="1"/>
  <c r="P2797" i="2"/>
  <c r="Q2797" i="2"/>
  <c r="S2797" i="2"/>
  <c r="T2797" i="2"/>
  <c r="U2797" i="2" s="1"/>
  <c r="X2797" i="2"/>
  <c r="Y2797" i="2"/>
  <c r="Z2797" i="2"/>
  <c r="AA2797" i="2"/>
  <c r="N2798" i="2"/>
  <c r="O2798" i="2"/>
  <c r="P2798" i="2"/>
  <c r="Q2798" i="2"/>
  <c r="R2798" i="2"/>
  <c r="S2798" i="2"/>
  <c r="X2798" i="2"/>
  <c r="Y2798" i="2"/>
  <c r="Z2798" i="2"/>
  <c r="AA2798" i="2"/>
  <c r="N2799" i="2"/>
  <c r="O2799" i="2"/>
  <c r="R2799" i="2" s="1"/>
  <c r="P2799" i="2"/>
  <c r="Q2799" i="2"/>
  <c r="S2799" i="2"/>
  <c r="T2799" i="2"/>
  <c r="U2799" i="2" s="1"/>
  <c r="X2799" i="2"/>
  <c r="Y2799" i="2"/>
  <c r="Z2799" i="2"/>
  <c r="AA2799" i="2"/>
  <c r="N2800" i="2"/>
  <c r="O2800" i="2"/>
  <c r="R2800" i="2" s="1"/>
  <c r="P2800" i="2"/>
  <c r="Q2800" i="2"/>
  <c r="X2800" i="2"/>
  <c r="Y2800" i="2"/>
  <c r="Z2800" i="2"/>
  <c r="AA2800" i="2"/>
  <c r="N2801" i="2"/>
  <c r="O2801" i="2"/>
  <c r="R2801" i="2" s="1"/>
  <c r="P2801" i="2"/>
  <c r="Q2801" i="2"/>
  <c r="X2801" i="2"/>
  <c r="Y2801" i="2"/>
  <c r="Z2801" i="2"/>
  <c r="AA2801" i="2"/>
  <c r="N2802" i="2"/>
  <c r="O2802" i="2"/>
  <c r="R2802" i="2" s="1"/>
  <c r="P2802" i="2"/>
  <c r="Q2802" i="2"/>
  <c r="S2802" i="2"/>
  <c r="X2802" i="2"/>
  <c r="Y2802" i="2"/>
  <c r="Z2802" i="2"/>
  <c r="AA2802" i="2"/>
  <c r="N2803" i="2"/>
  <c r="O2803" i="2"/>
  <c r="P2803" i="2"/>
  <c r="Q2803" i="2"/>
  <c r="R2803" i="2"/>
  <c r="X2803" i="2"/>
  <c r="Y2803" i="2"/>
  <c r="Z2803" i="2"/>
  <c r="AA2803" i="2"/>
  <c r="N2804" i="2"/>
  <c r="O2804" i="2"/>
  <c r="R2804" i="2" s="1"/>
  <c r="P2804" i="2"/>
  <c r="Q2804" i="2"/>
  <c r="S2804" i="2"/>
  <c r="T2804" i="2"/>
  <c r="U2804" i="2" s="1"/>
  <c r="W2804" i="2"/>
  <c r="X2804" i="2"/>
  <c r="Y2804" i="2"/>
  <c r="Z2804" i="2"/>
  <c r="AA2804" i="2"/>
  <c r="N2805" i="2"/>
  <c r="O2805" i="2"/>
  <c r="R2805" i="2" s="1"/>
  <c r="P2805" i="2"/>
  <c r="Q2805" i="2"/>
  <c r="S2805" i="2"/>
  <c r="T2805" i="2"/>
  <c r="U2805" i="2" s="1"/>
  <c r="X2805" i="2"/>
  <c r="Y2805" i="2"/>
  <c r="Z2805" i="2"/>
  <c r="AA2805" i="2"/>
  <c r="N2806" i="2"/>
  <c r="O2806" i="2"/>
  <c r="R2806" i="2" s="1"/>
  <c r="P2806" i="2"/>
  <c r="Q2806" i="2"/>
  <c r="S2806" i="2"/>
  <c r="X2806" i="2"/>
  <c r="Y2806" i="2"/>
  <c r="Z2806" i="2"/>
  <c r="AA2806" i="2"/>
  <c r="N2807" i="2"/>
  <c r="O2807" i="2"/>
  <c r="P2807" i="2"/>
  <c r="Q2807" i="2"/>
  <c r="R2807" i="2"/>
  <c r="S2807" i="2"/>
  <c r="T2807" i="2"/>
  <c r="U2807" i="2" s="1"/>
  <c r="X2807" i="2"/>
  <c r="Y2807" i="2"/>
  <c r="Z2807" i="2"/>
  <c r="AA2807" i="2"/>
  <c r="N2808" i="2"/>
  <c r="O2808" i="2"/>
  <c r="R2808" i="2" s="1"/>
  <c r="P2808" i="2"/>
  <c r="Q2808" i="2"/>
  <c r="S2808" i="2"/>
  <c r="T2808" i="2"/>
  <c r="U2808" i="2" s="1"/>
  <c r="X2808" i="2"/>
  <c r="Y2808" i="2"/>
  <c r="Z2808" i="2"/>
  <c r="AA2808" i="2"/>
  <c r="N2809" i="2"/>
  <c r="O2809" i="2"/>
  <c r="R2809" i="2" s="1"/>
  <c r="P2809" i="2"/>
  <c r="Q2809" i="2"/>
  <c r="X2809" i="2"/>
  <c r="Y2809" i="2"/>
  <c r="Z2809" i="2"/>
  <c r="AA2809" i="2"/>
  <c r="N2810" i="2"/>
  <c r="O2810" i="2"/>
  <c r="R2810" i="2" s="1"/>
  <c r="P2810" i="2"/>
  <c r="Q2810" i="2"/>
  <c r="S2810" i="2"/>
  <c r="T2810" i="2"/>
  <c r="U2810" i="2" s="1"/>
  <c r="X2810" i="2"/>
  <c r="Y2810" i="2"/>
  <c r="Z2810" i="2"/>
  <c r="AA2810" i="2"/>
  <c r="N2811" i="2"/>
  <c r="O2811" i="2"/>
  <c r="R2811" i="2" s="1"/>
  <c r="P2811" i="2"/>
  <c r="Q2811" i="2"/>
  <c r="S2811" i="2"/>
  <c r="T2811" i="2"/>
  <c r="U2811" i="2" s="1"/>
  <c r="X2811" i="2"/>
  <c r="Y2811" i="2"/>
  <c r="Z2811" i="2"/>
  <c r="AA2811" i="2"/>
  <c r="N2812" i="2"/>
  <c r="O2812" i="2"/>
  <c r="R2812" i="2" s="1"/>
  <c r="P2812" i="2"/>
  <c r="Q2812" i="2"/>
  <c r="S2812" i="2"/>
  <c r="T2812" i="2"/>
  <c r="U2812" i="2" s="1"/>
  <c r="V2812" i="2"/>
  <c r="X2812" i="2"/>
  <c r="Y2812" i="2"/>
  <c r="Z2812" i="2"/>
  <c r="AA2812" i="2"/>
  <c r="N2813" i="2"/>
  <c r="O2813" i="2"/>
  <c r="R2813" i="2" s="1"/>
  <c r="P2813" i="2"/>
  <c r="Q2813" i="2"/>
  <c r="X2813" i="2"/>
  <c r="Y2813" i="2"/>
  <c r="Z2813" i="2"/>
  <c r="AA2813" i="2"/>
  <c r="N2814" i="2"/>
  <c r="O2814" i="2"/>
  <c r="R2814" i="2" s="1"/>
  <c r="P2814" i="2"/>
  <c r="Q2814" i="2"/>
  <c r="X2814" i="2"/>
  <c r="Y2814" i="2"/>
  <c r="Z2814" i="2"/>
  <c r="AA2814" i="2"/>
  <c r="N2815" i="2"/>
  <c r="O2815" i="2"/>
  <c r="R2815" i="2" s="1"/>
  <c r="P2815" i="2"/>
  <c r="Q2815" i="2"/>
  <c r="X2815" i="2"/>
  <c r="Y2815" i="2"/>
  <c r="Z2815" i="2"/>
  <c r="AA2815" i="2"/>
  <c r="N2816" i="2"/>
  <c r="O2816" i="2"/>
  <c r="R2816" i="2" s="1"/>
  <c r="P2816" i="2"/>
  <c r="Q2816" i="2"/>
  <c r="T2816" i="2"/>
  <c r="U2816" i="2" s="1"/>
  <c r="V2816" i="2"/>
  <c r="X2816" i="2"/>
  <c r="Y2816" i="2"/>
  <c r="Z2816" i="2"/>
  <c r="AA2816" i="2"/>
  <c r="N2817" i="2"/>
  <c r="O2817" i="2"/>
  <c r="R2817" i="2" s="1"/>
  <c r="P2817" i="2"/>
  <c r="Q2817" i="2"/>
  <c r="X2817" i="2"/>
  <c r="Y2817" i="2"/>
  <c r="Z2817" i="2"/>
  <c r="AA2817" i="2"/>
  <c r="N2818" i="2"/>
  <c r="O2818" i="2"/>
  <c r="R2818" i="2" s="1"/>
  <c r="P2818" i="2"/>
  <c r="Q2818" i="2"/>
  <c r="S2818" i="2"/>
  <c r="T2818" i="2"/>
  <c r="U2818" i="2" s="1"/>
  <c r="X2818" i="2"/>
  <c r="Y2818" i="2"/>
  <c r="Z2818" i="2"/>
  <c r="AA2818" i="2"/>
  <c r="N2819" i="2"/>
  <c r="O2819" i="2"/>
  <c r="R2819" i="2" s="1"/>
  <c r="P2819" i="2"/>
  <c r="Q2819" i="2"/>
  <c r="X2819" i="2"/>
  <c r="Y2819" i="2"/>
  <c r="Z2819" i="2"/>
  <c r="AA2819" i="2"/>
  <c r="N2820" i="2"/>
  <c r="O2820" i="2"/>
  <c r="R2820" i="2" s="1"/>
  <c r="P2820" i="2"/>
  <c r="Q2820" i="2"/>
  <c r="S2820" i="2"/>
  <c r="T2820" i="2"/>
  <c r="U2820" i="2" s="1"/>
  <c r="X2820" i="2"/>
  <c r="Y2820" i="2"/>
  <c r="Z2820" i="2"/>
  <c r="AA2820" i="2"/>
  <c r="N2821" i="2"/>
  <c r="O2821" i="2"/>
  <c r="R2821" i="2" s="1"/>
  <c r="P2821" i="2"/>
  <c r="Q2821" i="2"/>
  <c r="X2821" i="2"/>
  <c r="Y2821" i="2"/>
  <c r="Z2821" i="2"/>
  <c r="AA2821" i="2"/>
  <c r="N2822" i="2"/>
  <c r="O2822" i="2"/>
  <c r="R2822" i="2" s="1"/>
  <c r="P2822" i="2"/>
  <c r="Q2822" i="2"/>
  <c r="S2822" i="2"/>
  <c r="T2822" i="2"/>
  <c r="U2822" i="2" s="1"/>
  <c r="X2822" i="2"/>
  <c r="Y2822" i="2"/>
  <c r="Z2822" i="2"/>
  <c r="AA2822" i="2"/>
  <c r="N2823" i="2"/>
  <c r="O2823" i="2"/>
  <c r="R2823" i="2" s="1"/>
  <c r="P2823" i="2"/>
  <c r="Q2823" i="2"/>
  <c r="X2823" i="2"/>
  <c r="Y2823" i="2"/>
  <c r="Z2823" i="2"/>
  <c r="AA2823" i="2"/>
  <c r="N2824" i="2"/>
  <c r="O2824" i="2"/>
  <c r="P2824" i="2"/>
  <c r="Q2824" i="2"/>
  <c r="R2824" i="2"/>
  <c r="S2824" i="2"/>
  <c r="T2824" i="2"/>
  <c r="U2824" i="2" s="1"/>
  <c r="X2824" i="2"/>
  <c r="Y2824" i="2"/>
  <c r="Z2824" i="2"/>
  <c r="AA2824" i="2"/>
  <c r="N2825" i="2"/>
  <c r="O2825" i="2"/>
  <c r="R2825" i="2" s="1"/>
  <c r="P2825" i="2"/>
  <c r="Q2825" i="2"/>
  <c r="S2825" i="2"/>
  <c r="T2825" i="2"/>
  <c r="U2825" i="2" s="1"/>
  <c r="X2825" i="2"/>
  <c r="Y2825" i="2"/>
  <c r="Z2825" i="2"/>
  <c r="AA2825" i="2"/>
  <c r="N2826" i="2"/>
  <c r="O2826" i="2"/>
  <c r="R2826" i="2" s="1"/>
  <c r="P2826" i="2"/>
  <c r="Q2826" i="2"/>
  <c r="S2826" i="2"/>
  <c r="X2826" i="2"/>
  <c r="Y2826" i="2"/>
  <c r="Z2826" i="2"/>
  <c r="AA2826" i="2"/>
  <c r="N2827" i="2"/>
  <c r="O2827" i="2"/>
  <c r="R2827" i="2" s="1"/>
  <c r="P2827" i="2"/>
  <c r="Q2827" i="2"/>
  <c r="S2827" i="2"/>
  <c r="T2827" i="2"/>
  <c r="U2827" i="2" s="1"/>
  <c r="W2827" i="2"/>
  <c r="X2827" i="2"/>
  <c r="Y2827" i="2"/>
  <c r="Z2827" i="2"/>
  <c r="AA2827" i="2"/>
  <c r="N2828" i="2"/>
  <c r="O2828" i="2"/>
  <c r="R2828" i="2" s="1"/>
  <c r="P2828" i="2"/>
  <c r="Q2828" i="2"/>
  <c r="X2828" i="2"/>
  <c r="Y2828" i="2"/>
  <c r="Z2828" i="2"/>
  <c r="AA2828" i="2"/>
  <c r="N2829" i="2"/>
  <c r="O2829" i="2"/>
  <c r="R2829" i="2" s="1"/>
  <c r="P2829" i="2"/>
  <c r="Q2829" i="2"/>
  <c r="T2829" i="2"/>
  <c r="U2829" i="2" s="1"/>
  <c r="V2829" i="2"/>
  <c r="X2829" i="2"/>
  <c r="Y2829" i="2"/>
  <c r="Z2829" i="2"/>
  <c r="AA2829" i="2"/>
  <c r="N2830" i="2"/>
  <c r="O2830" i="2"/>
  <c r="R2830" i="2" s="1"/>
  <c r="P2830" i="2"/>
  <c r="Q2830" i="2"/>
  <c r="S2830" i="2"/>
  <c r="T2830" i="2"/>
  <c r="U2830" i="2" s="1"/>
  <c r="X2830" i="2"/>
  <c r="Y2830" i="2"/>
  <c r="Z2830" i="2"/>
  <c r="AA2830" i="2"/>
  <c r="N2831" i="2"/>
  <c r="O2831" i="2"/>
  <c r="R2831" i="2" s="1"/>
  <c r="P2831" i="2"/>
  <c r="Q2831" i="2"/>
  <c r="S2831" i="2"/>
  <c r="T2831" i="2"/>
  <c r="U2831" i="2" s="1"/>
  <c r="X2831" i="2"/>
  <c r="Y2831" i="2"/>
  <c r="Z2831" i="2"/>
  <c r="AA2831" i="2"/>
  <c r="N2832" i="2"/>
  <c r="O2832" i="2"/>
  <c r="R2832" i="2" s="1"/>
  <c r="P2832" i="2"/>
  <c r="Q2832" i="2"/>
  <c r="X2832" i="2"/>
  <c r="Y2832" i="2"/>
  <c r="Z2832" i="2"/>
  <c r="AA2832" i="2"/>
  <c r="N2833" i="2"/>
  <c r="O2833" i="2"/>
  <c r="R2833" i="2" s="1"/>
  <c r="P2833" i="2"/>
  <c r="Q2833" i="2"/>
  <c r="S2833" i="2"/>
  <c r="X2833" i="2"/>
  <c r="Y2833" i="2"/>
  <c r="Z2833" i="2"/>
  <c r="AA2833" i="2"/>
  <c r="N2834" i="2"/>
  <c r="O2834" i="2"/>
  <c r="R2834" i="2" s="1"/>
  <c r="P2834" i="2"/>
  <c r="Q2834" i="2"/>
  <c r="S2834" i="2"/>
  <c r="X2834" i="2"/>
  <c r="Y2834" i="2"/>
  <c r="Z2834" i="2"/>
  <c r="AA2834" i="2"/>
  <c r="N2835" i="2"/>
  <c r="O2835" i="2"/>
  <c r="R2835" i="2" s="1"/>
  <c r="P2835" i="2"/>
  <c r="Q2835" i="2"/>
  <c r="S2835" i="2"/>
  <c r="T2835" i="2"/>
  <c r="U2835" i="2" s="1"/>
  <c r="X2835" i="2"/>
  <c r="Y2835" i="2"/>
  <c r="Z2835" i="2"/>
  <c r="AA2835" i="2"/>
  <c r="N2836" i="2"/>
  <c r="O2836" i="2"/>
  <c r="R2836" i="2" s="1"/>
  <c r="P2836" i="2"/>
  <c r="Q2836" i="2"/>
  <c r="S2836" i="2"/>
  <c r="T2836" i="2"/>
  <c r="U2836" i="2" s="1"/>
  <c r="X2836" i="2"/>
  <c r="Y2836" i="2"/>
  <c r="Z2836" i="2"/>
  <c r="AA2836" i="2"/>
  <c r="N2837" i="2"/>
  <c r="O2837" i="2"/>
  <c r="R2837" i="2" s="1"/>
  <c r="P2837" i="2"/>
  <c r="Q2837" i="2"/>
  <c r="S2837" i="2"/>
  <c r="T2837" i="2"/>
  <c r="U2837" i="2" s="1"/>
  <c r="X2837" i="2"/>
  <c r="Y2837" i="2"/>
  <c r="Z2837" i="2"/>
  <c r="AA2837" i="2"/>
  <c r="N2838" i="2"/>
  <c r="O2838" i="2"/>
  <c r="R2838" i="2" s="1"/>
  <c r="P2838" i="2"/>
  <c r="Q2838" i="2"/>
  <c r="X2838" i="2"/>
  <c r="Y2838" i="2"/>
  <c r="Z2838" i="2"/>
  <c r="AA2838" i="2"/>
  <c r="N2839" i="2"/>
  <c r="O2839" i="2"/>
  <c r="R2839" i="2" s="1"/>
  <c r="P2839" i="2"/>
  <c r="Q2839" i="2"/>
  <c r="S2839" i="2"/>
  <c r="X2839" i="2"/>
  <c r="Y2839" i="2"/>
  <c r="Z2839" i="2"/>
  <c r="AA2839" i="2"/>
  <c r="N2840" i="2"/>
  <c r="O2840" i="2"/>
  <c r="R2840" i="2" s="1"/>
  <c r="P2840" i="2"/>
  <c r="Q2840" i="2"/>
  <c r="X2840" i="2"/>
  <c r="Y2840" i="2"/>
  <c r="Z2840" i="2"/>
  <c r="AA2840" i="2"/>
  <c r="N2841" i="2"/>
  <c r="O2841" i="2"/>
  <c r="R2841" i="2" s="1"/>
  <c r="P2841" i="2"/>
  <c r="Q2841" i="2"/>
  <c r="S2841" i="2"/>
  <c r="T2841" i="2"/>
  <c r="U2841" i="2" s="1"/>
  <c r="V2841" i="2"/>
  <c r="W2841" i="2"/>
  <c r="X2841" i="2"/>
  <c r="Y2841" i="2"/>
  <c r="Z2841" i="2"/>
  <c r="AA2841" i="2"/>
  <c r="N2842" i="2"/>
  <c r="O2842" i="2"/>
  <c r="R2842" i="2" s="1"/>
  <c r="P2842" i="2"/>
  <c r="Q2842" i="2"/>
  <c r="S2842" i="2"/>
  <c r="T2842" i="2"/>
  <c r="U2842" i="2" s="1"/>
  <c r="V2842" i="2"/>
  <c r="X2842" i="2"/>
  <c r="Y2842" i="2"/>
  <c r="Z2842" i="2"/>
  <c r="AA2842" i="2"/>
  <c r="N2843" i="2"/>
  <c r="O2843" i="2"/>
  <c r="R2843" i="2" s="1"/>
  <c r="P2843" i="2"/>
  <c r="Q2843" i="2"/>
  <c r="S2843" i="2"/>
  <c r="X2843" i="2"/>
  <c r="Y2843" i="2"/>
  <c r="Z2843" i="2"/>
  <c r="AA2843" i="2"/>
  <c r="N2844" i="2"/>
  <c r="O2844" i="2"/>
  <c r="R2844" i="2" s="1"/>
  <c r="P2844" i="2"/>
  <c r="Q2844" i="2"/>
  <c r="S2844" i="2"/>
  <c r="T2844" i="2"/>
  <c r="U2844" i="2" s="1"/>
  <c r="X2844" i="2"/>
  <c r="Y2844" i="2"/>
  <c r="Z2844" i="2"/>
  <c r="AA2844" i="2"/>
  <c r="N2845" i="2"/>
  <c r="O2845" i="2"/>
  <c r="R2845" i="2" s="1"/>
  <c r="P2845" i="2"/>
  <c r="Q2845" i="2"/>
  <c r="S2845" i="2"/>
  <c r="T2845" i="2"/>
  <c r="U2845" i="2" s="1"/>
  <c r="X2845" i="2"/>
  <c r="Y2845" i="2"/>
  <c r="Z2845" i="2"/>
  <c r="AA2845" i="2"/>
  <c r="N2846" i="2"/>
  <c r="O2846" i="2"/>
  <c r="R2846" i="2" s="1"/>
  <c r="P2846" i="2"/>
  <c r="Q2846" i="2"/>
  <c r="X2846" i="2"/>
  <c r="Y2846" i="2"/>
  <c r="Z2846" i="2"/>
  <c r="AA2846" i="2"/>
  <c r="N2847" i="2"/>
  <c r="O2847" i="2"/>
  <c r="R2847" i="2" s="1"/>
  <c r="P2847" i="2"/>
  <c r="Q2847" i="2"/>
  <c r="X2847" i="2"/>
  <c r="Y2847" i="2"/>
  <c r="Z2847" i="2"/>
  <c r="AA2847" i="2"/>
  <c r="N2848" i="2"/>
  <c r="O2848" i="2"/>
  <c r="R2848" i="2" s="1"/>
  <c r="P2848" i="2"/>
  <c r="Q2848" i="2"/>
  <c r="W2848" i="2"/>
  <c r="X2848" i="2"/>
  <c r="Y2848" i="2"/>
  <c r="Z2848" i="2"/>
  <c r="AA2848" i="2"/>
  <c r="N2849" i="2"/>
  <c r="O2849" i="2"/>
  <c r="R2849" i="2" s="1"/>
  <c r="P2849" i="2"/>
  <c r="Q2849" i="2"/>
  <c r="S2849" i="2"/>
  <c r="T2849" i="2"/>
  <c r="U2849" i="2" s="1"/>
  <c r="X2849" i="2"/>
  <c r="Y2849" i="2"/>
  <c r="Z2849" i="2"/>
  <c r="AA2849" i="2"/>
  <c r="N2850" i="2"/>
  <c r="O2850" i="2"/>
  <c r="R2850" i="2" s="1"/>
  <c r="P2850" i="2"/>
  <c r="Q2850" i="2"/>
  <c r="X2850" i="2"/>
  <c r="Y2850" i="2"/>
  <c r="Z2850" i="2"/>
  <c r="AA2850" i="2"/>
  <c r="N2851" i="2"/>
  <c r="O2851" i="2"/>
  <c r="R2851" i="2" s="1"/>
  <c r="P2851" i="2"/>
  <c r="Q2851" i="2"/>
  <c r="X2851" i="2"/>
  <c r="Y2851" i="2"/>
  <c r="Z2851" i="2"/>
  <c r="AA2851" i="2"/>
  <c r="N2852" i="2"/>
  <c r="O2852" i="2"/>
  <c r="R2852" i="2" s="1"/>
  <c r="P2852" i="2"/>
  <c r="Q2852" i="2"/>
  <c r="X2852" i="2"/>
  <c r="Y2852" i="2"/>
  <c r="Z2852" i="2"/>
  <c r="AA2852" i="2"/>
  <c r="N2853" i="2"/>
  <c r="O2853" i="2"/>
  <c r="R2853" i="2" s="1"/>
  <c r="P2853" i="2"/>
  <c r="Q2853" i="2"/>
  <c r="T2853" i="2"/>
  <c r="U2853" i="2" s="1"/>
  <c r="X2853" i="2"/>
  <c r="Y2853" i="2"/>
  <c r="Z2853" i="2"/>
  <c r="AA2853" i="2"/>
  <c r="N2854" i="2"/>
  <c r="O2854" i="2"/>
  <c r="R2854" i="2" s="1"/>
  <c r="P2854" i="2"/>
  <c r="Q2854" i="2"/>
  <c r="S2854" i="2"/>
  <c r="T2854" i="2"/>
  <c r="U2854" i="2" s="1"/>
  <c r="X2854" i="2"/>
  <c r="Y2854" i="2"/>
  <c r="Z2854" i="2"/>
  <c r="AA2854" i="2"/>
  <c r="N2855" i="2"/>
  <c r="O2855" i="2"/>
  <c r="P2855" i="2"/>
  <c r="Q2855" i="2"/>
  <c r="R2855" i="2"/>
  <c r="X2855" i="2"/>
  <c r="Y2855" i="2"/>
  <c r="Z2855" i="2"/>
  <c r="AA2855" i="2"/>
  <c r="N2856" i="2"/>
  <c r="O2856" i="2"/>
  <c r="R2856" i="2" s="1"/>
  <c r="P2856" i="2"/>
  <c r="Q2856" i="2"/>
  <c r="S2856" i="2"/>
  <c r="T2856" i="2"/>
  <c r="U2856" i="2" s="1"/>
  <c r="X2856" i="2"/>
  <c r="Y2856" i="2"/>
  <c r="Z2856" i="2"/>
  <c r="AA2856" i="2"/>
  <c r="N2857" i="2"/>
  <c r="O2857" i="2"/>
  <c r="R2857" i="2" s="1"/>
  <c r="P2857" i="2"/>
  <c r="Q2857" i="2"/>
  <c r="X2857" i="2"/>
  <c r="Y2857" i="2"/>
  <c r="Z2857" i="2"/>
  <c r="AA2857" i="2"/>
  <c r="N2858" i="2"/>
  <c r="O2858" i="2"/>
  <c r="R2858" i="2" s="1"/>
  <c r="P2858" i="2"/>
  <c r="Q2858" i="2"/>
  <c r="T2858" i="2"/>
  <c r="U2858" i="2" s="1"/>
  <c r="X2858" i="2"/>
  <c r="Y2858" i="2"/>
  <c r="Z2858" i="2"/>
  <c r="AA2858" i="2"/>
  <c r="N2859" i="2"/>
  <c r="O2859" i="2"/>
  <c r="R2859" i="2" s="1"/>
  <c r="P2859" i="2"/>
  <c r="Q2859" i="2"/>
  <c r="X2859" i="2"/>
  <c r="Y2859" i="2"/>
  <c r="Z2859" i="2"/>
  <c r="AA2859" i="2"/>
  <c r="N2860" i="2"/>
  <c r="O2860" i="2"/>
  <c r="R2860" i="2" s="1"/>
  <c r="P2860" i="2"/>
  <c r="Q2860" i="2"/>
  <c r="S2860" i="2"/>
  <c r="T2860" i="2"/>
  <c r="U2860" i="2" s="1"/>
  <c r="W2860" i="2"/>
  <c r="X2860" i="2"/>
  <c r="Y2860" i="2"/>
  <c r="Z2860" i="2"/>
  <c r="AA2860" i="2"/>
  <c r="N2861" i="2"/>
  <c r="O2861" i="2"/>
  <c r="R2861" i="2" s="1"/>
  <c r="P2861" i="2"/>
  <c r="Q2861" i="2"/>
  <c r="S2861" i="2"/>
  <c r="X2861" i="2"/>
  <c r="Y2861" i="2"/>
  <c r="Z2861" i="2"/>
  <c r="AA2861" i="2"/>
  <c r="N2862" i="2"/>
  <c r="O2862" i="2"/>
  <c r="R2862" i="2" s="1"/>
  <c r="P2862" i="2"/>
  <c r="Q2862" i="2"/>
  <c r="S2862" i="2"/>
  <c r="T2862" i="2"/>
  <c r="U2862" i="2" s="1"/>
  <c r="X2862" i="2"/>
  <c r="Y2862" i="2"/>
  <c r="Z2862" i="2"/>
  <c r="AA2862" i="2"/>
  <c r="N2863" i="2"/>
  <c r="O2863" i="2"/>
  <c r="R2863" i="2" s="1"/>
  <c r="P2863" i="2"/>
  <c r="Q2863" i="2"/>
  <c r="S2863" i="2"/>
  <c r="T2863" i="2"/>
  <c r="U2863" i="2" s="1"/>
  <c r="X2863" i="2"/>
  <c r="Y2863" i="2"/>
  <c r="Z2863" i="2"/>
  <c r="AA2863" i="2"/>
  <c r="N2864" i="2"/>
  <c r="O2864" i="2"/>
  <c r="R2864" i="2" s="1"/>
  <c r="P2864" i="2"/>
  <c r="Q2864" i="2"/>
  <c r="T2864" i="2"/>
  <c r="U2864" i="2" s="1"/>
  <c r="X2864" i="2"/>
  <c r="Y2864" i="2"/>
  <c r="Z2864" i="2"/>
  <c r="AA2864" i="2"/>
  <c r="N2865" i="2"/>
  <c r="O2865" i="2"/>
  <c r="R2865" i="2" s="1"/>
  <c r="P2865" i="2"/>
  <c r="Q2865" i="2"/>
  <c r="T2865" i="2"/>
  <c r="U2865" i="2" s="1"/>
  <c r="X2865" i="2"/>
  <c r="Y2865" i="2"/>
  <c r="Z2865" i="2"/>
  <c r="AA2865" i="2"/>
  <c r="N2866" i="2"/>
  <c r="O2866" i="2"/>
  <c r="R2866" i="2" s="1"/>
  <c r="P2866" i="2"/>
  <c r="Q2866" i="2"/>
  <c r="S2866" i="2"/>
  <c r="T2866" i="2"/>
  <c r="U2866" i="2" s="1"/>
  <c r="X2866" i="2"/>
  <c r="Y2866" i="2"/>
  <c r="Z2866" i="2"/>
  <c r="AA2866" i="2"/>
  <c r="N2867" i="2"/>
  <c r="O2867" i="2"/>
  <c r="R2867" i="2" s="1"/>
  <c r="P2867" i="2"/>
  <c r="Q2867" i="2"/>
  <c r="S2867" i="2"/>
  <c r="T2867" i="2"/>
  <c r="U2867" i="2" s="1"/>
  <c r="X2867" i="2"/>
  <c r="Y2867" i="2"/>
  <c r="Z2867" i="2"/>
  <c r="AA2867" i="2"/>
  <c r="N2868" i="2"/>
  <c r="O2868" i="2"/>
  <c r="R2868" i="2" s="1"/>
  <c r="P2868" i="2"/>
  <c r="Q2868" i="2"/>
  <c r="X2868" i="2"/>
  <c r="Y2868" i="2"/>
  <c r="Z2868" i="2"/>
  <c r="AA2868" i="2"/>
  <c r="N2869" i="2"/>
  <c r="O2869" i="2"/>
  <c r="R2869" i="2" s="1"/>
  <c r="P2869" i="2"/>
  <c r="Q2869" i="2"/>
  <c r="X2869" i="2"/>
  <c r="Y2869" i="2"/>
  <c r="Z2869" i="2"/>
  <c r="AA2869" i="2"/>
  <c r="N2870" i="2"/>
  <c r="O2870" i="2"/>
  <c r="R2870" i="2" s="1"/>
  <c r="P2870" i="2"/>
  <c r="Q2870" i="2"/>
  <c r="X2870" i="2"/>
  <c r="Y2870" i="2"/>
  <c r="Z2870" i="2"/>
  <c r="AA2870" i="2"/>
  <c r="N2871" i="2"/>
  <c r="O2871" i="2"/>
  <c r="R2871" i="2" s="1"/>
  <c r="P2871" i="2"/>
  <c r="Q2871" i="2"/>
  <c r="X2871" i="2"/>
  <c r="Y2871" i="2"/>
  <c r="Z2871" i="2"/>
  <c r="AA2871" i="2"/>
  <c r="N2872" i="2"/>
  <c r="O2872" i="2"/>
  <c r="R2872" i="2" s="1"/>
  <c r="P2872" i="2"/>
  <c r="Q2872" i="2"/>
  <c r="S2872" i="2"/>
  <c r="T2872" i="2"/>
  <c r="U2872" i="2" s="1"/>
  <c r="X2872" i="2"/>
  <c r="Y2872" i="2"/>
  <c r="Z2872" i="2"/>
  <c r="AA2872" i="2"/>
  <c r="N2873" i="2"/>
  <c r="O2873" i="2"/>
  <c r="R2873" i="2" s="1"/>
  <c r="P2873" i="2"/>
  <c r="Q2873" i="2"/>
  <c r="X2873" i="2"/>
  <c r="Y2873" i="2"/>
  <c r="Z2873" i="2"/>
  <c r="AA2873" i="2"/>
  <c r="N2874" i="2"/>
  <c r="O2874" i="2"/>
  <c r="R2874" i="2" s="1"/>
  <c r="P2874" i="2"/>
  <c r="Q2874" i="2"/>
  <c r="S2874" i="2"/>
  <c r="T2874" i="2"/>
  <c r="U2874" i="2" s="1"/>
  <c r="V2874" i="2"/>
  <c r="X2874" i="2"/>
  <c r="Y2874" i="2"/>
  <c r="Z2874" i="2"/>
  <c r="AA2874" i="2"/>
  <c r="N2875" i="2"/>
  <c r="O2875" i="2"/>
  <c r="R2875" i="2" s="1"/>
  <c r="P2875" i="2"/>
  <c r="Q2875" i="2"/>
  <c r="S2875" i="2"/>
  <c r="T2875" i="2"/>
  <c r="U2875" i="2" s="1"/>
  <c r="X2875" i="2"/>
  <c r="Y2875" i="2"/>
  <c r="Z2875" i="2"/>
  <c r="AA2875" i="2"/>
  <c r="N2876" i="2"/>
  <c r="O2876" i="2"/>
  <c r="R2876" i="2" s="1"/>
  <c r="P2876" i="2"/>
  <c r="Q2876" i="2"/>
  <c r="X2876" i="2"/>
  <c r="Y2876" i="2"/>
  <c r="Z2876" i="2"/>
  <c r="AA2876" i="2"/>
  <c r="N2877" i="2"/>
  <c r="O2877" i="2"/>
  <c r="P2877" i="2"/>
  <c r="Q2877" i="2"/>
  <c r="R2877" i="2"/>
  <c r="S2877" i="2"/>
  <c r="X2877" i="2"/>
  <c r="Y2877" i="2"/>
  <c r="Z2877" i="2"/>
  <c r="AA2877" i="2"/>
  <c r="N2878" i="2"/>
  <c r="O2878" i="2"/>
  <c r="R2878" i="2" s="1"/>
  <c r="P2878" i="2"/>
  <c r="Q2878" i="2"/>
  <c r="T2878" i="2"/>
  <c r="U2878" i="2" s="1"/>
  <c r="X2878" i="2"/>
  <c r="Y2878" i="2"/>
  <c r="Z2878" i="2"/>
  <c r="AA2878" i="2"/>
  <c r="N2879" i="2"/>
  <c r="O2879" i="2"/>
  <c r="R2879" i="2" s="1"/>
  <c r="P2879" i="2"/>
  <c r="Q2879" i="2"/>
  <c r="S2879" i="2"/>
  <c r="X2879" i="2"/>
  <c r="Y2879" i="2"/>
  <c r="Z2879" i="2"/>
  <c r="AA2879" i="2"/>
  <c r="N2880" i="2"/>
  <c r="O2880" i="2"/>
  <c r="R2880" i="2" s="1"/>
  <c r="P2880" i="2"/>
  <c r="Q2880" i="2"/>
  <c r="X2880" i="2"/>
  <c r="Y2880" i="2"/>
  <c r="Z2880" i="2"/>
  <c r="AA2880" i="2"/>
  <c r="N2881" i="2"/>
  <c r="O2881" i="2"/>
  <c r="R2881" i="2" s="1"/>
  <c r="P2881" i="2"/>
  <c r="Q2881" i="2"/>
  <c r="S2881" i="2"/>
  <c r="T2881" i="2"/>
  <c r="U2881" i="2" s="1"/>
  <c r="X2881" i="2"/>
  <c r="Y2881" i="2"/>
  <c r="Z2881" i="2"/>
  <c r="AA2881" i="2"/>
  <c r="N2882" i="2"/>
  <c r="O2882" i="2"/>
  <c r="R2882" i="2" s="1"/>
  <c r="P2882" i="2"/>
  <c r="Q2882" i="2"/>
  <c r="S2882" i="2"/>
  <c r="T2882" i="2"/>
  <c r="U2882" i="2" s="1"/>
  <c r="X2882" i="2"/>
  <c r="Y2882" i="2"/>
  <c r="Z2882" i="2"/>
  <c r="AA2882" i="2"/>
  <c r="N2883" i="2"/>
  <c r="O2883" i="2"/>
  <c r="R2883" i="2" s="1"/>
  <c r="P2883" i="2"/>
  <c r="Q2883" i="2"/>
  <c r="X2883" i="2"/>
  <c r="Y2883" i="2"/>
  <c r="Z2883" i="2"/>
  <c r="AA2883" i="2"/>
  <c r="N2884" i="2"/>
  <c r="O2884" i="2"/>
  <c r="R2884" i="2" s="1"/>
  <c r="P2884" i="2"/>
  <c r="Q2884" i="2"/>
  <c r="S2884" i="2"/>
  <c r="T2884" i="2"/>
  <c r="U2884" i="2" s="1"/>
  <c r="X2884" i="2"/>
  <c r="Y2884" i="2"/>
  <c r="Z2884" i="2"/>
  <c r="AA2884" i="2"/>
  <c r="N2885" i="2"/>
  <c r="O2885" i="2"/>
  <c r="R2885" i="2" s="1"/>
  <c r="P2885" i="2"/>
  <c r="Q2885" i="2"/>
  <c r="X2885" i="2"/>
  <c r="Y2885" i="2"/>
  <c r="Z2885" i="2"/>
  <c r="AA2885" i="2"/>
  <c r="N2886" i="2"/>
  <c r="O2886" i="2"/>
  <c r="R2886" i="2" s="1"/>
  <c r="P2886" i="2"/>
  <c r="Q2886" i="2"/>
  <c r="X2886" i="2"/>
  <c r="Y2886" i="2"/>
  <c r="Z2886" i="2"/>
  <c r="AA2886" i="2"/>
  <c r="N2887" i="2"/>
  <c r="O2887" i="2"/>
  <c r="R2887" i="2" s="1"/>
  <c r="P2887" i="2"/>
  <c r="Q2887" i="2"/>
  <c r="S2887" i="2"/>
  <c r="T2887" i="2"/>
  <c r="U2887" i="2" s="1"/>
  <c r="X2887" i="2"/>
  <c r="Y2887" i="2"/>
  <c r="Z2887" i="2"/>
  <c r="AA2887" i="2"/>
  <c r="N2888" i="2"/>
  <c r="O2888" i="2"/>
  <c r="P2888" i="2"/>
  <c r="Q2888" i="2"/>
  <c r="R2888" i="2"/>
  <c r="S2888" i="2"/>
  <c r="T2888" i="2"/>
  <c r="U2888" i="2" s="1"/>
  <c r="X2888" i="2"/>
  <c r="Y2888" i="2"/>
  <c r="Z2888" i="2"/>
  <c r="AA2888" i="2"/>
  <c r="N2889" i="2"/>
  <c r="O2889" i="2"/>
  <c r="R2889" i="2" s="1"/>
  <c r="P2889" i="2"/>
  <c r="Q2889" i="2"/>
  <c r="S2889" i="2"/>
  <c r="X2889" i="2"/>
  <c r="Y2889" i="2"/>
  <c r="Z2889" i="2"/>
  <c r="AA2889" i="2"/>
  <c r="N2890" i="2"/>
  <c r="O2890" i="2"/>
  <c r="R2890" i="2" s="1"/>
  <c r="P2890" i="2"/>
  <c r="Q2890" i="2"/>
  <c r="X2890" i="2"/>
  <c r="Y2890" i="2"/>
  <c r="Z2890" i="2"/>
  <c r="AA2890" i="2"/>
  <c r="N2891" i="2"/>
  <c r="O2891" i="2"/>
  <c r="R2891" i="2" s="1"/>
  <c r="P2891" i="2"/>
  <c r="Q2891" i="2"/>
  <c r="X2891" i="2"/>
  <c r="Y2891" i="2"/>
  <c r="Z2891" i="2"/>
  <c r="AA2891" i="2"/>
  <c r="N2892" i="2"/>
  <c r="O2892" i="2"/>
  <c r="R2892" i="2" s="1"/>
  <c r="P2892" i="2"/>
  <c r="Q2892" i="2"/>
  <c r="S2892" i="2"/>
  <c r="T2892" i="2"/>
  <c r="U2892" i="2" s="1"/>
  <c r="X2892" i="2"/>
  <c r="Y2892" i="2"/>
  <c r="Z2892" i="2"/>
  <c r="AA2892" i="2"/>
  <c r="N2893" i="2"/>
  <c r="O2893" i="2"/>
  <c r="R2893" i="2" s="1"/>
  <c r="P2893" i="2"/>
  <c r="Q2893" i="2"/>
  <c r="S2893" i="2"/>
  <c r="T2893" i="2"/>
  <c r="U2893" i="2" s="1"/>
  <c r="X2893" i="2"/>
  <c r="Y2893" i="2"/>
  <c r="Z2893" i="2"/>
  <c r="AA2893" i="2"/>
  <c r="N2894" i="2"/>
  <c r="O2894" i="2"/>
  <c r="R2894" i="2" s="1"/>
  <c r="P2894" i="2"/>
  <c r="Q2894" i="2"/>
  <c r="S2894" i="2"/>
  <c r="T2894" i="2"/>
  <c r="U2894" i="2" s="1"/>
  <c r="W2894" i="2"/>
  <c r="X2894" i="2"/>
  <c r="Y2894" i="2"/>
  <c r="Z2894" i="2"/>
  <c r="AA2894" i="2"/>
  <c r="N2895" i="2"/>
  <c r="O2895" i="2"/>
  <c r="R2895" i="2" s="1"/>
  <c r="P2895" i="2"/>
  <c r="Q2895" i="2"/>
  <c r="S2895" i="2"/>
  <c r="T2895" i="2"/>
  <c r="U2895" i="2" s="1"/>
  <c r="X2895" i="2"/>
  <c r="Y2895" i="2"/>
  <c r="Z2895" i="2"/>
  <c r="AA2895" i="2"/>
  <c r="N2896" i="2"/>
  <c r="O2896" i="2"/>
  <c r="R2896" i="2" s="1"/>
  <c r="P2896" i="2"/>
  <c r="Q2896" i="2"/>
  <c r="S2896" i="2"/>
  <c r="X2896" i="2"/>
  <c r="Y2896" i="2"/>
  <c r="Z2896" i="2"/>
  <c r="AA2896" i="2"/>
  <c r="N2897" i="2"/>
  <c r="O2897" i="2"/>
  <c r="R2897" i="2" s="1"/>
  <c r="P2897" i="2"/>
  <c r="Q2897" i="2"/>
  <c r="S2897" i="2"/>
  <c r="T2897" i="2"/>
  <c r="U2897" i="2" s="1"/>
  <c r="X2897" i="2"/>
  <c r="Y2897" i="2"/>
  <c r="Z2897" i="2"/>
  <c r="AA2897" i="2"/>
  <c r="N2898" i="2"/>
  <c r="O2898" i="2"/>
  <c r="R2898" i="2" s="1"/>
  <c r="P2898" i="2"/>
  <c r="Q2898" i="2"/>
  <c r="X2898" i="2"/>
  <c r="Y2898" i="2"/>
  <c r="Z2898" i="2"/>
  <c r="AA2898" i="2"/>
  <c r="N2899" i="2"/>
  <c r="O2899" i="2"/>
  <c r="R2899" i="2" s="1"/>
  <c r="P2899" i="2"/>
  <c r="Q2899" i="2"/>
  <c r="S2899" i="2"/>
  <c r="T2899" i="2"/>
  <c r="U2899" i="2" s="1"/>
  <c r="W2899" i="2"/>
  <c r="X2899" i="2"/>
  <c r="Y2899" i="2"/>
  <c r="Z2899" i="2"/>
  <c r="AA2899" i="2"/>
  <c r="N2900" i="2"/>
  <c r="O2900" i="2"/>
  <c r="R2900" i="2" s="1"/>
  <c r="P2900" i="2"/>
  <c r="Q2900" i="2"/>
  <c r="S2900" i="2"/>
  <c r="X2900" i="2"/>
  <c r="Y2900" i="2"/>
  <c r="Z2900" i="2"/>
  <c r="AA2900" i="2"/>
  <c r="N2901" i="2"/>
  <c r="O2901" i="2"/>
  <c r="P2901" i="2"/>
  <c r="Q2901" i="2"/>
  <c r="R2901" i="2"/>
  <c r="S2901" i="2"/>
  <c r="T2901" i="2"/>
  <c r="U2901" i="2" s="1"/>
  <c r="V2901" i="2"/>
  <c r="X2901" i="2"/>
  <c r="Y2901" i="2"/>
  <c r="Z2901" i="2"/>
  <c r="AA2901" i="2"/>
  <c r="N2902" i="2"/>
  <c r="O2902" i="2"/>
  <c r="R2902" i="2" s="1"/>
  <c r="P2902" i="2"/>
  <c r="Q2902" i="2"/>
  <c r="S2902" i="2"/>
  <c r="X2902" i="2"/>
  <c r="Y2902" i="2"/>
  <c r="Z2902" i="2"/>
  <c r="AA2902" i="2"/>
  <c r="N2903" i="2"/>
  <c r="O2903" i="2"/>
  <c r="R2903" i="2" s="1"/>
  <c r="P2903" i="2"/>
  <c r="Q2903" i="2"/>
  <c r="S2903" i="2"/>
  <c r="T2903" i="2"/>
  <c r="U2903" i="2" s="1"/>
  <c r="X2903" i="2"/>
  <c r="Y2903" i="2"/>
  <c r="Z2903" i="2"/>
  <c r="AA2903" i="2"/>
  <c r="N2904" i="2"/>
  <c r="O2904" i="2"/>
  <c r="R2904" i="2" s="1"/>
  <c r="P2904" i="2"/>
  <c r="Q2904" i="2"/>
  <c r="X2904" i="2"/>
  <c r="Y2904" i="2"/>
  <c r="Z2904" i="2"/>
  <c r="AA2904" i="2"/>
  <c r="N2905" i="2"/>
  <c r="O2905" i="2"/>
  <c r="R2905" i="2" s="1"/>
  <c r="P2905" i="2"/>
  <c r="Q2905" i="2"/>
  <c r="S2905" i="2"/>
  <c r="T2905" i="2"/>
  <c r="U2905" i="2" s="1"/>
  <c r="X2905" i="2"/>
  <c r="Y2905" i="2"/>
  <c r="Z2905" i="2"/>
  <c r="AA2905" i="2"/>
  <c r="N2906" i="2"/>
  <c r="O2906" i="2"/>
  <c r="R2906" i="2" s="1"/>
  <c r="P2906" i="2"/>
  <c r="Q2906" i="2"/>
  <c r="S2906" i="2"/>
  <c r="T2906" i="2"/>
  <c r="U2906" i="2" s="1"/>
  <c r="X2906" i="2"/>
  <c r="Y2906" i="2"/>
  <c r="Z2906" i="2"/>
  <c r="AA2906" i="2"/>
  <c r="N2907" i="2"/>
  <c r="O2907" i="2"/>
  <c r="R2907" i="2" s="1"/>
  <c r="P2907" i="2"/>
  <c r="Q2907" i="2"/>
  <c r="X2907" i="2"/>
  <c r="Y2907" i="2"/>
  <c r="Z2907" i="2"/>
  <c r="AA2907" i="2"/>
  <c r="N2908" i="2"/>
  <c r="O2908" i="2"/>
  <c r="R2908" i="2" s="1"/>
  <c r="P2908" i="2"/>
  <c r="Q2908" i="2"/>
  <c r="S2908" i="2"/>
  <c r="T2908" i="2"/>
  <c r="U2908" i="2" s="1"/>
  <c r="X2908" i="2"/>
  <c r="Y2908" i="2"/>
  <c r="Z2908" i="2"/>
  <c r="AA2908" i="2"/>
  <c r="N2909" i="2"/>
  <c r="O2909" i="2"/>
  <c r="R2909" i="2" s="1"/>
  <c r="P2909" i="2"/>
  <c r="Q2909" i="2"/>
  <c r="S2909" i="2"/>
  <c r="X2909" i="2"/>
  <c r="Y2909" i="2"/>
  <c r="Z2909" i="2"/>
  <c r="AA2909" i="2"/>
  <c r="N2910" i="2"/>
  <c r="O2910" i="2"/>
  <c r="R2910" i="2" s="1"/>
  <c r="P2910" i="2"/>
  <c r="Q2910" i="2"/>
  <c r="X2910" i="2"/>
  <c r="Y2910" i="2"/>
  <c r="Z2910" i="2"/>
  <c r="AA2910" i="2"/>
  <c r="N2911" i="2"/>
  <c r="O2911" i="2"/>
  <c r="R2911" i="2" s="1"/>
  <c r="P2911" i="2"/>
  <c r="Q2911" i="2"/>
  <c r="S2911" i="2"/>
  <c r="T2911" i="2"/>
  <c r="U2911" i="2" s="1"/>
  <c r="X2911" i="2"/>
  <c r="Y2911" i="2"/>
  <c r="Z2911" i="2"/>
  <c r="AA2911" i="2"/>
  <c r="N2912" i="2"/>
  <c r="O2912" i="2"/>
  <c r="R2912" i="2" s="1"/>
  <c r="P2912" i="2"/>
  <c r="Q2912" i="2"/>
  <c r="S2912" i="2"/>
  <c r="T2912" i="2"/>
  <c r="U2912" i="2" s="1"/>
  <c r="X2912" i="2"/>
  <c r="Y2912" i="2"/>
  <c r="Z2912" i="2"/>
  <c r="AA2912" i="2"/>
  <c r="N2913" i="2"/>
  <c r="O2913" i="2"/>
  <c r="R2913" i="2" s="1"/>
  <c r="P2913" i="2"/>
  <c r="Q2913" i="2"/>
  <c r="X2913" i="2"/>
  <c r="Y2913" i="2"/>
  <c r="Z2913" i="2"/>
  <c r="AA2913" i="2"/>
  <c r="N2914" i="2"/>
  <c r="O2914" i="2"/>
  <c r="R2914" i="2" s="1"/>
  <c r="P2914" i="2"/>
  <c r="Q2914" i="2"/>
  <c r="X2914" i="2"/>
  <c r="Y2914" i="2"/>
  <c r="Z2914" i="2"/>
  <c r="AA2914" i="2"/>
  <c r="N2915" i="2"/>
  <c r="O2915" i="2"/>
  <c r="R2915" i="2" s="1"/>
  <c r="P2915" i="2"/>
  <c r="Q2915" i="2"/>
  <c r="S2915" i="2"/>
  <c r="T2915" i="2"/>
  <c r="U2915" i="2" s="1"/>
  <c r="X2915" i="2"/>
  <c r="Y2915" i="2"/>
  <c r="Z2915" i="2"/>
  <c r="AA2915" i="2"/>
  <c r="N2916" i="2"/>
  <c r="O2916" i="2"/>
  <c r="R2916" i="2" s="1"/>
  <c r="P2916" i="2"/>
  <c r="Q2916" i="2"/>
  <c r="S2916" i="2"/>
  <c r="X2916" i="2"/>
  <c r="Y2916" i="2"/>
  <c r="Z2916" i="2"/>
  <c r="AA2916" i="2"/>
  <c r="N2917" i="2"/>
  <c r="O2917" i="2"/>
  <c r="R2917" i="2" s="1"/>
  <c r="P2917" i="2"/>
  <c r="Q2917" i="2"/>
  <c r="X2917" i="2"/>
  <c r="Y2917" i="2"/>
  <c r="Z2917" i="2"/>
  <c r="AA2917" i="2"/>
  <c r="N2918" i="2"/>
  <c r="O2918" i="2"/>
  <c r="R2918" i="2" s="1"/>
  <c r="P2918" i="2"/>
  <c r="Q2918" i="2"/>
  <c r="S2918" i="2"/>
  <c r="X2918" i="2"/>
  <c r="Y2918" i="2"/>
  <c r="Z2918" i="2"/>
  <c r="AA2918" i="2"/>
  <c r="N2919" i="2"/>
  <c r="O2919" i="2"/>
  <c r="R2919" i="2" s="1"/>
  <c r="P2919" i="2"/>
  <c r="Q2919" i="2"/>
  <c r="X2919" i="2"/>
  <c r="Y2919" i="2"/>
  <c r="Z2919" i="2"/>
  <c r="AA2919" i="2"/>
  <c r="N2920" i="2"/>
  <c r="O2920" i="2"/>
  <c r="R2920" i="2" s="1"/>
  <c r="P2920" i="2"/>
  <c r="Q2920" i="2"/>
  <c r="X2920" i="2"/>
  <c r="Y2920" i="2"/>
  <c r="Z2920" i="2"/>
  <c r="AA2920" i="2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11" i="8"/>
  <c r="O4439" i="3"/>
  <c r="P4439" i="3" s="1"/>
  <c r="O4440" i="3"/>
  <c r="P4440" i="3" s="1"/>
  <c r="Q4440" i="3" s="1"/>
  <c r="O4441" i="3"/>
  <c r="P4441" i="3" s="1"/>
  <c r="O4442" i="3"/>
  <c r="P4442" i="3" s="1"/>
  <c r="R4442" i="3" s="1"/>
  <c r="O4443" i="3"/>
  <c r="O4444" i="3"/>
  <c r="P4444" i="3" s="1"/>
  <c r="T2228" i="2" s="1"/>
  <c r="U2228" i="2" s="1"/>
  <c r="O4445" i="3"/>
  <c r="O4446" i="3"/>
  <c r="P4446" i="3" s="1"/>
  <c r="O4447" i="3"/>
  <c r="P4447" i="3" s="1"/>
  <c r="R4447" i="3" s="1"/>
  <c r="O4448" i="3"/>
  <c r="P4448" i="3" s="1"/>
  <c r="O4449" i="3"/>
  <c r="P4449" i="3" s="1"/>
  <c r="O4450" i="3"/>
  <c r="P4450" i="3" s="1"/>
  <c r="Q4450" i="3" s="1"/>
  <c r="O4451" i="3"/>
  <c r="P4451" i="3" s="1"/>
  <c r="T2230" i="2" s="1"/>
  <c r="U2230" i="2" s="1"/>
  <c r="O4452" i="3"/>
  <c r="P4452" i="3" s="1"/>
  <c r="O4453" i="3"/>
  <c r="P4453" i="3" s="1"/>
  <c r="O4454" i="3"/>
  <c r="O4455" i="3"/>
  <c r="O4456" i="3"/>
  <c r="O4457" i="3"/>
  <c r="P4457" i="3" s="1"/>
  <c r="Q4457" i="3" s="1"/>
  <c r="O4458" i="3"/>
  <c r="P4458" i="3" s="1"/>
  <c r="Q4458" i="3" s="1"/>
  <c r="O4459" i="3"/>
  <c r="P4459" i="3" s="1"/>
  <c r="S4459" i="3" s="1"/>
  <c r="O4460" i="3"/>
  <c r="P4460" i="3" s="1"/>
  <c r="S4460" i="3" s="1"/>
  <c r="O4461" i="3"/>
  <c r="P4461" i="3" s="1"/>
  <c r="O4462" i="3"/>
  <c r="O4463" i="3"/>
  <c r="P4463" i="3" s="1"/>
  <c r="O4464" i="3"/>
  <c r="P4464" i="3" s="1"/>
  <c r="O4465" i="3"/>
  <c r="P4465" i="3" s="1"/>
  <c r="O4466" i="3"/>
  <c r="P4466" i="3" s="1"/>
  <c r="O4467" i="3"/>
  <c r="P4467" i="3" s="1"/>
  <c r="R4467" i="3" s="1"/>
  <c r="O4468" i="3"/>
  <c r="P4468" i="3" s="1"/>
  <c r="R4468" i="3" s="1"/>
  <c r="O4469" i="3"/>
  <c r="P4469" i="3" s="1"/>
  <c r="S4469" i="3" s="1"/>
  <c r="O4470" i="3"/>
  <c r="O4471" i="3"/>
  <c r="O4472" i="3"/>
  <c r="P4472" i="3" s="1"/>
  <c r="O4473" i="3"/>
  <c r="P4473" i="3" s="1"/>
  <c r="R4473" i="3" s="1"/>
  <c r="O4474" i="3"/>
  <c r="P4474" i="3" s="1"/>
  <c r="Q4474" i="3" s="1"/>
  <c r="O4475" i="3"/>
  <c r="P4475" i="3" s="1"/>
  <c r="O4476" i="3"/>
  <c r="P4476" i="3" s="1"/>
  <c r="O4477" i="3"/>
  <c r="S2240" i="2" s="1"/>
  <c r="O4478" i="3"/>
  <c r="P4478" i="3" s="1"/>
  <c r="S4478" i="3" s="1"/>
  <c r="W2241" i="2" s="1"/>
  <c r="O4479" i="3"/>
  <c r="P4479" i="3" s="1"/>
  <c r="O4480" i="3"/>
  <c r="P4480" i="3" s="1"/>
  <c r="O4481" i="3"/>
  <c r="P4481" i="3" s="1"/>
  <c r="R4481" i="3" s="1"/>
  <c r="O4482" i="3"/>
  <c r="O4483" i="3"/>
  <c r="P4483" i="3" s="1"/>
  <c r="O4484" i="3"/>
  <c r="P4484" i="3" s="1"/>
  <c r="Q4484" i="3" s="1"/>
  <c r="O4485" i="3"/>
  <c r="P4485" i="3" s="1"/>
  <c r="T2245" i="2" s="1"/>
  <c r="U2245" i="2" s="1"/>
  <c r="O4486" i="3"/>
  <c r="O4487" i="3"/>
  <c r="P4487" i="3" s="1"/>
  <c r="T2247" i="2" s="1"/>
  <c r="U2247" i="2" s="1"/>
  <c r="O4488" i="3"/>
  <c r="P4488" i="3" s="1"/>
  <c r="O4489" i="3"/>
  <c r="P4489" i="3" s="1"/>
  <c r="R4489" i="3" s="1"/>
  <c r="V2249" i="2" s="1"/>
  <c r="O4490" i="3"/>
  <c r="O4491" i="3"/>
  <c r="O4492" i="3"/>
  <c r="P4492" i="3" s="1"/>
  <c r="S4492" i="3" s="1"/>
  <c r="O4493" i="3"/>
  <c r="P4493" i="3" s="1"/>
  <c r="T2253" i="2" s="1"/>
  <c r="U2253" i="2" s="1"/>
  <c r="O4494" i="3"/>
  <c r="S2254" i="2" s="1"/>
  <c r="O4495" i="3"/>
  <c r="S2255" i="2" s="1"/>
  <c r="P4495" i="3"/>
  <c r="T2255" i="2" s="1"/>
  <c r="U2255" i="2" s="1"/>
  <c r="O4496" i="3"/>
  <c r="P4496" i="3"/>
  <c r="Q4496" i="3" s="1"/>
  <c r="O4497" i="3"/>
  <c r="P4497" i="3" s="1"/>
  <c r="Q4497" i="3" s="1"/>
  <c r="O4498" i="3"/>
  <c r="P4498" i="3" s="1"/>
  <c r="S4498" i="3" s="1"/>
  <c r="O4499" i="3"/>
  <c r="P4499" i="3" s="1"/>
  <c r="O4500" i="3"/>
  <c r="P4500" i="3" s="1"/>
  <c r="R4500" i="3" s="1"/>
  <c r="O4501" i="3"/>
  <c r="P4501" i="3" s="1"/>
  <c r="S4501" i="3"/>
  <c r="O4502" i="3"/>
  <c r="P4502" i="3" s="1"/>
  <c r="O4503" i="3"/>
  <c r="P4503" i="3" s="1"/>
  <c r="R4503" i="3" s="1"/>
  <c r="O4504" i="3"/>
  <c r="P4504" i="3" s="1"/>
  <c r="T2256" i="2" s="1"/>
  <c r="U2256" i="2" s="1"/>
  <c r="O4505" i="3"/>
  <c r="O4506" i="3"/>
  <c r="P4506" i="3" s="1"/>
  <c r="R4506" i="3" s="1"/>
  <c r="V2258" i="2" s="1"/>
  <c r="O4507" i="3"/>
  <c r="P4507" i="3" s="1"/>
  <c r="O4508" i="3"/>
  <c r="P4508" i="3" s="1"/>
  <c r="O4509" i="3"/>
  <c r="O4510" i="3"/>
  <c r="P4510" i="3" s="1"/>
  <c r="R4510" i="3" s="1"/>
  <c r="V2262" i="2" s="1"/>
  <c r="O4511" i="3"/>
  <c r="O4512" i="3"/>
  <c r="P4512" i="3" s="1"/>
  <c r="O4513" i="3"/>
  <c r="P4513" i="3" s="1"/>
  <c r="O4514" i="3"/>
  <c r="P4514" i="3" s="1"/>
  <c r="S4514" i="3" s="1"/>
  <c r="O4515" i="3"/>
  <c r="P4515" i="3" s="1"/>
  <c r="Q4515" i="3" s="1"/>
  <c r="O4516" i="3"/>
  <c r="P4516" i="3"/>
  <c r="O4517" i="3"/>
  <c r="O4518" i="3"/>
  <c r="P4518" i="3" s="1"/>
  <c r="R4518" i="3" s="1"/>
  <c r="V2265" i="2" s="1"/>
  <c r="O4519" i="3"/>
  <c r="P4519" i="3" s="1"/>
  <c r="O4520" i="3"/>
  <c r="P4520" i="3" s="1"/>
  <c r="O4521" i="3"/>
  <c r="O4522" i="3"/>
  <c r="P4522" i="3" s="1"/>
  <c r="Q4522" i="3" s="1"/>
  <c r="R4522" i="3"/>
  <c r="O4523" i="3"/>
  <c r="O4524" i="3"/>
  <c r="P4524" i="3" s="1"/>
  <c r="S4524" i="3" s="1"/>
  <c r="O4525" i="3"/>
  <c r="P4525" i="3" s="1"/>
  <c r="O4526" i="3"/>
  <c r="P4526" i="3" s="1"/>
  <c r="O4527" i="3"/>
  <c r="P4527" i="3" s="1"/>
  <c r="R4527" i="3" s="1"/>
  <c r="O4528" i="3"/>
  <c r="P4528" i="3" s="1"/>
  <c r="Q4528" i="3" s="1"/>
  <c r="O4529" i="3"/>
  <c r="P4529" i="3" s="1"/>
  <c r="O4530" i="3"/>
  <c r="P4530" i="3" s="1"/>
  <c r="O4531" i="3"/>
  <c r="P4531" i="3" s="1"/>
  <c r="O4532" i="3"/>
  <c r="P4532" i="3" s="1"/>
  <c r="O4533" i="3"/>
  <c r="P4533" i="3" s="1"/>
  <c r="O4534" i="3"/>
  <c r="P4534" i="3" s="1"/>
  <c r="Q4534" i="3" s="1"/>
  <c r="O4535" i="3"/>
  <c r="P4535" i="3" s="1"/>
  <c r="Q4535" i="3" s="1"/>
  <c r="O4536" i="3"/>
  <c r="P4536" i="3" s="1"/>
  <c r="Q4536" i="3" s="1"/>
  <c r="O4537" i="3"/>
  <c r="P4537" i="3" s="1"/>
  <c r="Q4537" i="3" s="1"/>
  <c r="O4538" i="3"/>
  <c r="P4538" i="3" s="1"/>
  <c r="Q4538" i="3" s="1"/>
  <c r="O4539" i="3"/>
  <c r="P4539" i="3" s="1"/>
  <c r="T2271" i="2" s="1"/>
  <c r="U2271" i="2" s="1"/>
  <c r="O4540" i="3"/>
  <c r="P4540" i="3" s="1"/>
  <c r="Q4540" i="3" s="1"/>
  <c r="O4541" i="3"/>
  <c r="P4541" i="3" s="1"/>
  <c r="O4542" i="3"/>
  <c r="P4542" i="3" s="1"/>
  <c r="Q4542" i="3" s="1"/>
  <c r="O4543" i="3"/>
  <c r="O4544" i="3"/>
  <c r="P4544" i="3" s="1"/>
  <c r="T2274" i="2" s="1"/>
  <c r="U2274" i="2" s="1"/>
  <c r="O4545" i="3"/>
  <c r="O4546" i="3"/>
  <c r="P4546" i="3" s="1"/>
  <c r="O4547" i="3"/>
  <c r="P4547" i="3" s="1"/>
  <c r="R4547" i="3" s="1"/>
  <c r="V2277" i="2" s="1"/>
  <c r="O4548" i="3"/>
  <c r="P4548" i="3"/>
  <c r="O4549" i="3"/>
  <c r="O4550" i="3"/>
  <c r="O4551" i="3"/>
  <c r="O4552" i="3"/>
  <c r="P4552" i="3" s="1"/>
  <c r="O4553" i="3"/>
  <c r="P4553" i="3" s="1"/>
  <c r="O4554" i="3"/>
  <c r="P4554" i="3" s="1"/>
  <c r="Q4554" i="3" s="1"/>
  <c r="O4555" i="3"/>
  <c r="S2285" i="2" s="1"/>
  <c r="P4555" i="3"/>
  <c r="T2285" i="2" s="1"/>
  <c r="U2285" i="2" s="1"/>
  <c r="O4556" i="3"/>
  <c r="P4556" i="3" s="1"/>
  <c r="O4557" i="3"/>
  <c r="P4557" i="3" s="1"/>
  <c r="O4558" i="3"/>
  <c r="P4558" i="3" s="1"/>
  <c r="O4559" i="3"/>
  <c r="P4559" i="3" s="1"/>
  <c r="R4559" i="3"/>
  <c r="O4560" i="3"/>
  <c r="P4560" i="3" s="1"/>
  <c r="Q4560" i="3"/>
  <c r="O4561" i="3"/>
  <c r="P4561" i="3" s="1"/>
  <c r="S4561" i="3" s="1"/>
  <c r="W2286" i="2" s="1"/>
  <c r="O4562" i="3"/>
  <c r="O4563" i="3"/>
  <c r="P4563" i="3" s="1"/>
  <c r="T2288" i="2" s="1"/>
  <c r="U2288" i="2" s="1"/>
  <c r="O4564" i="3"/>
  <c r="P4564" i="3" s="1"/>
  <c r="O4565" i="3"/>
  <c r="P4565" i="3"/>
  <c r="O4566" i="3"/>
  <c r="P4566" i="3" s="1"/>
  <c r="O4567" i="3"/>
  <c r="P4567" i="3" s="1"/>
  <c r="R4567" i="3" s="1"/>
  <c r="O4568" i="3"/>
  <c r="P4568" i="3" s="1"/>
  <c r="O4569" i="3"/>
  <c r="P4569" i="3" s="1"/>
  <c r="O4570" i="3"/>
  <c r="P4570" i="3" s="1"/>
  <c r="S4570" i="3" s="1"/>
  <c r="O4571" i="3"/>
  <c r="P4571" i="3" s="1"/>
  <c r="O4572" i="3"/>
  <c r="P4572" i="3" s="1"/>
  <c r="O4573" i="3"/>
  <c r="P4573" i="3" s="1"/>
  <c r="S4573" i="3" s="1"/>
  <c r="O4574" i="3"/>
  <c r="P4574" i="3" s="1"/>
  <c r="Q4574" i="3" s="1"/>
  <c r="O4575" i="3"/>
  <c r="P4575" i="3" s="1"/>
  <c r="T2289" i="2" s="1"/>
  <c r="U2289" i="2" s="1"/>
  <c r="O4576" i="3"/>
  <c r="O4577" i="3"/>
  <c r="P4577" i="3" s="1"/>
  <c r="O4578" i="3"/>
  <c r="P4578" i="3" s="1"/>
  <c r="R4578" i="3" s="1"/>
  <c r="V2292" i="2" s="1"/>
  <c r="O4579" i="3"/>
  <c r="S2293" i="2" s="1"/>
  <c r="P4579" i="3"/>
  <c r="Q4579" i="3" s="1"/>
  <c r="O4580" i="3"/>
  <c r="O4581" i="3"/>
  <c r="S2295" i="2" s="1"/>
  <c r="P4581" i="3"/>
  <c r="R4581" i="3" s="1"/>
  <c r="O4582" i="3"/>
  <c r="P4582" i="3" s="1"/>
  <c r="Q4582" i="3"/>
  <c r="O4583" i="3"/>
  <c r="O4584" i="3"/>
  <c r="P4584" i="3" s="1"/>
  <c r="O4585" i="3"/>
  <c r="P4585" i="3" s="1"/>
  <c r="O4586" i="3"/>
  <c r="P4586" i="3" s="1"/>
  <c r="R4586" i="3" s="1"/>
  <c r="O4587" i="3"/>
  <c r="P4587" i="3" s="1"/>
  <c r="R4587" i="3" s="1"/>
  <c r="O4588" i="3"/>
  <c r="P4588" i="3" s="1"/>
  <c r="Q4588" i="3" s="1"/>
  <c r="O4589" i="3"/>
  <c r="P4589" i="3" s="1"/>
  <c r="O4590" i="3"/>
  <c r="P4590" i="3" s="1"/>
  <c r="Q4590" i="3" s="1"/>
  <c r="O4591" i="3"/>
  <c r="P4591" i="3" s="1"/>
  <c r="Q4591" i="3" s="1"/>
  <c r="O4592" i="3"/>
  <c r="O4593" i="3"/>
  <c r="P4593" i="3" s="1"/>
  <c r="O4594" i="3"/>
  <c r="P4594" i="3" s="1"/>
  <c r="R4594" i="3" s="1"/>
  <c r="V2301" i="2" s="1"/>
  <c r="O4595" i="3"/>
  <c r="P4595" i="3" s="1"/>
  <c r="O4596" i="3"/>
  <c r="P4596" i="3" s="1"/>
  <c r="S4596" i="3" s="1"/>
  <c r="O4597" i="3"/>
  <c r="P4597" i="3" s="1"/>
  <c r="R4597" i="3" s="1"/>
  <c r="O4598" i="3"/>
  <c r="O4599" i="3"/>
  <c r="O4600" i="3"/>
  <c r="P4600" i="3" s="1"/>
  <c r="Q4600" i="3"/>
  <c r="O4601" i="3"/>
  <c r="O4602" i="3"/>
  <c r="O4603" i="3"/>
  <c r="P4603" i="3" s="1"/>
  <c r="R4603" i="3" s="1"/>
  <c r="O4604" i="3"/>
  <c r="P4604" i="3" s="1"/>
  <c r="S4604" i="3" s="1"/>
  <c r="W2307" i="2" s="1"/>
  <c r="O4605" i="3"/>
  <c r="P4605" i="3" s="1"/>
  <c r="R4605" i="3" s="1"/>
  <c r="V2308" i="2" s="1"/>
  <c r="O4606" i="3"/>
  <c r="P4606" i="3" s="1"/>
  <c r="T2309" i="2" s="1"/>
  <c r="U2309" i="2" s="1"/>
  <c r="O4607" i="3"/>
  <c r="P4607" i="3" s="1"/>
  <c r="O4608" i="3"/>
  <c r="P4608" i="3" s="1"/>
  <c r="O4609" i="3"/>
  <c r="P4609" i="3" s="1"/>
  <c r="R4609" i="3" s="1"/>
  <c r="O4610" i="3"/>
  <c r="P4610" i="3" s="1"/>
  <c r="S4610" i="3" s="1"/>
  <c r="O4611" i="3"/>
  <c r="P4611" i="3" s="1"/>
  <c r="O4612" i="3"/>
  <c r="P4612" i="3" s="1"/>
  <c r="O4613" i="3"/>
  <c r="P4613" i="3" s="1"/>
  <c r="Q4613" i="3" s="1"/>
  <c r="O4614" i="3"/>
  <c r="O4615" i="3"/>
  <c r="O4616" i="3"/>
  <c r="O4617" i="3"/>
  <c r="P4617" i="3" s="1"/>
  <c r="R4617" i="3" s="1"/>
  <c r="V2313" i="2" s="1"/>
  <c r="O4618" i="3"/>
  <c r="O4619" i="3"/>
  <c r="O4620" i="3"/>
  <c r="S2316" i="2" s="1"/>
  <c r="P4620" i="3"/>
  <c r="T2316" i="2" s="1"/>
  <c r="U2316" i="2" s="1"/>
  <c r="O4621" i="3"/>
  <c r="P4621" i="3" s="1"/>
  <c r="Q4621" i="3" s="1"/>
  <c r="O4622" i="3"/>
  <c r="P4622" i="3" s="1"/>
  <c r="O4623" i="3"/>
  <c r="P4623" i="3" s="1"/>
  <c r="O4624" i="3"/>
  <c r="P4624" i="3" s="1"/>
  <c r="O4625" i="3"/>
  <c r="P4625" i="3" s="1"/>
  <c r="R4625" i="3" s="1"/>
  <c r="O4626" i="3"/>
  <c r="O4627" i="3"/>
  <c r="P4627" i="3" s="1"/>
  <c r="O4628" i="3"/>
  <c r="O4629" i="3"/>
  <c r="O4630" i="3"/>
  <c r="P4630" i="3" s="1"/>
  <c r="O4631" i="3"/>
  <c r="P4631" i="3" s="1"/>
  <c r="O4632" i="3"/>
  <c r="S2323" i="2" s="1"/>
  <c r="O4633" i="3"/>
  <c r="P4633" i="3" s="1"/>
  <c r="T2324" i="2" s="1"/>
  <c r="U2324" i="2" s="1"/>
  <c r="O4634" i="3"/>
  <c r="P4634" i="3" s="1"/>
  <c r="S4634" i="3" s="1"/>
  <c r="O4635" i="3"/>
  <c r="P4635" i="3" s="1"/>
  <c r="O4636" i="3"/>
  <c r="P4636" i="3" s="1"/>
  <c r="O4637" i="3"/>
  <c r="P4637" i="3" s="1"/>
  <c r="S4637" i="3" s="1"/>
  <c r="O4638" i="3"/>
  <c r="P4638" i="3" s="1"/>
  <c r="S4638" i="3" s="1"/>
  <c r="R4638" i="3"/>
  <c r="O4639" i="3"/>
  <c r="P4639" i="3" s="1"/>
  <c r="Q4639" i="3" s="1"/>
  <c r="O4640" i="3"/>
  <c r="O4641" i="3"/>
  <c r="P4641" i="3" s="1"/>
  <c r="S4641" i="3" s="1"/>
  <c r="W2327" i="2" s="1"/>
  <c r="O4642" i="3"/>
  <c r="O4643" i="3"/>
  <c r="O4644" i="3"/>
  <c r="P4644" i="3" s="1"/>
  <c r="O4645" i="3"/>
  <c r="P4645" i="3" s="1"/>
  <c r="O4646" i="3"/>
  <c r="P4646" i="3" s="1"/>
  <c r="R4646" i="3" s="1"/>
  <c r="O4647" i="3"/>
  <c r="P4647" i="3" s="1"/>
  <c r="O4648" i="3"/>
  <c r="P4648" i="3" s="1"/>
  <c r="S4648" i="3" s="1"/>
  <c r="O4649" i="3"/>
  <c r="P4649" i="3" s="1"/>
  <c r="R4649" i="3" s="1"/>
  <c r="O4650" i="3"/>
  <c r="O4651" i="3"/>
  <c r="P4651" i="3" s="1"/>
  <c r="S4651" i="3" s="1"/>
  <c r="W2331" i="2" s="1"/>
  <c r="O4652" i="3"/>
  <c r="P4652" i="3" s="1"/>
  <c r="T2332" i="2" s="1"/>
  <c r="U2332" i="2" s="1"/>
  <c r="O4653" i="3"/>
  <c r="O4654" i="3"/>
  <c r="P4654" i="3" s="1"/>
  <c r="O4655" i="3"/>
  <c r="P4655" i="3" s="1"/>
  <c r="S4655" i="3" s="1"/>
  <c r="O4656" i="3"/>
  <c r="P4656" i="3" s="1"/>
  <c r="O4657" i="3"/>
  <c r="P4657" i="3" s="1"/>
  <c r="R4657" i="3" s="1"/>
  <c r="O4658" i="3"/>
  <c r="P4658" i="3"/>
  <c r="S4658" i="3" s="1"/>
  <c r="O4659" i="3"/>
  <c r="P4659" i="3" s="1"/>
  <c r="O4660" i="3"/>
  <c r="P4660" i="3" s="1"/>
  <c r="S4660" i="3" s="1"/>
  <c r="O4661" i="3"/>
  <c r="P4661" i="3" s="1"/>
  <c r="O4662" i="3"/>
  <c r="P4662" i="3" s="1"/>
  <c r="O4663" i="3"/>
  <c r="P4663" i="3" s="1"/>
  <c r="S4663" i="3" s="1"/>
  <c r="O4664" i="3"/>
  <c r="P4664" i="3" s="1"/>
  <c r="O4665" i="3"/>
  <c r="P4665" i="3" s="1"/>
  <c r="O4666" i="3"/>
  <c r="P4666" i="3" s="1"/>
  <c r="O4667" i="3"/>
  <c r="P4667" i="3" s="1"/>
  <c r="S4667" i="3" s="1"/>
  <c r="O4668" i="3"/>
  <c r="P4668" i="3" s="1"/>
  <c r="S4668" i="3" s="1"/>
  <c r="Q4668" i="3"/>
  <c r="O4669" i="3"/>
  <c r="P4669" i="3" s="1"/>
  <c r="R4669" i="3" s="1"/>
  <c r="O4670" i="3"/>
  <c r="O4671" i="3"/>
  <c r="P4671" i="3" s="1"/>
  <c r="O4672" i="3"/>
  <c r="P4672" i="3" s="1"/>
  <c r="R4672" i="3" s="1"/>
  <c r="V2338" i="2" s="1"/>
  <c r="S4672" i="3"/>
  <c r="W2338" i="2" s="1"/>
  <c r="O4673" i="3"/>
  <c r="O4674" i="3"/>
  <c r="P4674" i="3" s="1"/>
  <c r="O4675" i="3"/>
  <c r="P4675" i="3" s="1"/>
  <c r="T2341" i="2" s="1"/>
  <c r="U2341" i="2" s="1"/>
  <c r="O4676" i="3"/>
  <c r="O4677" i="3"/>
  <c r="O4678" i="3"/>
  <c r="P4678" i="3" s="1"/>
  <c r="S4678" i="3" s="1"/>
  <c r="W2344" i="2" s="1"/>
  <c r="O4679" i="3"/>
  <c r="P4679" i="3" s="1"/>
  <c r="S4679" i="3" s="1"/>
  <c r="W2345" i="2" s="1"/>
  <c r="O4680" i="3"/>
  <c r="S2346" i="2" s="1"/>
  <c r="O4681" i="3"/>
  <c r="P4681" i="3" s="1"/>
  <c r="Q4681" i="3" s="1"/>
  <c r="O4682" i="3"/>
  <c r="P4682" i="3" s="1"/>
  <c r="O4683" i="3"/>
  <c r="P4683" i="3" s="1"/>
  <c r="O4684" i="3"/>
  <c r="P4684" i="3" s="1"/>
  <c r="R4684" i="3" s="1"/>
  <c r="O4685" i="3"/>
  <c r="P4685" i="3" s="1"/>
  <c r="O4686" i="3"/>
  <c r="P4686" i="3" s="1"/>
  <c r="S4686" i="3" s="1"/>
  <c r="O4687" i="3"/>
  <c r="P4687" i="3" s="1"/>
  <c r="O4688" i="3"/>
  <c r="P4688" i="3" s="1"/>
  <c r="O4689" i="3"/>
  <c r="P4689" i="3" s="1"/>
  <c r="S4689" i="3" s="1"/>
  <c r="O4690" i="3"/>
  <c r="P4690" i="3" s="1"/>
  <c r="O4691" i="3"/>
  <c r="P4691" i="3" s="1"/>
  <c r="O4692" i="3"/>
  <c r="P4692" i="3" s="1"/>
  <c r="S4692" i="3" s="1"/>
  <c r="W2347" i="2" s="1"/>
  <c r="O4693" i="3"/>
  <c r="O4694" i="3"/>
  <c r="O4695" i="3"/>
  <c r="P4695" i="3" s="1"/>
  <c r="S4695" i="3" s="1"/>
  <c r="Q4695" i="3"/>
  <c r="R4695" i="3"/>
  <c r="O4696" i="3"/>
  <c r="S2350" i="2" s="1"/>
  <c r="O4697" i="3"/>
  <c r="P4697" i="3" s="1"/>
  <c r="S4697" i="3" s="1"/>
  <c r="O4698" i="3"/>
  <c r="P4698" i="3" s="1"/>
  <c r="O4699" i="3"/>
  <c r="P4699" i="3" s="1"/>
  <c r="Q4699" i="3" s="1"/>
  <c r="O4700" i="3"/>
  <c r="P4700" i="3" s="1"/>
  <c r="O4701" i="3"/>
  <c r="O4702" i="3"/>
  <c r="P4702" i="3" s="1"/>
  <c r="S4702" i="3"/>
  <c r="W2353" i="2" s="1"/>
  <c r="O4703" i="3"/>
  <c r="O4704" i="3"/>
  <c r="P4704" i="3" s="1"/>
  <c r="O4705" i="3"/>
  <c r="P4705" i="3" s="1"/>
  <c r="O4706" i="3"/>
  <c r="O4707" i="3"/>
  <c r="P4707" i="3" s="1"/>
  <c r="T2358" i="2" s="1"/>
  <c r="U2358" i="2" s="1"/>
  <c r="O4708" i="3"/>
  <c r="P4708" i="3" s="1"/>
  <c r="O4709" i="3"/>
  <c r="P4709" i="3" s="1"/>
  <c r="O4710" i="3"/>
  <c r="S2361" i="2" s="1"/>
  <c r="O4711" i="3"/>
  <c r="P4711" i="3" s="1"/>
  <c r="Q4711" i="3" s="1"/>
  <c r="O4712" i="3"/>
  <c r="P4712" i="3" s="1"/>
  <c r="Q4712" i="3"/>
  <c r="O4713" i="3"/>
  <c r="P4713" i="3"/>
  <c r="O4714" i="3"/>
  <c r="P4714" i="3" s="1"/>
  <c r="O4715" i="3"/>
  <c r="P4715" i="3" s="1"/>
  <c r="O4716" i="3"/>
  <c r="P4716" i="3" s="1"/>
  <c r="O4717" i="3"/>
  <c r="P4717" i="3" s="1"/>
  <c r="Q4717" i="3" s="1"/>
  <c r="O4718" i="3"/>
  <c r="P4718" i="3" s="1"/>
  <c r="Q4718" i="3"/>
  <c r="O4719" i="3"/>
  <c r="P4719" i="3" s="1"/>
  <c r="O4720" i="3"/>
  <c r="P4720" i="3"/>
  <c r="O4721" i="3"/>
  <c r="P4721" i="3" s="1"/>
  <c r="R4721" i="3" s="1"/>
  <c r="O4722" i="3"/>
  <c r="P4722" i="3" s="1"/>
  <c r="O4723" i="3"/>
  <c r="P4723" i="3" s="1"/>
  <c r="T2365" i="2" s="1"/>
  <c r="U2365" i="2" s="1"/>
  <c r="O4724" i="3"/>
  <c r="P4724" i="3" s="1"/>
  <c r="Q4724" i="3" s="1"/>
  <c r="S4724" i="3"/>
  <c r="W2366" i="2" s="1"/>
  <c r="O4725" i="3"/>
  <c r="P4725" i="3" s="1"/>
  <c r="T2367" i="2" s="1"/>
  <c r="U2367" i="2" s="1"/>
  <c r="O4726" i="3"/>
  <c r="O4727" i="3"/>
  <c r="O4728" i="3"/>
  <c r="O4729" i="3"/>
  <c r="P4729" i="3" s="1"/>
  <c r="O4730" i="3"/>
  <c r="S2372" i="2" s="1"/>
  <c r="O4731" i="3"/>
  <c r="S2373" i="2" s="1"/>
  <c r="O4732" i="3"/>
  <c r="P4732" i="3" s="1"/>
  <c r="O4733" i="3"/>
  <c r="P4733" i="3" s="1"/>
  <c r="Q4733" i="3" s="1"/>
  <c r="O4734" i="3"/>
  <c r="P4734" i="3" s="1"/>
  <c r="Q4734" i="3" s="1"/>
  <c r="O4735" i="3"/>
  <c r="P4735" i="3" s="1"/>
  <c r="O4736" i="3"/>
  <c r="P4736" i="3" s="1"/>
  <c r="Q4736" i="3" s="1"/>
  <c r="O4737" i="3"/>
  <c r="P4737" i="3" s="1"/>
  <c r="O4738" i="3"/>
  <c r="P4738" i="3" s="1"/>
  <c r="O4739" i="3"/>
  <c r="P4739" i="3" s="1"/>
  <c r="O4740" i="3"/>
  <c r="P4740" i="3" s="1"/>
  <c r="O4741" i="3"/>
  <c r="P4741" i="3" s="1"/>
  <c r="Q4741" i="3" s="1"/>
  <c r="O4742" i="3"/>
  <c r="P4742" i="3" s="1"/>
  <c r="S4742" i="3" s="1"/>
  <c r="O4743" i="3"/>
  <c r="P4743" i="3" s="1"/>
  <c r="O4744" i="3"/>
  <c r="P4744" i="3" s="1"/>
  <c r="O4745" i="3"/>
  <c r="P4745" i="3" s="1"/>
  <c r="R4745" i="3" s="1"/>
  <c r="O4746" i="3"/>
  <c r="P4746" i="3" s="1"/>
  <c r="T2374" i="2" s="1"/>
  <c r="U2374" i="2" s="1"/>
  <c r="O4747" i="3"/>
  <c r="P4747" i="3" s="1"/>
  <c r="T2375" i="2" s="1"/>
  <c r="U2375" i="2" s="1"/>
  <c r="O4748" i="3"/>
  <c r="P4748" i="3" s="1"/>
  <c r="R4748" i="3" s="1"/>
  <c r="O4749" i="3"/>
  <c r="O4750" i="3"/>
  <c r="O4751" i="3"/>
  <c r="O4752" i="3"/>
  <c r="P4752" i="3" s="1"/>
  <c r="O4753" i="3"/>
  <c r="P4753" i="3" s="1"/>
  <c r="O4754" i="3"/>
  <c r="O4755" i="3"/>
  <c r="S2382" i="2" s="1"/>
  <c r="O4756" i="3"/>
  <c r="P4756" i="3" s="1"/>
  <c r="Q4756" i="3" s="1"/>
  <c r="O4757" i="3"/>
  <c r="P4757" i="3" s="1"/>
  <c r="O4758" i="3"/>
  <c r="P4758" i="3" s="1"/>
  <c r="O4759" i="3"/>
  <c r="P4759" i="3" s="1"/>
  <c r="Q4759" i="3" s="1"/>
  <c r="O4760" i="3"/>
  <c r="P4760" i="3" s="1"/>
  <c r="O4761" i="3"/>
  <c r="P4761" i="3" s="1"/>
  <c r="T2388" i="2" s="1"/>
  <c r="U2388" i="2" s="1"/>
  <c r="O4762" i="3"/>
  <c r="P4762" i="3" s="1"/>
  <c r="O4763" i="3"/>
  <c r="P4763" i="3" s="1"/>
  <c r="O4764" i="3"/>
  <c r="P4764" i="3" s="1"/>
  <c r="O4765" i="3"/>
  <c r="P4765" i="3" s="1"/>
  <c r="Q4765" i="3" s="1"/>
  <c r="O4766" i="3"/>
  <c r="P4766" i="3" s="1"/>
  <c r="Q4766" i="3" s="1"/>
  <c r="O4767" i="3"/>
  <c r="P4767" i="3" s="1"/>
  <c r="O4768" i="3"/>
  <c r="P4768" i="3" s="1"/>
  <c r="Q4768" i="3" s="1"/>
  <c r="O4769" i="3"/>
  <c r="P4769" i="3" s="1"/>
  <c r="O4770" i="3"/>
  <c r="P4770" i="3" s="1"/>
  <c r="O4771" i="3"/>
  <c r="P4771" i="3" s="1"/>
  <c r="O4772" i="3"/>
  <c r="P4772" i="3" s="1"/>
  <c r="R4772" i="3" s="1"/>
  <c r="O4773" i="3"/>
  <c r="P4773" i="3" s="1"/>
  <c r="Q4773" i="3" s="1"/>
  <c r="O4774" i="3"/>
  <c r="P4774" i="3" s="1"/>
  <c r="O4775" i="3"/>
  <c r="P4775" i="3" s="1"/>
  <c r="O4776" i="3"/>
  <c r="P4776" i="3" s="1"/>
  <c r="Q4776" i="3" s="1"/>
  <c r="O4777" i="3"/>
  <c r="O4778" i="3"/>
  <c r="O4779" i="3"/>
  <c r="P4779" i="3" s="1"/>
  <c r="O4780" i="3"/>
  <c r="P4780" i="3" s="1"/>
  <c r="R4780" i="3" s="1"/>
  <c r="O4781" i="3"/>
  <c r="P4781" i="3" s="1"/>
  <c r="Q4781" i="3" s="1"/>
  <c r="O4782" i="3"/>
  <c r="O4783" i="3"/>
  <c r="P4783" i="3" s="1"/>
  <c r="O4784" i="3"/>
  <c r="P4784" i="3" s="1"/>
  <c r="O4785" i="3"/>
  <c r="P4785" i="3" s="1"/>
  <c r="O4786" i="3"/>
  <c r="S2395" i="2" s="1"/>
  <c r="O4787" i="3"/>
  <c r="S2396" i="2" s="1"/>
  <c r="O4788" i="3"/>
  <c r="P4788" i="3" s="1"/>
  <c r="T2397" i="2" s="1"/>
  <c r="U2397" i="2" s="1"/>
  <c r="O4789" i="3"/>
  <c r="P4789" i="3" s="1"/>
  <c r="Q4789" i="3" s="1"/>
  <c r="O4790" i="3"/>
  <c r="P4790" i="3" s="1"/>
  <c r="S4790" i="3" s="1"/>
  <c r="O4791" i="3"/>
  <c r="P4791" i="3" s="1"/>
  <c r="Q4791" i="3" s="1"/>
  <c r="O4792" i="3"/>
  <c r="P4792" i="3" s="1"/>
  <c r="O4793" i="3"/>
  <c r="S2398" i="2" s="1"/>
  <c r="O4794" i="3"/>
  <c r="P4794" i="3" s="1"/>
  <c r="Q4794" i="3" s="1"/>
  <c r="O4795" i="3"/>
  <c r="O4796" i="3"/>
  <c r="O4797" i="3"/>
  <c r="P4797" i="3" s="1"/>
  <c r="R4797" i="3" s="1"/>
  <c r="V2402" i="2" s="1"/>
  <c r="S4797" i="3"/>
  <c r="W2402" i="2" s="1"/>
  <c r="O4798" i="3"/>
  <c r="O4799" i="3"/>
  <c r="S2404" i="2" s="1"/>
  <c r="O4800" i="3"/>
  <c r="P4800" i="3" s="1"/>
  <c r="O4801" i="3"/>
  <c r="P4801" i="3" s="1"/>
  <c r="T2406" i="2" s="1"/>
  <c r="U2406" i="2" s="1"/>
  <c r="O4802" i="3"/>
  <c r="O4803" i="3"/>
  <c r="P4803" i="3" s="1"/>
  <c r="R4803" i="3" s="1"/>
  <c r="O4804" i="3"/>
  <c r="P4804" i="3" s="1"/>
  <c r="R4804" i="3" s="1"/>
  <c r="Q4804" i="3"/>
  <c r="O4805" i="3"/>
  <c r="P4805" i="3" s="1"/>
  <c r="S4805" i="3" s="1"/>
  <c r="O4806" i="3"/>
  <c r="P4806" i="3" s="1"/>
  <c r="S4806" i="3" s="1"/>
  <c r="O4807" i="3"/>
  <c r="P4807" i="3" s="1"/>
  <c r="O4808" i="3"/>
  <c r="P4808" i="3" s="1"/>
  <c r="Q4808" i="3" s="1"/>
  <c r="O4809" i="3"/>
  <c r="P4809" i="3" s="1"/>
  <c r="S4809" i="3" s="1"/>
  <c r="O4810" i="3"/>
  <c r="P4810" i="3" s="1"/>
  <c r="O4811" i="3"/>
  <c r="P4811" i="3" s="1"/>
  <c r="R4811" i="3" s="1"/>
  <c r="O4812" i="3"/>
  <c r="P4812" i="3" s="1"/>
  <c r="O4813" i="3"/>
  <c r="O4814" i="3"/>
  <c r="O4815" i="3"/>
  <c r="P4815" i="3" s="1"/>
  <c r="O4816" i="3"/>
  <c r="P4816" i="3" s="1"/>
  <c r="O4817" i="3"/>
  <c r="P4817" i="3" s="1"/>
  <c r="Q4817" i="3" s="1"/>
  <c r="O4818" i="3"/>
  <c r="S2410" i="2" s="1"/>
  <c r="O4819" i="3"/>
  <c r="P4819" i="3" s="1"/>
  <c r="O4820" i="3"/>
  <c r="O4821" i="3"/>
  <c r="O4822" i="3"/>
  <c r="P4822" i="3" s="1"/>
  <c r="T2414" i="2" s="1"/>
  <c r="U2414" i="2" s="1"/>
  <c r="O4823" i="3"/>
  <c r="P4823" i="3" s="1"/>
  <c r="Q4823" i="3" s="1"/>
  <c r="O4824" i="3"/>
  <c r="P4824" i="3" s="1"/>
  <c r="O4825" i="3"/>
  <c r="O4826" i="3"/>
  <c r="O4827" i="3"/>
  <c r="O4828" i="3"/>
  <c r="O4829" i="3"/>
  <c r="P4829" i="3" s="1"/>
  <c r="Q4829" i="3"/>
  <c r="O4830" i="3"/>
  <c r="O4831" i="3"/>
  <c r="P4831" i="3" s="1"/>
  <c r="Q4831" i="3" s="1"/>
  <c r="O4832" i="3"/>
  <c r="P4832" i="3" s="1"/>
  <c r="O4833" i="3"/>
  <c r="O4834" i="3"/>
  <c r="P4834" i="3" s="1"/>
  <c r="T2425" i="2" s="1"/>
  <c r="U2425" i="2" s="1"/>
  <c r="O4835" i="3"/>
  <c r="P4835" i="3" s="1"/>
  <c r="R4835" i="3" s="1"/>
  <c r="O4836" i="3"/>
  <c r="O4837" i="3"/>
  <c r="P4837" i="3" s="1"/>
  <c r="O4838" i="3"/>
  <c r="P4838" i="3" s="1"/>
  <c r="O4839" i="3"/>
  <c r="P4839" i="3" s="1"/>
  <c r="O4840" i="3"/>
  <c r="P4840" i="3" s="1"/>
  <c r="S4840" i="3" s="1"/>
  <c r="W2428" i="2" s="1"/>
  <c r="O4841" i="3"/>
  <c r="P4841" i="3" s="1"/>
  <c r="S4841" i="3" s="1"/>
  <c r="O4842" i="3"/>
  <c r="P4842" i="3" s="1"/>
  <c r="R4842" i="3" s="1"/>
  <c r="O4843" i="3"/>
  <c r="P4843" i="3" s="1"/>
  <c r="O4844" i="3"/>
  <c r="P4844" i="3" s="1"/>
  <c r="O4845" i="3"/>
  <c r="P4845" i="3" s="1"/>
  <c r="Q4845" i="3" s="1"/>
  <c r="O4846" i="3"/>
  <c r="P4846" i="3" s="1"/>
  <c r="O4847" i="3"/>
  <c r="P4847" i="3" s="1"/>
  <c r="O4848" i="3"/>
  <c r="P4848" i="3" s="1"/>
  <c r="O4849" i="3"/>
  <c r="P4849" i="3" s="1"/>
  <c r="Q4849" i="3" s="1"/>
  <c r="O4850" i="3"/>
  <c r="O4851" i="3"/>
  <c r="P4851" i="3" s="1"/>
  <c r="O4852" i="3"/>
  <c r="P4852" i="3" s="1"/>
  <c r="R4852" i="3" s="1"/>
  <c r="V2431" i="2" s="1"/>
  <c r="O4853" i="3"/>
  <c r="O4854" i="3"/>
  <c r="S2433" i="2" s="1"/>
  <c r="P4854" i="3"/>
  <c r="O4855" i="3"/>
  <c r="O4856" i="3"/>
  <c r="P4856" i="3" s="1"/>
  <c r="O4857" i="3"/>
  <c r="S2436" i="2" s="1"/>
  <c r="P4857" i="3"/>
  <c r="O4858" i="3"/>
  <c r="P4858" i="3" s="1"/>
  <c r="R4858" i="3" s="1"/>
  <c r="O4859" i="3"/>
  <c r="P4859" i="3" s="1"/>
  <c r="O4860" i="3"/>
  <c r="P4860" i="3" s="1"/>
  <c r="O4861" i="3"/>
  <c r="O4862" i="3"/>
  <c r="P4862" i="3" s="1"/>
  <c r="T2438" i="2" s="1"/>
  <c r="U2438" i="2" s="1"/>
  <c r="O4863" i="3"/>
  <c r="P4863" i="3" s="1"/>
  <c r="Q4863" i="3" s="1"/>
  <c r="O4864" i="3"/>
  <c r="P4864" i="3" s="1"/>
  <c r="O4865" i="3"/>
  <c r="O4866" i="3"/>
  <c r="O4867" i="3"/>
  <c r="P4867" i="3" s="1"/>
  <c r="R4867" i="3" s="1"/>
  <c r="V2442" i="2" s="1"/>
  <c r="O4868" i="3"/>
  <c r="P4868" i="3" s="1"/>
  <c r="R4868" i="3" s="1"/>
  <c r="O4869" i="3"/>
  <c r="P4869" i="3" s="1"/>
  <c r="S4869" i="3" s="1"/>
  <c r="W2444" i="2" s="1"/>
  <c r="O4870" i="3"/>
  <c r="P4870" i="3" s="1"/>
  <c r="O4871" i="3"/>
  <c r="P4871" i="3" s="1"/>
  <c r="O4872" i="3"/>
  <c r="P4872" i="3" s="1"/>
  <c r="O4873" i="3"/>
  <c r="P4873" i="3" s="1"/>
  <c r="S4873" i="3" s="1"/>
  <c r="O4874" i="3"/>
  <c r="P4874" i="3"/>
  <c r="R4874" i="3" s="1"/>
  <c r="S4874" i="3"/>
  <c r="O4875" i="3"/>
  <c r="P4875" i="3" s="1"/>
  <c r="O4876" i="3"/>
  <c r="P4876" i="3" s="1"/>
  <c r="O4877" i="3"/>
  <c r="P4877" i="3" s="1"/>
  <c r="Q4877" i="3" s="1"/>
  <c r="O4878" i="3"/>
  <c r="P4878" i="3" s="1"/>
  <c r="O4879" i="3"/>
  <c r="P4879" i="3" s="1"/>
  <c r="O4880" i="3"/>
  <c r="P4880" i="3" s="1"/>
  <c r="O4881" i="3"/>
  <c r="P4881" i="3" s="1"/>
  <c r="Q4881" i="3" s="1"/>
  <c r="O4882" i="3"/>
  <c r="P4882" i="3" s="1"/>
  <c r="R4882" i="3" s="1"/>
  <c r="V2445" i="2" s="1"/>
  <c r="O4883" i="3"/>
  <c r="S2446" i="2" s="1"/>
  <c r="O4884" i="3"/>
  <c r="O4885" i="3"/>
  <c r="P4885" i="3" s="1"/>
  <c r="S4885" i="3" s="1"/>
  <c r="Q4885" i="3"/>
  <c r="O4886" i="3"/>
  <c r="P4886" i="3" s="1"/>
  <c r="S4886" i="3" s="1"/>
  <c r="O4887" i="3"/>
  <c r="P4887" i="3" s="1"/>
  <c r="Q4887" i="3" s="1"/>
  <c r="O4888" i="3"/>
  <c r="P4888" i="3" s="1"/>
  <c r="Q4888" i="3" s="1"/>
  <c r="O4889" i="3"/>
  <c r="P4889" i="3" s="1"/>
  <c r="S4889" i="3" s="1"/>
  <c r="O4890" i="3"/>
  <c r="P4890" i="3" s="1"/>
  <c r="O4891" i="3"/>
  <c r="P4891" i="3" s="1"/>
  <c r="R4891" i="3" s="1"/>
  <c r="S4891" i="3"/>
  <c r="O4892" i="3"/>
  <c r="P4892" i="3" s="1"/>
  <c r="O4893" i="3"/>
  <c r="P4893" i="3" s="1"/>
  <c r="O4894" i="3"/>
  <c r="P4894" i="3" s="1"/>
  <c r="O4895" i="3"/>
  <c r="O4896" i="3"/>
  <c r="P4896" i="3" s="1"/>
  <c r="T2450" i="2" s="1"/>
  <c r="U2450" i="2" s="1"/>
  <c r="O4897" i="3"/>
  <c r="P4897" i="3" s="1"/>
  <c r="O4898" i="3"/>
  <c r="S2452" i="2" s="1"/>
  <c r="P4898" i="3"/>
  <c r="R4898" i="3" s="1"/>
  <c r="O4899" i="3"/>
  <c r="O4900" i="3"/>
  <c r="O4901" i="3"/>
  <c r="O4902" i="3"/>
  <c r="S2456" i="2" s="1"/>
  <c r="O4903" i="3"/>
  <c r="O4904" i="3"/>
  <c r="P4904" i="3" s="1"/>
  <c r="T2458" i="2" s="1"/>
  <c r="U2458" i="2" s="1"/>
  <c r="O4905" i="3"/>
  <c r="P4905" i="3" s="1"/>
  <c r="Q4905" i="3" s="1"/>
  <c r="O4906" i="3"/>
  <c r="P4906" i="3" s="1"/>
  <c r="T2460" i="2" s="1"/>
  <c r="U2460" i="2" s="1"/>
  <c r="O4907" i="3"/>
  <c r="O4908" i="3"/>
  <c r="P4908" i="3" s="1"/>
  <c r="T2462" i="2" s="1"/>
  <c r="U2462" i="2" s="1"/>
  <c r="O4909" i="3"/>
  <c r="P4909" i="3" s="1"/>
  <c r="O4910" i="3"/>
  <c r="P4910" i="3" s="1"/>
  <c r="O4911" i="3"/>
  <c r="P4911" i="3" s="1"/>
  <c r="Q4911" i="3" s="1"/>
  <c r="O4912" i="3"/>
  <c r="P4912" i="3" s="1"/>
  <c r="O4913" i="3"/>
  <c r="P4913" i="3" s="1"/>
  <c r="Q4913" i="3" s="1"/>
  <c r="O4914" i="3"/>
  <c r="P4914" i="3" s="1"/>
  <c r="O4915" i="3"/>
  <c r="P4915" i="3" s="1"/>
  <c r="S4915" i="3" s="1"/>
  <c r="O4916" i="3"/>
  <c r="O4917" i="3"/>
  <c r="P4917" i="3" s="1"/>
  <c r="O4918" i="3"/>
  <c r="P4918" i="3" s="1"/>
  <c r="O4919" i="3"/>
  <c r="P4919" i="3" s="1"/>
  <c r="Q4919" i="3" s="1"/>
  <c r="R4919" i="3"/>
  <c r="O4920" i="3"/>
  <c r="P4920" i="3" s="1"/>
  <c r="O4921" i="3"/>
  <c r="O4922" i="3"/>
  <c r="S2468" i="2" s="1"/>
  <c r="O4923" i="3"/>
  <c r="O4924" i="3"/>
  <c r="S2470" i="2" s="1"/>
  <c r="O4925" i="3"/>
  <c r="P4925" i="3" s="1"/>
  <c r="O4926" i="3"/>
  <c r="P4926" i="3" s="1"/>
  <c r="O4927" i="3"/>
  <c r="P4927" i="3" s="1"/>
  <c r="O4928" i="3"/>
  <c r="S2471" i="2" s="1"/>
  <c r="O4929" i="3"/>
  <c r="O4930" i="3"/>
  <c r="S2473" i="2" s="1"/>
  <c r="O4931" i="3"/>
  <c r="P4931" i="3" s="1"/>
  <c r="O4932" i="3"/>
  <c r="P4932" i="3" s="1"/>
  <c r="O4933" i="3"/>
  <c r="P4933" i="3" s="1"/>
  <c r="O4934" i="3"/>
  <c r="P4934" i="3" s="1"/>
  <c r="O4935" i="3"/>
  <c r="P4935" i="3" s="1"/>
  <c r="O4936" i="3"/>
  <c r="P4936" i="3" s="1"/>
  <c r="Q4936" i="3" s="1"/>
  <c r="O4937" i="3"/>
  <c r="P4937" i="3" s="1"/>
  <c r="Q4937" i="3" s="1"/>
  <c r="O4938" i="3"/>
  <c r="P4938" i="3" s="1"/>
  <c r="Q4938" i="3" s="1"/>
  <c r="N2214" i="2"/>
  <c r="O2214" i="2"/>
  <c r="R2214" i="2" s="1"/>
  <c r="P2214" i="2"/>
  <c r="Q2214" i="2"/>
  <c r="X2214" i="2"/>
  <c r="Y2214" i="2"/>
  <c r="Z2214" i="2"/>
  <c r="AA2214" i="2"/>
  <c r="N2215" i="2"/>
  <c r="O2215" i="2"/>
  <c r="R2215" i="2" s="1"/>
  <c r="P2215" i="2"/>
  <c r="Q2215" i="2"/>
  <c r="X2215" i="2"/>
  <c r="Y2215" i="2"/>
  <c r="Z2215" i="2"/>
  <c r="AA2215" i="2"/>
  <c r="N2216" i="2"/>
  <c r="O2216" i="2"/>
  <c r="R2216" i="2" s="1"/>
  <c r="P2216" i="2"/>
  <c r="Q2216" i="2"/>
  <c r="X2216" i="2"/>
  <c r="Y2216" i="2"/>
  <c r="Z2216" i="2"/>
  <c r="AA2216" i="2"/>
  <c r="N2217" i="2"/>
  <c r="O2217" i="2"/>
  <c r="R2217" i="2" s="1"/>
  <c r="P2217" i="2"/>
  <c r="Q2217" i="2"/>
  <c r="X2217" i="2"/>
  <c r="Y2217" i="2"/>
  <c r="Z2217" i="2"/>
  <c r="AA2217" i="2"/>
  <c r="N2218" i="2"/>
  <c r="O2218" i="2"/>
  <c r="R2218" i="2" s="1"/>
  <c r="P2218" i="2"/>
  <c r="Q2218" i="2"/>
  <c r="X2218" i="2"/>
  <c r="Y2218" i="2"/>
  <c r="Z2218" i="2"/>
  <c r="AA2218" i="2"/>
  <c r="N2219" i="2"/>
  <c r="O2219" i="2"/>
  <c r="R2219" i="2" s="1"/>
  <c r="P2219" i="2"/>
  <c r="Q2219" i="2"/>
  <c r="X2219" i="2"/>
  <c r="Y2219" i="2"/>
  <c r="Z2219" i="2"/>
  <c r="AA2219" i="2"/>
  <c r="N2220" i="2"/>
  <c r="O2220" i="2"/>
  <c r="R2220" i="2" s="1"/>
  <c r="P2220" i="2"/>
  <c r="Q2220" i="2"/>
  <c r="X2220" i="2"/>
  <c r="Y2220" i="2"/>
  <c r="Z2220" i="2"/>
  <c r="AA2220" i="2"/>
  <c r="N2221" i="2"/>
  <c r="O2221" i="2"/>
  <c r="R2221" i="2" s="1"/>
  <c r="P2221" i="2"/>
  <c r="Q2221" i="2"/>
  <c r="X2221" i="2"/>
  <c r="Y2221" i="2"/>
  <c r="Z2221" i="2"/>
  <c r="AA2221" i="2"/>
  <c r="N2222" i="2"/>
  <c r="O2222" i="2"/>
  <c r="R2222" i="2" s="1"/>
  <c r="P2222" i="2"/>
  <c r="Q2222" i="2"/>
  <c r="X2222" i="2"/>
  <c r="Y2222" i="2"/>
  <c r="Z2222" i="2"/>
  <c r="AA2222" i="2"/>
  <c r="N2223" i="2"/>
  <c r="O2223" i="2"/>
  <c r="R2223" i="2" s="1"/>
  <c r="P2223" i="2"/>
  <c r="Q2223" i="2"/>
  <c r="X2223" i="2"/>
  <c r="Y2223" i="2"/>
  <c r="Z2223" i="2"/>
  <c r="AA2223" i="2"/>
  <c r="N2224" i="2"/>
  <c r="O2224" i="2"/>
  <c r="R2224" i="2" s="1"/>
  <c r="P2224" i="2"/>
  <c r="Q2224" i="2"/>
  <c r="X2224" i="2"/>
  <c r="Y2224" i="2"/>
  <c r="Z2224" i="2"/>
  <c r="AA2224" i="2"/>
  <c r="N2225" i="2"/>
  <c r="O2225" i="2"/>
  <c r="R2225" i="2" s="1"/>
  <c r="P2225" i="2"/>
  <c r="Q2225" i="2"/>
  <c r="X2225" i="2"/>
  <c r="Y2225" i="2"/>
  <c r="Z2225" i="2"/>
  <c r="AA2225" i="2"/>
  <c r="N2226" i="2"/>
  <c r="O2226" i="2"/>
  <c r="R2226" i="2" s="1"/>
  <c r="P2226" i="2"/>
  <c r="Q2226" i="2"/>
  <c r="X2226" i="2"/>
  <c r="Y2226" i="2"/>
  <c r="Z2226" i="2"/>
  <c r="AA2226" i="2"/>
  <c r="N2227" i="2"/>
  <c r="O2227" i="2"/>
  <c r="R2227" i="2" s="1"/>
  <c r="P2227" i="2"/>
  <c r="Q2227" i="2"/>
  <c r="X2227" i="2"/>
  <c r="Y2227" i="2"/>
  <c r="Z2227" i="2"/>
  <c r="AA2227" i="2"/>
  <c r="N2228" i="2"/>
  <c r="O2228" i="2"/>
  <c r="R2228" i="2" s="1"/>
  <c r="P2228" i="2"/>
  <c r="Q2228" i="2"/>
  <c r="S2228" i="2"/>
  <c r="X2228" i="2"/>
  <c r="Y2228" i="2"/>
  <c r="Z2228" i="2"/>
  <c r="AA2228" i="2"/>
  <c r="N2229" i="2"/>
  <c r="O2229" i="2"/>
  <c r="R2229" i="2" s="1"/>
  <c r="P2229" i="2"/>
  <c r="Q2229" i="2"/>
  <c r="X2229" i="2"/>
  <c r="Y2229" i="2"/>
  <c r="Z2229" i="2"/>
  <c r="AA2229" i="2"/>
  <c r="N2230" i="2"/>
  <c r="O2230" i="2"/>
  <c r="R2230" i="2" s="1"/>
  <c r="P2230" i="2"/>
  <c r="Q2230" i="2"/>
  <c r="X2230" i="2"/>
  <c r="Y2230" i="2"/>
  <c r="Z2230" i="2"/>
  <c r="AA2230" i="2"/>
  <c r="N2231" i="2"/>
  <c r="O2231" i="2"/>
  <c r="R2231" i="2" s="1"/>
  <c r="P2231" i="2"/>
  <c r="Q2231" i="2"/>
  <c r="X2231" i="2"/>
  <c r="Y2231" i="2"/>
  <c r="Z2231" i="2"/>
  <c r="AA2231" i="2"/>
  <c r="N2232" i="2"/>
  <c r="O2232" i="2"/>
  <c r="R2232" i="2" s="1"/>
  <c r="P2232" i="2"/>
  <c r="Q2232" i="2"/>
  <c r="S2232" i="2"/>
  <c r="X2232" i="2"/>
  <c r="Y2232" i="2"/>
  <c r="Z2232" i="2"/>
  <c r="AA2232" i="2"/>
  <c r="N2233" i="2"/>
  <c r="O2233" i="2"/>
  <c r="R2233" i="2" s="1"/>
  <c r="P2233" i="2"/>
  <c r="Q2233" i="2"/>
  <c r="X2233" i="2"/>
  <c r="Y2233" i="2"/>
  <c r="Z2233" i="2"/>
  <c r="AA2233" i="2"/>
  <c r="N2234" i="2"/>
  <c r="O2234" i="2"/>
  <c r="R2234" i="2" s="1"/>
  <c r="P2234" i="2"/>
  <c r="Q2234" i="2"/>
  <c r="X2234" i="2"/>
  <c r="Y2234" i="2"/>
  <c r="Z2234" i="2"/>
  <c r="AA2234" i="2"/>
  <c r="N2235" i="2"/>
  <c r="O2235" i="2"/>
  <c r="R2235" i="2" s="1"/>
  <c r="P2235" i="2"/>
  <c r="Q2235" i="2"/>
  <c r="X2235" i="2"/>
  <c r="Y2235" i="2"/>
  <c r="Z2235" i="2"/>
  <c r="AA2235" i="2"/>
  <c r="N2236" i="2"/>
  <c r="O2236" i="2"/>
  <c r="R2236" i="2" s="1"/>
  <c r="P2236" i="2"/>
  <c r="Q2236" i="2"/>
  <c r="X2236" i="2"/>
  <c r="Y2236" i="2"/>
  <c r="Z2236" i="2"/>
  <c r="AA2236" i="2"/>
  <c r="N2237" i="2"/>
  <c r="O2237" i="2"/>
  <c r="R2237" i="2" s="1"/>
  <c r="P2237" i="2"/>
  <c r="Q2237" i="2"/>
  <c r="X2237" i="2"/>
  <c r="Y2237" i="2"/>
  <c r="Z2237" i="2"/>
  <c r="AA2237" i="2"/>
  <c r="N2238" i="2"/>
  <c r="O2238" i="2"/>
  <c r="R2238" i="2" s="1"/>
  <c r="P2238" i="2"/>
  <c r="Q2238" i="2"/>
  <c r="X2238" i="2"/>
  <c r="Y2238" i="2"/>
  <c r="Z2238" i="2"/>
  <c r="AA2238" i="2"/>
  <c r="N2239" i="2"/>
  <c r="O2239" i="2"/>
  <c r="R2239" i="2" s="1"/>
  <c r="P2239" i="2"/>
  <c r="Q2239" i="2"/>
  <c r="S2239" i="2"/>
  <c r="T2239" i="2"/>
  <c r="U2239" i="2" s="1"/>
  <c r="X2239" i="2"/>
  <c r="Y2239" i="2"/>
  <c r="Z2239" i="2"/>
  <c r="AA2239" i="2"/>
  <c r="N2240" i="2"/>
  <c r="O2240" i="2"/>
  <c r="R2240" i="2" s="1"/>
  <c r="P2240" i="2"/>
  <c r="Q2240" i="2"/>
  <c r="X2240" i="2"/>
  <c r="Y2240" i="2"/>
  <c r="Z2240" i="2"/>
  <c r="AA2240" i="2"/>
  <c r="N2241" i="2"/>
  <c r="O2241" i="2"/>
  <c r="R2241" i="2" s="1"/>
  <c r="P2241" i="2"/>
  <c r="Q2241" i="2"/>
  <c r="X2241" i="2"/>
  <c r="Y2241" i="2"/>
  <c r="Z2241" i="2"/>
  <c r="AA2241" i="2"/>
  <c r="N2242" i="2"/>
  <c r="O2242" i="2"/>
  <c r="R2242" i="2" s="1"/>
  <c r="P2242" i="2"/>
  <c r="Q2242" i="2"/>
  <c r="X2242" i="2"/>
  <c r="Y2242" i="2"/>
  <c r="Z2242" i="2"/>
  <c r="AA2242" i="2"/>
  <c r="N2243" i="2"/>
  <c r="O2243" i="2"/>
  <c r="R2243" i="2" s="1"/>
  <c r="P2243" i="2"/>
  <c r="Q2243" i="2"/>
  <c r="X2243" i="2"/>
  <c r="Y2243" i="2"/>
  <c r="Z2243" i="2"/>
  <c r="AA2243" i="2"/>
  <c r="N2244" i="2"/>
  <c r="O2244" i="2"/>
  <c r="R2244" i="2" s="1"/>
  <c r="P2244" i="2"/>
  <c r="Q2244" i="2"/>
  <c r="X2244" i="2"/>
  <c r="Y2244" i="2"/>
  <c r="Z2244" i="2"/>
  <c r="AA2244" i="2"/>
  <c r="N2245" i="2"/>
  <c r="O2245" i="2"/>
  <c r="R2245" i="2" s="1"/>
  <c r="P2245" i="2"/>
  <c r="Q2245" i="2"/>
  <c r="X2245" i="2"/>
  <c r="Y2245" i="2"/>
  <c r="Z2245" i="2"/>
  <c r="AA2245" i="2"/>
  <c r="N2246" i="2"/>
  <c r="O2246" i="2"/>
  <c r="P2246" i="2"/>
  <c r="Q2246" i="2"/>
  <c r="R2246" i="2"/>
  <c r="X2246" i="2"/>
  <c r="Y2246" i="2"/>
  <c r="Z2246" i="2"/>
  <c r="AA2246" i="2"/>
  <c r="N2247" i="2"/>
  <c r="O2247" i="2"/>
  <c r="R2247" i="2" s="1"/>
  <c r="P2247" i="2"/>
  <c r="Q2247" i="2"/>
  <c r="X2247" i="2"/>
  <c r="Y2247" i="2"/>
  <c r="Z2247" i="2"/>
  <c r="AA2247" i="2"/>
  <c r="N2248" i="2"/>
  <c r="O2248" i="2"/>
  <c r="R2248" i="2" s="1"/>
  <c r="P2248" i="2"/>
  <c r="Q2248" i="2"/>
  <c r="S2248" i="2"/>
  <c r="T2248" i="2"/>
  <c r="U2248" i="2" s="1"/>
  <c r="X2248" i="2"/>
  <c r="Y2248" i="2"/>
  <c r="Z2248" i="2"/>
  <c r="AA2248" i="2"/>
  <c r="N2249" i="2"/>
  <c r="O2249" i="2"/>
  <c r="R2249" i="2" s="1"/>
  <c r="P2249" i="2"/>
  <c r="Q2249" i="2"/>
  <c r="X2249" i="2"/>
  <c r="Y2249" i="2"/>
  <c r="Z2249" i="2"/>
  <c r="AA2249" i="2"/>
  <c r="N2250" i="2"/>
  <c r="O2250" i="2"/>
  <c r="R2250" i="2" s="1"/>
  <c r="P2250" i="2"/>
  <c r="Q2250" i="2"/>
  <c r="X2250" i="2"/>
  <c r="Y2250" i="2"/>
  <c r="Z2250" i="2"/>
  <c r="AA2250" i="2"/>
  <c r="N2251" i="2"/>
  <c r="O2251" i="2"/>
  <c r="R2251" i="2" s="1"/>
  <c r="P2251" i="2"/>
  <c r="Q2251" i="2"/>
  <c r="X2251" i="2"/>
  <c r="Y2251" i="2"/>
  <c r="Z2251" i="2"/>
  <c r="AA2251" i="2"/>
  <c r="N2252" i="2"/>
  <c r="O2252" i="2"/>
  <c r="R2252" i="2" s="1"/>
  <c r="P2252" i="2"/>
  <c r="Q2252" i="2"/>
  <c r="S2252" i="2"/>
  <c r="T2252" i="2"/>
  <c r="U2252" i="2" s="1"/>
  <c r="W2252" i="2"/>
  <c r="X2252" i="2"/>
  <c r="Y2252" i="2"/>
  <c r="Z2252" i="2"/>
  <c r="AA2252" i="2"/>
  <c r="N2253" i="2"/>
  <c r="O2253" i="2"/>
  <c r="R2253" i="2" s="1"/>
  <c r="P2253" i="2"/>
  <c r="Q2253" i="2"/>
  <c r="S2253" i="2"/>
  <c r="X2253" i="2"/>
  <c r="Y2253" i="2"/>
  <c r="Z2253" i="2"/>
  <c r="AA2253" i="2"/>
  <c r="N2254" i="2"/>
  <c r="O2254" i="2"/>
  <c r="R2254" i="2" s="1"/>
  <c r="P2254" i="2"/>
  <c r="Q2254" i="2"/>
  <c r="X2254" i="2"/>
  <c r="Y2254" i="2"/>
  <c r="Z2254" i="2"/>
  <c r="AA2254" i="2"/>
  <c r="N2255" i="2"/>
  <c r="O2255" i="2"/>
  <c r="R2255" i="2" s="1"/>
  <c r="P2255" i="2"/>
  <c r="Q2255" i="2"/>
  <c r="X2255" i="2"/>
  <c r="Y2255" i="2"/>
  <c r="Z2255" i="2"/>
  <c r="AA2255" i="2"/>
  <c r="N2256" i="2"/>
  <c r="O2256" i="2"/>
  <c r="R2256" i="2" s="1"/>
  <c r="P2256" i="2"/>
  <c r="Q2256" i="2"/>
  <c r="X2256" i="2"/>
  <c r="Y2256" i="2"/>
  <c r="Z2256" i="2"/>
  <c r="AA2256" i="2"/>
  <c r="N2257" i="2"/>
  <c r="O2257" i="2"/>
  <c r="R2257" i="2" s="1"/>
  <c r="P2257" i="2"/>
  <c r="Q2257" i="2"/>
  <c r="X2257" i="2"/>
  <c r="Y2257" i="2"/>
  <c r="Z2257" i="2"/>
  <c r="AA2257" i="2"/>
  <c r="N2258" i="2"/>
  <c r="O2258" i="2"/>
  <c r="P2258" i="2"/>
  <c r="Q2258" i="2"/>
  <c r="R2258" i="2"/>
  <c r="S2258" i="2"/>
  <c r="T2258" i="2"/>
  <c r="U2258" i="2" s="1"/>
  <c r="X2258" i="2"/>
  <c r="Y2258" i="2"/>
  <c r="Z2258" i="2"/>
  <c r="AA2258" i="2"/>
  <c r="N2259" i="2"/>
  <c r="O2259" i="2"/>
  <c r="R2259" i="2" s="1"/>
  <c r="P2259" i="2"/>
  <c r="Q2259" i="2"/>
  <c r="S2259" i="2"/>
  <c r="T2259" i="2"/>
  <c r="U2259" i="2" s="1"/>
  <c r="X2259" i="2"/>
  <c r="Y2259" i="2"/>
  <c r="Z2259" i="2"/>
  <c r="AA2259" i="2"/>
  <c r="N2260" i="2"/>
  <c r="O2260" i="2"/>
  <c r="R2260" i="2" s="1"/>
  <c r="P2260" i="2"/>
  <c r="Q2260" i="2"/>
  <c r="S2260" i="2"/>
  <c r="T2260" i="2"/>
  <c r="U2260" i="2" s="1"/>
  <c r="X2260" i="2"/>
  <c r="Y2260" i="2"/>
  <c r="Z2260" i="2"/>
  <c r="AA2260" i="2"/>
  <c r="N2261" i="2"/>
  <c r="O2261" i="2"/>
  <c r="R2261" i="2" s="1"/>
  <c r="P2261" i="2"/>
  <c r="Q2261" i="2"/>
  <c r="X2261" i="2"/>
  <c r="Y2261" i="2"/>
  <c r="Z2261" i="2"/>
  <c r="AA2261" i="2"/>
  <c r="N2262" i="2"/>
  <c r="O2262" i="2"/>
  <c r="R2262" i="2" s="1"/>
  <c r="P2262" i="2"/>
  <c r="Q2262" i="2"/>
  <c r="X2262" i="2"/>
  <c r="Y2262" i="2"/>
  <c r="Z2262" i="2"/>
  <c r="AA2262" i="2"/>
  <c r="N2263" i="2"/>
  <c r="O2263" i="2"/>
  <c r="R2263" i="2" s="1"/>
  <c r="P2263" i="2"/>
  <c r="Q2263" i="2"/>
  <c r="X2263" i="2"/>
  <c r="Y2263" i="2"/>
  <c r="Z2263" i="2"/>
  <c r="AA2263" i="2"/>
  <c r="N2264" i="2"/>
  <c r="O2264" i="2"/>
  <c r="R2264" i="2" s="1"/>
  <c r="P2264" i="2"/>
  <c r="Q2264" i="2"/>
  <c r="X2264" i="2"/>
  <c r="Y2264" i="2"/>
  <c r="Z2264" i="2"/>
  <c r="AA2264" i="2"/>
  <c r="N2265" i="2"/>
  <c r="O2265" i="2"/>
  <c r="R2265" i="2" s="1"/>
  <c r="P2265" i="2"/>
  <c r="Q2265" i="2"/>
  <c r="X2265" i="2"/>
  <c r="Y2265" i="2"/>
  <c r="Z2265" i="2"/>
  <c r="AA2265" i="2"/>
  <c r="N2266" i="2"/>
  <c r="O2266" i="2"/>
  <c r="R2266" i="2" s="1"/>
  <c r="P2266" i="2"/>
  <c r="Q2266" i="2"/>
  <c r="X2266" i="2"/>
  <c r="Y2266" i="2"/>
  <c r="Z2266" i="2"/>
  <c r="AA2266" i="2"/>
  <c r="N2267" i="2"/>
  <c r="O2267" i="2"/>
  <c r="R2267" i="2" s="1"/>
  <c r="P2267" i="2"/>
  <c r="Q2267" i="2"/>
  <c r="T2267" i="2"/>
  <c r="U2267" i="2" s="1"/>
  <c r="X2267" i="2"/>
  <c r="Y2267" i="2"/>
  <c r="Z2267" i="2"/>
  <c r="AA2267" i="2"/>
  <c r="N2268" i="2"/>
  <c r="O2268" i="2"/>
  <c r="R2268" i="2" s="1"/>
  <c r="P2268" i="2"/>
  <c r="Q2268" i="2"/>
  <c r="X2268" i="2"/>
  <c r="Y2268" i="2"/>
  <c r="Z2268" i="2"/>
  <c r="AA2268" i="2"/>
  <c r="N2269" i="2"/>
  <c r="O2269" i="2"/>
  <c r="R2269" i="2" s="1"/>
  <c r="P2269" i="2"/>
  <c r="Q2269" i="2"/>
  <c r="X2269" i="2"/>
  <c r="Y2269" i="2"/>
  <c r="Z2269" i="2"/>
  <c r="AA2269" i="2"/>
  <c r="N2270" i="2"/>
  <c r="O2270" i="2"/>
  <c r="R2270" i="2" s="1"/>
  <c r="P2270" i="2"/>
  <c r="Q2270" i="2"/>
  <c r="S2270" i="2"/>
  <c r="T2270" i="2"/>
  <c r="U2270" i="2" s="1"/>
  <c r="X2270" i="2"/>
  <c r="Y2270" i="2"/>
  <c r="Z2270" i="2"/>
  <c r="AA2270" i="2"/>
  <c r="N2271" i="2"/>
  <c r="O2271" i="2"/>
  <c r="R2271" i="2" s="1"/>
  <c r="P2271" i="2"/>
  <c r="Q2271" i="2"/>
  <c r="X2271" i="2"/>
  <c r="Y2271" i="2"/>
  <c r="Z2271" i="2"/>
  <c r="AA2271" i="2"/>
  <c r="N2272" i="2"/>
  <c r="O2272" i="2"/>
  <c r="R2272" i="2" s="1"/>
  <c r="P2272" i="2"/>
  <c r="Q2272" i="2"/>
  <c r="X2272" i="2"/>
  <c r="Y2272" i="2"/>
  <c r="Z2272" i="2"/>
  <c r="AA2272" i="2"/>
  <c r="N2273" i="2"/>
  <c r="O2273" i="2"/>
  <c r="R2273" i="2" s="1"/>
  <c r="P2273" i="2"/>
  <c r="Q2273" i="2"/>
  <c r="X2273" i="2"/>
  <c r="Y2273" i="2"/>
  <c r="Z2273" i="2"/>
  <c r="AA2273" i="2"/>
  <c r="N2274" i="2"/>
  <c r="O2274" i="2"/>
  <c r="R2274" i="2" s="1"/>
  <c r="P2274" i="2"/>
  <c r="Q2274" i="2"/>
  <c r="X2274" i="2"/>
  <c r="Y2274" i="2"/>
  <c r="Z2274" i="2"/>
  <c r="AA2274" i="2"/>
  <c r="N2275" i="2"/>
  <c r="O2275" i="2"/>
  <c r="R2275" i="2" s="1"/>
  <c r="P2275" i="2"/>
  <c r="Q2275" i="2"/>
  <c r="X2275" i="2"/>
  <c r="Y2275" i="2"/>
  <c r="Z2275" i="2"/>
  <c r="AA2275" i="2"/>
  <c r="N2276" i="2"/>
  <c r="O2276" i="2"/>
  <c r="P2276" i="2"/>
  <c r="Q2276" i="2"/>
  <c r="R2276" i="2"/>
  <c r="S2276" i="2"/>
  <c r="T2276" i="2"/>
  <c r="U2276" i="2" s="1"/>
  <c r="X2276" i="2"/>
  <c r="Y2276" i="2"/>
  <c r="Z2276" i="2"/>
  <c r="AA2276" i="2"/>
  <c r="N2277" i="2"/>
  <c r="O2277" i="2"/>
  <c r="R2277" i="2" s="1"/>
  <c r="P2277" i="2"/>
  <c r="Q2277" i="2"/>
  <c r="T2277" i="2"/>
  <c r="U2277" i="2" s="1"/>
  <c r="X2277" i="2"/>
  <c r="Y2277" i="2"/>
  <c r="Z2277" i="2"/>
  <c r="AA2277" i="2"/>
  <c r="N2278" i="2"/>
  <c r="O2278" i="2"/>
  <c r="R2278" i="2" s="1"/>
  <c r="P2278" i="2"/>
  <c r="Q2278" i="2"/>
  <c r="S2278" i="2"/>
  <c r="X2278" i="2"/>
  <c r="Y2278" i="2"/>
  <c r="Z2278" i="2"/>
  <c r="AA2278" i="2"/>
  <c r="N2279" i="2"/>
  <c r="O2279" i="2"/>
  <c r="R2279" i="2" s="1"/>
  <c r="P2279" i="2"/>
  <c r="Q2279" i="2"/>
  <c r="X2279" i="2"/>
  <c r="Y2279" i="2"/>
  <c r="Z2279" i="2"/>
  <c r="AA2279" i="2"/>
  <c r="N2280" i="2"/>
  <c r="O2280" i="2"/>
  <c r="R2280" i="2" s="1"/>
  <c r="P2280" i="2"/>
  <c r="Q2280" i="2"/>
  <c r="X2280" i="2"/>
  <c r="Y2280" i="2"/>
  <c r="Z2280" i="2"/>
  <c r="AA2280" i="2"/>
  <c r="N2281" i="2"/>
  <c r="O2281" i="2"/>
  <c r="R2281" i="2" s="1"/>
  <c r="P2281" i="2"/>
  <c r="Q2281" i="2"/>
  <c r="X2281" i="2"/>
  <c r="Y2281" i="2"/>
  <c r="Z2281" i="2"/>
  <c r="AA2281" i="2"/>
  <c r="N2282" i="2"/>
  <c r="O2282" i="2"/>
  <c r="R2282" i="2" s="1"/>
  <c r="P2282" i="2"/>
  <c r="Q2282" i="2"/>
  <c r="S2282" i="2"/>
  <c r="T2282" i="2"/>
  <c r="U2282" i="2" s="1"/>
  <c r="X2282" i="2"/>
  <c r="Y2282" i="2"/>
  <c r="Z2282" i="2"/>
  <c r="AA2282" i="2"/>
  <c r="N2283" i="2"/>
  <c r="O2283" i="2"/>
  <c r="R2283" i="2" s="1"/>
  <c r="P2283" i="2"/>
  <c r="Q2283" i="2"/>
  <c r="T2283" i="2"/>
  <c r="U2283" i="2" s="1"/>
  <c r="X2283" i="2"/>
  <c r="Y2283" i="2"/>
  <c r="Z2283" i="2"/>
  <c r="AA2283" i="2"/>
  <c r="N2284" i="2"/>
  <c r="O2284" i="2"/>
  <c r="R2284" i="2" s="1"/>
  <c r="P2284" i="2"/>
  <c r="Q2284" i="2"/>
  <c r="X2284" i="2"/>
  <c r="Y2284" i="2"/>
  <c r="Z2284" i="2"/>
  <c r="AA2284" i="2"/>
  <c r="N2285" i="2"/>
  <c r="O2285" i="2"/>
  <c r="R2285" i="2" s="1"/>
  <c r="P2285" i="2"/>
  <c r="Q2285" i="2"/>
  <c r="X2285" i="2"/>
  <c r="Y2285" i="2"/>
  <c r="Z2285" i="2"/>
  <c r="AA2285" i="2"/>
  <c r="N2286" i="2"/>
  <c r="O2286" i="2"/>
  <c r="R2286" i="2" s="1"/>
  <c r="P2286" i="2"/>
  <c r="Q2286" i="2"/>
  <c r="X2286" i="2"/>
  <c r="Y2286" i="2"/>
  <c r="Z2286" i="2"/>
  <c r="AA2286" i="2"/>
  <c r="N2287" i="2"/>
  <c r="O2287" i="2"/>
  <c r="R2287" i="2" s="1"/>
  <c r="P2287" i="2"/>
  <c r="Q2287" i="2"/>
  <c r="X2287" i="2"/>
  <c r="Y2287" i="2"/>
  <c r="Z2287" i="2"/>
  <c r="AA2287" i="2"/>
  <c r="N2288" i="2"/>
  <c r="O2288" i="2"/>
  <c r="R2288" i="2" s="1"/>
  <c r="P2288" i="2"/>
  <c r="Q2288" i="2"/>
  <c r="X2288" i="2"/>
  <c r="Y2288" i="2"/>
  <c r="Z2288" i="2"/>
  <c r="AA2288" i="2"/>
  <c r="N2289" i="2"/>
  <c r="O2289" i="2"/>
  <c r="R2289" i="2" s="1"/>
  <c r="P2289" i="2"/>
  <c r="Q2289" i="2"/>
  <c r="X2289" i="2"/>
  <c r="Y2289" i="2"/>
  <c r="Z2289" i="2"/>
  <c r="AA2289" i="2"/>
  <c r="N2290" i="2"/>
  <c r="O2290" i="2"/>
  <c r="R2290" i="2" s="1"/>
  <c r="P2290" i="2"/>
  <c r="Q2290" i="2"/>
  <c r="X2290" i="2"/>
  <c r="Y2290" i="2"/>
  <c r="Z2290" i="2"/>
  <c r="AA2290" i="2"/>
  <c r="N2291" i="2"/>
  <c r="O2291" i="2"/>
  <c r="R2291" i="2" s="1"/>
  <c r="P2291" i="2"/>
  <c r="Q2291" i="2"/>
  <c r="X2291" i="2"/>
  <c r="Y2291" i="2"/>
  <c r="Z2291" i="2"/>
  <c r="AA2291" i="2"/>
  <c r="N2292" i="2"/>
  <c r="O2292" i="2"/>
  <c r="R2292" i="2" s="1"/>
  <c r="P2292" i="2"/>
  <c r="Q2292" i="2"/>
  <c r="S2292" i="2"/>
  <c r="T2292" i="2"/>
  <c r="U2292" i="2" s="1"/>
  <c r="X2292" i="2"/>
  <c r="Y2292" i="2"/>
  <c r="Z2292" i="2"/>
  <c r="AA2292" i="2"/>
  <c r="N2293" i="2"/>
  <c r="O2293" i="2"/>
  <c r="R2293" i="2" s="1"/>
  <c r="P2293" i="2"/>
  <c r="Q2293" i="2"/>
  <c r="X2293" i="2"/>
  <c r="Y2293" i="2"/>
  <c r="Z2293" i="2"/>
  <c r="AA2293" i="2"/>
  <c r="N2294" i="2"/>
  <c r="O2294" i="2"/>
  <c r="R2294" i="2" s="1"/>
  <c r="P2294" i="2"/>
  <c r="Q2294" i="2"/>
  <c r="X2294" i="2"/>
  <c r="Y2294" i="2"/>
  <c r="Z2294" i="2"/>
  <c r="AA2294" i="2"/>
  <c r="N2295" i="2"/>
  <c r="O2295" i="2"/>
  <c r="R2295" i="2" s="1"/>
  <c r="P2295" i="2"/>
  <c r="Q2295" i="2"/>
  <c r="T2295" i="2"/>
  <c r="U2295" i="2" s="1"/>
  <c r="V2295" i="2"/>
  <c r="X2295" i="2"/>
  <c r="Y2295" i="2"/>
  <c r="Z2295" i="2"/>
  <c r="AA2295" i="2"/>
  <c r="N2296" i="2"/>
  <c r="O2296" i="2"/>
  <c r="R2296" i="2" s="1"/>
  <c r="P2296" i="2"/>
  <c r="Q2296" i="2"/>
  <c r="X2296" i="2"/>
  <c r="Y2296" i="2"/>
  <c r="Z2296" i="2"/>
  <c r="AA2296" i="2"/>
  <c r="N2297" i="2"/>
  <c r="O2297" i="2"/>
  <c r="R2297" i="2" s="1"/>
  <c r="P2297" i="2"/>
  <c r="Q2297" i="2"/>
  <c r="X2297" i="2"/>
  <c r="Y2297" i="2"/>
  <c r="Z2297" i="2"/>
  <c r="AA2297" i="2"/>
  <c r="N2298" i="2"/>
  <c r="O2298" i="2"/>
  <c r="R2298" i="2" s="1"/>
  <c r="P2298" i="2"/>
  <c r="Q2298" i="2"/>
  <c r="X2298" i="2"/>
  <c r="Y2298" i="2"/>
  <c r="Z2298" i="2"/>
  <c r="AA2298" i="2"/>
  <c r="N2299" i="2"/>
  <c r="O2299" i="2"/>
  <c r="R2299" i="2" s="1"/>
  <c r="P2299" i="2"/>
  <c r="Q2299" i="2"/>
  <c r="X2299" i="2"/>
  <c r="Y2299" i="2"/>
  <c r="Z2299" i="2"/>
  <c r="AA2299" i="2"/>
  <c r="N2300" i="2"/>
  <c r="O2300" i="2"/>
  <c r="R2300" i="2" s="1"/>
  <c r="P2300" i="2"/>
  <c r="Q2300" i="2"/>
  <c r="S2300" i="2"/>
  <c r="T2300" i="2"/>
  <c r="U2300" i="2" s="1"/>
  <c r="X2300" i="2"/>
  <c r="Y2300" i="2"/>
  <c r="Z2300" i="2"/>
  <c r="AA2300" i="2"/>
  <c r="N2301" i="2"/>
  <c r="O2301" i="2"/>
  <c r="R2301" i="2" s="1"/>
  <c r="P2301" i="2"/>
  <c r="Q2301" i="2"/>
  <c r="S2301" i="2"/>
  <c r="X2301" i="2"/>
  <c r="Y2301" i="2"/>
  <c r="Z2301" i="2"/>
  <c r="AA2301" i="2"/>
  <c r="N2302" i="2"/>
  <c r="O2302" i="2"/>
  <c r="R2302" i="2" s="1"/>
  <c r="P2302" i="2"/>
  <c r="Q2302" i="2"/>
  <c r="X2302" i="2"/>
  <c r="Y2302" i="2"/>
  <c r="Z2302" i="2"/>
  <c r="AA2302" i="2"/>
  <c r="N2303" i="2"/>
  <c r="O2303" i="2"/>
  <c r="R2303" i="2" s="1"/>
  <c r="P2303" i="2"/>
  <c r="Q2303" i="2"/>
  <c r="X2303" i="2"/>
  <c r="Y2303" i="2"/>
  <c r="Z2303" i="2"/>
  <c r="AA2303" i="2"/>
  <c r="N2304" i="2"/>
  <c r="O2304" i="2"/>
  <c r="R2304" i="2" s="1"/>
  <c r="P2304" i="2"/>
  <c r="Q2304" i="2"/>
  <c r="X2304" i="2"/>
  <c r="Y2304" i="2"/>
  <c r="Z2304" i="2"/>
  <c r="AA2304" i="2"/>
  <c r="N2305" i="2"/>
  <c r="O2305" i="2"/>
  <c r="R2305" i="2" s="1"/>
  <c r="P2305" i="2"/>
  <c r="Q2305" i="2"/>
  <c r="X2305" i="2"/>
  <c r="Y2305" i="2"/>
  <c r="Z2305" i="2"/>
  <c r="AA2305" i="2"/>
  <c r="N2306" i="2"/>
  <c r="O2306" i="2"/>
  <c r="R2306" i="2" s="1"/>
  <c r="P2306" i="2"/>
  <c r="Q2306" i="2"/>
  <c r="S2306" i="2"/>
  <c r="T2306" i="2"/>
  <c r="U2306" i="2" s="1"/>
  <c r="V2306" i="2"/>
  <c r="X2306" i="2"/>
  <c r="Y2306" i="2"/>
  <c r="Z2306" i="2"/>
  <c r="AA2306" i="2"/>
  <c r="N2307" i="2"/>
  <c r="O2307" i="2"/>
  <c r="R2307" i="2" s="1"/>
  <c r="P2307" i="2"/>
  <c r="Q2307" i="2"/>
  <c r="X2307" i="2"/>
  <c r="Y2307" i="2"/>
  <c r="Z2307" i="2"/>
  <c r="AA2307" i="2"/>
  <c r="N2308" i="2"/>
  <c r="O2308" i="2"/>
  <c r="R2308" i="2" s="1"/>
  <c r="P2308" i="2"/>
  <c r="Q2308" i="2"/>
  <c r="T2308" i="2"/>
  <c r="U2308" i="2" s="1"/>
  <c r="X2308" i="2"/>
  <c r="Y2308" i="2"/>
  <c r="Z2308" i="2"/>
  <c r="AA2308" i="2"/>
  <c r="N2309" i="2"/>
  <c r="O2309" i="2"/>
  <c r="R2309" i="2" s="1"/>
  <c r="P2309" i="2"/>
  <c r="Q2309" i="2"/>
  <c r="S2309" i="2"/>
  <c r="X2309" i="2"/>
  <c r="Y2309" i="2"/>
  <c r="Z2309" i="2"/>
  <c r="AA2309" i="2"/>
  <c r="N2310" i="2"/>
  <c r="O2310" i="2"/>
  <c r="P2310" i="2"/>
  <c r="Q2310" i="2"/>
  <c r="R2310" i="2"/>
  <c r="X2310" i="2"/>
  <c r="Y2310" i="2"/>
  <c r="Z2310" i="2"/>
  <c r="AA2310" i="2"/>
  <c r="N2311" i="2"/>
  <c r="O2311" i="2"/>
  <c r="R2311" i="2" s="1"/>
  <c r="P2311" i="2"/>
  <c r="Q2311" i="2"/>
  <c r="X2311" i="2"/>
  <c r="Y2311" i="2"/>
  <c r="Z2311" i="2"/>
  <c r="AA2311" i="2"/>
  <c r="N2312" i="2"/>
  <c r="O2312" i="2"/>
  <c r="R2312" i="2" s="1"/>
  <c r="P2312" i="2"/>
  <c r="Q2312" i="2"/>
  <c r="X2312" i="2"/>
  <c r="Y2312" i="2"/>
  <c r="Z2312" i="2"/>
  <c r="AA2312" i="2"/>
  <c r="N2313" i="2"/>
  <c r="O2313" i="2"/>
  <c r="R2313" i="2" s="1"/>
  <c r="P2313" i="2"/>
  <c r="Q2313" i="2"/>
  <c r="S2313" i="2"/>
  <c r="X2313" i="2"/>
  <c r="Y2313" i="2"/>
  <c r="Z2313" i="2"/>
  <c r="AA2313" i="2"/>
  <c r="N2314" i="2"/>
  <c r="O2314" i="2"/>
  <c r="R2314" i="2" s="1"/>
  <c r="P2314" i="2"/>
  <c r="Q2314" i="2"/>
  <c r="X2314" i="2"/>
  <c r="Y2314" i="2"/>
  <c r="Z2314" i="2"/>
  <c r="AA2314" i="2"/>
  <c r="N2315" i="2"/>
  <c r="O2315" i="2"/>
  <c r="R2315" i="2" s="1"/>
  <c r="P2315" i="2"/>
  <c r="Q2315" i="2"/>
  <c r="X2315" i="2"/>
  <c r="Y2315" i="2"/>
  <c r="Z2315" i="2"/>
  <c r="AA2315" i="2"/>
  <c r="N2316" i="2"/>
  <c r="O2316" i="2"/>
  <c r="R2316" i="2" s="1"/>
  <c r="P2316" i="2"/>
  <c r="Q2316" i="2"/>
  <c r="X2316" i="2"/>
  <c r="Y2316" i="2"/>
  <c r="Z2316" i="2"/>
  <c r="AA2316" i="2"/>
  <c r="N2317" i="2"/>
  <c r="O2317" i="2"/>
  <c r="R2317" i="2" s="1"/>
  <c r="P2317" i="2"/>
  <c r="Q2317" i="2"/>
  <c r="X2317" i="2"/>
  <c r="Y2317" i="2"/>
  <c r="Z2317" i="2"/>
  <c r="AA2317" i="2"/>
  <c r="N2318" i="2"/>
  <c r="O2318" i="2"/>
  <c r="R2318" i="2" s="1"/>
  <c r="P2318" i="2"/>
  <c r="Q2318" i="2"/>
  <c r="X2318" i="2"/>
  <c r="Y2318" i="2"/>
  <c r="Z2318" i="2"/>
  <c r="AA2318" i="2"/>
  <c r="N2319" i="2"/>
  <c r="O2319" i="2"/>
  <c r="R2319" i="2" s="1"/>
  <c r="P2319" i="2"/>
  <c r="Q2319" i="2"/>
  <c r="X2319" i="2"/>
  <c r="Y2319" i="2"/>
  <c r="Z2319" i="2"/>
  <c r="AA2319" i="2"/>
  <c r="N2320" i="2"/>
  <c r="O2320" i="2"/>
  <c r="R2320" i="2" s="1"/>
  <c r="P2320" i="2"/>
  <c r="Q2320" i="2"/>
  <c r="X2320" i="2"/>
  <c r="Y2320" i="2"/>
  <c r="Z2320" i="2"/>
  <c r="AA2320" i="2"/>
  <c r="N2321" i="2"/>
  <c r="O2321" i="2"/>
  <c r="R2321" i="2" s="1"/>
  <c r="P2321" i="2"/>
  <c r="Q2321" i="2"/>
  <c r="S2321" i="2"/>
  <c r="T2321" i="2"/>
  <c r="U2321" i="2" s="1"/>
  <c r="X2321" i="2"/>
  <c r="Y2321" i="2"/>
  <c r="Z2321" i="2"/>
  <c r="AA2321" i="2"/>
  <c r="N2322" i="2"/>
  <c r="O2322" i="2"/>
  <c r="R2322" i="2" s="1"/>
  <c r="P2322" i="2"/>
  <c r="Q2322" i="2"/>
  <c r="S2322" i="2"/>
  <c r="T2322" i="2"/>
  <c r="U2322" i="2" s="1"/>
  <c r="X2322" i="2"/>
  <c r="Y2322" i="2"/>
  <c r="Z2322" i="2"/>
  <c r="AA2322" i="2"/>
  <c r="N2323" i="2"/>
  <c r="O2323" i="2"/>
  <c r="R2323" i="2" s="1"/>
  <c r="P2323" i="2"/>
  <c r="Q2323" i="2"/>
  <c r="X2323" i="2"/>
  <c r="Y2323" i="2"/>
  <c r="Z2323" i="2"/>
  <c r="AA2323" i="2"/>
  <c r="N2324" i="2"/>
  <c r="O2324" i="2"/>
  <c r="R2324" i="2" s="1"/>
  <c r="P2324" i="2"/>
  <c r="Q2324" i="2"/>
  <c r="X2324" i="2"/>
  <c r="Y2324" i="2"/>
  <c r="Z2324" i="2"/>
  <c r="AA2324" i="2"/>
  <c r="N2325" i="2"/>
  <c r="O2325" i="2"/>
  <c r="R2325" i="2" s="1"/>
  <c r="P2325" i="2"/>
  <c r="Q2325" i="2"/>
  <c r="T2325" i="2"/>
  <c r="U2325" i="2" s="1"/>
  <c r="X2325" i="2"/>
  <c r="Y2325" i="2"/>
  <c r="Z2325" i="2"/>
  <c r="AA2325" i="2"/>
  <c r="N2326" i="2"/>
  <c r="O2326" i="2"/>
  <c r="R2326" i="2" s="1"/>
  <c r="P2326" i="2"/>
  <c r="Q2326" i="2"/>
  <c r="X2326" i="2"/>
  <c r="Y2326" i="2"/>
  <c r="Z2326" i="2"/>
  <c r="AA2326" i="2"/>
  <c r="N2327" i="2"/>
  <c r="O2327" i="2"/>
  <c r="R2327" i="2" s="1"/>
  <c r="P2327" i="2"/>
  <c r="Q2327" i="2"/>
  <c r="X2327" i="2"/>
  <c r="Y2327" i="2"/>
  <c r="Z2327" i="2"/>
  <c r="AA2327" i="2"/>
  <c r="N2328" i="2"/>
  <c r="O2328" i="2"/>
  <c r="R2328" i="2" s="1"/>
  <c r="P2328" i="2"/>
  <c r="Q2328" i="2"/>
  <c r="X2328" i="2"/>
  <c r="Y2328" i="2"/>
  <c r="Z2328" i="2"/>
  <c r="AA2328" i="2"/>
  <c r="N2329" i="2"/>
  <c r="O2329" i="2"/>
  <c r="R2329" i="2" s="1"/>
  <c r="P2329" i="2"/>
  <c r="Q2329" i="2"/>
  <c r="X2329" i="2"/>
  <c r="Y2329" i="2"/>
  <c r="Z2329" i="2"/>
  <c r="AA2329" i="2"/>
  <c r="N2330" i="2"/>
  <c r="O2330" i="2"/>
  <c r="R2330" i="2" s="1"/>
  <c r="P2330" i="2"/>
  <c r="Q2330" i="2"/>
  <c r="X2330" i="2"/>
  <c r="Y2330" i="2"/>
  <c r="Z2330" i="2"/>
  <c r="AA2330" i="2"/>
  <c r="N2331" i="2"/>
  <c r="O2331" i="2"/>
  <c r="R2331" i="2" s="1"/>
  <c r="P2331" i="2"/>
  <c r="Q2331" i="2"/>
  <c r="X2331" i="2"/>
  <c r="Y2331" i="2"/>
  <c r="Z2331" i="2"/>
  <c r="AA2331" i="2"/>
  <c r="N2332" i="2"/>
  <c r="O2332" i="2"/>
  <c r="R2332" i="2" s="1"/>
  <c r="P2332" i="2"/>
  <c r="Q2332" i="2"/>
  <c r="S2332" i="2"/>
  <c r="X2332" i="2"/>
  <c r="Y2332" i="2"/>
  <c r="Z2332" i="2"/>
  <c r="AA2332" i="2"/>
  <c r="N2333" i="2"/>
  <c r="O2333" i="2"/>
  <c r="R2333" i="2" s="1"/>
  <c r="P2333" i="2"/>
  <c r="Q2333" i="2"/>
  <c r="X2333" i="2"/>
  <c r="Y2333" i="2"/>
  <c r="Z2333" i="2"/>
  <c r="AA2333" i="2"/>
  <c r="N2334" i="2"/>
  <c r="O2334" i="2"/>
  <c r="R2334" i="2" s="1"/>
  <c r="P2334" i="2"/>
  <c r="Q2334" i="2"/>
  <c r="S2334" i="2"/>
  <c r="T2334" i="2"/>
  <c r="U2334" i="2" s="1"/>
  <c r="W2334" i="2"/>
  <c r="X2334" i="2"/>
  <c r="Y2334" i="2"/>
  <c r="Z2334" i="2"/>
  <c r="AA2334" i="2"/>
  <c r="N2335" i="2"/>
  <c r="O2335" i="2"/>
  <c r="R2335" i="2" s="1"/>
  <c r="P2335" i="2"/>
  <c r="Q2335" i="2"/>
  <c r="X2335" i="2"/>
  <c r="Y2335" i="2"/>
  <c r="Z2335" i="2"/>
  <c r="AA2335" i="2"/>
  <c r="N2336" i="2"/>
  <c r="O2336" i="2"/>
  <c r="R2336" i="2" s="1"/>
  <c r="P2336" i="2"/>
  <c r="Q2336" i="2"/>
  <c r="X2336" i="2"/>
  <c r="Y2336" i="2"/>
  <c r="Z2336" i="2"/>
  <c r="AA2336" i="2"/>
  <c r="N2337" i="2"/>
  <c r="O2337" i="2"/>
  <c r="R2337" i="2" s="1"/>
  <c r="P2337" i="2"/>
  <c r="Q2337" i="2"/>
  <c r="S2337" i="2"/>
  <c r="T2337" i="2"/>
  <c r="U2337" i="2" s="1"/>
  <c r="X2337" i="2"/>
  <c r="Y2337" i="2"/>
  <c r="Z2337" i="2"/>
  <c r="AA2337" i="2"/>
  <c r="N2338" i="2"/>
  <c r="O2338" i="2"/>
  <c r="R2338" i="2" s="1"/>
  <c r="P2338" i="2"/>
  <c r="Q2338" i="2"/>
  <c r="S2338" i="2"/>
  <c r="T2338" i="2"/>
  <c r="U2338" i="2" s="1"/>
  <c r="X2338" i="2"/>
  <c r="Y2338" i="2"/>
  <c r="Z2338" i="2"/>
  <c r="AA2338" i="2"/>
  <c r="N2339" i="2"/>
  <c r="O2339" i="2"/>
  <c r="R2339" i="2" s="1"/>
  <c r="P2339" i="2"/>
  <c r="Q2339" i="2"/>
  <c r="X2339" i="2"/>
  <c r="Y2339" i="2"/>
  <c r="Z2339" i="2"/>
  <c r="AA2339" i="2"/>
  <c r="N2340" i="2"/>
  <c r="O2340" i="2"/>
  <c r="R2340" i="2" s="1"/>
  <c r="P2340" i="2"/>
  <c r="Q2340" i="2"/>
  <c r="S2340" i="2"/>
  <c r="X2340" i="2"/>
  <c r="Y2340" i="2"/>
  <c r="Z2340" i="2"/>
  <c r="AA2340" i="2"/>
  <c r="N2341" i="2"/>
  <c r="O2341" i="2"/>
  <c r="R2341" i="2" s="1"/>
  <c r="P2341" i="2"/>
  <c r="Q2341" i="2"/>
  <c r="X2341" i="2"/>
  <c r="Y2341" i="2"/>
  <c r="Z2341" i="2"/>
  <c r="AA2341" i="2"/>
  <c r="N2342" i="2"/>
  <c r="O2342" i="2"/>
  <c r="R2342" i="2" s="1"/>
  <c r="P2342" i="2"/>
  <c r="Q2342" i="2"/>
  <c r="X2342" i="2"/>
  <c r="Y2342" i="2"/>
  <c r="Z2342" i="2"/>
  <c r="AA2342" i="2"/>
  <c r="N2343" i="2"/>
  <c r="O2343" i="2"/>
  <c r="R2343" i="2" s="1"/>
  <c r="P2343" i="2"/>
  <c r="Q2343" i="2"/>
  <c r="X2343" i="2"/>
  <c r="Y2343" i="2"/>
  <c r="Z2343" i="2"/>
  <c r="AA2343" i="2"/>
  <c r="N2344" i="2"/>
  <c r="O2344" i="2"/>
  <c r="R2344" i="2" s="1"/>
  <c r="P2344" i="2"/>
  <c r="Q2344" i="2"/>
  <c r="S2344" i="2"/>
  <c r="T2344" i="2"/>
  <c r="U2344" i="2" s="1"/>
  <c r="X2344" i="2"/>
  <c r="Y2344" i="2"/>
  <c r="Z2344" i="2"/>
  <c r="AA2344" i="2"/>
  <c r="N2345" i="2"/>
  <c r="O2345" i="2"/>
  <c r="R2345" i="2" s="1"/>
  <c r="P2345" i="2"/>
  <c r="Q2345" i="2"/>
  <c r="S2345" i="2"/>
  <c r="T2345" i="2"/>
  <c r="U2345" i="2" s="1"/>
  <c r="X2345" i="2"/>
  <c r="Y2345" i="2"/>
  <c r="Z2345" i="2"/>
  <c r="AA2345" i="2"/>
  <c r="N2346" i="2"/>
  <c r="O2346" i="2"/>
  <c r="R2346" i="2" s="1"/>
  <c r="P2346" i="2"/>
  <c r="Q2346" i="2"/>
  <c r="X2346" i="2"/>
  <c r="Y2346" i="2"/>
  <c r="Z2346" i="2"/>
  <c r="AA2346" i="2"/>
  <c r="N2347" i="2"/>
  <c r="O2347" i="2"/>
  <c r="R2347" i="2" s="1"/>
  <c r="P2347" i="2"/>
  <c r="Q2347" i="2"/>
  <c r="S2347" i="2"/>
  <c r="T2347" i="2"/>
  <c r="U2347" i="2" s="1"/>
  <c r="X2347" i="2"/>
  <c r="Y2347" i="2"/>
  <c r="Z2347" i="2"/>
  <c r="AA2347" i="2"/>
  <c r="N2348" i="2"/>
  <c r="O2348" i="2"/>
  <c r="R2348" i="2" s="1"/>
  <c r="P2348" i="2"/>
  <c r="Q2348" i="2"/>
  <c r="X2348" i="2"/>
  <c r="Y2348" i="2"/>
  <c r="Z2348" i="2"/>
  <c r="AA2348" i="2"/>
  <c r="N2349" i="2"/>
  <c r="O2349" i="2"/>
  <c r="R2349" i="2" s="1"/>
  <c r="P2349" i="2"/>
  <c r="Q2349" i="2"/>
  <c r="X2349" i="2"/>
  <c r="Y2349" i="2"/>
  <c r="Z2349" i="2"/>
  <c r="AA2349" i="2"/>
  <c r="N2350" i="2"/>
  <c r="O2350" i="2"/>
  <c r="P2350" i="2"/>
  <c r="Q2350" i="2"/>
  <c r="R2350" i="2"/>
  <c r="X2350" i="2"/>
  <c r="Y2350" i="2"/>
  <c r="Z2350" i="2"/>
  <c r="AA2350" i="2"/>
  <c r="N2351" i="2"/>
  <c r="O2351" i="2"/>
  <c r="R2351" i="2" s="1"/>
  <c r="P2351" i="2"/>
  <c r="Q2351" i="2"/>
  <c r="X2351" i="2"/>
  <c r="Y2351" i="2"/>
  <c r="Z2351" i="2"/>
  <c r="AA2351" i="2"/>
  <c r="N2352" i="2"/>
  <c r="O2352" i="2"/>
  <c r="R2352" i="2" s="1"/>
  <c r="P2352" i="2"/>
  <c r="Q2352" i="2"/>
  <c r="X2352" i="2"/>
  <c r="Y2352" i="2"/>
  <c r="Z2352" i="2"/>
  <c r="AA2352" i="2"/>
  <c r="N2353" i="2"/>
  <c r="O2353" i="2"/>
  <c r="R2353" i="2" s="1"/>
  <c r="P2353" i="2"/>
  <c r="Q2353" i="2"/>
  <c r="S2353" i="2"/>
  <c r="T2353" i="2"/>
  <c r="U2353" i="2" s="1"/>
  <c r="X2353" i="2"/>
  <c r="Y2353" i="2"/>
  <c r="Z2353" i="2"/>
  <c r="AA2353" i="2"/>
  <c r="N2354" i="2"/>
  <c r="O2354" i="2"/>
  <c r="R2354" i="2" s="1"/>
  <c r="P2354" i="2"/>
  <c r="Q2354" i="2"/>
  <c r="X2354" i="2"/>
  <c r="Y2354" i="2"/>
  <c r="Z2354" i="2"/>
  <c r="AA2354" i="2"/>
  <c r="N2355" i="2"/>
  <c r="O2355" i="2"/>
  <c r="R2355" i="2" s="1"/>
  <c r="P2355" i="2"/>
  <c r="Q2355" i="2"/>
  <c r="X2355" i="2"/>
  <c r="Y2355" i="2"/>
  <c r="Z2355" i="2"/>
  <c r="AA2355" i="2"/>
  <c r="N2356" i="2"/>
  <c r="O2356" i="2"/>
  <c r="R2356" i="2" s="1"/>
  <c r="P2356" i="2"/>
  <c r="Q2356" i="2"/>
  <c r="S2356" i="2"/>
  <c r="X2356" i="2"/>
  <c r="Y2356" i="2"/>
  <c r="Z2356" i="2"/>
  <c r="AA2356" i="2"/>
  <c r="N2357" i="2"/>
  <c r="O2357" i="2"/>
  <c r="R2357" i="2" s="1"/>
  <c r="P2357" i="2"/>
  <c r="Q2357" i="2"/>
  <c r="X2357" i="2"/>
  <c r="Y2357" i="2"/>
  <c r="Z2357" i="2"/>
  <c r="AA2357" i="2"/>
  <c r="N2358" i="2"/>
  <c r="O2358" i="2"/>
  <c r="R2358" i="2" s="1"/>
  <c r="P2358" i="2"/>
  <c r="Q2358" i="2"/>
  <c r="X2358" i="2"/>
  <c r="Y2358" i="2"/>
  <c r="Z2358" i="2"/>
  <c r="AA2358" i="2"/>
  <c r="N2359" i="2"/>
  <c r="O2359" i="2"/>
  <c r="R2359" i="2" s="1"/>
  <c r="P2359" i="2"/>
  <c r="Q2359" i="2"/>
  <c r="S2359" i="2"/>
  <c r="T2359" i="2"/>
  <c r="U2359" i="2" s="1"/>
  <c r="X2359" i="2"/>
  <c r="Y2359" i="2"/>
  <c r="Z2359" i="2"/>
  <c r="AA2359" i="2"/>
  <c r="N2360" i="2"/>
  <c r="O2360" i="2"/>
  <c r="R2360" i="2" s="1"/>
  <c r="P2360" i="2"/>
  <c r="Q2360" i="2"/>
  <c r="X2360" i="2"/>
  <c r="Y2360" i="2"/>
  <c r="Z2360" i="2"/>
  <c r="AA2360" i="2"/>
  <c r="N2361" i="2"/>
  <c r="O2361" i="2"/>
  <c r="R2361" i="2" s="1"/>
  <c r="P2361" i="2"/>
  <c r="Q2361" i="2"/>
  <c r="X2361" i="2"/>
  <c r="Y2361" i="2"/>
  <c r="Z2361" i="2"/>
  <c r="AA2361" i="2"/>
  <c r="N2362" i="2"/>
  <c r="O2362" i="2"/>
  <c r="R2362" i="2" s="1"/>
  <c r="P2362" i="2"/>
  <c r="Q2362" i="2"/>
  <c r="X2362" i="2"/>
  <c r="Y2362" i="2"/>
  <c r="Z2362" i="2"/>
  <c r="AA2362" i="2"/>
  <c r="N2363" i="2"/>
  <c r="O2363" i="2"/>
  <c r="R2363" i="2" s="1"/>
  <c r="P2363" i="2"/>
  <c r="Q2363" i="2"/>
  <c r="S2363" i="2"/>
  <c r="T2363" i="2"/>
  <c r="U2363" i="2" s="1"/>
  <c r="X2363" i="2"/>
  <c r="Y2363" i="2"/>
  <c r="Z2363" i="2"/>
  <c r="AA2363" i="2"/>
  <c r="N2364" i="2"/>
  <c r="O2364" i="2"/>
  <c r="R2364" i="2" s="1"/>
  <c r="P2364" i="2"/>
  <c r="Q2364" i="2"/>
  <c r="S2364" i="2"/>
  <c r="X2364" i="2"/>
  <c r="Y2364" i="2"/>
  <c r="Z2364" i="2"/>
  <c r="AA2364" i="2"/>
  <c r="N2365" i="2"/>
  <c r="O2365" i="2"/>
  <c r="R2365" i="2" s="1"/>
  <c r="P2365" i="2"/>
  <c r="Q2365" i="2"/>
  <c r="S2365" i="2"/>
  <c r="X2365" i="2"/>
  <c r="Y2365" i="2"/>
  <c r="Z2365" i="2"/>
  <c r="AA2365" i="2"/>
  <c r="N2366" i="2"/>
  <c r="O2366" i="2"/>
  <c r="R2366" i="2" s="1"/>
  <c r="P2366" i="2"/>
  <c r="Q2366" i="2"/>
  <c r="S2366" i="2"/>
  <c r="X2366" i="2"/>
  <c r="Y2366" i="2"/>
  <c r="Z2366" i="2"/>
  <c r="AA2366" i="2"/>
  <c r="N2367" i="2"/>
  <c r="O2367" i="2"/>
  <c r="R2367" i="2" s="1"/>
  <c r="P2367" i="2"/>
  <c r="Q2367" i="2"/>
  <c r="X2367" i="2"/>
  <c r="Y2367" i="2"/>
  <c r="Z2367" i="2"/>
  <c r="AA2367" i="2"/>
  <c r="N2368" i="2"/>
  <c r="O2368" i="2"/>
  <c r="R2368" i="2" s="1"/>
  <c r="P2368" i="2"/>
  <c r="Q2368" i="2"/>
  <c r="X2368" i="2"/>
  <c r="Y2368" i="2"/>
  <c r="Z2368" i="2"/>
  <c r="AA2368" i="2"/>
  <c r="N2369" i="2"/>
  <c r="O2369" i="2"/>
  <c r="R2369" i="2" s="1"/>
  <c r="P2369" i="2"/>
  <c r="Q2369" i="2"/>
  <c r="X2369" i="2"/>
  <c r="Y2369" i="2"/>
  <c r="Z2369" i="2"/>
  <c r="AA2369" i="2"/>
  <c r="N2370" i="2"/>
  <c r="O2370" i="2"/>
  <c r="R2370" i="2" s="1"/>
  <c r="P2370" i="2"/>
  <c r="Q2370" i="2"/>
  <c r="X2370" i="2"/>
  <c r="Y2370" i="2"/>
  <c r="Z2370" i="2"/>
  <c r="AA2370" i="2"/>
  <c r="N2371" i="2"/>
  <c r="O2371" i="2"/>
  <c r="R2371" i="2" s="1"/>
  <c r="P2371" i="2"/>
  <c r="Q2371" i="2"/>
  <c r="S2371" i="2"/>
  <c r="X2371" i="2"/>
  <c r="Y2371" i="2"/>
  <c r="Z2371" i="2"/>
  <c r="AA2371" i="2"/>
  <c r="N2372" i="2"/>
  <c r="O2372" i="2"/>
  <c r="R2372" i="2" s="1"/>
  <c r="P2372" i="2"/>
  <c r="Q2372" i="2"/>
  <c r="X2372" i="2"/>
  <c r="Y2372" i="2"/>
  <c r="Z2372" i="2"/>
  <c r="AA2372" i="2"/>
  <c r="N2373" i="2"/>
  <c r="O2373" i="2"/>
  <c r="R2373" i="2" s="1"/>
  <c r="P2373" i="2"/>
  <c r="Q2373" i="2"/>
  <c r="X2373" i="2"/>
  <c r="Y2373" i="2"/>
  <c r="Z2373" i="2"/>
  <c r="AA2373" i="2"/>
  <c r="N2374" i="2"/>
  <c r="O2374" i="2"/>
  <c r="R2374" i="2" s="1"/>
  <c r="P2374" i="2"/>
  <c r="Q2374" i="2"/>
  <c r="X2374" i="2"/>
  <c r="Y2374" i="2"/>
  <c r="Z2374" i="2"/>
  <c r="AA2374" i="2"/>
  <c r="N2375" i="2"/>
  <c r="O2375" i="2"/>
  <c r="R2375" i="2" s="1"/>
  <c r="P2375" i="2"/>
  <c r="Q2375" i="2"/>
  <c r="X2375" i="2"/>
  <c r="Y2375" i="2"/>
  <c r="Z2375" i="2"/>
  <c r="AA2375" i="2"/>
  <c r="N2376" i="2"/>
  <c r="O2376" i="2"/>
  <c r="R2376" i="2" s="1"/>
  <c r="P2376" i="2"/>
  <c r="Q2376" i="2"/>
  <c r="X2376" i="2"/>
  <c r="Y2376" i="2"/>
  <c r="Z2376" i="2"/>
  <c r="AA2376" i="2"/>
  <c r="N2377" i="2"/>
  <c r="O2377" i="2"/>
  <c r="R2377" i="2" s="1"/>
  <c r="P2377" i="2"/>
  <c r="Q2377" i="2"/>
  <c r="X2377" i="2"/>
  <c r="Y2377" i="2"/>
  <c r="Z2377" i="2"/>
  <c r="AA2377" i="2"/>
  <c r="N2378" i="2"/>
  <c r="O2378" i="2"/>
  <c r="R2378" i="2" s="1"/>
  <c r="P2378" i="2"/>
  <c r="Q2378" i="2"/>
  <c r="X2378" i="2"/>
  <c r="Y2378" i="2"/>
  <c r="Z2378" i="2"/>
  <c r="AA2378" i="2"/>
  <c r="N2379" i="2"/>
  <c r="O2379" i="2"/>
  <c r="R2379" i="2" s="1"/>
  <c r="P2379" i="2"/>
  <c r="Q2379" i="2"/>
  <c r="S2379" i="2"/>
  <c r="X2379" i="2"/>
  <c r="Y2379" i="2"/>
  <c r="Z2379" i="2"/>
  <c r="AA2379" i="2"/>
  <c r="N2380" i="2"/>
  <c r="O2380" i="2"/>
  <c r="R2380" i="2" s="1"/>
  <c r="P2380" i="2"/>
  <c r="Q2380" i="2"/>
  <c r="S2380" i="2"/>
  <c r="X2380" i="2"/>
  <c r="Y2380" i="2"/>
  <c r="Z2380" i="2"/>
  <c r="AA2380" i="2"/>
  <c r="N2381" i="2"/>
  <c r="O2381" i="2"/>
  <c r="R2381" i="2" s="1"/>
  <c r="P2381" i="2"/>
  <c r="Q2381" i="2"/>
  <c r="X2381" i="2"/>
  <c r="Y2381" i="2"/>
  <c r="Z2381" i="2"/>
  <c r="AA2381" i="2"/>
  <c r="N2382" i="2"/>
  <c r="O2382" i="2"/>
  <c r="R2382" i="2" s="1"/>
  <c r="P2382" i="2"/>
  <c r="Q2382" i="2"/>
  <c r="X2382" i="2"/>
  <c r="Y2382" i="2"/>
  <c r="Z2382" i="2"/>
  <c r="AA2382" i="2"/>
  <c r="N2383" i="2"/>
  <c r="O2383" i="2"/>
  <c r="R2383" i="2" s="1"/>
  <c r="P2383" i="2"/>
  <c r="Q2383" i="2"/>
  <c r="S2383" i="2"/>
  <c r="X2383" i="2"/>
  <c r="Y2383" i="2"/>
  <c r="Z2383" i="2"/>
  <c r="AA2383" i="2"/>
  <c r="N2384" i="2"/>
  <c r="O2384" i="2"/>
  <c r="R2384" i="2" s="1"/>
  <c r="P2384" i="2"/>
  <c r="Q2384" i="2"/>
  <c r="S2384" i="2"/>
  <c r="X2384" i="2"/>
  <c r="Y2384" i="2"/>
  <c r="Z2384" i="2"/>
  <c r="AA2384" i="2"/>
  <c r="N2385" i="2"/>
  <c r="O2385" i="2"/>
  <c r="R2385" i="2" s="1"/>
  <c r="P2385" i="2"/>
  <c r="Q2385" i="2"/>
  <c r="S2385" i="2"/>
  <c r="X2385" i="2"/>
  <c r="Y2385" i="2"/>
  <c r="Z2385" i="2"/>
  <c r="AA2385" i="2"/>
  <c r="N2386" i="2"/>
  <c r="O2386" i="2"/>
  <c r="R2386" i="2" s="1"/>
  <c r="P2386" i="2"/>
  <c r="Q2386" i="2"/>
  <c r="S2386" i="2"/>
  <c r="X2386" i="2"/>
  <c r="Y2386" i="2"/>
  <c r="Z2386" i="2"/>
  <c r="AA2386" i="2"/>
  <c r="N2387" i="2"/>
  <c r="O2387" i="2"/>
  <c r="R2387" i="2" s="1"/>
  <c r="P2387" i="2"/>
  <c r="Q2387" i="2"/>
  <c r="S2387" i="2"/>
  <c r="X2387" i="2"/>
  <c r="Y2387" i="2"/>
  <c r="Z2387" i="2"/>
  <c r="AA2387" i="2"/>
  <c r="N2388" i="2"/>
  <c r="O2388" i="2"/>
  <c r="R2388" i="2" s="1"/>
  <c r="P2388" i="2"/>
  <c r="Q2388" i="2"/>
  <c r="X2388" i="2"/>
  <c r="Y2388" i="2"/>
  <c r="Z2388" i="2"/>
  <c r="AA2388" i="2"/>
  <c r="N2389" i="2"/>
  <c r="O2389" i="2"/>
  <c r="R2389" i="2" s="1"/>
  <c r="P2389" i="2"/>
  <c r="Q2389" i="2"/>
  <c r="X2389" i="2"/>
  <c r="Y2389" i="2"/>
  <c r="Z2389" i="2"/>
  <c r="AA2389" i="2"/>
  <c r="N2390" i="2"/>
  <c r="O2390" i="2"/>
  <c r="R2390" i="2" s="1"/>
  <c r="P2390" i="2"/>
  <c r="Q2390" i="2"/>
  <c r="X2390" i="2"/>
  <c r="Y2390" i="2"/>
  <c r="Z2390" i="2"/>
  <c r="AA2390" i="2"/>
  <c r="N2391" i="2"/>
  <c r="O2391" i="2"/>
  <c r="R2391" i="2" s="1"/>
  <c r="P2391" i="2"/>
  <c r="Q2391" i="2"/>
  <c r="X2391" i="2"/>
  <c r="Y2391" i="2"/>
  <c r="Z2391" i="2"/>
  <c r="AA2391" i="2"/>
  <c r="N2392" i="2"/>
  <c r="O2392" i="2"/>
  <c r="R2392" i="2" s="1"/>
  <c r="P2392" i="2"/>
  <c r="Q2392" i="2"/>
  <c r="S2392" i="2"/>
  <c r="T2392" i="2"/>
  <c r="U2392" i="2" s="1"/>
  <c r="X2392" i="2"/>
  <c r="Y2392" i="2"/>
  <c r="Z2392" i="2"/>
  <c r="AA2392" i="2"/>
  <c r="N2393" i="2"/>
  <c r="O2393" i="2"/>
  <c r="R2393" i="2" s="1"/>
  <c r="P2393" i="2"/>
  <c r="Q2393" i="2"/>
  <c r="X2393" i="2"/>
  <c r="Y2393" i="2"/>
  <c r="Z2393" i="2"/>
  <c r="AA2393" i="2"/>
  <c r="N2394" i="2"/>
  <c r="O2394" i="2"/>
  <c r="R2394" i="2" s="1"/>
  <c r="P2394" i="2"/>
  <c r="Q2394" i="2"/>
  <c r="S2394" i="2"/>
  <c r="X2394" i="2"/>
  <c r="Y2394" i="2"/>
  <c r="Z2394" i="2"/>
  <c r="AA2394" i="2"/>
  <c r="N2395" i="2"/>
  <c r="O2395" i="2"/>
  <c r="R2395" i="2" s="1"/>
  <c r="P2395" i="2"/>
  <c r="Q2395" i="2"/>
  <c r="X2395" i="2"/>
  <c r="Y2395" i="2"/>
  <c r="Z2395" i="2"/>
  <c r="AA2395" i="2"/>
  <c r="N2396" i="2"/>
  <c r="O2396" i="2"/>
  <c r="R2396" i="2" s="1"/>
  <c r="P2396" i="2"/>
  <c r="Q2396" i="2"/>
  <c r="X2396" i="2"/>
  <c r="Y2396" i="2"/>
  <c r="Z2396" i="2"/>
  <c r="AA2396" i="2"/>
  <c r="N2397" i="2"/>
  <c r="O2397" i="2"/>
  <c r="R2397" i="2" s="1"/>
  <c r="P2397" i="2"/>
  <c r="Q2397" i="2"/>
  <c r="S2397" i="2"/>
  <c r="X2397" i="2"/>
  <c r="Y2397" i="2"/>
  <c r="Z2397" i="2"/>
  <c r="AA2397" i="2"/>
  <c r="N2398" i="2"/>
  <c r="O2398" i="2"/>
  <c r="R2398" i="2" s="1"/>
  <c r="P2398" i="2"/>
  <c r="Q2398" i="2"/>
  <c r="X2398" i="2"/>
  <c r="Y2398" i="2"/>
  <c r="Z2398" i="2"/>
  <c r="AA2398" i="2"/>
  <c r="N2399" i="2"/>
  <c r="O2399" i="2"/>
  <c r="R2399" i="2" s="1"/>
  <c r="P2399" i="2"/>
  <c r="Q2399" i="2"/>
  <c r="X2399" i="2"/>
  <c r="Y2399" i="2"/>
  <c r="Z2399" i="2"/>
  <c r="AA2399" i="2"/>
  <c r="N2400" i="2"/>
  <c r="O2400" i="2"/>
  <c r="R2400" i="2" s="1"/>
  <c r="P2400" i="2"/>
  <c r="Q2400" i="2"/>
  <c r="X2400" i="2"/>
  <c r="Y2400" i="2"/>
  <c r="Z2400" i="2"/>
  <c r="AA2400" i="2"/>
  <c r="N2401" i="2"/>
  <c r="O2401" i="2"/>
  <c r="R2401" i="2" s="1"/>
  <c r="P2401" i="2"/>
  <c r="Q2401" i="2"/>
  <c r="X2401" i="2"/>
  <c r="Y2401" i="2"/>
  <c r="Z2401" i="2"/>
  <c r="AA2401" i="2"/>
  <c r="N2402" i="2"/>
  <c r="O2402" i="2"/>
  <c r="R2402" i="2" s="1"/>
  <c r="P2402" i="2"/>
  <c r="Q2402" i="2"/>
  <c r="S2402" i="2"/>
  <c r="T2402" i="2"/>
  <c r="U2402" i="2" s="1"/>
  <c r="X2402" i="2"/>
  <c r="Y2402" i="2"/>
  <c r="Z2402" i="2"/>
  <c r="AA2402" i="2"/>
  <c r="N2403" i="2"/>
  <c r="O2403" i="2"/>
  <c r="R2403" i="2" s="1"/>
  <c r="P2403" i="2"/>
  <c r="Q2403" i="2"/>
  <c r="X2403" i="2"/>
  <c r="Y2403" i="2"/>
  <c r="Z2403" i="2"/>
  <c r="AA2403" i="2"/>
  <c r="N2404" i="2"/>
  <c r="O2404" i="2"/>
  <c r="R2404" i="2" s="1"/>
  <c r="P2404" i="2"/>
  <c r="Q2404" i="2"/>
  <c r="X2404" i="2"/>
  <c r="Y2404" i="2"/>
  <c r="Z2404" i="2"/>
  <c r="AA2404" i="2"/>
  <c r="N2405" i="2"/>
  <c r="O2405" i="2"/>
  <c r="R2405" i="2" s="1"/>
  <c r="P2405" i="2"/>
  <c r="Q2405" i="2"/>
  <c r="S2405" i="2"/>
  <c r="X2405" i="2"/>
  <c r="Y2405" i="2"/>
  <c r="Z2405" i="2"/>
  <c r="AA2405" i="2"/>
  <c r="N2406" i="2"/>
  <c r="O2406" i="2"/>
  <c r="R2406" i="2" s="1"/>
  <c r="P2406" i="2"/>
  <c r="Q2406" i="2"/>
  <c r="X2406" i="2"/>
  <c r="Y2406" i="2"/>
  <c r="Z2406" i="2"/>
  <c r="AA2406" i="2"/>
  <c r="N2407" i="2"/>
  <c r="O2407" i="2"/>
  <c r="R2407" i="2" s="1"/>
  <c r="P2407" i="2"/>
  <c r="Q2407" i="2"/>
  <c r="X2407" i="2"/>
  <c r="Y2407" i="2"/>
  <c r="Z2407" i="2"/>
  <c r="AA2407" i="2"/>
  <c r="N2408" i="2"/>
  <c r="O2408" i="2"/>
  <c r="R2408" i="2" s="1"/>
  <c r="P2408" i="2"/>
  <c r="Q2408" i="2"/>
  <c r="X2408" i="2"/>
  <c r="Y2408" i="2"/>
  <c r="Z2408" i="2"/>
  <c r="AA2408" i="2"/>
  <c r="N2409" i="2"/>
  <c r="O2409" i="2"/>
  <c r="R2409" i="2" s="1"/>
  <c r="P2409" i="2"/>
  <c r="Q2409" i="2"/>
  <c r="X2409" i="2"/>
  <c r="Y2409" i="2"/>
  <c r="Z2409" i="2"/>
  <c r="AA2409" i="2"/>
  <c r="N2410" i="2"/>
  <c r="O2410" i="2"/>
  <c r="R2410" i="2" s="1"/>
  <c r="P2410" i="2"/>
  <c r="Q2410" i="2"/>
  <c r="X2410" i="2"/>
  <c r="Y2410" i="2"/>
  <c r="Z2410" i="2"/>
  <c r="AA2410" i="2"/>
  <c r="N2411" i="2"/>
  <c r="O2411" i="2"/>
  <c r="R2411" i="2" s="1"/>
  <c r="P2411" i="2"/>
  <c r="Q2411" i="2"/>
  <c r="X2411" i="2"/>
  <c r="Y2411" i="2"/>
  <c r="Z2411" i="2"/>
  <c r="AA2411" i="2"/>
  <c r="N2412" i="2"/>
  <c r="O2412" i="2"/>
  <c r="R2412" i="2" s="1"/>
  <c r="P2412" i="2"/>
  <c r="Q2412" i="2"/>
  <c r="X2412" i="2"/>
  <c r="Y2412" i="2"/>
  <c r="Z2412" i="2"/>
  <c r="AA2412" i="2"/>
  <c r="N2413" i="2"/>
  <c r="O2413" i="2"/>
  <c r="R2413" i="2" s="1"/>
  <c r="P2413" i="2"/>
  <c r="Q2413" i="2"/>
  <c r="X2413" i="2"/>
  <c r="Y2413" i="2"/>
  <c r="Z2413" i="2"/>
  <c r="AA2413" i="2"/>
  <c r="N2414" i="2"/>
  <c r="O2414" i="2"/>
  <c r="R2414" i="2" s="1"/>
  <c r="P2414" i="2"/>
  <c r="Q2414" i="2"/>
  <c r="S2414" i="2"/>
  <c r="X2414" i="2"/>
  <c r="Y2414" i="2"/>
  <c r="Z2414" i="2"/>
  <c r="AA2414" i="2"/>
  <c r="N2415" i="2"/>
  <c r="O2415" i="2"/>
  <c r="R2415" i="2" s="1"/>
  <c r="P2415" i="2"/>
  <c r="Q2415" i="2"/>
  <c r="X2415" i="2"/>
  <c r="Y2415" i="2"/>
  <c r="Z2415" i="2"/>
  <c r="AA2415" i="2"/>
  <c r="N2416" i="2"/>
  <c r="O2416" i="2"/>
  <c r="R2416" i="2" s="1"/>
  <c r="P2416" i="2"/>
  <c r="Q2416" i="2"/>
  <c r="S2416" i="2"/>
  <c r="T2416" i="2"/>
  <c r="U2416" i="2" s="1"/>
  <c r="X2416" i="2"/>
  <c r="Y2416" i="2"/>
  <c r="Z2416" i="2"/>
  <c r="AA2416" i="2"/>
  <c r="N2417" i="2"/>
  <c r="O2417" i="2"/>
  <c r="R2417" i="2" s="1"/>
  <c r="P2417" i="2"/>
  <c r="Q2417" i="2"/>
  <c r="X2417" i="2"/>
  <c r="Y2417" i="2"/>
  <c r="Z2417" i="2"/>
  <c r="AA2417" i="2"/>
  <c r="N2418" i="2"/>
  <c r="O2418" i="2"/>
  <c r="R2418" i="2" s="1"/>
  <c r="P2418" i="2"/>
  <c r="Q2418" i="2"/>
  <c r="X2418" i="2"/>
  <c r="Y2418" i="2"/>
  <c r="Z2418" i="2"/>
  <c r="AA2418" i="2"/>
  <c r="N2419" i="2"/>
  <c r="O2419" i="2"/>
  <c r="R2419" i="2" s="1"/>
  <c r="P2419" i="2"/>
  <c r="Q2419" i="2"/>
  <c r="X2419" i="2"/>
  <c r="Y2419" i="2"/>
  <c r="Z2419" i="2"/>
  <c r="AA2419" i="2"/>
  <c r="N2420" i="2"/>
  <c r="O2420" i="2"/>
  <c r="R2420" i="2" s="1"/>
  <c r="P2420" i="2"/>
  <c r="Q2420" i="2"/>
  <c r="X2420" i="2"/>
  <c r="Y2420" i="2"/>
  <c r="Z2420" i="2"/>
  <c r="AA2420" i="2"/>
  <c r="N2421" i="2"/>
  <c r="O2421" i="2"/>
  <c r="R2421" i="2" s="1"/>
  <c r="P2421" i="2"/>
  <c r="Q2421" i="2"/>
  <c r="X2421" i="2"/>
  <c r="Y2421" i="2"/>
  <c r="Z2421" i="2"/>
  <c r="AA2421" i="2"/>
  <c r="N2422" i="2"/>
  <c r="O2422" i="2"/>
  <c r="R2422" i="2" s="1"/>
  <c r="P2422" i="2"/>
  <c r="Q2422" i="2"/>
  <c r="X2422" i="2"/>
  <c r="Y2422" i="2"/>
  <c r="Z2422" i="2"/>
  <c r="AA2422" i="2"/>
  <c r="N2423" i="2"/>
  <c r="O2423" i="2"/>
  <c r="R2423" i="2" s="1"/>
  <c r="P2423" i="2"/>
  <c r="Q2423" i="2"/>
  <c r="X2423" i="2"/>
  <c r="Y2423" i="2"/>
  <c r="Z2423" i="2"/>
  <c r="AA2423" i="2"/>
  <c r="N2424" i="2"/>
  <c r="O2424" i="2"/>
  <c r="R2424" i="2" s="1"/>
  <c r="P2424" i="2"/>
  <c r="Q2424" i="2"/>
  <c r="X2424" i="2"/>
  <c r="Y2424" i="2"/>
  <c r="Z2424" i="2"/>
  <c r="AA2424" i="2"/>
  <c r="N2425" i="2"/>
  <c r="O2425" i="2"/>
  <c r="R2425" i="2" s="1"/>
  <c r="P2425" i="2"/>
  <c r="Q2425" i="2"/>
  <c r="S2425" i="2"/>
  <c r="X2425" i="2"/>
  <c r="Y2425" i="2"/>
  <c r="Z2425" i="2"/>
  <c r="AA2425" i="2"/>
  <c r="N2426" i="2"/>
  <c r="O2426" i="2"/>
  <c r="R2426" i="2" s="1"/>
  <c r="P2426" i="2"/>
  <c r="Q2426" i="2"/>
  <c r="X2426" i="2"/>
  <c r="Y2426" i="2"/>
  <c r="Z2426" i="2"/>
  <c r="AA2426" i="2"/>
  <c r="N2427" i="2"/>
  <c r="O2427" i="2"/>
  <c r="R2427" i="2" s="1"/>
  <c r="P2427" i="2"/>
  <c r="Q2427" i="2"/>
  <c r="X2427" i="2"/>
  <c r="Y2427" i="2"/>
  <c r="Z2427" i="2"/>
  <c r="AA2427" i="2"/>
  <c r="N2428" i="2"/>
  <c r="O2428" i="2"/>
  <c r="R2428" i="2" s="1"/>
  <c r="P2428" i="2"/>
  <c r="Q2428" i="2"/>
  <c r="S2428" i="2"/>
  <c r="X2428" i="2"/>
  <c r="Y2428" i="2"/>
  <c r="Z2428" i="2"/>
  <c r="AA2428" i="2"/>
  <c r="N2429" i="2"/>
  <c r="O2429" i="2"/>
  <c r="R2429" i="2" s="1"/>
  <c r="P2429" i="2"/>
  <c r="Q2429" i="2"/>
  <c r="X2429" i="2"/>
  <c r="Y2429" i="2"/>
  <c r="Z2429" i="2"/>
  <c r="AA2429" i="2"/>
  <c r="N2430" i="2"/>
  <c r="O2430" i="2"/>
  <c r="R2430" i="2" s="1"/>
  <c r="P2430" i="2"/>
  <c r="Q2430" i="2"/>
  <c r="X2430" i="2"/>
  <c r="Y2430" i="2"/>
  <c r="Z2430" i="2"/>
  <c r="AA2430" i="2"/>
  <c r="N2431" i="2"/>
  <c r="O2431" i="2"/>
  <c r="R2431" i="2" s="1"/>
  <c r="P2431" i="2"/>
  <c r="Q2431" i="2"/>
  <c r="S2431" i="2"/>
  <c r="X2431" i="2"/>
  <c r="Y2431" i="2"/>
  <c r="Z2431" i="2"/>
  <c r="AA2431" i="2"/>
  <c r="N2432" i="2"/>
  <c r="O2432" i="2"/>
  <c r="R2432" i="2" s="1"/>
  <c r="P2432" i="2"/>
  <c r="Q2432" i="2"/>
  <c r="X2432" i="2"/>
  <c r="Y2432" i="2"/>
  <c r="Z2432" i="2"/>
  <c r="AA2432" i="2"/>
  <c r="N2433" i="2"/>
  <c r="O2433" i="2"/>
  <c r="R2433" i="2" s="1"/>
  <c r="P2433" i="2"/>
  <c r="Q2433" i="2"/>
  <c r="X2433" i="2"/>
  <c r="Y2433" i="2"/>
  <c r="Z2433" i="2"/>
  <c r="AA2433" i="2"/>
  <c r="N2434" i="2"/>
  <c r="O2434" i="2"/>
  <c r="R2434" i="2" s="1"/>
  <c r="P2434" i="2"/>
  <c r="Q2434" i="2"/>
  <c r="X2434" i="2"/>
  <c r="Y2434" i="2"/>
  <c r="Z2434" i="2"/>
  <c r="AA2434" i="2"/>
  <c r="N2435" i="2"/>
  <c r="O2435" i="2"/>
  <c r="R2435" i="2" s="1"/>
  <c r="P2435" i="2"/>
  <c r="Q2435" i="2"/>
  <c r="S2435" i="2"/>
  <c r="X2435" i="2"/>
  <c r="Y2435" i="2"/>
  <c r="Z2435" i="2"/>
  <c r="AA2435" i="2"/>
  <c r="N2436" i="2"/>
  <c r="O2436" i="2"/>
  <c r="R2436" i="2" s="1"/>
  <c r="P2436" i="2"/>
  <c r="Q2436" i="2"/>
  <c r="X2436" i="2"/>
  <c r="Y2436" i="2"/>
  <c r="Z2436" i="2"/>
  <c r="AA2436" i="2"/>
  <c r="N2437" i="2"/>
  <c r="O2437" i="2"/>
  <c r="R2437" i="2" s="1"/>
  <c r="P2437" i="2"/>
  <c r="Q2437" i="2"/>
  <c r="X2437" i="2"/>
  <c r="Y2437" i="2"/>
  <c r="Z2437" i="2"/>
  <c r="AA2437" i="2"/>
  <c r="N2438" i="2"/>
  <c r="O2438" i="2"/>
  <c r="R2438" i="2" s="1"/>
  <c r="P2438" i="2"/>
  <c r="Q2438" i="2"/>
  <c r="S2438" i="2"/>
  <c r="X2438" i="2"/>
  <c r="Y2438" i="2"/>
  <c r="Z2438" i="2"/>
  <c r="AA2438" i="2"/>
  <c r="N2439" i="2"/>
  <c r="O2439" i="2"/>
  <c r="R2439" i="2" s="1"/>
  <c r="P2439" i="2"/>
  <c r="Q2439" i="2"/>
  <c r="T2439" i="2"/>
  <c r="U2439" i="2" s="1"/>
  <c r="X2439" i="2"/>
  <c r="Y2439" i="2"/>
  <c r="Z2439" i="2"/>
  <c r="AA2439" i="2"/>
  <c r="N2440" i="2"/>
  <c r="O2440" i="2"/>
  <c r="R2440" i="2" s="1"/>
  <c r="P2440" i="2"/>
  <c r="Q2440" i="2"/>
  <c r="X2440" i="2"/>
  <c r="Y2440" i="2"/>
  <c r="Z2440" i="2"/>
  <c r="AA2440" i="2"/>
  <c r="N2441" i="2"/>
  <c r="O2441" i="2"/>
  <c r="R2441" i="2" s="1"/>
  <c r="P2441" i="2"/>
  <c r="Q2441" i="2"/>
  <c r="X2441" i="2"/>
  <c r="Y2441" i="2"/>
  <c r="Z2441" i="2"/>
  <c r="AA2441" i="2"/>
  <c r="N2442" i="2"/>
  <c r="O2442" i="2"/>
  <c r="R2442" i="2" s="1"/>
  <c r="P2442" i="2"/>
  <c r="Q2442" i="2"/>
  <c r="S2442" i="2"/>
  <c r="X2442" i="2"/>
  <c r="Y2442" i="2"/>
  <c r="Z2442" i="2"/>
  <c r="AA2442" i="2"/>
  <c r="N2443" i="2"/>
  <c r="O2443" i="2"/>
  <c r="R2443" i="2" s="1"/>
  <c r="P2443" i="2"/>
  <c r="Q2443" i="2"/>
  <c r="S2443" i="2"/>
  <c r="T2443" i="2"/>
  <c r="U2443" i="2" s="1"/>
  <c r="V2443" i="2"/>
  <c r="X2443" i="2"/>
  <c r="Y2443" i="2"/>
  <c r="Z2443" i="2"/>
  <c r="AA2443" i="2"/>
  <c r="N2444" i="2"/>
  <c r="O2444" i="2"/>
  <c r="R2444" i="2" s="1"/>
  <c r="P2444" i="2"/>
  <c r="Q2444" i="2"/>
  <c r="T2444" i="2"/>
  <c r="U2444" i="2" s="1"/>
  <c r="X2444" i="2"/>
  <c r="Y2444" i="2"/>
  <c r="Z2444" i="2"/>
  <c r="AA2444" i="2"/>
  <c r="N2445" i="2"/>
  <c r="O2445" i="2"/>
  <c r="R2445" i="2" s="1"/>
  <c r="P2445" i="2"/>
  <c r="Q2445" i="2"/>
  <c r="T2445" i="2"/>
  <c r="U2445" i="2" s="1"/>
  <c r="X2445" i="2"/>
  <c r="Y2445" i="2"/>
  <c r="Z2445" i="2"/>
  <c r="AA2445" i="2"/>
  <c r="N2446" i="2"/>
  <c r="O2446" i="2"/>
  <c r="R2446" i="2" s="1"/>
  <c r="P2446" i="2"/>
  <c r="Q2446" i="2"/>
  <c r="X2446" i="2"/>
  <c r="Y2446" i="2"/>
  <c r="Z2446" i="2"/>
  <c r="AA2446" i="2"/>
  <c r="N2447" i="2"/>
  <c r="O2447" i="2"/>
  <c r="R2447" i="2" s="1"/>
  <c r="P2447" i="2"/>
  <c r="Q2447" i="2"/>
  <c r="X2447" i="2"/>
  <c r="Y2447" i="2"/>
  <c r="Z2447" i="2"/>
  <c r="AA2447" i="2"/>
  <c r="N2448" i="2"/>
  <c r="O2448" i="2"/>
  <c r="R2448" i="2" s="1"/>
  <c r="P2448" i="2"/>
  <c r="Q2448" i="2"/>
  <c r="X2448" i="2"/>
  <c r="Y2448" i="2"/>
  <c r="Z2448" i="2"/>
  <c r="AA2448" i="2"/>
  <c r="N2449" i="2"/>
  <c r="O2449" i="2"/>
  <c r="R2449" i="2" s="1"/>
  <c r="P2449" i="2"/>
  <c r="Q2449" i="2"/>
  <c r="X2449" i="2"/>
  <c r="Y2449" i="2"/>
  <c r="Z2449" i="2"/>
  <c r="AA2449" i="2"/>
  <c r="N2450" i="2"/>
  <c r="O2450" i="2"/>
  <c r="R2450" i="2" s="1"/>
  <c r="P2450" i="2"/>
  <c r="Q2450" i="2"/>
  <c r="S2450" i="2"/>
  <c r="X2450" i="2"/>
  <c r="Y2450" i="2"/>
  <c r="Z2450" i="2"/>
  <c r="AA2450" i="2"/>
  <c r="N2451" i="2"/>
  <c r="O2451" i="2"/>
  <c r="R2451" i="2" s="1"/>
  <c r="P2451" i="2"/>
  <c r="Q2451" i="2"/>
  <c r="S2451" i="2"/>
  <c r="T2451" i="2"/>
  <c r="U2451" i="2" s="1"/>
  <c r="X2451" i="2"/>
  <c r="Y2451" i="2"/>
  <c r="Z2451" i="2"/>
  <c r="AA2451" i="2"/>
  <c r="N2452" i="2"/>
  <c r="O2452" i="2"/>
  <c r="R2452" i="2" s="1"/>
  <c r="P2452" i="2"/>
  <c r="Q2452" i="2"/>
  <c r="X2452" i="2"/>
  <c r="Y2452" i="2"/>
  <c r="Z2452" i="2"/>
  <c r="AA2452" i="2"/>
  <c r="N2453" i="2"/>
  <c r="O2453" i="2"/>
  <c r="R2453" i="2" s="1"/>
  <c r="P2453" i="2"/>
  <c r="Q2453" i="2"/>
  <c r="X2453" i="2"/>
  <c r="Y2453" i="2"/>
  <c r="Z2453" i="2"/>
  <c r="AA2453" i="2"/>
  <c r="N2454" i="2"/>
  <c r="O2454" i="2"/>
  <c r="R2454" i="2" s="1"/>
  <c r="P2454" i="2"/>
  <c r="Q2454" i="2"/>
  <c r="X2454" i="2"/>
  <c r="Y2454" i="2"/>
  <c r="Z2454" i="2"/>
  <c r="AA2454" i="2"/>
  <c r="N2455" i="2"/>
  <c r="O2455" i="2"/>
  <c r="R2455" i="2" s="1"/>
  <c r="P2455" i="2"/>
  <c r="Q2455" i="2"/>
  <c r="X2455" i="2"/>
  <c r="Y2455" i="2"/>
  <c r="Z2455" i="2"/>
  <c r="AA2455" i="2"/>
  <c r="N2456" i="2"/>
  <c r="O2456" i="2"/>
  <c r="R2456" i="2" s="1"/>
  <c r="P2456" i="2"/>
  <c r="Q2456" i="2"/>
  <c r="X2456" i="2"/>
  <c r="Y2456" i="2"/>
  <c r="Z2456" i="2"/>
  <c r="AA2456" i="2"/>
  <c r="N2457" i="2"/>
  <c r="O2457" i="2"/>
  <c r="R2457" i="2" s="1"/>
  <c r="P2457" i="2"/>
  <c r="Q2457" i="2"/>
  <c r="X2457" i="2"/>
  <c r="Y2457" i="2"/>
  <c r="Z2457" i="2"/>
  <c r="AA2457" i="2"/>
  <c r="N2458" i="2"/>
  <c r="O2458" i="2"/>
  <c r="R2458" i="2" s="1"/>
  <c r="P2458" i="2"/>
  <c r="Q2458" i="2"/>
  <c r="X2458" i="2"/>
  <c r="Y2458" i="2"/>
  <c r="Z2458" i="2"/>
  <c r="AA2458" i="2"/>
  <c r="N2459" i="2"/>
  <c r="O2459" i="2"/>
  <c r="R2459" i="2" s="1"/>
  <c r="P2459" i="2"/>
  <c r="Q2459" i="2"/>
  <c r="X2459" i="2"/>
  <c r="Y2459" i="2"/>
  <c r="Z2459" i="2"/>
  <c r="AA2459" i="2"/>
  <c r="N2460" i="2"/>
  <c r="O2460" i="2"/>
  <c r="P2460" i="2"/>
  <c r="Q2460" i="2"/>
  <c r="R2460" i="2"/>
  <c r="X2460" i="2"/>
  <c r="Y2460" i="2"/>
  <c r="Z2460" i="2"/>
  <c r="AA2460" i="2"/>
  <c r="N2461" i="2"/>
  <c r="O2461" i="2"/>
  <c r="R2461" i="2" s="1"/>
  <c r="P2461" i="2"/>
  <c r="Q2461" i="2"/>
  <c r="X2461" i="2"/>
  <c r="Y2461" i="2"/>
  <c r="Z2461" i="2"/>
  <c r="AA2461" i="2"/>
  <c r="N2462" i="2"/>
  <c r="O2462" i="2"/>
  <c r="R2462" i="2" s="1"/>
  <c r="P2462" i="2"/>
  <c r="Q2462" i="2"/>
  <c r="X2462" i="2"/>
  <c r="Y2462" i="2"/>
  <c r="Z2462" i="2"/>
  <c r="AA2462" i="2"/>
  <c r="N2463" i="2"/>
  <c r="O2463" i="2"/>
  <c r="R2463" i="2" s="1"/>
  <c r="P2463" i="2"/>
  <c r="Q2463" i="2"/>
  <c r="X2463" i="2"/>
  <c r="Y2463" i="2"/>
  <c r="Z2463" i="2"/>
  <c r="AA2463" i="2"/>
  <c r="N2464" i="2"/>
  <c r="O2464" i="2"/>
  <c r="R2464" i="2" s="1"/>
  <c r="P2464" i="2"/>
  <c r="Q2464" i="2"/>
  <c r="S2464" i="2"/>
  <c r="T2464" i="2"/>
  <c r="U2464" i="2" s="1"/>
  <c r="X2464" i="2"/>
  <c r="Y2464" i="2"/>
  <c r="Z2464" i="2"/>
  <c r="AA2464" i="2"/>
  <c r="N2465" i="2"/>
  <c r="O2465" i="2"/>
  <c r="R2465" i="2" s="1"/>
  <c r="P2465" i="2"/>
  <c r="Q2465" i="2"/>
  <c r="S2465" i="2"/>
  <c r="T2465" i="2"/>
  <c r="U2465" i="2" s="1"/>
  <c r="X2465" i="2"/>
  <c r="Y2465" i="2"/>
  <c r="Z2465" i="2"/>
  <c r="AA2465" i="2"/>
  <c r="N2466" i="2"/>
  <c r="O2466" i="2"/>
  <c r="R2466" i="2" s="1"/>
  <c r="P2466" i="2"/>
  <c r="Q2466" i="2"/>
  <c r="X2466" i="2"/>
  <c r="Y2466" i="2"/>
  <c r="Z2466" i="2"/>
  <c r="AA2466" i="2"/>
  <c r="O4140" i="3"/>
  <c r="P4140" i="3" s="1"/>
  <c r="O4141" i="3"/>
  <c r="P4141" i="3" s="1"/>
  <c r="Q4141" i="3" s="1"/>
  <c r="O4142" i="3"/>
  <c r="O4143" i="3"/>
  <c r="O4144" i="3"/>
  <c r="P4144" i="3" s="1"/>
  <c r="Q4144" i="3" s="1"/>
  <c r="O4145" i="3"/>
  <c r="P4145" i="3" s="1"/>
  <c r="O4146" i="3"/>
  <c r="P4146" i="3" s="1"/>
  <c r="O4147" i="3"/>
  <c r="P4147" i="3" s="1"/>
  <c r="O4148" i="3"/>
  <c r="P4148" i="3" s="1"/>
  <c r="O4149" i="3"/>
  <c r="P4149" i="3" s="1"/>
  <c r="Q4149" i="3" s="1"/>
  <c r="O4150" i="3"/>
  <c r="P4150" i="3" s="1"/>
  <c r="O4151" i="3"/>
  <c r="P4151" i="3" s="1"/>
  <c r="O4152" i="3"/>
  <c r="O4153" i="3"/>
  <c r="P4153" i="3" s="1"/>
  <c r="O4154" i="3"/>
  <c r="P4154" i="3" s="1"/>
  <c r="T2079" i="2" s="1"/>
  <c r="U2079" i="2" s="1"/>
  <c r="O4155" i="3"/>
  <c r="S2080" i="2" s="1"/>
  <c r="O4156" i="3"/>
  <c r="S2081" i="2" s="1"/>
  <c r="O4157" i="3"/>
  <c r="P4157" i="3" s="1"/>
  <c r="O4158" i="3"/>
  <c r="O4159" i="3"/>
  <c r="P4159" i="3" s="1"/>
  <c r="S4159" i="3" s="1"/>
  <c r="W2084" i="2" s="1"/>
  <c r="O4160" i="3"/>
  <c r="P4160" i="3" s="1"/>
  <c r="T2085" i="2" s="1"/>
  <c r="U2085" i="2" s="1"/>
  <c r="O4161" i="3"/>
  <c r="P4161" i="3" s="1"/>
  <c r="O4162" i="3"/>
  <c r="P4162" i="3" s="1"/>
  <c r="O4163" i="3"/>
  <c r="S2088" i="2" s="1"/>
  <c r="O4164" i="3"/>
  <c r="P4164" i="3" s="1"/>
  <c r="R4164" i="3" s="1"/>
  <c r="V2089" i="2" s="1"/>
  <c r="O4165" i="3"/>
  <c r="S2090" i="2" s="1"/>
  <c r="O4166" i="3"/>
  <c r="P4166" i="3" s="1"/>
  <c r="O4167" i="3"/>
  <c r="P4167" i="3" s="1"/>
  <c r="O4168" i="3"/>
  <c r="P4168" i="3" s="1"/>
  <c r="O4169" i="3"/>
  <c r="P4169" i="3" s="1"/>
  <c r="O4170" i="3"/>
  <c r="P4170" i="3" s="1"/>
  <c r="S4170" i="3" s="1"/>
  <c r="O4171" i="3"/>
  <c r="P4171" i="3" s="1"/>
  <c r="Q4171" i="3" s="1"/>
  <c r="O4172" i="3"/>
  <c r="P4172" i="3" s="1"/>
  <c r="O4173" i="3"/>
  <c r="O4174" i="3"/>
  <c r="P4174" i="3"/>
  <c r="R4174" i="3" s="1"/>
  <c r="V2092" i="2" s="1"/>
  <c r="O4175" i="3"/>
  <c r="O4176" i="3"/>
  <c r="S2094" i="2" s="1"/>
  <c r="P4176" i="3"/>
  <c r="S4176" i="3" s="1"/>
  <c r="W2094" i="2" s="1"/>
  <c r="O4177" i="3"/>
  <c r="O4178" i="3"/>
  <c r="P4178" i="3" s="1"/>
  <c r="O4179" i="3"/>
  <c r="O4180" i="3"/>
  <c r="P4180" i="3" s="1"/>
  <c r="Q4180" i="3" s="1"/>
  <c r="O4181" i="3"/>
  <c r="P4181" i="3" s="1"/>
  <c r="O4182" i="3"/>
  <c r="P4182" i="3"/>
  <c r="S4182" i="3" s="1"/>
  <c r="O4183" i="3"/>
  <c r="O4184" i="3"/>
  <c r="P4184" i="3" s="1"/>
  <c r="O4185" i="3"/>
  <c r="P4185" i="3" s="1"/>
  <c r="T2100" i="2" s="1"/>
  <c r="U2100" i="2" s="1"/>
  <c r="O4186" i="3"/>
  <c r="S2101" i="2" s="1"/>
  <c r="O4187" i="3"/>
  <c r="O4188" i="3"/>
  <c r="P4188" i="3" s="1"/>
  <c r="R4188" i="3" s="1"/>
  <c r="O4189" i="3"/>
  <c r="O4190" i="3"/>
  <c r="P4190" i="3" s="1"/>
  <c r="R4190" i="3" s="1"/>
  <c r="O4191" i="3"/>
  <c r="P4191" i="3" s="1"/>
  <c r="O4192" i="3"/>
  <c r="P4192" i="3" s="1"/>
  <c r="R4192" i="3" s="1"/>
  <c r="O4193" i="3"/>
  <c r="P4193" i="3" s="1"/>
  <c r="O4194" i="3"/>
  <c r="P4194" i="3" s="1"/>
  <c r="S4194" i="3" s="1"/>
  <c r="O4195" i="3"/>
  <c r="P4195" i="3" s="1"/>
  <c r="O4196" i="3"/>
  <c r="P4196" i="3" s="1"/>
  <c r="Q4196" i="3" s="1"/>
  <c r="O4197" i="3"/>
  <c r="P4197" i="3" s="1"/>
  <c r="Q4197" i="3" s="1"/>
  <c r="O4198" i="3"/>
  <c r="P4198" i="3" s="1"/>
  <c r="Q4198" i="3" s="1"/>
  <c r="O4199" i="3"/>
  <c r="P4199" i="3" s="1"/>
  <c r="Q4199" i="3" s="1"/>
  <c r="O4200" i="3"/>
  <c r="P4200" i="3" s="1"/>
  <c r="S4200" i="3" s="1"/>
  <c r="O4201" i="3"/>
  <c r="P4201" i="3" s="1"/>
  <c r="Q4201" i="3" s="1"/>
  <c r="O4202" i="3"/>
  <c r="P4202" i="3" s="1"/>
  <c r="S4202" i="3" s="1"/>
  <c r="O4203" i="3"/>
  <c r="P4203" i="3" s="1"/>
  <c r="S4203" i="3" s="1"/>
  <c r="O4204" i="3"/>
  <c r="P4204" i="3" s="1"/>
  <c r="O4205" i="3"/>
  <c r="O4206" i="3"/>
  <c r="P4206" i="3" s="1"/>
  <c r="T2105" i="2" s="1"/>
  <c r="U2105" i="2" s="1"/>
  <c r="O4207" i="3"/>
  <c r="O4208" i="3"/>
  <c r="P4208" i="3" s="1"/>
  <c r="O4209" i="3"/>
  <c r="P4209" i="3" s="1"/>
  <c r="O4210" i="3"/>
  <c r="P4210" i="3" s="1"/>
  <c r="O4211" i="3"/>
  <c r="S2109" i="2" s="1"/>
  <c r="P4211" i="3"/>
  <c r="R4211" i="3" s="1"/>
  <c r="V2109" i="2" s="1"/>
  <c r="O4212" i="3"/>
  <c r="P4212" i="3" s="1"/>
  <c r="S4212" i="3" s="1"/>
  <c r="O4213" i="3"/>
  <c r="O4214" i="3"/>
  <c r="P4214" i="3" s="1"/>
  <c r="T2112" i="2" s="1"/>
  <c r="U2112" i="2" s="1"/>
  <c r="O4215" i="3"/>
  <c r="P4215" i="3" s="1"/>
  <c r="S4215" i="3" s="1"/>
  <c r="W2113" i="2" s="1"/>
  <c r="O4216" i="3"/>
  <c r="S2114" i="2" s="1"/>
  <c r="O4217" i="3"/>
  <c r="P4217" i="3" s="1"/>
  <c r="R4217" i="3" s="1"/>
  <c r="V2115" i="2" s="1"/>
  <c r="O4218" i="3"/>
  <c r="P4218" i="3" s="1"/>
  <c r="O4219" i="3"/>
  <c r="P4219" i="3" s="1"/>
  <c r="S4219" i="3" s="1"/>
  <c r="W2117" i="2" s="1"/>
  <c r="O4220" i="3"/>
  <c r="P4220" i="3" s="1"/>
  <c r="Q4220" i="3" s="1"/>
  <c r="O4221" i="3"/>
  <c r="O4222" i="3"/>
  <c r="P4222" i="3" s="1"/>
  <c r="O4223" i="3"/>
  <c r="S2120" i="2" s="1"/>
  <c r="O4224" i="3"/>
  <c r="P4224" i="3" s="1"/>
  <c r="O4225" i="3"/>
  <c r="P4225" i="3" s="1"/>
  <c r="R4225" i="3" s="1"/>
  <c r="O4226" i="3"/>
  <c r="O4227" i="3"/>
  <c r="O4228" i="3"/>
  <c r="O4229" i="3"/>
  <c r="S2124" i="2" s="1"/>
  <c r="O4230" i="3"/>
  <c r="P4230" i="3" s="1"/>
  <c r="O4231" i="3"/>
  <c r="O4232" i="3"/>
  <c r="O4233" i="3"/>
  <c r="P4233" i="3"/>
  <c r="R4233" i="3" s="1"/>
  <c r="O4234" i="3"/>
  <c r="P4234" i="3" s="1"/>
  <c r="O4235" i="3"/>
  <c r="P4235" i="3" s="1"/>
  <c r="Q4235" i="3" s="1"/>
  <c r="O4236" i="3"/>
  <c r="P4236" i="3" s="1"/>
  <c r="O4237" i="3"/>
  <c r="O4238" i="3"/>
  <c r="P4238" i="3" s="1"/>
  <c r="T2128" i="2" s="1"/>
  <c r="U2128" i="2" s="1"/>
  <c r="O4239" i="3"/>
  <c r="S2129" i="2" s="1"/>
  <c r="O4240" i="3"/>
  <c r="O4241" i="3"/>
  <c r="P4241" i="3" s="1"/>
  <c r="Q4241" i="3" s="1"/>
  <c r="O4242" i="3"/>
  <c r="P4242" i="3" s="1"/>
  <c r="O4243" i="3"/>
  <c r="P4243" i="3"/>
  <c r="R4243" i="3" s="1"/>
  <c r="O4244" i="3"/>
  <c r="P4244" i="3" s="1"/>
  <c r="S4244" i="3" s="1"/>
  <c r="O4245" i="3"/>
  <c r="P4245" i="3" s="1"/>
  <c r="O4246" i="3"/>
  <c r="P4246" i="3" s="1"/>
  <c r="O4247" i="3"/>
  <c r="P4247" i="3" s="1"/>
  <c r="O4248" i="3"/>
  <c r="P4248" i="3" s="1"/>
  <c r="O4249" i="3"/>
  <c r="P4249" i="3" s="1"/>
  <c r="R4249" i="3" s="1"/>
  <c r="O4250" i="3"/>
  <c r="P4250" i="3" s="1"/>
  <c r="R4250" i="3" s="1"/>
  <c r="V2132" i="2" s="1"/>
  <c r="O4251" i="3"/>
  <c r="P4251" i="3" s="1"/>
  <c r="O4252" i="3"/>
  <c r="P4252" i="3" s="1"/>
  <c r="S4252" i="3" s="1"/>
  <c r="W2133" i="2" s="1"/>
  <c r="O4253" i="3"/>
  <c r="P4253" i="3" s="1"/>
  <c r="T2134" i="2" s="1"/>
  <c r="U2134" i="2" s="1"/>
  <c r="O4254" i="3"/>
  <c r="P4254" i="3" s="1"/>
  <c r="R4254" i="3"/>
  <c r="V2135" i="2" s="1"/>
  <c r="O4255" i="3"/>
  <c r="P4255" i="3" s="1"/>
  <c r="O4256" i="3"/>
  <c r="P4256" i="3" s="1"/>
  <c r="Q4256" i="3" s="1"/>
  <c r="O4257" i="3"/>
  <c r="S2138" i="2" s="1"/>
  <c r="O4258" i="3"/>
  <c r="P4258" i="3" s="1"/>
  <c r="T2139" i="2" s="1"/>
  <c r="U2139" i="2" s="1"/>
  <c r="O4259" i="3"/>
  <c r="S2140" i="2" s="1"/>
  <c r="O4260" i="3"/>
  <c r="P4260" i="3" s="1"/>
  <c r="O4261" i="3"/>
  <c r="P4261" i="3" s="1"/>
  <c r="T2141" i="2" s="1"/>
  <c r="U2141" i="2" s="1"/>
  <c r="O4262" i="3"/>
  <c r="P4262" i="3" s="1"/>
  <c r="O4263" i="3"/>
  <c r="O4264" i="3"/>
  <c r="O4265" i="3"/>
  <c r="P4265" i="3" s="1"/>
  <c r="O4266" i="3"/>
  <c r="P4266" i="3" s="1"/>
  <c r="O4267" i="3"/>
  <c r="P4267" i="3" s="1"/>
  <c r="O4268" i="3"/>
  <c r="P4268" i="3" s="1"/>
  <c r="O4269" i="3"/>
  <c r="P4269" i="3" s="1"/>
  <c r="Q4269" i="3" s="1"/>
  <c r="O4270" i="3"/>
  <c r="P4270" i="3" s="1"/>
  <c r="O4271" i="3"/>
  <c r="P4271" i="3" s="1"/>
  <c r="S4271" i="3" s="1"/>
  <c r="O4272" i="3"/>
  <c r="P4272" i="3"/>
  <c r="O4273" i="3"/>
  <c r="P4273" i="3" s="1"/>
  <c r="O4274" i="3"/>
  <c r="P4274" i="3" s="1"/>
  <c r="R4274" i="3" s="1"/>
  <c r="O4275" i="3"/>
  <c r="P4275" i="3" s="1"/>
  <c r="O4276" i="3"/>
  <c r="P4276" i="3" s="1"/>
  <c r="S4276" i="3" s="1"/>
  <c r="O4277" i="3"/>
  <c r="P4277" i="3" s="1"/>
  <c r="O4278" i="3"/>
  <c r="P4278" i="3" s="1"/>
  <c r="R4278" i="3" s="1"/>
  <c r="O4279" i="3"/>
  <c r="P4279" i="3" s="1"/>
  <c r="O4280" i="3"/>
  <c r="P4280" i="3" s="1"/>
  <c r="O4281" i="3"/>
  <c r="S2147" i="2" s="1"/>
  <c r="O4282" i="3"/>
  <c r="P4282" i="3" s="1"/>
  <c r="R4282" i="3" s="1"/>
  <c r="O4283" i="3"/>
  <c r="P4283" i="3" s="1"/>
  <c r="O4284" i="3"/>
  <c r="P4284" i="3" s="1"/>
  <c r="Q4284" i="3" s="1"/>
  <c r="O4285" i="3"/>
  <c r="P4285" i="3" s="1"/>
  <c r="Q4285" i="3" s="1"/>
  <c r="O4286" i="3"/>
  <c r="P4286" i="3" s="1"/>
  <c r="Q4286" i="3" s="1"/>
  <c r="O4287" i="3"/>
  <c r="O4288" i="3"/>
  <c r="P4288" i="3" s="1"/>
  <c r="Q4288" i="3" s="1"/>
  <c r="O4289" i="3"/>
  <c r="P4289" i="3" s="1"/>
  <c r="R4289" i="3" s="1"/>
  <c r="O4290" i="3"/>
  <c r="P4290" i="3" s="1"/>
  <c r="O4291" i="3"/>
  <c r="O4292" i="3"/>
  <c r="P4292" i="3" s="1"/>
  <c r="S4292" i="3" s="1"/>
  <c r="W2152" i="2" s="1"/>
  <c r="O4293" i="3"/>
  <c r="O4294" i="3"/>
  <c r="P4294" i="3" s="1"/>
  <c r="T2154" i="2" s="1"/>
  <c r="U2154" i="2" s="1"/>
  <c r="O4295" i="3"/>
  <c r="S2155" i="2" s="1"/>
  <c r="P4295" i="3"/>
  <c r="T2155" i="2" s="1"/>
  <c r="U2155" i="2" s="1"/>
  <c r="O4296" i="3"/>
  <c r="P4296" i="3" s="1"/>
  <c r="T2156" i="2" s="1"/>
  <c r="U2156" i="2" s="1"/>
  <c r="O4297" i="3"/>
  <c r="P4297" i="3" s="1"/>
  <c r="T2157" i="2" s="1"/>
  <c r="U2157" i="2" s="1"/>
  <c r="O4298" i="3"/>
  <c r="O4299" i="3"/>
  <c r="P4299" i="3" s="1"/>
  <c r="T2159" i="2" s="1"/>
  <c r="U2159" i="2" s="1"/>
  <c r="O4300" i="3"/>
  <c r="O4301" i="3"/>
  <c r="O4302" i="3"/>
  <c r="O4303" i="3"/>
  <c r="P4303" i="3" s="1"/>
  <c r="O4304" i="3"/>
  <c r="P4304" i="3" s="1"/>
  <c r="T2164" i="2" s="1"/>
  <c r="U2164" i="2" s="1"/>
  <c r="O4305" i="3"/>
  <c r="P4305" i="3" s="1"/>
  <c r="O4306" i="3"/>
  <c r="P4306" i="3" s="1"/>
  <c r="R4306" i="3" s="1"/>
  <c r="O4307" i="3"/>
  <c r="P4307" i="3" s="1"/>
  <c r="Q4307" i="3" s="1"/>
  <c r="O4308" i="3"/>
  <c r="P4308" i="3" s="1"/>
  <c r="S4308" i="3" s="1"/>
  <c r="O4309" i="3"/>
  <c r="S2165" i="2" s="1"/>
  <c r="O4310" i="3"/>
  <c r="P4310" i="3"/>
  <c r="S4310" i="3" s="1"/>
  <c r="W2166" i="2" s="1"/>
  <c r="O4311" i="3"/>
  <c r="P4311" i="3" s="1"/>
  <c r="O4312" i="3"/>
  <c r="O4313" i="3"/>
  <c r="P4313" i="3" s="1"/>
  <c r="Q4313" i="3" s="1"/>
  <c r="O4314" i="3"/>
  <c r="P4314" i="3" s="1"/>
  <c r="R4314" i="3" s="1"/>
  <c r="O4315" i="3"/>
  <c r="P4315" i="3" s="1"/>
  <c r="O4316" i="3"/>
  <c r="P4316" i="3" s="1"/>
  <c r="S4316" i="3" s="1"/>
  <c r="O4317" i="3"/>
  <c r="P4317" i="3" s="1"/>
  <c r="T2169" i="2" s="1"/>
  <c r="U2169" i="2" s="1"/>
  <c r="O4318" i="3"/>
  <c r="S2170" i="2" s="1"/>
  <c r="O4319" i="3"/>
  <c r="O4320" i="3"/>
  <c r="P4320" i="3" s="1"/>
  <c r="O4321" i="3"/>
  <c r="P4321" i="3" s="1"/>
  <c r="R4321" i="3" s="1"/>
  <c r="O4322" i="3"/>
  <c r="P4322" i="3" s="1"/>
  <c r="O4323" i="3"/>
  <c r="P4323" i="3" s="1"/>
  <c r="O4324" i="3"/>
  <c r="P4324" i="3" s="1"/>
  <c r="O4325" i="3"/>
  <c r="P4325" i="3" s="1"/>
  <c r="O4326" i="3"/>
  <c r="P4326" i="3" s="1"/>
  <c r="O4327" i="3"/>
  <c r="P4327" i="3" s="1"/>
  <c r="O4328" i="3"/>
  <c r="P4328" i="3" s="1"/>
  <c r="Q4328" i="3" s="1"/>
  <c r="O4329" i="3"/>
  <c r="P4329" i="3" s="1"/>
  <c r="Q4329" i="3" s="1"/>
  <c r="O4330" i="3"/>
  <c r="P4330" i="3" s="1"/>
  <c r="O4331" i="3"/>
  <c r="P4331" i="3" s="1"/>
  <c r="S4331" i="3" s="1"/>
  <c r="Q4331" i="3"/>
  <c r="O4332" i="3"/>
  <c r="P4332" i="3" s="1"/>
  <c r="O4333" i="3"/>
  <c r="P4333" i="3" s="1"/>
  <c r="T2173" i="2" s="1"/>
  <c r="U2173" i="2" s="1"/>
  <c r="O4334" i="3"/>
  <c r="P4334" i="3" s="1"/>
  <c r="Q4334" i="3" s="1"/>
  <c r="O4335" i="3"/>
  <c r="P4335" i="3" s="1"/>
  <c r="O4336" i="3"/>
  <c r="P4336" i="3" s="1"/>
  <c r="O4337" i="3"/>
  <c r="P4337" i="3" s="1"/>
  <c r="T2175" i="2" s="1"/>
  <c r="U2175" i="2" s="1"/>
  <c r="O4338" i="3"/>
  <c r="P4338" i="3" s="1"/>
  <c r="O4339" i="3"/>
  <c r="O4340" i="3"/>
  <c r="S2178" i="2" s="1"/>
  <c r="O4341" i="3"/>
  <c r="P4341" i="3" s="1"/>
  <c r="T2179" i="2" s="1"/>
  <c r="U2179" i="2" s="1"/>
  <c r="O4342" i="3"/>
  <c r="P4342" i="3" s="1"/>
  <c r="O4343" i="3"/>
  <c r="P4343" i="3" s="1"/>
  <c r="S4343" i="3" s="1"/>
  <c r="W2181" i="2" s="1"/>
  <c r="O4344" i="3"/>
  <c r="S2182" i="2" s="1"/>
  <c r="O4345" i="3"/>
  <c r="O4346" i="3"/>
  <c r="O4347" i="3"/>
  <c r="P4347" i="3" s="1"/>
  <c r="O4348" i="3"/>
  <c r="P4348" i="3" s="1"/>
  <c r="T2186" i="2" s="1"/>
  <c r="U2186" i="2" s="1"/>
  <c r="O4349" i="3"/>
  <c r="P4349" i="3" s="1"/>
  <c r="O4350" i="3"/>
  <c r="P4350" i="3" s="1"/>
  <c r="O4351" i="3"/>
  <c r="P4351" i="3" s="1"/>
  <c r="O4352" i="3"/>
  <c r="P4352" i="3" s="1"/>
  <c r="O4353" i="3"/>
  <c r="P4353" i="3" s="1"/>
  <c r="O4354" i="3"/>
  <c r="P4354" i="3" s="1"/>
  <c r="Q4354" i="3" s="1"/>
  <c r="O4355" i="3"/>
  <c r="P4355" i="3" s="1"/>
  <c r="S4355" i="3"/>
  <c r="O4356" i="3"/>
  <c r="P4356" i="3" s="1"/>
  <c r="O4357" i="3"/>
  <c r="P4357" i="3" s="1"/>
  <c r="O4358" i="3"/>
  <c r="P4358" i="3" s="1"/>
  <c r="O4359" i="3"/>
  <c r="P4359" i="3" s="1"/>
  <c r="S4359" i="3" s="1"/>
  <c r="O4360" i="3"/>
  <c r="P4360" i="3" s="1"/>
  <c r="Q4360" i="3" s="1"/>
  <c r="O4361" i="3"/>
  <c r="P4361" i="3" s="1"/>
  <c r="Q4361" i="3" s="1"/>
  <c r="O4362" i="3"/>
  <c r="P4362" i="3" s="1"/>
  <c r="O4363" i="3"/>
  <c r="P4363" i="3" s="1"/>
  <c r="Q4363" i="3" s="1"/>
  <c r="O4364" i="3"/>
  <c r="O4365" i="3"/>
  <c r="O4366" i="3"/>
  <c r="P4366" i="3" s="1"/>
  <c r="Q4366" i="3" s="1"/>
  <c r="O4367" i="3"/>
  <c r="P4367" i="3" s="1"/>
  <c r="T2194" i="2" s="1"/>
  <c r="U2194" i="2" s="1"/>
  <c r="O4368" i="3"/>
  <c r="O4369" i="3"/>
  <c r="P4369" i="3" s="1"/>
  <c r="T2196" i="2" s="1"/>
  <c r="U2196" i="2" s="1"/>
  <c r="O4370" i="3"/>
  <c r="P4370" i="3" s="1"/>
  <c r="O4371" i="3"/>
  <c r="P4371" i="3" s="1"/>
  <c r="O4372" i="3"/>
  <c r="P4372" i="3" s="1"/>
  <c r="O4373" i="3"/>
  <c r="O4374" i="3"/>
  <c r="P4374" i="3" s="1"/>
  <c r="O4375" i="3"/>
  <c r="P4375" i="3" s="1"/>
  <c r="O4376" i="3"/>
  <c r="S2199" i="2" s="1"/>
  <c r="O4377" i="3"/>
  <c r="O4378" i="3"/>
  <c r="P4378" i="3" s="1"/>
  <c r="O4379" i="3"/>
  <c r="P4379" i="3" s="1"/>
  <c r="O4380" i="3"/>
  <c r="P4380" i="3" s="1"/>
  <c r="O4381" i="3"/>
  <c r="P4381" i="3" s="1"/>
  <c r="O4382" i="3"/>
  <c r="P4382" i="3" s="1"/>
  <c r="O4383" i="3"/>
  <c r="P4383" i="3" s="1"/>
  <c r="O4384" i="3"/>
  <c r="P4384" i="3" s="1"/>
  <c r="O4385" i="3"/>
  <c r="P4385" i="3" s="1"/>
  <c r="Q4385" i="3" s="1"/>
  <c r="O4386" i="3"/>
  <c r="P4386" i="3" s="1"/>
  <c r="Q4386" i="3" s="1"/>
  <c r="O4387" i="3"/>
  <c r="P4387" i="3" s="1"/>
  <c r="O4388" i="3"/>
  <c r="P4388" i="3" s="1"/>
  <c r="O4389" i="3"/>
  <c r="P4389" i="3" s="1"/>
  <c r="O4390" i="3"/>
  <c r="P4390" i="3" s="1"/>
  <c r="O4391" i="3"/>
  <c r="P4391" i="3" s="1"/>
  <c r="O4392" i="3"/>
  <c r="P4392" i="3" s="1"/>
  <c r="O4393" i="3"/>
  <c r="P4393" i="3" s="1"/>
  <c r="Q4393" i="3" s="1"/>
  <c r="O4394" i="3"/>
  <c r="P4394" i="3" s="1"/>
  <c r="Q4394" i="3" s="1"/>
  <c r="O4395" i="3"/>
  <c r="P4395" i="3" s="1"/>
  <c r="O4396" i="3"/>
  <c r="P4396" i="3" s="1"/>
  <c r="O4397" i="3"/>
  <c r="P4397" i="3" s="1"/>
  <c r="O4398" i="3"/>
  <c r="P4398" i="3" s="1"/>
  <c r="O4399" i="3"/>
  <c r="P4399" i="3" s="1"/>
  <c r="O4400" i="3"/>
  <c r="P4400" i="3" s="1"/>
  <c r="O4401" i="3"/>
  <c r="P4401" i="3" s="1"/>
  <c r="Q4401" i="3" s="1"/>
  <c r="O4402" i="3"/>
  <c r="O4403" i="3"/>
  <c r="P4403" i="3" s="1"/>
  <c r="T2203" i="2" s="1"/>
  <c r="U2203" i="2" s="1"/>
  <c r="O4404" i="3"/>
  <c r="P4404" i="3" s="1"/>
  <c r="T2204" i="2" s="1"/>
  <c r="U2204" i="2" s="1"/>
  <c r="O4405" i="3"/>
  <c r="P4405" i="3" s="1"/>
  <c r="O4406" i="3"/>
  <c r="P4406" i="3" s="1"/>
  <c r="T2205" i="2" s="1"/>
  <c r="U2205" i="2" s="1"/>
  <c r="O4407" i="3"/>
  <c r="P4407" i="3" s="1"/>
  <c r="O4408" i="3"/>
  <c r="O4409" i="3"/>
  <c r="P4409" i="3" s="1"/>
  <c r="Q4409" i="3" s="1"/>
  <c r="O4410" i="3"/>
  <c r="P4410" i="3" s="1"/>
  <c r="Q4410" i="3" s="1"/>
  <c r="O4411" i="3"/>
  <c r="P4411" i="3" s="1"/>
  <c r="T2209" i="2" s="1"/>
  <c r="U2209" i="2" s="1"/>
  <c r="O4412" i="3"/>
  <c r="O4413" i="3"/>
  <c r="S2211" i="2" s="1"/>
  <c r="O4414" i="3"/>
  <c r="O4415" i="3"/>
  <c r="O4416" i="3"/>
  <c r="O4417" i="3"/>
  <c r="S2215" i="2" s="1"/>
  <c r="O4418" i="3"/>
  <c r="P4418" i="3" s="1"/>
  <c r="O4419" i="3"/>
  <c r="O4420" i="3"/>
  <c r="P4420" i="3" s="1"/>
  <c r="O4421" i="3"/>
  <c r="P4421" i="3"/>
  <c r="S4421" i="3" s="1"/>
  <c r="O4422" i="3"/>
  <c r="P4422" i="3" s="1"/>
  <c r="O4423" i="3"/>
  <c r="P4423" i="3" s="1"/>
  <c r="O4424" i="3"/>
  <c r="P4424" i="3" s="1"/>
  <c r="Q4424" i="3" s="1"/>
  <c r="O4425" i="3"/>
  <c r="P4425" i="3" s="1"/>
  <c r="Q4425" i="3" s="1"/>
  <c r="O4426" i="3"/>
  <c r="P4426" i="3" s="1"/>
  <c r="Q4426" i="3" s="1"/>
  <c r="O4427" i="3"/>
  <c r="P4427" i="3" s="1"/>
  <c r="O4428" i="3"/>
  <c r="O4429" i="3"/>
  <c r="O4430" i="3"/>
  <c r="O4431" i="3"/>
  <c r="S2221" i="2" s="1"/>
  <c r="O4432" i="3"/>
  <c r="S2222" i="2" s="1"/>
  <c r="O4433" i="3"/>
  <c r="S2223" i="2" s="1"/>
  <c r="O4434" i="3"/>
  <c r="O4435" i="3"/>
  <c r="O4436" i="3"/>
  <c r="P4436" i="3" s="1"/>
  <c r="O4437" i="3"/>
  <c r="P4437" i="3" s="1"/>
  <c r="R4437" i="3" s="1"/>
  <c r="O4438" i="3"/>
  <c r="N2067" i="2"/>
  <c r="O2067" i="2"/>
  <c r="R2067" i="2" s="1"/>
  <c r="P2067" i="2"/>
  <c r="Q2067" i="2"/>
  <c r="X2067" i="2"/>
  <c r="Y2067" i="2"/>
  <c r="Z2067" i="2"/>
  <c r="AA2067" i="2"/>
  <c r="N2068" i="2"/>
  <c r="O2068" i="2"/>
  <c r="R2068" i="2" s="1"/>
  <c r="P2068" i="2"/>
  <c r="Q2068" i="2"/>
  <c r="X2068" i="2"/>
  <c r="Y2068" i="2"/>
  <c r="Z2068" i="2"/>
  <c r="AA2068" i="2"/>
  <c r="N2069" i="2"/>
  <c r="O2069" i="2"/>
  <c r="R2069" i="2" s="1"/>
  <c r="P2069" i="2"/>
  <c r="Q2069" i="2"/>
  <c r="X2069" i="2"/>
  <c r="Y2069" i="2"/>
  <c r="Z2069" i="2"/>
  <c r="AA2069" i="2"/>
  <c r="N2070" i="2"/>
  <c r="O2070" i="2"/>
  <c r="R2070" i="2" s="1"/>
  <c r="P2070" i="2"/>
  <c r="Q2070" i="2"/>
  <c r="X2070" i="2"/>
  <c r="Y2070" i="2"/>
  <c r="Z2070" i="2"/>
  <c r="AA2070" i="2"/>
  <c r="N2071" i="2"/>
  <c r="O2071" i="2"/>
  <c r="R2071" i="2" s="1"/>
  <c r="P2071" i="2"/>
  <c r="Q2071" i="2"/>
  <c r="X2071" i="2"/>
  <c r="Y2071" i="2"/>
  <c r="Z2071" i="2"/>
  <c r="AA2071" i="2"/>
  <c r="N2072" i="2"/>
  <c r="O2072" i="2"/>
  <c r="R2072" i="2" s="1"/>
  <c r="P2072" i="2"/>
  <c r="Q2072" i="2"/>
  <c r="X2072" i="2"/>
  <c r="Y2072" i="2"/>
  <c r="Z2072" i="2"/>
  <c r="AA2072" i="2"/>
  <c r="N2073" i="2"/>
  <c r="O2073" i="2"/>
  <c r="R2073" i="2" s="1"/>
  <c r="P2073" i="2"/>
  <c r="Q2073" i="2"/>
  <c r="X2073" i="2"/>
  <c r="Y2073" i="2"/>
  <c r="Z2073" i="2"/>
  <c r="AA2073" i="2"/>
  <c r="N2074" i="2"/>
  <c r="O2074" i="2"/>
  <c r="R2074" i="2" s="1"/>
  <c r="P2074" i="2"/>
  <c r="Q2074" i="2"/>
  <c r="X2074" i="2"/>
  <c r="Y2074" i="2"/>
  <c r="Z2074" i="2"/>
  <c r="AA2074" i="2"/>
  <c r="N2075" i="2"/>
  <c r="O2075" i="2"/>
  <c r="R2075" i="2" s="1"/>
  <c r="P2075" i="2"/>
  <c r="Q2075" i="2"/>
  <c r="X2075" i="2"/>
  <c r="Y2075" i="2"/>
  <c r="Z2075" i="2"/>
  <c r="AA2075" i="2"/>
  <c r="N2076" i="2"/>
  <c r="O2076" i="2"/>
  <c r="R2076" i="2" s="1"/>
  <c r="P2076" i="2"/>
  <c r="Q2076" i="2"/>
  <c r="X2076" i="2"/>
  <c r="Y2076" i="2"/>
  <c r="Z2076" i="2"/>
  <c r="AA2076" i="2"/>
  <c r="N2077" i="2"/>
  <c r="O2077" i="2"/>
  <c r="R2077" i="2" s="1"/>
  <c r="P2077" i="2"/>
  <c r="Q2077" i="2"/>
  <c r="X2077" i="2"/>
  <c r="Y2077" i="2"/>
  <c r="Z2077" i="2"/>
  <c r="AA2077" i="2"/>
  <c r="N2078" i="2"/>
  <c r="O2078" i="2"/>
  <c r="R2078" i="2" s="1"/>
  <c r="P2078" i="2"/>
  <c r="Q2078" i="2"/>
  <c r="X2078" i="2"/>
  <c r="Y2078" i="2"/>
  <c r="Z2078" i="2"/>
  <c r="AA2078" i="2"/>
  <c r="N2079" i="2"/>
  <c r="O2079" i="2"/>
  <c r="R2079" i="2" s="1"/>
  <c r="P2079" i="2"/>
  <c r="Q2079" i="2"/>
  <c r="S2079" i="2"/>
  <c r="X2079" i="2"/>
  <c r="Y2079" i="2"/>
  <c r="Z2079" i="2"/>
  <c r="AA2079" i="2"/>
  <c r="N2080" i="2"/>
  <c r="O2080" i="2"/>
  <c r="R2080" i="2" s="1"/>
  <c r="P2080" i="2"/>
  <c r="Q2080" i="2"/>
  <c r="X2080" i="2"/>
  <c r="Y2080" i="2"/>
  <c r="Z2080" i="2"/>
  <c r="AA2080" i="2"/>
  <c r="N2081" i="2"/>
  <c r="O2081" i="2"/>
  <c r="R2081" i="2" s="1"/>
  <c r="P2081" i="2"/>
  <c r="Q2081" i="2"/>
  <c r="X2081" i="2"/>
  <c r="Y2081" i="2"/>
  <c r="Z2081" i="2"/>
  <c r="AA2081" i="2"/>
  <c r="N2082" i="2"/>
  <c r="O2082" i="2"/>
  <c r="R2082" i="2" s="1"/>
  <c r="P2082" i="2"/>
  <c r="Q2082" i="2"/>
  <c r="X2082" i="2"/>
  <c r="Y2082" i="2"/>
  <c r="Z2082" i="2"/>
  <c r="AA2082" i="2"/>
  <c r="N2083" i="2"/>
  <c r="O2083" i="2"/>
  <c r="R2083" i="2" s="1"/>
  <c r="P2083" i="2"/>
  <c r="Q2083" i="2"/>
  <c r="X2083" i="2"/>
  <c r="Y2083" i="2"/>
  <c r="Z2083" i="2"/>
  <c r="AA2083" i="2"/>
  <c r="N2084" i="2"/>
  <c r="O2084" i="2"/>
  <c r="R2084" i="2" s="1"/>
  <c r="P2084" i="2"/>
  <c r="Q2084" i="2"/>
  <c r="X2084" i="2"/>
  <c r="Y2084" i="2"/>
  <c r="Z2084" i="2"/>
  <c r="AA2084" i="2"/>
  <c r="N2085" i="2"/>
  <c r="O2085" i="2"/>
  <c r="R2085" i="2" s="1"/>
  <c r="P2085" i="2"/>
  <c r="Q2085" i="2"/>
  <c r="S2085" i="2"/>
  <c r="X2085" i="2"/>
  <c r="Y2085" i="2"/>
  <c r="Z2085" i="2"/>
  <c r="AA2085" i="2"/>
  <c r="N2086" i="2"/>
  <c r="O2086" i="2"/>
  <c r="R2086" i="2" s="1"/>
  <c r="P2086" i="2"/>
  <c r="Q2086" i="2"/>
  <c r="S2086" i="2"/>
  <c r="X2086" i="2"/>
  <c r="Y2086" i="2"/>
  <c r="Z2086" i="2"/>
  <c r="AA2086" i="2"/>
  <c r="N2087" i="2"/>
  <c r="O2087" i="2"/>
  <c r="R2087" i="2" s="1"/>
  <c r="P2087" i="2"/>
  <c r="Q2087" i="2"/>
  <c r="X2087" i="2"/>
  <c r="Y2087" i="2"/>
  <c r="Z2087" i="2"/>
  <c r="AA2087" i="2"/>
  <c r="N2088" i="2"/>
  <c r="O2088" i="2"/>
  <c r="R2088" i="2" s="1"/>
  <c r="P2088" i="2"/>
  <c r="Q2088" i="2"/>
  <c r="X2088" i="2"/>
  <c r="Y2088" i="2"/>
  <c r="Z2088" i="2"/>
  <c r="AA2088" i="2"/>
  <c r="N2089" i="2"/>
  <c r="O2089" i="2"/>
  <c r="R2089" i="2" s="1"/>
  <c r="P2089" i="2"/>
  <c r="Q2089" i="2"/>
  <c r="X2089" i="2"/>
  <c r="Y2089" i="2"/>
  <c r="Z2089" i="2"/>
  <c r="AA2089" i="2"/>
  <c r="N2090" i="2"/>
  <c r="O2090" i="2"/>
  <c r="R2090" i="2" s="1"/>
  <c r="P2090" i="2"/>
  <c r="Q2090" i="2"/>
  <c r="X2090" i="2"/>
  <c r="Y2090" i="2"/>
  <c r="Z2090" i="2"/>
  <c r="AA2090" i="2"/>
  <c r="N2091" i="2"/>
  <c r="O2091" i="2"/>
  <c r="R2091" i="2" s="1"/>
  <c r="P2091" i="2"/>
  <c r="Q2091" i="2"/>
  <c r="X2091" i="2"/>
  <c r="Y2091" i="2"/>
  <c r="Z2091" i="2"/>
  <c r="AA2091" i="2"/>
  <c r="N2092" i="2"/>
  <c r="O2092" i="2"/>
  <c r="R2092" i="2" s="1"/>
  <c r="P2092" i="2"/>
  <c r="Q2092" i="2"/>
  <c r="S2092" i="2"/>
  <c r="X2092" i="2"/>
  <c r="Y2092" i="2"/>
  <c r="Z2092" i="2"/>
  <c r="AA2092" i="2"/>
  <c r="N2093" i="2"/>
  <c r="O2093" i="2"/>
  <c r="R2093" i="2" s="1"/>
  <c r="P2093" i="2"/>
  <c r="Q2093" i="2"/>
  <c r="X2093" i="2"/>
  <c r="Y2093" i="2"/>
  <c r="Z2093" i="2"/>
  <c r="AA2093" i="2"/>
  <c r="N2094" i="2"/>
  <c r="O2094" i="2"/>
  <c r="R2094" i="2" s="1"/>
  <c r="P2094" i="2"/>
  <c r="Q2094" i="2"/>
  <c r="X2094" i="2"/>
  <c r="Y2094" i="2"/>
  <c r="Z2094" i="2"/>
  <c r="AA2094" i="2"/>
  <c r="N2095" i="2"/>
  <c r="O2095" i="2"/>
  <c r="R2095" i="2" s="1"/>
  <c r="P2095" i="2"/>
  <c r="Q2095" i="2"/>
  <c r="X2095" i="2"/>
  <c r="Y2095" i="2"/>
  <c r="Z2095" i="2"/>
  <c r="AA2095" i="2"/>
  <c r="N2096" i="2"/>
  <c r="O2096" i="2"/>
  <c r="R2096" i="2" s="1"/>
  <c r="P2096" i="2"/>
  <c r="Q2096" i="2"/>
  <c r="X2096" i="2"/>
  <c r="Y2096" i="2"/>
  <c r="Z2096" i="2"/>
  <c r="AA2096" i="2"/>
  <c r="N2097" i="2"/>
  <c r="O2097" i="2"/>
  <c r="R2097" i="2" s="1"/>
  <c r="P2097" i="2"/>
  <c r="Q2097" i="2"/>
  <c r="X2097" i="2"/>
  <c r="Y2097" i="2"/>
  <c r="Z2097" i="2"/>
  <c r="AA2097" i="2"/>
  <c r="N2098" i="2"/>
  <c r="O2098" i="2"/>
  <c r="R2098" i="2" s="1"/>
  <c r="P2098" i="2"/>
  <c r="Q2098" i="2"/>
  <c r="X2098" i="2"/>
  <c r="Y2098" i="2"/>
  <c r="Z2098" i="2"/>
  <c r="AA2098" i="2"/>
  <c r="N2099" i="2"/>
  <c r="O2099" i="2"/>
  <c r="R2099" i="2" s="1"/>
  <c r="P2099" i="2"/>
  <c r="Q2099" i="2"/>
  <c r="X2099" i="2"/>
  <c r="Y2099" i="2"/>
  <c r="Z2099" i="2"/>
  <c r="AA2099" i="2"/>
  <c r="N2100" i="2"/>
  <c r="O2100" i="2"/>
  <c r="R2100" i="2" s="1"/>
  <c r="P2100" i="2"/>
  <c r="Q2100" i="2"/>
  <c r="S2100" i="2"/>
  <c r="X2100" i="2"/>
  <c r="Y2100" i="2"/>
  <c r="Z2100" i="2"/>
  <c r="AA2100" i="2"/>
  <c r="N2101" i="2"/>
  <c r="O2101" i="2"/>
  <c r="R2101" i="2" s="1"/>
  <c r="P2101" i="2"/>
  <c r="Q2101" i="2"/>
  <c r="X2101" i="2"/>
  <c r="Y2101" i="2"/>
  <c r="Z2101" i="2"/>
  <c r="AA2101" i="2"/>
  <c r="N2102" i="2"/>
  <c r="O2102" i="2"/>
  <c r="R2102" i="2" s="1"/>
  <c r="P2102" i="2"/>
  <c r="Q2102" i="2"/>
  <c r="X2102" i="2"/>
  <c r="Y2102" i="2"/>
  <c r="Z2102" i="2"/>
  <c r="AA2102" i="2"/>
  <c r="N2103" i="2"/>
  <c r="O2103" i="2"/>
  <c r="R2103" i="2" s="1"/>
  <c r="P2103" i="2"/>
  <c r="Q2103" i="2"/>
  <c r="X2103" i="2"/>
  <c r="Y2103" i="2"/>
  <c r="Z2103" i="2"/>
  <c r="AA2103" i="2"/>
  <c r="N2104" i="2"/>
  <c r="O2104" i="2"/>
  <c r="R2104" i="2" s="1"/>
  <c r="P2104" i="2"/>
  <c r="Q2104" i="2"/>
  <c r="X2104" i="2"/>
  <c r="Y2104" i="2"/>
  <c r="Z2104" i="2"/>
  <c r="AA2104" i="2"/>
  <c r="N2105" i="2"/>
  <c r="O2105" i="2"/>
  <c r="R2105" i="2" s="1"/>
  <c r="P2105" i="2"/>
  <c r="Q2105" i="2"/>
  <c r="X2105" i="2"/>
  <c r="Y2105" i="2"/>
  <c r="Z2105" i="2"/>
  <c r="AA2105" i="2"/>
  <c r="N2106" i="2"/>
  <c r="O2106" i="2"/>
  <c r="R2106" i="2" s="1"/>
  <c r="P2106" i="2"/>
  <c r="Q2106" i="2"/>
  <c r="X2106" i="2"/>
  <c r="Y2106" i="2"/>
  <c r="Z2106" i="2"/>
  <c r="AA2106" i="2"/>
  <c r="N2107" i="2"/>
  <c r="O2107" i="2"/>
  <c r="R2107" i="2" s="1"/>
  <c r="P2107" i="2"/>
  <c r="Q2107" i="2"/>
  <c r="X2107" i="2"/>
  <c r="Y2107" i="2"/>
  <c r="Z2107" i="2"/>
  <c r="AA2107" i="2"/>
  <c r="N2108" i="2"/>
  <c r="O2108" i="2"/>
  <c r="R2108" i="2" s="1"/>
  <c r="P2108" i="2"/>
  <c r="Q2108" i="2"/>
  <c r="S2108" i="2"/>
  <c r="X2108" i="2"/>
  <c r="Y2108" i="2"/>
  <c r="Z2108" i="2"/>
  <c r="AA2108" i="2"/>
  <c r="N2109" i="2"/>
  <c r="O2109" i="2"/>
  <c r="R2109" i="2" s="1"/>
  <c r="P2109" i="2"/>
  <c r="Q2109" i="2"/>
  <c r="X2109" i="2"/>
  <c r="Y2109" i="2"/>
  <c r="Z2109" i="2"/>
  <c r="AA2109" i="2"/>
  <c r="N2110" i="2"/>
  <c r="O2110" i="2"/>
  <c r="R2110" i="2" s="1"/>
  <c r="P2110" i="2"/>
  <c r="Q2110" i="2"/>
  <c r="W2110" i="2"/>
  <c r="X2110" i="2"/>
  <c r="Y2110" i="2"/>
  <c r="Z2110" i="2"/>
  <c r="AA2110" i="2"/>
  <c r="N2111" i="2"/>
  <c r="O2111" i="2"/>
  <c r="R2111" i="2" s="1"/>
  <c r="P2111" i="2"/>
  <c r="Q2111" i="2"/>
  <c r="X2111" i="2"/>
  <c r="Y2111" i="2"/>
  <c r="Z2111" i="2"/>
  <c r="AA2111" i="2"/>
  <c r="N2112" i="2"/>
  <c r="O2112" i="2"/>
  <c r="R2112" i="2" s="1"/>
  <c r="P2112" i="2"/>
  <c r="Q2112" i="2"/>
  <c r="X2112" i="2"/>
  <c r="Y2112" i="2"/>
  <c r="Z2112" i="2"/>
  <c r="AA2112" i="2"/>
  <c r="N2113" i="2"/>
  <c r="O2113" i="2"/>
  <c r="R2113" i="2" s="1"/>
  <c r="P2113" i="2"/>
  <c r="Q2113" i="2"/>
  <c r="X2113" i="2"/>
  <c r="Y2113" i="2"/>
  <c r="Z2113" i="2"/>
  <c r="AA2113" i="2"/>
  <c r="N2114" i="2"/>
  <c r="O2114" i="2"/>
  <c r="R2114" i="2" s="1"/>
  <c r="P2114" i="2"/>
  <c r="Q2114" i="2"/>
  <c r="X2114" i="2"/>
  <c r="Y2114" i="2"/>
  <c r="Z2114" i="2"/>
  <c r="AA2114" i="2"/>
  <c r="N2115" i="2"/>
  <c r="O2115" i="2"/>
  <c r="R2115" i="2" s="1"/>
  <c r="P2115" i="2"/>
  <c r="Q2115" i="2"/>
  <c r="X2115" i="2"/>
  <c r="Y2115" i="2"/>
  <c r="Z2115" i="2"/>
  <c r="AA2115" i="2"/>
  <c r="N2116" i="2"/>
  <c r="O2116" i="2"/>
  <c r="R2116" i="2" s="1"/>
  <c r="P2116" i="2"/>
  <c r="Q2116" i="2"/>
  <c r="X2116" i="2"/>
  <c r="Y2116" i="2"/>
  <c r="Z2116" i="2"/>
  <c r="AA2116" i="2"/>
  <c r="N2117" i="2"/>
  <c r="O2117" i="2"/>
  <c r="R2117" i="2" s="1"/>
  <c r="P2117" i="2"/>
  <c r="Q2117" i="2"/>
  <c r="X2117" i="2"/>
  <c r="Y2117" i="2"/>
  <c r="Z2117" i="2"/>
  <c r="AA2117" i="2"/>
  <c r="N2118" i="2"/>
  <c r="O2118" i="2"/>
  <c r="P2118" i="2"/>
  <c r="Q2118" i="2"/>
  <c r="R2118" i="2"/>
  <c r="S2118" i="2"/>
  <c r="X2118" i="2"/>
  <c r="Y2118" i="2"/>
  <c r="Z2118" i="2"/>
  <c r="AA2118" i="2"/>
  <c r="N2119" i="2"/>
  <c r="O2119" i="2"/>
  <c r="R2119" i="2" s="1"/>
  <c r="P2119" i="2"/>
  <c r="Q2119" i="2"/>
  <c r="X2119" i="2"/>
  <c r="Y2119" i="2"/>
  <c r="Z2119" i="2"/>
  <c r="AA2119" i="2"/>
  <c r="N2120" i="2"/>
  <c r="O2120" i="2"/>
  <c r="R2120" i="2" s="1"/>
  <c r="P2120" i="2"/>
  <c r="Q2120" i="2"/>
  <c r="X2120" i="2"/>
  <c r="Y2120" i="2"/>
  <c r="Z2120" i="2"/>
  <c r="AA2120" i="2"/>
  <c r="N2121" i="2"/>
  <c r="O2121" i="2"/>
  <c r="R2121" i="2" s="1"/>
  <c r="P2121" i="2"/>
  <c r="Q2121" i="2"/>
  <c r="X2121" i="2"/>
  <c r="Y2121" i="2"/>
  <c r="Z2121" i="2"/>
  <c r="AA2121" i="2"/>
  <c r="N2122" i="2"/>
  <c r="O2122" i="2"/>
  <c r="R2122" i="2" s="1"/>
  <c r="P2122" i="2"/>
  <c r="Q2122" i="2"/>
  <c r="X2122" i="2"/>
  <c r="Y2122" i="2"/>
  <c r="Z2122" i="2"/>
  <c r="AA2122" i="2"/>
  <c r="N2123" i="2"/>
  <c r="O2123" i="2"/>
  <c r="R2123" i="2" s="1"/>
  <c r="P2123" i="2"/>
  <c r="Q2123" i="2"/>
  <c r="X2123" i="2"/>
  <c r="Y2123" i="2"/>
  <c r="Z2123" i="2"/>
  <c r="AA2123" i="2"/>
  <c r="N2124" i="2"/>
  <c r="O2124" i="2"/>
  <c r="R2124" i="2" s="1"/>
  <c r="P2124" i="2"/>
  <c r="Q2124" i="2"/>
  <c r="X2124" i="2"/>
  <c r="Y2124" i="2"/>
  <c r="Z2124" i="2"/>
  <c r="AA2124" i="2"/>
  <c r="N2125" i="2"/>
  <c r="O2125" i="2"/>
  <c r="R2125" i="2" s="1"/>
  <c r="P2125" i="2"/>
  <c r="Q2125" i="2"/>
  <c r="X2125" i="2"/>
  <c r="Y2125" i="2"/>
  <c r="Z2125" i="2"/>
  <c r="AA2125" i="2"/>
  <c r="N2126" i="2"/>
  <c r="O2126" i="2"/>
  <c r="R2126" i="2" s="1"/>
  <c r="P2126" i="2"/>
  <c r="Q2126" i="2"/>
  <c r="X2126" i="2"/>
  <c r="Y2126" i="2"/>
  <c r="Z2126" i="2"/>
  <c r="AA2126" i="2"/>
  <c r="N2127" i="2"/>
  <c r="O2127" i="2"/>
  <c r="R2127" i="2" s="1"/>
  <c r="P2127" i="2"/>
  <c r="Q2127" i="2"/>
  <c r="X2127" i="2"/>
  <c r="Y2127" i="2"/>
  <c r="Z2127" i="2"/>
  <c r="AA2127" i="2"/>
  <c r="N2128" i="2"/>
  <c r="O2128" i="2"/>
  <c r="R2128" i="2" s="1"/>
  <c r="P2128" i="2"/>
  <c r="Q2128" i="2"/>
  <c r="X2128" i="2"/>
  <c r="Y2128" i="2"/>
  <c r="Z2128" i="2"/>
  <c r="AA2128" i="2"/>
  <c r="N2129" i="2"/>
  <c r="O2129" i="2"/>
  <c r="R2129" i="2" s="1"/>
  <c r="P2129" i="2"/>
  <c r="Q2129" i="2"/>
  <c r="X2129" i="2"/>
  <c r="Y2129" i="2"/>
  <c r="Z2129" i="2"/>
  <c r="AA2129" i="2"/>
  <c r="N2130" i="2"/>
  <c r="O2130" i="2"/>
  <c r="R2130" i="2" s="1"/>
  <c r="P2130" i="2"/>
  <c r="Q2130" i="2"/>
  <c r="X2130" i="2"/>
  <c r="Y2130" i="2"/>
  <c r="Z2130" i="2"/>
  <c r="AA2130" i="2"/>
  <c r="N2131" i="2"/>
  <c r="O2131" i="2"/>
  <c r="R2131" i="2" s="1"/>
  <c r="P2131" i="2"/>
  <c r="Q2131" i="2"/>
  <c r="X2131" i="2"/>
  <c r="Y2131" i="2"/>
  <c r="Z2131" i="2"/>
  <c r="AA2131" i="2"/>
  <c r="N2132" i="2"/>
  <c r="O2132" i="2"/>
  <c r="R2132" i="2" s="1"/>
  <c r="P2132" i="2"/>
  <c r="Q2132" i="2"/>
  <c r="T2132" i="2"/>
  <c r="U2132" i="2" s="1"/>
  <c r="X2132" i="2"/>
  <c r="Y2132" i="2"/>
  <c r="Z2132" i="2"/>
  <c r="AA2132" i="2"/>
  <c r="N2133" i="2"/>
  <c r="O2133" i="2"/>
  <c r="R2133" i="2" s="1"/>
  <c r="P2133" i="2"/>
  <c r="Q2133" i="2"/>
  <c r="X2133" i="2"/>
  <c r="Y2133" i="2"/>
  <c r="Z2133" i="2"/>
  <c r="AA2133" i="2"/>
  <c r="N2134" i="2"/>
  <c r="O2134" i="2"/>
  <c r="R2134" i="2" s="1"/>
  <c r="P2134" i="2"/>
  <c r="Q2134" i="2"/>
  <c r="X2134" i="2"/>
  <c r="Y2134" i="2"/>
  <c r="Z2134" i="2"/>
  <c r="AA2134" i="2"/>
  <c r="N2135" i="2"/>
  <c r="O2135" i="2"/>
  <c r="R2135" i="2" s="1"/>
  <c r="P2135" i="2"/>
  <c r="Q2135" i="2"/>
  <c r="X2135" i="2"/>
  <c r="Y2135" i="2"/>
  <c r="Z2135" i="2"/>
  <c r="AA2135" i="2"/>
  <c r="N2136" i="2"/>
  <c r="O2136" i="2"/>
  <c r="R2136" i="2" s="1"/>
  <c r="P2136" i="2"/>
  <c r="Q2136" i="2"/>
  <c r="S2136" i="2"/>
  <c r="T2136" i="2"/>
  <c r="U2136" i="2" s="1"/>
  <c r="X2136" i="2"/>
  <c r="Y2136" i="2"/>
  <c r="Z2136" i="2"/>
  <c r="AA2136" i="2"/>
  <c r="N2137" i="2"/>
  <c r="O2137" i="2"/>
  <c r="R2137" i="2" s="1"/>
  <c r="P2137" i="2"/>
  <c r="Q2137" i="2"/>
  <c r="T2137" i="2"/>
  <c r="U2137" i="2" s="1"/>
  <c r="X2137" i="2"/>
  <c r="Y2137" i="2"/>
  <c r="Z2137" i="2"/>
  <c r="AA2137" i="2"/>
  <c r="N2138" i="2"/>
  <c r="O2138" i="2"/>
  <c r="R2138" i="2" s="1"/>
  <c r="P2138" i="2"/>
  <c r="Q2138" i="2"/>
  <c r="X2138" i="2"/>
  <c r="Y2138" i="2"/>
  <c r="Z2138" i="2"/>
  <c r="AA2138" i="2"/>
  <c r="N2139" i="2"/>
  <c r="O2139" i="2"/>
  <c r="R2139" i="2" s="1"/>
  <c r="P2139" i="2"/>
  <c r="Q2139" i="2"/>
  <c r="X2139" i="2"/>
  <c r="Y2139" i="2"/>
  <c r="Z2139" i="2"/>
  <c r="AA2139" i="2"/>
  <c r="N2140" i="2"/>
  <c r="O2140" i="2"/>
  <c r="R2140" i="2" s="1"/>
  <c r="P2140" i="2"/>
  <c r="Q2140" i="2"/>
  <c r="X2140" i="2"/>
  <c r="Y2140" i="2"/>
  <c r="Z2140" i="2"/>
  <c r="AA2140" i="2"/>
  <c r="N2141" i="2"/>
  <c r="O2141" i="2"/>
  <c r="R2141" i="2" s="1"/>
  <c r="P2141" i="2"/>
  <c r="Q2141" i="2"/>
  <c r="X2141" i="2"/>
  <c r="Y2141" i="2"/>
  <c r="Z2141" i="2"/>
  <c r="AA2141" i="2"/>
  <c r="N2142" i="2"/>
  <c r="O2142" i="2"/>
  <c r="R2142" i="2" s="1"/>
  <c r="P2142" i="2"/>
  <c r="Q2142" i="2"/>
  <c r="X2142" i="2"/>
  <c r="Y2142" i="2"/>
  <c r="Z2142" i="2"/>
  <c r="AA2142" i="2"/>
  <c r="N2143" i="2"/>
  <c r="O2143" i="2"/>
  <c r="R2143" i="2" s="1"/>
  <c r="P2143" i="2"/>
  <c r="Q2143" i="2"/>
  <c r="X2143" i="2"/>
  <c r="Y2143" i="2"/>
  <c r="Z2143" i="2"/>
  <c r="AA2143" i="2"/>
  <c r="N2144" i="2"/>
  <c r="O2144" i="2"/>
  <c r="R2144" i="2" s="1"/>
  <c r="P2144" i="2"/>
  <c r="Q2144" i="2"/>
  <c r="X2144" i="2"/>
  <c r="Y2144" i="2"/>
  <c r="Z2144" i="2"/>
  <c r="AA2144" i="2"/>
  <c r="N2145" i="2"/>
  <c r="O2145" i="2"/>
  <c r="R2145" i="2" s="1"/>
  <c r="P2145" i="2"/>
  <c r="Q2145" i="2"/>
  <c r="X2145" i="2"/>
  <c r="Y2145" i="2"/>
  <c r="Z2145" i="2"/>
  <c r="AA2145" i="2"/>
  <c r="N2146" i="2"/>
  <c r="O2146" i="2"/>
  <c r="R2146" i="2" s="1"/>
  <c r="P2146" i="2"/>
  <c r="Q2146" i="2"/>
  <c r="X2146" i="2"/>
  <c r="Y2146" i="2"/>
  <c r="Z2146" i="2"/>
  <c r="AA2146" i="2"/>
  <c r="N2147" i="2"/>
  <c r="O2147" i="2"/>
  <c r="R2147" i="2" s="1"/>
  <c r="P2147" i="2"/>
  <c r="Q2147" i="2"/>
  <c r="X2147" i="2"/>
  <c r="Y2147" i="2"/>
  <c r="Z2147" i="2"/>
  <c r="AA2147" i="2"/>
  <c r="N2148" i="2"/>
  <c r="O2148" i="2"/>
  <c r="R2148" i="2" s="1"/>
  <c r="P2148" i="2"/>
  <c r="Q2148" i="2"/>
  <c r="S2148" i="2"/>
  <c r="X2148" i="2"/>
  <c r="Y2148" i="2"/>
  <c r="Z2148" i="2"/>
  <c r="AA2148" i="2"/>
  <c r="N2149" i="2"/>
  <c r="O2149" i="2"/>
  <c r="R2149" i="2" s="1"/>
  <c r="P2149" i="2"/>
  <c r="Q2149" i="2"/>
  <c r="X2149" i="2"/>
  <c r="Y2149" i="2"/>
  <c r="Z2149" i="2"/>
  <c r="AA2149" i="2"/>
  <c r="N2150" i="2"/>
  <c r="O2150" i="2"/>
  <c r="R2150" i="2" s="1"/>
  <c r="P2150" i="2"/>
  <c r="Q2150" i="2"/>
  <c r="X2150" i="2"/>
  <c r="Y2150" i="2"/>
  <c r="Z2150" i="2"/>
  <c r="AA2150" i="2"/>
  <c r="N2151" i="2"/>
  <c r="O2151" i="2"/>
  <c r="R2151" i="2" s="1"/>
  <c r="P2151" i="2"/>
  <c r="Q2151" i="2"/>
  <c r="X2151" i="2"/>
  <c r="Y2151" i="2"/>
  <c r="Z2151" i="2"/>
  <c r="AA2151" i="2"/>
  <c r="N2152" i="2"/>
  <c r="O2152" i="2"/>
  <c r="R2152" i="2" s="1"/>
  <c r="P2152" i="2"/>
  <c r="Q2152" i="2"/>
  <c r="X2152" i="2"/>
  <c r="Y2152" i="2"/>
  <c r="Z2152" i="2"/>
  <c r="AA2152" i="2"/>
  <c r="N2153" i="2"/>
  <c r="O2153" i="2"/>
  <c r="R2153" i="2" s="1"/>
  <c r="P2153" i="2"/>
  <c r="Q2153" i="2"/>
  <c r="X2153" i="2"/>
  <c r="Y2153" i="2"/>
  <c r="Z2153" i="2"/>
  <c r="AA2153" i="2"/>
  <c r="N2154" i="2"/>
  <c r="O2154" i="2"/>
  <c r="R2154" i="2" s="1"/>
  <c r="P2154" i="2"/>
  <c r="Q2154" i="2"/>
  <c r="X2154" i="2"/>
  <c r="Y2154" i="2"/>
  <c r="Z2154" i="2"/>
  <c r="AA2154" i="2"/>
  <c r="N2155" i="2"/>
  <c r="O2155" i="2"/>
  <c r="R2155" i="2" s="1"/>
  <c r="P2155" i="2"/>
  <c r="Q2155" i="2"/>
  <c r="X2155" i="2"/>
  <c r="Y2155" i="2"/>
  <c r="Z2155" i="2"/>
  <c r="AA2155" i="2"/>
  <c r="N2156" i="2"/>
  <c r="O2156" i="2"/>
  <c r="R2156" i="2" s="1"/>
  <c r="P2156" i="2"/>
  <c r="Q2156" i="2"/>
  <c r="X2156" i="2"/>
  <c r="Y2156" i="2"/>
  <c r="Z2156" i="2"/>
  <c r="AA2156" i="2"/>
  <c r="N2157" i="2"/>
  <c r="O2157" i="2"/>
  <c r="R2157" i="2" s="1"/>
  <c r="P2157" i="2"/>
  <c r="Q2157" i="2"/>
  <c r="X2157" i="2"/>
  <c r="Y2157" i="2"/>
  <c r="Z2157" i="2"/>
  <c r="AA2157" i="2"/>
  <c r="N2158" i="2"/>
  <c r="O2158" i="2"/>
  <c r="R2158" i="2" s="1"/>
  <c r="P2158" i="2"/>
  <c r="Q2158" i="2"/>
  <c r="X2158" i="2"/>
  <c r="Y2158" i="2"/>
  <c r="Z2158" i="2"/>
  <c r="AA2158" i="2"/>
  <c r="N2159" i="2"/>
  <c r="O2159" i="2"/>
  <c r="R2159" i="2" s="1"/>
  <c r="P2159" i="2"/>
  <c r="Q2159" i="2"/>
  <c r="X2159" i="2"/>
  <c r="Y2159" i="2"/>
  <c r="Z2159" i="2"/>
  <c r="AA2159" i="2"/>
  <c r="N2160" i="2"/>
  <c r="O2160" i="2"/>
  <c r="R2160" i="2" s="1"/>
  <c r="P2160" i="2"/>
  <c r="Q2160" i="2"/>
  <c r="X2160" i="2"/>
  <c r="Y2160" i="2"/>
  <c r="Z2160" i="2"/>
  <c r="AA2160" i="2"/>
  <c r="N2161" i="2"/>
  <c r="O2161" i="2"/>
  <c r="R2161" i="2" s="1"/>
  <c r="P2161" i="2"/>
  <c r="Q2161" i="2"/>
  <c r="X2161" i="2"/>
  <c r="Y2161" i="2"/>
  <c r="Z2161" i="2"/>
  <c r="AA2161" i="2"/>
  <c r="N2162" i="2"/>
  <c r="O2162" i="2"/>
  <c r="R2162" i="2" s="1"/>
  <c r="P2162" i="2"/>
  <c r="Q2162" i="2"/>
  <c r="X2162" i="2"/>
  <c r="Y2162" i="2"/>
  <c r="Z2162" i="2"/>
  <c r="AA2162" i="2"/>
  <c r="N2163" i="2"/>
  <c r="O2163" i="2"/>
  <c r="R2163" i="2" s="1"/>
  <c r="P2163" i="2"/>
  <c r="Q2163" i="2"/>
  <c r="T2163" i="2"/>
  <c r="U2163" i="2" s="1"/>
  <c r="X2163" i="2"/>
  <c r="Y2163" i="2"/>
  <c r="Z2163" i="2"/>
  <c r="AA2163" i="2"/>
  <c r="N2164" i="2"/>
  <c r="O2164" i="2"/>
  <c r="R2164" i="2" s="1"/>
  <c r="P2164" i="2"/>
  <c r="Q2164" i="2"/>
  <c r="X2164" i="2"/>
  <c r="Y2164" i="2"/>
  <c r="Z2164" i="2"/>
  <c r="AA2164" i="2"/>
  <c r="N2165" i="2"/>
  <c r="O2165" i="2"/>
  <c r="R2165" i="2" s="1"/>
  <c r="P2165" i="2"/>
  <c r="Q2165" i="2"/>
  <c r="X2165" i="2"/>
  <c r="Y2165" i="2"/>
  <c r="Z2165" i="2"/>
  <c r="AA2165" i="2"/>
  <c r="N2166" i="2"/>
  <c r="O2166" i="2"/>
  <c r="R2166" i="2" s="1"/>
  <c r="P2166" i="2"/>
  <c r="Q2166" i="2"/>
  <c r="S2166" i="2"/>
  <c r="X2166" i="2"/>
  <c r="Y2166" i="2"/>
  <c r="Z2166" i="2"/>
  <c r="AA2166" i="2"/>
  <c r="N2167" i="2"/>
  <c r="O2167" i="2"/>
  <c r="R2167" i="2" s="1"/>
  <c r="P2167" i="2"/>
  <c r="Q2167" i="2"/>
  <c r="S2167" i="2"/>
  <c r="X2167" i="2"/>
  <c r="Y2167" i="2"/>
  <c r="Z2167" i="2"/>
  <c r="AA2167" i="2"/>
  <c r="N2168" i="2"/>
  <c r="O2168" i="2"/>
  <c r="R2168" i="2" s="1"/>
  <c r="P2168" i="2"/>
  <c r="Q2168" i="2"/>
  <c r="X2168" i="2"/>
  <c r="Y2168" i="2"/>
  <c r="Z2168" i="2"/>
  <c r="AA2168" i="2"/>
  <c r="N2169" i="2"/>
  <c r="O2169" i="2"/>
  <c r="R2169" i="2" s="1"/>
  <c r="P2169" i="2"/>
  <c r="Q2169" i="2"/>
  <c r="X2169" i="2"/>
  <c r="Y2169" i="2"/>
  <c r="Z2169" i="2"/>
  <c r="AA2169" i="2"/>
  <c r="N2170" i="2"/>
  <c r="O2170" i="2"/>
  <c r="R2170" i="2" s="1"/>
  <c r="P2170" i="2"/>
  <c r="Q2170" i="2"/>
  <c r="X2170" i="2"/>
  <c r="Y2170" i="2"/>
  <c r="Z2170" i="2"/>
  <c r="AA2170" i="2"/>
  <c r="N2171" i="2"/>
  <c r="O2171" i="2"/>
  <c r="R2171" i="2" s="1"/>
  <c r="P2171" i="2"/>
  <c r="Q2171" i="2"/>
  <c r="X2171" i="2"/>
  <c r="Y2171" i="2"/>
  <c r="Z2171" i="2"/>
  <c r="AA2171" i="2"/>
  <c r="N2172" i="2"/>
  <c r="O2172" i="2"/>
  <c r="R2172" i="2" s="1"/>
  <c r="P2172" i="2"/>
  <c r="Q2172" i="2"/>
  <c r="X2172" i="2"/>
  <c r="Y2172" i="2"/>
  <c r="Z2172" i="2"/>
  <c r="AA2172" i="2"/>
  <c r="N2173" i="2"/>
  <c r="O2173" i="2"/>
  <c r="R2173" i="2" s="1"/>
  <c r="P2173" i="2"/>
  <c r="Q2173" i="2"/>
  <c r="X2173" i="2"/>
  <c r="Y2173" i="2"/>
  <c r="Z2173" i="2"/>
  <c r="AA2173" i="2"/>
  <c r="N2174" i="2"/>
  <c r="O2174" i="2"/>
  <c r="R2174" i="2" s="1"/>
  <c r="P2174" i="2"/>
  <c r="Q2174" i="2"/>
  <c r="X2174" i="2"/>
  <c r="Y2174" i="2"/>
  <c r="Z2174" i="2"/>
  <c r="AA2174" i="2"/>
  <c r="N2175" i="2"/>
  <c r="O2175" i="2"/>
  <c r="R2175" i="2" s="1"/>
  <c r="P2175" i="2"/>
  <c r="Q2175" i="2"/>
  <c r="X2175" i="2"/>
  <c r="Y2175" i="2"/>
  <c r="Z2175" i="2"/>
  <c r="AA2175" i="2"/>
  <c r="N2176" i="2"/>
  <c r="O2176" i="2"/>
  <c r="R2176" i="2" s="1"/>
  <c r="P2176" i="2"/>
  <c r="Q2176" i="2"/>
  <c r="X2176" i="2"/>
  <c r="Y2176" i="2"/>
  <c r="Z2176" i="2"/>
  <c r="AA2176" i="2"/>
  <c r="N2177" i="2"/>
  <c r="O2177" i="2"/>
  <c r="R2177" i="2" s="1"/>
  <c r="P2177" i="2"/>
  <c r="Q2177" i="2"/>
  <c r="X2177" i="2"/>
  <c r="Y2177" i="2"/>
  <c r="Z2177" i="2"/>
  <c r="AA2177" i="2"/>
  <c r="N2178" i="2"/>
  <c r="O2178" i="2"/>
  <c r="R2178" i="2" s="1"/>
  <c r="P2178" i="2"/>
  <c r="Q2178" i="2"/>
  <c r="X2178" i="2"/>
  <c r="Y2178" i="2"/>
  <c r="Z2178" i="2"/>
  <c r="AA2178" i="2"/>
  <c r="N2179" i="2"/>
  <c r="O2179" i="2"/>
  <c r="R2179" i="2" s="1"/>
  <c r="P2179" i="2"/>
  <c r="Q2179" i="2"/>
  <c r="X2179" i="2"/>
  <c r="Y2179" i="2"/>
  <c r="Z2179" i="2"/>
  <c r="AA2179" i="2"/>
  <c r="N2180" i="2"/>
  <c r="O2180" i="2"/>
  <c r="R2180" i="2" s="1"/>
  <c r="P2180" i="2"/>
  <c r="Q2180" i="2"/>
  <c r="S2180" i="2"/>
  <c r="T2180" i="2"/>
  <c r="U2180" i="2" s="1"/>
  <c r="X2180" i="2"/>
  <c r="Y2180" i="2"/>
  <c r="Z2180" i="2"/>
  <c r="AA2180" i="2"/>
  <c r="N2181" i="2"/>
  <c r="O2181" i="2"/>
  <c r="R2181" i="2" s="1"/>
  <c r="P2181" i="2"/>
  <c r="Q2181" i="2"/>
  <c r="X2181" i="2"/>
  <c r="Y2181" i="2"/>
  <c r="Z2181" i="2"/>
  <c r="AA2181" i="2"/>
  <c r="N2182" i="2"/>
  <c r="O2182" i="2"/>
  <c r="R2182" i="2" s="1"/>
  <c r="P2182" i="2"/>
  <c r="Q2182" i="2"/>
  <c r="X2182" i="2"/>
  <c r="Y2182" i="2"/>
  <c r="Z2182" i="2"/>
  <c r="AA2182" i="2"/>
  <c r="N2183" i="2"/>
  <c r="O2183" i="2"/>
  <c r="R2183" i="2" s="1"/>
  <c r="P2183" i="2"/>
  <c r="Q2183" i="2"/>
  <c r="X2183" i="2"/>
  <c r="Y2183" i="2"/>
  <c r="Z2183" i="2"/>
  <c r="AA2183" i="2"/>
  <c r="N2184" i="2"/>
  <c r="O2184" i="2"/>
  <c r="R2184" i="2" s="1"/>
  <c r="P2184" i="2"/>
  <c r="Q2184" i="2"/>
  <c r="X2184" i="2"/>
  <c r="Y2184" i="2"/>
  <c r="Z2184" i="2"/>
  <c r="AA2184" i="2"/>
  <c r="N2185" i="2"/>
  <c r="O2185" i="2"/>
  <c r="R2185" i="2" s="1"/>
  <c r="P2185" i="2"/>
  <c r="Q2185" i="2"/>
  <c r="X2185" i="2"/>
  <c r="Y2185" i="2"/>
  <c r="Z2185" i="2"/>
  <c r="AA2185" i="2"/>
  <c r="N2186" i="2"/>
  <c r="O2186" i="2"/>
  <c r="R2186" i="2" s="1"/>
  <c r="P2186" i="2"/>
  <c r="Q2186" i="2"/>
  <c r="X2186" i="2"/>
  <c r="Y2186" i="2"/>
  <c r="Z2186" i="2"/>
  <c r="AA2186" i="2"/>
  <c r="N2187" i="2"/>
  <c r="O2187" i="2"/>
  <c r="R2187" i="2" s="1"/>
  <c r="P2187" i="2"/>
  <c r="Q2187" i="2"/>
  <c r="X2187" i="2"/>
  <c r="Y2187" i="2"/>
  <c r="Z2187" i="2"/>
  <c r="AA2187" i="2"/>
  <c r="N2188" i="2"/>
  <c r="O2188" i="2"/>
  <c r="R2188" i="2" s="1"/>
  <c r="P2188" i="2"/>
  <c r="Q2188" i="2"/>
  <c r="X2188" i="2"/>
  <c r="Y2188" i="2"/>
  <c r="Z2188" i="2"/>
  <c r="AA2188" i="2"/>
  <c r="N2189" i="2"/>
  <c r="O2189" i="2"/>
  <c r="R2189" i="2" s="1"/>
  <c r="P2189" i="2"/>
  <c r="Q2189" i="2"/>
  <c r="S2189" i="2"/>
  <c r="T2189" i="2"/>
  <c r="U2189" i="2" s="1"/>
  <c r="X2189" i="2"/>
  <c r="Y2189" i="2"/>
  <c r="Z2189" i="2"/>
  <c r="AA2189" i="2"/>
  <c r="N2190" i="2"/>
  <c r="O2190" i="2"/>
  <c r="R2190" i="2" s="1"/>
  <c r="P2190" i="2"/>
  <c r="Q2190" i="2"/>
  <c r="S2190" i="2"/>
  <c r="X2190" i="2"/>
  <c r="Y2190" i="2"/>
  <c r="Z2190" i="2"/>
  <c r="AA2190" i="2"/>
  <c r="N2191" i="2"/>
  <c r="O2191" i="2"/>
  <c r="R2191" i="2" s="1"/>
  <c r="P2191" i="2"/>
  <c r="Q2191" i="2"/>
  <c r="X2191" i="2"/>
  <c r="Y2191" i="2"/>
  <c r="Z2191" i="2"/>
  <c r="AA2191" i="2"/>
  <c r="N2192" i="2"/>
  <c r="O2192" i="2"/>
  <c r="R2192" i="2" s="1"/>
  <c r="P2192" i="2"/>
  <c r="Q2192" i="2"/>
  <c r="X2192" i="2"/>
  <c r="Y2192" i="2"/>
  <c r="Z2192" i="2"/>
  <c r="AA2192" i="2"/>
  <c r="N2193" i="2"/>
  <c r="O2193" i="2"/>
  <c r="R2193" i="2" s="1"/>
  <c r="P2193" i="2"/>
  <c r="Q2193" i="2"/>
  <c r="T2193" i="2"/>
  <c r="U2193" i="2" s="1"/>
  <c r="X2193" i="2"/>
  <c r="Y2193" i="2"/>
  <c r="Z2193" i="2"/>
  <c r="AA2193" i="2"/>
  <c r="N2194" i="2"/>
  <c r="O2194" i="2"/>
  <c r="R2194" i="2" s="1"/>
  <c r="P2194" i="2"/>
  <c r="Q2194" i="2"/>
  <c r="X2194" i="2"/>
  <c r="Y2194" i="2"/>
  <c r="Z2194" i="2"/>
  <c r="AA2194" i="2"/>
  <c r="N2195" i="2"/>
  <c r="O2195" i="2"/>
  <c r="R2195" i="2" s="1"/>
  <c r="P2195" i="2"/>
  <c r="Q2195" i="2"/>
  <c r="X2195" i="2"/>
  <c r="Y2195" i="2"/>
  <c r="Z2195" i="2"/>
  <c r="AA2195" i="2"/>
  <c r="N2196" i="2"/>
  <c r="O2196" i="2"/>
  <c r="R2196" i="2" s="1"/>
  <c r="P2196" i="2"/>
  <c r="Q2196" i="2"/>
  <c r="S2196" i="2"/>
  <c r="X2196" i="2"/>
  <c r="Y2196" i="2"/>
  <c r="Z2196" i="2"/>
  <c r="AA2196" i="2"/>
  <c r="N2197" i="2"/>
  <c r="O2197" i="2"/>
  <c r="R2197" i="2" s="1"/>
  <c r="P2197" i="2"/>
  <c r="Q2197" i="2"/>
  <c r="X2197" i="2"/>
  <c r="Y2197" i="2"/>
  <c r="Z2197" i="2"/>
  <c r="AA2197" i="2"/>
  <c r="N2198" i="2"/>
  <c r="O2198" i="2"/>
  <c r="R2198" i="2" s="1"/>
  <c r="P2198" i="2"/>
  <c r="Q2198" i="2"/>
  <c r="X2198" i="2"/>
  <c r="Y2198" i="2"/>
  <c r="Z2198" i="2"/>
  <c r="AA2198" i="2"/>
  <c r="N2199" i="2"/>
  <c r="O2199" i="2"/>
  <c r="R2199" i="2" s="1"/>
  <c r="P2199" i="2"/>
  <c r="Q2199" i="2"/>
  <c r="X2199" i="2"/>
  <c r="Y2199" i="2"/>
  <c r="Z2199" i="2"/>
  <c r="AA2199" i="2"/>
  <c r="N2200" i="2"/>
  <c r="O2200" i="2"/>
  <c r="R2200" i="2" s="1"/>
  <c r="P2200" i="2"/>
  <c r="Q2200" i="2"/>
  <c r="X2200" i="2"/>
  <c r="Y2200" i="2"/>
  <c r="Z2200" i="2"/>
  <c r="AA2200" i="2"/>
  <c r="N2201" i="2"/>
  <c r="O2201" i="2"/>
  <c r="R2201" i="2" s="1"/>
  <c r="P2201" i="2"/>
  <c r="Q2201" i="2"/>
  <c r="X2201" i="2"/>
  <c r="Y2201" i="2"/>
  <c r="Z2201" i="2"/>
  <c r="AA2201" i="2"/>
  <c r="N2202" i="2"/>
  <c r="O2202" i="2"/>
  <c r="R2202" i="2" s="1"/>
  <c r="P2202" i="2"/>
  <c r="Q2202" i="2"/>
  <c r="X2202" i="2"/>
  <c r="Y2202" i="2"/>
  <c r="Z2202" i="2"/>
  <c r="AA2202" i="2"/>
  <c r="N2203" i="2"/>
  <c r="O2203" i="2"/>
  <c r="R2203" i="2" s="1"/>
  <c r="P2203" i="2"/>
  <c r="Q2203" i="2"/>
  <c r="X2203" i="2"/>
  <c r="Y2203" i="2"/>
  <c r="Z2203" i="2"/>
  <c r="AA2203" i="2"/>
  <c r="N2204" i="2"/>
  <c r="O2204" i="2"/>
  <c r="R2204" i="2" s="1"/>
  <c r="P2204" i="2"/>
  <c r="Q2204" i="2"/>
  <c r="S2204" i="2"/>
  <c r="X2204" i="2"/>
  <c r="Y2204" i="2"/>
  <c r="Z2204" i="2"/>
  <c r="AA2204" i="2"/>
  <c r="N2205" i="2"/>
  <c r="O2205" i="2"/>
  <c r="R2205" i="2" s="1"/>
  <c r="P2205" i="2"/>
  <c r="Q2205" i="2"/>
  <c r="X2205" i="2"/>
  <c r="Y2205" i="2"/>
  <c r="Z2205" i="2"/>
  <c r="AA2205" i="2"/>
  <c r="N2206" i="2"/>
  <c r="O2206" i="2"/>
  <c r="R2206" i="2" s="1"/>
  <c r="P2206" i="2"/>
  <c r="Q2206" i="2"/>
  <c r="X2206" i="2"/>
  <c r="Y2206" i="2"/>
  <c r="Z2206" i="2"/>
  <c r="AA2206" i="2"/>
  <c r="N2207" i="2"/>
  <c r="O2207" i="2"/>
  <c r="R2207" i="2" s="1"/>
  <c r="P2207" i="2"/>
  <c r="Q2207" i="2"/>
  <c r="X2207" i="2"/>
  <c r="Y2207" i="2"/>
  <c r="Z2207" i="2"/>
  <c r="AA2207" i="2"/>
  <c r="N2208" i="2"/>
  <c r="O2208" i="2"/>
  <c r="R2208" i="2" s="1"/>
  <c r="P2208" i="2"/>
  <c r="Q2208" i="2"/>
  <c r="S2208" i="2"/>
  <c r="T2208" i="2"/>
  <c r="U2208" i="2" s="1"/>
  <c r="X2208" i="2"/>
  <c r="Y2208" i="2"/>
  <c r="Z2208" i="2"/>
  <c r="AA2208" i="2"/>
  <c r="N2209" i="2"/>
  <c r="O2209" i="2"/>
  <c r="R2209" i="2" s="1"/>
  <c r="P2209" i="2"/>
  <c r="Q2209" i="2"/>
  <c r="X2209" i="2"/>
  <c r="Y2209" i="2"/>
  <c r="Z2209" i="2"/>
  <c r="AA2209" i="2"/>
  <c r="N2210" i="2"/>
  <c r="O2210" i="2"/>
  <c r="R2210" i="2" s="1"/>
  <c r="P2210" i="2"/>
  <c r="Q2210" i="2"/>
  <c r="X2210" i="2"/>
  <c r="Y2210" i="2"/>
  <c r="Z2210" i="2"/>
  <c r="AA2210" i="2"/>
  <c r="N2211" i="2"/>
  <c r="O2211" i="2"/>
  <c r="R2211" i="2" s="1"/>
  <c r="P2211" i="2"/>
  <c r="Q2211" i="2"/>
  <c r="X2211" i="2"/>
  <c r="Y2211" i="2"/>
  <c r="Z2211" i="2"/>
  <c r="AA2211" i="2"/>
  <c r="N2212" i="2"/>
  <c r="O2212" i="2"/>
  <c r="R2212" i="2" s="1"/>
  <c r="P2212" i="2"/>
  <c r="Q2212" i="2"/>
  <c r="X2212" i="2"/>
  <c r="Y2212" i="2"/>
  <c r="Z2212" i="2"/>
  <c r="AA2212" i="2"/>
  <c r="N2213" i="2"/>
  <c r="O2213" i="2"/>
  <c r="R2213" i="2" s="1"/>
  <c r="P2213" i="2"/>
  <c r="Q2213" i="2"/>
  <c r="X2213" i="2"/>
  <c r="Y2213" i="2"/>
  <c r="Z2213" i="2"/>
  <c r="AA2213" i="2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E199" i="17"/>
  <c r="E200" i="17"/>
  <c r="E201" i="17"/>
  <c r="E202" i="17"/>
  <c r="F202" i="17" s="1"/>
  <c r="F203" i="17" s="1"/>
  <c r="E203" i="17"/>
  <c r="E204" i="17"/>
  <c r="F204" i="17" s="1"/>
  <c r="E205" i="17"/>
  <c r="E206" i="17"/>
  <c r="F206" i="17" s="1"/>
  <c r="E207" i="17"/>
  <c r="E208" i="17"/>
  <c r="F208" i="17" s="1"/>
  <c r="E209" i="17"/>
  <c r="E210" i="17"/>
  <c r="F211" i="17" s="1"/>
  <c r="E211" i="17"/>
  <c r="E212" i="17"/>
  <c r="E213" i="17"/>
  <c r="E214" i="17"/>
  <c r="F214" i="17"/>
  <c r="E215" i="17"/>
  <c r="E216" i="17"/>
  <c r="F216" i="17" s="1"/>
  <c r="E217" i="17"/>
  <c r="E218" i="17"/>
  <c r="F218" i="17" s="1"/>
  <c r="E219" i="17"/>
  <c r="E220" i="17"/>
  <c r="E221" i="17"/>
  <c r="E222" i="17"/>
  <c r="F222" i="17" s="1"/>
  <c r="E223" i="17"/>
  <c r="E224" i="17"/>
  <c r="E225" i="17"/>
  <c r="BA37" i="8"/>
  <c r="BB37" i="8"/>
  <c r="BC37" i="8"/>
  <c r="BE37" i="8"/>
  <c r="BA38" i="8"/>
  <c r="BB38" i="8"/>
  <c r="BC38" i="8"/>
  <c r="BD38" i="8"/>
  <c r="O3180" i="3"/>
  <c r="P3180" i="3" s="1"/>
  <c r="O3181" i="3"/>
  <c r="P3181" i="3" s="1"/>
  <c r="Q3181" i="3" s="1"/>
  <c r="O3182" i="3"/>
  <c r="P3182" i="3" s="1"/>
  <c r="Q3182" i="3" s="1"/>
  <c r="O3183" i="3"/>
  <c r="P3183" i="3" s="1"/>
  <c r="O3184" i="3"/>
  <c r="P3184" i="3" s="1"/>
  <c r="R3184" i="3" s="1"/>
  <c r="O3185" i="3"/>
  <c r="P3185" i="3" s="1"/>
  <c r="R3185" i="3" s="1"/>
  <c r="O3186" i="3"/>
  <c r="P3186" i="3" s="1"/>
  <c r="O3187" i="3"/>
  <c r="P3187" i="3" s="1"/>
  <c r="O3188" i="3"/>
  <c r="P3188" i="3" s="1"/>
  <c r="Q3188" i="3" s="1"/>
  <c r="O3189" i="3"/>
  <c r="P3189" i="3" s="1"/>
  <c r="O3190" i="3"/>
  <c r="P3190" i="3" s="1"/>
  <c r="O3191" i="3"/>
  <c r="P3191" i="3" s="1"/>
  <c r="T1601" i="2" s="1"/>
  <c r="U1601" i="2" s="1"/>
  <c r="O3192" i="3"/>
  <c r="P3192" i="3" s="1"/>
  <c r="R3192" i="3" s="1"/>
  <c r="O3193" i="3"/>
  <c r="P3193" i="3" s="1"/>
  <c r="R3193" i="3" s="1"/>
  <c r="O3194" i="3"/>
  <c r="O3195" i="3"/>
  <c r="O3196" i="3"/>
  <c r="P3196" i="3" s="1"/>
  <c r="T1605" i="2" s="1"/>
  <c r="U1605" i="2" s="1"/>
  <c r="O3197" i="3"/>
  <c r="P3197" i="3" s="1"/>
  <c r="R3197" i="3" s="1"/>
  <c r="V1606" i="2" s="1"/>
  <c r="O3198" i="3"/>
  <c r="P3198" i="3" s="1"/>
  <c r="Q3198" i="3" s="1"/>
  <c r="O3199" i="3"/>
  <c r="P3199" i="3" s="1"/>
  <c r="T1608" i="2" s="1"/>
  <c r="U1608" i="2" s="1"/>
  <c r="O3200" i="3"/>
  <c r="O3201" i="3"/>
  <c r="P3201" i="3" s="1"/>
  <c r="R3201" i="3" s="1"/>
  <c r="V1610" i="2" s="1"/>
  <c r="O3202" i="3"/>
  <c r="P3202" i="3" s="1"/>
  <c r="O3203" i="3"/>
  <c r="P3203" i="3" s="1"/>
  <c r="O3204" i="3"/>
  <c r="P3204" i="3" s="1"/>
  <c r="O3205" i="3"/>
  <c r="P3205" i="3" s="1"/>
  <c r="O3206" i="3"/>
  <c r="P3206" i="3" s="1"/>
  <c r="Q3206" i="3" s="1"/>
  <c r="O3207" i="3"/>
  <c r="P3207" i="3" s="1"/>
  <c r="O3208" i="3"/>
  <c r="P3208" i="3" s="1"/>
  <c r="R3208" i="3" s="1"/>
  <c r="O3209" i="3"/>
  <c r="P3209" i="3" s="1"/>
  <c r="R3209" i="3" s="1"/>
  <c r="O3210" i="3"/>
  <c r="P3210" i="3" s="1"/>
  <c r="O3211" i="3"/>
  <c r="P3211" i="3" s="1"/>
  <c r="O3212" i="3"/>
  <c r="P3212" i="3" s="1"/>
  <c r="O3213" i="3"/>
  <c r="P3213" i="3" s="1"/>
  <c r="O3214" i="3"/>
  <c r="P3214" i="3" s="1"/>
  <c r="O3215" i="3"/>
  <c r="P3215" i="3" s="1"/>
  <c r="O3216" i="3"/>
  <c r="O3217" i="3"/>
  <c r="P3217" i="3" s="1"/>
  <c r="R3217" i="3" s="1"/>
  <c r="V1613" i="2" s="1"/>
  <c r="O3218" i="3"/>
  <c r="O3219" i="3"/>
  <c r="P3219" i="3" s="1"/>
  <c r="T1615" i="2" s="1"/>
  <c r="U1615" i="2" s="1"/>
  <c r="O3220" i="3"/>
  <c r="P3220" i="3" s="1"/>
  <c r="O3221" i="3"/>
  <c r="P3221" i="3" s="1"/>
  <c r="O3222" i="3"/>
  <c r="O3223" i="3"/>
  <c r="P3223" i="3" s="1"/>
  <c r="T1619" i="2" s="1"/>
  <c r="U1619" i="2" s="1"/>
  <c r="O3224" i="3"/>
  <c r="P3224" i="3" s="1"/>
  <c r="R3224" i="3" s="1"/>
  <c r="V1620" i="2" s="1"/>
  <c r="O3225" i="3"/>
  <c r="P3225" i="3" s="1"/>
  <c r="R3225" i="3" s="1"/>
  <c r="V1621" i="2" s="1"/>
  <c r="O3226" i="3"/>
  <c r="O3227" i="3"/>
  <c r="P3227" i="3" s="1"/>
  <c r="O3228" i="3"/>
  <c r="P3228" i="3" s="1"/>
  <c r="O3229" i="3"/>
  <c r="P3229" i="3" s="1"/>
  <c r="R3229" i="3" s="1"/>
  <c r="O3230" i="3"/>
  <c r="P3230" i="3" s="1"/>
  <c r="O3231" i="3"/>
  <c r="O3232" i="3"/>
  <c r="O3233" i="3"/>
  <c r="P3233" i="3" s="1"/>
  <c r="O3234" i="3"/>
  <c r="P3234" i="3" s="1"/>
  <c r="O3235" i="3"/>
  <c r="P3235" i="3" s="1"/>
  <c r="S3235" i="3" s="1"/>
  <c r="O3236" i="3"/>
  <c r="P3236" i="3" s="1"/>
  <c r="R3236" i="3" s="1"/>
  <c r="V1627" i="2" s="1"/>
  <c r="O3237" i="3"/>
  <c r="O3238" i="3"/>
  <c r="P3238" i="3" s="1"/>
  <c r="O3239" i="3"/>
  <c r="P3239" i="3" s="1"/>
  <c r="S3239" i="3" s="1"/>
  <c r="O3240" i="3"/>
  <c r="P3240" i="3" s="1"/>
  <c r="O3241" i="3"/>
  <c r="P3241" i="3" s="1"/>
  <c r="O3242" i="3"/>
  <c r="P3242" i="3" s="1"/>
  <c r="O3243" i="3"/>
  <c r="P3243" i="3" s="1"/>
  <c r="O3244" i="3"/>
  <c r="P3244" i="3" s="1"/>
  <c r="O3245" i="3"/>
  <c r="P3245" i="3" s="1"/>
  <c r="O3246" i="3"/>
  <c r="P3246" i="3" s="1"/>
  <c r="O3247" i="3"/>
  <c r="P3247" i="3" s="1"/>
  <c r="S3247" i="3" s="1"/>
  <c r="O3248" i="3"/>
  <c r="P3248" i="3" s="1"/>
  <c r="Q3248" i="3" s="1"/>
  <c r="O3249" i="3"/>
  <c r="P3249" i="3" s="1"/>
  <c r="Q3249" i="3" s="1"/>
  <c r="O3250" i="3"/>
  <c r="P3250" i="3" s="1"/>
  <c r="O3251" i="3"/>
  <c r="P3251" i="3" s="1"/>
  <c r="O3252" i="3"/>
  <c r="P3252" i="3" s="1"/>
  <c r="Q3252" i="3" s="1"/>
  <c r="O3253" i="3"/>
  <c r="P3253" i="3" s="1"/>
  <c r="Q3253" i="3" s="1"/>
  <c r="O3254" i="3"/>
  <c r="P3254" i="3" s="1"/>
  <c r="O3255" i="3"/>
  <c r="P3255" i="3" s="1"/>
  <c r="S3255" i="3" s="1"/>
  <c r="W1630" i="2" s="1"/>
  <c r="O3256" i="3"/>
  <c r="P3256" i="3" s="1"/>
  <c r="T1631" i="2" s="1"/>
  <c r="U1631" i="2" s="1"/>
  <c r="O3257" i="3"/>
  <c r="P3257" i="3" s="1"/>
  <c r="Q3257" i="3" s="1"/>
  <c r="O3258" i="3"/>
  <c r="P3258" i="3" s="1"/>
  <c r="O3259" i="3"/>
  <c r="O3260" i="3"/>
  <c r="P3260" i="3" s="1"/>
  <c r="O3261" i="3"/>
  <c r="P3261" i="3" s="1"/>
  <c r="O3262" i="3"/>
  <c r="P3262" i="3" s="1"/>
  <c r="O3263" i="3"/>
  <c r="O3264" i="3"/>
  <c r="P3264" i="3" s="1"/>
  <c r="S3264" i="3" s="1"/>
  <c r="O3265" i="3"/>
  <c r="P3265" i="3" s="1"/>
  <c r="R3265" i="3" s="1"/>
  <c r="O3266" i="3"/>
  <c r="P3266" i="3" s="1"/>
  <c r="T1634" i="2" s="1"/>
  <c r="U1634" i="2" s="1"/>
  <c r="O3267" i="3"/>
  <c r="O3268" i="3"/>
  <c r="P3268" i="3" s="1"/>
  <c r="Q3268" i="3" s="1"/>
  <c r="O3269" i="3"/>
  <c r="P3269" i="3" s="1"/>
  <c r="O3270" i="3"/>
  <c r="P3270" i="3" s="1"/>
  <c r="O3271" i="3"/>
  <c r="P3271" i="3" s="1"/>
  <c r="S3271" i="3" s="1"/>
  <c r="O3272" i="3"/>
  <c r="P3272" i="3" s="1"/>
  <c r="T1637" i="2" s="1"/>
  <c r="U1637" i="2" s="1"/>
  <c r="O3273" i="3"/>
  <c r="P3273" i="3" s="1"/>
  <c r="Q3273" i="3" s="1"/>
  <c r="O3274" i="3"/>
  <c r="O3275" i="3"/>
  <c r="S1640" i="2" s="1"/>
  <c r="O3276" i="3"/>
  <c r="P3276" i="3" s="1"/>
  <c r="T1641" i="2" s="1"/>
  <c r="U1641" i="2" s="1"/>
  <c r="O3277" i="3"/>
  <c r="O3278" i="3"/>
  <c r="O3279" i="3"/>
  <c r="P3279" i="3" s="1"/>
  <c r="S3279" i="3" s="1"/>
  <c r="W1644" i="2" s="1"/>
  <c r="O3280" i="3"/>
  <c r="P3280" i="3" s="1"/>
  <c r="T1645" i="2" s="1"/>
  <c r="U1645" i="2" s="1"/>
  <c r="O3281" i="3"/>
  <c r="P3281" i="3" s="1"/>
  <c r="T1646" i="2" s="1"/>
  <c r="U1646" i="2" s="1"/>
  <c r="O3282" i="3"/>
  <c r="O3283" i="3"/>
  <c r="P3283" i="3" s="1"/>
  <c r="O3284" i="3"/>
  <c r="P3284" i="3" s="1"/>
  <c r="T1649" i="2" s="1"/>
  <c r="U1649" i="2" s="1"/>
  <c r="O3285" i="3"/>
  <c r="P3285" i="3" s="1"/>
  <c r="T1650" i="2" s="1"/>
  <c r="U1650" i="2" s="1"/>
  <c r="O3286" i="3"/>
  <c r="O3287" i="3"/>
  <c r="P3287" i="3" s="1"/>
  <c r="S3287" i="3" s="1"/>
  <c r="O3288" i="3"/>
  <c r="P3288" i="3" s="1"/>
  <c r="R3288" i="3" s="1"/>
  <c r="O3289" i="3"/>
  <c r="P3289" i="3" s="1"/>
  <c r="R3289" i="3" s="1"/>
  <c r="O3290" i="3"/>
  <c r="P3290" i="3" s="1"/>
  <c r="O3291" i="3"/>
  <c r="P3291" i="3" s="1"/>
  <c r="O3292" i="3"/>
  <c r="P3292" i="3" s="1"/>
  <c r="O3293" i="3"/>
  <c r="O3294" i="3"/>
  <c r="P3294" i="3" s="1"/>
  <c r="R3294" i="3" s="1"/>
  <c r="O3295" i="3"/>
  <c r="P3295" i="3" s="1"/>
  <c r="T1654" i="2" s="1"/>
  <c r="U1654" i="2" s="1"/>
  <c r="O3296" i="3"/>
  <c r="P3296" i="3" s="1"/>
  <c r="R3296" i="3" s="1"/>
  <c r="O3297" i="3"/>
  <c r="P3297" i="3" s="1"/>
  <c r="O3298" i="3"/>
  <c r="P3298" i="3" s="1"/>
  <c r="S3298" i="3" s="1"/>
  <c r="O3299" i="3"/>
  <c r="P3299" i="3" s="1"/>
  <c r="Q3299" i="3" s="1"/>
  <c r="O3300" i="3"/>
  <c r="P3300" i="3" s="1"/>
  <c r="S3300" i="3" s="1"/>
  <c r="O3301" i="3"/>
  <c r="P3301" i="3" s="1"/>
  <c r="Q3301" i="3" s="1"/>
  <c r="O3302" i="3"/>
  <c r="P3302" i="3" s="1"/>
  <c r="O3303" i="3"/>
  <c r="P3303" i="3" s="1"/>
  <c r="O3304" i="3"/>
  <c r="P3304" i="3" s="1"/>
  <c r="R3304" i="3" s="1"/>
  <c r="O3305" i="3"/>
  <c r="P3305" i="3" s="1"/>
  <c r="O3306" i="3"/>
  <c r="P3306" i="3" s="1"/>
  <c r="S3306" i="3" s="1"/>
  <c r="W1655" i="2" s="1"/>
  <c r="O3307" i="3"/>
  <c r="O3308" i="3"/>
  <c r="P3308" i="3" s="1"/>
  <c r="T1657" i="2" s="1"/>
  <c r="U1657" i="2" s="1"/>
  <c r="O3309" i="3"/>
  <c r="P3309" i="3" s="1"/>
  <c r="O3310" i="3"/>
  <c r="P3310" i="3" s="1"/>
  <c r="R3310" i="3" s="1"/>
  <c r="O3311" i="3"/>
  <c r="P3311" i="3" s="1"/>
  <c r="R3311" i="3" s="1"/>
  <c r="O3312" i="3"/>
  <c r="O3313" i="3"/>
  <c r="P3313" i="3" s="1"/>
  <c r="T1659" i="2" s="1"/>
  <c r="U1659" i="2" s="1"/>
  <c r="O3314" i="3"/>
  <c r="O3315" i="3"/>
  <c r="P3315" i="3" s="1"/>
  <c r="T1661" i="2" s="1"/>
  <c r="U1661" i="2" s="1"/>
  <c r="O3316" i="3"/>
  <c r="O3317" i="3"/>
  <c r="P3317" i="3" s="1"/>
  <c r="O3318" i="3"/>
  <c r="P3318" i="3" s="1"/>
  <c r="O3319" i="3"/>
  <c r="P3319" i="3" s="1"/>
  <c r="Q3319" i="3" s="1"/>
  <c r="R3319" i="3"/>
  <c r="V1665" i="2" s="1"/>
  <c r="O3320" i="3"/>
  <c r="P3320" i="3" s="1"/>
  <c r="O3321" i="3"/>
  <c r="P3321" i="3" s="1"/>
  <c r="R3321" i="3" s="1"/>
  <c r="O3322" i="3"/>
  <c r="P3322" i="3" s="1"/>
  <c r="O3323" i="3"/>
  <c r="P3323" i="3" s="1"/>
  <c r="T1669" i="2" s="1"/>
  <c r="U1669" i="2" s="1"/>
  <c r="O3324" i="3"/>
  <c r="P3324" i="3" s="1"/>
  <c r="Q3324" i="3" s="1"/>
  <c r="O3325" i="3"/>
  <c r="P3325" i="3" s="1"/>
  <c r="Q3325" i="3"/>
  <c r="O3326" i="3"/>
  <c r="P3326" i="3" s="1"/>
  <c r="R3326" i="3" s="1"/>
  <c r="O3327" i="3"/>
  <c r="P3327" i="3" s="1"/>
  <c r="O3328" i="3"/>
  <c r="P3328" i="3" s="1"/>
  <c r="R3328" i="3" s="1"/>
  <c r="O3329" i="3"/>
  <c r="P3329" i="3" s="1"/>
  <c r="Q3329" i="3" s="1"/>
  <c r="O3330" i="3"/>
  <c r="P3330" i="3" s="1"/>
  <c r="O3331" i="3"/>
  <c r="P3331" i="3" s="1"/>
  <c r="R3331" i="3" s="1"/>
  <c r="O3332" i="3"/>
  <c r="P3332" i="3" s="1"/>
  <c r="O3333" i="3"/>
  <c r="P3333" i="3" s="1"/>
  <c r="O3334" i="3"/>
  <c r="P3334" i="3" s="1"/>
  <c r="O3335" i="3"/>
  <c r="P3335" i="3" s="1"/>
  <c r="R3335" i="3" s="1"/>
  <c r="O3336" i="3"/>
  <c r="P3336" i="3" s="1"/>
  <c r="O3337" i="3"/>
  <c r="P3337" i="3" s="1"/>
  <c r="Q3337" i="3" s="1"/>
  <c r="O3338" i="3"/>
  <c r="P3338" i="3" s="1"/>
  <c r="S3338" i="3" s="1"/>
  <c r="O3339" i="3"/>
  <c r="P3339" i="3" s="1"/>
  <c r="R3339" i="3" s="1"/>
  <c r="O3340" i="3"/>
  <c r="P3340" i="3" s="1"/>
  <c r="Q3340" i="3" s="1"/>
  <c r="O3341" i="3"/>
  <c r="S1674" i="2" s="1"/>
  <c r="P3341" i="3"/>
  <c r="T1674" i="2" s="1"/>
  <c r="U1674" i="2" s="1"/>
  <c r="O3342" i="3"/>
  <c r="O3343" i="3"/>
  <c r="P3343" i="3" s="1"/>
  <c r="T1676" i="2" s="1"/>
  <c r="U1676" i="2" s="1"/>
  <c r="O3344" i="3"/>
  <c r="P3344" i="3" s="1"/>
  <c r="O3345" i="3"/>
  <c r="P3345" i="3" s="1"/>
  <c r="T1678" i="2" s="1"/>
  <c r="U1678" i="2" s="1"/>
  <c r="O3346" i="3"/>
  <c r="P3346" i="3"/>
  <c r="S3346" i="3" s="1"/>
  <c r="W1679" i="2" s="1"/>
  <c r="O3347" i="3"/>
  <c r="O3348" i="3"/>
  <c r="P3348" i="3" s="1"/>
  <c r="O3349" i="3"/>
  <c r="P3349" i="3" s="1"/>
  <c r="Q3349" i="3" s="1"/>
  <c r="O3350" i="3"/>
  <c r="P3350" i="3"/>
  <c r="O3351" i="3"/>
  <c r="P3351" i="3" s="1"/>
  <c r="R3351" i="3" s="1"/>
  <c r="O3352" i="3"/>
  <c r="P3352" i="3" s="1"/>
  <c r="O3353" i="3"/>
  <c r="P3353" i="3" s="1"/>
  <c r="S3353" i="3" s="1"/>
  <c r="O3354" i="3"/>
  <c r="P3354" i="3" s="1"/>
  <c r="T1681" i="2" s="1"/>
  <c r="U1681" i="2" s="1"/>
  <c r="O3355" i="3"/>
  <c r="P3355" i="3" s="1"/>
  <c r="S3355" i="3" s="1"/>
  <c r="W1682" i="2" s="1"/>
  <c r="O3356" i="3"/>
  <c r="O3357" i="3"/>
  <c r="P3357" i="3"/>
  <c r="O3358" i="3"/>
  <c r="O3359" i="3"/>
  <c r="O3360" i="3"/>
  <c r="O3361" i="3"/>
  <c r="O3362" i="3"/>
  <c r="P3362" i="3" s="1"/>
  <c r="S3362" i="3" s="1"/>
  <c r="O3363" i="3"/>
  <c r="P3363" i="3" s="1"/>
  <c r="R3363" i="3" s="1"/>
  <c r="O3364" i="3"/>
  <c r="P3364" i="3" s="1"/>
  <c r="O3365" i="3"/>
  <c r="P3365" i="3" s="1"/>
  <c r="O3366" i="3"/>
  <c r="P3366" i="3" s="1"/>
  <c r="R3366" i="3" s="1"/>
  <c r="O3367" i="3"/>
  <c r="P3367" i="3"/>
  <c r="Q3367" i="3" s="1"/>
  <c r="O3368" i="3"/>
  <c r="P3368" i="3" s="1"/>
  <c r="S3368" i="3" s="1"/>
  <c r="O3369" i="3"/>
  <c r="O3370" i="3"/>
  <c r="P3370" i="3" s="1"/>
  <c r="O3371" i="3"/>
  <c r="P3371" i="3" s="1"/>
  <c r="S3371" i="3" s="1"/>
  <c r="W1690" i="2" s="1"/>
  <c r="O3372" i="3"/>
  <c r="P3372" i="3" s="1"/>
  <c r="O3373" i="3"/>
  <c r="P3373" i="3" s="1"/>
  <c r="O3374" i="3"/>
  <c r="P3374" i="3" s="1"/>
  <c r="S3374" i="3" s="1"/>
  <c r="O3375" i="3"/>
  <c r="P3375" i="3" s="1"/>
  <c r="O3376" i="3"/>
  <c r="P3376" i="3" s="1"/>
  <c r="Q3376" i="3" s="1"/>
  <c r="O3377" i="3"/>
  <c r="O3378" i="3"/>
  <c r="P3378" i="3" s="1"/>
  <c r="R3378" i="3" s="1"/>
  <c r="V1692" i="2" s="1"/>
  <c r="O3379" i="3"/>
  <c r="P3379" i="3" s="1"/>
  <c r="Q3379" i="3" s="1"/>
  <c r="O3380" i="3"/>
  <c r="P3380" i="3" s="1"/>
  <c r="Q3380" i="3" s="1"/>
  <c r="O3381" i="3"/>
  <c r="P3381" i="3" s="1"/>
  <c r="R3381" i="3" s="1"/>
  <c r="O3382" i="3"/>
  <c r="P3382" i="3" s="1"/>
  <c r="R3382" i="3" s="1"/>
  <c r="V1696" i="2" s="1"/>
  <c r="O3383" i="3"/>
  <c r="O3384" i="3"/>
  <c r="P3384" i="3" s="1"/>
  <c r="O3385" i="3"/>
  <c r="P3385" i="3" s="1"/>
  <c r="T1699" i="2" s="1"/>
  <c r="U1699" i="2" s="1"/>
  <c r="O3386" i="3"/>
  <c r="P3386" i="3" s="1"/>
  <c r="O3387" i="3"/>
  <c r="P3387" i="3" s="1"/>
  <c r="O3388" i="3"/>
  <c r="P3388" i="3" s="1"/>
  <c r="O3389" i="3"/>
  <c r="P3389" i="3" s="1"/>
  <c r="O3390" i="3"/>
  <c r="P3390" i="3" s="1"/>
  <c r="R3390" i="3" s="1"/>
  <c r="O3391" i="3"/>
  <c r="P3391" i="3" s="1"/>
  <c r="O3392" i="3"/>
  <c r="P3392" i="3" s="1"/>
  <c r="O3393" i="3"/>
  <c r="P3393" i="3" s="1"/>
  <c r="S3393" i="3" s="1"/>
  <c r="O3394" i="3"/>
  <c r="P3394" i="3" s="1"/>
  <c r="O3395" i="3"/>
  <c r="P3395" i="3" s="1"/>
  <c r="O3396" i="3"/>
  <c r="P3396" i="3" s="1"/>
  <c r="O3397" i="3"/>
  <c r="P3397" i="3" s="1"/>
  <c r="O3398" i="3"/>
  <c r="P3398" i="3" s="1"/>
  <c r="R3398" i="3" s="1"/>
  <c r="O3399" i="3"/>
  <c r="P3399" i="3" s="1"/>
  <c r="Q3399" i="3" s="1"/>
  <c r="O3400" i="3"/>
  <c r="P3400" i="3" s="1"/>
  <c r="O3401" i="3"/>
  <c r="P3401" i="3" s="1"/>
  <c r="O3402" i="3"/>
  <c r="P3402" i="3" s="1"/>
  <c r="O3403" i="3"/>
  <c r="S1704" i="2" s="1"/>
  <c r="O3404" i="3"/>
  <c r="P3404" i="3" s="1"/>
  <c r="O3405" i="3"/>
  <c r="P3405" i="3" s="1"/>
  <c r="S3405" i="3" s="1"/>
  <c r="O3406" i="3"/>
  <c r="P3406" i="3" s="1"/>
  <c r="O3407" i="3"/>
  <c r="P3407" i="3" s="1"/>
  <c r="T1705" i="2" s="1"/>
  <c r="U1705" i="2" s="1"/>
  <c r="O3408" i="3"/>
  <c r="P3408" i="3" s="1"/>
  <c r="R3408" i="3" s="1"/>
  <c r="O3409" i="3"/>
  <c r="P3409" i="3" s="1"/>
  <c r="S3409" i="3" s="1"/>
  <c r="O3410" i="3"/>
  <c r="O3411" i="3"/>
  <c r="O3412" i="3"/>
  <c r="O3413" i="3"/>
  <c r="P3413" i="3" s="1"/>
  <c r="R3413" i="3" s="1"/>
  <c r="O3414" i="3"/>
  <c r="P3414" i="3" s="1"/>
  <c r="R3414" i="3" s="1"/>
  <c r="O3415" i="3"/>
  <c r="P3415" i="3" s="1"/>
  <c r="S3415" i="3" s="1"/>
  <c r="O3416" i="3"/>
  <c r="P3416" i="3" s="1"/>
  <c r="T1710" i="2" s="1"/>
  <c r="U1710" i="2" s="1"/>
  <c r="O3417" i="3"/>
  <c r="O3418" i="3"/>
  <c r="P3418" i="3" s="1"/>
  <c r="Q3418" i="3" s="1"/>
  <c r="O3419" i="3"/>
  <c r="O3420" i="3"/>
  <c r="P3420" i="3" s="1"/>
  <c r="O3421" i="3"/>
  <c r="P3421" i="3" s="1"/>
  <c r="R3421" i="3" s="1"/>
  <c r="V1715" i="2" s="1"/>
  <c r="O3422" i="3"/>
  <c r="P3422" i="3" s="1"/>
  <c r="T1716" i="2" s="1"/>
  <c r="U1716" i="2" s="1"/>
  <c r="O3423" i="3"/>
  <c r="P3423" i="3" s="1"/>
  <c r="O3424" i="3"/>
  <c r="P3424" i="3" s="1"/>
  <c r="O3425" i="3"/>
  <c r="O3426" i="3"/>
  <c r="P3426" i="3" s="1"/>
  <c r="R3426" i="3" s="1"/>
  <c r="V1720" i="2" s="1"/>
  <c r="O3427" i="3"/>
  <c r="P3427" i="3" s="1"/>
  <c r="Q3427" i="3" s="1"/>
  <c r="O3428" i="3"/>
  <c r="P3428" i="3" s="1"/>
  <c r="T1722" i="2" s="1"/>
  <c r="U1722" i="2" s="1"/>
  <c r="O3429" i="3"/>
  <c r="P3429" i="3" s="1"/>
  <c r="O3430" i="3"/>
  <c r="P3430" i="3" s="1"/>
  <c r="O3431" i="3"/>
  <c r="P3431" i="3" s="1"/>
  <c r="Q3431" i="3" s="1"/>
  <c r="O3432" i="3"/>
  <c r="P3432" i="3" s="1"/>
  <c r="O3433" i="3"/>
  <c r="P3433" i="3" s="1"/>
  <c r="O3434" i="3"/>
  <c r="P3434" i="3" s="1"/>
  <c r="O3435" i="3"/>
  <c r="P3435" i="3" s="1"/>
  <c r="R3435" i="3" s="1"/>
  <c r="O3436" i="3"/>
  <c r="P3436" i="3" s="1"/>
  <c r="O3437" i="3"/>
  <c r="P3437" i="3" s="1"/>
  <c r="R3437" i="3" s="1"/>
  <c r="O3438" i="3"/>
  <c r="P3438" i="3" s="1"/>
  <c r="O3439" i="3"/>
  <c r="P3439" i="3" s="1"/>
  <c r="O3440" i="3"/>
  <c r="P3440" i="3" s="1"/>
  <c r="O3441" i="3"/>
  <c r="P3441" i="3" s="1"/>
  <c r="S3441" i="3" s="1"/>
  <c r="O3442" i="3"/>
  <c r="P3442" i="3" s="1"/>
  <c r="O3443" i="3"/>
  <c r="P3443" i="3" s="1"/>
  <c r="O3444" i="3"/>
  <c r="P3444" i="3" s="1"/>
  <c r="Q3444" i="3" s="1"/>
  <c r="O3445" i="3"/>
  <c r="P3445" i="3" s="1"/>
  <c r="O3446" i="3"/>
  <c r="P3446" i="3" s="1"/>
  <c r="R3446" i="3"/>
  <c r="O3447" i="3"/>
  <c r="P3447" i="3" s="1"/>
  <c r="Q3447" i="3" s="1"/>
  <c r="O3448" i="3"/>
  <c r="P3448" i="3" s="1"/>
  <c r="Q3448" i="3" s="1"/>
  <c r="O3449" i="3"/>
  <c r="P3449" i="3" s="1"/>
  <c r="R3449" i="3" s="1"/>
  <c r="O3450" i="3"/>
  <c r="P3450" i="3" s="1"/>
  <c r="O3451" i="3"/>
  <c r="P3451" i="3" s="1"/>
  <c r="O3452" i="3"/>
  <c r="P3452" i="3" s="1"/>
  <c r="T1728" i="2" s="1"/>
  <c r="U1728" i="2" s="1"/>
  <c r="O3453" i="3"/>
  <c r="P3453" i="3" s="1"/>
  <c r="O3454" i="3"/>
  <c r="O3455" i="3"/>
  <c r="P3455" i="3" s="1"/>
  <c r="R3455" i="3" s="1"/>
  <c r="V1731" i="2" s="1"/>
  <c r="O3456" i="3"/>
  <c r="O3457" i="3"/>
  <c r="P3457" i="3"/>
  <c r="R3457" i="3" s="1"/>
  <c r="O3458" i="3"/>
  <c r="O3459" i="3"/>
  <c r="P3459" i="3" s="1"/>
  <c r="O3460" i="3"/>
  <c r="P3460" i="3" s="1"/>
  <c r="T1736" i="2" s="1"/>
  <c r="U1736" i="2" s="1"/>
  <c r="O3461" i="3"/>
  <c r="O3462" i="3"/>
  <c r="O3463" i="3"/>
  <c r="P3463" i="3" s="1"/>
  <c r="T1739" i="2" s="1"/>
  <c r="U1739" i="2" s="1"/>
  <c r="O3464" i="3"/>
  <c r="P3464" i="3" s="1"/>
  <c r="O3465" i="3"/>
  <c r="P3465" i="3" s="1"/>
  <c r="O3466" i="3"/>
  <c r="P3466" i="3" s="1"/>
  <c r="R3466" i="3" s="1"/>
  <c r="O3467" i="3"/>
  <c r="P3467" i="3" s="1"/>
  <c r="O3468" i="3"/>
  <c r="P3468" i="3" s="1"/>
  <c r="Q3468" i="3" s="1"/>
  <c r="O3469" i="3"/>
  <c r="P3469" i="3" s="1"/>
  <c r="T1740" i="2" s="1"/>
  <c r="U1740" i="2" s="1"/>
  <c r="O3470" i="3"/>
  <c r="O3471" i="3"/>
  <c r="O3472" i="3"/>
  <c r="P3472" i="3" s="1"/>
  <c r="T1743" i="2" s="1"/>
  <c r="U1743" i="2" s="1"/>
  <c r="O3473" i="3"/>
  <c r="P3473" i="3" s="1"/>
  <c r="T1744" i="2" s="1"/>
  <c r="U1744" i="2" s="1"/>
  <c r="O3474" i="3"/>
  <c r="P3474" i="3" s="1"/>
  <c r="R3474" i="3" s="1"/>
  <c r="O3475" i="3"/>
  <c r="P3475" i="3" s="1"/>
  <c r="S3475" i="3" s="1"/>
  <c r="O3476" i="3"/>
  <c r="P3476" i="3" s="1"/>
  <c r="S3476" i="3" s="1"/>
  <c r="O3477" i="3"/>
  <c r="P3477" i="3" s="1"/>
  <c r="S3477" i="3" s="1"/>
  <c r="O3478" i="3"/>
  <c r="P3478" i="3" s="1"/>
  <c r="Q3478" i="3" s="1"/>
  <c r="O3479" i="3"/>
  <c r="P3479" i="3" s="1"/>
  <c r="O3480" i="3"/>
  <c r="P3480" i="3" s="1"/>
  <c r="Q3480" i="3" s="1"/>
  <c r="O3481" i="3"/>
  <c r="P3481" i="3" s="1"/>
  <c r="O3482" i="3"/>
  <c r="P3482" i="3" s="1"/>
  <c r="R3482" i="3"/>
  <c r="V1745" i="2" s="1"/>
  <c r="O3483" i="3"/>
  <c r="P3483" i="3" s="1"/>
  <c r="O3484" i="3"/>
  <c r="P3484" i="3" s="1"/>
  <c r="T1747" i="2" s="1"/>
  <c r="U1747" i="2" s="1"/>
  <c r="O3485" i="3"/>
  <c r="O3486" i="3"/>
  <c r="O3487" i="3"/>
  <c r="P3487" i="3" s="1"/>
  <c r="O3488" i="3"/>
  <c r="P3488" i="3" s="1"/>
  <c r="Q3488" i="3" s="1"/>
  <c r="O3489" i="3"/>
  <c r="P3489" i="3" s="1"/>
  <c r="O3490" i="3"/>
  <c r="P3490" i="3" s="1"/>
  <c r="Q3490" i="3" s="1"/>
  <c r="O3491" i="3"/>
  <c r="P3491" i="3" s="1"/>
  <c r="T1751" i="2" s="1"/>
  <c r="U1751" i="2" s="1"/>
  <c r="O3492" i="3"/>
  <c r="P3492" i="3" s="1"/>
  <c r="T1752" i="2" s="1"/>
  <c r="U1752" i="2" s="1"/>
  <c r="O3493" i="3"/>
  <c r="O3494" i="3"/>
  <c r="O3495" i="3"/>
  <c r="P3495" i="3" s="1"/>
  <c r="O3496" i="3"/>
  <c r="P3496" i="3" s="1"/>
  <c r="O3497" i="3"/>
  <c r="P3497" i="3" s="1"/>
  <c r="O3498" i="3"/>
  <c r="P3498" i="3" s="1"/>
  <c r="O3499" i="3"/>
  <c r="P3499" i="3" s="1"/>
  <c r="T1757" i="2" s="1"/>
  <c r="U1757" i="2" s="1"/>
  <c r="O3500" i="3"/>
  <c r="P3500" i="3" s="1"/>
  <c r="S3500" i="3" s="1"/>
  <c r="O3501" i="3"/>
  <c r="P3501" i="3" s="1"/>
  <c r="O3502" i="3"/>
  <c r="P3502" i="3" s="1"/>
  <c r="S3502" i="3" s="1"/>
  <c r="O3503" i="3"/>
  <c r="P3503" i="3" s="1"/>
  <c r="R3503" i="3" s="1"/>
  <c r="O3504" i="3"/>
  <c r="P3504" i="3" s="1"/>
  <c r="R3504" i="3" s="1"/>
  <c r="O3505" i="3"/>
  <c r="P3505" i="3"/>
  <c r="O3506" i="3"/>
  <c r="P3506" i="3" s="1"/>
  <c r="R3506" i="3" s="1"/>
  <c r="O3507" i="3"/>
  <c r="P3507" i="3" s="1"/>
  <c r="O3508" i="3"/>
  <c r="P3508" i="3" s="1"/>
  <c r="O3509" i="3"/>
  <c r="P3509" i="3" s="1"/>
  <c r="R3509" i="3" s="1"/>
  <c r="O3510" i="3"/>
  <c r="P3510" i="3" s="1"/>
  <c r="S3510" i="3" s="1"/>
  <c r="O3511" i="3"/>
  <c r="P3511" i="3" s="1"/>
  <c r="O3512" i="3"/>
  <c r="P3512" i="3" s="1"/>
  <c r="Q3512" i="3" s="1"/>
  <c r="O3513" i="3"/>
  <c r="P3513" i="3" s="1"/>
  <c r="T1759" i="2" s="1"/>
  <c r="U1759" i="2" s="1"/>
  <c r="O3514" i="3"/>
  <c r="P3514" i="3" s="1"/>
  <c r="R3514" i="3" s="1"/>
  <c r="O3515" i="3"/>
  <c r="P3515" i="3" s="1"/>
  <c r="Q3515" i="3" s="1"/>
  <c r="O3516" i="3"/>
  <c r="O3517" i="3"/>
  <c r="P3517" i="3" s="1"/>
  <c r="O3518" i="3"/>
  <c r="P3518" i="3" s="1"/>
  <c r="O3519" i="3"/>
  <c r="P3519" i="3" s="1"/>
  <c r="O3520" i="3"/>
  <c r="P3520" i="3" s="1"/>
  <c r="Q3520" i="3" s="1"/>
  <c r="O3521" i="3"/>
  <c r="O3522" i="3"/>
  <c r="P3522" i="3" s="1"/>
  <c r="Q3522" i="3" s="1"/>
  <c r="O3523" i="3"/>
  <c r="P3523" i="3" s="1"/>
  <c r="O3524" i="3"/>
  <c r="O3525" i="3"/>
  <c r="P3525" i="3" s="1"/>
  <c r="O3526" i="3"/>
  <c r="P3526" i="3" s="1"/>
  <c r="O3527" i="3"/>
  <c r="O3528" i="3"/>
  <c r="P3528" i="3" s="1"/>
  <c r="S3528" i="3" s="1"/>
  <c r="O3529" i="3"/>
  <c r="P3529" i="3" s="1"/>
  <c r="R3529" i="3" s="1"/>
  <c r="O3530" i="3"/>
  <c r="P3530" i="3" s="1"/>
  <c r="O3531" i="3"/>
  <c r="P3531" i="3" s="1"/>
  <c r="Q3531" i="3" s="1"/>
  <c r="O3532" i="3"/>
  <c r="P3532" i="3" s="1"/>
  <c r="S3532" i="3" s="1"/>
  <c r="O3533" i="3"/>
  <c r="P3533" i="3" s="1"/>
  <c r="O3534" i="3"/>
  <c r="O3535" i="3"/>
  <c r="P3535" i="3" s="1"/>
  <c r="T1775" i="2" s="1"/>
  <c r="U1775" i="2" s="1"/>
  <c r="O3536" i="3"/>
  <c r="P3536" i="3" s="1"/>
  <c r="O3537" i="3"/>
  <c r="P3537" i="3" s="1"/>
  <c r="S3537" i="3" s="1"/>
  <c r="W1777" i="2" s="1"/>
  <c r="O3538" i="3"/>
  <c r="P3538" i="3" s="1"/>
  <c r="O3539" i="3"/>
  <c r="P3539" i="3" s="1"/>
  <c r="R3539" i="3" s="1"/>
  <c r="O3540" i="3"/>
  <c r="P3540" i="3" s="1"/>
  <c r="O3541" i="3"/>
  <c r="P3541" i="3" s="1"/>
  <c r="O3542" i="3"/>
  <c r="P3542" i="3" s="1"/>
  <c r="Q3542" i="3" s="1"/>
  <c r="O3543" i="3"/>
  <c r="P3543" i="3" s="1"/>
  <c r="R3543" i="3" s="1"/>
  <c r="V1779" i="2" s="1"/>
  <c r="O3544" i="3"/>
  <c r="P3544" i="3" s="1"/>
  <c r="S3544" i="3" s="1"/>
  <c r="O3545" i="3"/>
  <c r="P3545" i="3" s="1"/>
  <c r="T1780" i="2" s="1"/>
  <c r="U1780" i="2" s="1"/>
  <c r="O3546" i="3"/>
  <c r="P3546" i="3" s="1"/>
  <c r="O3547" i="3"/>
  <c r="P3547" i="3" s="1"/>
  <c r="O3548" i="3"/>
  <c r="P3548" i="3" s="1"/>
  <c r="Q3548" i="3" s="1"/>
  <c r="O3549" i="3"/>
  <c r="P3549" i="3" s="1"/>
  <c r="T1781" i="2" s="1"/>
  <c r="U1781" i="2" s="1"/>
  <c r="O3550" i="3"/>
  <c r="P3550" i="3" s="1"/>
  <c r="O3551" i="3"/>
  <c r="P3551" i="3" s="1"/>
  <c r="T1783" i="2" s="1"/>
  <c r="U1783" i="2" s="1"/>
  <c r="O3552" i="3"/>
  <c r="O3553" i="3"/>
  <c r="P3553" i="3" s="1"/>
  <c r="T1785" i="2" s="1"/>
  <c r="U1785" i="2" s="1"/>
  <c r="O3554" i="3"/>
  <c r="P3554" i="3" s="1"/>
  <c r="O3555" i="3"/>
  <c r="P3555" i="3" s="1"/>
  <c r="O3556" i="3"/>
  <c r="P3556" i="3" s="1"/>
  <c r="O3557" i="3"/>
  <c r="P3557" i="3" s="1"/>
  <c r="S3557" i="3" s="1"/>
  <c r="O3558" i="3"/>
  <c r="P3558" i="3" s="1"/>
  <c r="Q3558" i="3" s="1"/>
  <c r="O3559" i="3"/>
  <c r="P3559" i="3" s="1"/>
  <c r="O3560" i="3"/>
  <c r="P3560" i="3" s="1"/>
  <c r="O3561" i="3"/>
  <c r="P3561" i="3" s="1"/>
  <c r="O3562" i="3"/>
  <c r="P3562" i="3" s="1"/>
  <c r="O3563" i="3"/>
  <c r="P3563" i="3" s="1"/>
  <c r="R3563" i="3" s="1"/>
  <c r="O3564" i="3"/>
  <c r="P3564" i="3" s="1"/>
  <c r="Q3564" i="3" s="1"/>
  <c r="O3565" i="3"/>
  <c r="P3565" i="3" s="1"/>
  <c r="O3566" i="3"/>
  <c r="P3566" i="3" s="1"/>
  <c r="O3567" i="3"/>
  <c r="P3567" i="3" s="1"/>
  <c r="O3568" i="3"/>
  <c r="P3568" i="3" s="1"/>
  <c r="O3569" i="3"/>
  <c r="P3569" i="3" s="1"/>
  <c r="S3569" i="3" s="1"/>
  <c r="W1793" i="2" s="1"/>
  <c r="O3570" i="3"/>
  <c r="P3570" i="3" s="1"/>
  <c r="S3570" i="3" s="1"/>
  <c r="W1794" i="2" s="1"/>
  <c r="O3571" i="3"/>
  <c r="P3571" i="3" s="1"/>
  <c r="Q3571" i="3" s="1"/>
  <c r="O3572" i="3"/>
  <c r="P3572" i="3" s="1"/>
  <c r="Q3572" i="3" s="1"/>
  <c r="O3573" i="3"/>
  <c r="P3573" i="3" s="1"/>
  <c r="O3574" i="3"/>
  <c r="P3574" i="3" s="1"/>
  <c r="Q3574" i="3" s="1"/>
  <c r="O3575" i="3"/>
  <c r="P3575" i="3" s="1"/>
  <c r="S3575" i="3" s="1"/>
  <c r="O3576" i="3"/>
  <c r="P3576" i="3" s="1"/>
  <c r="O3577" i="3"/>
  <c r="P3577" i="3" s="1"/>
  <c r="O3578" i="3"/>
  <c r="P3578" i="3" s="1"/>
  <c r="S3578" i="3" s="1"/>
  <c r="W1795" i="2" s="1"/>
  <c r="O3579" i="3"/>
  <c r="P3579" i="3" s="1"/>
  <c r="Q3579" i="3" s="1"/>
  <c r="O3580" i="3"/>
  <c r="P3580" i="3" s="1"/>
  <c r="O3581" i="3"/>
  <c r="P3581" i="3" s="1"/>
  <c r="O3582" i="3"/>
  <c r="P3582" i="3" s="1"/>
  <c r="S3582" i="3" s="1"/>
  <c r="O3583" i="3"/>
  <c r="P3583" i="3" s="1"/>
  <c r="O3584" i="3"/>
  <c r="P3584" i="3" s="1"/>
  <c r="O3585" i="3"/>
  <c r="P3585" i="3" s="1"/>
  <c r="S3585" i="3" s="1"/>
  <c r="O3586" i="3"/>
  <c r="P3586" i="3" s="1"/>
  <c r="O3587" i="3"/>
  <c r="P3587" i="3" s="1"/>
  <c r="Q3587" i="3" s="1"/>
  <c r="O3588" i="3"/>
  <c r="P3588" i="3" s="1"/>
  <c r="O3589" i="3"/>
  <c r="P3589" i="3" s="1"/>
  <c r="O3590" i="3"/>
  <c r="O3591" i="3"/>
  <c r="P3591" i="3" s="1"/>
  <c r="O3592" i="3"/>
  <c r="P3592" i="3" s="1"/>
  <c r="T1799" i="2" s="1"/>
  <c r="U1799" i="2" s="1"/>
  <c r="O3593" i="3"/>
  <c r="P3593" i="3" s="1"/>
  <c r="R3593" i="3" s="1"/>
  <c r="V1800" i="2" s="1"/>
  <c r="O3594" i="3"/>
  <c r="P3594" i="3" s="1"/>
  <c r="O3595" i="3"/>
  <c r="P3595" i="3" s="1"/>
  <c r="Q3595" i="3" s="1"/>
  <c r="O3596" i="3"/>
  <c r="P3596" i="3" s="1"/>
  <c r="S3596" i="3" s="1"/>
  <c r="W1803" i="2" s="1"/>
  <c r="O3597" i="3"/>
  <c r="P3597" i="3" s="1"/>
  <c r="Q3597" i="3" s="1"/>
  <c r="O3598" i="3"/>
  <c r="P3598" i="3" s="1"/>
  <c r="T1805" i="2" s="1"/>
  <c r="U1805" i="2" s="1"/>
  <c r="O3599" i="3"/>
  <c r="P3599" i="3" s="1"/>
  <c r="T1806" i="2" s="1"/>
  <c r="U1806" i="2" s="1"/>
  <c r="O3600" i="3"/>
  <c r="P3600" i="3" s="1"/>
  <c r="T1807" i="2" s="1"/>
  <c r="U1807" i="2" s="1"/>
  <c r="O3601" i="3"/>
  <c r="P3601" i="3" s="1"/>
  <c r="S3601" i="3" s="1"/>
  <c r="W1808" i="2" s="1"/>
  <c r="O3602" i="3"/>
  <c r="P3602" i="3" s="1"/>
  <c r="S3602" i="3" s="1"/>
  <c r="W1809" i="2" s="1"/>
  <c r="O3603" i="3"/>
  <c r="P3603" i="3" s="1"/>
  <c r="R3603" i="3" s="1"/>
  <c r="O3604" i="3"/>
  <c r="P3604" i="3" s="1"/>
  <c r="T1810" i="2" s="1"/>
  <c r="U1810" i="2" s="1"/>
  <c r="O3605" i="3"/>
  <c r="P3605" i="3" s="1"/>
  <c r="Q3605" i="3" s="1"/>
  <c r="O3606" i="3"/>
  <c r="P3606" i="3" s="1"/>
  <c r="O3607" i="3"/>
  <c r="P3607" i="3" s="1"/>
  <c r="R3607" i="3" s="1"/>
  <c r="O3608" i="3"/>
  <c r="P3608" i="3" s="1"/>
  <c r="S3608" i="3" s="1"/>
  <c r="O3609" i="3"/>
  <c r="P3609" i="3" s="1"/>
  <c r="O3610" i="3"/>
  <c r="P3610" i="3" s="1"/>
  <c r="R3610" i="3" s="1"/>
  <c r="O3611" i="3"/>
  <c r="O3612" i="3"/>
  <c r="P3612" i="3" s="1"/>
  <c r="T1814" i="2" s="1"/>
  <c r="U1814" i="2" s="1"/>
  <c r="O3613" i="3"/>
  <c r="P3613" i="3" s="1"/>
  <c r="O3614" i="3"/>
  <c r="P3614" i="3" s="1"/>
  <c r="O3615" i="3"/>
  <c r="P3615" i="3" s="1"/>
  <c r="O3616" i="3"/>
  <c r="P3616" i="3" s="1"/>
  <c r="O3617" i="3"/>
  <c r="P3617" i="3" s="1"/>
  <c r="O3618" i="3"/>
  <c r="P3618" i="3" s="1"/>
  <c r="O3619" i="3"/>
  <c r="P3619" i="3" s="1"/>
  <c r="R3619" i="3" s="1"/>
  <c r="O3620" i="3"/>
  <c r="P3620" i="3" s="1"/>
  <c r="O3621" i="3"/>
  <c r="P3621" i="3" s="1"/>
  <c r="O3622" i="3"/>
  <c r="P3622" i="3" s="1"/>
  <c r="Q3622" i="3" s="1"/>
  <c r="O3623" i="3"/>
  <c r="O3624" i="3"/>
  <c r="P3624" i="3" s="1"/>
  <c r="S3624" i="3" s="1"/>
  <c r="W1816" i="2" s="1"/>
  <c r="O3625" i="3"/>
  <c r="P3625" i="3" s="1"/>
  <c r="O3626" i="3"/>
  <c r="P3626" i="3" s="1"/>
  <c r="R3626" i="3" s="1"/>
  <c r="O3627" i="3"/>
  <c r="P3627" i="3" s="1"/>
  <c r="O3628" i="3"/>
  <c r="O3629" i="3"/>
  <c r="P3629" i="3" s="1"/>
  <c r="O3630" i="3"/>
  <c r="P3630" i="3" s="1"/>
  <c r="O3631" i="3"/>
  <c r="P3631" i="3" s="1"/>
  <c r="O3632" i="3"/>
  <c r="P3632" i="3" s="1"/>
  <c r="Q3632" i="3" s="1"/>
  <c r="O3633" i="3"/>
  <c r="P3633" i="3" s="1"/>
  <c r="T1819" i="2" s="1"/>
  <c r="U1819" i="2" s="1"/>
  <c r="O3634" i="3"/>
  <c r="P3634" i="3" s="1"/>
  <c r="O3635" i="3"/>
  <c r="O3636" i="3"/>
  <c r="P3636" i="3" s="1"/>
  <c r="Q3636" i="3" s="1"/>
  <c r="O3637" i="3"/>
  <c r="P3637" i="3" s="1"/>
  <c r="Q3637" i="3"/>
  <c r="O3638" i="3"/>
  <c r="P3638" i="3" s="1"/>
  <c r="Q3638" i="3" s="1"/>
  <c r="O3639" i="3"/>
  <c r="P3639" i="3" s="1"/>
  <c r="R3639" i="3" s="1"/>
  <c r="V1825" i="2" s="1"/>
  <c r="O3640" i="3"/>
  <c r="P3640" i="3" s="1"/>
  <c r="S3640" i="3" s="1"/>
  <c r="W1826" i="2" s="1"/>
  <c r="O3641" i="3"/>
  <c r="O3642" i="3"/>
  <c r="P3642" i="3" s="1"/>
  <c r="O3643" i="3"/>
  <c r="P3643" i="3" s="1"/>
  <c r="O3644" i="3"/>
  <c r="P3644" i="3" s="1"/>
  <c r="O3645" i="3"/>
  <c r="P3645" i="3" s="1"/>
  <c r="O3646" i="3"/>
  <c r="P3646" i="3" s="1"/>
  <c r="O3647" i="3"/>
  <c r="P3647" i="3" s="1"/>
  <c r="S3647" i="3" s="1"/>
  <c r="O3648" i="3"/>
  <c r="P3648" i="3" s="1"/>
  <c r="R3648" i="3" s="1"/>
  <c r="O3649" i="3"/>
  <c r="P3649" i="3" s="1"/>
  <c r="O3650" i="3"/>
  <c r="P3650" i="3" s="1"/>
  <c r="O3651" i="3"/>
  <c r="P3651" i="3" s="1"/>
  <c r="O3652" i="3"/>
  <c r="P3652" i="3" s="1"/>
  <c r="R3652" i="3" s="1"/>
  <c r="O3653" i="3"/>
  <c r="P3653" i="3" s="1"/>
  <c r="T1831" i="2" s="1"/>
  <c r="U1831" i="2" s="1"/>
  <c r="O3654" i="3"/>
  <c r="P3654" i="3" s="1"/>
  <c r="T1832" i="2" s="1"/>
  <c r="U1832" i="2" s="1"/>
  <c r="O3655" i="3"/>
  <c r="P3655" i="3" s="1"/>
  <c r="O3656" i="3"/>
  <c r="P3656" i="3" s="1"/>
  <c r="O3657" i="3"/>
  <c r="P3657" i="3" s="1"/>
  <c r="O3658" i="3"/>
  <c r="P3658" i="3" s="1"/>
  <c r="S3658" i="3"/>
  <c r="O3659" i="3"/>
  <c r="P3659" i="3" s="1"/>
  <c r="O3660" i="3"/>
  <c r="P3660" i="3" s="1"/>
  <c r="O3661" i="3"/>
  <c r="P3661" i="3" s="1"/>
  <c r="O3662" i="3"/>
  <c r="P3662" i="3" s="1"/>
  <c r="O3663" i="3"/>
  <c r="O3664" i="3"/>
  <c r="P3664" i="3" s="1"/>
  <c r="Q3664" i="3" s="1"/>
  <c r="R3664" i="3"/>
  <c r="O3665" i="3"/>
  <c r="P3665" i="3" s="1"/>
  <c r="Q3665" i="3" s="1"/>
  <c r="O3666" i="3"/>
  <c r="O3667" i="3"/>
  <c r="P3667" i="3" s="1"/>
  <c r="T1841" i="2" s="1"/>
  <c r="U1841" i="2" s="1"/>
  <c r="O3668" i="3"/>
  <c r="P3668" i="3" s="1"/>
  <c r="R3668" i="3" s="1"/>
  <c r="O3669" i="3"/>
  <c r="P3669" i="3" s="1"/>
  <c r="O3670" i="3"/>
  <c r="P3670" i="3" s="1"/>
  <c r="Q3670" i="3" s="1"/>
  <c r="O3671" i="3"/>
  <c r="P3671" i="3" s="1"/>
  <c r="T1844" i="2" s="1"/>
  <c r="U1844" i="2" s="1"/>
  <c r="O3672" i="3"/>
  <c r="P3672" i="3" s="1"/>
  <c r="O3673" i="3"/>
  <c r="P3673" i="3" s="1"/>
  <c r="O3674" i="3"/>
  <c r="P3674" i="3" s="1"/>
  <c r="O3675" i="3"/>
  <c r="P3675" i="3" s="1"/>
  <c r="S3675" i="3" s="1"/>
  <c r="O3676" i="3"/>
  <c r="P3676" i="3" s="1"/>
  <c r="O3677" i="3"/>
  <c r="P3677" i="3" s="1"/>
  <c r="O3678" i="3"/>
  <c r="P3678" i="3" s="1"/>
  <c r="O3679" i="3"/>
  <c r="P3679" i="3" s="1"/>
  <c r="Q3679" i="3" s="1"/>
  <c r="O3680" i="3"/>
  <c r="P3680" i="3" s="1"/>
  <c r="O3681" i="3"/>
  <c r="P3681" i="3" s="1"/>
  <c r="S3681" i="3" s="1"/>
  <c r="O3682" i="3"/>
  <c r="P3682" i="3" s="1"/>
  <c r="O3683" i="3"/>
  <c r="O3684" i="3"/>
  <c r="O3685" i="3"/>
  <c r="P3685" i="3" s="1"/>
  <c r="O3686" i="3"/>
  <c r="P3686" i="3" s="1"/>
  <c r="Q3686" i="3" s="1"/>
  <c r="O3687" i="3"/>
  <c r="P3687" i="3" s="1"/>
  <c r="Q3687" i="3" s="1"/>
  <c r="O3688" i="3"/>
  <c r="P3688" i="3" s="1"/>
  <c r="S3688" i="3" s="1"/>
  <c r="W1852" i="2" s="1"/>
  <c r="O3689" i="3"/>
  <c r="P3689" i="3" s="1"/>
  <c r="Q3689" i="3" s="1"/>
  <c r="O3690" i="3"/>
  <c r="P3690" i="3" s="1"/>
  <c r="O3691" i="3"/>
  <c r="P3691" i="3" s="1"/>
  <c r="S3691" i="3" s="1"/>
  <c r="W1854" i="2" s="1"/>
  <c r="O3692" i="3"/>
  <c r="P3692" i="3" s="1"/>
  <c r="O3693" i="3"/>
  <c r="P3693" i="3" s="1"/>
  <c r="O3694" i="3"/>
  <c r="P3694" i="3" s="1"/>
  <c r="Q3694" i="3" s="1"/>
  <c r="O3695" i="3"/>
  <c r="P3695" i="3" s="1"/>
  <c r="Q3695" i="3" s="1"/>
  <c r="O3696" i="3"/>
  <c r="P3696" i="3" s="1"/>
  <c r="O3697" i="3"/>
  <c r="P3697" i="3" s="1"/>
  <c r="Q3697" i="3" s="1"/>
  <c r="O3698" i="3"/>
  <c r="P3698" i="3" s="1"/>
  <c r="Q3698" i="3"/>
  <c r="O3699" i="3"/>
  <c r="P3699" i="3" s="1"/>
  <c r="O3700" i="3"/>
  <c r="P3700" i="3" s="1"/>
  <c r="O3701" i="3"/>
  <c r="P3701" i="3" s="1"/>
  <c r="O3702" i="3"/>
  <c r="P3702" i="3" s="1"/>
  <c r="O3703" i="3"/>
  <c r="P3703" i="3" s="1"/>
  <c r="O3704" i="3"/>
  <c r="P3704" i="3" s="1"/>
  <c r="R3704" i="3" s="1"/>
  <c r="O3705" i="3"/>
  <c r="P3705" i="3" s="1"/>
  <c r="O3706" i="3"/>
  <c r="P3706" i="3" s="1"/>
  <c r="R3706" i="3" s="1"/>
  <c r="O3707" i="3"/>
  <c r="P3707" i="3" s="1"/>
  <c r="O3708" i="3"/>
  <c r="P3708" i="3" s="1"/>
  <c r="O3709" i="3"/>
  <c r="P3709" i="3" s="1"/>
  <c r="O3710" i="3"/>
  <c r="P3710" i="3" s="1"/>
  <c r="Q3710" i="3" s="1"/>
  <c r="O3711" i="3"/>
  <c r="O3712" i="3"/>
  <c r="P3712" i="3" s="1"/>
  <c r="O3713" i="3"/>
  <c r="P3713" i="3" s="1"/>
  <c r="O3714" i="3"/>
  <c r="P3714" i="3" s="1"/>
  <c r="T1861" i="2" s="1"/>
  <c r="U1861" i="2" s="1"/>
  <c r="O3715" i="3"/>
  <c r="P3715" i="3" s="1"/>
  <c r="T1862" i="2" s="1"/>
  <c r="U1862" i="2" s="1"/>
  <c r="O3716" i="3"/>
  <c r="P3716" i="3" s="1"/>
  <c r="S3716" i="3" s="1"/>
  <c r="W1863" i="2" s="1"/>
  <c r="O3717" i="3"/>
  <c r="P3717" i="3" s="1"/>
  <c r="O3718" i="3"/>
  <c r="O3719" i="3"/>
  <c r="P3719" i="3" s="1"/>
  <c r="Q3719" i="3" s="1"/>
  <c r="O3720" i="3"/>
  <c r="P3720" i="3" s="1"/>
  <c r="R3720" i="3" s="1"/>
  <c r="O3721" i="3"/>
  <c r="P3721" i="3" s="1"/>
  <c r="O3722" i="3"/>
  <c r="P3722" i="3" s="1"/>
  <c r="R3722" i="3" s="1"/>
  <c r="V1869" i="2" s="1"/>
  <c r="O3723" i="3"/>
  <c r="P3723" i="3" s="1"/>
  <c r="O3724" i="3"/>
  <c r="P3724" i="3" s="1"/>
  <c r="O3725" i="3"/>
  <c r="P3725" i="3" s="1"/>
  <c r="Q3725" i="3" s="1"/>
  <c r="O3726" i="3"/>
  <c r="P3726" i="3" s="1"/>
  <c r="O3727" i="3"/>
  <c r="P3727" i="3" s="1"/>
  <c r="Q3727" i="3"/>
  <c r="O3728" i="3"/>
  <c r="P3728" i="3" s="1"/>
  <c r="R3728" i="3" s="1"/>
  <c r="O3729" i="3"/>
  <c r="P3729" i="3" s="1"/>
  <c r="O3730" i="3"/>
  <c r="P3730" i="3" s="1"/>
  <c r="O3731" i="3"/>
  <c r="P3731" i="3" s="1"/>
  <c r="O3732" i="3"/>
  <c r="P3732" i="3" s="1"/>
  <c r="Q3732" i="3" s="1"/>
  <c r="O3733" i="3"/>
  <c r="P3733" i="3" s="1"/>
  <c r="S3733" i="3" s="1"/>
  <c r="O3734" i="3"/>
  <c r="P3734" i="3" s="1"/>
  <c r="O3735" i="3"/>
  <c r="P3735" i="3" s="1"/>
  <c r="O3736" i="3"/>
  <c r="P3736" i="3" s="1"/>
  <c r="T1874" i="2" s="1"/>
  <c r="U1874" i="2" s="1"/>
  <c r="O3737" i="3"/>
  <c r="P3737" i="3" s="1"/>
  <c r="Q3737" i="3" s="1"/>
  <c r="O3738" i="3"/>
  <c r="P3738" i="3" s="1"/>
  <c r="O3739" i="3"/>
  <c r="P3739" i="3" s="1"/>
  <c r="O3740" i="3"/>
  <c r="P3740" i="3" s="1"/>
  <c r="T1875" i="2" s="1"/>
  <c r="U1875" i="2" s="1"/>
  <c r="O3741" i="3"/>
  <c r="P3741" i="3" s="1"/>
  <c r="O3742" i="3"/>
  <c r="P3742" i="3" s="1"/>
  <c r="T1877" i="2" s="1"/>
  <c r="U1877" i="2" s="1"/>
  <c r="O3743" i="3"/>
  <c r="O3744" i="3"/>
  <c r="P3744" i="3" s="1"/>
  <c r="T1879" i="2" s="1"/>
  <c r="U1879" i="2" s="1"/>
  <c r="O3745" i="3"/>
  <c r="P3745" i="3" s="1"/>
  <c r="T1880" i="2" s="1"/>
  <c r="U1880" i="2" s="1"/>
  <c r="O3746" i="3"/>
  <c r="P3746" i="3" s="1"/>
  <c r="O3747" i="3"/>
  <c r="P3747" i="3" s="1"/>
  <c r="S3747" i="3" s="1"/>
  <c r="O3748" i="3"/>
  <c r="P3748" i="3" s="1"/>
  <c r="S3748" i="3" s="1"/>
  <c r="O3749" i="3"/>
  <c r="P3749" i="3" s="1"/>
  <c r="Q3749" i="3" s="1"/>
  <c r="O3750" i="3"/>
  <c r="P3750" i="3" s="1"/>
  <c r="Q3750" i="3" s="1"/>
  <c r="O3751" i="3"/>
  <c r="P3751" i="3" s="1"/>
  <c r="O3752" i="3"/>
  <c r="P3752" i="3" s="1"/>
  <c r="S3752" i="3" s="1"/>
  <c r="O3753" i="3"/>
  <c r="P3753" i="3" s="1"/>
  <c r="Q3753" i="3" s="1"/>
  <c r="O3754" i="3"/>
  <c r="P3754" i="3" s="1"/>
  <c r="T1883" i="2" s="1"/>
  <c r="U1883" i="2" s="1"/>
  <c r="O3755" i="3"/>
  <c r="P3755" i="3" s="1"/>
  <c r="O3756" i="3"/>
  <c r="P3756" i="3" s="1"/>
  <c r="Q3756" i="3" s="1"/>
  <c r="O3757" i="3"/>
  <c r="P3757" i="3" s="1"/>
  <c r="Q3757" i="3" s="1"/>
  <c r="O3758" i="3"/>
  <c r="P3758" i="3" s="1"/>
  <c r="Q3758" i="3" s="1"/>
  <c r="O3759" i="3"/>
  <c r="P3759" i="3" s="1"/>
  <c r="O3760" i="3"/>
  <c r="P3760" i="3" s="1"/>
  <c r="O3761" i="3"/>
  <c r="P3761" i="3" s="1"/>
  <c r="Q3761" i="3" s="1"/>
  <c r="O3762" i="3"/>
  <c r="P3762" i="3" s="1"/>
  <c r="Q3762" i="3" s="1"/>
  <c r="O3763" i="3"/>
  <c r="P3763" i="3" s="1"/>
  <c r="O3764" i="3"/>
  <c r="P3764" i="3" s="1"/>
  <c r="S3764" i="3" s="1"/>
  <c r="O3765" i="3"/>
  <c r="P3765" i="3" s="1"/>
  <c r="S3765" i="3" s="1"/>
  <c r="O3766" i="3"/>
  <c r="P3766" i="3" s="1"/>
  <c r="O3767" i="3"/>
  <c r="P3767" i="3" s="1"/>
  <c r="S3767" i="3" s="1"/>
  <c r="O3768" i="3"/>
  <c r="P3768" i="3" s="1"/>
  <c r="R3768" i="3" s="1"/>
  <c r="O3769" i="3"/>
  <c r="P3769" i="3" s="1"/>
  <c r="O3770" i="3"/>
  <c r="P3770" i="3" s="1"/>
  <c r="O3771" i="3"/>
  <c r="P3771" i="3" s="1"/>
  <c r="O3772" i="3"/>
  <c r="P3772" i="3" s="1"/>
  <c r="O3773" i="3"/>
  <c r="P3773" i="3" s="1"/>
  <c r="T1893" i="2" s="1"/>
  <c r="U1893" i="2" s="1"/>
  <c r="O3774" i="3"/>
  <c r="P3774" i="3" s="1"/>
  <c r="Q3774" i="3"/>
  <c r="O3775" i="3"/>
  <c r="P3775" i="3" s="1"/>
  <c r="O3776" i="3"/>
  <c r="P3776" i="3" s="1"/>
  <c r="O3777" i="3"/>
  <c r="P3777" i="3" s="1"/>
  <c r="R3777" i="3" s="1"/>
  <c r="V1894" i="2" s="1"/>
  <c r="O3778" i="3"/>
  <c r="P3778" i="3" s="1"/>
  <c r="T1895" i="2" s="1"/>
  <c r="U1895" i="2" s="1"/>
  <c r="O3779" i="3"/>
  <c r="P3779" i="3" s="1"/>
  <c r="S3779" i="3" s="1"/>
  <c r="O3780" i="3"/>
  <c r="P3780" i="3" s="1"/>
  <c r="O3781" i="3"/>
  <c r="P3781" i="3" s="1"/>
  <c r="O3782" i="3"/>
  <c r="P3782" i="3" s="1"/>
  <c r="T1896" i="2" s="1"/>
  <c r="U1896" i="2" s="1"/>
  <c r="O3783" i="3"/>
  <c r="P3783" i="3" s="1"/>
  <c r="O3784" i="3"/>
  <c r="P3784" i="3" s="1"/>
  <c r="O3785" i="3"/>
  <c r="P3785" i="3" s="1"/>
  <c r="O3786" i="3"/>
  <c r="P3786" i="3" s="1"/>
  <c r="S3786" i="3" s="1"/>
  <c r="O3787" i="3"/>
  <c r="P3787" i="3" s="1"/>
  <c r="O3788" i="3"/>
  <c r="P3788" i="3" s="1"/>
  <c r="O3789" i="3"/>
  <c r="P3789" i="3" s="1"/>
  <c r="S3789" i="3" s="1"/>
  <c r="O3790" i="3"/>
  <c r="S1898" i="2" s="1"/>
  <c r="P3790" i="3"/>
  <c r="T1898" i="2" s="1"/>
  <c r="U1898" i="2" s="1"/>
  <c r="O3791" i="3"/>
  <c r="P3791" i="3" s="1"/>
  <c r="O3792" i="3"/>
  <c r="P3792" i="3" s="1"/>
  <c r="T1899" i="2" s="1"/>
  <c r="U1899" i="2" s="1"/>
  <c r="O3793" i="3"/>
  <c r="P3793" i="3" s="1"/>
  <c r="O3794" i="3"/>
  <c r="P3794" i="3" s="1"/>
  <c r="Q3794" i="3" s="1"/>
  <c r="O3795" i="3"/>
  <c r="P3795" i="3" s="1"/>
  <c r="O3796" i="3"/>
  <c r="O3797" i="3"/>
  <c r="S1904" i="2" s="1"/>
  <c r="P3797" i="3"/>
  <c r="T1904" i="2" s="1"/>
  <c r="U1904" i="2" s="1"/>
  <c r="O3798" i="3"/>
  <c r="P3798" i="3" s="1"/>
  <c r="T1905" i="2" s="1"/>
  <c r="U1905" i="2" s="1"/>
  <c r="O3799" i="3"/>
  <c r="P3799" i="3" s="1"/>
  <c r="S3799" i="3" s="1"/>
  <c r="W1906" i="2" s="1"/>
  <c r="O3800" i="3"/>
  <c r="P3800" i="3" s="1"/>
  <c r="O3801" i="3"/>
  <c r="P3801" i="3" s="1"/>
  <c r="O3802" i="3"/>
  <c r="P3802" i="3" s="1"/>
  <c r="S3802" i="3" s="1"/>
  <c r="W1909" i="2" s="1"/>
  <c r="O3803" i="3"/>
  <c r="P3803" i="3" s="1"/>
  <c r="O3804" i="3"/>
  <c r="P3804" i="3" s="1"/>
  <c r="S3804" i="3" s="1"/>
  <c r="O3805" i="3"/>
  <c r="P3805" i="3" s="1"/>
  <c r="O3806" i="3"/>
  <c r="P3806" i="3" s="1"/>
  <c r="Q3806" i="3" s="1"/>
  <c r="O3807" i="3"/>
  <c r="P3807" i="3" s="1"/>
  <c r="S3807" i="3" s="1"/>
  <c r="O3808" i="3"/>
  <c r="P3808" i="3" s="1"/>
  <c r="O3809" i="3"/>
  <c r="P3809" i="3" s="1"/>
  <c r="R3809" i="3" s="1"/>
  <c r="O3810" i="3"/>
  <c r="P3810" i="3" s="1"/>
  <c r="R3810" i="3" s="1"/>
  <c r="O3811" i="3"/>
  <c r="P3811" i="3" s="1"/>
  <c r="S3811" i="3" s="1"/>
  <c r="O3812" i="3"/>
  <c r="P3812" i="3" s="1"/>
  <c r="O3813" i="3"/>
  <c r="P3813" i="3" s="1"/>
  <c r="O3814" i="3"/>
  <c r="P3814" i="3" s="1"/>
  <c r="T1911" i="2" s="1"/>
  <c r="U1911" i="2" s="1"/>
  <c r="O3815" i="3"/>
  <c r="P3815" i="3" s="1"/>
  <c r="T1912" i="2" s="1"/>
  <c r="U1912" i="2" s="1"/>
  <c r="O3816" i="3"/>
  <c r="P3816" i="3" s="1"/>
  <c r="R3816" i="3" s="1"/>
  <c r="O3817" i="3"/>
  <c r="P3817" i="3" s="1"/>
  <c r="O3818" i="3"/>
  <c r="P3818" i="3"/>
  <c r="Q3818" i="3" s="1"/>
  <c r="O3819" i="3"/>
  <c r="P3819" i="3" s="1"/>
  <c r="S3819" i="3" s="1"/>
  <c r="O3820" i="3"/>
  <c r="P3820" i="3" s="1"/>
  <c r="O3821" i="3"/>
  <c r="P3821" i="3" s="1"/>
  <c r="O3822" i="3"/>
  <c r="P3822" i="3" s="1"/>
  <c r="O3823" i="3"/>
  <c r="P3823" i="3" s="1"/>
  <c r="O3824" i="3"/>
  <c r="O3825" i="3"/>
  <c r="P3825" i="3" s="1"/>
  <c r="Q3825" i="3" s="1"/>
  <c r="O3826" i="3"/>
  <c r="P3826" i="3" s="1"/>
  <c r="T1915" i="2" s="1"/>
  <c r="U1915" i="2" s="1"/>
  <c r="O3827" i="3"/>
  <c r="P3827" i="3" s="1"/>
  <c r="T1916" i="2" s="1"/>
  <c r="U1916" i="2" s="1"/>
  <c r="O3828" i="3"/>
  <c r="P3828" i="3" s="1"/>
  <c r="Q3828" i="3" s="1"/>
  <c r="O3829" i="3"/>
  <c r="P3829" i="3" s="1"/>
  <c r="T1918" i="2" s="1"/>
  <c r="U1918" i="2" s="1"/>
  <c r="O3830" i="3"/>
  <c r="P3830" i="3" s="1"/>
  <c r="T1919" i="2" s="1"/>
  <c r="U1919" i="2" s="1"/>
  <c r="O3831" i="3"/>
  <c r="P3831" i="3" s="1"/>
  <c r="T1920" i="2" s="1"/>
  <c r="U1920" i="2" s="1"/>
  <c r="O3832" i="3"/>
  <c r="P3832" i="3" s="1"/>
  <c r="T1921" i="2" s="1"/>
  <c r="U1921" i="2" s="1"/>
  <c r="O3833" i="3"/>
  <c r="P3833" i="3" s="1"/>
  <c r="O3834" i="3"/>
  <c r="P3834" i="3"/>
  <c r="T1923" i="2" s="1"/>
  <c r="U1923" i="2" s="1"/>
  <c r="O3835" i="3"/>
  <c r="P3835" i="3" s="1"/>
  <c r="O3836" i="3"/>
  <c r="P3836" i="3" s="1"/>
  <c r="R3836" i="3" s="1"/>
  <c r="V1925" i="2" s="1"/>
  <c r="O3837" i="3"/>
  <c r="P3837" i="3" s="1"/>
  <c r="T1926" i="2" s="1"/>
  <c r="U1926" i="2" s="1"/>
  <c r="O3838" i="3"/>
  <c r="P3838" i="3" s="1"/>
  <c r="O3839" i="3"/>
  <c r="P3839" i="3" s="1"/>
  <c r="Q3839" i="3" s="1"/>
  <c r="O3840" i="3"/>
  <c r="P3840" i="3" s="1"/>
  <c r="O3841" i="3"/>
  <c r="P3841" i="3" s="1"/>
  <c r="O3842" i="3"/>
  <c r="P3842" i="3" s="1"/>
  <c r="O3843" i="3"/>
  <c r="P3843" i="3" s="1"/>
  <c r="S3843" i="3" s="1"/>
  <c r="O3844" i="3"/>
  <c r="P3844" i="3" s="1"/>
  <c r="Q3844" i="3" s="1"/>
  <c r="O3845" i="3"/>
  <c r="P3845" i="3" s="1"/>
  <c r="O3846" i="3"/>
  <c r="P3846" i="3" s="1"/>
  <c r="Q3846" i="3" s="1"/>
  <c r="O3847" i="3"/>
  <c r="P3847" i="3" s="1"/>
  <c r="O3848" i="3"/>
  <c r="P3848" i="3" s="1"/>
  <c r="Q3848" i="3" s="1"/>
  <c r="O3849" i="3"/>
  <c r="P3849" i="3" s="1"/>
  <c r="O3850" i="3"/>
  <c r="P3850" i="3" s="1"/>
  <c r="O3851" i="3"/>
  <c r="P3851" i="3" s="1"/>
  <c r="O3852" i="3"/>
  <c r="P3852" i="3" s="1"/>
  <c r="T1927" i="2" s="1"/>
  <c r="U1927" i="2" s="1"/>
  <c r="O3853" i="3"/>
  <c r="P3853" i="3" s="1"/>
  <c r="T1928" i="2" s="1"/>
  <c r="U1928" i="2" s="1"/>
  <c r="O3854" i="3"/>
  <c r="P3854" i="3" s="1"/>
  <c r="O3855" i="3"/>
  <c r="P3855" i="3" s="1"/>
  <c r="Q3855" i="3" s="1"/>
  <c r="O3856" i="3"/>
  <c r="P3856" i="3" s="1"/>
  <c r="R3856" i="3"/>
  <c r="O3857" i="3"/>
  <c r="P3857" i="3" s="1"/>
  <c r="T1930" i="2" s="1"/>
  <c r="U1930" i="2" s="1"/>
  <c r="O3858" i="3"/>
  <c r="P3858" i="3" s="1"/>
  <c r="Q3858" i="3" s="1"/>
  <c r="O3859" i="3"/>
  <c r="P3859" i="3" s="1"/>
  <c r="O3860" i="3"/>
  <c r="P3860" i="3" s="1"/>
  <c r="Q3860" i="3" s="1"/>
  <c r="O3861" i="3"/>
  <c r="P3861" i="3" s="1"/>
  <c r="O3862" i="3"/>
  <c r="P3862" i="3" s="1"/>
  <c r="T1932" i="2" s="1"/>
  <c r="U1932" i="2" s="1"/>
  <c r="O3863" i="3"/>
  <c r="P3863" i="3" s="1"/>
  <c r="O3864" i="3"/>
  <c r="P3864" i="3" s="1"/>
  <c r="O3865" i="3"/>
  <c r="P3865" i="3" s="1"/>
  <c r="O3866" i="3"/>
  <c r="P3866" i="3" s="1"/>
  <c r="S3866" i="3" s="1"/>
  <c r="O3867" i="3"/>
  <c r="P3867" i="3" s="1"/>
  <c r="O3868" i="3"/>
  <c r="O3869" i="3"/>
  <c r="P3869" i="3" s="1"/>
  <c r="O3870" i="3"/>
  <c r="P3870" i="3" s="1"/>
  <c r="Q3870" i="3" s="1"/>
  <c r="O3871" i="3"/>
  <c r="P3871" i="3" s="1"/>
  <c r="O3872" i="3"/>
  <c r="P3872" i="3" s="1"/>
  <c r="O3873" i="3"/>
  <c r="P3873" i="3" s="1"/>
  <c r="T1938" i="2" s="1"/>
  <c r="U1938" i="2" s="1"/>
  <c r="R3873" i="3"/>
  <c r="V1938" i="2" s="1"/>
  <c r="O3874" i="3"/>
  <c r="P3874" i="3" s="1"/>
  <c r="T1939" i="2" s="1"/>
  <c r="U1939" i="2" s="1"/>
  <c r="O3875" i="3"/>
  <c r="P3875" i="3" s="1"/>
  <c r="O3876" i="3"/>
  <c r="P3876" i="3" s="1"/>
  <c r="O3877" i="3"/>
  <c r="P3877" i="3" s="1"/>
  <c r="S3877" i="3" s="1"/>
  <c r="W1942" i="2" s="1"/>
  <c r="O3878" i="3"/>
  <c r="P3878" i="3" s="1"/>
  <c r="Q3878" i="3" s="1"/>
  <c r="O3879" i="3"/>
  <c r="P3879" i="3" s="1"/>
  <c r="Q3879" i="3" s="1"/>
  <c r="O3880" i="3"/>
  <c r="P3880" i="3" s="1"/>
  <c r="R3880" i="3" s="1"/>
  <c r="V1945" i="2" s="1"/>
  <c r="O3881" i="3"/>
  <c r="P3881" i="3" s="1"/>
  <c r="T1946" i="2" s="1"/>
  <c r="U1946" i="2" s="1"/>
  <c r="O3882" i="3"/>
  <c r="P3882" i="3" s="1"/>
  <c r="O3883" i="3"/>
  <c r="P3883" i="3" s="1"/>
  <c r="S3883" i="3" s="1"/>
  <c r="W1948" i="2" s="1"/>
  <c r="O3884" i="3"/>
  <c r="P3884" i="3" s="1"/>
  <c r="R3884" i="3" s="1"/>
  <c r="V1949" i="2" s="1"/>
  <c r="O3885" i="3"/>
  <c r="P3885" i="3" s="1"/>
  <c r="T1950" i="2" s="1"/>
  <c r="U1950" i="2" s="1"/>
  <c r="O3886" i="3"/>
  <c r="P3886" i="3" s="1"/>
  <c r="O3887" i="3"/>
  <c r="P3887" i="3" s="1"/>
  <c r="Q3887" i="3" s="1"/>
  <c r="O3888" i="3"/>
  <c r="P3888" i="3" s="1"/>
  <c r="O3889" i="3"/>
  <c r="P3889" i="3" s="1"/>
  <c r="O3890" i="3"/>
  <c r="P3890" i="3" s="1"/>
  <c r="O3891" i="3"/>
  <c r="P3891" i="3" s="1"/>
  <c r="O3892" i="3"/>
  <c r="P3892" i="3" s="1"/>
  <c r="O3893" i="3"/>
  <c r="P3893" i="3" s="1"/>
  <c r="O3894" i="3"/>
  <c r="P3894" i="3" s="1"/>
  <c r="O3895" i="3"/>
  <c r="P3895" i="3" s="1"/>
  <c r="O3896" i="3"/>
  <c r="P3896" i="3" s="1"/>
  <c r="O3897" i="3"/>
  <c r="P3897" i="3" s="1"/>
  <c r="O3898" i="3"/>
  <c r="P3898" i="3" s="1"/>
  <c r="O3899" i="3"/>
  <c r="P3899" i="3" s="1"/>
  <c r="O3900" i="3"/>
  <c r="P3900" i="3" s="1"/>
  <c r="O3901" i="3"/>
  <c r="P3901" i="3" s="1"/>
  <c r="Q3901" i="3" s="1"/>
  <c r="O3902" i="3"/>
  <c r="P3902" i="3" s="1"/>
  <c r="T1953" i="2" s="1"/>
  <c r="U1953" i="2" s="1"/>
  <c r="O3903" i="3"/>
  <c r="P3903" i="3" s="1"/>
  <c r="O3904" i="3"/>
  <c r="P3904" i="3" s="1"/>
  <c r="Q3904" i="3" s="1"/>
  <c r="O3905" i="3"/>
  <c r="P3905" i="3" s="1"/>
  <c r="T1954" i="2" s="1"/>
  <c r="U1954" i="2" s="1"/>
  <c r="O3906" i="3"/>
  <c r="P3906" i="3" s="1"/>
  <c r="T1955" i="2" s="1"/>
  <c r="U1955" i="2" s="1"/>
  <c r="O3907" i="3"/>
  <c r="P3907" i="3" s="1"/>
  <c r="R3907" i="3" s="1"/>
  <c r="O3908" i="3"/>
  <c r="P3908" i="3" s="1"/>
  <c r="T1956" i="2" s="1"/>
  <c r="U1956" i="2" s="1"/>
  <c r="O3909" i="3"/>
  <c r="P3909" i="3" s="1"/>
  <c r="S3909" i="3" s="1"/>
  <c r="O3910" i="3"/>
  <c r="P3910" i="3" s="1"/>
  <c r="S3910" i="3" s="1"/>
  <c r="O3911" i="3"/>
  <c r="P3911" i="3" s="1"/>
  <c r="Q3911" i="3" s="1"/>
  <c r="O3912" i="3"/>
  <c r="P3912" i="3" s="1"/>
  <c r="Q3912" i="3" s="1"/>
  <c r="O3913" i="3"/>
  <c r="P3913" i="3" s="1"/>
  <c r="O3914" i="3"/>
  <c r="P3914" i="3" s="1"/>
  <c r="Q3914" i="3" s="1"/>
  <c r="O3915" i="3"/>
  <c r="P3915" i="3" s="1"/>
  <c r="O3916" i="3"/>
  <c r="S1961" i="2" s="1"/>
  <c r="O3917" i="3"/>
  <c r="P3917" i="3" s="1"/>
  <c r="O3918" i="3"/>
  <c r="P3918" i="3" s="1"/>
  <c r="S3918" i="3" s="1"/>
  <c r="W1963" i="2" s="1"/>
  <c r="O3919" i="3"/>
  <c r="P3919" i="3" s="1"/>
  <c r="R3919" i="3" s="1"/>
  <c r="V1964" i="2" s="1"/>
  <c r="O3920" i="3"/>
  <c r="P3920" i="3" s="1"/>
  <c r="Q3920" i="3" s="1"/>
  <c r="O3921" i="3"/>
  <c r="P3921" i="3" s="1"/>
  <c r="R3921" i="3" s="1"/>
  <c r="V1966" i="2" s="1"/>
  <c r="O3922" i="3"/>
  <c r="P3922" i="3" s="1"/>
  <c r="Q3922" i="3" s="1"/>
  <c r="O3923" i="3"/>
  <c r="P3923" i="3" s="1"/>
  <c r="S3923" i="3" s="1"/>
  <c r="W1968" i="2" s="1"/>
  <c r="O3924" i="3"/>
  <c r="P3924" i="3" s="1"/>
  <c r="O3925" i="3"/>
  <c r="P3925" i="3" s="1"/>
  <c r="R3925" i="3" s="1"/>
  <c r="V1970" i="2" s="1"/>
  <c r="O3926" i="3"/>
  <c r="P3926" i="3" s="1"/>
  <c r="Q3926" i="3" s="1"/>
  <c r="O3927" i="3"/>
  <c r="P3927" i="3" s="1"/>
  <c r="T1971" i="2" s="1"/>
  <c r="U1971" i="2" s="1"/>
  <c r="O3928" i="3"/>
  <c r="P3928" i="3" s="1"/>
  <c r="Q3928" i="3" s="1"/>
  <c r="O3929" i="3"/>
  <c r="P3929" i="3" s="1"/>
  <c r="O3930" i="3"/>
  <c r="P3930" i="3" s="1"/>
  <c r="S3930" i="3" s="1"/>
  <c r="O3931" i="3"/>
  <c r="P3931" i="3" s="1"/>
  <c r="S3931" i="3" s="1"/>
  <c r="O3932" i="3"/>
  <c r="P3932" i="3" s="1"/>
  <c r="R3932" i="3" s="1"/>
  <c r="O3933" i="3"/>
  <c r="P3933" i="3" s="1"/>
  <c r="O3934" i="3"/>
  <c r="P3934" i="3" s="1"/>
  <c r="O3935" i="3"/>
  <c r="P3935" i="3" s="1"/>
  <c r="Q3935" i="3" s="1"/>
  <c r="O3936" i="3"/>
  <c r="P3936" i="3" s="1"/>
  <c r="O3937" i="3"/>
  <c r="P3937" i="3" s="1"/>
  <c r="O3938" i="3"/>
  <c r="P3938" i="3" s="1"/>
  <c r="S3938" i="3" s="1"/>
  <c r="O3939" i="3"/>
  <c r="P3939" i="3" s="1"/>
  <c r="S3939" i="3" s="1"/>
  <c r="W1974" i="2" s="1"/>
  <c r="O3940" i="3"/>
  <c r="P3940" i="3" s="1"/>
  <c r="Q3940" i="3" s="1"/>
  <c r="O3941" i="3"/>
  <c r="P3941" i="3" s="1"/>
  <c r="O3942" i="3"/>
  <c r="P3942" i="3" s="1"/>
  <c r="Q3942" i="3" s="1"/>
  <c r="O3943" i="3"/>
  <c r="P3943" i="3" s="1"/>
  <c r="T1976" i="2" s="1"/>
  <c r="U1976" i="2" s="1"/>
  <c r="O3944" i="3"/>
  <c r="P3944" i="3" s="1"/>
  <c r="T1977" i="2" s="1"/>
  <c r="U1977" i="2" s="1"/>
  <c r="O3945" i="3"/>
  <c r="P3945" i="3" s="1"/>
  <c r="O3946" i="3"/>
  <c r="P3946" i="3" s="1"/>
  <c r="S3946" i="3" s="1"/>
  <c r="O3947" i="3"/>
  <c r="P3947" i="3" s="1"/>
  <c r="S3947" i="3"/>
  <c r="O3948" i="3"/>
  <c r="P3948" i="3" s="1"/>
  <c r="O3949" i="3"/>
  <c r="P3949" i="3" s="1"/>
  <c r="O3950" i="3"/>
  <c r="P3950" i="3" s="1"/>
  <c r="T1980" i="2" s="1"/>
  <c r="U1980" i="2" s="1"/>
  <c r="O3951" i="3"/>
  <c r="P3951" i="3" s="1"/>
  <c r="Q3951" i="3" s="1"/>
  <c r="O3952" i="3"/>
  <c r="P3952" i="3" s="1"/>
  <c r="T1982" i="2" s="1"/>
  <c r="U1982" i="2" s="1"/>
  <c r="O3953" i="3"/>
  <c r="P3953" i="3" s="1"/>
  <c r="T1983" i="2" s="1"/>
  <c r="U1983" i="2" s="1"/>
  <c r="O3954" i="3"/>
  <c r="P3954" i="3" s="1"/>
  <c r="S3954" i="3"/>
  <c r="W1984" i="2" s="1"/>
  <c r="O3955" i="3"/>
  <c r="P3955" i="3" s="1"/>
  <c r="O3956" i="3"/>
  <c r="P3956" i="3" s="1"/>
  <c r="Q3956" i="3" s="1"/>
  <c r="O3957" i="3"/>
  <c r="P3957" i="3" s="1"/>
  <c r="R3957" i="3" s="1"/>
  <c r="O3958" i="3"/>
  <c r="P3958" i="3" s="1"/>
  <c r="Q3958" i="3" s="1"/>
  <c r="O3959" i="3"/>
  <c r="P3959" i="3" s="1"/>
  <c r="T1987" i="2" s="1"/>
  <c r="U1987" i="2" s="1"/>
  <c r="O3960" i="3"/>
  <c r="P3960" i="3" s="1"/>
  <c r="Q3960" i="3" s="1"/>
  <c r="O3961" i="3"/>
  <c r="P3961" i="3" s="1"/>
  <c r="O3962" i="3"/>
  <c r="P3962" i="3" s="1"/>
  <c r="O3963" i="3"/>
  <c r="P3963" i="3" s="1"/>
  <c r="S3963" i="3" s="1"/>
  <c r="O3964" i="3"/>
  <c r="P3964" i="3" s="1"/>
  <c r="R3964" i="3" s="1"/>
  <c r="O3965" i="3"/>
  <c r="P3965" i="3" s="1"/>
  <c r="O3966" i="3"/>
  <c r="P3966" i="3" s="1"/>
  <c r="O3967" i="3"/>
  <c r="P3967" i="3" s="1"/>
  <c r="Q3967" i="3" s="1"/>
  <c r="O3968" i="3"/>
  <c r="P3968" i="3" s="1"/>
  <c r="O3969" i="3"/>
  <c r="P3969" i="3" s="1"/>
  <c r="O3970" i="3"/>
  <c r="P3970" i="3" s="1"/>
  <c r="S3970" i="3"/>
  <c r="O3971" i="3"/>
  <c r="P3971" i="3" s="1"/>
  <c r="S3971" i="3" s="1"/>
  <c r="O3972" i="3"/>
  <c r="P3972" i="3" s="1"/>
  <c r="O3973" i="3"/>
  <c r="P3973" i="3" s="1"/>
  <c r="T1989" i="2" s="1"/>
  <c r="U1989" i="2" s="1"/>
  <c r="O3974" i="3"/>
  <c r="P3974" i="3" s="1"/>
  <c r="Q3974" i="3" s="1"/>
  <c r="O3975" i="3"/>
  <c r="P3975" i="3" s="1"/>
  <c r="O3976" i="3"/>
  <c r="P3976" i="3" s="1"/>
  <c r="Q3976" i="3" s="1"/>
  <c r="O3977" i="3"/>
  <c r="P3977" i="3" s="1"/>
  <c r="O3978" i="3"/>
  <c r="P3978" i="3" s="1"/>
  <c r="O3979" i="3"/>
  <c r="P3979" i="3" s="1"/>
  <c r="O3980" i="3"/>
  <c r="P3980" i="3" s="1"/>
  <c r="R3980" i="3" s="1"/>
  <c r="V1993" i="2" s="1"/>
  <c r="O3981" i="3"/>
  <c r="P3981" i="3" s="1"/>
  <c r="O3982" i="3"/>
  <c r="P3982" i="3" s="1"/>
  <c r="S3982" i="3" s="1"/>
  <c r="O3983" i="3"/>
  <c r="P3983" i="3" s="1"/>
  <c r="R3983" i="3" s="1"/>
  <c r="O3984" i="3"/>
  <c r="P3984" i="3" s="1"/>
  <c r="O3985" i="3"/>
  <c r="P3985" i="3" s="1"/>
  <c r="T1998" i="2" s="1"/>
  <c r="U1998" i="2" s="1"/>
  <c r="O3986" i="3"/>
  <c r="P3986" i="3" s="1"/>
  <c r="S3986" i="3" s="1"/>
  <c r="W1999" i="2" s="1"/>
  <c r="O3987" i="3"/>
  <c r="P3987" i="3" s="1"/>
  <c r="T2000" i="2" s="1"/>
  <c r="U2000" i="2" s="1"/>
  <c r="O3988" i="3"/>
  <c r="P3988" i="3" s="1"/>
  <c r="O3989" i="3"/>
  <c r="P3989" i="3" s="1"/>
  <c r="O3990" i="3"/>
  <c r="P3990" i="3" s="1"/>
  <c r="S3990" i="3" s="1"/>
  <c r="O3991" i="3"/>
  <c r="P3991" i="3" s="1"/>
  <c r="R3991" i="3" s="1"/>
  <c r="O3992" i="3"/>
  <c r="P3992" i="3" s="1"/>
  <c r="R3992" i="3" s="1"/>
  <c r="O3993" i="3"/>
  <c r="P3993" i="3" s="1"/>
  <c r="O3994" i="3"/>
  <c r="P3994" i="3" s="1"/>
  <c r="O3995" i="3"/>
  <c r="P3995" i="3" s="1"/>
  <c r="Q3995" i="3" s="1"/>
  <c r="O3996" i="3"/>
  <c r="P3996" i="3" s="1"/>
  <c r="R3996" i="3" s="1"/>
  <c r="O3997" i="3"/>
  <c r="P3997" i="3" s="1"/>
  <c r="O3998" i="3"/>
  <c r="P3998" i="3" s="1"/>
  <c r="S3998" i="3" s="1"/>
  <c r="W2005" i="2" s="1"/>
  <c r="O3999" i="3"/>
  <c r="P3999" i="3" s="1"/>
  <c r="R3999" i="3" s="1"/>
  <c r="V2006" i="2" s="1"/>
  <c r="O4000" i="3"/>
  <c r="P4000" i="3" s="1"/>
  <c r="S4000" i="3" s="1"/>
  <c r="W2007" i="2" s="1"/>
  <c r="O4001" i="3"/>
  <c r="P4001" i="3" s="1"/>
  <c r="O4002" i="3"/>
  <c r="P4002" i="3" s="1"/>
  <c r="T2009" i="2" s="1"/>
  <c r="U2009" i="2" s="1"/>
  <c r="O4003" i="3"/>
  <c r="P4003" i="3" s="1"/>
  <c r="Q4003" i="3" s="1"/>
  <c r="O4004" i="3"/>
  <c r="P4004" i="3" s="1"/>
  <c r="O4005" i="3"/>
  <c r="P4005" i="3" s="1"/>
  <c r="Q4005" i="3" s="1"/>
  <c r="O4006" i="3"/>
  <c r="P4006" i="3" s="1"/>
  <c r="S4006" i="3" s="1"/>
  <c r="O4007" i="3"/>
  <c r="P4007" i="3" s="1"/>
  <c r="R4007" i="3" s="1"/>
  <c r="V2011" i="2" s="1"/>
  <c r="O4008" i="3"/>
  <c r="P4008" i="3" s="1"/>
  <c r="O4009" i="3"/>
  <c r="P4009" i="3" s="1"/>
  <c r="O4010" i="3"/>
  <c r="P4010" i="3" s="1"/>
  <c r="T2013" i="2" s="1"/>
  <c r="U2013" i="2" s="1"/>
  <c r="O4011" i="3"/>
  <c r="P4011" i="3" s="1"/>
  <c r="O4012" i="3"/>
  <c r="P4012" i="3" s="1"/>
  <c r="O4013" i="3"/>
  <c r="P4013" i="3" s="1"/>
  <c r="O4014" i="3"/>
  <c r="P4014" i="3" s="1"/>
  <c r="S4014" i="3" s="1"/>
  <c r="O4015" i="3"/>
  <c r="P4015" i="3" s="1"/>
  <c r="R4015" i="3" s="1"/>
  <c r="V2016" i="2" s="1"/>
  <c r="O4016" i="3"/>
  <c r="P4016" i="3" s="1"/>
  <c r="O4017" i="3"/>
  <c r="P4017" i="3" s="1"/>
  <c r="O4018" i="3"/>
  <c r="P4018" i="3" s="1"/>
  <c r="S4018" i="3" s="1"/>
  <c r="O4019" i="3"/>
  <c r="P4019" i="3" s="1"/>
  <c r="O4020" i="3"/>
  <c r="P4020" i="3" s="1"/>
  <c r="O4021" i="3"/>
  <c r="P4021" i="3" s="1"/>
  <c r="Q4021" i="3" s="1"/>
  <c r="O4022" i="3"/>
  <c r="P4022" i="3" s="1"/>
  <c r="S4022" i="3" s="1"/>
  <c r="O4023" i="3"/>
  <c r="P4023" i="3" s="1"/>
  <c r="R4023" i="3" s="1"/>
  <c r="O4024" i="3"/>
  <c r="P4024" i="3" s="1"/>
  <c r="R4024" i="3" s="1"/>
  <c r="O4025" i="3"/>
  <c r="P4025" i="3" s="1"/>
  <c r="T2018" i="2" s="1"/>
  <c r="U2018" i="2" s="1"/>
  <c r="O4026" i="3"/>
  <c r="P4026" i="3" s="1"/>
  <c r="O4027" i="3"/>
  <c r="P4027" i="3" s="1"/>
  <c r="O4028" i="3"/>
  <c r="P4028" i="3" s="1"/>
  <c r="O4029" i="3"/>
  <c r="P4029" i="3" s="1"/>
  <c r="Q4029" i="3" s="1"/>
  <c r="O4030" i="3"/>
  <c r="P4030" i="3" s="1"/>
  <c r="S4030" i="3" s="1"/>
  <c r="O4031" i="3"/>
  <c r="P4031" i="3" s="1"/>
  <c r="R4031" i="3" s="1"/>
  <c r="O4032" i="3"/>
  <c r="P4032" i="3" s="1"/>
  <c r="R4032" i="3"/>
  <c r="O4033" i="3"/>
  <c r="P4033" i="3" s="1"/>
  <c r="O4034" i="3"/>
  <c r="P4034" i="3" s="1"/>
  <c r="O4035" i="3"/>
  <c r="P4035" i="3" s="1"/>
  <c r="Q4035" i="3" s="1"/>
  <c r="O4036" i="3"/>
  <c r="P4036" i="3" s="1"/>
  <c r="O4037" i="3"/>
  <c r="P4037" i="3" s="1"/>
  <c r="Q4037" i="3" s="1"/>
  <c r="O4038" i="3"/>
  <c r="P4038" i="3" s="1"/>
  <c r="S4038" i="3" s="1"/>
  <c r="W2022" i="2" s="1"/>
  <c r="O4039" i="3"/>
  <c r="P4039" i="3" s="1"/>
  <c r="R4039" i="3" s="1"/>
  <c r="V2023" i="2" s="1"/>
  <c r="O4040" i="3"/>
  <c r="P4040" i="3" s="1"/>
  <c r="Q4040" i="3" s="1"/>
  <c r="O4041" i="3"/>
  <c r="P4041" i="3" s="1"/>
  <c r="T2025" i="2" s="1"/>
  <c r="U2025" i="2" s="1"/>
  <c r="O4042" i="3"/>
  <c r="P4042" i="3" s="1"/>
  <c r="T2026" i="2" s="1"/>
  <c r="U2026" i="2" s="1"/>
  <c r="O4043" i="3"/>
  <c r="P4043" i="3" s="1"/>
  <c r="O4044" i="3"/>
  <c r="P4044" i="3" s="1"/>
  <c r="O4045" i="3"/>
  <c r="P4045" i="3"/>
  <c r="T2029" i="2" s="1"/>
  <c r="U2029" i="2" s="1"/>
  <c r="O4046" i="3"/>
  <c r="P4046" i="3" s="1"/>
  <c r="S4046" i="3" s="1"/>
  <c r="W2030" i="2" s="1"/>
  <c r="O4047" i="3"/>
  <c r="P4047" i="3" s="1"/>
  <c r="O4048" i="3"/>
  <c r="S2032" i="2" s="1"/>
  <c r="P4048" i="3"/>
  <c r="T2032" i="2" s="1"/>
  <c r="U2032" i="2" s="1"/>
  <c r="O4049" i="3"/>
  <c r="P4049" i="3" s="1"/>
  <c r="T2033" i="2" s="1"/>
  <c r="U2033" i="2" s="1"/>
  <c r="O4050" i="3"/>
  <c r="P4050" i="3" s="1"/>
  <c r="S4050" i="3" s="1"/>
  <c r="O4051" i="3"/>
  <c r="P4051" i="3" s="1"/>
  <c r="O4052" i="3"/>
  <c r="P4052" i="3" s="1"/>
  <c r="O4053" i="3"/>
  <c r="P4053" i="3" s="1"/>
  <c r="O4054" i="3"/>
  <c r="P4054" i="3" s="1"/>
  <c r="S4054" i="3" s="1"/>
  <c r="W2035" i="2" s="1"/>
  <c r="O4055" i="3"/>
  <c r="P4055" i="3" s="1"/>
  <c r="R4055" i="3" s="1"/>
  <c r="V2036" i="2" s="1"/>
  <c r="O4056" i="3"/>
  <c r="P4056" i="3" s="1"/>
  <c r="R4056" i="3" s="1"/>
  <c r="V2037" i="2" s="1"/>
  <c r="O4057" i="3"/>
  <c r="P4057" i="3" s="1"/>
  <c r="O4058" i="3"/>
  <c r="P4058" i="3" s="1"/>
  <c r="O4059" i="3"/>
  <c r="P4059" i="3" s="1"/>
  <c r="Q4059" i="3" s="1"/>
  <c r="O4060" i="3"/>
  <c r="P4060" i="3" s="1"/>
  <c r="R4060" i="3" s="1"/>
  <c r="O4061" i="3"/>
  <c r="P4061" i="3" s="1"/>
  <c r="Q4061" i="3" s="1"/>
  <c r="O4062" i="3"/>
  <c r="P4062" i="3" s="1"/>
  <c r="S4062" i="3" s="1"/>
  <c r="O4063" i="3"/>
  <c r="P4063" i="3" s="1"/>
  <c r="T2038" i="2" s="1"/>
  <c r="U2038" i="2" s="1"/>
  <c r="O4064" i="3"/>
  <c r="P4064" i="3" s="1"/>
  <c r="O4065" i="3"/>
  <c r="P4065" i="3" s="1"/>
  <c r="O4066" i="3"/>
  <c r="P4066" i="3"/>
  <c r="O4067" i="3"/>
  <c r="P4067" i="3" s="1"/>
  <c r="Q4067" i="3" s="1"/>
  <c r="O4068" i="3"/>
  <c r="P4068" i="3" s="1"/>
  <c r="O4069" i="3"/>
  <c r="P4069" i="3" s="1"/>
  <c r="Q4069" i="3" s="1"/>
  <c r="O4070" i="3"/>
  <c r="P4070" i="3" s="1"/>
  <c r="S4070" i="3" s="1"/>
  <c r="W2040" i="2" s="1"/>
  <c r="O4071" i="3"/>
  <c r="P4071" i="3" s="1"/>
  <c r="S4071" i="3" s="1"/>
  <c r="W2041" i="2" s="1"/>
  <c r="O4072" i="3"/>
  <c r="P4072" i="3" s="1"/>
  <c r="O4073" i="3"/>
  <c r="P4073" i="3" s="1"/>
  <c r="O4074" i="3"/>
  <c r="P4074" i="3" s="1"/>
  <c r="Q4074" i="3" s="1"/>
  <c r="O4075" i="3"/>
  <c r="P4075" i="3" s="1"/>
  <c r="Q4075" i="3" s="1"/>
  <c r="O4076" i="3"/>
  <c r="P4076" i="3" s="1"/>
  <c r="Q4076" i="3" s="1"/>
  <c r="O4077" i="3"/>
  <c r="P4077" i="3" s="1"/>
  <c r="O4078" i="3"/>
  <c r="P4078" i="3" s="1"/>
  <c r="S4078" i="3" s="1"/>
  <c r="O4079" i="3"/>
  <c r="P4079" i="3" s="1"/>
  <c r="T2047" i="2" s="1"/>
  <c r="U2047" i="2" s="1"/>
  <c r="O4080" i="3"/>
  <c r="S2048" i="2" s="1"/>
  <c r="O4081" i="3"/>
  <c r="P4081" i="3" s="1"/>
  <c r="O4082" i="3"/>
  <c r="P4082" i="3" s="1"/>
  <c r="O4083" i="3"/>
  <c r="P4083" i="3" s="1"/>
  <c r="Q4083" i="3" s="1"/>
  <c r="O4084" i="3"/>
  <c r="P4084" i="3" s="1"/>
  <c r="O4085" i="3"/>
  <c r="P4085" i="3" s="1"/>
  <c r="R4085" i="3" s="1"/>
  <c r="O4086" i="3"/>
  <c r="P4086" i="3" s="1"/>
  <c r="Q4086" i="3" s="1"/>
  <c r="O4087" i="3"/>
  <c r="P4087" i="3" s="1"/>
  <c r="O4088" i="3"/>
  <c r="P4088" i="3" s="1"/>
  <c r="S4088" i="3" s="1"/>
  <c r="O4089" i="3"/>
  <c r="P4089" i="3" s="1"/>
  <c r="T2053" i="2" s="1"/>
  <c r="U2053" i="2" s="1"/>
  <c r="O4090" i="3"/>
  <c r="P4090" i="3" s="1"/>
  <c r="T2054" i="2" s="1"/>
  <c r="U2054" i="2" s="1"/>
  <c r="O4091" i="3"/>
  <c r="P4091" i="3" s="1"/>
  <c r="O4092" i="3"/>
  <c r="S2055" i="2" s="1"/>
  <c r="O4093" i="3"/>
  <c r="P4093" i="3" s="1"/>
  <c r="S4093" i="3" s="1"/>
  <c r="O4094" i="3"/>
  <c r="P4094" i="3" s="1"/>
  <c r="O4095" i="3"/>
  <c r="P4095" i="3" s="1"/>
  <c r="S4095" i="3" s="1"/>
  <c r="O4096" i="3"/>
  <c r="P4096" i="3" s="1"/>
  <c r="O4097" i="3"/>
  <c r="P4097" i="3" s="1"/>
  <c r="S4097" i="3" s="1"/>
  <c r="O4098" i="3"/>
  <c r="P4098" i="3" s="1"/>
  <c r="Q4098" i="3" s="1"/>
  <c r="O4099" i="3"/>
  <c r="P4099" i="3" s="1"/>
  <c r="Q4099" i="3" s="1"/>
  <c r="O4100" i="3"/>
  <c r="P4100" i="3" s="1"/>
  <c r="Q4100" i="3" s="1"/>
  <c r="O4101" i="3"/>
  <c r="P4101" i="3" s="1"/>
  <c r="R4101" i="3" s="1"/>
  <c r="O4102" i="3"/>
  <c r="P4102" i="3" s="1"/>
  <c r="Q4102" i="3" s="1"/>
  <c r="O4103" i="3"/>
  <c r="P4103" i="3" s="1"/>
  <c r="O4104" i="3"/>
  <c r="P4104" i="3" s="1"/>
  <c r="O4105" i="3"/>
  <c r="P4105" i="3" s="1"/>
  <c r="O4106" i="3"/>
  <c r="P4106" i="3" s="1"/>
  <c r="O4107" i="3"/>
  <c r="P4107" i="3" s="1"/>
  <c r="O4108" i="3"/>
  <c r="P4108" i="3" s="1"/>
  <c r="Q4108" i="3" s="1"/>
  <c r="O4109" i="3"/>
  <c r="P4109" i="3" s="1"/>
  <c r="O4110" i="3"/>
  <c r="P4110" i="3" s="1"/>
  <c r="Q4110" i="3" s="1"/>
  <c r="O4111" i="3"/>
  <c r="P4111" i="3" s="1"/>
  <c r="O4112" i="3"/>
  <c r="P4112" i="3" s="1"/>
  <c r="T2060" i="2" s="1"/>
  <c r="U2060" i="2" s="1"/>
  <c r="O4113" i="3"/>
  <c r="P4113" i="3" s="1"/>
  <c r="S4113" i="3" s="1"/>
  <c r="W2061" i="2" s="1"/>
  <c r="O4114" i="3"/>
  <c r="P4114" i="3" s="1"/>
  <c r="T2062" i="2" s="1"/>
  <c r="U2062" i="2" s="1"/>
  <c r="O4115" i="3"/>
  <c r="P4115" i="3" s="1"/>
  <c r="O4116" i="3"/>
  <c r="P4116" i="3" s="1"/>
  <c r="Q4116" i="3" s="1"/>
  <c r="O4117" i="3"/>
  <c r="P4117" i="3" s="1"/>
  <c r="T2065" i="2" s="1"/>
  <c r="U2065" i="2" s="1"/>
  <c r="O4118" i="3"/>
  <c r="P4118" i="3" s="1"/>
  <c r="Q4118" i="3" s="1"/>
  <c r="O4119" i="3"/>
  <c r="O4120" i="3"/>
  <c r="S2068" i="2" s="1"/>
  <c r="O4121" i="3"/>
  <c r="O4122" i="3"/>
  <c r="O4123" i="3"/>
  <c r="P4123" i="3" s="1"/>
  <c r="O4124" i="3"/>
  <c r="O4125" i="3"/>
  <c r="O4126" i="3"/>
  <c r="P4126" i="3" s="1"/>
  <c r="Q4126" i="3" s="1"/>
  <c r="O4127" i="3"/>
  <c r="O4128" i="3"/>
  <c r="P4128" i="3" s="1"/>
  <c r="O4129" i="3"/>
  <c r="S2074" i="2" s="1"/>
  <c r="O4130" i="3"/>
  <c r="P4130" i="3" s="1"/>
  <c r="O4131" i="3"/>
  <c r="P4131" i="3" s="1"/>
  <c r="O4132" i="3"/>
  <c r="P4132" i="3" s="1"/>
  <c r="Q4132" i="3" s="1"/>
  <c r="O4133" i="3"/>
  <c r="P4133" i="3" s="1"/>
  <c r="O4134" i="3"/>
  <c r="P4134" i="3" s="1"/>
  <c r="Q4134" i="3" s="1"/>
  <c r="O4135" i="3"/>
  <c r="P4135" i="3" s="1"/>
  <c r="O4136" i="3"/>
  <c r="P4136" i="3" s="1"/>
  <c r="O4137" i="3"/>
  <c r="P4137" i="3" s="1"/>
  <c r="O4138" i="3"/>
  <c r="P4138" i="3" s="1"/>
  <c r="O4139" i="3"/>
  <c r="P4139" i="3" s="1"/>
  <c r="Q4139" i="3" s="1"/>
  <c r="S4139" i="3"/>
  <c r="N1583" i="2"/>
  <c r="O1583" i="2"/>
  <c r="R1583" i="2" s="1"/>
  <c r="P1583" i="2"/>
  <c r="Q1583" i="2"/>
  <c r="X1583" i="2"/>
  <c r="Y1583" i="2"/>
  <c r="Z1583" i="2"/>
  <c r="AA1583" i="2"/>
  <c r="N1584" i="2"/>
  <c r="O1584" i="2"/>
  <c r="R1584" i="2" s="1"/>
  <c r="P1584" i="2"/>
  <c r="Q1584" i="2"/>
  <c r="X1584" i="2"/>
  <c r="Y1584" i="2"/>
  <c r="Z1584" i="2"/>
  <c r="AA1584" i="2"/>
  <c r="N1585" i="2"/>
  <c r="O1585" i="2"/>
  <c r="R1585" i="2" s="1"/>
  <c r="P1585" i="2"/>
  <c r="Q1585" i="2"/>
  <c r="X1585" i="2"/>
  <c r="Y1585" i="2"/>
  <c r="Z1585" i="2"/>
  <c r="AA1585" i="2"/>
  <c r="N1586" i="2"/>
  <c r="O1586" i="2"/>
  <c r="R1586" i="2" s="1"/>
  <c r="P1586" i="2"/>
  <c r="Q1586" i="2"/>
  <c r="X1586" i="2"/>
  <c r="Y1586" i="2"/>
  <c r="Z1586" i="2"/>
  <c r="AA1586" i="2"/>
  <c r="N1587" i="2"/>
  <c r="O1587" i="2"/>
  <c r="R1587" i="2" s="1"/>
  <c r="P1587" i="2"/>
  <c r="Q1587" i="2"/>
  <c r="X1587" i="2"/>
  <c r="Y1587" i="2"/>
  <c r="Z1587" i="2"/>
  <c r="AA1587" i="2"/>
  <c r="N1588" i="2"/>
  <c r="O1588" i="2"/>
  <c r="R1588" i="2" s="1"/>
  <c r="P1588" i="2"/>
  <c r="Q1588" i="2"/>
  <c r="X1588" i="2"/>
  <c r="Y1588" i="2"/>
  <c r="Z1588" i="2"/>
  <c r="AA1588" i="2"/>
  <c r="N1589" i="2"/>
  <c r="O1589" i="2"/>
  <c r="R1589" i="2" s="1"/>
  <c r="P1589" i="2"/>
  <c r="Q1589" i="2"/>
  <c r="X1589" i="2"/>
  <c r="Y1589" i="2"/>
  <c r="Z1589" i="2"/>
  <c r="AA1589" i="2"/>
  <c r="N1590" i="2"/>
  <c r="O1590" i="2"/>
  <c r="R1590" i="2" s="1"/>
  <c r="P1590" i="2"/>
  <c r="Q1590" i="2"/>
  <c r="X1590" i="2"/>
  <c r="Y1590" i="2"/>
  <c r="Z1590" i="2"/>
  <c r="AA1590" i="2"/>
  <c r="N1591" i="2"/>
  <c r="O1591" i="2"/>
  <c r="R1591" i="2" s="1"/>
  <c r="P1591" i="2"/>
  <c r="Q1591" i="2"/>
  <c r="X1591" i="2"/>
  <c r="Y1591" i="2"/>
  <c r="Z1591" i="2"/>
  <c r="AA1591" i="2"/>
  <c r="N1592" i="2"/>
  <c r="O1592" i="2"/>
  <c r="R1592" i="2" s="1"/>
  <c r="P1592" i="2"/>
  <c r="Q1592" i="2"/>
  <c r="X1592" i="2"/>
  <c r="Y1592" i="2"/>
  <c r="Z1592" i="2"/>
  <c r="AA1592" i="2"/>
  <c r="N1593" i="2"/>
  <c r="O1593" i="2"/>
  <c r="R1593" i="2" s="1"/>
  <c r="P1593" i="2"/>
  <c r="Q1593" i="2"/>
  <c r="X1593" i="2"/>
  <c r="Y1593" i="2"/>
  <c r="Z1593" i="2"/>
  <c r="AA1593" i="2"/>
  <c r="N1594" i="2"/>
  <c r="O1594" i="2"/>
  <c r="R1594" i="2" s="1"/>
  <c r="P1594" i="2"/>
  <c r="Q1594" i="2"/>
  <c r="X1594" i="2"/>
  <c r="Y1594" i="2"/>
  <c r="Z1594" i="2"/>
  <c r="AA1594" i="2"/>
  <c r="N1595" i="2"/>
  <c r="O1595" i="2"/>
  <c r="R1595" i="2" s="1"/>
  <c r="P1595" i="2"/>
  <c r="Q1595" i="2"/>
  <c r="X1595" i="2"/>
  <c r="Y1595" i="2"/>
  <c r="Z1595" i="2"/>
  <c r="AA1595" i="2"/>
  <c r="N1596" i="2"/>
  <c r="O1596" i="2"/>
  <c r="R1596" i="2" s="1"/>
  <c r="P1596" i="2"/>
  <c r="Q1596" i="2"/>
  <c r="X1596" i="2"/>
  <c r="Y1596" i="2"/>
  <c r="Z1596" i="2"/>
  <c r="AA1596" i="2"/>
  <c r="N1597" i="2"/>
  <c r="O1597" i="2"/>
  <c r="R1597" i="2" s="1"/>
  <c r="P1597" i="2"/>
  <c r="Q1597" i="2"/>
  <c r="X1597" i="2"/>
  <c r="Y1597" i="2"/>
  <c r="Z1597" i="2"/>
  <c r="AA1597" i="2"/>
  <c r="N1598" i="2"/>
  <c r="O1598" i="2"/>
  <c r="R1598" i="2" s="1"/>
  <c r="P1598" i="2"/>
  <c r="Q1598" i="2"/>
  <c r="X1598" i="2"/>
  <c r="Y1598" i="2"/>
  <c r="Z1598" i="2"/>
  <c r="AA1598" i="2"/>
  <c r="N1599" i="2"/>
  <c r="O1599" i="2"/>
  <c r="R1599" i="2" s="1"/>
  <c r="P1599" i="2"/>
  <c r="Q1599" i="2"/>
  <c r="X1599" i="2"/>
  <c r="Y1599" i="2"/>
  <c r="Z1599" i="2"/>
  <c r="AA1599" i="2"/>
  <c r="N1600" i="2"/>
  <c r="O1600" i="2"/>
  <c r="R1600" i="2" s="1"/>
  <c r="P1600" i="2"/>
  <c r="Q1600" i="2"/>
  <c r="S1600" i="2"/>
  <c r="T1600" i="2"/>
  <c r="U1600" i="2" s="1"/>
  <c r="X1600" i="2"/>
  <c r="Y1600" i="2"/>
  <c r="Z1600" i="2"/>
  <c r="AA1600" i="2"/>
  <c r="N1601" i="2"/>
  <c r="O1601" i="2"/>
  <c r="R1601" i="2" s="1"/>
  <c r="P1601" i="2"/>
  <c r="Q1601" i="2"/>
  <c r="X1601" i="2"/>
  <c r="Y1601" i="2"/>
  <c r="Z1601" i="2"/>
  <c r="AA1601" i="2"/>
  <c r="N1602" i="2"/>
  <c r="O1602" i="2"/>
  <c r="R1602" i="2" s="1"/>
  <c r="P1602" i="2"/>
  <c r="Q1602" i="2"/>
  <c r="S1602" i="2"/>
  <c r="T1602" i="2"/>
  <c r="U1602" i="2" s="1"/>
  <c r="V1602" i="2"/>
  <c r="X1602" i="2"/>
  <c r="Y1602" i="2"/>
  <c r="Z1602" i="2"/>
  <c r="AA1602" i="2"/>
  <c r="N1603" i="2"/>
  <c r="O1603" i="2"/>
  <c r="R1603" i="2" s="1"/>
  <c r="P1603" i="2"/>
  <c r="Q1603" i="2"/>
  <c r="X1603" i="2"/>
  <c r="Y1603" i="2"/>
  <c r="Z1603" i="2"/>
  <c r="AA1603" i="2"/>
  <c r="N1604" i="2"/>
  <c r="O1604" i="2"/>
  <c r="R1604" i="2" s="1"/>
  <c r="P1604" i="2"/>
  <c r="Q1604" i="2"/>
  <c r="X1604" i="2"/>
  <c r="Y1604" i="2"/>
  <c r="Z1604" i="2"/>
  <c r="AA1604" i="2"/>
  <c r="N1605" i="2"/>
  <c r="O1605" i="2"/>
  <c r="R1605" i="2" s="1"/>
  <c r="P1605" i="2"/>
  <c r="Q1605" i="2"/>
  <c r="X1605" i="2"/>
  <c r="Y1605" i="2"/>
  <c r="Z1605" i="2"/>
  <c r="AA1605" i="2"/>
  <c r="N1606" i="2"/>
  <c r="O1606" i="2"/>
  <c r="R1606" i="2" s="1"/>
  <c r="P1606" i="2"/>
  <c r="Q1606" i="2"/>
  <c r="X1606" i="2"/>
  <c r="Y1606" i="2"/>
  <c r="Z1606" i="2"/>
  <c r="AA1606" i="2"/>
  <c r="N1607" i="2"/>
  <c r="O1607" i="2"/>
  <c r="R1607" i="2" s="1"/>
  <c r="P1607" i="2"/>
  <c r="Q1607" i="2"/>
  <c r="S1607" i="2"/>
  <c r="T1607" i="2"/>
  <c r="U1607" i="2" s="1"/>
  <c r="X1607" i="2"/>
  <c r="Y1607" i="2"/>
  <c r="Z1607" i="2"/>
  <c r="AA1607" i="2"/>
  <c r="N1608" i="2"/>
  <c r="O1608" i="2"/>
  <c r="R1608" i="2" s="1"/>
  <c r="P1608" i="2"/>
  <c r="Q1608" i="2"/>
  <c r="X1608" i="2"/>
  <c r="Y1608" i="2"/>
  <c r="Z1608" i="2"/>
  <c r="AA1608" i="2"/>
  <c r="N1609" i="2"/>
  <c r="O1609" i="2"/>
  <c r="R1609" i="2" s="1"/>
  <c r="P1609" i="2"/>
  <c r="Q1609" i="2"/>
  <c r="X1609" i="2"/>
  <c r="Y1609" i="2"/>
  <c r="Z1609" i="2"/>
  <c r="AA1609" i="2"/>
  <c r="N1610" i="2"/>
  <c r="O1610" i="2"/>
  <c r="R1610" i="2" s="1"/>
  <c r="P1610" i="2"/>
  <c r="Q1610" i="2"/>
  <c r="S1610" i="2"/>
  <c r="X1610" i="2"/>
  <c r="Y1610" i="2"/>
  <c r="Z1610" i="2"/>
  <c r="AA1610" i="2"/>
  <c r="N1611" i="2"/>
  <c r="O1611" i="2"/>
  <c r="R1611" i="2" s="1"/>
  <c r="P1611" i="2"/>
  <c r="Q1611" i="2"/>
  <c r="X1611" i="2"/>
  <c r="Y1611" i="2"/>
  <c r="Z1611" i="2"/>
  <c r="AA1611" i="2"/>
  <c r="N1612" i="2"/>
  <c r="O1612" i="2"/>
  <c r="R1612" i="2" s="1"/>
  <c r="P1612" i="2"/>
  <c r="Q1612" i="2"/>
  <c r="X1612" i="2"/>
  <c r="Y1612" i="2"/>
  <c r="Z1612" i="2"/>
  <c r="AA1612" i="2"/>
  <c r="N1613" i="2"/>
  <c r="O1613" i="2"/>
  <c r="R1613" i="2" s="1"/>
  <c r="P1613" i="2"/>
  <c r="Q1613" i="2"/>
  <c r="T1613" i="2"/>
  <c r="U1613" i="2" s="1"/>
  <c r="X1613" i="2"/>
  <c r="Y1613" i="2"/>
  <c r="Z1613" i="2"/>
  <c r="AA1613" i="2"/>
  <c r="N1614" i="2"/>
  <c r="O1614" i="2"/>
  <c r="R1614" i="2" s="1"/>
  <c r="P1614" i="2"/>
  <c r="Q1614" i="2"/>
  <c r="X1614" i="2"/>
  <c r="Y1614" i="2"/>
  <c r="Z1614" i="2"/>
  <c r="AA1614" i="2"/>
  <c r="N1615" i="2"/>
  <c r="O1615" i="2"/>
  <c r="R1615" i="2" s="1"/>
  <c r="P1615" i="2"/>
  <c r="Q1615" i="2"/>
  <c r="X1615" i="2"/>
  <c r="Y1615" i="2"/>
  <c r="Z1615" i="2"/>
  <c r="AA1615" i="2"/>
  <c r="N1616" i="2"/>
  <c r="O1616" i="2"/>
  <c r="R1616" i="2" s="1"/>
  <c r="P1616" i="2"/>
  <c r="Q1616" i="2"/>
  <c r="T1616" i="2"/>
  <c r="U1616" i="2" s="1"/>
  <c r="X1616" i="2"/>
  <c r="Y1616" i="2"/>
  <c r="Z1616" i="2"/>
  <c r="AA1616" i="2"/>
  <c r="N1617" i="2"/>
  <c r="O1617" i="2"/>
  <c r="R1617" i="2" s="1"/>
  <c r="P1617" i="2"/>
  <c r="Q1617" i="2"/>
  <c r="S1617" i="2"/>
  <c r="X1617" i="2"/>
  <c r="Y1617" i="2"/>
  <c r="Z1617" i="2"/>
  <c r="AA1617" i="2"/>
  <c r="N1618" i="2"/>
  <c r="O1618" i="2"/>
  <c r="R1618" i="2" s="1"/>
  <c r="P1618" i="2"/>
  <c r="Q1618" i="2"/>
  <c r="X1618" i="2"/>
  <c r="Y1618" i="2"/>
  <c r="Z1618" i="2"/>
  <c r="AA1618" i="2"/>
  <c r="N1619" i="2"/>
  <c r="O1619" i="2"/>
  <c r="R1619" i="2" s="1"/>
  <c r="P1619" i="2"/>
  <c r="Q1619" i="2"/>
  <c r="X1619" i="2"/>
  <c r="Y1619" i="2"/>
  <c r="Z1619" i="2"/>
  <c r="AA1619" i="2"/>
  <c r="N1620" i="2"/>
  <c r="O1620" i="2"/>
  <c r="R1620" i="2" s="1"/>
  <c r="P1620" i="2"/>
  <c r="Q1620" i="2"/>
  <c r="X1620" i="2"/>
  <c r="Y1620" i="2"/>
  <c r="Z1620" i="2"/>
  <c r="AA1620" i="2"/>
  <c r="N1621" i="2"/>
  <c r="O1621" i="2"/>
  <c r="R1621" i="2" s="1"/>
  <c r="P1621" i="2"/>
  <c r="Q1621" i="2"/>
  <c r="T1621" i="2"/>
  <c r="U1621" i="2" s="1"/>
  <c r="X1621" i="2"/>
  <c r="Y1621" i="2"/>
  <c r="Z1621" i="2"/>
  <c r="AA1621" i="2"/>
  <c r="N1622" i="2"/>
  <c r="O1622" i="2"/>
  <c r="R1622" i="2" s="1"/>
  <c r="P1622" i="2"/>
  <c r="Q1622" i="2"/>
  <c r="X1622" i="2"/>
  <c r="Y1622" i="2"/>
  <c r="Z1622" i="2"/>
  <c r="AA1622" i="2"/>
  <c r="N1623" i="2"/>
  <c r="O1623" i="2"/>
  <c r="R1623" i="2" s="1"/>
  <c r="P1623" i="2"/>
  <c r="Q1623" i="2"/>
  <c r="X1623" i="2"/>
  <c r="Y1623" i="2"/>
  <c r="Z1623" i="2"/>
  <c r="AA1623" i="2"/>
  <c r="N1624" i="2"/>
  <c r="O1624" i="2"/>
  <c r="R1624" i="2" s="1"/>
  <c r="P1624" i="2"/>
  <c r="Q1624" i="2"/>
  <c r="X1624" i="2"/>
  <c r="Y1624" i="2"/>
  <c r="Z1624" i="2"/>
  <c r="AA1624" i="2"/>
  <c r="N1625" i="2"/>
  <c r="O1625" i="2"/>
  <c r="R1625" i="2" s="1"/>
  <c r="P1625" i="2"/>
  <c r="Q1625" i="2"/>
  <c r="X1625" i="2"/>
  <c r="Y1625" i="2"/>
  <c r="Z1625" i="2"/>
  <c r="AA1625" i="2"/>
  <c r="N1626" i="2"/>
  <c r="O1626" i="2"/>
  <c r="R1626" i="2" s="1"/>
  <c r="P1626" i="2"/>
  <c r="Q1626" i="2"/>
  <c r="S1626" i="2"/>
  <c r="X1626" i="2"/>
  <c r="Y1626" i="2"/>
  <c r="Z1626" i="2"/>
  <c r="AA1626" i="2"/>
  <c r="N1627" i="2"/>
  <c r="O1627" i="2"/>
  <c r="R1627" i="2" s="1"/>
  <c r="P1627" i="2"/>
  <c r="Q1627" i="2"/>
  <c r="S1627" i="2"/>
  <c r="T1627" i="2"/>
  <c r="U1627" i="2" s="1"/>
  <c r="X1627" i="2"/>
  <c r="Y1627" i="2"/>
  <c r="Z1627" i="2"/>
  <c r="AA1627" i="2"/>
  <c r="N1628" i="2"/>
  <c r="O1628" i="2"/>
  <c r="R1628" i="2" s="1"/>
  <c r="P1628" i="2"/>
  <c r="Q1628" i="2"/>
  <c r="X1628" i="2"/>
  <c r="Y1628" i="2"/>
  <c r="Z1628" i="2"/>
  <c r="AA1628" i="2"/>
  <c r="N1629" i="2"/>
  <c r="O1629" i="2"/>
  <c r="R1629" i="2" s="1"/>
  <c r="P1629" i="2"/>
  <c r="Q1629" i="2"/>
  <c r="S1629" i="2"/>
  <c r="T1629" i="2"/>
  <c r="U1629" i="2" s="1"/>
  <c r="X1629" i="2"/>
  <c r="Y1629" i="2"/>
  <c r="Z1629" i="2"/>
  <c r="AA1629" i="2"/>
  <c r="N1630" i="2"/>
  <c r="O1630" i="2"/>
  <c r="R1630" i="2" s="1"/>
  <c r="P1630" i="2"/>
  <c r="Q1630" i="2"/>
  <c r="S1630" i="2"/>
  <c r="T1630" i="2"/>
  <c r="U1630" i="2" s="1"/>
  <c r="X1630" i="2"/>
  <c r="Y1630" i="2"/>
  <c r="Z1630" i="2"/>
  <c r="AA1630" i="2"/>
  <c r="N1631" i="2"/>
  <c r="O1631" i="2"/>
  <c r="R1631" i="2" s="1"/>
  <c r="P1631" i="2"/>
  <c r="Q1631" i="2"/>
  <c r="X1631" i="2"/>
  <c r="Y1631" i="2"/>
  <c r="Z1631" i="2"/>
  <c r="AA1631" i="2"/>
  <c r="N1632" i="2"/>
  <c r="O1632" i="2"/>
  <c r="R1632" i="2" s="1"/>
  <c r="P1632" i="2"/>
  <c r="Q1632" i="2"/>
  <c r="X1632" i="2"/>
  <c r="Y1632" i="2"/>
  <c r="Z1632" i="2"/>
  <c r="AA1632" i="2"/>
  <c r="N1633" i="2"/>
  <c r="O1633" i="2"/>
  <c r="R1633" i="2" s="1"/>
  <c r="P1633" i="2"/>
  <c r="Q1633" i="2"/>
  <c r="X1633" i="2"/>
  <c r="Y1633" i="2"/>
  <c r="Z1633" i="2"/>
  <c r="AA1633" i="2"/>
  <c r="N1634" i="2"/>
  <c r="O1634" i="2"/>
  <c r="R1634" i="2" s="1"/>
  <c r="P1634" i="2"/>
  <c r="Q1634" i="2"/>
  <c r="X1634" i="2"/>
  <c r="Y1634" i="2"/>
  <c r="Z1634" i="2"/>
  <c r="AA1634" i="2"/>
  <c r="N1635" i="2"/>
  <c r="O1635" i="2"/>
  <c r="R1635" i="2" s="1"/>
  <c r="P1635" i="2"/>
  <c r="Q1635" i="2"/>
  <c r="X1635" i="2"/>
  <c r="Y1635" i="2"/>
  <c r="Z1635" i="2"/>
  <c r="AA1635" i="2"/>
  <c r="N1636" i="2"/>
  <c r="O1636" i="2"/>
  <c r="R1636" i="2" s="1"/>
  <c r="P1636" i="2"/>
  <c r="Q1636" i="2"/>
  <c r="S1636" i="2"/>
  <c r="T1636" i="2"/>
  <c r="U1636" i="2" s="1"/>
  <c r="X1636" i="2"/>
  <c r="Y1636" i="2"/>
  <c r="Z1636" i="2"/>
  <c r="AA1636" i="2"/>
  <c r="N1637" i="2"/>
  <c r="O1637" i="2"/>
  <c r="R1637" i="2" s="1"/>
  <c r="P1637" i="2"/>
  <c r="Q1637" i="2"/>
  <c r="S1637" i="2"/>
  <c r="X1637" i="2"/>
  <c r="Y1637" i="2"/>
  <c r="Z1637" i="2"/>
  <c r="AA1637" i="2"/>
  <c r="N1638" i="2"/>
  <c r="O1638" i="2"/>
  <c r="R1638" i="2" s="1"/>
  <c r="P1638" i="2"/>
  <c r="Q1638" i="2"/>
  <c r="S1638" i="2"/>
  <c r="X1638" i="2"/>
  <c r="Y1638" i="2"/>
  <c r="Z1638" i="2"/>
  <c r="AA1638" i="2"/>
  <c r="N1639" i="2"/>
  <c r="O1639" i="2"/>
  <c r="R1639" i="2" s="1"/>
  <c r="P1639" i="2"/>
  <c r="Q1639" i="2"/>
  <c r="X1639" i="2"/>
  <c r="Y1639" i="2"/>
  <c r="Z1639" i="2"/>
  <c r="AA1639" i="2"/>
  <c r="N1640" i="2"/>
  <c r="O1640" i="2"/>
  <c r="R1640" i="2" s="1"/>
  <c r="P1640" i="2"/>
  <c r="Q1640" i="2"/>
  <c r="X1640" i="2"/>
  <c r="Y1640" i="2"/>
  <c r="Z1640" i="2"/>
  <c r="AA1640" i="2"/>
  <c r="N1641" i="2"/>
  <c r="O1641" i="2"/>
  <c r="R1641" i="2" s="1"/>
  <c r="P1641" i="2"/>
  <c r="Q1641" i="2"/>
  <c r="X1641" i="2"/>
  <c r="Y1641" i="2"/>
  <c r="Z1641" i="2"/>
  <c r="AA1641" i="2"/>
  <c r="N1642" i="2"/>
  <c r="O1642" i="2"/>
  <c r="R1642" i="2" s="1"/>
  <c r="P1642" i="2"/>
  <c r="Q1642" i="2"/>
  <c r="X1642" i="2"/>
  <c r="Y1642" i="2"/>
  <c r="Z1642" i="2"/>
  <c r="AA1642" i="2"/>
  <c r="N1643" i="2"/>
  <c r="O1643" i="2"/>
  <c r="R1643" i="2" s="1"/>
  <c r="P1643" i="2"/>
  <c r="Q1643" i="2"/>
  <c r="X1643" i="2"/>
  <c r="Y1643" i="2"/>
  <c r="Z1643" i="2"/>
  <c r="AA1643" i="2"/>
  <c r="N1644" i="2"/>
  <c r="O1644" i="2"/>
  <c r="R1644" i="2" s="1"/>
  <c r="P1644" i="2"/>
  <c r="Q1644" i="2"/>
  <c r="X1644" i="2"/>
  <c r="Y1644" i="2"/>
  <c r="Z1644" i="2"/>
  <c r="AA1644" i="2"/>
  <c r="N1645" i="2"/>
  <c r="O1645" i="2"/>
  <c r="R1645" i="2" s="1"/>
  <c r="P1645" i="2"/>
  <c r="Q1645" i="2"/>
  <c r="X1645" i="2"/>
  <c r="Y1645" i="2"/>
  <c r="Z1645" i="2"/>
  <c r="AA1645" i="2"/>
  <c r="N1646" i="2"/>
  <c r="O1646" i="2"/>
  <c r="R1646" i="2" s="1"/>
  <c r="P1646" i="2"/>
  <c r="Q1646" i="2"/>
  <c r="X1646" i="2"/>
  <c r="Y1646" i="2"/>
  <c r="Z1646" i="2"/>
  <c r="AA1646" i="2"/>
  <c r="N1647" i="2"/>
  <c r="O1647" i="2"/>
  <c r="R1647" i="2" s="1"/>
  <c r="P1647" i="2"/>
  <c r="Q1647" i="2"/>
  <c r="X1647" i="2"/>
  <c r="Y1647" i="2"/>
  <c r="Z1647" i="2"/>
  <c r="AA1647" i="2"/>
  <c r="N1648" i="2"/>
  <c r="O1648" i="2"/>
  <c r="R1648" i="2" s="1"/>
  <c r="P1648" i="2"/>
  <c r="Q1648" i="2"/>
  <c r="X1648" i="2"/>
  <c r="Y1648" i="2"/>
  <c r="Z1648" i="2"/>
  <c r="AA1648" i="2"/>
  <c r="N1649" i="2"/>
  <c r="O1649" i="2"/>
  <c r="R1649" i="2" s="1"/>
  <c r="P1649" i="2"/>
  <c r="Q1649" i="2"/>
  <c r="X1649" i="2"/>
  <c r="Y1649" i="2"/>
  <c r="Z1649" i="2"/>
  <c r="AA1649" i="2"/>
  <c r="N1650" i="2"/>
  <c r="O1650" i="2"/>
  <c r="R1650" i="2" s="1"/>
  <c r="P1650" i="2"/>
  <c r="Q1650" i="2"/>
  <c r="S1650" i="2"/>
  <c r="X1650" i="2"/>
  <c r="Y1650" i="2"/>
  <c r="Z1650" i="2"/>
  <c r="AA1650" i="2"/>
  <c r="N1651" i="2"/>
  <c r="O1651" i="2"/>
  <c r="R1651" i="2" s="1"/>
  <c r="P1651" i="2"/>
  <c r="Q1651" i="2"/>
  <c r="X1651" i="2"/>
  <c r="Y1651" i="2"/>
  <c r="Z1651" i="2"/>
  <c r="AA1651" i="2"/>
  <c r="N1652" i="2"/>
  <c r="O1652" i="2"/>
  <c r="R1652" i="2" s="1"/>
  <c r="P1652" i="2"/>
  <c r="Q1652" i="2"/>
  <c r="X1652" i="2"/>
  <c r="Y1652" i="2"/>
  <c r="Z1652" i="2"/>
  <c r="AA1652" i="2"/>
  <c r="N1653" i="2"/>
  <c r="O1653" i="2"/>
  <c r="R1653" i="2" s="1"/>
  <c r="P1653" i="2"/>
  <c r="Q1653" i="2"/>
  <c r="S1653" i="2"/>
  <c r="T1653" i="2"/>
  <c r="U1653" i="2" s="1"/>
  <c r="V1653" i="2"/>
  <c r="X1653" i="2"/>
  <c r="Y1653" i="2"/>
  <c r="Z1653" i="2"/>
  <c r="AA1653" i="2"/>
  <c r="N1654" i="2"/>
  <c r="O1654" i="2"/>
  <c r="R1654" i="2" s="1"/>
  <c r="P1654" i="2"/>
  <c r="Q1654" i="2"/>
  <c r="X1654" i="2"/>
  <c r="Y1654" i="2"/>
  <c r="Z1654" i="2"/>
  <c r="AA1654" i="2"/>
  <c r="N1655" i="2"/>
  <c r="O1655" i="2"/>
  <c r="R1655" i="2" s="1"/>
  <c r="P1655" i="2"/>
  <c r="Q1655" i="2"/>
  <c r="S1655" i="2"/>
  <c r="T1655" i="2"/>
  <c r="U1655" i="2" s="1"/>
  <c r="X1655" i="2"/>
  <c r="Y1655" i="2"/>
  <c r="Z1655" i="2"/>
  <c r="AA1655" i="2"/>
  <c r="N1656" i="2"/>
  <c r="O1656" i="2"/>
  <c r="R1656" i="2" s="1"/>
  <c r="P1656" i="2"/>
  <c r="Q1656" i="2"/>
  <c r="X1656" i="2"/>
  <c r="Y1656" i="2"/>
  <c r="Z1656" i="2"/>
  <c r="AA1656" i="2"/>
  <c r="N1657" i="2"/>
  <c r="O1657" i="2"/>
  <c r="R1657" i="2" s="1"/>
  <c r="P1657" i="2"/>
  <c r="Q1657" i="2"/>
  <c r="X1657" i="2"/>
  <c r="Y1657" i="2"/>
  <c r="Z1657" i="2"/>
  <c r="AA1657" i="2"/>
  <c r="N1658" i="2"/>
  <c r="O1658" i="2"/>
  <c r="R1658" i="2" s="1"/>
  <c r="P1658" i="2"/>
  <c r="Q1658" i="2"/>
  <c r="X1658" i="2"/>
  <c r="Y1658" i="2"/>
  <c r="Z1658" i="2"/>
  <c r="AA1658" i="2"/>
  <c r="N1659" i="2"/>
  <c r="O1659" i="2"/>
  <c r="R1659" i="2" s="1"/>
  <c r="P1659" i="2"/>
  <c r="Q1659" i="2"/>
  <c r="X1659" i="2"/>
  <c r="Y1659" i="2"/>
  <c r="Z1659" i="2"/>
  <c r="AA1659" i="2"/>
  <c r="N1660" i="2"/>
  <c r="O1660" i="2"/>
  <c r="R1660" i="2" s="1"/>
  <c r="P1660" i="2"/>
  <c r="Q1660" i="2"/>
  <c r="X1660" i="2"/>
  <c r="Y1660" i="2"/>
  <c r="Z1660" i="2"/>
  <c r="AA1660" i="2"/>
  <c r="N1661" i="2"/>
  <c r="O1661" i="2"/>
  <c r="R1661" i="2" s="1"/>
  <c r="P1661" i="2"/>
  <c r="Q1661" i="2"/>
  <c r="X1661" i="2"/>
  <c r="Y1661" i="2"/>
  <c r="Z1661" i="2"/>
  <c r="AA1661" i="2"/>
  <c r="N1662" i="2"/>
  <c r="O1662" i="2"/>
  <c r="R1662" i="2" s="1"/>
  <c r="P1662" i="2"/>
  <c r="Q1662" i="2"/>
  <c r="X1662" i="2"/>
  <c r="Y1662" i="2"/>
  <c r="Z1662" i="2"/>
  <c r="AA1662" i="2"/>
  <c r="N1663" i="2"/>
  <c r="O1663" i="2"/>
  <c r="R1663" i="2" s="1"/>
  <c r="P1663" i="2"/>
  <c r="Q1663" i="2"/>
  <c r="S1663" i="2"/>
  <c r="X1663" i="2"/>
  <c r="Y1663" i="2"/>
  <c r="Z1663" i="2"/>
  <c r="AA1663" i="2"/>
  <c r="N1664" i="2"/>
  <c r="O1664" i="2"/>
  <c r="R1664" i="2" s="1"/>
  <c r="P1664" i="2"/>
  <c r="Q1664" i="2"/>
  <c r="S1664" i="2"/>
  <c r="T1664" i="2"/>
  <c r="U1664" i="2" s="1"/>
  <c r="X1664" i="2"/>
  <c r="Y1664" i="2"/>
  <c r="Z1664" i="2"/>
  <c r="AA1664" i="2"/>
  <c r="N1665" i="2"/>
  <c r="O1665" i="2"/>
  <c r="R1665" i="2" s="1"/>
  <c r="P1665" i="2"/>
  <c r="Q1665" i="2"/>
  <c r="S1665" i="2"/>
  <c r="T1665" i="2"/>
  <c r="U1665" i="2" s="1"/>
  <c r="X1665" i="2"/>
  <c r="Y1665" i="2"/>
  <c r="Z1665" i="2"/>
  <c r="AA1665" i="2"/>
  <c r="N1666" i="2"/>
  <c r="O1666" i="2"/>
  <c r="R1666" i="2" s="1"/>
  <c r="P1666" i="2"/>
  <c r="Q1666" i="2"/>
  <c r="X1666" i="2"/>
  <c r="Y1666" i="2"/>
  <c r="Z1666" i="2"/>
  <c r="AA1666" i="2"/>
  <c r="N1667" i="2"/>
  <c r="O1667" i="2"/>
  <c r="R1667" i="2" s="1"/>
  <c r="P1667" i="2"/>
  <c r="Q1667" i="2"/>
  <c r="V1667" i="2"/>
  <c r="X1667" i="2"/>
  <c r="Y1667" i="2"/>
  <c r="Z1667" i="2"/>
  <c r="AA1667" i="2"/>
  <c r="N1668" i="2"/>
  <c r="O1668" i="2"/>
  <c r="R1668" i="2" s="1"/>
  <c r="P1668" i="2"/>
  <c r="Q1668" i="2"/>
  <c r="S1668" i="2"/>
  <c r="X1668" i="2"/>
  <c r="Y1668" i="2"/>
  <c r="Z1668" i="2"/>
  <c r="AA1668" i="2"/>
  <c r="N1669" i="2"/>
  <c r="O1669" i="2"/>
  <c r="R1669" i="2" s="1"/>
  <c r="P1669" i="2"/>
  <c r="Q1669" i="2"/>
  <c r="X1669" i="2"/>
  <c r="Y1669" i="2"/>
  <c r="Z1669" i="2"/>
  <c r="AA1669" i="2"/>
  <c r="N1670" i="2"/>
  <c r="O1670" i="2"/>
  <c r="R1670" i="2" s="1"/>
  <c r="P1670" i="2"/>
  <c r="Q1670" i="2"/>
  <c r="X1670" i="2"/>
  <c r="Y1670" i="2"/>
  <c r="Z1670" i="2"/>
  <c r="AA1670" i="2"/>
  <c r="N1671" i="2"/>
  <c r="O1671" i="2"/>
  <c r="R1671" i="2" s="1"/>
  <c r="P1671" i="2"/>
  <c r="Q1671" i="2"/>
  <c r="S1671" i="2"/>
  <c r="X1671" i="2"/>
  <c r="Y1671" i="2"/>
  <c r="Z1671" i="2"/>
  <c r="AA1671" i="2"/>
  <c r="N1672" i="2"/>
  <c r="O1672" i="2"/>
  <c r="R1672" i="2" s="1"/>
  <c r="P1672" i="2"/>
  <c r="Q1672" i="2"/>
  <c r="S1672" i="2"/>
  <c r="T1672" i="2"/>
  <c r="U1672" i="2" s="1"/>
  <c r="V1672" i="2"/>
  <c r="X1672" i="2"/>
  <c r="Y1672" i="2"/>
  <c r="Z1672" i="2"/>
  <c r="AA1672" i="2"/>
  <c r="N1673" i="2"/>
  <c r="O1673" i="2"/>
  <c r="R1673" i="2" s="1"/>
  <c r="P1673" i="2"/>
  <c r="Q1673" i="2"/>
  <c r="S1673" i="2"/>
  <c r="X1673" i="2"/>
  <c r="Y1673" i="2"/>
  <c r="Z1673" i="2"/>
  <c r="AA1673" i="2"/>
  <c r="N1674" i="2"/>
  <c r="O1674" i="2"/>
  <c r="R1674" i="2" s="1"/>
  <c r="P1674" i="2"/>
  <c r="Q1674" i="2"/>
  <c r="X1674" i="2"/>
  <c r="Y1674" i="2"/>
  <c r="Z1674" i="2"/>
  <c r="AA1674" i="2"/>
  <c r="N1675" i="2"/>
  <c r="O1675" i="2"/>
  <c r="R1675" i="2" s="1"/>
  <c r="P1675" i="2"/>
  <c r="Q1675" i="2"/>
  <c r="X1675" i="2"/>
  <c r="Y1675" i="2"/>
  <c r="Z1675" i="2"/>
  <c r="AA1675" i="2"/>
  <c r="N1676" i="2"/>
  <c r="O1676" i="2"/>
  <c r="R1676" i="2" s="1"/>
  <c r="P1676" i="2"/>
  <c r="Q1676" i="2"/>
  <c r="X1676" i="2"/>
  <c r="Y1676" i="2"/>
  <c r="Z1676" i="2"/>
  <c r="AA1676" i="2"/>
  <c r="N1677" i="2"/>
  <c r="O1677" i="2"/>
  <c r="R1677" i="2" s="1"/>
  <c r="P1677" i="2"/>
  <c r="Q1677" i="2"/>
  <c r="S1677" i="2"/>
  <c r="X1677" i="2"/>
  <c r="Y1677" i="2"/>
  <c r="Z1677" i="2"/>
  <c r="AA1677" i="2"/>
  <c r="N1678" i="2"/>
  <c r="O1678" i="2"/>
  <c r="R1678" i="2" s="1"/>
  <c r="P1678" i="2"/>
  <c r="Q1678" i="2"/>
  <c r="X1678" i="2"/>
  <c r="Y1678" i="2"/>
  <c r="Z1678" i="2"/>
  <c r="AA1678" i="2"/>
  <c r="N1679" i="2"/>
  <c r="O1679" i="2"/>
  <c r="R1679" i="2" s="1"/>
  <c r="P1679" i="2"/>
  <c r="Q1679" i="2"/>
  <c r="S1679" i="2"/>
  <c r="X1679" i="2"/>
  <c r="Y1679" i="2"/>
  <c r="Z1679" i="2"/>
  <c r="AA1679" i="2"/>
  <c r="N1680" i="2"/>
  <c r="O1680" i="2"/>
  <c r="R1680" i="2" s="1"/>
  <c r="P1680" i="2"/>
  <c r="Q1680" i="2"/>
  <c r="X1680" i="2"/>
  <c r="Y1680" i="2"/>
  <c r="Z1680" i="2"/>
  <c r="AA1680" i="2"/>
  <c r="N1681" i="2"/>
  <c r="O1681" i="2"/>
  <c r="R1681" i="2" s="1"/>
  <c r="P1681" i="2"/>
  <c r="Q1681" i="2"/>
  <c r="X1681" i="2"/>
  <c r="Y1681" i="2"/>
  <c r="Z1681" i="2"/>
  <c r="AA1681" i="2"/>
  <c r="N1682" i="2"/>
  <c r="O1682" i="2"/>
  <c r="R1682" i="2" s="1"/>
  <c r="P1682" i="2"/>
  <c r="Q1682" i="2"/>
  <c r="X1682" i="2"/>
  <c r="Y1682" i="2"/>
  <c r="Z1682" i="2"/>
  <c r="AA1682" i="2"/>
  <c r="N1683" i="2"/>
  <c r="O1683" i="2"/>
  <c r="R1683" i="2" s="1"/>
  <c r="P1683" i="2"/>
  <c r="Q1683" i="2"/>
  <c r="X1683" i="2"/>
  <c r="Y1683" i="2"/>
  <c r="Z1683" i="2"/>
  <c r="AA1683" i="2"/>
  <c r="N1684" i="2"/>
  <c r="O1684" i="2"/>
  <c r="R1684" i="2" s="1"/>
  <c r="P1684" i="2"/>
  <c r="Q1684" i="2"/>
  <c r="S1684" i="2"/>
  <c r="T1684" i="2"/>
  <c r="U1684" i="2" s="1"/>
  <c r="X1684" i="2"/>
  <c r="Y1684" i="2"/>
  <c r="Z1684" i="2"/>
  <c r="AA1684" i="2"/>
  <c r="N1685" i="2"/>
  <c r="O1685" i="2"/>
  <c r="R1685" i="2" s="1"/>
  <c r="P1685" i="2"/>
  <c r="Q1685" i="2"/>
  <c r="X1685" i="2"/>
  <c r="Y1685" i="2"/>
  <c r="Z1685" i="2"/>
  <c r="AA1685" i="2"/>
  <c r="N1686" i="2"/>
  <c r="O1686" i="2"/>
  <c r="R1686" i="2" s="1"/>
  <c r="P1686" i="2"/>
  <c r="Q1686" i="2"/>
  <c r="X1686" i="2"/>
  <c r="Y1686" i="2"/>
  <c r="Z1686" i="2"/>
  <c r="AA1686" i="2"/>
  <c r="N1687" i="2"/>
  <c r="O1687" i="2"/>
  <c r="R1687" i="2" s="1"/>
  <c r="P1687" i="2"/>
  <c r="Q1687" i="2"/>
  <c r="X1687" i="2"/>
  <c r="Y1687" i="2"/>
  <c r="Z1687" i="2"/>
  <c r="AA1687" i="2"/>
  <c r="N1688" i="2"/>
  <c r="O1688" i="2"/>
  <c r="R1688" i="2" s="1"/>
  <c r="P1688" i="2"/>
  <c r="Q1688" i="2"/>
  <c r="X1688" i="2"/>
  <c r="Y1688" i="2"/>
  <c r="Z1688" i="2"/>
  <c r="AA1688" i="2"/>
  <c r="N1689" i="2"/>
  <c r="O1689" i="2"/>
  <c r="R1689" i="2" s="1"/>
  <c r="P1689" i="2"/>
  <c r="Q1689" i="2"/>
  <c r="X1689" i="2"/>
  <c r="Y1689" i="2"/>
  <c r="Z1689" i="2"/>
  <c r="AA1689" i="2"/>
  <c r="N1690" i="2"/>
  <c r="O1690" i="2"/>
  <c r="R1690" i="2" s="1"/>
  <c r="P1690" i="2"/>
  <c r="Q1690" i="2"/>
  <c r="X1690" i="2"/>
  <c r="Y1690" i="2"/>
  <c r="Z1690" i="2"/>
  <c r="AA1690" i="2"/>
  <c r="N1691" i="2"/>
  <c r="O1691" i="2"/>
  <c r="R1691" i="2" s="1"/>
  <c r="P1691" i="2"/>
  <c r="Q1691" i="2"/>
  <c r="X1691" i="2"/>
  <c r="Y1691" i="2"/>
  <c r="Z1691" i="2"/>
  <c r="AA1691" i="2"/>
  <c r="N1692" i="2"/>
  <c r="O1692" i="2"/>
  <c r="R1692" i="2" s="1"/>
  <c r="P1692" i="2"/>
  <c r="Q1692" i="2"/>
  <c r="X1692" i="2"/>
  <c r="Y1692" i="2"/>
  <c r="Z1692" i="2"/>
  <c r="AA1692" i="2"/>
  <c r="N1693" i="2"/>
  <c r="O1693" i="2"/>
  <c r="R1693" i="2" s="1"/>
  <c r="P1693" i="2"/>
  <c r="Q1693" i="2"/>
  <c r="S1693" i="2"/>
  <c r="T1693" i="2"/>
  <c r="U1693" i="2" s="1"/>
  <c r="X1693" i="2"/>
  <c r="Y1693" i="2"/>
  <c r="Z1693" i="2"/>
  <c r="AA1693" i="2"/>
  <c r="N1694" i="2"/>
  <c r="O1694" i="2"/>
  <c r="R1694" i="2" s="1"/>
  <c r="P1694" i="2"/>
  <c r="Q1694" i="2"/>
  <c r="X1694" i="2"/>
  <c r="Y1694" i="2"/>
  <c r="Z1694" i="2"/>
  <c r="AA1694" i="2"/>
  <c r="N1695" i="2"/>
  <c r="O1695" i="2"/>
  <c r="R1695" i="2" s="1"/>
  <c r="P1695" i="2"/>
  <c r="Q1695" i="2"/>
  <c r="S1695" i="2"/>
  <c r="T1695" i="2"/>
  <c r="U1695" i="2" s="1"/>
  <c r="V1695" i="2"/>
  <c r="X1695" i="2"/>
  <c r="Y1695" i="2"/>
  <c r="Z1695" i="2"/>
  <c r="AA1695" i="2"/>
  <c r="N1696" i="2"/>
  <c r="O1696" i="2"/>
  <c r="R1696" i="2" s="1"/>
  <c r="P1696" i="2"/>
  <c r="Q1696" i="2"/>
  <c r="T1696" i="2"/>
  <c r="U1696" i="2" s="1"/>
  <c r="X1696" i="2"/>
  <c r="Y1696" i="2"/>
  <c r="Z1696" i="2"/>
  <c r="AA1696" i="2"/>
  <c r="N1697" i="2"/>
  <c r="O1697" i="2"/>
  <c r="R1697" i="2" s="1"/>
  <c r="P1697" i="2"/>
  <c r="Q1697" i="2"/>
  <c r="X1697" i="2"/>
  <c r="Y1697" i="2"/>
  <c r="Z1697" i="2"/>
  <c r="AA1697" i="2"/>
  <c r="N1698" i="2"/>
  <c r="O1698" i="2"/>
  <c r="R1698" i="2" s="1"/>
  <c r="P1698" i="2"/>
  <c r="Q1698" i="2"/>
  <c r="X1698" i="2"/>
  <c r="Y1698" i="2"/>
  <c r="Z1698" i="2"/>
  <c r="AA1698" i="2"/>
  <c r="N1699" i="2"/>
  <c r="O1699" i="2"/>
  <c r="R1699" i="2" s="1"/>
  <c r="P1699" i="2"/>
  <c r="Q1699" i="2"/>
  <c r="S1699" i="2"/>
  <c r="X1699" i="2"/>
  <c r="Y1699" i="2"/>
  <c r="Z1699" i="2"/>
  <c r="AA1699" i="2"/>
  <c r="N1700" i="2"/>
  <c r="O1700" i="2"/>
  <c r="R1700" i="2" s="1"/>
  <c r="P1700" i="2"/>
  <c r="Q1700" i="2"/>
  <c r="S1700" i="2"/>
  <c r="T1700" i="2"/>
  <c r="U1700" i="2" s="1"/>
  <c r="X1700" i="2"/>
  <c r="Y1700" i="2"/>
  <c r="Z1700" i="2"/>
  <c r="AA1700" i="2"/>
  <c r="N1701" i="2"/>
  <c r="O1701" i="2"/>
  <c r="R1701" i="2" s="1"/>
  <c r="P1701" i="2"/>
  <c r="Q1701" i="2"/>
  <c r="X1701" i="2"/>
  <c r="Y1701" i="2"/>
  <c r="Z1701" i="2"/>
  <c r="AA1701" i="2"/>
  <c r="N1702" i="2"/>
  <c r="O1702" i="2"/>
  <c r="R1702" i="2" s="1"/>
  <c r="P1702" i="2"/>
  <c r="Q1702" i="2"/>
  <c r="X1702" i="2"/>
  <c r="Y1702" i="2"/>
  <c r="Z1702" i="2"/>
  <c r="AA1702" i="2"/>
  <c r="N1703" i="2"/>
  <c r="O1703" i="2"/>
  <c r="R1703" i="2" s="1"/>
  <c r="P1703" i="2"/>
  <c r="Q1703" i="2"/>
  <c r="S1703" i="2"/>
  <c r="T1703" i="2"/>
  <c r="U1703" i="2" s="1"/>
  <c r="X1703" i="2"/>
  <c r="Y1703" i="2"/>
  <c r="Z1703" i="2"/>
  <c r="AA1703" i="2"/>
  <c r="N1704" i="2"/>
  <c r="O1704" i="2"/>
  <c r="R1704" i="2" s="1"/>
  <c r="P1704" i="2"/>
  <c r="Q1704" i="2"/>
  <c r="X1704" i="2"/>
  <c r="Y1704" i="2"/>
  <c r="Z1704" i="2"/>
  <c r="AA1704" i="2"/>
  <c r="N1705" i="2"/>
  <c r="O1705" i="2"/>
  <c r="R1705" i="2" s="1"/>
  <c r="P1705" i="2"/>
  <c r="Q1705" i="2"/>
  <c r="X1705" i="2"/>
  <c r="Y1705" i="2"/>
  <c r="Z1705" i="2"/>
  <c r="AA1705" i="2"/>
  <c r="N1706" i="2"/>
  <c r="O1706" i="2"/>
  <c r="R1706" i="2" s="1"/>
  <c r="P1706" i="2"/>
  <c r="Q1706" i="2"/>
  <c r="W1706" i="2"/>
  <c r="X1706" i="2"/>
  <c r="Y1706" i="2"/>
  <c r="Z1706" i="2"/>
  <c r="AA1706" i="2"/>
  <c r="N1707" i="2"/>
  <c r="O1707" i="2"/>
  <c r="R1707" i="2" s="1"/>
  <c r="P1707" i="2"/>
  <c r="Q1707" i="2"/>
  <c r="X1707" i="2"/>
  <c r="Y1707" i="2"/>
  <c r="Z1707" i="2"/>
  <c r="AA1707" i="2"/>
  <c r="N1708" i="2"/>
  <c r="O1708" i="2"/>
  <c r="R1708" i="2" s="1"/>
  <c r="P1708" i="2"/>
  <c r="Q1708" i="2"/>
  <c r="X1708" i="2"/>
  <c r="Y1708" i="2"/>
  <c r="Z1708" i="2"/>
  <c r="AA1708" i="2"/>
  <c r="N1709" i="2"/>
  <c r="O1709" i="2"/>
  <c r="R1709" i="2" s="1"/>
  <c r="P1709" i="2"/>
  <c r="Q1709" i="2"/>
  <c r="X1709" i="2"/>
  <c r="Y1709" i="2"/>
  <c r="Z1709" i="2"/>
  <c r="AA1709" i="2"/>
  <c r="N1710" i="2"/>
  <c r="O1710" i="2"/>
  <c r="R1710" i="2" s="1"/>
  <c r="P1710" i="2"/>
  <c r="Q1710" i="2"/>
  <c r="X1710" i="2"/>
  <c r="Y1710" i="2"/>
  <c r="Z1710" i="2"/>
  <c r="AA1710" i="2"/>
  <c r="N1711" i="2"/>
  <c r="O1711" i="2"/>
  <c r="R1711" i="2" s="1"/>
  <c r="P1711" i="2"/>
  <c r="Q1711" i="2"/>
  <c r="X1711" i="2"/>
  <c r="Y1711" i="2"/>
  <c r="Z1711" i="2"/>
  <c r="AA1711" i="2"/>
  <c r="N1712" i="2"/>
  <c r="O1712" i="2"/>
  <c r="R1712" i="2" s="1"/>
  <c r="P1712" i="2"/>
  <c r="Q1712" i="2"/>
  <c r="X1712" i="2"/>
  <c r="Y1712" i="2"/>
  <c r="Z1712" i="2"/>
  <c r="AA1712" i="2"/>
  <c r="N1713" i="2"/>
  <c r="O1713" i="2"/>
  <c r="R1713" i="2" s="1"/>
  <c r="P1713" i="2"/>
  <c r="Q1713" i="2"/>
  <c r="X1713" i="2"/>
  <c r="Y1713" i="2"/>
  <c r="Z1713" i="2"/>
  <c r="AA1713" i="2"/>
  <c r="N1714" i="2"/>
  <c r="O1714" i="2"/>
  <c r="R1714" i="2" s="1"/>
  <c r="P1714" i="2"/>
  <c r="Q1714" i="2"/>
  <c r="T1714" i="2"/>
  <c r="U1714" i="2" s="1"/>
  <c r="X1714" i="2"/>
  <c r="Y1714" i="2"/>
  <c r="Z1714" i="2"/>
  <c r="AA1714" i="2"/>
  <c r="N1715" i="2"/>
  <c r="O1715" i="2"/>
  <c r="R1715" i="2" s="1"/>
  <c r="P1715" i="2"/>
  <c r="Q1715" i="2"/>
  <c r="S1715" i="2"/>
  <c r="T1715" i="2"/>
  <c r="U1715" i="2" s="1"/>
  <c r="X1715" i="2"/>
  <c r="Y1715" i="2"/>
  <c r="Z1715" i="2"/>
  <c r="AA1715" i="2"/>
  <c r="N1716" i="2"/>
  <c r="O1716" i="2"/>
  <c r="R1716" i="2" s="1"/>
  <c r="P1716" i="2"/>
  <c r="Q1716" i="2"/>
  <c r="S1716" i="2"/>
  <c r="X1716" i="2"/>
  <c r="Y1716" i="2"/>
  <c r="Z1716" i="2"/>
  <c r="AA1716" i="2"/>
  <c r="N1717" i="2"/>
  <c r="O1717" i="2"/>
  <c r="R1717" i="2" s="1"/>
  <c r="P1717" i="2"/>
  <c r="Q1717" i="2"/>
  <c r="X1717" i="2"/>
  <c r="Y1717" i="2"/>
  <c r="Z1717" i="2"/>
  <c r="AA1717" i="2"/>
  <c r="N1718" i="2"/>
  <c r="O1718" i="2"/>
  <c r="R1718" i="2" s="1"/>
  <c r="P1718" i="2"/>
  <c r="Q1718" i="2"/>
  <c r="X1718" i="2"/>
  <c r="Y1718" i="2"/>
  <c r="Z1718" i="2"/>
  <c r="AA1718" i="2"/>
  <c r="N1719" i="2"/>
  <c r="O1719" i="2"/>
  <c r="R1719" i="2" s="1"/>
  <c r="P1719" i="2"/>
  <c r="Q1719" i="2"/>
  <c r="X1719" i="2"/>
  <c r="Y1719" i="2"/>
  <c r="Z1719" i="2"/>
  <c r="AA1719" i="2"/>
  <c r="N1720" i="2"/>
  <c r="O1720" i="2"/>
  <c r="R1720" i="2" s="1"/>
  <c r="P1720" i="2"/>
  <c r="Q1720" i="2"/>
  <c r="X1720" i="2"/>
  <c r="Y1720" i="2"/>
  <c r="Z1720" i="2"/>
  <c r="AA1720" i="2"/>
  <c r="N1721" i="2"/>
  <c r="O1721" i="2"/>
  <c r="R1721" i="2" s="1"/>
  <c r="P1721" i="2"/>
  <c r="Q1721" i="2"/>
  <c r="X1721" i="2"/>
  <c r="Y1721" i="2"/>
  <c r="Z1721" i="2"/>
  <c r="AA1721" i="2"/>
  <c r="N1722" i="2"/>
  <c r="O1722" i="2"/>
  <c r="R1722" i="2" s="1"/>
  <c r="P1722" i="2"/>
  <c r="Q1722" i="2"/>
  <c r="S1722" i="2"/>
  <c r="X1722" i="2"/>
  <c r="Y1722" i="2"/>
  <c r="Z1722" i="2"/>
  <c r="AA1722" i="2"/>
  <c r="N1723" i="2"/>
  <c r="O1723" i="2"/>
  <c r="R1723" i="2" s="1"/>
  <c r="P1723" i="2"/>
  <c r="Q1723" i="2"/>
  <c r="S1723" i="2"/>
  <c r="T1723" i="2"/>
  <c r="U1723" i="2" s="1"/>
  <c r="X1723" i="2"/>
  <c r="Y1723" i="2"/>
  <c r="Z1723" i="2"/>
  <c r="AA1723" i="2"/>
  <c r="N1724" i="2"/>
  <c r="O1724" i="2"/>
  <c r="R1724" i="2" s="1"/>
  <c r="P1724" i="2"/>
  <c r="Q1724" i="2"/>
  <c r="T1724" i="2"/>
  <c r="U1724" i="2" s="1"/>
  <c r="X1724" i="2"/>
  <c r="Y1724" i="2"/>
  <c r="Z1724" i="2"/>
  <c r="AA1724" i="2"/>
  <c r="N1725" i="2"/>
  <c r="O1725" i="2"/>
  <c r="R1725" i="2" s="1"/>
  <c r="P1725" i="2"/>
  <c r="Q1725" i="2"/>
  <c r="T1725" i="2"/>
  <c r="U1725" i="2" s="1"/>
  <c r="X1725" i="2"/>
  <c r="Y1725" i="2"/>
  <c r="Z1725" i="2"/>
  <c r="AA1725" i="2"/>
  <c r="N1726" i="2"/>
  <c r="O1726" i="2"/>
  <c r="R1726" i="2" s="1"/>
  <c r="P1726" i="2"/>
  <c r="Q1726" i="2"/>
  <c r="X1726" i="2"/>
  <c r="Y1726" i="2"/>
  <c r="Z1726" i="2"/>
  <c r="AA1726" i="2"/>
  <c r="N1727" i="2"/>
  <c r="O1727" i="2"/>
  <c r="R1727" i="2" s="1"/>
  <c r="P1727" i="2"/>
  <c r="Q1727" i="2"/>
  <c r="S1727" i="2"/>
  <c r="T1727" i="2"/>
  <c r="U1727" i="2" s="1"/>
  <c r="X1727" i="2"/>
  <c r="Y1727" i="2"/>
  <c r="Z1727" i="2"/>
  <c r="AA1727" i="2"/>
  <c r="N1728" i="2"/>
  <c r="O1728" i="2"/>
  <c r="R1728" i="2" s="1"/>
  <c r="P1728" i="2"/>
  <c r="Q1728" i="2"/>
  <c r="S1728" i="2"/>
  <c r="X1728" i="2"/>
  <c r="Y1728" i="2"/>
  <c r="Z1728" i="2"/>
  <c r="AA1728" i="2"/>
  <c r="N1729" i="2"/>
  <c r="O1729" i="2"/>
  <c r="R1729" i="2" s="1"/>
  <c r="P1729" i="2"/>
  <c r="Q1729" i="2"/>
  <c r="X1729" i="2"/>
  <c r="Y1729" i="2"/>
  <c r="Z1729" i="2"/>
  <c r="AA1729" i="2"/>
  <c r="N1730" i="2"/>
  <c r="O1730" i="2"/>
  <c r="R1730" i="2" s="1"/>
  <c r="P1730" i="2"/>
  <c r="Q1730" i="2"/>
  <c r="X1730" i="2"/>
  <c r="Y1730" i="2"/>
  <c r="Z1730" i="2"/>
  <c r="AA1730" i="2"/>
  <c r="N1731" i="2"/>
  <c r="O1731" i="2"/>
  <c r="R1731" i="2" s="1"/>
  <c r="P1731" i="2"/>
  <c r="Q1731" i="2"/>
  <c r="X1731" i="2"/>
  <c r="Y1731" i="2"/>
  <c r="Z1731" i="2"/>
  <c r="AA1731" i="2"/>
  <c r="N1732" i="2"/>
  <c r="O1732" i="2"/>
  <c r="R1732" i="2" s="1"/>
  <c r="P1732" i="2"/>
  <c r="Q1732" i="2"/>
  <c r="X1732" i="2"/>
  <c r="Y1732" i="2"/>
  <c r="Z1732" i="2"/>
  <c r="AA1732" i="2"/>
  <c r="N1733" i="2"/>
  <c r="O1733" i="2"/>
  <c r="R1733" i="2" s="1"/>
  <c r="P1733" i="2"/>
  <c r="Q1733" i="2"/>
  <c r="S1733" i="2"/>
  <c r="T1733" i="2"/>
  <c r="U1733" i="2" s="1"/>
  <c r="V1733" i="2"/>
  <c r="X1733" i="2"/>
  <c r="Y1733" i="2"/>
  <c r="Z1733" i="2"/>
  <c r="AA1733" i="2"/>
  <c r="N1734" i="2"/>
  <c r="O1734" i="2"/>
  <c r="R1734" i="2" s="1"/>
  <c r="P1734" i="2"/>
  <c r="Q1734" i="2"/>
  <c r="X1734" i="2"/>
  <c r="Y1734" i="2"/>
  <c r="Z1734" i="2"/>
  <c r="AA1734" i="2"/>
  <c r="N1735" i="2"/>
  <c r="O1735" i="2"/>
  <c r="R1735" i="2" s="1"/>
  <c r="P1735" i="2"/>
  <c r="Q1735" i="2"/>
  <c r="T1735" i="2"/>
  <c r="U1735" i="2" s="1"/>
  <c r="X1735" i="2"/>
  <c r="Y1735" i="2"/>
  <c r="Z1735" i="2"/>
  <c r="AA1735" i="2"/>
  <c r="N1736" i="2"/>
  <c r="O1736" i="2"/>
  <c r="R1736" i="2" s="1"/>
  <c r="P1736" i="2"/>
  <c r="Q1736" i="2"/>
  <c r="X1736" i="2"/>
  <c r="Y1736" i="2"/>
  <c r="Z1736" i="2"/>
  <c r="AA1736" i="2"/>
  <c r="N1737" i="2"/>
  <c r="O1737" i="2"/>
  <c r="R1737" i="2" s="1"/>
  <c r="P1737" i="2"/>
  <c r="Q1737" i="2"/>
  <c r="X1737" i="2"/>
  <c r="Y1737" i="2"/>
  <c r="Z1737" i="2"/>
  <c r="AA1737" i="2"/>
  <c r="N1738" i="2"/>
  <c r="O1738" i="2"/>
  <c r="R1738" i="2" s="1"/>
  <c r="P1738" i="2"/>
  <c r="Q1738" i="2"/>
  <c r="X1738" i="2"/>
  <c r="Y1738" i="2"/>
  <c r="Z1738" i="2"/>
  <c r="AA1738" i="2"/>
  <c r="N1739" i="2"/>
  <c r="O1739" i="2"/>
  <c r="R1739" i="2" s="1"/>
  <c r="P1739" i="2"/>
  <c r="Q1739" i="2"/>
  <c r="S1739" i="2"/>
  <c r="X1739" i="2"/>
  <c r="Y1739" i="2"/>
  <c r="Z1739" i="2"/>
  <c r="AA1739" i="2"/>
  <c r="N1740" i="2"/>
  <c r="O1740" i="2"/>
  <c r="R1740" i="2" s="1"/>
  <c r="P1740" i="2"/>
  <c r="Q1740" i="2"/>
  <c r="X1740" i="2"/>
  <c r="Y1740" i="2"/>
  <c r="Z1740" i="2"/>
  <c r="AA1740" i="2"/>
  <c r="N1741" i="2"/>
  <c r="O1741" i="2"/>
  <c r="R1741" i="2" s="1"/>
  <c r="P1741" i="2"/>
  <c r="Q1741" i="2"/>
  <c r="X1741" i="2"/>
  <c r="Y1741" i="2"/>
  <c r="Z1741" i="2"/>
  <c r="AA1741" i="2"/>
  <c r="N1742" i="2"/>
  <c r="O1742" i="2"/>
  <c r="R1742" i="2" s="1"/>
  <c r="P1742" i="2"/>
  <c r="Q1742" i="2"/>
  <c r="X1742" i="2"/>
  <c r="Y1742" i="2"/>
  <c r="Z1742" i="2"/>
  <c r="AA1742" i="2"/>
  <c r="N1743" i="2"/>
  <c r="O1743" i="2"/>
  <c r="R1743" i="2" s="1"/>
  <c r="P1743" i="2"/>
  <c r="Q1743" i="2"/>
  <c r="S1743" i="2"/>
  <c r="X1743" i="2"/>
  <c r="Y1743" i="2"/>
  <c r="Z1743" i="2"/>
  <c r="AA1743" i="2"/>
  <c r="N1744" i="2"/>
  <c r="O1744" i="2"/>
  <c r="R1744" i="2" s="1"/>
  <c r="P1744" i="2"/>
  <c r="Q1744" i="2"/>
  <c r="S1744" i="2"/>
  <c r="X1744" i="2"/>
  <c r="Y1744" i="2"/>
  <c r="Z1744" i="2"/>
  <c r="AA1744" i="2"/>
  <c r="N1745" i="2"/>
  <c r="O1745" i="2"/>
  <c r="R1745" i="2" s="1"/>
  <c r="P1745" i="2"/>
  <c r="Q1745" i="2"/>
  <c r="S1745" i="2"/>
  <c r="X1745" i="2"/>
  <c r="Y1745" i="2"/>
  <c r="Z1745" i="2"/>
  <c r="AA1745" i="2"/>
  <c r="N1746" i="2"/>
  <c r="O1746" i="2"/>
  <c r="R1746" i="2" s="1"/>
  <c r="P1746" i="2"/>
  <c r="Q1746" i="2"/>
  <c r="T1746" i="2"/>
  <c r="U1746" i="2" s="1"/>
  <c r="X1746" i="2"/>
  <c r="Y1746" i="2"/>
  <c r="Z1746" i="2"/>
  <c r="AA1746" i="2"/>
  <c r="N1747" i="2"/>
  <c r="O1747" i="2"/>
  <c r="R1747" i="2" s="1"/>
  <c r="P1747" i="2"/>
  <c r="Q1747" i="2"/>
  <c r="S1747" i="2"/>
  <c r="X1747" i="2"/>
  <c r="Y1747" i="2"/>
  <c r="Z1747" i="2"/>
  <c r="AA1747" i="2"/>
  <c r="N1748" i="2"/>
  <c r="O1748" i="2"/>
  <c r="R1748" i="2" s="1"/>
  <c r="P1748" i="2"/>
  <c r="Q1748" i="2"/>
  <c r="X1748" i="2"/>
  <c r="Y1748" i="2"/>
  <c r="Z1748" i="2"/>
  <c r="AA1748" i="2"/>
  <c r="N1749" i="2"/>
  <c r="O1749" i="2"/>
  <c r="R1749" i="2" s="1"/>
  <c r="P1749" i="2"/>
  <c r="Q1749" i="2"/>
  <c r="X1749" i="2"/>
  <c r="Y1749" i="2"/>
  <c r="Z1749" i="2"/>
  <c r="AA1749" i="2"/>
  <c r="N1750" i="2"/>
  <c r="O1750" i="2"/>
  <c r="R1750" i="2" s="1"/>
  <c r="P1750" i="2"/>
  <c r="Q1750" i="2"/>
  <c r="S1750" i="2"/>
  <c r="T1750" i="2"/>
  <c r="U1750" i="2" s="1"/>
  <c r="X1750" i="2"/>
  <c r="Y1750" i="2"/>
  <c r="Z1750" i="2"/>
  <c r="AA1750" i="2"/>
  <c r="N1751" i="2"/>
  <c r="O1751" i="2"/>
  <c r="R1751" i="2" s="1"/>
  <c r="P1751" i="2"/>
  <c r="Q1751" i="2"/>
  <c r="X1751" i="2"/>
  <c r="Y1751" i="2"/>
  <c r="Z1751" i="2"/>
  <c r="AA1751" i="2"/>
  <c r="N1752" i="2"/>
  <c r="O1752" i="2"/>
  <c r="R1752" i="2" s="1"/>
  <c r="P1752" i="2"/>
  <c r="Q1752" i="2"/>
  <c r="X1752" i="2"/>
  <c r="Y1752" i="2"/>
  <c r="Z1752" i="2"/>
  <c r="AA1752" i="2"/>
  <c r="N1753" i="2"/>
  <c r="O1753" i="2"/>
  <c r="R1753" i="2" s="1"/>
  <c r="P1753" i="2"/>
  <c r="Q1753" i="2"/>
  <c r="X1753" i="2"/>
  <c r="Y1753" i="2"/>
  <c r="Z1753" i="2"/>
  <c r="AA1753" i="2"/>
  <c r="N1754" i="2"/>
  <c r="O1754" i="2"/>
  <c r="R1754" i="2" s="1"/>
  <c r="P1754" i="2"/>
  <c r="Q1754" i="2"/>
  <c r="X1754" i="2"/>
  <c r="Y1754" i="2"/>
  <c r="Z1754" i="2"/>
  <c r="AA1754" i="2"/>
  <c r="N1755" i="2"/>
  <c r="O1755" i="2"/>
  <c r="R1755" i="2" s="1"/>
  <c r="P1755" i="2"/>
  <c r="Q1755" i="2"/>
  <c r="S1755" i="2"/>
  <c r="T1755" i="2"/>
  <c r="U1755" i="2" s="1"/>
  <c r="X1755" i="2"/>
  <c r="Y1755" i="2"/>
  <c r="Z1755" i="2"/>
  <c r="AA1755" i="2"/>
  <c r="N1756" i="2"/>
  <c r="O1756" i="2"/>
  <c r="R1756" i="2" s="1"/>
  <c r="P1756" i="2"/>
  <c r="Q1756" i="2"/>
  <c r="S1756" i="2"/>
  <c r="X1756" i="2"/>
  <c r="Y1756" i="2"/>
  <c r="Z1756" i="2"/>
  <c r="AA1756" i="2"/>
  <c r="N1757" i="2"/>
  <c r="O1757" i="2"/>
  <c r="R1757" i="2" s="1"/>
  <c r="P1757" i="2"/>
  <c r="Q1757" i="2"/>
  <c r="X1757" i="2"/>
  <c r="Y1757" i="2"/>
  <c r="Z1757" i="2"/>
  <c r="AA1757" i="2"/>
  <c r="N1758" i="2"/>
  <c r="O1758" i="2"/>
  <c r="R1758" i="2" s="1"/>
  <c r="P1758" i="2"/>
  <c r="Q1758" i="2"/>
  <c r="S1758" i="2"/>
  <c r="T1758" i="2"/>
  <c r="U1758" i="2" s="1"/>
  <c r="X1758" i="2"/>
  <c r="Y1758" i="2"/>
  <c r="Z1758" i="2"/>
  <c r="AA1758" i="2"/>
  <c r="N1759" i="2"/>
  <c r="O1759" i="2"/>
  <c r="R1759" i="2" s="1"/>
  <c r="P1759" i="2"/>
  <c r="Q1759" i="2"/>
  <c r="S1759" i="2"/>
  <c r="X1759" i="2"/>
  <c r="Y1759" i="2"/>
  <c r="Z1759" i="2"/>
  <c r="AA1759" i="2"/>
  <c r="N1760" i="2"/>
  <c r="O1760" i="2"/>
  <c r="R1760" i="2" s="1"/>
  <c r="P1760" i="2"/>
  <c r="Q1760" i="2"/>
  <c r="V1760" i="2"/>
  <c r="X1760" i="2"/>
  <c r="Y1760" i="2"/>
  <c r="Z1760" i="2"/>
  <c r="AA1760" i="2"/>
  <c r="N1761" i="2"/>
  <c r="O1761" i="2"/>
  <c r="R1761" i="2" s="1"/>
  <c r="P1761" i="2"/>
  <c r="Q1761" i="2"/>
  <c r="S1761" i="2"/>
  <c r="X1761" i="2"/>
  <c r="Y1761" i="2"/>
  <c r="Z1761" i="2"/>
  <c r="AA1761" i="2"/>
  <c r="N1762" i="2"/>
  <c r="O1762" i="2"/>
  <c r="R1762" i="2" s="1"/>
  <c r="P1762" i="2"/>
  <c r="Q1762" i="2"/>
  <c r="X1762" i="2"/>
  <c r="Y1762" i="2"/>
  <c r="Z1762" i="2"/>
  <c r="AA1762" i="2"/>
  <c r="N1763" i="2"/>
  <c r="O1763" i="2"/>
  <c r="R1763" i="2" s="1"/>
  <c r="P1763" i="2"/>
  <c r="Q1763" i="2"/>
  <c r="X1763" i="2"/>
  <c r="Y1763" i="2"/>
  <c r="Z1763" i="2"/>
  <c r="AA1763" i="2"/>
  <c r="N1764" i="2"/>
  <c r="O1764" i="2"/>
  <c r="R1764" i="2" s="1"/>
  <c r="P1764" i="2"/>
  <c r="Q1764" i="2"/>
  <c r="S1764" i="2"/>
  <c r="T1764" i="2"/>
  <c r="U1764" i="2" s="1"/>
  <c r="X1764" i="2"/>
  <c r="Y1764" i="2"/>
  <c r="Z1764" i="2"/>
  <c r="AA1764" i="2"/>
  <c r="N1765" i="2"/>
  <c r="O1765" i="2"/>
  <c r="R1765" i="2" s="1"/>
  <c r="P1765" i="2"/>
  <c r="Q1765" i="2"/>
  <c r="T1765" i="2"/>
  <c r="U1765" i="2" s="1"/>
  <c r="X1765" i="2"/>
  <c r="Y1765" i="2"/>
  <c r="Z1765" i="2"/>
  <c r="AA1765" i="2"/>
  <c r="N1766" i="2"/>
  <c r="O1766" i="2"/>
  <c r="R1766" i="2" s="1"/>
  <c r="P1766" i="2"/>
  <c r="Q1766" i="2"/>
  <c r="S1766" i="2"/>
  <c r="T1766" i="2"/>
  <c r="U1766" i="2" s="1"/>
  <c r="X1766" i="2"/>
  <c r="Y1766" i="2"/>
  <c r="Z1766" i="2"/>
  <c r="AA1766" i="2"/>
  <c r="N1767" i="2"/>
  <c r="O1767" i="2"/>
  <c r="R1767" i="2" s="1"/>
  <c r="P1767" i="2"/>
  <c r="Q1767" i="2"/>
  <c r="X1767" i="2"/>
  <c r="Y1767" i="2"/>
  <c r="Z1767" i="2"/>
  <c r="AA1767" i="2"/>
  <c r="N1768" i="2"/>
  <c r="O1768" i="2"/>
  <c r="R1768" i="2" s="1"/>
  <c r="P1768" i="2"/>
  <c r="Q1768" i="2"/>
  <c r="X1768" i="2"/>
  <c r="Y1768" i="2"/>
  <c r="Z1768" i="2"/>
  <c r="AA1768" i="2"/>
  <c r="N1769" i="2"/>
  <c r="O1769" i="2"/>
  <c r="R1769" i="2" s="1"/>
  <c r="P1769" i="2"/>
  <c r="Q1769" i="2"/>
  <c r="T1769" i="2"/>
  <c r="U1769" i="2" s="1"/>
  <c r="X1769" i="2"/>
  <c r="Y1769" i="2"/>
  <c r="Z1769" i="2"/>
  <c r="AA1769" i="2"/>
  <c r="N1770" i="2"/>
  <c r="O1770" i="2"/>
  <c r="R1770" i="2" s="1"/>
  <c r="P1770" i="2"/>
  <c r="Q1770" i="2"/>
  <c r="X1770" i="2"/>
  <c r="Y1770" i="2"/>
  <c r="Z1770" i="2"/>
  <c r="AA1770" i="2"/>
  <c r="N1771" i="2"/>
  <c r="O1771" i="2"/>
  <c r="R1771" i="2" s="1"/>
  <c r="P1771" i="2"/>
  <c r="Q1771" i="2"/>
  <c r="X1771" i="2"/>
  <c r="Y1771" i="2"/>
  <c r="Z1771" i="2"/>
  <c r="AA1771" i="2"/>
  <c r="N1772" i="2"/>
  <c r="O1772" i="2"/>
  <c r="R1772" i="2" s="1"/>
  <c r="P1772" i="2"/>
  <c r="Q1772" i="2"/>
  <c r="X1772" i="2"/>
  <c r="Y1772" i="2"/>
  <c r="Z1772" i="2"/>
  <c r="AA1772" i="2"/>
  <c r="N1773" i="2"/>
  <c r="O1773" i="2"/>
  <c r="R1773" i="2" s="1"/>
  <c r="P1773" i="2"/>
  <c r="Q1773" i="2"/>
  <c r="S1773" i="2"/>
  <c r="X1773" i="2"/>
  <c r="Y1773" i="2"/>
  <c r="Z1773" i="2"/>
  <c r="AA1773" i="2"/>
  <c r="N1774" i="2"/>
  <c r="O1774" i="2"/>
  <c r="R1774" i="2" s="1"/>
  <c r="P1774" i="2"/>
  <c r="Q1774" i="2"/>
  <c r="X1774" i="2"/>
  <c r="Y1774" i="2"/>
  <c r="Z1774" i="2"/>
  <c r="AA1774" i="2"/>
  <c r="N1775" i="2"/>
  <c r="O1775" i="2"/>
  <c r="R1775" i="2" s="1"/>
  <c r="P1775" i="2"/>
  <c r="Q1775" i="2"/>
  <c r="X1775" i="2"/>
  <c r="Y1775" i="2"/>
  <c r="Z1775" i="2"/>
  <c r="AA1775" i="2"/>
  <c r="N1776" i="2"/>
  <c r="O1776" i="2"/>
  <c r="R1776" i="2" s="1"/>
  <c r="P1776" i="2"/>
  <c r="Q1776" i="2"/>
  <c r="S1776" i="2"/>
  <c r="T1776" i="2"/>
  <c r="U1776" i="2" s="1"/>
  <c r="X1776" i="2"/>
  <c r="Y1776" i="2"/>
  <c r="Z1776" i="2"/>
  <c r="AA1776" i="2"/>
  <c r="N1777" i="2"/>
  <c r="O1777" i="2"/>
  <c r="R1777" i="2" s="1"/>
  <c r="P1777" i="2"/>
  <c r="Q1777" i="2"/>
  <c r="T1777" i="2"/>
  <c r="U1777" i="2" s="1"/>
  <c r="X1777" i="2"/>
  <c r="Y1777" i="2"/>
  <c r="Z1777" i="2"/>
  <c r="AA1777" i="2"/>
  <c r="N1778" i="2"/>
  <c r="O1778" i="2"/>
  <c r="R1778" i="2" s="1"/>
  <c r="P1778" i="2"/>
  <c r="Q1778" i="2"/>
  <c r="S1778" i="2"/>
  <c r="T1778" i="2"/>
  <c r="U1778" i="2" s="1"/>
  <c r="X1778" i="2"/>
  <c r="Y1778" i="2"/>
  <c r="Z1778" i="2"/>
  <c r="AA1778" i="2"/>
  <c r="N1779" i="2"/>
  <c r="O1779" i="2"/>
  <c r="R1779" i="2" s="1"/>
  <c r="P1779" i="2"/>
  <c r="Q1779" i="2"/>
  <c r="S1779" i="2"/>
  <c r="X1779" i="2"/>
  <c r="Y1779" i="2"/>
  <c r="Z1779" i="2"/>
  <c r="AA1779" i="2"/>
  <c r="N1780" i="2"/>
  <c r="O1780" i="2"/>
  <c r="R1780" i="2" s="1"/>
  <c r="P1780" i="2"/>
  <c r="Q1780" i="2"/>
  <c r="X1780" i="2"/>
  <c r="Y1780" i="2"/>
  <c r="Z1780" i="2"/>
  <c r="AA1780" i="2"/>
  <c r="N1781" i="2"/>
  <c r="O1781" i="2"/>
  <c r="R1781" i="2" s="1"/>
  <c r="P1781" i="2"/>
  <c r="Q1781" i="2"/>
  <c r="S1781" i="2"/>
  <c r="X1781" i="2"/>
  <c r="Y1781" i="2"/>
  <c r="Z1781" i="2"/>
  <c r="AA1781" i="2"/>
  <c r="N1782" i="2"/>
  <c r="O1782" i="2"/>
  <c r="R1782" i="2" s="1"/>
  <c r="P1782" i="2"/>
  <c r="Q1782" i="2"/>
  <c r="S1782" i="2"/>
  <c r="T1782" i="2"/>
  <c r="U1782" i="2" s="1"/>
  <c r="X1782" i="2"/>
  <c r="Y1782" i="2"/>
  <c r="Z1782" i="2"/>
  <c r="AA1782" i="2"/>
  <c r="N1783" i="2"/>
  <c r="O1783" i="2"/>
  <c r="R1783" i="2" s="1"/>
  <c r="P1783" i="2"/>
  <c r="Q1783" i="2"/>
  <c r="S1783" i="2"/>
  <c r="X1783" i="2"/>
  <c r="Y1783" i="2"/>
  <c r="Z1783" i="2"/>
  <c r="AA1783" i="2"/>
  <c r="N1784" i="2"/>
  <c r="O1784" i="2"/>
  <c r="R1784" i="2" s="1"/>
  <c r="P1784" i="2"/>
  <c r="Q1784" i="2"/>
  <c r="X1784" i="2"/>
  <c r="Y1784" i="2"/>
  <c r="Z1784" i="2"/>
  <c r="AA1784" i="2"/>
  <c r="N1785" i="2"/>
  <c r="O1785" i="2"/>
  <c r="R1785" i="2" s="1"/>
  <c r="P1785" i="2"/>
  <c r="Q1785" i="2"/>
  <c r="S1785" i="2"/>
  <c r="X1785" i="2"/>
  <c r="Y1785" i="2"/>
  <c r="Z1785" i="2"/>
  <c r="AA1785" i="2"/>
  <c r="N1786" i="2"/>
  <c r="O1786" i="2"/>
  <c r="R1786" i="2" s="1"/>
  <c r="P1786" i="2"/>
  <c r="Q1786" i="2"/>
  <c r="S1786" i="2"/>
  <c r="T1786" i="2"/>
  <c r="U1786" i="2" s="1"/>
  <c r="X1786" i="2"/>
  <c r="Y1786" i="2"/>
  <c r="Z1786" i="2"/>
  <c r="AA1786" i="2"/>
  <c r="N1787" i="2"/>
  <c r="O1787" i="2"/>
  <c r="R1787" i="2" s="1"/>
  <c r="P1787" i="2"/>
  <c r="Q1787" i="2"/>
  <c r="X1787" i="2"/>
  <c r="Y1787" i="2"/>
  <c r="Z1787" i="2"/>
  <c r="AA1787" i="2"/>
  <c r="N1788" i="2"/>
  <c r="O1788" i="2"/>
  <c r="R1788" i="2" s="1"/>
  <c r="P1788" i="2"/>
  <c r="Q1788" i="2"/>
  <c r="S1788" i="2"/>
  <c r="T1788" i="2"/>
  <c r="U1788" i="2" s="1"/>
  <c r="X1788" i="2"/>
  <c r="Y1788" i="2"/>
  <c r="Z1788" i="2"/>
  <c r="AA1788" i="2"/>
  <c r="N1789" i="2"/>
  <c r="O1789" i="2"/>
  <c r="R1789" i="2" s="1"/>
  <c r="P1789" i="2"/>
  <c r="Q1789" i="2"/>
  <c r="T1789" i="2"/>
  <c r="U1789" i="2" s="1"/>
  <c r="X1789" i="2"/>
  <c r="Y1789" i="2"/>
  <c r="Z1789" i="2"/>
  <c r="AA1789" i="2"/>
  <c r="N1790" i="2"/>
  <c r="O1790" i="2"/>
  <c r="R1790" i="2" s="1"/>
  <c r="P1790" i="2"/>
  <c r="Q1790" i="2"/>
  <c r="S1790" i="2"/>
  <c r="T1790" i="2"/>
  <c r="U1790" i="2" s="1"/>
  <c r="X1790" i="2"/>
  <c r="Y1790" i="2"/>
  <c r="Z1790" i="2"/>
  <c r="AA1790" i="2"/>
  <c r="N1791" i="2"/>
  <c r="O1791" i="2"/>
  <c r="R1791" i="2" s="1"/>
  <c r="P1791" i="2"/>
  <c r="Q1791" i="2"/>
  <c r="T1791" i="2"/>
  <c r="U1791" i="2" s="1"/>
  <c r="X1791" i="2"/>
  <c r="Y1791" i="2"/>
  <c r="Z1791" i="2"/>
  <c r="AA1791" i="2"/>
  <c r="N1792" i="2"/>
  <c r="O1792" i="2"/>
  <c r="R1792" i="2" s="1"/>
  <c r="P1792" i="2"/>
  <c r="Q1792" i="2"/>
  <c r="S1792" i="2"/>
  <c r="T1792" i="2"/>
  <c r="U1792" i="2" s="1"/>
  <c r="X1792" i="2"/>
  <c r="Y1792" i="2"/>
  <c r="Z1792" i="2"/>
  <c r="AA1792" i="2"/>
  <c r="N1793" i="2"/>
  <c r="O1793" i="2"/>
  <c r="R1793" i="2" s="1"/>
  <c r="P1793" i="2"/>
  <c r="Q1793" i="2"/>
  <c r="S1793" i="2"/>
  <c r="X1793" i="2"/>
  <c r="Y1793" i="2"/>
  <c r="Z1793" i="2"/>
  <c r="AA1793" i="2"/>
  <c r="N1794" i="2"/>
  <c r="O1794" i="2"/>
  <c r="R1794" i="2" s="1"/>
  <c r="P1794" i="2"/>
  <c r="Q1794" i="2"/>
  <c r="X1794" i="2"/>
  <c r="Y1794" i="2"/>
  <c r="Z1794" i="2"/>
  <c r="AA1794" i="2"/>
  <c r="N1795" i="2"/>
  <c r="O1795" i="2"/>
  <c r="R1795" i="2" s="1"/>
  <c r="P1795" i="2"/>
  <c r="Q1795" i="2"/>
  <c r="X1795" i="2"/>
  <c r="Y1795" i="2"/>
  <c r="Z1795" i="2"/>
  <c r="AA1795" i="2"/>
  <c r="N1796" i="2"/>
  <c r="O1796" i="2"/>
  <c r="R1796" i="2" s="1"/>
  <c r="P1796" i="2"/>
  <c r="Q1796" i="2"/>
  <c r="T1796" i="2"/>
  <c r="U1796" i="2" s="1"/>
  <c r="X1796" i="2"/>
  <c r="Y1796" i="2"/>
  <c r="Z1796" i="2"/>
  <c r="AA1796" i="2"/>
  <c r="N1797" i="2"/>
  <c r="O1797" i="2"/>
  <c r="R1797" i="2" s="1"/>
  <c r="P1797" i="2"/>
  <c r="Q1797" i="2"/>
  <c r="X1797" i="2"/>
  <c r="Y1797" i="2"/>
  <c r="Z1797" i="2"/>
  <c r="AA1797" i="2"/>
  <c r="N1798" i="2"/>
  <c r="O1798" i="2"/>
  <c r="R1798" i="2" s="1"/>
  <c r="P1798" i="2"/>
  <c r="Q1798" i="2"/>
  <c r="T1798" i="2"/>
  <c r="U1798" i="2" s="1"/>
  <c r="X1798" i="2"/>
  <c r="Y1798" i="2"/>
  <c r="Z1798" i="2"/>
  <c r="AA1798" i="2"/>
  <c r="N1799" i="2"/>
  <c r="O1799" i="2"/>
  <c r="R1799" i="2" s="1"/>
  <c r="P1799" i="2"/>
  <c r="Q1799" i="2"/>
  <c r="X1799" i="2"/>
  <c r="Y1799" i="2"/>
  <c r="Z1799" i="2"/>
  <c r="AA1799" i="2"/>
  <c r="N1800" i="2"/>
  <c r="O1800" i="2"/>
  <c r="R1800" i="2" s="1"/>
  <c r="P1800" i="2"/>
  <c r="Q1800" i="2"/>
  <c r="X1800" i="2"/>
  <c r="Y1800" i="2"/>
  <c r="Z1800" i="2"/>
  <c r="AA1800" i="2"/>
  <c r="N1801" i="2"/>
  <c r="O1801" i="2"/>
  <c r="R1801" i="2" s="1"/>
  <c r="P1801" i="2"/>
  <c r="Q1801" i="2"/>
  <c r="T1801" i="2"/>
  <c r="U1801" i="2" s="1"/>
  <c r="X1801" i="2"/>
  <c r="Y1801" i="2"/>
  <c r="Z1801" i="2"/>
  <c r="AA1801" i="2"/>
  <c r="N1802" i="2"/>
  <c r="O1802" i="2"/>
  <c r="R1802" i="2" s="1"/>
  <c r="P1802" i="2"/>
  <c r="Q1802" i="2"/>
  <c r="S1802" i="2"/>
  <c r="T1802" i="2"/>
  <c r="U1802" i="2" s="1"/>
  <c r="X1802" i="2"/>
  <c r="Y1802" i="2"/>
  <c r="Z1802" i="2"/>
  <c r="AA1802" i="2"/>
  <c r="N1803" i="2"/>
  <c r="O1803" i="2"/>
  <c r="R1803" i="2" s="1"/>
  <c r="P1803" i="2"/>
  <c r="Q1803" i="2"/>
  <c r="S1803" i="2"/>
  <c r="X1803" i="2"/>
  <c r="Y1803" i="2"/>
  <c r="Z1803" i="2"/>
  <c r="AA1803" i="2"/>
  <c r="N1804" i="2"/>
  <c r="O1804" i="2"/>
  <c r="R1804" i="2" s="1"/>
  <c r="P1804" i="2"/>
  <c r="Q1804" i="2"/>
  <c r="S1804" i="2"/>
  <c r="T1804" i="2"/>
  <c r="U1804" i="2" s="1"/>
  <c r="X1804" i="2"/>
  <c r="Y1804" i="2"/>
  <c r="Z1804" i="2"/>
  <c r="AA1804" i="2"/>
  <c r="N1805" i="2"/>
  <c r="O1805" i="2"/>
  <c r="R1805" i="2" s="1"/>
  <c r="P1805" i="2"/>
  <c r="Q1805" i="2"/>
  <c r="S1805" i="2"/>
  <c r="X1805" i="2"/>
  <c r="Y1805" i="2"/>
  <c r="Z1805" i="2"/>
  <c r="AA1805" i="2"/>
  <c r="N1806" i="2"/>
  <c r="O1806" i="2"/>
  <c r="R1806" i="2" s="1"/>
  <c r="P1806" i="2"/>
  <c r="Q1806" i="2"/>
  <c r="X1806" i="2"/>
  <c r="Y1806" i="2"/>
  <c r="Z1806" i="2"/>
  <c r="AA1806" i="2"/>
  <c r="N1807" i="2"/>
  <c r="O1807" i="2"/>
  <c r="R1807" i="2" s="1"/>
  <c r="P1807" i="2"/>
  <c r="Q1807" i="2"/>
  <c r="X1807" i="2"/>
  <c r="Y1807" i="2"/>
  <c r="Z1807" i="2"/>
  <c r="AA1807" i="2"/>
  <c r="N1808" i="2"/>
  <c r="O1808" i="2"/>
  <c r="R1808" i="2" s="1"/>
  <c r="P1808" i="2"/>
  <c r="Q1808" i="2"/>
  <c r="X1808" i="2"/>
  <c r="Y1808" i="2"/>
  <c r="Z1808" i="2"/>
  <c r="AA1808" i="2"/>
  <c r="N1809" i="2"/>
  <c r="O1809" i="2"/>
  <c r="R1809" i="2" s="1"/>
  <c r="P1809" i="2"/>
  <c r="Q1809" i="2"/>
  <c r="S1809" i="2"/>
  <c r="T1809" i="2"/>
  <c r="U1809" i="2" s="1"/>
  <c r="X1809" i="2"/>
  <c r="Y1809" i="2"/>
  <c r="Z1809" i="2"/>
  <c r="AA1809" i="2"/>
  <c r="N1810" i="2"/>
  <c r="O1810" i="2"/>
  <c r="R1810" i="2" s="1"/>
  <c r="P1810" i="2"/>
  <c r="Q1810" i="2"/>
  <c r="X1810" i="2"/>
  <c r="Y1810" i="2"/>
  <c r="Z1810" i="2"/>
  <c r="AA1810" i="2"/>
  <c r="N1811" i="2"/>
  <c r="O1811" i="2"/>
  <c r="R1811" i="2" s="1"/>
  <c r="P1811" i="2"/>
  <c r="Q1811" i="2"/>
  <c r="X1811" i="2"/>
  <c r="Y1811" i="2"/>
  <c r="Z1811" i="2"/>
  <c r="AA1811" i="2"/>
  <c r="N1812" i="2"/>
  <c r="O1812" i="2"/>
  <c r="R1812" i="2" s="1"/>
  <c r="P1812" i="2"/>
  <c r="Q1812" i="2"/>
  <c r="T1812" i="2"/>
  <c r="U1812" i="2" s="1"/>
  <c r="V1812" i="2"/>
  <c r="X1812" i="2"/>
  <c r="Y1812" i="2"/>
  <c r="Z1812" i="2"/>
  <c r="AA1812" i="2"/>
  <c r="N1813" i="2"/>
  <c r="O1813" i="2"/>
  <c r="R1813" i="2" s="1"/>
  <c r="P1813" i="2"/>
  <c r="Q1813" i="2"/>
  <c r="X1813" i="2"/>
  <c r="Y1813" i="2"/>
  <c r="Z1813" i="2"/>
  <c r="AA1813" i="2"/>
  <c r="N1814" i="2"/>
  <c r="O1814" i="2"/>
  <c r="R1814" i="2" s="1"/>
  <c r="P1814" i="2"/>
  <c r="Q1814" i="2"/>
  <c r="X1814" i="2"/>
  <c r="Y1814" i="2"/>
  <c r="Z1814" i="2"/>
  <c r="AA1814" i="2"/>
  <c r="N1815" i="2"/>
  <c r="O1815" i="2"/>
  <c r="R1815" i="2" s="1"/>
  <c r="P1815" i="2"/>
  <c r="Q1815" i="2"/>
  <c r="X1815" i="2"/>
  <c r="Y1815" i="2"/>
  <c r="Z1815" i="2"/>
  <c r="AA1815" i="2"/>
  <c r="N1816" i="2"/>
  <c r="O1816" i="2"/>
  <c r="R1816" i="2" s="1"/>
  <c r="P1816" i="2"/>
  <c r="Q1816" i="2"/>
  <c r="X1816" i="2"/>
  <c r="Y1816" i="2"/>
  <c r="Z1816" i="2"/>
  <c r="AA1816" i="2"/>
  <c r="N1817" i="2"/>
  <c r="O1817" i="2"/>
  <c r="R1817" i="2" s="1"/>
  <c r="P1817" i="2"/>
  <c r="Q1817" i="2"/>
  <c r="X1817" i="2"/>
  <c r="Y1817" i="2"/>
  <c r="Z1817" i="2"/>
  <c r="AA1817" i="2"/>
  <c r="N1818" i="2"/>
  <c r="O1818" i="2"/>
  <c r="R1818" i="2" s="1"/>
  <c r="P1818" i="2"/>
  <c r="Q1818" i="2"/>
  <c r="X1818" i="2"/>
  <c r="Y1818" i="2"/>
  <c r="Z1818" i="2"/>
  <c r="AA1818" i="2"/>
  <c r="N1819" i="2"/>
  <c r="O1819" i="2"/>
  <c r="R1819" i="2" s="1"/>
  <c r="P1819" i="2"/>
  <c r="Q1819" i="2"/>
  <c r="X1819" i="2"/>
  <c r="Y1819" i="2"/>
  <c r="Z1819" i="2"/>
  <c r="AA1819" i="2"/>
  <c r="N1820" i="2"/>
  <c r="O1820" i="2"/>
  <c r="R1820" i="2" s="1"/>
  <c r="P1820" i="2"/>
  <c r="Q1820" i="2"/>
  <c r="S1820" i="2"/>
  <c r="X1820" i="2"/>
  <c r="Y1820" i="2"/>
  <c r="Z1820" i="2"/>
  <c r="AA1820" i="2"/>
  <c r="N1821" i="2"/>
  <c r="O1821" i="2"/>
  <c r="R1821" i="2" s="1"/>
  <c r="P1821" i="2"/>
  <c r="Q1821" i="2"/>
  <c r="X1821" i="2"/>
  <c r="Y1821" i="2"/>
  <c r="Z1821" i="2"/>
  <c r="AA1821" i="2"/>
  <c r="N1822" i="2"/>
  <c r="O1822" i="2"/>
  <c r="R1822" i="2" s="1"/>
  <c r="P1822" i="2"/>
  <c r="Q1822" i="2"/>
  <c r="S1822" i="2"/>
  <c r="X1822" i="2"/>
  <c r="Y1822" i="2"/>
  <c r="Z1822" i="2"/>
  <c r="AA1822" i="2"/>
  <c r="N1823" i="2"/>
  <c r="O1823" i="2"/>
  <c r="R1823" i="2" s="1"/>
  <c r="P1823" i="2"/>
  <c r="Q1823" i="2"/>
  <c r="S1823" i="2"/>
  <c r="T1823" i="2"/>
  <c r="U1823" i="2" s="1"/>
  <c r="X1823" i="2"/>
  <c r="Y1823" i="2"/>
  <c r="Z1823" i="2"/>
  <c r="AA1823" i="2"/>
  <c r="N1824" i="2"/>
  <c r="O1824" i="2"/>
  <c r="R1824" i="2" s="1"/>
  <c r="P1824" i="2"/>
  <c r="Q1824" i="2"/>
  <c r="X1824" i="2"/>
  <c r="Y1824" i="2"/>
  <c r="Z1824" i="2"/>
  <c r="AA1824" i="2"/>
  <c r="N1825" i="2"/>
  <c r="O1825" i="2"/>
  <c r="R1825" i="2" s="1"/>
  <c r="P1825" i="2"/>
  <c r="Q1825" i="2"/>
  <c r="X1825" i="2"/>
  <c r="Y1825" i="2"/>
  <c r="Z1825" i="2"/>
  <c r="AA1825" i="2"/>
  <c r="N1826" i="2"/>
  <c r="O1826" i="2"/>
  <c r="R1826" i="2" s="1"/>
  <c r="P1826" i="2"/>
  <c r="Q1826" i="2"/>
  <c r="T1826" i="2"/>
  <c r="U1826" i="2" s="1"/>
  <c r="X1826" i="2"/>
  <c r="Y1826" i="2"/>
  <c r="Z1826" i="2"/>
  <c r="AA1826" i="2"/>
  <c r="N1827" i="2"/>
  <c r="O1827" i="2"/>
  <c r="R1827" i="2" s="1"/>
  <c r="P1827" i="2"/>
  <c r="Q1827" i="2"/>
  <c r="X1827" i="2"/>
  <c r="Y1827" i="2"/>
  <c r="Z1827" i="2"/>
  <c r="AA1827" i="2"/>
  <c r="N1828" i="2"/>
  <c r="O1828" i="2"/>
  <c r="R1828" i="2" s="1"/>
  <c r="P1828" i="2"/>
  <c r="Q1828" i="2"/>
  <c r="S1828" i="2"/>
  <c r="T1828" i="2"/>
  <c r="U1828" i="2" s="1"/>
  <c r="X1828" i="2"/>
  <c r="Y1828" i="2"/>
  <c r="Z1828" i="2"/>
  <c r="AA1828" i="2"/>
  <c r="N1829" i="2"/>
  <c r="O1829" i="2"/>
  <c r="R1829" i="2" s="1"/>
  <c r="P1829" i="2"/>
  <c r="Q1829" i="2"/>
  <c r="X1829" i="2"/>
  <c r="Y1829" i="2"/>
  <c r="Z1829" i="2"/>
  <c r="AA1829" i="2"/>
  <c r="N1830" i="2"/>
  <c r="O1830" i="2"/>
  <c r="R1830" i="2" s="1"/>
  <c r="P1830" i="2"/>
  <c r="Q1830" i="2"/>
  <c r="S1830" i="2"/>
  <c r="T1830" i="2"/>
  <c r="U1830" i="2" s="1"/>
  <c r="V1830" i="2"/>
  <c r="X1830" i="2"/>
  <c r="Y1830" i="2"/>
  <c r="Z1830" i="2"/>
  <c r="AA1830" i="2"/>
  <c r="N1831" i="2"/>
  <c r="O1831" i="2"/>
  <c r="R1831" i="2" s="1"/>
  <c r="P1831" i="2"/>
  <c r="Q1831" i="2"/>
  <c r="S1831" i="2"/>
  <c r="X1831" i="2"/>
  <c r="Y1831" i="2"/>
  <c r="Z1831" i="2"/>
  <c r="AA1831" i="2"/>
  <c r="N1832" i="2"/>
  <c r="O1832" i="2"/>
  <c r="R1832" i="2" s="1"/>
  <c r="P1832" i="2"/>
  <c r="Q1832" i="2"/>
  <c r="X1832" i="2"/>
  <c r="Y1832" i="2"/>
  <c r="Z1832" i="2"/>
  <c r="AA1832" i="2"/>
  <c r="N1833" i="2"/>
  <c r="O1833" i="2"/>
  <c r="R1833" i="2" s="1"/>
  <c r="P1833" i="2"/>
  <c r="Q1833" i="2"/>
  <c r="T1833" i="2"/>
  <c r="U1833" i="2" s="1"/>
  <c r="X1833" i="2"/>
  <c r="Y1833" i="2"/>
  <c r="Z1833" i="2"/>
  <c r="AA1833" i="2"/>
  <c r="N1834" i="2"/>
  <c r="O1834" i="2"/>
  <c r="R1834" i="2" s="1"/>
  <c r="P1834" i="2"/>
  <c r="Q1834" i="2"/>
  <c r="S1834" i="2"/>
  <c r="X1834" i="2"/>
  <c r="Y1834" i="2"/>
  <c r="Z1834" i="2"/>
  <c r="AA1834" i="2"/>
  <c r="N1835" i="2"/>
  <c r="O1835" i="2"/>
  <c r="R1835" i="2" s="1"/>
  <c r="P1835" i="2"/>
  <c r="Q1835" i="2"/>
  <c r="T1835" i="2"/>
  <c r="U1835" i="2" s="1"/>
  <c r="X1835" i="2"/>
  <c r="Y1835" i="2"/>
  <c r="Z1835" i="2"/>
  <c r="AA1835" i="2"/>
  <c r="N1836" i="2"/>
  <c r="O1836" i="2"/>
  <c r="R1836" i="2" s="1"/>
  <c r="P1836" i="2"/>
  <c r="Q1836" i="2"/>
  <c r="S1836" i="2"/>
  <c r="T1836" i="2"/>
  <c r="U1836" i="2" s="1"/>
  <c r="X1836" i="2"/>
  <c r="Y1836" i="2"/>
  <c r="Z1836" i="2"/>
  <c r="AA1836" i="2"/>
  <c r="N1837" i="2"/>
  <c r="O1837" i="2"/>
  <c r="R1837" i="2" s="1"/>
  <c r="P1837" i="2"/>
  <c r="Q1837" i="2"/>
  <c r="X1837" i="2"/>
  <c r="Y1837" i="2"/>
  <c r="Z1837" i="2"/>
  <c r="AA1837" i="2"/>
  <c r="N1838" i="2"/>
  <c r="O1838" i="2"/>
  <c r="R1838" i="2" s="1"/>
  <c r="P1838" i="2"/>
  <c r="Q1838" i="2"/>
  <c r="S1838" i="2"/>
  <c r="T1838" i="2"/>
  <c r="U1838" i="2" s="1"/>
  <c r="V1838" i="2"/>
  <c r="X1838" i="2"/>
  <c r="Y1838" i="2"/>
  <c r="Z1838" i="2"/>
  <c r="AA1838" i="2"/>
  <c r="N1839" i="2"/>
  <c r="O1839" i="2"/>
  <c r="R1839" i="2" s="1"/>
  <c r="P1839" i="2"/>
  <c r="Q1839" i="2"/>
  <c r="S1839" i="2"/>
  <c r="T1839" i="2"/>
  <c r="U1839" i="2" s="1"/>
  <c r="X1839" i="2"/>
  <c r="Y1839" i="2"/>
  <c r="Z1839" i="2"/>
  <c r="AA1839" i="2"/>
  <c r="N1840" i="2"/>
  <c r="O1840" i="2"/>
  <c r="R1840" i="2" s="1"/>
  <c r="P1840" i="2"/>
  <c r="Q1840" i="2"/>
  <c r="X1840" i="2"/>
  <c r="Y1840" i="2"/>
  <c r="Z1840" i="2"/>
  <c r="AA1840" i="2"/>
  <c r="N1841" i="2"/>
  <c r="O1841" i="2"/>
  <c r="R1841" i="2" s="1"/>
  <c r="P1841" i="2"/>
  <c r="Q1841" i="2"/>
  <c r="X1841" i="2"/>
  <c r="Y1841" i="2"/>
  <c r="Z1841" i="2"/>
  <c r="AA1841" i="2"/>
  <c r="N1842" i="2"/>
  <c r="O1842" i="2"/>
  <c r="R1842" i="2" s="1"/>
  <c r="P1842" i="2"/>
  <c r="Q1842" i="2"/>
  <c r="X1842" i="2"/>
  <c r="Y1842" i="2"/>
  <c r="Z1842" i="2"/>
  <c r="AA1842" i="2"/>
  <c r="N1843" i="2"/>
  <c r="O1843" i="2"/>
  <c r="R1843" i="2" s="1"/>
  <c r="P1843" i="2"/>
  <c r="Q1843" i="2"/>
  <c r="S1843" i="2"/>
  <c r="T1843" i="2"/>
  <c r="U1843" i="2" s="1"/>
  <c r="X1843" i="2"/>
  <c r="Y1843" i="2"/>
  <c r="Z1843" i="2"/>
  <c r="AA1843" i="2"/>
  <c r="N1844" i="2"/>
  <c r="O1844" i="2"/>
  <c r="R1844" i="2" s="1"/>
  <c r="P1844" i="2"/>
  <c r="Q1844" i="2"/>
  <c r="X1844" i="2"/>
  <c r="Y1844" i="2"/>
  <c r="Z1844" i="2"/>
  <c r="AA1844" i="2"/>
  <c r="N1845" i="2"/>
  <c r="O1845" i="2"/>
  <c r="R1845" i="2" s="1"/>
  <c r="P1845" i="2"/>
  <c r="Q1845" i="2"/>
  <c r="W1845" i="2"/>
  <c r="X1845" i="2"/>
  <c r="Y1845" i="2"/>
  <c r="Z1845" i="2"/>
  <c r="AA1845" i="2"/>
  <c r="N1846" i="2"/>
  <c r="O1846" i="2"/>
  <c r="R1846" i="2" s="1"/>
  <c r="P1846" i="2"/>
  <c r="Q1846" i="2"/>
  <c r="S1846" i="2"/>
  <c r="X1846" i="2"/>
  <c r="Y1846" i="2"/>
  <c r="Z1846" i="2"/>
  <c r="AA1846" i="2"/>
  <c r="N1847" i="2"/>
  <c r="O1847" i="2"/>
  <c r="R1847" i="2" s="1"/>
  <c r="P1847" i="2"/>
  <c r="Q1847" i="2"/>
  <c r="X1847" i="2"/>
  <c r="Y1847" i="2"/>
  <c r="Z1847" i="2"/>
  <c r="AA1847" i="2"/>
  <c r="N1848" i="2"/>
  <c r="O1848" i="2"/>
  <c r="R1848" i="2" s="1"/>
  <c r="P1848" i="2"/>
  <c r="Q1848" i="2"/>
  <c r="X1848" i="2"/>
  <c r="Y1848" i="2"/>
  <c r="Z1848" i="2"/>
  <c r="AA1848" i="2"/>
  <c r="N1849" i="2"/>
  <c r="O1849" i="2"/>
  <c r="R1849" i="2" s="1"/>
  <c r="P1849" i="2"/>
  <c r="Q1849" i="2"/>
  <c r="S1849" i="2"/>
  <c r="T1849" i="2"/>
  <c r="U1849" i="2" s="1"/>
  <c r="X1849" i="2"/>
  <c r="Y1849" i="2"/>
  <c r="Z1849" i="2"/>
  <c r="AA1849" i="2"/>
  <c r="N1850" i="2"/>
  <c r="O1850" i="2"/>
  <c r="R1850" i="2" s="1"/>
  <c r="P1850" i="2"/>
  <c r="Q1850" i="2"/>
  <c r="S1850" i="2"/>
  <c r="T1850" i="2"/>
  <c r="U1850" i="2" s="1"/>
  <c r="X1850" i="2"/>
  <c r="Y1850" i="2"/>
  <c r="Z1850" i="2"/>
  <c r="AA1850" i="2"/>
  <c r="N1851" i="2"/>
  <c r="O1851" i="2"/>
  <c r="R1851" i="2" s="1"/>
  <c r="P1851" i="2"/>
  <c r="Q1851" i="2"/>
  <c r="X1851" i="2"/>
  <c r="Y1851" i="2"/>
  <c r="Z1851" i="2"/>
  <c r="AA1851" i="2"/>
  <c r="N1852" i="2"/>
  <c r="O1852" i="2"/>
  <c r="R1852" i="2" s="1"/>
  <c r="P1852" i="2"/>
  <c r="Q1852" i="2"/>
  <c r="X1852" i="2"/>
  <c r="Y1852" i="2"/>
  <c r="Z1852" i="2"/>
  <c r="AA1852" i="2"/>
  <c r="N1853" i="2"/>
  <c r="O1853" i="2"/>
  <c r="R1853" i="2" s="1"/>
  <c r="P1853" i="2"/>
  <c r="Q1853" i="2"/>
  <c r="S1853" i="2"/>
  <c r="T1853" i="2"/>
  <c r="U1853" i="2" s="1"/>
  <c r="X1853" i="2"/>
  <c r="Y1853" i="2"/>
  <c r="Z1853" i="2"/>
  <c r="AA1853" i="2"/>
  <c r="N1854" i="2"/>
  <c r="O1854" i="2"/>
  <c r="R1854" i="2" s="1"/>
  <c r="P1854" i="2"/>
  <c r="Q1854" i="2"/>
  <c r="X1854" i="2"/>
  <c r="Y1854" i="2"/>
  <c r="Z1854" i="2"/>
  <c r="AA1854" i="2"/>
  <c r="N1855" i="2"/>
  <c r="O1855" i="2"/>
  <c r="R1855" i="2" s="1"/>
  <c r="P1855" i="2"/>
  <c r="Q1855" i="2"/>
  <c r="S1855" i="2"/>
  <c r="T1855" i="2"/>
  <c r="U1855" i="2" s="1"/>
  <c r="V1855" i="2"/>
  <c r="X1855" i="2"/>
  <c r="Y1855" i="2"/>
  <c r="Z1855" i="2"/>
  <c r="AA1855" i="2"/>
  <c r="N1856" i="2"/>
  <c r="O1856" i="2"/>
  <c r="R1856" i="2" s="1"/>
  <c r="P1856" i="2"/>
  <c r="Q1856" i="2"/>
  <c r="S1856" i="2"/>
  <c r="X1856" i="2"/>
  <c r="Y1856" i="2"/>
  <c r="Z1856" i="2"/>
  <c r="AA1856" i="2"/>
  <c r="N1857" i="2"/>
  <c r="O1857" i="2"/>
  <c r="R1857" i="2" s="1"/>
  <c r="P1857" i="2"/>
  <c r="Q1857" i="2"/>
  <c r="S1857" i="2"/>
  <c r="T1857" i="2"/>
  <c r="U1857" i="2" s="1"/>
  <c r="X1857" i="2"/>
  <c r="Y1857" i="2"/>
  <c r="Z1857" i="2"/>
  <c r="AA1857" i="2"/>
  <c r="N1858" i="2"/>
  <c r="O1858" i="2"/>
  <c r="R1858" i="2" s="1"/>
  <c r="P1858" i="2"/>
  <c r="Q1858" i="2"/>
  <c r="X1858" i="2"/>
  <c r="Y1858" i="2"/>
  <c r="Z1858" i="2"/>
  <c r="AA1858" i="2"/>
  <c r="N1859" i="2"/>
  <c r="O1859" i="2"/>
  <c r="R1859" i="2" s="1"/>
  <c r="P1859" i="2"/>
  <c r="Q1859" i="2"/>
  <c r="X1859" i="2"/>
  <c r="Y1859" i="2"/>
  <c r="Z1859" i="2"/>
  <c r="AA1859" i="2"/>
  <c r="N1860" i="2"/>
  <c r="O1860" i="2"/>
  <c r="R1860" i="2" s="1"/>
  <c r="P1860" i="2"/>
  <c r="Q1860" i="2"/>
  <c r="S1860" i="2"/>
  <c r="T1860" i="2"/>
  <c r="U1860" i="2" s="1"/>
  <c r="X1860" i="2"/>
  <c r="Y1860" i="2"/>
  <c r="Z1860" i="2"/>
  <c r="AA1860" i="2"/>
  <c r="N1861" i="2"/>
  <c r="O1861" i="2"/>
  <c r="R1861" i="2" s="1"/>
  <c r="P1861" i="2"/>
  <c r="Q1861" i="2"/>
  <c r="X1861" i="2"/>
  <c r="Y1861" i="2"/>
  <c r="Z1861" i="2"/>
  <c r="AA1861" i="2"/>
  <c r="N1862" i="2"/>
  <c r="O1862" i="2"/>
  <c r="R1862" i="2" s="1"/>
  <c r="P1862" i="2"/>
  <c r="Q1862" i="2"/>
  <c r="X1862" i="2"/>
  <c r="Y1862" i="2"/>
  <c r="Z1862" i="2"/>
  <c r="AA1862" i="2"/>
  <c r="N1863" i="2"/>
  <c r="O1863" i="2"/>
  <c r="R1863" i="2" s="1"/>
  <c r="P1863" i="2"/>
  <c r="Q1863" i="2"/>
  <c r="T1863" i="2"/>
  <c r="U1863" i="2" s="1"/>
  <c r="X1863" i="2"/>
  <c r="Y1863" i="2"/>
  <c r="Z1863" i="2"/>
  <c r="AA1863" i="2"/>
  <c r="N1864" i="2"/>
  <c r="O1864" i="2"/>
  <c r="R1864" i="2" s="1"/>
  <c r="P1864" i="2"/>
  <c r="Q1864" i="2"/>
  <c r="S1864" i="2"/>
  <c r="X1864" i="2"/>
  <c r="Y1864" i="2"/>
  <c r="Z1864" i="2"/>
  <c r="AA1864" i="2"/>
  <c r="N1865" i="2"/>
  <c r="O1865" i="2"/>
  <c r="R1865" i="2" s="1"/>
  <c r="P1865" i="2"/>
  <c r="Q1865" i="2"/>
  <c r="X1865" i="2"/>
  <c r="Y1865" i="2"/>
  <c r="Z1865" i="2"/>
  <c r="AA1865" i="2"/>
  <c r="N1866" i="2"/>
  <c r="O1866" i="2"/>
  <c r="R1866" i="2" s="1"/>
  <c r="P1866" i="2"/>
  <c r="Q1866" i="2"/>
  <c r="S1866" i="2"/>
  <c r="T1866" i="2"/>
  <c r="U1866" i="2" s="1"/>
  <c r="X1866" i="2"/>
  <c r="Y1866" i="2"/>
  <c r="Z1866" i="2"/>
  <c r="AA1866" i="2"/>
  <c r="N1867" i="2"/>
  <c r="O1867" i="2"/>
  <c r="R1867" i="2" s="1"/>
  <c r="P1867" i="2"/>
  <c r="Q1867" i="2"/>
  <c r="V1867" i="2"/>
  <c r="X1867" i="2"/>
  <c r="Y1867" i="2"/>
  <c r="Z1867" i="2"/>
  <c r="AA1867" i="2"/>
  <c r="N1868" i="2"/>
  <c r="O1868" i="2"/>
  <c r="R1868" i="2" s="1"/>
  <c r="P1868" i="2"/>
  <c r="Q1868" i="2"/>
  <c r="X1868" i="2"/>
  <c r="Y1868" i="2"/>
  <c r="Z1868" i="2"/>
  <c r="AA1868" i="2"/>
  <c r="N1869" i="2"/>
  <c r="O1869" i="2"/>
  <c r="R1869" i="2" s="1"/>
  <c r="P1869" i="2"/>
  <c r="Q1869" i="2"/>
  <c r="X1869" i="2"/>
  <c r="Y1869" i="2"/>
  <c r="Z1869" i="2"/>
  <c r="AA1869" i="2"/>
  <c r="N1870" i="2"/>
  <c r="O1870" i="2"/>
  <c r="R1870" i="2" s="1"/>
  <c r="P1870" i="2"/>
  <c r="Q1870" i="2"/>
  <c r="X1870" i="2"/>
  <c r="Y1870" i="2"/>
  <c r="Z1870" i="2"/>
  <c r="AA1870" i="2"/>
  <c r="N1871" i="2"/>
  <c r="O1871" i="2"/>
  <c r="R1871" i="2" s="1"/>
  <c r="P1871" i="2"/>
  <c r="Q1871" i="2"/>
  <c r="S1871" i="2"/>
  <c r="T1871" i="2"/>
  <c r="U1871" i="2" s="1"/>
  <c r="X1871" i="2"/>
  <c r="Y1871" i="2"/>
  <c r="Z1871" i="2"/>
  <c r="AA1871" i="2"/>
  <c r="N1872" i="2"/>
  <c r="O1872" i="2"/>
  <c r="R1872" i="2" s="1"/>
  <c r="P1872" i="2"/>
  <c r="Q1872" i="2"/>
  <c r="S1872" i="2"/>
  <c r="X1872" i="2"/>
  <c r="Y1872" i="2"/>
  <c r="Z1872" i="2"/>
  <c r="AA1872" i="2"/>
  <c r="N1873" i="2"/>
  <c r="O1873" i="2"/>
  <c r="R1873" i="2" s="1"/>
  <c r="P1873" i="2"/>
  <c r="Q1873" i="2"/>
  <c r="X1873" i="2"/>
  <c r="Y1873" i="2"/>
  <c r="Z1873" i="2"/>
  <c r="AA1873" i="2"/>
  <c r="N1874" i="2"/>
  <c r="O1874" i="2"/>
  <c r="R1874" i="2" s="1"/>
  <c r="P1874" i="2"/>
  <c r="Q1874" i="2"/>
  <c r="X1874" i="2"/>
  <c r="Y1874" i="2"/>
  <c r="Z1874" i="2"/>
  <c r="AA1874" i="2"/>
  <c r="N1875" i="2"/>
  <c r="O1875" i="2"/>
  <c r="R1875" i="2" s="1"/>
  <c r="P1875" i="2"/>
  <c r="Q1875" i="2"/>
  <c r="S1875" i="2"/>
  <c r="X1875" i="2"/>
  <c r="Y1875" i="2"/>
  <c r="Z1875" i="2"/>
  <c r="AA1875" i="2"/>
  <c r="N1876" i="2"/>
  <c r="O1876" i="2"/>
  <c r="R1876" i="2" s="1"/>
  <c r="P1876" i="2"/>
  <c r="Q1876" i="2"/>
  <c r="X1876" i="2"/>
  <c r="Y1876" i="2"/>
  <c r="Z1876" i="2"/>
  <c r="AA1876" i="2"/>
  <c r="N1877" i="2"/>
  <c r="O1877" i="2"/>
  <c r="R1877" i="2" s="1"/>
  <c r="P1877" i="2"/>
  <c r="Q1877" i="2"/>
  <c r="X1877" i="2"/>
  <c r="Y1877" i="2"/>
  <c r="Z1877" i="2"/>
  <c r="AA1877" i="2"/>
  <c r="N1878" i="2"/>
  <c r="O1878" i="2"/>
  <c r="R1878" i="2" s="1"/>
  <c r="P1878" i="2"/>
  <c r="Q1878" i="2"/>
  <c r="X1878" i="2"/>
  <c r="Y1878" i="2"/>
  <c r="Z1878" i="2"/>
  <c r="AA1878" i="2"/>
  <c r="N1879" i="2"/>
  <c r="O1879" i="2"/>
  <c r="R1879" i="2" s="1"/>
  <c r="P1879" i="2"/>
  <c r="Q1879" i="2"/>
  <c r="X1879" i="2"/>
  <c r="Y1879" i="2"/>
  <c r="Z1879" i="2"/>
  <c r="AA1879" i="2"/>
  <c r="N1880" i="2"/>
  <c r="O1880" i="2"/>
  <c r="R1880" i="2" s="1"/>
  <c r="P1880" i="2"/>
  <c r="Q1880" i="2"/>
  <c r="X1880" i="2"/>
  <c r="Y1880" i="2"/>
  <c r="Z1880" i="2"/>
  <c r="AA1880" i="2"/>
  <c r="N1881" i="2"/>
  <c r="O1881" i="2"/>
  <c r="R1881" i="2" s="1"/>
  <c r="P1881" i="2"/>
  <c r="Q1881" i="2"/>
  <c r="S1881" i="2"/>
  <c r="T1881" i="2"/>
  <c r="U1881" i="2" s="1"/>
  <c r="X1881" i="2"/>
  <c r="Y1881" i="2"/>
  <c r="Z1881" i="2"/>
  <c r="AA1881" i="2"/>
  <c r="N1882" i="2"/>
  <c r="O1882" i="2"/>
  <c r="R1882" i="2" s="1"/>
  <c r="P1882" i="2"/>
  <c r="Q1882" i="2"/>
  <c r="S1882" i="2"/>
  <c r="T1882" i="2"/>
  <c r="U1882" i="2" s="1"/>
  <c r="W1882" i="2"/>
  <c r="X1882" i="2"/>
  <c r="Y1882" i="2"/>
  <c r="Z1882" i="2"/>
  <c r="AA1882" i="2"/>
  <c r="N1883" i="2"/>
  <c r="O1883" i="2"/>
  <c r="R1883" i="2" s="1"/>
  <c r="P1883" i="2"/>
  <c r="Q1883" i="2"/>
  <c r="X1883" i="2"/>
  <c r="Y1883" i="2"/>
  <c r="Z1883" i="2"/>
  <c r="AA1883" i="2"/>
  <c r="N1884" i="2"/>
  <c r="O1884" i="2"/>
  <c r="R1884" i="2" s="1"/>
  <c r="P1884" i="2"/>
  <c r="Q1884" i="2"/>
  <c r="X1884" i="2"/>
  <c r="Y1884" i="2"/>
  <c r="Z1884" i="2"/>
  <c r="AA1884" i="2"/>
  <c r="N1885" i="2"/>
  <c r="O1885" i="2"/>
  <c r="R1885" i="2" s="1"/>
  <c r="P1885" i="2"/>
  <c r="Q1885" i="2"/>
  <c r="X1885" i="2"/>
  <c r="Y1885" i="2"/>
  <c r="Z1885" i="2"/>
  <c r="AA1885" i="2"/>
  <c r="N1886" i="2"/>
  <c r="O1886" i="2"/>
  <c r="R1886" i="2" s="1"/>
  <c r="P1886" i="2"/>
  <c r="Q1886" i="2"/>
  <c r="X1886" i="2"/>
  <c r="Y1886" i="2"/>
  <c r="Z1886" i="2"/>
  <c r="AA1886" i="2"/>
  <c r="N1887" i="2"/>
  <c r="O1887" i="2"/>
  <c r="R1887" i="2" s="1"/>
  <c r="P1887" i="2"/>
  <c r="Q1887" i="2"/>
  <c r="X1887" i="2"/>
  <c r="Y1887" i="2"/>
  <c r="Z1887" i="2"/>
  <c r="AA1887" i="2"/>
  <c r="N1888" i="2"/>
  <c r="O1888" i="2"/>
  <c r="R1888" i="2" s="1"/>
  <c r="P1888" i="2"/>
  <c r="Q1888" i="2"/>
  <c r="S1888" i="2"/>
  <c r="T1888" i="2"/>
  <c r="U1888" i="2" s="1"/>
  <c r="X1888" i="2"/>
  <c r="Y1888" i="2"/>
  <c r="Z1888" i="2"/>
  <c r="AA1888" i="2"/>
  <c r="N1889" i="2"/>
  <c r="O1889" i="2"/>
  <c r="R1889" i="2" s="1"/>
  <c r="P1889" i="2"/>
  <c r="Q1889" i="2"/>
  <c r="S1889" i="2"/>
  <c r="T1889" i="2"/>
  <c r="U1889" i="2" s="1"/>
  <c r="X1889" i="2"/>
  <c r="Y1889" i="2"/>
  <c r="Z1889" i="2"/>
  <c r="AA1889" i="2"/>
  <c r="N1890" i="2"/>
  <c r="O1890" i="2"/>
  <c r="R1890" i="2" s="1"/>
  <c r="P1890" i="2"/>
  <c r="Q1890" i="2"/>
  <c r="S1890" i="2"/>
  <c r="T1890" i="2"/>
  <c r="U1890" i="2" s="1"/>
  <c r="X1890" i="2"/>
  <c r="Y1890" i="2"/>
  <c r="Z1890" i="2"/>
  <c r="AA1890" i="2"/>
  <c r="N1891" i="2"/>
  <c r="O1891" i="2"/>
  <c r="R1891" i="2" s="1"/>
  <c r="P1891" i="2"/>
  <c r="Q1891" i="2"/>
  <c r="S1891" i="2"/>
  <c r="T1891" i="2"/>
  <c r="U1891" i="2" s="1"/>
  <c r="X1891" i="2"/>
  <c r="Y1891" i="2"/>
  <c r="Z1891" i="2"/>
  <c r="AA1891" i="2"/>
  <c r="N1892" i="2"/>
  <c r="O1892" i="2"/>
  <c r="R1892" i="2" s="1"/>
  <c r="P1892" i="2"/>
  <c r="Q1892" i="2"/>
  <c r="S1892" i="2"/>
  <c r="X1892" i="2"/>
  <c r="Y1892" i="2"/>
  <c r="Z1892" i="2"/>
  <c r="AA1892" i="2"/>
  <c r="N1893" i="2"/>
  <c r="O1893" i="2"/>
  <c r="R1893" i="2" s="1"/>
  <c r="P1893" i="2"/>
  <c r="Q1893" i="2"/>
  <c r="X1893" i="2"/>
  <c r="Y1893" i="2"/>
  <c r="Z1893" i="2"/>
  <c r="AA1893" i="2"/>
  <c r="N1894" i="2"/>
  <c r="O1894" i="2"/>
  <c r="R1894" i="2" s="1"/>
  <c r="P1894" i="2"/>
  <c r="Q1894" i="2"/>
  <c r="S1894" i="2"/>
  <c r="T1894" i="2"/>
  <c r="U1894" i="2" s="1"/>
  <c r="X1894" i="2"/>
  <c r="Y1894" i="2"/>
  <c r="Z1894" i="2"/>
  <c r="AA1894" i="2"/>
  <c r="N1895" i="2"/>
  <c r="O1895" i="2"/>
  <c r="R1895" i="2" s="1"/>
  <c r="P1895" i="2"/>
  <c r="Q1895" i="2"/>
  <c r="S1895" i="2"/>
  <c r="X1895" i="2"/>
  <c r="Y1895" i="2"/>
  <c r="Z1895" i="2"/>
  <c r="AA1895" i="2"/>
  <c r="N1896" i="2"/>
  <c r="O1896" i="2"/>
  <c r="R1896" i="2" s="1"/>
  <c r="P1896" i="2"/>
  <c r="Q1896" i="2"/>
  <c r="X1896" i="2"/>
  <c r="Y1896" i="2"/>
  <c r="Z1896" i="2"/>
  <c r="AA1896" i="2"/>
  <c r="N1897" i="2"/>
  <c r="O1897" i="2"/>
  <c r="R1897" i="2" s="1"/>
  <c r="P1897" i="2"/>
  <c r="Q1897" i="2"/>
  <c r="W1897" i="2"/>
  <c r="X1897" i="2"/>
  <c r="Y1897" i="2"/>
  <c r="Z1897" i="2"/>
  <c r="AA1897" i="2"/>
  <c r="N1898" i="2"/>
  <c r="O1898" i="2"/>
  <c r="R1898" i="2" s="1"/>
  <c r="P1898" i="2"/>
  <c r="Q1898" i="2"/>
  <c r="X1898" i="2"/>
  <c r="Y1898" i="2"/>
  <c r="Z1898" i="2"/>
  <c r="AA1898" i="2"/>
  <c r="N1899" i="2"/>
  <c r="O1899" i="2"/>
  <c r="R1899" i="2" s="1"/>
  <c r="P1899" i="2"/>
  <c r="Q1899" i="2"/>
  <c r="X1899" i="2"/>
  <c r="Y1899" i="2"/>
  <c r="Z1899" i="2"/>
  <c r="AA1899" i="2"/>
  <c r="N1900" i="2"/>
  <c r="O1900" i="2"/>
  <c r="R1900" i="2" s="1"/>
  <c r="P1900" i="2"/>
  <c r="Q1900" i="2"/>
  <c r="S1900" i="2"/>
  <c r="T1900" i="2"/>
  <c r="U1900" i="2" s="1"/>
  <c r="X1900" i="2"/>
  <c r="Y1900" i="2"/>
  <c r="Z1900" i="2"/>
  <c r="AA1900" i="2"/>
  <c r="N1901" i="2"/>
  <c r="O1901" i="2"/>
  <c r="R1901" i="2" s="1"/>
  <c r="P1901" i="2"/>
  <c r="Q1901" i="2"/>
  <c r="T1901" i="2"/>
  <c r="U1901" i="2" s="1"/>
  <c r="X1901" i="2"/>
  <c r="Y1901" i="2"/>
  <c r="Z1901" i="2"/>
  <c r="AA1901" i="2"/>
  <c r="N1902" i="2"/>
  <c r="O1902" i="2"/>
  <c r="R1902" i="2" s="1"/>
  <c r="P1902" i="2"/>
  <c r="Q1902" i="2"/>
  <c r="S1902" i="2"/>
  <c r="T1902" i="2"/>
  <c r="U1902" i="2" s="1"/>
  <c r="X1902" i="2"/>
  <c r="Y1902" i="2"/>
  <c r="Z1902" i="2"/>
  <c r="AA1902" i="2"/>
  <c r="N1903" i="2"/>
  <c r="O1903" i="2"/>
  <c r="R1903" i="2" s="1"/>
  <c r="P1903" i="2"/>
  <c r="Q1903" i="2"/>
  <c r="X1903" i="2"/>
  <c r="Y1903" i="2"/>
  <c r="Z1903" i="2"/>
  <c r="AA1903" i="2"/>
  <c r="N1904" i="2"/>
  <c r="O1904" i="2"/>
  <c r="R1904" i="2" s="1"/>
  <c r="P1904" i="2"/>
  <c r="Q1904" i="2"/>
  <c r="X1904" i="2"/>
  <c r="Y1904" i="2"/>
  <c r="Z1904" i="2"/>
  <c r="AA1904" i="2"/>
  <c r="N1905" i="2"/>
  <c r="O1905" i="2"/>
  <c r="R1905" i="2" s="1"/>
  <c r="P1905" i="2"/>
  <c r="Q1905" i="2"/>
  <c r="X1905" i="2"/>
  <c r="Y1905" i="2"/>
  <c r="Z1905" i="2"/>
  <c r="AA1905" i="2"/>
  <c r="N1906" i="2"/>
  <c r="O1906" i="2"/>
  <c r="R1906" i="2" s="1"/>
  <c r="P1906" i="2"/>
  <c r="Q1906" i="2"/>
  <c r="S1906" i="2"/>
  <c r="T1906" i="2"/>
  <c r="U1906" i="2" s="1"/>
  <c r="X1906" i="2"/>
  <c r="Y1906" i="2"/>
  <c r="Z1906" i="2"/>
  <c r="AA1906" i="2"/>
  <c r="N1907" i="2"/>
  <c r="O1907" i="2"/>
  <c r="R1907" i="2" s="1"/>
  <c r="P1907" i="2"/>
  <c r="Q1907" i="2"/>
  <c r="S1907" i="2"/>
  <c r="T1907" i="2"/>
  <c r="U1907" i="2" s="1"/>
  <c r="X1907" i="2"/>
  <c r="Y1907" i="2"/>
  <c r="Z1907" i="2"/>
  <c r="AA1907" i="2"/>
  <c r="N1908" i="2"/>
  <c r="O1908" i="2"/>
  <c r="R1908" i="2" s="1"/>
  <c r="P1908" i="2"/>
  <c r="Q1908" i="2"/>
  <c r="X1908" i="2"/>
  <c r="Y1908" i="2"/>
  <c r="Z1908" i="2"/>
  <c r="AA1908" i="2"/>
  <c r="N1909" i="2"/>
  <c r="O1909" i="2"/>
  <c r="R1909" i="2" s="1"/>
  <c r="P1909" i="2"/>
  <c r="Q1909" i="2"/>
  <c r="S1909" i="2"/>
  <c r="T1909" i="2"/>
  <c r="U1909" i="2" s="1"/>
  <c r="X1909" i="2"/>
  <c r="Y1909" i="2"/>
  <c r="Z1909" i="2"/>
  <c r="AA1909" i="2"/>
  <c r="N1910" i="2"/>
  <c r="O1910" i="2"/>
  <c r="R1910" i="2" s="1"/>
  <c r="P1910" i="2"/>
  <c r="Q1910" i="2"/>
  <c r="S1910" i="2"/>
  <c r="T1910" i="2"/>
  <c r="U1910" i="2" s="1"/>
  <c r="X1910" i="2"/>
  <c r="Y1910" i="2"/>
  <c r="Z1910" i="2"/>
  <c r="AA1910" i="2"/>
  <c r="N1911" i="2"/>
  <c r="O1911" i="2"/>
  <c r="R1911" i="2" s="1"/>
  <c r="P1911" i="2"/>
  <c r="Q1911" i="2"/>
  <c r="S1911" i="2"/>
  <c r="X1911" i="2"/>
  <c r="Y1911" i="2"/>
  <c r="Z1911" i="2"/>
  <c r="AA1911" i="2"/>
  <c r="N1912" i="2"/>
  <c r="O1912" i="2"/>
  <c r="R1912" i="2" s="1"/>
  <c r="P1912" i="2"/>
  <c r="Q1912" i="2"/>
  <c r="X1912" i="2"/>
  <c r="Y1912" i="2"/>
  <c r="Z1912" i="2"/>
  <c r="AA1912" i="2"/>
  <c r="N1913" i="2"/>
  <c r="O1913" i="2"/>
  <c r="R1913" i="2" s="1"/>
  <c r="P1913" i="2"/>
  <c r="Q1913" i="2"/>
  <c r="X1913" i="2"/>
  <c r="Y1913" i="2"/>
  <c r="Z1913" i="2"/>
  <c r="AA1913" i="2"/>
  <c r="N1914" i="2"/>
  <c r="O1914" i="2"/>
  <c r="R1914" i="2" s="1"/>
  <c r="P1914" i="2"/>
  <c r="Q1914" i="2"/>
  <c r="S1914" i="2"/>
  <c r="T1914" i="2"/>
  <c r="U1914" i="2" s="1"/>
  <c r="X1914" i="2"/>
  <c r="Y1914" i="2"/>
  <c r="Z1914" i="2"/>
  <c r="AA1914" i="2"/>
  <c r="N1915" i="2"/>
  <c r="O1915" i="2"/>
  <c r="R1915" i="2" s="1"/>
  <c r="P1915" i="2"/>
  <c r="Q1915" i="2"/>
  <c r="X1915" i="2"/>
  <c r="Y1915" i="2"/>
  <c r="Z1915" i="2"/>
  <c r="AA1915" i="2"/>
  <c r="N1916" i="2"/>
  <c r="O1916" i="2"/>
  <c r="R1916" i="2" s="1"/>
  <c r="P1916" i="2"/>
  <c r="Q1916" i="2"/>
  <c r="X1916" i="2"/>
  <c r="Y1916" i="2"/>
  <c r="Z1916" i="2"/>
  <c r="AA1916" i="2"/>
  <c r="N1917" i="2"/>
  <c r="O1917" i="2"/>
  <c r="R1917" i="2" s="1"/>
  <c r="P1917" i="2"/>
  <c r="Q1917" i="2"/>
  <c r="X1917" i="2"/>
  <c r="Y1917" i="2"/>
  <c r="Z1917" i="2"/>
  <c r="AA1917" i="2"/>
  <c r="N1918" i="2"/>
  <c r="O1918" i="2"/>
  <c r="R1918" i="2" s="1"/>
  <c r="P1918" i="2"/>
  <c r="Q1918" i="2"/>
  <c r="X1918" i="2"/>
  <c r="Y1918" i="2"/>
  <c r="Z1918" i="2"/>
  <c r="AA1918" i="2"/>
  <c r="N1919" i="2"/>
  <c r="O1919" i="2"/>
  <c r="R1919" i="2" s="1"/>
  <c r="P1919" i="2"/>
  <c r="Q1919" i="2"/>
  <c r="S1919" i="2"/>
  <c r="X1919" i="2"/>
  <c r="Y1919" i="2"/>
  <c r="Z1919" i="2"/>
  <c r="AA1919" i="2"/>
  <c r="N1920" i="2"/>
  <c r="O1920" i="2"/>
  <c r="R1920" i="2" s="1"/>
  <c r="P1920" i="2"/>
  <c r="Q1920" i="2"/>
  <c r="S1920" i="2"/>
  <c r="X1920" i="2"/>
  <c r="Y1920" i="2"/>
  <c r="Z1920" i="2"/>
  <c r="AA1920" i="2"/>
  <c r="N1921" i="2"/>
  <c r="O1921" i="2"/>
  <c r="R1921" i="2" s="1"/>
  <c r="P1921" i="2"/>
  <c r="Q1921" i="2"/>
  <c r="S1921" i="2"/>
  <c r="X1921" i="2"/>
  <c r="Y1921" i="2"/>
  <c r="Z1921" i="2"/>
  <c r="AA1921" i="2"/>
  <c r="N1922" i="2"/>
  <c r="O1922" i="2"/>
  <c r="R1922" i="2" s="1"/>
  <c r="P1922" i="2"/>
  <c r="Q1922" i="2"/>
  <c r="S1922" i="2"/>
  <c r="T1922" i="2"/>
  <c r="U1922" i="2" s="1"/>
  <c r="X1922" i="2"/>
  <c r="Y1922" i="2"/>
  <c r="Z1922" i="2"/>
  <c r="AA1922" i="2"/>
  <c r="N1923" i="2"/>
  <c r="O1923" i="2"/>
  <c r="R1923" i="2" s="1"/>
  <c r="P1923" i="2"/>
  <c r="Q1923" i="2"/>
  <c r="S1923" i="2"/>
  <c r="X1923" i="2"/>
  <c r="Y1923" i="2"/>
  <c r="Z1923" i="2"/>
  <c r="AA1923" i="2"/>
  <c r="N1924" i="2"/>
  <c r="O1924" i="2"/>
  <c r="R1924" i="2" s="1"/>
  <c r="P1924" i="2"/>
  <c r="Q1924" i="2"/>
  <c r="X1924" i="2"/>
  <c r="Y1924" i="2"/>
  <c r="Z1924" i="2"/>
  <c r="AA1924" i="2"/>
  <c r="N1925" i="2"/>
  <c r="O1925" i="2"/>
  <c r="R1925" i="2" s="1"/>
  <c r="P1925" i="2"/>
  <c r="Q1925" i="2"/>
  <c r="T1925" i="2"/>
  <c r="U1925" i="2" s="1"/>
  <c r="X1925" i="2"/>
  <c r="Y1925" i="2"/>
  <c r="Z1925" i="2"/>
  <c r="AA1925" i="2"/>
  <c r="N1926" i="2"/>
  <c r="O1926" i="2"/>
  <c r="R1926" i="2" s="1"/>
  <c r="P1926" i="2"/>
  <c r="Q1926" i="2"/>
  <c r="S1926" i="2"/>
  <c r="X1926" i="2"/>
  <c r="Y1926" i="2"/>
  <c r="Z1926" i="2"/>
  <c r="AA1926" i="2"/>
  <c r="N1927" i="2"/>
  <c r="O1927" i="2"/>
  <c r="R1927" i="2" s="1"/>
  <c r="P1927" i="2"/>
  <c r="Q1927" i="2"/>
  <c r="X1927" i="2"/>
  <c r="Y1927" i="2"/>
  <c r="Z1927" i="2"/>
  <c r="AA1927" i="2"/>
  <c r="N1928" i="2"/>
  <c r="O1928" i="2"/>
  <c r="R1928" i="2" s="1"/>
  <c r="P1928" i="2"/>
  <c r="Q1928" i="2"/>
  <c r="S1928" i="2"/>
  <c r="X1928" i="2"/>
  <c r="Y1928" i="2"/>
  <c r="Z1928" i="2"/>
  <c r="AA1928" i="2"/>
  <c r="N1929" i="2"/>
  <c r="O1929" i="2"/>
  <c r="R1929" i="2" s="1"/>
  <c r="P1929" i="2"/>
  <c r="Q1929" i="2"/>
  <c r="S1929" i="2"/>
  <c r="T1929" i="2"/>
  <c r="U1929" i="2" s="1"/>
  <c r="X1929" i="2"/>
  <c r="Y1929" i="2"/>
  <c r="Z1929" i="2"/>
  <c r="AA1929" i="2"/>
  <c r="N1930" i="2"/>
  <c r="O1930" i="2"/>
  <c r="R1930" i="2" s="1"/>
  <c r="P1930" i="2"/>
  <c r="Q1930" i="2"/>
  <c r="X1930" i="2"/>
  <c r="Y1930" i="2"/>
  <c r="Z1930" i="2"/>
  <c r="AA1930" i="2"/>
  <c r="N1931" i="2"/>
  <c r="O1931" i="2"/>
  <c r="R1931" i="2" s="1"/>
  <c r="P1931" i="2"/>
  <c r="Q1931" i="2"/>
  <c r="X1931" i="2"/>
  <c r="Y1931" i="2"/>
  <c r="Z1931" i="2"/>
  <c r="AA1931" i="2"/>
  <c r="N1932" i="2"/>
  <c r="O1932" i="2"/>
  <c r="R1932" i="2" s="1"/>
  <c r="P1932" i="2"/>
  <c r="Q1932" i="2"/>
  <c r="S1932" i="2"/>
  <c r="X1932" i="2"/>
  <c r="Y1932" i="2"/>
  <c r="Z1932" i="2"/>
  <c r="AA1932" i="2"/>
  <c r="N1933" i="2"/>
  <c r="O1933" i="2"/>
  <c r="R1933" i="2" s="1"/>
  <c r="P1933" i="2"/>
  <c r="Q1933" i="2"/>
  <c r="X1933" i="2"/>
  <c r="Y1933" i="2"/>
  <c r="Z1933" i="2"/>
  <c r="AA1933" i="2"/>
  <c r="N1934" i="2"/>
  <c r="O1934" i="2"/>
  <c r="R1934" i="2" s="1"/>
  <c r="P1934" i="2"/>
  <c r="Q1934" i="2"/>
  <c r="S1934" i="2"/>
  <c r="T1934" i="2"/>
  <c r="U1934" i="2" s="1"/>
  <c r="X1934" i="2"/>
  <c r="Y1934" i="2"/>
  <c r="Z1934" i="2"/>
  <c r="AA1934" i="2"/>
  <c r="N1935" i="2"/>
  <c r="O1935" i="2"/>
  <c r="R1935" i="2" s="1"/>
  <c r="P1935" i="2"/>
  <c r="Q1935" i="2"/>
  <c r="T1935" i="2"/>
  <c r="U1935" i="2" s="1"/>
  <c r="X1935" i="2"/>
  <c r="Y1935" i="2"/>
  <c r="Z1935" i="2"/>
  <c r="AA1935" i="2"/>
  <c r="N1936" i="2"/>
  <c r="O1936" i="2"/>
  <c r="R1936" i="2" s="1"/>
  <c r="P1936" i="2"/>
  <c r="Q1936" i="2"/>
  <c r="X1936" i="2"/>
  <c r="Y1936" i="2"/>
  <c r="Z1936" i="2"/>
  <c r="AA1936" i="2"/>
  <c r="N1937" i="2"/>
  <c r="O1937" i="2"/>
  <c r="R1937" i="2" s="1"/>
  <c r="P1937" i="2"/>
  <c r="Q1937" i="2"/>
  <c r="X1937" i="2"/>
  <c r="Y1937" i="2"/>
  <c r="Z1937" i="2"/>
  <c r="AA1937" i="2"/>
  <c r="N1938" i="2"/>
  <c r="O1938" i="2"/>
  <c r="R1938" i="2" s="1"/>
  <c r="P1938" i="2"/>
  <c r="Q1938" i="2"/>
  <c r="X1938" i="2"/>
  <c r="Y1938" i="2"/>
  <c r="Z1938" i="2"/>
  <c r="AA1938" i="2"/>
  <c r="N1939" i="2"/>
  <c r="O1939" i="2"/>
  <c r="R1939" i="2" s="1"/>
  <c r="P1939" i="2"/>
  <c r="Q1939" i="2"/>
  <c r="S1939" i="2"/>
  <c r="X1939" i="2"/>
  <c r="Y1939" i="2"/>
  <c r="Z1939" i="2"/>
  <c r="AA1939" i="2"/>
  <c r="N1940" i="2"/>
  <c r="O1940" i="2"/>
  <c r="R1940" i="2" s="1"/>
  <c r="P1940" i="2"/>
  <c r="Q1940" i="2"/>
  <c r="S1940" i="2"/>
  <c r="T1940" i="2"/>
  <c r="U1940" i="2" s="1"/>
  <c r="X1940" i="2"/>
  <c r="Y1940" i="2"/>
  <c r="Z1940" i="2"/>
  <c r="AA1940" i="2"/>
  <c r="N1941" i="2"/>
  <c r="O1941" i="2"/>
  <c r="R1941" i="2" s="1"/>
  <c r="P1941" i="2"/>
  <c r="Q1941" i="2"/>
  <c r="T1941" i="2"/>
  <c r="U1941" i="2" s="1"/>
  <c r="X1941" i="2"/>
  <c r="Y1941" i="2"/>
  <c r="Z1941" i="2"/>
  <c r="AA1941" i="2"/>
  <c r="N1942" i="2"/>
  <c r="O1942" i="2"/>
  <c r="R1942" i="2" s="1"/>
  <c r="P1942" i="2"/>
  <c r="Q1942" i="2"/>
  <c r="X1942" i="2"/>
  <c r="Y1942" i="2"/>
  <c r="Z1942" i="2"/>
  <c r="AA1942" i="2"/>
  <c r="N1943" i="2"/>
  <c r="O1943" i="2"/>
  <c r="R1943" i="2" s="1"/>
  <c r="P1943" i="2"/>
  <c r="Q1943" i="2"/>
  <c r="X1943" i="2"/>
  <c r="Y1943" i="2"/>
  <c r="Z1943" i="2"/>
  <c r="AA1943" i="2"/>
  <c r="N1944" i="2"/>
  <c r="O1944" i="2"/>
  <c r="R1944" i="2" s="1"/>
  <c r="P1944" i="2"/>
  <c r="Q1944" i="2"/>
  <c r="X1944" i="2"/>
  <c r="Y1944" i="2"/>
  <c r="Z1944" i="2"/>
  <c r="AA1944" i="2"/>
  <c r="N1945" i="2"/>
  <c r="O1945" i="2"/>
  <c r="R1945" i="2" s="1"/>
  <c r="P1945" i="2"/>
  <c r="Q1945" i="2"/>
  <c r="X1945" i="2"/>
  <c r="Y1945" i="2"/>
  <c r="Z1945" i="2"/>
  <c r="AA1945" i="2"/>
  <c r="N1946" i="2"/>
  <c r="O1946" i="2"/>
  <c r="R1946" i="2" s="1"/>
  <c r="P1946" i="2"/>
  <c r="Q1946" i="2"/>
  <c r="X1946" i="2"/>
  <c r="Y1946" i="2"/>
  <c r="Z1946" i="2"/>
  <c r="AA1946" i="2"/>
  <c r="N1947" i="2"/>
  <c r="O1947" i="2"/>
  <c r="R1947" i="2" s="1"/>
  <c r="P1947" i="2"/>
  <c r="Q1947" i="2"/>
  <c r="S1947" i="2"/>
  <c r="X1947" i="2"/>
  <c r="Y1947" i="2"/>
  <c r="Z1947" i="2"/>
  <c r="AA1947" i="2"/>
  <c r="N1948" i="2"/>
  <c r="O1948" i="2"/>
  <c r="R1948" i="2" s="1"/>
  <c r="P1948" i="2"/>
  <c r="Q1948" i="2"/>
  <c r="S1948" i="2"/>
  <c r="X1948" i="2"/>
  <c r="Y1948" i="2"/>
  <c r="Z1948" i="2"/>
  <c r="AA1948" i="2"/>
  <c r="N1949" i="2"/>
  <c r="O1949" i="2"/>
  <c r="R1949" i="2" s="1"/>
  <c r="P1949" i="2"/>
  <c r="Q1949" i="2"/>
  <c r="X1949" i="2"/>
  <c r="Y1949" i="2"/>
  <c r="Z1949" i="2"/>
  <c r="AA1949" i="2"/>
  <c r="N1950" i="2"/>
  <c r="O1950" i="2"/>
  <c r="R1950" i="2" s="1"/>
  <c r="P1950" i="2"/>
  <c r="Q1950" i="2"/>
  <c r="X1950" i="2"/>
  <c r="Y1950" i="2"/>
  <c r="Z1950" i="2"/>
  <c r="AA1950" i="2"/>
  <c r="N1951" i="2"/>
  <c r="O1951" i="2"/>
  <c r="R1951" i="2" s="1"/>
  <c r="P1951" i="2"/>
  <c r="Q1951" i="2"/>
  <c r="T1951" i="2"/>
  <c r="U1951" i="2" s="1"/>
  <c r="X1951" i="2"/>
  <c r="Y1951" i="2"/>
  <c r="Z1951" i="2"/>
  <c r="AA1951" i="2"/>
  <c r="N1952" i="2"/>
  <c r="O1952" i="2"/>
  <c r="R1952" i="2" s="1"/>
  <c r="P1952" i="2"/>
  <c r="Q1952" i="2"/>
  <c r="X1952" i="2"/>
  <c r="Y1952" i="2"/>
  <c r="Z1952" i="2"/>
  <c r="AA1952" i="2"/>
  <c r="N1953" i="2"/>
  <c r="O1953" i="2"/>
  <c r="R1953" i="2" s="1"/>
  <c r="P1953" i="2"/>
  <c r="Q1953" i="2"/>
  <c r="S1953" i="2"/>
  <c r="X1953" i="2"/>
  <c r="Y1953" i="2"/>
  <c r="Z1953" i="2"/>
  <c r="AA1953" i="2"/>
  <c r="N1954" i="2"/>
  <c r="O1954" i="2"/>
  <c r="R1954" i="2" s="1"/>
  <c r="P1954" i="2"/>
  <c r="Q1954" i="2"/>
  <c r="X1954" i="2"/>
  <c r="Y1954" i="2"/>
  <c r="Z1954" i="2"/>
  <c r="AA1954" i="2"/>
  <c r="N1955" i="2"/>
  <c r="O1955" i="2"/>
  <c r="R1955" i="2" s="1"/>
  <c r="P1955" i="2"/>
  <c r="Q1955" i="2"/>
  <c r="X1955" i="2"/>
  <c r="Y1955" i="2"/>
  <c r="Z1955" i="2"/>
  <c r="AA1955" i="2"/>
  <c r="N1956" i="2"/>
  <c r="O1956" i="2"/>
  <c r="R1956" i="2" s="1"/>
  <c r="P1956" i="2"/>
  <c r="Q1956" i="2"/>
  <c r="X1956" i="2"/>
  <c r="Y1956" i="2"/>
  <c r="Z1956" i="2"/>
  <c r="AA1956" i="2"/>
  <c r="N1957" i="2"/>
  <c r="O1957" i="2"/>
  <c r="R1957" i="2" s="1"/>
  <c r="P1957" i="2"/>
  <c r="Q1957" i="2"/>
  <c r="X1957" i="2"/>
  <c r="Y1957" i="2"/>
  <c r="Z1957" i="2"/>
  <c r="AA1957" i="2"/>
  <c r="N1958" i="2"/>
  <c r="O1958" i="2"/>
  <c r="R1958" i="2" s="1"/>
  <c r="P1958" i="2"/>
  <c r="Q1958" i="2"/>
  <c r="S1958" i="2"/>
  <c r="T1958" i="2"/>
  <c r="U1958" i="2" s="1"/>
  <c r="X1958" i="2"/>
  <c r="Y1958" i="2"/>
  <c r="Z1958" i="2"/>
  <c r="AA1958" i="2"/>
  <c r="N1959" i="2"/>
  <c r="O1959" i="2"/>
  <c r="R1959" i="2" s="1"/>
  <c r="P1959" i="2"/>
  <c r="Q1959" i="2"/>
  <c r="X1959" i="2"/>
  <c r="Y1959" i="2"/>
  <c r="Z1959" i="2"/>
  <c r="AA1959" i="2"/>
  <c r="N1960" i="2"/>
  <c r="O1960" i="2"/>
  <c r="R1960" i="2" s="1"/>
  <c r="P1960" i="2"/>
  <c r="Q1960" i="2"/>
  <c r="S1960" i="2"/>
  <c r="T1960" i="2"/>
  <c r="U1960" i="2" s="1"/>
  <c r="X1960" i="2"/>
  <c r="Y1960" i="2"/>
  <c r="Z1960" i="2"/>
  <c r="AA1960" i="2"/>
  <c r="N1961" i="2"/>
  <c r="O1961" i="2"/>
  <c r="R1961" i="2" s="1"/>
  <c r="P1961" i="2"/>
  <c r="Q1961" i="2"/>
  <c r="X1961" i="2"/>
  <c r="Y1961" i="2"/>
  <c r="Z1961" i="2"/>
  <c r="AA1961" i="2"/>
  <c r="N1962" i="2"/>
  <c r="O1962" i="2"/>
  <c r="R1962" i="2" s="1"/>
  <c r="P1962" i="2"/>
  <c r="Q1962" i="2"/>
  <c r="S1962" i="2"/>
  <c r="T1962" i="2"/>
  <c r="U1962" i="2" s="1"/>
  <c r="X1962" i="2"/>
  <c r="Y1962" i="2"/>
  <c r="Z1962" i="2"/>
  <c r="AA1962" i="2"/>
  <c r="N1963" i="2"/>
  <c r="O1963" i="2"/>
  <c r="R1963" i="2" s="1"/>
  <c r="P1963" i="2"/>
  <c r="Q1963" i="2"/>
  <c r="T1963" i="2"/>
  <c r="U1963" i="2" s="1"/>
  <c r="X1963" i="2"/>
  <c r="Y1963" i="2"/>
  <c r="Z1963" i="2"/>
  <c r="AA1963" i="2"/>
  <c r="N1964" i="2"/>
  <c r="O1964" i="2"/>
  <c r="R1964" i="2" s="1"/>
  <c r="P1964" i="2"/>
  <c r="Q1964" i="2"/>
  <c r="S1964" i="2"/>
  <c r="X1964" i="2"/>
  <c r="Y1964" i="2"/>
  <c r="Z1964" i="2"/>
  <c r="AA1964" i="2"/>
  <c r="N1965" i="2"/>
  <c r="O1965" i="2"/>
  <c r="R1965" i="2" s="1"/>
  <c r="P1965" i="2"/>
  <c r="Q1965" i="2"/>
  <c r="X1965" i="2"/>
  <c r="Y1965" i="2"/>
  <c r="Z1965" i="2"/>
  <c r="AA1965" i="2"/>
  <c r="N1966" i="2"/>
  <c r="O1966" i="2"/>
  <c r="R1966" i="2" s="1"/>
  <c r="P1966" i="2"/>
  <c r="Q1966" i="2"/>
  <c r="S1966" i="2"/>
  <c r="T1966" i="2"/>
  <c r="U1966" i="2" s="1"/>
  <c r="X1966" i="2"/>
  <c r="Y1966" i="2"/>
  <c r="Z1966" i="2"/>
  <c r="AA1966" i="2"/>
  <c r="N1967" i="2"/>
  <c r="O1967" i="2"/>
  <c r="R1967" i="2" s="1"/>
  <c r="P1967" i="2"/>
  <c r="Q1967" i="2"/>
  <c r="T1967" i="2"/>
  <c r="U1967" i="2" s="1"/>
  <c r="X1967" i="2"/>
  <c r="Y1967" i="2"/>
  <c r="Z1967" i="2"/>
  <c r="AA1967" i="2"/>
  <c r="N1968" i="2"/>
  <c r="O1968" i="2"/>
  <c r="R1968" i="2" s="1"/>
  <c r="P1968" i="2"/>
  <c r="Q1968" i="2"/>
  <c r="S1968" i="2"/>
  <c r="T1968" i="2"/>
  <c r="U1968" i="2" s="1"/>
  <c r="X1968" i="2"/>
  <c r="Y1968" i="2"/>
  <c r="Z1968" i="2"/>
  <c r="AA1968" i="2"/>
  <c r="N1969" i="2"/>
  <c r="O1969" i="2"/>
  <c r="R1969" i="2" s="1"/>
  <c r="P1969" i="2"/>
  <c r="Q1969" i="2"/>
  <c r="X1969" i="2"/>
  <c r="Y1969" i="2"/>
  <c r="Z1969" i="2"/>
  <c r="AA1969" i="2"/>
  <c r="N1970" i="2"/>
  <c r="O1970" i="2"/>
  <c r="R1970" i="2" s="1"/>
  <c r="P1970" i="2"/>
  <c r="Q1970" i="2"/>
  <c r="S1970" i="2"/>
  <c r="X1970" i="2"/>
  <c r="Y1970" i="2"/>
  <c r="Z1970" i="2"/>
  <c r="AA1970" i="2"/>
  <c r="N1971" i="2"/>
  <c r="O1971" i="2"/>
  <c r="R1971" i="2" s="1"/>
  <c r="P1971" i="2"/>
  <c r="Q1971" i="2"/>
  <c r="X1971" i="2"/>
  <c r="Y1971" i="2"/>
  <c r="Z1971" i="2"/>
  <c r="AA1971" i="2"/>
  <c r="N1972" i="2"/>
  <c r="O1972" i="2"/>
  <c r="R1972" i="2" s="1"/>
  <c r="P1972" i="2"/>
  <c r="Q1972" i="2"/>
  <c r="T1972" i="2"/>
  <c r="U1972" i="2" s="1"/>
  <c r="X1972" i="2"/>
  <c r="Y1972" i="2"/>
  <c r="Z1972" i="2"/>
  <c r="AA1972" i="2"/>
  <c r="N1973" i="2"/>
  <c r="O1973" i="2"/>
  <c r="R1973" i="2" s="1"/>
  <c r="P1973" i="2"/>
  <c r="Q1973" i="2"/>
  <c r="S1973" i="2"/>
  <c r="X1973" i="2"/>
  <c r="Y1973" i="2"/>
  <c r="Z1973" i="2"/>
  <c r="AA1973" i="2"/>
  <c r="N1974" i="2"/>
  <c r="O1974" i="2"/>
  <c r="R1974" i="2" s="1"/>
  <c r="P1974" i="2"/>
  <c r="Q1974" i="2"/>
  <c r="S1974" i="2"/>
  <c r="T1974" i="2"/>
  <c r="U1974" i="2" s="1"/>
  <c r="X1974" i="2"/>
  <c r="Y1974" i="2"/>
  <c r="Z1974" i="2"/>
  <c r="AA1974" i="2"/>
  <c r="N1975" i="2"/>
  <c r="O1975" i="2"/>
  <c r="R1975" i="2" s="1"/>
  <c r="P1975" i="2"/>
  <c r="Q1975" i="2"/>
  <c r="T1975" i="2"/>
  <c r="U1975" i="2" s="1"/>
  <c r="X1975" i="2"/>
  <c r="Y1975" i="2"/>
  <c r="Z1975" i="2"/>
  <c r="AA1975" i="2"/>
  <c r="N1976" i="2"/>
  <c r="O1976" i="2"/>
  <c r="R1976" i="2" s="1"/>
  <c r="P1976" i="2"/>
  <c r="Q1976" i="2"/>
  <c r="X1976" i="2"/>
  <c r="Y1976" i="2"/>
  <c r="Z1976" i="2"/>
  <c r="AA1976" i="2"/>
  <c r="N1977" i="2"/>
  <c r="O1977" i="2"/>
  <c r="R1977" i="2" s="1"/>
  <c r="P1977" i="2"/>
  <c r="Q1977" i="2"/>
  <c r="X1977" i="2"/>
  <c r="Y1977" i="2"/>
  <c r="Z1977" i="2"/>
  <c r="AA1977" i="2"/>
  <c r="N1978" i="2"/>
  <c r="O1978" i="2"/>
  <c r="R1978" i="2" s="1"/>
  <c r="P1978" i="2"/>
  <c r="Q1978" i="2"/>
  <c r="S1978" i="2"/>
  <c r="T1978" i="2"/>
  <c r="U1978" i="2" s="1"/>
  <c r="X1978" i="2"/>
  <c r="Y1978" i="2"/>
  <c r="Z1978" i="2"/>
  <c r="AA1978" i="2"/>
  <c r="N1979" i="2"/>
  <c r="O1979" i="2"/>
  <c r="R1979" i="2" s="1"/>
  <c r="P1979" i="2"/>
  <c r="Q1979" i="2"/>
  <c r="X1979" i="2"/>
  <c r="Y1979" i="2"/>
  <c r="Z1979" i="2"/>
  <c r="AA1979" i="2"/>
  <c r="N1980" i="2"/>
  <c r="O1980" i="2"/>
  <c r="R1980" i="2" s="1"/>
  <c r="P1980" i="2"/>
  <c r="Q1980" i="2"/>
  <c r="X1980" i="2"/>
  <c r="Y1980" i="2"/>
  <c r="Z1980" i="2"/>
  <c r="AA1980" i="2"/>
  <c r="N1981" i="2"/>
  <c r="O1981" i="2"/>
  <c r="R1981" i="2" s="1"/>
  <c r="P1981" i="2"/>
  <c r="Q1981" i="2"/>
  <c r="X1981" i="2"/>
  <c r="Y1981" i="2"/>
  <c r="Z1981" i="2"/>
  <c r="AA1981" i="2"/>
  <c r="N1982" i="2"/>
  <c r="O1982" i="2"/>
  <c r="R1982" i="2" s="1"/>
  <c r="P1982" i="2"/>
  <c r="Q1982" i="2"/>
  <c r="S1982" i="2"/>
  <c r="X1982" i="2"/>
  <c r="Y1982" i="2"/>
  <c r="Z1982" i="2"/>
  <c r="AA1982" i="2"/>
  <c r="N1983" i="2"/>
  <c r="O1983" i="2"/>
  <c r="R1983" i="2" s="1"/>
  <c r="P1983" i="2"/>
  <c r="Q1983" i="2"/>
  <c r="X1983" i="2"/>
  <c r="Y1983" i="2"/>
  <c r="Z1983" i="2"/>
  <c r="AA1983" i="2"/>
  <c r="N1984" i="2"/>
  <c r="O1984" i="2"/>
  <c r="R1984" i="2" s="1"/>
  <c r="P1984" i="2"/>
  <c r="Q1984" i="2"/>
  <c r="S1984" i="2"/>
  <c r="T1984" i="2"/>
  <c r="U1984" i="2" s="1"/>
  <c r="X1984" i="2"/>
  <c r="Y1984" i="2"/>
  <c r="Z1984" i="2"/>
  <c r="AA1984" i="2"/>
  <c r="N1985" i="2"/>
  <c r="O1985" i="2"/>
  <c r="R1985" i="2" s="1"/>
  <c r="P1985" i="2"/>
  <c r="Q1985" i="2"/>
  <c r="S1985" i="2"/>
  <c r="T1985" i="2"/>
  <c r="U1985" i="2" s="1"/>
  <c r="X1985" i="2"/>
  <c r="Y1985" i="2"/>
  <c r="Z1985" i="2"/>
  <c r="AA1985" i="2"/>
  <c r="N1986" i="2"/>
  <c r="O1986" i="2"/>
  <c r="R1986" i="2" s="1"/>
  <c r="P1986" i="2"/>
  <c r="Q1986" i="2"/>
  <c r="X1986" i="2"/>
  <c r="Y1986" i="2"/>
  <c r="Z1986" i="2"/>
  <c r="AA1986" i="2"/>
  <c r="N1987" i="2"/>
  <c r="O1987" i="2"/>
  <c r="R1987" i="2" s="1"/>
  <c r="P1987" i="2"/>
  <c r="Q1987" i="2"/>
  <c r="X1987" i="2"/>
  <c r="Y1987" i="2"/>
  <c r="Z1987" i="2"/>
  <c r="AA1987" i="2"/>
  <c r="N1988" i="2"/>
  <c r="O1988" i="2"/>
  <c r="R1988" i="2" s="1"/>
  <c r="P1988" i="2"/>
  <c r="Q1988" i="2"/>
  <c r="S1988" i="2"/>
  <c r="T1988" i="2"/>
  <c r="U1988" i="2" s="1"/>
  <c r="X1988" i="2"/>
  <c r="Y1988" i="2"/>
  <c r="Z1988" i="2"/>
  <c r="AA1988" i="2"/>
  <c r="N1989" i="2"/>
  <c r="O1989" i="2"/>
  <c r="R1989" i="2" s="1"/>
  <c r="P1989" i="2"/>
  <c r="Q1989" i="2"/>
  <c r="X1989" i="2"/>
  <c r="Y1989" i="2"/>
  <c r="Z1989" i="2"/>
  <c r="AA1989" i="2"/>
  <c r="N1990" i="2"/>
  <c r="O1990" i="2"/>
  <c r="R1990" i="2" s="1"/>
  <c r="P1990" i="2"/>
  <c r="Q1990" i="2"/>
  <c r="S1990" i="2"/>
  <c r="T1990" i="2"/>
  <c r="U1990" i="2" s="1"/>
  <c r="X1990" i="2"/>
  <c r="Y1990" i="2"/>
  <c r="Z1990" i="2"/>
  <c r="AA1990" i="2"/>
  <c r="N1991" i="2"/>
  <c r="O1991" i="2"/>
  <c r="R1991" i="2" s="1"/>
  <c r="P1991" i="2"/>
  <c r="Q1991" i="2"/>
  <c r="T1991" i="2"/>
  <c r="U1991" i="2" s="1"/>
  <c r="X1991" i="2"/>
  <c r="Y1991" i="2"/>
  <c r="Z1991" i="2"/>
  <c r="AA1991" i="2"/>
  <c r="N1992" i="2"/>
  <c r="O1992" i="2"/>
  <c r="R1992" i="2" s="1"/>
  <c r="P1992" i="2"/>
  <c r="Q1992" i="2"/>
  <c r="X1992" i="2"/>
  <c r="Y1992" i="2"/>
  <c r="Z1992" i="2"/>
  <c r="AA1992" i="2"/>
  <c r="N1993" i="2"/>
  <c r="O1993" i="2"/>
  <c r="R1993" i="2" s="1"/>
  <c r="P1993" i="2"/>
  <c r="Q1993" i="2"/>
  <c r="X1993" i="2"/>
  <c r="Y1993" i="2"/>
  <c r="Z1993" i="2"/>
  <c r="AA1993" i="2"/>
  <c r="N1994" i="2"/>
  <c r="O1994" i="2"/>
  <c r="R1994" i="2" s="1"/>
  <c r="P1994" i="2"/>
  <c r="Q1994" i="2"/>
  <c r="S1994" i="2"/>
  <c r="X1994" i="2"/>
  <c r="Y1994" i="2"/>
  <c r="Z1994" i="2"/>
  <c r="AA1994" i="2"/>
  <c r="N1995" i="2"/>
  <c r="O1995" i="2"/>
  <c r="R1995" i="2" s="1"/>
  <c r="P1995" i="2"/>
  <c r="Q1995" i="2"/>
  <c r="S1995" i="2"/>
  <c r="T1995" i="2"/>
  <c r="U1995" i="2" s="1"/>
  <c r="W1995" i="2"/>
  <c r="X1995" i="2"/>
  <c r="Y1995" i="2"/>
  <c r="Z1995" i="2"/>
  <c r="AA1995" i="2"/>
  <c r="N1996" i="2"/>
  <c r="O1996" i="2"/>
  <c r="R1996" i="2" s="1"/>
  <c r="P1996" i="2"/>
  <c r="Q1996" i="2"/>
  <c r="S1996" i="2"/>
  <c r="T1996" i="2"/>
  <c r="U1996" i="2" s="1"/>
  <c r="V1996" i="2"/>
  <c r="X1996" i="2"/>
  <c r="Y1996" i="2"/>
  <c r="Z1996" i="2"/>
  <c r="AA1996" i="2"/>
  <c r="N1997" i="2"/>
  <c r="O1997" i="2"/>
  <c r="R1997" i="2" s="1"/>
  <c r="P1997" i="2"/>
  <c r="Q1997" i="2"/>
  <c r="X1997" i="2"/>
  <c r="Y1997" i="2"/>
  <c r="Z1997" i="2"/>
  <c r="AA1997" i="2"/>
  <c r="N1998" i="2"/>
  <c r="O1998" i="2"/>
  <c r="R1998" i="2" s="1"/>
  <c r="P1998" i="2"/>
  <c r="Q1998" i="2"/>
  <c r="S1998" i="2"/>
  <c r="X1998" i="2"/>
  <c r="Y1998" i="2"/>
  <c r="Z1998" i="2"/>
  <c r="AA1998" i="2"/>
  <c r="N1999" i="2"/>
  <c r="O1999" i="2"/>
  <c r="R1999" i="2" s="1"/>
  <c r="P1999" i="2"/>
  <c r="Q1999" i="2"/>
  <c r="X1999" i="2"/>
  <c r="Y1999" i="2"/>
  <c r="Z1999" i="2"/>
  <c r="AA1999" i="2"/>
  <c r="N2000" i="2"/>
  <c r="O2000" i="2"/>
  <c r="R2000" i="2" s="1"/>
  <c r="P2000" i="2"/>
  <c r="Q2000" i="2"/>
  <c r="X2000" i="2"/>
  <c r="Y2000" i="2"/>
  <c r="Z2000" i="2"/>
  <c r="AA2000" i="2"/>
  <c r="N2001" i="2"/>
  <c r="O2001" i="2"/>
  <c r="R2001" i="2" s="1"/>
  <c r="P2001" i="2"/>
  <c r="Q2001" i="2"/>
  <c r="T2001" i="2"/>
  <c r="U2001" i="2" s="1"/>
  <c r="X2001" i="2"/>
  <c r="Y2001" i="2"/>
  <c r="Z2001" i="2"/>
  <c r="AA2001" i="2"/>
  <c r="N2002" i="2"/>
  <c r="O2002" i="2"/>
  <c r="R2002" i="2" s="1"/>
  <c r="P2002" i="2"/>
  <c r="Q2002" i="2"/>
  <c r="S2002" i="2"/>
  <c r="X2002" i="2"/>
  <c r="Y2002" i="2"/>
  <c r="Z2002" i="2"/>
  <c r="AA2002" i="2"/>
  <c r="N2003" i="2"/>
  <c r="O2003" i="2"/>
  <c r="R2003" i="2" s="1"/>
  <c r="P2003" i="2"/>
  <c r="Q2003" i="2"/>
  <c r="S2003" i="2"/>
  <c r="T2003" i="2"/>
  <c r="U2003" i="2" s="1"/>
  <c r="W2003" i="2"/>
  <c r="X2003" i="2"/>
  <c r="Y2003" i="2"/>
  <c r="Z2003" i="2"/>
  <c r="AA2003" i="2"/>
  <c r="N2004" i="2"/>
  <c r="O2004" i="2"/>
  <c r="R2004" i="2" s="1"/>
  <c r="P2004" i="2"/>
  <c r="Q2004" i="2"/>
  <c r="X2004" i="2"/>
  <c r="Y2004" i="2"/>
  <c r="Z2004" i="2"/>
  <c r="AA2004" i="2"/>
  <c r="N2005" i="2"/>
  <c r="O2005" i="2"/>
  <c r="R2005" i="2" s="1"/>
  <c r="P2005" i="2"/>
  <c r="Q2005" i="2"/>
  <c r="S2005" i="2"/>
  <c r="T2005" i="2"/>
  <c r="U2005" i="2" s="1"/>
  <c r="X2005" i="2"/>
  <c r="Y2005" i="2"/>
  <c r="Z2005" i="2"/>
  <c r="AA2005" i="2"/>
  <c r="N2006" i="2"/>
  <c r="O2006" i="2"/>
  <c r="R2006" i="2" s="1"/>
  <c r="P2006" i="2"/>
  <c r="Q2006" i="2"/>
  <c r="X2006" i="2"/>
  <c r="Y2006" i="2"/>
  <c r="Z2006" i="2"/>
  <c r="AA2006" i="2"/>
  <c r="N2007" i="2"/>
  <c r="O2007" i="2"/>
  <c r="R2007" i="2" s="1"/>
  <c r="P2007" i="2"/>
  <c r="Q2007" i="2"/>
  <c r="S2007" i="2"/>
  <c r="X2007" i="2"/>
  <c r="Y2007" i="2"/>
  <c r="Z2007" i="2"/>
  <c r="AA2007" i="2"/>
  <c r="N2008" i="2"/>
  <c r="O2008" i="2"/>
  <c r="R2008" i="2" s="1"/>
  <c r="P2008" i="2"/>
  <c r="Q2008" i="2"/>
  <c r="S2008" i="2"/>
  <c r="T2008" i="2"/>
  <c r="U2008" i="2" s="1"/>
  <c r="X2008" i="2"/>
  <c r="Y2008" i="2"/>
  <c r="Z2008" i="2"/>
  <c r="AA2008" i="2"/>
  <c r="N2009" i="2"/>
  <c r="O2009" i="2"/>
  <c r="R2009" i="2" s="1"/>
  <c r="P2009" i="2"/>
  <c r="Q2009" i="2"/>
  <c r="X2009" i="2"/>
  <c r="Y2009" i="2"/>
  <c r="Z2009" i="2"/>
  <c r="AA2009" i="2"/>
  <c r="N2010" i="2"/>
  <c r="O2010" i="2"/>
  <c r="R2010" i="2" s="1"/>
  <c r="P2010" i="2"/>
  <c r="Q2010" i="2"/>
  <c r="S2010" i="2"/>
  <c r="T2010" i="2"/>
  <c r="U2010" i="2" s="1"/>
  <c r="W2010" i="2"/>
  <c r="X2010" i="2"/>
  <c r="Y2010" i="2"/>
  <c r="Z2010" i="2"/>
  <c r="AA2010" i="2"/>
  <c r="N2011" i="2"/>
  <c r="O2011" i="2"/>
  <c r="R2011" i="2" s="1"/>
  <c r="P2011" i="2"/>
  <c r="Q2011" i="2"/>
  <c r="X2011" i="2"/>
  <c r="Y2011" i="2"/>
  <c r="Z2011" i="2"/>
  <c r="AA2011" i="2"/>
  <c r="N2012" i="2"/>
  <c r="O2012" i="2"/>
  <c r="R2012" i="2" s="1"/>
  <c r="P2012" i="2"/>
  <c r="Q2012" i="2"/>
  <c r="S2012" i="2"/>
  <c r="X2012" i="2"/>
  <c r="Y2012" i="2"/>
  <c r="Z2012" i="2"/>
  <c r="AA2012" i="2"/>
  <c r="N2013" i="2"/>
  <c r="O2013" i="2"/>
  <c r="R2013" i="2" s="1"/>
  <c r="P2013" i="2"/>
  <c r="Q2013" i="2"/>
  <c r="X2013" i="2"/>
  <c r="Y2013" i="2"/>
  <c r="Z2013" i="2"/>
  <c r="AA2013" i="2"/>
  <c r="N2014" i="2"/>
  <c r="O2014" i="2"/>
  <c r="R2014" i="2" s="1"/>
  <c r="P2014" i="2"/>
  <c r="Q2014" i="2"/>
  <c r="S2014" i="2"/>
  <c r="X2014" i="2"/>
  <c r="Y2014" i="2"/>
  <c r="Z2014" i="2"/>
  <c r="AA2014" i="2"/>
  <c r="N2015" i="2"/>
  <c r="O2015" i="2"/>
  <c r="R2015" i="2" s="1"/>
  <c r="P2015" i="2"/>
  <c r="Q2015" i="2"/>
  <c r="S2015" i="2"/>
  <c r="T2015" i="2"/>
  <c r="U2015" i="2" s="1"/>
  <c r="W2015" i="2"/>
  <c r="X2015" i="2"/>
  <c r="Y2015" i="2"/>
  <c r="Z2015" i="2"/>
  <c r="AA2015" i="2"/>
  <c r="N2016" i="2"/>
  <c r="O2016" i="2"/>
  <c r="R2016" i="2" s="1"/>
  <c r="P2016" i="2"/>
  <c r="Q2016" i="2"/>
  <c r="X2016" i="2"/>
  <c r="Y2016" i="2"/>
  <c r="Z2016" i="2"/>
  <c r="AA2016" i="2"/>
  <c r="N2017" i="2"/>
  <c r="O2017" i="2"/>
  <c r="R2017" i="2" s="1"/>
  <c r="P2017" i="2"/>
  <c r="Q2017" i="2"/>
  <c r="S2017" i="2"/>
  <c r="X2017" i="2"/>
  <c r="Y2017" i="2"/>
  <c r="Z2017" i="2"/>
  <c r="AA2017" i="2"/>
  <c r="N2018" i="2"/>
  <c r="O2018" i="2"/>
  <c r="R2018" i="2" s="1"/>
  <c r="P2018" i="2"/>
  <c r="Q2018" i="2"/>
  <c r="X2018" i="2"/>
  <c r="Y2018" i="2"/>
  <c r="Z2018" i="2"/>
  <c r="AA2018" i="2"/>
  <c r="N2019" i="2"/>
  <c r="O2019" i="2"/>
  <c r="R2019" i="2" s="1"/>
  <c r="P2019" i="2"/>
  <c r="Q2019" i="2"/>
  <c r="X2019" i="2"/>
  <c r="Y2019" i="2"/>
  <c r="Z2019" i="2"/>
  <c r="AA2019" i="2"/>
  <c r="N2020" i="2"/>
  <c r="O2020" i="2"/>
  <c r="R2020" i="2" s="1"/>
  <c r="P2020" i="2"/>
  <c r="Q2020" i="2"/>
  <c r="X2020" i="2"/>
  <c r="Y2020" i="2"/>
  <c r="Z2020" i="2"/>
  <c r="AA2020" i="2"/>
  <c r="N2021" i="2"/>
  <c r="O2021" i="2"/>
  <c r="R2021" i="2" s="1"/>
  <c r="P2021" i="2"/>
  <c r="Q2021" i="2"/>
  <c r="S2021" i="2"/>
  <c r="T2021" i="2"/>
  <c r="U2021" i="2" s="1"/>
  <c r="X2021" i="2"/>
  <c r="Y2021" i="2"/>
  <c r="Z2021" i="2"/>
  <c r="AA2021" i="2"/>
  <c r="N2022" i="2"/>
  <c r="O2022" i="2"/>
  <c r="R2022" i="2" s="1"/>
  <c r="P2022" i="2"/>
  <c r="Q2022" i="2"/>
  <c r="S2022" i="2"/>
  <c r="T2022" i="2"/>
  <c r="U2022" i="2" s="1"/>
  <c r="X2022" i="2"/>
  <c r="Y2022" i="2"/>
  <c r="Z2022" i="2"/>
  <c r="AA2022" i="2"/>
  <c r="N2023" i="2"/>
  <c r="O2023" i="2"/>
  <c r="R2023" i="2" s="1"/>
  <c r="P2023" i="2"/>
  <c r="Q2023" i="2"/>
  <c r="X2023" i="2"/>
  <c r="Y2023" i="2"/>
  <c r="Z2023" i="2"/>
  <c r="AA2023" i="2"/>
  <c r="N2024" i="2"/>
  <c r="O2024" i="2"/>
  <c r="R2024" i="2" s="1"/>
  <c r="P2024" i="2"/>
  <c r="Q2024" i="2"/>
  <c r="X2024" i="2"/>
  <c r="Y2024" i="2"/>
  <c r="Z2024" i="2"/>
  <c r="AA2024" i="2"/>
  <c r="N2025" i="2"/>
  <c r="O2025" i="2"/>
  <c r="R2025" i="2" s="1"/>
  <c r="P2025" i="2"/>
  <c r="Q2025" i="2"/>
  <c r="X2025" i="2"/>
  <c r="Y2025" i="2"/>
  <c r="Z2025" i="2"/>
  <c r="AA2025" i="2"/>
  <c r="N2026" i="2"/>
  <c r="O2026" i="2"/>
  <c r="R2026" i="2" s="1"/>
  <c r="P2026" i="2"/>
  <c r="Q2026" i="2"/>
  <c r="X2026" i="2"/>
  <c r="Y2026" i="2"/>
  <c r="Z2026" i="2"/>
  <c r="AA2026" i="2"/>
  <c r="N2027" i="2"/>
  <c r="O2027" i="2"/>
  <c r="R2027" i="2" s="1"/>
  <c r="P2027" i="2"/>
  <c r="Q2027" i="2"/>
  <c r="X2027" i="2"/>
  <c r="Y2027" i="2"/>
  <c r="Z2027" i="2"/>
  <c r="AA2027" i="2"/>
  <c r="N2028" i="2"/>
  <c r="O2028" i="2"/>
  <c r="R2028" i="2" s="1"/>
  <c r="P2028" i="2"/>
  <c r="Q2028" i="2"/>
  <c r="S2028" i="2"/>
  <c r="X2028" i="2"/>
  <c r="Y2028" i="2"/>
  <c r="Z2028" i="2"/>
  <c r="AA2028" i="2"/>
  <c r="N2029" i="2"/>
  <c r="O2029" i="2"/>
  <c r="R2029" i="2" s="1"/>
  <c r="P2029" i="2"/>
  <c r="Q2029" i="2"/>
  <c r="S2029" i="2"/>
  <c r="X2029" i="2"/>
  <c r="Y2029" i="2"/>
  <c r="Z2029" i="2"/>
  <c r="AA2029" i="2"/>
  <c r="N2030" i="2"/>
  <c r="O2030" i="2"/>
  <c r="R2030" i="2" s="1"/>
  <c r="P2030" i="2"/>
  <c r="Q2030" i="2"/>
  <c r="X2030" i="2"/>
  <c r="Y2030" i="2"/>
  <c r="Z2030" i="2"/>
  <c r="AA2030" i="2"/>
  <c r="N2031" i="2"/>
  <c r="O2031" i="2"/>
  <c r="R2031" i="2" s="1"/>
  <c r="P2031" i="2"/>
  <c r="Q2031" i="2"/>
  <c r="X2031" i="2"/>
  <c r="Y2031" i="2"/>
  <c r="Z2031" i="2"/>
  <c r="AA2031" i="2"/>
  <c r="N2032" i="2"/>
  <c r="O2032" i="2"/>
  <c r="R2032" i="2" s="1"/>
  <c r="P2032" i="2"/>
  <c r="Q2032" i="2"/>
  <c r="X2032" i="2"/>
  <c r="Y2032" i="2"/>
  <c r="Z2032" i="2"/>
  <c r="AA2032" i="2"/>
  <c r="N2033" i="2"/>
  <c r="O2033" i="2"/>
  <c r="R2033" i="2" s="1"/>
  <c r="P2033" i="2"/>
  <c r="Q2033" i="2"/>
  <c r="X2033" i="2"/>
  <c r="Y2033" i="2"/>
  <c r="Z2033" i="2"/>
  <c r="AA2033" i="2"/>
  <c r="N2034" i="2"/>
  <c r="O2034" i="2"/>
  <c r="R2034" i="2" s="1"/>
  <c r="P2034" i="2"/>
  <c r="Q2034" i="2"/>
  <c r="S2034" i="2"/>
  <c r="X2034" i="2"/>
  <c r="Y2034" i="2"/>
  <c r="Z2034" i="2"/>
  <c r="AA2034" i="2"/>
  <c r="N2035" i="2"/>
  <c r="O2035" i="2"/>
  <c r="R2035" i="2" s="1"/>
  <c r="P2035" i="2"/>
  <c r="Q2035" i="2"/>
  <c r="S2035" i="2"/>
  <c r="X2035" i="2"/>
  <c r="Y2035" i="2"/>
  <c r="Z2035" i="2"/>
  <c r="AA2035" i="2"/>
  <c r="N2036" i="2"/>
  <c r="O2036" i="2"/>
  <c r="R2036" i="2" s="1"/>
  <c r="P2036" i="2"/>
  <c r="Q2036" i="2"/>
  <c r="X2036" i="2"/>
  <c r="Y2036" i="2"/>
  <c r="Z2036" i="2"/>
  <c r="AA2036" i="2"/>
  <c r="N2037" i="2"/>
  <c r="O2037" i="2"/>
  <c r="R2037" i="2" s="1"/>
  <c r="P2037" i="2"/>
  <c r="Q2037" i="2"/>
  <c r="X2037" i="2"/>
  <c r="Y2037" i="2"/>
  <c r="Z2037" i="2"/>
  <c r="AA2037" i="2"/>
  <c r="N2038" i="2"/>
  <c r="O2038" i="2"/>
  <c r="R2038" i="2" s="1"/>
  <c r="P2038" i="2"/>
  <c r="Q2038" i="2"/>
  <c r="X2038" i="2"/>
  <c r="Y2038" i="2"/>
  <c r="Z2038" i="2"/>
  <c r="AA2038" i="2"/>
  <c r="N2039" i="2"/>
  <c r="O2039" i="2"/>
  <c r="R2039" i="2" s="1"/>
  <c r="P2039" i="2"/>
  <c r="Q2039" i="2"/>
  <c r="S2039" i="2"/>
  <c r="X2039" i="2"/>
  <c r="Y2039" i="2"/>
  <c r="Z2039" i="2"/>
  <c r="AA2039" i="2"/>
  <c r="N2040" i="2"/>
  <c r="O2040" i="2"/>
  <c r="R2040" i="2" s="1"/>
  <c r="P2040" i="2"/>
  <c r="Q2040" i="2"/>
  <c r="X2040" i="2"/>
  <c r="Y2040" i="2"/>
  <c r="Z2040" i="2"/>
  <c r="AA2040" i="2"/>
  <c r="N2041" i="2"/>
  <c r="O2041" i="2"/>
  <c r="R2041" i="2" s="1"/>
  <c r="P2041" i="2"/>
  <c r="Q2041" i="2"/>
  <c r="X2041" i="2"/>
  <c r="Y2041" i="2"/>
  <c r="Z2041" i="2"/>
  <c r="AA2041" i="2"/>
  <c r="N2042" i="2"/>
  <c r="O2042" i="2"/>
  <c r="R2042" i="2" s="1"/>
  <c r="P2042" i="2"/>
  <c r="Q2042" i="2"/>
  <c r="S2042" i="2"/>
  <c r="X2042" i="2"/>
  <c r="Y2042" i="2"/>
  <c r="Z2042" i="2"/>
  <c r="AA2042" i="2"/>
  <c r="N2043" i="2"/>
  <c r="O2043" i="2"/>
  <c r="R2043" i="2" s="1"/>
  <c r="P2043" i="2"/>
  <c r="Q2043" i="2"/>
  <c r="S2043" i="2"/>
  <c r="T2043" i="2"/>
  <c r="U2043" i="2" s="1"/>
  <c r="X2043" i="2"/>
  <c r="Y2043" i="2"/>
  <c r="Z2043" i="2"/>
  <c r="AA2043" i="2"/>
  <c r="N2044" i="2"/>
  <c r="O2044" i="2"/>
  <c r="R2044" i="2" s="1"/>
  <c r="P2044" i="2"/>
  <c r="Q2044" i="2"/>
  <c r="X2044" i="2"/>
  <c r="Y2044" i="2"/>
  <c r="Z2044" i="2"/>
  <c r="AA2044" i="2"/>
  <c r="N2045" i="2"/>
  <c r="O2045" i="2"/>
  <c r="R2045" i="2" s="1"/>
  <c r="P2045" i="2"/>
  <c r="Q2045" i="2"/>
  <c r="X2045" i="2"/>
  <c r="Y2045" i="2"/>
  <c r="Z2045" i="2"/>
  <c r="AA2045" i="2"/>
  <c r="N2046" i="2"/>
  <c r="O2046" i="2"/>
  <c r="R2046" i="2" s="1"/>
  <c r="P2046" i="2"/>
  <c r="Q2046" i="2"/>
  <c r="T2046" i="2"/>
  <c r="U2046" i="2" s="1"/>
  <c r="X2046" i="2"/>
  <c r="Y2046" i="2"/>
  <c r="Z2046" i="2"/>
  <c r="AA2046" i="2"/>
  <c r="N2047" i="2"/>
  <c r="O2047" i="2"/>
  <c r="R2047" i="2" s="1"/>
  <c r="P2047" i="2"/>
  <c r="Q2047" i="2"/>
  <c r="X2047" i="2"/>
  <c r="Y2047" i="2"/>
  <c r="Z2047" i="2"/>
  <c r="AA2047" i="2"/>
  <c r="N2048" i="2"/>
  <c r="O2048" i="2"/>
  <c r="R2048" i="2" s="1"/>
  <c r="P2048" i="2"/>
  <c r="Q2048" i="2"/>
  <c r="X2048" i="2"/>
  <c r="Y2048" i="2"/>
  <c r="Z2048" i="2"/>
  <c r="AA2048" i="2"/>
  <c r="N2049" i="2"/>
  <c r="O2049" i="2"/>
  <c r="R2049" i="2" s="1"/>
  <c r="P2049" i="2"/>
  <c r="Q2049" i="2"/>
  <c r="S2049" i="2"/>
  <c r="T2049" i="2"/>
  <c r="U2049" i="2" s="1"/>
  <c r="X2049" i="2"/>
  <c r="Y2049" i="2"/>
  <c r="Z2049" i="2"/>
  <c r="AA2049" i="2"/>
  <c r="N2050" i="2"/>
  <c r="O2050" i="2"/>
  <c r="R2050" i="2" s="1"/>
  <c r="P2050" i="2"/>
  <c r="Q2050" i="2"/>
  <c r="S2050" i="2"/>
  <c r="T2050" i="2"/>
  <c r="U2050" i="2" s="1"/>
  <c r="X2050" i="2"/>
  <c r="Y2050" i="2"/>
  <c r="Z2050" i="2"/>
  <c r="AA2050" i="2"/>
  <c r="N2051" i="2"/>
  <c r="O2051" i="2"/>
  <c r="R2051" i="2" s="1"/>
  <c r="P2051" i="2"/>
  <c r="Q2051" i="2"/>
  <c r="S2051" i="2"/>
  <c r="X2051" i="2"/>
  <c r="Y2051" i="2"/>
  <c r="Z2051" i="2"/>
  <c r="AA2051" i="2"/>
  <c r="N2052" i="2"/>
  <c r="O2052" i="2"/>
  <c r="R2052" i="2" s="1"/>
  <c r="P2052" i="2"/>
  <c r="Q2052" i="2"/>
  <c r="S2052" i="2"/>
  <c r="T2052" i="2"/>
  <c r="U2052" i="2" s="1"/>
  <c r="W2052" i="2"/>
  <c r="X2052" i="2"/>
  <c r="Y2052" i="2"/>
  <c r="Z2052" i="2"/>
  <c r="AA2052" i="2"/>
  <c r="N2053" i="2"/>
  <c r="O2053" i="2"/>
  <c r="R2053" i="2" s="1"/>
  <c r="P2053" i="2"/>
  <c r="Q2053" i="2"/>
  <c r="X2053" i="2"/>
  <c r="Y2053" i="2"/>
  <c r="Z2053" i="2"/>
  <c r="AA2053" i="2"/>
  <c r="N2054" i="2"/>
  <c r="O2054" i="2"/>
  <c r="R2054" i="2" s="1"/>
  <c r="P2054" i="2"/>
  <c r="Q2054" i="2"/>
  <c r="X2054" i="2"/>
  <c r="Y2054" i="2"/>
  <c r="Z2054" i="2"/>
  <c r="AA2054" i="2"/>
  <c r="N2055" i="2"/>
  <c r="O2055" i="2"/>
  <c r="R2055" i="2" s="1"/>
  <c r="P2055" i="2"/>
  <c r="Q2055" i="2"/>
  <c r="X2055" i="2"/>
  <c r="Y2055" i="2"/>
  <c r="Z2055" i="2"/>
  <c r="AA2055" i="2"/>
  <c r="N2056" i="2"/>
  <c r="O2056" i="2"/>
  <c r="R2056" i="2" s="1"/>
  <c r="P2056" i="2"/>
  <c r="Q2056" i="2"/>
  <c r="S2056" i="2"/>
  <c r="T2056" i="2"/>
  <c r="U2056" i="2" s="1"/>
  <c r="X2056" i="2"/>
  <c r="Y2056" i="2"/>
  <c r="Z2056" i="2"/>
  <c r="AA2056" i="2"/>
  <c r="N2057" i="2"/>
  <c r="O2057" i="2"/>
  <c r="R2057" i="2" s="1"/>
  <c r="P2057" i="2"/>
  <c r="Q2057" i="2"/>
  <c r="X2057" i="2"/>
  <c r="Y2057" i="2"/>
  <c r="Z2057" i="2"/>
  <c r="AA2057" i="2"/>
  <c r="N2058" i="2"/>
  <c r="O2058" i="2"/>
  <c r="R2058" i="2" s="1"/>
  <c r="P2058" i="2"/>
  <c r="Q2058" i="2"/>
  <c r="S2058" i="2"/>
  <c r="T2058" i="2"/>
  <c r="U2058" i="2" s="1"/>
  <c r="X2058" i="2"/>
  <c r="Y2058" i="2"/>
  <c r="Z2058" i="2"/>
  <c r="AA2058" i="2"/>
  <c r="N2059" i="2"/>
  <c r="O2059" i="2"/>
  <c r="R2059" i="2" s="1"/>
  <c r="P2059" i="2"/>
  <c r="Q2059" i="2"/>
  <c r="T2059" i="2"/>
  <c r="U2059" i="2" s="1"/>
  <c r="X2059" i="2"/>
  <c r="Y2059" i="2"/>
  <c r="Z2059" i="2"/>
  <c r="AA2059" i="2"/>
  <c r="N2060" i="2"/>
  <c r="O2060" i="2"/>
  <c r="R2060" i="2" s="1"/>
  <c r="P2060" i="2"/>
  <c r="Q2060" i="2"/>
  <c r="X2060" i="2"/>
  <c r="Y2060" i="2"/>
  <c r="Z2060" i="2"/>
  <c r="AA2060" i="2"/>
  <c r="N2061" i="2"/>
  <c r="O2061" i="2"/>
  <c r="R2061" i="2" s="1"/>
  <c r="P2061" i="2"/>
  <c r="Q2061" i="2"/>
  <c r="T2061" i="2"/>
  <c r="U2061" i="2" s="1"/>
  <c r="X2061" i="2"/>
  <c r="Y2061" i="2"/>
  <c r="Z2061" i="2"/>
  <c r="AA2061" i="2"/>
  <c r="N2062" i="2"/>
  <c r="O2062" i="2"/>
  <c r="R2062" i="2" s="1"/>
  <c r="P2062" i="2"/>
  <c r="Q2062" i="2"/>
  <c r="S2062" i="2"/>
  <c r="X2062" i="2"/>
  <c r="Y2062" i="2"/>
  <c r="Z2062" i="2"/>
  <c r="AA2062" i="2"/>
  <c r="N2063" i="2"/>
  <c r="O2063" i="2"/>
  <c r="R2063" i="2" s="1"/>
  <c r="P2063" i="2"/>
  <c r="Q2063" i="2"/>
  <c r="S2063" i="2"/>
  <c r="T2063" i="2"/>
  <c r="U2063" i="2" s="1"/>
  <c r="X2063" i="2"/>
  <c r="Y2063" i="2"/>
  <c r="Z2063" i="2"/>
  <c r="AA2063" i="2"/>
  <c r="N2064" i="2"/>
  <c r="O2064" i="2"/>
  <c r="R2064" i="2" s="1"/>
  <c r="P2064" i="2"/>
  <c r="Q2064" i="2"/>
  <c r="X2064" i="2"/>
  <c r="Y2064" i="2"/>
  <c r="Z2064" i="2"/>
  <c r="AA2064" i="2"/>
  <c r="N2065" i="2"/>
  <c r="O2065" i="2"/>
  <c r="R2065" i="2" s="1"/>
  <c r="P2065" i="2"/>
  <c r="Q2065" i="2"/>
  <c r="X2065" i="2"/>
  <c r="Y2065" i="2"/>
  <c r="Z2065" i="2"/>
  <c r="AA2065" i="2"/>
  <c r="N2066" i="2"/>
  <c r="O2066" i="2"/>
  <c r="R2066" i="2" s="1"/>
  <c r="P2066" i="2"/>
  <c r="Q2066" i="2"/>
  <c r="T2066" i="2"/>
  <c r="U2066" i="2" s="1"/>
  <c r="X2066" i="2"/>
  <c r="Y2066" i="2"/>
  <c r="Z2066" i="2"/>
  <c r="AA2066" i="2"/>
  <c r="AX37" i="8"/>
  <c r="AY37" i="8"/>
  <c r="AZ37" i="8"/>
  <c r="AX38" i="8"/>
  <c r="AY38" i="8"/>
  <c r="AZ38" i="8"/>
  <c r="O3012" i="3"/>
  <c r="P3012" i="3" s="1"/>
  <c r="O3013" i="3"/>
  <c r="P3013" i="3" s="1"/>
  <c r="Q3013" i="3" s="1"/>
  <c r="O3014" i="3"/>
  <c r="P3014" i="3" s="1"/>
  <c r="S3014" i="3" s="1"/>
  <c r="O3015" i="3"/>
  <c r="P3015" i="3" s="1"/>
  <c r="O3016" i="3"/>
  <c r="P3016" i="3" s="1"/>
  <c r="R3016" i="3" s="1"/>
  <c r="O3017" i="3"/>
  <c r="P3017" i="3" s="1"/>
  <c r="Q3017" i="3" s="1"/>
  <c r="O3018" i="3"/>
  <c r="P3018" i="3" s="1"/>
  <c r="O3019" i="3"/>
  <c r="P3019" i="3" s="1"/>
  <c r="R3019" i="3" s="1"/>
  <c r="O3020" i="3"/>
  <c r="P3020" i="3" s="1"/>
  <c r="O3021" i="3"/>
  <c r="P3021" i="3" s="1"/>
  <c r="Q3021" i="3" s="1"/>
  <c r="O3022" i="3"/>
  <c r="P3022" i="3" s="1"/>
  <c r="S3022" i="3" s="1"/>
  <c r="O3023" i="3"/>
  <c r="P3023" i="3" s="1"/>
  <c r="O3024" i="3"/>
  <c r="P3024" i="3" s="1"/>
  <c r="R3024" i="3" s="1"/>
  <c r="O3025" i="3"/>
  <c r="P3025" i="3" s="1"/>
  <c r="Q3025" i="3" s="1"/>
  <c r="O3026" i="3"/>
  <c r="S1517" i="2" s="1"/>
  <c r="O3027" i="3"/>
  <c r="S1518" i="2" s="1"/>
  <c r="O3028" i="3"/>
  <c r="P3028" i="3" s="1"/>
  <c r="Q3028" i="3" s="1"/>
  <c r="O3029" i="3"/>
  <c r="P3029" i="3" s="1"/>
  <c r="Q3029" i="3" s="1"/>
  <c r="O3030" i="3"/>
  <c r="P3030" i="3" s="1"/>
  <c r="S3030" i="3" s="1"/>
  <c r="W1520" i="2" s="1"/>
  <c r="O3031" i="3"/>
  <c r="P3031" i="3" s="1"/>
  <c r="T1521" i="2" s="1"/>
  <c r="U1521" i="2" s="1"/>
  <c r="O3032" i="3"/>
  <c r="P3032" i="3" s="1"/>
  <c r="R3032" i="3" s="1"/>
  <c r="V1522" i="2" s="1"/>
  <c r="O3033" i="3"/>
  <c r="P3033" i="3" s="1"/>
  <c r="O3034" i="3"/>
  <c r="S1524" i="2" s="1"/>
  <c r="O3035" i="3"/>
  <c r="S1525" i="2" s="1"/>
  <c r="O3036" i="3"/>
  <c r="P3036" i="3" s="1"/>
  <c r="T1526" i="2" s="1"/>
  <c r="U1526" i="2" s="1"/>
  <c r="O3037" i="3"/>
  <c r="P3037" i="3" s="1"/>
  <c r="Q3037" i="3" s="1"/>
  <c r="O3038" i="3"/>
  <c r="P3038" i="3" s="1"/>
  <c r="O3039" i="3"/>
  <c r="P3039" i="3" s="1"/>
  <c r="O3040" i="3"/>
  <c r="P3040" i="3" s="1"/>
  <c r="R3040" i="3" s="1"/>
  <c r="O3041" i="3"/>
  <c r="P3041" i="3" s="1"/>
  <c r="O3042" i="3"/>
  <c r="P3042" i="3" s="1"/>
  <c r="O3043" i="3"/>
  <c r="P3043" i="3" s="1"/>
  <c r="Q3043" i="3" s="1"/>
  <c r="O3044" i="3"/>
  <c r="P3044" i="3" s="1"/>
  <c r="Q3044" i="3" s="1"/>
  <c r="O3045" i="3"/>
  <c r="P3045" i="3" s="1"/>
  <c r="Q3045" i="3" s="1"/>
  <c r="O3046" i="3"/>
  <c r="P3046" i="3" s="1"/>
  <c r="S3046" i="3" s="1"/>
  <c r="O3047" i="3"/>
  <c r="P3047" i="3" s="1"/>
  <c r="O3048" i="3"/>
  <c r="P3048" i="3" s="1"/>
  <c r="R3048" i="3" s="1"/>
  <c r="O3049" i="3"/>
  <c r="P3049" i="3" s="1"/>
  <c r="Q3049" i="3" s="1"/>
  <c r="O3050" i="3"/>
  <c r="P3050" i="3" s="1"/>
  <c r="O3051" i="3"/>
  <c r="P3051" i="3" s="1"/>
  <c r="O3052" i="3"/>
  <c r="P3052" i="3" s="1"/>
  <c r="Q3052" i="3" s="1"/>
  <c r="O3053" i="3"/>
  <c r="P3053" i="3" s="1"/>
  <c r="T1528" i="2" s="1"/>
  <c r="U1528" i="2" s="1"/>
  <c r="O3054" i="3"/>
  <c r="P3054" i="3" s="1"/>
  <c r="T1529" i="2" s="1"/>
  <c r="U1529" i="2" s="1"/>
  <c r="O3055" i="3"/>
  <c r="O3056" i="3"/>
  <c r="P3056" i="3" s="1"/>
  <c r="R3056" i="3" s="1"/>
  <c r="O3057" i="3"/>
  <c r="P3057" i="3" s="1"/>
  <c r="Q3057" i="3" s="1"/>
  <c r="O3058" i="3"/>
  <c r="P3058" i="3" s="1"/>
  <c r="O3059" i="3"/>
  <c r="P3059" i="3" s="1"/>
  <c r="R3059" i="3" s="1"/>
  <c r="V1532" i="2" s="1"/>
  <c r="O3060" i="3"/>
  <c r="O3061" i="3"/>
  <c r="P3061" i="3" s="1"/>
  <c r="Q3061" i="3" s="1"/>
  <c r="O3062" i="3"/>
  <c r="P3062" i="3" s="1"/>
  <c r="T1535" i="2" s="1"/>
  <c r="U1535" i="2" s="1"/>
  <c r="O3063" i="3"/>
  <c r="O3064" i="3"/>
  <c r="S1537" i="2" s="1"/>
  <c r="O3065" i="3"/>
  <c r="S1538" i="2" s="1"/>
  <c r="O3066" i="3"/>
  <c r="P3066" i="3" s="1"/>
  <c r="T1539" i="2" s="1"/>
  <c r="U1539" i="2" s="1"/>
  <c r="O3067" i="3"/>
  <c r="P3067" i="3" s="1"/>
  <c r="O3068" i="3"/>
  <c r="P3068" i="3" s="1"/>
  <c r="T1541" i="2" s="1"/>
  <c r="U1541" i="2" s="1"/>
  <c r="O3069" i="3"/>
  <c r="P3069" i="3" s="1"/>
  <c r="T1542" i="2" s="1"/>
  <c r="U1542" i="2" s="1"/>
  <c r="O3070" i="3"/>
  <c r="P3070" i="3" s="1"/>
  <c r="S3070" i="3" s="1"/>
  <c r="W1543" i="2" s="1"/>
  <c r="O3071" i="3"/>
  <c r="P3071" i="3" s="1"/>
  <c r="T1544" i="2" s="1"/>
  <c r="U1544" i="2" s="1"/>
  <c r="O3072" i="3"/>
  <c r="P3072" i="3" s="1"/>
  <c r="R3072" i="3" s="1"/>
  <c r="O3073" i="3"/>
  <c r="P3073" i="3" s="1"/>
  <c r="O3074" i="3"/>
  <c r="P3074" i="3" s="1"/>
  <c r="O3075" i="3"/>
  <c r="P3075" i="3" s="1"/>
  <c r="Q3075" i="3" s="1"/>
  <c r="O3076" i="3"/>
  <c r="P3076" i="3" s="1"/>
  <c r="S3076" i="3" s="1"/>
  <c r="O3077" i="3"/>
  <c r="P3077" i="3" s="1"/>
  <c r="Q3077" i="3" s="1"/>
  <c r="O3078" i="3"/>
  <c r="P3078" i="3" s="1"/>
  <c r="S3078" i="3" s="1"/>
  <c r="O3079" i="3"/>
  <c r="P3079" i="3" s="1"/>
  <c r="O3080" i="3"/>
  <c r="P3080" i="3" s="1"/>
  <c r="Q3080" i="3" s="1"/>
  <c r="O3081" i="3"/>
  <c r="P3081" i="3" s="1"/>
  <c r="R3081" i="3" s="1"/>
  <c r="O3082" i="3"/>
  <c r="P3082" i="3" s="1"/>
  <c r="O3083" i="3"/>
  <c r="P3083" i="3" s="1"/>
  <c r="Q3083" i="3" s="1"/>
  <c r="O3084" i="3"/>
  <c r="P3084" i="3" s="1"/>
  <c r="Q3084" i="3" s="1"/>
  <c r="O3085" i="3"/>
  <c r="P3085" i="3" s="1"/>
  <c r="T1545" i="2" s="1"/>
  <c r="U1545" i="2" s="1"/>
  <c r="O3086" i="3"/>
  <c r="P3086" i="3" s="1"/>
  <c r="T1546" i="2" s="1"/>
  <c r="U1546" i="2" s="1"/>
  <c r="O3087" i="3"/>
  <c r="P3087" i="3" s="1"/>
  <c r="O3088" i="3"/>
  <c r="S1547" i="2" s="1"/>
  <c r="O3089" i="3"/>
  <c r="S1548" i="2" s="1"/>
  <c r="O3090" i="3"/>
  <c r="S1549" i="2" s="1"/>
  <c r="O3091" i="3"/>
  <c r="P3091" i="3" s="1"/>
  <c r="Q3091" i="3" s="1"/>
  <c r="O3092" i="3"/>
  <c r="P3092" i="3" s="1"/>
  <c r="Q3092" i="3" s="1"/>
  <c r="O3093" i="3"/>
  <c r="P3093" i="3" s="1"/>
  <c r="Q3093" i="3" s="1"/>
  <c r="O3094" i="3"/>
  <c r="P3094" i="3" s="1"/>
  <c r="S3094" i="3" s="1"/>
  <c r="W1553" i="2" s="1"/>
  <c r="O3095" i="3"/>
  <c r="P3095" i="3" s="1"/>
  <c r="T1554" i="2" s="1"/>
  <c r="U1554" i="2" s="1"/>
  <c r="O3096" i="3"/>
  <c r="P3096" i="3" s="1"/>
  <c r="S3096" i="3" s="1"/>
  <c r="W1555" i="2" s="1"/>
  <c r="O3097" i="3"/>
  <c r="P3097" i="3" s="1"/>
  <c r="Q3097" i="3" s="1"/>
  <c r="O3098" i="3"/>
  <c r="P3098" i="3" s="1"/>
  <c r="O3099" i="3"/>
  <c r="P3099" i="3" s="1"/>
  <c r="R3099" i="3" s="1"/>
  <c r="V1558" i="2" s="1"/>
  <c r="O3100" i="3"/>
  <c r="P3100" i="3" s="1"/>
  <c r="O3101" i="3"/>
  <c r="P3101" i="3" s="1"/>
  <c r="Q3101" i="3" s="1"/>
  <c r="O3102" i="3"/>
  <c r="P3102" i="3" s="1"/>
  <c r="S3102" i="3" s="1"/>
  <c r="O3103" i="3"/>
  <c r="P3103" i="3" s="1"/>
  <c r="T1559" i="2" s="1"/>
  <c r="U1559" i="2" s="1"/>
  <c r="O3104" i="3"/>
  <c r="O3105" i="3"/>
  <c r="S1561" i="2" s="1"/>
  <c r="O3106" i="3"/>
  <c r="P3106" i="3" s="1"/>
  <c r="O3107" i="3"/>
  <c r="P3107" i="3" s="1"/>
  <c r="S3107" i="3" s="1"/>
  <c r="O3108" i="3"/>
  <c r="P3108" i="3" s="1"/>
  <c r="S3108" i="3" s="1"/>
  <c r="O3109" i="3"/>
  <c r="P3109" i="3" s="1"/>
  <c r="Q3109" i="3" s="1"/>
  <c r="O3110" i="3"/>
  <c r="P3110" i="3" s="1"/>
  <c r="S3110" i="3" s="1"/>
  <c r="O3111" i="3"/>
  <c r="O3112" i="3"/>
  <c r="P3112" i="3" s="1"/>
  <c r="T1564" i="2" s="1"/>
  <c r="U1564" i="2" s="1"/>
  <c r="O3113" i="3"/>
  <c r="P3113" i="3" s="1"/>
  <c r="R3113" i="3" s="1"/>
  <c r="V1565" i="2" s="1"/>
  <c r="O3114" i="3"/>
  <c r="S1566" i="2" s="1"/>
  <c r="O3115" i="3"/>
  <c r="P3115" i="3" s="1"/>
  <c r="O3116" i="3"/>
  <c r="P3116" i="3" s="1"/>
  <c r="O3117" i="3"/>
  <c r="P3117" i="3" s="1"/>
  <c r="Q3117" i="3" s="1"/>
  <c r="O3118" i="3"/>
  <c r="P3118" i="3" s="1"/>
  <c r="O3119" i="3"/>
  <c r="P3119" i="3" s="1"/>
  <c r="O3120" i="3"/>
  <c r="P3120" i="3" s="1"/>
  <c r="O3121" i="3"/>
  <c r="P3121" i="3" s="1"/>
  <c r="O3122" i="3"/>
  <c r="P3122" i="3" s="1"/>
  <c r="T1568" i="2" s="1"/>
  <c r="U1568" i="2" s="1"/>
  <c r="O3123" i="3"/>
  <c r="P3123" i="3" s="1"/>
  <c r="R3123" i="3" s="1"/>
  <c r="O3124" i="3"/>
  <c r="P3124" i="3" s="1"/>
  <c r="O3125" i="3"/>
  <c r="P3125" i="3" s="1"/>
  <c r="Q3125" i="3" s="1"/>
  <c r="O3126" i="3"/>
  <c r="P3126" i="3" s="1"/>
  <c r="S3126" i="3" s="1"/>
  <c r="O3127" i="3"/>
  <c r="P3127" i="3" s="1"/>
  <c r="T1573" i="2" s="1"/>
  <c r="U1573" i="2" s="1"/>
  <c r="O3128" i="3"/>
  <c r="P3128" i="3" s="1"/>
  <c r="S3128" i="3" s="1"/>
  <c r="W1574" i="2" s="1"/>
  <c r="O3129" i="3"/>
  <c r="P3129" i="3" s="1"/>
  <c r="O3130" i="3"/>
  <c r="P3130" i="3" s="1"/>
  <c r="O3131" i="3"/>
  <c r="P3131" i="3" s="1"/>
  <c r="Q3131" i="3" s="1"/>
  <c r="O3132" i="3"/>
  <c r="P3132" i="3" s="1"/>
  <c r="Q3132" i="3" s="1"/>
  <c r="O3133" i="3"/>
  <c r="P3133" i="3" s="1"/>
  <c r="Q3133" i="3" s="1"/>
  <c r="O3134" i="3"/>
  <c r="P3134" i="3" s="1"/>
  <c r="Q3134" i="3" s="1"/>
  <c r="O3135" i="3"/>
  <c r="P3135" i="3" s="1"/>
  <c r="O3136" i="3"/>
  <c r="P3136" i="3" s="1"/>
  <c r="S3136" i="3" s="1"/>
  <c r="O3137" i="3"/>
  <c r="P3137" i="3" s="1"/>
  <c r="Q3137" i="3" s="1"/>
  <c r="O3138" i="3"/>
  <c r="P3138" i="3" s="1"/>
  <c r="O3139" i="3"/>
  <c r="P3139" i="3" s="1"/>
  <c r="O3140" i="3"/>
  <c r="P3140" i="3" s="1"/>
  <c r="R3140" i="3" s="1"/>
  <c r="O3141" i="3"/>
  <c r="P3141" i="3" s="1"/>
  <c r="Q3141" i="3" s="1"/>
  <c r="O3142" i="3"/>
  <c r="P3142" i="3" s="1"/>
  <c r="R3142" i="3" s="1"/>
  <c r="V1576" i="2" s="1"/>
  <c r="O3143" i="3"/>
  <c r="P3143" i="3" s="1"/>
  <c r="T1577" i="2" s="1"/>
  <c r="U1577" i="2" s="1"/>
  <c r="O3144" i="3"/>
  <c r="P3144" i="3" s="1"/>
  <c r="S3144" i="3" s="1"/>
  <c r="W1578" i="2" s="1"/>
  <c r="O3145" i="3"/>
  <c r="S1579" i="2" s="1"/>
  <c r="O3146" i="3"/>
  <c r="P3146" i="3" s="1"/>
  <c r="O3147" i="3"/>
  <c r="S1581" i="2" s="1"/>
  <c r="O3148" i="3"/>
  <c r="P3148" i="3" s="1"/>
  <c r="Q3148" i="3" s="1"/>
  <c r="O3149" i="3"/>
  <c r="P3149" i="3" s="1"/>
  <c r="Q3149" i="3" s="1"/>
  <c r="O3150" i="3"/>
  <c r="P3150" i="3" s="1"/>
  <c r="R3150" i="3" s="1"/>
  <c r="O3151" i="3"/>
  <c r="P3151" i="3" s="1"/>
  <c r="O3152" i="3"/>
  <c r="P3152" i="3" s="1"/>
  <c r="S3152" i="3" s="1"/>
  <c r="W1583" i="2" s="1"/>
  <c r="O3153" i="3"/>
  <c r="O3154" i="3"/>
  <c r="P3154" i="3" s="1"/>
  <c r="T1585" i="2" s="1"/>
  <c r="U1585" i="2" s="1"/>
  <c r="O3155" i="3"/>
  <c r="P3155" i="3" s="1"/>
  <c r="O3156" i="3"/>
  <c r="O3157" i="3"/>
  <c r="S1587" i="2" s="1"/>
  <c r="O3158" i="3"/>
  <c r="P3158" i="3" s="1"/>
  <c r="R3158" i="3" s="1"/>
  <c r="O3159" i="3"/>
  <c r="O3160" i="3"/>
  <c r="P3160" i="3" s="1"/>
  <c r="S3160" i="3" s="1"/>
  <c r="O3161" i="3"/>
  <c r="P3161" i="3" s="1"/>
  <c r="O3162" i="3"/>
  <c r="P3162" i="3" s="1"/>
  <c r="O3163" i="3"/>
  <c r="P3163" i="3" s="1"/>
  <c r="Q3163" i="3" s="1"/>
  <c r="O3164" i="3"/>
  <c r="P3164" i="3" s="1"/>
  <c r="O3165" i="3"/>
  <c r="P3165" i="3" s="1"/>
  <c r="Q3165" i="3" s="1"/>
  <c r="O3166" i="3"/>
  <c r="O3167" i="3"/>
  <c r="P3167" i="3" s="1"/>
  <c r="T1590" i="2" s="1"/>
  <c r="U1590" i="2" s="1"/>
  <c r="O3168" i="3"/>
  <c r="P3168" i="3" s="1"/>
  <c r="S3168" i="3" s="1"/>
  <c r="O3169" i="3"/>
  <c r="P3169" i="3" s="1"/>
  <c r="O3170" i="3"/>
  <c r="O3171" i="3"/>
  <c r="O3172" i="3"/>
  <c r="S1593" i="2" s="1"/>
  <c r="O3173" i="3"/>
  <c r="O3174" i="3"/>
  <c r="O3175" i="3"/>
  <c r="O3176" i="3"/>
  <c r="O3177" i="3"/>
  <c r="O3178" i="3"/>
  <c r="P3178" i="3" s="1"/>
  <c r="O3179" i="3"/>
  <c r="P3179" i="3" s="1"/>
  <c r="Q3179" i="3" s="1"/>
  <c r="N1498" i="2"/>
  <c r="O1498" i="2"/>
  <c r="R1498" i="2" s="1"/>
  <c r="P1498" i="2"/>
  <c r="Q1498" i="2"/>
  <c r="X1498" i="2"/>
  <c r="Y1498" i="2"/>
  <c r="Z1498" i="2"/>
  <c r="AA1498" i="2"/>
  <c r="N1499" i="2"/>
  <c r="O1499" i="2"/>
  <c r="R1499" i="2" s="1"/>
  <c r="P1499" i="2"/>
  <c r="Q1499" i="2"/>
  <c r="X1499" i="2"/>
  <c r="Y1499" i="2"/>
  <c r="Z1499" i="2"/>
  <c r="AA1499" i="2"/>
  <c r="N1500" i="2"/>
  <c r="O1500" i="2"/>
  <c r="R1500" i="2" s="1"/>
  <c r="P1500" i="2"/>
  <c r="Q1500" i="2"/>
  <c r="X1500" i="2"/>
  <c r="Y1500" i="2"/>
  <c r="Z1500" i="2"/>
  <c r="AA1500" i="2"/>
  <c r="N1501" i="2"/>
  <c r="O1501" i="2"/>
  <c r="R1501" i="2" s="1"/>
  <c r="P1501" i="2"/>
  <c r="Q1501" i="2"/>
  <c r="X1501" i="2"/>
  <c r="Y1501" i="2"/>
  <c r="Z1501" i="2"/>
  <c r="AA1501" i="2"/>
  <c r="N1502" i="2"/>
  <c r="O1502" i="2"/>
  <c r="R1502" i="2" s="1"/>
  <c r="P1502" i="2"/>
  <c r="Q1502" i="2"/>
  <c r="X1502" i="2"/>
  <c r="Y1502" i="2"/>
  <c r="Z1502" i="2"/>
  <c r="AA1502" i="2"/>
  <c r="N1503" i="2"/>
  <c r="O1503" i="2"/>
  <c r="R1503" i="2" s="1"/>
  <c r="P1503" i="2"/>
  <c r="Q1503" i="2"/>
  <c r="X1503" i="2"/>
  <c r="Y1503" i="2"/>
  <c r="Z1503" i="2"/>
  <c r="AA1503" i="2"/>
  <c r="N1504" i="2"/>
  <c r="O1504" i="2"/>
  <c r="R1504" i="2" s="1"/>
  <c r="P1504" i="2"/>
  <c r="Q1504" i="2"/>
  <c r="X1504" i="2"/>
  <c r="Y1504" i="2"/>
  <c r="Z1504" i="2"/>
  <c r="AA1504" i="2"/>
  <c r="N1505" i="2"/>
  <c r="O1505" i="2"/>
  <c r="R1505" i="2" s="1"/>
  <c r="P1505" i="2"/>
  <c r="Q1505" i="2"/>
  <c r="X1505" i="2"/>
  <c r="Y1505" i="2"/>
  <c r="Z1505" i="2"/>
  <c r="AA1505" i="2"/>
  <c r="N1506" i="2"/>
  <c r="O1506" i="2"/>
  <c r="R1506" i="2" s="1"/>
  <c r="P1506" i="2"/>
  <c r="Q1506" i="2"/>
  <c r="X1506" i="2"/>
  <c r="Y1506" i="2"/>
  <c r="Z1506" i="2"/>
  <c r="AA1506" i="2"/>
  <c r="N1507" i="2"/>
  <c r="O1507" i="2"/>
  <c r="R1507" i="2" s="1"/>
  <c r="P1507" i="2"/>
  <c r="Q1507" i="2"/>
  <c r="X1507" i="2"/>
  <c r="Y1507" i="2"/>
  <c r="Z1507" i="2"/>
  <c r="AA1507" i="2"/>
  <c r="N1508" i="2"/>
  <c r="O1508" i="2"/>
  <c r="R1508" i="2" s="1"/>
  <c r="P1508" i="2"/>
  <c r="Q1508" i="2"/>
  <c r="X1508" i="2"/>
  <c r="Y1508" i="2"/>
  <c r="Z1508" i="2"/>
  <c r="AA1508" i="2"/>
  <c r="N1509" i="2"/>
  <c r="O1509" i="2"/>
  <c r="R1509" i="2" s="1"/>
  <c r="P1509" i="2"/>
  <c r="Q1509" i="2"/>
  <c r="X1509" i="2"/>
  <c r="Y1509" i="2"/>
  <c r="Z1509" i="2"/>
  <c r="AA1509" i="2"/>
  <c r="N1510" i="2"/>
  <c r="O1510" i="2"/>
  <c r="R1510" i="2" s="1"/>
  <c r="P1510" i="2"/>
  <c r="Q1510" i="2"/>
  <c r="X1510" i="2"/>
  <c r="Y1510" i="2"/>
  <c r="Z1510" i="2"/>
  <c r="AA1510" i="2"/>
  <c r="N1511" i="2"/>
  <c r="O1511" i="2"/>
  <c r="R1511" i="2" s="1"/>
  <c r="P1511" i="2"/>
  <c r="Q1511" i="2"/>
  <c r="X1511" i="2"/>
  <c r="Y1511" i="2"/>
  <c r="Z1511" i="2"/>
  <c r="AA1511" i="2"/>
  <c r="N1512" i="2"/>
  <c r="O1512" i="2"/>
  <c r="R1512" i="2" s="1"/>
  <c r="P1512" i="2"/>
  <c r="Q1512" i="2"/>
  <c r="X1512" i="2"/>
  <c r="Y1512" i="2"/>
  <c r="Z1512" i="2"/>
  <c r="AA1512" i="2"/>
  <c r="N1513" i="2"/>
  <c r="O1513" i="2"/>
  <c r="R1513" i="2" s="1"/>
  <c r="P1513" i="2"/>
  <c r="Q1513" i="2"/>
  <c r="X1513" i="2"/>
  <c r="Y1513" i="2"/>
  <c r="Z1513" i="2"/>
  <c r="AA1513" i="2"/>
  <c r="N1514" i="2"/>
  <c r="O1514" i="2"/>
  <c r="R1514" i="2" s="1"/>
  <c r="P1514" i="2"/>
  <c r="Q1514" i="2"/>
  <c r="X1514" i="2"/>
  <c r="Y1514" i="2"/>
  <c r="Z1514" i="2"/>
  <c r="AA1514" i="2"/>
  <c r="N1515" i="2"/>
  <c r="O1515" i="2"/>
  <c r="R1515" i="2" s="1"/>
  <c r="P1515" i="2"/>
  <c r="Q1515" i="2"/>
  <c r="X1515" i="2"/>
  <c r="Y1515" i="2"/>
  <c r="Z1515" i="2"/>
  <c r="AA1515" i="2"/>
  <c r="N1516" i="2"/>
  <c r="O1516" i="2"/>
  <c r="R1516" i="2" s="1"/>
  <c r="P1516" i="2"/>
  <c r="Q1516" i="2"/>
  <c r="X1516" i="2"/>
  <c r="Y1516" i="2"/>
  <c r="Z1516" i="2"/>
  <c r="AA1516" i="2"/>
  <c r="N1517" i="2"/>
  <c r="O1517" i="2"/>
  <c r="R1517" i="2" s="1"/>
  <c r="P1517" i="2"/>
  <c r="Q1517" i="2"/>
  <c r="X1517" i="2"/>
  <c r="Y1517" i="2"/>
  <c r="Z1517" i="2"/>
  <c r="AA1517" i="2"/>
  <c r="N1518" i="2"/>
  <c r="O1518" i="2"/>
  <c r="R1518" i="2" s="1"/>
  <c r="P1518" i="2"/>
  <c r="Q1518" i="2"/>
  <c r="X1518" i="2"/>
  <c r="Y1518" i="2"/>
  <c r="Z1518" i="2"/>
  <c r="AA1518" i="2"/>
  <c r="N1519" i="2"/>
  <c r="O1519" i="2"/>
  <c r="R1519" i="2" s="1"/>
  <c r="P1519" i="2"/>
  <c r="Q1519" i="2"/>
  <c r="X1519" i="2"/>
  <c r="Y1519" i="2"/>
  <c r="Z1519" i="2"/>
  <c r="AA1519" i="2"/>
  <c r="N1520" i="2"/>
  <c r="O1520" i="2"/>
  <c r="R1520" i="2" s="1"/>
  <c r="P1520" i="2"/>
  <c r="Q1520" i="2"/>
  <c r="S1520" i="2"/>
  <c r="X1520" i="2"/>
  <c r="Y1520" i="2"/>
  <c r="Z1520" i="2"/>
  <c r="AA1520" i="2"/>
  <c r="N1521" i="2"/>
  <c r="O1521" i="2"/>
  <c r="R1521" i="2" s="1"/>
  <c r="P1521" i="2"/>
  <c r="Q1521" i="2"/>
  <c r="X1521" i="2"/>
  <c r="Y1521" i="2"/>
  <c r="Z1521" i="2"/>
  <c r="AA1521" i="2"/>
  <c r="N1522" i="2"/>
  <c r="O1522" i="2"/>
  <c r="R1522" i="2" s="1"/>
  <c r="P1522" i="2"/>
  <c r="Q1522" i="2"/>
  <c r="X1522" i="2"/>
  <c r="Y1522" i="2"/>
  <c r="Z1522" i="2"/>
  <c r="AA1522" i="2"/>
  <c r="N1523" i="2"/>
  <c r="O1523" i="2"/>
  <c r="R1523" i="2" s="1"/>
  <c r="P1523" i="2"/>
  <c r="Q1523" i="2"/>
  <c r="X1523" i="2"/>
  <c r="Y1523" i="2"/>
  <c r="Z1523" i="2"/>
  <c r="AA1523" i="2"/>
  <c r="N1524" i="2"/>
  <c r="O1524" i="2"/>
  <c r="R1524" i="2" s="1"/>
  <c r="P1524" i="2"/>
  <c r="Q1524" i="2"/>
  <c r="X1524" i="2"/>
  <c r="Y1524" i="2"/>
  <c r="Z1524" i="2"/>
  <c r="AA1524" i="2"/>
  <c r="N1525" i="2"/>
  <c r="O1525" i="2"/>
  <c r="R1525" i="2" s="1"/>
  <c r="P1525" i="2"/>
  <c r="Q1525" i="2"/>
  <c r="X1525" i="2"/>
  <c r="Y1525" i="2"/>
  <c r="Z1525" i="2"/>
  <c r="AA1525" i="2"/>
  <c r="N1526" i="2"/>
  <c r="O1526" i="2"/>
  <c r="R1526" i="2" s="1"/>
  <c r="P1526" i="2"/>
  <c r="Q1526" i="2"/>
  <c r="X1526" i="2"/>
  <c r="Y1526" i="2"/>
  <c r="Z1526" i="2"/>
  <c r="AA1526" i="2"/>
  <c r="N1527" i="2"/>
  <c r="O1527" i="2"/>
  <c r="R1527" i="2" s="1"/>
  <c r="P1527" i="2"/>
  <c r="Q1527" i="2"/>
  <c r="X1527" i="2"/>
  <c r="Y1527" i="2"/>
  <c r="Z1527" i="2"/>
  <c r="AA1527" i="2"/>
  <c r="N1528" i="2"/>
  <c r="O1528" i="2"/>
  <c r="R1528" i="2" s="1"/>
  <c r="P1528" i="2"/>
  <c r="Q1528" i="2"/>
  <c r="X1528" i="2"/>
  <c r="Y1528" i="2"/>
  <c r="Z1528" i="2"/>
  <c r="AA1528" i="2"/>
  <c r="N1529" i="2"/>
  <c r="O1529" i="2"/>
  <c r="R1529" i="2" s="1"/>
  <c r="P1529" i="2"/>
  <c r="Q1529" i="2"/>
  <c r="X1529" i="2"/>
  <c r="Y1529" i="2"/>
  <c r="Z1529" i="2"/>
  <c r="AA1529" i="2"/>
  <c r="N1530" i="2"/>
  <c r="O1530" i="2"/>
  <c r="R1530" i="2" s="1"/>
  <c r="P1530" i="2"/>
  <c r="Q1530" i="2"/>
  <c r="X1530" i="2"/>
  <c r="Y1530" i="2"/>
  <c r="Z1530" i="2"/>
  <c r="AA1530" i="2"/>
  <c r="N1531" i="2"/>
  <c r="O1531" i="2"/>
  <c r="R1531" i="2" s="1"/>
  <c r="P1531" i="2"/>
  <c r="Q1531" i="2"/>
  <c r="X1531" i="2"/>
  <c r="Y1531" i="2"/>
  <c r="Z1531" i="2"/>
  <c r="AA1531" i="2"/>
  <c r="N1532" i="2"/>
  <c r="O1532" i="2"/>
  <c r="R1532" i="2" s="1"/>
  <c r="P1532" i="2"/>
  <c r="Q1532" i="2"/>
  <c r="X1532" i="2"/>
  <c r="Y1532" i="2"/>
  <c r="Z1532" i="2"/>
  <c r="AA1532" i="2"/>
  <c r="N1533" i="2"/>
  <c r="O1533" i="2"/>
  <c r="R1533" i="2" s="1"/>
  <c r="P1533" i="2"/>
  <c r="Q1533" i="2"/>
  <c r="X1533" i="2"/>
  <c r="Y1533" i="2"/>
  <c r="Z1533" i="2"/>
  <c r="AA1533" i="2"/>
  <c r="N1534" i="2"/>
  <c r="O1534" i="2"/>
  <c r="R1534" i="2" s="1"/>
  <c r="P1534" i="2"/>
  <c r="Q1534" i="2"/>
  <c r="X1534" i="2"/>
  <c r="Y1534" i="2"/>
  <c r="Z1534" i="2"/>
  <c r="AA1534" i="2"/>
  <c r="N1535" i="2"/>
  <c r="O1535" i="2"/>
  <c r="R1535" i="2" s="1"/>
  <c r="P1535" i="2"/>
  <c r="Q1535" i="2"/>
  <c r="X1535" i="2"/>
  <c r="Y1535" i="2"/>
  <c r="Z1535" i="2"/>
  <c r="AA1535" i="2"/>
  <c r="N1536" i="2"/>
  <c r="O1536" i="2"/>
  <c r="R1536" i="2" s="1"/>
  <c r="P1536" i="2"/>
  <c r="Q1536" i="2"/>
  <c r="X1536" i="2"/>
  <c r="Y1536" i="2"/>
  <c r="Z1536" i="2"/>
  <c r="AA1536" i="2"/>
  <c r="N1537" i="2"/>
  <c r="O1537" i="2"/>
  <c r="R1537" i="2" s="1"/>
  <c r="P1537" i="2"/>
  <c r="Q1537" i="2"/>
  <c r="X1537" i="2"/>
  <c r="Y1537" i="2"/>
  <c r="Z1537" i="2"/>
  <c r="AA1537" i="2"/>
  <c r="N1538" i="2"/>
  <c r="O1538" i="2"/>
  <c r="R1538" i="2" s="1"/>
  <c r="P1538" i="2"/>
  <c r="Q1538" i="2"/>
  <c r="X1538" i="2"/>
  <c r="Y1538" i="2"/>
  <c r="Z1538" i="2"/>
  <c r="AA1538" i="2"/>
  <c r="N1539" i="2"/>
  <c r="O1539" i="2"/>
  <c r="R1539" i="2" s="1"/>
  <c r="P1539" i="2"/>
  <c r="Q1539" i="2"/>
  <c r="X1539" i="2"/>
  <c r="Y1539" i="2"/>
  <c r="Z1539" i="2"/>
  <c r="AA1539" i="2"/>
  <c r="N1540" i="2"/>
  <c r="O1540" i="2"/>
  <c r="R1540" i="2" s="1"/>
  <c r="P1540" i="2"/>
  <c r="Q1540" i="2"/>
  <c r="X1540" i="2"/>
  <c r="Y1540" i="2"/>
  <c r="Z1540" i="2"/>
  <c r="AA1540" i="2"/>
  <c r="N1541" i="2"/>
  <c r="O1541" i="2"/>
  <c r="R1541" i="2" s="1"/>
  <c r="P1541" i="2"/>
  <c r="Q1541" i="2"/>
  <c r="X1541" i="2"/>
  <c r="Y1541" i="2"/>
  <c r="Z1541" i="2"/>
  <c r="AA1541" i="2"/>
  <c r="N1542" i="2"/>
  <c r="O1542" i="2"/>
  <c r="R1542" i="2" s="1"/>
  <c r="P1542" i="2"/>
  <c r="Q1542" i="2"/>
  <c r="X1542" i="2"/>
  <c r="Y1542" i="2"/>
  <c r="Z1542" i="2"/>
  <c r="AA1542" i="2"/>
  <c r="N1543" i="2"/>
  <c r="O1543" i="2"/>
  <c r="R1543" i="2" s="1"/>
  <c r="P1543" i="2"/>
  <c r="Q1543" i="2"/>
  <c r="X1543" i="2"/>
  <c r="Y1543" i="2"/>
  <c r="Z1543" i="2"/>
  <c r="AA1543" i="2"/>
  <c r="N1544" i="2"/>
  <c r="O1544" i="2"/>
  <c r="R1544" i="2" s="1"/>
  <c r="P1544" i="2"/>
  <c r="Q1544" i="2"/>
  <c r="X1544" i="2"/>
  <c r="Y1544" i="2"/>
  <c r="Z1544" i="2"/>
  <c r="AA1544" i="2"/>
  <c r="N1545" i="2"/>
  <c r="O1545" i="2"/>
  <c r="R1545" i="2" s="1"/>
  <c r="P1545" i="2"/>
  <c r="Q1545" i="2"/>
  <c r="X1545" i="2"/>
  <c r="Y1545" i="2"/>
  <c r="Z1545" i="2"/>
  <c r="AA1545" i="2"/>
  <c r="N1546" i="2"/>
  <c r="O1546" i="2"/>
  <c r="R1546" i="2" s="1"/>
  <c r="P1546" i="2"/>
  <c r="Q1546" i="2"/>
  <c r="X1546" i="2"/>
  <c r="Y1546" i="2"/>
  <c r="Z1546" i="2"/>
  <c r="AA1546" i="2"/>
  <c r="N1547" i="2"/>
  <c r="O1547" i="2"/>
  <c r="R1547" i="2" s="1"/>
  <c r="P1547" i="2"/>
  <c r="Q1547" i="2"/>
  <c r="X1547" i="2"/>
  <c r="Y1547" i="2"/>
  <c r="Z1547" i="2"/>
  <c r="AA1547" i="2"/>
  <c r="N1548" i="2"/>
  <c r="O1548" i="2"/>
  <c r="R1548" i="2" s="1"/>
  <c r="P1548" i="2"/>
  <c r="Q1548" i="2"/>
  <c r="X1548" i="2"/>
  <c r="Y1548" i="2"/>
  <c r="Z1548" i="2"/>
  <c r="AA1548" i="2"/>
  <c r="N1549" i="2"/>
  <c r="O1549" i="2"/>
  <c r="R1549" i="2" s="1"/>
  <c r="P1549" i="2"/>
  <c r="Q1549" i="2"/>
  <c r="X1549" i="2"/>
  <c r="Y1549" i="2"/>
  <c r="Z1549" i="2"/>
  <c r="AA1549" i="2"/>
  <c r="N1550" i="2"/>
  <c r="O1550" i="2"/>
  <c r="R1550" i="2" s="1"/>
  <c r="P1550" i="2"/>
  <c r="Q1550" i="2"/>
  <c r="S1550" i="2"/>
  <c r="X1550" i="2"/>
  <c r="Y1550" i="2"/>
  <c r="Z1550" i="2"/>
  <c r="AA1550" i="2"/>
  <c r="N1551" i="2"/>
  <c r="O1551" i="2"/>
  <c r="R1551" i="2" s="1"/>
  <c r="P1551" i="2"/>
  <c r="Q1551" i="2"/>
  <c r="X1551" i="2"/>
  <c r="Y1551" i="2"/>
  <c r="Z1551" i="2"/>
  <c r="AA1551" i="2"/>
  <c r="N1552" i="2"/>
  <c r="O1552" i="2"/>
  <c r="R1552" i="2" s="1"/>
  <c r="P1552" i="2"/>
  <c r="Q1552" i="2"/>
  <c r="X1552" i="2"/>
  <c r="Y1552" i="2"/>
  <c r="Z1552" i="2"/>
  <c r="AA1552" i="2"/>
  <c r="N1553" i="2"/>
  <c r="O1553" i="2"/>
  <c r="R1553" i="2" s="1"/>
  <c r="P1553" i="2"/>
  <c r="Q1553" i="2"/>
  <c r="X1553" i="2"/>
  <c r="Y1553" i="2"/>
  <c r="Z1553" i="2"/>
  <c r="AA1553" i="2"/>
  <c r="N1554" i="2"/>
  <c r="O1554" i="2"/>
  <c r="R1554" i="2" s="1"/>
  <c r="P1554" i="2"/>
  <c r="Q1554" i="2"/>
  <c r="X1554" i="2"/>
  <c r="Y1554" i="2"/>
  <c r="Z1554" i="2"/>
  <c r="AA1554" i="2"/>
  <c r="N1555" i="2"/>
  <c r="O1555" i="2"/>
  <c r="R1555" i="2" s="1"/>
  <c r="P1555" i="2"/>
  <c r="Q1555" i="2"/>
  <c r="X1555" i="2"/>
  <c r="Y1555" i="2"/>
  <c r="Z1555" i="2"/>
  <c r="AA1555" i="2"/>
  <c r="N1556" i="2"/>
  <c r="O1556" i="2"/>
  <c r="R1556" i="2" s="1"/>
  <c r="P1556" i="2"/>
  <c r="Q1556" i="2"/>
  <c r="X1556" i="2"/>
  <c r="Y1556" i="2"/>
  <c r="Z1556" i="2"/>
  <c r="AA1556" i="2"/>
  <c r="N1557" i="2"/>
  <c r="O1557" i="2"/>
  <c r="R1557" i="2" s="1"/>
  <c r="P1557" i="2"/>
  <c r="Q1557" i="2"/>
  <c r="T1557" i="2"/>
  <c r="U1557" i="2" s="1"/>
  <c r="X1557" i="2"/>
  <c r="Y1557" i="2"/>
  <c r="Z1557" i="2"/>
  <c r="AA1557" i="2"/>
  <c r="N1558" i="2"/>
  <c r="O1558" i="2"/>
  <c r="R1558" i="2" s="1"/>
  <c r="P1558" i="2"/>
  <c r="Q1558" i="2"/>
  <c r="S1558" i="2"/>
  <c r="X1558" i="2"/>
  <c r="Y1558" i="2"/>
  <c r="Z1558" i="2"/>
  <c r="AA1558" i="2"/>
  <c r="N1559" i="2"/>
  <c r="O1559" i="2"/>
  <c r="R1559" i="2" s="1"/>
  <c r="P1559" i="2"/>
  <c r="Q1559" i="2"/>
  <c r="X1559" i="2"/>
  <c r="Y1559" i="2"/>
  <c r="Z1559" i="2"/>
  <c r="AA1559" i="2"/>
  <c r="N1560" i="2"/>
  <c r="O1560" i="2"/>
  <c r="R1560" i="2" s="1"/>
  <c r="P1560" i="2"/>
  <c r="Q1560" i="2"/>
  <c r="X1560" i="2"/>
  <c r="Y1560" i="2"/>
  <c r="Z1560" i="2"/>
  <c r="AA1560" i="2"/>
  <c r="N1561" i="2"/>
  <c r="O1561" i="2"/>
  <c r="R1561" i="2" s="1"/>
  <c r="P1561" i="2"/>
  <c r="Q1561" i="2"/>
  <c r="X1561" i="2"/>
  <c r="Y1561" i="2"/>
  <c r="Z1561" i="2"/>
  <c r="AA1561" i="2"/>
  <c r="N1562" i="2"/>
  <c r="O1562" i="2"/>
  <c r="R1562" i="2" s="1"/>
  <c r="P1562" i="2"/>
  <c r="Q1562" i="2"/>
  <c r="X1562" i="2"/>
  <c r="Y1562" i="2"/>
  <c r="Z1562" i="2"/>
  <c r="AA1562" i="2"/>
  <c r="N1563" i="2"/>
  <c r="O1563" i="2"/>
  <c r="R1563" i="2" s="1"/>
  <c r="P1563" i="2"/>
  <c r="Q1563" i="2"/>
  <c r="X1563" i="2"/>
  <c r="Y1563" i="2"/>
  <c r="Z1563" i="2"/>
  <c r="AA1563" i="2"/>
  <c r="N1564" i="2"/>
  <c r="O1564" i="2"/>
  <c r="R1564" i="2" s="1"/>
  <c r="P1564" i="2"/>
  <c r="Q1564" i="2"/>
  <c r="X1564" i="2"/>
  <c r="Y1564" i="2"/>
  <c r="Z1564" i="2"/>
  <c r="AA1564" i="2"/>
  <c r="N1565" i="2"/>
  <c r="O1565" i="2"/>
  <c r="R1565" i="2" s="1"/>
  <c r="P1565" i="2"/>
  <c r="Q1565" i="2"/>
  <c r="X1565" i="2"/>
  <c r="Y1565" i="2"/>
  <c r="Z1565" i="2"/>
  <c r="AA1565" i="2"/>
  <c r="N1566" i="2"/>
  <c r="O1566" i="2"/>
  <c r="R1566" i="2" s="1"/>
  <c r="P1566" i="2"/>
  <c r="Q1566" i="2"/>
  <c r="X1566" i="2"/>
  <c r="Y1566" i="2"/>
  <c r="Z1566" i="2"/>
  <c r="AA1566" i="2"/>
  <c r="N1567" i="2"/>
  <c r="O1567" i="2"/>
  <c r="R1567" i="2" s="1"/>
  <c r="P1567" i="2"/>
  <c r="Q1567" i="2"/>
  <c r="X1567" i="2"/>
  <c r="Y1567" i="2"/>
  <c r="Z1567" i="2"/>
  <c r="AA1567" i="2"/>
  <c r="N1568" i="2"/>
  <c r="O1568" i="2"/>
  <c r="R1568" i="2" s="1"/>
  <c r="P1568" i="2"/>
  <c r="Q1568" i="2"/>
  <c r="X1568" i="2"/>
  <c r="Y1568" i="2"/>
  <c r="Z1568" i="2"/>
  <c r="AA1568" i="2"/>
  <c r="N1569" i="2"/>
  <c r="O1569" i="2"/>
  <c r="R1569" i="2" s="1"/>
  <c r="P1569" i="2"/>
  <c r="Q1569" i="2"/>
  <c r="X1569" i="2"/>
  <c r="Y1569" i="2"/>
  <c r="Z1569" i="2"/>
  <c r="AA1569" i="2"/>
  <c r="N1570" i="2"/>
  <c r="O1570" i="2"/>
  <c r="R1570" i="2" s="1"/>
  <c r="P1570" i="2"/>
  <c r="Q1570" i="2"/>
  <c r="X1570" i="2"/>
  <c r="Y1570" i="2"/>
  <c r="Z1570" i="2"/>
  <c r="AA1570" i="2"/>
  <c r="N1571" i="2"/>
  <c r="O1571" i="2"/>
  <c r="R1571" i="2" s="1"/>
  <c r="P1571" i="2"/>
  <c r="Q1571" i="2"/>
  <c r="X1571" i="2"/>
  <c r="Y1571" i="2"/>
  <c r="Z1571" i="2"/>
  <c r="AA1571" i="2"/>
  <c r="N1572" i="2"/>
  <c r="O1572" i="2"/>
  <c r="R1572" i="2" s="1"/>
  <c r="P1572" i="2"/>
  <c r="Q1572" i="2"/>
  <c r="X1572" i="2"/>
  <c r="Y1572" i="2"/>
  <c r="Z1572" i="2"/>
  <c r="AA1572" i="2"/>
  <c r="N1573" i="2"/>
  <c r="O1573" i="2"/>
  <c r="R1573" i="2" s="1"/>
  <c r="P1573" i="2"/>
  <c r="Q1573" i="2"/>
  <c r="X1573" i="2"/>
  <c r="Y1573" i="2"/>
  <c r="Z1573" i="2"/>
  <c r="AA1573" i="2"/>
  <c r="N1574" i="2"/>
  <c r="O1574" i="2"/>
  <c r="R1574" i="2" s="1"/>
  <c r="P1574" i="2"/>
  <c r="Q1574" i="2"/>
  <c r="X1574" i="2"/>
  <c r="Y1574" i="2"/>
  <c r="Z1574" i="2"/>
  <c r="AA1574" i="2"/>
  <c r="N1575" i="2"/>
  <c r="O1575" i="2"/>
  <c r="R1575" i="2" s="1"/>
  <c r="P1575" i="2"/>
  <c r="Q1575" i="2"/>
  <c r="X1575" i="2"/>
  <c r="Y1575" i="2"/>
  <c r="Z1575" i="2"/>
  <c r="AA1575" i="2"/>
  <c r="N1576" i="2"/>
  <c r="O1576" i="2"/>
  <c r="R1576" i="2" s="1"/>
  <c r="P1576" i="2"/>
  <c r="Q1576" i="2"/>
  <c r="X1576" i="2"/>
  <c r="Y1576" i="2"/>
  <c r="Z1576" i="2"/>
  <c r="AA1576" i="2"/>
  <c r="N1577" i="2"/>
  <c r="O1577" i="2"/>
  <c r="R1577" i="2" s="1"/>
  <c r="P1577" i="2"/>
  <c r="Q1577" i="2"/>
  <c r="X1577" i="2"/>
  <c r="Y1577" i="2"/>
  <c r="Z1577" i="2"/>
  <c r="AA1577" i="2"/>
  <c r="N1578" i="2"/>
  <c r="O1578" i="2"/>
  <c r="R1578" i="2" s="1"/>
  <c r="P1578" i="2"/>
  <c r="Q1578" i="2"/>
  <c r="X1578" i="2"/>
  <c r="Y1578" i="2"/>
  <c r="Z1578" i="2"/>
  <c r="AA1578" i="2"/>
  <c r="N1579" i="2"/>
  <c r="O1579" i="2"/>
  <c r="R1579" i="2" s="1"/>
  <c r="P1579" i="2"/>
  <c r="Q1579" i="2"/>
  <c r="X1579" i="2"/>
  <c r="Y1579" i="2"/>
  <c r="Z1579" i="2"/>
  <c r="AA1579" i="2"/>
  <c r="N1580" i="2"/>
  <c r="O1580" i="2"/>
  <c r="R1580" i="2" s="1"/>
  <c r="P1580" i="2"/>
  <c r="Q1580" i="2"/>
  <c r="S1580" i="2"/>
  <c r="X1580" i="2"/>
  <c r="Y1580" i="2"/>
  <c r="Z1580" i="2"/>
  <c r="AA1580" i="2"/>
  <c r="N1581" i="2"/>
  <c r="O1581" i="2"/>
  <c r="R1581" i="2" s="1"/>
  <c r="P1581" i="2"/>
  <c r="Q1581" i="2"/>
  <c r="X1581" i="2"/>
  <c r="Y1581" i="2"/>
  <c r="Z1581" i="2"/>
  <c r="AA1581" i="2"/>
  <c r="N1582" i="2"/>
  <c r="O1582" i="2"/>
  <c r="R1582" i="2" s="1"/>
  <c r="P1582" i="2"/>
  <c r="Q1582" i="2"/>
  <c r="X1582" i="2"/>
  <c r="Y1582" i="2"/>
  <c r="Z1582" i="2"/>
  <c r="AA1582" i="2"/>
  <c r="N201" i="17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N171" i="17"/>
  <c r="N170" i="17"/>
  <c r="N169" i="17"/>
  <c r="N168" i="17"/>
  <c r="N167" i="17"/>
  <c r="N166" i="17"/>
  <c r="N165" i="17"/>
  <c r="N164" i="17"/>
  <c r="N163" i="17"/>
  <c r="N162" i="17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M201" i="17" s="1"/>
  <c r="M202" i="17" s="1"/>
  <c r="M203" i="17" s="1"/>
  <c r="M204" i="17" s="1"/>
  <c r="M205" i="17" s="1"/>
  <c r="M206" i="17" s="1"/>
  <c r="M207" i="17" s="1"/>
  <c r="M208" i="17" s="1"/>
  <c r="M209" i="17" s="1"/>
  <c r="M210" i="17" s="1"/>
  <c r="M211" i="17" s="1"/>
  <c r="M212" i="17" s="1"/>
  <c r="M213" i="17" s="1"/>
  <c r="M214" i="17" s="1"/>
  <c r="M215" i="17" s="1"/>
  <c r="M216" i="17" s="1"/>
  <c r="M217" i="17" s="1"/>
  <c r="M218" i="17" s="1"/>
  <c r="M219" i="17" s="1"/>
  <c r="M220" i="17" s="1"/>
  <c r="M221" i="17" s="1"/>
  <c r="M222" i="17" s="1"/>
  <c r="M223" i="17" s="1"/>
  <c r="M224" i="17" s="1"/>
  <c r="M225" i="17" s="1"/>
  <c r="M226" i="17" s="1"/>
  <c r="M227" i="17" s="1"/>
  <c r="M228" i="17" s="1"/>
  <c r="M229" i="17" s="1"/>
  <c r="M230" i="17" s="1"/>
  <c r="M231" i="17" s="1"/>
  <c r="M232" i="17" s="1"/>
  <c r="M233" i="17" s="1"/>
  <c r="M234" i="17" s="1"/>
  <c r="M235" i="17" s="1"/>
  <c r="M236" i="17" s="1"/>
  <c r="M237" i="17" s="1"/>
  <c r="M238" i="17" s="1"/>
  <c r="M239" i="17" s="1"/>
  <c r="M240" i="17" s="1"/>
  <c r="M241" i="17" s="1"/>
  <c r="M242" i="17" s="1"/>
  <c r="M243" i="17" s="1"/>
  <c r="M244" i="17" s="1"/>
  <c r="M245" i="17" s="1"/>
  <c r="M246" i="17" s="1"/>
  <c r="M247" i="17" s="1"/>
  <c r="M248" i="17" s="1"/>
  <c r="M249" i="17" s="1"/>
  <c r="M250" i="17" s="1"/>
  <c r="M251" i="17" s="1"/>
  <c r="M252" i="17" s="1"/>
  <c r="M253" i="17" s="1"/>
  <c r="M254" i="17" s="1"/>
  <c r="M255" i="17" s="1"/>
  <c r="M256" i="17" s="1"/>
  <c r="M257" i="17" s="1"/>
  <c r="M258" i="17" s="1"/>
  <c r="M259" i="17" s="1"/>
  <c r="M260" i="17" s="1"/>
  <c r="M261" i="17" s="1"/>
  <c r="M262" i="17" s="1"/>
  <c r="M263" i="17" s="1"/>
  <c r="M264" i="17" s="1"/>
  <c r="M265" i="17" s="1"/>
  <c r="M266" i="17" s="1"/>
  <c r="M267" i="17" s="1"/>
  <c r="M268" i="17" s="1"/>
  <c r="M269" i="17" s="1"/>
  <c r="M270" i="17" s="1"/>
  <c r="M271" i="17" s="1"/>
  <c r="M272" i="17" s="1"/>
  <c r="M273" i="17" s="1"/>
  <c r="M274" i="17" s="1"/>
  <c r="M275" i="17" s="1"/>
  <c r="M276" i="17" s="1"/>
  <c r="M277" i="17" s="1"/>
  <c r="M278" i="17" s="1"/>
  <c r="M279" i="17" s="1"/>
  <c r="M280" i="17" s="1"/>
  <c r="M281" i="17" s="1"/>
  <c r="M282" i="17" s="1"/>
  <c r="M283" i="17" s="1"/>
  <c r="M284" i="17" s="1"/>
  <c r="M285" i="17" s="1"/>
  <c r="M286" i="17" s="1"/>
  <c r="M287" i="17" s="1"/>
  <c r="M288" i="17" s="1"/>
  <c r="M289" i="17" s="1"/>
  <c r="M290" i="17" s="1"/>
  <c r="M291" i="17" s="1"/>
  <c r="M292" i="17" s="1"/>
  <c r="M293" i="17" s="1"/>
  <c r="M294" i="17" s="1"/>
  <c r="M295" i="17" s="1"/>
  <c r="M296" i="17" s="1"/>
  <c r="M297" i="17" s="1"/>
  <c r="M298" i="17" s="1"/>
  <c r="M299" i="17" s="1"/>
  <c r="M300" i="17" s="1"/>
  <c r="M301" i="17" s="1"/>
  <c r="M302" i="17" s="1"/>
  <c r="M303" i="17" s="1"/>
  <c r="M304" i="17" s="1"/>
  <c r="M305" i="17" s="1"/>
  <c r="M306" i="17" s="1"/>
  <c r="M307" i="17" s="1"/>
  <c r="M308" i="17" s="1"/>
  <c r="M309" i="17" s="1"/>
  <c r="M310" i="17" s="1"/>
  <c r="M311" i="17" s="1"/>
  <c r="M312" i="17" s="1"/>
  <c r="M313" i="17" s="1"/>
  <c r="M314" i="17" s="1"/>
  <c r="M315" i="17" s="1"/>
  <c r="M316" i="17" s="1"/>
  <c r="M317" i="17" s="1"/>
  <c r="M318" i="17" s="1"/>
  <c r="M319" i="17" s="1"/>
  <c r="M320" i="17" s="1"/>
  <c r="M321" i="17" s="1"/>
  <c r="M322" i="17" s="1"/>
  <c r="M323" i="17" s="1"/>
  <c r="M324" i="17" s="1"/>
  <c r="M325" i="17" s="1"/>
  <c r="M326" i="17" s="1"/>
  <c r="E198" i="17"/>
  <c r="E197" i="17"/>
  <c r="E196" i="17"/>
  <c r="E195" i="17"/>
  <c r="E194" i="17"/>
  <c r="E193" i="17"/>
  <c r="E192" i="17"/>
  <c r="F192" i="17" s="1"/>
  <c r="E191" i="17"/>
  <c r="E190" i="17"/>
  <c r="E189" i="17"/>
  <c r="E188" i="17"/>
  <c r="E187" i="17"/>
  <c r="E186" i="17"/>
  <c r="E185" i="17"/>
  <c r="E184" i="17"/>
  <c r="E183" i="17"/>
  <c r="E182" i="17"/>
  <c r="E181" i="17"/>
  <c r="E180" i="17"/>
  <c r="E179" i="17"/>
  <c r="E178" i="17"/>
  <c r="E177" i="17"/>
  <c r="E176" i="17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F99" i="9" s="1"/>
  <c r="E100" i="9"/>
  <c r="F100" i="9" s="1"/>
  <c r="E101" i="9"/>
  <c r="F101" i="9" s="1"/>
  <c r="E102" i="9"/>
  <c r="E103" i="9"/>
  <c r="F103" i="9" s="1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O2763" i="3"/>
  <c r="O2764" i="3"/>
  <c r="P2764" i="3" s="1"/>
  <c r="O2765" i="3"/>
  <c r="P2765" i="3" s="1"/>
  <c r="O2766" i="3"/>
  <c r="P2766" i="3" s="1"/>
  <c r="S2766" i="3" s="1"/>
  <c r="O2767" i="3"/>
  <c r="P2767" i="3" s="1"/>
  <c r="O2768" i="3"/>
  <c r="P2768" i="3" s="1"/>
  <c r="S2768" i="3" s="1"/>
  <c r="O2769" i="3"/>
  <c r="P2769" i="3" s="1"/>
  <c r="O2770" i="3"/>
  <c r="P2770" i="3" s="1"/>
  <c r="R2770" i="3" s="1"/>
  <c r="O2771" i="3"/>
  <c r="P2771" i="3" s="1"/>
  <c r="S2771" i="3" s="1"/>
  <c r="O2772" i="3"/>
  <c r="O2773" i="3"/>
  <c r="P2773" i="3" s="1"/>
  <c r="Q2773" i="3" s="1"/>
  <c r="O2774" i="3"/>
  <c r="P2774" i="3" s="1"/>
  <c r="Q2774" i="3" s="1"/>
  <c r="O2775" i="3"/>
  <c r="S1392" i="2" s="1"/>
  <c r="O2776" i="3"/>
  <c r="O2777" i="3"/>
  <c r="P2777" i="3" s="1"/>
  <c r="S2777" i="3" s="1"/>
  <c r="W1394" i="2" s="1"/>
  <c r="O2778" i="3"/>
  <c r="P2778" i="3" s="1"/>
  <c r="O2779" i="3"/>
  <c r="P2779" i="3" s="1"/>
  <c r="O2780" i="3"/>
  <c r="P2780" i="3" s="1"/>
  <c r="T1396" i="2" s="1"/>
  <c r="U1396" i="2" s="1"/>
  <c r="O2781" i="3"/>
  <c r="P2781" i="3" s="1"/>
  <c r="O2782" i="3"/>
  <c r="P2782" i="3" s="1"/>
  <c r="O2783" i="3"/>
  <c r="P2783" i="3" s="1"/>
  <c r="O2784" i="3"/>
  <c r="P2784" i="3" s="1"/>
  <c r="Q2784" i="3" s="1"/>
  <c r="O2785" i="3"/>
  <c r="P2785" i="3" s="1"/>
  <c r="S2785" i="3" s="1"/>
  <c r="W1397" i="2" s="1"/>
  <c r="O2786" i="3"/>
  <c r="P2786" i="3" s="1"/>
  <c r="R2786" i="3" s="1"/>
  <c r="O2787" i="3"/>
  <c r="P2787" i="3" s="1"/>
  <c r="Q2787" i="3" s="1"/>
  <c r="O2788" i="3"/>
  <c r="P2788" i="3" s="1"/>
  <c r="O2789" i="3"/>
  <c r="P2789" i="3" s="1"/>
  <c r="O2790" i="3"/>
  <c r="O2791" i="3"/>
  <c r="P2791" i="3" s="1"/>
  <c r="T1400" i="2" s="1"/>
  <c r="U1400" i="2" s="1"/>
  <c r="O2792" i="3"/>
  <c r="P2792" i="3" s="1"/>
  <c r="O2793" i="3"/>
  <c r="P2793" i="3" s="1"/>
  <c r="S2793" i="3" s="1"/>
  <c r="O2794" i="3"/>
  <c r="P2794" i="3" s="1"/>
  <c r="O2795" i="3"/>
  <c r="P2795" i="3" s="1"/>
  <c r="O2796" i="3"/>
  <c r="S1403" i="2" s="1"/>
  <c r="O2797" i="3"/>
  <c r="P2797" i="3" s="1"/>
  <c r="O2798" i="3"/>
  <c r="P2798" i="3" s="1"/>
  <c r="R2798" i="3" s="1"/>
  <c r="V1405" i="2" s="1"/>
  <c r="O2799" i="3"/>
  <c r="P2799" i="3" s="1"/>
  <c r="Q2799" i="3" s="1"/>
  <c r="O2800" i="3"/>
  <c r="O2801" i="3"/>
  <c r="P2801" i="3" s="1"/>
  <c r="T1407" i="2" s="1"/>
  <c r="U1407" i="2" s="1"/>
  <c r="O2802" i="3"/>
  <c r="S1408" i="2" s="1"/>
  <c r="O2803" i="3"/>
  <c r="P2803" i="3" s="1"/>
  <c r="Q2803" i="3" s="1"/>
  <c r="O2804" i="3"/>
  <c r="P2804" i="3" s="1"/>
  <c r="T1409" i="2" s="1"/>
  <c r="U1409" i="2" s="1"/>
  <c r="O2805" i="3"/>
  <c r="P2805" i="3" s="1"/>
  <c r="R2805" i="3" s="1"/>
  <c r="V1410" i="2" s="1"/>
  <c r="O2806" i="3"/>
  <c r="P2806" i="3" s="1"/>
  <c r="Q2806" i="3" s="1"/>
  <c r="O2807" i="3"/>
  <c r="P2807" i="3" s="1"/>
  <c r="R2807" i="3" s="1"/>
  <c r="O2808" i="3"/>
  <c r="P2808" i="3" s="1"/>
  <c r="O2809" i="3"/>
  <c r="P2809" i="3" s="1"/>
  <c r="S2809" i="3" s="1"/>
  <c r="O2810" i="3"/>
  <c r="S1412" i="2" s="1"/>
  <c r="O2811" i="3"/>
  <c r="S1413" i="2" s="1"/>
  <c r="O2812" i="3"/>
  <c r="P2812" i="3" s="1"/>
  <c r="Q2812" i="3" s="1"/>
  <c r="O2813" i="3"/>
  <c r="P2813" i="3" s="1"/>
  <c r="R2813" i="3" s="1"/>
  <c r="O2814" i="3"/>
  <c r="P2814" i="3" s="1"/>
  <c r="R2814" i="3" s="1"/>
  <c r="O2815" i="3"/>
  <c r="P2815" i="3" s="1"/>
  <c r="Q2815" i="3" s="1"/>
  <c r="O2816" i="3"/>
  <c r="S1414" i="2" s="1"/>
  <c r="O2817" i="3"/>
  <c r="S1415" i="2" s="1"/>
  <c r="O2818" i="3"/>
  <c r="P2818" i="3" s="1"/>
  <c r="S2818" i="3" s="1"/>
  <c r="O2819" i="3"/>
  <c r="O2820" i="3"/>
  <c r="P2820" i="3" s="1"/>
  <c r="O2821" i="3"/>
  <c r="P2821" i="3" s="1"/>
  <c r="R2821" i="3" s="1"/>
  <c r="V1418" i="2" s="1"/>
  <c r="O2822" i="3"/>
  <c r="P2822" i="3" s="1"/>
  <c r="R2822" i="3" s="1"/>
  <c r="V1419" i="2" s="1"/>
  <c r="O2823" i="3"/>
  <c r="P2823" i="3" s="1"/>
  <c r="Q2823" i="3" s="1"/>
  <c r="O2824" i="3"/>
  <c r="P2824" i="3" s="1"/>
  <c r="O2825" i="3"/>
  <c r="P2825" i="3" s="1"/>
  <c r="T1420" i="2" s="1"/>
  <c r="U1420" i="2" s="1"/>
  <c r="O2826" i="3"/>
  <c r="P2826" i="3" s="1"/>
  <c r="O2827" i="3"/>
  <c r="P2827" i="3" s="1"/>
  <c r="Q2827" i="3" s="1"/>
  <c r="O2828" i="3"/>
  <c r="S1423" i="2" s="1"/>
  <c r="O2829" i="3"/>
  <c r="P2829" i="3" s="1"/>
  <c r="R2829" i="3" s="1"/>
  <c r="O2830" i="3"/>
  <c r="P2830" i="3" s="1"/>
  <c r="R2830" i="3" s="1"/>
  <c r="V1424" i="2" s="1"/>
  <c r="O2831" i="3"/>
  <c r="P2831" i="3" s="1"/>
  <c r="Q2831" i="3" s="1"/>
  <c r="O2832" i="3"/>
  <c r="P2832" i="3" s="1"/>
  <c r="S2832" i="3" s="1"/>
  <c r="O2833" i="3"/>
  <c r="P2833" i="3" s="1"/>
  <c r="T1425" i="2" s="1"/>
  <c r="U1425" i="2" s="1"/>
  <c r="O2834" i="3"/>
  <c r="O2835" i="3"/>
  <c r="P2835" i="3" s="1"/>
  <c r="S2835" i="3" s="1"/>
  <c r="O2836" i="3"/>
  <c r="S1427" i="2" s="1"/>
  <c r="O2837" i="3"/>
  <c r="P2837" i="3" s="1"/>
  <c r="R2837" i="3" s="1"/>
  <c r="O2838" i="3"/>
  <c r="P2838" i="3" s="1"/>
  <c r="T1428" i="2" s="1"/>
  <c r="U1428" i="2" s="1"/>
  <c r="O2839" i="3"/>
  <c r="P2839" i="3" s="1"/>
  <c r="Q2839" i="3" s="1"/>
  <c r="O2840" i="3"/>
  <c r="P2840" i="3" s="1"/>
  <c r="O2841" i="3"/>
  <c r="S1429" i="2" s="1"/>
  <c r="O2842" i="3"/>
  <c r="P2842" i="3" s="1"/>
  <c r="O2843" i="3"/>
  <c r="P2843" i="3" s="1"/>
  <c r="Q2843" i="3" s="1"/>
  <c r="O2844" i="3"/>
  <c r="P2844" i="3" s="1"/>
  <c r="Q2844" i="3" s="1"/>
  <c r="O2845" i="3"/>
  <c r="P2845" i="3" s="1"/>
  <c r="R2845" i="3" s="1"/>
  <c r="O2846" i="3"/>
  <c r="P2846" i="3" s="1"/>
  <c r="Q2846" i="3" s="1"/>
  <c r="O2847" i="3"/>
  <c r="P2847" i="3" s="1"/>
  <c r="Q2847" i="3" s="1"/>
  <c r="O2848" i="3"/>
  <c r="P2848" i="3" s="1"/>
  <c r="S2848" i="3" s="1"/>
  <c r="O2849" i="3"/>
  <c r="P2849" i="3" s="1"/>
  <c r="O2850" i="3"/>
  <c r="P2850" i="3" s="1"/>
  <c r="O2851" i="3"/>
  <c r="P2851" i="3" s="1"/>
  <c r="S2851" i="3" s="1"/>
  <c r="O2852" i="3"/>
  <c r="P2852" i="3" s="1"/>
  <c r="Q2852" i="3" s="1"/>
  <c r="O2853" i="3"/>
  <c r="P2853" i="3" s="1"/>
  <c r="R2853" i="3" s="1"/>
  <c r="O2854" i="3"/>
  <c r="P2854" i="3" s="1"/>
  <c r="O2855" i="3"/>
  <c r="P2855" i="3" s="1"/>
  <c r="Q2855" i="3" s="1"/>
  <c r="O2856" i="3"/>
  <c r="P2856" i="3" s="1"/>
  <c r="S2856" i="3" s="1"/>
  <c r="O2857" i="3"/>
  <c r="P2857" i="3" s="1"/>
  <c r="O2858" i="3"/>
  <c r="P2858" i="3" s="1"/>
  <c r="S2858" i="3" s="1"/>
  <c r="O2859" i="3"/>
  <c r="P2859" i="3" s="1"/>
  <c r="O2860" i="3"/>
  <c r="O2861" i="3"/>
  <c r="O2862" i="3"/>
  <c r="P2862" i="3" s="1"/>
  <c r="R2862" i="3" s="1"/>
  <c r="V1434" i="2" s="1"/>
  <c r="O2863" i="3"/>
  <c r="P2863" i="3" s="1"/>
  <c r="O2864" i="3"/>
  <c r="P2864" i="3" s="1"/>
  <c r="Q2864" i="3" s="1"/>
  <c r="O2865" i="3"/>
  <c r="P2865" i="3" s="1"/>
  <c r="S2865" i="3" s="1"/>
  <c r="W1435" i="2" s="1"/>
  <c r="O2866" i="3"/>
  <c r="S1436" i="2" s="1"/>
  <c r="O2867" i="3"/>
  <c r="P2867" i="3" s="1"/>
  <c r="Q2867" i="3" s="1"/>
  <c r="O2868" i="3"/>
  <c r="O2869" i="3"/>
  <c r="S1439" i="2" s="1"/>
  <c r="O2870" i="3"/>
  <c r="P2870" i="3" s="1"/>
  <c r="Q2870" i="3" s="1"/>
  <c r="O2871" i="3"/>
  <c r="P2871" i="3" s="1"/>
  <c r="T1441" i="2" s="1"/>
  <c r="U1441" i="2" s="1"/>
  <c r="O2872" i="3"/>
  <c r="O2873" i="3"/>
  <c r="P2873" i="3" s="1"/>
  <c r="S2873" i="3" s="1"/>
  <c r="W1443" i="2" s="1"/>
  <c r="O2874" i="3"/>
  <c r="P2874" i="3" s="1"/>
  <c r="O2875" i="3"/>
  <c r="P2875" i="3" s="1"/>
  <c r="Q2875" i="3" s="1"/>
  <c r="O2876" i="3"/>
  <c r="S1446" i="2" s="1"/>
  <c r="O2877" i="3"/>
  <c r="P2877" i="3" s="1"/>
  <c r="O2878" i="3"/>
  <c r="P2878" i="3" s="1"/>
  <c r="Q2878" i="3" s="1"/>
  <c r="O2879" i="3"/>
  <c r="P2879" i="3" s="1"/>
  <c r="R2879" i="3" s="1"/>
  <c r="O2880" i="3"/>
  <c r="P2880" i="3" s="1"/>
  <c r="O2881" i="3"/>
  <c r="P2881" i="3" s="1"/>
  <c r="T1448" i="2" s="1"/>
  <c r="U1448" i="2" s="1"/>
  <c r="O2882" i="3"/>
  <c r="S1449" i="2" s="1"/>
  <c r="O2883" i="3"/>
  <c r="P2883" i="3" s="1"/>
  <c r="Q2883" i="3" s="1"/>
  <c r="O2884" i="3"/>
  <c r="P2884" i="3" s="1"/>
  <c r="O2885" i="3"/>
  <c r="P2885" i="3" s="1"/>
  <c r="Q2885" i="3" s="1"/>
  <c r="O2886" i="3"/>
  <c r="P2886" i="3" s="1"/>
  <c r="Q2886" i="3" s="1"/>
  <c r="O2887" i="3"/>
  <c r="O2888" i="3"/>
  <c r="S1452" i="2" s="1"/>
  <c r="O2889" i="3"/>
  <c r="P2889" i="3" s="1"/>
  <c r="S2889" i="3" s="1"/>
  <c r="O2890" i="3"/>
  <c r="P2890" i="3" s="1"/>
  <c r="O2891" i="3"/>
  <c r="P2891" i="3" s="1"/>
  <c r="O2892" i="3"/>
  <c r="P2892" i="3" s="1"/>
  <c r="O2893" i="3"/>
  <c r="P2893" i="3" s="1"/>
  <c r="R2893" i="3" s="1"/>
  <c r="O2894" i="3"/>
  <c r="P2894" i="3" s="1"/>
  <c r="R2894" i="3" s="1"/>
  <c r="O2895" i="3"/>
  <c r="P2895" i="3" s="1"/>
  <c r="R2895" i="3" s="1"/>
  <c r="O2896" i="3"/>
  <c r="P2896" i="3" s="1"/>
  <c r="R2896" i="3" s="1"/>
  <c r="O2897" i="3"/>
  <c r="P2897" i="3" s="1"/>
  <c r="S2897" i="3" s="1"/>
  <c r="O2898" i="3"/>
  <c r="P2898" i="3" s="1"/>
  <c r="R2898" i="3" s="1"/>
  <c r="O2899" i="3"/>
  <c r="P2899" i="3" s="1"/>
  <c r="Q2899" i="3" s="1"/>
  <c r="O2900" i="3"/>
  <c r="P2900" i="3" s="1"/>
  <c r="O2901" i="3"/>
  <c r="P2901" i="3" s="1"/>
  <c r="O2902" i="3"/>
  <c r="P2902" i="3" s="1"/>
  <c r="S2902" i="3" s="1"/>
  <c r="W1453" i="2" s="1"/>
  <c r="O2903" i="3"/>
  <c r="P2903" i="3" s="1"/>
  <c r="S2903" i="3" s="1"/>
  <c r="O2904" i="3"/>
  <c r="P2904" i="3" s="1"/>
  <c r="R2904" i="3" s="1"/>
  <c r="O2905" i="3"/>
  <c r="P2905" i="3" s="1"/>
  <c r="T1456" i="2" s="1"/>
  <c r="U1456" i="2" s="1"/>
  <c r="O2906" i="3"/>
  <c r="P2906" i="3" s="1"/>
  <c r="R2906" i="3" s="1"/>
  <c r="O2907" i="3"/>
  <c r="P2907" i="3" s="1"/>
  <c r="Q2907" i="3" s="1"/>
  <c r="O2908" i="3"/>
  <c r="P2908" i="3" s="1"/>
  <c r="T1459" i="2" s="1"/>
  <c r="U1459" i="2" s="1"/>
  <c r="O2909" i="3"/>
  <c r="P2909" i="3" s="1"/>
  <c r="Q2909" i="3" s="1"/>
  <c r="O2910" i="3"/>
  <c r="P2910" i="3" s="1"/>
  <c r="S2910" i="3" s="1"/>
  <c r="O2911" i="3"/>
  <c r="S1462" i="2" s="1"/>
  <c r="O2912" i="3"/>
  <c r="S1463" i="2" s="1"/>
  <c r="O2913" i="3"/>
  <c r="P2913" i="3" s="1"/>
  <c r="S2913" i="3" s="1"/>
  <c r="O2914" i="3"/>
  <c r="P2914" i="3" s="1"/>
  <c r="R2914" i="3" s="1"/>
  <c r="O2915" i="3"/>
  <c r="P2915" i="3" s="1"/>
  <c r="Q2915" i="3" s="1"/>
  <c r="O2916" i="3"/>
  <c r="P2916" i="3" s="1"/>
  <c r="Q2916" i="3" s="1"/>
  <c r="O2917" i="3"/>
  <c r="P2917" i="3" s="1"/>
  <c r="R2917" i="3" s="1"/>
  <c r="O2918" i="3"/>
  <c r="P2918" i="3" s="1"/>
  <c r="S2918" i="3" s="1"/>
  <c r="O2919" i="3"/>
  <c r="P2919" i="3" s="1"/>
  <c r="S2919" i="3" s="1"/>
  <c r="O2920" i="3"/>
  <c r="P2920" i="3" s="1"/>
  <c r="T1469" i="2" s="1"/>
  <c r="U1469" i="2" s="1"/>
  <c r="O2921" i="3"/>
  <c r="P2921" i="3" s="1"/>
  <c r="O2922" i="3"/>
  <c r="P2922" i="3" s="1"/>
  <c r="T1470" i="2" s="1"/>
  <c r="U1470" i="2" s="1"/>
  <c r="O2923" i="3"/>
  <c r="P2923" i="3" s="1"/>
  <c r="R2923" i="3" s="1"/>
  <c r="V1471" i="2" s="1"/>
  <c r="O2924" i="3"/>
  <c r="P2924" i="3" s="1"/>
  <c r="Q2924" i="3" s="1"/>
  <c r="O2925" i="3"/>
  <c r="P2925" i="3" s="1"/>
  <c r="S2925" i="3" s="1"/>
  <c r="O2926" i="3"/>
  <c r="P2926" i="3" s="1"/>
  <c r="S2926" i="3" s="1"/>
  <c r="O2927" i="3"/>
  <c r="S1473" i="2" s="1"/>
  <c r="O2928" i="3"/>
  <c r="P2928" i="3" s="1"/>
  <c r="R2928" i="3" s="1"/>
  <c r="O2929" i="3"/>
  <c r="P2929" i="3" s="1"/>
  <c r="S2929" i="3" s="1"/>
  <c r="O2930" i="3"/>
  <c r="P2930" i="3" s="1"/>
  <c r="O2931" i="3"/>
  <c r="P2931" i="3" s="1"/>
  <c r="Q2931" i="3" s="1"/>
  <c r="O2932" i="3"/>
  <c r="P2932" i="3" s="1"/>
  <c r="O2933" i="3"/>
  <c r="P2933" i="3" s="1"/>
  <c r="O2934" i="3"/>
  <c r="P2934" i="3" s="1"/>
  <c r="R2934" i="3" s="1"/>
  <c r="O2935" i="3"/>
  <c r="P2935" i="3" s="1"/>
  <c r="O2936" i="3"/>
  <c r="S1477" i="2" s="1"/>
  <c r="O2937" i="3"/>
  <c r="O2938" i="3"/>
  <c r="P2938" i="3" s="1"/>
  <c r="O2939" i="3"/>
  <c r="P2939" i="3" s="1"/>
  <c r="T1479" i="2" s="1"/>
  <c r="U1479" i="2" s="1"/>
  <c r="O2940" i="3"/>
  <c r="P2940" i="3" s="1"/>
  <c r="O2941" i="3"/>
  <c r="O2942" i="3"/>
  <c r="P2942" i="3" s="1"/>
  <c r="R2942" i="3" s="1"/>
  <c r="O2943" i="3"/>
  <c r="P2943" i="3" s="1"/>
  <c r="O2944" i="3"/>
  <c r="P2944" i="3" s="1"/>
  <c r="Q2944" i="3" s="1"/>
  <c r="O2945" i="3"/>
  <c r="P2945" i="3" s="1"/>
  <c r="O2946" i="3"/>
  <c r="P2946" i="3" s="1"/>
  <c r="O2947" i="3"/>
  <c r="P2947" i="3" s="1"/>
  <c r="R2947" i="3" s="1"/>
  <c r="O2948" i="3"/>
  <c r="P2948" i="3" s="1"/>
  <c r="O2949" i="3"/>
  <c r="P2949" i="3" s="1"/>
  <c r="R2949" i="3" s="1"/>
  <c r="O2950" i="3"/>
  <c r="P2950" i="3" s="1"/>
  <c r="R2950" i="3" s="1"/>
  <c r="O2951" i="3"/>
  <c r="P2951" i="3" s="1"/>
  <c r="O2952" i="3"/>
  <c r="P2952" i="3" s="1"/>
  <c r="Q2952" i="3" s="1"/>
  <c r="O2953" i="3"/>
  <c r="P2953" i="3" s="1"/>
  <c r="R2953" i="3" s="1"/>
  <c r="O2954" i="3"/>
  <c r="P2954" i="3" s="1"/>
  <c r="O2955" i="3"/>
  <c r="P2955" i="3" s="1"/>
  <c r="R2955" i="3" s="1"/>
  <c r="O2956" i="3"/>
  <c r="P2956" i="3" s="1"/>
  <c r="S2956" i="3" s="1"/>
  <c r="O2957" i="3"/>
  <c r="P2957" i="3" s="1"/>
  <c r="S2957" i="3" s="1"/>
  <c r="W1485" i="2" s="1"/>
  <c r="O2958" i="3"/>
  <c r="P2958" i="3" s="1"/>
  <c r="R2958" i="3" s="1"/>
  <c r="O2959" i="3"/>
  <c r="P2959" i="3" s="1"/>
  <c r="S2959" i="3" s="1"/>
  <c r="W1486" i="2" s="1"/>
  <c r="O2960" i="3"/>
  <c r="P2960" i="3" s="1"/>
  <c r="O2961" i="3"/>
  <c r="P2961" i="3" s="1"/>
  <c r="S2961" i="3" s="1"/>
  <c r="O2962" i="3"/>
  <c r="P2962" i="3" s="1"/>
  <c r="O2963" i="3"/>
  <c r="P2963" i="3" s="1"/>
  <c r="T1489" i="2" s="1"/>
  <c r="U1489" i="2" s="1"/>
  <c r="O2964" i="3"/>
  <c r="P2964" i="3" s="1"/>
  <c r="O2965" i="3"/>
  <c r="P2965" i="3" s="1"/>
  <c r="S2965" i="3" s="1"/>
  <c r="O2966" i="3"/>
  <c r="P2966" i="3" s="1"/>
  <c r="S2966" i="3" s="1"/>
  <c r="O2967" i="3"/>
  <c r="P2967" i="3" s="1"/>
  <c r="O2968" i="3"/>
  <c r="P2968" i="3" s="1"/>
  <c r="O2969" i="3"/>
  <c r="S1493" i="2" s="1"/>
  <c r="O2970" i="3"/>
  <c r="P2970" i="3" s="1"/>
  <c r="O2971" i="3"/>
  <c r="P2971" i="3" s="1"/>
  <c r="O2972" i="3"/>
  <c r="P2972" i="3" s="1"/>
  <c r="O2973" i="3"/>
  <c r="P2973" i="3" s="1"/>
  <c r="Q2973" i="3" s="1"/>
  <c r="O2974" i="3"/>
  <c r="P2974" i="3" s="1"/>
  <c r="O2975" i="3"/>
  <c r="P2975" i="3" s="1"/>
  <c r="T1495" i="2" s="1"/>
  <c r="U1495" i="2" s="1"/>
  <c r="O2976" i="3"/>
  <c r="S1496" i="2" s="1"/>
  <c r="O2977" i="3"/>
  <c r="P2977" i="3" s="1"/>
  <c r="Q2977" i="3" s="1"/>
  <c r="O2978" i="3"/>
  <c r="P2978" i="3" s="1"/>
  <c r="Q2978" i="3" s="1"/>
  <c r="O2979" i="3"/>
  <c r="P2979" i="3" s="1"/>
  <c r="O2980" i="3"/>
  <c r="O2981" i="3"/>
  <c r="P2981" i="3" s="1"/>
  <c r="Q2981" i="3" s="1"/>
  <c r="O2982" i="3"/>
  <c r="P2982" i="3" s="1"/>
  <c r="S2982" i="3" s="1"/>
  <c r="O2983" i="3"/>
  <c r="P2983" i="3" s="1"/>
  <c r="O2984" i="3"/>
  <c r="S1499" i="2" s="1"/>
  <c r="O2985" i="3"/>
  <c r="O2986" i="3"/>
  <c r="O2987" i="3"/>
  <c r="P2987" i="3" s="1"/>
  <c r="O2988" i="3"/>
  <c r="P2988" i="3" s="1"/>
  <c r="T1502" i="2" s="1"/>
  <c r="U1502" i="2" s="1"/>
  <c r="O2989" i="3"/>
  <c r="S1503" i="2" s="1"/>
  <c r="O2990" i="3"/>
  <c r="P2990" i="3" s="1"/>
  <c r="Q2990" i="3" s="1"/>
  <c r="O2991" i="3"/>
  <c r="P2991" i="3" s="1"/>
  <c r="O2992" i="3"/>
  <c r="P2992" i="3" s="1"/>
  <c r="O2993" i="3"/>
  <c r="P2993" i="3" s="1"/>
  <c r="O2994" i="3"/>
  <c r="P2994" i="3" s="1"/>
  <c r="Q2994" i="3" s="1"/>
  <c r="O2995" i="3"/>
  <c r="P2995" i="3" s="1"/>
  <c r="O2996" i="3"/>
  <c r="P2996" i="3" s="1"/>
  <c r="O2997" i="3"/>
  <c r="P2997" i="3" s="1"/>
  <c r="Q2997" i="3" s="1"/>
  <c r="O2998" i="3"/>
  <c r="P2998" i="3" s="1"/>
  <c r="Q2998" i="3" s="1"/>
  <c r="O2999" i="3"/>
  <c r="O3000" i="3"/>
  <c r="O3001" i="3"/>
  <c r="S1506" i="2" s="1"/>
  <c r="O3002" i="3"/>
  <c r="O3003" i="3"/>
  <c r="O3004" i="3"/>
  <c r="P3004" i="3" s="1"/>
  <c r="T1509" i="2" s="1"/>
  <c r="U1509" i="2" s="1"/>
  <c r="O3005" i="3"/>
  <c r="S1510" i="2" s="1"/>
  <c r="O3006" i="3"/>
  <c r="S1511" i="2" s="1"/>
  <c r="O3007" i="3"/>
  <c r="O3008" i="3"/>
  <c r="P3008" i="3" s="1"/>
  <c r="Q3008" i="3" s="1"/>
  <c r="O3009" i="3"/>
  <c r="S1513" i="2" s="1"/>
  <c r="O3010" i="3"/>
  <c r="S1514" i="2" s="1"/>
  <c r="O3011" i="3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X1388" i="2"/>
  <c r="Y1388" i="2"/>
  <c r="Z1388" i="2"/>
  <c r="AA1388" i="2"/>
  <c r="N1389" i="2"/>
  <c r="O1389" i="2"/>
  <c r="R1389" i="2" s="1"/>
  <c r="P1389" i="2"/>
  <c r="Q1389" i="2"/>
  <c r="X1389" i="2"/>
  <c r="Y1389" i="2"/>
  <c r="Z1389" i="2"/>
  <c r="AA1389" i="2"/>
  <c r="N1390" i="2"/>
  <c r="O1390" i="2"/>
  <c r="R1390" i="2" s="1"/>
  <c r="P1390" i="2"/>
  <c r="Q1390" i="2"/>
  <c r="X1390" i="2"/>
  <c r="Y1390" i="2"/>
  <c r="Z1390" i="2"/>
  <c r="AA1390" i="2"/>
  <c r="N1391" i="2"/>
  <c r="O1391" i="2"/>
  <c r="R1391" i="2" s="1"/>
  <c r="P1391" i="2"/>
  <c r="Q1391" i="2"/>
  <c r="X1391" i="2"/>
  <c r="Y1391" i="2"/>
  <c r="Z1391" i="2"/>
  <c r="AA1391" i="2"/>
  <c r="N1392" i="2"/>
  <c r="O1392" i="2"/>
  <c r="R1392" i="2" s="1"/>
  <c r="P1392" i="2"/>
  <c r="Q1392" i="2"/>
  <c r="X1392" i="2"/>
  <c r="Y1392" i="2"/>
  <c r="Z1392" i="2"/>
  <c r="AA1392" i="2"/>
  <c r="N1393" i="2"/>
  <c r="O1393" i="2"/>
  <c r="R1393" i="2" s="1"/>
  <c r="P1393" i="2"/>
  <c r="Q1393" i="2"/>
  <c r="X1393" i="2"/>
  <c r="Y1393" i="2"/>
  <c r="Z1393" i="2"/>
  <c r="AA1393" i="2"/>
  <c r="N1394" i="2"/>
  <c r="O1394" i="2"/>
  <c r="R1394" i="2" s="1"/>
  <c r="P1394" i="2"/>
  <c r="Q1394" i="2"/>
  <c r="X1394" i="2"/>
  <c r="Y1394" i="2"/>
  <c r="Z1394" i="2"/>
  <c r="AA1394" i="2"/>
  <c r="N1395" i="2"/>
  <c r="O1395" i="2"/>
  <c r="R1395" i="2" s="1"/>
  <c r="P1395" i="2"/>
  <c r="Q1395" i="2"/>
  <c r="X1395" i="2"/>
  <c r="Y1395" i="2"/>
  <c r="Z1395" i="2"/>
  <c r="AA1395" i="2"/>
  <c r="N1396" i="2"/>
  <c r="O1396" i="2"/>
  <c r="R1396" i="2" s="1"/>
  <c r="P1396" i="2"/>
  <c r="Q1396" i="2"/>
  <c r="X1396" i="2"/>
  <c r="Y1396" i="2"/>
  <c r="Z1396" i="2"/>
  <c r="AA1396" i="2"/>
  <c r="N1397" i="2"/>
  <c r="O1397" i="2"/>
  <c r="R1397" i="2" s="1"/>
  <c r="P1397" i="2"/>
  <c r="Q1397" i="2"/>
  <c r="X1397" i="2"/>
  <c r="Y1397" i="2"/>
  <c r="Z1397" i="2"/>
  <c r="AA1397" i="2"/>
  <c r="N1398" i="2"/>
  <c r="O1398" i="2"/>
  <c r="R1398" i="2" s="1"/>
  <c r="P1398" i="2"/>
  <c r="Q1398" i="2"/>
  <c r="X1398" i="2"/>
  <c r="Y1398" i="2"/>
  <c r="Z1398" i="2"/>
  <c r="AA1398" i="2"/>
  <c r="N1399" i="2"/>
  <c r="O1399" i="2"/>
  <c r="R1399" i="2" s="1"/>
  <c r="P1399" i="2"/>
  <c r="Q1399" i="2"/>
  <c r="X1399" i="2"/>
  <c r="Y1399" i="2"/>
  <c r="Z1399" i="2"/>
  <c r="AA1399" i="2"/>
  <c r="N1400" i="2"/>
  <c r="O1400" i="2"/>
  <c r="R1400" i="2" s="1"/>
  <c r="P1400" i="2"/>
  <c r="Q1400" i="2"/>
  <c r="X1400" i="2"/>
  <c r="Y1400" i="2"/>
  <c r="Z1400" i="2"/>
  <c r="AA1400" i="2"/>
  <c r="N1401" i="2"/>
  <c r="O1401" i="2"/>
  <c r="R1401" i="2" s="1"/>
  <c r="P1401" i="2"/>
  <c r="Q1401" i="2"/>
  <c r="S1401" i="2"/>
  <c r="X1401" i="2"/>
  <c r="Y1401" i="2"/>
  <c r="Z1401" i="2"/>
  <c r="AA1401" i="2"/>
  <c r="N1402" i="2"/>
  <c r="O1402" i="2"/>
  <c r="R1402" i="2" s="1"/>
  <c r="P1402" i="2"/>
  <c r="Q1402" i="2"/>
  <c r="X1402" i="2"/>
  <c r="Y1402" i="2"/>
  <c r="Z1402" i="2"/>
  <c r="AA1402" i="2"/>
  <c r="N1403" i="2"/>
  <c r="O1403" i="2"/>
  <c r="R1403" i="2" s="1"/>
  <c r="P1403" i="2"/>
  <c r="Q1403" i="2"/>
  <c r="X1403" i="2"/>
  <c r="Y1403" i="2"/>
  <c r="Z1403" i="2"/>
  <c r="AA1403" i="2"/>
  <c r="N1404" i="2"/>
  <c r="O1404" i="2"/>
  <c r="R1404" i="2" s="1"/>
  <c r="P1404" i="2"/>
  <c r="Q1404" i="2"/>
  <c r="X1404" i="2"/>
  <c r="Y1404" i="2"/>
  <c r="Z1404" i="2"/>
  <c r="AA1404" i="2"/>
  <c r="N1405" i="2"/>
  <c r="O1405" i="2"/>
  <c r="R1405" i="2" s="1"/>
  <c r="P1405" i="2"/>
  <c r="Q1405" i="2"/>
  <c r="X1405" i="2"/>
  <c r="Y1405" i="2"/>
  <c r="Z1405" i="2"/>
  <c r="AA1405" i="2"/>
  <c r="N1406" i="2"/>
  <c r="O1406" i="2"/>
  <c r="R1406" i="2" s="1"/>
  <c r="P1406" i="2"/>
  <c r="Q1406" i="2"/>
  <c r="X1406" i="2"/>
  <c r="Y1406" i="2"/>
  <c r="Z1406" i="2"/>
  <c r="AA1406" i="2"/>
  <c r="N1407" i="2"/>
  <c r="O1407" i="2"/>
  <c r="R1407" i="2" s="1"/>
  <c r="P1407" i="2"/>
  <c r="Q1407" i="2"/>
  <c r="X1407" i="2"/>
  <c r="Y1407" i="2"/>
  <c r="Z1407" i="2"/>
  <c r="AA1407" i="2"/>
  <c r="N1408" i="2"/>
  <c r="O1408" i="2"/>
  <c r="R1408" i="2" s="1"/>
  <c r="P1408" i="2"/>
  <c r="Q1408" i="2"/>
  <c r="X1408" i="2"/>
  <c r="Y1408" i="2"/>
  <c r="Z1408" i="2"/>
  <c r="AA1408" i="2"/>
  <c r="N1409" i="2"/>
  <c r="O1409" i="2"/>
  <c r="R1409" i="2" s="1"/>
  <c r="P1409" i="2"/>
  <c r="Q1409" i="2"/>
  <c r="X1409" i="2"/>
  <c r="Y1409" i="2"/>
  <c r="Z1409" i="2"/>
  <c r="AA1409" i="2"/>
  <c r="N1410" i="2"/>
  <c r="O1410" i="2"/>
  <c r="R1410" i="2" s="1"/>
  <c r="P1410" i="2"/>
  <c r="Q1410" i="2"/>
  <c r="X1410" i="2"/>
  <c r="Y1410" i="2"/>
  <c r="Z1410" i="2"/>
  <c r="AA1410" i="2"/>
  <c r="N1411" i="2"/>
  <c r="O1411" i="2"/>
  <c r="R1411" i="2" s="1"/>
  <c r="P1411" i="2"/>
  <c r="Q1411" i="2"/>
  <c r="X1411" i="2"/>
  <c r="Y1411" i="2"/>
  <c r="Z1411" i="2"/>
  <c r="AA1411" i="2"/>
  <c r="N1412" i="2"/>
  <c r="O1412" i="2"/>
  <c r="R1412" i="2" s="1"/>
  <c r="P1412" i="2"/>
  <c r="Q1412" i="2"/>
  <c r="X1412" i="2"/>
  <c r="Y1412" i="2"/>
  <c r="Z1412" i="2"/>
  <c r="AA1412" i="2"/>
  <c r="N1413" i="2"/>
  <c r="O1413" i="2"/>
  <c r="R1413" i="2" s="1"/>
  <c r="P1413" i="2"/>
  <c r="Q1413" i="2"/>
  <c r="X1413" i="2"/>
  <c r="Y1413" i="2"/>
  <c r="Z1413" i="2"/>
  <c r="AA1413" i="2"/>
  <c r="N1414" i="2"/>
  <c r="O1414" i="2"/>
  <c r="R1414" i="2" s="1"/>
  <c r="P1414" i="2"/>
  <c r="Q1414" i="2"/>
  <c r="X1414" i="2"/>
  <c r="Y1414" i="2"/>
  <c r="Z1414" i="2"/>
  <c r="AA1414" i="2"/>
  <c r="N1415" i="2"/>
  <c r="O1415" i="2"/>
  <c r="R1415" i="2" s="1"/>
  <c r="P1415" i="2"/>
  <c r="Q1415" i="2"/>
  <c r="X1415" i="2"/>
  <c r="Y1415" i="2"/>
  <c r="Z1415" i="2"/>
  <c r="AA1415" i="2"/>
  <c r="N1416" i="2"/>
  <c r="O1416" i="2"/>
  <c r="R1416" i="2" s="1"/>
  <c r="P1416" i="2"/>
  <c r="Q1416" i="2"/>
  <c r="X1416" i="2"/>
  <c r="Y1416" i="2"/>
  <c r="Z1416" i="2"/>
  <c r="AA1416" i="2"/>
  <c r="N1417" i="2"/>
  <c r="O1417" i="2"/>
  <c r="R1417" i="2" s="1"/>
  <c r="P1417" i="2"/>
  <c r="Q1417" i="2"/>
  <c r="X1417" i="2"/>
  <c r="Y1417" i="2"/>
  <c r="Z1417" i="2"/>
  <c r="AA1417" i="2"/>
  <c r="N1418" i="2"/>
  <c r="O1418" i="2"/>
  <c r="R1418" i="2" s="1"/>
  <c r="P1418" i="2"/>
  <c r="Q1418" i="2"/>
  <c r="X1418" i="2"/>
  <c r="Y1418" i="2"/>
  <c r="Z1418" i="2"/>
  <c r="AA1418" i="2"/>
  <c r="N1419" i="2"/>
  <c r="O1419" i="2"/>
  <c r="R1419" i="2" s="1"/>
  <c r="P1419" i="2"/>
  <c r="Q1419" i="2"/>
  <c r="X1419" i="2"/>
  <c r="Y1419" i="2"/>
  <c r="Z1419" i="2"/>
  <c r="AA1419" i="2"/>
  <c r="N1420" i="2"/>
  <c r="O1420" i="2"/>
  <c r="R1420" i="2" s="1"/>
  <c r="P1420" i="2"/>
  <c r="Q1420" i="2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X1422" i="2"/>
  <c r="Y1422" i="2"/>
  <c r="Z1422" i="2"/>
  <c r="AA1422" i="2"/>
  <c r="N1423" i="2"/>
  <c r="O1423" i="2"/>
  <c r="R1423" i="2" s="1"/>
  <c r="P1423" i="2"/>
  <c r="Q1423" i="2"/>
  <c r="X1423" i="2"/>
  <c r="Y1423" i="2"/>
  <c r="Z1423" i="2"/>
  <c r="AA1423" i="2"/>
  <c r="N1424" i="2"/>
  <c r="O1424" i="2"/>
  <c r="R1424" i="2" s="1"/>
  <c r="P1424" i="2"/>
  <c r="Q1424" i="2"/>
  <c r="X1424" i="2"/>
  <c r="Y1424" i="2"/>
  <c r="Z1424" i="2"/>
  <c r="AA1424" i="2"/>
  <c r="N1425" i="2"/>
  <c r="O1425" i="2"/>
  <c r="R1425" i="2" s="1"/>
  <c r="P1425" i="2"/>
  <c r="Q1425" i="2"/>
  <c r="X1425" i="2"/>
  <c r="Y1425" i="2"/>
  <c r="Z1425" i="2"/>
  <c r="AA1425" i="2"/>
  <c r="N1426" i="2"/>
  <c r="O1426" i="2"/>
  <c r="R1426" i="2" s="1"/>
  <c r="P1426" i="2"/>
  <c r="Q1426" i="2"/>
  <c r="X1426" i="2"/>
  <c r="Y1426" i="2"/>
  <c r="Z1426" i="2"/>
  <c r="AA1426" i="2"/>
  <c r="N1427" i="2"/>
  <c r="O1427" i="2"/>
  <c r="R1427" i="2" s="1"/>
  <c r="P1427" i="2"/>
  <c r="Q1427" i="2"/>
  <c r="X1427" i="2"/>
  <c r="Y1427" i="2"/>
  <c r="Z1427" i="2"/>
  <c r="AA1427" i="2"/>
  <c r="N1428" i="2"/>
  <c r="O1428" i="2"/>
  <c r="R1428" i="2" s="1"/>
  <c r="P1428" i="2"/>
  <c r="Q1428" i="2"/>
  <c r="X1428" i="2"/>
  <c r="Y1428" i="2"/>
  <c r="Z1428" i="2"/>
  <c r="AA1428" i="2"/>
  <c r="N1429" i="2"/>
  <c r="O1429" i="2"/>
  <c r="R1429" i="2" s="1"/>
  <c r="P1429" i="2"/>
  <c r="Q1429" i="2"/>
  <c r="X1429" i="2"/>
  <c r="Y1429" i="2"/>
  <c r="Z1429" i="2"/>
  <c r="AA1429" i="2"/>
  <c r="N1430" i="2"/>
  <c r="O1430" i="2"/>
  <c r="R1430" i="2" s="1"/>
  <c r="P1430" i="2"/>
  <c r="Q1430" i="2"/>
  <c r="X1430" i="2"/>
  <c r="Y1430" i="2"/>
  <c r="Z1430" i="2"/>
  <c r="AA1430" i="2"/>
  <c r="N1431" i="2"/>
  <c r="O1431" i="2"/>
  <c r="R1431" i="2" s="1"/>
  <c r="P1431" i="2"/>
  <c r="Q1431" i="2"/>
  <c r="X1431" i="2"/>
  <c r="Y1431" i="2"/>
  <c r="Z1431" i="2"/>
  <c r="AA1431" i="2"/>
  <c r="N1432" i="2"/>
  <c r="O1432" i="2"/>
  <c r="R1432" i="2" s="1"/>
  <c r="P1432" i="2"/>
  <c r="Q1432" i="2"/>
  <c r="X1432" i="2"/>
  <c r="Y1432" i="2"/>
  <c r="Z1432" i="2"/>
  <c r="AA1432" i="2"/>
  <c r="N1433" i="2"/>
  <c r="O1433" i="2"/>
  <c r="R1433" i="2" s="1"/>
  <c r="P1433" i="2"/>
  <c r="Q1433" i="2"/>
  <c r="X1433" i="2"/>
  <c r="Y1433" i="2"/>
  <c r="Z1433" i="2"/>
  <c r="AA1433" i="2"/>
  <c r="N1434" i="2"/>
  <c r="O1434" i="2"/>
  <c r="R1434" i="2" s="1"/>
  <c r="P1434" i="2"/>
  <c r="Q1434" i="2"/>
  <c r="X1434" i="2"/>
  <c r="Y1434" i="2"/>
  <c r="Z1434" i="2"/>
  <c r="AA1434" i="2"/>
  <c r="N1435" i="2"/>
  <c r="O1435" i="2"/>
  <c r="R1435" i="2" s="1"/>
  <c r="P1435" i="2"/>
  <c r="Q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X1437" i="2"/>
  <c r="Y1437" i="2"/>
  <c r="Z1437" i="2"/>
  <c r="AA1437" i="2"/>
  <c r="N1438" i="2"/>
  <c r="O1438" i="2"/>
  <c r="R1438" i="2" s="1"/>
  <c r="P1438" i="2"/>
  <c r="Q1438" i="2"/>
  <c r="X1438" i="2"/>
  <c r="Y1438" i="2"/>
  <c r="Z1438" i="2"/>
  <c r="AA1438" i="2"/>
  <c r="N1439" i="2"/>
  <c r="O1439" i="2"/>
  <c r="R1439" i="2" s="1"/>
  <c r="P1439" i="2"/>
  <c r="Q1439" i="2"/>
  <c r="X1439" i="2"/>
  <c r="Y1439" i="2"/>
  <c r="Z1439" i="2"/>
  <c r="AA1439" i="2"/>
  <c r="N1440" i="2"/>
  <c r="O1440" i="2"/>
  <c r="R1440" i="2" s="1"/>
  <c r="P1440" i="2"/>
  <c r="Q1440" i="2"/>
  <c r="X1440" i="2"/>
  <c r="Y1440" i="2"/>
  <c r="Z1440" i="2"/>
  <c r="AA1440" i="2"/>
  <c r="N1441" i="2"/>
  <c r="O1441" i="2"/>
  <c r="R1441" i="2" s="1"/>
  <c r="P1441" i="2"/>
  <c r="Q1441" i="2"/>
  <c r="X1441" i="2"/>
  <c r="Y1441" i="2"/>
  <c r="Z1441" i="2"/>
  <c r="AA1441" i="2"/>
  <c r="N1442" i="2"/>
  <c r="O1442" i="2"/>
  <c r="R1442" i="2" s="1"/>
  <c r="P1442" i="2"/>
  <c r="Q1442" i="2"/>
  <c r="X1442" i="2"/>
  <c r="Y1442" i="2"/>
  <c r="Z1442" i="2"/>
  <c r="AA1442" i="2"/>
  <c r="N1443" i="2"/>
  <c r="O1443" i="2"/>
  <c r="R1443" i="2" s="1"/>
  <c r="P1443" i="2"/>
  <c r="Q1443" i="2"/>
  <c r="X1443" i="2"/>
  <c r="Y1443" i="2"/>
  <c r="Z1443" i="2"/>
  <c r="AA1443" i="2"/>
  <c r="N1444" i="2"/>
  <c r="O1444" i="2"/>
  <c r="R1444" i="2" s="1"/>
  <c r="P1444" i="2"/>
  <c r="Q1444" i="2"/>
  <c r="X1444" i="2"/>
  <c r="Y1444" i="2"/>
  <c r="Z1444" i="2"/>
  <c r="AA1444" i="2"/>
  <c r="N1445" i="2"/>
  <c r="O1445" i="2"/>
  <c r="R1445" i="2" s="1"/>
  <c r="P1445" i="2"/>
  <c r="Q1445" i="2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X1449" i="2"/>
  <c r="Y1449" i="2"/>
  <c r="Z1449" i="2"/>
  <c r="AA1449" i="2"/>
  <c r="N1450" i="2"/>
  <c r="O1450" i="2"/>
  <c r="R1450" i="2" s="1"/>
  <c r="P1450" i="2"/>
  <c r="Q1450" i="2"/>
  <c r="X1450" i="2"/>
  <c r="Y1450" i="2"/>
  <c r="Z1450" i="2"/>
  <c r="AA1450" i="2"/>
  <c r="N1451" i="2"/>
  <c r="O1451" i="2"/>
  <c r="R1451" i="2" s="1"/>
  <c r="P1451" i="2"/>
  <c r="Q1451" i="2"/>
  <c r="X1451" i="2"/>
  <c r="Y1451" i="2"/>
  <c r="Z1451" i="2"/>
  <c r="AA1451" i="2"/>
  <c r="N1452" i="2"/>
  <c r="O1452" i="2"/>
  <c r="R1452" i="2" s="1"/>
  <c r="P1452" i="2"/>
  <c r="Q1452" i="2"/>
  <c r="X1452" i="2"/>
  <c r="Y1452" i="2"/>
  <c r="Z1452" i="2"/>
  <c r="AA1452" i="2"/>
  <c r="N1453" i="2"/>
  <c r="O1453" i="2"/>
  <c r="R1453" i="2" s="1"/>
  <c r="P1453" i="2"/>
  <c r="Q1453" i="2"/>
  <c r="X1453" i="2"/>
  <c r="Y1453" i="2"/>
  <c r="Z1453" i="2"/>
  <c r="AA1453" i="2"/>
  <c r="N1454" i="2"/>
  <c r="O1454" i="2"/>
  <c r="R1454" i="2" s="1"/>
  <c r="P1454" i="2"/>
  <c r="Q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X1456" i="2"/>
  <c r="Y1456" i="2"/>
  <c r="Z1456" i="2"/>
  <c r="AA1456" i="2"/>
  <c r="N1457" i="2"/>
  <c r="O1457" i="2"/>
  <c r="R1457" i="2" s="1"/>
  <c r="P1457" i="2"/>
  <c r="Q1457" i="2"/>
  <c r="X1457" i="2"/>
  <c r="Y1457" i="2"/>
  <c r="Z1457" i="2"/>
  <c r="AA1457" i="2"/>
  <c r="N1458" i="2"/>
  <c r="O1458" i="2"/>
  <c r="R1458" i="2" s="1"/>
  <c r="P1458" i="2"/>
  <c r="Q1458" i="2"/>
  <c r="X1458" i="2"/>
  <c r="Y1458" i="2"/>
  <c r="Z1458" i="2"/>
  <c r="AA1458" i="2"/>
  <c r="N1459" i="2"/>
  <c r="O1459" i="2"/>
  <c r="R1459" i="2" s="1"/>
  <c r="P1459" i="2"/>
  <c r="Q1459" i="2"/>
  <c r="X1459" i="2"/>
  <c r="Y1459" i="2"/>
  <c r="Z1459" i="2"/>
  <c r="AA1459" i="2"/>
  <c r="N1460" i="2"/>
  <c r="O1460" i="2"/>
  <c r="R1460" i="2" s="1"/>
  <c r="P1460" i="2"/>
  <c r="Q1460" i="2"/>
  <c r="X1460" i="2"/>
  <c r="Y1460" i="2"/>
  <c r="Z1460" i="2"/>
  <c r="AA1460" i="2"/>
  <c r="N1461" i="2"/>
  <c r="O1461" i="2"/>
  <c r="R1461" i="2" s="1"/>
  <c r="P1461" i="2"/>
  <c r="Q1461" i="2"/>
  <c r="X1461" i="2"/>
  <c r="Y1461" i="2"/>
  <c r="Z1461" i="2"/>
  <c r="AA1461" i="2"/>
  <c r="N1462" i="2"/>
  <c r="O1462" i="2"/>
  <c r="R1462" i="2" s="1"/>
  <c r="P1462" i="2"/>
  <c r="Q1462" i="2"/>
  <c r="X1462" i="2"/>
  <c r="Y1462" i="2"/>
  <c r="Z1462" i="2"/>
  <c r="AA1462" i="2"/>
  <c r="N1463" i="2"/>
  <c r="O1463" i="2"/>
  <c r="R1463" i="2" s="1"/>
  <c r="P1463" i="2"/>
  <c r="Q1463" i="2"/>
  <c r="X1463" i="2"/>
  <c r="Y1463" i="2"/>
  <c r="Z1463" i="2"/>
  <c r="AA1463" i="2"/>
  <c r="N1464" i="2"/>
  <c r="O1464" i="2"/>
  <c r="R1464" i="2" s="1"/>
  <c r="P1464" i="2"/>
  <c r="Q1464" i="2"/>
  <c r="X1464" i="2"/>
  <c r="Y1464" i="2"/>
  <c r="Z1464" i="2"/>
  <c r="AA1464" i="2"/>
  <c r="N1465" i="2"/>
  <c r="O1465" i="2"/>
  <c r="R1465" i="2" s="1"/>
  <c r="P1465" i="2"/>
  <c r="Q1465" i="2"/>
  <c r="X1465" i="2"/>
  <c r="Y1465" i="2"/>
  <c r="Z1465" i="2"/>
  <c r="AA1465" i="2"/>
  <c r="N1466" i="2"/>
  <c r="O1466" i="2"/>
  <c r="R1466" i="2" s="1"/>
  <c r="P1466" i="2"/>
  <c r="Q1466" i="2"/>
  <c r="X1466" i="2"/>
  <c r="Y1466" i="2"/>
  <c r="Z1466" i="2"/>
  <c r="AA1466" i="2"/>
  <c r="N1467" i="2"/>
  <c r="O1467" i="2"/>
  <c r="R1467" i="2" s="1"/>
  <c r="P1467" i="2"/>
  <c r="Q1467" i="2"/>
  <c r="X1467" i="2"/>
  <c r="Y1467" i="2"/>
  <c r="Z1467" i="2"/>
  <c r="AA1467" i="2"/>
  <c r="N1468" i="2"/>
  <c r="O1468" i="2"/>
  <c r="R1468" i="2" s="1"/>
  <c r="P1468" i="2"/>
  <c r="Q1468" i="2"/>
  <c r="X1468" i="2"/>
  <c r="Y1468" i="2"/>
  <c r="Z1468" i="2"/>
  <c r="AA1468" i="2"/>
  <c r="N1469" i="2"/>
  <c r="O1469" i="2"/>
  <c r="R1469" i="2" s="1"/>
  <c r="P1469" i="2"/>
  <c r="Q1469" i="2"/>
  <c r="X1469" i="2"/>
  <c r="Y1469" i="2"/>
  <c r="Z1469" i="2"/>
  <c r="AA1469" i="2"/>
  <c r="N1470" i="2"/>
  <c r="O1470" i="2"/>
  <c r="R1470" i="2" s="1"/>
  <c r="P1470" i="2"/>
  <c r="Q1470" i="2"/>
  <c r="X1470" i="2"/>
  <c r="Y1470" i="2"/>
  <c r="Z1470" i="2"/>
  <c r="AA1470" i="2"/>
  <c r="N1471" i="2"/>
  <c r="O1471" i="2"/>
  <c r="R1471" i="2" s="1"/>
  <c r="P1471" i="2"/>
  <c r="Q1471" i="2"/>
  <c r="X1471" i="2"/>
  <c r="Y1471" i="2"/>
  <c r="Z1471" i="2"/>
  <c r="AA1471" i="2"/>
  <c r="N1472" i="2"/>
  <c r="O1472" i="2"/>
  <c r="R1472" i="2" s="1"/>
  <c r="P1472" i="2"/>
  <c r="Q1472" i="2"/>
  <c r="X1472" i="2"/>
  <c r="Y1472" i="2"/>
  <c r="Z1472" i="2"/>
  <c r="AA1472" i="2"/>
  <c r="N1473" i="2"/>
  <c r="O1473" i="2"/>
  <c r="R1473" i="2" s="1"/>
  <c r="P1473" i="2"/>
  <c r="Q1473" i="2"/>
  <c r="X1473" i="2"/>
  <c r="Y1473" i="2"/>
  <c r="Z1473" i="2"/>
  <c r="AA1473" i="2"/>
  <c r="N1474" i="2"/>
  <c r="O1474" i="2"/>
  <c r="R1474" i="2" s="1"/>
  <c r="P1474" i="2"/>
  <c r="Q1474" i="2"/>
  <c r="X1474" i="2"/>
  <c r="Y1474" i="2"/>
  <c r="Z1474" i="2"/>
  <c r="AA1474" i="2"/>
  <c r="N1475" i="2"/>
  <c r="O1475" i="2"/>
  <c r="R1475" i="2" s="1"/>
  <c r="P1475" i="2"/>
  <c r="Q1475" i="2"/>
  <c r="S1475" i="2"/>
  <c r="X1475" i="2"/>
  <c r="Y1475" i="2"/>
  <c r="Z1475" i="2"/>
  <c r="AA1475" i="2"/>
  <c r="N1476" i="2"/>
  <c r="O1476" i="2"/>
  <c r="R1476" i="2" s="1"/>
  <c r="P1476" i="2"/>
  <c r="Q1476" i="2"/>
  <c r="X1476" i="2"/>
  <c r="Y1476" i="2"/>
  <c r="Z1476" i="2"/>
  <c r="AA1476" i="2"/>
  <c r="N1477" i="2"/>
  <c r="O1477" i="2"/>
  <c r="R1477" i="2" s="1"/>
  <c r="P1477" i="2"/>
  <c r="Q1477" i="2"/>
  <c r="X1477" i="2"/>
  <c r="Y1477" i="2"/>
  <c r="Z1477" i="2"/>
  <c r="AA1477" i="2"/>
  <c r="N1478" i="2"/>
  <c r="O1478" i="2"/>
  <c r="R1478" i="2" s="1"/>
  <c r="P1478" i="2"/>
  <c r="Q1478" i="2"/>
  <c r="X1478" i="2"/>
  <c r="Y1478" i="2"/>
  <c r="Z1478" i="2"/>
  <c r="AA1478" i="2"/>
  <c r="N1479" i="2"/>
  <c r="O1479" i="2"/>
  <c r="R1479" i="2" s="1"/>
  <c r="P1479" i="2"/>
  <c r="Q1479" i="2"/>
  <c r="X1479" i="2"/>
  <c r="Y1479" i="2"/>
  <c r="Z1479" i="2"/>
  <c r="AA1479" i="2"/>
  <c r="N1480" i="2"/>
  <c r="O1480" i="2"/>
  <c r="R1480" i="2" s="1"/>
  <c r="P1480" i="2"/>
  <c r="Q1480" i="2"/>
  <c r="X1480" i="2"/>
  <c r="Y1480" i="2"/>
  <c r="Z1480" i="2"/>
  <c r="AA1480" i="2"/>
  <c r="N1481" i="2"/>
  <c r="O1481" i="2"/>
  <c r="R1481" i="2" s="1"/>
  <c r="P1481" i="2"/>
  <c r="Q1481" i="2"/>
  <c r="X1481" i="2"/>
  <c r="Y1481" i="2"/>
  <c r="Z1481" i="2"/>
  <c r="AA1481" i="2"/>
  <c r="N1482" i="2"/>
  <c r="O1482" i="2"/>
  <c r="R1482" i="2" s="1"/>
  <c r="P1482" i="2"/>
  <c r="Q1482" i="2"/>
  <c r="X1482" i="2"/>
  <c r="Y1482" i="2"/>
  <c r="Z1482" i="2"/>
  <c r="AA1482" i="2"/>
  <c r="N1483" i="2"/>
  <c r="O1483" i="2"/>
  <c r="R1483" i="2" s="1"/>
  <c r="P1483" i="2"/>
  <c r="Q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X1485" i="2"/>
  <c r="Y1485" i="2"/>
  <c r="Z1485" i="2"/>
  <c r="AA1485" i="2"/>
  <c r="N1486" i="2"/>
  <c r="O1486" i="2"/>
  <c r="R1486" i="2" s="1"/>
  <c r="P1486" i="2"/>
  <c r="Q1486" i="2"/>
  <c r="X1486" i="2"/>
  <c r="Y1486" i="2"/>
  <c r="Z1486" i="2"/>
  <c r="AA1486" i="2"/>
  <c r="N1487" i="2"/>
  <c r="O1487" i="2"/>
  <c r="R1487" i="2" s="1"/>
  <c r="P1487" i="2"/>
  <c r="Q1487" i="2"/>
  <c r="X1487" i="2"/>
  <c r="Y1487" i="2"/>
  <c r="Z1487" i="2"/>
  <c r="AA1487" i="2"/>
  <c r="N1488" i="2"/>
  <c r="O1488" i="2"/>
  <c r="R1488" i="2" s="1"/>
  <c r="P1488" i="2"/>
  <c r="Q1488" i="2"/>
  <c r="X1488" i="2"/>
  <c r="Y1488" i="2"/>
  <c r="Z1488" i="2"/>
  <c r="AA1488" i="2"/>
  <c r="N1489" i="2"/>
  <c r="O1489" i="2"/>
  <c r="R1489" i="2" s="1"/>
  <c r="P1489" i="2"/>
  <c r="Q1489" i="2"/>
  <c r="X1489" i="2"/>
  <c r="Y1489" i="2"/>
  <c r="Z1489" i="2"/>
  <c r="AA1489" i="2"/>
  <c r="N1490" i="2"/>
  <c r="O1490" i="2"/>
  <c r="R1490" i="2" s="1"/>
  <c r="P1490" i="2"/>
  <c r="Q1490" i="2"/>
  <c r="X1490" i="2"/>
  <c r="Y1490" i="2"/>
  <c r="Z1490" i="2"/>
  <c r="AA1490" i="2"/>
  <c r="N1491" i="2"/>
  <c r="O1491" i="2"/>
  <c r="R1491" i="2" s="1"/>
  <c r="P1491" i="2"/>
  <c r="Q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X1493" i="2"/>
  <c r="Y1493" i="2"/>
  <c r="Z1493" i="2"/>
  <c r="AA1493" i="2"/>
  <c r="N1494" i="2"/>
  <c r="O1494" i="2"/>
  <c r="R1494" i="2" s="1"/>
  <c r="P1494" i="2"/>
  <c r="Q1494" i="2"/>
  <c r="X1494" i="2"/>
  <c r="Y1494" i="2"/>
  <c r="Z1494" i="2"/>
  <c r="AA1494" i="2"/>
  <c r="N1495" i="2"/>
  <c r="O1495" i="2"/>
  <c r="R1495" i="2" s="1"/>
  <c r="P1495" i="2"/>
  <c r="Q1495" i="2"/>
  <c r="X1495" i="2"/>
  <c r="Y1495" i="2"/>
  <c r="Z1495" i="2"/>
  <c r="AA1495" i="2"/>
  <c r="N1496" i="2"/>
  <c r="O1496" i="2"/>
  <c r="R1496" i="2" s="1"/>
  <c r="P1496" i="2"/>
  <c r="Q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X1497" i="2"/>
  <c r="Y1497" i="2"/>
  <c r="Z1497" i="2"/>
  <c r="AA1497" i="2"/>
  <c r="O2278" i="3"/>
  <c r="O2279" i="3"/>
  <c r="P2279" i="3" s="1"/>
  <c r="O2280" i="3"/>
  <c r="P2280" i="3" s="1"/>
  <c r="T1145" i="2" s="1"/>
  <c r="U1145" i="2" s="1"/>
  <c r="O2281" i="3"/>
  <c r="P2281" i="3" s="1"/>
  <c r="O2282" i="3"/>
  <c r="P2282" i="3" s="1"/>
  <c r="O2283" i="3"/>
  <c r="P2283" i="3" s="1"/>
  <c r="O2284" i="3"/>
  <c r="P2284" i="3" s="1"/>
  <c r="O2285" i="3"/>
  <c r="P2285" i="3" s="1"/>
  <c r="S2285" i="3" s="1"/>
  <c r="O2286" i="3"/>
  <c r="P2286" i="3" s="1"/>
  <c r="S2286" i="3" s="1"/>
  <c r="O2287" i="3"/>
  <c r="P2287" i="3" s="1"/>
  <c r="O2288" i="3"/>
  <c r="P2288" i="3" s="1"/>
  <c r="T1147" i="2" s="1"/>
  <c r="U1147" i="2" s="1"/>
  <c r="O2289" i="3"/>
  <c r="P2289" i="3" s="1"/>
  <c r="Q2289" i="3" s="1"/>
  <c r="O2290" i="3"/>
  <c r="O2291" i="3"/>
  <c r="P2291" i="3" s="1"/>
  <c r="T1150" i="2" s="1"/>
  <c r="U1150" i="2" s="1"/>
  <c r="O2292" i="3"/>
  <c r="P2292" i="3" s="1"/>
  <c r="O2293" i="3"/>
  <c r="P2293" i="3" s="1"/>
  <c r="R2293" i="3" s="1"/>
  <c r="V1152" i="2" s="1"/>
  <c r="O2294" i="3"/>
  <c r="O2295" i="3"/>
  <c r="S1154" i="2" s="1"/>
  <c r="P2295" i="3"/>
  <c r="T1154" i="2" s="1"/>
  <c r="U1154" i="2" s="1"/>
  <c r="O2296" i="3"/>
  <c r="P2296" i="3" s="1"/>
  <c r="T1155" i="2" s="1"/>
  <c r="U1155" i="2" s="1"/>
  <c r="O2297" i="3"/>
  <c r="P2297" i="3" s="1"/>
  <c r="S2297" i="3" s="1"/>
  <c r="W1156" i="2" s="1"/>
  <c r="O2298" i="3"/>
  <c r="P2298" i="3" s="1"/>
  <c r="O2299" i="3"/>
  <c r="S1157" i="2" s="1"/>
  <c r="O2300" i="3"/>
  <c r="P2300" i="3" s="1"/>
  <c r="T1158" i="2" s="1"/>
  <c r="U1158" i="2" s="1"/>
  <c r="O2301" i="3"/>
  <c r="P2301" i="3" s="1"/>
  <c r="R2301" i="3" s="1"/>
  <c r="O2302" i="3"/>
  <c r="P2302" i="3" s="1"/>
  <c r="O2303" i="3"/>
  <c r="P2303" i="3" s="1"/>
  <c r="Q2303" i="3" s="1"/>
  <c r="O2304" i="3"/>
  <c r="P2304" i="3" s="1"/>
  <c r="O2305" i="3"/>
  <c r="P2305" i="3" s="1"/>
  <c r="Q2305" i="3" s="1"/>
  <c r="O2306" i="3"/>
  <c r="P2306" i="3" s="1"/>
  <c r="S2306" i="3" s="1"/>
  <c r="O2307" i="3"/>
  <c r="P2307" i="3" s="1"/>
  <c r="O2308" i="3"/>
  <c r="P2308" i="3" s="1"/>
  <c r="S2308" i="3" s="1"/>
  <c r="W1159" i="2" s="1"/>
  <c r="O2309" i="3"/>
  <c r="P2309" i="3" s="1"/>
  <c r="O2310" i="3"/>
  <c r="P2310" i="3" s="1"/>
  <c r="O2311" i="3"/>
  <c r="P2311" i="3" s="1"/>
  <c r="Q2311" i="3" s="1"/>
  <c r="O2312" i="3"/>
  <c r="P2312" i="3" s="1"/>
  <c r="O2313" i="3"/>
  <c r="P2313" i="3" s="1"/>
  <c r="T1161" i="2" s="1"/>
  <c r="U1161" i="2" s="1"/>
  <c r="O2314" i="3"/>
  <c r="P2314" i="3" s="1"/>
  <c r="T1162" i="2" s="1"/>
  <c r="U1162" i="2" s="1"/>
  <c r="O2315" i="3"/>
  <c r="P2315" i="3" s="1"/>
  <c r="O2316" i="3"/>
  <c r="P2316" i="3" s="1"/>
  <c r="O2317" i="3"/>
  <c r="P2317" i="3" s="1"/>
  <c r="O2318" i="3"/>
  <c r="P2318" i="3" s="1"/>
  <c r="R2318" i="3" s="1"/>
  <c r="O2319" i="3"/>
  <c r="P2319" i="3" s="1"/>
  <c r="Q2319" i="3" s="1"/>
  <c r="O2320" i="3"/>
  <c r="P2320" i="3" s="1"/>
  <c r="O2321" i="3"/>
  <c r="P2321" i="3" s="1"/>
  <c r="Q2321" i="3" s="1"/>
  <c r="O2322" i="3"/>
  <c r="P2322" i="3" s="1"/>
  <c r="O2323" i="3"/>
  <c r="P2323" i="3" s="1"/>
  <c r="T1166" i="2" s="1"/>
  <c r="U1166" i="2" s="1"/>
  <c r="O2324" i="3"/>
  <c r="P2324" i="3" s="1"/>
  <c r="S2324" i="3" s="1"/>
  <c r="W1167" i="2" s="1"/>
  <c r="O2325" i="3"/>
  <c r="P2325" i="3" s="1"/>
  <c r="R2325" i="3" s="1"/>
  <c r="V1168" i="2" s="1"/>
  <c r="O2326" i="3"/>
  <c r="P2326" i="3" s="1"/>
  <c r="T1169" i="2" s="1"/>
  <c r="U1169" i="2" s="1"/>
  <c r="O2327" i="3"/>
  <c r="P2327" i="3" s="1"/>
  <c r="Q2327" i="3" s="1"/>
  <c r="O2328" i="3"/>
  <c r="P2328" i="3" s="1"/>
  <c r="S2328" i="3" s="1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 s="1"/>
  <c r="Q2333" i="3" s="1"/>
  <c r="O2334" i="3"/>
  <c r="P2334" i="3" s="1"/>
  <c r="O2335" i="3"/>
  <c r="P2335" i="3" s="1"/>
  <c r="Q2335" i="3" s="1"/>
  <c r="O2336" i="3"/>
  <c r="P2336" i="3" s="1"/>
  <c r="R2336" i="3" s="1"/>
  <c r="V1172" i="2" s="1"/>
  <c r="O2337" i="3"/>
  <c r="O2338" i="3"/>
  <c r="P2338" i="3" s="1"/>
  <c r="T1174" i="2" s="1"/>
  <c r="U1174" i="2" s="1"/>
  <c r="O2339" i="3"/>
  <c r="P2339" i="3" s="1"/>
  <c r="T1175" i="2" s="1"/>
  <c r="U1175" i="2" s="1"/>
  <c r="O2340" i="3"/>
  <c r="P2340" i="3" s="1"/>
  <c r="S2340" i="3" s="1"/>
  <c r="O2341" i="3"/>
  <c r="P2341" i="3" s="1"/>
  <c r="O2342" i="3"/>
  <c r="P2342" i="3" s="1"/>
  <c r="Q2342" i="3" s="1"/>
  <c r="O2343" i="3"/>
  <c r="S1176" i="2" s="1"/>
  <c r="O2344" i="3"/>
  <c r="P2344" i="3" s="1"/>
  <c r="R2344" i="3" s="1"/>
  <c r="V1177" i="2" s="1"/>
  <c r="O2345" i="3"/>
  <c r="P2345" i="3" s="1"/>
  <c r="S2345" i="3" s="1"/>
  <c r="W1178" i="2" s="1"/>
  <c r="O2346" i="3"/>
  <c r="P2346" i="3" s="1"/>
  <c r="T1179" i="2" s="1"/>
  <c r="U1179" i="2" s="1"/>
  <c r="O2347" i="3"/>
  <c r="P2347" i="3" s="1"/>
  <c r="O2348" i="3"/>
  <c r="P2348" i="3" s="1"/>
  <c r="O2349" i="3"/>
  <c r="P2349" i="3" s="1"/>
  <c r="O2350" i="3"/>
  <c r="P2350" i="3" s="1"/>
  <c r="Q2350" i="3" s="1"/>
  <c r="O2351" i="3"/>
  <c r="P2351" i="3" s="1"/>
  <c r="Q2351" i="3" s="1"/>
  <c r="O2352" i="3"/>
  <c r="P2352" i="3" s="1"/>
  <c r="T1182" i="2" s="1"/>
  <c r="U1182" i="2" s="1"/>
  <c r="O2353" i="3"/>
  <c r="P2353" i="3" s="1"/>
  <c r="Q2353" i="3" s="1"/>
  <c r="O2354" i="3"/>
  <c r="P2354" i="3" s="1"/>
  <c r="Q2354" i="3" s="1"/>
  <c r="O2355" i="3"/>
  <c r="P2355" i="3" s="1"/>
  <c r="O2356" i="3"/>
  <c r="P2356" i="3" s="1"/>
  <c r="O2357" i="3"/>
  <c r="P2357" i="3" s="1"/>
  <c r="R2357" i="3" s="1"/>
  <c r="O2358" i="3"/>
  <c r="P2358" i="3" s="1"/>
  <c r="Q2358" i="3" s="1"/>
  <c r="O2359" i="3"/>
  <c r="P2359" i="3" s="1"/>
  <c r="Q2359" i="3" s="1"/>
  <c r="O2360" i="3"/>
  <c r="P2360" i="3" s="1"/>
  <c r="R2360" i="3" s="1"/>
  <c r="O2361" i="3"/>
  <c r="P2361" i="3" s="1"/>
  <c r="T1183" i="2" s="1"/>
  <c r="U1183" i="2" s="1"/>
  <c r="O2362" i="3"/>
  <c r="P2362" i="3" s="1"/>
  <c r="T1184" i="2" s="1"/>
  <c r="U1184" i="2" s="1"/>
  <c r="O2363" i="3"/>
  <c r="P2363" i="3" s="1"/>
  <c r="O2364" i="3"/>
  <c r="P2364" i="3" s="1"/>
  <c r="O2365" i="3"/>
  <c r="P2365" i="3" s="1"/>
  <c r="O2366" i="3"/>
  <c r="P2366" i="3" s="1"/>
  <c r="R2366" i="3" s="1"/>
  <c r="O2367" i="3"/>
  <c r="P2367" i="3" s="1"/>
  <c r="O2368" i="3"/>
  <c r="P2368" i="3" s="1"/>
  <c r="R2368" i="3" s="1"/>
  <c r="V1187" i="2" s="1"/>
  <c r="O2369" i="3"/>
  <c r="P2369" i="3" s="1"/>
  <c r="Q2369" i="3" s="1"/>
  <c r="O2370" i="3"/>
  <c r="O2371" i="3"/>
  <c r="P2371" i="3" s="1"/>
  <c r="Q2371" i="3" s="1"/>
  <c r="O2372" i="3"/>
  <c r="P2372" i="3" s="1"/>
  <c r="S2372" i="3" s="1"/>
  <c r="O2373" i="3"/>
  <c r="P2373" i="3" s="1"/>
  <c r="Q2373" i="3" s="1"/>
  <c r="O2374" i="3"/>
  <c r="P2374" i="3" s="1"/>
  <c r="Q2374" i="3" s="1"/>
  <c r="O2375" i="3"/>
  <c r="P2375" i="3" s="1"/>
  <c r="Q2375" i="3" s="1"/>
  <c r="O2376" i="3"/>
  <c r="P2376" i="3" s="1"/>
  <c r="O2377" i="3"/>
  <c r="P2377" i="3" s="1"/>
  <c r="S2377" i="3" s="1"/>
  <c r="O2378" i="3"/>
  <c r="P2378" i="3" s="1"/>
  <c r="T1190" i="2" s="1"/>
  <c r="U1190" i="2" s="1"/>
  <c r="O2379" i="3"/>
  <c r="P2379" i="3" s="1"/>
  <c r="O2380" i="3"/>
  <c r="P2380" i="3" s="1"/>
  <c r="S2380" i="3" s="1"/>
  <c r="W1192" i="2" s="1"/>
  <c r="O2381" i="3"/>
  <c r="O2382" i="3"/>
  <c r="P2382" i="3" s="1"/>
  <c r="S2382" i="3" s="1"/>
  <c r="W1194" i="2" s="1"/>
  <c r="O2383" i="3"/>
  <c r="P2383" i="3" s="1"/>
  <c r="Q2383" i="3" s="1"/>
  <c r="O2384" i="3"/>
  <c r="P2384" i="3" s="1"/>
  <c r="R2384" i="3" s="1"/>
  <c r="V1196" i="2" s="1"/>
  <c r="O2385" i="3"/>
  <c r="P2385" i="3" s="1"/>
  <c r="S2385" i="3" s="1"/>
  <c r="W1197" i="2" s="1"/>
  <c r="O2386" i="3"/>
  <c r="P2386" i="3" s="1"/>
  <c r="T1198" i="2" s="1"/>
  <c r="U1198" i="2" s="1"/>
  <c r="O2387" i="3"/>
  <c r="P2387" i="3" s="1"/>
  <c r="T1199" i="2" s="1"/>
  <c r="U1199" i="2" s="1"/>
  <c r="O2388" i="3"/>
  <c r="P2388" i="3" s="1"/>
  <c r="O2389" i="3"/>
  <c r="P2389" i="3" s="1"/>
  <c r="T1201" i="2" s="1"/>
  <c r="U1201" i="2" s="1"/>
  <c r="O2390" i="3"/>
  <c r="P2390" i="3" s="1"/>
  <c r="Q2390" i="3" s="1"/>
  <c r="O2391" i="3"/>
  <c r="P2391" i="3" s="1"/>
  <c r="Q2391" i="3" s="1"/>
  <c r="O2392" i="3"/>
  <c r="P2392" i="3" s="1"/>
  <c r="Q2392" i="3" s="1"/>
  <c r="O2393" i="3"/>
  <c r="P2393" i="3" s="1"/>
  <c r="S2393" i="3" s="1"/>
  <c r="O2394" i="3"/>
  <c r="P2394" i="3" s="1"/>
  <c r="O2395" i="3"/>
  <c r="P2395" i="3" s="1"/>
  <c r="Q2395" i="3" s="1"/>
  <c r="O2396" i="3"/>
  <c r="P2396" i="3" s="1"/>
  <c r="S2396" i="3" s="1"/>
  <c r="O2397" i="3"/>
  <c r="P2397" i="3" s="1"/>
  <c r="O2398" i="3"/>
  <c r="P2398" i="3" s="1"/>
  <c r="Q2398" i="3" s="1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T1203" i="2" s="1"/>
  <c r="U1203" i="2" s="1"/>
  <c r="O2405" i="3"/>
  <c r="S1204" i="2" s="1"/>
  <c r="O2406" i="3"/>
  <c r="P2406" i="3" s="1"/>
  <c r="Q2406" i="3" s="1"/>
  <c r="O2407" i="3"/>
  <c r="P2407" i="3" s="1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T1207" i="2" s="1"/>
  <c r="U1207" i="2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T1211" i="2" s="1"/>
  <c r="U1211" i="2" s="1"/>
  <c r="O2415" i="3"/>
  <c r="P2415" i="3" s="1"/>
  <c r="T1212" i="2" s="1"/>
  <c r="U1212" i="2" s="1"/>
  <c r="O2416" i="3"/>
  <c r="P2416" i="3" s="1"/>
  <c r="Q2416" i="3" s="1"/>
  <c r="O2417" i="3"/>
  <c r="P2417" i="3" s="1"/>
  <c r="S2417" i="3" s="1"/>
  <c r="W1214" i="2" s="1"/>
  <c r="O2418" i="3"/>
  <c r="O2419" i="3"/>
  <c r="P2419" i="3" s="1"/>
  <c r="Q2419" i="3" s="1"/>
  <c r="O2420" i="3"/>
  <c r="P2420" i="3" s="1"/>
  <c r="S2420" i="3" s="1"/>
  <c r="O2421" i="3"/>
  <c r="P2421" i="3" s="1"/>
  <c r="O2422" i="3"/>
  <c r="P2422" i="3" s="1"/>
  <c r="Q2422" i="3" s="1"/>
  <c r="O2423" i="3"/>
  <c r="P2423" i="3" s="1"/>
  <c r="Q2423" i="3" s="1"/>
  <c r="O2424" i="3"/>
  <c r="P2424" i="3" s="1"/>
  <c r="R2424" i="3" s="1"/>
  <c r="V1216" i="2" s="1"/>
  <c r="O2425" i="3"/>
  <c r="O2426" i="3"/>
  <c r="P2426" i="3" s="1"/>
  <c r="Q2426" i="3" s="1"/>
  <c r="O2427" i="3"/>
  <c r="P2427" i="3" s="1"/>
  <c r="O2428" i="3"/>
  <c r="S1220" i="2" s="1"/>
  <c r="O2429" i="3"/>
  <c r="P2429" i="3" s="1"/>
  <c r="R2429" i="3" s="1"/>
  <c r="O2430" i="3"/>
  <c r="P2430" i="3" s="1"/>
  <c r="Q2430" i="3" s="1"/>
  <c r="O2431" i="3"/>
  <c r="P2431" i="3" s="1"/>
  <c r="Q2431" i="3" s="1"/>
  <c r="O2432" i="3"/>
  <c r="P2432" i="3" s="1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 s="1"/>
  <c r="R2437" i="3" s="1"/>
  <c r="V1222" i="2" s="1"/>
  <c r="O2438" i="3"/>
  <c r="P2438" i="3" s="1"/>
  <c r="Q2438" i="3" s="1"/>
  <c r="O2439" i="3"/>
  <c r="P2439" i="3" s="1"/>
  <c r="Q2439" i="3" s="1"/>
  <c r="O2440" i="3"/>
  <c r="P2440" i="3" s="1"/>
  <c r="O2441" i="3"/>
  <c r="P2441" i="3" s="1"/>
  <c r="R2441" i="3" s="1"/>
  <c r="O2442" i="3"/>
  <c r="P2442" i="3" s="1"/>
  <c r="S2442" i="3" s="1"/>
  <c r="O2443" i="3"/>
  <c r="P2443" i="3" s="1"/>
  <c r="T1225" i="2" s="1"/>
  <c r="U1225" i="2" s="1"/>
  <c r="O2444" i="3"/>
  <c r="S1226" i="2" s="1"/>
  <c r="O2445" i="3"/>
  <c r="P2445" i="3" s="1"/>
  <c r="R2445" i="3" s="1"/>
  <c r="V1227" i="2" s="1"/>
  <c r="O2446" i="3"/>
  <c r="P2446" i="3" s="1"/>
  <c r="S2446" i="3" s="1"/>
  <c r="W1228" i="2" s="1"/>
  <c r="O2447" i="3"/>
  <c r="P2447" i="3" s="1"/>
  <c r="O2448" i="3"/>
  <c r="P2448" i="3" s="1"/>
  <c r="O2449" i="3"/>
  <c r="P2449" i="3" s="1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 s="1"/>
  <c r="O2461" i="3"/>
  <c r="P2461" i="3" s="1"/>
  <c r="T1234" i="2" s="1"/>
  <c r="U1234" i="2" s="1"/>
  <c r="O2462" i="3"/>
  <c r="P2462" i="3" s="1"/>
  <c r="T1235" i="2" s="1"/>
  <c r="U1235" i="2" s="1"/>
  <c r="O2463" i="3"/>
  <c r="P2463" i="3" s="1"/>
  <c r="O2464" i="3"/>
  <c r="P2464" i="3" s="1"/>
  <c r="T1237" i="2" s="1"/>
  <c r="U1237" i="2" s="1"/>
  <c r="O2465" i="3"/>
  <c r="P2465" i="3" s="1"/>
  <c r="Q2465" i="3" s="1"/>
  <c r="O2466" i="3"/>
  <c r="P2466" i="3" s="1"/>
  <c r="T1239" i="2" s="1"/>
  <c r="U1239" i="2" s="1"/>
  <c r="O2467" i="3"/>
  <c r="P2467" i="3" s="1"/>
  <c r="R2467" i="3" s="1"/>
  <c r="O2468" i="3"/>
  <c r="P2468" i="3" s="1"/>
  <c r="O2469" i="3"/>
  <c r="P2469" i="3" s="1"/>
  <c r="Q2469" i="3" s="1"/>
  <c r="O2470" i="3"/>
  <c r="P2470" i="3" s="1"/>
  <c r="R2470" i="3" s="1"/>
  <c r="O2471" i="3"/>
  <c r="P2471" i="3" s="1"/>
  <c r="R2471" i="3" s="1"/>
  <c r="O2472" i="3"/>
  <c r="P2472" i="3" s="1"/>
  <c r="Q2472" i="3" s="1"/>
  <c r="O2473" i="3"/>
  <c r="P2473" i="3" s="1"/>
  <c r="Q2473" i="3" s="1"/>
  <c r="O2474" i="3"/>
  <c r="P2474" i="3" s="1"/>
  <c r="R2474" i="3" s="1"/>
  <c r="O2475" i="3"/>
  <c r="P2475" i="3" s="1"/>
  <c r="O2476" i="3"/>
  <c r="P2476" i="3" s="1"/>
  <c r="S2476" i="3" s="1"/>
  <c r="O2477" i="3"/>
  <c r="P2477" i="3" s="1"/>
  <c r="O2478" i="3"/>
  <c r="P2478" i="3" s="1"/>
  <c r="T1240" i="2" s="1"/>
  <c r="U1240" i="2" s="1"/>
  <c r="O2479" i="3"/>
  <c r="P2479" i="3" s="1"/>
  <c r="R2479" i="3" s="1"/>
  <c r="V1241" i="2" s="1"/>
  <c r="O2480" i="3"/>
  <c r="P2480" i="3" s="1"/>
  <c r="T1242" i="2" s="1"/>
  <c r="U1242" i="2" s="1"/>
  <c r="O2481" i="3"/>
  <c r="S1243" i="2" s="1"/>
  <c r="O2482" i="3"/>
  <c r="P2482" i="3" s="1"/>
  <c r="T1244" i="2" s="1"/>
  <c r="U1244" i="2" s="1"/>
  <c r="O2483" i="3"/>
  <c r="P2483" i="3" s="1"/>
  <c r="O2484" i="3"/>
  <c r="P2484" i="3" s="1"/>
  <c r="S2484" i="3" s="1"/>
  <c r="W1246" i="2" s="1"/>
  <c r="O2485" i="3"/>
  <c r="S1247" i="2" s="1"/>
  <c r="O2486" i="3"/>
  <c r="P2486" i="3" s="1"/>
  <c r="R2486" i="3" s="1"/>
  <c r="V1248" i="2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R2492" i="3" s="1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 s="1"/>
  <c r="Q2497" i="3" s="1"/>
  <c r="O2498" i="3"/>
  <c r="P2498" i="3" s="1"/>
  <c r="T1252" i="2" s="1"/>
  <c r="U1252" i="2" s="1"/>
  <c r="O2499" i="3"/>
  <c r="P2499" i="3" s="1"/>
  <c r="O2500" i="3"/>
  <c r="P2500" i="3" s="1"/>
  <c r="S2500" i="3" s="1"/>
  <c r="O2501" i="3"/>
  <c r="P2501" i="3" s="1"/>
  <c r="Q2501" i="3" s="1"/>
  <c r="O2502" i="3"/>
  <c r="P2502" i="3" s="1"/>
  <c r="Q2502" i="3" s="1"/>
  <c r="O2503" i="3"/>
  <c r="P2503" i="3" s="1"/>
  <c r="T1254" i="2" s="1"/>
  <c r="U1254" i="2" s="1"/>
  <c r="O2504" i="3"/>
  <c r="O2505" i="3"/>
  <c r="P2505" i="3" s="1"/>
  <c r="Q2505" i="3" s="1"/>
  <c r="O2506" i="3"/>
  <c r="P2506" i="3" s="1"/>
  <c r="O2507" i="3"/>
  <c r="P2507" i="3" s="1"/>
  <c r="O2508" i="3"/>
  <c r="P2508" i="3" s="1"/>
  <c r="O2509" i="3"/>
  <c r="P2509" i="3" s="1"/>
  <c r="Q2509" i="3" s="1"/>
  <c r="O2510" i="3"/>
  <c r="S1256" i="2" s="1"/>
  <c r="O2511" i="3"/>
  <c r="P2511" i="3" s="1"/>
  <c r="T1257" i="2" s="1"/>
  <c r="U1257" i="2" s="1"/>
  <c r="O2512" i="3"/>
  <c r="P2512" i="3" s="1"/>
  <c r="S2512" i="3" s="1"/>
  <c r="W1258" i="2" s="1"/>
  <c r="O2513" i="3"/>
  <c r="P2513" i="3" s="1"/>
  <c r="Q2513" i="3" s="1"/>
  <c r="O2514" i="3"/>
  <c r="P2514" i="3" s="1"/>
  <c r="O2515" i="3"/>
  <c r="P2515" i="3" s="1"/>
  <c r="T1261" i="2" s="1"/>
  <c r="U1261" i="2" s="1"/>
  <c r="O2516" i="3"/>
  <c r="P2516" i="3" s="1"/>
  <c r="Q2516" i="3" s="1"/>
  <c r="O2517" i="3"/>
  <c r="P2517" i="3" s="1"/>
  <c r="O2518" i="3"/>
  <c r="P2518" i="3" s="1"/>
  <c r="O2519" i="3"/>
  <c r="O2520" i="3"/>
  <c r="P2520" i="3" s="1"/>
  <c r="S2520" i="3" s="1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 s="1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 s="1"/>
  <c r="Q2529" i="3" s="1"/>
  <c r="O2530" i="3"/>
  <c r="P2530" i="3" s="1"/>
  <c r="O2531" i="3"/>
  <c r="P2531" i="3" s="1"/>
  <c r="O2532" i="3"/>
  <c r="P2532" i="3" s="1"/>
  <c r="S2532" i="3" s="1"/>
  <c r="O2533" i="3"/>
  <c r="P2533" i="3" s="1"/>
  <c r="O2534" i="3"/>
  <c r="P2534" i="3" s="1"/>
  <c r="R2534" i="3" s="1"/>
  <c r="O2535" i="3"/>
  <c r="P2535" i="3" s="1"/>
  <c r="R2535" i="3" s="1"/>
  <c r="O2536" i="3"/>
  <c r="O2537" i="3"/>
  <c r="O2538" i="3"/>
  <c r="P2538" i="3" s="1"/>
  <c r="T1272" i="2" s="1"/>
  <c r="U1272" i="2" s="1"/>
  <c r="O2539" i="3"/>
  <c r="P2539" i="3" s="1"/>
  <c r="O2540" i="3"/>
  <c r="P2540" i="3" s="1"/>
  <c r="S2540" i="3" s="1"/>
  <c r="O2541" i="3"/>
  <c r="P2541" i="3" s="1"/>
  <c r="Q2541" i="3" s="1"/>
  <c r="O2542" i="3"/>
  <c r="P2542" i="3" s="1"/>
  <c r="T1273" i="2" s="1"/>
  <c r="U1273" i="2" s="1"/>
  <c r="O2543" i="3"/>
  <c r="P2543" i="3" s="1"/>
  <c r="R2543" i="3" s="1"/>
  <c r="O2544" i="3"/>
  <c r="P2544" i="3" s="1"/>
  <c r="S2544" i="3" s="1"/>
  <c r="O2545" i="3"/>
  <c r="S1274" i="2" s="1"/>
  <c r="O2546" i="3"/>
  <c r="P2546" i="3" s="1"/>
  <c r="T1275" i="2" s="1"/>
  <c r="U1275" i="2" s="1"/>
  <c r="O2547" i="3"/>
  <c r="P2547" i="3" s="1"/>
  <c r="T1276" i="2" s="1"/>
  <c r="U1276" i="2" s="1"/>
  <c r="O2548" i="3"/>
  <c r="P2548" i="3" s="1"/>
  <c r="Q2548" i="3" s="1"/>
  <c r="O2549" i="3"/>
  <c r="P2549" i="3" s="1"/>
  <c r="Q2549" i="3" s="1"/>
  <c r="O2550" i="3"/>
  <c r="P2550" i="3" s="1"/>
  <c r="R2550" i="3" s="1"/>
  <c r="V1279" i="2" s="1"/>
  <c r="O2551" i="3"/>
  <c r="P2551" i="3" s="1"/>
  <c r="R2551" i="3" s="1"/>
  <c r="V1280" i="2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 s="1"/>
  <c r="Q2558" i="3" s="1"/>
  <c r="O2559" i="3"/>
  <c r="P2559" i="3" s="1"/>
  <c r="R2559" i="3" s="1"/>
  <c r="V1285" i="2" s="1"/>
  <c r="O2560" i="3"/>
  <c r="P2560" i="3" s="1"/>
  <c r="S2560" i="3" s="1"/>
  <c r="W1286" i="2" s="1"/>
  <c r="O2561" i="3"/>
  <c r="P2561" i="3" s="1"/>
  <c r="O2562" i="3"/>
  <c r="P2562" i="3" s="1"/>
  <c r="O2563" i="3"/>
  <c r="P2563" i="3" s="1"/>
  <c r="O2564" i="3"/>
  <c r="P2564" i="3" s="1"/>
  <c r="S2564" i="3" s="1"/>
  <c r="O2565" i="3"/>
  <c r="P2565" i="3" s="1"/>
  <c r="Q2565" i="3" s="1"/>
  <c r="O2566" i="3"/>
  <c r="P2566" i="3" s="1"/>
  <c r="R2566" i="3" s="1"/>
  <c r="O2567" i="3"/>
  <c r="P2567" i="3" s="1"/>
  <c r="R2567" i="3" s="1"/>
  <c r="O2568" i="3"/>
  <c r="P2568" i="3" s="1"/>
  <c r="S2568" i="3" s="1"/>
  <c r="O2569" i="3"/>
  <c r="P2569" i="3" s="1"/>
  <c r="S2569" i="3" s="1"/>
  <c r="O2570" i="3"/>
  <c r="P2570" i="3" s="1"/>
  <c r="O2571" i="3"/>
  <c r="P2571" i="3" s="1"/>
  <c r="O2572" i="3"/>
  <c r="P2572" i="3" s="1"/>
  <c r="S2572" i="3" s="1"/>
  <c r="O2573" i="3"/>
  <c r="P2573" i="3" s="1"/>
  <c r="O2574" i="3"/>
  <c r="P2574" i="3" s="1"/>
  <c r="S2574" i="3" s="1"/>
  <c r="W1288" i="2" s="1"/>
  <c r="O2575" i="3"/>
  <c r="P2575" i="3" s="1"/>
  <c r="Q2575" i="3" s="1"/>
  <c r="O2576" i="3"/>
  <c r="O2577" i="3"/>
  <c r="P2577" i="3" s="1"/>
  <c r="T1291" i="2" s="1"/>
  <c r="U1291" i="2" s="1"/>
  <c r="O2578" i="3"/>
  <c r="P2578" i="3" s="1"/>
  <c r="S2578" i="3" s="1"/>
  <c r="O2579" i="3"/>
  <c r="P2579" i="3" s="1"/>
  <c r="Q2579" i="3" s="1"/>
  <c r="O2580" i="3"/>
  <c r="O2581" i="3"/>
  <c r="P2581" i="3" s="1"/>
  <c r="Q2581" i="3" s="1"/>
  <c r="O2582" i="3"/>
  <c r="P2582" i="3" s="1"/>
  <c r="S2582" i="3" s="1"/>
  <c r="W1294" i="2" s="1"/>
  <c r="O2583" i="3"/>
  <c r="P2583" i="3" s="1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 s="1"/>
  <c r="V1299" i="2" s="1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W1303" i="2" s="1"/>
  <c r="O2593" i="3"/>
  <c r="P2593" i="3" s="1"/>
  <c r="O2594" i="3"/>
  <c r="P2594" i="3" s="1"/>
  <c r="S2594" i="3" s="1"/>
  <c r="W1304" i="2" s="1"/>
  <c r="O2595" i="3"/>
  <c r="P2595" i="3" s="1"/>
  <c r="Q2595" i="3" s="1"/>
  <c r="O2596" i="3"/>
  <c r="P2596" i="3" s="1"/>
  <c r="O2597" i="3"/>
  <c r="S1305" i="2" s="1"/>
  <c r="O2598" i="3"/>
  <c r="P2598" i="3" s="1"/>
  <c r="T1306" i="2" s="1"/>
  <c r="U1306" i="2" s="1"/>
  <c r="O2599" i="3"/>
  <c r="P2599" i="3" s="1"/>
  <c r="O2600" i="3"/>
  <c r="P2600" i="3" s="1"/>
  <c r="S2600" i="3" s="1"/>
  <c r="O2601" i="3"/>
  <c r="P2601" i="3" s="1"/>
  <c r="Q2601" i="3" s="1"/>
  <c r="O2602" i="3"/>
  <c r="P2602" i="3" s="1"/>
  <c r="T1307" i="2" s="1"/>
  <c r="U1307" i="2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 s="1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 s="1"/>
  <c r="O2613" i="3"/>
  <c r="P2613" i="3" s="1"/>
  <c r="O2614" i="3"/>
  <c r="P2614" i="3" s="1"/>
  <c r="S2614" i="3" s="1"/>
  <c r="W1310" i="2" s="1"/>
  <c r="O2615" i="3"/>
  <c r="P2615" i="3" s="1"/>
  <c r="Q2615" i="3" s="1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 s="1"/>
  <c r="V1312" i="2" s="1"/>
  <c r="O2620" i="3"/>
  <c r="P2620" i="3" s="1"/>
  <c r="O2621" i="3"/>
  <c r="P2621" i="3" s="1"/>
  <c r="O2622" i="3"/>
  <c r="P2622" i="3" s="1"/>
  <c r="O2623" i="3"/>
  <c r="P2623" i="3" s="1"/>
  <c r="O2624" i="3"/>
  <c r="P2624" i="3" s="1"/>
  <c r="S2624" i="3" s="1"/>
  <c r="W1314" i="2" s="1"/>
  <c r="O2625" i="3"/>
  <c r="P2625" i="3" s="1"/>
  <c r="O2626" i="3"/>
  <c r="P2626" i="3" s="1"/>
  <c r="S2626" i="3" s="1"/>
  <c r="W1316" i="2" s="1"/>
  <c r="O2627" i="3"/>
  <c r="P2627" i="3" s="1"/>
  <c r="Q2627" i="3" s="1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W1320" i="2" s="1"/>
  <c r="O2631" i="3"/>
  <c r="P2631" i="3" s="1"/>
  <c r="T1321" i="2" s="1"/>
  <c r="U1321" i="2" s="1"/>
  <c r="O2632" i="3"/>
  <c r="P2632" i="3" s="1"/>
  <c r="S2632" i="3" s="1"/>
  <c r="W1322" i="2" s="1"/>
  <c r="O2633" i="3"/>
  <c r="P2633" i="3" s="1"/>
  <c r="O2634" i="3"/>
  <c r="P2634" i="3" s="1"/>
  <c r="T1324" i="2" s="1"/>
  <c r="U1324" i="2" s="1"/>
  <c r="O2635" i="3"/>
  <c r="P2635" i="3" s="1"/>
  <c r="R2635" i="3" s="1"/>
  <c r="O2636" i="3"/>
  <c r="P2636" i="3" s="1"/>
  <c r="S2636" i="3" s="1"/>
  <c r="O2637" i="3"/>
  <c r="P2637" i="3" s="1"/>
  <c r="S2637" i="3" s="1"/>
  <c r="O2638" i="3"/>
  <c r="P2638" i="3" s="1"/>
  <c r="S2638" i="3" s="1"/>
  <c r="O2639" i="3"/>
  <c r="P2639" i="3" s="1"/>
  <c r="O2640" i="3"/>
  <c r="P2640" i="3" s="1"/>
  <c r="O2641" i="3"/>
  <c r="P2641" i="3" s="1"/>
  <c r="O2642" i="3"/>
  <c r="P2642" i="3" s="1"/>
  <c r="S2642" i="3" s="1"/>
  <c r="O2643" i="3"/>
  <c r="P2643" i="3" s="1"/>
  <c r="Q2643" i="3" s="1"/>
  <c r="O2644" i="3"/>
  <c r="P2644" i="3" s="1"/>
  <c r="S2644" i="3" s="1"/>
  <c r="O2645" i="3"/>
  <c r="P2645" i="3" s="1"/>
  <c r="R2645" i="3" s="1"/>
  <c r="V1326" i="2" s="1"/>
  <c r="O2646" i="3"/>
  <c r="P2646" i="3" s="1"/>
  <c r="S2646" i="3" s="1"/>
  <c r="W1327" i="2" s="1"/>
  <c r="O2647" i="3"/>
  <c r="P2647" i="3" s="1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 s="1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 s="1"/>
  <c r="O2657" i="3"/>
  <c r="P2657" i="3" s="1"/>
  <c r="S2657" i="3" s="1"/>
  <c r="O2658" i="3"/>
  <c r="P2658" i="3" s="1"/>
  <c r="S2658" i="3" s="1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T1334" i="2" s="1"/>
  <c r="U1334" i="2" s="1"/>
  <c r="O2665" i="3"/>
  <c r="S1335" i="2" s="1"/>
  <c r="O2666" i="3"/>
  <c r="P2666" i="3" s="1"/>
  <c r="S2666" i="3" s="1"/>
  <c r="O2667" i="3"/>
  <c r="P2667" i="3" s="1"/>
  <c r="O2668" i="3"/>
  <c r="P2668" i="3" s="1"/>
  <c r="S2668" i="3" s="1"/>
  <c r="W1336" i="2" s="1"/>
  <c r="O2669" i="3"/>
  <c r="P2669" i="3" s="1"/>
  <c r="T1337" i="2" s="1"/>
  <c r="U1337" i="2" s="1"/>
  <c r="O2670" i="3"/>
  <c r="P2670" i="3" s="1"/>
  <c r="O2671" i="3"/>
  <c r="P2671" i="3" s="1"/>
  <c r="T1338" i="2" s="1"/>
  <c r="U1338" i="2" s="1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T1341" i="2" s="1"/>
  <c r="U1341" i="2" s="1"/>
  <c r="O2676" i="3"/>
  <c r="P2676" i="3" s="1"/>
  <c r="S2676" i="3" s="1"/>
  <c r="W1342" i="2" s="1"/>
  <c r="O2677" i="3"/>
  <c r="P2677" i="3" s="1"/>
  <c r="T1343" i="2" s="1"/>
  <c r="U1343" i="2" s="1"/>
  <c r="O2678" i="3"/>
  <c r="P2678" i="3" s="1"/>
  <c r="O2679" i="3"/>
  <c r="P2679" i="3" s="1"/>
  <c r="T1345" i="2" s="1"/>
  <c r="U1345" i="2" s="1"/>
  <c r="O2680" i="3"/>
  <c r="P2680" i="3" s="1"/>
  <c r="T1346" i="2" s="1"/>
  <c r="U1346" i="2" s="1"/>
  <c r="O2681" i="3"/>
  <c r="P2681" i="3" s="1"/>
  <c r="O2682" i="3"/>
  <c r="P2682" i="3" s="1"/>
  <c r="Q2682" i="3" s="1"/>
  <c r="O2683" i="3"/>
  <c r="P2683" i="3" s="1"/>
  <c r="O2684" i="3"/>
  <c r="P2684" i="3" s="1"/>
  <c r="R2684" i="3" s="1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O2691" i="3"/>
  <c r="P2691" i="3" s="1"/>
  <c r="O2692" i="3"/>
  <c r="P2692" i="3" s="1"/>
  <c r="Q2692" i="3" s="1"/>
  <c r="O2693" i="3"/>
  <c r="P2693" i="3" s="1"/>
  <c r="O2694" i="3"/>
  <c r="P2694" i="3" s="1"/>
  <c r="O2695" i="3"/>
  <c r="P2695" i="3" s="1"/>
  <c r="O2696" i="3"/>
  <c r="P2696" i="3" s="1"/>
  <c r="T1349" i="2" s="1"/>
  <c r="U1349" i="2" s="1"/>
  <c r="O2697" i="3"/>
  <c r="P2697" i="3" s="1"/>
  <c r="T1350" i="2" s="1"/>
  <c r="U1350" i="2" s="1"/>
  <c r="O2698" i="3"/>
  <c r="P2698" i="3" s="1"/>
  <c r="Q2698" i="3" s="1"/>
  <c r="O2699" i="3"/>
  <c r="O2700" i="3"/>
  <c r="P2700" i="3" s="1"/>
  <c r="T1353" i="2" s="1"/>
  <c r="U1353" i="2" s="1"/>
  <c r="O2701" i="3"/>
  <c r="P2701" i="3" s="1"/>
  <c r="O2702" i="3"/>
  <c r="P2702" i="3" s="1"/>
  <c r="T1355" i="2" s="1"/>
  <c r="U1355" i="2" s="1"/>
  <c r="O2703" i="3"/>
  <c r="P2703" i="3" s="1"/>
  <c r="O2704" i="3"/>
  <c r="P2704" i="3" s="1"/>
  <c r="O2705" i="3"/>
  <c r="P2705" i="3" s="1"/>
  <c r="O2706" i="3"/>
  <c r="P2706" i="3" s="1"/>
  <c r="R2706" i="3" s="1"/>
  <c r="O2707" i="3"/>
  <c r="P2707" i="3" s="1"/>
  <c r="O2708" i="3"/>
  <c r="P2708" i="3" s="1"/>
  <c r="Q2708" i="3" s="1"/>
  <c r="O2709" i="3"/>
  <c r="P2709" i="3" s="1"/>
  <c r="O2710" i="3"/>
  <c r="P2710" i="3" s="1"/>
  <c r="T1361" i="2" s="1"/>
  <c r="U1361" i="2" s="1"/>
  <c r="O2711" i="3"/>
  <c r="P2711" i="3" s="1"/>
  <c r="R2711" i="3" s="1"/>
  <c r="V1362" i="2" s="1"/>
  <c r="O2712" i="3"/>
  <c r="P2712" i="3" s="1"/>
  <c r="O2713" i="3"/>
  <c r="P2713" i="3" s="1"/>
  <c r="T1363" i="2" s="1"/>
  <c r="U1363" i="2" s="1"/>
  <c r="O2714" i="3"/>
  <c r="P2714" i="3" s="1"/>
  <c r="O2715" i="3"/>
  <c r="P2715" i="3" s="1"/>
  <c r="O2716" i="3"/>
  <c r="P2716" i="3" s="1"/>
  <c r="R2716" i="3" s="1"/>
  <c r="O2717" i="3"/>
  <c r="P2717" i="3" s="1"/>
  <c r="O2718" i="3"/>
  <c r="P2718" i="3" s="1"/>
  <c r="R2718" i="3" s="1"/>
  <c r="V1364" i="2" s="1"/>
  <c r="O2719" i="3"/>
  <c r="P2719" i="3" s="1"/>
  <c r="T1365" i="2" s="1"/>
  <c r="U1365" i="2" s="1"/>
  <c r="O2720" i="3"/>
  <c r="P2720" i="3" s="1"/>
  <c r="O2721" i="3"/>
  <c r="P2721" i="3" s="1"/>
  <c r="R2721" i="3" s="1"/>
  <c r="V1367" i="2" s="1"/>
  <c r="O2722" i="3"/>
  <c r="P2722" i="3" s="1"/>
  <c r="O2723" i="3"/>
  <c r="P2723" i="3" s="1"/>
  <c r="O2724" i="3"/>
  <c r="P2724" i="3" s="1"/>
  <c r="Q2724" i="3" s="1"/>
  <c r="O2725" i="3"/>
  <c r="P2725" i="3" s="1"/>
  <c r="S2725" i="3" s="1"/>
  <c r="O2726" i="3"/>
  <c r="P2726" i="3" s="1"/>
  <c r="O2727" i="3"/>
  <c r="P2727" i="3" s="1"/>
  <c r="O2728" i="3"/>
  <c r="P2728" i="3" s="1"/>
  <c r="O2729" i="3"/>
  <c r="P2729" i="3" s="1"/>
  <c r="T1368" i="2" s="1"/>
  <c r="U1368" i="2" s="1"/>
  <c r="O2730" i="3"/>
  <c r="P2730" i="3" s="1"/>
  <c r="O2731" i="3"/>
  <c r="P2731" i="3" s="1"/>
  <c r="O2732" i="3"/>
  <c r="P2732" i="3" s="1"/>
  <c r="T1371" i="2" s="1"/>
  <c r="U1371" i="2" s="1"/>
  <c r="O2733" i="3"/>
  <c r="P2733" i="3" s="1"/>
  <c r="T1372" i="2" s="1"/>
  <c r="U1372" i="2" s="1"/>
  <c r="O2734" i="3"/>
  <c r="P2734" i="3" s="1"/>
  <c r="R2734" i="3" s="1"/>
  <c r="V1373" i="2" s="1"/>
  <c r="O2735" i="3"/>
  <c r="P2735" i="3" s="1"/>
  <c r="O2736" i="3"/>
  <c r="P2736" i="3" s="1"/>
  <c r="Q2736" i="3" s="1"/>
  <c r="O2737" i="3"/>
  <c r="P2737" i="3" s="1"/>
  <c r="R2737" i="3" s="1"/>
  <c r="O2738" i="3"/>
  <c r="P2738" i="3" s="1"/>
  <c r="T1376" i="2" s="1"/>
  <c r="U1376" i="2" s="1"/>
  <c r="O2739" i="3"/>
  <c r="P2739" i="3" s="1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 s="1"/>
  <c r="O2746" i="3"/>
  <c r="P2746" i="3" s="1"/>
  <c r="R2746" i="3" s="1"/>
  <c r="O2747" i="3"/>
  <c r="P2747" i="3" s="1"/>
  <c r="O2748" i="3"/>
  <c r="P2748" i="3" s="1"/>
  <c r="Q2748" i="3" s="1"/>
  <c r="O2749" i="3"/>
  <c r="P2749" i="3" s="1"/>
  <c r="O2750" i="3"/>
  <c r="P2750" i="3" s="1"/>
  <c r="O2751" i="3"/>
  <c r="P2751" i="3" s="1"/>
  <c r="O2752" i="3"/>
  <c r="S1377" i="2" s="1"/>
  <c r="O2753" i="3"/>
  <c r="S1378" i="2" s="1"/>
  <c r="O2754" i="3"/>
  <c r="O2755" i="3"/>
  <c r="O2756" i="3"/>
  <c r="O2757" i="3"/>
  <c r="O2758" i="3"/>
  <c r="O2759" i="3"/>
  <c r="S1384" i="2" s="1"/>
  <c r="O2760" i="3"/>
  <c r="O2761" i="3"/>
  <c r="S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X1144" i="2"/>
  <c r="Y1144" i="2"/>
  <c r="Z1144" i="2"/>
  <c r="AA1144" i="2"/>
  <c r="N1145" i="2"/>
  <c r="O1145" i="2"/>
  <c r="R1145" i="2" s="1"/>
  <c r="P1145" i="2"/>
  <c r="Q1145" i="2"/>
  <c r="X1145" i="2"/>
  <c r="Y1145" i="2"/>
  <c r="Z1145" i="2"/>
  <c r="AA1145" i="2"/>
  <c r="N1146" i="2"/>
  <c r="O1146" i="2"/>
  <c r="R1146" i="2" s="1"/>
  <c r="P1146" i="2"/>
  <c r="Q1146" i="2"/>
  <c r="X1146" i="2"/>
  <c r="Y1146" i="2"/>
  <c r="Z1146" i="2"/>
  <c r="AA1146" i="2"/>
  <c r="N1147" i="2"/>
  <c r="O1147" i="2"/>
  <c r="R1147" i="2" s="1"/>
  <c r="P1147" i="2"/>
  <c r="Q1147" i="2"/>
  <c r="X1147" i="2"/>
  <c r="Y1147" i="2"/>
  <c r="Z1147" i="2"/>
  <c r="AA1147" i="2"/>
  <c r="N1148" i="2"/>
  <c r="O1148" i="2"/>
  <c r="R1148" i="2" s="1"/>
  <c r="P1148" i="2"/>
  <c r="Q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X1150" i="2"/>
  <c r="Y1150" i="2"/>
  <c r="Z1150" i="2"/>
  <c r="AA1150" i="2"/>
  <c r="N1151" i="2"/>
  <c r="O1151" i="2"/>
  <c r="R1151" i="2" s="1"/>
  <c r="P1151" i="2"/>
  <c r="Q1151" i="2"/>
  <c r="X1151" i="2"/>
  <c r="Y1151" i="2"/>
  <c r="Z1151" i="2"/>
  <c r="AA1151" i="2"/>
  <c r="N1152" i="2"/>
  <c r="O1152" i="2"/>
  <c r="R1152" i="2" s="1"/>
  <c r="P1152" i="2"/>
  <c r="Q1152" i="2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X1154" i="2"/>
  <c r="Y1154" i="2"/>
  <c r="Z1154" i="2"/>
  <c r="AA1154" i="2"/>
  <c r="N1155" i="2"/>
  <c r="O1155" i="2"/>
  <c r="R1155" i="2" s="1"/>
  <c r="P1155" i="2"/>
  <c r="Q1155" i="2"/>
  <c r="X1155" i="2"/>
  <c r="Y1155" i="2"/>
  <c r="Z1155" i="2"/>
  <c r="AA1155" i="2"/>
  <c r="N1156" i="2"/>
  <c r="O1156" i="2"/>
  <c r="R1156" i="2" s="1"/>
  <c r="P1156" i="2"/>
  <c r="Q1156" i="2"/>
  <c r="X1156" i="2"/>
  <c r="Y1156" i="2"/>
  <c r="Z1156" i="2"/>
  <c r="AA1156" i="2"/>
  <c r="N1157" i="2"/>
  <c r="O1157" i="2"/>
  <c r="R1157" i="2" s="1"/>
  <c r="P1157" i="2"/>
  <c r="Q1157" i="2"/>
  <c r="X1157" i="2"/>
  <c r="Y1157" i="2"/>
  <c r="Z1157" i="2"/>
  <c r="AA1157" i="2"/>
  <c r="N1158" i="2"/>
  <c r="O1158" i="2"/>
  <c r="R1158" i="2" s="1"/>
  <c r="P1158" i="2"/>
  <c r="Q1158" i="2"/>
  <c r="X1158" i="2"/>
  <c r="Y1158" i="2"/>
  <c r="Z1158" i="2"/>
  <c r="AA1158" i="2"/>
  <c r="N1159" i="2"/>
  <c r="O1159" i="2"/>
  <c r="R1159" i="2" s="1"/>
  <c r="P1159" i="2"/>
  <c r="Q1159" i="2"/>
  <c r="X1159" i="2"/>
  <c r="Y1159" i="2"/>
  <c r="Z1159" i="2"/>
  <c r="AA1159" i="2"/>
  <c r="N1160" i="2"/>
  <c r="O1160" i="2"/>
  <c r="R1160" i="2" s="1"/>
  <c r="P1160" i="2"/>
  <c r="Q1160" i="2"/>
  <c r="X1160" i="2"/>
  <c r="Y1160" i="2"/>
  <c r="Z1160" i="2"/>
  <c r="AA1160" i="2"/>
  <c r="N1161" i="2"/>
  <c r="O1161" i="2"/>
  <c r="R1161" i="2" s="1"/>
  <c r="P1161" i="2"/>
  <c r="Q1161" i="2"/>
  <c r="X1161" i="2"/>
  <c r="Y1161" i="2"/>
  <c r="Z1161" i="2"/>
  <c r="AA1161" i="2"/>
  <c r="N1162" i="2"/>
  <c r="O1162" i="2"/>
  <c r="R1162" i="2" s="1"/>
  <c r="P1162" i="2"/>
  <c r="Q1162" i="2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X1164" i="2"/>
  <c r="Y1164" i="2"/>
  <c r="Z1164" i="2"/>
  <c r="AA1164" i="2"/>
  <c r="N1165" i="2"/>
  <c r="O1165" i="2"/>
  <c r="R1165" i="2" s="1"/>
  <c r="P1165" i="2"/>
  <c r="Q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X1166" i="2"/>
  <c r="Y1166" i="2"/>
  <c r="Z1166" i="2"/>
  <c r="AA1166" i="2"/>
  <c r="N1167" i="2"/>
  <c r="O1167" i="2"/>
  <c r="R1167" i="2" s="1"/>
  <c r="P1167" i="2"/>
  <c r="Q1167" i="2"/>
  <c r="X1167" i="2"/>
  <c r="Y1167" i="2"/>
  <c r="Z1167" i="2"/>
  <c r="AA1167" i="2"/>
  <c r="N1168" i="2"/>
  <c r="O1168" i="2"/>
  <c r="R1168" i="2" s="1"/>
  <c r="P1168" i="2"/>
  <c r="Q1168" i="2"/>
  <c r="X1168" i="2"/>
  <c r="Y1168" i="2"/>
  <c r="Z1168" i="2"/>
  <c r="AA1168" i="2"/>
  <c r="N1169" i="2"/>
  <c r="O1169" i="2"/>
  <c r="R1169" i="2" s="1"/>
  <c r="P1169" i="2"/>
  <c r="Q1169" i="2"/>
  <c r="X1169" i="2"/>
  <c r="Y1169" i="2"/>
  <c r="Z1169" i="2"/>
  <c r="AA1169" i="2"/>
  <c r="N1170" i="2"/>
  <c r="O1170" i="2"/>
  <c r="R1170" i="2" s="1"/>
  <c r="P1170" i="2"/>
  <c r="Q1170" i="2"/>
  <c r="X1170" i="2"/>
  <c r="Y1170" i="2"/>
  <c r="Z1170" i="2"/>
  <c r="AA1170" i="2"/>
  <c r="N1171" i="2"/>
  <c r="O1171" i="2"/>
  <c r="R1171" i="2" s="1"/>
  <c r="P1171" i="2"/>
  <c r="Q1171" i="2"/>
  <c r="X1171" i="2"/>
  <c r="Y1171" i="2"/>
  <c r="Z1171" i="2"/>
  <c r="AA1171" i="2"/>
  <c r="N1172" i="2"/>
  <c r="O1172" i="2"/>
  <c r="R1172" i="2" s="1"/>
  <c r="P1172" i="2"/>
  <c r="Q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X1174" i="2"/>
  <c r="Y1174" i="2"/>
  <c r="Z1174" i="2"/>
  <c r="AA1174" i="2"/>
  <c r="N1175" i="2"/>
  <c r="O1175" i="2"/>
  <c r="R1175" i="2" s="1"/>
  <c r="P1175" i="2"/>
  <c r="Q1175" i="2"/>
  <c r="X1175" i="2"/>
  <c r="Y1175" i="2"/>
  <c r="Z1175" i="2"/>
  <c r="AA1175" i="2"/>
  <c r="N1176" i="2"/>
  <c r="O1176" i="2"/>
  <c r="R1176" i="2" s="1"/>
  <c r="P1176" i="2"/>
  <c r="Q1176" i="2"/>
  <c r="X1176" i="2"/>
  <c r="Y1176" i="2"/>
  <c r="Z1176" i="2"/>
  <c r="AA1176" i="2"/>
  <c r="N1177" i="2"/>
  <c r="O1177" i="2"/>
  <c r="R1177" i="2" s="1"/>
  <c r="P1177" i="2"/>
  <c r="Q1177" i="2"/>
  <c r="X1177" i="2"/>
  <c r="Y1177" i="2"/>
  <c r="Z1177" i="2"/>
  <c r="AA1177" i="2"/>
  <c r="N1178" i="2"/>
  <c r="O1178" i="2"/>
  <c r="R1178" i="2" s="1"/>
  <c r="P1178" i="2"/>
  <c r="Q1178" i="2"/>
  <c r="X1178" i="2"/>
  <c r="Y1178" i="2"/>
  <c r="Z1178" i="2"/>
  <c r="AA1178" i="2"/>
  <c r="N1179" i="2"/>
  <c r="O1179" i="2"/>
  <c r="R1179" i="2" s="1"/>
  <c r="P1179" i="2"/>
  <c r="Q1179" i="2"/>
  <c r="X1179" i="2"/>
  <c r="Y1179" i="2"/>
  <c r="Z1179" i="2"/>
  <c r="AA1179" i="2"/>
  <c r="N1180" i="2"/>
  <c r="O1180" i="2"/>
  <c r="R1180" i="2" s="1"/>
  <c r="P1180" i="2"/>
  <c r="Q1180" i="2"/>
  <c r="X1180" i="2"/>
  <c r="Y1180" i="2"/>
  <c r="Z1180" i="2"/>
  <c r="AA1180" i="2"/>
  <c r="N1181" i="2"/>
  <c r="O1181" i="2"/>
  <c r="R1181" i="2" s="1"/>
  <c r="P1181" i="2"/>
  <c r="Q1181" i="2"/>
  <c r="X1181" i="2"/>
  <c r="Y1181" i="2"/>
  <c r="Z1181" i="2"/>
  <c r="AA1181" i="2"/>
  <c r="N1182" i="2"/>
  <c r="O1182" i="2"/>
  <c r="R1182" i="2" s="1"/>
  <c r="P1182" i="2"/>
  <c r="Q1182" i="2"/>
  <c r="X1182" i="2"/>
  <c r="Y1182" i="2"/>
  <c r="Z1182" i="2"/>
  <c r="AA1182" i="2"/>
  <c r="N1183" i="2"/>
  <c r="O1183" i="2"/>
  <c r="R1183" i="2" s="1"/>
  <c r="P1183" i="2"/>
  <c r="Q1183" i="2"/>
  <c r="X1183" i="2"/>
  <c r="Y1183" i="2"/>
  <c r="Z1183" i="2"/>
  <c r="AA1183" i="2"/>
  <c r="N1184" i="2"/>
  <c r="O1184" i="2"/>
  <c r="R1184" i="2" s="1"/>
  <c r="P1184" i="2"/>
  <c r="Q1184" i="2"/>
  <c r="X1184" i="2"/>
  <c r="Y1184" i="2"/>
  <c r="Z1184" i="2"/>
  <c r="AA1184" i="2"/>
  <c r="N1185" i="2"/>
  <c r="O1185" i="2"/>
  <c r="R1185" i="2" s="1"/>
  <c r="P1185" i="2"/>
  <c r="Q1185" i="2"/>
  <c r="X1185" i="2"/>
  <c r="Y1185" i="2"/>
  <c r="Z1185" i="2"/>
  <c r="AA1185" i="2"/>
  <c r="N1186" i="2"/>
  <c r="O1186" i="2"/>
  <c r="R1186" i="2" s="1"/>
  <c r="P1186" i="2"/>
  <c r="Q1186" i="2"/>
  <c r="X1186" i="2"/>
  <c r="Y1186" i="2"/>
  <c r="Z1186" i="2"/>
  <c r="AA1186" i="2"/>
  <c r="N1187" i="2"/>
  <c r="O1187" i="2"/>
  <c r="R1187" i="2" s="1"/>
  <c r="P1187" i="2"/>
  <c r="Q1187" i="2"/>
  <c r="X1187" i="2"/>
  <c r="Y1187" i="2"/>
  <c r="Z1187" i="2"/>
  <c r="AA1187" i="2"/>
  <c r="N1188" i="2"/>
  <c r="O1188" i="2"/>
  <c r="R1188" i="2" s="1"/>
  <c r="P1188" i="2"/>
  <c r="Q1188" i="2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X1190" i="2"/>
  <c r="Y1190" i="2"/>
  <c r="Z1190" i="2"/>
  <c r="AA1190" i="2"/>
  <c r="N1191" i="2"/>
  <c r="O1191" i="2"/>
  <c r="R1191" i="2" s="1"/>
  <c r="P1191" i="2"/>
  <c r="Q1191" i="2"/>
  <c r="X1191" i="2"/>
  <c r="Y1191" i="2"/>
  <c r="Z1191" i="2"/>
  <c r="AA1191" i="2"/>
  <c r="N1192" i="2"/>
  <c r="O1192" i="2"/>
  <c r="R1192" i="2" s="1"/>
  <c r="P1192" i="2"/>
  <c r="Q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X1194" i="2"/>
  <c r="Y1194" i="2"/>
  <c r="Z1194" i="2"/>
  <c r="AA1194" i="2"/>
  <c r="N1195" i="2"/>
  <c r="O1195" i="2"/>
  <c r="R1195" i="2" s="1"/>
  <c r="P1195" i="2"/>
  <c r="Q1195" i="2"/>
  <c r="X1195" i="2"/>
  <c r="Y1195" i="2"/>
  <c r="Z1195" i="2"/>
  <c r="AA1195" i="2"/>
  <c r="N1196" i="2"/>
  <c r="O1196" i="2"/>
  <c r="R1196" i="2" s="1"/>
  <c r="P1196" i="2"/>
  <c r="Q1196" i="2"/>
  <c r="X1196" i="2"/>
  <c r="Y1196" i="2"/>
  <c r="Z1196" i="2"/>
  <c r="AA1196" i="2"/>
  <c r="N1197" i="2"/>
  <c r="O1197" i="2"/>
  <c r="R1197" i="2" s="1"/>
  <c r="P1197" i="2"/>
  <c r="Q1197" i="2"/>
  <c r="X1197" i="2"/>
  <c r="Y1197" i="2"/>
  <c r="Z1197" i="2"/>
  <c r="AA1197" i="2"/>
  <c r="N1198" i="2"/>
  <c r="O1198" i="2"/>
  <c r="R1198" i="2" s="1"/>
  <c r="P1198" i="2"/>
  <c r="Q1198" i="2"/>
  <c r="X1198" i="2"/>
  <c r="Y1198" i="2"/>
  <c r="Z1198" i="2"/>
  <c r="AA1198" i="2"/>
  <c r="N1199" i="2"/>
  <c r="O1199" i="2"/>
  <c r="R1199" i="2" s="1"/>
  <c r="P1199" i="2"/>
  <c r="Q1199" i="2"/>
  <c r="X1199" i="2"/>
  <c r="Y1199" i="2"/>
  <c r="Z1199" i="2"/>
  <c r="AA1199" i="2"/>
  <c r="N1200" i="2"/>
  <c r="O1200" i="2"/>
  <c r="R1200" i="2" s="1"/>
  <c r="P1200" i="2"/>
  <c r="Q1200" i="2"/>
  <c r="X1200" i="2"/>
  <c r="Y1200" i="2"/>
  <c r="Z1200" i="2"/>
  <c r="AA1200" i="2"/>
  <c r="N1201" i="2"/>
  <c r="O1201" i="2"/>
  <c r="R1201" i="2" s="1"/>
  <c r="P1201" i="2"/>
  <c r="Q1201" i="2"/>
  <c r="X1201" i="2"/>
  <c r="Y1201" i="2"/>
  <c r="Z1201" i="2"/>
  <c r="AA1201" i="2"/>
  <c r="N1202" i="2"/>
  <c r="O1202" i="2"/>
  <c r="R1202" i="2" s="1"/>
  <c r="P1202" i="2"/>
  <c r="Q1202" i="2"/>
  <c r="X1202" i="2"/>
  <c r="Y1202" i="2"/>
  <c r="Z1202" i="2"/>
  <c r="AA1202" i="2"/>
  <c r="N1203" i="2"/>
  <c r="O1203" i="2"/>
  <c r="R1203" i="2" s="1"/>
  <c r="P1203" i="2"/>
  <c r="Q1203" i="2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R1205" i="2" s="1"/>
  <c r="P1205" i="2"/>
  <c r="Q1205" i="2"/>
  <c r="X1205" i="2"/>
  <c r="Y1205" i="2"/>
  <c r="Z1205" i="2"/>
  <c r="AA1205" i="2"/>
  <c r="N1206" i="2"/>
  <c r="O1206" i="2"/>
  <c r="R1206" i="2" s="1"/>
  <c r="P1206" i="2"/>
  <c r="Q1206" i="2"/>
  <c r="X1206" i="2"/>
  <c r="Y1206" i="2"/>
  <c r="Z1206" i="2"/>
  <c r="AA1206" i="2"/>
  <c r="N1207" i="2"/>
  <c r="O1207" i="2"/>
  <c r="R1207" i="2" s="1"/>
  <c r="P1207" i="2"/>
  <c r="Q1207" i="2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R1209" i="2" s="1"/>
  <c r="P1209" i="2"/>
  <c r="Q1209" i="2"/>
  <c r="X1209" i="2"/>
  <c r="Y1209" i="2"/>
  <c r="Z1209" i="2"/>
  <c r="AA1209" i="2"/>
  <c r="N1210" i="2"/>
  <c r="O1210" i="2"/>
  <c r="R1210" i="2" s="1"/>
  <c r="P1210" i="2"/>
  <c r="Q1210" i="2"/>
  <c r="X1210" i="2"/>
  <c r="Y1210" i="2"/>
  <c r="Z1210" i="2"/>
  <c r="AA1210" i="2"/>
  <c r="N1211" i="2"/>
  <c r="O1211" i="2"/>
  <c r="R1211" i="2" s="1"/>
  <c r="P1211" i="2"/>
  <c r="Q1211" i="2"/>
  <c r="X1211" i="2"/>
  <c r="Y1211" i="2"/>
  <c r="Z1211" i="2"/>
  <c r="AA1211" i="2"/>
  <c r="N1212" i="2"/>
  <c r="O1212" i="2"/>
  <c r="R1212" i="2" s="1"/>
  <c r="P1212" i="2"/>
  <c r="Q1212" i="2"/>
  <c r="X1212" i="2"/>
  <c r="Y1212" i="2"/>
  <c r="Z1212" i="2"/>
  <c r="AA1212" i="2"/>
  <c r="N1213" i="2"/>
  <c r="O1213" i="2"/>
  <c r="R1213" i="2" s="1"/>
  <c r="P1213" i="2"/>
  <c r="Q1213" i="2"/>
  <c r="X1213" i="2"/>
  <c r="Y1213" i="2"/>
  <c r="Z1213" i="2"/>
  <c r="AA1213" i="2"/>
  <c r="N1214" i="2"/>
  <c r="O1214" i="2"/>
  <c r="R1214" i="2" s="1"/>
  <c r="P1214" i="2"/>
  <c r="Q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X1218" i="2"/>
  <c r="Y1218" i="2"/>
  <c r="Z1218" i="2"/>
  <c r="AA1218" i="2"/>
  <c r="N1219" i="2"/>
  <c r="O1219" i="2"/>
  <c r="R1219" i="2" s="1"/>
  <c r="P1219" i="2"/>
  <c r="Q1219" i="2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X1222" i="2"/>
  <c r="Y1222" i="2"/>
  <c r="Z1222" i="2"/>
  <c r="AA1222" i="2"/>
  <c r="N1223" i="2"/>
  <c r="O1223" i="2"/>
  <c r="R1223" i="2" s="1"/>
  <c r="P1223" i="2"/>
  <c r="Q1223" i="2"/>
  <c r="X1223" i="2"/>
  <c r="Y1223" i="2"/>
  <c r="Z1223" i="2"/>
  <c r="AA1223" i="2"/>
  <c r="N1224" i="2"/>
  <c r="O1224" i="2"/>
  <c r="R1224" i="2" s="1"/>
  <c r="P1224" i="2"/>
  <c r="Q1224" i="2"/>
  <c r="X1224" i="2"/>
  <c r="Y1224" i="2"/>
  <c r="Z1224" i="2"/>
  <c r="AA1224" i="2"/>
  <c r="N1225" i="2"/>
  <c r="O1225" i="2"/>
  <c r="R1225" i="2" s="1"/>
  <c r="P1225" i="2"/>
  <c r="Q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X1227" i="2"/>
  <c r="Y1227" i="2"/>
  <c r="Z1227" i="2"/>
  <c r="AA1227" i="2"/>
  <c r="N1228" i="2"/>
  <c r="O1228" i="2"/>
  <c r="R1228" i="2" s="1"/>
  <c r="P1228" i="2"/>
  <c r="Q1228" i="2"/>
  <c r="X1228" i="2"/>
  <c r="Y1228" i="2"/>
  <c r="Z1228" i="2"/>
  <c r="AA1228" i="2"/>
  <c r="N1229" i="2"/>
  <c r="O1229" i="2"/>
  <c r="R1229" i="2" s="1"/>
  <c r="P1229" i="2"/>
  <c r="Q1229" i="2"/>
  <c r="X1229" i="2"/>
  <c r="Y1229" i="2"/>
  <c r="Z1229" i="2"/>
  <c r="AA1229" i="2"/>
  <c r="N1230" i="2"/>
  <c r="O1230" i="2"/>
  <c r="R1230" i="2" s="1"/>
  <c r="P1230" i="2"/>
  <c r="Q1230" i="2"/>
  <c r="X1230" i="2"/>
  <c r="Y1230" i="2"/>
  <c r="Z1230" i="2"/>
  <c r="AA1230" i="2"/>
  <c r="N1231" i="2"/>
  <c r="O1231" i="2"/>
  <c r="R1231" i="2" s="1"/>
  <c r="P1231" i="2"/>
  <c r="Q1231" i="2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X1233" i="2"/>
  <c r="Y1233" i="2"/>
  <c r="Z1233" i="2"/>
  <c r="AA1233" i="2"/>
  <c r="N1234" i="2"/>
  <c r="O1234" i="2"/>
  <c r="R1234" i="2" s="1"/>
  <c r="P1234" i="2"/>
  <c r="Q1234" i="2"/>
  <c r="X1234" i="2"/>
  <c r="Y1234" i="2"/>
  <c r="Z1234" i="2"/>
  <c r="AA1234" i="2"/>
  <c r="N1235" i="2"/>
  <c r="O1235" i="2"/>
  <c r="R1235" i="2" s="1"/>
  <c r="P1235" i="2"/>
  <c r="Q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X1237" i="2"/>
  <c r="Y1237" i="2"/>
  <c r="Z1237" i="2"/>
  <c r="AA1237" i="2"/>
  <c r="N1238" i="2"/>
  <c r="O1238" i="2"/>
  <c r="R1238" i="2" s="1"/>
  <c r="P1238" i="2"/>
  <c r="Q1238" i="2"/>
  <c r="X1238" i="2"/>
  <c r="Y1238" i="2"/>
  <c r="Z1238" i="2"/>
  <c r="AA1238" i="2"/>
  <c r="N1239" i="2"/>
  <c r="O1239" i="2"/>
  <c r="R1239" i="2" s="1"/>
  <c r="P1239" i="2"/>
  <c r="Q1239" i="2"/>
  <c r="X1239" i="2"/>
  <c r="Y1239" i="2"/>
  <c r="Z1239" i="2"/>
  <c r="AA1239" i="2"/>
  <c r="N1240" i="2"/>
  <c r="O1240" i="2"/>
  <c r="R1240" i="2" s="1"/>
  <c r="P1240" i="2"/>
  <c r="Q1240" i="2"/>
  <c r="X1240" i="2"/>
  <c r="Y1240" i="2"/>
  <c r="Z1240" i="2"/>
  <c r="AA1240" i="2"/>
  <c r="N1241" i="2"/>
  <c r="O1241" i="2"/>
  <c r="R1241" i="2" s="1"/>
  <c r="P1241" i="2"/>
  <c r="Q1241" i="2"/>
  <c r="X1241" i="2"/>
  <c r="Y1241" i="2"/>
  <c r="Z1241" i="2"/>
  <c r="AA1241" i="2"/>
  <c r="N1242" i="2"/>
  <c r="O1242" i="2"/>
  <c r="R1242" i="2" s="1"/>
  <c r="P1242" i="2"/>
  <c r="Q1242" i="2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X1244" i="2"/>
  <c r="Y1244" i="2"/>
  <c r="Z1244" i="2"/>
  <c r="AA1244" i="2"/>
  <c r="N1245" i="2"/>
  <c r="O1245" i="2"/>
  <c r="R1245" i="2" s="1"/>
  <c r="P1245" i="2"/>
  <c r="Q1245" i="2"/>
  <c r="X1245" i="2"/>
  <c r="Y1245" i="2"/>
  <c r="Z1245" i="2"/>
  <c r="AA1245" i="2"/>
  <c r="N1246" i="2"/>
  <c r="O1246" i="2"/>
  <c r="R1246" i="2" s="1"/>
  <c r="P1246" i="2"/>
  <c r="Q1246" i="2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X1248" i="2"/>
  <c r="Y1248" i="2"/>
  <c r="Z1248" i="2"/>
  <c r="AA1248" i="2"/>
  <c r="N1249" i="2"/>
  <c r="O1249" i="2"/>
  <c r="R1249" i="2" s="1"/>
  <c r="P1249" i="2"/>
  <c r="Q1249" i="2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X1252" i="2"/>
  <c r="Y1252" i="2"/>
  <c r="Z1252" i="2"/>
  <c r="AA1252" i="2"/>
  <c r="N1253" i="2"/>
  <c r="O1253" i="2"/>
  <c r="R1253" i="2" s="1"/>
  <c r="P1253" i="2"/>
  <c r="Q1253" i="2"/>
  <c r="X1253" i="2"/>
  <c r="Y1253" i="2"/>
  <c r="Z1253" i="2"/>
  <c r="AA1253" i="2"/>
  <c r="N1254" i="2"/>
  <c r="O1254" i="2"/>
  <c r="R1254" i="2" s="1"/>
  <c r="P1254" i="2"/>
  <c r="Q1254" i="2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X1257" i="2"/>
  <c r="Y1257" i="2"/>
  <c r="Z1257" i="2"/>
  <c r="AA1257" i="2"/>
  <c r="N1258" i="2"/>
  <c r="O1258" i="2"/>
  <c r="R1258" i="2" s="1"/>
  <c r="P1258" i="2"/>
  <c r="Q1258" i="2"/>
  <c r="X1258" i="2"/>
  <c r="Y1258" i="2"/>
  <c r="Z1258" i="2"/>
  <c r="AA1258" i="2"/>
  <c r="N1259" i="2"/>
  <c r="O1259" i="2"/>
  <c r="R1259" i="2" s="1"/>
  <c r="P1259" i="2"/>
  <c r="Q1259" i="2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X1261" i="2"/>
  <c r="Y1261" i="2"/>
  <c r="Z1261" i="2"/>
  <c r="AA1261" i="2"/>
  <c r="N1262" i="2"/>
  <c r="O1262" i="2"/>
  <c r="R1262" i="2" s="1"/>
  <c r="P1262" i="2"/>
  <c r="Q1262" i="2"/>
  <c r="X1262" i="2"/>
  <c r="Y1262" i="2"/>
  <c r="Z1262" i="2"/>
  <c r="AA1262" i="2"/>
  <c r="N1263" i="2"/>
  <c r="O1263" i="2"/>
  <c r="R1263" i="2" s="1"/>
  <c r="P1263" i="2"/>
  <c r="Q1263" i="2"/>
  <c r="X1263" i="2"/>
  <c r="Y1263" i="2"/>
  <c r="Z1263" i="2"/>
  <c r="AA1263" i="2"/>
  <c r="N1264" i="2"/>
  <c r="O1264" i="2"/>
  <c r="R1264" i="2" s="1"/>
  <c r="P1264" i="2"/>
  <c r="Q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X1266" i="2"/>
  <c r="Y1266" i="2"/>
  <c r="Z1266" i="2"/>
  <c r="AA1266" i="2"/>
  <c r="N1267" i="2"/>
  <c r="O1267" i="2"/>
  <c r="R1267" i="2" s="1"/>
  <c r="P1267" i="2"/>
  <c r="Q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X1272" i="2"/>
  <c r="Y1272" i="2"/>
  <c r="Z1272" i="2"/>
  <c r="AA1272" i="2"/>
  <c r="N1273" i="2"/>
  <c r="O1273" i="2"/>
  <c r="R1273" i="2" s="1"/>
  <c r="P1273" i="2"/>
  <c r="Q1273" i="2"/>
  <c r="X1273" i="2"/>
  <c r="Y1273" i="2"/>
  <c r="Z1273" i="2"/>
  <c r="AA1273" i="2"/>
  <c r="N1274" i="2"/>
  <c r="O1274" i="2"/>
  <c r="R1274" i="2" s="1"/>
  <c r="P1274" i="2"/>
  <c r="Q1274" i="2"/>
  <c r="X1274" i="2"/>
  <c r="Y1274" i="2"/>
  <c r="Z1274" i="2"/>
  <c r="AA1274" i="2"/>
  <c r="N1275" i="2"/>
  <c r="O1275" i="2"/>
  <c r="R1275" i="2" s="1"/>
  <c r="P1275" i="2"/>
  <c r="Q1275" i="2"/>
  <c r="X1275" i="2"/>
  <c r="Y1275" i="2"/>
  <c r="Z1275" i="2"/>
  <c r="AA1275" i="2"/>
  <c r="N1276" i="2"/>
  <c r="O1276" i="2"/>
  <c r="R1276" i="2" s="1"/>
  <c r="P1276" i="2"/>
  <c r="Q1276" i="2"/>
  <c r="X1276" i="2"/>
  <c r="Y1276" i="2"/>
  <c r="Z1276" i="2"/>
  <c r="AA1276" i="2"/>
  <c r="N1277" i="2"/>
  <c r="O1277" i="2"/>
  <c r="R1277" i="2" s="1"/>
  <c r="P1277" i="2"/>
  <c r="Q1277" i="2"/>
  <c r="X1277" i="2"/>
  <c r="Y1277" i="2"/>
  <c r="Z1277" i="2"/>
  <c r="AA1277" i="2"/>
  <c r="N1278" i="2"/>
  <c r="O1278" i="2"/>
  <c r="R1278" i="2" s="1"/>
  <c r="P1278" i="2"/>
  <c r="Q1278" i="2"/>
  <c r="X1278" i="2"/>
  <c r="Y1278" i="2"/>
  <c r="Z1278" i="2"/>
  <c r="AA1278" i="2"/>
  <c r="N1279" i="2"/>
  <c r="O1279" i="2"/>
  <c r="R1279" i="2" s="1"/>
  <c r="P1279" i="2"/>
  <c r="Q1279" i="2"/>
  <c r="X1279" i="2"/>
  <c r="Y1279" i="2"/>
  <c r="Z1279" i="2"/>
  <c r="AA1279" i="2"/>
  <c r="N1280" i="2"/>
  <c r="O1280" i="2"/>
  <c r="R1280" i="2" s="1"/>
  <c r="P1280" i="2"/>
  <c r="Q1280" i="2"/>
  <c r="X1280" i="2"/>
  <c r="Y1280" i="2"/>
  <c r="Z1280" i="2"/>
  <c r="AA1280" i="2"/>
  <c r="N1281" i="2"/>
  <c r="O1281" i="2"/>
  <c r="R1281" i="2" s="1"/>
  <c r="P1281" i="2"/>
  <c r="Q1281" i="2"/>
  <c r="X1281" i="2"/>
  <c r="Y1281" i="2"/>
  <c r="Z1281" i="2"/>
  <c r="AA1281" i="2"/>
  <c r="N1282" i="2"/>
  <c r="O1282" i="2"/>
  <c r="R1282" i="2" s="1"/>
  <c r="P1282" i="2"/>
  <c r="Q1282" i="2"/>
  <c r="X1282" i="2"/>
  <c r="Y1282" i="2"/>
  <c r="Z1282" i="2"/>
  <c r="AA1282" i="2"/>
  <c r="N1283" i="2"/>
  <c r="O1283" i="2"/>
  <c r="R1283" i="2" s="1"/>
  <c r="P1283" i="2"/>
  <c r="Q1283" i="2"/>
  <c r="X1283" i="2"/>
  <c r="Y1283" i="2"/>
  <c r="Z1283" i="2"/>
  <c r="AA1283" i="2"/>
  <c r="N1284" i="2"/>
  <c r="O1284" i="2"/>
  <c r="R1284" i="2" s="1"/>
  <c r="P1284" i="2"/>
  <c r="Q1284" i="2"/>
  <c r="X1284" i="2"/>
  <c r="Y1284" i="2"/>
  <c r="Z1284" i="2"/>
  <c r="AA1284" i="2"/>
  <c r="N1285" i="2"/>
  <c r="O1285" i="2"/>
  <c r="R1285" i="2" s="1"/>
  <c r="P1285" i="2"/>
  <c r="Q1285" i="2"/>
  <c r="X1285" i="2"/>
  <c r="Y1285" i="2"/>
  <c r="Z1285" i="2"/>
  <c r="AA1285" i="2"/>
  <c r="N1286" i="2"/>
  <c r="O1286" i="2"/>
  <c r="R1286" i="2" s="1"/>
  <c r="P1286" i="2"/>
  <c r="Q1286" i="2"/>
  <c r="X1286" i="2"/>
  <c r="Y1286" i="2"/>
  <c r="Z1286" i="2"/>
  <c r="AA1286" i="2"/>
  <c r="N1287" i="2"/>
  <c r="O1287" i="2"/>
  <c r="R1287" i="2" s="1"/>
  <c r="P1287" i="2"/>
  <c r="Q1287" i="2"/>
  <c r="X1287" i="2"/>
  <c r="Y1287" i="2"/>
  <c r="Z1287" i="2"/>
  <c r="AA1287" i="2"/>
  <c r="N1288" i="2"/>
  <c r="O1288" i="2"/>
  <c r="R1288" i="2" s="1"/>
  <c r="P1288" i="2"/>
  <c r="Q1288" i="2"/>
  <c r="X1288" i="2"/>
  <c r="Y1288" i="2"/>
  <c r="Z1288" i="2"/>
  <c r="AA1288" i="2"/>
  <c r="N1289" i="2"/>
  <c r="O1289" i="2"/>
  <c r="R1289" i="2" s="1"/>
  <c r="P1289" i="2"/>
  <c r="Q1289" i="2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X1293" i="2"/>
  <c r="Y1293" i="2"/>
  <c r="Z1293" i="2"/>
  <c r="AA1293" i="2"/>
  <c r="N1294" i="2"/>
  <c r="O1294" i="2"/>
  <c r="R1294" i="2" s="1"/>
  <c r="P1294" i="2"/>
  <c r="Q1294" i="2"/>
  <c r="X1294" i="2"/>
  <c r="Y1294" i="2"/>
  <c r="Z1294" i="2"/>
  <c r="AA1294" i="2"/>
  <c r="N1295" i="2"/>
  <c r="O1295" i="2"/>
  <c r="R1295" i="2" s="1"/>
  <c r="P1295" i="2"/>
  <c r="Q1295" i="2"/>
  <c r="X1295" i="2"/>
  <c r="Y1295" i="2"/>
  <c r="Z1295" i="2"/>
  <c r="AA1295" i="2"/>
  <c r="N1296" i="2"/>
  <c r="O1296" i="2"/>
  <c r="R1296" i="2" s="1"/>
  <c r="P1296" i="2"/>
  <c r="Q1296" i="2"/>
  <c r="X1296" i="2"/>
  <c r="Y1296" i="2"/>
  <c r="Z1296" i="2"/>
  <c r="AA1296" i="2"/>
  <c r="N1297" i="2"/>
  <c r="O1297" i="2"/>
  <c r="R1297" i="2" s="1"/>
  <c r="P1297" i="2"/>
  <c r="Q1297" i="2"/>
  <c r="X1297" i="2"/>
  <c r="Y1297" i="2"/>
  <c r="Z1297" i="2"/>
  <c r="AA1297" i="2"/>
  <c r="N1298" i="2"/>
  <c r="O1298" i="2"/>
  <c r="R1298" i="2" s="1"/>
  <c r="P1298" i="2"/>
  <c r="Q1298" i="2"/>
  <c r="X1298" i="2"/>
  <c r="Y1298" i="2"/>
  <c r="Z1298" i="2"/>
  <c r="AA1298" i="2"/>
  <c r="N1299" i="2"/>
  <c r="O1299" i="2"/>
  <c r="R1299" i="2" s="1"/>
  <c r="P1299" i="2"/>
  <c r="Q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X1303" i="2"/>
  <c r="Y1303" i="2"/>
  <c r="Z1303" i="2"/>
  <c r="AA1303" i="2"/>
  <c r="N1304" i="2"/>
  <c r="O1304" i="2"/>
  <c r="R1304" i="2" s="1"/>
  <c r="P1304" i="2"/>
  <c r="Q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X1306" i="2"/>
  <c r="Y1306" i="2"/>
  <c r="Z1306" i="2"/>
  <c r="AA1306" i="2"/>
  <c r="N1307" i="2"/>
  <c r="O1307" i="2"/>
  <c r="R1307" i="2" s="1"/>
  <c r="P1307" i="2"/>
  <c r="Q1307" i="2"/>
  <c r="X1307" i="2"/>
  <c r="Y1307" i="2"/>
  <c r="Z1307" i="2"/>
  <c r="AA1307" i="2"/>
  <c r="N1308" i="2"/>
  <c r="O1308" i="2"/>
  <c r="R1308" i="2" s="1"/>
  <c r="P1308" i="2"/>
  <c r="Q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X1309" i="2"/>
  <c r="Y1309" i="2"/>
  <c r="Z1309" i="2"/>
  <c r="AA1309" i="2"/>
  <c r="N1310" i="2"/>
  <c r="O1310" i="2"/>
  <c r="R1310" i="2" s="1"/>
  <c r="P1310" i="2"/>
  <c r="Q1310" i="2"/>
  <c r="X1310" i="2"/>
  <c r="Y1310" i="2"/>
  <c r="Z1310" i="2"/>
  <c r="AA1310" i="2"/>
  <c r="N1311" i="2"/>
  <c r="O1311" i="2"/>
  <c r="R1311" i="2" s="1"/>
  <c r="P1311" i="2"/>
  <c r="Q1311" i="2"/>
  <c r="X1311" i="2"/>
  <c r="Y1311" i="2"/>
  <c r="Z1311" i="2"/>
  <c r="AA1311" i="2"/>
  <c r="N1312" i="2"/>
  <c r="O1312" i="2"/>
  <c r="R1312" i="2" s="1"/>
  <c r="P1312" i="2"/>
  <c r="Q1312" i="2"/>
  <c r="S1312" i="2"/>
  <c r="X1312" i="2"/>
  <c r="Y1312" i="2"/>
  <c r="Z1312" i="2"/>
  <c r="AA1312" i="2"/>
  <c r="N1313" i="2"/>
  <c r="O1313" i="2"/>
  <c r="R1313" i="2" s="1"/>
  <c r="P1313" i="2"/>
  <c r="Q1313" i="2"/>
  <c r="X1313" i="2"/>
  <c r="Y1313" i="2"/>
  <c r="Z1313" i="2"/>
  <c r="AA1313" i="2"/>
  <c r="N1314" i="2"/>
  <c r="O1314" i="2"/>
  <c r="R1314" i="2" s="1"/>
  <c r="P1314" i="2"/>
  <c r="Q1314" i="2"/>
  <c r="X1314" i="2"/>
  <c r="Y1314" i="2"/>
  <c r="Z1314" i="2"/>
  <c r="AA1314" i="2"/>
  <c r="N1315" i="2"/>
  <c r="O1315" i="2"/>
  <c r="R1315" i="2" s="1"/>
  <c r="P1315" i="2"/>
  <c r="Q1315" i="2"/>
  <c r="X1315" i="2"/>
  <c r="Y1315" i="2"/>
  <c r="Z1315" i="2"/>
  <c r="AA1315" i="2"/>
  <c r="N1316" i="2"/>
  <c r="O1316" i="2"/>
  <c r="R1316" i="2" s="1"/>
  <c r="P1316" i="2"/>
  <c r="Q1316" i="2"/>
  <c r="X1316" i="2"/>
  <c r="Y1316" i="2"/>
  <c r="Z1316" i="2"/>
  <c r="AA1316" i="2"/>
  <c r="N1317" i="2"/>
  <c r="O1317" i="2"/>
  <c r="R1317" i="2" s="1"/>
  <c r="P1317" i="2"/>
  <c r="Q1317" i="2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X1319" i="2"/>
  <c r="Y1319" i="2"/>
  <c r="Z1319" i="2"/>
  <c r="AA1319" i="2"/>
  <c r="N1320" i="2"/>
  <c r="O1320" i="2"/>
  <c r="R1320" i="2" s="1"/>
  <c r="P1320" i="2"/>
  <c r="Q1320" i="2"/>
  <c r="X1320" i="2"/>
  <c r="Y1320" i="2"/>
  <c r="Z1320" i="2"/>
  <c r="AA1320" i="2"/>
  <c r="N1321" i="2"/>
  <c r="O1321" i="2"/>
  <c r="R1321" i="2" s="1"/>
  <c r="P1321" i="2"/>
  <c r="Q1321" i="2"/>
  <c r="X1321" i="2"/>
  <c r="Y1321" i="2"/>
  <c r="Z1321" i="2"/>
  <c r="AA1321" i="2"/>
  <c r="N1322" i="2"/>
  <c r="O1322" i="2"/>
  <c r="R1322" i="2" s="1"/>
  <c r="P1322" i="2"/>
  <c r="Q1322" i="2"/>
  <c r="X1322" i="2"/>
  <c r="Y1322" i="2"/>
  <c r="Z1322" i="2"/>
  <c r="AA1322" i="2"/>
  <c r="N1323" i="2"/>
  <c r="O1323" i="2"/>
  <c r="R1323" i="2" s="1"/>
  <c r="P1323" i="2"/>
  <c r="Q1323" i="2"/>
  <c r="X1323" i="2"/>
  <c r="Y1323" i="2"/>
  <c r="Z1323" i="2"/>
  <c r="AA1323" i="2"/>
  <c r="N1324" i="2"/>
  <c r="O1324" i="2"/>
  <c r="R1324" i="2" s="1"/>
  <c r="P1324" i="2"/>
  <c r="Q1324" i="2"/>
  <c r="X1324" i="2"/>
  <c r="Y1324" i="2"/>
  <c r="Z1324" i="2"/>
  <c r="AA1324" i="2"/>
  <c r="N1325" i="2"/>
  <c r="O1325" i="2"/>
  <c r="R1325" i="2" s="1"/>
  <c r="P1325" i="2"/>
  <c r="Q1325" i="2"/>
  <c r="X1325" i="2"/>
  <c r="Y1325" i="2"/>
  <c r="Z1325" i="2"/>
  <c r="AA1325" i="2"/>
  <c r="N1326" i="2"/>
  <c r="O1326" i="2"/>
  <c r="R1326" i="2" s="1"/>
  <c r="P1326" i="2"/>
  <c r="Q1326" i="2"/>
  <c r="X1326" i="2"/>
  <c r="Y1326" i="2"/>
  <c r="Z1326" i="2"/>
  <c r="AA1326" i="2"/>
  <c r="N1327" i="2"/>
  <c r="O1327" i="2"/>
  <c r="R1327" i="2" s="1"/>
  <c r="P1327" i="2"/>
  <c r="Q1327" i="2"/>
  <c r="X1327" i="2"/>
  <c r="Y1327" i="2"/>
  <c r="Z1327" i="2"/>
  <c r="AA1327" i="2"/>
  <c r="N1328" i="2"/>
  <c r="O1328" i="2"/>
  <c r="R1328" i="2" s="1"/>
  <c r="P1328" i="2"/>
  <c r="Q1328" i="2"/>
  <c r="X1328" i="2"/>
  <c r="Y1328" i="2"/>
  <c r="Z1328" i="2"/>
  <c r="AA1328" i="2"/>
  <c r="N1329" i="2"/>
  <c r="O1329" i="2"/>
  <c r="R1329" i="2" s="1"/>
  <c r="P1329" i="2"/>
  <c r="Q1329" i="2"/>
  <c r="X1329" i="2"/>
  <c r="Y1329" i="2"/>
  <c r="Z1329" i="2"/>
  <c r="AA1329" i="2"/>
  <c r="N1330" i="2"/>
  <c r="O1330" i="2"/>
  <c r="R1330" i="2" s="1"/>
  <c r="P1330" i="2"/>
  <c r="Q1330" i="2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X1334" i="2"/>
  <c r="Y1334" i="2"/>
  <c r="Z1334" i="2"/>
  <c r="AA1334" i="2"/>
  <c r="N1335" i="2"/>
  <c r="O1335" i="2"/>
  <c r="R1335" i="2" s="1"/>
  <c r="P1335" i="2"/>
  <c r="Q1335" i="2"/>
  <c r="X1335" i="2"/>
  <c r="Y1335" i="2"/>
  <c r="Z1335" i="2"/>
  <c r="AA1335" i="2"/>
  <c r="N1336" i="2"/>
  <c r="O1336" i="2"/>
  <c r="R1336" i="2" s="1"/>
  <c r="P1336" i="2"/>
  <c r="Q1336" i="2"/>
  <c r="X1336" i="2"/>
  <c r="Y1336" i="2"/>
  <c r="Z1336" i="2"/>
  <c r="AA1336" i="2"/>
  <c r="N1337" i="2"/>
  <c r="O1337" i="2"/>
  <c r="R1337" i="2" s="1"/>
  <c r="P1337" i="2"/>
  <c r="Q1337" i="2"/>
  <c r="X1337" i="2"/>
  <c r="Y1337" i="2"/>
  <c r="Z1337" i="2"/>
  <c r="AA1337" i="2"/>
  <c r="N1338" i="2"/>
  <c r="O1338" i="2"/>
  <c r="R1338" i="2" s="1"/>
  <c r="P1338" i="2"/>
  <c r="Q1338" i="2"/>
  <c r="X1338" i="2"/>
  <c r="Y1338" i="2"/>
  <c r="Z1338" i="2"/>
  <c r="AA1338" i="2"/>
  <c r="N1339" i="2"/>
  <c r="O1339" i="2"/>
  <c r="R1339" i="2" s="1"/>
  <c r="P1339" i="2"/>
  <c r="Q1339" i="2"/>
  <c r="X1339" i="2"/>
  <c r="Y1339" i="2"/>
  <c r="Z1339" i="2"/>
  <c r="AA1339" i="2"/>
  <c r="N1340" i="2"/>
  <c r="O1340" i="2"/>
  <c r="R1340" i="2" s="1"/>
  <c r="P1340" i="2"/>
  <c r="Q1340" i="2"/>
  <c r="X1340" i="2"/>
  <c r="Y1340" i="2"/>
  <c r="Z1340" i="2"/>
  <c r="AA1340" i="2"/>
  <c r="N1341" i="2"/>
  <c r="O1341" i="2"/>
  <c r="R1341" i="2" s="1"/>
  <c r="P1341" i="2"/>
  <c r="Q1341" i="2"/>
  <c r="X1341" i="2"/>
  <c r="Y1341" i="2"/>
  <c r="Z1341" i="2"/>
  <c r="AA1341" i="2"/>
  <c r="N1342" i="2"/>
  <c r="O1342" i="2"/>
  <c r="R1342" i="2" s="1"/>
  <c r="P1342" i="2"/>
  <c r="Q1342" i="2"/>
  <c r="X1342" i="2"/>
  <c r="Y1342" i="2"/>
  <c r="Z1342" i="2"/>
  <c r="AA1342" i="2"/>
  <c r="N1343" i="2"/>
  <c r="O1343" i="2"/>
  <c r="R1343" i="2" s="1"/>
  <c r="P1343" i="2"/>
  <c r="Q1343" i="2"/>
  <c r="X1343" i="2"/>
  <c r="Y1343" i="2"/>
  <c r="Z1343" i="2"/>
  <c r="AA1343" i="2"/>
  <c r="N1344" i="2"/>
  <c r="O1344" i="2"/>
  <c r="R1344" i="2" s="1"/>
  <c r="P1344" i="2"/>
  <c r="Q1344" i="2"/>
  <c r="X1344" i="2"/>
  <c r="Y1344" i="2"/>
  <c r="Z1344" i="2"/>
  <c r="AA1344" i="2"/>
  <c r="N1345" i="2"/>
  <c r="O1345" i="2"/>
  <c r="R1345" i="2" s="1"/>
  <c r="P1345" i="2"/>
  <c r="Q1345" i="2"/>
  <c r="X1345" i="2"/>
  <c r="Y1345" i="2"/>
  <c r="Z1345" i="2"/>
  <c r="AA1345" i="2"/>
  <c r="N1346" i="2"/>
  <c r="O1346" i="2"/>
  <c r="R1346" i="2" s="1"/>
  <c r="P1346" i="2"/>
  <c r="Q1346" i="2"/>
  <c r="X1346" i="2"/>
  <c r="Y1346" i="2"/>
  <c r="Z1346" i="2"/>
  <c r="AA1346" i="2"/>
  <c r="N1347" i="2"/>
  <c r="O1347" i="2"/>
  <c r="R1347" i="2" s="1"/>
  <c r="P1347" i="2"/>
  <c r="Q1347" i="2"/>
  <c r="X1347" i="2"/>
  <c r="Y1347" i="2"/>
  <c r="Z1347" i="2"/>
  <c r="AA1347" i="2"/>
  <c r="N1348" i="2"/>
  <c r="O1348" i="2"/>
  <c r="R1348" i="2" s="1"/>
  <c r="P1348" i="2"/>
  <c r="Q1348" i="2"/>
  <c r="X1348" i="2"/>
  <c r="Y1348" i="2"/>
  <c r="Z1348" i="2"/>
  <c r="AA1348" i="2"/>
  <c r="N1349" i="2"/>
  <c r="O1349" i="2"/>
  <c r="R1349" i="2" s="1"/>
  <c r="P1349" i="2"/>
  <c r="Q1349" i="2"/>
  <c r="X1349" i="2"/>
  <c r="Y1349" i="2"/>
  <c r="Z1349" i="2"/>
  <c r="AA1349" i="2"/>
  <c r="N1350" i="2"/>
  <c r="O1350" i="2"/>
  <c r="R1350" i="2" s="1"/>
  <c r="P1350" i="2"/>
  <c r="Q1350" i="2"/>
  <c r="X1350" i="2"/>
  <c r="Y1350" i="2"/>
  <c r="Z1350" i="2"/>
  <c r="AA1350" i="2"/>
  <c r="N1351" i="2"/>
  <c r="O1351" i="2"/>
  <c r="R1351" i="2" s="1"/>
  <c r="P1351" i="2"/>
  <c r="Q1351" i="2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X1353" i="2"/>
  <c r="Y1353" i="2"/>
  <c r="Z1353" i="2"/>
  <c r="AA1353" i="2"/>
  <c r="N1354" i="2"/>
  <c r="O1354" i="2"/>
  <c r="R1354" i="2" s="1"/>
  <c r="P1354" i="2"/>
  <c r="Q1354" i="2"/>
  <c r="X1354" i="2"/>
  <c r="Y1354" i="2"/>
  <c r="Z1354" i="2"/>
  <c r="AA1354" i="2"/>
  <c r="N1355" i="2"/>
  <c r="O1355" i="2"/>
  <c r="R1355" i="2" s="1"/>
  <c r="P1355" i="2"/>
  <c r="Q1355" i="2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V1357" i="2"/>
  <c r="X1357" i="2"/>
  <c r="Y1357" i="2"/>
  <c r="Z1357" i="2"/>
  <c r="AA1357" i="2"/>
  <c r="N1358" i="2"/>
  <c r="O1358" i="2"/>
  <c r="R1358" i="2" s="1"/>
  <c r="P1358" i="2"/>
  <c r="Q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X1361" i="2"/>
  <c r="Y1361" i="2"/>
  <c r="Z1361" i="2"/>
  <c r="AA1361" i="2"/>
  <c r="N1362" i="2"/>
  <c r="O1362" i="2"/>
  <c r="R1362" i="2" s="1"/>
  <c r="P1362" i="2"/>
  <c r="Q1362" i="2"/>
  <c r="X1362" i="2"/>
  <c r="Y1362" i="2"/>
  <c r="Z1362" i="2"/>
  <c r="AA1362" i="2"/>
  <c r="N1363" i="2"/>
  <c r="O1363" i="2"/>
  <c r="R1363" i="2" s="1"/>
  <c r="P1363" i="2"/>
  <c r="Q1363" i="2"/>
  <c r="X1363" i="2"/>
  <c r="Y1363" i="2"/>
  <c r="Z1363" i="2"/>
  <c r="AA1363" i="2"/>
  <c r="N1364" i="2"/>
  <c r="O1364" i="2"/>
  <c r="R1364" i="2" s="1"/>
  <c r="P1364" i="2"/>
  <c r="Q1364" i="2"/>
  <c r="X1364" i="2"/>
  <c r="Y1364" i="2"/>
  <c r="Z1364" i="2"/>
  <c r="AA1364" i="2"/>
  <c r="N1365" i="2"/>
  <c r="O1365" i="2"/>
  <c r="R1365" i="2" s="1"/>
  <c r="P1365" i="2"/>
  <c r="Q1365" i="2"/>
  <c r="X1365" i="2"/>
  <c r="Y1365" i="2"/>
  <c r="Z1365" i="2"/>
  <c r="AA1365" i="2"/>
  <c r="N1366" i="2"/>
  <c r="O1366" i="2"/>
  <c r="R1366" i="2" s="1"/>
  <c r="P1366" i="2"/>
  <c r="Q1366" i="2"/>
  <c r="X1366" i="2"/>
  <c r="Y1366" i="2"/>
  <c r="Z1366" i="2"/>
  <c r="AA1366" i="2"/>
  <c r="N1367" i="2"/>
  <c r="O1367" i="2"/>
  <c r="R1367" i="2" s="1"/>
  <c r="P1367" i="2"/>
  <c r="Q1367" i="2"/>
  <c r="X1367" i="2"/>
  <c r="Y1367" i="2"/>
  <c r="Z1367" i="2"/>
  <c r="AA1367" i="2"/>
  <c r="N1368" i="2"/>
  <c r="O1368" i="2"/>
  <c r="R1368" i="2" s="1"/>
  <c r="P1368" i="2"/>
  <c r="Q1368" i="2"/>
  <c r="X1368" i="2"/>
  <c r="Y1368" i="2"/>
  <c r="Z1368" i="2"/>
  <c r="AA1368" i="2"/>
  <c r="N1369" i="2"/>
  <c r="O1369" i="2"/>
  <c r="R1369" i="2" s="1"/>
  <c r="P1369" i="2"/>
  <c r="Q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X1371" i="2"/>
  <c r="Y1371" i="2"/>
  <c r="Z1371" i="2"/>
  <c r="AA1371" i="2"/>
  <c r="N1372" i="2"/>
  <c r="O1372" i="2"/>
  <c r="R1372" i="2" s="1"/>
  <c r="P1372" i="2"/>
  <c r="Q1372" i="2"/>
  <c r="X1372" i="2"/>
  <c r="Y1372" i="2"/>
  <c r="Z1372" i="2"/>
  <c r="AA1372" i="2"/>
  <c r="N1373" i="2"/>
  <c r="O1373" i="2"/>
  <c r="R1373" i="2" s="1"/>
  <c r="P1373" i="2"/>
  <c r="Q1373" i="2"/>
  <c r="X1373" i="2"/>
  <c r="Y1373" i="2"/>
  <c r="Z1373" i="2"/>
  <c r="AA1373" i="2"/>
  <c r="N1374" i="2"/>
  <c r="O1374" i="2"/>
  <c r="R1374" i="2" s="1"/>
  <c r="P1374" i="2"/>
  <c r="Q1374" i="2"/>
  <c r="X1374" i="2"/>
  <c r="Y1374" i="2"/>
  <c r="Z1374" i="2"/>
  <c r="AA1374" i="2"/>
  <c r="N1375" i="2"/>
  <c r="O1375" i="2"/>
  <c r="R1375" i="2" s="1"/>
  <c r="P1375" i="2"/>
  <c r="Q1375" i="2"/>
  <c r="X1375" i="2"/>
  <c r="Y1375" i="2"/>
  <c r="Z1375" i="2"/>
  <c r="AA1375" i="2"/>
  <c r="N1376" i="2"/>
  <c r="O1376" i="2"/>
  <c r="R1376" i="2" s="1"/>
  <c r="P1376" i="2"/>
  <c r="Q1376" i="2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 s="1"/>
  <c r="Q2266" i="3" s="1"/>
  <c r="O2267" i="3"/>
  <c r="P2267" i="3" s="1"/>
  <c r="O2268" i="3"/>
  <c r="P2268" i="3" s="1"/>
  <c r="O2269" i="3"/>
  <c r="P2269" i="3" s="1"/>
  <c r="O2270" i="3"/>
  <c r="P2270" i="3" s="1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 s="1"/>
  <c r="Q2275" i="3" s="1"/>
  <c r="O2276" i="3"/>
  <c r="P2276" i="3" s="1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 s="1"/>
  <c r="S2239" i="3" s="1"/>
  <c r="O2240" i="3"/>
  <c r="P2240" i="3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 s="1"/>
  <c r="S2174" i="3" s="1"/>
  <c r="O2175" i="3"/>
  <c r="P2175" i="3" s="1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 s="1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T1100" i="2" s="1"/>
  <c r="U1100" i="2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T1107" i="2" s="1"/>
  <c r="U1107" i="2" s="1"/>
  <c r="O2206" i="3"/>
  <c r="P2206" i="3" s="1"/>
  <c r="S2206" i="3" s="1"/>
  <c r="O2207" i="3"/>
  <c r="S1109" i="2" s="1"/>
  <c r="O2208" i="3"/>
  <c r="S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X1056" i="2"/>
  <c r="Y1056" i="2"/>
  <c r="Z1056" i="2"/>
  <c r="AA1056" i="2"/>
  <c r="N1057" i="2"/>
  <c r="O1057" i="2"/>
  <c r="R1057" i="2" s="1"/>
  <c r="P1057" i="2"/>
  <c r="Q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X1069" i="2"/>
  <c r="Y1069" i="2"/>
  <c r="Z1069" i="2"/>
  <c r="AA1069" i="2"/>
  <c r="N1070" i="2"/>
  <c r="O1070" i="2"/>
  <c r="R1070" i="2" s="1"/>
  <c r="P1070" i="2"/>
  <c r="Q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Q700" i="2"/>
  <c r="P700" i="2"/>
  <c r="O700" i="2"/>
  <c r="R700" i="2" s="1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Q672" i="2"/>
  <c r="P672" i="2"/>
  <c r="O672" i="2"/>
  <c r="R672" i="2" s="1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Q556" i="2"/>
  <c r="P556" i="2"/>
  <c r="O556" i="2"/>
  <c r="R556" i="2" s="1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Q429" i="2"/>
  <c r="P429" i="2"/>
  <c r="O429" i="2"/>
  <c r="R429" i="2" s="1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W37" i="8"/>
  <c r="AW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 s="1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O1950" i="3"/>
  <c r="P1950" i="3" s="1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V37" i="8"/>
  <c r="AV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S37" i="8"/>
  <c r="AT37" i="8"/>
  <c r="AU37" i="8"/>
  <c r="AS38" i="8"/>
  <c r="AT38" i="8"/>
  <c r="AU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AG37" i="8"/>
  <c r="AH37" i="8"/>
  <c r="AI37" i="8"/>
  <c r="AJ37" i="8"/>
  <c r="AK37" i="8"/>
  <c r="AL37" i="8"/>
  <c r="AM37" i="8"/>
  <c r="AN37" i="8"/>
  <c r="AO37" i="8"/>
  <c r="AP37" i="8"/>
  <c r="AQ37" i="8"/>
  <c r="AR37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F38" i="8"/>
  <c r="AF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 s="1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E27" i="9"/>
  <c r="L26" i="9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D201" i="9" s="1"/>
  <c r="D202" i="9" s="1"/>
  <c r="D203" i="9" s="1"/>
  <c r="D204" i="9" s="1"/>
  <c r="D205" i="9" s="1"/>
  <c r="D206" i="9" s="1"/>
  <c r="D207" i="9" s="1"/>
  <c r="D208" i="9" s="1"/>
  <c r="D209" i="9" s="1"/>
  <c r="D210" i="9" s="1"/>
  <c r="D211" i="9" s="1"/>
  <c r="D212" i="9" s="1"/>
  <c r="D213" i="9" s="1"/>
  <c r="D214" i="9" s="1"/>
  <c r="D215" i="9" s="1"/>
  <c r="D216" i="9" s="1"/>
  <c r="D217" i="9" s="1"/>
  <c r="D218" i="9" s="1"/>
  <c r="D219" i="9" s="1"/>
  <c r="D220" i="9" s="1"/>
  <c r="D221" i="9" s="1"/>
  <c r="D222" i="9" s="1"/>
  <c r="D223" i="9" s="1"/>
  <c r="D224" i="9" s="1"/>
  <c r="D225" i="9" s="1"/>
  <c r="D226" i="9" s="1"/>
  <c r="D227" i="9" s="1"/>
  <c r="D228" i="9" s="1"/>
  <c r="D229" i="9" s="1"/>
  <c r="D230" i="9" s="1"/>
  <c r="D231" i="9" s="1"/>
  <c r="D232" i="9" s="1"/>
  <c r="D233" i="9" s="1"/>
  <c r="D234" i="9" s="1"/>
  <c r="D235" i="9" s="1"/>
  <c r="D236" i="9" s="1"/>
  <c r="D237" i="9" s="1"/>
  <c r="D238" i="9" s="1"/>
  <c r="D239" i="9" s="1"/>
  <c r="D240" i="9" s="1"/>
  <c r="D241" i="9" s="1"/>
  <c r="D242" i="9" s="1"/>
  <c r="D243" i="9" s="1"/>
  <c r="D244" i="9" s="1"/>
  <c r="D245" i="9" s="1"/>
  <c r="D246" i="9" s="1"/>
  <c r="D247" i="9" s="1"/>
  <c r="D248" i="9" s="1"/>
  <c r="D249" i="9" s="1"/>
  <c r="D250" i="9" s="1"/>
  <c r="D251" i="9" s="1"/>
  <c r="D252" i="9" s="1"/>
  <c r="D253" i="9" s="1"/>
  <c r="D254" i="9" s="1"/>
  <c r="D255" i="9" s="1"/>
  <c r="D256" i="9" s="1"/>
  <c r="D257" i="9" s="1"/>
  <c r="D258" i="9" s="1"/>
  <c r="D259" i="9" s="1"/>
  <c r="D260" i="9" s="1"/>
  <c r="D261" i="9" s="1"/>
  <c r="D262" i="9" s="1"/>
  <c r="D263" i="9" s="1"/>
  <c r="D264" i="9" s="1"/>
  <c r="D265" i="9" s="1"/>
  <c r="D266" i="9" s="1"/>
  <c r="D267" i="9" s="1"/>
  <c r="D268" i="9" s="1"/>
  <c r="D269" i="9" s="1"/>
  <c r="D270" i="9" s="1"/>
  <c r="D271" i="9" s="1"/>
  <c r="D272" i="9" s="1"/>
  <c r="D273" i="9" s="1"/>
  <c r="D274" i="9" s="1"/>
  <c r="D275" i="9" s="1"/>
  <c r="D276" i="9" s="1"/>
  <c r="D277" i="9" s="1"/>
  <c r="D278" i="9" s="1"/>
  <c r="D279" i="9" s="1"/>
  <c r="D280" i="9" s="1"/>
  <c r="D281" i="9" s="1"/>
  <c r="D282" i="9" s="1"/>
  <c r="D283" i="9" s="1"/>
  <c r="D284" i="9" s="1"/>
  <c r="D285" i="9" s="1"/>
  <c r="D286" i="9" s="1"/>
  <c r="D287" i="9" s="1"/>
  <c r="D288" i="9" s="1"/>
  <c r="D289" i="9" s="1"/>
  <c r="D290" i="9" s="1"/>
  <c r="D291" i="9" s="1"/>
  <c r="D292" i="9" s="1"/>
  <c r="D293" i="9" s="1"/>
  <c r="D294" i="9" s="1"/>
  <c r="D295" i="9" s="1"/>
  <c r="D296" i="9" s="1"/>
  <c r="D297" i="9" s="1"/>
  <c r="D298" i="9" s="1"/>
  <c r="D299" i="9" s="1"/>
  <c r="D300" i="9" s="1"/>
  <c r="D301" i="9" s="1"/>
  <c r="D302" i="9" s="1"/>
  <c r="D303" i="9" s="1"/>
  <c r="D304" i="9" s="1"/>
  <c r="D305" i="9" s="1"/>
  <c r="D306" i="9" s="1"/>
  <c r="D307" i="9" s="1"/>
  <c r="D308" i="9" s="1"/>
  <c r="D309" i="9" s="1"/>
  <c r="D310" i="9" s="1"/>
  <c r="D311" i="9" s="1"/>
  <c r="D312" i="9" s="1"/>
  <c r="D313" i="9" s="1"/>
  <c r="D314" i="9" s="1"/>
  <c r="D315" i="9" s="1"/>
  <c r="D316" i="9" s="1"/>
  <c r="D317" i="9" s="1"/>
  <c r="D318" i="9" s="1"/>
  <c r="D319" i="9" s="1"/>
  <c r="D320" i="9" s="1"/>
  <c r="D321" i="9" s="1"/>
  <c r="D322" i="9" s="1"/>
  <c r="D323" i="9" s="1"/>
  <c r="D324" i="9" s="1"/>
  <c r="D325" i="9" s="1"/>
  <c r="D326" i="9" s="1"/>
  <c r="C8" i="9"/>
  <c r="C7" i="9"/>
  <c r="C6" i="9"/>
  <c r="C5" i="9"/>
  <c r="O4" i="3"/>
  <c r="O3" i="3"/>
  <c r="O2" i="3"/>
  <c r="F25" i="19" l="1"/>
  <c r="C9" i="19"/>
  <c r="F69" i="19"/>
  <c r="F128" i="19"/>
  <c r="F165" i="19"/>
  <c r="F185" i="19"/>
  <c r="F23" i="19"/>
  <c r="F24" i="19" s="1"/>
  <c r="F33" i="19"/>
  <c r="F34" i="19" s="1"/>
  <c r="F64" i="19"/>
  <c r="F144" i="19"/>
  <c r="F145" i="19" s="1"/>
  <c r="F146" i="19" s="1"/>
  <c r="F152" i="19"/>
  <c r="F173" i="19"/>
  <c r="F181" i="19"/>
  <c r="F26" i="19"/>
  <c r="F162" i="19"/>
  <c r="F80" i="19"/>
  <c r="F81" i="19" s="1"/>
  <c r="F82" i="19" s="1"/>
  <c r="F125" i="19"/>
  <c r="F147" i="19"/>
  <c r="F157" i="19"/>
  <c r="M25" i="19"/>
  <c r="F83" i="19"/>
  <c r="D24" i="19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D86" i="19" s="1"/>
  <c r="D87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F35" i="19"/>
  <c r="F174" i="19"/>
  <c r="F176" i="19"/>
  <c r="F177" i="19" s="1"/>
  <c r="F178" i="19" s="1"/>
  <c r="F36" i="19"/>
  <c r="F37" i="19" s="1"/>
  <c r="F27" i="19"/>
  <c r="F28" i="19" s="1"/>
  <c r="F29" i="19" s="1"/>
  <c r="F30" i="19" s="1"/>
  <c r="F31" i="19" s="1"/>
  <c r="F32" i="19" s="1"/>
  <c r="F68" i="19"/>
  <c r="F76" i="19"/>
  <c r="F77" i="19" s="1"/>
  <c r="F84" i="19"/>
  <c r="F85" i="19" s="1"/>
  <c r="F86" i="19" s="1"/>
  <c r="F92" i="19"/>
  <c r="F100" i="19"/>
  <c r="F116" i="19"/>
  <c r="F117" i="19" s="1"/>
  <c r="F118" i="19" s="1"/>
  <c r="F119" i="19" s="1"/>
  <c r="F124" i="19"/>
  <c r="F132" i="19"/>
  <c r="F133" i="19" s="1"/>
  <c r="F134" i="19" s="1"/>
  <c r="F135" i="19" s="1"/>
  <c r="F136" i="19" s="1"/>
  <c r="F137" i="19" s="1"/>
  <c r="F138" i="19" s="1"/>
  <c r="F140" i="19"/>
  <c r="F141" i="19" s="1"/>
  <c r="F148" i="19"/>
  <c r="F156" i="19"/>
  <c r="F164" i="19"/>
  <c r="F172" i="19"/>
  <c r="F180" i="19"/>
  <c r="F71" i="19"/>
  <c r="F72" i="19" s="1"/>
  <c r="F79" i="19"/>
  <c r="F87" i="19"/>
  <c r="F88" i="19" s="1"/>
  <c r="F95" i="19"/>
  <c r="F103" i="19"/>
  <c r="F104" i="19" s="1"/>
  <c r="F105" i="19" s="1"/>
  <c r="F106" i="19" s="1"/>
  <c r="F107" i="19" s="1"/>
  <c r="F108" i="19" s="1"/>
  <c r="F111" i="19"/>
  <c r="F127" i="19"/>
  <c r="F143" i="19"/>
  <c r="F151" i="19"/>
  <c r="F159" i="19"/>
  <c r="F167" i="19"/>
  <c r="F175" i="19"/>
  <c r="F183" i="19"/>
  <c r="F184" i="19" s="1"/>
  <c r="F38" i="19"/>
  <c r="F39" i="19" s="1"/>
  <c r="F40" i="19" s="1"/>
  <c r="F41" i="19" s="1"/>
  <c r="F42" i="19"/>
  <c r="F43" i="19" s="1"/>
  <c r="F46" i="19"/>
  <c r="F47" i="19" s="1"/>
  <c r="F48" i="19" s="1"/>
  <c r="F49" i="19" s="1"/>
  <c r="F50" i="19"/>
  <c r="F51" i="19" s="1"/>
  <c r="F52" i="19" s="1"/>
  <c r="F53" i="19" s="1"/>
  <c r="F54" i="19"/>
  <c r="F58" i="19"/>
  <c r="F59" i="19" s="1"/>
  <c r="F60" i="19" s="1"/>
  <c r="F62" i="19"/>
  <c r="F63" i="19" s="1"/>
  <c r="BG39" i="8"/>
  <c r="BE39" i="8"/>
  <c r="F104" i="9"/>
  <c r="F105" i="9" s="1"/>
  <c r="F106" i="9" s="1"/>
  <c r="F107" i="9" s="1"/>
  <c r="F108" i="9" s="1"/>
  <c r="F42" i="18"/>
  <c r="F142" i="18"/>
  <c r="F205" i="18"/>
  <c r="F225" i="18"/>
  <c r="F233" i="18"/>
  <c r="F249" i="18"/>
  <c r="F287" i="18"/>
  <c r="F295" i="18"/>
  <c r="F296" i="18" s="1"/>
  <c r="O251" i="17"/>
  <c r="F112" i="18"/>
  <c r="F211" i="18"/>
  <c r="F226" i="18"/>
  <c r="F234" i="18"/>
  <c r="F250" i="18"/>
  <c r="M23" i="18"/>
  <c r="O266" i="17"/>
  <c r="F52" i="18"/>
  <c r="F61" i="18"/>
  <c r="F177" i="18"/>
  <c r="F185" i="18"/>
  <c r="F186" i="18" s="1"/>
  <c r="F193" i="18"/>
  <c r="F201" i="18"/>
  <c r="F236" i="18"/>
  <c r="F244" i="18"/>
  <c r="F260" i="18"/>
  <c r="F282" i="18"/>
  <c r="F298" i="18"/>
  <c r="F90" i="18"/>
  <c r="F91" i="18" s="1"/>
  <c r="F130" i="18"/>
  <c r="F170" i="18"/>
  <c r="F214" i="18"/>
  <c r="F261" i="18"/>
  <c r="F283" i="18"/>
  <c r="F57" i="18"/>
  <c r="F58" i="18" s="1"/>
  <c r="F230" i="18"/>
  <c r="F231" i="18" s="1"/>
  <c r="C11" i="9"/>
  <c r="C10" i="9"/>
  <c r="F62" i="18"/>
  <c r="Q7361" i="3"/>
  <c r="R7361" i="3"/>
  <c r="S7361" i="3"/>
  <c r="Q7345" i="3"/>
  <c r="R7345" i="3"/>
  <c r="V3679" i="2" s="1"/>
  <c r="S7345" i="3"/>
  <c r="W3679" i="2" s="1"/>
  <c r="Q7320" i="3"/>
  <c r="R7320" i="3"/>
  <c r="V3664" i="2" s="1"/>
  <c r="S7320" i="3"/>
  <c r="W3664" i="2" s="1"/>
  <c r="Q7311" i="3"/>
  <c r="R7311" i="3"/>
  <c r="S7311" i="3"/>
  <c r="R7290" i="3"/>
  <c r="V3651" i="2" s="1"/>
  <c r="Q7290" i="3"/>
  <c r="S7290" i="3"/>
  <c r="W3651" i="2" s="1"/>
  <c r="R7274" i="3"/>
  <c r="Q7274" i="3"/>
  <c r="S7274" i="3"/>
  <c r="R7258" i="3"/>
  <c r="V3639" i="2" s="1"/>
  <c r="Q7258" i="3"/>
  <c r="S7258" i="3"/>
  <c r="W3639" i="2" s="1"/>
  <c r="R7242" i="3"/>
  <c r="Q7242" i="3"/>
  <c r="S7242" i="3"/>
  <c r="R7226" i="3"/>
  <c r="Q7226" i="3"/>
  <c r="S7226" i="3"/>
  <c r="R7210" i="3"/>
  <c r="Q7210" i="3"/>
  <c r="S7210" i="3"/>
  <c r="R7194" i="3"/>
  <c r="Q7194" i="3"/>
  <c r="S7194" i="3"/>
  <c r="R7178" i="3"/>
  <c r="Q7178" i="3"/>
  <c r="S7178" i="3"/>
  <c r="Q7165" i="3"/>
  <c r="R7165" i="3"/>
  <c r="V3590" i="2" s="1"/>
  <c r="S7165" i="3"/>
  <c r="W3590" i="2" s="1"/>
  <c r="Q7141" i="3"/>
  <c r="R7141" i="3"/>
  <c r="Q7077" i="3"/>
  <c r="R7077" i="3"/>
  <c r="V3547" i="2" s="1"/>
  <c r="S7056" i="3"/>
  <c r="Q7056" i="3"/>
  <c r="R7056" i="3"/>
  <c r="Q7045" i="3"/>
  <c r="R7045" i="3"/>
  <c r="S7045" i="3"/>
  <c r="Q7036" i="3"/>
  <c r="R7036" i="3"/>
  <c r="S7036" i="3"/>
  <c r="Q6929" i="3"/>
  <c r="S6929" i="3"/>
  <c r="R6929" i="3"/>
  <c r="R6711" i="3"/>
  <c r="Q6711" i="3"/>
  <c r="S6711" i="3"/>
  <c r="P6684" i="3"/>
  <c r="S3350" i="2"/>
  <c r="S7072" i="3"/>
  <c r="W3542" i="2" s="1"/>
  <c r="Q7072" i="3"/>
  <c r="R7072" i="3"/>
  <c r="V3542" i="2" s="1"/>
  <c r="R7035" i="3"/>
  <c r="Q7035" i="3"/>
  <c r="S7035" i="3"/>
  <c r="R6975" i="3"/>
  <c r="V3491" i="2" s="1"/>
  <c r="S6975" i="3"/>
  <c r="W3491" i="2" s="1"/>
  <c r="Q6975" i="3"/>
  <c r="T3491" i="2"/>
  <c r="U3491" i="2" s="1"/>
  <c r="Q7358" i="3"/>
  <c r="R7358" i="3"/>
  <c r="S7358" i="3"/>
  <c r="Q7342" i="3"/>
  <c r="R7342" i="3"/>
  <c r="V3676" i="2" s="1"/>
  <c r="S7342" i="3"/>
  <c r="W3676" i="2" s="1"/>
  <c r="R7322" i="3"/>
  <c r="V3666" i="2" s="1"/>
  <c r="Q7322" i="3"/>
  <c r="S7322" i="3"/>
  <c r="W3666" i="2" s="1"/>
  <c r="R7163" i="3"/>
  <c r="V3588" i="2" s="1"/>
  <c r="Q7163" i="3"/>
  <c r="S7163" i="3"/>
  <c r="W3588" i="2" s="1"/>
  <c r="Q7133" i="3"/>
  <c r="R7133" i="3"/>
  <c r="V3574" i="2" s="1"/>
  <c r="S7133" i="3"/>
  <c r="W3574" i="2" s="1"/>
  <c r="S7120" i="3"/>
  <c r="W3566" i="2" s="1"/>
  <c r="Q7120" i="3"/>
  <c r="R7120" i="3"/>
  <c r="V3566" i="2" s="1"/>
  <c r="Q7109" i="3"/>
  <c r="R7109" i="3"/>
  <c r="S7109" i="3"/>
  <c r="Q7100" i="3"/>
  <c r="R7100" i="3"/>
  <c r="S7100" i="3"/>
  <c r="Q7068" i="3"/>
  <c r="R7068" i="3"/>
  <c r="V3539" i="2" s="1"/>
  <c r="S7068" i="3"/>
  <c r="W3539" i="2" s="1"/>
  <c r="S7034" i="3"/>
  <c r="Q7034" i="3"/>
  <c r="R7034" i="3"/>
  <c r="Q6987" i="3"/>
  <c r="R6987" i="3"/>
  <c r="S6987" i="3"/>
  <c r="S6936" i="3"/>
  <c r="R6936" i="3"/>
  <c r="Q6936" i="3"/>
  <c r="R6893" i="3"/>
  <c r="Q6893" i="3"/>
  <c r="S6893" i="3"/>
  <c r="Q7003" i="3"/>
  <c r="R7003" i="3"/>
  <c r="S7003" i="3"/>
  <c r="Q7354" i="3"/>
  <c r="R7354" i="3"/>
  <c r="Q7338" i="3"/>
  <c r="R7338" i="3"/>
  <c r="V3672" i="2" s="1"/>
  <c r="Q7283" i="3"/>
  <c r="R7283" i="3"/>
  <c r="V3644" i="2" s="1"/>
  <c r="S7283" i="3"/>
  <c r="W3644" i="2" s="1"/>
  <c r="Q7267" i="3"/>
  <c r="R7267" i="3"/>
  <c r="S7267" i="3"/>
  <c r="Q7251" i="3"/>
  <c r="R7251" i="3"/>
  <c r="V3632" i="2" s="1"/>
  <c r="S7251" i="3"/>
  <c r="W3632" i="2" s="1"/>
  <c r="Q7235" i="3"/>
  <c r="R7235" i="3"/>
  <c r="V3623" i="2" s="1"/>
  <c r="S7235" i="3"/>
  <c r="W3623" i="2" s="1"/>
  <c r="Q7219" i="3"/>
  <c r="R7219" i="3"/>
  <c r="V3614" i="2" s="1"/>
  <c r="S7219" i="3"/>
  <c r="W3614" i="2" s="1"/>
  <c r="Q7203" i="3"/>
  <c r="R7203" i="3"/>
  <c r="S7203" i="3"/>
  <c r="Q7187" i="3"/>
  <c r="R7187" i="3"/>
  <c r="S7187" i="3"/>
  <c r="Q7171" i="3"/>
  <c r="R7171" i="3"/>
  <c r="V3593" i="2" s="1"/>
  <c r="S7171" i="3"/>
  <c r="W3593" i="2" s="1"/>
  <c r="S7162" i="3"/>
  <c r="W3587" i="2" s="1"/>
  <c r="Q7162" i="3"/>
  <c r="R7162" i="3"/>
  <c r="V3587" i="2" s="1"/>
  <c r="R7159" i="3"/>
  <c r="V3584" i="2" s="1"/>
  <c r="Q7159" i="3"/>
  <c r="S7159" i="3"/>
  <c r="W3584" i="2" s="1"/>
  <c r="Q7139" i="3"/>
  <c r="R7139" i="3"/>
  <c r="V3577" i="2" s="1"/>
  <c r="Q7132" i="3"/>
  <c r="R7132" i="3"/>
  <c r="V3573" i="2" s="1"/>
  <c r="S7132" i="3"/>
  <c r="W3573" i="2" s="1"/>
  <c r="R7099" i="3"/>
  <c r="Q7099" i="3"/>
  <c r="S7099" i="3"/>
  <c r="R7095" i="3"/>
  <c r="Q7095" i="3"/>
  <c r="S7095" i="3"/>
  <c r="Q7075" i="3"/>
  <c r="R7075" i="3"/>
  <c r="V3545" i="2" s="1"/>
  <c r="R7067" i="3"/>
  <c r="Q7067" i="3"/>
  <c r="S7067" i="3"/>
  <c r="R7063" i="3"/>
  <c r="V3538" i="2" s="1"/>
  <c r="Q7063" i="3"/>
  <c r="S7063" i="3"/>
  <c r="W3538" i="2" s="1"/>
  <c r="S7058" i="3"/>
  <c r="R7058" i="3"/>
  <c r="Q7058" i="3"/>
  <c r="Q6913" i="3"/>
  <c r="S6913" i="3"/>
  <c r="W3464" i="2" s="1"/>
  <c r="R6913" i="3"/>
  <c r="V3464" i="2" s="1"/>
  <c r="T3464" i="2"/>
  <c r="U3464" i="2" s="1"/>
  <c r="Q7355" i="3"/>
  <c r="R7355" i="3"/>
  <c r="S7355" i="3"/>
  <c r="Q7327" i="3"/>
  <c r="R7327" i="3"/>
  <c r="S7327" i="3"/>
  <c r="S3491" i="2"/>
  <c r="Q7353" i="3"/>
  <c r="R7353" i="3"/>
  <c r="S7353" i="3"/>
  <c r="Q7337" i="3"/>
  <c r="R7337" i="3"/>
  <c r="V3671" i="2" s="1"/>
  <c r="S7337" i="3"/>
  <c r="W3671" i="2" s="1"/>
  <c r="Q7299" i="3"/>
  <c r="R7299" i="3"/>
  <c r="V3655" i="2" s="1"/>
  <c r="S7299" i="3"/>
  <c r="W3655" i="2" s="1"/>
  <c r="S7138" i="3"/>
  <c r="W3576" i="2" s="1"/>
  <c r="R7138" i="3"/>
  <c r="V3576" i="2" s="1"/>
  <c r="Q7138" i="3"/>
  <c r="R7131" i="3"/>
  <c r="Q7131" i="3"/>
  <c r="S7131" i="3"/>
  <c r="S7098" i="3"/>
  <c r="Q7098" i="3"/>
  <c r="R7098" i="3"/>
  <c r="S7074" i="3"/>
  <c r="W3544" i="2" s="1"/>
  <c r="R7074" i="3"/>
  <c r="V3544" i="2" s="1"/>
  <c r="Q7074" i="3"/>
  <c r="S7066" i="3"/>
  <c r="Q7066" i="3"/>
  <c r="R7066" i="3"/>
  <c r="Q7043" i="3"/>
  <c r="R7043" i="3"/>
  <c r="V3532" i="2" s="1"/>
  <c r="S7043" i="3"/>
  <c r="W3532" i="2" s="1"/>
  <c r="P6971" i="3"/>
  <c r="S3487" i="2"/>
  <c r="R6959" i="3"/>
  <c r="V3482" i="2" s="1"/>
  <c r="S6959" i="3"/>
  <c r="W3482" i="2" s="1"/>
  <c r="T3482" i="2"/>
  <c r="U3482" i="2" s="1"/>
  <c r="Q6959" i="3"/>
  <c r="Q7164" i="3"/>
  <c r="R7164" i="3"/>
  <c r="V3589" i="2" s="1"/>
  <c r="S7164" i="3"/>
  <c r="W3589" i="2" s="1"/>
  <c r="Q7069" i="3"/>
  <c r="R7069" i="3"/>
  <c r="S7069" i="3"/>
  <c r="T3589" i="2"/>
  <c r="U3589" i="2" s="1"/>
  <c r="Q7363" i="3"/>
  <c r="R7363" i="3"/>
  <c r="S7363" i="3"/>
  <c r="Q7347" i="3"/>
  <c r="R7347" i="3"/>
  <c r="V3680" i="2" s="1"/>
  <c r="S7347" i="3"/>
  <c r="W3680" i="2" s="1"/>
  <c r="Q7331" i="3"/>
  <c r="R7331" i="3"/>
  <c r="S7331" i="3"/>
  <c r="Q7315" i="3"/>
  <c r="R7315" i="3"/>
  <c r="V3662" i="2" s="1"/>
  <c r="S7315" i="3"/>
  <c r="W3662" i="2" s="1"/>
  <c r="S7130" i="3"/>
  <c r="Q7130" i="3"/>
  <c r="R7130" i="3"/>
  <c r="R7127" i="3"/>
  <c r="Q7127" i="3"/>
  <c r="S7127" i="3"/>
  <c r="S7122" i="3"/>
  <c r="W3568" i="2" s="1"/>
  <c r="R7122" i="3"/>
  <c r="V3568" i="2" s="1"/>
  <c r="Q7122" i="3"/>
  <c r="Q7060" i="3"/>
  <c r="R7060" i="3"/>
  <c r="S7060" i="3"/>
  <c r="S6919" i="3"/>
  <c r="R6919" i="3"/>
  <c r="Q6919" i="3"/>
  <c r="Q6890" i="3"/>
  <c r="R6890" i="3"/>
  <c r="S6890" i="3"/>
  <c r="Q7350" i="3"/>
  <c r="R7350" i="3"/>
  <c r="S7350" i="3"/>
  <c r="Q7334" i="3"/>
  <c r="R7334" i="3"/>
  <c r="S7334" i="3"/>
  <c r="Q7288" i="3"/>
  <c r="R7288" i="3"/>
  <c r="V3649" i="2" s="1"/>
  <c r="S7288" i="3"/>
  <c r="W3649" i="2" s="1"/>
  <c r="Q7272" i="3"/>
  <c r="R7272" i="3"/>
  <c r="S7272" i="3"/>
  <c r="Q7256" i="3"/>
  <c r="R7256" i="3"/>
  <c r="V3637" i="2" s="1"/>
  <c r="S7256" i="3"/>
  <c r="W3637" i="2" s="1"/>
  <c r="Q7240" i="3"/>
  <c r="R7240" i="3"/>
  <c r="S7240" i="3"/>
  <c r="Q7224" i="3"/>
  <c r="R7224" i="3"/>
  <c r="V3619" i="2" s="1"/>
  <c r="S7224" i="3"/>
  <c r="W3619" i="2" s="1"/>
  <c r="Q7208" i="3"/>
  <c r="R7208" i="3"/>
  <c r="S7208" i="3"/>
  <c r="Q7192" i="3"/>
  <c r="R7192" i="3"/>
  <c r="V3600" i="2" s="1"/>
  <c r="S7192" i="3"/>
  <c r="W3600" i="2" s="1"/>
  <c r="Q7176" i="3"/>
  <c r="R7176" i="3"/>
  <c r="V3596" i="2" s="1"/>
  <c r="S7176" i="3"/>
  <c r="W3596" i="2" s="1"/>
  <c r="Q7107" i="3"/>
  <c r="R7107" i="3"/>
  <c r="S7107" i="3"/>
  <c r="R7023" i="3"/>
  <c r="V3522" i="2" s="1"/>
  <c r="S7023" i="3"/>
  <c r="W3522" i="2" s="1"/>
  <c r="Q7023" i="3"/>
  <c r="R7007" i="3"/>
  <c r="S7007" i="3"/>
  <c r="Q7007" i="3"/>
  <c r="S6952" i="3"/>
  <c r="Q6952" i="3"/>
  <c r="R6952" i="3"/>
  <c r="S6927" i="3"/>
  <c r="Q6927" i="3"/>
  <c r="R6927" i="3"/>
  <c r="Q7339" i="3"/>
  <c r="R7339" i="3"/>
  <c r="V3673" i="2" s="1"/>
  <c r="S7339" i="3"/>
  <c r="W3673" i="2" s="1"/>
  <c r="R7306" i="3"/>
  <c r="Q7306" i="3"/>
  <c r="S7306" i="3"/>
  <c r="Q7140" i="3"/>
  <c r="R7140" i="3"/>
  <c r="V3578" i="2" s="1"/>
  <c r="S7140" i="3"/>
  <c r="W3578" i="2" s="1"/>
  <c r="S7136" i="3"/>
  <c r="Q7136" i="3"/>
  <c r="R7136" i="3"/>
  <c r="Q7101" i="3"/>
  <c r="R7101" i="3"/>
  <c r="S7101" i="3"/>
  <c r="Q7076" i="3"/>
  <c r="R7076" i="3"/>
  <c r="V3546" i="2" s="1"/>
  <c r="S7076" i="3"/>
  <c r="W3546" i="2" s="1"/>
  <c r="R6991" i="3"/>
  <c r="S6991" i="3"/>
  <c r="Q6991" i="3"/>
  <c r="Q7362" i="3"/>
  <c r="R7362" i="3"/>
  <c r="Q7346" i="3"/>
  <c r="R7346" i="3"/>
  <c r="Q7304" i="3"/>
  <c r="R7304" i="3"/>
  <c r="S7304" i="3"/>
  <c r="Q7295" i="3"/>
  <c r="R7295" i="3"/>
  <c r="S7295" i="3"/>
  <c r="Q7279" i="3"/>
  <c r="R7279" i="3"/>
  <c r="S7279" i="3"/>
  <c r="Q7263" i="3"/>
  <c r="R7263" i="3"/>
  <c r="S7263" i="3"/>
  <c r="Q7247" i="3"/>
  <c r="R7247" i="3"/>
  <c r="V3628" i="2" s="1"/>
  <c r="S7247" i="3"/>
  <c r="W3628" i="2" s="1"/>
  <c r="Q7231" i="3"/>
  <c r="R7231" i="3"/>
  <c r="S7231" i="3"/>
  <c r="Q7215" i="3"/>
  <c r="R7215" i="3"/>
  <c r="V3610" i="2" s="1"/>
  <c r="S7215" i="3"/>
  <c r="W3610" i="2" s="1"/>
  <c r="Q7199" i="3"/>
  <c r="R7199" i="3"/>
  <c r="S7199" i="3"/>
  <c r="Q7183" i="3"/>
  <c r="R7183" i="3"/>
  <c r="S7183" i="3"/>
  <c r="R7151" i="3"/>
  <c r="Q7151" i="3"/>
  <c r="S7151" i="3"/>
  <c r="S7141" i="3"/>
  <c r="Q7124" i="3"/>
  <c r="R7124" i="3"/>
  <c r="V3570" i="2" s="1"/>
  <c r="S7124" i="3"/>
  <c r="W3570" i="2" s="1"/>
  <c r="R7087" i="3"/>
  <c r="V3553" i="2" s="1"/>
  <c r="Q7087" i="3"/>
  <c r="S7087" i="3"/>
  <c r="W3553" i="2" s="1"/>
  <c r="S7077" i="3"/>
  <c r="W3547" i="2" s="1"/>
  <c r="Q7037" i="3"/>
  <c r="R7037" i="3"/>
  <c r="S7037" i="3"/>
  <c r="Q7019" i="3"/>
  <c r="R7019" i="3"/>
  <c r="V3518" i="2" s="1"/>
  <c r="T3518" i="2"/>
  <c r="U3518" i="2" s="1"/>
  <c r="S7019" i="3"/>
  <c r="W3518" i="2" s="1"/>
  <c r="S6951" i="3"/>
  <c r="R6951" i="3"/>
  <c r="Q6951" i="3"/>
  <c r="Q6886" i="3"/>
  <c r="R6886" i="3"/>
  <c r="S6886" i="3"/>
  <c r="S7312" i="3"/>
  <c r="S7296" i="3"/>
  <c r="R7015" i="3"/>
  <c r="V3514" i="2" s="1"/>
  <c r="S7015" i="3"/>
  <c r="W3514" i="2" s="1"/>
  <c r="R6983" i="3"/>
  <c r="V3499" i="2" s="1"/>
  <c r="S6983" i="3"/>
  <c r="W3499" i="2" s="1"/>
  <c r="R6922" i="3"/>
  <c r="V3466" i="2" s="1"/>
  <c r="Q6922" i="3"/>
  <c r="S6922" i="3"/>
  <c r="W3466" i="2" s="1"/>
  <c r="Q6897" i="3"/>
  <c r="R6897" i="3"/>
  <c r="Q6884" i="3"/>
  <c r="R6884" i="3"/>
  <c r="V3449" i="2" s="1"/>
  <c r="S6884" i="3"/>
  <c r="W3449" i="2" s="1"/>
  <c r="R6875" i="3"/>
  <c r="V3440" i="2" s="1"/>
  <c r="S6875" i="3"/>
  <c r="W3440" i="2" s="1"/>
  <c r="Q6875" i="3"/>
  <c r="R6869" i="3"/>
  <c r="Q6869" i="3"/>
  <c r="S6869" i="3"/>
  <c r="Q6817" i="3"/>
  <c r="S6817" i="3"/>
  <c r="R6817" i="3"/>
  <c r="Q6772" i="3"/>
  <c r="S6772" i="3"/>
  <c r="R6772" i="3"/>
  <c r="Q6768" i="3"/>
  <c r="S6768" i="3"/>
  <c r="W3392" i="2" s="1"/>
  <c r="R6768" i="3"/>
  <c r="V3392" i="2" s="1"/>
  <c r="R6743" i="3"/>
  <c r="Q6743" i="3"/>
  <c r="S6743" i="3"/>
  <c r="R6670" i="3"/>
  <c r="S6670" i="3"/>
  <c r="R7357" i="3"/>
  <c r="R7349" i="3"/>
  <c r="V3682" i="2" s="1"/>
  <c r="R7341" i="3"/>
  <c r="V3675" i="2" s="1"/>
  <c r="R7333" i="3"/>
  <c r="R7328" i="3"/>
  <c r="S7319" i="3"/>
  <c r="W3663" i="2" s="1"/>
  <c r="R7312" i="3"/>
  <c r="S7303" i="3"/>
  <c r="R7296" i="3"/>
  <c r="S7287" i="3"/>
  <c r="W3648" i="2" s="1"/>
  <c r="R7280" i="3"/>
  <c r="V3643" i="2" s="1"/>
  <c r="S7271" i="3"/>
  <c r="R7264" i="3"/>
  <c r="V3641" i="2" s="1"/>
  <c r="S7255" i="3"/>
  <c r="W3636" i="2" s="1"/>
  <c r="R7248" i="3"/>
  <c r="V3629" i="2" s="1"/>
  <c r="S7239" i="3"/>
  <c r="R7232" i="3"/>
  <c r="S7223" i="3"/>
  <c r="W3618" i="2" s="1"/>
  <c r="R7216" i="3"/>
  <c r="V3611" i="2" s="1"/>
  <c r="S7207" i="3"/>
  <c r="R7200" i="3"/>
  <c r="S7191" i="3"/>
  <c r="R7184" i="3"/>
  <c r="S7175" i="3"/>
  <c r="R7152" i="3"/>
  <c r="S7119" i="3"/>
  <c r="W3565" i="2" s="1"/>
  <c r="Q7108" i="3"/>
  <c r="R7108" i="3"/>
  <c r="S7106" i="3"/>
  <c r="R7106" i="3"/>
  <c r="R7088" i="3"/>
  <c r="V3554" i="2" s="1"/>
  <c r="S7055" i="3"/>
  <c r="Q7044" i="3"/>
  <c r="R7044" i="3"/>
  <c r="V3533" i="2" s="1"/>
  <c r="S7042" i="3"/>
  <c r="W3531" i="2" s="1"/>
  <c r="R7042" i="3"/>
  <c r="V3531" i="2" s="1"/>
  <c r="Q6953" i="3"/>
  <c r="R6953" i="3"/>
  <c r="S6935" i="3"/>
  <c r="R6935" i="3"/>
  <c r="Q6935" i="3"/>
  <c r="R6912" i="3"/>
  <c r="V3463" i="2" s="1"/>
  <c r="S6912" i="3"/>
  <c r="W3463" i="2" s="1"/>
  <c r="Q6906" i="3"/>
  <c r="R6906" i="3"/>
  <c r="V3457" i="2" s="1"/>
  <c r="Q6832" i="3"/>
  <c r="S6832" i="3"/>
  <c r="R6832" i="3"/>
  <c r="R6819" i="3"/>
  <c r="Q6819" i="3"/>
  <c r="S6819" i="3"/>
  <c r="Q6816" i="3"/>
  <c r="R6816" i="3"/>
  <c r="S6816" i="3"/>
  <c r="R7319" i="3"/>
  <c r="V3663" i="2" s="1"/>
  <c r="R7317" i="3"/>
  <c r="R7303" i="3"/>
  <c r="R7301" i="3"/>
  <c r="V3657" i="2" s="1"/>
  <c r="R7287" i="3"/>
  <c r="V3648" i="2" s="1"/>
  <c r="R7285" i="3"/>
  <c r="V3646" i="2" s="1"/>
  <c r="R7271" i="3"/>
  <c r="R7269" i="3"/>
  <c r="R7255" i="3"/>
  <c r="V3636" i="2" s="1"/>
  <c r="R7253" i="3"/>
  <c r="V3634" i="2" s="1"/>
  <c r="R7239" i="3"/>
  <c r="R7237" i="3"/>
  <c r="R7223" i="3"/>
  <c r="V3618" i="2" s="1"/>
  <c r="R7221" i="3"/>
  <c r="V3616" i="2" s="1"/>
  <c r="R7207" i="3"/>
  <c r="R7205" i="3"/>
  <c r="V3605" i="2" s="1"/>
  <c r="R7191" i="3"/>
  <c r="R7189" i="3"/>
  <c r="R7175" i="3"/>
  <c r="R7173" i="3"/>
  <c r="V3594" i="2" s="1"/>
  <c r="Q7152" i="3"/>
  <c r="S7148" i="3"/>
  <c r="R7146" i="3"/>
  <c r="V3581" i="2" s="1"/>
  <c r="Q7119" i="3"/>
  <c r="S7117" i="3"/>
  <c r="W3563" i="2" s="1"/>
  <c r="S7115" i="3"/>
  <c r="W3561" i="2" s="1"/>
  <c r="R7113" i="3"/>
  <c r="V3559" i="2" s="1"/>
  <c r="S7111" i="3"/>
  <c r="W3557" i="2" s="1"/>
  <c r="Q7088" i="3"/>
  <c r="S7084" i="3"/>
  <c r="R7082" i="3"/>
  <c r="Q7055" i="3"/>
  <c r="S7053" i="3"/>
  <c r="S7051" i="3"/>
  <c r="W3536" i="2" s="1"/>
  <c r="R7049" i="3"/>
  <c r="S7047" i="3"/>
  <c r="R7029" i="3"/>
  <c r="S7027" i="3"/>
  <c r="W3524" i="2" s="1"/>
  <c r="R7025" i="3"/>
  <c r="S7014" i="3"/>
  <c r="W3513" i="2" s="1"/>
  <c r="S7012" i="3"/>
  <c r="W3511" i="2" s="1"/>
  <c r="R7010" i="3"/>
  <c r="V3509" i="2" s="1"/>
  <c r="R6997" i="3"/>
  <c r="S6995" i="3"/>
  <c r="W3505" i="2" s="1"/>
  <c r="R6993" i="3"/>
  <c r="V3503" i="2" s="1"/>
  <c r="S6982" i="3"/>
  <c r="W3498" i="2" s="1"/>
  <c r="S6980" i="3"/>
  <c r="W3496" i="2" s="1"/>
  <c r="R6978" i="3"/>
  <c r="V3494" i="2" s="1"/>
  <c r="R6965" i="3"/>
  <c r="S6963" i="3"/>
  <c r="R6961" i="3"/>
  <c r="V3484" i="2" s="1"/>
  <c r="R6943" i="3"/>
  <c r="V3476" i="2" s="1"/>
  <c r="Q6921" i="3"/>
  <c r="R6921" i="3"/>
  <c r="S6888" i="3"/>
  <c r="Q6888" i="3"/>
  <c r="R6888" i="3"/>
  <c r="S6883" i="3"/>
  <c r="W3448" i="2" s="1"/>
  <c r="Q6883" i="3"/>
  <c r="R6883" i="3"/>
  <c r="V3448" i="2" s="1"/>
  <c r="R6879" i="3"/>
  <c r="V3444" i="2" s="1"/>
  <c r="S6879" i="3"/>
  <c r="W3444" i="2" s="1"/>
  <c r="Q6879" i="3"/>
  <c r="R6868" i="3"/>
  <c r="S6868" i="3"/>
  <c r="Q6868" i="3"/>
  <c r="R6845" i="3"/>
  <c r="V3424" i="2" s="1"/>
  <c r="Q6845" i="3"/>
  <c r="S6845" i="3"/>
  <c r="W3424" i="2" s="1"/>
  <c r="Q6828" i="3"/>
  <c r="R6828" i="3"/>
  <c r="V3421" i="2" s="1"/>
  <c r="S6828" i="3"/>
  <c r="W3421" i="2" s="1"/>
  <c r="R6825" i="3"/>
  <c r="V3419" i="2" s="1"/>
  <c r="Q6825" i="3"/>
  <c r="S6825" i="3"/>
  <c r="W3419" i="2" s="1"/>
  <c r="Q7156" i="3"/>
  <c r="R7156" i="3"/>
  <c r="S7154" i="3"/>
  <c r="R7154" i="3"/>
  <c r="Q7092" i="3"/>
  <c r="R7092" i="3"/>
  <c r="S7090" i="3"/>
  <c r="W3555" i="2" s="1"/>
  <c r="R7090" i="3"/>
  <c r="V3555" i="2" s="1"/>
  <c r="Q6915" i="3"/>
  <c r="R6915" i="3"/>
  <c r="S6915" i="3"/>
  <c r="S6899" i="3"/>
  <c r="Q6899" i="3"/>
  <c r="R6899" i="3"/>
  <c r="Q6882" i="3"/>
  <c r="R6882" i="3"/>
  <c r="V3447" i="2" s="1"/>
  <c r="S6882" i="3"/>
  <c r="W3447" i="2" s="1"/>
  <c r="Q6878" i="3"/>
  <c r="R6878" i="3"/>
  <c r="V3443" i="2" s="1"/>
  <c r="S6878" i="3"/>
  <c r="W3443" i="2" s="1"/>
  <c r="R7105" i="3"/>
  <c r="R7097" i="3"/>
  <c r="R7070" i="3"/>
  <c r="V3540" i="2" s="1"/>
  <c r="R7064" i="3"/>
  <c r="R7041" i="3"/>
  <c r="V3530" i="2" s="1"/>
  <c r="R7033" i="3"/>
  <c r="R7031" i="3"/>
  <c r="V3526" i="2" s="1"/>
  <c r="S7031" i="3"/>
  <c r="W3526" i="2" s="1"/>
  <c r="S7022" i="3"/>
  <c r="W3521" i="2" s="1"/>
  <c r="S7020" i="3"/>
  <c r="W3519" i="2" s="1"/>
  <c r="R7018" i="3"/>
  <c r="V3517" i="2" s="1"/>
  <c r="R7016" i="3"/>
  <c r="V3515" i="2" s="1"/>
  <c r="R7005" i="3"/>
  <c r="V3506" i="2" s="1"/>
  <c r="R7001" i="3"/>
  <c r="R6999" i="3"/>
  <c r="S6999" i="3"/>
  <c r="S6990" i="3"/>
  <c r="S6988" i="3"/>
  <c r="R6986" i="3"/>
  <c r="V3502" i="2" s="1"/>
  <c r="R6984" i="3"/>
  <c r="V3500" i="2" s="1"/>
  <c r="R6973" i="3"/>
  <c r="V3489" i="2" s="1"/>
  <c r="R6969" i="3"/>
  <c r="R6967" i="3"/>
  <c r="S6967" i="3"/>
  <c r="S6958" i="3"/>
  <c r="W3481" i="2" s="1"/>
  <c r="S6956" i="3"/>
  <c r="S6954" i="3"/>
  <c r="Q6945" i="3"/>
  <c r="S6945" i="3"/>
  <c r="R6934" i="3"/>
  <c r="S6934" i="3"/>
  <c r="S7356" i="3"/>
  <c r="S7348" i="3"/>
  <c r="W3681" i="2" s="1"/>
  <c r="S7340" i="3"/>
  <c r="W3674" i="2" s="1"/>
  <c r="S7332" i="3"/>
  <c r="S7318" i="3"/>
  <c r="S7302" i="3"/>
  <c r="W3658" i="2" s="1"/>
  <c r="S7286" i="3"/>
  <c r="W3647" i="2" s="1"/>
  <c r="S7270" i="3"/>
  <c r="S7254" i="3"/>
  <c r="W3635" i="2" s="1"/>
  <c r="S7238" i="3"/>
  <c r="S7222" i="3"/>
  <c r="W3617" i="2" s="1"/>
  <c r="S7206" i="3"/>
  <c r="W3606" i="2" s="1"/>
  <c r="S7190" i="3"/>
  <c r="S7174" i="3"/>
  <c r="W3595" i="2" s="1"/>
  <c r="Q7161" i="3"/>
  <c r="S7157" i="3"/>
  <c r="W3582" i="2" s="1"/>
  <c r="S7155" i="3"/>
  <c r="S7153" i="3"/>
  <c r="S7118" i="3"/>
  <c r="W3564" i="2" s="1"/>
  <c r="S7112" i="3"/>
  <c r="W3558" i="2" s="1"/>
  <c r="Q7097" i="3"/>
  <c r="S7093" i="3"/>
  <c r="S7091" i="3"/>
  <c r="S7089" i="3"/>
  <c r="S7054" i="3"/>
  <c r="S7048" i="3"/>
  <c r="Q7033" i="3"/>
  <c r="S7024" i="3"/>
  <c r="W3523" i="2" s="1"/>
  <c r="Q7022" i="3"/>
  <c r="R7020" i="3"/>
  <c r="V3519" i="2" s="1"/>
  <c r="Q7018" i="3"/>
  <c r="Q7005" i="3"/>
  <c r="Q7001" i="3"/>
  <c r="S6992" i="3"/>
  <c r="Q6990" i="3"/>
  <c r="R6988" i="3"/>
  <c r="Q6986" i="3"/>
  <c r="Q6973" i="3"/>
  <c r="Q6969" i="3"/>
  <c r="S6960" i="3"/>
  <c r="W3483" i="2" s="1"/>
  <c r="Q6958" i="3"/>
  <c r="Q6956" i="3"/>
  <c r="Q6954" i="3"/>
  <c r="Q6930" i="3"/>
  <c r="R6930" i="3"/>
  <c r="S6930" i="3"/>
  <c r="S6920" i="3"/>
  <c r="Q6920" i="3"/>
  <c r="R6877" i="3"/>
  <c r="V3442" i="2" s="1"/>
  <c r="Q6877" i="3"/>
  <c r="S6877" i="3"/>
  <c r="W3442" i="2" s="1"/>
  <c r="R7325" i="3"/>
  <c r="V3669" i="2" s="1"/>
  <c r="R7309" i="3"/>
  <c r="R7293" i="3"/>
  <c r="V3654" i="2" s="1"/>
  <c r="R7277" i="3"/>
  <c r="V3642" i="2" s="1"/>
  <c r="R7261" i="3"/>
  <c r="R7245" i="3"/>
  <c r="V3626" i="2" s="1"/>
  <c r="R7229" i="3"/>
  <c r="R7213" i="3"/>
  <c r="V3608" i="2" s="1"/>
  <c r="R7197" i="3"/>
  <c r="V3602" i="2" s="1"/>
  <c r="R7181" i="3"/>
  <c r="V3599" i="2" s="1"/>
  <c r="S7149" i="3"/>
  <c r="S7147" i="3"/>
  <c r="R7145" i="3"/>
  <c r="V3580" i="2" s="1"/>
  <c r="S7143" i="3"/>
  <c r="S7116" i="3"/>
  <c r="W3562" i="2" s="1"/>
  <c r="R7114" i="3"/>
  <c r="V3560" i="2" s="1"/>
  <c r="S7085" i="3"/>
  <c r="S7083" i="3"/>
  <c r="R7081" i="3"/>
  <c r="V3551" i="2" s="1"/>
  <c r="S7079" i="3"/>
  <c r="W3549" i="2" s="1"/>
  <c r="S7052" i="3"/>
  <c r="W3537" i="2" s="1"/>
  <c r="R7050" i="3"/>
  <c r="V3535" i="2" s="1"/>
  <c r="S7030" i="3"/>
  <c r="W3525" i="2" s="1"/>
  <c r="S7028" i="3"/>
  <c r="R7026" i="3"/>
  <c r="R7013" i="3"/>
  <c r="V3512" i="2" s="1"/>
  <c r="S7011" i="3"/>
  <c r="W3510" i="2" s="1"/>
  <c r="R7009" i="3"/>
  <c r="S6998" i="3"/>
  <c r="S6996" i="3"/>
  <c r="R6994" i="3"/>
  <c r="V3504" i="2" s="1"/>
  <c r="R6981" i="3"/>
  <c r="V3497" i="2" s="1"/>
  <c r="S6979" i="3"/>
  <c r="W3495" i="2" s="1"/>
  <c r="R6977" i="3"/>
  <c r="V3493" i="2" s="1"/>
  <c r="S6966" i="3"/>
  <c r="S6964" i="3"/>
  <c r="R6962" i="3"/>
  <c r="V3485" i="2" s="1"/>
  <c r="S6949" i="3"/>
  <c r="W3479" i="2" s="1"/>
  <c r="Q6949" i="3"/>
  <c r="S6944" i="3"/>
  <c r="W3477" i="2" s="1"/>
  <c r="S6933" i="3"/>
  <c r="Q6933" i="3"/>
  <c r="S6917" i="3"/>
  <c r="R6917" i="3"/>
  <c r="Q6914" i="3"/>
  <c r="R6914" i="3"/>
  <c r="R6885" i="3"/>
  <c r="V3450" i="2" s="1"/>
  <c r="Q6885" i="3"/>
  <c r="S6885" i="3"/>
  <c r="W3450" i="2" s="1"/>
  <c r="S6872" i="3"/>
  <c r="W3437" i="2" s="1"/>
  <c r="R6872" i="3"/>
  <c r="V3437" i="2" s="1"/>
  <c r="Q6866" i="3"/>
  <c r="S6866" i="3"/>
  <c r="S6836" i="3"/>
  <c r="R6836" i="3"/>
  <c r="R6815" i="3"/>
  <c r="V3415" i="2" s="1"/>
  <c r="S6815" i="3"/>
  <c r="W3415" i="2" s="1"/>
  <c r="Q6815" i="3"/>
  <c r="R6775" i="3"/>
  <c r="Q6775" i="3"/>
  <c r="S6775" i="3"/>
  <c r="S6762" i="3"/>
  <c r="W3386" i="2" s="1"/>
  <c r="Q6762" i="3"/>
  <c r="Q6756" i="3"/>
  <c r="R6756" i="3"/>
  <c r="V3380" i="2" s="1"/>
  <c r="Q6905" i="3"/>
  <c r="R6905" i="3"/>
  <c r="V3456" i="2" s="1"/>
  <c r="S6896" i="3"/>
  <c r="Q6896" i="3"/>
  <c r="R6896" i="3"/>
  <c r="R6889" i="3"/>
  <c r="S6889" i="3"/>
  <c r="R6881" i="3"/>
  <c r="V3446" i="2" s="1"/>
  <c r="S6881" i="3"/>
  <c r="W3446" i="2" s="1"/>
  <c r="Q6874" i="3"/>
  <c r="S6874" i="3"/>
  <c r="W3439" i="2" s="1"/>
  <c r="S6838" i="3"/>
  <c r="R6838" i="3"/>
  <c r="R6827" i="3"/>
  <c r="Q6827" i="3"/>
  <c r="S6827" i="3"/>
  <c r="S6786" i="3"/>
  <c r="W3400" i="2" s="1"/>
  <c r="Q6786" i="3"/>
  <c r="R6786" i="3"/>
  <c r="V3400" i="2" s="1"/>
  <c r="Q6849" i="3"/>
  <c r="R6849" i="3"/>
  <c r="V3428" i="2" s="1"/>
  <c r="Q6841" i="3"/>
  <c r="R6841" i="3"/>
  <c r="S6841" i="3"/>
  <c r="S6830" i="3"/>
  <c r="Q6830" i="3"/>
  <c r="R6830" i="3"/>
  <c r="R6811" i="3"/>
  <c r="V3411" i="2" s="1"/>
  <c r="S6811" i="3"/>
  <c r="W3411" i="2" s="1"/>
  <c r="Q6811" i="3"/>
  <c r="Q6799" i="3"/>
  <c r="S6799" i="3"/>
  <c r="S6793" i="3"/>
  <c r="W3404" i="2" s="1"/>
  <c r="Q6793" i="3"/>
  <c r="Q6937" i="3"/>
  <c r="R6937" i="3"/>
  <c r="V3470" i="2" s="1"/>
  <c r="S6932" i="3"/>
  <c r="S6924" i="3"/>
  <c r="W3468" i="2" s="1"/>
  <c r="S6904" i="3"/>
  <c r="W3455" i="2" s="1"/>
  <c r="Q6904" i="3"/>
  <c r="Q6895" i="3"/>
  <c r="R6895" i="3"/>
  <c r="R6876" i="3"/>
  <c r="V3441" i="2" s="1"/>
  <c r="Q6876" i="3"/>
  <c r="S6876" i="3"/>
  <c r="W3441" i="2" s="1"/>
  <c r="Q6871" i="3"/>
  <c r="S6871" i="3"/>
  <c r="R6860" i="3"/>
  <c r="S6860" i="3"/>
  <c r="Q6932" i="3"/>
  <c r="Q6924" i="3"/>
  <c r="Q6891" i="3"/>
  <c r="R6891" i="3"/>
  <c r="Q6887" i="3"/>
  <c r="R6887" i="3"/>
  <c r="S6887" i="3"/>
  <c r="S6880" i="3"/>
  <c r="W3445" i="2" s="1"/>
  <c r="R6880" i="3"/>
  <c r="V3445" i="2" s="1"/>
  <c r="S6851" i="3"/>
  <c r="W3430" i="2" s="1"/>
  <c r="Q6851" i="3"/>
  <c r="R6843" i="3"/>
  <c r="Q6843" i="3"/>
  <c r="Q6840" i="3"/>
  <c r="R6840" i="3"/>
  <c r="R6823" i="3"/>
  <c r="V3417" i="2" s="1"/>
  <c r="Q6823" i="3"/>
  <c r="S6813" i="3"/>
  <c r="W3413" i="2" s="1"/>
  <c r="R6813" i="3"/>
  <c r="V3413" i="2" s="1"/>
  <c r="Q6813" i="3"/>
  <c r="Q6894" i="3"/>
  <c r="R6894" i="3"/>
  <c r="R6870" i="3"/>
  <c r="S6870" i="3"/>
  <c r="S6867" i="3"/>
  <c r="R6867" i="3"/>
  <c r="Q6862" i="3"/>
  <c r="S6862" i="3"/>
  <c r="R6901" i="3"/>
  <c r="V3452" i="2" s="1"/>
  <c r="Q6901" i="3"/>
  <c r="S6809" i="3"/>
  <c r="W3409" i="2" s="1"/>
  <c r="R6807" i="3"/>
  <c r="V3407" i="2" s="1"/>
  <c r="Q6804" i="3"/>
  <c r="R6798" i="3"/>
  <c r="S6798" i="3"/>
  <c r="Q6798" i="3"/>
  <c r="Q6724" i="3"/>
  <c r="R6724" i="3"/>
  <c r="V3367" i="2" s="1"/>
  <c r="Q6720" i="3"/>
  <c r="S6720" i="3"/>
  <c r="W3363" i="2" s="1"/>
  <c r="R6720" i="3"/>
  <c r="V3363" i="2" s="1"/>
  <c r="R6717" i="3"/>
  <c r="S6717" i="3"/>
  <c r="Q6692" i="3"/>
  <c r="R6692" i="3"/>
  <c r="S6692" i="3"/>
  <c r="S6689" i="3"/>
  <c r="Q6689" i="3"/>
  <c r="R6689" i="3"/>
  <c r="S6861" i="3"/>
  <c r="S6835" i="3"/>
  <c r="S6831" i="3"/>
  <c r="R6820" i="3"/>
  <c r="Q6795" i="3"/>
  <c r="R6795" i="3"/>
  <c r="S6795" i="3"/>
  <c r="Q6752" i="3"/>
  <c r="S6752" i="3"/>
  <c r="W3379" i="2" s="1"/>
  <c r="R6752" i="3"/>
  <c r="V3379" i="2" s="1"/>
  <c r="Q6781" i="3"/>
  <c r="R6781" i="3"/>
  <c r="V3395" i="2" s="1"/>
  <c r="R6758" i="3"/>
  <c r="V3382" i="2" s="1"/>
  <c r="S6758" i="3"/>
  <c r="W3382" i="2" s="1"/>
  <c r="Q6758" i="3"/>
  <c r="S6705" i="3"/>
  <c r="Q6705" i="3"/>
  <c r="R6705" i="3"/>
  <c r="S6698" i="3"/>
  <c r="Q6698" i="3"/>
  <c r="R6698" i="3"/>
  <c r="R6853" i="3"/>
  <c r="V3432" i="2" s="1"/>
  <c r="Q6853" i="3"/>
  <c r="Q6801" i="3"/>
  <c r="S6801" i="3"/>
  <c r="W3405" i="2" s="1"/>
  <c r="Q6797" i="3"/>
  <c r="S6797" i="3"/>
  <c r="Q6784" i="3"/>
  <c r="S6784" i="3"/>
  <c r="W3398" i="2" s="1"/>
  <c r="Q6741" i="3"/>
  <c r="S6741" i="3"/>
  <c r="S6737" i="3"/>
  <c r="Q6737" i="3"/>
  <c r="R6737" i="3"/>
  <c r="R6726" i="3"/>
  <c r="V3369" i="2" s="1"/>
  <c r="S6726" i="3"/>
  <c r="W3369" i="2" s="1"/>
  <c r="Q6726" i="3"/>
  <c r="Q6708" i="3"/>
  <c r="R6708" i="3"/>
  <c r="S6708" i="3"/>
  <c r="R6695" i="3"/>
  <c r="V3356" i="2" s="1"/>
  <c r="Q6695" i="3"/>
  <c r="R6898" i="3"/>
  <c r="Q6892" i="3"/>
  <c r="S6822" i="3"/>
  <c r="W3416" i="2" s="1"/>
  <c r="R6822" i="3"/>
  <c r="V3416" i="2" s="1"/>
  <c r="S6806" i="3"/>
  <c r="R6806" i="3"/>
  <c r="Q6791" i="3"/>
  <c r="S6791" i="3"/>
  <c r="Q6787" i="3"/>
  <c r="R6787" i="3"/>
  <c r="V3401" i="2" s="1"/>
  <c r="S6787" i="3"/>
  <c r="W3401" i="2" s="1"/>
  <c r="R6783" i="3"/>
  <c r="V3397" i="2" s="1"/>
  <c r="Q6783" i="3"/>
  <c r="S6783" i="3"/>
  <c r="W3397" i="2" s="1"/>
  <c r="Q6779" i="3"/>
  <c r="R6779" i="3"/>
  <c r="S6779" i="3"/>
  <c r="Q6747" i="3"/>
  <c r="R6747" i="3"/>
  <c r="V3376" i="2" s="1"/>
  <c r="Q6740" i="3"/>
  <c r="R6740" i="3"/>
  <c r="S6740" i="3"/>
  <c r="Q6707" i="3"/>
  <c r="R6707" i="3"/>
  <c r="S6707" i="3"/>
  <c r="Q6824" i="3"/>
  <c r="R6824" i="3"/>
  <c r="V3418" i="2" s="1"/>
  <c r="Q6808" i="3"/>
  <c r="R6808" i="3"/>
  <c r="V3408" i="2" s="1"/>
  <c r="S6808" i="3"/>
  <c r="W3408" i="2" s="1"/>
  <c r="Q6800" i="3"/>
  <c r="S6800" i="3"/>
  <c r="R6790" i="3"/>
  <c r="S6790" i="3"/>
  <c r="Q6790" i="3"/>
  <c r="R6735" i="3"/>
  <c r="S6735" i="3"/>
  <c r="Q6735" i="3"/>
  <c r="Q6732" i="3"/>
  <c r="S6732" i="3"/>
  <c r="Q6773" i="3"/>
  <c r="S6773" i="3"/>
  <c r="R6759" i="3"/>
  <c r="V3383" i="2" s="1"/>
  <c r="Q6759" i="3"/>
  <c r="S6753" i="3"/>
  <c r="Q6753" i="3"/>
  <c r="R6719" i="3"/>
  <c r="V3362" i="2" s="1"/>
  <c r="S6719" i="3"/>
  <c r="W3362" i="2" s="1"/>
  <c r="R6710" i="3"/>
  <c r="S6710" i="3"/>
  <c r="Q6710" i="3"/>
  <c r="Q6704" i="3"/>
  <c r="S6704" i="3"/>
  <c r="Q6691" i="3"/>
  <c r="R6691" i="3"/>
  <c r="S6691" i="3"/>
  <c r="Q6688" i="3"/>
  <c r="S6688" i="3"/>
  <c r="R6679" i="3"/>
  <c r="V3345" i="2" s="1"/>
  <c r="S6679" i="3"/>
  <c r="W3345" i="2" s="1"/>
  <c r="S6673" i="3"/>
  <c r="W3340" i="2" s="1"/>
  <c r="Q6673" i="3"/>
  <c r="R6673" i="3"/>
  <c r="V3340" i="2" s="1"/>
  <c r="Q6789" i="3"/>
  <c r="S6789" i="3"/>
  <c r="W3403" i="2" s="1"/>
  <c r="S6778" i="3"/>
  <c r="Q6778" i="3"/>
  <c r="Q6755" i="3"/>
  <c r="R6755" i="3"/>
  <c r="S6755" i="3"/>
  <c r="S6746" i="3"/>
  <c r="W3375" i="2" s="1"/>
  <c r="Q6746" i="3"/>
  <c r="Q6731" i="3"/>
  <c r="R6731" i="3"/>
  <c r="V3374" i="2" s="1"/>
  <c r="Q6725" i="3"/>
  <c r="S6725" i="3"/>
  <c r="W3368" i="2" s="1"/>
  <c r="Q6716" i="3"/>
  <c r="S6716" i="3"/>
  <c r="W3361" i="2" s="1"/>
  <c r="R6694" i="3"/>
  <c r="V3355" i="2" s="1"/>
  <c r="S6694" i="3"/>
  <c r="W3355" i="2" s="1"/>
  <c r="Q6694" i="3"/>
  <c r="Q6676" i="3"/>
  <c r="R6676" i="3"/>
  <c r="V3342" i="2" s="1"/>
  <c r="S6676" i="3"/>
  <c r="W3342" i="2" s="1"/>
  <c r="S6805" i="3"/>
  <c r="R6803" i="3"/>
  <c r="Q6803" i="3"/>
  <c r="R6788" i="3"/>
  <c r="V3402" i="2" s="1"/>
  <c r="R6777" i="3"/>
  <c r="Q6764" i="3"/>
  <c r="S6764" i="3"/>
  <c r="W3388" i="2" s="1"/>
  <c r="Q6739" i="3"/>
  <c r="R6739" i="3"/>
  <c r="S6739" i="3"/>
  <c r="S6733" i="3"/>
  <c r="S6730" i="3"/>
  <c r="W3373" i="2" s="1"/>
  <c r="Q6730" i="3"/>
  <c r="Q6715" i="3"/>
  <c r="R6715" i="3"/>
  <c r="V3360" i="2" s="1"/>
  <c r="Q6709" i="3"/>
  <c r="S6709" i="3"/>
  <c r="Q6700" i="3"/>
  <c r="S6700" i="3"/>
  <c r="Q6675" i="3"/>
  <c r="R6675" i="3"/>
  <c r="S6675" i="3"/>
  <c r="Q6780" i="3"/>
  <c r="S6780" i="3"/>
  <c r="W3394" i="2" s="1"/>
  <c r="S6769" i="3"/>
  <c r="W3393" i="2" s="1"/>
  <c r="Q6769" i="3"/>
  <c r="R6751" i="3"/>
  <c r="S6751" i="3"/>
  <c r="R6742" i="3"/>
  <c r="S6742" i="3"/>
  <c r="Q6742" i="3"/>
  <c r="Q6736" i="3"/>
  <c r="S6736" i="3"/>
  <c r="R6727" i="3"/>
  <c r="V3370" i="2" s="1"/>
  <c r="Q6727" i="3"/>
  <c r="S6721" i="3"/>
  <c r="W3364" i="2" s="1"/>
  <c r="Q6721" i="3"/>
  <c r="Q6693" i="3"/>
  <c r="S6693" i="3"/>
  <c r="W3354" i="2" s="1"/>
  <c r="S6785" i="3"/>
  <c r="W3399" i="2" s="1"/>
  <c r="Q6785" i="3"/>
  <c r="R6774" i="3"/>
  <c r="S6774" i="3"/>
  <c r="Q6771" i="3"/>
  <c r="R6771" i="3"/>
  <c r="S6771" i="3"/>
  <c r="Q6763" i="3"/>
  <c r="R6763" i="3"/>
  <c r="V3387" i="2" s="1"/>
  <c r="Q6757" i="3"/>
  <c r="S6757" i="3"/>
  <c r="W3381" i="2" s="1"/>
  <c r="Q6748" i="3"/>
  <c r="S6748" i="3"/>
  <c r="W3377" i="2" s="1"/>
  <c r="Q6723" i="3"/>
  <c r="R6723" i="3"/>
  <c r="V3366" i="2" s="1"/>
  <c r="S6723" i="3"/>
  <c r="W3366" i="2" s="1"/>
  <c r="S6714" i="3"/>
  <c r="W3359" i="2" s="1"/>
  <c r="Q6714" i="3"/>
  <c r="Q6699" i="3"/>
  <c r="R6699" i="3"/>
  <c r="S6703" i="3"/>
  <c r="S6687" i="3"/>
  <c r="W3353" i="2" s="1"/>
  <c r="Q6681" i="3"/>
  <c r="R6674" i="3"/>
  <c r="V3341" i="2" s="1"/>
  <c r="R6672" i="3"/>
  <c r="Q6683" i="3"/>
  <c r="R6683" i="3"/>
  <c r="V3349" i="2" s="1"/>
  <c r="S6680" i="3"/>
  <c r="W3346" i="2" s="1"/>
  <c r="R6678" i="3"/>
  <c r="V3344" i="2" s="1"/>
  <c r="S6678" i="3"/>
  <c r="W3344" i="2" s="1"/>
  <c r="R6682" i="3"/>
  <c r="V3348" i="2" s="1"/>
  <c r="R6680" i="3"/>
  <c r="V3346" i="2" s="1"/>
  <c r="Q6671" i="3"/>
  <c r="R6782" i="3"/>
  <c r="V3396" i="2" s="1"/>
  <c r="S6782" i="3"/>
  <c r="W3396" i="2" s="1"/>
  <c r="R6766" i="3"/>
  <c r="V3390" i="2" s="1"/>
  <c r="S6766" i="3"/>
  <c r="W3390" i="2" s="1"/>
  <c r="R6750" i="3"/>
  <c r="V3378" i="2" s="1"/>
  <c r="S6750" i="3"/>
  <c r="W3378" i="2" s="1"/>
  <c r="R6734" i="3"/>
  <c r="S6734" i="3"/>
  <c r="R6718" i="3"/>
  <c r="S6718" i="3"/>
  <c r="R6702" i="3"/>
  <c r="S6702" i="3"/>
  <c r="R6686" i="3"/>
  <c r="V3352" i="2" s="1"/>
  <c r="S6686" i="3"/>
  <c r="W3352" i="2" s="1"/>
  <c r="S4064" i="3"/>
  <c r="W2039" i="2" s="1"/>
  <c r="T2039" i="2"/>
  <c r="U2039" i="2" s="1"/>
  <c r="R3669" i="3"/>
  <c r="V1842" i="2" s="1"/>
  <c r="T1842" i="2"/>
  <c r="U1842" i="2" s="1"/>
  <c r="Q4084" i="3"/>
  <c r="T2051" i="2"/>
  <c r="U2051" i="2" s="1"/>
  <c r="S4453" i="3"/>
  <c r="W2232" i="2" s="1"/>
  <c r="T2232" i="2"/>
  <c r="U2232" i="2" s="1"/>
  <c r="R4729" i="3"/>
  <c r="V2371" i="2" s="1"/>
  <c r="T2371" i="2"/>
  <c r="U2371" i="2" s="1"/>
  <c r="Q5832" i="3"/>
  <c r="P5805" i="3"/>
  <c r="T2904" i="2" s="1"/>
  <c r="U2904" i="2" s="1"/>
  <c r="S5627" i="3"/>
  <c r="W2819" i="2" s="1"/>
  <c r="P5423" i="3"/>
  <c r="S2717" i="2"/>
  <c r="T3167" i="2"/>
  <c r="U3167" i="2" s="1"/>
  <c r="Q6321" i="3"/>
  <c r="S3204" i="2"/>
  <c r="P6403" i="3"/>
  <c r="S2291" i="2"/>
  <c r="T2832" i="2"/>
  <c r="U2832" i="2" s="1"/>
  <c r="P5514" i="3"/>
  <c r="S2759" i="2"/>
  <c r="P6286" i="3"/>
  <c r="S3150" i="2"/>
  <c r="P6273" i="3"/>
  <c r="T3145" i="2" s="1"/>
  <c r="U3145" i="2" s="1"/>
  <c r="S3145" i="2"/>
  <c r="P6158" i="3"/>
  <c r="S3085" i="2"/>
  <c r="T1277" i="2"/>
  <c r="U1277" i="2" s="1"/>
  <c r="S1553" i="2"/>
  <c r="S2060" i="2"/>
  <c r="S2054" i="2"/>
  <c r="S2009" i="2"/>
  <c r="S1977" i="2"/>
  <c r="S1971" i="2"/>
  <c r="S1954" i="2"/>
  <c r="S1946" i="2"/>
  <c r="S1931" i="2"/>
  <c r="S1925" i="2"/>
  <c r="T1885" i="2"/>
  <c r="U1885" i="2" s="1"/>
  <c r="S1880" i="2"/>
  <c r="S1861" i="2"/>
  <c r="S1826" i="2"/>
  <c r="S1819" i="2"/>
  <c r="S1812" i="2"/>
  <c r="S1796" i="2"/>
  <c r="T1760" i="2"/>
  <c r="U1760" i="2" s="1"/>
  <c r="T1702" i="2"/>
  <c r="U1702" i="2" s="1"/>
  <c r="S1682" i="2"/>
  <c r="S1616" i="2"/>
  <c r="T2131" i="2"/>
  <c r="U2131" i="2" s="1"/>
  <c r="S2082" i="2"/>
  <c r="S2445" i="2"/>
  <c r="S2439" i="2"/>
  <c r="S2427" i="2"/>
  <c r="S2411" i="2"/>
  <c r="S2375" i="2"/>
  <c r="S2355" i="2"/>
  <c r="T2327" i="2"/>
  <c r="U2327" i="2" s="1"/>
  <c r="S2277" i="2"/>
  <c r="S2266" i="2"/>
  <c r="S4639" i="3"/>
  <c r="W2325" i="2" s="1"/>
  <c r="S4527" i="3"/>
  <c r="S2913" i="2"/>
  <c r="S2907" i="2"/>
  <c r="T2871" i="2"/>
  <c r="U2871" i="2" s="1"/>
  <c r="S2864" i="2"/>
  <c r="T2848" i="2"/>
  <c r="U2848" i="2" s="1"/>
  <c r="S2832" i="2"/>
  <c r="S2829" i="2"/>
  <c r="S2816" i="2"/>
  <c r="S2645" i="2"/>
  <c r="S2587" i="2"/>
  <c r="Q5208" i="3"/>
  <c r="T2616" i="2"/>
  <c r="U2616" i="2" s="1"/>
  <c r="S4947" i="3"/>
  <c r="W2476" i="2" s="1"/>
  <c r="Q4947" i="3"/>
  <c r="R4947" i="3"/>
  <c r="V2476" i="2" s="1"/>
  <c r="S3090" i="2"/>
  <c r="P6163" i="3"/>
  <c r="T3090" i="2" s="1"/>
  <c r="U3090" i="2" s="1"/>
  <c r="P5911" i="3"/>
  <c r="S2957" i="2"/>
  <c r="P6581" i="3"/>
  <c r="S3297" i="2"/>
  <c r="R6562" i="3"/>
  <c r="Q6562" i="3"/>
  <c r="S6562" i="3"/>
  <c r="Q6552" i="3"/>
  <c r="S6552" i="3"/>
  <c r="T1957" i="2"/>
  <c r="U1957" i="2" s="1"/>
  <c r="S1833" i="2"/>
  <c r="T1682" i="2"/>
  <c r="U1682" i="2" s="1"/>
  <c r="S1238" i="2"/>
  <c r="R2564" i="3"/>
  <c r="S2013" i="2"/>
  <c r="S1976" i="2"/>
  <c r="T1945" i="2"/>
  <c r="U1945" i="2" s="1"/>
  <c r="S1938" i="2"/>
  <c r="S1918" i="2"/>
  <c r="S1905" i="2"/>
  <c r="S1885" i="2"/>
  <c r="S1870" i="2"/>
  <c r="T1824" i="2"/>
  <c r="U1824" i="2" s="1"/>
  <c r="T1795" i="2"/>
  <c r="U1795" i="2" s="1"/>
  <c r="S1760" i="2"/>
  <c r="S1710" i="2"/>
  <c r="S1702" i="2"/>
  <c r="R4059" i="3"/>
  <c r="S2205" i="2"/>
  <c r="S2156" i="2"/>
  <c r="S2131" i="2"/>
  <c r="S2105" i="2"/>
  <c r="S2460" i="2"/>
  <c r="S2335" i="2"/>
  <c r="S2327" i="2"/>
  <c r="T2313" i="2"/>
  <c r="U2313" i="2" s="1"/>
  <c r="T2307" i="2"/>
  <c r="U2307" i="2" s="1"/>
  <c r="S2296" i="2"/>
  <c r="S2288" i="2"/>
  <c r="T2265" i="2"/>
  <c r="U2265" i="2" s="1"/>
  <c r="P4902" i="3"/>
  <c r="T2456" i="2" s="1"/>
  <c r="U2456" i="2" s="1"/>
  <c r="Q4869" i="3"/>
  <c r="S4804" i="3"/>
  <c r="P4731" i="3"/>
  <c r="T2373" i="2" s="1"/>
  <c r="U2373" i="2" s="1"/>
  <c r="P4680" i="3"/>
  <c r="R4639" i="3"/>
  <c r="V2325" i="2" s="1"/>
  <c r="Q4527" i="3"/>
  <c r="S2871" i="2"/>
  <c r="S2848" i="2"/>
  <c r="T2789" i="2"/>
  <c r="U2789" i="2" s="1"/>
  <c r="R5723" i="3"/>
  <c r="S5723" i="3"/>
  <c r="R5652" i="3"/>
  <c r="Q5652" i="3"/>
  <c r="S5652" i="3"/>
  <c r="R5638" i="3"/>
  <c r="V2830" i="2" s="1"/>
  <c r="S5638" i="3"/>
  <c r="W2830" i="2" s="1"/>
  <c r="S5549" i="3"/>
  <c r="W2781" i="2" s="1"/>
  <c r="T2781" i="2"/>
  <c r="U2781" i="2" s="1"/>
  <c r="P5444" i="3"/>
  <c r="T2730" i="2" s="1"/>
  <c r="U2730" i="2" s="1"/>
  <c r="S2730" i="2"/>
  <c r="S1972" i="2"/>
  <c r="S1230" i="2"/>
  <c r="S1945" i="2"/>
  <c r="S1930" i="2"/>
  <c r="T1917" i="2"/>
  <c r="U1917" i="2" s="1"/>
  <c r="S1879" i="2"/>
  <c r="S1824" i="2"/>
  <c r="T1816" i="2"/>
  <c r="U1816" i="2" s="1"/>
  <c r="S1795" i="2"/>
  <c r="S1751" i="2"/>
  <c r="S1615" i="2"/>
  <c r="T2181" i="2"/>
  <c r="U2181" i="2" s="1"/>
  <c r="S2374" i="2"/>
  <c r="S2307" i="2"/>
  <c r="S2265" i="2"/>
  <c r="T2920" i="2"/>
  <c r="U2920" i="2" s="1"/>
  <c r="R5707" i="3"/>
  <c r="Q5707" i="3"/>
  <c r="P5608" i="3"/>
  <c r="S2815" i="2"/>
  <c r="P5540" i="3"/>
  <c r="S2777" i="2"/>
  <c r="S5496" i="3"/>
  <c r="W2756" i="2" s="1"/>
  <c r="T2756" i="2"/>
  <c r="U2756" i="2" s="1"/>
  <c r="P5488" i="3"/>
  <c r="T2749" i="2" s="1"/>
  <c r="U2749" i="2" s="1"/>
  <c r="S2749" i="2"/>
  <c r="R5285" i="3"/>
  <c r="V2649" i="2" s="1"/>
  <c r="T2649" i="2"/>
  <c r="U2649" i="2" s="1"/>
  <c r="S5271" i="3"/>
  <c r="W2642" i="2" s="1"/>
  <c r="T2642" i="2"/>
  <c r="U2642" i="2" s="1"/>
  <c r="P5219" i="3"/>
  <c r="S2620" i="2"/>
  <c r="P5156" i="3"/>
  <c r="S2582" i="2"/>
  <c r="Q5149" i="3"/>
  <c r="S5149" i="3"/>
  <c r="P4959" i="3"/>
  <c r="T2487" i="2" s="1"/>
  <c r="U2487" i="2" s="1"/>
  <c r="S2487" i="2"/>
  <c r="S3157" i="2"/>
  <c r="P6300" i="3"/>
  <c r="P6199" i="3"/>
  <c r="S3106" i="2"/>
  <c r="P6056" i="3"/>
  <c r="S3035" i="2"/>
  <c r="T1931" i="2"/>
  <c r="U1931" i="2" s="1"/>
  <c r="S1410" i="2"/>
  <c r="T1317" i="2"/>
  <c r="U1317" i="2" s="1"/>
  <c r="S1516" i="2"/>
  <c r="S2046" i="2"/>
  <c r="S2027" i="2"/>
  <c r="T2016" i="2"/>
  <c r="U2016" i="2" s="1"/>
  <c r="T2011" i="2"/>
  <c r="U2011" i="2" s="1"/>
  <c r="S2001" i="2"/>
  <c r="T1986" i="2"/>
  <c r="U1986" i="2" s="1"/>
  <c r="T1981" i="2"/>
  <c r="U1981" i="2" s="1"/>
  <c r="S1951" i="2"/>
  <c r="S1942" i="2"/>
  <c r="S1935" i="2"/>
  <c r="S1917" i="2"/>
  <c r="S1908" i="2"/>
  <c r="S1876" i="2"/>
  <c r="S1816" i="2"/>
  <c r="S1807" i="2"/>
  <c r="S1800" i="2"/>
  <c r="S1794" i="2"/>
  <c r="S1718" i="2"/>
  <c r="T1706" i="2"/>
  <c r="U1706" i="2" s="1"/>
  <c r="S1669" i="2"/>
  <c r="S1657" i="2"/>
  <c r="T1644" i="2"/>
  <c r="U1644" i="2" s="1"/>
  <c r="S1631" i="2"/>
  <c r="S1623" i="2"/>
  <c r="S2203" i="2"/>
  <c r="S2099" i="2"/>
  <c r="S2466" i="2"/>
  <c r="T2423" i="2"/>
  <c r="U2423" i="2" s="1"/>
  <c r="S2351" i="2"/>
  <c r="S2341" i="2"/>
  <c r="S2325" i="2"/>
  <c r="S2283" i="2"/>
  <c r="T2262" i="2"/>
  <c r="U2262" i="2" s="1"/>
  <c r="S2256" i="2"/>
  <c r="S2231" i="2"/>
  <c r="S2920" i="2"/>
  <c r="T2880" i="2"/>
  <c r="U2880" i="2" s="1"/>
  <c r="S2858" i="2"/>
  <c r="S2819" i="2"/>
  <c r="T2499" i="2"/>
  <c r="U2499" i="2" s="1"/>
  <c r="Q5693" i="3"/>
  <c r="R5693" i="3"/>
  <c r="V2854" i="2" s="1"/>
  <c r="P5355" i="3"/>
  <c r="S2689" i="2"/>
  <c r="S2633" i="2"/>
  <c r="P5262" i="3"/>
  <c r="S6254" i="3"/>
  <c r="W3131" i="2" s="1"/>
  <c r="T3131" i="2"/>
  <c r="U3131" i="2" s="1"/>
  <c r="S6224" i="3"/>
  <c r="Q6224" i="3"/>
  <c r="R6224" i="3"/>
  <c r="P6210" i="3"/>
  <c r="R6210" i="3" s="1"/>
  <c r="S3110" i="2"/>
  <c r="Q6177" i="3"/>
  <c r="R6177" i="3"/>
  <c r="S6177" i="3"/>
  <c r="S6091" i="3"/>
  <c r="Q6091" i="3"/>
  <c r="R6091" i="3"/>
  <c r="S2061" i="2"/>
  <c r="S1769" i="2"/>
  <c r="T2110" i="2"/>
  <c r="U2110" i="2" s="1"/>
  <c r="S2308" i="2"/>
  <c r="S1314" i="2"/>
  <c r="S2057" i="2"/>
  <c r="T2045" i="2"/>
  <c r="U2045" i="2" s="1"/>
  <c r="T2036" i="2"/>
  <c r="U2036" i="2" s="1"/>
  <c r="S2016" i="2"/>
  <c r="S2011" i="2"/>
  <c r="S1993" i="2"/>
  <c r="S1986" i="2"/>
  <c r="S1981" i="2"/>
  <c r="S1949" i="2"/>
  <c r="S1842" i="2"/>
  <c r="S1829" i="2"/>
  <c r="S1726" i="2"/>
  <c r="S1706" i="2"/>
  <c r="S1692" i="2"/>
  <c r="S1644" i="2"/>
  <c r="S1601" i="2"/>
  <c r="S2198" i="2"/>
  <c r="T2117" i="2"/>
  <c r="U2117" i="2" s="1"/>
  <c r="S2096" i="2"/>
  <c r="P4309" i="3"/>
  <c r="S4309" i="3" s="1"/>
  <c r="W2165" i="2" s="1"/>
  <c r="S4220" i="3"/>
  <c r="W2118" i="2" s="1"/>
  <c r="S2423" i="2"/>
  <c r="S2360" i="2"/>
  <c r="S2271" i="2"/>
  <c r="T2241" i="2"/>
  <c r="U2241" i="2" s="1"/>
  <c r="R4692" i="3"/>
  <c r="V2347" i="2" s="1"/>
  <c r="S2880" i="2"/>
  <c r="S2823" i="2"/>
  <c r="S2786" i="2"/>
  <c r="S2499" i="2"/>
  <c r="Q5788" i="3"/>
  <c r="R5788" i="3"/>
  <c r="R5769" i="3"/>
  <c r="V2893" i="2" s="1"/>
  <c r="S5769" i="3"/>
  <c r="W2893" i="2" s="1"/>
  <c r="P5584" i="3"/>
  <c r="S2801" i="2"/>
  <c r="R5418" i="3"/>
  <c r="V2712" i="2" s="1"/>
  <c r="T2712" i="2"/>
  <c r="U2712" i="2" s="1"/>
  <c r="P5311" i="3"/>
  <c r="T2666" i="2" s="1"/>
  <c r="U2666" i="2" s="1"/>
  <c r="S2666" i="2"/>
  <c r="R5269" i="3"/>
  <c r="V2640" i="2" s="1"/>
  <c r="T2640" i="2"/>
  <c r="U2640" i="2" s="1"/>
  <c r="R5083" i="3"/>
  <c r="V2553" i="2" s="1"/>
  <c r="Q5083" i="3"/>
  <c r="S5083" i="3"/>
  <c r="W2553" i="2" s="1"/>
  <c r="R6223" i="3"/>
  <c r="S6223" i="3"/>
  <c r="Q6223" i="3"/>
  <c r="P6113" i="3"/>
  <c r="S3060" i="2"/>
  <c r="S1724" i="2"/>
  <c r="T1312" i="2"/>
  <c r="U1312" i="2" s="1"/>
  <c r="S1167" i="2"/>
  <c r="S2045" i="2"/>
  <c r="S2036" i="2"/>
  <c r="S2026" i="2"/>
  <c r="S1992" i="2"/>
  <c r="T1822" i="2"/>
  <c r="U1822" i="2" s="1"/>
  <c r="S1814" i="2"/>
  <c r="S1799" i="2"/>
  <c r="S1787" i="2"/>
  <c r="T1761" i="2"/>
  <c r="U1761" i="2" s="1"/>
  <c r="S1705" i="2"/>
  <c r="T1638" i="2"/>
  <c r="U1638" i="2" s="1"/>
  <c r="S1619" i="2"/>
  <c r="S3273" i="3"/>
  <c r="W1638" i="2" s="1"/>
  <c r="S2174" i="2"/>
  <c r="S2117" i="2"/>
  <c r="R4241" i="3"/>
  <c r="V2131" i="2" s="1"/>
  <c r="R4212" i="3"/>
  <c r="V2110" i="2" s="1"/>
  <c r="T2431" i="2"/>
  <c r="U2431" i="2" s="1"/>
  <c r="S2241" i="2"/>
  <c r="S2230" i="2"/>
  <c r="P4928" i="3"/>
  <c r="R4928" i="3" s="1"/>
  <c r="V2471" i="2" s="1"/>
  <c r="Q4852" i="3"/>
  <c r="Q4649" i="3"/>
  <c r="S2857" i="2"/>
  <c r="S2607" i="2"/>
  <c r="S5787" i="3"/>
  <c r="S5401" i="3"/>
  <c r="W2705" i="2" s="1"/>
  <c r="T2705" i="2"/>
  <c r="U2705" i="2" s="1"/>
  <c r="R5380" i="3"/>
  <c r="V2697" i="2" s="1"/>
  <c r="T2697" i="2"/>
  <c r="U2697" i="2" s="1"/>
  <c r="R5224" i="3"/>
  <c r="S5224" i="3"/>
  <c r="S6222" i="3"/>
  <c r="Q6222" i="3"/>
  <c r="R6222" i="3"/>
  <c r="S6182" i="3"/>
  <c r="W3095" i="2" s="1"/>
  <c r="Q6182" i="3"/>
  <c r="T3095" i="2"/>
  <c r="U3095" i="2" s="1"/>
  <c r="R6130" i="3"/>
  <c r="S6130" i="3"/>
  <c r="S5916" i="3"/>
  <c r="W2959" i="2" s="1"/>
  <c r="T2959" i="2"/>
  <c r="U2959" i="2" s="1"/>
  <c r="R5893" i="3"/>
  <c r="Q5893" i="3"/>
  <c r="S5867" i="3"/>
  <c r="Q5867" i="3"/>
  <c r="R5867" i="3"/>
  <c r="Q6634" i="3"/>
  <c r="S6634" i="3"/>
  <c r="T3325" i="2"/>
  <c r="U3325" i="2" s="1"/>
  <c r="V3320" i="2"/>
  <c r="P5690" i="3"/>
  <c r="Q5539" i="3"/>
  <c r="Q5465" i="3"/>
  <c r="S5421" i="3"/>
  <c r="W2715" i="2" s="1"/>
  <c r="R5410" i="3"/>
  <c r="P5405" i="3"/>
  <c r="R5322" i="3"/>
  <c r="V2672" i="2" s="1"/>
  <c r="R5230" i="3"/>
  <c r="V2627" i="2" s="1"/>
  <c r="Q5217" i="3"/>
  <c r="Q5093" i="3"/>
  <c r="R5093" i="3"/>
  <c r="S6272" i="3"/>
  <c r="R6272" i="3"/>
  <c r="Q6262" i="3"/>
  <c r="S6208" i="3"/>
  <c r="Q6208" i="3"/>
  <c r="R6208" i="3"/>
  <c r="P6140" i="3"/>
  <c r="S3073" i="2"/>
  <c r="S6123" i="3"/>
  <c r="W3068" i="2" s="1"/>
  <c r="R6123" i="3"/>
  <c r="V3068" i="2" s="1"/>
  <c r="P5932" i="3"/>
  <c r="T2972" i="2" s="1"/>
  <c r="U2972" i="2" s="1"/>
  <c r="S2972" i="2"/>
  <c r="Q5926" i="3"/>
  <c r="R5926" i="3"/>
  <c r="V2966" i="2" s="1"/>
  <c r="S5926" i="3"/>
  <c r="W2966" i="2" s="1"/>
  <c r="P5859" i="3"/>
  <c r="S2938" i="2"/>
  <c r="P5852" i="3"/>
  <c r="T2931" i="2" s="1"/>
  <c r="U2931" i="2" s="1"/>
  <c r="R6633" i="3"/>
  <c r="Q6633" i="3"/>
  <c r="P6487" i="3"/>
  <c r="S3254" i="2"/>
  <c r="P6448" i="3"/>
  <c r="S3230" i="2"/>
  <c r="P6437" i="3"/>
  <c r="S3220" i="2"/>
  <c r="R6363" i="3"/>
  <c r="V3186" i="2" s="1"/>
  <c r="Q6363" i="3"/>
  <c r="T3186" i="2"/>
  <c r="U3186" i="2" s="1"/>
  <c r="S5415" i="3"/>
  <c r="W2709" i="2" s="1"/>
  <c r="Q5410" i="3"/>
  <c r="S5099" i="3"/>
  <c r="W2560" i="2" s="1"/>
  <c r="Q5099" i="3"/>
  <c r="P6283" i="3"/>
  <c r="T3147" i="2" s="1"/>
  <c r="U3147" i="2" s="1"/>
  <c r="S3147" i="2"/>
  <c r="Q6240" i="3"/>
  <c r="T3126" i="2"/>
  <c r="U3126" i="2" s="1"/>
  <c r="Q6236" i="3"/>
  <c r="T3125" i="2"/>
  <c r="U3125" i="2" s="1"/>
  <c r="S6236" i="3"/>
  <c r="P6231" i="3"/>
  <c r="S3120" i="2"/>
  <c r="P6220" i="3"/>
  <c r="S6220" i="3" s="1"/>
  <c r="S3117" i="2"/>
  <c r="Q6149" i="3"/>
  <c r="T3082" i="2"/>
  <c r="U3082" i="2" s="1"/>
  <c r="Q5984" i="3"/>
  <c r="T2997" i="2"/>
  <c r="U2997" i="2" s="1"/>
  <c r="P5954" i="3"/>
  <c r="T2984" i="2" s="1"/>
  <c r="U2984" i="2" s="1"/>
  <c r="S2984" i="2"/>
  <c r="Q5891" i="3"/>
  <c r="R5891" i="3"/>
  <c r="S5891" i="3"/>
  <c r="P6667" i="3"/>
  <c r="T3338" i="2" s="1"/>
  <c r="U3338" i="2" s="1"/>
  <c r="S3338" i="2"/>
  <c r="Q6527" i="3"/>
  <c r="S6527" i="3"/>
  <c r="W3269" i="2" s="1"/>
  <c r="T3269" i="2"/>
  <c r="U3269" i="2" s="1"/>
  <c r="S6288" i="3"/>
  <c r="Q6288" i="3"/>
  <c r="R6288" i="3"/>
  <c r="R6271" i="3"/>
  <c r="V3143" i="2" s="1"/>
  <c r="Q6271" i="3"/>
  <c r="S6271" i="3"/>
  <c r="W3143" i="2" s="1"/>
  <c r="Q6246" i="3"/>
  <c r="R6246" i="3"/>
  <c r="S6246" i="3"/>
  <c r="R6207" i="3"/>
  <c r="Q6207" i="3"/>
  <c r="P6191" i="3"/>
  <c r="S3098" i="2"/>
  <c r="S6184" i="3"/>
  <c r="R6184" i="3"/>
  <c r="Q6184" i="3"/>
  <c r="Q6139" i="3"/>
  <c r="R6139" i="3"/>
  <c r="Q6053" i="3"/>
  <c r="T3032" i="2"/>
  <c r="U3032" i="2" s="1"/>
  <c r="P6033" i="3"/>
  <c r="S3024" i="2"/>
  <c r="Q5999" i="3"/>
  <c r="R5999" i="3"/>
  <c r="P5988" i="3"/>
  <c r="S2998" i="2"/>
  <c r="P5973" i="3"/>
  <c r="Q5973" i="3" s="1"/>
  <c r="S2992" i="2"/>
  <c r="S2752" i="2"/>
  <c r="T2737" i="2"/>
  <c r="U2737" i="2" s="1"/>
  <c r="S2713" i="2"/>
  <c r="S2696" i="2"/>
  <c r="S2676" i="2"/>
  <c r="S2654" i="2"/>
  <c r="T2650" i="2"/>
  <c r="U2650" i="2" s="1"/>
  <c r="T2646" i="2"/>
  <c r="U2646" i="2" s="1"/>
  <c r="S2639" i="2"/>
  <c r="S2615" i="2"/>
  <c r="S2560" i="2"/>
  <c r="S2556" i="2"/>
  <c r="S2512" i="2"/>
  <c r="T2475" i="2"/>
  <c r="U2475" i="2" s="1"/>
  <c r="R5576" i="3"/>
  <c r="R5409" i="3"/>
  <c r="P5350" i="3"/>
  <c r="T2684" i="2" s="1"/>
  <c r="U2684" i="2" s="1"/>
  <c r="Q5346" i="3"/>
  <c r="R5091" i="3"/>
  <c r="Q5091" i="3"/>
  <c r="S5091" i="3"/>
  <c r="S5019" i="3"/>
  <c r="W2518" i="2" s="1"/>
  <c r="Q5019" i="3"/>
  <c r="R5019" i="3"/>
  <c r="V2518" i="2" s="1"/>
  <c r="P6308" i="3"/>
  <c r="S6308" i="3" s="1"/>
  <c r="W3159" i="2" s="1"/>
  <c r="Q6302" i="3"/>
  <c r="P6261" i="3"/>
  <c r="T3138" i="2" s="1"/>
  <c r="U3138" i="2" s="1"/>
  <c r="S3138" i="2"/>
  <c r="Q6196" i="3"/>
  <c r="S6196" i="3"/>
  <c r="W3103" i="2" s="1"/>
  <c r="S6159" i="3"/>
  <c r="W3086" i="2" s="1"/>
  <c r="T3086" i="2"/>
  <c r="U3086" i="2" s="1"/>
  <c r="P6147" i="3"/>
  <c r="T3080" i="2" s="1"/>
  <c r="U3080" i="2" s="1"/>
  <c r="S3080" i="2"/>
  <c r="S6093" i="3"/>
  <c r="W3048" i="2" s="1"/>
  <c r="T3048" i="2"/>
  <c r="U3048" i="2" s="1"/>
  <c r="Q6058" i="3"/>
  <c r="S6058" i="3"/>
  <c r="W3037" i="2" s="1"/>
  <c r="T3037" i="2"/>
  <c r="U3037" i="2" s="1"/>
  <c r="S6027" i="3"/>
  <c r="W3018" i="2" s="1"/>
  <c r="Q6027" i="3"/>
  <c r="R6009" i="3"/>
  <c r="V3008" i="2" s="1"/>
  <c r="S6009" i="3"/>
  <c r="W3008" i="2" s="1"/>
  <c r="Q6009" i="3"/>
  <c r="P6572" i="3"/>
  <c r="S3288" i="2"/>
  <c r="P6428" i="3"/>
  <c r="S3216" i="2"/>
  <c r="S2737" i="2"/>
  <c r="S2709" i="2"/>
  <c r="S2701" i="2"/>
  <c r="S2679" i="2"/>
  <c r="T2672" i="2"/>
  <c r="U2672" i="2" s="1"/>
  <c r="S2668" i="2"/>
  <c r="T2664" i="2"/>
  <c r="U2664" i="2" s="1"/>
  <c r="S2646" i="2"/>
  <c r="T2618" i="2"/>
  <c r="U2618" i="2" s="1"/>
  <c r="S2601" i="2"/>
  <c r="T2581" i="2"/>
  <c r="U2581" i="2" s="1"/>
  <c r="T2572" i="2"/>
  <c r="U2572" i="2" s="1"/>
  <c r="T2567" i="2"/>
  <c r="U2567" i="2" s="1"/>
  <c r="Q5576" i="3"/>
  <c r="Q5489" i="3"/>
  <c r="R5282" i="3"/>
  <c r="V2646" i="2" s="1"/>
  <c r="T3152" i="2"/>
  <c r="U3152" i="2" s="1"/>
  <c r="S3082" i="2"/>
  <c r="T3026" i="2"/>
  <c r="U3026" i="2" s="1"/>
  <c r="S3007" i="2"/>
  <c r="P6312" i="3"/>
  <c r="P6270" i="3"/>
  <c r="S6264" i="3"/>
  <c r="T3140" i="2"/>
  <c r="U3140" i="2" s="1"/>
  <c r="P6200" i="3"/>
  <c r="Q6200" i="3" s="1"/>
  <c r="P6114" i="3"/>
  <c r="S3061" i="2"/>
  <c r="P6098" i="3"/>
  <c r="S3053" i="2"/>
  <c r="R6021" i="3"/>
  <c r="Q6021" i="3"/>
  <c r="P5951" i="3"/>
  <c r="S2983" i="2"/>
  <c r="P5934" i="3"/>
  <c r="S2974" i="2"/>
  <c r="P5882" i="3"/>
  <c r="T2945" i="2" s="1"/>
  <c r="U2945" i="2" s="1"/>
  <c r="R6637" i="3"/>
  <c r="Q6637" i="3"/>
  <c r="T3328" i="2"/>
  <c r="U3328" i="2" s="1"/>
  <c r="P6603" i="3"/>
  <c r="T3305" i="2" s="1"/>
  <c r="U3305" i="2" s="1"/>
  <c r="S3305" i="2"/>
  <c r="S6478" i="3"/>
  <c r="R6478" i="3"/>
  <c r="Q6478" i="3"/>
  <c r="P6352" i="3"/>
  <c r="S3178" i="2"/>
  <c r="S5461" i="3"/>
  <c r="R5011" i="3"/>
  <c r="V2512" i="2" s="1"/>
  <c r="S5011" i="3"/>
  <c r="W2512" i="2" s="1"/>
  <c r="S3109" i="2"/>
  <c r="P6287" i="3"/>
  <c r="S3151" i="2"/>
  <c r="P6188" i="3"/>
  <c r="S3096" i="2"/>
  <c r="P6164" i="3"/>
  <c r="T3091" i="2" s="1"/>
  <c r="U3091" i="2" s="1"/>
  <c r="S3091" i="2"/>
  <c r="P6125" i="3"/>
  <c r="S3070" i="2"/>
  <c r="P6120" i="3"/>
  <c r="S3065" i="2"/>
  <c r="Q6523" i="3"/>
  <c r="S6523" i="3"/>
  <c r="S6382" i="3"/>
  <c r="W3198" i="2" s="1"/>
  <c r="Q6382" i="3"/>
  <c r="R6382" i="3"/>
  <c r="V3198" i="2" s="1"/>
  <c r="T3198" i="2"/>
  <c r="U3198" i="2" s="1"/>
  <c r="P6534" i="3"/>
  <c r="T3276" i="2" s="1"/>
  <c r="U3276" i="2" s="1"/>
  <c r="S3276" i="2"/>
  <c r="Q6504" i="3"/>
  <c r="R6504" i="3"/>
  <c r="S6504" i="3"/>
  <c r="P6495" i="3"/>
  <c r="S3260" i="2"/>
  <c r="P6429" i="3"/>
  <c r="S3217" i="2"/>
  <c r="S6368" i="3"/>
  <c r="W3191" i="2" s="1"/>
  <c r="T3191" i="2"/>
  <c r="U3191" i="2" s="1"/>
  <c r="S6364" i="3"/>
  <c r="W3187" i="2" s="1"/>
  <c r="T3187" i="2"/>
  <c r="U3187" i="2" s="1"/>
  <c r="R5102" i="3"/>
  <c r="R4998" i="3"/>
  <c r="S4974" i="3"/>
  <c r="S2977" i="2"/>
  <c r="T2927" i="2"/>
  <c r="U2927" i="2" s="1"/>
  <c r="Q6319" i="3"/>
  <c r="Q6304" i="3"/>
  <c r="R6260" i="3"/>
  <c r="Q6206" i="3"/>
  <c r="S6183" i="3"/>
  <c r="R6081" i="3"/>
  <c r="Q5991" i="3"/>
  <c r="P5972" i="3"/>
  <c r="R5910" i="3"/>
  <c r="V2956" i="2" s="1"/>
  <c r="S5910" i="3"/>
  <c r="W2956" i="2" s="1"/>
  <c r="T3229" i="2"/>
  <c r="U3229" i="2" s="1"/>
  <c r="R6665" i="3"/>
  <c r="Q6665" i="3"/>
  <c r="S6538" i="3"/>
  <c r="W3280" i="2" s="1"/>
  <c r="R6538" i="3"/>
  <c r="V3280" i="2" s="1"/>
  <c r="Q6538" i="3"/>
  <c r="T3280" i="2"/>
  <c r="U3280" i="2" s="1"/>
  <c r="S6482" i="3"/>
  <c r="W3249" i="2" s="1"/>
  <c r="Q6482" i="3"/>
  <c r="R6482" i="3"/>
  <c r="V3249" i="2" s="1"/>
  <c r="T3249" i="2"/>
  <c r="U3249" i="2" s="1"/>
  <c r="S3202" i="2"/>
  <c r="P6399" i="3"/>
  <c r="T3202" i="2" s="1"/>
  <c r="U3202" i="2" s="1"/>
  <c r="T3003" i="2"/>
  <c r="U3003" i="2" s="1"/>
  <c r="S2927" i="2"/>
  <c r="R6005" i="3"/>
  <c r="S6005" i="3"/>
  <c r="S5875" i="3"/>
  <c r="Q5875" i="3"/>
  <c r="S6658" i="3"/>
  <c r="R6653" i="3"/>
  <c r="Q6653" i="3"/>
  <c r="Q6600" i="3"/>
  <c r="R6600" i="3"/>
  <c r="V3302" i="2" s="1"/>
  <c r="P6528" i="3"/>
  <c r="R6379" i="3"/>
  <c r="V3195" i="2" s="1"/>
  <c r="Q6379" i="3"/>
  <c r="T3195" i="2"/>
  <c r="U3195" i="2" s="1"/>
  <c r="R6339" i="3"/>
  <c r="S6339" i="3"/>
  <c r="S3023" i="2"/>
  <c r="T3013" i="2"/>
  <c r="U3013" i="2" s="1"/>
  <c r="S3003" i="2"/>
  <c r="S2943" i="2"/>
  <c r="S6075" i="3"/>
  <c r="S6054" i="3"/>
  <c r="W3033" i="2" s="1"/>
  <c r="R6054" i="3"/>
  <c r="V3033" i="2" s="1"/>
  <c r="S6014" i="3"/>
  <c r="W3013" i="2" s="1"/>
  <c r="S5993" i="3"/>
  <c r="W3003" i="2" s="1"/>
  <c r="Q5958" i="3"/>
  <c r="S5958" i="3"/>
  <c r="S5856" i="3"/>
  <c r="W2935" i="2" s="1"/>
  <c r="Q5856" i="3"/>
  <c r="R6537" i="3"/>
  <c r="V3279" i="2" s="1"/>
  <c r="Q6537" i="3"/>
  <c r="T3279" i="2"/>
  <c r="U3279" i="2" s="1"/>
  <c r="Q6433" i="3"/>
  <c r="S6433" i="3"/>
  <c r="R5975" i="3"/>
  <c r="V2994" i="2" s="1"/>
  <c r="Q5975" i="3"/>
  <c r="R6645" i="3"/>
  <c r="Q6645" i="3"/>
  <c r="P6618" i="3"/>
  <c r="S3316" i="2"/>
  <c r="Q6608" i="3"/>
  <c r="T3309" i="2"/>
  <c r="U3309" i="2" s="1"/>
  <c r="P6452" i="3"/>
  <c r="S3234" i="2"/>
  <c r="P6442" i="3"/>
  <c r="S3224" i="2"/>
  <c r="P6406" i="3"/>
  <c r="S3207" i="2"/>
  <c r="T2969" i="2"/>
  <c r="U2969" i="2" s="1"/>
  <c r="S2933" i="2"/>
  <c r="S3187" i="2"/>
  <c r="P6668" i="3"/>
  <c r="T3339" i="2" s="1"/>
  <c r="U3339" i="2" s="1"/>
  <c r="S3339" i="2"/>
  <c r="Q6650" i="3"/>
  <c r="T3333" i="2"/>
  <c r="U3333" i="2" s="1"/>
  <c r="S6650" i="3"/>
  <c r="W3333" i="2" s="1"/>
  <c r="Q6613" i="3"/>
  <c r="R6613" i="3"/>
  <c r="Q6592" i="3"/>
  <c r="R6592" i="3"/>
  <c r="Q6576" i="3"/>
  <c r="S6576" i="3"/>
  <c r="W3292" i="2" s="1"/>
  <c r="T3292" i="2"/>
  <c r="U3292" i="2" s="1"/>
  <c r="Q6540" i="3"/>
  <c r="Q6525" i="3"/>
  <c r="S6525" i="3"/>
  <c r="S6333" i="3"/>
  <c r="Q6333" i="3"/>
  <c r="R6333" i="3"/>
  <c r="P6666" i="3"/>
  <c r="Q6649" i="3"/>
  <c r="Q6593" i="3"/>
  <c r="Q6571" i="3"/>
  <c r="S6521" i="3"/>
  <c r="W3267" i="2" s="1"/>
  <c r="Q6505" i="3"/>
  <c r="Q6468" i="3"/>
  <c r="R6468" i="3"/>
  <c r="V3245" i="2" s="1"/>
  <c r="Q6459" i="3"/>
  <c r="S6398" i="3"/>
  <c r="Q6398" i="3"/>
  <c r="S6390" i="3"/>
  <c r="Q6390" i="3"/>
  <c r="Q6358" i="3"/>
  <c r="Q6347" i="3"/>
  <c r="Q6584" i="3"/>
  <c r="R6584" i="3"/>
  <c r="Q6546" i="3"/>
  <c r="S6546" i="3"/>
  <c r="S6342" i="3"/>
  <c r="W3174" i="2" s="1"/>
  <c r="Q6342" i="3"/>
  <c r="T3174" i="2"/>
  <c r="U3174" i="2" s="1"/>
  <c r="R6331" i="3"/>
  <c r="Q6331" i="3"/>
  <c r="R6657" i="3"/>
  <c r="Q6657" i="3"/>
  <c r="S6563" i="3"/>
  <c r="W3284" i="2" s="1"/>
  <c r="R6563" i="3"/>
  <c r="V3284" i="2" s="1"/>
  <c r="R6539" i="3"/>
  <c r="V3281" i="2" s="1"/>
  <c r="S6536" i="3"/>
  <c r="W3278" i="2" s="1"/>
  <c r="R6389" i="3"/>
  <c r="S6374" i="3"/>
  <c r="Q6374" i="3"/>
  <c r="S6366" i="3"/>
  <c r="W3189" i="2" s="1"/>
  <c r="R6366" i="3"/>
  <c r="V3189" i="2" s="1"/>
  <c r="S6350" i="3"/>
  <c r="W3176" i="2" s="1"/>
  <c r="Q6350" i="3"/>
  <c r="S6334" i="3"/>
  <c r="Q6334" i="3"/>
  <c r="R5870" i="3"/>
  <c r="S3211" i="2"/>
  <c r="T3181" i="2"/>
  <c r="U3181" i="2" s="1"/>
  <c r="R6624" i="3"/>
  <c r="V3322" i="2" s="1"/>
  <c r="Q6609" i="3"/>
  <c r="S6586" i="3"/>
  <c r="Q6539" i="3"/>
  <c r="Q6536" i="3"/>
  <c r="R6531" i="3"/>
  <c r="V3273" i="2" s="1"/>
  <c r="Q6497" i="3"/>
  <c r="R6497" i="3"/>
  <c r="S6492" i="3"/>
  <c r="W3259" i="2" s="1"/>
  <c r="Q6471" i="3"/>
  <c r="S6462" i="3"/>
  <c r="W3243" i="2" s="1"/>
  <c r="Q6462" i="3"/>
  <c r="S6458" i="3"/>
  <c r="W3239" i="2" s="1"/>
  <c r="T3239" i="2"/>
  <c r="U3239" i="2" s="1"/>
  <c r="R6458" i="3"/>
  <c r="V3239" i="2" s="1"/>
  <c r="P6430" i="3"/>
  <c r="S6414" i="3"/>
  <c r="W3215" i="2" s="1"/>
  <c r="R6414" i="3"/>
  <c r="V3215" i="2" s="1"/>
  <c r="P6409" i="3"/>
  <c r="S3210" i="2"/>
  <c r="Q6389" i="3"/>
  <c r="P6647" i="3"/>
  <c r="S3331" i="2"/>
  <c r="Q6629" i="3"/>
  <c r="S6629" i="3"/>
  <c r="R6483" i="3"/>
  <c r="V3250" i="2" s="1"/>
  <c r="S6483" i="3"/>
  <c r="W3250" i="2" s="1"/>
  <c r="R6475" i="3"/>
  <c r="S6475" i="3"/>
  <c r="Q6444" i="3"/>
  <c r="R6444" i="3"/>
  <c r="V3226" i="2" s="1"/>
  <c r="S6422" i="3"/>
  <c r="Q6422" i="3"/>
  <c r="Q6369" i="3"/>
  <c r="R6369" i="3"/>
  <c r="V3192" i="2" s="1"/>
  <c r="Q6361" i="3"/>
  <c r="S6361" i="3"/>
  <c r="W3184" i="2" s="1"/>
  <c r="Q6353" i="3"/>
  <c r="R6353" i="3"/>
  <c r="S6341" i="3"/>
  <c r="Q6341" i="3"/>
  <c r="P6660" i="3"/>
  <c r="S3336" i="2"/>
  <c r="Q6457" i="3"/>
  <c r="S6457" i="3"/>
  <c r="W3238" i="2" s="1"/>
  <c r="P6392" i="3"/>
  <c r="S3200" i="2"/>
  <c r="S3205" i="2"/>
  <c r="S3335" i="2"/>
  <c r="S3332" i="2"/>
  <c r="M27" i="18"/>
  <c r="F178" i="18"/>
  <c r="F194" i="18"/>
  <c r="F195" i="18" s="1"/>
  <c r="F196" i="18" s="1"/>
  <c r="F197" i="18" s="1"/>
  <c r="F198" i="18" s="1"/>
  <c r="F199" i="18" s="1"/>
  <c r="F65" i="18"/>
  <c r="F66" i="18" s="1"/>
  <c r="F257" i="18"/>
  <c r="F258" i="18" s="1"/>
  <c r="F43" i="18"/>
  <c r="F44" i="18" s="1"/>
  <c r="F45" i="18" s="1"/>
  <c r="F64" i="18"/>
  <c r="F70" i="18"/>
  <c r="F76" i="18"/>
  <c r="F158" i="18"/>
  <c r="F182" i="18"/>
  <c r="F212" i="18"/>
  <c r="F213" i="18" s="1"/>
  <c r="F229" i="18"/>
  <c r="F259" i="18"/>
  <c r="F263" i="18"/>
  <c r="F264" i="18" s="1"/>
  <c r="F265" i="18" s="1"/>
  <c r="F26" i="18"/>
  <c r="F41" i="18"/>
  <c r="F50" i="18"/>
  <c r="F51" i="18" s="1"/>
  <c r="F78" i="18"/>
  <c r="F100" i="18"/>
  <c r="F101" i="18" s="1"/>
  <c r="F102" i="18" s="1"/>
  <c r="F103" i="18" s="1"/>
  <c r="F104" i="18" s="1"/>
  <c r="F105" i="18" s="1"/>
  <c r="F106" i="18" s="1"/>
  <c r="F107" i="18" s="1"/>
  <c r="F108" i="18" s="1"/>
  <c r="F179" i="18"/>
  <c r="F109" i="18"/>
  <c r="F124" i="18"/>
  <c r="F173" i="18"/>
  <c r="F190" i="18"/>
  <c r="F207" i="18"/>
  <c r="F220" i="18"/>
  <c r="F237" i="18"/>
  <c r="F238" i="18" s="1"/>
  <c r="F239" i="18" s="1"/>
  <c r="F240" i="18" s="1"/>
  <c r="F241" i="18" s="1"/>
  <c r="F242" i="18" s="1"/>
  <c r="F254" i="18"/>
  <c r="F267" i="18"/>
  <c r="F284" i="18"/>
  <c r="F24" i="18"/>
  <c r="F110" i="18"/>
  <c r="F131" i="18"/>
  <c r="F224" i="18"/>
  <c r="F227" i="18"/>
  <c r="F288" i="18"/>
  <c r="F289" i="18" s="1"/>
  <c r="F290" i="18" s="1"/>
  <c r="F291" i="18" s="1"/>
  <c r="F113" i="18"/>
  <c r="F114" i="18" s="1"/>
  <c r="F126" i="18"/>
  <c r="F132" i="18"/>
  <c r="F140" i="18"/>
  <c r="F148" i="18"/>
  <c r="F174" i="18"/>
  <c r="F175" i="18" s="1"/>
  <c r="F221" i="18"/>
  <c r="F268" i="18"/>
  <c r="F285" i="18"/>
  <c r="F53" i="18"/>
  <c r="F54" i="18" s="1"/>
  <c r="F55" i="18" s="1"/>
  <c r="F56" i="18" s="1"/>
  <c r="F128" i="18"/>
  <c r="F129" i="18" s="1"/>
  <c r="F149" i="18"/>
  <c r="F150" i="18" s="1"/>
  <c r="F151" i="18" s="1"/>
  <c r="F152" i="18" s="1"/>
  <c r="F153" i="18" s="1"/>
  <c r="F154" i="18" s="1"/>
  <c r="F181" i="18"/>
  <c r="F215" i="18"/>
  <c r="F228" i="18"/>
  <c r="F245" i="18"/>
  <c r="F246" i="18" s="1"/>
  <c r="F262" i="18"/>
  <c r="F292" i="18"/>
  <c r="F293" i="18" s="1"/>
  <c r="C9" i="18"/>
  <c r="F27" i="18"/>
  <c r="F171" i="18"/>
  <c r="F188" i="18"/>
  <c r="F189" i="18" s="1"/>
  <c r="F232" i="18"/>
  <c r="F235" i="18"/>
  <c r="F252" i="18"/>
  <c r="F253" i="18" s="1"/>
  <c r="F269" i="18"/>
  <c r="F270" i="18" s="1"/>
  <c r="F271" i="18" s="1"/>
  <c r="F272" i="18" s="1"/>
  <c r="F273" i="18" s="1"/>
  <c r="F274" i="18" s="1"/>
  <c r="F275" i="18" s="1"/>
  <c r="F276" i="18" s="1"/>
  <c r="F277" i="18" s="1"/>
  <c r="F278" i="18" s="1"/>
  <c r="F279" i="18" s="1"/>
  <c r="F299" i="18"/>
  <c r="F300" i="18" s="1"/>
  <c r="F77" i="18"/>
  <c r="F46" i="18"/>
  <c r="F47" i="18" s="1"/>
  <c r="F48" i="18" s="1"/>
  <c r="F49" i="18" s="1"/>
  <c r="F59" i="18"/>
  <c r="F60" i="18" s="1"/>
  <c r="F92" i="18"/>
  <c r="F116" i="18"/>
  <c r="F117" i="18" s="1"/>
  <c r="F118" i="18" s="1"/>
  <c r="F119" i="18" s="1"/>
  <c r="F120" i="18" s="1"/>
  <c r="F121" i="18" s="1"/>
  <c r="F122" i="18" s="1"/>
  <c r="F147" i="18"/>
  <c r="F67" i="18"/>
  <c r="F68" i="18" s="1"/>
  <c r="F155" i="18"/>
  <c r="F163" i="18"/>
  <c r="F164" i="18" s="1"/>
  <c r="F165" i="18" s="1"/>
  <c r="F166" i="18" s="1"/>
  <c r="F167" i="18" s="1"/>
  <c r="F168" i="18" s="1"/>
  <c r="F169" i="18" s="1"/>
  <c r="M24" i="18"/>
  <c r="M25" i="18" s="1"/>
  <c r="F28" i="18"/>
  <c r="F29" i="18" s="1"/>
  <c r="F30" i="18" s="1"/>
  <c r="F133" i="18"/>
  <c r="F141" i="18"/>
  <c r="F156" i="18"/>
  <c r="F88" i="18"/>
  <c r="F89" i="18" s="1"/>
  <c r="F134" i="18"/>
  <c r="F157" i="18"/>
  <c r="D24" i="18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D44" i="18" s="1"/>
  <c r="D45" i="18" s="1"/>
  <c r="D46" i="18" s="1"/>
  <c r="D47" i="18" s="1"/>
  <c r="D48" i="18" s="1"/>
  <c r="D49" i="18" s="1"/>
  <c r="D50" i="18" s="1"/>
  <c r="D51" i="18" s="1"/>
  <c r="D52" i="18" s="1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237" i="18" s="1"/>
  <c r="D238" i="18" s="1"/>
  <c r="D239" i="18" s="1"/>
  <c r="D240" i="18" s="1"/>
  <c r="D241" i="18" s="1"/>
  <c r="D242" i="18" s="1"/>
  <c r="D243" i="18" s="1"/>
  <c r="D244" i="18" s="1"/>
  <c r="D245" i="18" s="1"/>
  <c r="D246" i="18" s="1"/>
  <c r="D247" i="18" s="1"/>
  <c r="D248" i="18" s="1"/>
  <c r="D249" i="18" s="1"/>
  <c r="D250" i="18" s="1"/>
  <c r="D251" i="18" s="1"/>
  <c r="D252" i="18" s="1"/>
  <c r="D253" i="18" s="1"/>
  <c r="D254" i="18" s="1"/>
  <c r="D255" i="18" s="1"/>
  <c r="D256" i="18" s="1"/>
  <c r="D257" i="18" s="1"/>
  <c r="D258" i="18" s="1"/>
  <c r="D259" i="18" s="1"/>
  <c r="D260" i="18" s="1"/>
  <c r="D261" i="18" s="1"/>
  <c r="D262" i="18" s="1"/>
  <c r="D263" i="18" s="1"/>
  <c r="D264" i="18" s="1"/>
  <c r="D265" i="18" s="1"/>
  <c r="D266" i="18" s="1"/>
  <c r="D267" i="18" s="1"/>
  <c r="D268" i="18" s="1"/>
  <c r="D269" i="18" s="1"/>
  <c r="D270" i="18" s="1"/>
  <c r="D271" i="18" s="1"/>
  <c r="D272" i="18" s="1"/>
  <c r="D273" i="18" s="1"/>
  <c r="D274" i="18" s="1"/>
  <c r="D275" i="18" s="1"/>
  <c r="D276" i="18" s="1"/>
  <c r="D277" i="18" s="1"/>
  <c r="D278" i="18" s="1"/>
  <c r="D279" i="18" s="1"/>
  <c r="D280" i="18" s="1"/>
  <c r="D281" i="18" s="1"/>
  <c r="D282" i="18" s="1"/>
  <c r="D283" i="18" s="1"/>
  <c r="D284" i="18" s="1"/>
  <c r="D285" i="18" s="1"/>
  <c r="D286" i="18" s="1"/>
  <c r="D287" i="18" s="1"/>
  <c r="D288" i="18" s="1"/>
  <c r="D289" i="18" s="1"/>
  <c r="D290" i="18" s="1"/>
  <c r="D291" i="18" s="1"/>
  <c r="D292" i="18" s="1"/>
  <c r="D293" i="18" s="1"/>
  <c r="D294" i="18" s="1"/>
  <c r="D295" i="18" s="1"/>
  <c r="D296" i="18" s="1"/>
  <c r="D297" i="18" s="1"/>
  <c r="D298" i="18" s="1"/>
  <c r="D299" i="18" s="1"/>
  <c r="D300" i="18" s="1"/>
  <c r="D301" i="18" s="1"/>
  <c r="D302" i="18" s="1"/>
  <c r="D303" i="18" s="1"/>
  <c r="D304" i="18" s="1"/>
  <c r="D305" i="18" s="1"/>
  <c r="D306" i="18" s="1"/>
  <c r="D307" i="18" s="1"/>
  <c r="D308" i="18" s="1"/>
  <c r="D309" i="18" s="1"/>
  <c r="D310" i="18" s="1"/>
  <c r="D311" i="18" s="1"/>
  <c r="D312" i="18" s="1"/>
  <c r="D313" i="18" s="1"/>
  <c r="D314" i="18" s="1"/>
  <c r="D315" i="18" s="1"/>
  <c r="D316" i="18" s="1"/>
  <c r="D317" i="18" s="1"/>
  <c r="D318" i="18" s="1"/>
  <c r="D319" i="18" s="1"/>
  <c r="D320" i="18" s="1"/>
  <c r="D321" i="18" s="1"/>
  <c r="D322" i="18" s="1"/>
  <c r="D323" i="18" s="1"/>
  <c r="D324" i="18" s="1"/>
  <c r="D325" i="18" s="1"/>
  <c r="D326" i="18" s="1"/>
  <c r="D327" i="18" s="1"/>
  <c r="F63" i="18"/>
  <c r="F71" i="18"/>
  <c r="F72" i="18" s="1"/>
  <c r="F73" i="18" s="1"/>
  <c r="F74" i="18" s="1"/>
  <c r="F75" i="18" s="1"/>
  <c r="F79" i="18"/>
  <c r="F80" i="18" s="1"/>
  <c r="F81" i="18" s="1"/>
  <c r="F82" i="18" s="1"/>
  <c r="F83" i="18" s="1"/>
  <c r="F84" i="18" s="1"/>
  <c r="F87" i="18"/>
  <c r="F111" i="18"/>
  <c r="F127" i="18"/>
  <c r="F135" i="18"/>
  <c r="F136" i="18" s="1"/>
  <c r="F137" i="18" s="1"/>
  <c r="F138" i="18" s="1"/>
  <c r="F143" i="18"/>
  <c r="F144" i="18" s="1"/>
  <c r="F145" i="18" s="1"/>
  <c r="F146" i="18" s="1"/>
  <c r="F159" i="18"/>
  <c r="F160" i="18" s="1"/>
  <c r="F161" i="18" s="1"/>
  <c r="F162" i="18" s="1"/>
  <c r="F25" i="18"/>
  <c r="F33" i="18"/>
  <c r="F34" i="18" s="1"/>
  <c r="F35" i="18" s="1"/>
  <c r="F36" i="18" s="1"/>
  <c r="F37" i="18" s="1"/>
  <c r="F38" i="18" s="1"/>
  <c r="F39" i="18" s="1"/>
  <c r="F40" i="18" s="1"/>
  <c r="F85" i="18"/>
  <c r="F86" i="18" s="1"/>
  <c r="F93" i="18"/>
  <c r="F94" i="18" s="1"/>
  <c r="F95" i="18" s="1"/>
  <c r="F96" i="18" s="1"/>
  <c r="F97" i="18" s="1"/>
  <c r="F98" i="18" s="1"/>
  <c r="F31" i="18"/>
  <c r="O263" i="17"/>
  <c r="O229" i="17"/>
  <c r="O267" i="17"/>
  <c r="O268" i="17" s="1"/>
  <c r="O252" i="17"/>
  <c r="O243" i="17"/>
  <c r="O244" i="17" s="1"/>
  <c r="O245" i="17" s="1"/>
  <c r="O246" i="17" s="1"/>
  <c r="O247" i="17" s="1"/>
  <c r="O264" i="17"/>
  <c r="O249" i="17"/>
  <c r="O250" i="17" s="1"/>
  <c r="O269" i="17"/>
  <c r="F297" i="9"/>
  <c r="C9" i="9"/>
  <c r="F280" i="9"/>
  <c r="F281" i="9" s="1"/>
  <c r="F232" i="9"/>
  <c r="F287" i="9"/>
  <c r="F225" i="9"/>
  <c r="F295" i="9"/>
  <c r="F247" i="9"/>
  <c r="F262" i="9"/>
  <c r="F254" i="9"/>
  <c r="F292" i="9"/>
  <c r="F236" i="9"/>
  <c r="F237" i="9" s="1"/>
  <c r="F238" i="9" s="1"/>
  <c r="F239" i="9" s="1"/>
  <c r="F240" i="9" s="1"/>
  <c r="F241" i="9" s="1"/>
  <c r="F242" i="9" s="1"/>
  <c r="F283" i="9"/>
  <c r="F284" i="9" s="1"/>
  <c r="F285" i="9" s="1"/>
  <c r="F219" i="9"/>
  <c r="F211" i="9"/>
  <c r="F212" i="9" s="1"/>
  <c r="F213" i="9" s="1"/>
  <c r="F203" i="9"/>
  <c r="S6599" i="3"/>
  <c r="W3301" i="2" s="1"/>
  <c r="Q6599" i="3"/>
  <c r="S6583" i="3"/>
  <c r="W3299" i="2" s="1"/>
  <c r="Q6583" i="3"/>
  <c r="S6466" i="3"/>
  <c r="Q6466" i="3"/>
  <c r="R6466" i="3"/>
  <c r="T3301" i="2"/>
  <c r="U3301" i="2" s="1"/>
  <c r="Q6667" i="3"/>
  <c r="R6667" i="3"/>
  <c r="V3338" i="2" s="1"/>
  <c r="S6667" i="3"/>
  <c r="W3338" i="2" s="1"/>
  <c r="Q6656" i="3"/>
  <c r="R6656" i="3"/>
  <c r="S6656" i="3"/>
  <c r="S6630" i="3"/>
  <c r="Q6630" i="3"/>
  <c r="R6630" i="3"/>
  <c r="S6622" i="3"/>
  <c r="W3318" i="2" s="1"/>
  <c r="Q6622" i="3"/>
  <c r="S6614" i="3"/>
  <c r="W3310" i="2" s="1"/>
  <c r="Q6614" i="3"/>
  <c r="R6614" i="3"/>
  <c r="S6606" i="3"/>
  <c r="W3306" i="2" s="1"/>
  <c r="Q6606" i="3"/>
  <c r="S6598" i="3"/>
  <c r="W3300" i="2" s="1"/>
  <c r="Q6598" i="3"/>
  <c r="R6598" i="3"/>
  <c r="V3300" i="2" s="1"/>
  <c r="S6590" i="3"/>
  <c r="Q6590" i="3"/>
  <c r="S6582" i="3"/>
  <c r="W3298" i="2" s="1"/>
  <c r="Q6582" i="3"/>
  <c r="R6582" i="3"/>
  <c r="V3298" i="2" s="1"/>
  <c r="Q6566" i="3"/>
  <c r="R6566" i="3"/>
  <c r="Q6555" i="3"/>
  <c r="R6555" i="3"/>
  <c r="S6555" i="3"/>
  <c r="S6541" i="3"/>
  <c r="W3283" i="2" s="1"/>
  <c r="Q6541" i="3"/>
  <c r="R6533" i="3"/>
  <c r="V3275" i="2" s="1"/>
  <c r="Q6533" i="3"/>
  <c r="S6524" i="3"/>
  <c r="R6524" i="3"/>
  <c r="Q6524" i="3"/>
  <c r="S6500" i="3"/>
  <c r="W3262" i="2" s="1"/>
  <c r="T3262" i="2"/>
  <c r="U3262" i="2" s="1"/>
  <c r="Q6500" i="3"/>
  <c r="Q6476" i="3"/>
  <c r="R6476" i="3"/>
  <c r="S6476" i="3"/>
  <c r="R6451" i="3"/>
  <c r="V3233" i="2" s="1"/>
  <c r="S6451" i="3"/>
  <c r="W3233" i="2" s="1"/>
  <c r="Q6451" i="3"/>
  <c r="Q6401" i="3"/>
  <c r="S6401" i="3"/>
  <c r="R6401" i="3"/>
  <c r="S6631" i="3"/>
  <c r="Q6631" i="3"/>
  <c r="Q6575" i="3"/>
  <c r="R6575" i="3"/>
  <c r="V3291" i="2" s="1"/>
  <c r="S6575" i="3"/>
  <c r="W3291" i="2" s="1"/>
  <c r="Q6520" i="3"/>
  <c r="R6520" i="3"/>
  <c r="V3266" i="2" s="1"/>
  <c r="S6520" i="3"/>
  <c r="W3266" i="2" s="1"/>
  <c r="T3266" i="2"/>
  <c r="U3266" i="2" s="1"/>
  <c r="S6516" i="3"/>
  <c r="Q6516" i="3"/>
  <c r="R6516" i="3"/>
  <c r="Q6663" i="3"/>
  <c r="R6663" i="3"/>
  <c r="Q6659" i="3"/>
  <c r="R6659" i="3"/>
  <c r="S6659" i="3"/>
  <c r="S6652" i="3"/>
  <c r="Q6652" i="3"/>
  <c r="Q6648" i="3"/>
  <c r="R6648" i="3"/>
  <c r="V3332" i="2" s="1"/>
  <c r="S6648" i="3"/>
  <c r="W3332" i="2" s="1"/>
  <c r="R6565" i="3"/>
  <c r="Q6565" i="3"/>
  <c r="S6565" i="3"/>
  <c r="S6554" i="3"/>
  <c r="Q6554" i="3"/>
  <c r="R6554" i="3"/>
  <c r="S6532" i="3"/>
  <c r="W3274" i="2" s="1"/>
  <c r="Q6532" i="3"/>
  <c r="R6532" i="3"/>
  <c r="V3274" i="2" s="1"/>
  <c r="Q6461" i="3"/>
  <c r="R6461" i="3"/>
  <c r="V3242" i="2" s="1"/>
  <c r="S6461" i="3"/>
  <c r="W3242" i="2" s="1"/>
  <c r="T3242" i="2"/>
  <c r="U3242" i="2" s="1"/>
  <c r="S6438" i="3"/>
  <c r="W3221" i="2" s="1"/>
  <c r="Q6438" i="3"/>
  <c r="R6438" i="3"/>
  <c r="V3221" i="2" s="1"/>
  <c r="T3299" i="2"/>
  <c r="U3299" i="2" s="1"/>
  <c r="Q6662" i="3"/>
  <c r="R6662" i="3"/>
  <c r="S6662" i="3"/>
  <c r="Q6655" i="3"/>
  <c r="R6655" i="3"/>
  <c r="Q6651" i="3"/>
  <c r="R6651" i="3"/>
  <c r="S6651" i="3"/>
  <c r="S6644" i="3"/>
  <c r="Q6644" i="3"/>
  <c r="Q6640" i="3"/>
  <c r="R6640" i="3"/>
  <c r="S6640" i="3"/>
  <c r="Q6559" i="3"/>
  <c r="R6559" i="3"/>
  <c r="S6559" i="3"/>
  <c r="Q6514" i="3"/>
  <c r="R6514" i="3"/>
  <c r="S6514" i="3"/>
  <c r="S6486" i="3"/>
  <c r="W3253" i="2" s="1"/>
  <c r="Q6486" i="3"/>
  <c r="R6486" i="3"/>
  <c r="V3253" i="2" s="1"/>
  <c r="T3253" i="2"/>
  <c r="U3253" i="2" s="1"/>
  <c r="Q6464" i="3"/>
  <c r="R6464" i="3"/>
  <c r="S6464" i="3"/>
  <c r="Q6460" i="3"/>
  <c r="R6460" i="3"/>
  <c r="V3241" i="2" s="1"/>
  <c r="T3241" i="2"/>
  <c r="U3241" i="2" s="1"/>
  <c r="S6460" i="3"/>
  <c r="W3241" i="2" s="1"/>
  <c r="Q6359" i="3"/>
  <c r="R6359" i="3"/>
  <c r="V3182" i="2" s="1"/>
  <c r="S6359" i="3"/>
  <c r="W3182" i="2" s="1"/>
  <c r="T3182" i="2"/>
  <c r="U3182" i="2" s="1"/>
  <c r="S6668" i="3"/>
  <c r="W3339" i="2" s="1"/>
  <c r="Q6668" i="3"/>
  <c r="Q6664" i="3"/>
  <c r="R6664" i="3"/>
  <c r="S6664" i="3"/>
  <c r="S6615" i="3"/>
  <c r="W3311" i="2" s="1"/>
  <c r="Q6615" i="3"/>
  <c r="T3311" i="2"/>
  <c r="U3311" i="2" s="1"/>
  <c r="T3277" i="2"/>
  <c r="U3277" i="2" s="1"/>
  <c r="Q6654" i="3"/>
  <c r="R6654" i="3"/>
  <c r="V3334" i="2" s="1"/>
  <c r="S6654" i="3"/>
  <c r="W3334" i="2" s="1"/>
  <c r="Q6647" i="3"/>
  <c r="R6647" i="3"/>
  <c r="V3331" i="2" s="1"/>
  <c r="Q6643" i="3"/>
  <c r="R6643" i="3"/>
  <c r="S6643" i="3"/>
  <c r="S6636" i="3"/>
  <c r="W3325" i="2" s="1"/>
  <c r="Q6636" i="3"/>
  <c r="Q6620" i="3"/>
  <c r="R6620" i="3"/>
  <c r="V3318" i="2" s="1"/>
  <c r="Q6604" i="3"/>
  <c r="R6604" i="3"/>
  <c r="V3306" i="2" s="1"/>
  <c r="Q6588" i="3"/>
  <c r="R6588" i="3"/>
  <c r="Q6573" i="3"/>
  <c r="R6573" i="3"/>
  <c r="V3289" i="2" s="1"/>
  <c r="S6573" i="3"/>
  <c r="W3289" i="2" s="1"/>
  <c r="S6564" i="3"/>
  <c r="W3285" i="2" s="1"/>
  <c r="Q6564" i="3"/>
  <c r="R6549" i="3"/>
  <c r="Q6549" i="3"/>
  <c r="S6549" i="3"/>
  <c r="R6545" i="3"/>
  <c r="Q6545" i="3"/>
  <c r="S6545" i="3"/>
  <c r="S6543" i="3"/>
  <c r="Q6543" i="3"/>
  <c r="R6529" i="3"/>
  <c r="V3271" i="2" s="1"/>
  <c r="Q6529" i="3"/>
  <c r="S6522" i="3"/>
  <c r="W3268" i="2" s="1"/>
  <c r="Q6522" i="3"/>
  <c r="R6522" i="3"/>
  <c r="V3268" i="2" s="1"/>
  <c r="T3268" i="2"/>
  <c r="U3268" i="2" s="1"/>
  <c r="Q6518" i="3"/>
  <c r="R6518" i="3"/>
  <c r="S6518" i="3"/>
  <c r="Q6511" i="3"/>
  <c r="R6511" i="3"/>
  <c r="S6511" i="3"/>
  <c r="Q6503" i="3"/>
  <c r="R6503" i="3"/>
  <c r="S6503" i="3"/>
  <c r="S6556" i="3"/>
  <c r="R6556" i="3"/>
  <c r="Q6556" i="3"/>
  <c r="Q6551" i="3"/>
  <c r="R6551" i="3"/>
  <c r="S6551" i="3"/>
  <c r="S6547" i="3"/>
  <c r="Q6547" i="3"/>
  <c r="R6547" i="3"/>
  <c r="Q6509" i="3"/>
  <c r="R6509" i="3"/>
  <c r="S6509" i="3"/>
  <c r="Q6646" i="3"/>
  <c r="R6646" i="3"/>
  <c r="S6646" i="3"/>
  <c r="Q6639" i="3"/>
  <c r="R6639" i="3"/>
  <c r="V3328" i="2" s="1"/>
  <c r="Q6635" i="3"/>
  <c r="R6635" i="3"/>
  <c r="S6635" i="3"/>
  <c r="Q6628" i="3"/>
  <c r="R6628" i="3"/>
  <c r="S6628" i="3"/>
  <c r="R6619" i="3"/>
  <c r="V3315" i="2" s="1"/>
  <c r="Q6619" i="3"/>
  <c r="S6619" i="3"/>
  <c r="Q6612" i="3"/>
  <c r="R6612" i="3"/>
  <c r="V3308" i="2" s="1"/>
  <c r="S6612" i="3"/>
  <c r="W3308" i="2" s="1"/>
  <c r="R6603" i="3"/>
  <c r="Q6603" i="3"/>
  <c r="S6603" i="3"/>
  <c r="Q6596" i="3"/>
  <c r="R6596" i="3"/>
  <c r="S6596" i="3"/>
  <c r="R6587" i="3"/>
  <c r="Q6587" i="3"/>
  <c r="S6587" i="3"/>
  <c r="Q6580" i="3"/>
  <c r="R6580" i="3"/>
  <c r="V3296" i="2" s="1"/>
  <c r="S6580" i="3"/>
  <c r="W3296" i="2" s="1"/>
  <c r="R6561" i="3"/>
  <c r="Q6561" i="3"/>
  <c r="S6561" i="3"/>
  <c r="Q6558" i="3"/>
  <c r="R6558" i="3"/>
  <c r="S6558" i="3"/>
  <c r="Q6526" i="3"/>
  <c r="R6526" i="3"/>
  <c r="S6526" i="3"/>
  <c r="Q6638" i="3"/>
  <c r="R6638" i="3"/>
  <c r="V3327" i="2" s="1"/>
  <c r="S6638" i="3"/>
  <c r="W3327" i="2" s="1"/>
  <c r="R6627" i="3"/>
  <c r="Q6627" i="3"/>
  <c r="S6627" i="3"/>
  <c r="R6611" i="3"/>
  <c r="Q6611" i="3"/>
  <c r="S6611" i="3"/>
  <c r="R6595" i="3"/>
  <c r="Q6595" i="3"/>
  <c r="S6595" i="3"/>
  <c r="R6579" i="3"/>
  <c r="V3295" i="2" s="1"/>
  <c r="Q6579" i="3"/>
  <c r="S6579" i="3"/>
  <c r="W3295" i="2" s="1"/>
  <c r="Q6557" i="3"/>
  <c r="R6557" i="3"/>
  <c r="S6557" i="3"/>
  <c r="Q6535" i="3"/>
  <c r="R6535" i="3"/>
  <c r="V3277" i="2" s="1"/>
  <c r="Q6502" i="3"/>
  <c r="R6502" i="3"/>
  <c r="V3264" i="2" s="1"/>
  <c r="P6489" i="3"/>
  <c r="S3256" i="2"/>
  <c r="Q6456" i="3"/>
  <c r="S6456" i="3"/>
  <c r="R6456" i="3"/>
  <c r="P6445" i="3"/>
  <c r="S3227" i="2"/>
  <c r="T3291" i="2"/>
  <c r="U3291" i="2" s="1"/>
  <c r="R6668" i="3"/>
  <c r="V3339" i="2" s="1"/>
  <c r="R6631" i="3"/>
  <c r="Q6626" i="3"/>
  <c r="R6626" i="3"/>
  <c r="S6626" i="3"/>
  <c r="Q6623" i="3"/>
  <c r="R6623" i="3"/>
  <c r="S6623" i="3"/>
  <c r="R6615" i="3"/>
  <c r="Q6610" i="3"/>
  <c r="R6610" i="3"/>
  <c r="S6610" i="3"/>
  <c r="Q6607" i="3"/>
  <c r="R6607" i="3"/>
  <c r="S6607" i="3"/>
  <c r="R6599" i="3"/>
  <c r="V3301" i="2" s="1"/>
  <c r="Q6594" i="3"/>
  <c r="R6594" i="3"/>
  <c r="S6594" i="3"/>
  <c r="Q6591" i="3"/>
  <c r="R6591" i="3"/>
  <c r="S6591" i="3"/>
  <c r="R6583" i="3"/>
  <c r="V3299" i="2" s="1"/>
  <c r="Q6578" i="3"/>
  <c r="R6578" i="3"/>
  <c r="V3294" i="2" s="1"/>
  <c r="S6578" i="3"/>
  <c r="W3294" i="2" s="1"/>
  <c r="Q6567" i="3"/>
  <c r="R6567" i="3"/>
  <c r="S6567" i="3"/>
  <c r="Q6534" i="3"/>
  <c r="R6534" i="3"/>
  <c r="V3276" i="2" s="1"/>
  <c r="S6534" i="3"/>
  <c r="W3276" i="2" s="1"/>
  <c r="R6501" i="3"/>
  <c r="V3263" i="2" s="1"/>
  <c r="Q6501" i="3"/>
  <c r="S6501" i="3"/>
  <c r="W3263" i="2" s="1"/>
  <c r="T3263" i="2"/>
  <c r="U3263" i="2" s="1"/>
  <c r="Q6488" i="3"/>
  <c r="S6488" i="3"/>
  <c r="W3255" i="2" s="1"/>
  <c r="R6488" i="3"/>
  <c r="V3255" i="2" s="1"/>
  <c r="Q6440" i="3"/>
  <c r="S6440" i="3"/>
  <c r="W3222" i="2" s="1"/>
  <c r="R6440" i="3"/>
  <c r="V3222" i="2" s="1"/>
  <c r="Q6432" i="3"/>
  <c r="R6432" i="3"/>
  <c r="S6432" i="3"/>
  <c r="Q6574" i="3"/>
  <c r="R6574" i="3"/>
  <c r="V3290" i="2" s="1"/>
  <c r="S6572" i="3"/>
  <c r="W3288" i="2" s="1"/>
  <c r="R6572" i="3"/>
  <c r="V3288" i="2" s="1"/>
  <c r="Q6510" i="3"/>
  <c r="R6510" i="3"/>
  <c r="S6508" i="3"/>
  <c r="R6508" i="3"/>
  <c r="Q6447" i="3"/>
  <c r="R6447" i="3"/>
  <c r="V3229" i="2" s="1"/>
  <c r="Q6441" i="3"/>
  <c r="R6441" i="3"/>
  <c r="V3223" i="2" s="1"/>
  <c r="Q6423" i="3"/>
  <c r="R6423" i="3"/>
  <c r="S6423" i="3"/>
  <c r="Q6417" i="3"/>
  <c r="R6417" i="3"/>
  <c r="R6410" i="3"/>
  <c r="V3211" i="2" s="1"/>
  <c r="S6410" i="3"/>
  <c r="W3211" i="2" s="1"/>
  <c r="Q6410" i="3"/>
  <c r="R6666" i="3"/>
  <c r="V3337" i="2" s="1"/>
  <c r="S6661" i="3"/>
  <c r="R6658" i="3"/>
  <c r="S6653" i="3"/>
  <c r="R6650" i="3"/>
  <c r="V3333" i="2" s="1"/>
  <c r="S6645" i="3"/>
  <c r="R6642" i="3"/>
  <c r="S6637" i="3"/>
  <c r="W3326" i="2" s="1"/>
  <c r="R6634" i="3"/>
  <c r="V3323" i="2" s="1"/>
  <c r="S6625" i="3"/>
  <c r="R6618" i="3"/>
  <c r="V3314" i="2" s="1"/>
  <c r="S6609" i="3"/>
  <c r="R6602" i="3"/>
  <c r="V3303" i="2" s="1"/>
  <c r="S6593" i="3"/>
  <c r="R6586" i="3"/>
  <c r="S6577" i="3"/>
  <c r="W3293" i="2" s="1"/>
  <c r="R6552" i="3"/>
  <c r="S6550" i="3"/>
  <c r="R6548" i="3"/>
  <c r="R6546" i="3"/>
  <c r="R6527" i="3"/>
  <c r="V3269" i="2" s="1"/>
  <c r="R6525" i="3"/>
  <c r="R6523" i="3"/>
  <c r="Q6521" i="3"/>
  <c r="S6519" i="3"/>
  <c r="W3265" i="2" s="1"/>
  <c r="S6517" i="3"/>
  <c r="R6515" i="3"/>
  <c r="S6513" i="3"/>
  <c r="Q6493" i="3"/>
  <c r="R6493" i="3"/>
  <c r="R6490" i="3"/>
  <c r="V3257" i="2" s="1"/>
  <c r="S6485" i="3"/>
  <c r="W3252" i="2" s="1"/>
  <c r="S6480" i="3"/>
  <c r="W3247" i="2" s="1"/>
  <c r="R6473" i="3"/>
  <c r="S6465" i="3"/>
  <c r="R6463" i="3"/>
  <c r="S6463" i="3"/>
  <c r="Q6431" i="3"/>
  <c r="R6431" i="3"/>
  <c r="S6431" i="3"/>
  <c r="S6632" i="3"/>
  <c r="S6616" i="3"/>
  <c r="S6600" i="3"/>
  <c r="W3302" i="2" s="1"/>
  <c r="S6584" i="3"/>
  <c r="Q6577" i="3"/>
  <c r="S6569" i="3"/>
  <c r="R6550" i="3"/>
  <c r="Q6548" i="3"/>
  <c r="R6519" i="3"/>
  <c r="V3265" i="2" s="1"/>
  <c r="Q6517" i="3"/>
  <c r="Q6515" i="3"/>
  <c r="Q6513" i="3"/>
  <c r="Q6490" i="3"/>
  <c r="R6485" i="3"/>
  <c r="V3252" i="2" s="1"/>
  <c r="R6480" i="3"/>
  <c r="V3247" i="2" s="1"/>
  <c r="S6470" i="3"/>
  <c r="Q6470" i="3"/>
  <c r="R6465" i="3"/>
  <c r="Q6455" i="3"/>
  <c r="R6455" i="3"/>
  <c r="V3237" i="2" s="1"/>
  <c r="S6437" i="3"/>
  <c r="W3220" i="2" s="1"/>
  <c r="Q6437" i="3"/>
  <c r="Q6416" i="3"/>
  <c r="S6416" i="3"/>
  <c r="S6413" i="3"/>
  <c r="W3214" i="2" s="1"/>
  <c r="R6413" i="3"/>
  <c r="V3214" i="2" s="1"/>
  <c r="S6621" i="3"/>
  <c r="W3317" i="2" s="1"/>
  <c r="S6605" i="3"/>
  <c r="W3305" i="2" s="1"/>
  <c r="S6589" i="3"/>
  <c r="R6495" i="3"/>
  <c r="V3260" i="2" s="1"/>
  <c r="S6495" i="3"/>
  <c r="W3260" i="2" s="1"/>
  <c r="S6446" i="3"/>
  <c r="W3228" i="2" s="1"/>
  <c r="Q6446" i="3"/>
  <c r="R6443" i="3"/>
  <c r="V3225" i="2" s="1"/>
  <c r="Q6443" i="3"/>
  <c r="R6419" i="3"/>
  <c r="Q6419" i="3"/>
  <c r="Q6415" i="3"/>
  <c r="R6415" i="3"/>
  <c r="S6415" i="3"/>
  <c r="R6395" i="3"/>
  <c r="Q6395" i="3"/>
  <c r="R6371" i="3"/>
  <c r="Q6371" i="3"/>
  <c r="S6371" i="3"/>
  <c r="R6355" i="3"/>
  <c r="Q6355" i="3"/>
  <c r="S6355" i="3"/>
  <c r="R6346" i="3"/>
  <c r="S6346" i="3"/>
  <c r="R6621" i="3"/>
  <c r="V3317" i="2" s="1"/>
  <c r="R6605" i="3"/>
  <c r="R6589" i="3"/>
  <c r="S6553" i="3"/>
  <c r="Q6542" i="3"/>
  <c r="R6542" i="3"/>
  <c r="S6540" i="3"/>
  <c r="W3282" i="2" s="1"/>
  <c r="R6540" i="3"/>
  <c r="V3282" i="2" s="1"/>
  <c r="R6499" i="3"/>
  <c r="S6499" i="3"/>
  <c r="R6494" i="3"/>
  <c r="S6484" i="3"/>
  <c r="W3251" i="2" s="1"/>
  <c r="Q6477" i="3"/>
  <c r="R6477" i="3"/>
  <c r="V3246" i="2" s="1"/>
  <c r="R6474" i="3"/>
  <c r="Q6472" i="3"/>
  <c r="S6472" i="3"/>
  <c r="S6469" i="3"/>
  <c r="Q6439" i="3"/>
  <c r="R6439" i="3"/>
  <c r="S6439" i="3"/>
  <c r="R6427" i="3"/>
  <c r="Q6427" i="3"/>
  <c r="S6424" i="3"/>
  <c r="Q6408" i="3"/>
  <c r="R6408" i="3"/>
  <c r="V3209" i="2" s="1"/>
  <c r="S6408" i="3"/>
  <c r="W3209" i="2" s="1"/>
  <c r="Q6384" i="3"/>
  <c r="R6384" i="3"/>
  <c r="S6384" i="3"/>
  <c r="R6378" i="3"/>
  <c r="V3194" i="2" s="1"/>
  <c r="S6378" i="3"/>
  <c r="W3194" i="2" s="1"/>
  <c r="Q6378" i="3"/>
  <c r="Q6368" i="3"/>
  <c r="R6368" i="3"/>
  <c r="V3191" i="2" s="1"/>
  <c r="S6665" i="3"/>
  <c r="S6657" i="3"/>
  <c r="S6649" i="3"/>
  <c r="S6641" i="3"/>
  <c r="S6633" i="3"/>
  <c r="S6617" i="3"/>
  <c r="W3313" i="2" s="1"/>
  <c r="S6601" i="3"/>
  <c r="W3303" i="2" s="1"/>
  <c r="S6585" i="3"/>
  <c r="Q6553" i="3"/>
  <c r="Q6494" i="3"/>
  <c r="R6484" i="3"/>
  <c r="V3251" i="2" s="1"/>
  <c r="Q6474" i="3"/>
  <c r="R6469" i="3"/>
  <c r="S6454" i="3"/>
  <c r="W3236" i="2" s="1"/>
  <c r="Q6454" i="3"/>
  <c r="R6442" i="3"/>
  <c r="V3224" i="2" s="1"/>
  <c r="S6442" i="3"/>
  <c r="W3224" i="2" s="1"/>
  <c r="R6435" i="3"/>
  <c r="Q6435" i="3"/>
  <c r="R6424" i="3"/>
  <c r="R6418" i="3"/>
  <c r="S6418" i="3"/>
  <c r="Q6418" i="3"/>
  <c r="Q6407" i="3"/>
  <c r="R6407" i="3"/>
  <c r="V3208" i="2" s="1"/>
  <c r="S6407" i="3"/>
  <c r="W3208" i="2" s="1"/>
  <c r="S6381" i="3"/>
  <c r="W3197" i="2" s="1"/>
  <c r="Q6381" i="3"/>
  <c r="S6624" i="3"/>
  <c r="W3320" i="2" s="1"/>
  <c r="S6608" i="3"/>
  <c r="S6592" i="3"/>
  <c r="R6570" i="3"/>
  <c r="V3286" i="2" s="1"/>
  <c r="S6537" i="3"/>
  <c r="W3279" i="2" s="1"/>
  <c r="R6506" i="3"/>
  <c r="S6496" i="3"/>
  <c r="W3261" i="2" s="1"/>
  <c r="S6481" i="3"/>
  <c r="W3248" i="2" s="1"/>
  <c r="R6479" i="3"/>
  <c r="S6479" i="3"/>
  <c r="S6471" i="3"/>
  <c r="Q6448" i="3"/>
  <c r="R6448" i="3"/>
  <c r="V3230" i="2" s="1"/>
  <c r="R6387" i="3"/>
  <c r="S6387" i="3"/>
  <c r="Q6387" i="3"/>
  <c r="Q6383" i="3"/>
  <c r="R6383" i="3"/>
  <c r="V3199" i="2" s="1"/>
  <c r="S6383" i="3"/>
  <c r="W3199" i="2" s="1"/>
  <c r="Q6344" i="3"/>
  <c r="R6344" i="3"/>
  <c r="S6344" i="3"/>
  <c r="S6444" i="3"/>
  <c r="W3226" i="2" s="1"/>
  <c r="R6434" i="3"/>
  <c r="V3219" i="2" s="1"/>
  <c r="S6434" i="3"/>
  <c r="W3219" i="2" s="1"/>
  <c r="S6421" i="3"/>
  <c r="Q6421" i="3"/>
  <c r="Q6412" i="3"/>
  <c r="R6412" i="3"/>
  <c r="V3213" i="2" s="1"/>
  <c r="Q6409" i="3"/>
  <c r="R6409" i="3"/>
  <c r="V3210" i="2" s="1"/>
  <c r="Q6377" i="3"/>
  <c r="S6377" i="3"/>
  <c r="W3193" i="2" s="1"/>
  <c r="R6370" i="3"/>
  <c r="S6370" i="3"/>
  <c r="Q6367" i="3"/>
  <c r="R6367" i="3"/>
  <c r="V3190" i="2" s="1"/>
  <c r="S6367" i="3"/>
  <c r="W3190" i="2" s="1"/>
  <c r="S6349" i="3"/>
  <c r="R6349" i="3"/>
  <c r="Q6400" i="3"/>
  <c r="S6400" i="3"/>
  <c r="W3203" i="2" s="1"/>
  <c r="R6397" i="3"/>
  <c r="R6394" i="3"/>
  <c r="S6394" i="3"/>
  <c r="Q6364" i="3"/>
  <c r="R6364" i="3"/>
  <c r="V3187" i="2" s="1"/>
  <c r="R6354" i="3"/>
  <c r="S6354" i="3"/>
  <c r="Q6354" i="3"/>
  <c r="Q6351" i="3"/>
  <c r="R6351" i="3"/>
  <c r="V3177" i="2" s="1"/>
  <c r="S6351" i="3"/>
  <c r="W3177" i="2" s="1"/>
  <c r="Q6345" i="3"/>
  <c r="R6345" i="3"/>
  <c r="S6345" i="3"/>
  <c r="Q6336" i="3"/>
  <c r="S6336" i="3"/>
  <c r="Q6436" i="3"/>
  <c r="R6436" i="3"/>
  <c r="S6436" i="3"/>
  <c r="Q6420" i="3"/>
  <c r="R6420" i="3"/>
  <c r="R6411" i="3"/>
  <c r="V3212" i="2" s="1"/>
  <c r="S6411" i="3"/>
  <c r="W3212" i="2" s="1"/>
  <c r="Q6397" i="3"/>
  <c r="Q6391" i="3"/>
  <c r="R6391" i="3"/>
  <c r="S6391" i="3"/>
  <c r="Q6376" i="3"/>
  <c r="S6376" i="3"/>
  <c r="S6373" i="3"/>
  <c r="R6373" i="3"/>
  <c r="Q6399" i="3"/>
  <c r="R6399" i="3"/>
  <c r="V3202" i="2" s="1"/>
  <c r="S6399" i="3"/>
  <c r="W3202" i="2" s="1"/>
  <c r="Q6388" i="3"/>
  <c r="R6388" i="3"/>
  <c r="Q6385" i="3"/>
  <c r="R6385" i="3"/>
  <c r="Q6375" i="3"/>
  <c r="R6375" i="3"/>
  <c r="S6375" i="3"/>
  <c r="Q6372" i="3"/>
  <c r="R6372" i="3"/>
  <c r="S6372" i="3"/>
  <c r="Q6360" i="3"/>
  <c r="S6360" i="3"/>
  <c r="W3183" i="2" s="1"/>
  <c r="R6402" i="3"/>
  <c r="S6402" i="3"/>
  <c r="Q6396" i="3"/>
  <c r="R6396" i="3"/>
  <c r="S6396" i="3"/>
  <c r="S6357" i="3"/>
  <c r="W3180" i="2" s="1"/>
  <c r="Q6357" i="3"/>
  <c r="R6450" i="3"/>
  <c r="V3232" i="2" s="1"/>
  <c r="S6450" i="3"/>
  <c r="W3232" i="2" s="1"/>
  <c r="R6426" i="3"/>
  <c r="S6426" i="3"/>
  <c r="Q6380" i="3"/>
  <c r="R6380" i="3"/>
  <c r="V3196" i="2" s="1"/>
  <c r="R6362" i="3"/>
  <c r="V3185" i="2" s="1"/>
  <c r="S6362" i="3"/>
  <c r="W3185" i="2" s="1"/>
  <c r="S6363" i="3"/>
  <c r="W3186" i="2" s="1"/>
  <c r="R6361" i="3"/>
  <c r="V3184" i="2" s="1"/>
  <c r="Q6356" i="3"/>
  <c r="R6356" i="3"/>
  <c r="V3179" i="2" s="1"/>
  <c r="Q6343" i="3"/>
  <c r="R6343" i="3"/>
  <c r="V3175" i="2" s="1"/>
  <c r="S6343" i="3"/>
  <c r="W3175" i="2" s="1"/>
  <c r="R6338" i="3"/>
  <c r="S6338" i="3"/>
  <c r="R6330" i="3"/>
  <c r="S6330" i="3"/>
  <c r="Q6348" i="3"/>
  <c r="R6348" i="3"/>
  <c r="Q6335" i="3"/>
  <c r="R6335" i="3"/>
  <c r="S6335" i="3"/>
  <c r="Q6404" i="3"/>
  <c r="R6404" i="3"/>
  <c r="V3205" i="2" s="1"/>
  <c r="R6386" i="3"/>
  <c r="S6386" i="3"/>
  <c r="S6347" i="3"/>
  <c r="Q6340" i="3"/>
  <c r="R6340" i="3"/>
  <c r="S6337" i="3"/>
  <c r="Q6332" i="3"/>
  <c r="R6332" i="3"/>
  <c r="S6332" i="3"/>
  <c r="Q6329" i="3"/>
  <c r="R6329" i="3"/>
  <c r="S6329" i="3"/>
  <c r="P3312" i="3"/>
  <c r="S1658" i="2"/>
  <c r="P4640" i="3"/>
  <c r="R4640" i="3" s="1"/>
  <c r="V2326" i="2" s="1"/>
  <c r="S2326" i="2"/>
  <c r="P3065" i="3"/>
  <c r="S3065" i="3" s="1"/>
  <c r="W1538" i="2" s="1"/>
  <c r="T1868" i="2"/>
  <c r="U1868" i="2" s="1"/>
  <c r="R3721" i="3"/>
  <c r="V1868" i="2" s="1"/>
  <c r="P3683" i="3"/>
  <c r="S1847" i="2"/>
  <c r="R3320" i="3"/>
  <c r="V1666" i="2" s="1"/>
  <c r="T1666" i="2"/>
  <c r="U1666" i="2" s="1"/>
  <c r="Q4208" i="3"/>
  <c r="T2107" i="2"/>
  <c r="U2107" i="2" s="1"/>
  <c r="P4922" i="3"/>
  <c r="P4901" i="3"/>
  <c r="T2455" i="2" s="1"/>
  <c r="U2455" i="2" s="1"/>
  <c r="S2455" i="2"/>
  <c r="P4820" i="3"/>
  <c r="Q4820" i="3" s="1"/>
  <c r="S2412" i="2"/>
  <c r="P4777" i="3"/>
  <c r="R4777" i="3" s="1"/>
  <c r="V2390" i="2" s="1"/>
  <c r="S2390" i="2"/>
  <c r="P4628" i="3"/>
  <c r="T2319" i="2" s="1"/>
  <c r="U2319" i="2" s="1"/>
  <c r="S2319" i="2"/>
  <c r="Q5737" i="3"/>
  <c r="T2877" i="2"/>
  <c r="U2877" i="2" s="1"/>
  <c r="P5729" i="3"/>
  <c r="S2869" i="2"/>
  <c r="R5705" i="3"/>
  <c r="S5705" i="3"/>
  <c r="R5101" i="3"/>
  <c r="S5101" i="3"/>
  <c r="P4900" i="3"/>
  <c r="T2454" i="2" s="1"/>
  <c r="U2454" i="2" s="1"/>
  <c r="S2454" i="2"/>
  <c r="P5736" i="3"/>
  <c r="S2876" i="2"/>
  <c r="P5710" i="3"/>
  <c r="R5710" i="3" s="1"/>
  <c r="V2859" i="2" s="1"/>
  <c r="S2859" i="2"/>
  <c r="Q5291" i="3"/>
  <c r="R5291" i="3"/>
  <c r="S5291" i="3"/>
  <c r="Q6244" i="3"/>
  <c r="R6244" i="3"/>
  <c r="S6244" i="3"/>
  <c r="S1559" i="2"/>
  <c r="T1867" i="2"/>
  <c r="U1867" i="2" s="1"/>
  <c r="S1621" i="2"/>
  <c r="Q3847" i="3"/>
  <c r="R3847" i="3"/>
  <c r="P3666" i="3"/>
  <c r="T1840" i="2" s="1"/>
  <c r="U1840" i="2" s="1"/>
  <c r="S1840" i="2"/>
  <c r="P3361" i="3"/>
  <c r="S1688" i="2"/>
  <c r="P3226" i="3"/>
  <c r="T1622" i="2" s="1"/>
  <c r="U1622" i="2" s="1"/>
  <c r="S1622" i="2"/>
  <c r="P4833" i="3"/>
  <c r="S2424" i="2"/>
  <c r="P4826" i="3"/>
  <c r="Q4826" i="3" s="1"/>
  <c r="S2418" i="2"/>
  <c r="Q4790" i="3"/>
  <c r="P5761" i="3"/>
  <c r="S2885" i="2"/>
  <c r="P5673" i="3"/>
  <c r="S2846" i="2"/>
  <c r="S2840" i="2"/>
  <c r="P5662" i="3"/>
  <c r="S5662" i="3" s="1"/>
  <c r="W2840" i="2" s="1"/>
  <c r="R5334" i="3"/>
  <c r="Q5334" i="3"/>
  <c r="P5308" i="3"/>
  <c r="T2663" i="2" s="1"/>
  <c r="U2663" i="2" s="1"/>
  <c r="S2663" i="2"/>
  <c r="P5303" i="3"/>
  <c r="S2658" i="2"/>
  <c r="R5216" i="3"/>
  <c r="V2617" i="2" s="1"/>
  <c r="S5216" i="3"/>
  <c r="W2617" i="2" s="1"/>
  <c r="P5181" i="3"/>
  <c r="S2598" i="2"/>
  <c r="P4907" i="3"/>
  <c r="S2461" i="2"/>
  <c r="R4569" i="3"/>
  <c r="Q4569" i="3"/>
  <c r="T1461" i="2"/>
  <c r="U1461" i="2" s="1"/>
  <c r="S1950" i="2"/>
  <c r="S1867" i="2"/>
  <c r="S3749" i="3"/>
  <c r="R3749" i="3"/>
  <c r="P3718" i="3"/>
  <c r="S1865" i="2"/>
  <c r="P3711" i="3"/>
  <c r="S1858" i="2"/>
  <c r="Q4680" i="3"/>
  <c r="T2346" i="2"/>
  <c r="U2346" i="2" s="1"/>
  <c r="P4509" i="3"/>
  <c r="T2261" i="2" s="1"/>
  <c r="U2261" i="2" s="1"/>
  <c r="S2261" i="2"/>
  <c r="P5823" i="3"/>
  <c r="T2914" i="2" s="1"/>
  <c r="U2914" i="2" s="1"/>
  <c r="S2914" i="2"/>
  <c r="P5767" i="3"/>
  <c r="S2891" i="2"/>
  <c r="S3227" i="3"/>
  <c r="W1623" i="2" s="1"/>
  <c r="T1623" i="2"/>
  <c r="U1623" i="2" s="1"/>
  <c r="S1440" i="2"/>
  <c r="S2047" i="2"/>
  <c r="T1943" i="2"/>
  <c r="U1943" i="2" s="1"/>
  <c r="S1854" i="2"/>
  <c r="S1659" i="2"/>
  <c r="S1645" i="2"/>
  <c r="P4340" i="3"/>
  <c r="T2178" i="2" s="1"/>
  <c r="U2178" i="2" s="1"/>
  <c r="S4254" i="3"/>
  <c r="W2135" i="2" s="1"/>
  <c r="T2135" i="2"/>
  <c r="U2135" i="2" s="1"/>
  <c r="P4183" i="3"/>
  <c r="T2098" i="2" s="1"/>
  <c r="U2098" i="2" s="1"/>
  <c r="S2098" i="2"/>
  <c r="P4155" i="3"/>
  <c r="S4155" i="3" s="1"/>
  <c r="W2080" i="2" s="1"/>
  <c r="Q4932" i="3"/>
  <c r="R4932" i="3"/>
  <c r="S4758" i="3"/>
  <c r="W2385" i="2" s="1"/>
  <c r="Q4758" i="3"/>
  <c r="T2385" i="2"/>
  <c r="U2385" i="2" s="1"/>
  <c r="S2910" i="2"/>
  <c r="P5829" i="3"/>
  <c r="S2917" i="2"/>
  <c r="Q5772" i="3"/>
  <c r="R5772" i="3"/>
  <c r="S2890" i="2"/>
  <c r="P5766" i="3"/>
  <c r="Q5740" i="3"/>
  <c r="R5740" i="3"/>
  <c r="S5374" i="3"/>
  <c r="W2691" i="2" s="1"/>
  <c r="T2691" i="2"/>
  <c r="U2691" i="2" s="1"/>
  <c r="S1943" i="2"/>
  <c r="T1886" i="2"/>
  <c r="U1886" i="2" s="1"/>
  <c r="S1708" i="2"/>
  <c r="P3411" i="3"/>
  <c r="T1708" i="2" s="1"/>
  <c r="U1708" i="2" s="1"/>
  <c r="P3403" i="3"/>
  <c r="P3237" i="3"/>
  <c r="S1628" i="2"/>
  <c r="S2112" i="2"/>
  <c r="R4877" i="3"/>
  <c r="S4877" i="3"/>
  <c r="R4845" i="3"/>
  <c r="S4845" i="3"/>
  <c r="P4802" i="3"/>
  <c r="R4802" i="3" s="1"/>
  <c r="V2407" i="2" s="1"/>
  <c r="S2407" i="2"/>
  <c r="T2356" i="2"/>
  <c r="U2356" i="2" s="1"/>
  <c r="Q4705" i="3"/>
  <c r="P4693" i="3"/>
  <c r="S2348" i="2"/>
  <c r="P4616" i="3"/>
  <c r="T2312" i="2" s="1"/>
  <c r="U2312" i="2" s="1"/>
  <c r="S2312" i="2"/>
  <c r="P4601" i="3"/>
  <c r="S2304" i="2"/>
  <c r="P4471" i="3"/>
  <c r="S2238" i="2"/>
  <c r="S2923" i="2"/>
  <c r="P5842" i="3"/>
  <c r="T2923" i="2" s="1"/>
  <c r="U2923" i="2" s="1"/>
  <c r="Q5828" i="3"/>
  <c r="T2916" i="2"/>
  <c r="U2916" i="2" s="1"/>
  <c r="R5690" i="3"/>
  <c r="V2851" i="2" s="1"/>
  <c r="T2851" i="2"/>
  <c r="U2851" i="2" s="1"/>
  <c r="R5684" i="3"/>
  <c r="S5684" i="3"/>
  <c r="P5613" i="3"/>
  <c r="T2817" i="2" s="1"/>
  <c r="U2817" i="2" s="1"/>
  <c r="S2817" i="2"/>
  <c r="P5600" i="3"/>
  <c r="S2809" i="2"/>
  <c r="P5535" i="3"/>
  <c r="T2772" i="2" s="1"/>
  <c r="U2772" i="2" s="1"/>
  <c r="S2772" i="2"/>
  <c r="P5521" i="3"/>
  <c r="S2766" i="2"/>
  <c r="P5076" i="3"/>
  <c r="S2548" i="2"/>
  <c r="Q5043" i="3"/>
  <c r="S5043" i="3"/>
  <c r="R5043" i="3"/>
  <c r="T1952" i="2"/>
  <c r="U1952" i="2" s="1"/>
  <c r="S1886" i="2"/>
  <c r="S1666" i="2"/>
  <c r="Q3533" i="3"/>
  <c r="T1773" i="2"/>
  <c r="U1773" i="2" s="1"/>
  <c r="Q3525" i="3"/>
  <c r="T1771" i="2"/>
  <c r="U1771" i="2" s="1"/>
  <c r="P3494" i="3"/>
  <c r="S1754" i="2"/>
  <c r="P3486" i="3"/>
  <c r="S1749" i="2"/>
  <c r="P3471" i="3"/>
  <c r="T1742" i="2" s="1"/>
  <c r="U1742" i="2" s="1"/>
  <c r="S1742" i="2"/>
  <c r="P4377" i="3"/>
  <c r="S2200" i="2"/>
  <c r="R4273" i="3"/>
  <c r="Q4273" i="3"/>
  <c r="Q4856" i="3"/>
  <c r="S4856" i="3"/>
  <c r="W2435" i="2" s="1"/>
  <c r="T2435" i="2"/>
  <c r="U2435" i="2" s="1"/>
  <c r="S2429" i="2"/>
  <c r="P4850" i="3"/>
  <c r="R4850" i="3" s="1"/>
  <c r="V2429" i="2" s="1"/>
  <c r="P4615" i="3"/>
  <c r="T2311" i="2" s="1"/>
  <c r="U2311" i="2" s="1"/>
  <c r="S2311" i="2"/>
  <c r="P4470" i="3"/>
  <c r="S2237" i="2"/>
  <c r="P4462" i="3"/>
  <c r="T2236" i="2" s="1"/>
  <c r="U2236" i="2" s="1"/>
  <c r="S2236" i="2"/>
  <c r="P4454" i="3"/>
  <c r="T2233" i="2" s="1"/>
  <c r="U2233" i="2" s="1"/>
  <c r="S2233" i="2"/>
  <c r="S5784" i="3"/>
  <c r="W2900" i="2" s="1"/>
  <c r="R5784" i="3"/>
  <c r="V2900" i="2" s="1"/>
  <c r="T2900" i="2"/>
  <c r="U2900" i="2" s="1"/>
  <c r="P5694" i="3"/>
  <c r="S2855" i="2"/>
  <c r="P5607" i="3"/>
  <c r="S2814" i="2"/>
  <c r="R5548" i="3"/>
  <c r="V2780" i="2" s="1"/>
  <c r="T2780" i="2"/>
  <c r="U2780" i="2" s="1"/>
  <c r="P5541" i="3"/>
  <c r="S2778" i="2"/>
  <c r="R5534" i="3"/>
  <c r="V2771" i="2" s="1"/>
  <c r="T2771" i="2"/>
  <c r="U2771" i="2" s="1"/>
  <c r="P5520" i="3"/>
  <c r="T2765" i="2" s="1"/>
  <c r="U2765" i="2" s="1"/>
  <c r="S2765" i="2"/>
  <c r="P5467" i="3"/>
  <c r="T2738" i="2" s="1"/>
  <c r="U2738" i="2" s="1"/>
  <c r="S2738" i="2"/>
  <c r="R5082" i="3"/>
  <c r="V2552" i="2" s="1"/>
  <c r="T2552" i="2"/>
  <c r="U2552" i="2" s="1"/>
  <c r="Q5082" i="3"/>
  <c r="R3735" i="3"/>
  <c r="V1873" i="2" s="1"/>
  <c r="Q3735" i="3"/>
  <c r="P4827" i="3"/>
  <c r="S2419" i="2"/>
  <c r="Q4654" i="3"/>
  <c r="R4654" i="3"/>
  <c r="P4562" i="3"/>
  <c r="S4562" i="3" s="1"/>
  <c r="W2287" i="2" s="1"/>
  <c r="S2287" i="2"/>
  <c r="S1952" i="2"/>
  <c r="R4134" i="3"/>
  <c r="T2031" i="2"/>
  <c r="U2031" i="2" s="1"/>
  <c r="R4047" i="3"/>
  <c r="V2031" i="2" s="1"/>
  <c r="S3857" i="3"/>
  <c r="W1930" i="2" s="1"/>
  <c r="Q3857" i="3"/>
  <c r="P3663" i="3"/>
  <c r="S1837" i="2"/>
  <c r="S3656" i="3"/>
  <c r="W1834" i="2" s="1"/>
  <c r="T1834" i="2"/>
  <c r="U1834" i="2" s="1"/>
  <c r="P3524" i="3"/>
  <c r="T1770" i="2" s="1"/>
  <c r="U1770" i="2" s="1"/>
  <c r="S1770" i="2"/>
  <c r="P3516" i="3"/>
  <c r="T1762" i="2" s="1"/>
  <c r="U1762" i="2" s="1"/>
  <c r="S1762" i="2"/>
  <c r="P3493" i="3"/>
  <c r="S1753" i="2"/>
  <c r="P3485" i="3"/>
  <c r="S1748" i="2"/>
  <c r="P3462" i="3"/>
  <c r="S3462" i="3" s="1"/>
  <c r="W1738" i="2" s="1"/>
  <c r="S1738" i="2"/>
  <c r="P3417" i="3"/>
  <c r="T1711" i="2" s="1"/>
  <c r="U1711" i="2" s="1"/>
  <c r="S1711" i="2"/>
  <c r="P3274" i="3"/>
  <c r="T1639" i="2" s="1"/>
  <c r="U1639" i="2" s="1"/>
  <c r="S1639" i="2"/>
  <c r="P3267" i="3"/>
  <c r="T1635" i="2" s="1"/>
  <c r="U1635" i="2" s="1"/>
  <c r="S1635" i="2"/>
  <c r="P3259" i="3"/>
  <c r="T1632" i="2" s="1"/>
  <c r="U1632" i="2" s="1"/>
  <c r="S1632" i="2"/>
  <c r="S2214" i="2"/>
  <c r="P4416" i="3"/>
  <c r="Q4416" i="3" s="1"/>
  <c r="P4368" i="3"/>
  <c r="S2195" i="2"/>
  <c r="S2406" i="2"/>
  <c r="S2289" i="2"/>
  <c r="P4895" i="3"/>
  <c r="Q4895" i="3" s="1"/>
  <c r="S2449" i="2"/>
  <c r="P4855" i="3"/>
  <c r="S2434" i="2"/>
  <c r="P4821" i="3"/>
  <c r="S2413" i="2"/>
  <c r="P4813" i="3"/>
  <c r="S2408" i="2"/>
  <c r="P4728" i="3"/>
  <c r="R4728" i="3" s="1"/>
  <c r="V2370" i="2" s="1"/>
  <c r="S2370" i="2"/>
  <c r="P4710" i="3"/>
  <c r="T2361" i="2" s="1"/>
  <c r="U2361" i="2" s="1"/>
  <c r="P4545" i="3"/>
  <c r="S2275" i="2"/>
  <c r="Q5705" i="3"/>
  <c r="P5636" i="3"/>
  <c r="S2828" i="2"/>
  <c r="P5096" i="3"/>
  <c r="S2557" i="2"/>
  <c r="P5086" i="3"/>
  <c r="S2555" i="2"/>
  <c r="P6285" i="3"/>
  <c r="T3149" i="2" s="1"/>
  <c r="U3149" i="2" s="1"/>
  <c r="S3149" i="2"/>
  <c r="Q6107" i="3"/>
  <c r="S6107" i="3"/>
  <c r="R6107" i="3"/>
  <c r="S2458" i="2"/>
  <c r="S2247" i="2"/>
  <c r="S4794" i="3"/>
  <c r="W2399" i="2" s="1"/>
  <c r="T2613" i="2"/>
  <c r="U2613" i="2" s="1"/>
  <c r="S2603" i="2"/>
  <c r="S2537" i="2"/>
  <c r="R5827" i="3"/>
  <c r="S5816" i="3"/>
  <c r="W2909" i="2" s="1"/>
  <c r="Q5816" i="3"/>
  <c r="R5809" i="3"/>
  <c r="V2908" i="2" s="1"/>
  <c r="Q5809" i="3"/>
  <c r="S5760" i="3"/>
  <c r="W2884" i="2" s="1"/>
  <c r="Q5760" i="3"/>
  <c r="R5760" i="3"/>
  <c r="V2884" i="2" s="1"/>
  <c r="R5264" i="3"/>
  <c r="V2635" i="2" s="1"/>
  <c r="Q5264" i="3"/>
  <c r="T2635" i="2"/>
  <c r="U2635" i="2" s="1"/>
  <c r="Q5246" i="3"/>
  <c r="R5246" i="3"/>
  <c r="S3087" i="2"/>
  <c r="P6160" i="3"/>
  <c r="S6160" i="3" s="1"/>
  <c r="W3087" i="2" s="1"/>
  <c r="T1692" i="2"/>
  <c r="U1692" i="2" s="1"/>
  <c r="S1608" i="2"/>
  <c r="Q3229" i="3"/>
  <c r="S2175" i="2"/>
  <c r="S2157" i="2"/>
  <c r="P4433" i="3"/>
  <c r="P4413" i="3"/>
  <c r="P4344" i="3"/>
  <c r="R4331" i="3"/>
  <c r="P4257" i="3"/>
  <c r="S4225" i="3"/>
  <c r="S4199" i="3"/>
  <c r="P4186" i="3"/>
  <c r="T2101" i="2" s="1"/>
  <c r="U2101" i="2" s="1"/>
  <c r="S2388" i="2"/>
  <c r="Q4886" i="3"/>
  <c r="P4818" i="3"/>
  <c r="S4811" i="3"/>
  <c r="P4799" i="3"/>
  <c r="R4761" i="3"/>
  <c r="V2388" i="2" s="1"/>
  <c r="P4755" i="3"/>
  <c r="T2382" i="2" s="1"/>
  <c r="U2382" i="2" s="1"/>
  <c r="P4696" i="3"/>
  <c r="Q4696" i="3" s="1"/>
  <c r="R4633" i="3"/>
  <c r="V2324" i="2" s="1"/>
  <c r="R4542" i="3"/>
  <c r="V2272" i="2" s="1"/>
  <c r="S4474" i="3"/>
  <c r="W2239" i="2" s="1"/>
  <c r="S2655" i="2"/>
  <c r="S2613" i="2"/>
  <c r="R5708" i="3"/>
  <c r="R5665" i="3"/>
  <c r="V2843" i="2" s="1"/>
  <c r="R5473" i="3"/>
  <c r="V2744" i="2" s="1"/>
  <c r="Q5473" i="3"/>
  <c r="R5417" i="3"/>
  <c r="V2711" i="2" s="1"/>
  <c r="Q5417" i="3"/>
  <c r="T2711" i="2"/>
  <c r="U2711" i="2" s="1"/>
  <c r="S5073" i="3"/>
  <c r="W2545" i="2" s="1"/>
  <c r="T2545" i="2"/>
  <c r="U2545" i="2" s="1"/>
  <c r="Q5644" i="3"/>
  <c r="S5644" i="3"/>
  <c r="S5624" i="3"/>
  <c r="Q5624" i="3"/>
  <c r="R5624" i="3"/>
  <c r="Q5324" i="3"/>
  <c r="S5324" i="3"/>
  <c r="P5078" i="3"/>
  <c r="Q5078" i="3" s="1"/>
  <c r="S2550" i="2"/>
  <c r="S5053" i="3"/>
  <c r="W2537" i="2" s="1"/>
  <c r="R5053" i="3"/>
  <c r="V2537" i="2" s="1"/>
  <c r="T2537" i="2"/>
  <c r="U2537" i="2" s="1"/>
  <c r="Q4944" i="3"/>
  <c r="S4944" i="3"/>
  <c r="T1793" i="2"/>
  <c r="U1793" i="2" s="1"/>
  <c r="S1789" i="2"/>
  <c r="S1690" i="2"/>
  <c r="P4092" i="3"/>
  <c r="Q4092" i="3" s="1"/>
  <c r="R4064" i="3"/>
  <c r="V2039" i="2" s="1"/>
  <c r="Q3786" i="3"/>
  <c r="S3756" i="3"/>
  <c r="W1885" i="2" s="1"/>
  <c r="R3679" i="3"/>
  <c r="R3329" i="3"/>
  <c r="V1670" i="2" s="1"/>
  <c r="R3276" i="3"/>
  <c r="V1641" i="2" s="1"/>
  <c r="P4417" i="3"/>
  <c r="S4256" i="3"/>
  <c r="W2137" i="2" s="1"/>
  <c r="R4198" i="3"/>
  <c r="S2399" i="2"/>
  <c r="T2272" i="2"/>
  <c r="U2272" i="2" s="1"/>
  <c r="S2267" i="2"/>
  <c r="Q4891" i="3"/>
  <c r="Q4874" i="3"/>
  <c r="P4786" i="3"/>
  <c r="T2395" i="2" s="1"/>
  <c r="U2395" i="2" s="1"/>
  <c r="S4772" i="3"/>
  <c r="Q5838" i="3"/>
  <c r="S5838" i="3"/>
  <c r="S5763" i="3"/>
  <c r="W2887" i="2" s="1"/>
  <c r="Q5763" i="3"/>
  <c r="R5763" i="3"/>
  <c r="V2887" i="2" s="1"/>
  <c r="Q5732" i="3"/>
  <c r="R5732" i="3"/>
  <c r="V2872" i="2" s="1"/>
  <c r="Q5603" i="3"/>
  <c r="R5603" i="3"/>
  <c r="S5388" i="3"/>
  <c r="W2702" i="2" s="1"/>
  <c r="T2702" i="2"/>
  <c r="U2702" i="2" s="1"/>
  <c r="Q5353" i="3"/>
  <c r="T2687" i="2"/>
  <c r="U2687" i="2" s="1"/>
  <c r="R5353" i="3"/>
  <c r="V2687" i="2" s="1"/>
  <c r="R5225" i="3"/>
  <c r="Q5225" i="3"/>
  <c r="Q5046" i="3"/>
  <c r="R5046" i="3"/>
  <c r="V2530" i="2" s="1"/>
  <c r="S6280" i="3"/>
  <c r="Q6280" i="3"/>
  <c r="R6280" i="3"/>
  <c r="Q6268" i="3"/>
  <c r="R6268" i="3"/>
  <c r="S6268" i="3"/>
  <c r="R5972" i="3"/>
  <c r="V2991" i="2" s="1"/>
  <c r="S5972" i="3"/>
  <c r="W2991" i="2" s="1"/>
  <c r="Q5972" i="3"/>
  <c r="T2991" i="2"/>
  <c r="U2991" i="2" s="1"/>
  <c r="S2116" i="2"/>
  <c r="T2284" i="2"/>
  <c r="U2284" i="2" s="1"/>
  <c r="S2272" i="2"/>
  <c r="P4477" i="3"/>
  <c r="T2240" i="2" s="1"/>
  <c r="U2240" i="2" s="1"/>
  <c r="S2721" i="2"/>
  <c r="R5819" i="3"/>
  <c r="V2911" i="2" s="1"/>
  <c r="S5819" i="3"/>
  <c r="W2911" i="2" s="1"/>
  <c r="R5780" i="3"/>
  <c r="Q5377" i="3"/>
  <c r="R5377" i="3"/>
  <c r="V2694" i="2" s="1"/>
  <c r="P5070" i="3"/>
  <c r="S2542" i="2"/>
  <c r="Q6292" i="3"/>
  <c r="R6292" i="3"/>
  <c r="V3152" i="2" s="1"/>
  <c r="T3153" i="2"/>
  <c r="U3153" i="2" s="1"/>
  <c r="S6292" i="3"/>
  <c r="S1811" i="2"/>
  <c r="S1798" i="2"/>
  <c r="S1777" i="2"/>
  <c r="S1735" i="2"/>
  <c r="S1678" i="2"/>
  <c r="S2169" i="2"/>
  <c r="S2150" i="2"/>
  <c r="S2084" i="2"/>
  <c r="S2358" i="2"/>
  <c r="S2284" i="2"/>
  <c r="S2490" i="2"/>
  <c r="R5628" i="3"/>
  <c r="V2820" i="2" s="1"/>
  <c r="S5628" i="3"/>
  <c r="W2820" i="2" s="1"/>
  <c r="Q5414" i="3"/>
  <c r="T2708" i="2"/>
  <c r="U2708" i="2" s="1"/>
  <c r="P5386" i="3"/>
  <c r="S2700" i="2"/>
  <c r="Q5106" i="3"/>
  <c r="R5106" i="3"/>
  <c r="S5106" i="3"/>
  <c r="R5069" i="3"/>
  <c r="V2541" i="2" s="1"/>
  <c r="T2541" i="2"/>
  <c r="U2541" i="2" s="1"/>
  <c r="Q4952" i="3"/>
  <c r="R4952" i="3"/>
  <c r="V2481" i="2" s="1"/>
  <c r="S4952" i="3"/>
  <c r="W2481" i="2" s="1"/>
  <c r="T2481" i="2"/>
  <c r="U2481" i="2" s="1"/>
  <c r="Q6278" i="3"/>
  <c r="R6278" i="3"/>
  <c r="S6278" i="3"/>
  <c r="P6299" i="3"/>
  <c r="T3156" i="2" s="1"/>
  <c r="U3156" i="2" s="1"/>
  <c r="S3156" i="2"/>
  <c r="R6279" i="3"/>
  <c r="Q6279" i="3"/>
  <c r="S6279" i="3"/>
  <c r="S6256" i="3"/>
  <c r="Q6256" i="3"/>
  <c r="T3133" i="2"/>
  <c r="U3133" i="2" s="1"/>
  <c r="R6256" i="3"/>
  <c r="Q6252" i="3"/>
  <c r="S6252" i="3"/>
  <c r="S6248" i="3"/>
  <c r="Q6248" i="3"/>
  <c r="P6232" i="3"/>
  <c r="S3121" i="2"/>
  <c r="S6216" i="3"/>
  <c r="Q6216" i="3"/>
  <c r="R6216" i="3"/>
  <c r="Q6212" i="3"/>
  <c r="S6212" i="3"/>
  <c r="Q6129" i="3"/>
  <c r="S6129" i="3"/>
  <c r="Q6066" i="3"/>
  <c r="R6066" i="3"/>
  <c r="S6066" i="3"/>
  <c r="P6050" i="3"/>
  <c r="S3029" i="2"/>
  <c r="S6038" i="3"/>
  <c r="Q6038" i="3"/>
  <c r="R6038" i="3"/>
  <c r="S6032" i="3"/>
  <c r="W3023" i="2" s="1"/>
  <c r="Q6032" i="3"/>
  <c r="R6032" i="3"/>
  <c r="V3023" i="2" s="1"/>
  <c r="T3023" i="2"/>
  <c r="U3023" i="2" s="1"/>
  <c r="R6028" i="3"/>
  <c r="V3019" i="2" s="1"/>
  <c r="T3019" i="2"/>
  <c r="U3019" i="2" s="1"/>
  <c r="R6003" i="3"/>
  <c r="S6003" i="3"/>
  <c r="Q5918" i="3"/>
  <c r="S5918" i="3"/>
  <c r="W2961" i="2" s="1"/>
  <c r="R5918" i="3"/>
  <c r="V2961" i="2" s="1"/>
  <c r="P5890" i="3"/>
  <c r="T2950" i="2" s="1"/>
  <c r="U2950" i="2" s="1"/>
  <c r="S2950" i="2"/>
  <c r="R5425" i="3"/>
  <c r="V2719" i="2" s="1"/>
  <c r="Q5425" i="3"/>
  <c r="R5326" i="3"/>
  <c r="V2673" i="2" s="1"/>
  <c r="S5326" i="3"/>
  <c r="W2673" i="2" s="1"/>
  <c r="S3173" i="2"/>
  <c r="P6328" i="3"/>
  <c r="S6328" i="3" s="1"/>
  <c r="W3173" i="2" s="1"/>
  <c r="S3170" i="2"/>
  <c r="P6324" i="3"/>
  <c r="Q6284" i="3"/>
  <c r="R6284" i="3"/>
  <c r="S6284" i="3"/>
  <c r="R6255" i="3"/>
  <c r="V3132" i="2" s="1"/>
  <c r="Q6255" i="3"/>
  <c r="S6255" i="3"/>
  <c r="W3132" i="2" s="1"/>
  <c r="P6221" i="3"/>
  <c r="T3118" i="2" s="1"/>
  <c r="U3118" i="2" s="1"/>
  <c r="S3118" i="2"/>
  <c r="P6215" i="3"/>
  <c r="S3115" i="2"/>
  <c r="S6200" i="3"/>
  <c r="R6200" i="3"/>
  <c r="T3107" i="2"/>
  <c r="U3107" i="2" s="1"/>
  <c r="S6192" i="3"/>
  <c r="W3099" i="2" s="1"/>
  <c r="Q6192" i="3"/>
  <c r="R6192" i="3"/>
  <c r="V3099" i="2" s="1"/>
  <c r="T3099" i="2"/>
  <c r="U3099" i="2" s="1"/>
  <c r="Q6141" i="3"/>
  <c r="S6141" i="3"/>
  <c r="W3074" i="2" s="1"/>
  <c r="P6069" i="3"/>
  <c r="S3040" i="2"/>
  <c r="S6019" i="3"/>
  <c r="Q6019" i="3"/>
  <c r="R6019" i="3"/>
  <c r="Q5851" i="3"/>
  <c r="S5851" i="3"/>
  <c r="W2930" i="2" s="1"/>
  <c r="R5851" i="3"/>
  <c r="V2930" i="2" s="1"/>
  <c r="T2930" i="2"/>
  <c r="U2930" i="2" s="1"/>
  <c r="R5513" i="3"/>
  <c r="V2758" i="2" s="1"/>
  <c r="S5513" i="3"/>
  <c r="W2758" i="2" s="1"/>
  <c r="Q5332" i="3"/>
  <c r="R5332" i="3"/>
  <c r="P6327" i="3"/>
  <c r="S3172" i="2"/>
  <c r="P6314" i="3"/>
  <c r="T3165" i="2" s="1"/>
  <c r="U3165" i="2" s="1"/>
  <c r="S3165" i="2"/>
  <c r="S3160" i="2"/>
  <c r="P6309" i="3"/>
  <c r="Q6309" i="3" s="1"/>
  <c r="R6263" i="3"/>
  <c r="S6263" i="3"/>
  <c r="W3114" i="2"/>
  <c r="Q6204" i="3"/>
  <c r="R6204" i="3"/>
  <c r="S6204" i="3"/>
  <c r="Q6073" i="3"/>
  <c r="R6073" i="3"/>
  <c r="V3044" i="2" s="1"/>
  <c r="S6073" i="3"/>
  <c r="W3044" i="2" s="1"/>
  <c r="P6042" i="3"/>
  <c r="S3025" i="2"/>
  <c r="R5907" i="3"/>
  <c r="Q5907" i="3"/>
  <c r="S5907" i="3"/>
  <c r="S2650" i="2"/>
  <c r="T2558" i="2"/>
  <c r="U2558" i="2" s="1"/>
  <c r="T2521" i="2"/>
  <c r="U2521" i="2" s="1"/>
  <c r="S2788" i="2"/>
  <c r="P5557" i="3"/>
  <c r="Q5337" i="3"/>
  <c r="R5337" i="3"/>
  <c r="S5337" i="3"/>
  <c r="Q4955" i="3"/>
  <c r="S4955" i="3"/>
  <c r="W2484" i="2" s="1"/>
  <c r="Q4950" i="3"/>
  <c r="S4950" i="3"/>
  <c r="W2479" i="2" s="1"/>
  <c r="S6326" i="3"/>
  <c r="W3171" i="2" s="1"/>
  <c r="T3171" i="2"/>
  <c r="U3171" i="2" s="1"/>
  <c r="Q6326" i="3"/>
  <c r="R6326" i="3"/>
  <c r="V3171" i="2" s="1"/>
  <c r="P6297" i="3"/>
  <c r="T3154" i="2" s="1"/>
  <c r="U3154" i="2" s="1"/>
  <c r="S3154" i="2"/>
  <c r="S3146" i="2"/>
  <c r="P6282" i="3"/>
  <c r="R6282" i="3" s="1"/>
  <c r="Q6254" i="3"/>
  <c r="R6254" i="3"/>
  <c r="V3131" i="2" s="1"/>
  <c r="R6238" i="3"/>
  <c r="S6238" i="3"/>
  <c r="Q6220" i="3"/>
  <c r="T3117" i="2"/>
  <c r="U3117" i="2" s="1"/>
  <c r="R6220" i="3"/>
  <c r="T3114" i="2"/>
  <c r="U3114" i="2" s="1"/>
  <c r="Q6214" i="3"/>
  <c r="R6214" i="3"/>
  <c r="Q6180" i="3"/>
  <c r="R6180" i="3"/>
  <c r="V3093" i="2" s="1"/>
  <c r="T3093" i="2"/>
  <c r="U3093" i="2" s="1"/>
  <c r="Q6169" i="3"/>
  <c r="S6169" i="3"/>
  <c r="P6118" i="3"/>
  <c r="S3063" i="2"/>
  <c r="R6072" i="3"/>
  <c r="V3043" i="2" s="1"/>
  <c r="T3043" i="2"/>
  <c r="U3043" i="2" s="1"/>
  <c r="R6053" i="3"/>
  <c r="V3032" i="2" s="1"/>
  <c r="S6053" i="3"/>
  <c r="W3032" i="2" s="1"/>
  <c r="R6035" i="3"/>
  <c r="Q6035" i="3"/>
  <c r="S6035" i="3"/>
  <c r="Q6022" i="3"/>
  <c r="R6022" i="3"/>
  <c r="S6022" i="3"/>
  <c r="S3011" i="2"/>
  <c r="T3163" i="2"/>
  <c r="U3163" i="2" s="1"/>
  <c r="Q6312" i="3"/>
  <c r="T3159" i="2"/>
  <c r="U3159" i="2" s="1"/>
  <c r="Q6308" i="3"/>
  <c r="R6308" i="3"/>
  <c r="V3159" i="2" s="1"/>
  <c r="Q6230" i="3"/>
  <c r="R6230" i="3"/>
  <c r="V3119" i="2" s="1"/>
  <c r="P6190" i="3"/>
  <c r="S3097" i="2"/>
  <c r="Q6153" i="3"/>
  <c r="R6153" i="3"/>
  <c r="S6126" i="3"/>
  <c r="W3071" i="2" s="1"/>
  <c r="T3071" i="2"/>
  <c r="U3071" i="2" s="1"/>
  <c r="S6079" i="3"/>
  <c r="R6079" i="3"/>
  <c r="S6046" i="3"/>
  <c r="R6046" i="3"/>
  <c r="Q5996" i="3"/>
  <c r="S5996" i="3"/>
  <c r="Q5986" i="3"/>
  <c r="S5986" i="3"/>
  <c r="Q5959" i="3"/>
  <c r="S5959" i="3"/>
  <c r="R5959" i="3"/>
  <c r="P5955" i="3"/>
  <c r="S2985" i="2"/>
  <c r="P5950" i="3"/>
  <c r="S2982" i="2"/>
  <c r="R5946" i="3"/>
  <c r="V2978" i="2" s="1"/>
  <c r="T2978" i="2"/>
  <c r="U2978" i="2" s="1"/>
  <c r="Q5915" i="3"/>
  <c r="R5915" i="3"/>
  <c r="S5915" i="3"/>
  <c r="Q5859" i="3"/>
  <c r="R5859" i="3"/>
  <c r="V2938" i="2" s="1"/>
  <c r="P5855" i="3"/>
  <c r="T2934" i="2" s="1"/>
  <c r="U2934" i="2" s="1"/>
  <c r="S2934" i="2"/>
  <c r="S2685" i="2"/>
  <c r="S2525" i="2"/>
  <c r="R5537" i="3"/>
  <c r="V2774" i="2" s="1"/>
  <c r="Q5537" i="3"/>
  <c r="R5449" i="3"/>
  <c r="V2731" i="2" s="1"/>
  <c r="Q5449" i="3"/>
  <c r="R5387" i="3"/>
  <c r="V2701" i="2" s="1"/>
  <c r="Q5387" i="3"/>
  <c r="S5387" i="3"/>
  <c r="W2701" i="2" s="1"/>
  <c r="Q5362" i="3"/>
  <c r="S4990" i="3"/>
  <c r="W2499" i="2" s="1"/>
  <c r="T3148" i="2"/>
  <c r="U3148" i="2" s="1"/>
  <c r="T3105" i="2"/>
  <c r="U3105" i="2" s="1"/>
  <c r="T3074" i="2"/>
  <c r="U3074" i="2" s="1"/>
  <c r="R6317" i="3"/>
  <c r="Q6317" i="3"/>
  <c r="S6296" i="3"/>
  <c r="Q6296" i="3"/>
  <c r="P6258" i="3"/>
  <c r="Q6258" i="3" s="1"/>
  <c r="S3135" i="2"/>
  <c r="P6195" i="3"/>
  <c r="T3102" i="2" s="1"/>
  <c r="U3102" i="2" s="1"/>
  <c r="S6171" i="3"/>
  <c r="Q6157" i="3"/>
  <c r="R6157" i="3"/>
  <c r="V3084" i="2" s="1"/>
  <c r="T3084" i="2"/>
  <c r="U3084" i="2" s="1"/>
  <c r="S6157" i="3"/>
  <c r="W3084" i="2" s="1"/>
  <c r="S6143" i="3"/>
  <c r="W3076" i="2" s="1"/>
  <c r="T3076" i="2"/>
  <c r="U3076" i="2" s="1"/>
  <c r="R6062" i="3"/>
  <c r="S6062" i="3"/>
  <c r="S6052" i="3"/>
  <c r="W3031" i="2" s="1"/>
  <c r="T3031" i="2"/>
  <c r="U3031" i="2" s="1"/>
  <c r="R5989" i="3"/>
  <c r="V2999" i="2" s="1"/>
  <c r="S5989" i="3"/>
  <c r="W2999" i="2" s="1"/>
  <c r="T2999" i="2"/>
  <c r="U2999" i="2" s="1"/>
  <c r="S5885" i="3"/>
  <c r="W2948" i="2" s="1"/>
  <c r="T2948" i="2"/>
  <c r="U2948" i="2" s="1"/>
  <c r="R5457" i="3"/>
  <c r="Q5457" i="3"/>
  <c r="S5167" i="3"/>
  <c r="W2591" i="2" s="1"/>
  <c r="R5167" i="3"/>
  <c r="V2591" i="2" s="1"/>
  <c r="S6316" i="3"/>
  <c r="Q6316" i="3"/>
  <c r="R6316" i="3"/>
  <c r="R6303" i="3"/>
  <c r="S6303" i="3"/>
  <c r="P6257" i="3"/>
  <c r="T3134" i="2" s="1"/>
  <c r="U3134" i="2" s="1"/>
  <c r="S3134" i="2"/>
  <c r="R6252" i="3"/>
  <c r="R6248" i="3"/>
  <c r="S6240" i="3"/>
  <c r="R6240" i="3"/>
  <c r="W3125" i="2"/>
  <c r="P6233" i="3"/>
  <c r="T3122" i="2" s="1"/>
  <c r="U3122" i="2" s="1"/>
  <c r="S3122" i="2"/>
  <c r="Q6228" i="3"/>
  <c r="R6228" i="3"/>
  <c r="S6228" i="3"/>
  <c r="R6212" i="3"/>
  <c r="R6198" i="3"/>
  <c r="S6198" i="3"/>
  <c r="W3105" i="2" s="1"/>
  <c r="R6051" i="3"/>
  <c r="V3030" i="2" s="1"/>
  <c r="Q6051" i="3"/>
  <c r="S6051" i="3"/>
  <c r="W3030" i="2" s="1"/>
  <c r="T3030" i="2"/>
  <c r="U3030" i="2" s="1"/>
  <c r="Q6012" i="3"/>
  <c r="R6012" i="3"/>
  <c r="V3011" i="2" s="1"/>
  <c r="T3011" i="2"/>
  <c r="U3011" i="2" s="1"/>
  <c r="S6012" i="3"/>
  <c r="W3011" i="2" s="1"/>
  <c r="P5964" i="3"/>
  <c r="S2986" i="2"/>
  <c r="S5894" i="3"/>
  <c r="Q5894" i="3"/>
  <c r="R5894" i="3"/>
  <c r="T3028" i="2"/>
  <c r="U3028" i="2" s="1"/>
  <c r="T2996" i="2"/>
  <c r="U2996" i="2" s="1"/>
  <c r="T2971" i="2"/>
  <c r="U2971" i="2" s="1"/>
  <c r="P6311" i="3"/>
  <c r="S3162" i="2"/>
  <c r="S6302" i="3"/>
  <c r="Q6300" i="3"/>
  <c r="T3157" i="2"/>
  <c r="U3157" i="2" s="1"/>
  <c r="S6262" i="3"/>
  <c r="W3139" i="2" s="1"/>
  <c r="S6191" i="3"/>
  <c r="W3098" i="2" s="1"/>
  <c r="S6188" i="3"/>
  <c r="W3096" i="2" s="1"/>
  <c r="S6162" i="3"/>
  <c r="W3089" i="2" s="1"/>
  <c r="R6155" i="3"/>
  <c r="S6137" i="3"/>
  <c r="Q6125" i="3"/>
  <c r="R6125" i="3"/>
  <c r="V3070" i="2" s="1"/>
  <c r="S6109" i="3"/>
  <c r="R6082" i="3"/>
  <c r="Q6082" i="3"/>
  <c r="R6068" i="3"/>
  <c r="V3039" i="2" s="1"/>
  <c r="Q6068" i="3"/>
  <c r="R6064" i="3"/>
  <c r="R6055" i="3"/>
  <c r="V3034" i="2" s="1"/>
  <c r="S6049" i="3"/>
  <c r="W3028" i="2" s="1"/>
  <c r="S6036" i="3"/>
  <c r="S6034" i="3"/>
  <c r="S6031" i="3"/>
  <c r="W3022" i="2" s="1"/>
  <c r="R6031" i="3"/>
  <c r="V3022" i="2" s="1"/>
  <c r="Q6007" i="3"/>
  <c r="S6007" i="3"/>
  <c r="W3007" i="2" s="1"/>
  <c r="S5977" i="3"/>
  <c r="W2996" i="2" s="1"/>
  <c r="R5917" i="3"/>
  <c r="V2960" i="2" s="1"/>
  <c r="Q5917" i="3"/>
  <c r="S3093" i="2"/>
  <c r="T3066" i="2"/>
  <c r="U3066" i="2" s="1"/>
  <c r="T3034" i="2"/>
  <c r="U3034" i="2" s="1"/>
  <c r="S3028" i="2"/>
  <c r="S2989" i="2"/>
  <c r="P6320" i="3"/>
  <c r="T3166" i="2" s="1"/>
  <c r="U3166" i="2" s="1"/>
  <c r="S3166" i="2"/>
  <c r="R6304" i="3"/>
  <c r="S6276" i="3"/>
  <c r="T3144" i="2"/>
  <c r="U3144" i="2" s="1"/>
  <c r="R6264" i="3"/>
  <c r="V3139" i="2" s="1"/>
  <c r="S6239" i="3"/>
  <c r="P6194" i="3"/>
  <c r="Q6191" i="3"/>
  <c r="R6188" i="3"/>
  <c r="V3096" i="2" s="1"/>
  <c r="S6173" i="3"/>
  <c r="Q6162" i="3"/>
  <c r="Q6155" i="3"/>
  <c r="R6137" i="3"/>
  <c r="R6109" i="3"/>
  <c r="S6081" i="3"/>
  <c r="Q6064" i="3"/>
  <c r="Q6055" i="3"/>
  <c r="R6049" i="3"/>
  <c r="V3028" i="2" s="1"/>
  <c r="Q6036" i="3"/>
  <c r="R6034" i="3"/>
  <c r="S6030" i="3"/>
  <c r="W3021" i="2" s="1"/>
  <c r="R6027" i="3"/>
  <c r="V3018" i="2" s="1"/>
  <c r="S6024" i="3"/>
  <c r="R6024" i="3"/>
  <c r="S6017" i="3"/>
  <c r="W3016" i="2" s="1"/>
  <c r="R5988" i="3"/>
  <c r="V2998" i="2" s="1"/>
  <c r="Q5988" i="3"/>
  <c r="Q5980" i="3"/>
  <c r="R5980" i="3"/>
  <c r="Q5977" i="3"/>
  <c r="S5928" i="3"/>
  <c r="W2968" i="2" s="1"/>
  <c r="Q5928" i="3"/>
  <c r="P5924" i="3"/>
  <c r="T2964" i="2" s="1"/>
  <c r="U2964" i="2" s="1"/>
  <c r="Q5888" i="3"/>
  <c r="S5880" i="3"/>
  <c r="W2944" i="2" s="1"/>
  <c r="Q5880" i="3"/>
  <c r="R5875" i="3"/>
  <c r="R6146" i="3"/>
  <c r="V3079" i="2" s="1"/>
  <c r="Q6146" i="3"/>
  <c r="Q6121" i="3"/>
  <c r="R6121" i="3"/>
  <c r="V3066" i="2" s="1"/>
  <c r="Q6097" i="3"/>
  <c r="S6097" i="3"/>
  <c r="W3052" i="2" s="1"/>
  <c r="Q5945" i="3"/>
  <c r="R5945" i="3"/>
  <c r="V2977" i="2" s="1"/>
  <c r="S5904" i="3"/>
  <c r="W2954" i="2" s="1"/>
  <c r="Q5904" i="3"/>
  <c r="Q5883" i="3"/>
  <c r="S5883" i="3"/>
  <c r="W2946" i="2" s="1"/>
  <c r="T3089" i="2"/>
  <c r="U3089" i="2" s="1"/>
  <c r="T3079" i="2"/>
  <c r="U3079" i="2" s="1"/>
  <c r="P6323" i="3"/>
  <c r="T3169" i="2" s="1"/>
  <c r="U3169" i="2" s="1"/>
  <c r="S3169" i="2"/>
  <c r="S6310" i="3"/>
  <c r="W3161" i="2" s="1"/>
  <c r="T3161" i="2"/>
  <c r="U3161" i="2" s="1"/>
  <c r="Q6093" i="3"/>
  <c r="R6093" i="3"/>
  <c r="V3048" i="2" s="1"/>
  <c r="Q6074" i="3"/>
  <c r="S6074" i="3"/>
  <c r="S6023" i="3"/>
  <c r="Q6023" i="3"/>
  <c r="S3089" i="2"/>
  <c r="S3079" i="2"/>
  <c r="T2967" i="2"/>
  <c r="U2967" i="2" s="1"/>
  <c r="P6313" i="3"/>
  <c r="Q6313" i="3" s="1"/>
  <c r="S3164" i="2"/>
  <c r="Q6161" i="3"/>
  <c r="S6161" i="3"/>
  <c r="W3088" i="2" s="1"/>
  <c r="S6063" i="3"/>
  <c r="R6063" i="3"/>
  <c r="S6001" i="3"/>
  <c r="Q6001" i="3"/>
  <c r="R5973" i="3"/>
  <c r="V2992" i="2" s="1"/>
  <c r="R5956" i="3"/>
  <c r="S5956" i="3"/>
  <c r="Q5934" i="3"/>
  <c r="S5934" i="3"/>
  <c r="W2974" i="2" s="1"/>
  <c r="S5923" i="3"/>
  <c r="W2963" i="2" s="1"/>
  <c r="Q5923" i="3"/>
  <c r="T2977" i="2"/>
  <c r="U2977" i="2" s="1"/>
  <c r="S2967" i="2"/>
  <c r="P6322" i="3"/>
  <c r="S3168" i="2"/>
  <c r="P6301" i="3"/>
  <c r="T3158" i="2" s="1"/>
  <c r="U3158" i="2" s="1"/>
  <c r="S3158" i="2"/>
  <c r="R6114" i="3"/>
  <c r="V3061" i="2" s="1"/>
  <c r="Q6114" i="3"/>
  <c r="Q6089" i="3"/>
  <c r="R6089" i="3"/>
  <c r="Q5990" i="3"/>
  <c r="R5990" i="3"/>
  <c r="V3000" i="2" s="1"/>
  <c r="R5951" i="3"/>
  <c r="V2983" i="2" s="1"/>
  <c r="Q5951" i="3"/>
  <c r="Q5886" i="3"/>
  <c r="R5886" i="3"/>
  <c r="V2949" i="2" s="1"/>
  <c r="S5999" i="3"/>
  <c r="R5976" i="3"/>
  <c r="V2995" i="2" s="1"/>
  <c r="S5937" i="3"/>
  <c r="F298" i="9"/>
  <c r="F260" i="9"/>
  <c r="F252" i="9"/>
  <c r="F223" i="9"/>
  <c r="F266" i="9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43" i="9"/>
  <c r="F235" i="9"/>
  <c r="F249" i="9"/>
  <c r="F250" i="9" s="1"/>
  <c r="F220" i="9"/>
  <c r="F221" i="9" s="1"/>
  <c r="F204" i="9"/>
  <c r="F244" i="9"/>
  <c r="F245" i="9" s="1"/>
  <c r="F246" i="9" s="1"/>
  <c r="F248" i="9"/>
  <c r="F233" i="9"/>
  <c r="F226" i="9"/>
  <c r="F227" i="9" s="1"/>
  <c r="F228" i="9" s="1"/>
  <c r="F263" i="9"/>
  <c r="F255" i="9"/>
  <c r="F218" i="9"/>
  <c r="F210" i="9"/>
  <c r="Q6314" i="3"/>
  <c r="R6314" i="3"/>
  <c r="V3165" i="2" s="1"/>
  <c r="S6314" i="3"/>
  <c r="W3165" i="2" s="1"/>
  <c r="Q6299" i="3"/>
  <c r="T3155" i="2"/>
  <c r="U3155" i="2" s="1"/>
  <c r="Q6323" i="3"/>
  <c r="R6323" i="3"/>
  <c r="V3169" i="2" s="1"/>
  <c r="S6323" i="3"/>
  <c r="W3169" i="2" s="1"/>
  <c r="Q6219" i="3"/>
  <c r="R6219" i="3"/>
  <c r="S6219" i="3"/>
  <c r="W3116" i="2" s="1"/>
  <c r="T3115" i="2"/>
  <c r="U3115" i="2" s="1"/>
  <c r="Q6243" i="3"/>
  <c r="R6243" i="3"/>
  <c r="S6243" i="3"/>
  <c r="Q6211" i="3"/>
  <c r="R6211" i="3"/>
  <c r="V3110" i="2" s="1"/>
  <c r="S6211" i="3"/>
  <c r="T3110" i="2"/>
  <c r="U3110" i="2" s="1"/>
  <c r="Q6307" i="3"/>
  <c r="R6307" i="3"/>
  <c r="S6307" i="3"/>
  <c r="Q6179" i="3"/>
  <c r="R6179" i="3"/>
  <c r="S6179" i="3"/>
  <c r="Q6275" i="3"/>
  <c r="R6275" i="3"/>
  <c r="S6275" i="3"/>
  <c r="Q6235" i="3"/>
  <c r="R6235" i="3"/>
  <c r="S6235" i="3"/>
  <c r="W3124" i="2" s="1"/>
  <c r="T3123" i="2"/>
  <c r="U3123" i="2" s="1"/>
  <c r="Q6283" i="3"/>
  <c r="R6283" i="3"/>
  <c r="V3146" i="2" s="1"/>
  <c r="S6283" i="3"/>
  <c r="T3146" i="2"/>
  <c r="U3146" i="2" s="1"/>
  <c r="Q6289" i="3"/>
  <c r="R6289" i="3"/>
  <c r="S6289" i="3"/>
  <c r="Q6267" i="3"/>
  <c r="R6267" i="3"/>
  <c r="S6267" i="3"/>
  <c r="R6245" i="3"/>
  <c r="V3128" i="2" s="1"/>
  <c r="Q6245" i="3"/>
  <c r="S6245" i="3"/>
  <c r="Q6225" i="3"/>
  <c r="R6225" i="3"/>
  <c r="S6225" i="3"/>
  <c r="Q6203" i="3"/>
  <c r="R6203" i="3"/>
  <c r="S6203" i="3"/>
  <c r="R6181" i="3"/>
  <c r="V3094" i="2" s="1"/>
  <c r="Q6181" i="3"/>
  <c r="S6181" i="3"/>
  <c r="W3094" i="2" s="1"/>
  <c r="P6071" i="3"/>
  <c r="S3042" i="2"/>
  <c r="Q6065" i="3"/>
  <c r="R6065" i="3"/>
  <c r="S6065" i="3"/>
  <c r="Q6033" i="3"/>
  <c r="R6033" i="3"/>
  <c r="V3024" i="2" s="1"/>
  <c r="S6033" i="3"/>
  <c r="W3024" i="2" s="1"/>
  <c r="T3024" i="2"/>
  <c r="U3024" i="2" s="1"/>
  <c r="S5953" i="3"/>
  <c r="R5953" i="3"/>
  <c r="Q5953" i="3"/>
  <c r="R5901" i="3"/>
  <c r="V2952" i="2" s="1"/>
  <c r="S5901" i="3"/>
  <c r="W2952" i="2" s="1"/>
  <c r="Q5901" i="3"/>
  <c r="T2952" i="2"/>
  <c r="U2952" i="2" s="1"/>
  <c r="Q5892" i="3"/>
  <c r="R5892" i="3"/>
  <c r="S5892" i="3"/>
  <c r="R5853" i="3"/>
  <c r="V2932" i="2" s="1"/>
  <c r="Q5853" i="3"/>
  <c r="R6293" i="3"/>
  <c r="Q6293" i="3"/>
  <c r="S6293" i="3"/>
  <c r="S6151" i="3"/>
  <c r="Q6151" i="3"/>
  <c r="Q6176" i="3"/>
  <c r="R6176" i="3"/>
  <c r="S6047" i="3"/>
  <c r="Q6047" i="3"/>
  <c r="R6047" i="3"/>
  <c r="S6039" i="3"/>
  <c r="R6039" i="3"/>
  <c r="Q5947" i="3"/>
  <c r="S5947" i="3"/>
  <c r="W2979" i="2" s="1"/>
  <c r="R5947" i="3"/>
  <c r="V2979" i="2" s="1"/>
  <c r="T3128" i="2"/>
  <c r="U3128" i="2" s="1"/>
  <c r="S6320" i="3"/>
  <c r="W3166" i="2" s="1"/>
  <c r="Q6320" i="3"/>
  <c r="R6320" i="3"/>
  <c r="V3166" i="2" s="1"/>
  <c r="R6253" i="3"/>
  <c r="Q6253" i="3"/>
  <c r="S6253" i="3"/>
  <c r="Q6233" i="3"/>
  <c r="R6233" i="3"/>
  <c r="V3122" i="2" s="1"/>
  <c r="S6233" i="3"/>
  <c r="R6189" i="3"/>
  <c r="Q6189" i="3"/>
  <c r="S6189" i="3"/>
  <c r="R6172" i="3"/>
  <c r="S6172" i="3"/>
  <c r="Q6172" i="3"/>
  <c r="R6156" i="3"/>
  <c r="S6156" i="3"/>
  <c r="Q6156" i="3"/>
  <c r="R6140" i="3"/>
  <c r="V3073" i="2" s="1"/>
  <c r="S6140" i="3"/>
  <c r="W3073" i="2" s="1"/>
  <c r="Q6140" i="3"/>
  <c r="T3073" i="2"/>
  <c r="U3073" i="2" s="1"/>
  <c r="P6124" i="3"/>
  <c r="S3069" i="2"/>
  <c r="R6108" i="3"/>
  <c r="S6108" i="3"/>
  <c r="Q6108" i="3"/>
  <c r="R6092" i="3"/>
  <c r="V3047" i="2" s="1"/>
  <c r="S6092" i="3"/>
  <c r="W3047" i="2" s="1"/>
  <c r="Q6092" i="3"/>
  <c r="R6013" i="3"/>
  <c r="V3012" i="2" s="1"/>
  <c r="Q6013" i="3"/>
  <c r="S6013" i="3"/>
  <c r="W3012" i="2" s="1"/>
  <c r="S5968" i="3"/>
  <c r="W2987" i="2" s="1"/>
  <c r="R5968" i="3"/>
  <c r="V2987" i="2" s="1"/>
  <c r="Q5968" i="3"/>
  <c r="Q6209" i="3"/>
  <c r="R6209" i="3"/>
  <c r="S6209" i="3"/>
  <c r="Q6187" i="3"/>
  <c r="R6187" i="3"/>
  <c r="S6187" i="3"/>
  <c r="S6167" i="3"/>
  <c r="Q6167" i="3"/>
  <c r="S6119" i="3"/>
  <c r="W3064" i="2" s="1"/>
  <c r="Q6119" i="3"/>
  <c r="T3064" i="2"/>
  <c r="U3064" i="2" s="1"/>
  <c r="S6103" i="3"/>
  <c r="Q6103" i="3"/>
  <c r="S5944" i="3"/>
  <c r="W2976" i="2" s="1"/>
  <c r="Q5944" i="3"/>
  <c r="R5944" i="3"/>
  <c r="V2976" i="2" s="1"/>
  <c r="T2976" i="2"/>
  <c r="U2976" i="2" s="1"/>
  <c r="Q5868" i="3"/>
  <c r="R5868" i="3"/>
  <c r="V2940" i="2" s="1"/>
  <c r="S5868" i="3"/>
  <c r="W2940" i="2" s="1"/>
  <c r="T2940" i="2"/>
  <c r="U2940" i="2" s="1"/>
  <c r="Q6217" i="3"/>
  <c r="R6217" i="3"/>
  <c r="S6217" i="3"/>
  <c r="R6154" i="3"/>
  <c r="Q6154" i="3"/>
  <c r="S6154" i="3"/>
  <c r="R6122" i="3"/>
  <c r="V3067" i="2" s="1"/>
  <c r="Q6122" i="3"/>
  <c r="S6122" i="3"/>
  <c r="W3067" i="2" s="1"/>
  <c r="Q6112" i="3"/>
  <c r="R6112" i="3"/>
  <c r="V3059" i="2" s="1"/>
  <c r="R6090" i="3"/>
  <c r="Q6090" i="3"/>
  <c r="S6090" i="3"/>
  <c r="S6080" i="3"/>
  <c r="Q6080" i="3"/>
  <c r="R6077" i="3"/>
  <c r="V3046" i="2" s="1"/>
  <c r="T3046" i="2"/>
  <c r="U3046" i="2" s="1"/>
  <c r="Q6077" i="3"/>
  <c r="Q6010" i="3"/>
  <c r="S6010" i="3"/>
  <c r="W3009" i="2" s="1"/>
  <c r="R6010" i="3"/>
  <c r="V3009" i="2" s="1"/>
  <c r="T3009" i="2"/>
  <c r="U3009" i="2" s="1"/>
  <c r="Q5922" i="3"/>
  <c r="S5922" i="3"/>
  <c r="W2962" i="2" s="1"/>
  <c r="R5922" i="3"/>
  <c r="V2962" i="2" s="1"/>
  <c r="S5872" i="3"/>
  <c r="Q5872" i="3"/>
  <c r="R5872" i="3"/>
  <c r="T3067" i="2"/>
  <c r="U3067" i="2" s="1"/>
  <c r="Q5889" i="3"/>
  <c r="R5889" i="3"/>
  <c r="S5889" i="3"/>
  <c r="S3128" i="2"/>
  <c r="T3059" i="2"/>
  <c r="U3059" i="2" s="1"/>
  <c r="Q6305" i="3"/>
  <c r="R6305" i="3"/>
  <c r="S6305" i="3"/>
  <c r="R6261" i="3"/>
  <c r="Q6261" i="3"/>
  <c r="S6261" i="3"/>
  <c r="Q6241" i="3"/>
  <c r="R6241" i="3"/>
  <c r="V3126" i="2" s="1"/>
  <c r="S6241" i="3"/>
  <c r="R6197" i="3"/>
  <c r="Q6197" i="3"/>
  <c r="S6197" i="3"/>
  <c r="W3104" i="2" s="1"/>
  <c r="R6165" i="3"/>
  <c r="V3092" i="2" s="1"/>
  <c r="S6165" i="3"/>
  <c r="W3092" i="2" s="1"/>
  <c r="R6149" i="3"/>
  <c r="V3082" i="2" s="1"/>
  <c r="S6149" i="3"/>
  <c r="W3082" i="2" s="1"/>
  <c r="R6133" i="3"/>
  <c r="S6133" i="3"/>
  <c r="R6117" i="3"/>
  <c r="V3062" i="2" s="1"/>
  <c r="S6117" i="3"/>
  <c r="W3062" i="2" s="1"/>
  <c r="T3062" i="2"/>
  <c r="U3062" i="2" s="1"/>
  <c r="R6101" i="3"/>
  <c r="V3056" i="2" s="1"/>
  <c r="S6101" i="3"/>
  <c r="W3056" i="2" s="1"/>
  <c r="T3056" i="2"/>
  <c r="U3056" i="2" s="1"/>
  <c r="R6085" i="3"/>
  <c r="S6085" i="3"/>
  <c r="Q6006" i="3"/>
  <c r="T3006" i="2"/>
  <c r="U3006" i="2" s="1"/>
  <c r="R6006" i="3"/>
  <c r="V3006" i="2" s="1"/>
  <c r="S6006" i="3"/>
  <c r="W3006" i="2" s="1"/>
  <c r="S6000" i="3"/>
  <c r="R6000" i="3"/>
  <c r="Q6000" i="3"/>
  <c r="Q5983" i="3"/>
  <c r="R5983" i="3"/>
  <c r="S5983" i="3"/>
  <c r="T3094" i="2"/>
  <c r="U3094" i="2" s="1"/>
  <c r="Q6291" i="3"/>
  <c r="R6291" i="3"/>
  <c r="S6291" i="3"/>
  <c r="R6269" i="3"/>
  <c r="Q6269" i="3"/>
  <c r="S6269" i="3"/>
  <c r="Q6249" i="3"/>
  <c r="R6249" i="3"/>
  <c r="S6249" i="3"/>
  <c r="Q6227" i="3"/>
  <c r="R6227" i="3"/>
  <c r="S6227" i="3"/>
  <c r="R6205" i="3"/>
  <c r="Q6205" i="3"/>
  <c r="S6205" i="3"/>
  <c r="Q6185" i="3"/>
  <c r="R6185" i="3"/>
  <c r="S6185" i="3"/>
  <c r="R6061" i="3"/>
  <c r="Q6061" i="3"/>
  <c r="S6061" i="3"/>
  <c r="R6029" i="3"/>
  <c r="V3020" i="2" s="1"/>
  <c r="Q6029" i="3"/>
  <c r="S6029" i="3"/>
  <c r="W3020" i="2" s="1"/>
  <c r="R5982" i="3"/>
  <c r="Q5982" i="3"/>
  <c r="S5982" i="3"/>
  <c r="Q5974" i="3"/>
  <c r="S5974" i="3"/>
  <c r="W2993" i="2" s="1"/>
  <c r="R5974" i="3"/>
  <c r="V2993" i="2" s="1"/>
  <c r="T2993" i="2"/>
  <c r="U2993" i="2" s="1"/>
  <c r="R5961" i="3"/>
  <c r="S5961" i="3"/>
  <c r="S6011" i="3"/>
  <c r="W3010" i="2" s="1"/>
  <c r="R6011" i="3"/>
  <c r="V3010" i="2" s="1"/>
  <c r="Q6011" i="3"/>
  <c r="Q5914" i="3"/>
  <c r="S5914" i="3"/>
  <c r="R5914" i="3"/>
  <c r="R6321" i="3"/>
  <c r="V3167" i="2" s="1"/>
  <c r="S6321" i="3"/>
  <c r="W3167" i="2" s="1"/>
  <c r="S6312" i="3"/>
  <c r="W3163" i="2" s="1"/>
  <c r="R6312" i="3"/>
  <c r="V3163" i="2" s="1"/>
  <c r="Q6259" i="3"/>
  <c r="R6259" i="3"/>
  <c r="S6259" i="3"/>
  <c r="R6237" i="3"/>
  <c r="Q6237" i="3"/>
  <c r="S6237" i="3"/>
  <c r="R6170" i="3"/>
  <c r="Q6170" i="3"/>
  <c r="S6170" i="3"/>
  <c r="Q6160" i="3"/>
  <c r="R6160" i="3"/>
  <c r="V3087" i="2" s="1"/>
  <c r="S3144" i="2"/>
  <c r="T3108" i="2"/>
  <c r="U3108" i="2" s="1"/>
  <c r="S3094" i="2"/>
  <c r="R6328" i="3"/>
  <c r="V3173" i="2" s="1"/>
  <c r="R6277" i="3"/>
  <c r="Q6277" i="3"/>
  <c r="S6277" i="3"/>
  <c r="Q6257" i="3"/>
  <c r="R6257" i="3"/>
  <c r="S6257" i="3"/>
  <c r="W3133" i="2" s="1"/>
  <c r="R6213" i="3"/>
  <c r="Q6213" i="3"/>
  <c r="S6213" i="3"/>
  <c r="W3112" i="2" s="1"/>
  <c r="Q6193" i="3"/>
  <c r="R6193" i="3"/>
  <c r="V3100" i="2" s="1"/>
  <c r="S6193" i="3"/>
  <c r="W3100" i="2" s="1"/>
  <c r="R6174" i="3"/>
  <c r="Q6174" i="3"/>
  <c r="R6168" i="3"/>
  <c r="Q6168" i="3"/>
  <c r="S6168" i="3"/>
  <c r="R6158" i="3"/>
  <c r="V3085" i="2" s="1"/>
  <c r="Q6158" i="3"/>
  <c r="R6152" i="3"/>
  <c r="Q6152" i="3"/>
  <c r="S6152" i="3"/>
  <c r="R6148" i="3"/>
  <c r="V3081" i="2" s="1"/>
  <c r="Q6148" i="3"/>
  <c r="T3081" i="2"/>
  <c r="U3081" i="2" s="1"/>
  <c r="S6148" i="3"/>
  <c r="W3081" i="2" s="1"/>
  <c r="R6142" i="3"/>
  <c r="V3075" i="2" s="1"/>
  <c r="Q6142" i="3"/>
  <c r="R6136" i="3"/>
  <c r="Q6136" i="3"/>
  <c r="S6136" i="3"/>
  <c r="R6132" i="3"/>
  <c r="Q6132" i="3"/>
  <c r="S6132" i="3"/>
  <c r="R6126" i="3"/>
  <c r="V3071" i="2" s="1"/>
  <c r="Q6126" i="3"/>
  <c r="R6120" i="3"/>
  <c r="V3065" i="2" s="1"/>
  <c r="T3065" i="2"/>
  <c r="U3065" i="2" s="1"/>
  <c r="Q6120" i="3"/>
  <c r="S6120" i="3"/>
  <c r="W3065" i="2" s="1"/>
  <c r="R6116" i="3"/>
  <c r="Q6116" i="3"/>
  <c r="S6116" i="3"/>
  <c r="R6110" i="3"/>
  <c r="Q6110" i="3"/>
  <c r="R6104" i="3"/>
  <c r="Q6104" i="3"/>
  <c r="S6104" i="3"/>
  <c r="R6100" i="3"/>
  <c r="V3055" i="2" s="1"/>
  <c r="Q6100" i="3"/>
  <c r="S6100" i="3"/>
  <c r="W3055" i="2" s="1"/>
  <c r="R6094" i="3"/>
  <c r="V3049" i="2" s="1"/>
  <c r="Q6094" i="3"/>
  <c r="T3049" i="2"/>
  <c r="U3049" i="2" s="1"/>
  <c r="R6088" i="3"/>
  <c r="Q6088" i="3"/>
  <c r="S6088" i="3"/>
  <c r="R6084" i="3"/>
  <c r="Q6084" i="3"/>
  <c r="S6084" i="3"/>
  <c r="R6045" i="3"/>
  <c r="Q6045" i="3"/>
  <c r="S6045" i="3"/>
  <c r="Q6041" i="3"/>
  <c r="R6041" i="3"/>
  <c r="S6041" i="3"/>
  <c r="R6037" i="3"/>
  <c r="Q6037" i="3"/>
  <c r="S6037" i="3"/>
  <c r="S6015" i="3"/>
  <c r="W3014" i="2" s="1"/>
  <c r="R6015" i="3"/>
  <c r="V3014" i="2" s="1"/>
  <c r="T3014" i="2"/>
  <c r="U3014" i="2" s="1"/>
  <c r="Q6273" i="3"/>
  <c r="R6273" i="3"/>
  <c r="S6273" i="3"/>
  <c r="W3144" i="2" s="1"/>
  <c r="Q6251" i="3"/>
  <c r="R6251" i="3"/>
  <c r="S6251" i="3"/>
  <c r="R6229" i="3"/>
  <c r="Q6229" i="3"/>
  <c r="S6229" i="3"/>
  <c r="S6135" i="3"/>
  <c r="Q6135" i="3"/>
  <c r="S6087" i="3"/>
  <c r="Q6087" i="3"/>
  <c r="R6020" i="3"/>
  <c r="Q6020" i="3"/>
  <c r="S6020" i="3"/>
  <c r="Q6281" i="3"/>
  <c r="R6281" i="3"/>
  <c r="S6281" i="3"/>
  <c r="Q6195" i="3"/>
  <c r="R6195" i="3"/>
  <c r="V3102" i="2" s="1"/>
  <c r="S6195" i="3"/>
  <c r="W3102" i="2" s="1"/>
  <c r="Q6144" i="3"/>
  <c r="R6144" i="3"/>
  <c r="V3077" i="2" s="1"/>
  <c r="R6138" i="3"/>
  <c r="Q6138" i="3"/>
  <c r="S6138" i="3"/>
  <c r="Q6128" i="3"/>
  <c r="R6128" i="3"/>
  <c r="R6106" i="3"/>
  <c r="Q6106" i="3"/>
  <c r="S6106" i="3"/>
  <c r="Q6096" i="3"/>
  <c r="R6096" i="3"/>
  <c r="V3051" i="2" s="1"/>
  <c r="P5858" i="3"/>
  <c r="S2937" i="2"/>
  <c r="S3108" i="2"/>
  <c r="T3087" i="2"/>
  <c r="U3087" i="2" s="1"/>
  <c r="T3077" i="2"/>
  <c r="U3077" i="2" s="1"/>
  <c r="T3051" i="2"/>
  <c r="U3051" i="2" s="1"/>
  <c r="Q6322" i="3"/>
  <c r="R6322" i="3"/>
  <c r="V3168" i="2" s="1"/>
  <c r="R6285" i="3"/>
  <c r="Q6265" i="3"/>
  <c r="R6265" i="3"/>
  <c r="V3140" i="2" s="1"/>
  <c r="S6265" i="3"/>
  <c r="R6221" i="3"/>
  <c r="Q6221" i="3"/>
  <c r="S6221" i="3"/>
  <c r="Q6201" i="3"/>
  <c r="R6201" i="3"/>
  <c r="V3107" i="2" s="1"/>
  <c r="S6201" i="3"/>
  <c r="W3107" i="2" s="1"/>
  <c r="R6167" i="3"/>
  <c r="S6163" i="3"/>
  <c r="W3090" i="2" s="1"/>
  <c r="Q6163" i="3"/>
  <c r="R6163" i="3"/>
  <c r="V3090" i="2" s="1"/>
  <c r="R6151" i="3"/>
  <c r="S6147" i="3"/>
  <c r="W3080" i="2" s="1"/>
  <c r="Q6147" i="3"/>
  <c r="R6147" i="3"/>
  <c r="V3080" i="2" s="1"/>
  <c r="R6135" i="3"/>
  <c r="S6131" i="3"/>
  <c r="Q6131" i="3"/>
  <c r="R6131" i="3"/>
  <c r="R6119" i="3"/>
  <c r="V3064" i="2" s="1"/>
  <c r="S6115" i="3"/>
  <c r="Q6115" i="3"/>
  <c r="R6115" i="3"/>
  <c r="R6103" i="3"/>
  <c r="S6099" i="3"/>
  <c r="W3054" i="2" s="1"/>
  <c r="Q6099" i="3"/>
  <c r="T3054" i="2"/>
  <c r="U3054" i="2" s="1"/>
  <c r="R6099" i="3"/>
  <c r="V3054" i="2" s="1"/>
  <c r="R6087" i="3"/>
  <c r="S6083" i="3"/>
  <c r="Q6083" i="3"/>
  <c r="R6083" i="3"/>
  <c r="R6044" i="3"/>
  <c r="V3027" i="2" s="1"/>
  <c r="Q6044" i="3"/>
  <c r="S6044" i="3"/>
  <c r="W3027" i="2" s="1"/>
  <c r="Q6018" i="3"/>
  <c r="S6018" i="3"/>
  <c r="R6018" i="3"/>
  <c r="S6008" i="3"/>
  <c r="Q6008" i="3"/>
  <c r="R6008" i="3"/>
  <c r="S6327" i="3"/>
  <c r="W3172" i="2" s="1"/>
  <c r="S6318" i="3"/>
  <c r="S6311" i="3"/>
  <c r="W3162" i="2" s="1"/>
  <c r="Q6306" i="3"/>
  <c r="S6306" i="3"/>
  <c r="Q6298" i="3"/>
  <c r="S6298" i="3"/>
  <c r="Q6290" i="3"/>
  <c r="S6290" i="3"/>
  <c r="Q6282" i="3"/>
  <c r="S6282" i="3"/>
  <c r="W3145" i="2" s="1"/>
  <c r="Q6274" i="3"/>
  <c r="S6274" i="3"/>
  <c r="Q6266" i="3"/>
  <c r="S6266" i="3"/>
  <c r="Q6250" i="3"/>
  <c r="S6250" i="3"/>
  <c r="Q6242" i="3"/>
  <c r="S6242" i="3"/>
  <c r="W3127" i="2" s="1"/>
  <c r="Q6234" i="3"/>
  <c r="S6234" i="3"/>
  <c r="W3122" i="2" s="1"/>
  <c r="Q6226" i="3"/>
  <c r="S6226" i="3"/>
  <c r="Q6218" i="3"/>
  <c r="S6218" i="3"/>
  <c r="Q6210" i="3"/>
  <c r="S6210" i="3"/>
  <c r="W3109" i="2" s="1"/>
  <c r="Q6202" i="3"/>
  <c r="S6202" i="3"/>
  <c r="Q6194" i="3"/>
  <c r="S6194" i="3"/>
  <c r="W3101" i="2" s="1"/>
  <c r="Q6186" i="3"/>
  <c r="S6186" i="3"/>
  <c r="Q6178" i="3"/>
  <c r="S6178" i="3"/>
  <c r="S6043" i="3"/>
  <c r="W3026" i="2" s="1"/>
  <c r="Q6002" i="3"/>
  <c r="R6002" i="3"/>
  <c r="R5981" i="3"/>
  <c r="Q5981" i="3"/>
  <c r="S5981" i="3"/>
  <c r="Q5967" i="3"/>
  <c r="S5967" i="3"/>
  <c r="Q5930" i="3"/>
  <c r="S5930" i="3"/>
  <c r="W2970" i="2" s="1"/>
  <c r="R5930" i="3"/>
  <c r="V2970" i="2" s="1"/>
  <c r="S5924" i="3"/>
  <c r="W2964" i="2" s="1"/>
  <c r="S5912" i="3"/>
  <c r="W2958" i="2" s="1"/>
  <c r="R5912" i="3"/>
  <c r="V2958" i="2" s="1"/>
  <c r="Q5912" i="3"/>
  <c r="Q5898" i="3"/>
  <c r="S5898" i="3"/>
  <c r="Q5882" i="3"/>
  <c r="S5882" i="3"/>
  <c r="W2945" i="2" s="1"/>
  <c r="R5882" i="3"/>
  <c r="V2945" i="2" s="1"/>
  <c r="Q5846" i="3"/>
  <c r="S5846" i="3"/>
  <c r="R5846" i="3"/>
  <c r="R6327" i="3"/>
  <c r="V3172" i="2" s="1"/>
  <c r="S6325" i="3"/>
  <c r="R6318" i="3"/>
  <c r="R6311" i="3"/>
  <c r="V3162" i="2" s="1"/>
  <c r="S6309" i="3"/>
  <c r="W3160" i="2" s="1"/>
  <c r="R6175" i="3"/>
  <c r="S6166" i="3"/>
  <c r="R6159" i="3"/>
  <c r="V3086" i="2" s="1"/>
  <c r="S6150" i="3"/>
  <c r="W3083" i="2" s="1"/>
  <c r="R6143" i="3"/>
  <c r="V3076" i="2" s="1"/>
  <c r="S6134" i="3"/>
  <c r="R6127" i="3"/>
  <c r="V3072" i="2" s="1"/>
  <c r="S6118" i="3"/>
  <c r="W3063" i="2" s="1"/>
  <c r="R6111" i="3"/>
  <c r="V3058" i="2" s="1"/>
  <c r="S6102" i="3"/>
  <c r="W3057" i="2" s="1"/>
  <c r="R6095" i="3"/>
  <c r="V3050" i="2" s="1"/>
  <c r="S6086" i="3"/>
  <c r="Q6079" i="3"/>
  <c r="S6067" i="3"/>
  <c r="W3038" i="2" s="1"/>
  <c r="R6058" i="3"/>
  <c r="V3037" i="2" s="1"/>
  <c r="R6043" i="3"/>
  <c r="V3026" i="2" s="1"/>
  <c r="Q6028" i="3"/>
  <c r="S6026" i="3"/>
  <c r="W3017" i="2" s="1"/>
  <c r="R6004" i="3"/>
  <c r="Q6004" i="3"/>
  <c r="Q5978" i="3"/>
  <c r="S5978" i="3"/>
  <c r="R5971" i="3"/>
  <c r="V2990" i="2" s="1"/>
  <c r="S5971" i="3"/>
  <c r="W2990" i="2" s="1"/>
  <c r="R5957" i="3"/>
  <c r="Q5957" i="3"/>
  <c r="S5957" i="3"/>
  <c r="Q5939" i="3"/>
  <c r="S5939" i="3"/>
  <c r="R5939" i="3"/>
  <c r="S5936" i="3"/>
  <c r="R5936" i="3"/>
  <c r="R5933" i="3"/>
  <c r="V2973" i="2" s="1"/>
  <c r="Q5933" i="3"/>
  <c r="R5903" i="3"/>
  <c r="S5903" i="3"/>
  <c r="Q5884" i="3"/>
  <c r="R5884" i="3"/>
  <c r="V2947" i="2" s="1"/>
  <c r="S5884" i="3"/>
  <c r="W2947" i="2" s="1"/>
  <c r="Q6325" i="3"/>
  <c r="Q6175" i="3"/>
  <c r="Q6166" i="3"/>
  <c r="Q6159" i="3"/>
  <c r="Q6150" i="3"/>
  <c r="Q6143" i="3"/>
  <c r="Q6134" i="3"/>
  <c r="Q6127" i="3"/>
  <c r="Q6118" i="3"/>
  <c r="Q6111" i="3"/>
  <c r="Q6102" i="3"/>
  <c r="Q6095" i="3"/>
  <c r="Q6086" i="3"/>
  <c r="Q6067" i="3"/>
  <c r="S6048" i="3"/>
  <c r="Q6048" i="3"/>
  <c r="R6026" i="3"/>
  <c r="V3017" i="2" s="1"/>
  <c r="S5995" i="3"/>
  <c r="W3005" i="2" s="1"/>
  <c r="Q5995" i="3"/>
  <c r="Q5963" i="3"/>
  <c r="S5963" i="3"/>
  <c r="R5963" i="3"/>
  <c r="Q5954" i="3"/>
  <c r="R5954" i="3"/>
  <c r="V2984" i="2" s="1"/>
  <c r="S5954" i="3"/>
  <c r="W2984" i="2" s="1"/>
  <c r="Q5948" i="3"/>
  <c r="S5948" i="3"/>
  <c r="W2980" i="2" s="1"/>
  <c r="R5948" i="3"/>
  <c r="V2980" i="2" s="1"/>
  <c r="S5920" i="3"/>
  <c r="R5920" i="3"/>
  <c r="Q5920" i="3"/>
  <c r="S6072" i="3"/>
  <c r="W3043" i="2" s="1"/>
  <c r="Q6072" i="3"/>
  <c r="R6069" i="3"/>
  <c r="V3040" i="2" s="1"/>
  <c r="Q6069" i="3"/>
  <c r="Q6057" i="3"/>
  <c r="R6057" i="3"/>
  <c r="V3036" i="2" s="1"/>
  <c r="S6057" i="3"/>
  <c r="W3036" i="2" s="1"/>
  <c r="S6016" i="3"/>
  <c r="W3015" i="2" s="1"/>
  <c r="Q6016" i="3"/>
  <c r="R5987" i="3"/>
  <c r="S5987" i="3"/>
  <c r="Q5987" i="3"/>
  <c r="R5869" i="3"/>
  <c r="S5869" i="3"/>
  <c r="Q5869" i="3"/>
  <c r="R6076" i="3"/>
  <c r="V3045" i="2" s="1"/>
  <c r="Q6076" i="3"/>
  <c r="R6052" i="3"/>
  <c r="V3031" i="2" s="1"/>
  <c r="Q6052" i="3"/>
  <c r="Q6050" i="3"/>
  <c r="S6050" i="3"/>
  <c r="W3029" i="2" s="1"/>
  <c r="S6040" i="3"/>
  <c r="Q6040" i="3"/>
  <c r="R6040" i="3"/>
  <c r="Q6025" i="3"/>
  <c r="R6025" i="3"/>
  <c r="S6025" i="3"/>
  <c r="R5997" i="3"/>
  <c r="Q5997" i="3"/>
  <c r="S5997" i="3"/>
  <c r="S5984" i="3"/>
  <c r="W2997" i="2" s="1"/>
  <c r="R5984" i="3"/>
  <c r="V2997" i="2" s="1"/>
  <c r="S5969" i="3"/>
  <c r="W2988" i="2" s="1"/>
  <c r="Q5969" i="3"/>
  <c r="R5969" i="3"/>
  <c r="V2988" i="2" s="1"/>
  <c r="Q5962" i="3"/>
  <c r="S5962" i="3"/>
  <c r="R5962" i="3"/>
  <c r="Q5874" i="3"/>
  <c r="S5874" i="3"/>
  <c r="R5874" i="3"/>
  <c r="R5998" i="3"/>
  <c r="S5998" i="3"/>
  <c r="Q5970" i="3"/>
  <c r="R5970" i="3"/>
  <c r="V2989" i="2" s="1"/>
  <c r="S5970" i="3"/>
  <c r="W2989" i="2" s="1"/>
  <c r="S5952" i="3"/>
  <c r="R5952" i="3"/>
  <c r="Q5952" i="3"/>
  <c r="R5941" i="3"/>
  <c r="Q5941" i="3"/>
  <c r="S5896" i="3"/>
  <c r="Q5896" i="3"/>
  <c r="Q5852" i="3"/>
  <c r="R5852" i="3"/>
  <c r="V2931" i="2" s="1"/>
  <c r="S5852" i="3"/>
  <c r="W2931" i="2" s="1"/>
  <c r="S5966" i="3"/>
  <c r="R5966" i="3"/>
  <c r="S5960" i="3"/>
  <c r="Q5960" i="3"/>
  <c r="R5960" i="3"/>
  <c r="Q5940" i="3"/>
  <c r="R5940" i="3"/>
  <c r="S5940" i="3"/>
  <c r="Q5905" i="3"/>
  <c r="R5905" i="3"/>
  <c r="R5877" i="3"/>
  <c r="V2941" i="2" s="1"/>
  <c r="Q5877" i="3"/>
  <c r="S5877" i="3"/>
  <c r="W2941" i="2" s="1"/>
  <c r="Q5849" i="3"/>
  <c r="R5849" i="3"/>
  <c r="V2928" i="2" s="1"/>
  <c r="S5849" i="3"/>
  <c r="W2928" i="2" s="1"/>
  <c r="S5985" i="3"/>
  <c r="R5985" i="3"/>
  <c r="R5925" i="3"/>
  <c r="V2965" i="2" s="1"/>
  <c r="S5925" i="3"/>
  <c r="W2965" i="2" s="1"/>
  <c r="Q5890" i="3"/>
  <c r="S5890" i="3"/>
  <c r="W2950" i="2" s="1"/>
  <c r="R5890" i="3"/>
  <c r="V2950" i="2" s="1"/>
  <c r="Q5931" i="3"/>
  <c r="S5931" i="3"/>
  <c r="W2971" i="2" s="1"/>
  <c r="R5909" i="3"/>
  <c r="S5909" i="3"/>
  <c r="Q5906" i="3"/>
  <c r="S5906" i="3"/>
  <c r="W2955" i="2" s="1"/>
  <c r="R5906" i="3"/>
  <c r="V2955" i="2" s="1"/>
  <c r="Q5897" i="3"/>
  <c r="R5897" i="3"/>
  <c r="S5897" i="3"/>
  <c r="R5885" i="3"/>
  <c r="V2948" i="2" s="1"/>
  <c r="Q5885" i="3"/>
  <c r="Q5873" i="3"/>
  <c r="R5873" i="3"/>
  <c r="S5873" i="3"/>
  <c r="Q5866" i="3"/>
  <c r="S5866" i="3"/>
  <c r="R5866" i="3"/>
  <c r="Q5850" i="3"/>
  <c r="S5850" i="3"/>
  <c r="W2929" i="2" s="1"/>
  <c r="R5850" i="3"/>
  <c r="V2929" i="2" s="1"/>
  <c r="R5871" i="3"/>
  <c r="S5871" i="3"/>
  <c r="Q5871" i="3"/>
  <c r="S5861" i="3"/>
  <c r="R5845" i="3"/>
  <c r="V2925" i="2" s="1"/>
  <c r="S5845" i="3"/>
  <c r="W2925" i="2" s="1"/>
  <c r="Q6005" i="3"/>
  <c r="R5996" i="3"/>
  <c r="Q5994" i="3"/>
  <c r="S5994" i="3"/>
  <c r="W3004" i="2" s="1"/>
  <c r="Q5992" i="3"/>
  <c r="R5965" i="3"/>
  <c r="Q5965" i="3"/>
  <c r="R5958" i="3"/>
  <c r="Q5938" i="3"/>
  <c r="S5938" i="3"/>
  <c r="R5938" i="3"/>
  <c r="R5935" i="3"/>
  <c r="V2975" i="2" s="1"/>
  <c r="S5935" i="3"/>
  <c r="W2975" i="2" s="1"/>
  <c r="Q5935" i="3"/>
  <c r="Q5921" i="3"/>
  <c r="S5921" i="3"/>
  <c r="R5899" i="3"/>
  <c r="S5899" i="3"/>
  <c r="R5887" i="3"/>
  <c r="S5887" i="3"/>
  <c r="Q5878" i="3"/>
  <c r="R5878" i="3"/>
  <c r="V2942" i="2" s="1"/>
  <c r="Q5861" i="3"/>
  <c r="R5855" i="3"/>
  <c r="V2934" i="2" s="1"/>
  <c r="S5855" i="3"/>
  <c r="W2934" i="2" s="1"/>
  <c r="Q5855" i="3"/>
  <c r="S5848" i="3"/>
  <c r="W2927" i="2" s="1"/>
  <c r="Q5848" i="3"/>
  <c r="Q5946" i="3"/>
  <c r="S5946" i="3"/>
  <c r="W2978" i="2" s="1"/>
  <c r="R5943" i="3"/>
  <c r="S5943" i="3"/>
  <c r="Q5943" i="3"/>
  <c r="Q5932" i="3"/>
  <c r="R5932" i="3"/>
  <c r="V2972" i="2" s="1"/>
  <c r="S5932" i="3"/>
  <c r="W2972" i="2" s="1"/>
  <c r="S5864" i="3"/>
  <c r="R5864" i="3"/>
  <c r="Q5854" i="3"/>
  <c r="R5854" i="3"/>
  <c r="V2933" i="2" s="1"/>
  <c r="S5854" i="3"/>
  <c r="W2933" i="2" s="1"/>
  <c r="S5929" i="3"/>
  <c r="W2969" i="2" s="1"/>
  <c r="R5927" i="3"/>
  <c r="V2967" i="2" s="1"/>
  <c r="S5927" i="3"/>
  <c r="W2967" i="2" s="1"/>
  <c r="Q5916" i="3"/>
  <c r="R5916" i="3"/>
  <c r="V2959" i="2" s="1"/>
  <c r="S5886" i="3"/>
  <c r="W2949" i="2" s="1"/>
  <c r="R5879" i="3"/>
  <c r="V2943" i="2" s="1"/>
  <c r="S5879" i="3"/>
  <c r="W2943" i="2" s="1"/>
  <c r="Q5876" i="3"/>
  <c r="R5876" i="3"/>
  <c r="S5876" i="3"/>
  <c r="S5913" i="3"/>
  <c r="R5911" i="3"/>
  <c r="V2957" i="2" s="1"/>
  <c r="S5911" i="3"/>
  <c r="W2957" i="2" s="1"/>
  <c r="R5904" i="3"/>
  <c r="V2954" i="2" s="1"/>
  <c r="Q5900" i="3"/>
  <c r="R5900" i="3"/>
  <c r="V2951" i="2" s="1"/>
  <c r="S5893" i="3"/>
  <c r="R5888" i="3"/>
  <c r="Q5881" i="3"/>
  <c r="R5881" i="3"/>
  <c r="S5870" i="3"/>
  <c r="R5863" i="3"/>
  <c r="S5863" i="3"/>
  <c r="Q5860" i="3"/>
  <c r="R5860" i="3"/>
  <c r="S5860" i="3"/>
  <c r="R5895" i="3"/>
  <c r="S5895" i="3"/>
  <c r="Q5865" i="3"/>
  <c r="R5865" i="3"/>
  <c r="R5862" i="3"/>
  <c r="V2939" i="2" s="1"/>
  <c r="R5847" i="3"/>
  <c r="V2926" i="2" s="1"/>
  <c r="S5847" i="3"/>
  <c r="W2926" i="2" s="1"/>
  <c r="Q5844" i="3"/>
  <c r="R5844" i="3"/>
  <c r="S5844" i="3"/>
  <c r="R5919" i="3"/>
  <c r="S5919" i="3"/>
  <c r="Q5908" i="3"/>
  <c r="R5908" i="3"/>
  <c r="Q5857" i="3"/>
  <c r="R5857" i="3"/>
  <c r="V2936" i="2" s="1"/>
  <c r="S3729" i="3"/>
  <c r="Q3729" i="3"/>
  <c r="Q5836" i="3"/>
  <c r="R5836" i="3"/>
  <c r="R4762" i="3"/>
  <c r="V2389" i="2" s="1"/>
  <c r="S4762" i="3"/>
  <c r="W2389" i="2" s="1"/>
  <c r="S5720" i="3"/>
  <c r="R5720" i="3"/>
  <c r="Q5720" i="3"/>
  <c r="P3470" i="3"/>
  <c r="S1741" i="2"/>
  <c r="P3419" i="3"/>
  <c r="T1713" i="2" s="1"/>
  <c r="U1713" i="2" s="1"/>
  <c r="S1713" i="2"/>
  <c r="P3369" i="3"/>
  <c r="T1689" i="2" s="1"/>
  <c r="U1689" i="2" s="1"/>
  <c r="S1689" i="2"/>
  <c r="P4301" i="3"/>
  <c r="T2161" i="2" s="1"/>
  <c r="U2161" i="2" s="1"/>
  <c r="S2161" i="2"/>
  <c r="P4916" i="3"/>
  <c r="T2463" i="2" s="1"/>
  <c r="U2463" i="2" s="1"/>
  <c r="S2463" i="2"/>
  <c r="P4795" i="3"/>
  <c r="S2400" i="2"/>
  <c r="Q5766" i="3"/>
  <c r="S5766" i="3"/>
  <c r="W2890" i="2" s="1"/>
  <c r="R5766" i="3"/>
  <c r="V2890" i="2" s="1"/>
  <c r="T2890" i="2"/>
  <c r="U2890" i="2" s="1"/>
  <c r="R5677" i="3"/>
  <c r="Q5677" i="3"/>
  <c r="S5677" i="3"/>
  <c r="Q5656" i="3"/>
  <c r="T2834" i="2"/>
  <c r="U2834" i="2" s="1"/>
  <c r="R5626" i="3"/>
  <c r="S5626" i="3"/>
  <c r="R5339" i="3"/>
  <c r="S5339" i="3"/>
  <c r="Q5339" i="3"/>
  <c r="Q5238" i="3"/>
  <c r="R5238" i="3"/>
  <c r="P5134" i="3"/>
  <c r="S2574" i="2"/>
  <c r="P5128" i="3"/>
  <c r="R5128" i="3" s="1"/>
  <c r="V2568" i="2" s="1"/>
  <c r="S2568" i="2"/>
  <c r="P3316" i="3"/>
  <c r="S1662" i="2"/>
  <c r="S2095" i="2"/>
  <c r="P4177" i="3"/>
  <c r="R4177" i="3" s="1"/>
  <c r="V2095" i="2" s="1"/>
  <c r="R3283" i="3"/>
  <c r="V1648" i="2" s="1"/>
  <c r="T1648" i="2"/>
  <c r="U1648" i="2" s="1"/>
  <c r="P4142" i="3"/>
  <c r="R4142" i="3" s="1"/>
  <c r="V2075" i="2" s="1"/>
  <c r="S2075" i="2"/>
  <c r="P4749" i="3"/>
  <c r="S2376" i="2"/>
  <c r="S4711" i="3"/>
  <c r="W2362" i="2" s="1"/>
  <c r="R4711" i="3"/>
  <c r="V2362" i="2" s="1"/>
  <c r="P4701" i="3"/>
  <c r="S2352" i="2"/>
  <c r="P4778" i="3"/>
  <c r="Q4778" i="3" s="1"/>
  <c r="S2391" i="2"/>
  <c r="P5180" i="3"/>
  <c r="S2597" i="2"/>
  <c r="P5164" i="3"/>
  <c r="S2588" i="2"/>
  <c r="S1746" i="2"/>
  <c r="P3218" i="3"/>
  <c r="T1614" i="2" s="1"/>
  <c r="U1614" i="2" s="1"/>
  <c r="S1614" i="2"/>
  <c r="T2286" i="2"/>
  <c r="U2286" i="2" s="1"/>
  <c r="S4857" i="3"/>
  <c r="W2436" i="2" s="1"/>
  <c r="T2436" i="2"/>
  <c r="U2436" i="2" s="1"/>
  <c r="Q4760" i="3"/>
  <c r="T2387" i="2"/>
  <c r="U2387" i="2" s="1"/>
  <c r="S4760" i="3"/>
  <c r="W2387" i="2" s="1"/>
  <c r="Q4589" i="3"/>
  <c r="S4589" i="3"/>
  <c r="P4583" i="3"/>
  <c r="S2297" i="2"/>
  <c r="P4482" i="3"/>
  <c r="T2242" i="2" s="1"/>
  <c r="U2242" i="2" s="1"/>
  <c r="S2242" i="2"/>
  <c r="P4443" i="3"/>
  <c r="S2227" i="2"/>
  <c r="S1339" i="2"/>
  <c r="S1216" i="2"/>
  <c r="T1485" i="2"/>
  <c r="U1485" i="2" s="1"/>
  <c r="T2040" i="2"/>
  <c r="U2040" i="2" s="1"/>
  <c r="T2024" i="2"/>
  <c r="U2024" i="2" s="1"/>
  <c r="S2020" i="2"/>
  <c r="T2006" i="2"/>
  <c r="U2006" i="2" s="1"/>
  <c r="S1980" i="2"/>
  <c r="S1975" i="2"/>
  <c r="S1963" i="2"/>
  <c r="S1957" i="2"/>
  <c r="S1941" i="2"/>
  <c r="S1924" i="2"/>
  <c r="T1897" i="2"/>
  <c r="U1897" i="2" s="1"/>
  <c r="S1893" i="2"/>
  <c r="T1873" i="2"/>
  <c r="U1873" i="2" s="1"/>
  <c r="S1869" i="2"/>
  <c r="S1862" i="2"/>
  <c r="T1852" i="2"/>
  <c r="U1852" i="2" s="1"/>
  <c r="S1835" i="2"/>
  <c r="S1801" i="2"/>
  <c r="S1791" i="2"/>
  <c r="S1771" i="2"/>
  <c r="S1765" i="2"/>
  <c r="S1740" i="2"/>
  <c r="S1729" i="2"/>
  <c r="S1720" i="2"/>
  <c r="S1667" i="2"/>
  <c r="S1648" i="2"/>
  <c r="S4134" i="3"/>
  <c r="Q3832" i="3"/>
  <c r="R3832" i="3"/>
  <c r="V1921" i="2" s="1"/>
  <c r="S3832" i="3"/>
  <c r="W1921" i="2" s="1"/>
  <c r="S3504" i="3"/>
  <c r="S3497" i="3"/>
  <c r="W1756" i="2" s="1"/>
  <c r="T1756" i="2"/>
  <c r="U1756" i="2" s="1"/>
  <c r="Q3482" i="3"/>
  <c r="T1745" i="2"/>
  <c r="U1745" i="2" s="1"/>
  <c r="P3359" i="3"/>
  <c r="S1686" i="2"/>
  <c r="P3347" i="3"/>
  <c r="S1680" i="2"/>
  <c r="P3194" i="3"/>
  <c r="T1603" i="2" s="1"/>
  <c r="U1603" i="2" s="1"/>
  <c r="S1603" i="2"/>
  <c r="S2188" i="2"/>
  <c r="S2172" i="2"/>
  <c r="S2146" i="2"/>
  <c r="S2133" i="2"/>
  <c r="P4364" i="3"/>
  <c r="T2191" i="2" s="1"/>
  <c r="U2191" i="2" s="1"/>
  <c r="S2191" i="2"/>
  <c r="Q4338" i="3"/>
  <c r="T2176" i="2"/>
  <c r="U2176" i="2" s="1"/>
  <c r="P4318" i="3"/>
  <c r="Q4236" i="3"/>
  <c r="S4236" i="3"/>
  <c r="P4229" i="3"/>
  <c r="S4229" i="3" s="1"/>
  <c r="W2124" i="2" s="1"/>
  <c r="P4216" i="3"/>
  <c r="T2114" i="2" s="1"/>
  <c r="U2114" i="2" s="1"/>
  <c r="T2412" i="2"/>
  <c r="U2412" i="2" s="1"/>
  <c r="T2386" i="2"/>
  <c r="U2386" i="2" s="1"/>
  <c r="S2367" i="2"/>
  <c r="S2324" i="2"/>
  <c r="S2286" i="2"/>
  <c r="T2249" i="2"/>
  <c r="U2249" i="2" s="1"/>
  <c r="S2244" i="2"/>
  <c r="P4883" i="3"/>
  <c r="T2446" i="2" s="1"/>
  <c r="U2446" i="2" s="1"/>
  <c r="P4798" i="3"/>
  <c r="R4798" i="3" s="1"/>
  <c r="V2403" i="2" s="1"/>
  <c r="S2403" i="2"/>
  <c r="R4794" i="3"/>
  <c r="V2399" i="2" s="1"/>
  <c r="T2399" i="2"/>
  <c r="U2399" i="2" s="1"/>
  <c r="P4787" i="3"/>
  <c r="T2396" i="2" s="1"/>
  <c r="U2396" i="2" s="1"/>
  <c r="P4730" i="3"/>
  <c r="Q4725" i="3"/>
  <c r="P4676" i="3"/>
  <c r="S2342" i="2"/>
  <c r="P4632" i="3"/>
  <c r="T2323" i="2" s="1"/>
  <c r="U2323" i="2" s="1"/>
  <c r="P4494" i="3"/>
  <c r="P4456" i="3"/>
  <c r="S2235" i="2"/>
  <c r="T2823" i="2"/>
  <c r="U2823" i="2" s="1"/>
  <c r="P5831" i="3"/>
  <c r="S2919" i="2"/>
  <c r="R5812" i="3"/>
  <c r="R5793" i="3"/>
  <c r="Q5793" i="3"/>
  <c r="P5691" i="3"/>
  <c r="S2852" i="2"/>
  <c r="R5442" i="3"/>
  <c r="V2728" i="2" s="1"/>
  <c r="T2728" i="2"/>
  <c r="U2728" i="2" s="1"/>
  <c r="S5323" i="3"/>
  <c r="R5323" i="3"/>
  <c r="Q5323" i="3"/>
  <c r="P5318" i="3"/>
  <c r="S2669" i="2"/>
  <c r="Q5214" i="3"/>
  <c r="R5214" i="3"/>
  <c r="P5204" i="3"/>
  <c r="S2614" i="2"/>
  <c r="Q5193" i="3"/>
  <c r="T2606" i="2"/>
  <c r="U2606" i="2" s="1"/>
  <c r="R5183" i="3"/>
  <c r="V2600" i="2" s="1"/>
  <c r="T2600" i="2"/>
  <c r="U2600" i="2" s="1"/>
  <c r="S5179" i="3"/>
  <c r="W2596" i="2" s="1"/>
  <c r="R5179" i="3"/>
  <c r="V2596" i="2" s="1"/>
  <c r="T2596" i="2"/>
  <c r="U2596" i="2" s="1"/>
  <c r="P4923" i="3"/>
  <c r="T2469" i="2" s="1"/>
  <c r="U2469" i="2" s="1"/>
  <c r="S2469" i="2"/>
  <c r="R4785" i="3"/>
  <c r="V2394" i="2" s="1"/>
  <c r="T2394" i="2"/>
  <c r="U2394" i="2" s="1"/>
  <c r="T1721" i="2"/>
  <c r="U1721" i="2" s="1"/>
  <c r="Q3403" i="3"/>
  <c r="T1704" i="2"/>
  <c r="U1704" i="2" s="1"/>
  <c r="S3336" i="3"/>
  <c r="R3336" i="3"/>
  <c r="S3322" i="3"/>
  <c r="W1668" i="2" s="1"/>
  <c r="T1668" i="2"/>
  <c r="U1668" i="2" s="1"/>
  <c r="P3307" i="3"/>
  <c r="S1656" i="2"/>
  <c r="R4252" i="3"/>
  <c r="V2133" i="2" s="1"/>
  <c r="T2133" i="2"/>
  <c r="U2133" i="2" s="1"/>
  <c r="S2262" i="2"/>
  <c r="P4650" i="3"/>
  <c r="S2330" i="2"/>
  <c r="R4584" i="3"/>
  <c r="V2298" i="2" s="1"/>
  <c r="Q4584" i="3"/>
  <c r="S4584" i="3"/>
  <c r="W2298" i="2" s="1"/>
  <c r="P5762" i="3"/>
  <c r="T2886" i="2" s="1"/>
  <c r="U2886" i="2" s="1"/>
  <c r="S2886" i="2"/>
  <c r="S5005" i="3"/>
  <c r="R5005" i="3"/>
  <c r="P4995" i="3"/>
  <c r="S2504" i="2"/>
  <c r="S4973" i="3"/>
  <c r="W2494" i="2" s="1"/>
  <c r="T2494" i="2"/>
  <c r="U2494" i="2" s="1"/>
  <c r="S1162" i="2"/>
  <c r="S1863" i="2"/>
  <c r="S1649" i="2"/>
  <c r="P3342" i="3"/>
  <c r="S1675" i="2"/>
  <c r="S4854" i="3"/>
  <c r="W2433" i="2" s="1"/>
  <c r="Q4854" i="3"/>
  <c r="Q4840" i="3"/>
  <c r="T2428" i="2"/>
  <c r="U2428" i="2" s="1"/>
  <c r="P4614" i="3"/>
  <c r="T2310" i="2" s="1"/>
  <c r="U2310" i="2" s="1"/>
  <c r="S2310" i="2"/>
  <c r="P4602" i="3"/>
  <c r="S2305" i="2"/>
  <c r="S4579" i="3"/>
  <c r="W2293" i="2" s="1"/>
  <c r="T2293" i="2"/>
  <c r="U2293" i="2" s="1"/>
  <c r="R4566" i="3"/>
  <c r="Q4566" i="3"/>
  <c r="S4566" i="3"/>
  <c r="P5135" i="3"/>
  <c r="S2575" i="2"/>
  <c r="S2031" i="2"/>
  <c r="T1869" i="2"/>
  <c r="U1869" i="2" s="1"/>
  <c r="T1667" i="2"/>
  <c r="U1667" i="2" s="1"/>
  <c r="S2173" i="2"/>
  <c r="P4626" i="3"/>
  <c r="S2317" i="2"/>
  <c r="S1322" i="2"/>
  <c r="T1578" i="2"/>
  <c r="U1578" i="2" s="1"/>
  <c r="S2040" i="2"/>
  <c r="T2030" i="2"/>
  <c r="U2030" i="2" s="1"/>
  <c r="S2024" i="2"/>
  <c r="S2019" i="2"/>
  <c r="S1979" i="2"/>
  <c r="S1897" i="2"/>
  <c r="S1884" i="2"/>
  <c r="S1873" i="2"/>
  <c r="S1852" i="2"/>
  <c r="S1641" i="2"/>
  <c r="T1606" i="2"/>
  <c r="U1606" i="2" s="1"/>
  <c r="S3384" i="3"/>
  <c r="W1698" i="2" s="1"/>
  <c r="Q3384" i="3"/>
  <c r="R3384" i="3"/>
  <c r="V1698" i="2" s="1"/>
  <c r="T1698" i="2"/>
  <c r="U1698" i="2" s="1"/>
  <c r="P3358" i="3"/>
  <c r="S1685" i="2"/>
  <c r="P3216" i="3"/>
  <c r="S1612" i="2"/>
  <c r="T2089" i="2"/>
  <c r="U2089" i="2" s="1"/>
  <c r="T2080" i="2"/>
  <c r="U2080" i="2" s="1"/>
  <c r="T2433" i="2"/>
  <c r="U2433" i="2" s="1"/>
  <c r="S2430" i="2"/>
  <c r="T2298" i="2"/>
  <c r="U2298" i="2" s="1"/>
  <c r="S2249" i="2"/>
  <c r="S2243" i="2"/>
  <c r="P4853" i="3"/>
  <c r="S2432" i="2"/>
  <c r="S4838" i="3"/>
  <c r="W2427" i="2" s="1"/>
  <c r="T2427" i="2"/>
  <c r="U2427" i="2" s="1"/>
  <c r="P4814" i="3"/>
  <c r="S4814" i="3" s="1"/>
  <c r="W2409" i="2" s="1"/>
  <c r="S2409" i="2"/>
  <c r="P4782" i="3"/>
  <c r="S2393" i="2"/>
  <c r="R4740" i="3"/>
  <c r="S4740" i="3"/>
  <c r="S4647" i="3"/>
  <c r="Q4647" i="3"/>
  <c r="R4647" i="3"/>
  <c r="P4505" i="3"/>
  <c r="S2257" i="2"/>
  <c r="P4455" i="3"/>
  <c r="R4455" i="3" s="1"/>
  <c r="V2234" i="2" s="1"/>
  <c r="S2234" i="2"/>
  <c r="T2840" i="2"/>
  <c r="U2840" i="2" s="1"/>
  <c r="Q5830" i="3"/>
  <c r="R5830" i="3"/>
  <c r="S5830" i="3"/>
  <c r="T2918" i="2"/>
  <c r="U2918" i="2" s="1"/>
  <c r="R5745" i="3"/>
  <c r="Q5745" i="3"/>
  <c r="P5571" i="3"/>
  <c r="S2796" i="2"/>
  <c r="S5543" i="3"/>
  <c r="R5543" i="3"/>
  <c r="Q5543" i="3"/>
  <c r="R5493" i="3"/>
  <c r="V2754" i="2" s="1"/>
  <c r="S5493" i="3"/>
  <c r="W2754" i="2" s="1"/>
  <c r="Q5493" i="3"/>
  <c r="T2754" i="2"/>
  <c r="U2754" i="2" s="1"/>
  <c r="Q5348" i="3"/>
  <c r="R5348" i="3"/>
  <c r="V2682" i="2" s="1"/>
  <c r="S5348" i="3"/>
  <c r="W2682" i="2" s="1"/>
  <c r="T2682" i="2"/>
  <c r="U2682" i="2" s="1"/>
  <c r="S5317" i="3"/>
  <c r="W2668" i="2" s="1"/>
  <c r="R5317" i="3"/>
  <c r="V2668" i="2" s="1"/>
  <c r="Q5317" i="3"/>
  <c r="P4302" i="3"/>
  <c r="T2162" i="2" s="1"/>
  <c r="U2162" i="2" s="1"/>
  <c r="S2162" i="2"/>
  <c r="P4143" i="3"/>
  <c r="Q4143" i="3" s="1"/>
  <c r="S2076" i="2"/>
  <c r="P4598" i="3"/>
  <c r="T2302" i="2" s="1"/>
  <c r="U2302" i="2" s="1"/>
  <c r="S2302" i="2"/>
  <c r="P4592" i="3"/>
  <c r="R4592" i="3" s="1"/>
  <c r="V2299" i="2" s="1"/>
  <c r="S2299" i="2"/>
  <c r="P4580" i="3"/>
  <c r="S2294" i="2"/>
  <c r="P4549" i="3"/>
  <c r="S2279" i="2"/>
  <c r="S2389" i="2"/>
  <c r="P4491" i="3"/>
  <c r="S2251" i="2"/>
  <c r="S1845" i="2"/>
  <c r="P3425" i="3"/>
  <c r="S1719" i="2"/>
  <c r="Q3387" i="3"/>
  <c r="T1701" i="2"/>
  <c r="U1701" i="2" s="1"/>
  <c r="P3314" i="3"/>
  <c r="S1660" i="2"/>
  <c r="S3203" i="3"/>
  <c r="W1611" i="2" s="1"/>
  <c r="T1611" i="2"/>
  <c r="U1611" i="2" s="1"/>
  <c r="T2331" i="2"/>
  <c r="U2331" i="2" s="1"/>
  <c r="S2245" i="2"/>
  <c r="Q4495" i="3"/>
  <c r="S4495" i="3"/>
  <c r="W2255" i="2" s="1"/>
  <c r="Q5804" i="3"/>
  <c r="R5804" i="3"/>
  <c r="S2041" i="2"/>
  <c r="S1757" i="2"/>
  <c r="S1725" i="2"/>
  <c r="P3195" i="3"/>
  <c r="S1604" i="2"/>
  <c r="P4365" i="3"/>
  <c r="T2192" i="2" s="1"/>
  <c r="U2192" i="2" s="1"/>
  <c r="S2192" i="2"/>
  <c r="S2331" i="2"/>
  <c r="T2244" i="2"/>
  <c r="U2244" i="2" s="1"/>
  <c r="P4884" i="3"/>
  <c r="S2447" i="2"/>
  <c r="P4726" i="3"/>
  <c r="S2368" i="2"/>
  <c r="P5681" i="3"/>
  <c r="S2850" i="2"/>
  <c r="S1263" i="2"/>
  <c r="S1190" i="2"/>
  <c r="S1529" i="2"/>
  <c r="S2065" i="2"/>
  <c r="S2030" i="2"/>
  <c r="T2023" i="2"/>
  <c r="U2023" i="2" s="1"/>
  <c r="S2000" i="2"/>
  <c r="S1989" i="2"/>
  <c r="S1955" i="2"/>
  <c r="S1933" i="2"/>
  <c r="S1901" i="2"/>
  <c r="T1887" i="2"/>
  <c r="U1887" i="2" s="1"/>
  <c r="T1851" i="2"/>
  <c r="U1851" i="2" s="1"/>
  <c r="S1810" i="2"/>
  <c r="T1712" i="2"/>
  <c r="U1712" i="2" s="1"/>
  <c r="S1698" i="2"/>
  <c r="T1670" i="2"/>
  <c r="U1670" i="2" s="1"/>
  <c r="S1611" i="2"/>
  <c r="S1606" i="2"/>
  <c r="R4028" i="3"/>
  <c r="Q4028" i="3"/>
  <c r="P3286" i="3"/>
  <c r="S1651" i="2"/>
  <c r="P3278" i="3"/>
  <c r="T1643" i="2" s="1"/>
  <c r="U1643" i="2" s="1"/>
  <c r="S1643" i="2"/>
  <c r="S2089" i="2"/>
  <c r="Q4378" i="3"/>
  <c r="T2201" i="2"/>
  <c r="U2201" i="2" s="1"/>
  <c r="P4228" i="3"/>
  <c r="S2123" i="2"/>
  <c r="P4221" i="3"/>
  <c r="S2119" i="2"/>
  <c r="T2459" i="2"/>
  <c r="U2459" i="2" s="1"/>
  <c r="S2415" i="2"/>
  <c r="T2390" i="2"/>
  <c r="U2390" i="2" s="1"/>
  <c r="T2362" i="2"/>
  <c r="U2362" i="2" s="1"/>
  <c r="S2318" i="2"/>
  <c r="S2298" i="2"/>
  <c r="S2274" i="2"/>
  <c r="Q4898" i="3"/>
  <c r="T2452" i="2"/>
  <c r="U2452" i="2" s="1"/>
  <c r="P4866" i="3"/>
  <c r="S2441" i="2"/>
  <c r="P4825" i="3"/>
  <c r="S2417" i="2"/>
  <c r="Q4746" i="3"/>
  <c r="R4746" i="3"/>
  <c r="V2374" i="2" s="1"/>
  <c r="R4707" i="3"/>
  <c r="V2358" i="2" s="1"/>
  <c r="Q4707" i="3"/>
  <c r="R4674" i="3"/>
  <c r="V2340" i="2" s="1"/>
  <c r="T2340" i="2"/>
  <c r="U2340" i="2" s="1"/>
  <c r="Q4674" i="3"/>
  <c r="R4600" i="3"/>
  <c r="S4600" i="3"/>
  <c r="P4576" i="3"/>
  <c r="S2290" i="2"/>
  <c r="P5733" i="3"/>
  <c r="S2873" i="2"/>
  <c r="P5728" i="3"/>
  <c r="S2868" i="2"/>
  <c r="S5592" i="3"/>
  <c r="Q5592" i="3"/>
  <c r="P5586" i="3"/>
  <c r="T2803" i="2" s="1"/>
  <c r="U2803" i="2" s="1"/>
  <c r="S2803" i="2"/>
  <c r="P5525" i="3"/>
  <c r="S2770" i="2"/>
  <c r="R5485" i="3"/>
  <c r="S5485" i="3"/>
  <c r="Q4818" i="3"/>
  <c r="T2410" i="2"/>
  <c r="U2410" i="2" s="1"/>
  <c r="S5755" i="3"/>
  <c r="R5755" i="3"/>
  <c r="Q5110" i="3"/>
  <c r="S5110" i="3"/>
  <c r="W2564" i="2" s="1"/>
  <c r="T2564" i="2"/>
  <c r="U2564" i="2" s="1"/>
  <c r="R5110" i="3"/>
  <c r="V2564" i="2" s="1"/>
  <c r="P4968" i="3"/>
  <c r="S2491" i="2"/>
  <c r="T1845" i="2"/>
  <c r="U1845" i="2" s="1"/>
  <c r="S1696" i="2"/>
  <c r="P3461" i="3"/>
  <c r="T1737" i="2" s="1"/>
  <c r="U1737" i="2" s="1"/>
  <c r="S1737" i="2"/>
  <c r="P4264" i="3"/>
  <c r="T2144" i="2" s="1"/>
  <c r="U2144" i="2" s="1"/>
  <c r="S2144" i="2"/>
  <c r="S4829" i="3"/>
  <c r="W2421" i="2" s="1"/>
  <c r="T2421" i="2"/>
  <c r="U2421" i="2" s="1"/>
  <c r="P4673" i="3"/>
  <c r="S2339" i="2"/>
  <c r="T2041" i="2"/>
  <c r="U2041" i="2" s="1"/>
  <c r="T1731" i="2"/>
  <c r="U1731" i="2" s="1"/>
  <c r="S1721" i="2"/>
  <c r="Q4115" i="3"/>
  <c r="S4115" i="3"/>
  <c r="T2165" i="2"/>
  <c r="U2165" i="2" s="1"/>
  <c r="P4345" i="3"/>
  <c r="S2183" i="2"/>
  <c r="P4263" i="3"/>
  <c r="T2143" i="2" s="1"/>
  <c r="U2143" i="2" s="1"/>
  <c r="S2143" i="2"/>
  <c r="S2444" i="2"/>
  <c r="P4490" i="3"/>
  <c r="T2250" i="2" s="1"/>
  <c r="U2250" i="2" s="1"/>
  <c r="S2250" i="2"/>
  <c r="P5169" i="3"/>
  <c r="T2593" i="2" s="1"/>
  <c r="U2593" i="2" s="1"/>
  <c r="S2593" i="2"/>
  <c r="S1731" i="2"/>
  <c r="T1720" i="2"/>
  <c r="U1720" i="2" s="1"/>
  <c r="P4339" i="3"/>
  <c r="R4339" i="3" s="1"/>
  <c r="V2177" i="2" s="1"/>
  <c r="S2177" i="2"/>
  <c r="P4293" i="3"/>
  <c r="T2153" i="2" s="1"/>
  <c r="U2153" i="2" s="1"/>
  <c r="S2153" i="2"/>
  <c r="S1315" i="2"/>
  <c r="T1238" i="2"/>
  <c r="U1238" i="2" s="1"/>
  <c r="T1177" i="2"/>
  <c r="U1177" i="2" s="1"/>
  <c r="S1577" i="2"/>
  <c r="S3137" i="3"/>
  <c r="S2033" i="2"/>
  <c r="S2023" i="2"/>
  <c r="S2018" i="2"/>
  <c r="S1896" i="2"/>
  <c r="S1887" i="2"/>
  <c r="S1868" i="2"/>
  <c r="S1851" i="2"/>
  <c r="T1803" i="2"/>
  <c r="U1803" i="2" s="1"/>
  <c r="T1779" i="2"/>
  <c r="U1779" i="2" s="1"/>
  <c r="S1763" i="2"/>
  <c r="S1752" i="2"/>
  <c r="S1712" i="2"/>
  <c r="S1701" i="2"/>
  <c r="T1679" i="2"/>
  <c r="U1679" i="2" s="1"/>
  <c r="T1673" i="2"/>
  <c r="U1673" i="2" s="1"/>
  <c r="S1670" i="2"/>
  <c r="S1661" i="2"/>
  <c r="T1610" i="2"/>
  <c r="U1610" i="2" s="1"/>
  <c r="R3681" i="3"/>
  <c r="V1845" i="2" s="1"/>
  <c r="P3456" i="3"/>
  <c r="S1732" i="2"/>
  <c r="R3448" i="3"/>
  <c r="P3412" i="3"/>
  <c r="S1709" i="2"/>
  <c r="P3383" i="3"/>
  <c r="S1697" i="2"/>
  <c r="P3377" i="3"/>
  <c r="S1691" i="2"/>
  <c r="S3330" i="3"/>
  <c r="W1671" i="2" s="1"/>
  <c r="T1671" i="2"/>
  <c r="U1671" i="2" s="1"/>
  <c r="Q3317" i="3"/>
  <c r="T1663" i="2"/>
  <c r="U1663" i="2" s="1"/>
  <c r="P3293" i="3"/>
  <c r="T1652" i="2" s="1"/>
  <c r="U1652" i="2" s="1"/>
  <c r="S1652" i="2"/>
  <c r="P3277" i="3"/>
  <c r="S1642" i="2"/>
  <c r="P3263" i="3"/>
  <c r="T1633" i="2" s="1"/>
  <c r="U1633" i="2" s="1"/>
  <c r="S1633" i="2"/>
  <c r="P4415" i="3"/>
  <c r="S4415" i="3" s="1"/>
  <c r="S2213" i="2"/>
  <c r="Q4164" i="3"/>
  <c r="Q4157" i="3"/>
  <c r="T2082" i="2"/>
  <c r="U2082" i="2" s="1"/>
  <c r="S2462" i="2"/>
  <c r="S2459" i="2"/>
  <c r="T2442" i="2"/>
  <c r="U2442" i="2" s="1"/>
  <c r="S2421" i="2"/>
  <c r="S2362" i="2"/>
  <c r="T2301" i="2"/>
  <c r="U2301" i="2" s="1"/>
  <c r="P4903" i="3"/>
  <c r="S2457" i="2"/>
  <c r="R4875" i="3"/>
  <c r="Q4875" i="3"/>
  <c r="S4875" i="3"/>
  <c r="P4865" i="3"/>
  <c r="T2440" i="2" s="1"/>
  <c r="U2440" i="2" s="1"/>
  <c r="S2440" i="2"/>
  <c r="P4861" i="3"/>
  <c r="S2437" i="2"/>
  <c r="R4829" i="3"/>
  <c r="V2421" i="2" s="1"/>
  <c r="R4818" i="3"/>
  <c r="V2410" i="2" s="1"/>
  <c r="Q4806" i="3"/>
  <c r="S4774" i="3"/>
  <c r="Q4774" i="3"/>
  <c r="P4706" i="3"/>
  <c r="S2357" i="2"/>
  <c r="R4668" i="3"/>
  <c r="P4599" i="3"/>
  <c r="T2303" i="2" s="1"/>
  <c r="U2303" i="2" s="1"/>
  <c r="S2303" i="2"/>
  <c r="Q4557" i="3"/>
  <c r="S4557" i="3"/>
  <c r="P4550" i="3"/>
  <c r="Q4550" i="3" s="1"/>
  <c r="S2280" i="2"/>
  <c r="P4523" i="3"/>
  <c r="T2269" i="2" s="1"/>
  <c r="U2269" i="2" s="1"/>
  <c r="S2269" i="2"/>
  <c r="P4517" i="3"/>
  <c r="T2264" i="2" s="1"/>
  <c r="U2264" i="2" s="1"/>
  <c r="S2264" i="2"/>
  <c r="P4511" i="3"/>
  <c r="S2263" i="2"/>
  <c r="S4473" i="3"/>
  <c r="T2907" i="2"/>
  <c r="U2907" i="2" s="1"/>
  <c r="S2883" i="2"/>
  <c r="Q5755" i="3"/>
  <c r="Q5750" i="3"/>
  <c r="R5750" i="3"/>
  <c r="V2879" i="2" s="1"/>
  <c r="T2879" i="2"/>
  <c r="U2879" i="2" s="1"/>
  <c r="S5585" i="3"/>
  <c r="W2802" i="2" s="1"/>
  <c r="R5585" i="3"/>
  <c r="V2802" i="2" s="1"/>
  <c r="T2802" i="2"/>
  <c r="U2802" i="2" s="1"/>
  <c r="R5825" i="3"/>
  <c r="S5825" i="3"/>
  <c r="Q5820" i="3"/>
  <c r="R5820" i="3"/>
  <c r="V2912" i="2" s="1"/>
  <c r="Q5765" i="3"/>
  <c r="T2889" i="2"/>
  <c r="U2889" i="2" s="1"/>
  <c r="Q5742" i="3"/>
  <c r="S5742" i="3"/>
  <c r="R5742" i="3"/>
  <c r="S5704" i="3"/>
  <c r="Q5704" i="3"/>
  <c r="Q5698" i="3"/>
  <c r="R5698" i="3"/>
  <c r="R5661" i="3"/>
  <c r="V2839" i="2" s="1"/>
  <c r="Q5661" i="3"/>
  <c r="S5661" i="3"/>
  <c r="W2839" i="2" s="1"/>
  <c r="R5634" i="3"/>
  <c r="V2826" i="2" s="1"/>
  <c r="Q5634" i="3"/>
  <c r="S5634" i="3"/>
  <c r="W2826" i="2" s="1"/>
  <c r="T2826" i="2"/>
  <c r="U2826" i="2" s="1"/>
  <c r="S5597" i="3"/>
  <c r="R5597" i="3"/>
  <c r="P5536" i="3"/>
  <c r="R5536" i="3" s="1"/>
  <c r="V2773" i="2" s="1"/>
  <c r="S2773" i="2"/>
  <c r="P5517" i="3"/>
  <c r="Q5517" i="3" s="1"/>
  <c r="S2762" i="2"/>
  <c r="Q5100" i="3"/>
  <c r="T2561" i="2"/>
  <c r="U2561" i="2" s="1"/>
  <c r="S5056" i="3"/>
  <c r="W2540" i="2" s="1"/>
  <c r="R5056" i="3"/>
  <c r="V2540" i="2" s="1"/>
  <c r="T2540" i="2"/>
  <c r="U2540" i="2" s="1"/>
  <c r="S4943" i="3"/>
  <c r="R4943" i="3"/>
  <c r="R3839" i="3"/>
  <c r="S3757" i="3"/>
  <c r="W1886" i="2" s="1"/>
  <c r="S3679" i="3"/>
  <c r="S2186" i="2"/>
  <c r="S2128" i="2"/>
  <c r="S4416" i="3"/>
  <c r="W2214" i="2" s="1"/>
  <c r="R4292" i="3"/>
  <c r="V2152" i="2" s="1"/>
  <c r="S4250" i="3"/>
  <c r="W2132" i="2" s="1"/>
  <c r="R4220" i="3"/>
  <c r="V2118" i="2" s="1"/>
  <c r="S4174" i="3"/>
  <c r="W2092" i="2" s="1"/>
  <c r="S4868" i="3"/>
  <c r="W2443" i="2" s="1"/>
  <c r="S4852" i="3"/>
  <c r="W2431" i="2" s="1"/>
  <c r="Q4811" i="3"/>
  <c r="Q4797" i="3"/>
  <c r="Q4742" i="3"/>
  <c r="Q4672" i="3"/>
  <c r="S4657" i="3"/>
  <c r="R4648" i="3"/>
  <c r="S4601" i="3"/>
  <c r="W2304" i="2" s="1"/>
  <c r="S4578" i="3"/>
  <c r="W2292" i="2" s="1"/>
  <c r="R4554" i="3"/>
  <c r="V2284" i="2" s="1"/>
  <c r="S4542" i="3"/>
  <c r="W2272" i="2" s="1"/>
  <c r="R4458" i="3"/>
  <c r="T2909" i="2"/>
  <c r="U2909" i="2" s="1"/>
  <c r="T2839" i="2"/>
  <c r="U2839" i="2" s="1"/>
  <c r="R5828" i="3"/>
  <c r="V2916" i="2" s="1"/>
  <c r="Q5806" i="3"/>
  <c r="R5806" i="3"/>
  <c r="V2905" i="2" s="1"/>
  <c r="S5806" i="3"/>
  <c r="W2905" i="2" s="1"/>
  <c r="R5801" i="3"/>
  <c r="Q5801" i="3"/>
  <c r="S5801" i="3"/>
  <c r="Q5748" i="3"/>
  <c r="R5748" i="3"/>
  <c r="P5674" i="3"/>
  <c r="S2847" i="2"/>
  <c r="S5669" i="3"/>
  <c r="Q5669" i="3"/>
  <c r="P5629" i="3"/>
  <c r="S5615" i="3"/>
  <c r="P5606" i="3"/>
  <c r="T2813" i="2" s="1"/>
  <c r="U2813" i="2" s="1"/>
  <c r="S2813" i="2"/>
  <c r="S5601" i="3"/>
  <c r="W2810" i="2" s="1"/>
  <c r="R5601" i="3"/>
  <c r="V2810" i="2" s="1"/>
  <c r="Q5369" i="3"/>
  <c r="S5369" i="3"/>
  <c r="Q5364" i="3"/>
  <c r="R5364" i="3"/>
  <c r="R5256" i="3"/>
  <c r="Q5256" i="3"/>
  <c r="S5256" i="3"/>
  <c r="P5235" i="3"/>
  <c r="S2629" i="2"/>
  <c r="P5055" i="3"/>
  <c r="S5055" i="3" s="1"/>
  <c r="W2539" i="2" s="1"/>
  <c r="S2539" i="2"/>
  <c r="P5568" i="3"/>
  <c r="Q5568" i="3" s="1"/>
  <c r="S2793" i="2"/>
  <c r="S5381" i="3"/>
  <c r="W2698" i="2" s="1"/>
  <c r="R5381" i="3"/>
  <c r="V2698" i="2" s="1"/>
  <c r="Q5381" i="3"/>
  <c r="R5229" i="3"/>
  <c r="V2626" i="2" s="1"/>
  <c r="T2626" i="2"/>
  <c r="U2626" i="2" s="1"/>
  <c r="Q5051" i="3"/>
  <c r="R5051" i="3"/>
  <c r="V2535" i="2" s="1"/>
  <c r="T2152" i="2"/>
  <c r="U2152" i="2" s="1"/>
  <c r="P4924" i="3"/>
  <c r="R4924" i="3" s="1"/>
  <c r="V2470" i="2" s="1"/>
  <c r="S4858" i="3"/>
  <c r="Q4805" i="3"/>
  <c r="S4693" i="3"/>
  <c r="W2348" i="2" s="1"/>
  <c r="Q4660" i="3"/>
  <c r="R4641" i="3"/>
  <c r="V2327" i="2" s="1"/>
  <c r="Q4638" i="3"/>
  <c r="S4534" i="3"/>
  <c r="R4474" i="3"/>
  <c r="V2239" i="2" s="1"/>
  <c r="S4457" i="3"/>
  <c r="Q5716" i="3"/>
  <c r="R5716" i="3"/>
  <c r="V2863" i="2" s="1"/>
  <c r="Q5682" i="3"/>
  <c r="R5682" i="3"/>
  <c r="P5551" i="3"/>
  <c r="S2783" i="2"/>
  <c r="Q5412" i="3"/>
  <c r="S5412" i="3"/>
  <c r="P5385" i="3"/>
  <c r="S2699" i="2"/>
  <c r="P5373" i="3"/>
  <c r="S2690" i="2"/>
  <c r="P5302" i="3"/>
  <c r="S2657" i="2"/>
  <c r="R5283" i="3"/>
  <c r="V2647" i="2" s="1"/>
  <c r="Q5283" i="3"/>
  <c r="S5283" i="3"/>
  <c r="W2647" i="2" s="1"/>
  <c r="T2647" i="2"/>
  <c r="U2647" i="2" s="1"/>
  <c r="R5278" i="3"/>
  <c r="S5278" i="3"/>
  <c r="P5273" i="3"/>
  <c r="S2644" i="2"/>
  <c r="P5267" i="3"/>
  <c r="S2638" i="2"/>
  <c r="R5261" i="3"/>
  <c r="V2632" i="2" s="1"/>
  <c r="T2632" i="2"/>
  <c r="U2632" i="2" s="1"/>
  <c r="R5240" i="3"/>
  <c r="Q5240" i="3"/>
  <c r="S5240" i="3"/>
  <c r="S5095" i="3"/>
  <c r="Q5095" i="3"/>
  <c r="R5095" i="3"/>
  <c r="S2209" i="2"/>
  <c r="S2152" i="2"/>
  <c r="S2141" i="2"/>
  <c r="T2843" i="2"/>
  <c r="U2843" i="2" s="1"/>
  <c r="S5768" i="3"/>
  <c r="W2892" i="2" s="1"/>
  <c r="Q5768" i="3"/>
  <c r="R5729" i="3"/>
  <c r="V2869" i="2" s="1"/>
  <c r="S5729" i="3"/>
  <c r="W2869" i="2" s="1"/>
  <c r="Q5729" i="3"/>
  <c r="T2869" i="2"/>
  <c r="U2869" i="2" s="1"/>
  <c r="S5710" i="3"/>
  <c r="W2859" i="2" s="1"/>
  <c r="Q5695" i="3"/>
  <c r="R5695" i="3"/>
  <c r="V2856" i="2" s="1"/>
  <c r="S5695" i="3"/>
  <c r="W2856" i="2" s="1"/>
  <c r="R5642" i="3"/>
  <c r="S5642" i="3"/>
  <c r="P5582" i="3"/>
  <c r="T2800" i="2" s="1"/>
  <c r="U2800" i="2" s="1"/>
  <c r="S2800" i="2"/>
  <c r="S5572" i="3"/>
  <c r="R5572" i="3"/>
  <c r="P5556" i="3"/>
  <c r="T2787" i="2" s="1"/>
  <c r="U2787" i="2" s="1"/>
  <c r="S2787" i="2"/>
  <c r="Q5411" i="3"/>
  <c r="R5411" i="3"/>
  <c r="Q5388" i="3"/>
  <c r="R5388" i="3"/>
  <c r="V2702" i="2" s="1"/>
  <c r="Q5313" i="3"/>
  <c r="S5313" i="3"/>
  <c r="P5154" i="3"/>
  <c r="S2580" i="2"/>
  <c r="T2576" i="2"/>
  <c r="U2576" i="2" s="1"/>
  <c r="Q5136" i="3"/>
  <c r="R5130" i="3"/>
  <c r="V2570" i="2" s="1"/>
  <c r="T2570" i="2"/>
  <c r="U2570" i="2" s="1"/>
  <c r="P4945" i="3"/>
  <c r="T2474" i="2" s="1"/>
  <c r="U2474" i="2" s="1"/>
  <c r="S2474" i="2"/>
  <c r="P5843" i="3"/>
  <c r="S2924" i="2"/>
  <c r="R5835" i="3"/>
  <c r="Q5835" i="3"/>
  <c r="S5824" i="3"/>
  <c r="R5824" i="3"/>
  <c r="Q5796" i="3"/>
  <c r="R5796" i="3"/>
  <c r="S5690" i="3"/>
  <c r="W2851" i="2" s="1"/>
  <c r="Q5690" i="3"/>
  <c r="Q5555" i="3"/>
  <c r="S5555" i="3"/>
  <c r="W2786" i="2" s="1"/>
  <c r="R5555" i="3"/>
  <c r="V2786" i="2" s="1"/>
  <c r="R5350" i="3"/>
  <c r="V2684" i="2" s="1"/>
  <c r="Q5350" i="3"/>
  <c r="S5350" i="3"/>
  <c r="W2684" i="2" s="1"/>
  <c r="Q5300" i="3"/>
  <c r="R5300" i="3"/>
  <c r="V2655" i="2" s="1"/>
  <c r="S5277" i="3"/>
  <c r="R5277" i="3"/>
  <c r="R5233" i="3"/>
  <c r="Q5233" i="3"/>
  <c r="S5151" i="3"/>
  <c r="R5151" i="3"/>
  <c r="Q5151" i="3"/>
  <c r="Q5145" i="3"/>
  <c r="S5145" i="3"/>
  <c r="P5074" i="3"/>
  <c r="T2546" i="2" s="1"/>
  <c r="U2546" i="2" s="1"/>
  <c r="S2546" i="2"/>
  <c r="P5027" i="3"/>
  <c r="S2523" i="2"/>
  <c r="S4989" i="3"/>
  <c r="W2498" i="2" s="1"/>
  <c r="R4989" i="3"/>
  <c r="V2498" i="2" s="1"/>
  <c r="S2921" i="2"/>
  <c r="Q5827" i="3"/>
  <c r="Q5819" i="3"/>
  <c r="S5798" i="3"/>
  <c r="R5787" i="3"/>
  <c r="R5764" i="3"/>
  <c r="V2888" i="2" s="1"/>
  <c r="R5671" i="3"/>
  <c r="R5654" i="3"/>
  <c r="S5654" i="3"/>
  <c r="R5648" i="3"/>
  <c r="S5648" i="3"/>
  <c r="Q5619" i="3"/>
  <c r="R5619" i="3"/>
  <c r="S5613" i="3"/>
  <c r="W2817" i="2" s="1"/>
  <c r="R5613" i="3"/>
  <c r="V2817" i="2" s="1"/>
  <c r="R5604" i="3"/>
  <c r="V2811" i="2" s="1"/>
  <c r="S5583" i="3"/>
  <c r="S5560" i="3"/>
  <c r="Q5560" i="3"/>
  <c r="Q5401" i="3"/>
  <c r="R5401" i="3"/>
  <c r="V2705" i="2" s="1"/>
  <c r="Q5321" i="3"/>
  <c r="R5321" i="3"/>
  <c r="Q5316" i="3"/>
  <c r="R5316" i="3"/>
  <c r="S5293" i="3"/>
  <c r="R5293" i="3"/>
  <c r="R5265" i="3"/>
  <c r="V2636" i="2" s="1"/>
  <c r="Q5265" i="3"/>
  <c r="P5222" i="3"/>
  <c r="S5222" i="3" s="1"/>
  <c r="W2623" i="2" s="1"/>
  <c r="R5798" i="3"/>
  <c r="S5779" i="3"/>
  <c r="W2898" i="2" s="1"/>
  <c r="Q5771" i="3"/>
  <c r="R5756" i="3"/>
  <c r="V2880" i="2" s="1"/>
  <c r="S5731" i="3"/>
  <c r="W2871" i="2" s="1"/>
  <c r="R5731" i="3"/>
  <c r="V2871" i="2" s="1"/>
  <c r="Q5702" i="3"/>
  <c r="S5702" i="3"/>
  <c r="S5697" i="3"/>
  <c r="W2858" i="2" s="1"/>
  <c r="Q5697" i="3"/>
  <c r="Q5599" i="3"/>
  <c r="S5599" i="3"/>
  <c r="W2808" i="2" s="1"/>
  <c r="S5588" i="3"/>
  <c r="W2805" i="2" s="1"/>
  <c r="R5588" i="3"/>
  <c r="V2805" i="2" s="1"/>
  <c r="R5583" i="3"/>
  <c r="R5433" i="3"/>
  <c r="Q5433" i="3"/>
  <c r="R5390" i="3"/>
  <c r="V2703" i="2" s="1"/>
  <c r="Q5390" i="3"/>
  <c r="S5390" i="3"/>
  <c r="W2703" i="2" s="1"/>
  <c r="R5371" i="3"/>
  <c r="Q5371" i="3"/>
  <c r="R5366" i="3"/>
  <c r="Q5366" i="3"/>
  <c r="Q5331" i="3"/>
  <c r="R5331" i="3"/>
  <c r="S5285" i="3"/>
  <c r="W2649" i="2" s="1"/>
  <c r="Q5285" i="3"/>
  <c r="Q5201" i="3"/>
  <c r="S5201" i="3"/>
  <c r="W2612" i="2" s="1"/>
  <c r="S5143" i="3"/>
  <c r="Q5143" i="3"/>
  <c r="R5143" i="3"/>
  <c r="S5067" i="3"/>
  <c r="Q5067" i="3"/>
  <c r="Q4971" i="3"/>
  <c r="R4971" i="3"/>
  <c r="S4971" i="3"/>
  <c r="Q4963" i="3"/>
  <c r="R4963" i="3"/>
  <c r="S4963" i="3"/>
  <c r="P5841" i="3"/>
  <c r="T2922" i="2" s="1"/>
  <c r="U2922" i="2" s="1"/>
  <c r="S2922" i="2"/>
  <c r="S5795" i="3"/>
  <c r="Q5795" i="3"/>
  <c r="Q5774" i="3"/>
  <c r="R5774" i="3"/>
  <c r="Q5734" i="3"/>
  <c r="S5734" i="3"/>
  <c r="W2874" i="2" s="1"/>
  <c r="R5650" i="3"/>
  <c r="S5650" i="3"/>
  <c r="S5569" i="3"/>
  <c r="W2794" i="2" s="1"/>
  <c r="R5569" i="3"/>
  <c r="V2794" i="2" s="1"/>
  <c r="S5542" i="3"/>
  <c r="R5542" i="3"/>
  <c r="Q5542" i="3"/>
  <c r="R5414" i="3"/>
  <c r="V2708" i="2" s="1"/>
  <c r="S5414" i="3"/>
  <c r="W2708" i="2" s="1"/>
  <c r="S5395" i="3"/>
  <c r="Q5395" i="3"/>
  <c r="R5382" i="3"/>
  <c r="S5382" i="3"/>
  <c r="Q5382" i="3"/>
  <c r="S5314" i="3"/>
  <c r="Q5314" i="3"/>
  <c r="R5314" i="3"/>
  <c r="Q5280" i="3"/>
  <c r="S5280" i="3"/>
  <c r="Q5196" i="3"/>
  <c r="T2607" i="2"/>
  <c r="U2607" i="2" s="1"/>
  <c r="Q5185" i="3"/>
  <c r="S5185" i="3"/>
  <c r="S5131" i="3"/>
  <c r="W2571" i="2" s="1"/>
  <c r="R5131" i="3"/>
  <c r="V2571" i="2" s="1"/>
  <c r="Q5131" i="3"/>
  <c r="S5104" i="3"/>
  <c r="R5104" i="3"/>
  <c r="P5012" i="3"/>
  <c r="S5012" i="3" s="1"/>
  <c r="W2513" i="2" s="1"/>
  <c r="S2513" i="2"/>
  <c r="R4978" i="3"/>
  <c r="S4978" i="3"/>
  <c r="R4946" i="3"/>
  <c r="V2475" i="2" s="1"/>
  <c r="S4946" i="3"/>
  <c r="W2475" i="2" s="1"/>
  <c r="R5833" i="3"/>
  <c r="V2921" i="2" s="1"/>
  <c r="T2921" i="2"/>
  <c r="U2921" i="2" s="1"/>
  <c r="S5833" i="3"/>
  <c r="W2921" i="2" s="1"/>
  <c r="Q5724" i="3"/>
  <c r="R5724" i="3"/>
  <c r="V2864" i="2" s="1"/>
  <c r="Q5640" i="3"/>
  <c r="S5640" i="3"/>
  <c r="W2832" i="2" s="1"/>
  <c r="Q5587" i="3"/>
  <c r="R5587" i="3"/>
  <c r="V2804" i="2" s="1"/>
  <c r="S5413" i="3"/>
  <c r="R5413" i="3"/>
  <c r="Q5413" i="3"/>
  <c r="S5389" i="3"/>
  <c r="Q5389" i="3"/>
  <c r="R5389" i="3"/>
  <c r="S5378" i="3"/>
  <c r="W2695" i="2" s="1"/>
  <c r="Q5378" i="3"/>
  <c r="R5257" i="3"/>
  <c r="Q5257" i="3"/>
  <c r="S5175" i="3"/>
  <c r="Q5175" i="3"/>
  <c r="R5175" i="3"/>
  <c r="Q5165" i="3"/>
  <c r="S5165" i="3"/>
  <c r="W2589" i="2" s="1"/>
  <c r="T2589" i="2"/>
  <c r="U2589" i="2" s="1"/>
  <c r="S5159" i="3"/>
  <c r="W2583" i="2" s="1"/>
  <c r="Q5159" i="3"/>
  <c r="R5159" i="3"/>
  <c r="V2583" i="2" s="1"/>
  <c r="S5088" i="3"/>
  <c r="W2556" i="2" s="1"/>
  <c r="Q5088" i="3"/>
  <c r="T2556" i="2"/>
  <c r="U2556" i="2" s="1"/>
  <c r="Q5038" i="3"/>
  <c r="R5038" i="3"/>
  <c r="R5024" i="3"/>
  <c r="V2520" i="2" s="1"/>
  <c r="T2520" i="2"/>
  <c r="U2520" i="2" s="1"/>
  <c r="P4992" i="3"/>
  <c r="S2501" i="2"/>
  <c r="R5737" i="3"/>
  <c r="V2877" i="2" s="1"/>
  <c r="S5737" i="3"/>
  <c r="W2877" i="2" s="1"/>
  <c r="S5608" i="3"/>
  <c r="W2815" i="2" s="1"/>
  <c r="R5608" i="3"/>
  <c r="V2815" i="2" s="1"/>
  <c r="R5505" i="3"/>
  <c r="Q5505" i="3"/>
  <c r="R5441" i="3"/>
  <c r="V2727" i="2" s="1"/>
  <c r="Q5441" i="3"/>
  <c r="R5429" i="3"/>
  <c r="Q5429" i="3"/>
  <c r="S5429" i="3"/>
  <c r="S5333" i="3"/>
  <c r="Q5333" i="3"/>
  <c r="S5301" i="3"/>
  <c r="W2656" i="2" s="1"/>
  <c r="Q5301" i="3"/>
  <c r="S5163" i="3"/>
  <c r="W2587" i="2" s="1"/>
  <c r="Q5163" i="3"/>
  <c r="R5163" i="3"/>
  <c r="V2587" i="2" s="1"/>
  <c r="S5147" i="3"/>
  <c r="R5147" i="3"/>
  <c r="Q5147" i="3"/>
  <c r="S5115" i="3"/>
  <c r="R5115" i="3"/>
  <c r="S5111" i="3"/>
  <c r="W2565" i="2" s="1"/>
  <c r="Q5111" i="3"/>
  <c r="S5107" i="3"/>
  <c r="R5107" i="3"/>
  <c r="Q5538" i="3"/>
  <c r="R5538" i="3"/>
  <c r="V2775" i="2" s="1"/>
  <c r="S5386" i="3"/>
  <c r="W2700" i="2" s="1"/>
  <c r="Q5386" i="3"/>
  <c r="S5349" i="3"/>
  <c r="W2683" i="2" s="1"/>
  <c r="R5349" i="3"/>
  <c r="V2683" i="2" s="1"/>
  <c r="S5330" i="3"/>
  <c r="Q5330" i="3"/>
  <c r="Q5304" i="3"/>
  <c r="S5304" i="3"/>
  <c r="W2659" i="2" s="1"/>
  <c r="S5298" i="3"/>
  <c r="Q5298" i="3"/>
  <c r="Q5289" i="3"/>
  <c r="R5289" i="3"/>
  <c r="V2653" i="2" s="1"/>
  <c r="S5171" i="3"/>
  <c r="Q5171" i="3"/>
  <c r="S5155" i="3"/>
  <c r="W2581" i="2" s="1"/>
  <c r="R5155" i="3"/>
  <c r="V2581" i="2" s="1"/>
  <c r="S5139" i="3"/>
  <c r="W2579" i="2" s="1"/>
  <c r="Q5139" i="3"/>
  <c r="Q5075" i="3"/>
  <c r="R5075" i="3"/>
  <c r="V2547" i="2" s="1"/>
  <c r="S5075" i="3"/>
  <c r="W2547" i="2" s="1"/>
  <c r="Q4987" i="3"/>
  <c r="R4987" i="3"/>
  <c r="V2496" i="2" s="1"/>
  <c r="S5123" i="3"/>
  <c r="R5123" i="3"/>
  <c r="S5072" i="3"/>
  <c r="W2544" i="2" s="1"/>
  <c r="Q5072" i="3"/>
  <c r="R5003" i="3"/>
  <c r="S5003" i="3"/>
  <c r="Q4979" i="3"/>
  <c r="R4979" i="3"/>
  <c r="S4979" i="3"/>
  <c r="Q5380" i="3"/>
  <c r="S5380" i="3"/>
  <c r="W2697" i="2" s="1"/>
  <c r="Q5284" i="3"/>
  <c r="S5284" i="3"/>
  <c r="W2648" i="2" s="1"/>
  <c r="Q5275" i="3"/>
  <c r="R5275" i="3"/>
  <c r="S5127" i="3"/>
  <c r="R5127" i="3"/>
  <c r="R5112" i="3"/>
  <c r="S5112" i="3"/>
  <c r="Q5112" i="3"/>
  <c r="Q5094" i="3"/>
  <c r="S5094" i="3"/>
  <c r="R5481" i="3"/>
  <c r="Q5481" i="3"/>
  <c r="Q5368" i="3"/>
  <c r="S5368" i="3"/>
  <c r="Q5355" i="3"/>
  <c r="R5355" i="3"/>
  <c r="V2689" i="2" s="1"/>
  <c r="Q5177" i="3"/>
  <c r="S5177" i="3"/>
  <c r="W2594" i="2" s="1"/>
  <c r="Q4958" i="3"/>
  <c r="R4958" i="3"/>
  <c r="R5232" i="3"/>
  <c r="V2628" i="2" s="1"/>
  <c r="Q5232" i="3"/>
  <c r="R5307" i="3"/>
  <c r="V2662" i="2" s="1"/>
  <c r="S5307" i="3"/>
  <c r="W2662" i="2" s="1"/>
  <c r="R5286" i="3"/>
  <c r="V2650" i="2" s="1"/>
  <c r="S5286" i="3"/>
  <c r="W2650" i="2" s="1"/>
  <c r="R5248" i="3"/>
  <c r="Q5248" i="3"/>
  <c r="Q5173" i="3"/>
  <c r="R5173" i="3"/>
  <c r="Q5141" i="3"/>
  <c r="R5141" i="3"/>
  <c r="S5119" i="3"/>
  <c r="Q5119" i="3"/>
  <c r="R5119" i="3"/>
  <c r="R5058" i="3"/>
  <c r="Q5058" i="3"/>
  <c r="R5035" i="3"/>
  <c r="S5035" i="3"/>
  <c r="Q5006" i="3"/>
  <c r="R5006" i="3"/>
  <c r="Q5224" i="3"/>
  <c r="Q5216" i="3"/>
  <c r="R5149" i="3"/>
  <c r="Q5101" i="3"/>
  <c r="R5062" i="3"/>
  <c r="R5021" i="3"/>
  <c r="Q5011" i="3"/>
  <c r="R4990" i="3"/>
  <c r="V2499" i="2" s="1"/>
  <c r="Q4984" i="3"/>
  <c r="L9" i="17"/>
  <c r="O260" i="17"/>
  <c r="O261" i="17" s="1"/>
  <c r="H226" i="17"/>
  <c r="F261" i="17"/>
  <c r="F259" i="17"/>
  <c r="F281" i="17"/>
  <c r="F265" i="17"/>
  <c r="F239" i="17"/>
  <c r="F227" i="17"/>
  <c r="F293" i="17"/>
  <c r="F237" i="17"/>
  <c r="F231" i="17"/>
  <c r="O253" i="17"/>
  <c r="O265" i="17"/>
  <c r="O262" i="17"/>
  <c r="O254" i="17"/>
  <c r="O255" i="17" s="1"/>
  <c r="O256" i="17" s="1"/>
  <c r="O257" i="17" s="1"/>
  <c r="O258" i="17" s="1"/>
  <c r="O259" i="17" s="1"/>
  <c r="F290" i="17"/>
  <c r="F291" i="17" s="1"/>
  <c r="F268" i="17"/>
  <c r="F269" i="17" s="1"/>
  <c r="F242" i="17"/>
  <c r="H228" i="17"/>
  <c r="D229" i="17"/>
  <c r="F272" i="17"/>
  <c r="F273" i="17" s="1"/>
  <c r="F274" i="17" s="1"/>
  <c r="F275" i="17" s="1"/>
  <c r="F276" i="17" s="1"/>
  <c r="F277" i="17" s="1"/>
  <c r="F278" i="17" s="1"/>
  <c r="F279" i="17" s="1"/>
  <c r="F270" i="17"/>
  <c r="F271" i="17" s="1"/>
  <c r="H227" i="17"/>
  <c r="O235" i="17"/>
  <c r="O236" i="17" s="1"/>
  <c r="O237" i="17" s="1"/>
  <c r="O238" i="17" s="1"/>
  <c r="O239" i="17" s="1"/>
  <c r="O240" i="17" s="1"/>
  <c r="O241" i="17" s="1"/>
  <c r="O242" i="17" s="1"/>
  <c r="F223" i="17"/>
  <c r="F217" i="17"/>
  <c r="F183" i="17"/>
  <c r="F191" i="17"/>
  <c r="F215" i="17"/>
  <c r="F209" i="17"/>
  <c r="F201" i="17"/>
  <c r="F207" i="17"/>
  <c r="F212" i="17"/>
  <c r="F213" i="17"/>
  <c r="BC39" i="8"/>
  <c r="BA39" i="8"/>
  <c r="F294" i="9"/>
  <c r="F256" i="9"/>
  <c r="F257" i="9" s="1"/>
  <c r="F258" i="9" s="1"/>
  <c r="F259" i="9" s="1"/>
  <c r="F215" i="9"/>
  <c r="F206" i="9"/>
  <c r="F207" i="9" s="1"/>
  <c r="F299" i="9"/>
  <c r="F300" i="9" s="1"/>
  <c r="F286" i="9"/>
  <c r="F234" i="9"/>
  <c r="F264" i="9"/>
  <c r="F265" i="9" s="1"/>
  <c r="F296" i="9"/>
  <c r="F224" i="9"/>
  <c r="F202" i="9"/>
  <c r="F288" i="9"/>
  <c r="F289" i="9" s="1"/>
  <c r="F290" i="9" s="1"/>
  <c r="F291" i="9" s="1"/>
  <c r="F251" i="9"/>
  <c r="F230" i="9"/>
  <c r="F231" i="9" s="1"/>
  <c r="F216" i="9"/>
  <c r="F217" i="9" s="1"/>
  <c r="F208" i="9"/>
  <c r="F209" i="9" s="1"/>
  <c r="F282" i="9"/>
  <c r="F293" i="9"/>
  <c r="F261" i="9"/>
  <c r="F253" i="9"/>
  <c r="F229" i="9"/>
  <c r="F205" i="9"/>
  <c r="BD39" i="8"/>
  <c r="BB39" i="8"/>
  <c r="Q5818" i="3"/>
  <c r="R5818" i="3"/>
  <c r="S5818" i="3"/>
  <c r="S5776" i="3"/>
  <c r="W2895" i="2" s="1"/>
  <c r="Q5776" i="3"/>
  <c r="R5776" i="3"/>
  <c r="V2895" i="2" s="1"/>
  <c r="R5713" i="3"/>
  <c r="Q5713" i="3"/>
  <c r="S5713" i="3"/>
  <c r="R5700" i="3"/>
  <c r="Q5700" i="3"/>
  <c r="S5700" i="3"/>
  <c r="Q5579" i="3"/>
  <c r="S5579" i="3"/>
  <c r="W2798" i="2" s="1"/>
  <c r="R5579" i="3"/>
  <c r="V2798" i="2" s="1"/>
  <c r="T2798" i="2"/>
  <c r="U2798" i="2" s="1"/>
  <c r="R5550" i="3"/>
  <c r="V2782" i="2" s="1"/>
  <c r="S5550" i="3"/>
  <c r="W2782" i="2" s="1"/>
  <c r="Q5550" i="3"/>
  <c r="T2782" i="2"/>
  <c r="U2782" i="2" s="1"/>
  <c r="Q5532" i="3"/>
  <c r="R5532" i="3"/>
  <c r="S5532" i="3"/>
  <c r="Q5292" i="3"/>
  <c r="R5292" i="3"/>
  <c r="S5292" i="3"/>
  <c r="R5817" i="3"/>
  <c r="V2910" i="2" s="1"/>
  <c r="Q5817" i="3"/>
  <c r="S5817" i="3"/>
  <c r="W2910" i="2" s="1"/>
  <c r="Q5803" i="3"/>
  <c r="R5803" i="3"/>
  <c r="V2903" i="2" s="1"/>
  <c r="S5803" i="3"/>
  <c r="W2903" i="2" s="1"/>
  <c r="Q5799" i="3"/>
  <c r="R5799" i="3"/>
  <c r="S5799" i="3"/>
  <c r="R5757" i="3"/>
  <c r="V2881" i="2" s="1"/>
  <c r="S5757" i="3"/>
  <c r="W2881" i="2" s="1"/>
  <c r="Q5757" i="3"/>
  <c r="Q5754" i="3"/>
  <c r="R5754" i="3"/>
  <c r="S5754" i="3"/>
  <c r="Q5746" i="3"/>
  <c r="R5746" i="3"/>
  <c r="S5746" i="3"/>
  <c r="S5712" i="3"/>
  <c r="Q5712" i="3"/>
  <c r="R5712" i="3"/>
  <c r="R5699" i="3"/>
  <c r="S5699" i="3"/>
  <c r="Q5699" i="3"/>
  <c r="Q5696" i="3"/>
  <c r="R5696" i="3"/>
  <c r="V2857" i="2" s="1"/>
  <c r="S5696" i="3"/>
  <c r="W2857" i="2" s="1"/>
  <c r="P5660" i="3"/>
  <c r="S2838" i="2"/>
  <c r="R5821" i="3"/>
  <c r="S5821" i="3"/>
  <c r="Q5821" i="3"/>
  <c r="Q5810" i="3"/>
  <c r="R5810" i="3"/>
  <c r="S5810" i="3"/>
  <c r="S5736" i="3"/>
  <c r="W2876" i="2" s="1"/>
  <c r="Q5736" i="3"/>
  <c r="R5736" i="3"/>
  <c r="V2876" i="2" s="1"/>
  <c r="Q5730" i="3"/>
  <c r="R5730" i="3"/>
  <c r="V2870" i="2" s="1"/>
  <c r="S5730" i="3"/>
  <c r="W2870" i="2" s="1"/>
  <c r="S5589" i="3"/>
  <c r="W2806" i="2" s="1"/>
  <c r="Q5589" i="3"/>
  <c r="R5589" i="3"/>
  <c r="V2806" i="2" s="1"/>
  <c r="T2806" i="2"/>
  <c r="U2806" i="2" s="1"/>
  <c r="S2898" i="2"/>
  <c r="R5753" i="3"/>
  <c r="Q5753" i="3"/>
  <c r="S5753" i="3"/>
  <c r="Q5739" i="3"/>
  <c r="R5739" i="3"/>
  <c r="S5739" i="3"/>
  <c r="Q5735" i="3"/>
  <c r="R5735" i="3"/>
  <c r="V2875" i="2" s="1"/>
  <c r="S5735" i="3"/>
  <c r="W2875" i="2" s="1"/>
  <c r="Q5655" i="3"/>
  <c r="S5655" i="3"/>
  <c r="W2833" i="2" s="1"/>
  <c r="R5655" i="3"/>
  <c r="V2833" i="2" s="1"/>
  <c r="T2833" i="2"/>
  <c r="U2833" i="2" s="1"/>
  <c r="R5813" i="3"/>
  <c r="S5813" i="3"/>
  <c r="Q5813" i="3"/>
  <c r="Q5689" i="3"/>
  <c r="R5689" i="3"/>
  <c r="S5689" i="3"/>
  <c r="T2870" i="2"/>
  <c r="U2870" i="2" s="1"/>
  <c r="R5805" i="3"/>
  <c r="V2904" i="2" s="1"/>
  <c r="S5805" i="3"/>
  <c r="W2904" i="2" s="1"/>
  <c r="Q5805" i="3"/>
  <c r="Q5782" i="3"/>
  <c r="R5782" i="3"/>
  <c r="S5782" i="3"/>
  <c r="Q5779" i="3"/>
  <c r="R5779" i="3"/>
  <c r="V2898" i="2" s="1"/>
  <c r="R5749" i="3"/>
  <c r="V2878" i="2" s="1"/>
  <c r="S5749" i="3"/>
  <c r="W2878" i="2" s="1"/>
  <c r="Q5749" i="3"/>
  <c r="R5725" i="3"/>
  <c r="V2865" i="2" s="1"/>
  <c r="S5725" i="3"/>
  <c r="W2865" i="2" s="1"/>
  <c r="Q5725" i="3"/>
  <c r="Q5722" i="3"/>
  <c r="R5722" i="3"/>
  <c r="S5722" i="3"/>
  <c r="R5692" i="3"/>
  <c r="V2853" i="2" s="1"/>
  <c r="S5692" i="3"/>
  <c r="W2853" i="2" s="1"/>
  <c r="Q5692" i="3"/>
  <c r="Q5688" i="3"/>
  <c r="R5688" i="3"/>
  <c r="S5688" i="3"/>
  <c r="Q5679" i="3"/>
  <c r="R5679" i="3"/>
  <c r="S5679" i="3"/>
  <c r="S2878" i="2"/>
  <c r="S2870" i="2"/>
  <c r="S2865" i="2"/>
  <c r="Q5826" i="3"/>
  <c r="R5826" i="3"/>
  <c r="V2915" i="2" s="1"/>
  <c r="S5826" i="3"/>
  <c r="W2915" i="2" s="1"/>
  <c r="Q5823" i="3"/>
  <c r="R5823" i="3"/>
  <c r="V2914" i="2" s="1"/>
  <c r="S5823" i="3"/>
  <c r="W2914" i="2" s="1"/>
  <c r="R5741" i="3"/>
  <c r="S5741" i="3"/>
  <c r="Q5741" i="3"/>
  <c r="Q5718" i="3"/>
  <c r="R5718" i="3"/>
  <c r="S5718" i="3"/>
  <c r="Q5715" i="3"/>
  <c r="R5715" i="3"/>
  <c r="V2862" i="2" s="1"/>
  <c r="R5574" i="3"/>
  <c r="S5574" i="3"/>
  <c r="Q5574" i="3"/>
  <c r="T2876" i="2"/>
  <c r="U2876" i="2" s="1"/>
  <c r="Q5822" i="3"/>
  <c r="R5822" i="3"/>
  <c r="V2913" i="2" s="1"/>
  <c r="S5822" i="3"/>
  <c r="W2913" i="2" s="1"/>
  <c r="R5781" i="3"/>
  <c r="S5781" i="3"/>
  <c r="Q5781" i="3"/>
  <c r="Q5762" i="3"/>
  <c r="Q5759" i="3"/>
  <c r="R5759" i="3"/>
  <c r="V2883" i="2" s="1"/>
  <c r="S5759" i="3"/>
  <c r="W2883" i="2" s="1"/>
  <c r="S5694" i="3"/>
  <c r="W2855" i="2" s="1"/>
  <c r="Q5694" i="3"/>
  <c r="R5694" i="3"/>
  <c r="V2855" i="2" s="1"/>
  <c r="T2855" i="2"/>
  <c r="U2855" i="2" s="1"/>
  <c r="R5683" i="3"/>
  <c r="S5683" i="3"/>
  <c r="Q5683" i="3"/>
  <c r="R5789" i="3"/>
  <c r="S5789" i="3"/>
  <c r="Q5789" i="3"/>
  <c r="Q5786" i="3"/>
  <c r="R5786" i="3"/>
  <c r="V2902" i="2" s="1"/>
  <c r="S5786" i="3"/>
  <c r="W2902" i="2" s="1"/>
  <c r="Q5680" i="3"/>
  <c r="R5680" i="3"/>
  <c r="S5680" i="3"/>
  <c r="S2853" i="2"/>
  <c r="S5840" i="3"/>
  <c r="Q5840" i="3"/>
  <c r="R5840" i="3"/>
  <c r="S5800" i="3"/>
  <c r="Q5800" i="3"/>
  <c r="R5800" i="3"/>
  <c r="Q5794" i="3"/>
  <c r="R5794" i="3"/>
  <c r="S5794" i="3"/>
  <c r="R5777" i="3"/>
  <c r="V2896" i="2" s="1"/>
  <c r="Q5777" i="3"/>
  <c r="S5777" i="3"/>
  <c r="W2896" i="2" s="1"/>
  <c r="Q5758" i="3"/>
  <c r="R5758" i="3"/>
  <c r="V2882" i="2" s="1"/>
  <c r="S5758" i="3"/>
  <c r="W2882" i="2" s="1"/>
  <c r="R5717" i="3"/>
  <c r="S5717" i="3"/>
  <c r="Q5717" i="3"/>
  <c r="S5835" i="3"/>
  <c r="Q5815" i="3"/>
  <c r="R5815" i="3"/>
  <c r="Q5802" i="3"/>
  <c r="R5802" i="3"/>
  <c r="S5802" i="3"/>
  <c r="R5797" i="3"/>
  <c r="S5797" i="3"/>
  <c r="S5771" i="3"/>
  <c r="Q5751" i="3"/>
  <c r="R5751" i="3"/>
  <c r="Q5738" i="3"/>
  <c r="R5738" i="3"/>
  <c r="S5738" i="3"/>
  <c r="R5733" i="3"/>
  <c r="V2873" i="2" s="1"/>
  <c r="S5733" i="3"/>
  <c r="W2873" i="2" s="1"/>
  <c r="S5707" i="3"/>
  <c r="S5620" i="3"/>
  <c r="Q5620" i="3"/>
  <c r="R5620" i="3"/>
  <c r="R5578" i="3"/>
  <c r="V2797" i="2" s="1"/>
  <c r="S5578" i="3"/>
  <c r="W2797" i="2" s="1"/>
  <c r="Q5578" i="3"/>
  <c r="R5531" i="3"/>
  <c r="Q5531" i="3"/>
  <c r="S5531" i="3"/>
  <c r="Q5500" i="3"/>
  <c r="R5500" i="3"/>
  <c r="S5500" i="3"/>
  <c r="R5491" i="3"/>
  <c r="V2752" i="2" s="1"/>
  <c r="Q5491" i="3"/>
  <c r="S5491" i="3"/>
  <c r="W2752" i="2" s="1"/>
  <c r="S5438" i="3"/>
  <c r="W2724" i="2" s="1"/>
  <c r="Q5438" i="3"/>
  <c r="R5438" i="3"/>
  <c r="V2724" i="2" s="1"/>
  <c r="R5832" i="3"/>
  <c r="S5814" i="3"/>
  <c r="S5809" i="3"/>
  <c r="W2908" i="2" s="1"/>
  <c r="Q5807" i="3"/>
  <c r="R5807" i="3"/>
  <c r="V2906" i="2" s="1"/>
  <c r="R5768" i="3"/>
  <c r="V2892" i="2" s="1"/>
  <c r="S5750" i="3"/>
  <c r="W2879" i="2" s="1"/>
  <c r="S5745" i="3"/>
  <c r="Q5743" i="3"/>
  <c r="R5743" i="3"/>
  <c r="R5704" i="3"/>
  <c r="R5685" i="3"/>
  <c r="S5685" i="3"/>
  <c r="R5670" i="3"/>
  <c r="Q5670" i="3"/>
  <c r="S5670" i="3"/>
  <c r="Q5668" i="3"/>
  <c r="S5668" i="3"/>
  <c r="Q5639" i="3"/>
  <c r="R5639" i="3"/>
  <c r="V2831" i="2" s="1"/>
  <c r="S5639" i="3"/>
  <c r="W2831" i="2" s="1"/>
  <c r="R5606" i="3"/>
  <c r="V2813" i="2" s="1"/>
  <c r="S5606" i="3"/>
  <c r="W2813" i="2" s="1"/>
  <c r="S5553" i="3"/>
  <c r="Q5553" i="3"/>
  <c r="R5553" i="3"/>
  <c r="Q5520" i="3"/>
  <c r="R5520" i="3"/>
  <c r="V2765" i="2" s="1"/>
  <c r="S5520" i="3"/>
  <c r="W2765" i="2" s="1"/>
  <c r="Q5508" i="3"/>
  <c r="R5508" i="3"/>
  <c r="S5508" i="3"/>
  <c r="R5499" i="3"/>
  <c r="Q5499" i="3"/>
  <c r="S5499" i="3"/>
  <c r="R5842" i="3"/>
  <c r="V2923" i="2" s="1"/>
  <c r="R5837" i="3"/>
  <c r="S5837" i="3"/>
  <c r="S5811" i="3"/>
  <c r="Q5791" i="3"/>
  <c r="R5791" i="3"/>
  <c r="Q5778" i="3"/>
  <c r="R5778" i="3"/>
  <c r="V2897" i="2" s="1"/>
  <c r="S5778" i="3"/>
  <c r="W2897" i="2" s="1"/>
  <c r="R5773" i="3"/>
  <c r="S5773" i="3"/>
  <c r="S5747" i="3"/>
  <c r="Q5727" i="3"/>
  <c r="R5727" i="3"/>
  <c r="V2867" i="2" s="1"/>
  <c r="Q5714" i="3"/>
  <c r="R5714" i="3"/>
  <c r="V2861" i="2" s="1"/>
  <c r="S5714" i="3"/>
  <c r="W2861" i="2" s="1"/>
  <c r="R5709" i="3"/>
  <c r="S5709" i="3"/>
  <c r="Q5687" i="3"/>
  <c r="R5687" i="3"/>
  <c r="S5687" i="3"/>
  <c r="S5681" i="3"/>
  <c r="W2850" i="2" s="1"/>
  <c r="R5676" i="3"/>
  <c r="V2849" i="2" s="1"/>
  <c r="S5676" i="3"/>
  <c r="W2849" i="2" s="1"/>
  <c r="Q5667" i="3"/>
  <c r="R5667" i="3"/>
  <c r="V2845" i="2" s="1"/>
  <c r="S5667" i="3"/>
  <c r="W2845" i="2" s="1"/>
  <c r="Q5658" i="3"/>
  <c r="R5658" i="3"/>
  <c r="V2836" i="2" s="1"/>
  <c r="S5658" i="3"/>
  <c r="W2836" i="2" s="1"/>
  <c r="R5646" i="3"/>
  <c r="Q5646" i="3"/>
  <c r="S5646" i="3"/>
  <c r="Q5595" i="3"/>
  <c r="S5595" i="3"/>
  <c r="R5595" i="3"/>
  <c r="S5581" i="3"/>
  <c r="Q5581" i="3"/>
  <c r="R5581" i="3"/>
  <c r="Q5567" i="3"/>
  <c r="R5567" i="3"/>
  <c r="V2792" i="2" s="1"/>
  <c r="S5567" i="3"/>
  <c r="W2792" i="2" s="1"/>
  <c r="Q5563" i="3"/>
  <c r="S5563" i="3"/>
  <c r="R5563" i="3"/>
  <c r="R5556" i="3"/>
  <c r="V2787" i="2" s="1"/>
  <c r="Q5544" i="3"/>
  <c r="S5544" i="3"/>
  <c r="R5544" i="3"/>
  <c r="Q5834" i="3"/>
  <c r="R5834" i="3"/>
  <c r="S5834" i="3"/>
  <c r="R5829" i="3"/>
  <c r="V2917" i="2" s="1"/>
  <c r="S5829" i="3"/>
  <c r="R5811" i="3"/>
  <c r="R5808" i="3"/>
  <c r="V2907" i="2" s="1"/>
  <c r="S5790" i="3"/>
  <c r="S5785" i="3"/>
  <c r="W2901" i="2" s="1"/>
  <c r="Q5783" i="3"/>
  <c r="R5783" i="3"/>
  <c r="V2899" i="2" s="1"/>
  <c r="Q5770" i="3"/>
  <c r="R5770" i="3"/>
  <c r="S5770" i="3"/>
  <c r="R5765" i="3"/>
  <c r="V2889" i="2" s="1"/>
  <c r="S5765" i="3"/>
  <c r="W2889" i="2" s="1"/>
  <c r="R5747" i="3"/>
  <c r="R5744" i="3"/>
  <c r="S5726" i="3"/>
  <c r="W2866" i="2" s="1"/>
  <c r="S5721" i="3"/>
  <c r="Q5719" i="3"/>
  <c r="R5719" i="3"/>
  <c r="Q5706" i="3"/>
  <c r="R5706" i="3"/>
  <c r="S5706" i="3"/>
  <c r="R5701" i="3"/>
  <c r="S5701" i="3"/>
  <c r="R5681" i="3"/>
  <c r="V2850" i="2" s="1"/>
  <c r="S5678" i="3"/>
  <c r="Q5678" i="3"/>
  <c r="R5678" i="3"/>
  <c r="R5630" i="3"/>
  <c r="V2822" i="2" s="1"/>
  <c r="Q5630" i="3"/>
  <c r="S5630" i="3"/>
  <c r="W2822" i="2" s="1"/>
  <c r="R5529" i="3"/>
  <c r="S5529" i="3"/>
  <c r="Q5529" i="3"/>
  <c r="R5523" i="3"/>
  <c r="V2768" i="2" s="1"/>
  <c r="Q5523" i="3"/>
  <c r="S5523" i="3"/>
  <c r="W2768" i="2" s="1"/>
  <c r="Q5839" i="3"/>
  <c r="R5839" i="3"/>
  <c r="Q5808" i="3"/>
  <c r="R5790" i="3"/>
  <c r="Q5785" i="3"/>
  <c r="Q5775" i="3"/>
  <c r="R5775" i="3"/>
  <c r="V2894" i="2" s="1"/>
  <c r="Q5744" i="3"/>
  <c r="R5726" i="3"/>
  <c r="V2866" i="2" s="1"/>
  <c r="Q5721" i="3"/>
  <c r="Q5711" i="3"/>
  <c r="R5711" i="3"/>
  <c r="V2860" i="2" s="1"/>
  <c r="R5672" i="3"/>
  <c r="S5672" i="3"/>
  <c r="R5666" i="3"/>
  <c r="V2844" i="2" s="1"/>
  <c r="S5666" i="3"/>
  <c r="W2844" i="2" s="1"/>
  <c r="R5614" i="3"/>
  <c r="V2818" i="2" s="1"/>
  <c r="S5614" i="3"/>
  <c r="W2818" i="2" s="1"/>
  <c r="Q5614" i="3"/>
  <c r="Q5528" i="3"/>
  <c r="R5528" i="3"/>
  <c r="S5528" i="3"/>
  <c r="R5497" i="3"/>
  <c r="S5497" i="3"/>
  <c r="Q5497" i="3"/>
  <c r="Q5488" i="3"/>
  <c r="R5488" i="3"/>
  <c r="V2749" i="2" s="1"/>
  <c r="S5488" i="3"/>
  <c r="W2749" i="2" s="1"/>
  <c r="Q5468" i="3"/>
  <c r="R5468" i="3"/>
  <c r="V2739" i="2" s="1"/>
  <c r="S5468" i="3"/>
  <c r="W2739" i="2" s="1"/>
  <c r="Q5767" i="3"/>
  <c r="R5767" i="3"/>
  <c r="V2891" i="2" s="1"/>
  <c r="Q5703" i="3"/>
  <c r="R5703" i="3"/>
  <c r="S5686" i="3"/>
  <c r="Q5686" i="3"/>
  <c r="S5617" i="3"/>
  <c r="Q5617" i="3"/>
  <c r="R5617" i="3"/>
  <c r="R5590" i="3"/>
  <c r="S5590" i="3"/>
  <c r="Q5590" i="3"/>
  <c r="Q5476" i="3"/>
  <c r="R5476" i="3"/>
  <c r="S5476" i="3"/>
  <c r="R5467" i="3"/>
  <c r="V2738" i="2" s="1"/>
  <c r="Q5467" i="3"/>
  <c r="S5467" i="3"/>
  <c r="W2738" i="2" s="1"/>
  <c r="S5641" i="3"/>
  <c r="Q5641" i="3"/>
  <c r="S5625" i="3"/>
  <c r="Q5625" i="3"/>
  <c r="R5622" i="3"/>
  <c r="S5622" i="3"/>
  <c r="Q5611" i="3"/>
  <c r="S5611" i="3"/>
  <c r="S5600" i="3"/>
  <c r="W2809" i="2" s="1"/>
  <c r="Q5600" i="3"/>
  <c r="Q5575" i="3"/>
  <c r="S5575" i="3"/>
  <c r="S5564" i="3"/>
  <c r="Q5564" i="3"/>
  <c r="S5561" i="3"/>
  <c r="Q5561" i="3"/>
  <c r="R5558" i="3"/>
  <c r="V2789" i="2" s="1"/>
  <c r="S5558" i="3"/>
  <c r="W2789" i="2" s="1"/>
  <c r="R5547" i="3"/>
  <c r="V2779" i="2" s="1"/>
  <c r="S5547" i="3"/>
  <c r="W2779" i="2" s="1"/>
  <c r="Q5536" i="3"/>
  <c r="S5514" i="3"/>
  <c r="W2759" i="2" s="1"/>
  <c r="Q5514" i="3"/>
  <c r="R5511" i="3"/>
  <c r="Q5511" i="3"/>
  <c r="S5482" i="3"/>
  <c r="Q5482" i="3"/>
  <c r="R5479" i="3"/>
  <c r="Q5479" i="3"/>
  <c r="R5453" i="3"/>
  <c r="Q5453" i="3"/>
  <c r="R5403" i="3"/>
  <c r="Q5403" i="3"/>
  <c r="S5403" i="3"/>
  <c r="Q5379" i="3"/>
  <c r="R5379" i="3"/>
  <c r="V2696" i="2" s="1"/>
  <c r="S5379" i="3"/>
  <c r="W2696" i="2" s="1"/>
  <c r="R5375" i="3"/>
  <c r="V2692" i="2" s="1"/>
  <c r="Q5375" i="3"/>
  <c r="S5375" i="3"/>
  <c r="W2692" i="2" s="1"/>
  <c r="R5359" i="3"/>
  <c r="Q5359" i="3"/>
  <c r="S5359" i="3"/>
  <c r="Q5659" i="3"/>
  <c r="R5659" i="3"/>
  <c r="V2837" i="2" s="1"/>
  <c r="S5657" i="3"/>
  <c r="W2835" i="2" s="1"/>
  <c r="R5657" i="3"/>
  <c r="V2835" i="2" s="1"/>
  <c r="Q5643" i="3"/>
  <c r="R5643" i="3"/>
  <c r="Q5627" i="3"/>
  <c r="R5627" i="3"/>
  <c r="V2819" i="2" s="1"/>
  <c r="S5605" i="3"/>
  <c r="W2812" i="2" s="1"/>
  <c r="Q5605" i="3"/>
  <c r="R5602" i="3"/>
  <c r="S5602" i="3"/>
  <c r="Q5602" i="3"/>
  <c r="R5594" i="3"/>
  <c r="S5594" i="3"/>
  <c r="R5566" i="3"/>
  <c r="V2791" i="2" s="1"/>
  <c r="S5566" i="3"/>
  <c r="W2791" i="2" s="1"/>
  <c r="Q5566" i="3"/>
  <c r="R5549" i="3"/>
  <c r="V2781" i="2" s="1"/>
  <c r="R5535" i="3"/>
  <c r="V2772" i="2" s="1"/>
  <c r="Q5535" i="3"/>
  <c r="S5535" i="3"/>
  <c r="W2772" i="2" s="1"/>
  <c r="Q5524" i="3"/>
  <c r="R5524" i="3"/>
  <c r="V2769" i="2" s="1"/>
  <c r="S5524" i="3"/>
  <c r="W2769" i="2" s="1"/>
  <c r="Q5504" i="3"/>
  <c r="R5504" i="3"/>
  <c r="S5504" i="3"/>
  <c r="Q5496" i="3"/>
  <c r="R5496" i="3"/>
  <c r="V2756" i="2" s="1"/>
  <c r="Q5492" i="3"/>
  <c r="R5492" i="3"/>
  <c r="V2753" i="2" s="1"/>
  <c r="S5492" i="3"/>
  <c r="W2753" i="2" s="1"/>
  <c r="Q5485" i="3"/>
  <c r="Q5472" i="3"/>
  <c r="R5472" i="3"/>
  <c r="V2743" i="2" s="1"/>
  <c r="S5472" i="3"/>
  <c r="W2743" i="2" s="1"/>
  <c r="Q5464" i="3"/>
  <c r="R5464" i="3"/>
  <c r="Q5460" i="3"/>
  <c r="R5460" i="3"/>
  <c r="S5460" i="3"/>
  <c r="Q5452" i="3"/>
  <c r="R5452" i="3"/>
  <c r="V2734" i="2" s="1"/>
  <c r="S5452" i="3"/>
  <c r="W2734" i="2" s="1"/>
  <c r="R5437" i="3"/>
  <c r="V2723" i="2" s="1"/>
  <c r="Q5437" i="3"/>
  <c r="S5437" i="3"/>
  <c r="W2723" i="2" s="1"/>
  <c r="S5836" i="3"/>
  <c r="S5828" i="3"/>
  <c r="W2916" i="2" s="1"/>
  <c r="S5820" i="3"/>
  <c r="W2912" i="2" s="1"/>
  <c r="S5812" i="3"/>
  <c r="S5804" i="3"/>
  <c r="S5796" i="3"/>
  <c r="S5788" i="3"/>
  <c r="S5780" i="3"/>
  <c r="S5772" i="3"/>
  <c r="S5764" i="3"/>
  <c r="W2888" i="2" s="1"/>
  <c r="S5756" i="3"/>
  <c r="W2880" i="2" s="1"/>
  <c r="S5748" i="3"/>
  <c r="S5740" i="3"/>
  <c r="S5732" i="3"/>
  <c r="W2872" i="2" s="1"/>
  <c r="S5724" i="3"/>
  <c r="W2864" i="2" s="1"/>
  <c r="S5716" i="3"/>
  <c r="W2863" i="2" s="1"/>
  <c r="S5708" i="3"/>
  <c r="S5698" i="3"/>
  <c r="S5682" i="3"/>
  <c r="Q5671" i="3"/>
  <c r="Q5665" i="3"/>
  <c r="S5656" i="3"/>
  <c r="W2834" i="2" s="1"/>
  <c r="Q5654" i="3"/>
  <c r="S5645" i="3"/>
  <c r="Q5645" i="3"/>
  <c r="Q5638" i="3"/>
  <c r="S5629" i="3"/>
  <c r="W2821" i="2" s="1"/>
  <c r="Q5629" i="3"/>
  <c r="S5616" i="3"/>
  <c r="Q5616" i="3"/>
  <c r="Q5613" i="3"/>
  <c r="R5599" i="3"/>
  <c r="V2808" i="2" s="1"/>
  <c r="Q5591" i="3"/>
  <c r="S5591" i="3"/>
  <c r="Q5588" i="3"/>
  <c r="Q5585" i="3"/>
  <c r="S5580" i="3"/>
  <c r="W2799" i="2" s="1"/>
  <c r="Q5580" i="3"/>
  <c r="S5577" i="3"/>
  <c r="Q5577" i="3"/>
  <c r="S5552" i="3"/>
  <c r="W2784" i="2" s="1"/>
  <c r="Q5552" i="3"/>
  <c r="Q5549" i="3"/>
  <c r="Q5546" i="3"/>
  <c r="R5546" i="3"/>
  <c r="R5503" i="3"/>
  <c r="Q5503" i="3"/>
  <c r="S5503" i="3"/>
  <c r="R5471" i="3"/>
  <c r="V2742" i="2" s="1"/>
  <c r="Q5471" i="3"/>
  <c r="S5471" i="3"/>
  <c r="W2742" i="2" s="1"/>
  <c r="R5459" i="3"/>
  <c r="Q5459" i="3"/>
  <c r="S5459" i="3"/>
  <c r="Q5456" i="3"/>
  <c r="R5456" i="3"/>
  <c r="R5445" i="3"/>
  <c r="Q5445" i="3"/>
  <c r="Q5436" i="3"/>
  <c r="R5436" i="3"/>
  <c r="S5436" i="3"/>
  <c r="Q5675" i="3"/>
  <c r="R5675" i="3"/>
  <c r="V2848" i="2" s="1"/>
  <c r="S5673" i="3"/>
  <c r="W2846" i="2" s="1"/>
  <c r="R5673" i="3"/>
  <c r="V2846" i="2" s="1"/>
  <c r="Q5647" i="3"/>
  <c r="R5647" i="3"/>
  <c r="Q5631" i="3"/>
  <c r="R5631" i="3"/>
  <c r="V2823" i="2" s="1"/>
  <c r="S5621" i="3"/>
  <c r="Q5621" i="3"/>
  <c r="R5618" i="3"/>
  <c r="S5618" i="3"/>
  <c r="Q5618" i="3"/>
  <c r="R5610" i="3"/>
  <c r="S5610" i="3"/>
  <c r="R5565" i="3"/>
  <c r="S5557" i="3"/>
  <c r="W2788" i="2" s="1"/>
  <c r="Q5557" i="3"/>
  <c r="R5554" i="3"/>
  <c r="V2785" i="2" s="1"/>
  <c r="S5554" i="3"/>
  <c r="W2785" i="2" s="1"/>
  <c r="Q5554" i="3"/>
  <c r="S5534" i="3"/>
  <c r="W2771" i="2" s="1"/>
  <c r="Q5534" i="3"/>
  <c r="R5527" i="3"/>
  <c r="Q5527" i="3"/>
  <c r="S5527" i="3"/>
  <c r="Q5516" i="3"/>
  <c r="R5516" i="3"/>
  <c r="V2761" i="2" s="1"/>
  <c r="S5516" i="3"/>
  <c r="W2761" i="2" s="1"/>
  <c r="R5495" i="3"/>
  <c r="V2755" i="2" s="1"/>
  <c r="Q5495" i="3"/>
  <c r="S5495" i="3"/>
  <c r="W2755" i="2" s="1"/>
  <c r="Q5484" i="3"/>
  <c r="R5484" i="3"/>
  <c r="V2746" i="2" s="1"/>
  <c r="S5484" i="3"/>
  <c r="W2746" i="2" s="1"/>
  <c r="R5463" i="3"/>
  <c r="Q5463" i="3"/>
  <c r="S5463" i="3"/>
  <c r="R5451" i="3"/>
  <c r="V2733" i="2" s="1"/>
  <c r="Q5451" i="3"/>
  <c r="S5451" i="3"/>
  <c r="W2733" i="2" s="1"/>
  <c r="Q5444" i="3"/>
  <c r="R5444" i="3"/>
  <c r="V2730" i="2" s="1"/>
  <c r="S5444" i="3"/>
  <c r="W2730" i="2" s="1"/>
  <c r="R5435" i="3"/>
  <c r="Q5435" i="3"/>
  <c r="S5435" i="3"/>
  <c r="Q5428" i="3"/>
  <c r="R5428" i="3"/>
  <c r="V2722" i="2" s="1"/>
  <c r="S5428" i="3"/>
  <c r="W2722" i="2" s="1"/>
  <c r="S5649" i="3"/>
  <c r="Q5649" i="3"/>
  <c r="Q5642" i="3"/>
  <c r="S5633" i="3"/>
  <c r="W2825" i="2" s="1"/>
  <c r="Q5633" i="3"/>
  <c r="Q5626" i="3"/>
  <c r="R5615" i="3"/>
  <c r="Q5607" i="3"/>
  <c r="S5607" i="3"/>
  <c r="W2814" i="2" s="1"/>
  <c r="Q5604" i="3"/>
  <c r="Q5601" i="3"/>
  <c r="S5596" i="3"/>
  <c r="Q5596" i="3"/>
  <c r="S5593" i="3"/>
  <c r="Q5593" i="3"/>
  <c r="S5568" i="3"/>
  <c r="W2793" i="2" s="1"/>
  <c r="Q5565" i="3"/>
  <c r="S5537" i="3"/>
  <c r="W2774" i="2" s="1"/>
  <c r="S5526" i="3"/>
  <c r="Q5526" i="3"/>
  <c r="R5526" i="3"/>
  <c r="S5502" i="3"/>
  <c r="Q5502" i="3"/>
  <c r="S5494" i="3"/>
  <c r="Q5494" i="3"/>
  <c r="R5494" i="3"/>
  <c r="S5470" i="3"/>
  <c r="W2741" i="2" s="1"/>
  <c r="Q5470" i="3"/>
  <c r="S5462" i="3"/>
  <c r="Q5462" i="3"/>
  <c r="R5462" i="3"/>
  <c r="Q5448" i="3"/>
  <c r="R5448" i="3"/>
  <c r="R5427" i="3"/>
  <c r="V2721" i="2" s="1"/>
  <c r="Q5427" i="3"/>
  <c r="S5427" i="3"/>
  <c r="W2721" i="2" s="1"/>
  <c r="Q5424" i="3"/>
  <c r="R5424" i="3"/>
  <c r="V2718" i="2" s="1"/>
  <c r="S5397" i="3"/>
  <c r="R5397" i="3"/>
  <c r="Q5397" i="3"/>
  <c r="R5662" i="3"/>
  <c r="V2840" i="2" s="1"/>
  <c r="Q5662" i="3"/>
  <c r="Q5651" i="3"/>
  <c r="R5651" i="3"/>
  <c r="Q5635" i="3"/>
  <c r="R5635" i="3"/>
  <c r="V2827" i="2" s="1"/>
  <c r="R5598" i="3"/>
  <c r="V2807" i="2" s="1"/>
  <c r="S5598" i="3"/>
  <c r="W2807" i="2" s="1"/>
  <c r="Q5598" i="3"/>
  <c r="S5573" i="3"/>
  <c r="Q5573" i="3"/>
  <c r="R5570" i="3"/>
  <c r="V2795" i="2" s="1"/>
  <c r="S5570" i="3"/>
  <c r="W2795" i="2" s="1"/>
  <c r="Q5570" i="3"/>
  <c r="R5562" i="3"/>
  <c r="S5562" i="3"/>
  <c r="R5545" i="3"/>
  <c r="S5545" i="3"/>
  <c r="Q5540" i="3"/>
  <c r="S5540" i="3"/>
  <c r="W2777" i="2" s="1"/>
  <c r="S5522" i="3"/>
  <c r="W2767" i="2" s="1"/>
  <c r="Q5522" i="3"/>
  <c r="R5519" i="3"/>
  <c r="V2764" i="2" s="1"/>
  <c r="Q5519" i="3"/>
  <c r="R5515" i="3"/>
  <c r="V2760" i="2" s="1"/>
  <c r="Q5515" i="3"/>
  <c r="S5515" i="3"/>
  <c r="W2760" i="2" s="1"/>
  <c r="R5509" i="3"/>
  <c r="Q5509" i="3"/>
  <c r="S5490" i="3"/>
  <c r="W2751" i="2" s="1"/>
  <c r="Q5490" i="3"/>
  <c r="R5483" i="3"/>
  <c r="V2745" i="2" s="1"/>
  <c r="Q5483" i="3"/>
  <c r="S5483" i="3"/>
  <c r="W2745" i="2" s="1"/>
  <c r="R5477" i="3"/>
  <c r="Q5477" i="3"/>
  <c r="S5458" i="3"/>
  <c r="Q5458" i="3"/>
  <c r="S5454" i="3"/>
  <c r="W2735" i="2" s="1"/>
  <c r="Q5454" i="3"/>
  <c r="R5454" i="3"/>
  <c r="V2735" i="2" s="1"/>
  <c r="R5447" i="3"/>
  <c r="Q5447" i="3"/>
  <c r="S5447" i="3"/>
  <c r="Q5440" i="3"/>
  <c r="R5440" i="3"/>
  <c r="V2726" i="2" s="1"/>
  <c r="S5440" i="3"/>
  <c r="W2726" i="2" s="1"/>
  <c r="R5431" i="3"/>
  <c r="Q5431" i="3"/>
  <c r="S5431" i="3"/>
  <c r="Q5416" i="3"/>
  <c r="R5416" i="3"/>
  <c r="V2710" i="2" s="1"/>
  <c r="S5416" i="3"/>
  <c r="W2710" i="2" s="1"/>
  <c r="Q5664" i="3"/>
  <c r="S5664" i="3"/>
  <c r="W2842" i="2" s="1"/>
  <c r="S5653" i="3"/>
  <c r="Q5653" i="3"/>
  <c r="S5637" i="3"/>
  <c r="W2829" i="2" s="1"/>
  <c r="Q5637" i="3"/>
  <c r="Q5623" i="3"/>
  <c r="S5623" i="3"/>
  <c r="S5612" i="3"/>
  <c r="W2816" i="2" s="1"/>
  <c r="Q5612" i="3"/>
  <c r="S5609" i="3"/>
  <c r="Q5609" i="3"/>
  <c r="S5603" i="3"/>
  <c r="R5592" i="3"/>
  <c r="S5584" i="3"/>
  <c r="W2801" i="2" s="1"/>
  <c r="Q5584" i="3"/>
  <c r="Q5559" i="3"/>
  <c r="S5559" i="3"/>
  <c r="W2790" i="2" s="1"/>
  <c r="S5548" i="3"/>
  <c r="W2780" i="2" s="1"/>
  <c r="Q5548" i="3"/>
  <c r="S5539" i="3"/>
  <c r="W2776" i="2" s="1"/>
  <c r="R5533" i="3"/>
  <c r="Q5533" i="3"/>
  <c r="S5525" i="3"/>
  <c r="W2770" i="2" s="1"/>
  <c r="S5518" i="3"/>
  <c r="W2763" i="2" s="1"/>
  <c r="Q5518" i="3"/>
  <c r="R5518" i="3"/>
  <c r="V2763" i="2" s="1"/>
  <c r="Q5512" i="3"/>
  <c r="R5512" i="3"/>
  <c r="V2757" i="2" s="1"/>
  <c r="S5505" i="3"/>
  <c r="R5501" i="3"/>
  <c r="Q5501" i="3"/>
  <c r="S5501" i="3"/>
  <c r="S5486" i="3"/>
  <c r="W2747" i="2" s="1"/>
  <c r="Q5486" i="3"/>
  <c r="R5486" i="3"/>
  <c r="V2747" i="2" s="1"/>
  <c r="Q5480" i="3"/>
  <c r="R5480" i="3"/>
  <c r="S5473" i="3"/>
  <c r="W2744" i="2" s="1"/>
  <c r="R5469" i="3"/>
  <c r="V2740" i="2" s="1"/>
  <c r="Q5469" i="3"/>
  <c r="S5469" i="3"/>
  <c r="W2740" i="2" s="1"/>
  <c r="R5439" i="3"/>
  <c r="V2725" i="2" s="1"/>
  <c r="Q5439" i="3"/>
  <c r="S5439" i="3"/>
  <c r="W2725" i="2" s="1"/>
  <c r="S5430" i="3"/>
  <c r="Q5430" i="3"/>
  <c r="R5430" i="3"/>
  <c r="Q5400" i="3"/>
  <c r="R5400" i="3"/>
  <c r="V2704" i="2" s="1"/>
  <c r="S5400" i="3"/>
  <c r="W2704" i="2" s="1"/>
  <c r="S5450" i="3"/>
  <c r="W2732" i="2" s="1"/>
  <c r="Q5450" i="3"/>
  <c r="Q5421" i="3"/>
  <c r="S5418" i="3"/>
  <c r="W2712" i="2" s="1"/>
  <c r="Q5418" i="3"/>
  <c r="Q5408" i="3"/>
  <c r="S5408" i="3"/>
  <c r="S5405" i="3"/>
  <c r="W2706" i="2" s="1"/>
  <c r="Q5405" i="3"/>
  <c r="Q5356" i="3"/>
  <c r="R5356" i="3"/>
  <c r="R5310" i="3"/>
  <c r="V2665" i="2" s="1"/>
  <c r="Q5310" i="3"/>
  <c r="S5310" i="3"/>
  <c r="W2665" i="2" s="1"/>
  <c r="S5258" i="3"/>
  <c r="R5258" i="3"/>
  <c r="Q5258" i="3"/>
  <c r="S5234" i="3"/>
  <c r="R5234" i="3"/>
  <c r="Q5234" i="3"/>
  <c r="S5218" i="3"/>
  <c r="W2619" i="2" s="1"/>
  <c r="R5218" i="3"/>
  <c r="V2619" i="2" s="1"/>
  <c r="Q5218" i="3"/>
  <c r="S5169" i="3"/>
  <c r="W2593" i="2" s="1"/>
  <c r="R5144" i="3"/>
  <c r="S5144" i="3"/>
  <c r="Q5144" i="3"/>
  <c r="S5077" i="3"/>
  <c r="W2549" i="2" s="1"/>
  <c r="Q5077" i="3"/>
  <c r="R5077" i="3"/>
  <c r="V2549" i="2" s="1"/>
  <c r="R5074" i="3"/>
  <c r="V2546" i="2" s="1"/>
  <c r="Q5074" i="3"/>
  <c r="S5074" i="3"/>
  <c r="W2546" i="2" s="1"/>
  <c r="S5071" i="3"/>
  <c r="W2543" i="2" s="1"/>
  <c r="Q5071" i="3"/>
  <c r="R5071" i="3"/>
  <c r="V2543" i="2" s="1"/>
  <c r="S4959" i="3"/>
  <c r="W2487" i="2" s="1"/>
  <c r="Q4959" i="3"/>
  <c r="R4959" i="3"/>
  <c r="V2487" i="2" s="1"/>
  <c r="R4948" i="3"/>
  <c r="V2477" i="2" s="1"/>
  <c r="S4948" i="3"/>
  <c r="W2477" i="2" s="1"/>
  <c r="Q4948" i="3"/>
  <c r="R5399" i="3"/>
  <c r="Q5399" i="3"/>
  <c r="S5399" i="3"/>
  <c r="Q5363" i="3"/>
  <c r="S5363" i="3"/>
  <c r="R5342" i="3"/>
  <c r="Q5342" i="3"/>
  <c r="S5342" i="3"/>
  <c r="Q5432" i="3"/>
  <c r="R5432" i="3"/>
  <c r="S5426" i="3"/>
  <c r="W2720" i="2" s="1"/>
  <c r="Q5426" i="3"/>
  <c r="Q5420" i="3"/>
  <c r="R5420" i="3"/>
  <c r="V2714" i="2" s="1"/>
  <c r="S5420" i="3"/>
  <c r="W2714" i="2" s="1"/>
  <c r="R5407" i="3"/>
  <c r="Q5407" i="3"/>
  <c r="S5407" i="3"/>
  <c r="Q5396" i="3"/>
  <c r="S5396" i="3"/>
  <c r="Q5393" i="3"/>
  <c r="R5393" i="3"/>
  <c r="R5383" i="3"/>
  <c r="Q5383" i="3"/>
  <c r="R5374" i="3"/>
  <c r="V2691" i="2" s="1"/>
  <c r="Q5374" i="3"/>
  <c r="S5510" i="3"/>
  <c r="Q5510" i="3"/>
  <c r="R5507" i="3"/>
  <c r="Q5507" i="3"/>
  <c r="R5487" i="3"/>
  <c r="V2748" i="2" s="1"/>
  <c r="Q5487" i="3"/>
  <c r="S5478" i="3"/>
  <c r="Q5478" i="3"/>
  <c r="R5475" i="3"/>
  <c r="Q5475" i="3"/>
  <c r="R5455" i="3"/>
  <c r="Q5455" i="3"/>
  <c r="S5446" i="3"/>
  <c r="Q5446" i="3"/>
  <c r="R5443" i="3"/>
  <c r="V2729" i="2" s="1"/>
  <c r="Q5443" i="3"/>
  <c r="R5423" i="3"/>
  <c r="V2717" i="2" s="1"/>
  <c r="Q5423" i="3"/>
  <c r="Q5404" i="3"/>
  <c r="R5404" i="3"/>
  <c r="S5392" i="3"/>
  <c r="S5538" i="3"/>
  <c r="W2775" i="2" s="1"/>
  <c r="S5530" i="3"/>
  <c r="Q5530" i="3"/>
  <c r="S5521" i="3"/>
  <c r="W2766" i="2" s="1"/>
  <c r="S5498" i="3"/>
  <c r="Q5498" i="3"/>
  <c r="S5489" i="3"/>
  <c r="W2750" i="2" s="1"/>
  <c r="S5466" i="3"/>
  <c r="W2737" i="2" s="1"/>
  <c r="Q5466" i="3"/>
  <c r="S5457" i="3"/>
  <c r="S5434" i="3"/>
  <c r="Q5434" i="3"/>
  <c r="S5425" i="3"/>
  <c r="W2719" i="2" s="1"/>
  <c r="S5409" i="3"/>
  <c r="R5398" i="3"/>
  <c r="S5398" i="3"/>
  <c r="R5395" i="3"/>
  <c r="R5392" i="3"/>
  <c r="Q5361" i="3"/>
  <c r="R5361" i="3"/>
  <c r="S5361" i="3"/>
  <c r="S5422" i="3"/>
  <c r="W2716" i="2" s="1"/>
  <c r="Q5422" i="3"/>
  <c r="R5419" i="3"/>
  <c r="V2713" i="2" s="1"/>
  <c r="Q5419" i="3"/>
  <c r="R5406" i="3"/>
  <c r="V2707" i="2" s="1"/>
  <c r="Q5406" i="3"/>
  <c r="Q5385" i="3"/>
  <c r="S5385" i="3"/>
  <c r="W2699" i="2" s="1"/>
  <c r="S5370" i="3"/>
  <c r="Q5370" i="3"/>
  <c r="R5370" i="3"/>
  <c r="S5357" i="3"/>
  <c r="Q5357" i="3"/>
  <c r="Q5345" i="3"/>
  <c r="R5345" i="3"/>
  <c r="V2679" i="2" s="1"/>
  <c r="S5345" i="3"/>
  <c r="W2679" i="2" s="1"/>
  <c r="S5506" i="3"/>
  <c r="Q5506" i="3"/>
  <c r="S5474" i="3"/>
  <c r="Q5474" i="3"/>
  <c r="S5465" i="3"/>
  <c r="W2736" i="2" s="1"/>
  <c r="S5442" i="3"/>
  <c r="W2728" i="2" s="1"/>
  <c r="Q5442" i="3"/>
  <c r="S5433" i="3"/>
  <c r="S5411" i="3"/>
  <c r="Q5376" i="3"/>
  <c r="S5376" i="3"/>
  <c r="W2693" i="2" s="1"/>
  <c r="R5376" i="3"/>
  <c r="V2693" i="2" s="1"/>
  <c r="R5367" i="3"/>
  <c r="Q5367" i="3"/>
  <c r="S5354" i="3"/>
  <c r="W2688" i="2" s="1"/>
  <c r="Q5354" i="3"/>
  <c r="R5354" i="3"/>
  <c r="V2688" i="2" s="1"/>
  <c r="Q5340" i="3"/>
  <c r="R5340" i="3"/>
  <c r="S5340" i="3"/>
  <c r="Q5315" i="3"/>
  <c r="R5315" i="3"/>
  <c r="S5315" i="3"/>
  <c r="R5311" i="3"/>
  <c r="V2666" i="2" s="1"/>
  <c r="Q5311" i="3"/>
  <c r="S5311" i="3"/>
  <c r="W2666" i="2" s="1"/>
  <c r="Q5297" i="3"/>
  <c r="R5297" i="3"/>
  <c r="V2654" i="2" s="1"/>
  <c r="S5297" i="3"/>
  <c r="W2654" i="2" s="1"/>
  <c r="Q5336" i="3"/>
  <c r="R5336" i="3"/>
  <c r="Q5320" i="3"/>
  <c r="R5320" i="3"/>
  <c r="V2671" i="2" s="1"/>
  <c r="S5266" i="3"/>
  <c r="W2637" i="2" s="1"/>
  <c r="R5266" i="3"/>
  <c r="V2637" i="2" s="1"/>
  <c r="Q5266" i="3"/>
  <c r="R5247" i="3"/>
  <c r="S5247" i="3"/>
  <c r="Q5247" i="3"/>
  <c r="R5231" i="3"/>
  <c r="S5231" i="3"/>
  <c r="Q5231" i="3"/>
  <c r="R5215" i="3"/>
  <c r="S5215" i="3"/>
  <c r="Q5215" i="3"/>
  <c r="R5391" i="3"/>
  <c r="Q5391" i="3"/>
  <c r="Q5384" i="3"/>
  <c r="R5384" i="3"/>
  <c r="R5358" i="3"/>
  <c r="Q5358" i="3"/>
  <c r="S5341" i="3"/>
  <c r="Q5341" i="3"/>
  <c r="Q5329" i="3"/>
  <c r="R5329" i="3"/>
  <c r="V2676" i="2" s="1"/>
  <c r="S5325" i="3"/>
  <c r="Q5325" i="3"/>
  <c r="R5319" i="3"/>
  <c r="V2670" i="2" s="1"/>
  <c r="Q5319" i="3"/>
  <c r="S5319" i="3"/>
  <c r="W2670" i="2" s="1"/>
  <c r="R5287" i="3"/>
  <c r="V2651" i="2" s="1"/>
  <c r="Q5287" i="3"/>
  <c r="S5250" i="3"/>
  <c r="R5250" i="3"/>
  <c r="Q5250" i="3"/>
  <c r="R5415" i="3"/>
  <c r="V2709" i="2" s="1"/>
  <c r="Q5415" i="3"/>
  <c r="S5402" i="3"/>
  <c r="Q5402" i="3"/>
  <c r="S5394" i="3"/>
  <c r="R5394" i="3"/>
  <c r="S5373" i="3"/>
  <c r="W2690" i="2" s="1"/>
  <c r="Q5373" i="3"/>
  <c r="Q5352" i="3"/>
  <c r="R5352" i="3"/>
  <c r="V2686" i="2" s="1"/>
  <c r="Q5344" i="3"/>
  <c r="S5344" i="3"/>
  <c r="W2678" i="2" s="1"/>
  <c r="S5338" i="3"/>
  <c r="Q5338" i="3"/>
  <c r="R5335" i="3"/>
  <c r="Q5335" i="3"/>
  <c r="Q5328" i="3"/>
  <c r="R5328" i="3"/>
  <c r="V2675" i="2" s="1"/>
  <c r="S5328" i="3"/>
  <c r="W2675" i="2" s="1"/>
  <c r="S5306" i="3"/>
  <c r="W2661" i="2" s="1"/>
  <c r="Q5306" i="3"/>
  <c r="R5306" i="3"/>
  <c r="V2661" i="2" s="1"/>
  <c r="R5303" i="3"/>
  <c r="V2658" i="2" s="1"/>
  <c r="Q5303" i="3"/>
  <c r="Q5296" i="3"/>
  <c r="S5296" i="3"/>
  <c r="Q5189" i="3"/>
  <c r="R5189" i="3"/>
  <c r="S5189" i="3"/>
  <c r="S5347" i="3"/>
  <c r="W2681" i="2" s="1"/>
  <c r="Q5347" i="3"/>
  <c r="R5343" i="3"/>
  <c r="V2677" i="2" s="1"/>
  <c r="Q5343" i="3"/>
  <c r="S5343" i="3"/>
  <c r="W2677" i="2" s="1"/>
  <c r="R5327" i="3"/>
  <c r="V2674" i="2" s="1"/>
  <c r="Q5327" i="3"/>
  <c r="S5327" i="3"/>
  <c r="W2674" i="2" s="1"/>
  <c r="S5309" i="3"/>
  <c r="W2664" i="2" s="1"/>
  <c r="Q5309" i="3"/>
  <c r="S5290" i="3"/>
  <c r="Q5290" i="3"/>
  <c r="S5272" i="3"/>
  <c r="W2643" i="2" s="1"/>
  <c r="Q5272" i="3"/>
  <c r="S5199" i="3"/>
  <c r="W2610" i="2" s="1"/>
  <c r="Q5199" i="3"/>
  <c r="R5199" i="3"/>
  <c r="V2610" i="2" s="1"/>
  <c r="Q5372" i="3"/>
  <c r="R5372" i="3"/>
  <c r="Q5360" i="3"/>
  <c r="S5360" i="3"/>
  <c r="R5351" i="3"/>
  <c r="V2685" i="2" s="1"/>
  <c r="Q5351" i="3"/>
  <c r="Q5312" i="3"/>
  <c r="S5312" i="3"/>
  <c r="W2667" i="2" s="1"/>
  <c r="Q5308" i="3"/>
  <c r="R5308" i="3"/>
  <c r="V2663" i="2" s="1"/>
  <c r="S5308" i="3"/>
  <c r="W2663" i="2" s="1"/>
  <c r="Q5299" i="3"/>
  <c r="S5299" i="3"/>
  <c r="R5294" i="3"/>
  <c r="Q5294" i="3"/>
  <c r="R5270" i="3"/>
  <c r="V2641" i="2" s="1"/>
  <c r="S5270" i="3"/>
  <c r="W2641" i="2" s="1"/>
  <c r="Q5270" i="3"/>
  <c r="Q5244" i="3"/>
  <c r="S5244" i="3"/>
  <c r="R5244" i="3"/>
  <c r="Q5228" i="3"/>
  <c r="S5228" i="3"/>
  <c r="W2625" i="2" s="1"/>
  <c r="R5228" i="3"/>
  <c r="V2625" i="2" s="1"/>
  <c r="S5366" i="3"/>
  <c r="S5364" i="3"/>
  <c r="R5362" i="3"/>
  <c r="S5353" i="3"/>
  <c r="W2687" i="2" s="1"/>
  <c r="R5333" i="3"/>
  <c r="S5331" i="3"/>
  <c r="S5300" i="3"/>
  <c r="W2655" i="2" s="1"/>
  <c r="R5298" i="3"/>
  <c r="S5289" i="3"/>
  <c r="W2653" i="2" s="1"/>
  <c r="S5275" i="3"/>
  <c r="S5264" i="3"/>
  <c r="W2635" i="2" s="1"/>
  <c r="Q5259" i="3"/>
  <c r="S5259" i="3"/>
  <c r="Q5253" i="3"/>
  <c r="S5253" i="3"/>
  <c r="Q5209" i="3"/>
  <c r="R5209" i="3"/>
  <c r="R5176" i="3"/>
  <c r="S5176" i="3"/>
  <c r="Q5176" i="3"/>
  <c r="Q5326" i="3"/>
  <c r="R5324" i="3"/>
  <c r="Q5322" i="3"/>
  <c r="R5313" i="3"/>
  <c r="R5304" i="3"/>
  <c r="V2659" i="2" s="1"/>
  <c r="Q5293" i="3"/>
  <c r="Q5282" i="3"/>
  <c r="Q5277" i="3"/>
  <c r="Q5261" i="3"/>
  <c r="S5261" i="3"/>
  <c r="W2632" i="2" s="1"/>
  <c r="Q5237" i="3"/>
  <c r="S5237" i="3"/>
  <c r="Q5221" i="3"/>
  <c r="S5221" i="3"/>
  <c r="W2622" i="2" s="1"/>
  <c r="Q5205" i="3"/>
  <c r="R5205" i="3"/>
  <c r="S5195" i="3"/>
  <c r="Q5195" i="3"/>
  <c r="R5195" i="3"/>
  <c r="Q5158" i="3"/>
  <c r="S5158" i="3"/>
  <c r="R5158" i="3"/>
  <c r="R5295" i="3"/>
  <c r="Q5295" i="3"/>
  <c r="S5288" i="3"/>
  <c r="W2652" i="2" s="1"/>
  <c r="R5279" i="3"/>
  <c r="Q5279" i="3"/>
  <c r="R5255" i="3"/>
  <c r="S5255" i="3"/>
  <c r="Q5252" i="3"/>
  <c r="S5252" i="3"/>
  <c r="Q5243" i="3"/>
  <c r="S5243" i="3"/>
  <c r="Q5227" i="3"/>
  <c r="S5227" i="3"/>
  <c r="W2624" i="2" s="1"/>
  <c r="S5211" i="3"/>
  <c r="Q5211" i="3"/>
  <c r="Q5150" i="3"/>
  <c r="S5150" i="3"/>
  <c r="R5150" i="3"/>
  <c r="R5365" i="3"/>
  <c r="S5334" i="3"/>
  <c r="S5332" i="3"/>
  <c r="R5330" i="3"/>
  <c r="S5321" i="3"/>
  <c r="R5301" i="3"/>
  <c r="V2656" i="2" s="1"/>
  <c r="R5288" i="3"/>
  <c r="V2652" i="2" s="1"/>
  <c r="Q5269" i="3"/>
  <c r="S5269" i="3"/>
  <c r="W2640" i="2" s="1"/>
  <c r="S5248" i="3"/>
  <c r="S5191" i="3"/>
  <c r="W2604" i="2" s="1"/>
  <c r="Q5191" i="3"/>
  <c r="Q5181" i="3"/>
  <c r="R5181" i="3"/>
  <c r="V2598" i="2" s="1"/>
  <c r="Q5161" i="3"/>
  <c r="R5161" i="3"/>
  <c r="V2585" i="2" s="1"/>
  <c r="S5281" i="3"/>
  <c r="W2645" i="2" s="1"/>
  <c r="Q5281" i="3"/>
  <c r="S5274" i="3"/>
  <c r="R5274" i="3"/>
  <c r="R5271" i="3"/>
  <c r="V2642" i="2" s="1"/>
  <c r="Q5271" i="3"/>
  <c r="R5263" i="3"/>
  <c r="V2634" i="2" s="1"/>
  <c r="S5263" i="3"/>
  <c r="W2634" i="2" s="1"/>
  <c r="Q5260" i="3"/>
  <c r="S5260" i="3"/>
  <c r="W2631" i="2" s="1"/>
  <c r="Q5254" i="3"/>
  <c r="S5254" i="3"/>
  <c r="S5242" i="3"/>
  <c r="R5242" i="3"/>
  <c r="R5239" i="3"/>
  <c r="S5239" i="3"/>
  <c r="Q5236" i="3"/>
  <c r="S5236" i="3"/>
  <c r="W2630" i="2" s="1"/>
  <c r="S5226" i="3"/>
  <c r="R5226" i="3"/>
  <c r="R5223" i="3"/>
  <c r="S5223" i="3"/>
  <c r="Q5220" i="3"/>
  <c r="S5220" i="3"/>
  <c r="W2621" i="2" s="1"/>
  <c r="S5207" i="3"/>
  <c r="W2615" i="2" s="1"/>
  <c r="Q5207" i="3"/>
  <c r="S5187" i="3"/>
  <c r="W2601" i="2" s="1"/>
  <c r="Q5187" i="3"/>
  <c r="R5187" i="3"/>
  <c r="V2601" i="2" s="1"/>
  <c r="R5160" i="3"/>
  <c r="V2584" i="2" s="1"/>
  <c r="S5160" i="3"/>
  <c r="W2584" i="2" s="1"/>
  <c r="Q5160" i="3"/>
  <c r="Q5153" i="3"/>
  <c r="R5153" i="3"/>
  <c r="S5153" i="3"/>
  <c r="Q5276" i="3"/>
  <c r="R5276" i="3"/>
  <c r="Q5251" i="3"/>
  <c r="S5251" i="3"/>
  <c r="Q5245" i="3"/>
  <c r="S5245" i="3"/>
  <c r="Q5229" i="3"/>
  <c r="S5229" i="3"/>
  <c r="W2626" i="2" s="1"/>
  <c r="Q5213" i="3"/>
  <c r="S5213" i="3"/>
  <c r="Q5197" i="3"/>
  <c r="R5197" i="3"/>
  <c r="V2608" i="2" s="1"/>
  <c r="R5152" i="3"/>
  <c r="S5152" i="3"/>
  <c r="Q5152" i="3"/>
  <c r="Q5268" i="3"/>
  <c r="S5268" i="3"/>
  <c r="W2639" i="2" s="1"/>
  <c r="Q5262" i="3"/>
  <c r="S5262" i="3"/>
  <c r="W2633" i="2" s="1"/>
  <c r="Q5219" i="3"/>
  <c r="S5219" i="3"/>
  <c r="W2620" i="2" s="1"/>
  <c r="S5203" i="3"/>
  <c r="Q5203" i="3"/>
  <c r="S5183" i="3"/>
  <c r="W2600" i="2" s="1"/>
  <c r="Q5183" i="3"/>
  <c r="Q5166" i="3"/>
  <c r="S5166" i="3"/>
  <c r="W2590" i="2" s="1"/>
  <c r="R5166" i="3"/>
  <c r="V2590" i="2" s="1"/>
  <c r="S5246" i="3"/>
  <c r="S5238" i="3"/>
  <c r="S5230" i="3"/>
  <c r="W2627" i="2" s="1"/>
  <c r="S5214" i="3"/>
  <c r="Q5210" i="3"/>
  <c r="S5210" i="3"/>
  <c r="Q5202" i="3"/>
  <c r="S5202" i="3"/>
  <c r="W2613" i="2" s="1"/>
  <c r="Q5194" i="3"/>
  <c r="S5194" i="3"/>
  <c r="Q5186" i="3"/>
  <c r="S5186" i="3"/>
  <c r="Q5178" i="3"/>
  <c r="S5178" i="3"/>
  <c r="W2595" i="2" s="1"/>
  <c r="R5172" i="3"/>
  <c r="S5172" i="3"/>
  <c r="S5157" i="3"/>
  <c r="Q5146" i="3"/>
  <c r="S5146" i="3"/>
  <c r="R5140" i="3"/>
  <c r="S5140" i="3"/>
  <c r="Q5137" i="3"/>
  <c r="S5137" i="3"/>
  <c r="W2577" i="2" s="1"/>
  <c r="R5124" i="3"/>
  <c r="S5124" i="3"/>
  <c r="Q5121" i="3"/>
  <c r="S5121" i="3"/>
  <c r="Q5118" i="3"/>
  <c r="S5118" i="3"/>
  <c r="S5085" i="3"/>
  <c r="W2554" i="2" s="1"/>
  <c r="Q5085" i="3"/>
  <c r="R5085" i="3"/>
  <c r="V2554" i="2" s="1"/>
  <c r="Q5048" i="3"/>
  <c r="R5048" i="3"/>
  <c r="V2532" i="2" s="1"/>
  <c r="S5048" i="3"/>
  <c r="W2532" i="2" s="1"/>
  <c r="S5013" i="3"/>
  <c r="W2514" i="2" s="1"/>
  <c r="Q5013" i="3"/>
  <c r="R5013" i="3"/>
  <c r="V2514" i="2" s="1"/>
  <c r="R5212" i="3"/>
  <c r="S5212" i="3"/>
  <c r="S5204" i="3"/>
  <c r="W2614" i="2" s="1"/>
  <c r="R5201" i="3"/>
  <c r="V2612" i="2" s="1"/>
  <c r="R5196" i="3"/>
  <c r="V2607" i="2" s="1"/>
  <c r="S5196" i="3"/>
  <c r="W2607" i="2" s="1"/>
  <c r="R5193" i="3"/>
  <c r="V2606" i="2" s="1"/>
  <c r="R5188" i="3"/>
  <c r="V2602" i="2" s="1"/>
  <c r="S5188" i="3"/>
  <c r="W2602" i="2" s="1"/>
  <c r="R5185" i="3"/>
  <c r="R5180" i="3"/>
  <c r="V2597" i="2" s="1"/>
  <c r="S5180" i="3"/>
  <c r="W2597" i="2" s="1"/>
  <c r="R5177" i="3"/>
  <c r="V2594" i="2" s="1"/>
  <c r="R5148" i="3"/>
  <c r="S5148" i="3"/>
  <c r="R5145" i="3"/>
  <c r="R5136" i="3"/>
  <c r="V2576" i="2" s="1"/>
  <c r="S5136" i="3"/>
  <c r="W2576" i="2" s="1"/>
  <c r="Q5133" i="3"/>
  <c r="S5133" i="3"/>
  <c r="W2573" i="2" s="1"/>
  <c r="Q5130" i="3"/>
  <c r="S5130" i="3"/>
  <c r="W2570" i="2" s="1"/>
  <c r="R5120" i="3"/>
  <c r="S5120" i="3"/>
  <c r="Q5117" i="3"/>
  <c r="S5117" i="3"/>
  <c r="Q5114" i="3"/>
  <c r="S5114" i="3"/>
  <c r="S5109" i="3"/>
  <c r="W2563" i="2" s="1"/>
  <c r="Q5109" i="3"/>
  <c r="Q5081" i="3"/>
  <c r="R5081" i="3"/>
  <c r="S5081" i="3"/>
  <c r="S5023" i="3"/>
  <c r="Q5023" i="3"/>
  <c r="R5023" i="3"/>
  <c r="Q4966" i="3"/>
  <c r="S4966" i="3"/>
  <c r="W2489" i="2" s="1"/>
  <c r="R4966" i="3"/>
  <c r="V2489" i="2" s="1"/>
  <c r="Q5174" i="3"/>
  <c r="S5174" i="3"/>
  <c r="R5168" i="3"/>
  <c r="V2592" i="2" s="1"/>
  <c r="S5168" i="3"/>
  <c r="W2592" i="2" s="1"/>
  <c r="Q5142" i="3"/>
  <c r="S5142" i="3"/>
  <c r="R5108" i="3"/>
  <c r="V2562" i="2" s="1"/>
  <c r="S5108" i="3"/>
  <c r="W2562" i="2" s="1"/>
  <c r="Q5108" i="3"/>
  <c r="R5090" i="3"/>
  <c r="Q5090" i="3"/>
  <c r="S5090" i="3"/>
  <c r="S5063" i="3"/>
  <c r="Q5063" i="3"/>
  <c r="R5063" i="3"/>
  <c r="R5026" i="3"/>
  <c r="V2522" i="2" s="1"/>
  <c r="Q5026" i="3"/>
  <c r="S5026" i="3"/>
  <c r="W2522" i="2" s="1"/>
  <c r="S4981" i="3"/>
  <c r="R4981" i="3"/>
  <c r="Q4981" i="3"/>
  <c r="S5265" i="3"/>
  <c r="W2636" i="2" s="1"/>
  <c r="S5257" i="3"/>
  <c r="S5249" i="3"/>
  <c r="S5241" i="3"/>
  <c r="S5233" i="3"/>
  <c r="S5225" i="3"/>
  <c r="S5217" i="3"/>
  <c r="W2618" i="2" s="1"/>
  <c r="Q5206" i="3"/>
  <c r="S5206" i="3"/>
  <c r="Q5198" i="3"/>
  <c r="S5198" i="3"/>
  <c r="W2609" i="2" s="1"/>
  <c r="Q5190" i="3"/>
  <c r="S5190" i="3"/>
  <c r="W2603" i="2" s="1"/>
  <c r="Q5182" i="3"/>
  <c r="S5182" i="3"/>
  <c r="W2599" i="2" s="1"/>
  <c r="S5173" i="3"/>
  <c r="Q5162" i="3"/>
  <c r="S5162" i="3"/>
  <c r="W2586" i="2" s="1"/>
  <c r="R5156" i="3"/>
  <c r="V2582" i="2" s="1"/>
  <c r="S5156" i="3"/>
  <c r="W2582" i="2" s="1"/>
  <c r="S5141" i="3"/>
  <c r="R5132" i="3"/>
  <c r="V2572" i="2" s="1"/>
  <c r="S5132" i="3"/>
  <c r="W2572" i="2" s="1"/>
  <c r="Q5129" i="3"/>
  <c r="S5129" i="3"/>
  <c r="W2569" i="2" s="1"/>
  <c r="Q5126" i="3"/>
  <c r="S5126" i="3"/>
  <c r="W2567" i="2" s="1"/>
  <c r="R5116" i="3"/>
  <c r="S5116" i="3"/>
  <c r="Q5113" i="3"/>
  <c r="S5113" i="3"/>
  <c r="S5087" i="3"/>
  <c r="Q5087" i="3"/>
  <c r="R5087" i="3"/>
  <c r="S5080" i="3"/>
  <c r="Q5080" i="3"/>
  <c r="R5080" i="3"/>
  <c r="Q5040" i="3"/>
  <c r="S5040" i="3"/>
  <c r="R5040" i="3"/>
  <c r="S5029" i="3"/>
  <c r="Q5029" i="3"/>
  <c r="R5029" i="3"/>
  <c r="S4997" i="3"/>
  <c r="W2506" i="2" s="1"/>
  <c r="Q4997" i="3"/>
  <c r="R4997" i="3"/>
  <c r="V2506" i="2" s="1"/>
  <c r="S5098" i="3"/>
  <c r="W2559" i="2" s="1"/>
  <c r="Q5098" i="3"/>
  <c r="R5092" i="3"/>
  <c r="S5092" i="3"/>
  <c r="Q5092" i="3"/>
  <c r="R5208" i="3"/>
  <c r="V2616" i="2" s="1"/>
  <c r="S5208" i="3"/>
  <c r="W2616" i="2" s="1"/>
  <c r="R5200" i="3"/>
  <c r="V2611" i="2" s="1"/>
  <c r="S5200" i="3"/>
  <c r="W2611" i="2" s="1"/>
  <c r="R5192" i="3"/>
  <c r="V2605" i="2" s="1"/>
  <c r="S5192" i="3"/>
  <c r="W2605" i="2" s="1"/>
  <c r="R5184" i="3"/>
  <c r="S5184" i="3"/>
  <c r="Q5170" i="3"/>
  <c r="S5170" i="3"/>
  <c r="Q5138" i="3"/>
  <c r="S5138" i="3"/>
  <c r="W2578" i="2" s="1"/>
  <c r="Q5125" i="3"/>
  <c r="S5125" i="3"/>
  <c r="W2566" i="2" s="1"/>
  <c r="Q5122" i="3"/>
  <c r="S5122" i="3"/>
  <c r="S5103" i="3"/>
  <c r="Q5103" i="3"/>
  <c r="Q5065" i="3"/>
  <c r="R5065" i="3"/>
  <c r="S5065" i="3"/>
  <c r="Q5049" i="3"/>
  <c r="R5049" i="3"/>
  <c r="V2533" i="2" s="1"/>
  <c r="S5049" i="3"/>
  <c r="W2533" i="2" s="1"/>
  <c r="S5039" i="3"/>
  <c r="Q5039" i="3"/>
  <c r="R5039" i="3"/>
  <c r="S5007" i="3"/>
  <c r="Q5007" i="3"/>
  <c r="R5007" i="3"/>
  <c r="S5079" i="3"/>
  <c r="W2551" i="2" s="1"/>
  <c r="Q5079" i="3"/>
  <c r="S5061" i="3"/>
  <c r="Q5061" i="3"/>
  <c r="R5061" i="3"/>
  <c r="R5042" i="3"/>
  <c r="V2527" i="2" s="1"/>
  <c r="Q5042" i="3"/>
  <c r="S5042" i="3"/>
  <c r="W2527" i="2" s="1"/>
  <c r="R5010" i="3"/>
  <c r="V2511" i="2" s="1"/>
  <c r="Q5010" i="3"/>
  <c r="S5010" i="3"/>
  <c r="W2511" i="2" s="1"/>
  <c r="R5100" i="3"/>
  <c r="V2561" i="2" s="1"/>
  <c r="S5100" i="3"/>
  <c r="W2561" i="2" s="1"/>
  <c r="S5093" i="3"/>
  <c r="Q5089" i="3"/>
  <c r="R5089" i="3"/>
  <c r="S5045" i="3"/>
  <c r="W2529" i="2" s="1"/>
  <c r="Q5045" i="3"/>
  <c r="R4994" i="3"/>
  <c r="V2503" i="2" s="1"/>
  <c r="Q4994" i="3"/>
  <c r="S4991" i="3"/>
  <c r="W2500" i="2" s="1"/>
  <c r="Q4991" i="3"/>
  <c r="R4991" i="3"/>
  <c r="V2500" i="2" s="1"/>
  <c r="Q4985" i="3"/>
  <c r="R4985" i="3"/>
  <c r="S4985" i="3"/>
  <c r="R4970" i="3"/>
  <c r="S4970" i="3"/>
  <c r="S4967" i="3"/>
  <c r="W2490" i="2" s="1"/>
  <c r="Q4967" i="3"/>
  <c r="R4967" i="3"/>
  <c r="V2490" i="2" s="1"/>
  <c r="S4949" i="3"/>
  <c r="W2478" i="2" s="1"/>
  <c r="Q4949" i="3"/>
  <c r="R4949" i="3"/>
  <c r="V2478" i="2" s="1"/>
  <c r="Q5086" i="3"/>
  <c r="S5086" i="3"/>
  <c r="W2555" i="2" s="1"/>
  <c r="Q5054" i="3"/>
  <c r="S5054" i="3"/>
  <c r="W2538" i="2" s="1"/>
  <c r="Q5032" i="3"/>
  <c r="R5032" i="3"/>
  <c r="V2526" i="2" s="1"/>
  <c r="S5032" i="3"/>
  <c r="W2526" i="2" s="1"/>
  <c r="Q5016" i="3"/>
  <c r="R5016" i="3"/>
  <c r="V2515" i="2" s="1"/>
  <c r="S5016" i="3"/>
  <c r="W2515" i="2" s="1"/>
  <c r="Q5000" i="3"/>
  <c r="R5000" i="3"/>
  <c r="V2507" i="2" s="1"/>
  <c r="S5000" i="3"/>
  <c r="W2507" i="2" s="1"/>
  <c r="S4975" i="3"/>
  <c r="Q4975" i="3"/>
  <c r="R4975" i="3"/>
  <c r="S4965" i="3"/>
  <c r="W2488" i="2" s="1"/>
  <c r="Q4965" i="3"/>
  <c r="R4965" i="3"/>
  <c r="V2488" i="2" s="1"/>
  <c r="Q5097" i="3"/>
  <c r="R5097" i="3"/>
  <c r="V2558" i="2" s="1"/>
  <c r="Q5070" i="3"/>
  <c r="S5070" i="3"/>
  <c r="W2542" i="2" s="1"/>
  <c r="S5082" i="3"/>
  <c r="W2552" i="2" s="1"/>
  <c r="R5072" i="3"/>
  <c r="V2544" i="2" s="1"/>
  <c r="Q5064" i="3"/>
  <c r="S5064" i="3"/>
  <c r="S5058" i="3"/>
  <c r="Q5056" i="3"/>
  <c r="R5050" i="3"/>
  <c r="V2534" i="2" s="1"/>
  <c r="Q5050" i="3"/>
  <c r="S5050" i="3"/>
  <c r="W2534" i="2" s="1"/>
  <c r="S5047" i="3"/>
  <c r="W2531" i="2" s="1"/>
  <c r="Q5047" i="3"/>
  <c r="S4957" i="3"/>
  <c r="W2486" i="2" s="1"/>
  <c r="R4957" i="3"/>
  <c r="V2486" i="2" s="1"/>
  <c r="Q4957" i="3"/>
  <c r="S5069" i="3"/>
  <c r="W2541" i="2" s="1"/>
  <c r="Q5069" i="3"/>
  <c r="R5034" i="3"/>
  <c r="Q5034" i="3"/>
  <c r="S5034" i="3"/>
  <c r="S5031" i="3"/>
  <c r="W2525" i="2" s="1"/>
  <c r="Q5031" i="3"/>
  <c r="R5018" i="3"/>
  <c r="V2517" i="2" s="1"/>
  <c r="Q5018" i="3"/>
  <c r="S5018" i="3"/>
  <c r="W2517" i="2" s="1"/>
  <c r="S5015" i="3"/>
  <c r="Q5015" i="3"/>
  <c r="R5002" i="3"/>
  <c r="V2509" i="2" s="1"/>
  <c r="Q5002" i="3"/>
  <c r="S5002" i="3"/>
  <c r="W2509" i="2" s="1"/>
  <c r="S4999" i="3"/>
  <c r="Q4999" i="3"/>
  <c r="S4983" i="3"/>
  <c r="Q4983" i="3"/>
  <c r="R4983" i="3"/>
  <c r="R4954" i="3"/>
  <c r="V2483" i="2" s="1"/>
  <c r="Q4954" i="3"/>
  <c r="S4954" i="3"/>
  <c r="W2483" i="2" s="1"/>
  <c r="S4951" i="3"/>
  <c r="W2480" i="2" s="1"/>
  <c r="Q4951" i="3"/>
  <c r="R4951" i="3"/>
  <c r="V2480" i="2" s="1"/>
  <c r="Q5105" i="3"/>
  <c r="R5105" i="3"/>
  <c r="R5066" i="3"/>
  <c r="Q5066" i="3"/>
  <c r="Q5024" i="3"/>
  <c r="S5024" i="3"/>
  <c r="W2520" i="2" s="1"/>
  <c r="Q5008" i="3"/>
  <c r="S5008" i="3"/>
  <c r="R4986" i="3"/>
  <c r="V2495" i="2" s="1"/>
  <c r="S4986" i="3"/>
  <c r="W2495" i="2" s="1"/>
  <c r="Q4970" i="3"/>
  <c r="R5084" i="3"/>
  <c r="S5084" i="3"/>
  <c r="R5068" i="3"/>
  <c r="S5068" i="3"/>
  <c r="R5052" i="3"/>
  <c r="V2536" i="2" s="1"/>
  <c r="S5052" i="3"/>
  <c r="W2536" i="2" s="1"/>
  <c r="S5038" i="3"/>
  <c r="R5036" i="3"/>
  <c r="S5036" i="3"/>
  <c r="S5022" i="3"/>
  <c r="R5020" i="3"/>
  <c r="V2519" i="2" s="1"/>
  <c r="S5020" i="3"/>
  <c r="W2519" i="2" s="1"/>
  <c r="S5006" i="3"/>
  <c r="R5004" i="3"/>
  <c r="S5004" i="3"/>
  <c r="R4988" i="3"/>
  <c r="V2497" i="2" s="1"/>
  <c r="S4988" i="3"/>
  <c r="W2497" i="2" s="1"/>
  <c r="Q4977" i="3"/>
  <c r="R4977" i="3"/>
  <c r="Q5033" i="3"/>
  <c r="R5033" i="3"/>
  <c r="Q5017" i="3"/>
  <c r="R5017" i="3"/>
  <c r="V2516" i="2" s="1"/>
  <c r="Q5001" i="3"/>
  <c r="R5001" i="3"/>
  <c r="V2508" i="2" s="1"/>
  <c r="R4972" i="3"/>
  <c r="V2493" i="2" s="1"/>
  <c r="S4972" i="3"/>
  <c r="W2493" i="2" s="1"/>
  <c r="Q4961" i="3"/>
  <c r="R4961" i="3"/>
  <c r="R4950" i="3"/>
  <c r="V2479" i="2" s="1"/>
  <c r="Q4942" i="3"/>
  <c r="R4942" i="3"/>
  <c r="S4942" i="3"/>
  <c r="R5076" i="3"/>
  <c r="V2548" i="2" s="1"/>
  <c r="S5076" i="3"/>
  <c r="W2548" i="2" s="1"/>
  <c r="S5062" i="3"/>
  <c r="R5060" i="3"/>
  <c r="S5060" i="3"/>
  <c r="Q5053" i="3"/>
  <c r="S5046" i="3"/>
  <c r="W2530" i="2" s="1"/>
  <c r="R5044" i="3"/>
  <c r="V2528" i="2" s="1"/>
  <c r="S5044" i="3"/>
  <c r="W2528" i="2" s="1"/>
  <c r="Q5037" i="3"/>
  <c r="S5030" i="3"/>
  <c r="R5028" i="3"/>
  <c r="V2524" i="2" s="1"/>
  <c r="S5028" i="3"/>
  <c r="W2524" i="2" s="1"/>
  <c r="Q5021" i="3"/>
  <c r="S5014" i="3"/>
  <c r="Q5005" i="3"/>
  <c r="S4998" i="3"/>
  <c r="R4996" i="3"/>
  <c r="V2505" i="2" s="1"/>
  <c r="S4996" i="3"/>
  <c r="W2505" i="2" s="1"/>
  <c r="Q4989" i="3"/>
  <c r="Q4978" i="3"/>
  <c r="S4960" i="3"/>
  <c r="S4958" i="3"/>
  <c r="R4956" i="3"/>
  <c r="V2485" i="2" s="1"/>
  <c r="S4956" i="3"/>
  <c r="W2485" i="2" s="1"/>
  <c r="Q4941" i="3"/>
  <c r="R4941" i="3"/>
  <c r="S4941" i="3"/>
  <c r="S4995" i="3"/>
  <c r="W2504" i="2" s="1"/>
  <c r="S4984" i="3"/>
  <c r="S4982" i="3"/>
  <c r="R4980" i="3"/>
  <c r="S4980" i="3"/>
  <c r="R4973" i="3"/>
  <c r="V2494" i="2" s="1"/>
  <c r="Q4969" i="3"/>
  <c r="R4969" i="3"/>
  <c r="V2492" i="2" s="1"/>
  <c r="S4962" i="3"/>
  <c r="R4960" i="3"/>
  <c r="Q5073" i="3"/>
  <c r="R5073" i="3"/>
  <c r="V2545" i="2" s="1"/>
  <c r="Q5057" i="3"/>
  <c r="R5057" i="3"/>
  <c r="Q5041" i="3"/>
  <c r="R5041" i="3"/>
  <c r="Q5025" i="3"/>
  <c r="R5025" i="3"/>
  <c r="V2521" i="2" s="1"/>
  <c r="Q5009" i="3"/>
  <c r="R5009" i="3"/>
  <c r="V2510" i="2" s="1"/>
  <c r="Q4993" i="3"/>
  <c r="R4993" i="3"/>
  <c r="V2502" i="2" s="1"/>
  <c r="R4982" i="3"/>
  <c r="Q4973" i="3"/>
  <c r="Q4962" i="3"/>
  <c r="R4940" i="3"/>
  <c r="S4940" i="3"/>
  <c r="R4964" i="3"/>
  <c r="S4964" i="3"/>
  <c r="Q4953" i="3"/>
  <c r="R4953" i="3"/>
  <c r="V2482" i="2" s="1"/>
  <c r="Q4939" i="3"/>
  <c r="R4939" i="3"/>
  <c r="S4939" i="3"/>
  <c r="Q4943" i="3"/>
  <c r="R4944" i="3"/>
  <c r="Q3981" i="3"/>
  <c r="T1994" i="2"/>
  <c r="U1994" i="2" s="1"/>
  <c r="Q4810" i="3"/>
  <c r="R4810" i="3"/>
  <c r="S4810" i="3"/>
  <c r="R4044" i="3"/>
  <c r="V2028" i="2" s="1"/>
  <c r="Q4044" i="3"/>
  <c r="T2028" i="2"/>
  <c r="U2028" i="2" s="1"/>
  <c r="R4036" i="3"/>
  <c r="V2020" i="2" s="1"/>
  <c r="T2020" i="2"/>
  <c r="U2020" i="2" s="1"/>
  <c r="R4722" i="3"/>
  <c r="Q4722" i="3"/>
  <c r="S4722" i="3"/>
  <c r="Q4320" i="3"/>
  <c r="S4320" i="3"/>
  <c r="Q4013" i="3"/>
  <c r="T2014" i="2"/>
  <c r="U2014" i="2" s="1"/>
  <c r="S3863" i="3"/>
  <c r="W1933" i="2" s="1"/>
  <c r="T1933" i="2"/>
  <c r="U1933" i="2" s="1"/>
  <c r="S3755" i="3"/>
  <c r="W1884" i="2" s="1"/>
  <c r="T1884" i="2"/>
  <c r="U1884" i="2" s="1"/>
  <c r="S4336" i="3"/>
  <c r="W2174" i="2" s="1"/>
  <c r="T2174" i="2"/>
  <c r="U2174" i="2" s="1"/>
  <c r="Q3801" i="3"/>
  <c r="T1908" i="2"/>
  <c r="U1908" i="2" s="1"/>
  <c r="S3781" i="3"/>
  <c r="Q3781" i="3"/>
  <c r="Q3882" i="3"/>
  <c r="T1947" i="2"/>
  <c r="U1947" i="2" s="1"/>
  <c r="S3517" i="3"/>
  <c r="W1763" i="2" s="1"/>
  <c r="T1763" i="2"/>
  <c r="U1763" i="2" s="1"/>
  <c r="P3089" i="3"/>
  <c r="Q3089" i="3" s="1"/>
  <c r="S2064" i="2"/>
  <c r="S2037" i="2"/>
  <c r="S2025" i="2"/>
  <c r="T1949" i="2"/>
  <c r="U1949" i="2" s="1"/>
  <c r="S1916" i="2"/>
  <c r="T1872" i="2"/>
  <c r="U1872" i="2" s="1"/>
  <c r="S1832" i="2"/>
  <c r="S1605" i="2"/>
  <c r="P4080" i="3"/>
  <c r="R4074" i="3"/>
  <c r="V2044" i="2" s="1"/>
  <c r="R4063" i="3"/>
  <c r="V2038" i="2" s="1"/>
  <c r="Q4045" i="3"/>
  <c r="R4000" i="3"/>
  <c r="V2007" i="2" s="1"/>
  <c r="R3922" i="3"/>
  <c r="V1967" i="2" s="1"/>
  <c r="P3916" i="3"/>
  <c r="R3916" i="3" s="1"/>
  <c r="V1961" i="2" s="1"/>
  <c r="S3904" i="3"/>
  <c r="Q3884" i="3"/>
  <c r="Q3837" i="3"/>
  <c r="R3545" i="3"/>
  <c r="V1780" i="2" s="1"/>
  <c r="P3275" i="3"/>
  <c r="S3270" i="3"/>
  <c r="R3270" i="3"/>
  <c r="Q3251" i="3"/>
  <c r="R3251" i="3"/>
  <c r="R3189" i="3"/>
  <c r="Q3189" i="3"/>
  <c r="S2115" i="2"/>
  <c r="T2216" i="2"/>
  <c r="U2216" i="2" s="1"/>
  <c r="Q4418" i="3"/>
  <c r="P4414" i="3"/>
  <c r="T2212" i="2" s="1"/>
  <c r="U2212" i="2" s="1"/>
  <c r="S2212" i="2"/>
  <c r="P4281" i="3"/>
  <c r="Q4281" i="3" s="1"/>
  <c r="P4152" i="3"/>
  <c r="S2077" i="2"/>
  <c r="P4703" i="3"/>
  <c r="S2354" i="2"/>
  <c r="R4682" i="3"/>
  <c r="Q4682" i="3"/>
  <c r="R4666" i="3"/>
  <c r="S4666" i="3"/>
  <c r="Q4666" i="3"/>
  <c r="R4656" i="3"/>
  <c r="Q4656" i="3"/>
  <c r="S4656" i="3"/>
  <c r="S2229" i="2"/>
  <c r="P4445" i="3"/>
  <c r="Q4445" i="3" s="1"/>
  <c r="P4408" i="3"/>
  <c r="R4408" i="3" s="1"/>
  <c r="S2206" i="2"/>
  <c r="S1266" i="2"/>
  <c r="S1491" i="2"/>
  <c r="S1570" i="2"/>
  <c r="S1545" i="2"/>
  <c r="S2059" i="2"/>
  <c r="S1967" i="2"/>
  <c r="T1944" i="2"/>
  <c r="U1944" i="2" s="1"/>
  <c r="S1883" i="2"/>
  <c r="S1874" i="2"/>
  <c r="T1768" i="2"/>
  <c r="U1768" i="2" s="1"/>
  <c r="S1613" i="2"/>
  <c r="Q3653" i="3"/>
  <c r="R3653" i="3"/>
  <c r="V1831" i="2" s="1"/>
  <c r="S3503" i="3"/>
  <c r="Q3503" i="3"/>
  <c r="S2179" i="2"/>
  <c r="Q4352" i="3"/>
  <c r="S4352" i="3"/>
  <c r="W2188" i="2" s="1"/>
  <c r="T2188" i="2"/>
  <c r="U2188" i="2" s="1"/>
  <c r="P4346" i="3"/>
  <c r="T2184" i="2" s="1"/>
  <c r="U2184" i="2" s="1"/>
  <c r="S2184" i="2"/>
  <c r="Q4280" i="3"/>
  <c r="T2146" i="2"/>
  <c r="U2146" i="2" s="1"/>
  <c r="P4187" i="3"/>
  <c r="T2102" i="2" s="1"/>
  <c r="U2102" i="2" s="1"/>
  <c r="S2102" i="2"/>
  <c r="Q4172" i="3"/>
  <c r="R4172" i="3"/>
  <c r="Q4872" i="3"/>
  <c r="S4872" i="3"/>
  <c r="R4786" i="3"/>
  <c r="V2395" i="2" s="1"/>
  <c r="S4786" i="3"/>
  <c r="W2395" i="2" s="1"/>
  <c r="Q4786" i="3"/>
  <c r="R4738" i="3"/>
  <c r="Q4738" i="3"/>
  <c r="S4738" i="3"/>
  <c r="P4486" i="3"/>
  <c r="R4486" i="3" s="1"/>
  <c r="V2246" i="2" s="1"/>
  <c r="S2246" i="2"/>
  <c r="S1944" i="2"/>
  <c r="T1800" i="2"/>
  <c r="U1800" i="2" s="1"/>
  <c r="S1768" i="2"/>
  <c r="S3818" i="3"/>
  <c r="R3789" i="3"/>
  <c r="V1897" i="2" s="1"/>
  <c r="R3757" i="3"/>
  <c r="V1886" i="2" s="1"/>
  <c r="R3432" i="3"/>
  <c r="V1724" i="2" s="1"/>
  <c r="Q3432" i="3"/>
  <c r="S3432" i="3"/>
  <c r="W1724" i="2" s="1"/>
  <c r="S2185" i="2"/>
  <c r="P4412" i="3"/>
  <c r="T2210" i="2" s="1"/>
  <c r="U2210" i="2" s="1"/>
  <c r="S2210" i="2"/>
  <c r="P4298" i="3"/>
  <c r="T2158" i="2" s="1"/>
  <c r="U2158" i="2" s="1"/>
  <c r="S2158" i="2"/>
  <c r="R4753" i="3"/>
  <c r="V2380" i="2" s="1"/>
  <c r="T2380" i="2"/>
  <c r="U2380" i="2" s="1"/>
  <c r="Q3411" i="3"/>
  <c r="S3411" i="3"/>
  <c r="W1708" i="2" s="1"/>
  <c r="S1568" i="2"/>
  <c r="T1999" i="2"/>
  <c r="U1999" i="2" s="1"/>
  <c r="S1841" i="2"/>
  <c r="S1825" i="2"/>
  <c r="S1676" i="2"/>
  <c r="S1646" i="2"/>
  <c r="P4120" i="3"/>
  <c r="Q4120" i="3" s="1"/>
  <c r="Q4095" i="3"/>
  <c r="R4083" i="3"/>
  <c r="S3839" i="3"/>
  <c r="R3818" i="3"/>
  <c r="Q3789" i="3"/>
  <c r="S3376" i="3"/>
  <c r="T2190" i="2"/>
  <c r="U2190" i="2" s="1"/>
  <c r="S2142" i="2"/>
  <c r="S4314" i="3"/>
  <c r="P4899" i="3"/>
  <c r="S2453" i="2"/>
  <c r="Q4893" i="3"/>
  <c r="R4893" i="3"/>
  <c r="S4893" i="3"/>
  <c r="R3725" i="3"/>
  <c r="V1872" i="2" s="1"/>
  <c r="S3725" i="3"/>
  <c r="W1872" i="2" s="1"/>
  <c r="R4859" i="3"/>
  <c r="Q4859" i="3"/>
  <c r="S4859" i="3"/>
  <c r="Q4744" i="3"/>
  <c r="R4744" i="3"/>
  <c r="S4744" i="3"/>
  <c r="R4439" i="3"/>
  <c r="S4439" i="3"/>
  <c r="Q4439" i="3"/>
  <c r="S2038" i="2"/>
  <c r="S1999" i="2"/>
  <c r="S1877" i="2"/>
  <c r="S1736" i="2"/>
  <c r="S1599" i="2"/>
  <c r="Q3316" i="3"/>
  <c r="S3316" i="3"/>
  <c r="W1662" i="2" s="1"/>
  <c r="R4363" i="3"/>
  <c r="V2190" i="2" s="1"/>
  <c r="S4363" i="3"/>
  <c r="W2190" i="2" s="1"/>
  <c r="R4310" i="3"/>
  <c r="V2166" i="2" s="1"/>
  <c r="T2166" i="2"/>
  <c r="U2166" i="2" s="1"/>
  <c r="S2121" i="2"/>
  <c r="P4226" i="3"/>
  <c r="S4226" i="3" s="1"/>
  <c r="W2121" i="2" s="1"/>
  <c r="T2350" i="2"/>
  <c r="U2350" i="2" s="1"/>
  <c r="S4826" i="3"/>
  <c r="W2418" i="2" s="1"/>
  <c r="T2418" i="2"/>
  <c r="U2418" i="2" s="1"/>
  <c r="R4826" i="3"/>
  <c r="V2418" i="2" s="1"/>
  <c r="Q4802" i="3"/>
  <c r="S4802" i="3"/>
  <c r="W2407" i="2" s="1"/>
  <c r="T2407" i="2"/>
  <c r="U2407" i="2" s="1"/>
  <c r="T2384" i="2"/>
  <c r="U2384" i="2" s="1"/>
  <c r="Q4757" i="3"/>
  <c r="R4607" i="3"/>
  <c r="S4607" i="3"/>
  <c r="Q4607" i="3"/>
  <c r="Q4532" i="3"/>
  <c r="R4532" i="3"/>
  <c r="S3230" i="3"/>
  <c r="Q3230" i="3"/>
  <c r="T1351" i="2"/>
  <c r="U1351" i="2" s="1"/>
  <c r="S1460" i="2"/>
  <c r="T2044" i="2"/>
  <c r="U2044" i="2" s="1"/>
  <c r="T1818" i="2"/>
  <c r="U1818" i="2" s="1"/>
  <c r="T1808" i="2"/>
  <c r="U1808" i="2" s="1"/>
  <c r="S1780" i="2"/>
  <c r="T1620" i="2"/>
  <c r="U1620" i="2" s="1"/>
  <c r="S3884" i="3"/>
  <c r="W1949" i="2" s="1"/>
  <c r="S3848" i="3"/>
  <c r="R3765" i="3"/>
  <c r="S3252" i="3"/>
  <c r="S2164" i="2"/>
  <c r="P4376" i="3"/>
  <c r="T2199" i="2" s="1"/>
  <c r="U2199" i="2" s="1"/>
  <c r="S4277" i="3"/>
  <c r="R4277" i="3"/>
  <c r="S2097" i="2"/>
  <c r="P4179" i="3"/>
  <c r="R4179" i="3" s="1"/>
  <c r="V2097" i="2" s="1"/>
  <c r="Q4147" i="3"/>
  <c r="S4147" i="3"/>
  <c r="P4836" i="3"/>
  <c r="S2426" i="2"/>
  <c r="S2333" i="2"/>
  <c r="P4653" i="3"/>
  <c r="Q4653" i="3" s="1"/>
  <c r="P4643" i="3"/>
  <c r="S2329" i="2"/>
  <c r="S2314" i="2"/>
  <c r="P4618" i="3"/>
  <c r="Q4564" i="3"/>
  <c r="R4564" i="3"/>
  <c r="S4564" i="3"/>
  <c r="S4548" i="3"/>
  <c r="W2278" i="2" s="1"/>
  <c r="T2278" i="2"/>
  <c r="U2278" i="2" s="1"/>
  <c r="P4543" i="3"/>
  <c r="S2273" i="2"/>
  <c r="R4347" i="3"/>
  <c r="V2185" i="2" s="1"/>
  <c r="T2185" i="2"/>
  <c r="U2185" i="2" s="1"/>
  <c r="Q4890" i="3"/>
  <c r="R4890" i="3"/>
  <c r="S4890" i="3"/>
  <c r="S1351" i="2"/>
  <c r="T1227" i="2"/>
  <c r="U1227" i="2" s="1"/>
  <c r="S3019" i="3"/>
  <c r="T2064" i="2"/>
  <c r="U2064" i="2" s="1"/>
  <c r="S2044" i="2"/>
  <c r="T2037" i="2"/>
  <c r="U2037" i="2" s="1"/>
  <c r="T2007" i="2"/>
  <c r="U2007" i="2" s="1"/>
  <c r="S1818" i="2"/>
  <c r="S1808" i="2"/>
  <c r="S1714" i="2"/>
  <c r="S1620" i="2"/>
  <c r="R3995" i="3"/>
  <c r="R3848" i="3"/>
  <c r="Q3765" i="3"/>
  <c r="Q3701" i="3"/>
  <c r="R3701" i="3"/>
  <c r="Q3582" i="3"/>
  <c r="Q3270" i="3"/>
  <c r="R3264" i="3"/>
  <c r="S2194" i="2"/>
  <c r="S2139" i="2"/>
  <c r="S2134" i="2"/>
  <c r="P4402" i="3"/>
  <c r="R4402" i="3" s="1"/>
  <c r="S2202" i="2"/>
  <c r="R4318" i="3"/>
  <c r="V2170" i="2" s="1"/>
  <c r="T2170" i="2"/>
  <c r="U2170" i="2" s="1"/>
  <c r="P4237" i="3"/>
  <c r="S2127" i="2"/>
  <c r="R4196" i="3"/>
  <c r="S4196" i="3"/>
  <c r="Q4167" i="3"/>
  <c r="R4167" i="3"/>
  <c r="S4167" i="3"/>
  <c r="Q4153" i="3"/>
  <c r="S4153" i="3"/>
  <c r="W2078" i="2" s="1"/>
  <c r="Q4920" i="3"/>
  <c r="R4920" i="3"/>
  <c r="V2466" i="2" s="1"/>
  <c r="T2466" i="2"/>
  <c r="U2466" i="2" s="1"/>
  <c r="Q4688" i="3"/>
  <c r="R4688" i="3"/>
  <c r="S4688" i="3"/>
  <c r="S4682" i="3"/>
  <c r="R4661" i="3"/>
  <c r="V2335" i="2" s="1"/>
  <c r="T2335" i="2"/>
  <c r="U2335" i="2" s="1"/>
  <c r="S3319" i="3"/>
  <c r="W1665" i="2" s="1"/>
  <c r="S2181" i="2"/>
  <c r="S2159" i="2"/>
  <c r="S2154" i="2"/>
  <c r="T2118" i="2"/>
  <c r="U2118" i="2" s="1"/>
  <c r="S2113" i="2"/>
  <c r="T2092" i="2"/>
  <c r="U2092" i="2" s="1"/>
  <c r="R4236" i="3"/>
  <c r="S4198" i="3"/>
  <c r="Q4174" i="3"/>
  <c r="P4165" i="3"/>
  <c r="R4165" i="3" s="1"/>
  <c r="V2090" i="2" s="1"/>
  <c r="R4936" i="3"/>
  <c r="Q4858" i="3"/>
  <c r="R4820" i="3"/>
  <c r="V2412" i="2" s="1"/>
  <c r="S4820" i="3"/>
  <c r="W2412" i="2" s="1"/>
  <c r="P4793" i="3"/>
  <c r="R4756" i="3"/>
  <c r="V2383" i="2" s="1"/>
  <c r="T2383" i="2"/>
  <c r="U2383" i="2" s="1"/>
  <c r="S4756" i="3"/>
  <c r="W2383" i="2" s="1"/>
  <c r="P4670" i="3"/>
  <c r="Q4670" i="3" s="1"/>
  <c r="S2336" i="2"/>
  <c r="P4642" i="3"/>
  <c r="T2328" i="2" s="1"/>
  <c r="U2328" i="2" s="1"/>
  <c r="S2328" i="2"/>
  <c r="S4582" i="3"/>
  <c r="W2296" i="2" s="1"/>
  <c r="R4582" i="3"/>
  <c r="V2296" i="2" s="1"/>
  <c r="T2296" i="2"/>
  <c r="U2296" i="2" s="1"/>
  <c r="S4559" i="3"/>
  <c r="Q4559" i="3"/>
  <c r="R4843" i="3"/>
  <c r="Q4843" i="3"/>
  <c r="S4843" i="3"/>
  <c r="Q4834" i="3"/>
  <c r="R4834" i="3"/>
  <c r="V2425" i="2" s="1"/>
  <c r="S4834" i="3"/>
  <c r="W2425" i="2" s="1"/>
  <c r="Q4824" i="3"/>
  <c r="S4824" i="3"/>
  <c r="W2416" i="2" s="1"/>
  <c r="Q4813" i="3"/>
  <c r="R4813" i="3"/>
  <c r="V2408" i="2" s="1"/>
  <c r="S4813" i="3"/>
  <c r="W2408" i="2" s="1"/>
  <c r="T2408" i="2"/>
  <c r="U2408" i="2" s="1"/>
  <c r="R4788" i="3"/>
  <c r="V2397" i="2" s="1"/>
  <c r="S4788" i="3"/>
  <c r="W2397" i="2" s="1"/>
  <c r="T2389" i="2"/>
  <c r="U2389" i="2" s="1"/>
  <c r="Q4762" i="3"/>
  <c r="P4751" i="3"/>
  <c r="S4751" i="3" s="1"/>
  <c r="W2378" i="2" s="1"/>
  <c r="S2378" i="2"/>
  <c r="R4714" i="3"/>
  <c r="Q4714" i="3"/>
  <c r="R4665" i="3"/>
  <c r="Q4665" i="3"/>
  <c r="S4665" i="3"/>
  <c r="P4629" i="3"/>
  <c r="R4629" i="3" s="1"/>
  <c r="V2320" i="2" s="1"/>
  <c r="S2320" i="2"/>
  <c r="R4558" i="3"/>
  <c r="S4558" i="3"/>
  <c r="Q4558" i="3"/>
  <c r="Q4503" i="3"/>
  <c r="S4503" i="3"/>
  <c r="Q4498" i="3"/>
  <c r="R4498" i="3"/>
  <c r="R4483" i="3"/>
  <c r="V2243" i="2" s="1"/>
  <c r="T2243" i="2"/>
  <c r="U2243" i="2" s="1"/>
  <c r="R4476" i="3"/>
  <c r="S4476" i="3"/>
  <c r="Q4476" i="3"/>
  <c r="S4455" i="3"/>
  <c r="W2234" i="2" s="1"/>
  <c r="Q4455" i="3"/>
  <c r="T2234" i="2"/>
  <c r="U2234" i="2" s="1"/>
  <c r="R3602" i="3"/>
  <c r="V1809" i="2" s="1"/>
  <c r="Q3504" i="3"/>
  <c r="T2207" i="2"/>
  <c r="U2207" i="2" s="1"/>
  <c r="S2176" i="2"/>
  <c r="S2078" i="2"/>
  <c r="S4180" i="3"/>
  <c r="S4164" i="3"/>
  <c r="W2089" i="2" s="1"/>
  <c r="T2429" i="2"/>
  <c r="U2429" i="2" s="1"/>
  <c r="T2470" i="2"/>
  <c r="U2470" i="2" s="1"/>
  <c r="S4870" i="3"/>
  <c r="Q4870" i="3"/>
  <c r="S4842" i="3"/>
  <c r="Q4799" i="3"/>
  <c r="T2404" i="2"/>
  <c r="U2404" i="2" s="1"/>
  <c r="Q4792" i="3"/>
  <c r="S4792" i="3"/>
  <c r="S4776" i="3"/>
  <c r="S4766" i="3"/>
  <c r="R4766" i="3"/>
  <c r="S4713" i="3"/>
  <c r="W2364" i="2" s="1"/>
  <c r="T2364" i="2"/>
  <c r="U2364" i="2" s="1"/>
  <c r="R4690" i="3"/>
  <c r="S4690" i="3"/>
  <c r="R4577" i="3"/>
  <c r="V2291" i="2" s="1"/>
  <c r="S4577" i="3"/>
  <c r="W2291" i="2" s="1"/>
  <c r="Q4577" i="3"/>
  <c r="T2291" i="2"/>
  <c r="U2291" i="2" s="1"/>
  <c r="S4519" i="3"/>
  <c r="W2266" i="2" s="1"/>
  <c r="R4519" i="3"/>
  <c r="V2266" i="2" s="1"/>
  <c r="Q4519" i="3"/>
  <c r="T2266" i="2"/>
  <c r="U2266" i="2" s="1"/>
  <c r="S4515" i="3"/>
  <c r="R4515" i="3"/>
  <c r="S4471" i="3"/>
  <c r="W2238" i="2" s="1"/>
  <c r="R4471" i="3"/>
  <c r="V2238" i="2" s="1"/>
  <c r="Q4471" i="3"/>
  <c r="T2238" i="2"/>
  <c r="U2238" i="2" s="1"/>
  <c r="Q4466" i="3"/>
  <c r="S4466" i="3"/>
  <c r="S4289" i="3"/>
  <c r="S4273" i="3"/>
  <c r="P4259" i="3"/>
  <c r="Q4259" i="3" s="1"/>
  <c r="S4188" i="3"/>
  <c r="R4180" i="3"/>
  <c r="R4176" i="3"/>
  <c r="V2094" i="2" s="1"/>
  <c r="Q4842" i="3"/>
  <c r="S4822" i="3"/>
  <c r="W2414" i="2" s="1"/>
  <c r="Q4822" i="3"/>
  <c r="R4776" i="3"/>
  <c r="P4750" i="3"/>
  <c r="S2377" i="2"/>
  <c r="R4724" i="3"/>
  <c r="V2366" i="2" s="1"/>
  <c r="T2366" i="2"/>
  <c r="U2366" i="2" s="1"/>
  <c r="R4680" i="3"/>
  <c r="V2346" i="2" s="1"/>
  <c r="S4680" i="3"/>
  <c r="W2346" i="2" s="1"/>
  <c r="S4664" i="3"/>
  <c r="Q4664" i="3"/>
  <c r="R4664" i="3"/>
  <c r="R4658" i="3"/>
  <c r="Q4658" i="3"/>
  <c r="R4650" i="3"/>
  <c r="V2330" i="2" s="1"/>
  <c r="T2330" i="2"/>
  <c r="U2330" i="2" s="1"/>
  <c r="R4508" i="3"/>
  <c r="V2260" i="2" s="1"/>
  <c r="S4508" i="3"/>
  <c r="W2260" i="2" s="1"/>
  <c r="Q4882" i="3"/>
  <c r="S4882" i="3"/>
  <c r="W2445" i="2" s="1"/>
  <c r="Q4850" i="3"/>
  <c r="S4850" i="3"/>
  <c r="W2429" i="2" s="1"/>
  <c r="R4770" i="3"/>
  <c r="Q4770" i="3"/>
  <c r="S4770" i="3"/>
  <c r="S2369" i="2"/>
  <c r="P4727" i="3"/>
  <c r="R4704" i="3"/>
  <c r="V2355" i="2" s="1"/>
  <c r="S4704" i="3"/>
  <c r="W2355" i="2" s="1"/>
  <c r="T2355" i="2"/>
  <c r="U2355" i="2" s="1"/>
  <c r="P4694" i="3"/>
  <c r="S2349" i="2"/>
  <c r="R4689" i="3"/>
  <c r="Q4689" i="3"/>
  <c r="P4551" i="3"/>
  <c r="S2281" i="2"/>
  <c r="R4524" i="3"/>
  <c r="Q4524" i="3"/>
  <c r="Q4513" i="3"/>
  <c r="R4513" i="3"/>
  <c r="Q4470" i="3"/>
  <c r="R4470" i="3"/>
  <c r="V2237" i="2" s="1"/>
  <c r="S4470" i="3"/>
  <c r="W2237" i="2" s="1"/>
  <c r="T2237" i="2"/>
  <c r="U2237" i="2" s="1"/>
  <c r="S2201" i="2"/>
  <c r="S2145" i="2"/>
  <c r="T2094" i="2"/>
  <c r="U2094" i="2" s="1"/>
  <c r="Q4928" i="3"/>
  <c r="T2471" i="2"/>
  <c r="U2471" i="2" s="1"/>
  <c r="Q4922" i="3"/>
  <c r="T2468" i="2"/>
  <c r="U2468" i="2" s="1"/>
  <c r="S4837" i="3"/>
  <c r="Q4837" i="3"/>
  <c r="S2381" i="2"/>
  <c r="P4754" i="3"/>
  <c r="S4718" i="3"/>
  <c r="R4718" i="3"/>
  <c r="Q4683" i="3"/>
  <c r="S4683" i="3"/>
  <c r="P4619" i="3"/>
  <c r="T2315" i="2" s="1"/>
  <c r="U2315" i="2" s="1"/>
  <c r="S2315" i="2"/>
  <c r="R4479" i="3"/>
  <c r="S4479" i="3"/>
  <c r="Q4479" i="3"/>
  <c r="S4452" i="3"/>
  <c r="W2231" i="2" s="1"/>
  <c r="R4452" i="3"/>
  <c r="V2231" i="2" s="1"/>
  <c r="Q4452" i="3"/>
  <c r="T2231" i="2"/>
  <c r="U2231" i="2" s="1"/>
  <c r="S4919" i="3"/>
  <c r="S4746" i="3"/>
  <c r="W2374" i="2" s="1"/>
  <c r="Q4702" i="3"/>
  <c r="R4702" i="3"/>
  <c r="V2353" i="2" s="1"/>
  <c r="Q4652" i="3"/>
  <c r="R4652" i="3"/>
  <c r="V2332" i="2" s="1"/>
  <c r="S4652" i="3"/>
  <c r="W2332" i="2" s="1"/>
  <c r="S4540" i="3"/>
  <c r="R4540" i="3"/>
  <c r="S4502" i="3"/>
  <c r="R4502" i="3"/>
  <c r="R4460" i="3"/>
  <c r="Q4460" i="3"/>
  <c r="S4444" i="3"/>
  <c r="W2228" i="2" s="1"/>
  <c r="R4444" i="3"/>
  <c r="V2228" i="2" s="1"/>
  <c r="P4930" i="3"/>
  <c r="S4930" i="3" s="1"/>
  <c r="W2473" i="2" s="1"/>
  <c r="S4898" i="3"/>
  <c r="W2452" i="2" s="1"/>
  <c r="S4888" i="3"/>
  <c r="Q4868" i="3"/>
  <c r="Q4838" i="3"/>
  <c r="S4818" i="3"/>
  <c r="W2410" i="2" s="1"/>
  <c r="S4808" i="3"/>
  <c r="Q4692" i="3"/>
  <c r="S4674" i="3"/>
  <c r="W2340" i="2" s="1"/>
  <c r="R4660" i="3"/>
  <c r="V2334" i="2" s="1"/>
  <c r="Q4657" i="3"/>
  <c r="S4654" i="3"/>
  <c r="Q4651" i="3"/>
  <c r="Q4648" i="3"/>
  <c r="Q4593" i="3"/>
  <c r="R4593" i="3"/>
  <c r="V2300" i="2" s="1"/>
  <c r="S4535" i="3"/>
  <c r="R4535" i="3"/>
  <c r="Q4473" i="3"/>
  <c r="Q4715" i="3"/>
  <c r="S4715" i="3"/>
  <c r="R4681" i="3"/>
  <c r="S4681" i="3"/>
  <c r="S4640" i="3"/>
  <c r="W2326" i="2" s="1"/>
  <c r="Q4640" i="3"/>
  <c r="R4526" i="3"/>
  <c r="S4526" i="3"/>
  <c r="Q4526" i="3"/>
  <c r="P4921" i="3"/>
  <c r="S2467" i="2"/>
  <c r="Q4691" i="3"/>
  <c r="R4691" i="3"/>
  <c r="S4684" i="3"/>
  <c r="Q4684" i="3"/>
  <c r="Q4575" i="3"/>
  <c r="R4575" i="3"/>
  <c r="V2289" i="2" s="1"/>
  <c r="S4500" i="3"/>
  <c r="Q4500" i="3"/>
  <c r="R4487" i="3"/>
  <c r="V2247" i="2" s="1"/>
  <c r="S4487" i="3"/>
  <c r="W2247" i="2" s="1"/>
  <c r="Q4487" i="3"/>
  <c r="S4475" i="3"/>
  <c r="Q4475" i="3"/>
  <c r="Q4463" i="3"/>
  <c r="R4463" i="3"/>
  <c r="S4463" i="3"/>
  <c r="Q4447" i="3"/>
  <c r="S4447" i="3"/>
  <c r="Q4442" i="3"/>
  <c r="S4442" i="3"/>
  <c r="P4929" i="3"/>
  <c r="S4929" i="3" s="1"/>
  <c r="W2472" i="2" s="1"/>
  <c r="S2472" i="2"/>
  <c r="S4734" i="3"/>
  <c r="R4734" i="3"/>
  <c r="Q4659" i="3"/>
  <c r="S4659" i="3"/>
  <c r="R4568" i="3"/>
  <c r="Q4568" i="3"/>
  <c r="S4556" i="3"/>
  <c r="R4556" i="3"/>
  <c r="Q4546" i="3"/>
  <c r="S4546" i="3"/>
  <c r="W2276" i="2" s="1"/>
  <c r="R4546" i="3"/>
  <c r="V2276" i="2" s="1"/>
  <c r="R4537" i="3"/>
  <c r="S4537" i="3"/>
  <c r="Q4468" i="3"/>
  <c r="S4468" i="3"/>
  <c r="Q4641" i="3"/>
  <c r="S4594" i="3"/>
  <c r="W2301" i="2" s="1"/>
  <c r="Q4578" i="3"/>
  <c r="Q4562" i="3"/>
  <c r="R4557" i="3"/>
  <c r="S4538" i="3"/>
  <c r="W2270" i="2" s="1"/>
  <c r="S4497" i="3"/>
  <c r="R4495" i="3"/>
  <c r="V2255" i="2" s="1"/>
  <c r="Q4594" i="3"/>
  <c r="R4538" i="3"/>
  <c r="V2270" i="2" s="1"/>
  <c r="R4497" i="3"/>
  <c r="Q4935" i="3"/>
  <c r="R4935" i="3"/>
  <c r="Q4927" i="3"/>
  <c r="R4927" i="3"/>
  <c r="Q4909" i="3"/>
  <c r="R4909" i="3"/>
  <c r="S4909" i="3"/>
  <c r="R4904" i="3"/>
  <c r="S4904" i="3"/>
  <c r="Q4904" i="3"/>
  <c r="R4807" i="3"/>
  <c r="S4807" i="3"/>
  <c r="Q4807" i="3"/>
  <c r="Q4800" i="3"/>
  <c r="R4800" i="3"/>
  <c r="V2405" i="2" s="1"/>
  <c r="S4800" i="3"/>
  <c r="W2405" i="2" s="1"/>
  <c r="T2405" i="2"/>
  <c r="U2405" i="2" s="1"/>
  <c r="S2401" i="2"/>
  <c r="P4796" i="3"/>
  <c r="S4767" i="3"/>
  <c r="R4767" i="3"/>
  <c r="Q4767" i="3"/>
  <c r="Q4752" i="3"/>
  <c r="S4752" i="3"/>
  <c r="W2379" i="2" s="1"/>
  <c r="T2379" i="2"/>
  <c r="U2379" i="2" s="1"/>
  <c r="R4752" i="3"/>
  <c r="V2379" i="2" s="1"/>
  <c r="R4698" i="3"/>
  <c r="S4698" i="3"/>
  <c r="Q4698" i="3"/>
  <c r="Q4687" i="3"/>
  <c r="R4687" i="3"/>
  <c r="S4687" i="3"/>
  <c r="S4735" i="3"/>
  <c r="R4735" i="3"/>
  <c r="Q4735" i="3"/>
  <c r="Q4720" i="3"/>
  <c r="S4720" i="3"/>
  <c r="R4720" i="3"/>
  <c r="S4716" i="3"/>
  <c r="Q4716" i="3"/>
  <c r="R4716" i="3"/>
  <c r="Q4709" i="3"/>
  <c r="S4709" i="3"/>
  <c r="W2360" i="2" s="1"/>
  <c r="T2360" i="2"/>
  <c r="U2360" i="2" s="1"/>
  <c r="R4709" i="3"/>
  <c r="V2360" i="2" s="1"/>
  <c r="R4902" i="3"/>
  <c r="S4902" i="3"/>
  <c r="Q4902" i="3"/>
  <c r="R4839" i="3"/>
  <c r="S4839" i="3"/>
  <c r="Q4839" i="3"/>
  <c r="Q4832" i="3"/>
  <c r="R4832" i="3"/>
  <c r="S4832" i="3"/>
  <c r="S2420" i="2"/>
  <c r="P4828" i="3"/>
  <c r="R4819" i="3"/>
  <c r="V2411" i="2" s="1"/>
  <c r="S4819" i="3"/>
  <c r="W2411" i="2" s="1"/>
  <c r="Q4819" i="3"/>
  <c r="Q4816" i="3"/>
  <c r="R4816" i="3"/>
  <c r="S4816" i="3"/>
  <c r="S4812" i="3"/>
  <c r="Q4812" i="3"/>
  <c r="R4812" i="3"/>
  <c r="T2378" i="2"/>
  <c r="U2378" i="2" s="1"/>
  <c r="S2343" i="2"/>
  <c r="P4677" i="3"/>
  <c r="R4934" i="3"/>
  <c r="S4934" i="3"/>
  <c r="Q4934" i="3"/>
  <c r="R4926" i="3"/>
  <c r="S4926" i="3"/>
  <c r="Q4926" i="3"/>
  <c r="Q4914" i="3"/>
  <c r="S4914" i="3"/>
  <c r="R4914" i="3"/>
  <c r="R4908" i="3"/>
  <c r="S4908" i="3"/>
  <c r="Q4908" i="3"/>
  <c r="S4894" i="3"/>
  <c r="W2448" i="2" s="1"/>
  <c r="R4894" i="3"/>
  <c r="V2448" i="2" s="1"/>
  <c r="Q4894" i="3"/>
  <c r="Q4833" i="3"/>
  <c r="R4833" i="3"/>
  <c r="V2424" i="2" s="1"/>
  <c r="S4833" i="3"/>
  <c r="W2424" i="2" s="1"/>
  <c r="R4823" i="3"/>
  <c r="V2415" i="2" s="1"/>
  <c r="S4823" i="3"/>
  <c r="W2415" i="2" s="1"/>
  <c r="T2415" i="2"/>
  <c r="U2415" i="2" s="1"/>
  <c r="S4595" i="3"/>
  <c r="R4595" i="3"/>
  <c r="Q4595" i="3"/>
  <c r="P4521" i="3"/>
  <c r="S2268" i="2"/>
  <c r="S4937" i="3"/>
  <c r="R4937" i="3"/>
  <c r="Q4933" i="3"/>
  <c r="R4933" i="3"/>
  <c r="S4933" i="3"/>
  <c r="R4929" i="3"/>
  <c r="V2472" i="2" s="1"/>
  <c r="Q4925" i="3"/>
  <c r="R4925" i="3"/>
  <c r="S4925" i="3"/>
  <c r="S4921" i="3"/>
  <c r="R4921" i="3"/>
  <c r="Q4918" i="3"/>
  <c r="R4918" i="3"/>
  <c r="S4918" i="3"/>
  <c r="R4865" i="3"/>
  <c r="V2440" i="2" s="1"/>
  <c r="R4855" i="3"/>
  <c r="V2434" i="2" s="1"/>
  <c r="S4855" i="3"/>
  <c r="W2434" i="2" s="1"/>
  <c r="S4849" i="3"/>
  <c r="R4849" i="3"/>
  <c r="R4815" i="3"/>
  <c r="S4815" i="3"/>
  <c r="Q4815" i="3"/>
  <c r="S4719" i="3"/>
  <c r="R4719" i="3"/>
  <c r="Q4719" i="3"/>
  <c r="S4878" i="3"/>
  <c r="R4878" i="3"/>
  <c r="Q4878" i="3"/>
  <c r="S4817" i="3"/>
  <c r="R4817" i="3"/>
  <c r="S4783" i="3"/>
  <c r="R4783" i="3"/>
  <c r="Q4783" i="3"/>
  <c r="R4627" i="3"/>
  <c r="V2318" i="2" s="1"/>
  <c r="S4627" i="3"/>
  <c r="W2318" i="2" s="1"/>
  <c r="Q4627" i="3"/>
  <c r="T2318" i="2"/>
  <c r="U2318" i="2" s="1"/>
  <c r="T2448" i="2"/>
  <c r="U2448" i="2" s="1"/>
  <c r="T2424" i="2"/>
  <c r="U2424" i="2" s="1"/>
  <c r="R4917" i="3"/>
  <c r="Q4917" i="3"/>
  <c r="S4917" i="3"/>
  <c r="R4912" i="3"/>
  <c r="S4912" i="3"/>
  <c r="Q4912" i="3"/>
  <c r="R4871" i="3"/>
  <c r="S4871" i="3"/>
  <c r="Q4871" i="3"/>
  <c r="Q4864" i="3"/>
  <c r="R4864" i="3"/>
  <c r="V2439" i="2" s="1"/>
  <c r="S4864" i="3"/>
  <c r="W2439" i="2" s="1"/>
  <c r="S4860" i="3"/>
  <c r="Q4860" i="3"/>
  <c r="R4860" i="3"/>
  <c r="R4851" i="3"/>
  <c r="V2430" i="2" s="1"/>
  <c r="S4851" i="3"/>
  <c r="W2430" i="2" s="1"/>
  <c r="T2430" i="2"/>
  <c r="U2430" i="2" s="1"/>
  <c r="Q4851" i="3"/>
  <c r="Q4848" i="3"/>
  <c r="R4848" i="3"/>
  <c r="S4848" i="3"/>
  <c r="S4844" i="3"/>
  <c r="Q4844" i="3"/>
  <c r="R4844" i="3"/>
  <c r="Q4769" i="3"/>
  <c r="S4769" i="3"/>
  <c r="R4769" i="3"/>
  <c r="R4464" i="3"/>
  <c r="S4464" i="3"/>
  <c r="Q4464" i="3"/>
  <c r="S2448" i="2"/>
  <c r="R4916" i="3"/>
  <c r="S4916" i="3"/>
  <c r="Q4916" i="3"/>
  <c r="Q4906" i="3"/>
  <c r="S4906" i="3"/>
  <c r="R4906" i="3"/>
  <c r="S4900" i="3"/>
  <c r="Q4897" i="3"/>
  <c r="R4897" i="3"/>
  <c r="S4897" i="3"/>
  <c r="R4887" i="3"/>
  <c r="S4887" i="3"/>
  <c r="S4881" i="3"/>
  <c r="R4881" i="3"/>
  <c r="R4847" i="3"/>
  <c r="S4847" i="3"/>
  <c r="Q4847" i="3"/>
  <c r="S2422" i="2"/>
  <c r="P4830" i="3"/>
  <c r="Q4737" i="3"/>
  <c r="S4737" i="3"/>
  <c r="R4737" i="3"/>
  <c r="T2411" i="2"/>
  <c r="U2411" i="2" s="1"/>
  <c r="R4910" i="3"/>
  <c r="S4910" i="3"/>
  <c r="Q4910" i="3"/>
  <c r="Q4896" i="3"/>
  <c r="R4896" i="3"/>
  <c r="S4896" i="3"/>
  <c r="S4892" i="3"/>
  <c r="Q4892" i="3"/>
  <c r="R4892" i="3"/>
  <c r="R4883" i="3"/>
  <c r="V2446" i="2" s="1"/>
  <c r="S4883" i="3"/>
  <c r="W2446" i="2" s="1"/>
  <c r="Q4883" i="3"/>
  <c r="Q4880" i="3"/>
  <c r="R4880" i="3"/>
  <c r="S4880" i="3"/>
  <c r="S4876" i="3"/>
  <c r="Q4876" i="3"/>
  <c r="R4876" i="3"/>
  <c r="S4775" i="3"/>
  <c r="R4775" i="3"/>
  <c r="Q4775" i="3"/>
  <c r="R4771" i="3"/>
  <c r="Q4771" i="3"/>
  <c r="S4771" i="3"/>
  <c r="R4764" i="3"/>
  <c r="S4764" i="3"/>
  <c r="Q4764" i="3"/>
  <c r="Q4706" i="3"/>
  <c r="S4706" i="3"/>
  <c r="W2357" i="2" s="1"/>
  <c r="R4706" i="3"/>
  <c r="V2357" i="2" s="1"/>
  <c r="T2357" i="2"/>
  <c r="U2357" i="2" s="1"/>
  <c r="S4700" i="3"/>
  <c r="W2351" i="2" s="1"/>
  <c r="Q4700" i="3"/>
  <c r="T2351" i="2"/>
  <c r="U2351" i="2" s="1"/>
  <c r="R4700" i="3"/>
  <c r="V2351" i="2" s="1"/>
  <c r="S4935" i="3"/>
  <c r="Q4931" i="3"/>
  <c r="R4931" i="3"/>
  <c r="S4931" i="3"/>
  <c r="S4927" i="3"/>
  <c r="Q4923" i="3"/>
  <c r="R4923" i="3"/>
  <c r="S4923" i="3"/>
  <c r="R4879" i="3"/>
  <c r="S4879" i="3"/>
  <c r="Q4879" i="3"/>
  <c r="S4862" i="3"/>
  <c r="W2438" i="2" s="1"/>
  <c r="R4862" i="3"/>
  <c r="V2438" i="2" s="1"/>
  <c r="Q4862" i="3"/>
  <c r="S4846" i="3"/>
  <c r="R4846" i="3"/>
  <c r="Q4846" i="3"/>
  <c r="Q4801" i="3"/>
  <c r="R4801" i="3"/>
  <c r="V2406" i="2" s="1"/>
  <c r="S4801" i="3"/>
  <c r="W2406" i="2" s="1"/>
  <c r="R4791" i="3"/>
  <c r="S4791" i="3"/>
  <c r="Q4784" i="3"/>
  <c r="S4784" i="3"/>
  <c r="R4784" i="3"/>
  <c r="S4743" i="3"/>
  <c r="R4743" i="3"/>
  <c r="Q4743" i="3"/>
  <c r="R4739" i="3"/>
  <c r="Q4739" i="3"/>
  <c r="S4739" i="3"/>
  <c r="R4732" i="3"/>
  <c r="S4732" i="3"/>
  <c r="Q4732" i="3"/>
  <c r="S4932" i="3"/>
  <c r="S4924" i="3"/>
  <c r="R4885" i="3"/>
  <c r="R4870" i="3"/>
  <c r="R4853" i="3"/>
  <c r="V2432" i="2" s="1"/>
  <c r="R4838" i="3"/>
  <c r="V2427" i="2" s="1"/>
  <c r="R4821" i="3"/>
  <c r="V2413" i="2" s="1"/>
  <c r="R4806" i="3"/>
  <c r="R4789" i="3"/>
  <c r="S4789" i="3"/>
  <c r="R4774" i="3"/>
  <c r="R4757" i="3"/>
  <c r="V2384" i="2" s="1"/>
  <c r="S4757" i="3"/>
  <c r="W2384" i="2" s="1"/>
  <c r="R4742" i="3"/>
  <c r="R4725" i="3"/>
  <c r="V2367" i="2" s="1"/>
  <c r="S4725" i="3"/>
  <c r="W2367" i="2" s="1"/>
  <c r="S4714" i="3"/>
  <c r="S4712" i="3"/>
  <c r="W2363" i="2" s="1"/>
  <c r="R4712" i="3"/>
  <c r="V2363" i="2" s="1"/>
  <c r="S4685" i="3"/>
  <c r="Q4685" i="3"/>
  <c r="R4685" i="3"/>
  <c r="S4938" i="3"/>
  <c r="S4922" i="3"/>
  <c r="S4913" i="3"/>
  <c r="S4911" i="3"/>
  <c r="S4905" i="3"/>
  <c r="W2459" i="2" s="1"/>
  <c r="S4903" i="3"/>
  <c r="W2456" i="2" s="1"/>
  <c r="R4872" i="3"/>
  <c r="S4863" i="3"/>
  <c r="R4840" i="3"/>
  <c r="V2428" i="2" s="1"/>
  <c r="S4831" i="3"/>
  <c r="W2423" i="2" s="1"/>
  <c r="R4808" i="3"/>
  <c r="S4799" i="3"/>
  <c r="W2404" i="2" s="1"/>
  <c r="Q4788" i="3"/>
  <c r="R4781" i="3"/>
  <c r="V2392" i="2" s="1"/>
  <c r="S4781" i="3"/>
  <c r="W2392" i="2" s="1"/>
  <c r="S4759" i="3"/>
  <c r="W2386" i="2" s="1"/>
  <c r="R4759" i="3"/>
  <c r="V2386" i="2" s="1"/>
  <c r="R4749" i="3"/>
  <c r="V2376" i="2" s="1"/>
  <c r="S4749" i="3"/>
  <c r="W2376" i="2" s="1"/>
  <c r="S4727" i="3"/>
  <c r="W2369" i="2" s="1"/>
  <c r="R4727" i="3"/>
  <c r="V2369" i="2" s="1"/>
  <c r="R4717" i="3"/>
  <c r="S4717" i="3"/>
  <c r="Q4612" i="3"/>
  <c r="R4612" i="3"/>
  <c r="S4612" i="3"/>
  <c r="S4609" i="3"/>
  <c r="Q4609" i="3"/>
  <c r="R4938" i="3"/>
  <c r="R4922" i="3"/>
  <c r="R4915" i="3"/>
  <c r="R4913" i="3"/>
  <c r="R4911" i="3"/>
  <c r="R4907" i="3"/>
  <c r="R4905" i="3"/>
  <c r="R4903" i="3"/>
  <c r="R4899" i="3"/>
  <c r="V2452" i="2" s="1"/>
  <c r="Q4889" i="3"/>
  <c r="R4889" i="3"/>
  <c r="S4867" i="3"/>
  <c r="W2442" i="2" s="1"/>
  <c r="R4863" i="3"/>
  <c r="Q4857" i="3"/>
  <c r="R4857" i="3"/>
  <c r="V2436" i="2" s="1"/>
  <c r="S4835" i="3"/>
  <c r="R4831" i="3"/>
  <c r="V2423" i="2" s="1"/>
  <c r="Q4825" i="3"/>
  <c r="R4825" i="3"/>
  <c r="V2417" i="2" s="1"/>
  <c r="S4803" i="3"/>
  <c r="R4799" i="3"/>
  <c r="V2404" i="2" s="1"/>
  <c r="Q4793" i="3"/>
  <c r="R4793" i="3"/>
  <c r="V2398" i="2" s="1"/>
  <c r="S4780" i="3"/>
  <c r="S4768" i="3"/>
  <c r="R4763" i="3"/>
  <c r="Q4763" i="3"/>
  <c r="S4763" i="3"/>
  <c r="Q4761" i="3"/>
  <c r="S4761" i="3"/>
  <c r="W2388" i="2" s="1"/>
  <c r="S4748" i="3"/>
  <c r="S4736" i="3"/>
  <c r="R4731" i="3"/>
  <c r="V2373" i="2" s="1"/>
  <c r="Q4731" i="3"/>
  <c r="S4731" i="3"/>
  <c r="W2373" i="2" s="1"/>
  <c r="Q4729" i="3"/>
  <c r="S4729" i="3"/>
  <c r="W2371" i="2" s="1"/>
  <c r="S4708" i="3"/>
  <c r="W2359" i="2" s="1"/>
  <c r="Q4708" i="3"/>
  <c r="R4708" i="3"/>
  <c r="V2359" i="2" s="1"/>
  <c r="R4705" i="3"/>
  <c r="V2356" i="2" s="1"/>
  <c r="S4705" i="3"/>
  <c r="W2356" i="2" s="1"/>
  <c r="Q4671" i="3"/>
  <c r="R4671" i="3"/>
  <c r="V2337" i="2" s="1"/>
  <c r="S4671" i="3"/>
  <c r="W2337" i="2" s="1"/>
  <c r="Q4663" i="3"/>
  <c r="R4663" i="3"/>
  <c r="R4635" i="3"/>
  <c r="S4635" i="3"/>
  <c r="Q4635" i="3"/>
  <c r="S4936" i="3"/>
  <c r="S4928" i="3"/>
  <c r="W2471" i="2" s="1"/>
  <c r="S4920" i="3"/>
  <c r="W2462" i="2" s="1"/>
  <c r="Q4915" i="3"/>
  <c r="Q4907" i="3"/>
  <c r="Q4899" i="3"/>
  <c r="R4886" i="3"/>
  <c r="R4869" i="3"/>
  <c r="V2444" i="2" s="1"/>
  <c r="Q4867" i="3"/>
  <c r="R4854" i="3"/>
  <c r="V2433" i="2" s="1"/>
  <c r="R4837" i="3"/>
  <c r="Q4835" i="3"/>
  <c r="R4822" i="3"/>
  <c r="V2414" i="2" s="1"/>
  <c r="R4805" i="3"/>
  <c r="Q4803" i="3"/>
  <c r="R4790" i="3"/>
  <c r="Q4780" i="3"/>
  <c r="R4773" i="3"/>
  <c r="S4773" i="3"/>
  <c r="R4768" i="3"/>
  <c r="R4758" i="3"/>
  <c r="V2385" i="2" s="1"/>
  <c r="Q4748" i="3"/>
  <c r="R4741" i="3"/>
  <c r="S4741" i="3"/>
  <c r="R4736" i="3"/>
  <c r="R4726" i="3"/>
  <c r="V2368" i="2" s="1"/>
  <c r="S4707" i="3"/>
  <c r="W2358" i="2" s="1"/>
  <c r="R4697" i="3"/>
  <c r="Q4697" i="3"/>
  <c r="S4691" i="3"/>
  <c r="Q4679" i="3"/>
  <c r="R4679" i="3"/>
  <c r="V2345" i="2" s="1"/>
  <c r="Q4667" i="3"/>
  <c r="R4667" i="3"/>
  <c r="S4630" i="3"/>
  <c r="W2321" i="2" s="1"/>
  <c r="Q4630" i="3"/>
  <c r="R4630" i="3"/>
  <c r="V2321" i="2" s="1"/>
  <c r="Q4787" i="3"/>
  <c r="Q4785" i="3"/>
  <c r="S4785" i="3"/>
  <c r="W2394" i="2" s="1"/>
  <c r="R4755" i="3"/>
  <c r="V2382" i="2" s="1"/>
  <c r="Q4755" i="3"/>
  <c r="S4755" i="3"/>
  <c r="W2382" i="2" s="1"/>
  <c r="Q4753" i="3"/>
  <c r="S4753" i="3"/>
  <c r="W2380" i="2" s="1"/>
  <c r="R4723" i="3"/>
  <c r="V2365" i="2" s="1"/>
  <c r="Q4723" i="3"/>
  <c r="S4723" i="3"/>
  <c r="W2365" i="2" s="1"/>
  <c r="Q4721" i="3"/>
  <c r="S4721" i="3"/>
  <c r="R4713" i="3"/>
  <c r="V2364" i="2" s="1"/>
  <c r="Q4713" i="3"/>
  <c r="Q4710" i="3"/>
  <c r="R4710" i="3"/>
  <c r="V2361" i="2" s="1"/>
  <c r="S4710" i="3"/>
  <c r="W2361" i="2" s="1"/>
  <c r="Q4675" i="3"/>
  <c r="R4675" i="3"/>
  <c r="V2341" i="2" s="1"/>
  <c r="S4675" i="3"/>
  <c r="W2341" i="2" s="1"/>
  <c r="R4888" i="3"/>
  <c r="R4856" i="3"/>
  <c r="V2435" i="2" s="1"/>
  <c r="R4824" i="3"/>
  <c r="V2416" i="2" s="1"/>
  <c r="R4792" i="3"/>
  <c r="Q4772" i="3"/>
  <c r="R4765" i="3"/>
  <c r="S4765" i="3"/>
  <c r="R4760" i="3"/>
  <c r="V2387" i="2" s="1"/>
  <c r="Q4740" i="3"/>
  <c r="R4733" i="3"/>
  <c r="S4733" i="3"/>
  <c r="Q4704" i="3"/>
  <c r="S4696" i="3"/>
  <c r="W2350" i="2" s="1"/>
  <c r="R4696" i="3"/>
  <c r="V2350" i="2" s="1"/>
  <c r="R4693" i="3"/>
  <c r="V2348" i="2" s="1"/>
  <c r="Q4873" i="3"/>
  <c r="R4873" i="3"/>
  <c r="Q4841" i="3"/>
  <c r="R4841" i="3"/>
  <c r="Q4809" i="3"/>
  <c r="R4809" i="3"/>
  <c r="R4779" i="3"/>
  <c r="Q4779" i="3"/>
  <c r="S4779" i="3"/>
  <c r="Q4777" i="3"/>
  <c r="S4777" i="3"/>
  <c r="W2390" i="2" s="1"/>
  <c r="R4747" i="3"/>
  <c r="V2375" i="2" s="1"/>
  <c r="Q4747" i="3"/>
  <c r="S4747" i="3"/>
  <c r="W2375" i="2" s="1"/>
  <c r="Q4745" i="3"/>
  <c r="S4745" i="3"/>
  <c r="S4669" i="3"/>
  <c r="Q4669" i="3"/>
  <c r="Q4646" i="3"/>
  <c r="S4646" i="3"/>
  <c r="R4653" i="3"/>
  <c r="V2333" i="2" s="1"/>
  <c r="R4637" i="3"/>
  <c r="Q4637" i="3"/>
  <c r="Q4620" i="3"/>
  <c r="R4620" i="3"/>
  <c r="V2316" i="2" s="1"/>
  <c r="S4620" i="3"/>
  <c r="W2316" i="2" s="1"/>
  <c r="S4617" i="3"/>
  <c r="W2313" i="2" s="1"/>
  <c r="Q4617" i="3"/>
  <c r="R4608" i="3"/>
  <c r="S4608" i="3"/>
  <c r="Q4608" i="3"/>
  <c r="S4587" i="3"/>
  <c r="Q4587" i="3"/>
  <c r="S4518" i="3"/>
  <c r="W2265" i="2" s="1"/>
  <c r="Q4518" i="3"/>
  <c r="Q4485" i="3"/>
  <c r="R4485" i="3"/>
  <c r="V2245" i="2" s="1"/>
  <c r="S4485" i="3"/>
  <c r="W2245" i="2" s="1"/>
  <c r="R4480" i="3"/>
  <c r="S4480" i="3"/>
  <c r="Q4480" i="3"/>
  <c r="R4472" i="3"/>
  <c r="S4472" i="3"/>
  <c r="Q4472" i="3"/>
  <c r="R4645" i="3"/>
  <c r="Q4645" i="3"/>
  <c r="S4645" i="3"/>
  <c r="Q4628" i="3"/>
  <c r="R4628" i="3"/>
  <c r="V2319" i="2" s="1"/>
  <c r="S4628" i="3"/>
  <c r="W2319" i="2" s="1"/>
  <c r="S4625" i="3"/>
  <c r="Q4625" i="3"/>
  <c r="S4616" i="3"/>
  <c r="W2312" i="2" s="1"/>
  <c r="Q4616" i="3"/>
  <c r="R4616" i="3"/>
  <c r="V2312" i="2" s="1"/>
  <c r="R4611" i="3"/>
  <c r="S4611" i="3"/>
  <c r="Q4611" i="3"/>
  <c r="R4590" i="3"/>
  <c r="S4590" i="3"/>
  <c r="R4553" i="3"/>
  <c r="V2283" i="2" s="1"/>
  <c r="Q4553" i="3"/>
  <c r="S4553" i="3"/>
  <c r="W2283" i="2" s="1"/>
  <c r="Q4541" i="3"/>
  <c r="R4541" i="3"/>
  <c r="S4541" i="3"/>
  <c r="Q4530" i="3"/>
  <c r="R4530" i="3"/>
  <c r="S4530" i="3"/>
  <c r="R4715" i="3"/>
  <c r="S4699" i="3"/>
  <c r="Q4690" i="3"/>
  <c r="Q4686" i="3"/>
  <c r="R4686" i="3"/>
  <c r="R4683" i="3"/>
  <c r="Q4662" i="3"/>
  <c r="R4662" i="3"/>
  <c r="S4662" i="3"/>
  <c r="R4659" i="3"/>
  <c r="Q4655" i="3"/>
  <c r="R4655" i="3"/>
  <c r="Q4650" i="3"/>
  <c r="S4650" i="3"/>
  <c r="W2330" i="2" s="1"/>
  <c r="R4644" i="3"/>
  <c r="S4644" i="3"/>
  <c r="Q4644" i="3"/>
  <c r="Q4636" i="3"/>
  <c r="R4636" i="3"/>
  <c r="S4636" i="3"/>
  <c r="S4633" i="3"/>
  <c r="W2324" i="2" s="1"/>
  <c r="Q4633" i="3"/>
  <c r="S4624" i="3"/>
  <c r="Q4624" i="3"/>
  <c r="R4624" i="3"/>
  <c r="R4552" i="3"/>
  <c r="V2282" i="2" s="1"/>
  <c r="S4552" i="3"/>
  <c r="W2282" i="2" s="1"/>
  <c r="Q4552" i="3"/>
  <c r="R4699" i="3"/>
  <c r="S4694" i="3"/>
  <c r="W2349" i="2" s="1"/>
  <c r="S4632" i="3"/>
  <c r="W2323" i="2" s="1"/>
  <c r="Q4632" i="3"/>
  <c r="R4632" i="3"/>
  <c r="V2323" i="2" s="1"/>
  <c r="S4615" i="3"/>
  <c r="W2311" i="2" s="1"/>
  <c r="Q4615" i="3"/>
  <c r="R4615" i="3"/>
  <c r="V2311" i="2" s="1"/>
  <c r="R4694" i="3"/>
  <c r="V2349" i="2" s="1"/>
  <c r="S4661" i="3"/>
  <c r="W2335" i="2" s="1"/>
  <c r="Q4661" i="3"/>
  <c r="S4623" i="3"/>
  <c r="Q4623" i="3"/>
  <c r="R4623" i="3"/>
  <c r="S4614" i="3"/>
  <c r="W2310" i="2" s="1"/>
  <c r="Q4614" i="3"/>
  <c r="R4614" i="3"/>
  <c r="V2310" i="2" s="1"/>
  <c r="R4574" i="3"/>
  <c r="S4574" i="3"/>
  <c r="Q4678" i="3"/>
  <c r="R4678" i="3"/>
  <c r="V2344" i="2" s="1"/>
  <c r="S4631" i="3"/>
  <c r="W2322" i="2" s="1"/>
  <c r="Q4631" i="3"/>
  <c r="R4631" i="3"/>
  <c r="V2322" i="2" s="1"/>
  <c r="S4622" i="3"/>
  <c r="Q4622" i="3"/>
  <c r="R4622" i="3"/>
  <c r="R4606" i="3"/>
  <c r="V2309" i="2" s="1"/>
  <c r="Q4606" i="3"/>
  <c r="S4606" i="3"/>
  <c r="W2309" i="2" s="1"/>
  <c r="R4585" i="3"/>
  <c r="S4585" i="3"/>
  <c r="S4571" i="3"/>
  <c r="Q4571" i="3"/>
  <c r="R4544" i="3"/>
  <c r="V2274" i="2" s="1"/>
  <c r="S4544" i="3"/>
  <c r="W2274" i="2" s="1"/>
  <c r="Q4544" i="3"/>
  <c r="S4539" i="3"/>
  <c r="W2271" i="2" s="1"/>
  <c r="R4539" i="3"/>
  <c r="V2271" i="2" s="1"/>
  <c r="Q4539" i="3"/>
  <c r="S4531" i="3"/>
  <c r="Q4531" i="3"/>
  <c r="R4531" i="3"/>
  <c r="R4621" i="3"/>
  <c r="S4621" i="3"/>
  <c r="R4613" i="3"/>
  <c r="S4613" i="3"/>
  <c r="Q4605" i="3"/>
  <c r="S4605" i="3"/>
  <c r="W2308" i="2" s="1"/>
  <c r="Q4597" i="3"/>
  <c r="S4597" i="3"/>
  <c r="S4591" i="3"/>
  <c r="R4570" i="3"/>
  <c r="Q4570" i="3"/>
  <c r="R4561" i="3"/>
  <c r="V2286" i="2" s="1"/>
  <c r="Q4561" i="3"/>
  <c r="Q4533" i="3"/>
  <c r="R4533" i="3"/>
  <c r="S4533" i="3"/>
  <c r="S4529" i="3"/>
  <c r="Q4529" i="3"/>
  <c r="R4529" i="3"/>
  <c r="R4517" i="3"/>
  <c r="V2264" i="2" s="1"/>
  <c r="S4649" i="3"/>
  <c r="Q4634" i="3"/>
  <c r="R4634" i="3"/>
  <c r="R4626" i="3"/>
  <c r="V2317" i="2" s="1"/>
  <c r="Q4618" i="3"/>
  <c r="R4618" i="3"/>
  <c r="V2314" i="2" s="1"/>
  <c r="Q4610" i="3"/>
  <c r="R4610" i="3"/>
  <c r="R4604" i="3"/>
  <c r="V2307" i="2" s="1"/>
  <c r="R4591" i="3"/>
  <c r="R4589" i="3"/>
  <c r="S4586" i="3"/>
  <c r="Q4581" i="3"/>
  <c r="S4581" i="3"/>
  <c r="W2295" i="2" s="1"/>
  <c r="Q4573" i="3"/>
  <c r="R4573" i="3"/>
  <c r="S4523" i="3"/>
  <c r="W2269" i="2" s="1"/>
  <c r="R4523" i="3"/>
  <c r="V2269" i="2" s="1"/>
  <c r="Q4523" i="3"/>
  <c r="S4507" i="3"/>
  <c r="W2259" i="2" s="1"/>
  <c r="R4507" i="3"/>
  <c r="V2259" i="2" s="1"/>
  <c r="Q4507" i="3"/>
  <c r="R4651" i="3"/>
  <c r="V2331" i="2" s="1"/>
  <c r="Q4604" i="3"/>
  <c r="Q4596" i="3"/>
  <c r="R4596" i="3"/>
  <c r="S4593" i="3"/>
  <c r="W2300" i="2" s="1"/>
  <c r="Q4586" i="3"/>
  <c r="S4575" i="3"/>
  <c r="W2289" i="2" s="1"/>
  <c r="S4572" i="3"/>
  <c r="R4572" i="3"/>
  <c r="Q4572" i="3"/>
  <c r="S4563" i="3"/>
  <c r="W2288" i="2" s="1"/>
  <c r="R4563" i="3"/>
  <c r="V2288" i="2" s="1"/>
  <c r="Q4563" i="3"/>
  <c r="S4555" i="3"/>
  <c r="W2285" i="2" s="1"/>
  <c r="Q4555" i="3"/>
  <c r="R4555" i="3"/>
  <c r="V2285" i="2" s="1"/>
  <c r="R4548" i="3"/>
  <c r="V2278" i="2" s="1"/>
  <c r="Q4548" i="3"/>
  <c r="Q4525" i="3"/>
  <c r="R4525" i="3"/>
  <c r="S4525" i="3"/>
  <c r="S4588" i="3"/>
  <c r="R4588" i="3"/>
  <c r="Q4585" i="3"/>
  <c r="Q4580" i="3"/>
  <c r="R4580" i="3"/>
  <c r="V2294" i="2" s="1"/>
  <c r="R4571" i="3"/>
  <c r="Q4565" i="3"/>
  <c r="S4565" i="3"/>
  <c r="R4565" i="3"/>
  <c r="S4545" i="3"/>
  <c r="W2275" i="2" s="1"/>
  <c r="Q4545" i="3"/>
  <c r="R4512" i="3"/>
  <c r="S4512" i="3"/>
  <c r="Q4512" i="3"/>
  <c r="Q4509" i="3"/>
  <c r="R4509" i="3"/>
  <c r="V2261" i="2" s="1"/>
  <c r="S4509" i="3"/>
  <c r="W2261" i="2" s="1"/>
  <c r="R4504" i="3"/>
  <c r="V2256" i="2" s="1"/>
  <c r="S4504" i="3"/>
  <c r="W2256" i="2" s="1"/>
  <c r="Q4504" i="3"/>
  <c r="Q4482" i="3"/>
  <c r="S4482" i="3"/>
  <c r="W2242" i="2" s="1"/>
  <c r="R4482" i="3"/>
  <c r="V2242" i="2" s="1"/>
  <c r="S4603" i="3"/>
  <c r="W2306" i="2" s="1"/>
  <c r="Q4603" i="3"/>
  <c r="S4583" i="3"/>
  <c r="W2297" i="2" s="1"/>
  <c r="Q4583" i="3"/>
  <c r="S4554" i="3"/>
  <c r="W2284" i="2" s="1"/>
  <c r="S4532" i="3"/>
  <c r="S4516" i="3"/>
  <c r="Q4516" i="3"/>
  <c r="S4513" i="3"/>
  <c r="S4499" i="3"/>
  <c r="Q4499" i="3"/>
  <c r="Q4465" i="3"/>
  <c r="S4465" i="3"/>
  <c r="Q4461" i="3"/>
  <c r="R4461" i="3"/>
  <c r="S4461" i="3"/>
  <c r="R4441" i="3"/>
  <c r="S4441" i="3"/>
  <c r="Q4441" i="3"/>
  <c r="R4576" i="3"/>
  <c r="V2290" i="2" s="1"/>
  <c r="S4576" i="3"/>
  <c r="W2290" i="2" s="1"/>
  <c r="S4569" i="3"/>
  <c r="S4567" i="3"/>
  <c r="Q4567" i="3"/>
  <c r="Q4556" i="3"/>
  <c r="R4536" i="3"/>
  <c r="S4536" i="3"/>
  <c r="R4534" i="3"/>
  <c r="R4520" i="3"/>
  <c r="V2267" i="2" s="1"/>
  <c r="S4520" i="3"/>
  <c r="W2267" i="2" s="1"/>
  <c r="Q4520" i="3"/>
  <c r="Q4501" i="3"/>
  <c r="R4501" i="3"/>
  <c r="Q4494" i="3"/>
  <c r="R4494" i="3"/>
  <c r="V2254" i="2" s="1"/>
  <c r="S4491" i="3"/>
  <c r="W2251" i="2" s="1"/>
  <c r="R4491" i="3"/>
  <c r="V2251" i="2" s="1"/>
  <c r="Q4506" i="3"/>
  <c r="S4506" i="3"/>
  <c r="W2258" i="2" s="1"/>
  <c r="Q4490" i="3"/>
  <c r="R4490" i="3"/>
  <c r="V2250" i="2" s="1"/>
  <c r="S4490" i="3"/>
  <c r="W2250" i="2" s="1"/>
  <c r="R4484" i="3"/>
  <c r="V2244" i="2" s="1"/>
  <c r="S4484" i="3"/>
  <c r="W2244" i="2" s="1"/>
  <c r="S4481" i="3"/>
  <c r="Q4481" i="3"/>
  <c r="R4560" i="3"/>
  <c r="S4560" i="3"/>
  <c r="S4547" i="3"/>
  <c r="W2277" i="2" s="1"/>
  <c r="Q4547" i="3"/>
  <c r="S4510" i="3"/>
  <c r="W2262" i="2" s="1"/>
  <c r="Q4508" i="3"/>
  <c r="R4505" i="3"/>
  <c r="V2257" i="2" s="1"/>
  <c r="Q4493" i="3"/>
  <c r="R4493" i="3"/>
  <c r="V2253" i="2" s="1"/>
  <c r="S4493" i="3"/>
  <c r="W2253" i="2" s="1"/>
  <c r="S4489" i="3"/>
  <c r="W2249" i="2" s="1"/>
  <c r="R4478" i="3"/>
  <c r="V2241" i="2" s="1"/>
  <c r="S4467" i="3"/>
  <c r="Q4467" i="3"/>
  <c r="S4451" i="3"/>
  <c r="W2230" i="2" s="1"/>
  <c r="Q4451" i="3"/>
  <c r="R4451" i="3"/>
  <c r="V2230" i="2" s="1"/>
  <c r="R4579" i="3"/>
  <c r="V2293" i="2" s="1"/>
  <c r="S4568" i="3"/>
  <c r="Q4510" i="3"/>
  <c r="Q4505" i="3"/>
  <c r="Q4489" i="3"/>
  <c r="Q4478" i="3"/>
  <c r="Q4446" i="3"/>
  <c r="R4446" i="3"/>
  <c r="S4446" i="3"/>
  <c r="S4486" i="3"/>
  <c r="W2246" i="2" s="1"/>
  <c r="S4483" i="3"/>
  <c r="W2243" i="2" s="1"/>
  <c r="Q4483" i="3"/>
  <c r="R4449" i="3"/>
  <c r="S4449" i="3"/>
  <c r="Q4449" i="3"/>
  <c r="R4528" i="3"/>
  <c r="S4528" i="3"/>
  <c r="R4516" i="3"/>
  <c r="Q4514" i="3"/>
  <c r="R4514" i="3"/>
  <c r="Q4502" i="3"/>
  <c r="R4499" i="3"/>
  <c r="Q4492" i="3"/>
  <c r="R4492" i="3"/>
  <c r="V2252" i="2" s="1"/>
  <c r="R4488" i="3"/>
  <c r="V2248" i="2" s="1"/>
  <c r="S4488" i="3"/>
  <c r="W2248" i="2" s="1"/>
  <c r="Q4488" i="3"/>
  <c r="Q4477" i="3"/>
  <c r="R4477" i="3"/>
  <c r="V2240" i="2" s="1"/>
  <c r="S4477" i="3"/>
  <c r="W2240" i="2" s="1"/>
  <c r="R4465" i="3"/>
  <c r="Q4462" i="3"/>
  <c r="R4462" i="3"/>
  <c r="V2236" i="2" s="1"/>
  <c r="S4462" i="3"/>
  <c r="W2236" i="2" s="1"/>
  <c r="R4448" i="3"/>
  <c r="S4448" i="3"/>
  <c r="Q4448" i="3"/>
  <c r="R4475" i="3"/>
  <c r="R4496" i="3"/>
  <c r="S4496" i="3"/>
  <c r="Q4469" i="3"/>
  <c r="R4469" i="3"/>
  <c r="R4459" i="3"/>
  <c r="R4457" i="3"/>
  <c r="Q4453" i="3"/>
  <c r="R4453" i="3"/>
  <c r="V2232" i="2" s="1"/>
  <c r="S4450" i="3"/>
  <c r="Q4443" i="3"/>
  <c r="R4440" i="3"/>
  <c r="S4440" i="3"/>
  <c r="Q4459" i="3"/>
  <c r="R4450" i="3"/>
  <c r="S4522" i="3"/>
  <c r="R4466" i="3"/>
  <c r="S4458" i="3"/>
  <c r="Q4454" i="3"/>
  <c r="Q4444" i="3"/>
  <c r="R4456" i="3"/>
  <c r="V2235" i="2" s="1"/>
  <c r="S4456" i="3"/>
  <c r="W2235" i="2" s="1"/>
  <c r="Q4145" i="3"/>
  <c r="R4145" i="3"/>
  <c r="S4145" i="3"/>
  <c r="S1288" i="2"/>
  <c r="S1564" i="2"/>
  <c r="S1540" i="2"/>
  <c r="T1964" i="2"/>
  <c r="U1964" i="2" s="1"/>
  <c r="S1937" i="2"/>
  <c r="S1654" i="2"/>
  <c r="S2069" i="2"/>
  <c r="P4121" i="3"/>
  <c r="T2069" i="2" s="1"/>
  <c r="U2069" i="2" s="1"/>
  <c r="R3973" i="3"/>
  <c r="V1989" i="2" s="1"/>
  <c r="Q3973" i="3"/>
  <c r="S3908" i="3"/>
  <c r="W1956" i="2" s="1"/>
  <c r="Q3896" i="3"/>
  <c r="R3896" i="3"/>
  <c r="S3896" i="3"/>
  <c r="S3797" i="3"/>
  <c r="W1904" i="2" s="1"/>
  <c r="Q3797" i="3"/>
  <c r="R3797" i="3"/>
  <c r="V1904" i="2" s="1"/>
  <c r="P3611" i="3"/>
  <c r="T1813" i="2" s="1"/>
  <c r="U1813" i="2" s="1"/>
  <c r="S1813" i="2"/>
  <c r="P3552" i="3"/>
  <c r="S1784" i="2"/>
  <c r="Q3344" i="3"/>
  <c r="T1677" i="2"/>
  <c r="U1677" i="2" s="1"/>
  <c r="R4400" i="3"/>
  <c r="Q4400" i="3"/>
  <c r="S4400" i="3"/>
  <c r="S1344" i="2"/>
  <c r="S2006" i="2"/>
  <c r="S3965" i="3"/>
  <c r="Q3965" i="3"/>
  <c r="Q3872" i="3"/>
  <c r="S3872" i="3"/>
  <c r="W1937" i="2" s="1"/>
  <c r="P3796" i="3"/>
  <c r="T1903" i="2" s="1"/>
  <c r="U1903" i="2" s="1"/>
  <c r="S1903" i="2"/>
  <c r="Q3308" i="3"/>
  <c r="R3308" i="3"/>
  <c r="V1657" i="2" s="1"/>
  <c r="S3308" i="3"/>
  <c r="W1657" i="2" s="1"/>
  <c r="Q4091" i="3"/>
  <c r="R4091" i="3"/>
  <c r="S4091" i="3"/>
  <c r="S4209" i="3"/>
  <c r="R4209" i="3"/>
  <c r="Q4209" i="3"/>
  <c r="S1573" i="2"/>
  <c r="T1959" i="2"/>
  <c r="U1959" i="2" s="1"/>
  <c r="S4107" i="3"/>
  <c r="R4107" i="3"/>
  <c r="Q4107" i="3"/>
  <c r="Q4027" i="3"/>
  <c r="R4027" i="3"/>
  <c r="Q3808" i="3"/>
  <c r="S3808" i="3"/>
  <c r="Q3784" i="3"/>
  <c r="R3784" i="3"/>
  <c r="S3784" i="3"/>
  <c r="S3723" i="3"/>
  <c r="W1870" i="2" s="1"/>
  <c r="T1870" i="2"/>
  <c r="U1870" i="2" s="1"/>
  <c r="S3717" i="3"/>
  <c r="W1864" i="2" s="1"/>
  <c r="T1864" i="2"/>
  <c r="U1864" i="2" s="1"/>
  <c r="R3717" i="3"/>
  <c r="V1864" i="2" s="1"/>
  <c r="Q3650" i="3"/>
  <c r="S3650" i="3"/>
  <c r="R3650" i="3"/>
  <c r="S1815" i="2"/>
  <c r="P3623" i="3"/>
  <c r="T1815" i="2" s="1"/>
  <c r="U1815" i="2" s="1"/>
  <c r="S3603" i="3"/>
  <c r="Q3603" i="3"/>
  <c r="Q3450" i="3"/>
  <c r="R3450" i="3"/>
  <c r="V1726" i="2" s="1"/>
  <c r="S3450" i="3"/>
  <c r="W1726" i="2" s="1"/>
  <c r="T1726" i="2"/>
  <c r="U1726" i="2" s="1"/>
  <c r="R4234" i="3"/>
  <c r="Q4234" i="3"/>
  <c r="S4234" i="3"/>
  <c r="R4218" i="3"/>
  <c r="V2116" i="2" s="1"/>
  <c r="T2116" i="2"/>
  <c r="U2116" i="2" s="1"/>
  <c r="Q4218" i="3"/>
  <c r="S4218" i="3"/>
  <c r="W2116" i="2" s="1"/>
  <c r="P4213" i="3"/>
  <c r="S4213" i="3" s="1"/>
  <c r="W2111" i="2" s="1"/>
  <c r="S2111" i="2"/>
  <c r="S1360" i="2"/>
  <c r="S1254" i="2"/>
  <c r="T1572" i="2"/>
  <c r="U1572" i="2" s="1"/>
  <c r="S1991" i="2"/>
  <c r="S1959" i="2"/>
  <c r="S1912" i="2"/>
  <c r="Q4094" i="3"/>
  <c r="R4094" i="3"/>
  <c r="S4032" i="3"/>
  <c r="Q4032" i="3"/>
  <c r="R3906" i="3"/>
  <c r="V1955" i="2" s="1"/>
  <c r="Q3906" i="3"/>
  <c r="S3906" i="3"/>
  <c r="W1955" i="2" s="1"/>
  <c r="P3824" i="3"/>
  <c r="T1913" i="2" s="1"/>
  <c r="U1913" i="2" s="1"/>
  <c r="S1913" i="2"/>
  <c r="R3813" i="3"/>
  <c r="Q3813" i="3"/>
  <c r="S3674" i="3"/>
  <c r="Q3674" i="3"/>
  <c r="S3643" i="3"/>
  <c r="W1829" i="2" s="1"/>
  <c r="T1829" i="2"/>
  <c r="U1829" i="2" s="1"/>
  <c r="P3521" i="3"/>
  <c r="S1767" i="2"/>
  <c r="R3213" i="3"/>
  <c r="Q3213" i="3"/>
  <c r="Q4377" i="3"/>
  <c r="T2200" i="2"/>
  <c r="U2200" i="2" s="1"/>
  <c r="P4227" i="3"/>
  <c r="S2122" i="2"/>
  <c r="R3908" i="3"/>
  <c r="V1956" i="2" s="1"/>
  <c r="Q3908" i="3"/>
  <c r="S3682" i="3"/>
  <c r="W1846" i="2" s="1"/>
  <c r="T1846" i="2"/>
  <c r="U1846" i="2" s="1"/>
  <c r="T1320" i="2"/>
  <c r="U1320" i="2" s="1"/>
  <c r="S1294" i="2"/>
  <c r="S1987" i="2"/>
  <c r="S1983" i="2"/>
  <c r="S1956" i="2"/>
  <c r="T1794" i="2"/>
  <c r="U1794" i="2" s="1"/>
  <c r="S3881" i="3"/>
  <c r="W1946" i="2" s="1"/>
  <c r="Q3881" i="3"/>
  <c r="P3628" i="3"/>
  <c r="Q3628" i="3" s="1"/>
  <c r="S1817" i="2"/>
  <c r="P3590" i="3"/>
  <c r="T1797" i="2" s="1"/>
  <c r="U1797" i="2" s="1"/>
  <c r="S1797" i="2"/>
  <c r="R3486" i="3"/>
  <c r="V1749" i="2" s="1"/>
  <c r="T1749" i="2"/>
  <c r="U1749" i="2" s="1"/>
  <c r="P3356" i="3"/>
  <c r="T1683" i="2" s="1"/>
  <c r="U1683" i="2" s="1"/>
  <c r="S1683" i="2"/>
  <c r="P3232" i="3"/>
  <c r="T1625" i="2" s="1"/>
  <c r="U1625" i="2" s="1"/>
  <c r="S1625" i="2"/>
  <c r="S4305" i="3"/>
  <c r="Q4305" i="3"/>
  <c r="R4305" i="3"/>
  <c r="Q3895" i="3"/>
  <c r="S3895" i="3"/>
  <c r="R3895" i="3"/>
  <c r="S3815" i="3"/>
  <c r="W1912" i="2" s="1"/>
  <c r="Q3815" i="3"/>
  <c r="Q3440" i="3"/>
  <c r="S3440" i="3"/>
  <c r="S2151" i="2"/>
  <c r="P4291" i="3"/>
  <c r="T2151" i="2" s="1"/>
  <c r="U2151" i="2" s="1"/>
  <c r="S1293" i="2"/>
  <c r="S1210" i="2"/>
  <c r="S1582" i="2"/>
  <c r="S3150" i="3"/>
  <c r="R3137" i="3"/>
  <c r="T1970" i="2"/>
  <c r="U1970" i="2" s="1"/>
  <c r="T1948" i="2"/>
  <c r="U1948" i="2" s="1"/>
  <c r="S1915" i="2"/>
  <c r="Q4130" i="3"/>
  <c r="R4130" i="3"/>
  <c r="S3788" i="3"/>
  <c r="R3788" i="3"/>
  <c r="R3770" i="3"/>
  <c r="V1890" i="2" s="1"/>
  <c r="Q3770" i="3"/>
  <c r="S3770" i="3"/>
  <c r="W1890" i="2" s="1"/>
  <c r="Q3760" i="3"/>
  <c r="S3760" i="3"/>
  <c r="S3709" i="3"/>
  <c r="Q3709" i="3"/>
  <c r="S1848" i="2"/>
  <c r="P3684" i="3"/>
  <c r="P3635" i="3"/>
  <c r="T1821" i="2" s="1"/>
  <c r="U1821" i="2" s="1"/>
  <c r="S1821" i="2"/>
  <c r="Q3606" i="3"/>
  <c r="T1811" i="2"/>
  <c r="U1811" i="2" s="1"/>
  <c r="P3527" i="3"/>
  <c r="T1772" i="2" s="1"/>
  <c r="U1772" i="2" s="1"/>
  <c r="S1772" i="2"/>
  <c r="P3454" i="3"/>
  <c r="S1730" i="2"/>
  <c r="Q4413" i="3"/>
  <c r="S4413" i="3"/>
  <c r="T2211" i="2"/>
  <c r="U2211" i="2" s="1"/>
  <c r="R4413" i="3"/>
  <c r="R3741" i="3"/>
  <c r="V1876" i="2" s="1"/>
  <c r="T1876" i="2"/>
  <c r="U1876" i="2" s="1"/>
  <c r="S3741" i="3"/>
  <c r="W1876" i="2" s="1"/>
  <c r="S1355" i="2"/>
  <c r="T1288" i="2"/>
  <c r="U1288" i="2" s="1"/>
  <c r="S1195" i="2"/>
  <c r="S1144" i="2"/>
  <c r="Q3150" i="3"/>
  <c r="T1937" i="2"/>
  <c r="U1937" i="2" s="1"/>
  <c r="S1806" i="2"/>
  <c r="S3842" i="3"/>
  <c r="Q3842" i="3"/>
  <c r="Q3821" i="3"/>
  <c r="R3821" i="3"/>
  <c r="S3821" i="3"/>
  <c r="P3743" i="3"/>
  <c r="T1878" i="2" s="1"/>
  <c r="U1878" i="2" s="1"/>
  <c r="S1878" i="2"/>
  <c r="S1827" i="2"/>
  <c r="P3641" i="3"/>
  <c r="T1827" i="2" s="1"/>
  <c r="U1827" i="2" s="1"/>
  <c r="P3534" i="3"/>
  <c r="S1774" i="2"/>
  <c r="R3507" i="3"/>
  <c r="S3507" i="3"/>
  <c r="Q3424" i="3"/>
  <c r="T1718" i="2"/>
  <c r="U1718" i="2" s="1"/>
  <c r="P3282" i="3"/>
  <c r="T1647" i="2" s="1"/>
  <c r="U1647" i="2" s="1"/>
  <c r="S1647" i="2"/>
  <c r="R4257" i="3"/>
  <c r="V2138" i="2" s="1"/>
  <c r="S4257" i="3"/>
  <c r="W2138" i="2" s="1"/>
  <c r="T2138" i="2"/>
  <c r="U2138" i="2" s="1"/>
  <c r="Q4257" i="3"/>
  <c r="S4178" i="3"/>
  <c r="W2096" i="2" s="1"/>
  <c r="T2096" i="2"/>
  <c r="U2096" i="2" s="1"/>
  <c r="S4083" i="3"/>
  <c r="R3857" i="3"/>
  <c r="V1930" i="2" s="1"/>
  <c r="S3847" i="3"/>
  <c r="R3786" i="3"/>
  <c r="S3653" i="3"/>
  <c r="W1831" i="2" s="1"/>
  <c r="Q4397" i="3"/>
  <c r="R4397" i="3"/>
  <c r="S4397" i="3"/>
  <c r="R4384" i="3"/>
  <c r="Q4384" i="3"/>
  <c r="S4384" i="3"/>
  <c r="R4327" i="3"/>
  <c r="S4327" i="3"/>
  <c r="Q4327" i="3"/>
  <c r="Q4311" i="3"/>
  <c r="T2167" i="2"/>
  <c r="U2167" i="2" s="1"/>
  <c r="Q4275" i="3"/>
  <c r="R4275" i="3"/>
  <c r="S4275" i="3"/>
  <c r="S4267" i="3"/>
  <c r="Q4267" i="3"/>
  <c r="Q3300" i="3"/>
  <c r="R3300" i="3"/>
  <c r="R3205" i="3"/>
  <c r="Q3205" i="3"/>
  <c r="Q4421" i="3"/>
  <c r="R4421" i="3"/>
  <c r="R4376" i="3"/>
  <c r="V2199" i="2" s="1"/>
  <c r="Q4376" i="3"/>
  <c r="S4376" i="3"/>
  <c r="W2199" i="2" s="1"/>
  <c r="P4300" i="3"/>
  <c r="S2160" i="2"/>
  <c r="R4266" i="3"/>
  <c r="V2145" i="2" s="1"/>
  <c r="T2145" i="2"/>
  <c r="U2145" i="2" s="1"/>
  <c r="Q4266" i="3"/>
  <c r="Q4190" i="3"/>
  <c r="S4190" i="3"/>
  <c r="S3652" i="3"/>
  <c r="W1830" i="2" s="1"/>
  <c r="Q3550" i="3"/>
  <c r="R3550" i="3"/>
  <c r="V1782" i="2" s="1"/>
  <c r="Q3539" i="3"/>
  <c r="S3539" i="3"/>
  <c r="Q4389" i="3"/>
  <c r="R4389" i="3"/>
  <c r="S4389" i="3"/>
  <c r="Q4265" i="3"/>
  <c r="R4265" i="3"/>
  <c r="S4265" i="3"/>
  <c r="Q4217" i="3"/>
  <c r="S4217" i="3"/>
  <c r="W2115" i="2" s="1"/>
  <c r="T2115" i="2"/>
  <c r="U2115" i="2" s="1"/>
  <c r="P4207" i="3"/>
  <c r="S2106" i="2"/>
  <c r="S4148" i="3"/>
  <c r="Q4148" i="3"/>
  <c r="R4148" i="3"/>
  <c r="S4099" i="3"/>
  <c r="S3719" i="3"/>
  <c r="W1866" i="2" s="1"/>
  <c r="Q3652" i="3"/>
  <c r="R3632" i="3"/>
  <c r="V1818" i="2" s="1"/>
  <c r="R3502" i="3"/>
  <c r="Q3502" i="3"/>
  <c r="S3478" i="3"/>
  <c r="S3448" i="3"/>
  <c r="R3257" i="3"/>
  <c r="S3257" i="3"/>
  <c r="P4431" i="3"/>
  <c r="R4431" i="3" s="1"/>
  <c r="Q4368" i="3"/>
  <c r="T2195" i="2"/>
  <c r="U2195" i="2" s="1"/>
  <c r="R4368" i="3"/>
  <c r="V2195" i="2" s="1"/>
  <c r="S4368" i="3"/>
  <c r="W2195" i="2" s="1"/>
  <c r="R4323" i="3"/>
  <c r="Q4323" i="3"/>
  <c r="S4323" i="3"/>
  <c r="P4319" i="3"/>
  <c r="T2171" i="2" s="1"/>
  <c r="U2171" i="2" s="1"/>
  <c r="S2171" i="2"/>
  <c r="S4245" i="3"/>
  <c r="R4245" i="3"/>
  <c r="Q4245" i="3"/>
  <c r="P4231" i="3"/>
  <c r="S2125" i="2"/>
  <c r="R4171" i="3"/>
  <c r="S4171" i="3"/>
  <c r="S4142" i="3"/>
  <c r="W2075" i="2" s="1"/>
  <c r="Q3509" i="3"/>
  <c r="S3509" i="3"/>
  <c r="R3427" i="3"/>
  <c r="V1721" i="2" s="1"/>
  <c r="S3427" i="3"/>
  <c r="W1721" i="2" s="1"/>
  <c r="Q3235" i="3"/>
  <c r="R3235" i="3"/>
  <c r="Q4381" i="3"/>
  <c r="R4381" i="3"/>
  <c r="S4381" i="3"/>
  <c r="Q4350" i="3"/>
  <c r="R4350" i="3"/>
  <c r="Q4344" i="3"/>
  <c r="T2182" i="2"/>
  <c r="U2182" i="2" s="1"/>
  <c r="R4201" i="3"/>
  <c r="S4201" i="3"/>
  <c r="S4184" i="3"/>
  <c r="W2099" i="2" s="1"/>
  <c r="T2099" i="2"/>
  <c r="U2099" i="2" s="1"/>
  <c r="Q4184" i="3"/>
  <c r="Q4161" i="3"/>
  <c r="R4161" i="3"/>
  <c r="V2086" i="2" s="1"/>
  <c r="S4161" i="3"/>
  <c r="W2086" i="2" s="1"/>
  <c r="T2086" i="2"/>
  <c r="U2086" i="2" s="1"/>
  <c r="Q3363" i="3"/>
  <c r="S3363" i="3"/>
  <c r="Q3303" i="3"/>
  <c r="R3303" i="3"/>
  <c r="S3303" i="3"/>
  <c r="Q3284" i="3"/>
  <c r="R3284" i="3"/>
  <c r="V1649" i="2" s="1"/>
  <c r="S3284" i="3"/>
  <c r="W1649" i="2" s="1"/>
  <c r="Q4405" i="3"/>
  <c r="S4405" i="3"/>
  <c r="R4405" i="3"/>
  <c r="R4392" i="3"/>
  <c r="Q4392" i="3"/>
  <c r="S4392" i="3"/>
  <c r="P4240" i="3"/>
  <c r="R4240" i="3" s="1"/>
  <c r="V2130" i="2" s="1"/>
  <c r="S2130" i="2"/>
  <c r="Q4151" i="3"/>
  <c r="R4151" i="3"/>
  <c r="S3595" i="3"/>
  <c r="W1802" i="2" s="1"/>
  <c r="R3595" i="3"/>
  <c r="V1802" i="2" s="1"/>
  <c r="Q3408" i="3"/>
  <c r="S3408" i="3"/>
  <c r="Q3362" i="3"/>
  <c r="R3332" i="3"/>
  <c r="S3332" i="3"/>
  <c r="P4435" i="3"/>
  <c r="T2225" i="2" s="1"/>
  <c r="U2225" i="2" s="1"/>
  <c r="S2225" i="2"/>
  <c r="P4373" i="3"/>
  <c r="S2197" i="2"/>
  <c r="P4312" i="3"/>
  <c r="R4312" i="3" s="1"/>
  <c r="V2168" i="2" s="1"/>
  <c r="S2168" i="2"/>
  <c r="R4308" i="3"/>
  <c r="P4287" i="3"/>
  <c r="S2149" i="2"/>
  <c r="R4267" i="3"/>
  <c r="Q4254" i="3"/>
  <c r="Q4243" i="3"/>
  <c r="S4243" i="3"/>
  <c r="P4223" i="3"/>
  <c r="T2120" i="2" s="1"/>
  <c r="U2120" i="2" s="1"/>
  <c r="Q4204" i="3"/>
  <c r="R4204" i="3"/>
  <c r="S4204" i="3"/>
  <c r="P4173" i="3"/>
  <c r="R4173" i="3" s="1"/>
  <c r="V2091" i="2" s="1"/>
  <c r="S2091" i="2"/>
  <c r="Q4169" i="3"/>
  <c r="S4169" i="3"/>
  <c r="R4169" i="3"/>
  <c r="S2135" i="2"/>
  <c r="T2113" i="2"/>
  <c r="U2113" i="2" s="1"/>
  <c r="S2110" i="2"/>
  <c r="S2107" i="2"/>
  <c r="P4434" i="3"/>
  <c r="T2224" i="2" s="1"/>
  <c r="U2224" i="2" s="1"/>
  <c r="S2224" i="2"/>
  <c r="P4430" i="3"/>
  <c r="T2220" i="2" s="1"/>
  <c r="U2220" i="2" s="1"/>
  <c r="S2220" i="2"/>
  <c r="R4366" i="3"/>
  <c r="V2193" i="2" s="1"/>
  <c r="R4352" i="3"/>
  <c r="V2188" i="2" s="1"/>
  <c r="Q4339" i="3"/>
  <c r="R4334" i="3"/>
  <c r="Q4314" i="3"/>
  <c r="Q4250" i="3"/>
  <c r="P4239" i="3"/>
  <c r="T2129" i="2" s="1"/>
  <c r="U2129" i="2" s="1"/>
  <c r="R4222" i="3"/>
  <c r="Q4222" i="3"/>
  <c r="R4219" i="3"/>
  <c r="V2117" i="2" s="1"/>
  <c r="Q4212" i="3"/>
  <c r="P4175" i="3"/>
  <c r="S2093" i="2"/>
  <c r="S4172" i="3"/>
  <c r="P4156" i="3"/>
  <c r="Q4433" i="3"/>
  <c r="T2223" i="2"/>
  <c r="U2223" i="2" s="1"/>
  <c r="R4424" i="3"/>
  <c r="S4424" i="3"/>
  <c r="R4416" i="3"/>
  <c r="T2214" i="2"/>
  <c r="U2214" i="2" s="1"/>
  <c r="R4343" i="3"/>
  <c r="V2181" i="2" s="1"/>
  <c r="Q4343" i="3"/>
  <c r="Q4321" i="3"/>
  <c r="S4321" i="3"/>
  <c r="Q4318" i="3"/>
  <c r="S4318" i="3"/>
  <c r="W2170" i="2" s="1"/>
  <c r="Q4233" i="3"/>
  <c r="S4233" i="3"/>
  <c r="S4177" i="3"/>
  <c r="W2095" i="2" s="1"/>
  <c r="Q4177" i="3"/>
  <c r="R4153" i="3"/>
  <c r="V2078" i="2" s="1"/>
  <c r="T2078" i="2"/>
  <c r="U2078" i="2" s="1"/>
  <c r="S4144" i="3"/>
  <c r="R4144" i="3"/>
  <c r="S3456" i="3"/>
  <c r="W1732" i="2" s="1"/>
  <c r="S2137" i="2"/>
  <c r="S2132" i="2"/>
  <c r="T2095" i="2"/>
  <c r="U2095" i="2" s="1"/>
  <c r="P4429" i="3"/>
  <c r="S2219" i="2"/>
  <c r="P4419" i="3"/>
  <c r="T2217" i="2" s="1"/>
  <c r="U2217" i="2" s="1"/>
  <c r="S2217" i="2"/>
  <c r="Q4347" i="3"/>
  <c r="S4347" i="3"/>
  <c r="W2185" i="2" s="1"/>
  <c r="S4306" i="3"/>
  <c r="Q4289" i="3"/>
  <c r="R4256" i="3"/>
  <c r="V2137" i="2" s="1"/>
  <c r="S4241" i="3"/>
  <c r="W2131" i="2" s="1"/>
  <c r="Q4225" i="3"/>
  <c r="P4205" i="3"/>
  <c r="S4205" i="3" s="1"/>
  <c r="W2104" i="2" s="1"/>
  <c r="S2104" i="2"/>
  <c r="R4199" i="3"/>
  <c r="P4189" i="3"/>
  <c r="T2103" i="2" s="1"/>
  <c r="U2103" i="2" s="1"/>
  <c r="S2103" i="2"/>
  <c r="R4182" i="3"/>
  <c r="Q4182" i="3"/>
  <c r="P4163" i="3"/>
  <c r="P4438" i="3"/>
  <c r="T2226" i="2" s="1"/>
  <c r="U2226" i="2" s="1"/>
  <c r="S2226" i="2"/>
  <c r="P4428" i="3"/>
  <c r="T2218" i="2" s="1"/>
  <c r="U2218" i="2" s="1"/>
  <c r="S2218" i="2"/>
  <c r="Q4279" i="3"/>
  <c r="S4279" i="3"/>
  <c r="Q4249" i="3"/>
  <c r="S4249" i="3"/>
  <c r="S4235" i="3"/>
  <c r="R4235" i="3"/>
  <c r="P4232" i="3"/>
  <c r="T2126" i="2" s="1"/>
  <c r="U2126" i="2" s="1"/>
  <c r="S2126" i="2"/>
  <c r="S4228" i="3"/>
  <c r="W2123" i="2" s="1"/>
  <c r="T2123" i="2"/>
  <c r="U2123" i="2" s="1"/>
  <c r="S4211" i="3"/>
  <c r="W2109" i="2" s="1"/>
  <c r="Q4211" i="3"/>
  <c r="T2109" i="2"/>
  <c r="U2109" i="2" s="1"/>
  <c r="S4208" i="3"/>
  <c r="W2107" i="2" s="1"/>
  <c r="R4208" i="3"/>
  <c r="V2107" i="2" s="1"/>
  <c r="Q4159" i="3"/>
  <c r="T2084" i="2"/>
  <c r="U2084" i="2" s="1"/>
  <c r="R4155" i="3"/>
  <c r="V2080" i="2" s="1"/>
  <c r="Q4155" i="3"/>
  <c r="Q3336" i="3"/>
  <c r="S3299" i="3"/>
  <c r="S2193" i="2"/>
  <c r="P4432" i="3"/>
  <c r="Q4355" i="3"/>
  <c r="R4355" i="3"/>
  <c r="R4320" i="3"/>
  <c r="Q4292" i="3"/>
  <c r="S4282" i="3"/>
  <c r="Q4252" i="3"/>
  <c r="Q4244" i="3"/>
  <c r="Q4188" i="3"/>
  <c r="Q4176" i="3"/>
  <c r="Q4437" i="3"/>
  <c r="S4437" i="3"/>
  <c r="Q4417" i="3"/>
  <c r="T2215" i="2"/>
  <c r="U2215" i="2" s="1"/>
  <c r="R4359" i="3"/>
  <c r="Q4359" i="3"/>
  <c r="Q4336" i="3"/>
  <c r="R4336" i="3"/>
  <c r="V2174" i="2" s="1"/>
  <c r="Q4316" i="3"/>
  <c r="R4316" i="3"/>
  <c r="S4210" i="3"/>
  <c r="W2108" i="2" s="1"/>
  <c r="T2108" i="2"/>
  <c r="U2108" i="2" s="1"/>
  <c r="S2216" i="2"/>
  <c r="AY39" i="8"/>
  <c r="S4423" i="3"/>
  <c r="Q4423" i="3"/>
  <c r="R4423" i="3"/>
  <c r="R4412" i="3"/>
  <c r="S4412" i="3"/>
  <c r="Q4412" i="3"/>
  <c r="Q4374" i="3"/>
  <c r="R4374" i="3"/>
  <c r="V2198" i="2" s="1"/>
  <c r="S4374" i="3"/>
  <c r="W2198" i="2" s="1"/>
  <c r="R4370" i="3"/>
  <c r="S4370" i="3"/>
  <c r="R4351" i="3"/>
  <c r="V2187" i="2" s="1"/>
  <c r="S4351" i="3"/>
  <c r="W2187" i="2" s="1"/>
  <c r="Q4351" i="3"/>
  <c r="S4332" i="3"/>
  <c r="W2172" i="2" s="1"/>
  <c r="Q4332" i="3"/>
  <c r="R4332" i="3"/>
  <c r="V2172" i="2" s="1"/>
  <c r="S4324" i="3"/>
  <c r="Q4324" i="3"/>
  <c r="R4324" i="3"/>
  <c r="Q4303" i="3"/>
  <c r="R4303" i="3"/>
  <c r="V2163" i="2" s="1"/>
  <c r="S4303" i="3"/>
  <c r="W2163" i="2" s="1"/>
  <c r="R4294" i="3"/>
  <c r="V2154" i="2" s="1"/>
  <c r="Q4294" i="3"/>
  <c r="S4294" i="3"/>
  <c r="W2154" i="2" s="1"/>
  <c r="R4290" i="3"/>
  <c r="V2150" i="2" s="1"/>
  <c r="Q4290" i="3"/>
  <c r="S4290" i="3"/>
  <c r="W2150" i="2" s="1"/>
  <c r="S4283" i="3"/>
  <c r="W2148" i="2" s="1"/>
  <c r="R4283" i="3"/>
  <c r="V2148" i="2" s="1"/>
  <c r="S4268" i="3"/>
  <c r="Q4268" i="3"/>
  <c r="R4268" i="3"/>
  <c r="R4262" i="3"/>
  <c r="V2142" i="2" s="1"/>
  <c r="Q4262" i="3"/>
  <c r="S4262" i="3"/>
  <c r="W2142" i="2" s="1"/>
  <c r="Q4248" i="3"/>
  <c r="R4248" i="3"/>
  <c r="S4248" i="3"/>
  <c r="S2207" i="2"/>
  <c r="S2163" i="2"/>
  <c r="R4426" i="3"/>
  <c r="S4426" i="3"/>
  <c r="Q4411" i="3"/>
  <c r="R4411" i="3"/>
  <c r="S4411" i="3"/>
  <c r="R4404" i="3"/>
  <c r="S4404" i="3"/>
  <c r="Q4404" i="3"/>
  <c r="R4369" i="3"/>
  <c r="V2196" i="2" s="1"/>
  <c r="Q4369" i="3"/>
  <c r="S4369" i="3"/>
  <c r="W2196" i="2" s="1"/>
  <c r="Q4362" i="3"/>
  <c r="R4362" i="3"/>
  <c r="V2189" i="2" s="1"/>
  <c r="S4362" i="3"/>
  <c r="W2189" i="2" s="1"/>
  <c r="S4319" i="3"/>
  <c r="W2171" i="2" s="1"/>
  <c r="Q4302" i="3"/>
  <c r="R4302" i="3"/>
  <c r="V2162" i="2" s="1"/>
  <c r="S4302" i="3"/>
  <c r="W2162" i="2" s="1"/>
  <c r="S4293" i="3"/>
  <c r="W2153" i="2" s="1"/>
  <c r="Q4293" i="3"/>
  <c r="R4293" i="3"/>
  <c r="V2153" i="2" s="1"/>
  <c r="Q4287" i="3"/>
  <c r="R4287" i="3"/>
  <c r="V2149" i="2" s="1"/>
  <c r="R4258" i="3"/>
  <c r="V2139" i="2" s="1"/>
  <c r="Q4258" i="3"/>
  <c r="S4258" i="3"/>
  <c r="W2139" i="2" s="1"/>
  <c r="S4238" i="3"/>
  <c r="W2128" i="2" s="1"/>
  <c r="Q4238" i="3"/>
  <c r="R4238" i="3"/>
  <c r="V2128" i="2" s="1"/>
  <c r="Q4422" i="3"/>
  <c r="R4422" i="3"/>
  <c r="S4422" i="3"/>
  <c r="R4418" i="3"/>
  <c r="S4418" i="3"/>
  <c r="S4407" i="3"/>
  <c r="Q4407" i="3"/>
  <c r="R4407" i="3"/>
  <c r="Q4403" i="3"/>
  <c r="R4403" i="3"/>
  <c r="S4403" i="3"/>
  <c r="R4396" i="3"/>
  <c r="S4396" i="3"/>
  <c r="Q4396" i="3"/>
  <c r="S4365" i="3"/>
  <c r="W2192" i="2" s="1"/>
  <c r="Q4365" i="3"/>
  <c r="R4365" i="3"/>
  <c r="V2192" i="2" s="1"/>
  <c r="Q4358" i="3"/>
  <c r="S4358" i="3"/>
  <c r="R4358" i="3"/>
  <c r="R4354" i="3"/>
  <c r="S4354" i="3"/>
  <c r="R4335" i="3"/>
  <c r="S4335" i="3"/>
  <c r="Q4335" i="3"/>
  <c r="S4315" i="3"/>
  <c r="Q4315" i="3"/>
  <c r="R4315" i="3"/>
  <c r="S4261" i="3"/>
  <c r="W2141" i="2" s="1"/>
  <c r="Q4261" i="3"/>
  <c r="R4261" i="3"/>
  <c r="V2141" i="2" s="1"/>
  <c r="S4253" i="3"/>
  <c r="W2134" i="2" s="1"/>
  <c r="R4253" i="3"/>
  <c r="V2134" i="2" s="1"/>
  <c r="Q4253" i="3"/>
  <c r="Q4247" i="3"/>
  <c r="R4247" i="3"/>
  <c r="S4247" i="3"/>
  <c r="Q4215" i="3"/>
  <c r="R4215" i="3"/>
  <c r="V2113" i="2" s="1"/>
  <c r="T2198" i="2"/>
  <c r="U2198" i="2" s="1"/>
  <c r="T2150" i="2"/>
  <c r="U2150" i="2" s="1"/>
  <c r="T2148" i="2"/>
  <c r="U2148" i="2" s="1"/>
  <c r="S4414" i="3"/>
  <c r="R4410" i="3"/>
  <c r="S4410" i="3"/>
  <c r="S4399" i="3"/>
  <c r="Q4399" i="3"/>
  <c r="R4399" i="3"/>
  <c r="Q4395" i="3"/>
  <c r="R4395" i="3"/>
  <c r="S4395" i="3"/>
  <c r="R4388" i="3"/>
  <c r="S4388" i="3"/>
  <c r="Q4388" i="3"/>
  <c r="R4361" i="3"/>
  <c r="S4361" i="3"/>
  <c r="Q4357" i="3"/>
  <c r="R4357" i="3"/>
  <c r="S4357" i="3"/>
  <c r="R4353" i="3"/>
  <c r="Q4353" i="3"/>
  <c r="S4353" i="3"/>
  <c r="Q4346" i="3"/>
  <c r="R4346" i="3"/>
  <c r="V2184" i="2" s="1"/>
  <c r="S4346" i="3"/>
  <c r="W2184" i="2" s="1"/>
  <c r="S4297" i="3"/>
  <c r="W2157" i="2" s="1"/>
  <c r="Q4297" i="3"/>
  <c r="R4297" i="3"/>
  <c r="V2157" i="2" s="1"/>
  <c r="S4270" i="3"/>
  <c r="Q4270" i="3"/>
  <c r="R4270" i="3"/>
  <c r="S4260" i="3"/>
  <c r="Q4260" i="3"/>
  <c r="R4260" i="3"/>
  <c r="R4246" i="3"/>
  <c r="S4246" i="3"/>
  <c r="Q4246" i="3"/>
  <c r="R4214" i="3"/>
  <c r="V2112" i="2" s="1"/>
  <c r="S4214" i="3"/>
  <c r="W2112" i="2" s="1"/>
  <c r="Q4214" i="3"/>
  <c r="S4206" i="3"/>
  <c r="W2105" i="2" s="1"/>
  <c r="Q4206" i="3"/>
  <c r="R4206" i="3"/>
  <c r="V2105" i="2" s="1"/>
  <c r="S2083" i="2"/>
  <c r="P4158" i="3"/>
  <c r="T2187" i="2"/>
  <c r="U2187" i="2" s="1"/>
  <c r="Q4406" i="3"/>
  <c r="R4406" i="3"/>
  <c r="S4406" i="3"/>
  <c r="S4391" i="3"/>
  <c r="Q4391" i="3"/>
  <c r="R4391" i="3"/>
  <c r="Q4387" i="3"/>
  <c r="R4387" i="3"/>
  <c r="S4387" i="3"/>
  <c r="R4380" i="3"/>
  <c r="S4380" i="3"/>
  <c r="Q4380" i="3"/>
  <c r="S4364" i="3"/>
  <c r="W2191" i="2" s="1"/>
  <c r="Q4364" i="3"/>
  <c r="R4364" i="3"/>
  <c r="V2191" i="2" s="1"/>
  <c r="S4356" i="3"/>
  <c r="Q4356" i="3"/>
  <c r="R4356" i="3"/>
  <c r="S4349" i="3"/>
  <c r="Q4349" i="3"/>
  <c r="R4349" i="3"/>
  <c r="Q4342" i="3"/>
  <c r="S4342" i="3"/>
  <c r="W2180" i="2" s="1"/>
  <c r="R4342" i="3"/>
  <c r="V2180" i="2" s="1"/>
  <c r="R4338" i="3"/>
  <c r="V2176" i="2" s="1"/>
  <c r="S4338" i="3"/>
  <c r="W2176" i="2" s="1"/>
  <c r="Q4255" i="3"/>
  <c r="R4255" i="3"/>
  <c r="V2136" i="2" s="1"/>
  <c r="S4255" i="3"/>
  <c r="W2136" i="2" s="1"/>
  <c r="S2187" i="2"/>
  <c r="R4436" i="3"/>
  <c r="S4436" i="3"/>
  <c r="Q4436" i="3"/>
  <c r="Q4398" i="3"/>
  <c r="R4398" i="3"/>
  <c r="S4398" i="3"/>
  <c r="R4394" i="3"/>
  <c r="S4394" i="3"/>
  <c r="S4383" i="3"/>
  <c r="Q4383" i="3"/>
  <c r="R4383" i="3"/>
  <c r="Q4379" i="3"/>
  <c r="R4379" i="3"/>
  <c r="S4379" i="3"/>
  <c r="R4372" i="3"/>
  <c r="S4372" i="3"/>
  <c r="Q4372" i="3"/>
  <c r="R4345" i="3"/>
  <c r="V2183" i="2" s="1"/>
  <c r="Q4341" i="3"/>
  <c r="R4341" i="3"/>
  <c r="V2179" i="2" s="1"/>
  <c r="S4341" i="3"/>
  <c r="W2179" i="2" s="1"/>
  <c r="R4337" i="3"/>
  <c r="V2175" i="2" s="1"/>
  <c r="Q4337" i="3"/>
  <c r="S4337" i="3"/>
  <c r="W2175" i="2" s="1"/>
  <c r="Q4330" i="3"/>
  <c r="R4330" i="3"/>
  <c r="S4330" i="3"/>
  <c r="Q4296" i="3"/>
  <c r="R4296" i="3"/>
  <c r="V2156" i="2" s="1"/>
  <c r="S4296" i="3"/>
  <c r="W2156" i="2" s="1"/>
  <c r="S4285" i="3"/>
  <c r="R4285" i="3"/>
  <c r="Q4264" i="3"/>
  <c r="R4264" i="3"/>
  <c r="V2144" i="2" s="1"/>
  <c r="S4264" i="3"/>
  <c r="W2144" i="2" s="1"/>
  <c r="R4185" i="3"/>
  <c r="V2100" i="2" s="1"/>
  <c r="S4185" i="3"/>
  <c r="W2100" i="2" s="1"/>
  <c r="Q4185" i="3"/>
  <c r="T2142" i="2"/>
  <c r="U2142" i="2" s="1"/>
  <c r="R4428" i="3"/>
  <c r="V2218" i="2" s="1"/>
  <c r="S4428" i="3"/>
  <c r="W2218" i="2" s="1"/>
  <c r="Q4428" i="3"/>
  <c r="Q4390" i="3"/>
  <c r="R4390" i="3"/>
  <c r="S4390" i="3"/>
  <c r="R4386" i="3"/>
  <c r="S4386" i="3"/>
  <c r="S4375" i="3"/>
  <c r="Q4375" i="3"/>
  <c r="R4375" i="3"/>
  <c r="Q4371" i="3"/>
  <c r="R4371" i="3"/>
  <c r="S4371" i="3"/>
  <c r="R4367" i="3"/>
  <c r="V2194" i="2" s="1"/>
  <c r="S4367" i="3"/>
  <c r="W2194" i="2" s="1"/>
  <c r="Q4367" i="3"/>
  <c r="S4348" i="3"/>
  <c r="W2186" i="2" s="1"/>
  <c r="Q4348" i="3"/>
  <c r="R4348" i="3"/>
  <c r="V2186" i="2" s="1"/>
  <c r="S4340" i="3"/>
  <c r="W2178" i="2" s="1"/>
  <c r="Q4340" i="3"/>
  <c r="R4340" i="3"/>
  <c r="V2178" i="2" s="1"/>
  <c r="S4333" i="3"/>
  <c r="W2173" i="2" s="1"/>
  <c r="Q4333" i="3"/>
  <c r="R4333" i="3"/>
  <c r="V2173" i="2" s="1"/>
  <c r="Q4326" i="3"/>
  <c r="S4326" i="3"/>
  <c r="R4326" i="3"/>
  <c r="R4322" i="3"/>
  <c r="Q4322" i="3"/>
  <c r="S4322" i="3"/>
  <c r="S4317" i="3"/>
  <c r="W2169" i="2" s="1"/>
  <c r="R4317" i="3"/>
  <c r="V2169" i="2" s="1"/>
  <c r="Q4317" i="3"/>
  <c r="Q4295" i="3"/>
  <c r="R4295" i="3"/>
  <c r="V2155" i="2" s="1"/>
  <c r="S4295" i="3"/>
  <c r="W2155" i="2" s="1"/>
  <c r="S4291" i="3"/>
  <c r="W2151" i="2" s="1"/>
  <c r="S4272" i="3"/>
  <c r="Q4272" i="3"/>
  <c r="R4272" i="3"/>
  <c r="S4224" i="3"/>
  <c r="Q4224" i="3"/>
  <c r="R4224" i="3"/>
  <c r="T2172" i="2"/>
  <c r="U2172" i="2" s="1"/>
  <c r="Q4434" i="3"/>
  <c r="S4431" i="3"/>
  <c r="Q4427" i="3"/>
  <c r="R4427" i="3"/>
  <c r="S4427" i="3"/>
  <c r="R4420" i="3"/>
  <c r="S4420" i="3"/>
  <c r="Q4420" i="3"/>
  <c r="Q4382" i="3"/>
  <c r="R4382" i="3"/>
  <c r="S4382" i="3"/>
  <c r="R4378" i="3"/>
  <c r="V2201" i="2" s="1"/>
  <c r="S4378" i="3"/>
  <c r="W2201" i="2" s="1"/>
  <c r="Q4370" i="3"/>
  <c r="R4329" i="3"/>
  <c r="S4329" i="3"/>
  <c r="Q4325" i="3"/>
  <c r="R4325" i="3"/>
  <c r="S4325" i="3"/>
  <c r="Q4304" i="3"/>
  <c r="R4304" i="3"/>
  <c r="V2164" i="2" s="1"/>
  <c r="S4304" i="3"/>
  <c r="W2164" i="2" s="1"/>
  <c r="S4299" i="3"/>
  <c r="W2159" i="2" s="1"/>
  <c r="R4299" i="3"/>
  <c r="V2159" i="2" s="1"/>
  <c r="Q4299" i="3"/>
  <c r="Q4283" i="3"/>
  <c r="Q4263" i="3"/>
  <c r="R4263" i="3"/>
  <c r="V2143" i="2" s="1"/>
  <c r="S4263" i="3"/>
  <c r="W2143" i="2" s="1"/>
  <c r="S4251" i="3"/>
  <c r="Q4251" i="3"/>
  <c r="R4251" i="3"/>
  <c r="R4242" i="3"/>
  <c r="S4242" i="3"/>
  <c r="Q4242" i="3"/>
  <c r="Q4232" i="3"/>
  <c r="R4232" i="3"/>
  <c r="V2126" i="2" s="1"/>
  <c r="S4232" i="3"/>
  <c r="W2126" i="2" s="1"/>
  <c r="Q4210" i="3"/>
  <c r="R4210" i="3"/>
  <c r="V2108" i="2" s="1"/>
  <c r="R4230" i="3"/>
  <c r="S4230" i="3"/>
  <c r="Q4216" i="3"/>
  <c r="R4216" i="3"/>
  <c r="V2114" i="2" s="1"/>
  <c r="Q4195" i="3"/>
  <c r="R4195" i="3"/>
  <c r="S4195" i="3"/>
  <c r="Q4183" i="3"/>
  <c r="S4183" i="3"/>
  <c r="W2098" i="2" s="1"/>
  <c r="Q4162" i="3"/>
  <c r="R4162" i="3"/>
  <c r="V2087" i="2" s="1"/>
  <c r="S4162" i="3"/>
  <c r="W2087" i="2" s="1"/>
  <c r="S4143" i="3"/>
  <c r="W2076" i="2" s="1"/>
  <c r="R4213" i="3"/>
  <c r="V2111" i="2" s="1"/>
  <c r="Q4191" i="3"/>
  <c r="R4191" i="3"/>
  <c r="S4191" i="3"/>
  <c r="R4150" i="3"/>
  <c r="Q4150" i="3"/>
  <c r="S4150" i="3"/>
  <c r="T2087" i="2"/>
  <c r="U2087" i="2" s="1"/>
  <c r="S4366" i="3"/>
  <c r="W2193" i="2" s="1"/>
  <c r="S4350" i="3"/>
  <c r="S4334" i="3"/>
  <c r="Q4310" i="3"/>
  <c r="Q4308" i="3"/>
  <c r="Q4306" i="3"/>
  <c r="R4279" i="3"/>
  <c r="Q4277" i="3"/>
  <c r="Q4219" i="3"/>
  <c r="Q4194" i="3"/>
  <c r="R4194" i="3"/>
  <c r="Q4166" i="3"/>
  <c r="R4166" i="3"/>
  <c r="S4166" i="3"/>
  <c r="S2087" i="2"/>
  <c r="S4221" i="3"/>
  <c r="W2119" i="2" s="1"/>
  <c r="R4221" i="3"/>
  <c r="V2119" i="2" s="1"/>
  <c r="Q4193" i="3"/>
  <c r="R4193" i="3"/>
  <c r="S4193" i="3"/>
  <c r="R4157" i="3"/>
  <c r="V2082" i="2" s="1"/>
  <c r="S4157" i="3"/>
  <c r="W2082" i="2" s="1"/>
  <c r="S4433" i="3"/>
  <c r="W2223" i="2" s="1"/>
  <c r="S4425" i="3"/>
  <c r="S4417" i="3"/>
  <c r="S4409" i="3"/>
  <c r="W2204" i="2" s="1"/>
  <c r="S4401" i="3"/>
  <c r="S4393" i="3"/>
  <c r="S4385" i="3"/>
  <c r="S4377" i="3"/>
  <c r="W2200" i="2" s="1"/>
  <c r="S4360" i="3"/>
  <c r="S4344" i="3"/>
  <c r="W2182" i="2" s="1"/>
  <c r="S4328" i="3"/>
  <c r="S4313" i="3"/>
  <c r="S4307" i="3"/>
  <c r="S4288" i="3"/>
  <c r="S4286" i="3"/>
  <c r="S4284" i="3"/>
  <c r="Q4271" i="3"/>
  <c r="R4271" i="3"/>
  <c r="S4269" i="3"/>
  <c r="R4269" i="3"/>
  <c r="S4237" i="3"/>
  <c r="W2127" i="2" s="1"/>
  <c r="R4237" i="3"/>
  <c r="V2127" i="2" s="1"/>
  <c r="Q4203" i="3"/>
  <c r="R4203" i="3"/>
  <c r="R4181" i="3"/>
  <c r="S4181" i="3"/>
  <c r="Q4181" i="3"/>
  <c r="S4160" i="3"/>
  <c r="W2085" i="2" s="1"/>
  <c r="Q4160" i="3"/>
  <c r="R4160" i="3"/>
  <c r="V2085" i="2" s="1"/>
  <c r="S4152" i="3"/>
  <c r="W2077" i="2" s="1"/>
  <c r="R4152" i="3"/>
  <c r="V2077" i="2" s="1"/>
  <c r="R4433" i="3"/>
  <c r="V2223" i="2" s="1"/>
  <c r="R4425" i="3"/>
  <c r="R4417" i="3"/>
  <c r="R4409" i="3"/>
  <c r="R4401" i="3"/>
  <c r="R4393" i="3"/>
  <c r="R4385" i="3"/>
  <c r="R4377" i="3"/>
  <c r="V2200" i="2" s="1"/>
  <c r="R4360" i="3"/>
  <c r="R4344" i="3"/>
  <c r="V2182" i="2" s="1"/>
  <c r="R4328" i="3"/>
  <c r="R4313" i="3"/>
  <c r="S4311" i="3"/>
  <c r="W2167" i="2" s="1"/>
  <c r="R4309" i="3"/>
  <c r="V2165" i="2" s="1"/>
  <c r="R4307" i="3"/>
  <c r="R4288" i="3"/>
  <c r="R4286" i="3"/>
  <c r="R4284" i="3"/>
  <c r="Q4282" i="3"/>
  <c r="S4280" i="3"/>
  <c r="W2146" i="2" s="1"/>
  <c r="S4278" i="3"/>
  <c r="R4276" i="3"/>
  <c r="S4274" i="3"/>
  <c r="R4228" i="3"/>
  <c r="V2123" i="2" s="1"/>
  <c r="S4222" i="3"/>
  <c r="R4200" i="3"/>
  <c r="R4189" i="3"/>
  <c r="V2103" i="2" s="1"/>
  <c r="S4189" i="3"/>
  <c r="W2103" i="2" s="1"/>
  <c r="Q4189" i="3"/>
  <c r="Q4154" i="3"/>
  <c r="R4154" i="3"/>
  <c r="V2079" i="2" s="1"/>
  <c r="S4154" i="3"/>
  <c r="W2079" i="2" s="1"/>
  <c r="R4311" i="3"/>
  <c r="V2167" i="2" s="1"/>
  <c r="Q4309" i="3"/>
  <c r="R4280" i="3"/>
  <c r="V2146" i="2" s="1"/>
  <c r="Q4278" i="3"/>
  <c r="Q4276" i="3"/>
  <c r="Q4274" i="3"/>
  <c r="S4266" i="3"/>
  <c r="W2145" i="2" s="1"/>
  <c r="R4244" i="3"/>
  <c r="Q4230" i="3"/>
  <c r="Q4228" i="3"/>
  <c r="S4216" i="3"/>
  <c r="W2114" i="2" s="1"/>
  <c r="Q4202" i="3"/>
  <c r="R4202" i="3"/>
  <c r="Q4200" i="3"/>
  <c r="S4192" i="3"/>
  <c r="Q4192" i="3"/>
  <c r="Q4186" i="3"/>
  <c r="R4186" i="3"/>
  <c r="V2101" i="2" s="1"/>
  <c r="S4186" i="3"/>
  <c r="W2101" i="2" s="1"/>
  <c r="R4183" i="3"/>
  <c r="V2098" i="2" s="1"/>
  <c r="S4168" i="3"/>
  <c r="Q4168" i="3"/>
  <c r="R4168" i="3"/>
  <c r="R4184" i="3"/>
  <c r="V2099" i="2" s="1"/>
  <c r="R4159" i="3"/>
  <c r="V2084" i="2" s="1"/>
  <c r="S4151" i="3"/>
  <c r="R4149" i="3"/>
  <c r="S4149" i="3"/>
  <c r="R4147" i="3"/>
  <c r="R4205" i="3"/>
  <c r="V2104" i="2" s="1"/>
  <c r="Q4178" i="3"/>
  <c r="R4178" i="3"/>
  <c r="V2096" i="2" s="1"/>
  <c r="Q4146" i="3"/>
  <c r="R4146" i="3"/>
  <c r="S4146" i="3"/>
  <c r="R4141" i="3"/>
  <c r="S4141" i="3"/>
  <c r="R4197" i="3"/>
  <c r="S4197" i="3"/>
  <c r="Q4170" i="3"/>
  <c r="R4170" i="3"/>
  <c r="Q4140" i="3"/>
  <c r="R4140" i="3"/>
  <c r="S4140" i="3"/>
  <c r="R4068" i="3"/>
  <c r="Q4068" i="3"/>
  <c r="Q4053" i="3"/>
  <c r="T2034" i="2"/>
  <c r="U2034" i="2" s="1"/>
  <c r="Q3997" i="3"/>
  <c r="T2004" i="2"/>
  <c r="U2004" i="2" s="1"/>
  <c r="Q3629" i="3"/>
  <c r="S3629" i="3"/>
  <c r="R3629" i="3"/>
  <c r="R3708" i="3"/>
  <c r="S3708" i="3"/>
  <c r="R4012" i="3"/>
  <c r="Q4012" i="3"/>
  <c r="R3772" i="3"/>
  <c r="V1892" i="2" s="1"/>
  <c r="S3772" i="3"/>
  <c r="W1892" i="2" s="1"/>
  <c r="T1892" i="2"/>
  <c r="U1892" i="2" s="1"/>
  <c r="Q3772" i="3"/>
  <c r="S4072" i="3"/>
  <c r="W2042" i="2" s="1"/>
  <c r="R4072" i="3"/>
  <c r="V2042" i="2" s="1"/>
  <c r="Q4072" i="3"/>
  <c r="T2042" i="2"/>
  <c r="U2042" i="2" s="1"/>
  <c r="S4016" i="3"/>
  <c r="W2017" i="2" s="1"/>
  <c r="Q4016" i="3"/>
  <c r="R4016" i="3"/>
  <c r="V2017" i="2" s="1"/>
  <c r="T2017" i="2"/>
  <c r="U2017" i="2" s="1"/>
  <c r="R3941" i="3"/>
  <c r="Q3941" i="3"/>
  <c r="R3894" i="3"/>
  <c r="S3894" i="3"/>
  <c r="Q3894" i="3"/>
  <c r="R4004" i="3"/>
  <c r="Q4004" i="3"/>
  <c r="Q3989" i="3"/>
  <c r="T2002" i="2"/>
  <c r="U2002" i="2" s="1"/>
  <c r="S3984" i="3"/>
  <c r="W1997" i="2" s="1"/>
  <c r="Q3984" i="3"/>
  <c r="R3984" i="3"/>
  <c r="V1997" i="2" s="1"/>
  <c r="T1997" i="2"/>
  <c r="U1997" i="2" s="1"/>
  <c r="S3933" i="3"/>
  <c r="R3933" i="3"/>
  <c r="Q3933" i="3"/>
  <c r="Q3861" i="3"/>
  <c r="R3861" i="3"/>
  <c r="S3861" i="3"/>
  <c r="S4008" i="3"/>
  <c r="W2012" i="2" s="1"/>
  <c r="R4008" i="3"/>
  <c r="V2012" i="2" s="1"/>
  <c r="T2012" i="2"/>
  <c r="U2012" i="2" s="1"/>
  <c r="Q4008" i="3"/>
  <c r="Q4123" i="3"/>
  <c r="R4123" i="3"/>
  <c r="S4123" i="3"/>
  <c r="Q3505" i="3"/>
  <c r="R3505" i="3"/>
  <c r="S3505" i="3"/>
  <c r="P3360" i="3"/>
  <c r="S3360" i="3" s="1"/>
  <c r="W1687" i="2" s="1"/>
  <c r="S1687" i="2"/>
  <c r="S1330" i="2"/>
  <c r="T1279" i="2"/>
  <c r="U1279" i="2" s="1"/>
  <c r="S1218" i="2"/>
  <c r="S2748" i="3"/>
  <c r="S1461" i="2"/>
  <c r="S1419" i="2"/>
  <c r="T1556" i="2"/>
  <c r="U1556" i="2" s="1"/>
  <c r="S1522" i="2"/>
  <c r="S2066" i="2"/>
  <c r="P4122" i="3"/>
  <c r="T2070" i="2" s="1"/>
  <c r="U2070" i="2" s="1"/>
  <c r="S2070" i="2"/>
  <c r="S4104" i="3"/>
  <c r="Q4104" i="3"/>
  <c r="Q4088" i="3"/>
  <c r="S4079" i="3"/>
  <c r="W2047" i="2" s="1"/>
  <c r="Q4079" i="3"/>
  <c r="R4079" i="3"/>
  <c r="V2047" i="2" s="1"/>
  <c r="R4020" i="3"/>
  <c r="Q4020" i="3"/>
  <c r="Q4000" i="3"/>
  <c r="Q3996" i="3"/>
  <c r="S3992" i="3"/>
  <c r="Q3992" i="3"/>
  <c r="Q3987" i="3"/>
  <c r="R3987" i="3"/>
  <c r="V2000" i="2" s="1"/>
  <c r="S3987" i="3"/>
  <c r="W2000" i="2" s="1"/>
  <c r="Q3880" i="3"/>
  <c r="S3880" i="3"/>
  <c r="W1945" i="2" s="1"/>
  <c r="S3829" i="3"/>
  <c r="W1918" i="2" s="1"/>
  <c r="Q3829" i="3"/>
  <c r="R3829" i="3"/>
  <c r="V1918" i="2" s="1"/>
  <c r="Q3788" i="3"/>
  <c r="Q3696" i="3"/>
  <c r="R3696" i="3"/>
  <c r="S3696" i="3"/>
  <c r="Q3685" i="3"/>
  <c r="S3685" i="3"/>
  <c r="W1849" i="2" s="1"/>
  <c r="R3685" i="3"/>
  <c r="V1849" i="2" s="1"/>
  <c r="R3555" i="3"/>
  <c r="S3555" i="3"/>
  <c r="Q3555" i="3"/>
  <c r="R3216" i="3"/>
  <c r="V1612" i="2" s="1"/>
  <c r="T1612" i="2"/>
  <c r="U1612" i="2" s="1"/>
  <c r="P3200" i="3"/>
  <c r="Q3200" i="3" s="1"/>
  <c r="S1609" i="2"/>
  <c r="R4136" i="3"/>
  <c r="S4136" i="3"/>
  <c r="S3949" i="3"/>
  <c r="W1979" i="2" s="1"/>
  <c r="R3949" i="3"/>
  <c r="V1979" i="2" s="1"/>
  <c r="Q3924" i="3"/>
  <c r="R3924" i="3"/>
  <c r="V1969" i="2" s="1"/>
  <c r="S3924" i="3"/>
  <c r="W1969" i="2" s="1"/>
  <c r="R3634" i="3"/>
  <c r="V1820" i="2" s="1"/>
  <c r="S3634" i="3"/>
  <c r="W1820" i="2" s="1"/>
  <c r="S1309" i="2"/>
  <c r="S1279" i="2"/>
  <c r="T1159" i="2"/>
  <c r="U1159" i="2" s="1"/>
  <c r="R2503" i="3"/>
  <c r="V1254" i="2" s="1"/>
  <c r="Q2925" i="3"/>
  <c r="S1556" i="2"/>
  <c r="S1543" i="2"/>
  <c r="T1993" i="2"/>
  <c r="U1993" i="2" s="1"/>
  <c r="Q4131" i="3"/>
  <c r="S4131" i="3"/>
  <c r="R4098" i="3"/>
  <c r="Q4036" i="3"/>
  <c r="Q3957" i="3"/>
  <c r="S3892" i="3"/>
  <c r="Q3892" i="3"/>
  <c r="R3892" i="3"/>
  <c r="R3871" i="3"/>
  <c r="Q3871" i="3"/>
  <c r="S3865" i="3"/>
  <c r="Q3865" i="3"/>
  <c r="R3865" i="3"/>
  <c r="S3850" i="3"/>
  <c r="R3850" i="3"/>
  <c r="Q3780" i="3"/>
  <c r="R3780" i="3"/>
  <c r="Q3746" i="3"/>
  <c r="R3746" i="3"/>
  <c r="V1881" i="2" s="1"/>
  <c r="S3746" i="3"/>
  <c r="W1881" i="2" s="1"/>
  <c r="S3700" i="3"/>
  <c r="Q3700" i="3"/>
  <c r="R3700" i="3"/>
  <c r="Q3584" i="3"/>
  <c r="R3584" i="3"/>
  <c r="R3573" i="3"/>
  <c r="S3573" i="3"/>
  <c r="Q3573" i="3"/>
  <c r="Q3570" i="3"/>
  <c r="R3570" i="3"/>
  <c r="V1794" i="2" s="1"/>
  <c r="Q3559" i="3"/>
  <c r="T1787" i="2"/>
  <c r="U1787" i="2" s="1"/>
  <c r="R3443" i="3"/>
  <c r="Q3443" i="3"/>
  <c r="S3443" i="3"/>
  <c r="S3391" i="3"/>
  <c r="R3391" i="3"/>
  <c r="Q3391" i="3"/>
  <c r="Q3228" i="3"/>
  <c r="S3228" i="3"/>
  <c r="P3222" i="3"/>
  <c r="T1618" i="2" s="1"/>
  <c r="U1618" i="2" s="1"/>
  <c r="S1618" i="2"/>
  <c r="S3785" i="3"/>
  <c r="R3785" i="3"/>
  <c r="Q3671" i="3"/>
  <c r="S3671" i="3"/>
  <c r="W1844" i="2" s="1"/>
  <c r="Q3644" i="3"/>
  <c r="R3644" i="3"/>
  <c r="S3423" i="3"/>
  <c r="W1717" i="2" s="1"/>
  <c r="Q3423" i="3"/>
  <c r="R3423" i="3"/>
  <c r="V1717" i="2" s="1"/>
  <c r="S1158" i="2"/>
  <c r="S1575" i="2"/>
  <c r="S1542" i="2"/>
  <c r="S1519" i="2"/>
  <c r="S2053" i="2"/>
  <c r="T1942" i="2"/>
  <c r="U1942" i="2" s="1"/>
  <c r="T1854" i="2"/>
  <c r="U1854" i="2" s="1"/>
  <c r="S1844" i="2"/>
  <c r="T1717" i="2"/>
  <c r="U1717" i="2" s="1"/>
  <c r="R4052" i="3"/>
  <c r="Q4052" i="3"/>
  <c r="S4048" i="3"/>
  <c r="W2032" i="2" s="1"/>
  <c r="Q4048" i="3"/>
  <c r="R4048" i="3"/>
  <c r="V2032" i="2" s="1"/>
  <c r="S4040" i="3"/>
  <c r="W2024" i="2" s="1"/>
  <c r="R4040" i="3"/>
  <c r="V2024" i="2" s="1"/>
  <c r="S4024" i="3"/>
  <c r="Q4024" i="3"/>
  <c r="Q4019" i="3"/>
  <c r="R4019" i="3"/>
  <c r="S4019" i="3"/>
  <c r="S3905" i="3"/>
  <c r="W1954" i="2" s="1"/>
  <c r="Q3905" i="3"/>
  <c r="R3905" i="3"/>
  <c r="V1954" i="2" s="1"/>
  <c r="Q3885" i="3"/>
  <c r="R3885" i="3"/>
  <c r="V1950" i="2" s="1"/>
  <c r="S3885" i="3"/>
  <c r="W1950" i="2" s="1"/>
  <c r="R3882" i="3"/>
  <c r="V1947" i="2" s="1"/>
  <c r="S3882" i="3"/>
  <c r="W1947" i="2" s="1"/>
  <c r="S3855" i="3"/>
  <c r="R3855" i="3"/>
  <c r="S3762" i="3"/>
  <c r="W1888" i="2" s="1"/>
  <c r="R3762" i="3"/>
  <c r="V1888" i="2" s="1"/>
  <c r="Q3661" i="3"/>
  <c r="S3661" i="3"/>
  <c r="R3661" i="3"/>
  <c r="R3647" i="3"/>
  <c r="Q3647" i="3"/>
  <c r="R3605" i="3"/>
  <c r="S3605" i="3"/>
  <c r="Q3416" i="3"/>
  <c r="S3416" i="3"/>
  <c r="W1710" i="2" s="1"/>
  <c r="R3416" i="3"/>
  <c r="V1710" i="2" s="1"/>
  <c r="Q3371" i="3"/>
  <c r="T1690" i="2"/>
  <c r="U1690" i="2" s="1"/>
  <c r="R3371" i="3"/>
  <c r="V1690" i="2" s="1"/>
  <c r="Q3352" i="3"/>
  <c r="R3352" i="3"/>
  <c r="S3352" i="3"/>
  <c r="Q3262" i="3"/>
  <c r="S3262" i="3"/>
  <c r="R3262" i="3"/>
  <c r="R3221" i="3"/>
  <c r="V1617" i="2" s="1"/>
  <c r="T1617" i="2"/>
  <c r="U1617" i="2" s="1"/>
  <c r="Q3221" i="3"/>
  <c r="Q3180" i="3"/>
  <c r="S3180" i="3"/>
  <c r="W1599" i="2" s="1"/>
  <c r="T1599" i="2"/>
  <c r="U1599" i="2" s="1"/>
  <c r="S1174" i="2"/>
  <c r="T1434" i="2"/>
  <c r="U1434" i="2" s="1"/>
  <c r="T1397" i="2"/>
  <c r="U1397" i="2" s="1"/>
  <c r="S1574" i="2"/>
  <c r="T1562" i="2"/>
  <c r="U1562" i="2" s="1"/>
  <c r="T1555" i="2"/>
  <c r="U1555" i="2" s="1"/>
  <c r="S3097" i="3"/>
  <c r="W1556" i="2" s="1"/>
  <c r="S2004" i="2"/>
  <c r="T1965" i="2"/>
  <c r="U1965" i="2" s="1"/>
  <c r="S1927" i="2"/>
  <c r="S1899" i="2"/>
  <c r="S1717" i="2"/>
  <c r="S4111" i="3"/>
  <c r="W2059" i="2" s="1"/>
  <c r="Q4111" i="3"/>
  <c r="R4077" i="3"/>
  <c r="Q4077" i="3"/>
  <c r="R3917" i="3"/>
  <c r="V1962" i="2" s="1"/>
  <c r="Q3917" i="3"/>
  <c r="Q3874" i="3"/>
  <c r="R3874" i="3"/>
  <c r="V1939" i="2" s="1"/>
  <c r="S3874" i="3"/>
  <c r="W1939" i="2" s="1"/>
  <c r="R3837" i="3"/>
  <c r="V1926" i="2" s="1"/>
  <c r="S3837" i="3"/>
  <c r="W1926" i="2" s="1"/>
  <c r="Q3810" i="3"/>
  <c r="S3810" i="3"/>
  <c r="Q3805" i="3"/>
  <c r="R3805" i="3"/>
  <c r="S3805" i="3"/>
  <c r="Q3783" i="3"/>
  <c r="R3783" i="3"/>
  <c r="S3783" i="3"/>
  <c r="R3754" i="3"/>
  <c r="V1883" i="2" s="1"/>
  <c r="Q3754" i="3"/>
  <c r="S3754" i="3"/>
  <c r="W1883" i="2" s="1"/>
  <c r="Q3744" i="3"/>
  <c r="S3744" i="3"/>
  <c r="W1879" i="2" s="1"/>
  <c r="Q3614" i="3"/>
  <c r="R3614" i="3"/>
  <c r="R3587" i="3"/>
  <c r="S3587" i="3"/>
  <c r="P3458" i="3"/>
  <c r="S1734" i="2"/>
  <c r="Q3442" i="3"/>
  <c r="R3442" i="3"/>
  <c r="S3442" i="3"/>
  <c r="Q3267" i="3"/>
  <c r="S3267" i="3"/>
  <c r="W1635" i="2" s="1"/>
  <c r="S1198" i="2"/>
  <c r="T1167" i="2"/>
  <c r="U1167" i="2" s="1"/>
  <c r="T1152" i="2"/>
  <c r="U1152" i="2" s="1"/>
  <c r="S1486" i="2"/>
  <c r="S1434" i="2"/>
  <c r="T1394" i="2"/>
  <c r="U1394" i="2" s="1"/>
  <c r="P3009" i="3"/>
  <c r="S1562" i="2"/>
  <c r="R3097" i="3"/>
  <c r="V1556" i="2" s="1"/>
  <c r="S3049" i="3"/>
  <c r="T1979" i="2"/>
  <c r="U1979" i="2" s="1"/>
  <c r="S1965" i="2"/>
  <c r="P4125" i="3"/>
  <c r="S2072" i="2"/>
  <c r="R4110" i="3"/>
  <c r="V2058" i="2" s="1"/>
  <c r="Q4064" i="3"/>
  <c r="Q4060" i="3"/>
  <c r="S4056" i="3"/>
  <c r="W2037" i="2" s="1"/>
  <c r="Q4056" i="3"/>
  <c r="Q4051" i="3"/>
  <c r="R4051" i="3"/>
  <c r="S4051" i="3"/>
  <c r="Q3972" i="3"/>
  <c r="R3972" i="3"/>
  <c r="Q3925" i="3"/>
  <c r="Q3869" i="3"/>
  <c r="R3869" i="3"/>
  <c r="S3869" i="3"/>
  <c r="Q3845" i="3"/>
  <c r="R3845" i="3"/>
  <c r="S3845" i="3"/>
  <c r="R3773" i="3"/>
  <c r="V1893" i="2" s="1"/>
  <c r="Q3773" i="3"/>
  <c r="S3773" i="3"/>
  <c r="W1893" i="2" s="1"/>
  <c r="R3693" i="3"/>
  <c r="S3693" i="3"/>
  <c r="Q3693" i="3"/>
  <c r="S3625" i="3"/>
  <c r="Q3625" i="3"/>
  <c r="R3625" i="3"/>
  <c r="R3395" i="3"/>
  <c r="S3395" i="3"/>
  <c r="Q3395" i="3"/>
  <c r="S1364" i="2"/>
  <c r="S1425" i="2"/>
  <c r="S1394" i="2"/>
  <c r="S1535" i="2"/>
  <c r="T2055" i="2"/>
  <c r="U2055" i="2" s="1"/>
  <c r="T1969" i="2"/>
  <c r="U1969" i="2" s="1"/>
  <c r="Q4114" i="3"/>
  <c r="R4114" i="3"/>
  <c r="S3920" i="3"/>
  <c r="W1965" i="2" s="1"/>
  <c r="R3877" i="3"/>
  <c r="V1942" i="2" s="1"/>
  <c r="Q3853" i="3"/>
  <c r="R3853" i="3"/>
  <c r="V1928" i="2" s="1"/>
  <c r="S3853" i="3"/>
  <c r="W1928" i="2" s="1"/>
  <c r="S3826" i="3"/>
  <c r="W1915" i="2" s="1"/>
  <c r="Q3826" i="3"/>
  <c r="R3826" i="3"/>
  <c r="V1915" i="2" s="1"/>
  <c r="S3753" i="3"/>
  <c r="R3753" i="3"/>
  <c r="S3727" i="3"/>
  <c r="R3727" i="3"/>
  <c r="Q3688" i="3"/>
  <c r="R3688" i="3"/>
  <c r="V1852" i="2" s="1"/>
  <c r="Q3672" i="3"/>
  <c r="R3672" i="3"/>
  <c r="S3668" i="3"/>
  <c r="Q3619" i="3"/>
  <c r="S3619" i="3"/>
  <c r="R3491" i="3"/>
  <c r="V1751" i="2" s="1"/>
  <c r="S3491" i="3"/>
  <c r="W1751" i="2" s="1"/>
  <c r="Q3491" i="3"/>
  <c r="S3472" i="3"/>
  <c r="W1743" i="2" s="1"/>
  <c r="R3472" i="3"/>
  <c r="V1743" i="2" s="1"/>
  <c r="Q3472" i="3"/>
  <c r="Q3464" i="3"/>
  <c r="R3464" i="3"/>
  <c r="S3464" i="3"/>
  <c r="R3453" i="3"/>
  <c r="V1729" i="2" s="1"/>
  <c r="T1729" i="2"/>
  <c r="U1729" i="2" s="1"/>
  <c r="R3419" i="3"/>
  <c r="V1713" i="2" s="1"/>
  <c r="P3410" i="3"/>
  <c r="S1707" i="2"/>
  <c r="R3400" i="3"/>
  <c r="Q3400" i="3"/>
  <c r="S3400" i="3"/>
  <c r="T1259" i="2"/>
  <c r="U1259" i="2" s="1"/>
  <c r="S1422" i="2"/>
  <c r="T1571" i="2"/>
  <c r="U1571" i="2" s="1"/>
  <c r="P3174" i="3"/>
  <c r="S1595" i="2"/>
  <c r="Q3158" i="3"/>
  <c r="P3145" i="3"/>
  <c r="R3145" i="3" s="1"/>
  <c r="V1579" i="2" s="1"/>
  <c r="Q3096" i="3"/>
  <c r="T2035" i="2"/>
  <c r="U2035" i="2" s="1"/>
  <c r="S1997" i="2"/>
  <c r="S1969" i="2"/>
  <c r="T1825" i="2"/>
  <c r="U1825" i="2" s="1"/>
  <c r="T1820" i="2"/>
  <c r="U1820" i="2" s="1"/>
  <c r="Q4136" i="3"/>
  <c r="P4129" i="3"/>
  <c r="R4129" i="3" s="1"/>
  <c r="V2074" i="2" s="1"/>
  <c r="S2071" i="2"/>
  <c r="P4124" i="3"/>
  <c r="S4080" i="3"/>
  <c r="W2048" i="2" s="1"/>
  <c r="Q4080" i="3"/>
  <c r="R3988" i="3"/>
  <c r="V2001" i="2" s="1"/>
  <c r="Q3988" i="3"/>
  <c r="Q3980" i="3"/>
  <c r="Q3949" i="3"/>
  <c r="R3920" i="3"/>
  <c r="V1965" i="2" s="1"/>
  <c r="S3903" i="3"/>
  <c r="Q3903" i="3"/>
  <c r="R3903" i="3"/>
  <c r="Q3877" i="3"/>
  <c r="S3793" i="3"/>
  <c r="W1900" i="2" s="1"/>
  <c r="Q3793" i="3"/>
  <c r="R3793" i="3"/>
  <c r="V1900" i="2" s="1"/>
  <c r="Q3785" i="3"/>
  <c r="Q3677" i="3"/>
  <c r="R3677" i="3"/>
  <c r="S3677" i="3"/>
  <c r="R3671" i="3"/>
  <c r="V1844" i="2" s="1"/>
  <c r="Q3668" i="3"/>
  <c r="Q3645" i="3"/>
  <c r="R3645" i="3"/>
  <c r="S3645" i="3"/>
  <c r="Q3634" i="3"/>
  <c r="R3498" i="3"/>
  <c r="Q3498" i="3"/>
  <c r="S3498" i="3"/>
  <c r="S3488" i="3"/>
  <c r="R3488" i="3"/>
  <c r="Q3305" i="3"/>
  <c r="R3305" i="3"/>
  <c r="S3305" i="3"/>
  <c r="Q3233" i="3"/>
  <c r="S3233" i="3"/>
  <c r="W1626" i="2" s="1"/>
  <c r="R3233" i="3"/>
  <c r="V1626" i="2" s="1"/>
  <c r="T1626" i="2"/>
  <c r="U1626" i="2" s="1"/>
  <c r="R3965" i="3"/>
  <c r="S3922" i="3"/>
  <c r="W1967" i="2" s="1"/>
  <c r="S3911" i="3"/>
  <c r="R3904" i="3"/>
  <c r="R3881" i="3"/>
  <c r="V1946" i="2" s="1"/>
  <c r="R3842" i="3"/>
  <c r="S3813" i="3"/>
  <c r="R3781" i="3"/>
  <c r="Q3764" i="3"/>
  <c r="Q3752" i="3"/>
  <c r="R3752" i="3"/>
  <c r="R3729" i="3"/>
  <c r="S3722" i="3"/>
  <c r="W1869" i="2" s="1"/>
  <c r="Q3722" i="3"/>
  <c r="R3709" i="3"/>
  <c r="Q3706" i="3"/>
  <c r="S3701" i="3"/>
  <c r="S3698" i="3"/>
  <c r="R3698" i="3"/>
  <c r="R3674" i="3"/>
  <c r="Q3658" i="3"/>
  <c r="R3658" i="3"/>
  <c r="R3564" i="3"/>
  <c r="S3564" i="3"/>
  <c r="Q3405" i="3"/>
  <c r="R3405" i="3"/>
  <c r="S3379" i="3"/>
  <c r="W1693" i="2" s="1"/>
  <c r="R3379" i="3"/>
  <c r="V1693" i="2" s="1"/>
  <c r="Q3348" i="3"/>
  <c r="R3348" i="3"/>
  <c r="S3348" i="3"/>
  <c r="R3340" i="3"/>
  <c r="V1673" i="2" s="1"/>
  <c r="S3340" i="3"/>
  <c r="W1673" i="2" s="1"/>
  <c r="Q3220" i="3"/>
  <c r="S3220" i="3"/>
  <c r="W1616" i="2" s="1"/>
  <c r="Q3733" i="3"/>
  <c r="R3733" i="3"/>
  <c r="Q3714" i="3"/>
  <c r="S3714" i="3"/>
  <c r="W1861" i="2" s="1"/>
  <c r="S3690" i="3"/>
  <c r="R3690" i="3"/>
  <c r="Q3690" i="3"/>
  <c r="Q3666" i="3"/>
  <c r="R3666" i="3"/>
  <c r="V1840" i="2" s="1"/>
  <c r="Q3541" i="3"/>
  <c r="R3541" i="3"/>
  <c r="S3541" i="3"/>
  <c r="S3531" i="3"/>
  <c r="R3531" i="3"/>
  <c r="Q3496" i="3"/>
  <c r="R3496" i="3"/>
  <c r="S3394" i="3"/>
  <c r="Q3394" i="3"/>
  <c r="R3394" i="3"/>
  <c r="S3357" i="3"/>
  <c r="W1684" i="2" s="1"/>
  <c r="R3357" i="3"/>
  <c r="V1684" i="2" s="1"/>
  <c r="Q3357" i="3"/>
  <c r="S3344" i="3"/>
  <c r="W1677" i="2" s="1"/>
  <c r="R3344" i="3"/>
  <c r="V1677" i="2" s="1"/>
  <c r="R3275" i="3"/>
  <c r="V1640" i="2" s="1"/>
  <c r="S3275" i="3"/>
  <c r="W1640" i="2" s="1"/>
  <c r="Q3246" i="3"/>
  <c r="S3246" i="3"/>
  <c r="R3246" i="3"/>
  <c r="S3240" i="3"/>
  <c r="Q3240" i="3"/>
  <c r="R3240" i="3"/>
  <c r="S4120" i="3"/>
  <c r="W2068" i="2" s="1"/>
  <c r="T2068" i="2"/>
  <c r="U2068" i="2" s="1"/>
  <c r="Q3824" i="3"/>
  <c r="R3824" i="3"/>
  <c r="V1913" i="2" s="1"/>
  <c r="S3637" i="3"/>
  <c r="W1823" i="2" s="1"/>
  <c r="R3637" i="3"/>
  <c r="V1823" i="2" s="1"/>
  <c r="R3616" i="3"/>
  <c r="S3616" i="3"/>
  <c r="Q3557" i="3"/>
  <c r="R3557" i="3"/>
  <c r="S3511" i="3"/>
  <c r="Q3511" i="3"/>
  <c r="R3511" i="3"/>
  <c r="Q3501" i="3"/>
  <c r="R3501" i="3"/>
  <c r="S3501" i="3"/>
  <c r="S3383" i="3"/>
  <c r="W1697" i="2" s="1"/>
  <c r="R3383" i="3"/>
  <c r="V1697" i="2" s="1"/>
  <c r="S3347" i="3"/>
  <c r="W1680" i="2" s="1"/>
  <c r="Q3347" i="3"/>
  <c r="Q3321" i="3"/>
  <c r="S3321" i="3"/>
  <c r="W1667" i="2" s="1"/>
  <c r="Q3196" i="3"/>
  <c r="S3196" i="3"/>
  <c r="W1605" i="2" s="1"/>
  <c r="T1694" i="2"/>
  <c r="U1694" i="2" s="1"/>
  <c r="P4127" i="3"/>
  <c r="S2073" i="2"/>
  <c r="Q3816" i="3"/>
  <c r="S3816" i="3"/>
  <c r="R3760" i="3"/>
  <c r="Q3741" i="3"/>
  <c r="Q3717" i="3"/>
  <c r="Q3669" i="3"/>
  <c r="S3669" i="3"/>
  <c r="W1842" i="2" s="1"/>
  <c r="Q3656" i="3"/>
  <c r="R3656" i="3"/>
  <c r="V1834" i="2" s="1"/>
  <c r="S3641" i="3"/>
  <c r="W1827" i="2" s="1"/>
  <c r="R3589" i="3"/>
  <c r="V1796" i="2" s="1"/>
  <c r="Q3589" i="3"/>
  <c r="S3589" i="3"/>
  <c r="W1796" i="2" s="1"/>
  <c r="Q3575" i="3"/>
  <c r="S3519" i="3"/>
  <c r="W1765" i="2" s="1"/>
  <c r="R3519" i="3"/>
  <c r="V1765" i="2" s="1"/>
  <c r="Q3519" i="3"/>
  <c r="R3515" i="3"/>
  <c r="V1761" i="2" s="1"/>
  <c r="S3515" i="3"/>
  <c r="W1761" i="2" s="1"/>
  <c r="Q3507" i="3"/>
  <c r="Q3489" i="3"/>
  <c r="R3489" i="3"/>
  <c r="S3489" i="3"/>
  <c r="R3484" i="3"/>
  <c r="V1747" i="2" s="1"/>
  <c r="S3484" i="3"/>
  <c r="W1747" i="2" s="1"/>
  <c r="Q3484" i="3"/>
  <c r="R3470" i="3"/>
  <c r="V1741" i="2" s="1"/>
  <c r="S3470" i="3"/>
  <c r="W1741" i="2" s="1"/>
  <c r="S3387" i="3"/>
  <c r="W1701" i="2" s="1"/>
  <c r="R3387" i="3"/>
  <c r="V1701" i="2" s="1"/>
  <c r="Q3373" i="3"/>
  <c r="R3373" i="3"/>
  <c r="S3373" i="3"/>
  <c r="R3292" i="3"/>
  <c r="Q3292" i="3"/>
  <c r="S3292" i="3"/>
  <c r="S1694" i="2"/>
  <c r="S1634" i="2"/>
  <c r="P4119" i="3"/>
  <c r="T2067" i="2" s="1"/>
  <c r="U2067" i="2" s="1"/>
  <c r="S2067" i="2"/>
  <c r="Q3812" i="3"/>
  <c r="R3812" i="3"/>
  <c r="Q3720" i="3"/>
  <c r="S3720" i="3"/>
  <c r="W1867" i="2" s="1"/>
  <c r="Q3648" i="3"/>
  <c r="S3648" i="3"/>
  <c r="R3636" i="3"/>
  <c r="V1822" i="2" s="1"/>
  <c r="S3636" i="3"/>
  <c r="W1822" i="2" s="1"/>
  <c r="R3566" i="3"/>
  <c r="V1790" i="2" s="1"/>
  <c r="Q3566" i="3"/>
  <c r="R3483" i="3"/>
  <c r="V1746" i="2" s="1"/>
  <c r="Q3483" i="3"/>
  <c r="S3483" i="3"/>
  <c r="W1746" i="2" s="1"/>
  <c r="S3435" i="3"/>
  <c r="Q3435" i="3"/>
  <c r="R3368" i="3"/>
  <c r="Q3368" i="3"/>
  <c r="S3334" i="3"/>
  <c r="Q3334" i="3"/>
  <c r="R3334" i="3"/>
  <c r="R3582" i="3"/>
  <c r="R3521" i="3"/>
  <c r="V1767" i="2" s="1"/>
  <c r="R3452" i="3"/>
  <c r="V1728" i="2" s="1"/>
  <c r="Q3452" i="3"/>
  <c r="S3452" i="3"/>
  <c r="W1728" i="2" s="1"/>
  <c r="Q3446" i="3"/>
  <c r="S3446" i="3"/>
  <c r="Q3437" i="3"/>
  <c r="S3437" i="3"/>
  <c r="R3411" i="3"/>
  <c r="V1708" i="2" s="1"/>
  <c r="R3403" i="3"/>
  <c r="V1704" i="2" s="1"/>
  <c r="S3403" i="3"/>
  <c r="W1704" i="2" s="1"/>
  <c r="Q3382" i="3"/>
  <c r="S3382" i="3"/>
  <c r="W1696" i="2" s="1"/>
  <c r="Q3378" i="3"/>
  <c r="S3378" i="3"/>
  <c r="W1692" i="2" s="1"/>
  <c r="Q3332" i="3"/>
  <c r="S3329" i="3"/>
  <c r="W1670" i="2" s="1"/>
  <c r="S3286" i="3"/>
  <c r="W1651" i="2" s="1"/>
  <c r="Q3278" i="3"/>
  <c r="S3265" i="3"/>
  <c r="Q3265" i="3"/>
  <c r="R3252" i="3"/>
  <c r="R3230" i="3"/>
  <c r="S3188" i="3"/>
  <c r="R3571" i="3"/>
  <c r="S3571" i="3"/>
  <c r="R3525" i="3"/>
  <c r="V1771" i="2" s="1"/>
  <c r="S3525" i="3"/>
  <c r="W1771" i="2" s="1"/>
  <c r="Q3513" i="3"/>
  <c r="R3513" i="3"/>
  <c r="V1759" i="2" s="1"/>
  <c r="S3513" i="3"/>
  <c r="W1759" i="2" s="1"/>
  <c r="S3359" i="3"/>
  <c r="W1686" i="2" s="1"/>
  <c r="Q3359" i="3"/>
  <c r="Q3355" i="3"/>
  <c r="R3355" i="3"/>
  <c r="V1682" i="2" s="1"/>
  <c r="Q3350" i="3"/>
  <c r="R3350" i="3"/>
  <c r="S3350" i="3"/>
  <c r="R3342" i="3"/>
  <c r="V1675" i="2" s="1"/>
  <c r="R3324" i="3"/>
  <c r="S3324" i="3"/>
  <c r="S3289" i="3"/>
  <c r="S3268" i="3"/>
  <c r="W1636" i="2" s="1"/>
  <c r="Q3260" i="3"/>
  <c r="R3260" i="3"/>
  <c r="S3260" i="3"/>
  <c r="S3248" i="3"/>
  <c r="R3248" i="3"/>
  <c r="Q3244" i="3"/>
  <c r="R3244" i="3"/>
  <c r="S3244" i="3"/>
  <c r="Q3204" i="3"/>
  <c r="S3204" i="3"/>
  <c r="R3499" i="3"/>
  <c r="V1757" i="2" s="1"/>
  <c r="Q3499" i="3"/>
  <c r="S3499" i="3"/>
  <c r="W1757" i="2" s="1"/>
  <c r="Q3414" i="3"/>
  <c r="S3414" i="3"/>
  <c r="S3389" i="3"/>
  <c r="Q3389" i="3"/>
  <c r="R3389" i="3"/>
  <c r="Q3342" i="3"/>
  <c r="Q3335" i="3"/>
  <c r="S3335" i="3"/>
  <c r="Q3323" i="3"/>
  <c r="S3323" i="3"/>
  <c r="W1669" i="2" s="1"/>
  <c r="Q3289" i="3"/>
  <c r="R3268" i="3"/>
  <c r="V1636" i="2" s="1"/>
  <c r="Q3197" i="3"/>
  <c r="Q3562" i="3"/>
  <c r="R3562" i="3"/>
  <c r="S3562" i="3"/>
  <c r="R3512" i="3"/>
  <c r="V1758" i="2" s="1"/>
  <c r="S3512" i="3"/>
  <c r="W1758" i="2" s="1"/>
  <c r="R3480" i="3"/>
  <c r="S3480" i="3"/>
  <c r="Q3413" i="3"/>
  <c r="S3413" i="3"/>
  <c r="S3337" i="3"/>
  <c r="R3337" i="3"/>
  <c r="Q3236" i="3"/>
  <c r="S3236" i="3"/>
  <c r="W1627" i="2" s="1"/>
  <c r="Q3212" i="3"/>
  <c r="S3212" i="3"/>
  <c r="Q3602" i="3"/>
  <c r="R3478" i="3"/>
  <c r="R3440" i="3"/>
  <c r="Q3415" i="3"/>
  <c r="R3376" i="3"/>
  <c r="R3299" i="3"/>
  <c r="R3273" i="3"/>
  <c r="V1638" i="2" s="1"/>
  <c r="O223" i="17"/>
  <c r="O224" i="17" s="1"/>
  <c r="O225" i="17" s="1"/>
  <c r="O226" i="17" s="1"/>
  <c r="O227" i="17" s="1"/>
  <c r="O228" i="17" s="1"/>
  <c r="F219" i="17"/>
  <c r="F220" i="17" s="1"/>
  <c r="F221" i="17" s="1"/>
  <c r="F205" i="17"/>
  <c r="O230" i="17"/>
  <c r="O231" i="17" s="1"/>
  <c r="O232" i="17" s="1"/>
  <c r="O233" i="17" s="1"/>
  <c r="O234" i="17" s="1"/>
  <c r="O214" i="17"/>
  <c r="O215" i="17" s="1"/>
  <c r="O216" i="17" s="1"/>
  <c r="O217" i="17" s="1"/>
  <c r="O218" i="17" s="1"/>
  <c r="O219" i="17" s="1"/>
  <c r="O220" i="17" s="1"/>
  <c r="O221" i="17" s="1"/>
  <c r="O222" i="17" s="1"/>
  <c r="F210" i="17"/>
  <c r="F200" i="17"/>
  <c r="F224" i="17"/>
  <c r="F225" i="17" s="1"/>
  <c r="AZ39" i="8"/>
  <c r="AX39" i="8"/>
  <c r="AW39" i="8"/>
  <c r="F69" i="9"/>
  <c r="F70" i="9" s="1"/>
  <c r="F71" i="9" s="1"/>
  <c r="F72" i="9" s="1"/>
  <c r="F73" i="9" s="1"/>
  <c r="F74" i="9" s="1"/>
  <c r="F75" i="9" s="1"/>
  <c r="F142" i="17"/>
  <c r="F180" i="9"/>
  <c r="S4138" i="3"/>
  <c r="Q4138" i="3"/>
  <c r="Q4106" i="3"/>
  <c r="R4106" i="3"/>
  <c r="S4106" i="3"/>
  <c r="Q3979" i="3"/>
  <c r="R3979" i="3"/>
  <c r="V1992" i="2" s="1"/>
  <c r="S3979" i="3"/>
  <c r="W1992" i="2" s="1"/>
  <c r="S3948" i="3"/>
  <c r="Q3948" i="3"/>
  <c r="R3948" i="3"/>
  <c r="S3791" i="3"/>
  <c r="Q3791" i="3"/>
  <c r="R3791" i="3"/>
  <c r="Q3712" i="3"/>
  <c r="R3712" i="3"/>
  <c r="V1859" i="2" s="1"/>
  <c r="S3712" i="3"/>
  <c r="W1859" i="2" s="1"/>
  <c r="T1859" i="2"/>
  <c r="U1859" i="2" s="1"/>
  <c r="S3705" i="3"/>
  <c r="W1856" i="2" s="1"/>
  <c r="Q3705" i="3"/>
  <c r="R3705" i="3"/>
  <c r="V1856" i="2" s="1"/>
  <c r="T1856" i="2"/>
  <c r="U1856" i="2" s="1"/>
  <c r="Q3631" i="3"/>
  <c r="R3631" i="3"/>
  <c r="S3631" i="3"/>
  <c r="Q4137" i="3"/>
  <c r="R4137" i="3"/>
  <c r="S4137" i="3"/>
  <c r="S4112" i="3"/>
  <c r="W2060" i="2" s="1"/>
  <c r="Q4112" i="3"/>
  <c r="R4112" i="3"/>
  <c r="V2060" i="2" s="1"/>
  <c r="Q4105" i="3"/>
  <c r="R4105" i="3"/>
  <c r="S4105" i="3"/>
  <c r="Q4066" i="3"/>
  <c r="R4066" i="3"/>
  <c r="S4066" i="3"/>
  <c r="Q4042" i="3"/>
  <c r="R4042" i="3"/>
  <c r="V2026" i="2" s="1"/>
  <c r="S4042" i="3"/>
  <c r="W2026" i="2" s="1"/>
  <c r="Q4034" i="3"/>
  <c r="R4034" i="3"/>
  <c r="S4034" i="3"/>
  <c r="Q4010" i="3"/>
  <c r="R4010" i="3"/>
  <c r="V2013" i="2" s="1"/>
  <c r="S4010" i="3"/>
  <c r="W2013" i="2" s="1"/>
  <c r="Q4002" i="3"/>
  <c r="R4002" i="3"/>
  <c r="V2009" i="2" s="1"/>
  <c r="S4002" i="3"/>
  <c r="W2009" i="2" s="1"/>
  <c r="Q3978" i="3"/>
  <c r="R3978" i="3"/>
  <c r="V1991" i="2" s="1"/>
  <c r="S3978" i="3"/>
  <c r="W1991" i="2" s="1"/>
  <c r="S3969" i="3"/>
  <c r="Q3969" i="3"/>
  <c r="R3969" i="3"/>
  <c r="Q3835" i="3"/>
  <c r="R3835" i="3"/>
  <c r="V1924" i="2" s="1"/>
  <c r="S3835" i="3"/>
  <c r="W1924" i="2" s="1"/>
  <c r="T1924" i="2"/>
  <c r="U1924" i="2" s="1"/>
  <c r="R4109" i="3"/>
  <c r="V2057" i="2" s="1"/>
  <c r="Q4109" i="3"/>
  <c r="Q4043" i="3"/>
  <c r="R4043" i="3"/>
  <c r="V2027" i="2" s="1"/>
  <c r="S4043" i="3"/>
  <c r="W2027" i="2" s="1"/>
  <c r="Q4011" i="3"/>
  <c r="R4011" i="3"/>
  <c r="S4011" i="3"/>
  <c r="Q3893" i="3"/>
  <c r="R3893" i="3"/>
  <c r="S3893" i="3"/>
  <c r="Q3775" i="3"/>
  <c r="R3775" i="3"/>
  <c r="S3775" i="3"/>
  <c r="R3730" i="3"/>
  <c r="S3730" i="3"/>
  <c r="Q3730" i="3"/>
  <c r="Q3577" i="3"/>
  <c r="R3577" i="3"/>
  <c r="S3577" i="3"/>
  <c r="S3547" i="3"/>
  <c r="Q3547" i="3"/>
  <c r="R3547" i="3"/>
  <c r="R3540" i="3"/>
  <c r="S3540" i="3"/>
  <c r="Q3540" i="3"/>
  <c r="Q3291" i="3"/>
  <c r="R3291" i="3"/>
  <c r="S3291" i="3"/>
  <c r="P3231" i="3"/>
  <c r="S1624" i="2"/>
  <c r="Q3183" i="3"/>
  <c r="R3183" i="3"/>
  <c r="S3183" i="3"/>
  <c r="S4087" i="3"/>
  <c r="Q4087" i="3"/>
  <c r="R4087" i="3"/>
  <c r="Q3968" i="3"/>
  <c r="R3968" i="3"/>
  <c r="S3968" i="3"/>
  <c r="Q3955" i="3"/>
  <c r="R3955" i="3"/>
  <c r="V1985" i="2" s="1"/>
  <c r="S3955" i="3"/>
  <c r="W1985" i="2" s="1"/>
  <c r="R4093" i="3"/>
  <c r="Q4093" i="3"/>
  <c r="Q4090" i="3"/>
  <c r="R4090" i="3"/>
  <c r="V2054" i="2" s="1"/>
  <c r="S4090" i="3"/>
  <c r="W2054" i="2" s="1"/>
  <c r="Q4082" i="3"/>
  <c r="R4082" i="3"/>
  <c r="V2050" i="2" s="1"/>
  <c r="S4082" i="3"/>
  <c r="W2050" i="2" s="1"/>
  <c r="Q4058" i="3"/>
  <c r="R4058" i="3"/>
  <c r="S4058" i="3"/>
  <c r="Q4026" i="3"/>
  <c r="R4026" i="3"/>
  <c r="V2019" i="2" s="1"/>
  <c r="S4026" i="3"/>
  <c r="W2019" i="2" s="1"/>
  <c r="Q3994" i="3"/>
  <c r="R3994" i="3"/>
  <c r="S3994" i="3"/>
  <c r="S3937" i="3"/>
  <c r="W1973" i="2" s="1"/>
  <c r="Q3937" i="3"/>
  <c r="R3937" i="3"/>
  <c r="V1973" i="2" s="1"/>
  <c r="Q4119" i="3"/>
  <c r="T2019" i="2"/>
  <c r="U2019" i="2" s="1"/>
  <c r="Q4122" i="3"/>
  <c r="R4122" i="3"/>
  <c r="S4122" i="3"/>
  <c r="R4117" i="3"/>
  <c r="Q4117" i="3"/>
  <c r="S4117" i="3"/>
  <c r="S4096" i="3"/>
  <c r="Q4096" i="3"/>
  <c r="R4096" i="3"/>
  <c r="Q4089" i="3"/>
  <c r="R4089" i="3"/>
  <c r="V2053" i="2" s="1"/>
  <c r="S4089" i="3"/>
  <c r="W2053" i="2" s="1"/>
  <c r="Q4057" i="3"/>
  <c r="R4057" i="3"/>
  <c r="S4057" i="3"/>
  <c r="Q4025" i="3"/>
  <c r="R4025" i="3"/>
  <c r="V2018" i="2" s="1"/>
  <c r="S4025" i="3"/>
  <c r="W2018" i="2" s="1"/>
  <c r="Q3993" i="3"/>
  <c r="R3993" i="3"/>
  <c r="S3993" i="3"/>
  <c r="P3868" i="3"/>
  <c r="S1936" i="2"/>
  <c r="Q4133" i="3"/>
  <c r="R4133" i="3"/>
  <c r="S4133" i="3"/>
  <c r="S1859" i="2"/>
  <c r="S4103" i="3"/>
  <c r="Q4103" i="3"/>
  <c r="R4103" i="3"/>
  <c r="Q4081" i="3"/>
  <c r="R4081" i="3"/>
  <c r="V2049" i="2" s="1"/>
  <c r="S4081" i="3"/>
  <c r="W2049" i="2" s="1"/>
  <c r="T2057" i="2"/>
  <c r="U2057" i="2" s="1"/>
  <c r="T2027" i="2"/>
  <c r="U2027" i="2" s="1"/>
  <c r="T1992" i="2"/>
  <c r="U1992" i="2" s="1"/>
  <c r="T1973" i="2"/>
  <c r="U1973" i="2" s="1"/>
  <c r="R4138" i="3"/>
  <c r="S4135" i="3"/>
  <c r="Q4135" i="3"/>
  <c r="R4135" i="3"/>
  <c r="S4128" i="3"/>
  <c r="Q4128" i="3"/>
  <c r="R4128" i="3"/>
  <c r="S4109" i="3"/>
  <c r="W2057" i="2" s="1"/>
  <c r="Q3962" i="3"/>
  <c r="R3962" i="3"/>
  <c r="S3962" i="3"/>
  <c r="R3944" i="3"/>
  <c r="V1977" i="2" s="1"/>
  <c r="S3944" i="3"/>
  <c r="W1977" i="2" s="1"/>
  <c r="Q3944" i="3"/>
  <c r="R3890" i="3"/>
  <c r="S3890" i="3"/>
  <c r="Q3890" i="3"/>
  <c r="S1775" i="2"/>
  <c r="S1681" i="2"/>
  <c r="R4132" i="3"/>
  <c r="S4132" i="3"/>
  <c r="S4118" i="3"/>
  <c r="R4116" i="3"/>
  <c r="S4116" i="3"/>
  <c r="W2063" i="2" s="1"/>
  <c r="S4102" i="3"/>
  <c r="R4100" i="3"/>
  <c r="S4100" i="3"/>
  <c r="S4086" i="3"/>
  <c r="R4084" i="3"/>
  <c r="V2051" i="2" s="1"/>
  <c r="S4084" i="3"/>
  <c r="W2051" i="2" s="1"/>
  <c r="R4071" i="3"/>
  <c r="V2041" i="2" s="1"/>
  <c r="S4063" i="3"/>
  <c r="W2038" i="2" s="1"/>
  <c r="Q4063" i="3"/>
  <c r="Q4054" i="3"/>
  <c r="R4054" i="3"/>
  <c r="V2035" i="2" s="1"/>
  <c r="R4045" i="3"/>
  <c r="V2029" i="2" s="1"/>
  <c r="S4045" i="3"/>
  <c r="W2029" i="2" s="1"/>
  <c r="S4031" i="3"/>
  <c r="Q4031" i="3"/>
  <c r="Q4022" i="3"/>
  <c r="R4022" i="3"/>
  <c r="R4013" i="3"/>
  <c r="V2014" i="2" s="1"/>
  <c r="S4013" i="3"/>
  <c r="W2014" i="2" s="1"/>
  <c r="S3999" i="3"/>
  <c r="W2006" i="2" s="1"/>
  <c r="Q3999" i="3"/>
  <c r="Q3990" i="3"/>
  <c r="R3990" i="3"/>
  <c r="V2003" i="2" s="1"/>
  <c r="R3981" i="3"/>
  <c r="V1994" i="2" s="1"/>
  <c r="S3981" i="3"/>
  <c r="W1994" i="2" s="1"/>
  <c r="S3961" i="3"/>
  <c r="Q3961" i="3"/>
  <c r="R3961" i="3"/>
  <c r="R3950" i="3"/>
  <c r="V1980" i="2" s="1"/>
  <c r="Q3950" i="3"/>
  <c r="S3950" i="3"/>
  <c r="W1980" i="2" s="1"/>
  <c r="Q3943" i="3"/>
  <c r="R3943" i="3"/>
  <c r="V1976" i="2" s="1"/>
  <c r="S3943" i="3"/>
  <c r="W1976" i="2" s="1"/>
  <c r="S3940" i="3"/>
  <c r="Q3930" i="3"/>
  <c r="R3930" i="3"/>
  <c r="R3926" i="3"/>
  <c r="S3926" i="3"/>
  <c r="S3921" i="3"/>
  <c r="W1966" i="2" s="1"/>
  <c r="Q3921" i="3"/>
  <c r="R3900" i="3"/>
  <c r="V1951" i="2" s="1"/>
  <c r="S3900" i="3"/>
  <c r="W1951" i="2" s="1"/>
  <c r="Q3900" i="3"/>
  <c r="R3870" i="3"/>
  <c r="S3870" i="3"/>
  <c r="Q3867" i="3"/>
  <c r="R3867" i="3"/>
  <c r="V1935" i="2" s="1"/>
  <c r="S3867" i="3"/>
  <c r="W1935" i="2" s="1"/>
  <c r="S3849" i="3"/>
  <c r="Q3849" i="3"/>
  <c r="R3849" i="3"/>
  <c r="S3844" i="3"/>
  <c r="Q3834" i="3"/>
  <c r="R3834" i="3"/>
  <c r="V1923" i="2" s="1"/>
  <c r="S3834" i="3"/>
  <c r="W1923" i="2" s="1"/>
  <c r="R3830" i="3"/>
  <c r="V1919" i="2" s="1"/>
  <c r="S3830" i="3"/>
  <c r="W1919" i="2" s="1"/>
  <c r="Q3830" i="3"/>
  <c r="S3828" i="3"/>
  <c r="W1917" i="2" s="1"/>
  <c r="R3828" i="3"/>
  <c r="V1917" i="2" s="1"/>
  <c r="Q3807" i="3"/>
  <c r="R3807" i="3"/>
  <c r="Q3763" i="3"/>
  <c r="R3763" i="3"/>
  <c r="V1889" i="2" s="1"/>
  <c r="S3763" i="3"/>
  <c r="W1889" i="2" s="1"/>
  <c r="S3649" i="3"/>
  <c r="R3649" i="3"/>
  <c r="Q3649" i="3"/>
  <c r="R3646" i="3"/>
  <c r="S3646" i="3"/>
  <c r="Q3646" i="3"/>
  <c r="R4120" i="3"/>
  <c r="V2068" i="2" s="1"/>
  <c r="R4118" i="3"/>
  <c r="R4111" i="3"/>
  <c r="V2059" i="2" s="1"/>
  <c r="R4104" i="3"/>
  <c r="R4102" i="3"/>
  <c r="R4095" i="3"/>
  <c r="R4088" i="3"/>
  <c r="V2052" i="2" s="1"/>
  <c r="R4086" i="3"/>
  <c r="R4076" i="3"/>
  <c r="V2046" i="2" s="1"/>
  <c r="S4076" i="3"/>
  <c r="W2046" i="2" s="1"/>
  <c r="Q4071" i="3"/>
  <c r="Q4065" i="3"/>
  <c r="R4065" i="3"/>
  <c r="S4065" i="3"/>
  <c r="S4059" i="3"/>
  <c r="Q4033" i="3"/>
  <c r="R4033" i="3"/>
  <c r="S4033" i="3"/>
  <c r="S4027" i="3"/>
  <c r="Q4001" i="3"/>
  <c r="R4001" i="3"/>
  <c r="V2008" i="2" s="1"/>
  <c r="S4001" i="3"/>
  <c r="W2008" i="2" s="1"/>
  <c r="S3995" i="3"/>
  <c r="R3974" i="3"/>
  <c r="S3974" i="3"/>
  <c r="R3967" i="3"/>
  <c r="S3967" i="3"/>
  <c r="Q3954" i="3"/>
  <c r="R3954" i="3"/>
  <c r="V1984" i="2" s="1"/>
  <c r="Q3947" i="3"/>
  <c r="R3947" i="3"/>
  <c r="R3940" i="3"/>
  <c r="Q3936" i="3"/>
  <c r="R3936" i="3"/>
  <c r="V1972" i="2" s="1"/>
  <c r="S3936" i="3"/>
  <c r="W1972" i="2" s="1"/>
  <c r="S3914" i="3"/>
  <c r="W1959" i="2" s="1"/>
  <c r="R3914" i="3"/>
  <c r="V1959" i="2" s="1"/>
  <c r="R3910" i="3"/>
  <c r="Q3910" i="3"/>
  <c r="Q3899" i="3"/>
  <c r="R3899" i="3"/>
  <c r="S3899" i="3"/>
  <c r="S3889" i="3"/>
  <c r="R3889" i="3"/>
  <c r="Q3889" i="3"/>
  <c r="S3879" i="3"/>
  <c r="W1944" i="2" s="1"/>
  <c r="R3879" i="3"/>
  <c r="V1944" i="2" s="1"/>
  <c r="S3873" i="3"/>
  <c r="W1938" i="2" s="1"/>
  <c r="Q3873" i="3"/>
  <c r="S3852" i="3"/>
  <c r="W1927" i="2" s="1"/>
  <c r="Q3852" i="3"/>
  <c r="R3852" i="3"/>
  <c r="V1927" i="2" s="1"/>
  <c r="R3846" i="3"/>
  <c r="S3846" i="3"/>
  <c r="R3844" i="3"/>
  <c r="S3841" i="3"/>
  <c r="Q3841" i="3"/>
  <c r="R3841" i="3"/>
  <c r="Q3740" i="3"/>
  <c r="R3740" i="3"/>
  <c r="V1875" i="2" s="1"/>
  <c r="S3740" i="3"/>
  <c r="W1875" i="2" s="1"/>
  <c r="S3724" i="3"/>
  <c r="W1871" i="2" s="1"/>
  <c r="Q3724" i="3"/>
  <c r="R3724" i="3"/>
  <c r="V1871" i="2" s="1"/>
  <c r="Q3716" i="3"/>
  <c r="R3716" i="3"/>
  <c r="V1863" i="2" s="1"/>
  <c r="R3678" i="3"/>
  <c r="S3678" i="3"/>
  <c r="Q3678" i="3"/>
  <c r="Q4073" i="3"/>
  <c r="R4073" i="3"/>
  <c r="V2043" i="2" s="1"/>
  <c r="S4073" i="3"/>
  <c r="W2043" i="2" s="1"/>
  <c r="Q4062" i="3"/>
  <c r="R4062" i="3"/>
  <c r="R4053" i="3"/>
  <c r="V2034" i="2" s="1"/>
  <c r="S4053" i="3"/>
  <c r="W2034" i="2" s="1"/>
  <c r="S4039" i="3"/>
  <c r="W2023" i="2" s="1"/>
  <c r="Q4039" i="3"/>
  <c r="Q4030" i="3"/>
  <c r="R4030" i="3"/>
  <c r="R4021" i="3"/>
  <c r="S4021" i="3"/>
  <c r="S4007" i="3"/>
  <c r="W2011" i="2" s="1"/>
  <c r="Q4007" i="3"/>
  <c r="Q3998" i="3"/>
  <c r="R3998" i="3"/>
  <c r="V2005" i="2" s="1"/>
  <c r="R3989" i="3"/>
  <c r="V2002" i="2" s="1"/>
  <c r="S3989" i="3"/>
  <c r="W2002" i="2" s="1"/>
  <c r="Q3971" i="3"/>
  <c r="R3971" i="3"/>
  <c r="S3964" i="3"/>
  <c r="Q3964" i="3"/>
  <c r="R3960" i="3"/>
  <c r="V1988" i="2" s="1"/>
  <c r="S3960" i="3"/>
  <c r="W1988" i="2" s="1"/>
  <c r="S3953" i="3"/>
  <c r="W1983" i="2" s="1"/>
  <c r="Q3953" i="3"/>
  <c r="R3953" i="3"/>
  <c r="V1983" i="2" s="1"/>
  <c r="S3929" i="3"/>
  <c r="Q3929" i="3"/>
  <c r="R3929" i="3"/>
  <c r="Q3888" i="3"/>
  <c r="R3888" i="3"/>
  <c r="S3888" i="3"/>
  <c r="Q3883" i="3"/>
  <c r="R3883" i="3"/>
  <c r="V1948" i="2" s="1"/>
  <c r="Q3876" i="3"/>
  <c r="R3876" i="3"/>
  <c r="V1941" i="2" s="1"/>
  <c r="S3876" i="3"/>
  <c r="W1941" i="2" s="1"/>
  <c r="Q3863" i="3"/>
  <c r="R3863" i="3"/>
  <c r="V1933" i="2" s="1"/>
  <c r="Q3840" i="3"/>
  <c r="R3840" i="3"/>
  <c r="S3840" i="3"/>
  <c r="S3833" i="3"/>
  <c r="W1922" i="2" s="1"/>
  <c r="Q3833" i="3"/>
  <c r="R3833" i="3"/>
  <c r="V1922" i="2" s="1"/>
  <c r="Q3827" i="3"/>
  <c r="R3827" i="3"/>
  <c r="V1916" i="2" s="1"/>
  <c r="S3827" i="3"/>
  <c r="W1916" i="2" s="1"/>
  <c r="Q3778" i="3"/>
  <c r="R3778" i="3"/>
  <c r="V1895" i="2" s="1"/>
  <c r="S3778" i="3"/>
  <c r="W1895" i="2" s="1"/>
  <c r="Q3703" i="3"/>
  <c r="R3703" i="3"/>
  <c r="S3703" i="3"/>
  <c r="Q3618" i="3"/>
  <c r="S3618" i="3"/>
  <c r="R3618" i="3"/>
  <c r="Q3609" i="3"/>
  <c r="S3609" i="3"/>
  <c r="R3609" i="3"/>
  <c r="R3600" i="3"/>
  <c r="V1807" i="2" s="1"/>
  <c r="Q3600" i="3"/>
  <c r="S3600" i="3"/>
  <c r="W1807" i="2" s="1"/>
  <c r="S3583" i="3"/>
  <c r="Q3583" i="3"/>
  <c r="R3583" i="3"/>
  <c r="S3535" i="3"/>
  <c r="W1775" i="2" s="1"/>
  <c r="Q3535" i="3"/>
  <c r="R3535" i="3"/>
  <c r="V1775" i="2" s="1"/>
  <c r="S3463" i="3"/>
  <c r="W1739" i="2" s="1"/>
  <c r="R3463" i="3"/>
  <c r="V1739" i="2" s="1"/>
  <c r="Q3463" i="3"/>
  <c r="Q3438" i="3"/>
  <c r="R3438" i="3"/>
  <c r="S3438" i="3"/>
  <c r="R3354" i="3"/>
  <c r="V1681" i="2" s="1"/>
  <c r="S3354" i="3"/>
  <c r="W1681" i="2" s="1"/>
  <c r="Q3354" i="3"/>
  <c r="Q3327" i="3"/>
  <c r="S3327" i="3"/>
  <c r="R3327" i="3"/>
  <c r="R3243" i="3"/>
  <c r="S3243" i="3"/>
  <c r="Q3243" i="3"/>
  <c r="Q3211" i="3"/>
  <c r="R3211" i="3"/>
  <c r="S3211" i="3"/>
  <c r="Q3186" i="3"/>
  <c r="R3186" i="3"/>
  <c r="S3186" i="3"/>
  <c r="R4139" i="3"/>
  <c r="R4131" i="3"/>
  <c r="Q4129" i="3"/>
  <c r="R4115" i="3"/>
  <c r="Q4113" i="3"/>
  <c r="R4113" i="3"/>
  <c r="V2061" i="2" s="1"/>
  <c r="S4101" i="3"/>
  <c r="R4099" i="3"/>
  <c r="Q4097" i="3"/>
  <c r="R4097" i="3"/>
  <c r="S4085" i="3"/>
  <c r="Q4078" i="3"/>
  <c r="R4078" i="3"/>
  <c r="S4075" i="3"/>
  <c r="W2045" i="2" s="1"/>
  <c r="S4067" i="3"/>
  <c r="Q4050" i="3"/>
  <c r="R4050" i="3"/>
  <c r="Q4041" i="3"/>
  <c r="R4041" i="3"/>
  <c r="V2025" i="2" s="1"/>
  <c r="S4041" i="3"/>
  <c r="W2025" i="2" s="1"/>
  <c r="S4035" i="3"/>
  <c r="Q4018" i="3"/>
  <c r="R4018" i="3"/>
  <c r="Q4009" i="3"/>
  <c r="R4009" i="3"/>
  <c r="S4009" i="3"/>
  <c r="S4003" i="3"/>
  <c r="Q3986" i="3"/>
  <c r="R3986" i="3"/>
  <c r="V1999" i="2" s="1"/>
  <c r="S3977" i="3"/>
  <c r="W1990" i="2" s="1"/>
  <c r="Q3977" i="3"/>
  <c r="R3977" i="3"/>
  <c r="V1990" i="2" s="1"/>
  <c r="R3966" i="3"/>
  <c r="Q3966" i="3"/>
  <c r="S3966" i="3"/>
  <c r="Q3959" i="3"/>
  <c r="R3959" i="3"/>
  <c r="V1987" i="2" s="1"/>
  <c r="S3959" i="3"/>
  <c r="W1987" i="2" s="1"/>
  <c r="S3956" i="3"/>
  <c r="Q3946" i="3"/>
  <c r="R3946" i="3"/>
  <c r="R3942" i="3"/>
  <c r="V1975" i="2" s="1"/>
  <c r="S3942" i="3"/>
  <c r="W1975" i="2" s="1"/>
  <c r="R3935" i="3"/>
  <c r="S3935" i="3"/>
  <c r="Q3923" i="3"/>
  <c r="R3923" i="3"/>
  <c r="V1968" i="2" s="1"/>
  <c r="S3913" i="3"/>
  <c r="W1958" i="2" s="1"/>
  <c r="Q3913" i="3"/>
  <c r="R3913" i="3"/>
  <c r="V1958" i="2" s="1"/>
  <c r="S3898" i="3"/>
  <c r="Q3898" i="3"/>
  <c r="R3898" i="3"/>
  <c r="Q3875" i="3"/>
  <c r="R3875" i="3"/>
  <c r="V1940" i="2" s="1"/>
  <c r="S3875" i="3"/>
  <c r="W1940" i="2" s="1"/>
  <c r="R3860" i="3"/>
  <c r="S3860" i="3"/>
  <c r="R3854" i="3"/>
  <c r="V1929" i="2" s="1"/>
  <c r="S3854" i="3"/>
  <c r="W1929" i="2" s="1"/>
  <c r="Q3854" i="3"/>
  <c r="Q3851" i="3"/>
  <c r="R3851" i="3"/>
  <c r="S3851" i="3"/>
  <c r="R3814" i="3"/>
  <c r="V1911" i="2" s="1"/>
  <c r="S3814" i="3"/>
  <c r="W1911" i="2" s="1"/>
  <c r="Q3814" i="3"/>
  <c r="Q3787" i="3"/>
  <c r="R3787" i="3"/>
  <c r="S3787" i="3"/>
  <c r="R3759" i="3"/>
  <c r="S3759" i="3"/>
  <c r="Q3759" i="3"/>
  <c r="Q3739" i="3"/>
  <c r="R3739" i="3"/>
  <c r="S3739" i="3"/>
  <c r="R3726" i="3"/>
  <c r="S3726" i="3"/>
  <c r="Q3726" i="3"/>
  <c r="Q3692" i="3"/>
  <c r="R3692" i="3"/>
  <c r="S3692" i="3"/>
  <c r="S4126" i="3"/>
  <c r="R4124" i="3"/>
  <c r="S4124" i="3"/>
  <c r="S4110" i="3"/>
  <c r="W2058" i="2" s="1"/>
  <c r="R4108" i="3"/>
  <c r="V2056" i="2" s="1"/>
  <c r="S4108" i="3"/>
  <c r="W2056" i="2" s="1"/>
  <c r="Q4101" i="3"/>
  <c r="S4094" i="3"/>
  <c r="R4092" i="3"/>
  <c r="V2055" i="2" s="1"/>
  <c r="S4092" i="3"/>
  <c r="W2055" i="2" s="1"/>
  <c r="Q4085" i="3"/>
  <c r="S4077" i="3"/>
  <c r="R4075" i="3"/>
  <c r="V2045" i="2" s="1"/>
  <c r="Q4070" i="3"/>
  <c r="R4070" i="3"/>
  <c r="V2040" i="2" s="1"/>
  <c r="R4067" i="3"/>
  <c r="R4061" i="3"/>
  <c r="S4061" i="3"/>
  <c r="S4047" i="3"/>
  <c r="W2031" i="2" s="1"/>
  <c r="Q4047" i="3"/>
  <c r="Q4038" i="3"/>
  <c r="R4038" i="3"/>
  <c r="V2022" i="2" s="1"/>
  <c r="R4035" i="3"/>
  <c r="R4029" i="3"/>
  <c r="S4029" i="3"/>
  <c r="S4015" i="3"/>
  <c r="W2016" i="2" s="1"/>
  <c r="Q4015" i="3"/>
  <c r="Q4006" i="3"/>
  <c r="R4006" i="3"/>
  <c r="V2010" i="2" s="1"/>
  <c r="R4003" i="3"/>
  <c r="R3997" i="3"/>
  <c r="V2004" i="2" s="1"/>
  <c r="S3997" i="3"/>
  <c r="W2004" i="2" s="1"/>
  <c r="S3983" i="3"/>
  <c r="W1996" i="2" s="1"/>
  <c r="Q3983" i="3"/>
  <c r="Q3970" i="3"/>
  <c r="R3970" i="3"/>
  <c r="Q3963" i="3"/>
  <c r="R3963" i="3"/>
  <c r="R3956" i="3"/>
  <c r="Q3952" i="3"/>
  <c r="R3952" i="3"/>
  <c r="V1982" i="2" s="1"/>
  <c r="S3952" i="3"/>
  <c r="W1982" i="2" s="1"/>
  <c r="Q3939" i="3"/>
  <c r="R3939" i="3"/>
  <c r="V1974" i="2" s="1"/>
  <c r="S3932" i="3"/>
  <c r="Q3932" i="3"/>
  <c r="R3928" i="3"/>
  <c r="S3928" i="3"/>
  <c r="S3916" i="3"/>
  <c r="W1961" i="2" s="1"/>
  <c r="R3902" i="3"/>
  <c r="V1953" i="2" s="1"/>
  <c r="Q3902" i="3"/>
  <c r="S3902" i="3"/>
  <c r="W1953" i="2" s="1"/>
  <c r="S3897" i="3"/>
  <c r="Q3897" i="3"/>
  <c r="R3897" i="3"/>
  <c r="R3823" i="3"/>
  <c r="S3823" i="3"/>
  <c r="Q3823" i="3"/>
  <c r="Q3820" i="3"/>
  <c r="R3820" i="3"/>
  <c r="S3820" i="3"/>
  <c r="Q3803" i="3"/>
  <c r="R3803" i="3"/>
  <c r="V1910" i="2" s="1"/>
  <c r="S3803" i="3"/>
  <c r="W1910" i="2" s="1"/>
  <c r="S3796" i="3"/>
  <c r="W1903" i="2" s="1"/>
  <c r="Q3680" i="3"/>
  <c r="S3680" i="3"/>
  <c r="R3680" i="3"/>
  <c r="R4126" i="3"/>
  <c r="Q4049" i="3"/>
  <c r="R4049" i="3"/>
  <c r="V2033" i="2" s="1"/>
  <c r="S4049" i="3"/>
  <c r="W2033" i="2" s="1"/>
  <c r="Q4017" i="3"/>
  <c r="R4017" i="3"/>
  <c r="S4017" i="3"/>
  <c r="Q3985" i="3"/>
  <c r="R3985" i="3"/>
  <c r="V1998" i="2" s="1"/>
  <c r="S3985" i="3"/>
  <c r="W1998" i="2" s="1"/>
  <c r="R3976" i="3"/>
  <c r="S3976" i="3"/>
  <c r="S3945" i="3"/>
  <c r="W1978" i="2" s="1"/>
  <c r="Q3945" i="3"/>
  <c r="R3945" i="3"/>
  <c r="V1978" i="2" s="1"/>
  <c r="R3934" i="3"/>
  <c r="Q3934" i="3"/>
  <c r="S3934" i="3"/>
  <c r="Q3927" i="3"/>
  <c r="R3927" i="3"/>
  <c r="V1971" i="2" s="1"/>
  <c r="S3927" i="3"/>
  <c r="W1971" i="2" s="1"/>
  <c r="S3919" i="3"/>
  <c r="W1964" i="2" s="1"/>
  <c r="Q3919" i="3"/>
  <c r="R3912" i="3"/>
  <c r="V1957" i="2" s="1"/>
  <c r="S3912" i="3"/>
  <c r="W1957" i="2" s="1"/>
  <c r="Q3891" i="3"/>
  <c r="R3891" i="3"/>
  <c r="S3891" i="3"/>
  <c r="Q3859" i="3"/>
  <c r="R3859" i="3"/>
  <c r="S3859" i="3"/>
  <c r="S3817" i="3"/>
  <c r="Q3817" i="3"/>
  <c r="R3817" i="3"/>
  <c r="R3799" i="3"/>
  <c r="V1906" i="2" s="1"/>
  <c r="Q3799" i="3"/>
  <c r="R3782" i="3"/>
  <c r="V1896" i="2" s="1"/>
  <c r="S3782" i="3"/>
  <c r="W1896" i="2" s="1"/>
  <c r="Q3782" i="3"/>
  <c r="S3751" i="3"/>
  <c r="Q3751" i="3"/>
  <c r="R3751" i="3"/>
  <c r="Q3731" i="3"/>
  <c r="R3731" i="3"/>
  <c r="S3731" i="3"/>
  <c r="S4130" i="3"/>
  <c r="S4114" i="3"/>
  <c r="W2062" i="2" s="1"/>
  <c r="S4098" i="3"/>
  <c r="S4074" i="3"/>
  <c r="W2044" i="2" s="1"/>
  <c r="R4069" i="3"/>
  <c r="S4069" i="3"/>
  <c r="S4055" i="3"/>
  <c r="W2036" i="2" s="1"/>
  <c r="Q4055" i="3"/>
  <c r="Q4046" i="3"/>
  <c r="R4046" i="3"/>
  <c r="V2030" i="2" s="1"/>
  <c r="R4037" i="3"/>
  <c r="V2021" i="2" s="1"/>
  <c r="S4037" i="3"/>
  <c r="W2021" i="2" s="1"/>
  <c r="S4023" i="3"/>
  <c r="Q4023" i="3"/>
  <c r="Q4014" i="3"/>
  <c r="R4014" i="3"/>
  <c r="V2015" i="2" s="1"/>
  <c r="R4005" i="3"/>
  <c r="S4005" i="3"/>
  <c r="S3991" i="3"/>
  <c r="Q3991" i="3"/>
  <c r="Q3982" i="3"/>
  <c r="R3982" i="3"/>
  <c r="V1995" i="2" s="1"/>
  <c r="Q3975" i="3"/>
  <c r="R3975" i="3"/>
  <c r="S3975" i="3"/>
  <c r="S3972" i="3"/>
  <c r="R3958" i="3"/>
  <c r="V1986" i="2" s="1"/>
  <c r="S3958" i="3"/>
  <c r="W1986" i="2" s="1"/>
  <c r="R3951" i="3"/>
  <c r="V1981" i="2" s="1"/>
  <c r="S3951" i="3"/>
  <c r="W1981" i="2" s="1"/>
  <c r="Q3938" i="3"/>
  <c r="R3938" i="3"/>
  <c r="Q3931" i="3"/>
  <c r="R3931" i="3"/>
  <c r="Q3915" i="3"/>
  <c r="R3915" i="3"/>
  <c r="V1960" i="2" s="1"/>
  <c r="S3915" i="3"/>
  <c r="W1960" i="2" s="1"/>
  <c r="R3901" i="3"/>
  <c r="V1952" i="2" s="1"/>
  <c r="S3901" i="3"/>
  <c r="W1952" i="2" s="1"/>
  <c r="R3886" i="3"/>
  <c r="S3886" i="3"/>
  <c r="Q3886" i="3"/>
  <c r="R3838" i="3"/>
  <c r="S3838" i="3"/>
  <c r="Q3838" i="3"/>
  <c r="S3836" i="3"/>
  <c r="W1925" i="2" s="1"/>
  <c r="Q3836" i="3"/>
  <c r="Q3831" i="3"/>
  <c r="R3831" i="3"/>
  <c r="V1920" i="2" s="1"/>
  <c r="S3831" i="3"/>
  <c r="W1920" i="2" s="1"/>
  <c r="R3822" i="3"/>
  <c r="S3822" i="3"/>
  <c r="Q3822" i="3"/>
  <c r="Q3795" i="3"/>
  <c r="R3795" i="3"/>
  <c r="V1902" i="2" s="1"/>
  <c r="S3795" i="3"/>
  <c r="W1902" i="2" s="1"/>
  <c r="Q3792" i="3"/>
  <c r="S3792" i="3"/>
  <c r="W1899" i="2" s="1"/>
  <c r="R3792" i="3"/>
  <c r="V1899" i="2" s="1"/>
  <c r="Q3776" i="3"/>
  <c r="R3776" i="3"/>
  <c r="S3776" i="3"/>
  <c r="R3766" i="3"/>
  <c r="S3766" i="3"/>
  <c r="Q3766" i="3"/>
  <c r="S3745" i="3"/>
  <c r="W1880" i="2" s="1"/>
  <c r="Q3745" i="3"/>
  <c r="R3745" i="3"/>
  <c r="V1880" i="2" s="1"/>
  <c r="Q3699" i="3"/>
  <c r="R3699" i="3"/>
  <c r="S3699" i="3"/>
  <c r="Q3866" i="3"/>
  <c r="R3866" i="3"/>
  <c r="Q3856" i="3"/>
  <c r="S3856" i="3"/>
  <c r="Q3843" i="3"/>
  <c r="R3843" i="3"/>
  <c r="R3794" i="3"/>
  <c r="V1901" i="2" s="1"/>
  <c r="S3794" i="3"/>
  <c r="W1901" i="2" s="1"/>
  <c r="Q3767" i="3"/>
  <c r="R3767" i="3"/>
  <c r="Q3755" i="3"/>
  <c r="R3755" i="3"/>
  <c r="V1884" i="2" s="1"/>
  <c r="Q3736" i="3"/>
  <c r="R3736" i="3"/>
  <c r="V1874" i="2" s="1"/>
  <c r="S3736" i="3"/>
  <c r="W1874" i="2" s="1"/>
  <c r="S3721" i="3"/>
  <c r="W1868" i="2" s="1"/>
  <c r="Q3721" i="3"/>
  <c r="R3718" i="3"/>
  <c r="V1865" i="2" s="1"/>
  <c r="S3718" i="3"/>
  <c r="W1865" i="2" s="1"/>
  <c r="S3713" i="3"/>
  <c r="W1860" i="2" s="1"/>
  <c r="Q3713" i="3"/>
  <c r="R3713" i="3"/>
  <c r="V1860" i="2" s="1"/>
  <c r="Q3707" i="3"/>
  <c r="R3707" i="3"/>
  <c r="S3707" i="3"/>
  <c r="Q3704" i="3"/>
  <c r="S3704" i="3"/>
  <c r="W1855" i="2" s="1"/>
  <c r="S3689" i="3"/>
  <c r="W1853" i="2" s="1"/>
  <c r="R3689" i="3"/>
  <c r="V1853" i="2" s="1"/>
  <c r="R3684" i="3"/>
  <c r="V1848" i="2" s="1"/>
  <c r="S3684" i="3"/>
  <c r="W1848" i="2" s="1"/>
  <c r="S3657" i="3"/>
  <c r="W1835" i="2" s="1"/>
  <c r="Q3657" i="3"/>
  <c r="R3657" i="3"/>
  <c r="V1835" i="2" s="1"/>
  <c r="R3630" i="3"/>
  <c r="S3630" i="3"/>
  <c r="Q3630" i="3"/>
  <c r="Q3594" i="3"/>
  <c r="R3594" i="3"/>
  <c r="V1801" i="2" s="1"/>
  <c r="S3594" i="3"/>
  <c r="W1801" i="2" s="1"/>
  <c r="R3580" i="3"/>
  <c r="Q3580" i="3"/>
  <c r="S3580" i="3"/>
  <c r="R3536" i="3"/>
  <c r="V1776" i="2" s="1"/>
  <c r="Q3536" i="3"/>
  <c r="S3536" i="3"/>
  <c r="W1776" i="2" s="1"/>
  <c r="R3396" i="3"/>
  <c r="S3396" i="3"/>
  <c r="Q3396" i="3"/>
  <c r="R3386" i="3"/>
  <c r="V1700" i="2" s="1"/>
  <c r="S3386" i="3"/>
  <c r="W1700" i="2" s="1"/>
  <c r="Q3386" i="3"/>
  <c r="R3858" i="3"/>
  <c r="V1931" i="2" s="1"/>
  <c r="S3858" i="3"/>
  <c r="W1931" i="2" s="1"/>
  <c r="Q3819" i="3"/>
  <c r="R3819" i="3"/>
  <c r="S3812" i="3"/>
  <c r="Q3802" i="3"/>
  <c r="R3802" i="3"/>
  <c r="V1909" i="2" s="1"/>
  <c r="S3780" i="3"/>
  <c r="R3764" i="3"/>
  <c r="Q3748" i="3"/>
  <c r="R3748" i="3"/>
  <c r="R3742" i="3"/>
  <c r="V1877" i="2" s="1"/>
  <c r="S3742" i="3"/>
  <c r="W1877" i="2" s="1"/>
  <c r="Q3742" i="3"/>
  <c r="S3735" i="3"/>
  <c r="W1873" i="2" s="1"/>
  <c r="Q3728" i="3"/>
  <c r="S3728" i="3"/>
  <c r="S3706" i="3"/>
  <c r="Q3691" i="3"/>
  <c r="R3691" i="3"/>
  <c r="V1854" i="2" s="1"/>
  <c r="R3686" i="3"/>
  <c r="V1850" i="2" s="1"/>
  <c r="S3686" i="3"/>
  <c r="W1850" i="2" s="1"/>
  <c r="S3666" i="3"/>
  <c r="W1840" i="2" s="1"/>
  <c r="Q3660" i="3"/>
  <c r="R3660" i="3"/>
  <c r="S3660" i="3"/>
  <c r="Q3651" i="3"/>
  <c r="R3651" i="3"/>
  <c r="S3651" i="3"/>
  <c r="Q3627" i="3"/>
  <c r="R3627" i="3"/>
  <c r="S3627" i="3"/>
  <c r="Q3621" i="3"/>
  <c r="R3621" i="3"/>
  <c r="S3621" i="3"/>
  <c r="S3568" i="3"/>
  <c r="W1792" i="2" s="1"/>
  <c r="Q3568" i="3"/>
  <c r="R3568" i="3"/>
  <c r="V1792" i="2" s="1"/>
  <c r="Q3561" i="3"/>
  <c r="R3561" i="3"/>
  <c r="V1789" i="2" s="1"/>
  <c r="S3561" i="3"/>
  <c r="W1789" i="2" s="1"/>
  <c r="Q3546" i="3"/>
  <c r="S3546" i="3"/>
  <c r="R3546" i="3"/>
  <c r="R3508" i="3"/>
  <c r="Q3508" i="3"/>
  <c r="S3508" i="3"/>
  <c r="Q3406" i="3"/>
  <c r="R3406" i="3"/>
  <c r="S3406" i="3"/>
  <c r="S3809" i="3"/>
  <c r="Q3809" i="3"/>
  <c r="R3798" i="3"/>
  <c r="V1905" i="2" s="1"/>
  <c r="S3798" i="3"/>
  <c r="W1905" i="2" s="1"/>
  <c r="Q3798" i="3"/>
  <c r="S3769" i="3"/>
  <c r="Q3769" i="3"/>
  <c r="R3769" i="3"/>
  <c r="Q3747" i="3"/>
  <c r="R3747" i="3"/>
  <c r="V1882" i="2" s="1"/>
  <c r="Q3738" i="3"/>
  <c r="R3738" i="3"/>
  <c r="S3738" i="3"/>
  <c r="Q3715" i="3"/>
  <c r="R3715" i="3"/>
  <c r="V1862" i="2" s="1"/>
  <c r="S3715" i="3"/>
  <c r="W1862" i="2" s="1"/>
  <c r="R3702" i="3"/>
  <c r="S3702" i="3"/>
  <c r="Q3702" i="3"/>
  <c r="R3695" i="3"/>
  <c r="S3695" i="3"/>
  <c r="R3662" i="3"/>
  <c r="S3662" i="3"/>
  <c r="Q3662" i="3"/>
  <c r="Q3659" i="3"/>
  <c r="R3659" i="3"/>
  <c r="V1836" i="2" s="1"/>
  <c r="S3659" i="3"/>
  <c r="W1836" i="2" s="1"/>
  <c r="S3639" i="3"/>
  <c r="W1825" i="2" s="1"/>
  <c r="Q3639" i="3"/>
  <c r="S3633" i="3"/>
  <c r="W1819" i="2" s="1"/>
  <c r="Q3633" i="3"/>
  <c r="R3633" i="3"/>
  <c r="V1819" i="2" s="1"/>
  <c r="R3586" i="3"/>
  <c r="Q3586" i="3"/>
  <c r="S3586" i="3"/>
  <c r="Q3554" i="3"/>
  <c r="S3554" i="3"/>
  <c r="R3554" i="3"/>
  <c r="R3549" i="3"/>
  <c r="V1781" i="2" s="1"/>
  <c r="S3549" i="3"/>
  <c r="W1781" i="2" s="1"/>
  <c r="Q3549" i="3"/>
  <c r="S3518" i="3"/>
  <c r="W1764" i="2" s="1"/>
  <c r="Q3518" i="3"/>
  <c r="R3518" i="3"/>
  <c r="V1764" i="2" s="1"/>
  <c r="Q3469" i="3"/>
  <c r="R3469" i="3"/>
  <c r="V1740" i="2" s="1"/>
  <c r="S3469" i="3"/>
  <c r="W1740" i="2" s="1"/>
  <c r="R3918" i="3"/>
  <c r="V1963" i="2" s="1"/>
  <c r="Q3918" i="3"/>
  <c r="Q3909" i="3"/>
  <c r="R3909" i="3"/>
  <c r="Q3907" i="3"/>
  <c r="S3907" i="3"/>
  <c r="R3887" i="3"/>
  <c r="S3887" i="3"/>
  <c r="R3862" i="3"/>
  <c r="V1932" i="2" s="1"/>
  <c r="S3862" i="3"/>
  <c r="W1932" i="2" s="1"/>
  <c r="Q3862" i="3"/>
  <c r="S3825" i="3"/>
  <c r="W1914" i="2" s="1"/>
  <c r="R3825" i="3"/>
  <c r="V1914" i="2" s="1"/>
  <c r="Q3804" i="3"/>
  <c r="R3804" i="3"/>
  <c r="S3801" i="3"/>
  <c r="W1908" i="2" s="1"/>
  <c r="R3801" i="3"/>
  <c r="V1908" i="2" s="1"/>
  <c r="R3790" i="3"/>
  <c r="V1898" i="2" s="1"/>
  <c r="S3790" i="3"/>
  <c r="W1898" i="2" s="1"/>
  <c r="Q3790" i="3"/>
  <c r="R3774" i="3"/>
  <c r="S3774" i="3"/>
  <c r="S3761" i="3"/>
  <c r="W1887" i="2" s="1"/>
  <c r="R3761" i="3"/>
  <c r="V1887" i="2" s="1"/>
  <c r="R3732" i="3"/>
  <c r="S3732" i="3"/>
  <c r="Q3711" i="3"/>
  <c r="R3711" i="3"/>
  <c r="V1858" i="2" s="1"/>
  <c r="S3673" i="3"/>
  <c r="Q3673" i="3"/>
  <c r="R3673" i="3"/>
  <c r="Q3655" i="3"/>
  <c r="S3655" i="3"/>
  <c r="W1833" i="2" s="1"/>
  <c r="R3655" i="3"/>
  <c r="V1833" i="2" s="1"/>
  <c r="Q3642" i="3"/>
  <c r="R3642" i="3"/>
  <c r="V1828" i="2" s="1"/>
  <c r="S3642" i="3"/>
  <c r="W1828" i="2" s="1"/>
  <c r="R3612" i="3"/>
  <c r="V1814" i="2" s="1"/>
  <c r="S3612" i="3"/>
  <c r="W1814" i="2" s="1"/>
  <c r="Q3612" i="3"/>
  <c r="Q3592" i="3"/>
  <c r="R3592" i="3"/>
  <c r="V1799" i="2" s="1"/>
  <c r="S3592" i="3"/>
  <c r="W1799" i="2" s="1"/>
  <c r="R3402" i="3"/>
  <c r="V1703" i="2" s="1"/>
  <c r="Q3402" i="3"/>
  <c r="S3402" i="3"/>
  <c r="W1703" i="2" s="1"/>
  <c r="S4068" i="3"/>
  <c r="S4060" i="3"/>
  <c r="S4052" i="3"/>
  <c r="S4044" i="3"/>
  <c r="W2028" i="2" s="1"/>
  <c r="S4036" i="3"/>
  <c r="W2020" i="2" s="1"/>
  <c r="S4028" i="3"/>
  <c r="S4020" i="3"/>
  <c r="S4012" i="3"/>
  <c r="S4004" i="3"/>
  <c r="S3996" i="3"/>
  <c r="S3988" i="3"/>
  <c r="W2001" i="2" s="1"/>
  <c r="S3980" i="3"/>
  <c r="W1993" i="2" s="1"/>
  <c r="S3973" i="3"/>
  <c r="W1989" i="2" s="1"/>
  <c r="S3957" i="3"/>
  <c r="S3941" i="3"/>
  <c r="S3925" i="3"/>
  <c r="W1970" i="2" s="1"/>
  <c r="S3917" i="3"/>
  <c r="W1962" i="2" s="1"/>
  <c r="R3911" i="3"/>
  <c r="S3871" i="3"/>
  <c r="Q3850" i="3"/>
  <c r="Q3811" i="3"/>
  <c r="R3811" i="3"/>
  <c r="S3777" i="3"/>
  <c r="W1894" i="2" s="1"/>
  <c r="Q3777" i="3"/>
  <c r="R3758" i="3"/>
  <c r="S3758" i="3"/>
  <c r="R3756" i="3"/>
  <c r="V1885" i="2" s="1"/>
  <c r="R3734" i="3"/>
  <c r="S3734" i="3"/>
  <c r="Q3734" i="3"/>
  <c r="R3719" i="3"/>
  <c r="V1866" i="2" s="1"/>
  <c r="R3714" i="3"/>
  <c r="V1861" i="2" s="1"/>
  <c r="Q3708" i="3"/>
  <c r="S3697" i="3"/>
  <c r="R3697" i="3"/>
  <c r="R3682" i="3"/>
  <c r="V1846" i="2" s="1"/>
  <c r="Q3682" i="3"/>
  <c r="S3676" i="3"/>
  <c r="Q3676" i="3"/>
  <c r="R3676" i="3"/>
  <c r="R3670" i="3"/>
  <c r="V1843" i="2" s="1"/>
  <c r="S3670" i="3"/>
  <c r="W1843" i="2" s="1"/>
  <c r="R3588" i="3"/>
  <c r="S3588" i="3"/>
  <c r="Q3588" i="3"/>
  <c r="S3538" i="3"/>
  <c r="Q3538" i="3"/>
  <c r="R3538" i="3"/>
  <c r="Q3530" i="3"/>
  <c r="R3530" i="3"/>
  <c r="S3530" i="3"/>
  <c r="Q3523" i="3"/>
  <c r="R3523" i="3"/>
  <c r="V1769" i="2" s="1"/>
  <c r="S3523" i="3"/>
  <c r="W1769" i="2" s="1"/>
  <c r="Q3481" i="3"/>
  <c r="R3481" i="3"/>
  <c r="S3481" i="3"/>
  <c r="R3461" i="3"/>
  <c r="V1737" i="2" s="1"/>
  <c r="S3461" i="3"/>
  <c r="W1737" i="2" s="1"/>
  <c r="Q3461" i="3"/>
  <c r="R3434" i="3"/>
  <c r="Q3434" i="3"/>
  <c r="S3434" i="3"/>
  <c r="R3878" i="3"/>
  <c r="V1943" i="2" s="1"/>
  <c r="S3878" i="3"/>
  <c r="W1943" i="2" s="1"/>
  <c r="Q3864" i="3"/>
  <c r="R3864" i="3"/>
  <c r="V1934" i="2" s="1"/>
  <c r="S3864" i="3"/>
  <c r="W1934" i="2" s="1"/>
  <c r="S3824" i="3"/>
  <c r="W1913" i="2" s="1"/>
  <c r="R3815" i="3"/>
  <c r="V1912" i="2" s="1"/>
  <c r="Q3800" i="3"/>
  <c r="R3800" i="3"/>
  <c r="V1907" i="2" s="1"/>
  <c r="S3800" i="3"/>
  <c r="W1907" i="2" s="1"/>
  <c r="Q3771" i="3"/>
  <c r="R3771" i="3"/>
  <c r="V1891" i="2" s="1"/>
  <c r="S3771" i="3"/>
  <c r="W1891" i="2" s="1"/>
  <c r="Q3768" i="3"/>
  <c r="S3768" i="3"/>
  <c r="S3737" i="3"/>
  <c r="R3737" i="3"/>
  <c r="R3710" i="3"/>
  <c r="V1857" i="2" s="1"/>
  <c r="S3710" i="3"/>
  <c r="W1857" i="2" s="1"/>
  <c r="R3694" i="3"/>
  <c r="S3694" i="3"/>
  <c r="R3687" i="3"/>
  <c r="V1851" i="2" s="1"/>
  <c r="S3687" i="3"/>
  <c r="W1851" i="2" s="1"/>
  <c r="R3654" i="3"/>
  <c r="V1832" i="2" s="1"/>
  <c r="S3654" i="3"/>
  <c r="W1832" i="2" s="1"/>
  <c r="Q3654" i="3"/>
  <c r="S3635" i="3"/>
  <c r="W1821" i="2" s="1"/>
  <c r="S3615" i="3"/>
  <c r="Q3615" i="3"/>
  <c r="R3615" i="3"/>
  <c r="S3611" i="3"/>
  <c r="W1813" i="2" s="1"/>
  <c r="Q3611" i="3"/>
  <c r="Q3598" i="3"/>
  <c r="S3598" i="3"/>
  <c r="W1805" i="2" s="1"/>
  <c r="R3598" i="3"/>
  <c r="V1805" i="2" s="1"/>
  <c r="S3591" i="3"/>
  <c r="W1798" i="2" s="1"/>
  <c r="Q3591" i="3"/>
  <c r="R3591" i="3"/>
  <c r="V1798" i="2" s="1"/>
  <c r="R3581" i="3"/>
  <c r="S3581" i="3"/>
  <c r="Q3581" i="3"/>
  <c r="R3492" i="3"/>
  <c r="V1752" i="2" s="1"/>
  <c r="Q3492" i="3"/>
  <c r="S3492" i="3"/>
  <c r="W1752" i="2" s="1"/>
  <c r="S3487" i="3"/>
  <c r="W1750" i="2" s="1"/>
  <c r="Q3487" i="3"/>
  <c r="R3487" i="3"/>
  <c r="V1750" i="2" s="1"/>
  <c r="R3460" i="3"/>
  <c r="V1736" i="2" s="1"/>
  <c r="Q3460" i="3"/>
  <c r="S3460" i="3"/>
  <c r="W1736" i="2" s="1"/>
  <c r="S3445" i="3"/>
  <c r="Q3445" i="3"/>
  <c r="R3445" i="3"/>
  <c r="Q3401" i="3"/>
  <c r="R3401" i="3"/>
  <c r="S3401" i="3"/>
  <c r="Q3578" i="3"/>
  <c r="R3578" i="3"/>
  <c r="V1795" i="2" s="1"/>
  <c r="R3572" i="3"/>
  <c r="S3572" i="3"/>
  <c r="S3567" i="3"/>
  <c r="W1791" i="2" s="1"/>
  <c r="Q3567" i="3"/>
  <c r="R3567" i="3"/>
  <c r="V1791" i="2" s="1"/>
  <c r="Q3553" i="3"/>
  <c r="R3553" i="3"/>
  <c r="V1785" i="2" s="1"/>
  <c r="S3553" i="3"/>
  <c r="W1785" i="2" s="1"/>
  <c r="S3543" i="3"/>
  <c r="W1779" i="2" s="1"/>
  <c r="Q3543" i="3"/>
  <c r="R3532" i="3"/>
  <c r="Q3532" i="3"/>
  <c r="Q3493" i="3"/>
  <c r="R3493" i="3"/>
  <c r="V1753" i="2" s="1"/>
  <c r="S3479" i="3"/>
  <c r="Q3479" i="3"/>
  <c r="R3479" i="3"/>
  <c r="Q3473" i="3"/>
  <c r="R3473" i="3"/>
  <c r="V1744" i="2" s="1"/>
  <c r="S3473" i="3"/>
  <c r="W1744" i="2" s="1"/>
  <c r="S3455" i="3"/>
  <c r="W1731" i="2" s="1"/>
  <c r="Q3455" i="3"/>
  <c r="Q3385" i="3"/>
  <c r="R3385" i="3"/>
  <c r="V1699" i="2" s="1"/>
  <c r="S3385" i="3"/>
  <c r="W1699" i="2" s="1"/>
  <c r="S3375" i="3"/>
  <c r="Q3375" i="3"/>
  <c r="R3375" i="3"/>
  <c r="R3333" i="3"/>
  <c r="S3333" i="3"/>
  <c r="Q3333" i="3"/>
  <c r="Q3331" i="3"/>
  <c r="S3331" i="3"/>
  <c r="Q3315" i="3"/>
  <c r="S3315" i="3"/>
  <c r="W1661" i="2" s="1"/>
  <c r="R3315" i="3"/>
  <c r="V1661" i="2" s="1"/>
  <c r="Q3675" i="3"/>
  <c r="R3675" i="3"/>
  <c r="S3672" i="3"/>
  <c r="S3663" i="3"/>
  <c r="W1837" i="2" s="1"/>
  <c r="R3620" i="3"/>
  <c r="S3620" i="3"/>
  <c r="Q3620" i="3"/>
  <c r="S3614" i="3"/>
  <c r="Q3608" i="3"/>
  <c r="R3608" i="3"/>
  <c r="R3597" i="3"/>
  <c r="V1804" i="2" s="1"/>
  <c r="S3597" i="3"/>
  <c r="W1804" i="2" s="1"/>
  <c r="S3566" i="3"/>
  <c r="W1790" i="2" s="1"/>
  <c r="S3552" i="3"/>
  <c r="W1784" i="2" s="1"/>
  <c r="Q3529" i="3"/>
  <c r="S3529" i="3"/>
  <c r="R3526" i="3"/>
  <c r="S3526" i="3"/>
  <c r="Q3526" i="3"/>
  <c r="S3506" i="3"/>
  <c r="Q3506" i="3"/>
  <c r="S3496" i="3"/>
  <c r="S3490" i="3"/>
  <c r="R3490" i="3"/>
  <c r="R3476" i="3"/>
  <c r="Q3476" i="3"/>
  <c r="Q3466" i="3"/>
  <c r="S3466" i="3"/>
  <c r="R3459" i="3"/>
  <c r="V1735" i="2" s="1"/>
  <c r="S3459" i="3"/>
  <c r="W1735" i="2" s="1"/>
  <c r="Q3459" i="3"/>
  <c r="Q3422" i="3"/>
  <c r="S3422" i="3"/>
  <c r="W1716" i="2" s="1"/>
  <c r="R3422" i="3"/>
  <c r="V1716" i="2" s="1"/>
  <c r="Q3409" i="3"/>
  <c r="R3409" i="3"/>
  <c r="V1706" i="2" s="1"/>
  <c r="S3345" i="3"/>
  <c r="W1678" i="2" s="1"/>
  <c r="R3345" i="3"/>
  <c r="V1678" i="2" s="1"/>
  <c r="Q3345" i="3"/>
  <c r="Q3318" i="3"/>
  <c r="R3318" i="3"/>
  <c r="V1664" i="2" s="1"/>
  <c r="S3318" i="3"/>
  <c r="W1664" i="2" s="1"/>
  <c r="Q3643" i="3"/>
  <c r="R3643" i="3"/>
  <c r="V1829" i="2" s="1"/>
  <c r="Q3617" i="3"/>
  <c r="R3617" i="3"/>
  <c r="S3617" i="3"/>
  <c r="S3607" i="3"/>
  <c r="W1812" i="2" s="1"/>
  <c r="Q3607" i="3"/>
  <c r="R3596" i="3"/>
  <c r="V1803" i="2" s="1"/>
  <c r="Q3596" i="3"/>
  <c r="S3563" i="3"/>
  <c r="Q3563" i="3"/>
  <c r="Q3560" i="3"/>
  <c r="R3560" i="3"/>
  <c r="V1788" i="2" s="1"/>
  <c r="S3560" i="3"/>
  <c r="W1788" i="2" s="1"/>
  <c r="R3542" i="3"/>
  <c r="V1778" i="2" s="1"/>
  <c r="S3542" i="3"/>
  <c r="W1778" i="2" s="1"/>
  <c r="Q3510" i="3"/>
  <c r="R3510" i="3"/>
  <c r="Q3465" i="3"/>
  <c r="S3465" i="3"/>
  <c r="R3465" i="3"/>
  <c r="S3447" i="3"/>
  <c r="R3447" i="3"/>
  <c r="S3431" i="3"/>
  <c r="R3431" i="3"/>
  <c r="S3424" i="3"/>
  <c r="W1718" i="2" s="1"/>
  <c r="R3424" i="3"/>
  <c r="V1718" i="2" s="1"/>
  <c r="S3421" i="3"/>
  <c r="W1715" i="2" s="1"/>
  <c r="Q3421" i="3"/>
  <c r="S3399" i="3"/>
  <c r="W1702" i="2" s="1"/>
  <c r="R3399" i="3"/>
  <c r="V1702" i="2" s="1"/>
  <c r="Q3297" i="3"/>
  <c r="R3297" i="3"/>
  <c r="S3297" i="3"/>
  <c r="S3280" i="3"/>
  <c r="W1645" i="2" s="1"/>
  <c r="Q3280" i="3"/>
  <c r="R3280" i="3"/>
  <c r="V1645" i="2" s="1"/>
  <c r="Q3258" i="3"/>
  <c r="R3258" i="3"/>
  <c r="S3258" i="3"/>
  <c r="R3750" i="3"/>
  <c r="S3750" i="3"/>
  <c r="Q3723" i="3"/>
  <c r="R3723" i="3"/>
  <c r="V1870" i="2" s="1"/>
  <c r="R3638" i="3"/>
  <c r="V1824" i="2" s="1"/>
  <c r="S3638" i="3"/>
  <c r="W1824" i="2" s="1"/>
  <c r="Q3624" i="3"/>
  <c r="R3624" i="3"/>
  <c r="V1816" i="2" s="1"/>
  <c r="R3613" i="3"/>
  <c r="S3613" i="3"/>
  <c r="Q3613" i="3"/>
  <c r="R3604" i="3"/>
  <c r="V1810" i="2" s="1"/>
  <c r="S3604" i="3"/>
  <c r="W1810" i="2" s="1"/>
  <c r="Q3604" i="3"/>
  <c r="S3599" i="3"/>
  <c r="W1806" i="2" s="1"/>
  <c r="Q3599" i="3"/>
  <c r="R3599" i="3"/>
  <c r="V1806" i="2" s="1"/>
  <c r="Q3593" i="3"/>
  <c r="S3593" i="3"/>
  <c r="W1800" i="2" s="1"/>
  <c r="R3590" i="3"/>
  <c r="V1797" i="2" s="1"/>
  <c r="S3590" i="3"/>
  <c r="W1797" i="2" s="1"/>
  <c r="Q3590" i="3"/>
  <c r="Q3576" i="3"/>
  <c r="R3576" i="3"/>
  <c r="S3576" i="3"/>
  <c r="Q3569" i="3"/>
  <c r="R3569" i="3"/>
  <c r="V1793" i="2" s="1"/>
  <c r="R3565" i="3"/>
  <c r="S3565" i="3"/>
  <c r="Q3565" i="3"/>
  <c r="S3551" i="3"/>
  <c r="W1783" i="2" s="1"/>
  <c r="Q3551" i="3"/>
  <c r="R3551" i="3"/>
  <c r="V1783" i="2" s="1"/>
  <c r="R3548" i="3"/>
  <c r="S3548" i="3"/>
  <c r="Q3545" i="3"/>
  <c r="S3545" i="3"/>
  <c r="W1780" i="2" s="1"/>
  <c r="Q3534" i="3"/>
  <c r="S3534" i="3"/>
  <c r="W1774" i="2" s="1"/>
  <c r="Q3528" i="3"/>
  <c r="R3528" i="3"/>
  <c r="S3520" i="3"/>
  <c r="W1766" i="2" s="1"/>
  <c r="R3520" i="3"/>
  <c r="V1766" i="2" s="1"/>
  <c r="Q3517" i="3"/>
  <c r="R3517" i="3"/>
  <c r="V1763" i="2" s="1"/>
  <c r="S3495" i="3"/>
  <c r="W1755" i="2" s="1"/>
  <c r="Q3495" i="3"/>
  <c r="R3495" i="3"/>
  <c r="V1755" i="2" s="1"/>
  <c r="Q3486" i="3"/>
  <c r="S3486" i="3"/>
  <c r="W1749" i="2" s="1"/>
  <c r="R3468" i="3"/>
  <c r="S3468" i="3"/>
  <c r="Q3462" i="3"/>
  <c r="R3462" i="3"/>
  <c r="V1738" i="2" s="1"/>
  <c r="R3451" i="3"/>
  <c r="V1727" i="2" s="1"/>
  <c r="S3451" i="3"/>
  <c r="W1727" i="2" s="1"/>
  <c r="Q3451" i="3"/>
  <c r="Q3449" i="3"/>
  <c r="S3449" i="3"/>
  <c r="R3436" i="3"/>
  <c r="S3436" i="3"/>
  <c r="Q3436" i="3"/>
  <c r="Q3433" i="3"/>
  <c r="R3433" i="3"/>
  <c r="V1725" i="2" s="1"/>
  <c r="S3433" i="3"/>
  <c r="W1725" i="2" s="1"/>
  <c r="Q3430" i="3"/>
  <c r="S3430" i="3"/>
  <c r="R3430" i="3"/>
  <c r="R3418" i="3"/>
  <c r="V1712" i="2" s="1"/>
  <c r="S3418" i="3"/>
  <c r="W1712" i="2" s="1"/>
  <c r="R3404" i="3"/>
  <c r="S3404" i="3"/>
  <c r="Q3404" i="3"/>
  <c r="R3356" i="3"/>
  <c r="V1683" i="2" s="1"/>
  <c r="S3356" i="3"/>
  <c r="W1683" i="2" s="1"/>
  <c r="Q3356" i="3"/>
  <c r="R3872" i="3"/>
  <c r="V1937" i="2" s="1"/>
  <c r="R3808" i="3"/>
  <c r="R3806" i="3"/>
  <c r="S3806" i="3"/>
  <c r="Q3779" i="3"/>
  <c r="R3779" i="3"/>
  <c r="R3744" i="3"/>
  <c r="V1879" i="2" s="1"/>
  <c r="Q3681" i="3"/>
  <c r="Q3667" i="3"/>
  <c r="R3667" i="3"/>
  <c r="V1841" i="2" s="1"/>
  <c r="S3667" i="3"/>
  <c r="W1841" i="2" s="1"/>
  <c r="S3665" i="3"/>
  <c r="W1839" i="2" s="1"/>
  <c r="R3665" i="3"/>
  <c r="V1839" i="2" s="1"/>
  <c r="Q3626" i="3"/>
  <c r="S3626" i="3"/>
  <c r="S3623" i="3"/>
  <c r="W1815" i="2" s="1"/>
  <c r="Q3616" i="3"/>
  <c r="Q3610" i="3"/>
  <c r="S3610" i="3"/>
  <c r="S3579" i="3"/>
  <c r="R3579" i="3"/>
  <c r="S3522" i="3"/>
  <c r="W1768" i="2" s="1"/>
  <c r="R3522" i="3"/>
  <c r="V1768" i="2" s="1"/>
  <c r="S3514" i="3"/>
  <c r="W1760" i="2" s="1"/>
  <c r="Q3514" i="3"/>
  <c r="R3500" i="3"/>
  <c r="Q3500" i="3"/>
  <c r="R3429" i="3"/>
  <c r="V1723" i="2" s="1"/>
  <c r="Q3429" i="3"/>
  <c r="S3429" i="3"/>
  <c r="W1723" i="2" s="1"/>
  <c r="S3426" i="3"/>
  <c r="W1720" i="2" s="1"/>
  <c r="Q3426" i="3"/>
  <c r="Q3417" i="3"/>
  <c r="R3417" i="3"/>
  <c r="V1711" i="2" s="1"/>
  <c r="S3417" i="3"/>
  <c r="W1711" i="2" s="1"/>
  <c r="S3392" i="3"/>
  <c r="R3392" i="3"/>
  <c r="Q3392" i="3"/>
  <c r="R3370" i="3"/>
  <c r="Q3370" i="3"/>
  <c r="S3370" i="3"/>
  <c r="S3367" i="3"/>
  <c r="R3367" i="3"/>
  <c r="Q3313" i="3"/>
  <c r="R3313" i="3"/>
  <c r="V1659" i="2" s="1"/>
  <c r="S3313" i="3"/>
  <c r="W1659" i="2" s="1"/>
  <c r="Q3683" i="3"/>
  <c r="R3683" i="3"/>
  <c r="V1847" i="2" s="1"/>
  <c r="S3664" i="3"/>
  <c r="W1838" i="2" s="1"/>
  <c r="S3644" i="3"/>
  <c r="Q3640" i="3"/>
  <c r="R3640" i="3"/>
  <c r="V1826" i="2" s="1"/>
  <c r="R3606" i="3"/>
  <c r="V1811" i="2" s="1"/>
  <c r="S3606" i="3"/>
  <c r="W1811" i="2" s="1"/>
  <c r="S3584" i="3"/>
  <c r="R3575" i="3"/>
  <c r="S3559" i="3"/>
  <c r="W1787" i="2" s="1"/>
  <c r="R3559" i="3"/>
  <c r="V1787" i="2" s="1"/>
  <c r="R3556" i="3"/>
  <c r="S3556" i="3"/>
  <c r="Q3556" i="3"/>
  <c r="S3550" i="3"/>
  <c r="W1782" i="2" s="1"/>
  <c r="Q3544" i="3"/>
  <c r="R3544" i="3"/>
  <c r="R3533" i="3"/>
  <c r="V1773" i="2" s="1"/>
  <c r="S3533" i="3"/>
  <c r="W1773" i="2" s="1"/>
  <c r="R3524" i="3"/>
  <c r="V1770" i="2" s="1"/>
  <c r="Q3524" i="3"/>
  <c r="S3524" i="3"/>
  <c r="W1770" i="2" s="1"/>
  <c r="R3516" i="3"/>
  <c r="V1762" i="2" s="1"/>
  <c r="S3516" i="3"/>
  <c r="W1762" i="2" s="1"/>
  <c r="Q3516" i="3"/>
  <c r="Q3494" i="3"/>
  <c r="R3494" i="3"/>
  <c r="V1754" i="2" s="1"/>
  <c r="S3482" i="3"/>
  <c r="W1745" i="2" s="1"/>
  <c r="Q3477" i="3"/>
  <c r="R3477" i="3"/>
  <c r="S3474" i="3"/>
  <c r="Q3474" i="3"/>
  <c r="S3471" i="3"/>
  <c r="W1742" i="2" s="1"/>
  <c r="R3471" i="3"/>
  <c r="V1742" i="2" s="1"/>
  <c r="Q3471" i="3"/>
  <c r="R3467" i="3"/>
  <c r="Q3467" i="3"/>
  <c r="S3467" i="3"/>
  <c r="Q3453" i="3"/>
  <c r="S3453" i="3"/>
  <c r="W1729" i="2" s="1"/>
  <c r="R3428" i="3"/>
  <c r="V1722" i="2" s="1"/>
  <c r="S3428" i="3"/>
  <c r="W1722" i="2" s="1"/>
  <c r="Q3428" i="3"/>
  <c r="S3407" i="3"/>
  <c r="W1705" i="2" s="1"/>
  <c r="Q3407" i="3"/>
  <c r="R3407" i="3"/>
  <c r="V1705" i="2" s="1"/>
  <c r="R3397" i="3"/>
  <c r="Q3397" i="3"/>
  <c r="S3397" i="3"/>
  <c r="Q3381" i="3"/>
  <c r="S3381" i="3"/>
  <c r="W1695" i="2" s="1"/>
  <c r="S3256" i="3"/>
  <c r="W1631" i="2" s="1"/>
  <c r="R3256" i="3"/>
  <c r="V1631" i="2" s="1"/>
  <c r="Q3256" i="3"/>
  <c r="Q3187" i="3"/>
  <c r="R3187" i="3"/>
  <c r="S3187" i="3"/>
  <c r="Q3497" i="3"/>
  <c r="R3497" i="3"/>
  <c r="V1756" i="2" s="1"/>
  <c r="Q3485" i="3"/>
  <c r="R3485" i="3"/>
  <c r="V1748" i="2" s="1"/>
  <c r="Q3475" i="3"/>
  <c r="R3475" i="3"/>
  <c r="Q3441" i="3"/>
  <c r="R3441" i="3"/>
  <c r="Q3398" i="3"/>
  <c r="S3398" i="3"/>
  <c r="Q3390" i="3"/>
  <c r="S3390" i="3"/>
  <c r="R3372" i="3"/>
  <c r="S3372" i="3"/>
  <c r="Q3372" i="3"/>
  <c r="Q3353" i="3"/>
  <c r="R3353" i="3"/>
  <c r="Q3351" i="3"/>
  <c r="S3351" i="3"/>
  <c r="R3349" i="3"/>
  <c r="S3349" i="3"/>
  <c r="Q3302" i="3"/>
  <c r="R3302" i="3"/>
  <c r="S3302" i="3"/>
  <c r="Q3259" i="3"/>
  <c r="R3259" i="3"/>
  <c r="V1632" i="2" s="1"/>
  <c r="S3259" i="3"/>
  <c r="W1632" i="2" s="1"/>
  <c r="R3249" i="3"/>
  <c r="S3249" i="3"/>
  <c r="Q3207" i="3"/>
  <c r="R3207" i="3"/>
  <c r="S3207" i="3"/>
  <c r="S3200" i="3"/>
  <c r="W1609" i="2" s="1"/>
  <c r="Q3358" i="3"/>
  <c r="S3358" i="3"/>
  <c r="W1685" i="2" s="1"/>
  <c r="Q3295" i="3"/>
  <c r="S3295" i="3"/>
  <c r="W1654" i="2" s="1"/>
  <c r="R3295" i="3"/>
  <c r="V1654" i="2" s="1"/>
  <c r="Q3274" i="3"/>
  <c r="R3274" i="3"/>
  <c r="V1639" i="2" s="1"/>
  <c r="S3274" i="3"/>
  <c r="W1639" i="2" s="1"/>
  <c r="S3632" i="3"/>
  <c r="W1818" i="2" s="1"/>
  <c r="Q3601" i="3"/>
  <c r="R3601" i="3"/>
  <c r="V1808" i="2" s="1"/>
  <c r="R3574" i="3"/>
  <c r="S3574" i="3"/>
  <c r="Q3537" i="3"/>
  <c r="R3537" i="3"/>
  <c r="V1777" i="2" s="1"/>
  <c r="Q3457" i="3"/>
  <c r="S3457" i="3"/>
  <c r="W1733" i="2" s="1"/>
  <c r="R3420" i="3"/>
  <c r="V1714" i="2" s="1"/>
  <c r="S3420" i="3"/>
  <c r="W1714" i="2" s="1"/>
  <c r="Q3420" i="3"/>
  <c r="R3415" i="3"/>
  <c r="Q3374" i="3"/>
  <c r="R3374" i="3"/>
  <c r="R3365" i="3"/>
  <c r="Q3365" i="3"/>
  <c r="S3365" i="3"/>
  <c r="R3362" i="3"/>
  <c r="Q3326" i="3"/>
  <c r="S3326" i="3"/>
  <c r="R3323" i="3"/>
  <c r="V1669" i="2" s="1"/>
  <c r="R3317" i="3"/>
  <c r="V1663" i="2" s="1"/>
  <c r="S3317" i="3"/>
  <c r="W1663" i="2" s="1"/>
  <c r="S3283" i="3"/>
  <c r="W1648" i="2" s="1"/>
  <c r="Q3283" i="3"/>
  <c r="R3364" i="3"/>
  <c r="S3364" i="3"/>
  <c r="Q3364" i="3"/>
  <c r="Q3343" i="3"/>
  <c r="S3343" i="3"/>
  <c r="W1676" i="2" s="1"/>
  <c r="R3343" i="3"/>
  <c r="V1676" i="2" s="1"/>
  <c r="Q3294" i="3"/>
  <c r="S3294" i="3"/>
  <c r="W1653" i="2" s="1"/>
  <c r="R3285" i="3"/>
  <c r="V1650" i="2" s="1"/>
  <c r="S3285" i="3"/>
  <c r="W1650" i="2" s="1"/>
  <c r="Q3285" i="3"/>
  <c r="R3622" i="3"/>
  <c r="S3622" i="3"/>
  <c r="Q3585" i="3"/>
  <c r="R3585" i="3"/>
  <c r="R3558" i="3"/>
  <c r="V1786" i="2" s="1"/>
  <c r="S3558" i="3"/>
  <c r="W1786" i="2" s="1"/>
  <c r="S3439" i="3"/>
  <c r="Q3439" i="3"/>
  <c r="R3439" i="3"/>
  <c r="R3388" i="3"/>
  <c r="S3388" i="3"/>
  <c r="Q3388" i="3"/>
  <c r="R3309" i="3"/>
  <c r="S3309" i="3"/>
  <c r="Q3309" i="3"/>
  <c r="R3293" i="3"/>
  <c r="V1652" i="2" s="1"/>
  <c r="S3293" i="3"/>
  <c r="W1652" i="2" s="1"/>
  <c r="Q3293" i="3"/>
  <c r="Q3366" i="3"/>
  <c r="S3366" i="3"/>
  <c r="R3325" i="3"/>
  <c r="S3325" i="3"/>
  <c r="Q3276" i="3"/>
  <c r="S3276" i="3"/>
  <c r="W1641" i="2" s="1"/>
  <c r="S3251" i="3"/>
  <c r="R3245" i="3"/>
  <c r="S3245" i="3"/>
  <c r="Q3245" i="3"/>
  <c r="R3214" i="3"/>
  <c r="S3214" i="3"/>
  <c r="Q3214" i="3"/>
  <c r="R3444" i="3"/>
  <c r="S3444" i="3"/>
  <c r="Q3425" i="3"/>
  <c r="R3425" i="3"/>
  <c r="V1719" i="2" s="1"/>
  <c r="R3412" i="3"/>
  <c r="V1709" i="2" s="1"/>
  <c r="S3412" i="3"/>
  <c r="W1709" i="2" s="1"/>
  <c r="Q3393" i="3"/>
  <c r="R3393" i="3"/>
  <c r="R3380" i="3"/>
  <c r="V1694" i="2" s="1"/>
  <c r="S3380" i="3"/>
  <c r="W1694" i="2" s="1"/>
  <c r="Q3361" i="3"/>
  <c r="R3361" i="3"/>
  <c r="V1688" i="2" s="1"/>
  <c r="S3339" i="3"/>
  <c r="W1672" i="2" s="1"/>
  <c r="Q3339" i="3"/>
  <c r="Q3311" i="3"/>
  <c r="S3311" i="3"/>
  <c r="R3301" i="3"/>
  <c r="S3301" i="3"/>
  <c r="Q3287" i="3"/>
  <c r="R3287" i="3"/>
  <c r="S3238" i="3"/>
  <c r="Q3238" i="3"/>
  <c r="R3238" i="3"/>
  <c r="R3222" i="3"/>
  <c r="V1618" i="2" s="1"/>
  <c r="S3222" i="3"/>
  <c r="W1618" i="2" s="1"/>
  <c r="Q3194" i="3"/>
  <c r="R3194" i="3"/>
  <c r="V1603" i="2" s="1"/>
  <c r="S3194" i="3"/>
  <c r="W1603" i="2" s="1"/>
  <c r="Q3346" i="3"/>
  <c r="R3346" i="3"/>
  <c r="V1679" i="2" s="1"/>
  <c r="R3341" i="3"/>
  <c r="V1674" i="2" s="1"/>
  <c r="S3341" i="3"/>
  <c r="W1674" i="2" s="1"/>
  <c r="Q3341" i="3"/>
  <c r="Q3307" i="3"/>
  <c r="R3307" i="3"/>
  <c r="V1656" i="2" s="1"/>
  <c r="R3281" i="3"/>
  <c r="V1646" i="2" s="1"/>
  <c r="S3281" i="3"/>
  <c r="W1646" i="2" s="1"/>
  <c r="Q3281" i="3"/>
  <c r="S3272" i="3"/>
  <c r="W1637" i="2" s="1"/>
  <c r="Q3272" i="3"/>
  <c r="R3272" i="3"/>
  <c r="V1637" i="2" s="1"/>
  <c r="R3269" i="3"/>
  <c r="S3269" i="3"/>
  <c r="Q3269" i="3"/>
  <c r="R3263" i="3"/>
  <c r="V1633" i="2" s="1"/>
  <c r="Q3218" i="3"/>
  <c r="R3218" i="3"/>
  <c r="V1614" i="2" s="1"/>
  <c r="S3218" i="3"/>
  <c r="W1614" i="2" s="1"/>
  <c r="Q3310" i="3"/>
  <c r="S3310" i="3"/>
  <c r="S3320" i="3"/>
  <c r="W1666" i="2" s="1"/>
  <c r="Q3320" i="3"/>
  <c r="S3304" i="3"/>
  <c r="Q3304" i="3"/>
  <c r="S3288" i="3"/>
  <c r="Q3288" i="3"/>
  <c r="R3253" i="3"/>
  <c r="S3253" i="3"/>
  <c r="S3232" i="3"/>
  <c r="W1625" i="2" s="1"/>
  <c r="Q3232" i="3"/>
  <c r="R3232" i="3"/>
  <c r="V1625" i="2" s="1"/>
  <c r="Q3226" i="3"/>
  <c r="R3226" i="3"/>
  <c r="V1622" i="2" s="1"/>
  <c r="S3226" i="3"/>
  <c r="W1622" i="2" s="1"/>
  <c r="R3190" i="3"/>
  <c r="V1600" i="2" s="1"/>
  <c r="S3190" i="3"/>
  <c r="W1600" i="2" s="1"/>
  <c r="Q3190" i="3"/>
  <c r="R3182" i="3"/>
  <c r="S3182" i="3"/>
  <c r="Q3282" i="3"/>
  <c r="R3267" i="3"/>
  <c r="V1635" i="2" s="1"/>
  <c r="Q3242" i="3"/>
  <c r="R3242" i="3"/>
  <c r="S3242" i="3"/>
  <c r="Q3234" i="3"/>
  <c r="R3234" i="3"/>
  <c r="S3234" i="3"/>
  <c r="Q3225" i="3"/>
  <c r="S3225" i="3"/>
  <c r="W1621" i="2" s="1"/>
  <c r="Q3338" i="3"/>
  <c r="R3338" i="3"/>
  <c r="S3328" i="3"/>
  <c r="Q3328" i="3"/>
  <c r="S3312" i="3"/>
  <c r="W1658" i="2" s="1"/>
  <c r="Q3312" i="3"/>
  <c r="S3296" i="3"/>
  <c r="Q3296" i="3"/>
  <c r="Q3215" i="3"/>
  <c r="R3215" i="3"/>
  <c r="S3215" i="3"/>
  <c r="Q3271" i="3"/>
  <c r="R3271" i="3"/>
  <c r="R3261" i="3"/>
  <c r="S3261" i="3"/>
  <c r="Q3261" i="3"/>
  <c r="Q3254" i="3"/>
  <c r="R3254" i="3"/>
  <c r="V1629" i="2" s="1"/>
  <c r="S3254" i="3"/>
  <c r="W1629" i="2" s="1"/>
  <c r="Q3247" i="3"/>
  <c r="R3247" i="3"/>
  <c r="Q3241" i="3"/>
  <c r="R3241" i="3"/>
  <c r="S3241" i="3"/>
  <c r="Q3219" i="3"/>
  <c r="R3219" i="3"/>
  <c r="V1615" i="2" s="1"/>
  <c r="S3219" i="3"/>
  <c r="W1615" i="2" s="1"/>
  <c r="S3208" i="3"/>
  <c r="Q3208" i="3"/>
  <c r="Q3201" i="3"/>
  <c r="S3201" i="3"/>
  <c r="W1610" i="2" s="1"/>
  <c r="Q3193" i="3"/>
  <c r="S3193" i="3"/>
  <c r="W1602" i="2" s="1"/>
  <c r="Q3264" i="3"/>
  <c r="Q3255" i="3"/>
  <c r="R3255" i="3"/>
  <c r="V1630" i="2" s="1"/>
  <c r="Q3210" i="3"/>
  <c r="R3210" i="3"/>
  <c r="S3210" i="3"/>
  <c r="R3206" i="3"/>
  <c r="S3206" i="3"/>
  <c r="Q3203" i="3"/>
  <c r="R3203" i="3"/>
  <c r="V1611" i="2" s="1"/>
  <c r="Q3199" i="3"/>
  <c r="R3199" i="3"/>
  <c r="V1608" i="2" s="1"/>
  <c r="S3199" i="3"/>
  <c r="W1608" i="2" s="1"/>
  <c r="R3181" i="3"/>
  <c r="S3181" i="3"/>
  <c r="Q3266" i="3"/>
  <c r="R3266" i="3"/>
  <c r="V1634" i="2" s="1"/>
  <c r="S3266" i="3"/>
  <c r="W1634" i="2" s="1"/>
  <c r="R3237" i="3"/>
  <c r="V1628" i="2" s="1"/>
  <c r="S3237" i="3"/>
  <c r="W1628" i="2" s="1"/>
  <c r="S3224" i="3"/>
  <c r="W1620" i="2" s="1"/>
  <c r="Q3224" i="3"/>
  <c r="Q3217" i="3"/>
  <c r="S3217" i="3"/>
  <c r="W1613" i="2" s="1"/>
  <c r="S3192" i="3"/>
  <c r="Q3192" i="3"/>
  <c r="Q3185" i="3"/>
  <c r="S3185" i="3"/>
  <c r="Q3330" i="3"/>
  <c r="R3330" i="3"/>
  <c r="V1671" i="2" s="1"/>
  <c r="Q3322" i="3"/>
  <c r="R3322" i="3"/>
  <c r="V1668" i="2" s="1"/>
  <c r="R3314" i="3"/>
  <c r="V1660" i="2" s="1"/>
  <c r="Q3306" i="3"/>
  <c r="R3306" i="3"/>
  <c r="V1655" i="2" s="1"/>
  <c r="Q3298" i="3"/>
  <c r="R3298" i="3"/>
  <c r="Q3290" i="3"/>
  <c r="R3290" i="3"/>
  <c r="S3290" i="3"/>
  <c r="R3277" i="3"/>
  <c r="V1642" i="2" s="1"/>
  <c r="S3277" i="3"/>
  <c r="W1642" i="2" s="1"/>
  <c r="Q3250" i="3"/>
  <c r="R3250" i="3"/>
  <c r="S3250" i="3"/>
  <c r="Q3239" i="3"/>
  <c r="R3239" i="3"/>
  <c r="Q3227" i="3"/>
  <c r="R3227" i="3"/>
  <c r="V1623" i="2" s="1"/>
  <c r="Q3223" i="3"/>
  <c r="R3223" i="3"/>
  <c r="V1619" i="2" s="1"/>
  <c r="S3223" i="3"/>
  <c r="W1619" i="2" s="1"/>
  <c r="Q3202" i="3"/>
  <c r="R3202" i="3"/>
  <c r="S3202" i="3"/>
  <c r="R3198" i="3"/>
  <c r="V1607" i="2" s="1"/>
  <c r="S3198" i="3"/>
  <c r="W1607" i="2" s="1"/>
  <c r="Q3195" i="3"/>
  <c r="R3195" i="3"/>
  <c r="V1604" i="2" s="1"/>
  <c r="Q3191" i="3"/>
  <c r="R3191" i="3"/>
  <c r="V1601" i="2" s="1"/>
  <c r="S3191" i="3"/>
  <c r="W1601" i="2" s="1"/>
  <c r="Q3279" i="3"/>
  <c r="R3279" i="3"/>
  <c r="V1644" i="2" s="1"/>
  <c r="S3216" i="3"/>
  <c r="W1612" i="2" s="1"/>
  <c r="Q3216" i="3"/>
  <c r="Q3209" i="3"/>
  <c r="S3209" i="3"/>
  <c r="S3184" i="3"/>
  <c r="Q3184" i="3"/>
  <c r="R3228" i="3"/>
  <c r="R3220" i="3"/>
  <c r="V1616" i="2" s="1"/>
  <c r="R3212" i="3"/>
  <c r="R3204" i="3"/>
  <c r="R3196" i="3"/>
  <c r="V1605" i="2" s="1"/>
  <c r="R3188" i="3"/>
  <c r="R3180" i="3"/>
  <c r="V1599" i="2" s="1"/>
  <c r="S3229" i="3"/>
  <c r="S3221" i="3"/>
  <c r="W1617" i="2" s="1"/>
  <c r="S3213" i="3"/>
  <c r="S3205" i="3"/>
  <c r="S3197" i="3"/>
  <c r="W1606" i="2" s="1"/>
  <c r="S3189" i="3"/>
  <c r="Q3169" i="3"/>
  <c r="R3169" i="3"/>
  <c r="Q3041" i="3"/>
  <c r="R3041" i="3"/>
  <c r="S3041" i="3"/>
  <c r="Q3121" i="3"/>
  <c r="R3121" i="3"/>
  <c r="R3067" i="3"/>
  <c r="V1540" i="2" s="1"/>
  <c r="T1540" i="2"/>
  <c r="U1540" i="2" s="1"/>
  <c r="Q3033" i="3"/>
  <c r="R3033" i="3"/>
  <c r="V1523" i="2" s="1"/>
  <c r="Q3051" i="3"/>
  <c r="R3051" i="3"/>
  <c r="R2692" i="3"/>
  <c r="R2575" i="3"/>
  <c r="V1289" i="2" s="1"/>
  <c r="S1444" i="2"/>
  <c r="T1558" i="2"/>
  <c r="U1558" i="2" s="1"/>
  <c r="T1553" i="2"/>
  <c r="U1553" i="2" s="1"/>
  <c r="S1523" i="2"/>
  <c r="P3147" i="3"/>
  <c r="S3147" i="3" s="1"/>
  <c r="Q3142" i="3"/>
  <c r="P3114" i="3"/>
  <c r="S3114" i="3" s="1"/>
  <c r="P3105" i="3"/>
  <c r="S3105" i="3" s="1"/>
  <c r="W1561" i="2" s="1"/>
  <c r="P3090" i="3"/>
  <c r="T1549" i="2" s="1"/>
  <c r="U1549" i="2" s="1"/>
  <c r="Q3069" i="3"/>
  <c r="T1289" i="2"/>
  <c r="U1289" i="2" s="1"/>
  <c r="S1277" i="2"/>
  <c r="S1177" i="2"/>
  <c r="S1165" i="2"/>
  <c r="S1147" i="2"/>
  <c r="S2390" i="3"/>
  <c r="W1202" i="2" s="1"/>
  <c r="S1466" i="2"/>
  <c r="S1405" i="2"/>
  <c r="P2969" i="3"/>
  <c r="R2969" i="3" s="1"/>
  <c r="V1493" i="2" s="1"/>
  <c r="S2787" i="3"/>
  <c r="T1576" i="2"/>
  <c r="U1576" i="2" s="1"/>
  <c r="S1571" i="2"/>
  <c r="T1550" i="2"/>
  <c r="U1550" i="2" s="1"/>
  <c r="S1539" i="2"/>
  <c r="S1521" i="2"/>
  <c r="Q3019" i="3"/>
  <c r="S1590" i="2"/>
  <c r="S1289" i="2"/>
  <c r="S1276" i="2"/>
  <c r="P2545" i="3"/>
  <c r="Q2545" i="3" s="1"/>
  <c r="S2318" i="3"/>
  <c r="S1465" i="2"/>
  <c r="S1576" i="2"/>
  <c r="T1538" i="2"/>
  <c r="U1538" i="2" s="1"/>
  <c r="S1531" i="2"/>
  <c r="Q3085" i="3"/>
  <c r="P3035" i="3"/>
  <c r="T1525" i="2" s="1"/>
  <c r="U1525" i="2" s="1"/>
  <c r="P3027" i="3"/>
  <c r="S1585" i="2"/>
  <c r="S1319" i="2"/>
  <c r="T1269" i="2"/>
  <c r="U1269" i="2" s="1"/>
  <c r="S1252" i="2"/>
  <c r="S1201" i="2"/>
  <c r="S1182" i="2"/>
  <c r="S1172" i="2"/>
  <c r="P2481" i="3"/>
  <c r="Q2481" i="3" s="1"/>
  <c r="S1424" i="2"/>
  <c r="S1397" i="2"/>
  <c r="S2973" i="3"/>
  <c r="S2931" i="3"/>
  <c r="W1475" i="2" s="1"/>
  <c r="T1574" i="2"/>
  <c r="U1574" i="2" s="1"/>
  <c r="S1527" i="2"/>
  <c r="R3091" i="3"/>
  <c r="V1550" i="2" s="1"/>
  <c r="S3075" i="3"/>
  <c r="P3064" i="3"/>
  <c r="R3049" i="3"/>
  <c r="P3034" i="3"/>
  <c r="T1524" i="2" s="1"/>
  <c r="U1524" i="2" s="1"/>
  <c r="P3026" i="3"/>
  <c r="Q3026" i="3" s="1"/>
  <c r="S3017" i="3"/>
  <c r="S1287" i="2"/>
  <c r="S1267" i="2"/>
  <c r="T1248" i="2"/>
  <c r="U1248" i="2" s="1"/>
  <c r="S1225" i="2"/>
  <c r="S1171" i="2"/>
  <c r="R3075" i="3"/>
  <c r="S1316" i="2"/>
  <c r="S1301" i="2"/>
  <c r="T1241" i="2"/>
  <c r="U1241" i="2" s="1"/>
  <c r="T1178" i="2"/>
  <c r="U1178" i="2" s="1"/>
  <c r="S2575" i="3"/>
  <c r="W1289" i="2" s="1"/>
  <c r="S2424" i="3"/>
  <c r="W1216" i="2" s="1"/>
  <c r="S1445" i="2"/>
  <c r="P3001" i="3"/>
  <c r="Q3001" i="3" s="1"/>
  <c r="S2949" i="3"/>
  <c r="P2936" i="3"/>
  <c r="S2936" i="3" s="1"/>
  <c r="W1472" i="2" s="1"/>
  <c r="P3088" i="3"/>
  <c r="Q3088" i="3" s="1"/>
  <c r="R3020" i="3"/>
  <c r="Q3020" i="3"/>
  <c r="S3020" i="3"/>
  <c r="R3124" i="3"/>
  <c r="S3124" i="3"/>
  <c r="W1570" i="2" s="1"/>
  <c r="Q3124" i="3"/>
  <c r="T1570" i="2"/>
  <c r="U1570" i="2" s="1"/>
  <c r="Q3073" i="3"/>
  <c r="R3073" i="3"/>
  <c r="S3073" i="3"/>
  <c r="R2678" i="3"/>
  <c r="V1344" i="2" s="1"/>
  <c r="T1344" i="2"/>
  <c r="U1344" i="2" s="1"/>
  <c r="Q3161" i="3"/>
  <c r="S3161" i="3"/>
  <c r="Q3129" i="3"/>
  <c r="S3129" i="3"/>
  <c r="S3120" i="3"/>
  <c r="Q3120" i="3"/>
  <c r="S1592" i="2"/>
  <c r="P3171" i="3"/>
  <c r="S1584" i="2"/>
  <c r="P3153" i="3"/>
  <c r="Q3145" i="3"/>
  <c r="S3145" i="3"/>
  <c r="W1579" i="2" s="1"/>
  <c r="Q3123" i="3"/>
  <c r="S3123" i="3"/>
  <c r="S3072" i="3"/>
  <c r="Q3072" i="3"/>
  <c r="P3060" i="3"/>
  <c r="T1533" i="2" s="1"/>
  <c r="U1533" i="2" s="1"/>
  <c r="S1533" i="2"/>
  <c r="S3040" i="3"/>
  <c r="Q3040" i="3"/>
  <c r="P2184" i="3"/>
  <c r="T1097" i="2" s="1"/>
  <c r="U1097" i="2" s="1"/>
  <c r="S1368" i="2"/>
  <c r="S1363" i="2"/>
  <c r="S1321" i="2"/>
  <c r="S1304" i="2"/>
  <c r="S1211" i="2"/>
  <c r="S1181" i="2"/>
  <c r="S1159" i="2"/>
  <c r="S1485" i="2"/>
  <c r="S1441" i="2"/>
  <c r="S1404" i="2"/>
  <c r="S1391" i="2"/>
  <c r="R2957" i="3"/>
  <c r="V1485" i="2" s="1"/>
  <c r="T1579" i="2"/>
  <c r="U1579" i="2" s="1"/>
  <c r="S1565" i="2"/>
  <c r="T1552" i="2"/>
  <c r="U1552" i="2" s="1"/>
  <c r="S1541" i="2"/>
  <c r="T1534" i="2"/>
  <c r="U1534" i="2" s="1"/>
  <c r="P3170" i="3"/>
  <c r="T1591" i="2" s="1"/>
  <c r="U1591" i="2" s="1"/>
  <c r="S1591" i="2"/>
  <c r="S3163" i="3"/>
  <c r="R3148" i="3"/>
  <c r="S3148" i="3"/>
  <c r="W1582" i="2" s="1"/>
  <c r="S3140" i="3"/>
  <c r="R3132" i="3"/>
  <c r="S3132" i="3"/>
  <c r="R3092" i="3"/>
  <c r="V1551" i="2" s="1"/>
  <c r="S3092" i="3"/>
  <c r="W1551" i="2" s="1"/>
  <c r="Q3067" i="3"/>
  <c r="S3067" i="3"/>
  <c r="W1540" i="2" s="1"/>
  <c r="S3059" i="3"/>
  <c r="W1532" i="2" s="1"/>
  <c r="R3052" i="3"/>
  <c r="V1527" i="2" s="1"/>
  <c r="S3052" i="3"/>
  <c r="W1527" i="2" s="1"/>
  <c r="T1527" i="2"/>
  <c r="U1527" i="2" s="1"/>
  <c r="S3025" i="3"/>
  <c r="W1516" i="2" s="1"/>
  <c r="S3016" i="3"/>
  <c r="Q3016" i="3"/>
  <c r="S1240" i="2"/>
  <c r="S1095" i="2"/>
  <c r="S1338" i="2"/>
  <c r="T1266" i="2"/>
  <c r="U1266" i="2" s="1"/>
  <c r="S1166" i="2"/>
  <c r="R2615" i="3"/>
  <c r="S1481" i="2"/>
  <c r="Q2957" i="3"/>
  <c r="T1582" i="2"/>
  <c r="U1582" i="2" s="1"/>
  <c r="S1552" i="2"/>
  <c r="S1546" i="2"/>
  <c r="S1534" i="2"/>
  <c r="T1523" i="2"/>
  <c r="U1523" i="2" s="1"/>
  <c r="S1594" i="2"/>
  <c r="P3173" i="3"/>
  <c r="R3173" i="3" s="1"/>
  <c r="S3169" i="3"/>
  <c r="P3166" i="3"/>
  <c r="S1589" i="2"/>
  <c r="R3163" i="3"/>
  <c r="P3159" i="3"/>
  <c r="T1588" i="2" s="1"/>
  <c r="U1588" i="2" s="1"/>
  <c r="S1588" i="2"/>
  <c r="S1586" i="2"/>
  <c r="P3156" i="3"/>
  <c r="Q3140" i="3"/>
  <c r="R3131" i="3"/>
  <c r="S3121" i="3"/>
  <c r="S3091" i="3"/>
  <c r="W1550" i="2" s="1"/>
  <c r="Q3059" i="3"/>
  <c r="S3056" i="3"/>
  <c r="Q3056" i="3"/>
  <c r="S3051" i="3"/>
  <c r="R3028" i="3"/>
  <c r="S3028" i="3"/>
  <c r="R3025" i="3"/>
  <c r="V1516" i="2" s="1"/>
  <c r="S1235" i="2"/>
  <c r="S1526" i="2"/>
  <c r="P3177" i="3"/>
  <c r="S1598" i="2"/>
  <c r="Q3155" i="3"/>
  <c r="R3155" i="3"/>
  <c r="Q3113" i="3"/>
  <c r="S3113" i="3"/>
  <c r="W1565" i="2" s="1"/>
  <c r="T1565" i="2"/>
  <c r="U1565" i="2" s="1"/>
  <c r="R3108" i="3"/>
  <c r="Q3108" i="3"/>
  <c r="Q3081" i="3"/>
  <c r="S3081" i="3"/>
  <c r="R3164" i="3"/>
  <c r="Q3164" i="3"/>
  <c r="Q3115" i="3"/>
  <c r="S3115" i="3"/>
  <c r="W1567" i="2" s="1"/>
  <c r="S1308" i="2"/>
  <c r="T1311" i="2"/>
  <c r="U1311" i="2" s="1"/>
  <c r="S1192" i="2"/>
  <c r="S1070" i="2"/>
  <c r="T1327" i="2"/>
  <c r="U1327" i="2" s="1"/>
  <c r="S1311" i="2"/>
  <c r="S1296" i="2"/>
  <c r="T1246" i="2"/>
  <c r="U1246" i="2" s="1"/>
  <c r="S1489" i="2"/>
  <c r="T1471" i="2"/>
  <c r="U1471" i="2" s="1"/>
  <c r="S1418" i="2"/>
  <c r="T1569" i="2"/>
  <c r="U1569" i="2" s="1"/>
  <c r="T1567" i="2"/>
  <c r="U1567" i="2" s="1"/>
  <c r="T1551" i="2"/>
  <c r="U1551" i="2" s="1"/>
  <c r="P3176" i="3"/>
  <c r="S1597" i="2"/>
  <c r="Q3139" i="3"/>
  <c r="R3139" i="3"/>
  <c r="S3112" i="3"/>
  <c r="Q3112" i="3"/>
  <c r="R3084" i="3"/>
  <c r="S3084" i="3"/>
  <c r="P3063" i="3"/>
  <c r="T1536" i="2" s="1"/>
  <c r="U1536" i="2" s="1"/>
  <c r="S1536" i="2"/>
  <c r="P3055" i="3"/>
  <c r="T1530" i="2" s="1"/>
  <c r="U1530" i="2" s="1"/>
  <c r="S1530" i="2"/>
  <c r="R3044" i="3"/>
  <c r="S3044" i="3"/>
  <c r="S1074" i="2"/>
  <c r="S1367" i="2"/>
  <c r="S3032" i="3"/>
  <c r="W1522" i="2" s="1"/>
  <c r="Q3032" i="3"/>
  <c r="T1522" i="2"/>
  <c r="U1522" i="2" s="1"/>
  <c r="S1057" i="2"/>
  <c r="S1365" i="2"/>
  <c r="T1357" i="2"/>
  <c r="U1357" i="2" s="1"/>
  <c r="S1350" i="2"/>
  <c r="S1327" i="2"/>
  <c r="T1316" i="2"/>
  <c r="U1316" i="2" s="1"/>
  <c r="T1309" i="2"/>
  <c r="U1309" i="2" s="1"/>
  <c r="T1294" i="2"/>
  <c r="U1294" i="2" s="1"/>
  <c r="S1284" i="2"/>
  <c r="S1273" i="2"/>
  <c r="S1261" i="2"/>
  <c r="S1246" i="2"/>
  <c r="T1231" i="2"/>
  <c r="U1231" i="2" s="1"/>
  <c r="S1200" i="2"/>
  <c r="S1185" i="2"/>
  <c r="S1178" i="2"/>
  <c r="T1171" i="2"/>
  <c r="U1171" i="2" s="1"/>
  <c r="S1152" i="2"/>
  <c r="S2374" i="3"/>
  <c r="S2344" i="3"/>
  <c r="W1177" i="2" s="1"/>
  <c r="S1469" i="2"/>
  <c r="S1447" i="2"/>
  <c r="S1431" i="2"/>
  <c r="S1411" i="2"/>
  <c r="S1578" i="2"/>
  <c r="S1572" i="2"/>
  <c r="S1569" i="2"/>
  <c r="S1567" i="2"/>
  <c r="S1557" i="2"/>
  <c r="S1551" i="2"/>
  <c r="T1532" i="2"/>
  <c r="U1532" i="2" s="1"/>
  <c r="S1528" i="2"/>
  <c r="T1516" i="2"/>
  <c r="U1516" i="2" s="1"/>
  <c r="S3179" i="3"/>
  <c r="P3175" i="3"/>
  <c r="T1596" i="2" s="1"/>
  <c r="U1596" i="2" s="1"/>
  <c r="S1596" i="2"/>
  <c r="P3172" i="3"/>
  <c r="R3134" i="3"/>
  <c r="S3134" i="3"/>
  <c r="P3111" i="3"/>
  <c r="T1563" i="2" s="1"/>
  <c r="U1563" i="2" s="1"/>
  <c r="S1563" i="2"/>
  <c r="Q3099" i="3"/>
  <c r="S3099" i="3"/>
  <c r="W1558" i="2" s="1"/>
  <c r="S3083" i="3"/>
  <c r="R3076" i="3"/>
  <c r="Q3076" i="3"/>
  <c r="S3057" i="3"/>
  <c r="S3054" i="3"/>
  <c r="W1529" i="2" s="1"/>
  <c r="S3048" i="3"/>
  <c r="Q3048" i="3"/>
  <c r="S3043" i="3"/>
  <c r="R3017" i="3"/>
  <c r="R3036" i="3"/>
  <c r="V1526" i="2" s="1"/>
  <c r="S3036" i="3"/>
  <c r="W1526" i="2" s="1"/>
  <c r="S1269" i="2"/>
  <c r="S2180" i="3"/>
  <c r="W1096" i="2" s="1"/>
  <c r="T1364" i="2"/>
  <c r="U1364" i="2" s="1"/>
  <c r="S1357" i="2"/>
  <c r="T1322" i="2"/>
  <c r="U1322" i="2" s="1"/>
  <c r="S1272" i="2"/>
  <c r="S1245" i="2"/>
  <c r="S1231" i="2"/>
  <c r="T1216" i="2"/>
  <c r="U1216" i="2" s="1"/>
  <c r="S1199" i="2"/>
  <c r="P2761" i="3"/>
  <c r="T1386" i="2" s="1"/>
  <c r="U1386" i="2" s="1"/>
  <c r="T1486" i="2"/>
  <c r="U1486" i="2" s="1"/>
  <c r="T1466" i="2"/>
  <c r="U1466" i="2" s="1"/>
  <c r="T1445" i="2"/>
  <c r="U1445" i="2" s="1"/>
  <c r="S1430" i="2"/>
  <c r="T1410" i="2"/>
  <c r="U1410" i="2" s="1"/>
  <c r="S1395" i="2"/>
  <c r="P2912" i="3"/>
  <c r="T1463" i="2" s="1"/>
  <c r="U1463" i="2" s="1"/>
  <c r="S1554" i="2"/>
  <c r="T1543" i="2"/>
  <c r="U1543" i="2" s="1"/>
  <c r="S1532" i="2"/>
  <c r="R3179" i="3"/>
  <c r="S3164" i="3"/>
  <c r="R3161" i="3"/>
  <c r="P3157" i="3"/>
  <c r="R3157" i="3" s="1"/>
  <c r="V1587" i="2" s="1"/>
  <c r="R3129" i="3"/>
  <c r="R3120" i="3"/>
  <c r="R3115" i="3"/>
  <c r="V1567" i="2" s="1"/>
  <c r="Q3107" i="3"/>
  <c r="R3107" i="3"/>
  <c r="P3104" i="3"/>
  <c r="R3104" i="3" s="1"/>
  <c r="V1560" i="2" s="1"/>
  <c r="S1560" i="2"/>
  <c r="R3083" i="3"/>
  <c r="S3080" i="3"/>
  <c r="R3080" i="3"/>
  <c r="Q3065" i="3"/>
  <c r="R3065" i="3"/>
  <c r="V1538" i="2" s="1"/>
  <c r="R3057" i="3"/>
  <c r="R3043" i="3"/>
  <c r="Q3036" i="3"/>
  <c r="S3033" i="3"/>
  <c r="W1523" i="2" s="1"/>
  <c r="S3024" i="3"/>
  <c r="Q3024" i="3"/>
  <c r="T1583" i="2"/>
  <c r="U1583" i="2" s="1"/>
  <c r="S1555" i="2"/>
  <c r="S3158" i="3"/>
  <c r="S3142" i="3"/>
  <c r="S1583" i="2"/>
  <c r="R3096" i="3"/>
  <c r="V1555" i="2" s="1"/>
  <c r="M26" i="9"/>
  <c r="M27" i="9" s="1"/>
  <c r="S22" i="17"/>
  <c r="Q22" i="17"/>
  <c r="F90" i="9"/>
  <c r="F91" i="9" s="1"/>
  <c r="F92" i="9" s="1"/>
  <c r="F93" i="9" s="1"/>
  <c r="F94" i="9" s="1"/>
  <c r="F95" i="9" s="1"/>
  <c r="F96" i="9" s="1"/>
  <c r="F97" i="9" s="1"/>
  <c r="F98" i="9" s="1"/>
  <c r="R138" i="17"/>
  <c r="R134" i="17"/>
  <c r="R130" i="17"/>
  <c r="R126" i="17"/>
  <c r="R122" i="17"/>
  <c r="R118" i="17"/>
  <c r="R114" i="17"/>
  <c r="R110" i="17"/>
  <c r="R106" i="17"/>
  <c r="R102" i="17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R137" i="17"/>
  <c r="R133" i="17"/>
  <c r="R129" i="17"/>
  <c r="R125" i="17"/>
  <c r="R121" i="17"/>
  <c r="R117" i="17"/>
  <c r="R113" i="17"/>
  <c r="R109" i="17"/>
  <c r="R105" i="17"/>
  <c r="R101" i="17"/>
  <c r="R97" i="17"/>
  <c r="R93" i="17"/>
  <c r="R89" i="17"/>
  <c r="R85" i="17"/>
  <c r="R81" i="17"/>
  <c r="R77" i="17"/>
  <c r="R73" i="17"/>
  <c r="R69" i="17"/>
  <c r="R65" i="17"/>
  <c r="R61" i="17"/>
  <c r="R57" i="17"/>
  <c r="R53" i="17"/>
  <c r="R49" i="17"/>
  <c r="R45" i="17"/>
  <c r="R41" i="17"/>
  <c r="R37" i="17"/>
  <c r="R33" i="17"/>
  <c r="R29" i="17"/>
  <c r="R25" i="17"/>
  <c r="R22" i="17"/>
  <c r="R140" i="17"/>
  <c r="R136" i="17"/>
  <c r="R132" i="17"/>
  <c r="R128" i="17"/>
  <c r="R124" i="17"/>
  <c r="R120" i="17"/>
  <c r="R116" i="17"/>
  <c r="R112" i="17"/>
  <c r="R108" i="17"/>
  <c r="R104" i="17"/>
  <c r="R100" i="17"/>
  <c r="R96" i="17"/>
  <c r="R92" i="17"/>
  <c r="R88" i="17"/>
  <c r="R84" i="17"/>
  <c r="R80" i="17"/>
  <c r="R76" i="17"/>
  <c r="R72" i="17"/>
  <c r="R68" i="17"/>
  <c r="R64" i="17"/>
  <c r="R60" i="17"/>
  <c r="R56" i="17"/>
  <c r="R52" i="17"/>
  <c r="R48" i="17"/>
  <c r="R44" i="17"/>
  <c r="R40" i="17"/>
  <c r="R36" i="17"/>
  <c r="R32" i="17"/>
  <c r="R28" i="17"/>
  <c r="R24" i="17"/>
  <c r="F76" i="9"/>
  <c r="F77" i="9" s="1"/>
  <c r="R139" i="17"/>
  <c r="R135" i="17"/>
  <c r="R131" i="17"/>
  <c r="R127" i="17"/>
  <c r="R123" i="17"/>
  <c r="R119" i="17"/>
  <c r="R115" i="17"/>
  <c r="R111" i="17"/>
  <c r="R107" i="17"/>
  <c r="R103" i="17"/>
  <c r="R99" i="17"/>
  <c r="R95" i="17"/>
  <c r="R91" i="17"/>
  <c r="R87" i="17"/>
  <c r="R83" i="17"/>
  <c r="R79" i="17"/>
  <c r="R75" i="17"/>
  <c r="R71" i="17"/>
  <c r="R67" i="17"/>
  <c r="R63" i="17"/>
  <c r="R59" i="17"/>
  <c r="R55" i="17"/>
  <c r="R51" i="17"/>
  <c r="R47" i="17"/>
  <c r="R43" i="17"/>
  <c r="R39" i="17"/>
  <c r="R35" i="17"/>
  <c r="R31" i="17"/>
  <c r="R27" i="17"/>
  <c r="R23" i="17"/>
  <c r="F201" i="9"/>
  <c r="S3170" i="3"/>
  <c r="W1591" i="2" s="1"/>
  <c r="Q3122" i="3"/>
  <c r="R3122" i="3"/>
  <c r="S3122" i="3"/>
  <c r="Q3058" i="3"/>
  <c r="R3058" i="3"/>
  <c r="V1531" i="2" s="1"/>
  <c r="S3058" i="3"/>
  <c r="W1531" i="2" s="1"/>
  <c r="T1531" i="2"/>
  <c r="U1531" i="2" s="1"/>
  <c r="Q3018" i="3"/>
  <c r="R3018" i="3"/>
  <c r="S3018" i="3"/>
  <c r="Q3154" i="3"/>
  <c r="R3154" i="3"/>
  <c r="S3154" i="3"/>
  <c r="T1580" i="2"/>
  <c r="U1580" i="2" s="1"/>
  <c r="Q3138" i="3"/>
  <c r="R3138" i="3"/>
  <c r="S3138" i="3"/>
  <c r="Q3178" i="3"/>
  <c r="R3178" i="3"/>
  <c r="S3178" i="3"/>
  <c r="Q3082" i="3"/>
  <c r="R3082" i="3"/>
  <c r="S3082" i="3"/>
  <c r="Q3162" i="3"/>
  <c r="R3162" i="3"/>
  <c r="S3162" i="3"/>
  <c r="Q3146" i="3"/>
  <c r="R3146" i="3"/>
  <c r="S3146" i="3"/>
  <c r="T1575" i="2"/>
  <c r="U1575" i="2" s="1"/>
  <c r="Q3130" i="3"/>
  <c r="R3130" i="3"/>
  <c r="S3130" i="3"/>
  <c r="Q3074" i="3"/>
  <c r="R3074" i="3"/>
  <c r="S3074" i="3"/>
  <c r="Q3023" i="3"/>
  <c r="R3023" i="3"/>
  <c r="S3023" i="3"/>
  <c r="Q3126" i="3"/>
  <c r="R3126" i="3"/>
  <c r="Q3103" i="3"/>
  <c r="R3103" i="3"/>
  <c r="V1559" i="2" s="1"/>
  <c r="S3103" i="3"/>
  <c r="W1559" i="2" s="1"/>
  <c r="R3093" i="3"/>
  <c r="V1552" i="2" s="1"/>
  <c r="S3093" i="3"/>
  <c r="W1552" i="2" s="1"/>
  <c r="Q3078" i="3"/>
  <c r="R3078" i="3"/>
  <c r="R3045" i="3"/>
  <c r="S3045" i="3"/>
  <c r="Q3030" i="3"/>
  <c r="R3030" i="3"/>
  <c r="V1520" i="2" s="1"/>
  <c r="Q3015" i="3"/>
  <c r="R3015" i="3"/>
  <c r="S3015" i="3"/>
  <c r="T1520" i="2"/>
  <c r="U1520" i="2" s="1"/>
  <c r="S3155" i="3"/>
  <c r="S3139" i="3"/>
  <c r="S3131" i="3"/>
  <c r="R3117" i="3"/>
  <c r="S3117" i="3"/>
  <c r="R3085" i="3"/>
  <c r="V1545" i="2" s="1"/>
  <c r="S3085" i="3"/>
  <c r="W1545" i="2" s="1"/>
  <c r="Q3070" i="3"/>
  <c r="R3070" i="3"/>
  <c r="V1543" i="2" s="1"/>
  <c r="R3061" i="3"/>
  <c r="V1534" i="2" s="1"/>
  <c r="S3061" i="3"/>
  <c r="W1534" i="2" s="1"/>
  <c r="R3037" i="3"/>
  <c r="S3037" i="3"/>
  <c r="Q3022" i="3"/>
  <c r="R3022" i="3"/>
  <c r="R3125" i="3"/>
  <c r="V1571" i="2" s="1"/>
  <c r="S3125" i="3"/>
  <c r="Q3102" i="3"/>
  <c r="R3102" i="3"/>
  <c r="R3077" i="3"/>
  <c r="S3077" i="3"/>
  <c r="Q3050" i="3"/>
  <c r="R3050" i="3"/>
  <c r="S3050" i="3"/>
  <c r="R3029" i="3"/>
  <c r="V1519" i="2" s="1"/>
  <c r="S3029" i="3"/>
  <c r="W1519" i="2" s="1"/>
  <c r="T1519" i="2"/>
  <c r="U1519" i="2" s="1"/>
  <c r="Q3014" i="3"/>
  <c r="R3014" i="3"/>
  <c r="R3168" i="3"/>
  <c r="R3165" i="3"/>
  <c r="S3165" i="3"/>
  <c r="R3160" i="3"/>
  <c r="R3152" i="3"/>
  <c r="R3149" i="3"/>
  <c r="S3149" i="3"/>
  <c r="R3144" i="3"/>
  <c r="R3141" i="3"/>
  <c r="S3141" i="3"/>
  <c r="R3136" i="3"/>
  <c r="R3133" i="3"/>
  <c r="S3133" i="3"/>
  <c r="R3128" i="3"/>
  <c r="Q3116" i="3"/>
  <c r="R3116" i="3"/>
  <c r="S3116" i="3"/>
  <c r="Q3110" i="3"/>
  <c r="R3110" i="3"/>
  <c r="Q3098" i="3"/>
  <c r="R3098" i="3"/>
  <c r="V1557" i="2" s="1"/>
  <c r="S3098" i="3"/>
  <c r="W1557" i="2" s="1"/>
  <c r="R3069" i="3"/>
  <c r="V1542" i="2" s="1"/>
  <c r="S3069" i="3"/>
  <c r="W1542" i="2" s="1"/>
  <c r="Q3066" i="3"/>
  <c r="R3066" i="3"/>
  <c r="V1539" i="2" s="1"/>
  <c r="S3066" i="3"/>
  <c r="W1539" i="2" s="1"/>
  <c r="R3060" i="3"/>
  <c r="V1533" i="2" s="1"/>
  <c r="Q3055" i="3"/>
  <c r="Q3042" i="3"/>
  <c r="R3042" i="3"/>
  <c r="S3042" i="3"/>
  <c r="R3021" i="3"/>
  <c r="S3021" i="3"/>
  <c r="Q3106" i="3"/>
  <c r="R3106" i="3"/>
  <c r="S3106" i="3"/>
  <c r="Q3086" i="3"/>
  <c r="R3086" i="3"/>
  <c r="V1546" i="2" s="1"/>
  <c r="S1544" i="2"/>
  <c r="Q3168" i="3"/>
  <c r="Q3160" i="3"/>
  <c r="Q3152" i="3"/>
  <c r="Q3144" i="3"/>
  <c r="Q3136" i="3"/>
  <c r="Q3128" i="3"/>
  <c r="R3101" i="3"/>
  <c r="S3101" i="3"/>
  <c r="Q3095" i="3"/>
  <c r="R3095" i="3"/>
  <c r="V1554" i="2" s="1"/>
  <c r="S3095" i="3"/>
  <c r="W1554" i="2" s="1"/>
  <c r="Q3047" i="3"/>
  <c r="R3047" i="3"/>
  <c r="S3047" i="3"/>
  <c r="Q3034" i="3"/>
  <c r="R3013" i="3"/>
  <c r="S3013" i="3"/>
  <c r="Q3118" i="3"/>
  <c r="R3118" i="3"/>
  <c r="Q3071" i="3"/>
  <c r="R3071" i="3"/>
  <c r="V1544" i="2" s="1"/>
  <c r="S3071" i="3"/>
  <c r="W1544" i="2" s="1"/>
  <c r="Q3062" i="3"/>
  <c r="R3062" i="3"/>
  <c r="V1535" i="2" s="1"/>
  <c r="R3053" i="3"/>
  <c r="V1528" i="2" s="1"/>
  <c r="S3053" i="3"/>
  <c r="W1528" i="2" s="1"/>
  <c r="Q3038" i="3"/>
  <c r="R3038" i="3"/>
  <c r="Q3119" i="3"/>
  <c r="R3119" i="3"/>
  <c r="S3119" i="3"/>
  <c r="R3109" i="3"/>
  <c r="S3109" i="3"/>
  <c r="Q3087" i="3"/>
  <c r="R3087" i="3"/>
  <c r="S3087" i="3"/>
  <c r="Q3068" i="3"/>
  <c r="R3068" i="3"/>
  <c r="V1541" i="2" s="1"/>
  <c r="S3068" i="3"/>
  <c r="W1541" i="2" s="1"/>
  <c r="Q3054" i="3"/>
  <c r="R3054" i="3"/>
  <c r="V1529" i="2" s="1"/>
  <c r="Q3039" i="3"/>
  <c r="R3039" i="3"/>
  <c r="S3039" i="3"/>
  <c r="Q3167" i="3"/>
  <c r="R3167" i="3"/>
  <c r="V1590" i="2" s="1"/>
  <c r="S3167" i="3"/>
  <c r="W1590" i="2" s="1"/>
  <c r="Q3151" i="3"/>
  <c r="R3151" i="3"/>
  <c r="S3151" i="3"/>
  <c r="Q3143" i="3"/>
  <c r="R3143" i="3"/>
  <c r="S3143" i="3"/>
  <c r="Q3135" i="3"/>
  <c r="R3135" i="3"/>
  <c r="S3135" i="3"/>
  <c r="Q3127" i="3"/>
  <c r="R3127" i="3"/>
  <c r="V1569" i="2" s="1"/>
  <c r="S3127" i="3"/>
  <c r="S3118" i="3"/>
  <c r="R3112" i="3"/>
  <c r="Q3100" i="3"/>
  <c r="R3100" i="3"/>
  <c r="S3100" i="3"/>
  <c r="Q3094" i="3"/>
  <c r="R3094" i="3"/>
  <c r="V1553" i="2" s="1"/>
  <c r="S3086" i="3"/>
  <c r="W1546" i="2" s="1"/>
  <c r="Q3079" i="3"/>
  <c r="R3079" i="3"/>
  <c r="S3079" i="3"/>
  <c r="S3062" i="3"/>
  <c r="W1535" i="2" s="1"/>
  <c r="Q3053" i="3"/>
  <c r="Q3046" i="3"/>
  <c r="R3046" i="3"/>
  <c r="S3038" i="3"/>
  <c r="Q3031" i="3"/>
  <c r="R3031" i="3"/>
  <c r="V1521" i="2" s="1"/>
  <c r="S3031" i="3"/>
  <c r="W1521" i="2" s="1"/>
  <c r="Q3012" i="3"/>
  <c r="R3012" i="3"/>
  <c r="S3012" i="3"/>
  <c r="Q2797" i="3"/>
  <c r="T1404" i="2"/>
  <c r="U1404" i="2" s="1"/>
  <c r="R2483" i="3"/>
  <c r="V1245" i="2" s="1"/>
  <c r="T1245" i="2"/>
  <c r="U1245" i="2" s="1"/>
  <c r="T1304" i="2"/>
  <c r="U1304" i="2" s="1"/>
  <c r="S1298" i="2"/>
  <c r="S1264" i="2"/>
  <c r="T1195" i="2"/>
  <c r="U1195" i="2" s="1"/>
  <c r="S2369" i="3"/>
  <c r="W1188" i="2" s="1"/>
  <c r="P2882" i="3"/>
  <c r="S2882" i="3" s="1"/>
  <c r="W1449" i="2" s="1"/>
  <c r="P2876" i="3"/>
  <c r="T1446" i="2" s="1"/>
  <c r="U1446" i="2" s="1"/>
  <c r="P2817" i="3"/>
  <c r="T1415" i="2" s="1"/>
  <c r="U1415" i="2" s="1"/>
  <c r="P2775" i="3"/>
  <c r="T1205" i="2"/>
  <c r="U1205" i="2" s="1"/>
  <c r="S1468" i="2"/>
  <c r="S1398" i="2"/>
  <c r="S1089" i="2"/>
  <c r="T1367" i="2"/>
  <c r="U1367" i="2" s="1"/>
  <c r="S1346" i="2"/>
  <c r="S1326" i="2"/>
  <c r="T1286" i="2"/>
  <c r="U1286" i="2" s="1"/>
  <c r="S1241" i="2"/>
  <c r="T1224" i="2"/>
  <c r="U1224" i="2" s="1"/>
  <c r="S1205" i="2"/>
  <c r="T1192" i="2"/>
  <c r="U1192" i="2" s="1"/>
  <c r="T1148" i="2"/>
  <c r="U1148" i="2" s="1"/>
  <c r="R2748" i="3"/>
  <c r="S2721" i="3"/>
  <c r="W1367" i="2" s="1"/>
  <c r="P2665" i="3"/>
  <c r="S2598" i="3"/>
  <c r="W1306" i="2" s="1"/>
  <c r="S2472" i="3"/>
  <c r="S2360" i="3"/>
  <c r="T1458" i="2"/>
  <c r="U1458" i="2" s="1"/>
  <c r="S1443" i="2"/>
  <c r="S1390" i="2"/>
  <c r="P2989" i="3"/>
  <c r="S2989" i="3" s="1"/>
  <c r="R2885" i="3"/>
  <c r="S1349" i="2"/>
  <c r="S1362" i="2"/>
  <c r="S1286" i="2"/>
  <c r="T1258" i="2"/>
  <c r="U1258" i="2" s="1"/>
  <c r="S1224" i="2"/>
  <c r="T1170" i="2"/>
  <c r="U1170" i="2" s="1"/>
  <c r="T1156" i="2"/>
  <c r="U1156" i="2" s="1"/>
  <c r="S1479" i="2"/>
  <c r="S1458" i="2"/>
  <c r="S1184" i="2"/>
  <c r="S1072" i="2"/>
  <c r="T1299" i="2"/>
  <c r="U1299" i="2" s="1"/>
  <c r="S1258" i="2"/>
  <c r="S1239" i="2"/>
  <c r="T1223" i="2"/>
  <c r="U1223" i="2" s="1"/>
  <c r="T1213" i="2"/>
  <c r="U1213" i="2" s="1"/>
  <c r="S1203" i="2"/>
  <c r="S1170" i="2"/>
  <c r="S1156" i="2"/>
  <c r="S1409" i="2"/>
  <c r="S1234" i="2"/>
  <c r="S1151" i="2"/>
  <c r="S1374" i="2"/>
  <c r="S1299" i="2"/>
  <c r="S1283" i="2"/>
  <c r="S1229" i="2"/>
  <c r="S1213" i="2"/>
  <c r="T1202" i="2"/>
  <c r="U1202" i="2" s="1"/>
  <c r="T1196" i="2"/>
  <c r="U1196" i="2" s="1"/>
  <c r="T1188" i="2"/>
  <c r="U1188" i="2" s="1"/>
  <c r="S1180" i="2"/>
  <c r="S1161" i="2"/>
  <c r="S2724" i="3"/>
  <c r="Q2706" i="3"/>
  <c r="Q2534" i="3"/>
  <c r="S2414" i="3"/>
  <c r="W1211" i="2" s="1"/>
  <c r="Q2344" i="3"/>
  <c r="S1495" i="2"/>
  <c r="T1475" i="2"/>
  <c r="U1475" i="2" s="1"/>
  <c r="S1464" i="2"/>
  <c r="T1435" i="2"/>
  <c r="U1435" i="2" s="1"/>
  <c r="S1396" i="2"/>
  <c r="P3006" i="3"/>
  <c r="R3006" i="3" s="1"/>
  <c r="V1511" i="2" s="1"/>
  <c r="R2973" i="3"/>
  <c r="S2883" i="3"/>
  <c r="S1069" i="2"/>
  <c r="S1372" i="2"/>
  <c r="S1340" i="2"/>
  <c r="T1330" i="2"/>
  <c r="U1330" i="2" s="1"/>
  <c r="T1298" i="2"/>
  <c r="U1298" i="2" s="1"/>
  <c r="S1282" i="2"/>
  <c r="S1275" i="2"/>
  <c r="S1257" i="2"/>
  <c r="T1218" i="2"/>
  <c r="U1218" i="2" s="1"/>
  <c r="S1202" i="2"/>
  <c r="S1196" i="2"/>
  <c r="S1188" i="2"/>
  <c r="S1160" i="2"/>
  <c r="S2566" i="3"/>
  <c r="R2406" i="3"/>
  <c r="V1205" i="2" s="1"/>
  <c r="S2313" i="3"/>
  <c r="W1161" i="2" s="1"/>
  <c r="S1494" i="2"/>
  <c r="S1435" i="2"/>
  <c r="P2927" i="3"/>
  <c r="S2927" i="3" s="1"/>
  <c r="W1468" i="2" s="1"/>
  <c r="Q2908" i="3"/>
  <c r="P2811" i="3"/>
  <c r="Q2811" i="3" s="1"/>
  <c r="Q2349" i="3"/>
  <c r="T1180" i="2"/>
  <c r="U1180" i="2" s="1"/>
  <c r="R2349" i="3"/>
  <c r="V1180" i="2" s="1"/>
  <c r="R2992" i="3"/>
  <c r="Q2992" i="3"/>
  <c r="S2992" i="3"/>
  <c r="R2933" i="3"/>
  <c r="Q2933" i="3"/>
  <c r="S2933" i="3"/>
  <c r="S2283" i="3"/>
  <c r="Q2283" i="3"/>
  <c r="R2951" i="3"/>
  <c r="Q2951" i="3"/>
  <c r="S2880" i="3"/>
  <c r="W1447" i="2" s="1"/>
  <c r="Q2880" i="3"/>
  <c r="R2880" i="3"/>
  <c r="V1447" i="2" s="1"/>
  <c r="T1447" i="2"/>
  <c r="U1447" i="2" s="1"/>
  <c r="T1411" i="2"/>
  <c r="U1411" i="2" s="1"/>
  <c r="Q2808" i="3"/>
  <c r="S2808" i="3"/>
  <c r="W1411" i="2" s="1"/>
  <c r="Q2962" i="3"/>
  <c r="T1488" i="2"/>
  <c r="U1488" i="2" s="1"/>
  <c r="S2779" i="3"/>
  <c r="R2779" i="3"/>
  <c r="S2292" i="3"/>
  <c r="W1151" i="2" s="1"/>
  <c r="T1151" i="2"/>
  <c r="U1151" i="2" s="1"/>
  <c r="S2792" i="3"/>
  <c r="W1401" i="2" s="1"/>
  <c r="T1401" i="2"/>
  <c r="U1401" i="2" s="1"/>
  <c r="Q2427" i="3"/>
  <c r="T1219" i="2"/>
  <c r="U1219" i="2" s="1"/>
  <c r="S2948" i="3"/>
  <c r="Q2948" i="3"/>
  <c r="R2993" i="3"/>
  <c r="Q2993" i="3"/>
  <c r="S2826" i="3"/>
  <c r="W1421" i="2" s="1"/>
  <c r="Q2826" i="3"/>
  <c r="T1348" i="2"/>
  <c r="U1348" i="2" s="1"/>
  <c r="S1317" i="2"/>
  <c r="T1253" i="2"/>
  <c r="U1253" i="2" s="1"/>
  <c r="S1223" i="2"/>
  <c r="S1471" i="2"/>
  <c r="T1454" i="2"/>
  <c r="U1454" i="2" s="1"/>
  <c r="S1353" i="2"/>
  <c r="S1348" i="2"/>
  <c r="T1342" i="2"/>
  <c r="U1342" i="2" s="1"/>
  <c r="S1334" i="2"/>
  <c r="T1303" i="2"/>
  <c r="U1303" i="2" s="1"/>
  <c r="S1297" i="2"/>
  <c r="S1291" i="2"/>
  <c r="S1253" i="2"/>
  <c r="T1197" i="2"/>
  <c r="U1197" i="2" s="1"/>
  <c r="T1194" i="2"/>
  <c r="U1194" i="2" s="1"/>
  <c r="S1169" i="2"/>
  <c r="T1164" i="2"/>
  <c r="U1164" i="2" s="1"/>
  <c r="R2725" i="3"/>
  <c r="Q2721" i="3"/>
  <c r="Q2500" i="3"/>
  <c r="S2430" i="3"/>
  <c r="R2414" i="3"/>
  <c r="V1211" i="2" s="1"/>
  <c r="R2390" i="3"/>
  <c r="V1202" i="2" s="1"/>
  <c r="Q2360" i="3"/>
  <c r="Q2318" i="3"/>
  <c r="S1488" i="2"/>
  <c r="S1454" i="2"/>
  <c r="T1440" i="2"/>
  <c r="U1440" i="2" s="1"/>
  <c r="T1422" i="2"/>
  <c r="U1422" i="2" s="1"/>
  <c r="S2981" i="3"/>
  <c r="Q2949" i="3"/>
  <c r="P2911" i="3"/>
  <c r="T1462" i="2" s="1"/>
  <c r="U1462" i="2" s="1"/>
  <c r="P2816" i="3"/>
  <c r="Q2816" i="3" s="1"/>
  <c r="P2810" i="3"/>
  <c r="S2810" i="3" s="1"/>
  <c r="W1412" i="2" s="1"/>
  <c r="R2806" i="3"/>
  <c r="S2801" i="3"/>
  <c r="W1407" i="2" s="1"/>
  <c r="R2774" i="3"/>
  <c r="V1391" i="2" s="1"/>
  <c r="S1103" i="2"/>
  <c r="S1358" i="2"/>
  <c r="S1347" i="2"/>
  <c r="S1342" i="2"/>
  <c r="S1337" i="2"/>
  <c r="S1325" i="2"/>
  <c r="S1307" i="2"/>
  <c r="S1303" i="2"/>
  <c r="T1296" i="2"/>
  <c r="U1296" i="2" s="1"/>
  <c r="T1233" i="2"/>
  <c r="U1233" i="2" s="1"/>
  <c r="S1206" i="2"/>
  <c r="S1197" i="2"/>
  <c r="S1194" i="2"/>
  <c r="T1172" i="2"/>
  <c r="U1172" i="2" s="1"/>
  <c r="S1168" i="2"/>
  <c r="S1164" i="2"/>
  <c r="S1155" i="2"/>
  <c r="S1150" i="2"/>
  <c r="P2444" i="3"/>
  <c r="Q2444" i="3" s="1"/>
  <c r="Q2414" i="3"/>
  <c r="P2343" i="3"/>
  <c r="R2343" i="3" s="1"/>
  <c r="V1176" i="2" s="1"/>
  <c r="S2336" i="3"/>
  <c r="W1172" i="2" s="1"/>
  <c r="P2299" i="3"/>
  <c r="T1157" i="2" s="1"/>
  <c r="U1157" i="2" s="1"/>
  <c r="T1487" i="2"/>
  <c r="U1487" i="2" s="1"/>
  <c r="S1483" i="2"/>
  <c r="S1474" i="2"/>
  <c r="S1470" i="2"/>
  <c r="S1459" i="2"/>
  <c r="T1453" i="2"/>
  <c r="U1453" i="2" s="1"/>
  <c r="P2984" i="3"/>
  <c r="R2984" i="3" s="1"/>
  <c r="V1499" i="2" s="1"/>
  <c r="R2981" i="3"/>
  <c r="Q2858" i="3"/>
  <c r="R2848" i="3"/>
  <c r="R2838" i="3"/>
  <c r="V1428" i="2" s="1"/>
  <c r="S1056" i="2"/>
  <c r="S1233" i="2"/>
  <c r="S1219" i="2"/>
  <c r="S1183" i="2"/>
  <c r="S1453" i="2"/>
  <c r="S1400" i="2"/>
  <c r="T1373" i="2"/>
  <c r="U1373" i="2" s="1"/>
  <c r="S1341" i="2"/>
  <c r="T1336" i="2"/>
  <c r="U1336" i="2" s="1"/>
  <c r="T1329" i="2"/>
  <c r="U1329" i="2" s="1"/>
  <c r="S1324" i="2"/>
  <c r="S1320" i="2"/>
  <c r="T1262" i="2"/>
  <c r="U1262" i="2" s="1"/>
  <c r="T1249" i="2"/>
  <c r="U1249" i="2" s="1"/>
  <c r="S1237" i="2"/>
  <c r="T1187" i="2"/>
  <c r="U1187" i="2" s="1"/>
  <c r="S2460" i="3"/>
  <c r="W1233" i="2" s="1"/>
  <c r="S2321" i="3"/>
  <c r="Q2286" i="3"/>
  <c r="S1450" i="2"/>
  <c r="Q2966" i="3"/>
  <c r="Q2955" i="3"/>
  <c r="Q2919" i="3"/>
  <c r="R2883" i="3"/>
  <c r="R2787" i="3"/>
  <c r="S1077" i="2"/>
  <c r="S1373" i="2"/>
  <c r="S1366" i="2"/>
  <c r="S1345" i="2"/>
  <c r="S1336" i="2"/>
  <c r="S1329" i="2"/>
  <c r="S1323" i="2"/>
  <c r="S1306" i="2"/>
  <c r="T1280" i="2"/>
  <c r="U1280" i="2" s="1"/>
  <c r="S1262" i="2"/>
  <c r="S1249" i="2"/>
  <c r="S1187" i="2"/>
  <c r="R2476" i="3"/>
  <c r="R2460" i="3"/>
  <c r="V1233" i="2" s="1"/>
  <c r="S2454" i="3"/>
  <c r="R2442" i="3"/>
  <c r="S2438" i="3"/>
  <c r="W1223" i="2" s="1"/>
  <c r="S2398" i="3"/>
  <c r="R2374" i="3"/>
  <c r="S2368" i="3"/>
  <c r="W1187" i="2" s="1"/>
  <c r="S1472" i="2"/>
  <c r="T1467" i="2"/>
  <c r="U1467" i="2" s="1"/>
  <c r="T1457" i="2"/>
  <c r="U1457" i="2" s="1"/>
  <c r="T1437" i="2"/>
  <c r="U1437" i="2" s="1"/>
  <c r="S1420" i="2"/>
  <c r="S1407" i="2"/>
  <c r="R2982" i="3"/>
  <c r="Q2893" i="3"/>
  <c r="S2867" i="3"/>
  <c r="W1437" i="2" s="1"/>
  <c r="S2830" i="3"/>
  <c r="W1424" i="2" s="1"/>
  <c r="S1010" i="2"/>
  <c r="S976" i="2"/>
  <c r="T1362" i="2"/>
  <c r="U1362" i="2" s="1"/>
  <c r="S1328" i="2"/>
  <c r="T1314" i="2"/>
  <c r="U1314" i="2" s="1"/>
  <c r="T1293" i="2"/>
  <c r="U1293" i="2" s="1"/>
  <c r="S1280" i="2"/>
  <c r="S1186" i="2"/>
  <c r="T1181" i="2"/>
  <c r="U1181" i="2" s="1"/>
  <c r="S1175" i="2"/>
  <c r="S1146" i="2"/>
  <c r="Q2690" i="3"/>
  <c r="S2664" i="3"/>
  <c r="W1334" i="2" s="1"/>
  <c r="S2627" i="3"/>
  <c r="W1317" i="2" s="1"/>
  <c r="R2540" i="3"/>
  <c r="S2534" i="3"/>
  <c r="Q2476" i="3"/>
  <c r="S2470" i="3"/>
  <c r="Q2454" i="3"/>
  <c r="Q2442" i="3"/>
  <c r="R2438" i="3"/>
  <c r="V1223" i="2" s="1"/>
  <c r="Q2368" i="3"/>
  <c r="R2333" i="3"/>
  <c r="S1490" i="2"/>
  <c r="S1457" i="2"/>
  <c r="T1443" i="2"/>
  <c r="U1443" i="2" s="1"/>
  <c r="S1437" i="2"/>
  <c r="S1428" i="2"/>
  <c r="T1419" i="2"/>
  <c r="U1419" i="2" s="1"/>
  <c r="T1391" i="2"/>
  <c r="U1391" i="2" s="1"/>
  <c r="P3010" i="3"/>
  <c r="S3010" i="3" s="1"/>
  <c r="W1514" i="2" s="1"/>
  <c r="S2994" i="3"/>
  <c r="Q2982" i="3"/>
  <c r="Q2947" i="3"/>
  <c r="Q2923" i="3"/>
  <c r="R2867" i="3"/>
  <c r="V1437" i="2" s="1"/>
  <c r="R2846" i="3"/>
  <c r="R2730" i="3"/>
  <c r="V1369" i="2" s="1"/>
  <c r="T1369" i="2"/>
  <c r="U1369" i="2" s="1"/>
  <c r="Q2268" i="3"/>
  <c r="S2268" i="3"/>
  <c r="R2309" i="3"/>
  <c r="V1160" i="2" s="1"/>
  <c r="T1160" i="2"/>
  <c r="U1160" i="2" s="1"/>
  <c r="S2750" i="3"/>
  <c r="Q2750" i="3"/>
  <c r="Q2704" i="3"/>
  <c r="S2704" i="3"/>
  <c r="Q2623" i="3"/>
  <c r="S2623" i="3"/>
  <c r="S1369" i="2"/>
  <c r="S1332" i="2"/>
  <c r="T1310" i="2"/>
  <c r="U1310" i="2" s="1"/>
  <c r="T1281" i="2"/>
  <c r="U1281" i="2" s="1"/>
  <c r="T1278" i="2"/>
  <c r="U1278" i="2" s="1"/>
  <c r="T1214" i="2"/>
  <c r="U1214" i="2" s="1"/>
  <c r="S1380" i="2"/>
  <c r="P2755" i="3"/>
  <c r="R2755" i="3" s="1"/>
  <c r="V1380" i="2" s="1"/>
  <c r="R2569" i="3"/>
  <c r="S2342" i="3"/>
  <c r="T1402" i="2"/>
  <c r="U1402" i="2" s="1"/>
  <c r="Q2795" i="3"/>
  <c r="R2795" i="3"/>
  <c r="V1402" i="2" s="1"/>
  <c r="S2795" i="3"/>
  <c r="W1402" i="2" s="1"/>
  <c r="Q2583" i="3"/>
  <c r="R2583" i="3"/>
  <c r="V1295" i="2" s="1"/>
  <c r="Q2968" i="3"/>
  <c r="R2968" i="3"/>
  <c r="S2968" i="3"/>
  <c r="R2930" i="3"/>
  <c r="V1474" i="2" s="1"/>
  <c r="T1474" i="2"/>
  <c r="U1474" i="2" s="1"/>
  <c r="Q2877" i="3"/>
  <c r="R2877" i="3"/>
  <c r="Q2854" i="3"/>
  <c r="R2854" i="3"/>
  <c r="S2789" i="3"/>
  <c r="W1398" i="2" s="1"/>
  <c r="T1398" i="2"/>
  <c r="U1398" i="2" s="1"/>
  <c r="S25" i="2"/>
  <c r="S13" i="2"/>
  <c r="R729" i="3"/>
  <c r="S354" i="2"/>
  <c r="S310" i="2"/>
  <c r="S302" i="2"/>
  <c r="S298" i="2"/>
  <c r="S267" i="2"/>
  <c r="S545" i="2"/>
  <c r="S539" i="2"/>
  <c r="S514" i="2"/>
  <c r="S505" i="2"/>
  <c r="S495" i="2"/>
  <c r="S482" i="2"/>
  <c r="S473" i="2"/>
  <c r="S1313" i="2"/>
  <c r="S1310" i="2"/>
  <c r="S1281" i="2"/>
  <c r="S1278" i="2"/>
  <c r="S1214" i="2"/>
  <c r="Q2635" i="3"/>
  <c r="S2635" i="3"/>
  <c r="Q2569" i="3"/>
  <c r="R2446" i="3"/>
  <c r="V1228" i="2" s="1"/>
  <c r="R2392" i="3"/>
  <c r="S2392" i="3"/>
  <c r="R2342" i="3"/>
  <c r="S2289" i="3"/>
  <c r="W1148" i="2" s="1"/>
  <c r="R2975" i="3"/>
  <c r="Q2975" i="3"/>
  <c r="S2975" i="3"/>
  <c r="Q2960" i="3"/>
  <c r="R2960" i="3"/>
  <c r="S1438" i="2"/>
  <c r="P2868" i="3"/>
  <c r="R2868" i="3" s="1"/>
  <c r="V1438" i="2" s="1"/>
  <c r="S2842" i="3"/>
  <c r="W1430" i="2" s="1"/>
  <c r="T1430" i="2"/>
  <c r="U1430" i="2" s="1"/>
  <c r="Q2842" i="3"/>
  <c r="P2800" i="3"/>
  <c r="R2800" i="3" s="1"/>
  <c r="V1406" i="2" s="1"/>
  <c r="S1406" i="2"/>
  <c r="S2794" i="3"/>
  <c r="Q2794" i="3"/>
  <c r="Q2768" i="3"/>
  <c r="R2768" i="3"/>
  <c r="S1343" i="2"/>
  <c r="S1244" i="2"/>
  <c r="T1209" i="2"/>
  <c r="U1209" i="2" s="1"/>
  <c r="S1145" i="2"/>
  <c r="R2714" i="3"/>
  <c r="S2714" i="3"/>
  <c r="Q2647" i="3"/>
  <c r="R2647" i="3"/>
  <c r="V1328" i="2" s="1"/>
  <c r="R2462" i="3"/>
  <c r="V1235" i="2" s="1"/>
  <c r="S2462" i="3"/>
  <c r="W1235" i="2" s="1"/>
  <c r="Q2397" i="3"/>
  <c r="R2397" i="3"/>
  <c r="S2322" i="3"/>
  <c r="Q2322" i="3"/>
  <c r="R2304" i="3"/>
  <c r="Q2304" i="3"/>
  <c r="Q2943" i="3"/>
  <c r="R2943" i="3"/>
  <c r="V1481" i="2" s="1"/>
  <c r="S2943" i="3"/>
  <c r="W1481" i="2" s="1"/>
  <c r="R2938" i="3"/>
  <c r="Q2938" i="3"/>
  <c r="T1417" i="2"/>
  <c r="U1417" i="2" s="1"/>
  <c r="Q2820" i="3"/>
  <c r="S1091" i="2"/>
  <c r="P2208" i="3"/>
  <c r="T1110" i="2" s="1"/>
  <c r="U1110" i="2" s="1"/>
  <c r="T1295" i="2"/>
  <c r="U1295" i="2" s="1"/>
  <c r="T1285" i="2"/>
  <c r="U1285" i="2" s="1"/>
  <c r="S1259" i="2"/>
  <c r="S1248" i="2"/>
  <c r="S1209" i="2"/>
  <c r="S1148" i="2"/>
  <c r="P2752" i="3"/>
  <c r="T1377" i="2" s="1"/>
  <c r="U1377" i="2" s="1"/>
  <c r="R2700" i="3"/>
  <c r="V1353" i="2" s="1"/>
  <c r="Q2700" i="3"/>
  <c r="R2288" i="3"/>
  <c r="V1147" i="2" s="1"/>
  <c r="S2288" i="3"/>
  <c r="W1147" i="2" s="1"/>
  <c r="R3009" i="3"/>
  <c r="V1513" i="2" s="1"/>
  <c r="T1513" i="2"/>
  <c r="U1513" i="2" s="1"/>
  <c r="Q3009" i="3"/>
  <c r="P2999" i="3"/>
  <c r="T1504" i="2" s="1"/>
  <c r="U1504" i="2" s="1"/>
  <c r="S1504" i="2"/>
  <c r="R2954" i="3"/>
  <c r="Q2954" i="3"/>
  <c r="P2937" i="3"/>
  <c r="S2937" i="3" s="1"/>
  <c r="W1473" i="2" s="1"/>
  <c r="S1478" i="2"/>
  <c r="P2887" i="3"/>
  <c r="S2887" i="3" s="1"/>
  <c r="W1451" i="2" s="1"/>
  <c r="S1451" i="2"/>
  <c r="P2819" i="3"/>
  <c r="S1416" i="2"/>
  <c r="S1065" i="2"/>
  <c r="S1131" i="2"/>
  <c r="S1361" i="2"/>
  <c r="S1295" i="2"/>
  <c r="S1285" i="2"/>
  <c r="S1242" i="2"/>
  <c r="T1228" i="2"/>
  <c r="U1228" i="2" s="1"/>
  <c r="T1168" i="2"/>
  <c r="U1168" i="2" s="1"/>
  <c r="S1352" i="2"/>
  <c r="P2699" i="3"/>
  <c r="T1352" i="2" s="1"/>
  <c r="U1352" i="2" s="1"/>
  <c r="S2548" i="3"/>
  <c r="W1277" i="2" s="1"/>
  <c r="R2548" i="3"/>
  <c r="V1277" i="2" s="1"/>
  <c r="Q2492" i="3"/>
  <c r="S2492" i="3"/>
  <c r="S2333" i="3"/>
  <c r="P2861" i="3"/>
  <c r="S1433" i="2"/>
  <c r="S2850" i="3"/>
  <c r="Q2850" i="3"/>
  <c r="S2840" i="3"/>
  <c r="R2840" i="3"/>
  <c r="P2772" i="3"/>
  <c r="T1389" i="2" s="1"/>
  <c r="U1389" i="2" s="1"/>
  <c r="S1389" i="2"/>
  <c r="S1087" i="2"/>
  <c r="S1060" i="2"/>
  <c r="S1354" i="2"/>
  <c r="S1228" i="2"/>
  <c r="S1212" i="2"/>
  <c r="S1191" i="2"/>
  <c r="S1179" i="2"/>
  <c r="S2734" i="3"/>
  <c r="W1373" i="2" s="1"/>
  <c r="Q2734" i="3"/>
  <c r="S2718" i="3"/>
  <c r="W1364" i="2" s="1"/>
  <c r="Q2718" i="3"/>
  <c r="Q2684" i="3"/>
  <c r="Q2671" i="3"/>
  <c r="R2671" i="3"/>
  <c r="V1338" i="2" s="1"/>
  <c r="Q2366" i="3"/>
  <c r="S2366" i="3"/>
  <c r="T1481" i="2"/>
  <c r="U1481" i="2" s="1"/>
  <c r="S1500" i="2"/>
  <c r="P2985" i="3"/>
  <c r="S2985" i="3" s="1"/>
  <c r="R2946" i="3"/>
  <c r="Q2946" i="3"/>
  <c r="S2891" i="3"/>
  <c r="Q2891" i="3"/>
  <c r="R2891" i="3"/>
  <c r="P2872" i="3"/>
  <c r="R2872" i="3" s="1"/>
  <c r="V1442" i="2" s="1"/>
  <c r="S1442" i="2"/>
  <c r="P2776" i="3"/>
  <c r="S1393" i="2"/>
  <c r="S626" i="2"/>
  <c r="S1079" i="2"/>
  <c r="T1127" i="2"/>
  <c r="U1127" i="2" s="1"/>
  <c r="T1123" i="2"/>
  <c r="U1123" i="2" s="1"/>
  <c r="T1375" i="2"/>
  <c r="U1375" i="2" s="1"/>
  <c r="T1328" i="2"/>
  <c r="U1328" i="2" s="1"/>
  <c r="T1222" i="2"/>
  <c r="U1222" i="2" s="1"/>
  <c r="S1207" i="2"/>
  <c r="R2750" i="3"/>
  <c r="R2704" i="3"/>
  <c r="P2597" i="3"/>
  <c r="Q2597" i="3" s="1"/>
  <c r="Q2571" i="3"/>
  <c r="R2571" i="3"/>
  <c r="S2571" i="3"/>
  <c r="S2406" i="3"/>
  <c r="W1205" i="2" s="1"/>
  <c r="R2945" i="3"/>
  <c r="Q2945" i="3"/>
  <c r="P2941" i="3"/>
  <c r="S1480" i="2"/>
  <c r="Q2935" i="3"/>
  <c r="R2935" i="3"/>
  <c r="V1476" i="2" s="1"/>
  <c r="S2935" i="3"/>
  <c r="W1476" i="2" s="1"/>
  <c r="T1476" i="2"/>
  <c r="U1476" i="2" s="1"/>
  <c r="R2911" i="3"/>
  <c r="R2901" i="3"/>
  <c r="Q2901" i="3"/>
  <c r="S2901" i="3"/>
  <c r="R2859" i="3"/>
  <c r="V1431" i="2" s="1"/>
  <c r="T1431" i="2"/>
  <c r="U1431" i="2" s="1"/>
  <c r="Q2859" i="3"/>
  <c r="S2859" i="3"/>
  <c r="W1431" i="2" s="1"/>
  <c r="S2824" i="3"/>
  <c r="R2824" i="3"/>
  <c r="P2790" i="3"/>
  <c r="S1399" i="2"/>
  <c r="S2786" i="3"/>
  <c r="Q2786" i="3"/>
  <c r="Q2781" i="3"/>
  <c r="R2781" i="3"/>
  <c r="S2781" i="3"/>
  <c r="R2398" i="3"/>
  <c r="S1487" i="2"/>
  <c r="T1390" i="2"/>
  <c r="U1390" i="2" s="1"/>
  <c r="S1507" i="2"/>
  <c r="P3002" i="3"/>
  <c r="R3002" i="3" s="1"/>
  <c r="V1507" i="2" s="1"/>
  <c r="S2977" i="3"/>
  <c r="R2977" i="3"/>
  <c r="Q2970" i="3"/>
  <c r="S2970" i="3"/>
  <c r="R2959" i="3"/>
  <c r="V1486" i="2" s="1"/>
  <c r="S2940" i="3"/>
  <c r="Q2940" i="3"/>
  <c r="R2903" i="3"/>
  <c r="V1454" i="2" s="1"/>
  <c r="S1432" i="2"/>
  <c r="P2860" i="3"/>
  <c r="T1432" i="2" s="1"/>
  <c r="U1432" i="2" s="1"/>
  <c r="Q2838" i="3"/>
  <c r="S2838" i="3"/>
  <c r="W1428" i="2" s="1"/>
  <c r="P2834" i="3"/>
  <c r="S1426" i="2"/>
  <c r="Q2818" i="3"/>
  <c r="P2796" i="3"/>
  <c r="T1403" i="2" s="1"/>
  <c r="U1403" i="2" s="1"/>
  <c r="Q2779" i="3"/>
  <c r="Q2775" i="3"/>
  <c r="T1392" i="2"/>
  <c r="U1392" i="2" s="1"/>
  <c r="R2771" i="3"/>
  <c r="S2305" i="3"/>
  <c r="R2286" i="3"/>
  <c r="S1417" i="2"/>
  <c r="S1402" i="2"/>
  <c r="S3008" i="3"/>
  <c r="R2966" i="3"/>
  <c r="Q2959" i="3"/>
  <c r="Q2956" i="3"/>
  <c r="Q2953" i="3"/>
  <c r="R2944" i="3"/>
  <c r="R2925" i="3"/>
  <c r="Q2903" i="3"/>
  <c r="S2899" i="3"/>
  <c r="S2885" i="3"/>
  <c r="S2870" i="3"/>
  <c r="W1440" i="2" s="1"/>
  <c r="R2856" i="3"/>
  <c r="P2841" i="3"/>
  <c r="T1429" i="2" s="1"/>
  <c r="U1429" i="2" s="1"/>
  <c r="Q2830" i="3"/>
  <c r="T1424" i="2"/>
  <c r="U1424" i="2" s="1"/>
  <c r="Q2822" i="3"/>
  <c r="S2822" i="3"/>
  <c r="W1419" i="2" s="1"/>
  <c r="Q2814" i="3"/>
  <c r="S2814" i="3"/>
  <c r="Q2771" i="3"/>
  <c r="S1482" i="2"/>
  <c r="P3011" i="3"/>
  <c r="T1515" i="2" s="1"/>
  <c r="U1515" i="2" s="1"/>
  <c r="S1515" i="2"/>
  <c r="R3008" i="3"/>
  <c r="R3001" i="3"/>
  <c r="V1506" i="2" s="1"/>
  <c r="T1506" i="2"/>
  <c r="U1506" i="2" s="1"/>
  <c r="R2961" i="3"/>
  <c r="V1487" i="2" s="1"/>
  <c r="R2939" i="3"/>
  <c r="Q2939" i="3"/>
  <c r="S2907" i="3"/>
  <c r="R2907" i="3"/>
  <c r="R2899" i="3"/>
  <c r="S2896" i="3"/>
  <c r="R2803" i="3"/>
  <c r="S2803" i="3"/>
  <c r="S2798" i="3"/>
  <c r="W1405" i="2" s="1"/>
  <c r="Q2792" i="3"/>
  <c r="R2792" i="3"/>
  <c r="V1401" i="2" s="1"/>
  <c r="S1476" i="2"/>
  <c r="S1467" i="2"/>
  <c r="T1460" i="2"/>
  <c r="U1460" i="2" s="1"/>
  <c r="P3005" i="3"/>
  <c r="S2997" i="3"/>
  <c r="R2997" i="3"/>
  <c r="P2980" i="3"/>
  <c r="T1498" i="2" s="1"/>
  <c r="U1498" i="2" s="1"/>
  <c r="S1498" i="2"/>
  <c r="P2976" i="3"/>
  <c r="T1496" i="2" s="1"/>
  <c r="U1496" i="2" s="1"/>
  <c r="Q2961" i="3"/>
  <c r="R2920" i="3"/>
  <c r="V1469" i="2" s="1"/>
  <c r="Q2917" i="3"/>
  <c r="S2909" i="3"/>
  <c r="Q2896" i="3"/>
  <c r="S2878" i="3"/>
  <c r="P2866" i="3"/>
  <c r="T1436" i="2" s="1"/>
  <c r="U1436" i="2" s="1"/>
  <c r="P2836" i="3"/>
  <c r="R2836" i="3" s="1"/>
  <c r="V1427" i="2" s="1"/>
  <c r="R2832" i="3"/>
  <c r="P2828" i="3"/>
  <c r="R2828" i="3" s="1"/>
  <c r="V1423" i="2" s="1"/>
  <c r="P2802" i="3"/>
  <c r="R2802" i="3" s="1"/>
  <c r="V1408" i="2" s="1"/>
  <c r="P2763" i="3"/>
  <c r="S1388" i="2"/>
  <c r="P2986" i="3"/>
  <c r="S1501" i="2"/>
  <c r="R2952" i="3"/>
  <c r="V1465" i="2"/>
  <c r="R2909" i="3"/>
  <c r="P2888" i="3"/>
  <c r="R2888" i="3" s="1"/>
  <c r="V1452" i="2" s="1"/>
  <c r="R2878" i="3"/>
  <c r="P2869" i="3"/>
  <c r="Q2798" i="3"/>
  <c r="T1405" i="2"/>
  <c r="U1405" i="2" s="1"/>
  <c r="Q2965" i="3"/>
  <c r="R2965" i="3"/>
  <c r="R2851" i="3"/>
  <c r="Q2851" i="3"/>
  <c r="R2843" i="3"/>
  <c r="S2843" i="3"/>
  <c r="S2784" i="3"/>
  <c r="R2784" i="3"/>
  <c r="S2773" i="3"/>
  <c r="W1390" i="2" s="1"/>
  <c r="R2773" i="3"/>
  <c r="V1390" i="2" s="1"/>
  <c r="Q2766" i="3"/>
  <c r="R2766" i="3"/>
  <c r="R2500" i="3"/>
  <c r="S2349" i="3"/>
  <c r="W1180" i="2" s="1"/>
  <c r="S1456" i="2"/>
  <c r="P3007" i="3"/>
  <c r="T1512" i="2" s="1"/>
  <c r="U1512" i="2" s="1"/>
  <c r="S1512" i="2"/>
  <c r="P3003" i="3"/>
  <c r="T1508" i="2" s="1"/>
  <c r="U1508" i="2" s="1"/>
  <c r="S1508" i="2"/>
  <c r="S1505" i="2"/>
  <c r="P3000" i="3"/>
  <c r="S2951" i="3"/>
  <c r="S2923" i="3"/>
  <c r="W1471" i="2" s="1"/>
  <c r="R2919" i="3"/>
  <c r="S2895" i="3"/>
  <c r="Q2895" i="3"/>
  <c r="S2846" i="3"/>
  <c r="R2835" i="3"/>
  <c r="Q2835" i="3"/>
  <c r="R2827" i="3"/>
  <c r="V1422" i="2" s="1"/>
  <c r="S2827" i="3"/>
  <c r="W1422" i="2" s="1"/>
  <c r="R2808" i="3"/>
  <c r="V1411" i="2" s="1"/>
  <c r="S2797" i="3"/>
  <c r="W1404" i="2" s="1"/>
  <c r="R2797" i="3"/>
  <c r="V1404" i="2" s="1"/>
  <c r="S1509" i="2"/>
  <c r="S1502" i="2"/>
  <c r="H22" i="17"/>
  <c r="F23" i="17"/>
  <c r="F24" i="17" s="1"/>
  <c r="F25" i="17" s="1"/>
  <c r="F26" i="17" s="1"/>
  <c r="F27" i="17" s="1"/>
  <c r="F28" i="17" s="1"/>
  <c r="F29" i="17" s="1"/>
  <c r="F30" i="17" s="1"/>
  <c r="F31" i="17" s="1"/>
  <c r="F32" i="17" s="1"/>
  <c r="F33" i="17" s="1"/>
  <c r="F34" i="17" s="1"/>
  <c r="F35" i="17" s="1"/>
  <c r="F36" i="17" s="1"/>
  <c r="F37" i="17" s="1"/>
  <c r="F38" i="17" s="1"/>
  <c r="F39" i="17" s="1"/>
  <c r="F40" i="17" s="1"/>
  <c r="F41" i="17" s="1"/>
  <c r="F42" i="17" s="1"/>
  <c r="F43" i="17" s="1"/>
  <c r="F44" i="17" s="1"/>
  <c r="F45" i="17" s="1"/>
  <c r="F46" i="17" s="1"/>
  <c r="F47" i="17" s="1"/>
  <c r="F48" i="17" s="1"/>
  <c r="F49" i="17" s="1"/>
  <c r="F50" i="17" s="1"/>
  <c r="F51" i="17" s="1"/>
  <c r="F52" i="17" s="1"/>
  <c r="F53" i="17" s="1"/>
  <c r="F54" i="17" s="1"/>
  <c r="F55" i="17" s="1"/>
  <c r="F56" i="17" s="1"/>
  <c r="F57" i="17" s="1"/>
  <c r="F58" i="17" s="1"/>
  <c r="F59" i="17" s="1"/>
  <c r="F60" i="17" s="1"/>
  <c r="F61" i="17" s="1"/>
  <c r="F62" i="17" s="1"/>
  <c r="F63" i="17" s="1"/>
  <c r="F64" i="17" s="1"/>
  <c r="F65" i="17" s="1"/>
  <c r="F66" i="17" s="1"/>
  <c r="F67" i="17" s="1"/>
  <c r="F68" i="17" s="1"/>
  <c r="F69" i="17" s="1"/>
  <c r="F70" i="17" s="1"/>
  <c r="F71" i="17" s="1"/>
  <c r="F72" i="17" s="1"/>
  <c r="F73" i="17" s="1"/>
  <c r="F74" i="17" s="1"/>
  <c r="F75" i="17" s="1"/>
  <c r="F76" i="17" s="1"/>
  <c r="F77" i="17" s="1"/>
  <c r="F78" i="17" s="1"/>
  <c r="F79" i="17" s="1"/>
  <c r="F80" i="17" s="1"/>
  <c r="F81" i="17" s="1"/>
  <c r="F82" i="17" s="1"/>
  <c r="F83" i="17" s="1"/>
  <c r="F84" i="17" s="1"/>
  <c r="F85" i="17" s="1"/>
  <c r="F86" i="17" s="1"/>
  <c r="F87" i="17" s="1"/>
  <c r="F88" i="17" s="1"/>
  <c r="F89" i="17" s="1"/>
  <c r="F90" i="17" s="1"/>
  <c r="F91" i="17" s="1"/>
  <c r="F92" i="17" s="1"/>
  <c r="F93" i="17" s="1"/>
  <c r="F94" i="17" s="1"/>
  <c r="F95" i="17" s="1"/>
  <c r="F96" i="17" s="1"/>
  <c r="F97" i="17" s="1"/>
  <c r="F98" i="17" s="1"/>
  <c r="F99" i="17" s="1"/>
  <c r="F143" i="17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56" i="17" s="1"/>
  <c r="F157" i="17" s="1"/>
  <c r="F158" i="17" s="1"/>
  <c r="F159" i="17" s="1"/>
  <c r="F160" i="17" s="1"/>
  <c r="F161" i="17" s="1"/>
  <c r="F162" i="17" s="1"/>
  <c r="F163" i="17" s="1"/>
  <c r="F164" i="17" s="1"/>
  <c r="F165" i="17" s="1"/>
  <c r="F166" i="17" s="1"/>
  <c r="F167" i="17" s="1"/>
  <c r="F168" i="17" s="1"/>
  <c r="F169" i="17" s="1"/>
  <c r="F100" i="17"/>
  <c r="F101" i="17" s="1"/>
  <c r="F102" i="17" s="1"/>
  <c r="F103" i="17" s="1"/>
  <c r="F104" i="17" s="1"/>
  <c r="F105" i="17" s="1"/>
  <c r="F106" i="17" s="1"/>
  <c r="F107" i="17" s="1"/>
  <c r="F108" i="17" s="1"/>
  <c r="F109" i="17" s="1"/>
  <c r="F110" i="17" s="1"/>
  <c r="F111" i="17" s="1"/>
  <c r="F112" i="17" s="1"/>
  <c r="F113" i="17" s="1"/>
  <c r="F114" i="17" s="1"/>
  <c r="F115" i="17" s="1"/>
  <c r="F116" i="17" s="1"/>
  <c r="F117" i="17" s="1"/>
  <c r="F118" i="17" s="1"/>
  <c r="F119" i="17" s="1"/>
  <c r="F120" i="17" s="1"/>
  <c r="F121" i="17" s="1"/>
  <c r="F122" i="17" s="1"/>
  <c r="F123" i="17" s="1"/>
  <c r="F124" i="17" s="1"/>
  <c r="F125" i="17" s="1"/>
  <c r="F126" i="17" s="1"/>
  <c r="F127" i="17" s="1"/>
  <c r="F128" i="17" s="1"/>
  <c r="F129" i="17" s="1"/>
  <c r="F130" i="17" s="1"/>
  <c r="F131" i="17" s="1"/>
  <c r="F132" i="17" s="1"/>
  <c r="F133" i="17" s="1"/>
  <c r="F134" i="17" s="1"/>
  <c r="F135" i="17" s="1"/>
  <c r="F136" i="17" s="1"/>
  <c r="F137" i="17" s="1"/>
  <c r="F138" i="17" s="1"/>
  <c r="F139" i="17" s="1"/>
  <c r="F140" i="17" s="1"/>
  <c r="F141" i="17" s="1"/>
  <c r="F170" i="17"/>
  <c r="F171" i="17" s="1"/>
  <c r="F172" i="17" s="1"/>
  <c r="F173" i="17" s="1"/>
  <c r="F174" i="17" s="1"/>
  <c r="F175" i="17" s="1"/>
  <c r="F176" i="17" s="1"/>
  <c r="F177" i="17" s="1"/>
  <c r="F178" i="17" s="1"/>
  <c r="F179" i="17" s="1"/>
  <c r="F184" i="17"/>
  <c r="F185" i="17" s="1"/>
  <c r="F186" i="17" s="1"/>
  <c r="F187" i="17" s="1"/>
  <c r="F188" i="17" s="1"/>
  <c r="F189" i="17" s="1"/>
  <c r="F190" i="17" s="1"/>
  <c r="D23" i="17"/>
  <c r="O23" i="17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41" i="17" s="1"/>
  <c r="O42" i="17" s="1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7" i="17" s="1"/>
  <c r="O58" i="17" s="1"/>
  <c r="O59" i="17" s="1"/>
  <c r="O60" i="17" s="1"/>
  <c r="O61" i="17" s="1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O88" i="17" s="1"/>
  <c r="O89" i="17" s="1"/>
  <c r="O90" i="17" s="1"/>
  <c r="O91" i="17" s="1"/>
  <c r="O92" i="17" s="1"/>
  <c r="O93" i="17" s="1"/>
  <c r="O94" i="17" s="1"/>
  <c r="O95" i="17" s="1"/>
  <c r="O96" i="17" s="1"/>
  <c r="O97" i="17" s="1"/>
  <c r="O98" i="17" s="1"/>
  <c r="O99" i="17" s="1"/>
  <c r="O100" i="17" s="1"/>
  <c r="O101" i="17" s="1"/>
  <c r="O102" i="17" s="1"/>
  <c r="O103" i="17" s="1"/>
  <c r="O104" i="17" s="1"/>
  <c r="O105" i="17" s="1"/>
  <c r="O106" i="17" s="1"/>
  <c r="O107" i="17" s="1"/>
  <c r="O108" i="17" s="1"/>
  <c r="O109" i="17" s="1"/>
  <c r="O110" i="17" s="1"/>
  <c r="O111" i="17" s="1"/>
  <c r="O112" i="17" s="1"/>
  <c r="O113" i="17" s="1"/>
  <c r="O114" i="17" s="1"/>
  <c r="O115" i="17" s="1"/>
  <c r="O116" i="17" s="1"/>
  <c r="O117" i="17" s="1"/>
  <c r="O118" i="17" s="1"/>
  <c r="O119" i="17" s="1"/>
  <c r="O120" i="17" s="1"/>
  <c r="O121" i="17" s="1"/>
  <c r="O122" i="17" s="1"/>
  <c r="O123" i="17" s="1"/>
  <c r="O124" i="17" s="1"/>
  <c r="O125" i="17" s="1"/>
  <c r="O126" i="17" s="1"/>
  <c r="O127" i="17" s="1"/>
  <c r="O128" i="17" s="1"/>
  <c r="O129" i="17" s="1"/>
  <c r="O130" i="17" s="1"/>
  <c r="O131" i="17" s="1"/>
  <c r="O132" i="17" s="1"/>
  <c r="O133" i="17" s="1"/>
  <c r="O134" i="17" s="1"/>
  <c r="O135" i="17" s="1"/>
  <c r="O136" i="17" s="1"/>
  <c r="O137" i="17" s="1"/>
  <c r="O138" i="17" s="1"/>
  <c r="O139" i="17" s="1"/>
  <c r="O140" i="17" s="1"/>
  <c r="O141" i="17" s="1"/>
  <c r="O142" i="17" s="1"/>
  <c r="O143" i="17" s="1"/>
  <c r="O144" i="17" s="1"/>
  <c r="O145" i="17" s="1"/>
  <c r="O146" i="17" s="1"/>
  <c r="O147" i="17" s="1"/>
  <c r="O148" i="17" s="1"/>
  <c r="O149" i="17" s="1"/>
  <c r="O150" i="17" s="1"/>
  <c r="O151" i="17" s="1"/>
  <c r="O152" i="17" s="1"/>
  <c r="O153" i="17" s="1"/>
  <c r="O154" i="17" s="1"/>
  <c r="O155" i="17" s="1"/>
  <c r="O156" i="17" s="1"/>
  <c r="O157" i="17" s="1"/>
  <c r="O158" i="17" s="1"/>
  <c r="O159" i="17" s="1"/>
  <c r="O160" i="17" s="1"/>
  <c r="O161" i="17" s="1"/>
  <c r="O162" i="17" s="1"/>
  <c r="O163" i="17" s="1"/>
  <c r="O164" i="17" s="1"/>
  <c r="O165" i="17" s="1"/>
  <c r="O166" i="17" s="1"/>
  <c r="O167" i="17" s="1"/>
  <c r="O168" i="17" s="1"/>
  <c r="O169" i="17" s="1"/>
  <c r="O170" i="17" s="1"/>
  <c r="O171" i="17" s="1"/>
  <c r="O172" i="17" s="1"/>
  <c r="O173" i="17" s="1"/>
  <c r="O174" i="17" s="1"/>
  <c r="O175" i="17" s="1"/>
  <c r="O176" i="17" s="1"/>
  <c r="O177" i="17" s="1"/>
  <c r="O178" i="17" s="1"/>
  <c r="O179" i="17" s="1"/>
  <c r="O180" i="17" s="1"/>
  <c r="O181" i="17" s="1"/>
  <c r="O182" i="17" s="1"/>
  <c r="O183" i="17" s="1"/>
  <c r="O184" i="17" s="1"/>
  <c r="O185" i="17" s="1"/>
  <c r="O186" i="17" s="1"/>
  <c r="O187" i="17" s="1"/>
  <c r="O188" i="17" s="1"/>
  <c r="O189" i="17" s="1"/>
  <c r="O190" i="17" s="1"/>
  <c r="O191" i="17"/>
  <c r="O192" i="17" s="1"/>
  <c r="O193" i="17"/>
  <c r="O194" i="17" s="1"/>
  <c r="O195" i="17" s="1"/>
  <c r="O196" i="17" s="1"/>
  <c r="O197" i="17" s="1"/>
  <c r="O198" i="17" s="1"/>
  <c r="O199" i="17" s="1"/>
  <c r="O200" i="17" s="1"/>
  <c r="O201" i="17" s="1"/>
  <c r="O202" i="17" s="1"/>
  <c r="O203" i="17" s="1"/>
  <c r="O204" i="17" s="1"/>
  <c r="O205" i="17" s="1"/>
  <c r="O206" i="17" s="1"/>
  <c r="O207" i="17" s="1"/>
  <c r="O208" i="17" s="1"/>
  <c r="O209" i="17" s="1"/>
  <c r="O210" i="17" s="1"/>
  <c r="O211" i="17" s="1"/>
  <c r="O212" i="17" s="1"/>
  <c r="O213" i="17" s="1"/>
  <c r="F193" i="17"/>
  <c r="F194" i="17" s="1"/>
  <c r="F195" i="17" s="1"/>
  <c r="F196" i="17" s="1"/>
  <c r="F197" i="17" s="1"/>
  <c r="F198" i="17" s="1"/>
  <c r="F199" i="17" s="1"/>
  <c r="F180" i="17"/>
  <c r="F181" i="17" s="1"/>
  <c r="F182" i="17" s="1"/>
  <c r="C9" i="17"/>
  <c r="F190" i="9"/>
  <c r="F182" i="9"/>
  <c r="F111" i="9"/>
  <c r="F173" i="9"/>
  <c r="F174" i="9" s="1"/>
  <c r="F175" i="9" s="1"/>
  <c r="F125" i="9"/>
  <c r="F126" i="9" s="1"/>
  <c r="F127" i="9" s="1"/>
  <c r="F109" i="9"/>
  <c r="F110" i="9" s="1"/>
  <c r="F170" i="9"/>
  <c r="F171" i="9" s="1"/>
  <c r="F172" i="9" s="1"/>
  <c r="F158" i="9"/>
  <c r="F159" i="9" s="1"/>
  <c r="F160" i="9" s="1"/>
  <c r="F161" i="9" s="1"/>
  <c r="F162" i="9" s="1"/>
  <c r="F163" i="9" s="1"/>
  <c r="F164" i="9" s="1"/>
  <c r="F165" i="9" s="1"/>
  <c r="F166" i="9" s="1"/>
  <c r="F167" i="9" s="1"/>
  <c r="F168" i="9" s="1"/>
  <c r="F169" i="9" s="1"/>
  <c r="F148" i="9"/>
  <c r="F149" i="9" s="1"/>
  <c r="F150" i="9" s="1"/>
  <c r="F151" i="9" s="1"/>
  <c r="F152" i="9" s="1"/>
  <c r="F153" i="9" s="1"/>
  <c r="F154" i="9" s="1"/>
  <c r="F155" i="9" s="1"/>
  <c r="F156" i="9" s="1"/>
  <c r="F157" i="9" s="1"/>
  <c r="F87" i="9"/>
  <c r="F88" i="9" s="1"/>
  <c r="F89" i="9" s="1"/>
  <c r="F143" i="9"/>
  <c r="F144" i="9" s="1"/>
  <c r="F145" i="9" s="1"/>
  <c r="F146" i="9" s="1"/>
  <c r="F147" i="9" s="1"/>
  <c r="L30" i="9"/>
  <c r="F130" i="9"/>
  <c r="F131" i="9" s="1"/>
  <c r="F132" i="9" s="1"/>
  <c r="F133" i="9" s="1"/>
  <c r="F134" i="9" s="1"/>
  <c r="F135" i="9" s="1"/>
  <c r="F136" i="9" s="1"/>
  <c r="F137" i="9" s="1"/>
  <c r="F138" i="9" s="1"/>
  <c r="F124" i="9"/>
  <c r="F142" i="9"/>
  <c r="F128" i="9"/>
  <c r="F129" i="9" s="1"/>
  <c r="F64" i="9"/>
  <c r="F65" i="9" s="1"/>
  <c r="F66" i="9" s="1"/>
  <c r="F67" i="9" s="1"/>
  <c r="F68" i="9" s="1"/>
  <c r="F53" i="9"/>
  <c r="F54" i="9" s="1"/>
  <c r="F55" i="9" s="1"/>
  <c r="F56" i="9" s="1"/>
  <c r="F61" i="9"/>
  <c r="F62" i="9" s="1"/>
  <c r="F63" i="9" s="1"/>
  <c r="F181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85" i="9" s="1"/>
  <c r="F86" i="9" s="1"/>
  <c r="F57" i="9"/>
  <c r="F58" i="9" s="1"/>
  <c r="F59" i="9" s="1"/>
  <c r="F60" i="9" s="1"/>
  <c r="F183" i="9"/>
  <c r="F184" i="9" s="1"/>
  <c r="F185" i="9" s="1"/>
  <c r="F186" i="9" s="1"/>
  <c r="F200" i="9"/>
  <c r="F176" i="9"/>
  <c r="F177" i="9" s="1"/>
  <c r="F178" i="9" s="1"/>
  <c r="F179" i="9" s="1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39" i="9"/>
  <c r="F140" i="9" s="1"/>
  <c r="F141" i="9" s="1"/>
  <c r="F115" i="9"/>
  <c r="F116" i="9" s="1"/>
  <c r="F117" i="9" s="1"/>
  <c r="F118" i="9" s="1"/>
  <c r="F119" i="9" s="1"/>
  <c r="F120" i="9" s="1"/>
  <c r="F121" i="9" s="1"/>
  <c r="F122" i="9" s="1"/>
  <c r="F123" i="9" s="1"/>
  <c r="F50" i="9"/>
  <c r="F51" i="9" s="1"/>
  <c r="F52" i="9"/>
  <c r="R2971" i="3"/>
  <c r="Q2971" i="3"/>
  <c r="S2971" i="3"/>
  <c r="S2996" i="3"/>
  <c r="R2996" i="3"/>
  <c r="Q2996" i="3"/>
  <c r="S2983" i="3"/>
  <c r="R2983" i="3"/>
  <c r="Q2983" i="3"/>
  <c r="T1492" i="2"/>
  <c r="U1492" i="2" s="1"/>
  <c r="S2974" i="3"/>
  <c r="R2974" i="3"/>
  <c r="Q2974" i="3"/>
  <c r="Q2995" i="3"/>
  <c r="R2995" i="3"/>
  <c r="S2995" i="3"/>
  <c r="R2979" i="3"/>
  <c r="T1491" i="2"/>
  <c r="U1491" i="2" s="1"/>
  <c r="S2979" i="3"/>
  <c r="W1491" i="2" s="1"/>
  <c r="Q2979" i="3"/>
  <c r="S2967" i="3"/>
  <c r="R2967" i="3"/>
  <c r="Q2967" i="3"/>
  <c r="Q2964" i="3"/>
  <c r="R2964" i="3"/>
  <c r="S2964" i="3"/>
  <c r="W1484" i="2" s="1"/>
  <c r="T1484" i="2"/>
  <c r="U1484" i="2" s="1"/>
  <c r="Q2921" i="3"/>
  <c r="R2921" i="3"/>
  <c r="S2921" i="3"/>
  <c r="Q2905" i="3"/>
  <c r="R2905" i="3"/>
  <c r="S2905" i="3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T1483" i="2"/>
  <c r="U1483" i="2" s="1"/>
  <c r="Q2963" i="3"/>
  <c r="S2963" i="3"/>
  <c r="S3004" i="3"/>
  <c r="W1509" i="2" s="1"/>
  <c r="R3004" i="3"/>
  <c r="V1509" i="2" s="1"/>
  <c r="Q3004" i="3"/>
  <c r="S2988" i="3"/>
  <c r="R2988" i="3"/>
  <c r="Q2988" i="3"/>
  <c r="S2890" i="3"/>
  <c r="Q2890" i="3"/>
  <c r="R2890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V1453" i="2" s="1"/>
  <c r="R2764" i="3"/>
  <c r="S2764" i="3"/>
  <c r="Q2764" i="3"/>
  <c r="Q2922" i="3"/>
  <c r="S2922" i="3"/>
  <c r="W1470" i="2" s="1"/>
  <c r="Q2765" i="3"/>
  <c r="S2765" i="3"/>
  <c r="T1490" i="2"/>
  <c r="U1490" i="2" s="1"/>
  <c r="S1484" i="2"/>
  <c r="R2994" i="3"/>
  <c r="R2986" i="3"/>
  <c r="R2970" i="3"/>
  <c r="R2931" i="3"/>
  <c r="R2924" i="3"/>
  <c r="S2924" i="3"/>
  <c r="Q2914" i="3"/>
  <c r="S2914" i="3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S2831" i="3"/>
  <c r="R2831" i="3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S2799" i="3"/>
  <c r="R2799" i="3"/>
  <c r="Q2789" i="3"/>
  <c r="R2789" i="3"/>
  <c r="V1398" i="2" s="1"/>
  <c r="R2932" i="3"/>
  <c r="S2932" i="3"/>
  <c r="R2900" i="3"/>
  <c r="S2900" i="3"/>
  <c r="S1492" i="2"/>
  <c r="T1426" i="2"/>
  <c r="U1426" i="2" s="1"/>
  <c r="S2955" i="3"/>
  <c r="S2953" i="3"/>
  <c r="S2947" i="3"/>
  <c r="S2945" i="3"/>
  <c r="S2939" i="3"/>
  <c r="Q2926" i="3"/>
  <c r="R2926" i="3"/>
  <c r="V1467" i="2" s="1"/>
  <c r="Q2897" i="3"/>
  <c r="R2897" i="3"/>
  <c r="S2877" i="3"/>
  <c r="R2875" i="3"/>
  <c r="V1445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33" i="3"/>
  <c r="R2833" i="3"/>
  <c r="V1425" i="2" s="1"/>
  <c r="S2833" i="3"/>
  <c r="W1425" i="2" s="1"/>
  <c r="Q2825" i="3"/>
  <c r="R2825" i="3"/>
  <c r="V1420" i="2" s="1"/>
  <c r="S2825" i="3"/>
  <c r="W1420" i="2" s="1"/>
  <c r="Q2805" i="3"/>
  <c r="S2805" i="3"/>
  <c r="W1410" i="2" s="1"/>
  <c r="S2770" i="3"/>
  <c r="Q2770" i="3"/>
  <c r="S2767" i="3"/>
  <c r="R2767" i="3"/>
  <c r="Q2767" i="3"/>
  <c r="T1465" i="2"/>
  <c r="U1465" i="2" s="1"/>
  <c r="S1448" i="2"/>
  <c r="T1418" i="2"/>
  <c r="U1418" i="2" s="1"/>
  <c r="Q2928" i="3"/>
  <c r="S2928" i="3"/>
  <c r="R2916" i="3"/>
  <c r="S2916" i="3"/>
  <c r="Q2906" i="3"/>
  <c r="S2906" i="3"/>
  <c r="R2804" i="3"/>
  <c r="V1409" i="2" s="1"/>
  <c r="S2804" i="3"/>
  <c r="W1409" i="2" s="1"/>
  <c r="Q2804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2998" i="3"/>
  <c r="S2990" i="3"/>
  <c r="S2978" i="3"/>
  <c r="S2962" i="3"/>
  <c r="Q2918" i="3"/>
  <c r="R2918" i="3"/>
  <c r="S2915" i="3"/>
  <c r="Q2913" i="3"/>
  <c r="R2913" i="3"/>
  <c r="Q2894" i="3"/>
  <c r="S2894" i="3"/>
  <c r="R2864" i="3"/>
  <c r="S2864" i="3"/>
  <c r="S2783" i="3"/>
  <c r="R2783" i="3"/>
  <c r="Q2783" i="3"/>
  <c r="R2780" i="3"/>
  <c r="V1396" i="2" s="1"/>
  <c r="S2780" i="3"/>
  <c r="W1396" i="2" s="1"/>
  <c r="Q2780" i="3"/>
  <c r="Q2769" i="3"/>
  <c r="R2769" i="3"/>
  <c r="S2769" i="3"/>
  <c r="S2871" i="3"/>
  <c r="W1441" i="2" s="1"/>
  <c r="Q2871" i="3"/>
  <c r="S2863" i="3"/>
  <c r="Q2863" i="3"/>
  <c r="T1482" i="2"/>
  <c r="U1482" i="2" s="1"/>
  <c r="Q2958" i="3"/>
  <c r="S2958" i="3"/>
  <c r="T1494" i="2"/>
  <c r="U1494" i="2" s="1"/>
  <c r="S3009" i="3"/>
  <c r="W1513" i="2" s="1"/>
  <c r="S3001" i="3"/>
  <c r="W1506" i="2" s="1"/>
  <c r="R2998" i="3"/>
  <c r="S2993" i="3"/>
  <c r="R2990" i="3"/>
  <c r="R2978" i="3"/>
  <c r="S2969" i="3"/>
  <c r="R2962" i="3"/>
  <c r="S2954" i="3"/>
  <c r="S2946" i="3"/>
  <c r="S2938" i="3"/>
  <c r="Q2930" i="3"/>
  <c r="S2930" i="3"/>
  <c r="R2927" i="3"/>
  <c r="Q2920" i="3"/>
  <c r="S2920" i="3"/>
  <c r="S2917" i="3"/>
  <c r="R2915" i="3"/>
  <c r="R2908" i="3"/>
  <c r="V1457" i="2" s="1"/>
  <c r="S2908" i="3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60" i="3"/>
  <c r="R2956" i="3"/>
  <c r="S2952" i="3"/>
  <c r="R2948" i="3"/>
  <c r="S2944" i="3"/>
  <c r="R2940" i="3"/>
  <c r="Q2932" i="3"/>
  <c r="R2922" i="3"/>
  <c r="Q2910" i="3"/>
  <c r="R2910" i="3"/>
  <c r="Q2900" i="3"/>
  <c r="Q2898" i="3"/>
  <c r="R2886" i="3"/>
  <c r="V1450" i="2" s="1"/>
  <c r="S2881" i="3"/>
  <c r="W1448" i="2" s="1"/>
  <c r="R2871" i="3"/>
  <c r="V1441" i="2" s="1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S2444" i="3"/>
  <c r="W1226" i="2" s="1"/>
  <c r="T1191" i="2"/>
  <c r="U1191" i="2" s="1"/>
  <c r="Q2379" i="3"/>
  <c r="P2294" i="3"/>
  <c r="S1153" i="2"/>
  <c r="P2290" i="3"/>
  <c r="R2290" i="3" s="1"/>
  <c r="V1149" i="2" s="1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Q2762" i="3" s="1"/>
  <c r="S2661" i="3"/>
  <c r="R2661" i="3"/>
  <c r="S2609" i="3"/>
  <c r="Q2609" i="3"/>
  <c r="R2609" i="3"/>
  <c r="P2580" i="3"/>
  <c r="Q2580" i="3" s="1"/>
  <c r="S1292" i="2"/>
  <c r="Q2561" i="3"/>
  <c r="T1287" i="2"/>
  <c r="U1287" i="2" s="1"/>
  <c r="P2510" i="3"/>
  <c r="P2436" i="3"/>
  <c r="S2436" i="3" s="1"/>
  <c r="W1221" i="2" s="1"/>
  <c r="R2422" i="3"/>
  <c r="S2422" i="3"/>
  <c r="P2411" i="3"/>
  <c r="S2411" i="3" s="1"/>
  <c r="W1208" i="2" s="1"/>
  <c r="R2373" i="3"/>
  <c r="P2337" i="3"/>
  <c r="R2337" i="3" s="1"/>
  <c r="V1173" i="2" s="1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R2112" i="3" s="1"/>
  <c r="V1058" i="2" s="1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2537" i="3" s="1"/>
  <c r="W1271" i="2" s="1"/>
  <c r="S1271" i="2"/>
  <c r="P2504" i="3"/>
  <c r="Q2504" i="3" s="1"/>
  <c r="S1255" i="2"/>
  <c r="P2488" i="3"/>
  <c r="Q2488" i="3" s="1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P2425" i="3"/>
  <c r="R2425" i="3" s="1"/>
  <c r="V1217" i="2" s="1"/>
  <c r="S1217" i="2"/>
  <c r="R2400" i="3"/>
  <c r="Q2400" i="3"/>
  <c r="Q2367" i="3"/>
  <c r="T1186" i="2"/>
  <c r="U1186" i="2" s="1"/>
  <c r="P2278" i="3"/>
  <c r="S1143" i="2"/>
  <c r="P2757" i="3"/>
  <c r="Q2757" i="3" s="1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Q2519" i="3" s="1"/>
  <c r="S1265" i="2"/>
  <c r="Q2508" i="3"/>
  <c r="R2508" i="3"/>
  <c r="S2508" i="3"/>
  <c r="P2405" i="3"/>
  <c r="S2405" i="3" s="1"/>
  <c r="W1204" i="2" s="1"/>
  <c r="P2381" i="3"/>
  <c r="S2381" i="3" s="1"/>
  <c r="W1193" i="2" s="1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Q2588" i="3" s="1"/>
  <c r="S1300" i="2"/>
  <c r="P2576" i="3"/>
  <c r="T1290" i="2" s="1"/>
  <c r="U1290" i="2" s="1"/>
  <c r="S1290" i="2"/>
  <c r="R2518" i="3"/>
  <c r="V1264" i="2" s="1"/>
  <c r="T1264" i="2"/>
  <c r="U1264" i="2" s="1"/>
  <c r="P2485" i="3"/>
  <c r="S2485" i="3" s="1"/>
  <c r="W1247" i="2" s="1"/>
  <c r="P2456" i="3"/>
  <c r="R2456" i="3" s="1"/>
  <c r="V1232" i="2" s="1"/>
  <c r="S1232" i="2"/>
  <c r="P2428" i="3"/>
  <c r="Q2428" i="3" s="1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R2756" i="3" s="1"/>
  <c r="V1381" i="2" s="1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S2749" i="3"/>
  <c r="Q2749" i="3"/>
  <c r="R2749" i="3"/>
  <c r="Q2735" i="3"/>
  <c r="R2735" i="3"/>
  <c r="V1374" i="2" s="1"/>
  <c r="S2735" i="3"/>
  <c r="W1374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R2570" i="3"/>
  <c r="Q2570" i="3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Q2507" i="3"/>
  <c r="S2507" i="3"/>
  <c r="R2507" i="3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2" i="3"/>
  <c r="R2412" i="3"/>
  <c r="V1209" i="2" s="1"/>
  <c r="S2474" i="3"/>
  <c r="R2472" i="3"/>
  <c r="S2458" i="3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29" i="3"/>
  <c r="R2529" i="3"/>
  <c r="S2513" i="3"/>
  <c r="W1259" i="2" s="1"/>
  <c r="R2513" i="3"/>
  <c r="V1259" i="2" s="1"/>
  <c r="S2497" i="3"/>
  <c r="R2497" i="3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388" i="3"/>
  <c r="R2388" i="3"/>
  <c r="V1200" i="2" s="1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R2252" i="3"/>
  <c r="R2244" i="3"/>
  <c r="Q2241" i="3"/>
  <c r="Q2233" i="3"/>
  <c r="T1122" i="2"/>
  <c r="U1122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02" i="3"/>
  <c r="S542" i="2"/>
  <c r="S487" i="2"/>
  <c r="S995" i="2"/>
  <c r="Q2214" i="3"/>
  <c r="S1108" i="2"/>
  <c r="S2143" i="3"/>
  <c r="W1077" i="2" s="1"/>
  <c r="Q2134" i="3"/>
  <c r="S2127" i="3"/>
  <c r="S2111" i="3"/>
  <c r="Q2102" i="3"/>
  <c r="R2182" i="3"/>
  <c r="R2166" i="3"/>
  <c r="V1089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R2223" i="3"/>
  <c r="R2215" i="3"/>
  <c r="R2191" i="3"/>
  <c r="R2183" i="3"/>
  <c r="R2175" i="3"/>
  <c r="R2167" i="3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R1553" i="3" s="1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S1920" i="3" s="1"/>
  <c r="P1574" i="3"/>
  <c r="S1574" i="3" s="1"/>
  <c r="P1777" i="3"/>
  <c r="R1777" i="3" s="1"/>
  <c r="S1748" i="3"/>
  <c r="R1646" i="3"/>
  <c r="S680" i="3"/>
  <c r="P577" i="3"/>
  <c r="P546" i="3"/>
  <c r="R546" i="3" s="1"/>
  <c r="P1888" i="3"/>
  <c r="Q1888" i="3" s="1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W1014" i="2" s="1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S1698" i="3" s="1"/>
  <c r="W853" i="2" s="1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R145" i="3" s="1"/>
  <c r="S74" i="2"/>
  <c r="P43" i="3"/>
  <c r="Q43" i="3" s="1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Q66" i="3" s="1"/>
  <c r="S36" i="2"/>
  <c r="P36" i="3"/>
  <c r="S36" i="3" s="1"/>
  <c r="S20" i="2"/>
  <c r="P12" i="3"/>
  <c r="S12" i="3" s="1"/>
  <c r="S8" i="2"/>
  <c r="P771" i="3"/>
  <c r="S771" i="3" s="1"/>
  <c r="S388" i="2"/>
  <c r="P937" i="3"/>
  <c r="Q937" i="3" s="1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R559" i="3" s="1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R435" i="3" s="1"/>
  <c r="S220" i="2"/>
  <c r="P419" i="3"/>
  <c r="S419" i="3" s="1"/>
  <c r="S211" i="2"/>
  <c r="P412" i="3"/>
  <c r="R412" i="3" s="1"/>
  <c r="S208" i="2"/>
  <c r="P391" i="3"/>
  <c r="T199" i="2" s="1"/>
  <c r="U199" i="2" s="1"/>
  <c r="S198" i="2"/>
  <c r="P352" i="3"/>
  <c r="R352" i="3" s="1"/>
  <c r="S177" i="2"/>
  <c r="P276" i="3"/>
  <c r="R276" i="3" s="1"/>
  <c r="S140" i="2"/>
  <c r="P261" i="3"/>
  <c r="R261" i="3" s="1"/>
  <c r="S132" i="2"/>
  <c r="P245" i="3"/>
  <c r="R245" i="3" s="1"/>
  <c r="S124" i="2"/>
  <c r="P230" i="3"/>
  <c r="Q230" i="3" s="1"/>
  <c r="S117" i="2"/>
  <c r="P214" i="3"/>
  <c r="R214" i="3" s="1"/>
  <c r="S109" i="2"/>
  <c r="P159" i="3"/>
  <c r="Q159" i="3" s="1"/>
  <c r="S83" i="2"/>
  <c r="P151" i="3"/>
  <c r="Q151" i="3" s="1"/>
  <c r="S79" i="2"/>
  <c r="P120" i="3"/>
  <c r="Q120" i="3" s="1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R872" i="3" s="1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734" i="3" s="1"/>
  <c r="S369" i="2"/>
  <c r="S340" i="2"/>
  <c r="P674" i="3"/>
  <c r="S674" i="3" s="1"/>
  <c r="P642" i="3"/>
  <c r="S642" i="3" s="1"/>
  <c r="S324" i="2"/>
  <c r="P635" i="3"/>
  <c r="T318" i="2" s="1"/>
  <c r="U318" i="2" s="1"/>
  <c r="S318" i="2"/>
  <c r="P627" i="3"/>
  <c r="R627" i="3" s="1"/>
  <c r="S314" i="2"/>
  <c r="P588" i="3"/>
  <c r="Q588" i="3" s="1"/>
  <c r="S297" i="2"/>
  <c r="P573" i="3"/>
  <c r="Q573" i="3" s="1"/>
  <c r="S290" i="2"/>
  <c r="Q1085" i="3"/>
  <c r="S1085" i="3"/>
  <c r="P1078" i="3"/>
  <c r="Q1078" i="3" s="1"/>
  <c r="S544" i="2"/>
  <c r="P1070" i="3"/>
  <c r="R1070" i="3" s="1"/>
  <c r="S536" i="2"/>
  <c r="P1048" i="3"/>
  <c r="Q1048" i="3" s="1"/>
  <c r="S526" i="2"/>
  <c r="P973" i="3"/>
  <c r="Q973" i="3" s="1"/>
  <c r="S488" i="2"/>
  <c r="P920" i="3"/>
  <c r="R920" i="3" s="1"/>
  <c r="S463" i="2"/>
  <c r="S453" i="2"/>
  <c r="P897" i="3"/>
  <c r="S897" i="3" s="1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Q2030" i="3" s="1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1882" i="3" s="1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Q482" i="3" s="1"/>
  <c r="S242" i="2"/>
  <c r="P475" i="3"/>
  <c r="Q475" i="3" s="1"/>
  <c r="S239" i="2"/>
  <c r="P1072" i="3"/>
  <c r="R1072" i="3" s="1"/>
  <c r="S538" i="2"/>
  <c r="S532" i="2"/>
  <c r="P1057" i="3"/>
  <c r="S1057" i="3" s="1"/>
  <c r="P1117" i="3"/>
  <c r="T560" i="2" s="1"/>
  <c r="U560" i="2" s="1"/>
  <c r="S560" i="2"/>
  <c r="Q1102" i="3"/>
  <c r="P474" i="3"/>
  <c r="S474" i="3" s="1"/>
  <c r="S238" i="2"/>
  <c r="P376" i="3"/>
  <c r="S190" i="2"/>
  <c r="P330" i="3"/>
  <c r="Q330" i="3" s="1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R465" i="3" s="1"/>
  <c r="S235" i="2"/>
  <c r="P450" i="3"/>
  <c r="Q450" i="3" s="1"/>
  <c r="S227" i="2"/>
  <c r="P442" i="3"/>
  <c r="Q442" i="3" s="1"/>
  <c r="S223" i="2"/>
  <c r="P434" i="3"/>
  <c r="R434" i="3" s="1"/>
  <c r="S219" i="2"/>
  <c r="P411" i="3"/>
  <c r="Q411" i="3" s="1"/>
  <c r="S207" i="2"/>
  <c r="P390" i="3"/>
  <c r="R390" i="3" s="1"/>
  <c r="S197" i="2"/>
  <c r="P382" i="3"/>
  <c r="R382" i="3" s="1"/>
  <c r="S193" i="2"/>
  <c r="P374" i="3"/>
  <c r="S189" i="2"/>
  <c r="P366" i="3"/>
  <c r="Q366" i="3" s="1"/>
  <c r="S185" i="2"/>
  <c r="P351" i="3"/>
  <c r="Q351" i="3" s="1"/>
  <c r="S176" i="2"/>
  <c r="P344" i="3"/>
  <c r="Q344" i="3" s="1"/>
  <c r="S173" i="2"/>
  <c r="P320" i="3"/>
  <c r="S162" i="2"/>
  <c r="P304" i="3"/>
  <c r="S304" i="3" s="1"/>
  <c r="S154" i="2"/>
  <c r="P297" i="3"/>
  <c r="R297" i="3" s="1"/>
  <c r="S151" i="2"/>
  <c r="P260" i="3"/>
  <c r="R260" i="3" s="1"/>
  <c r="S131" i="2"/>
  <c r="P252" i="3"/>
  <c r="S127" i="2"/>
  <c r="P237" i="3"/>
  <c r="R237" i="3" s="1"/>
  <c r="S120" i="2"/>
  <c r="P229" i="3"/>
  <c r="R229" i="3" s="1"/>
  <c r="S116" i="2"/>
  <c r="P221" i="3"/>
  <c r="S221" i="3" s="1"/>
  <c r="S112" i="2"/>
  <c r="P158" i="3"/>
  <c r="S158" i="3" s="1"/>
  <c r="S82" i="2"/>
  <c r="P150" i="3"/>
  <c r="R150" i="3" s="1"/>
  <c r="S78" i="2"/>
  <c r="P119" i="3"/>
  <c r="R119" i="3" s="1"/>
  <c r="S62" i="2"/>
  <c r="P111" i="3"/>
  <c r="Q111" i="3" s="1"/>
  <c r="S59" i="2"/>
  <c r="P103" i="3"/>
  <c r="S103" i="3" s="1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747" i="3" s="1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Q641" i="3" s="1"/>
  <c r="S323" i="2"/>
  <c r="P565" i="3"/>
  <c r="S565" i="3" s="1"/>
  <c r="S287" i="2"/>
  <c r="P557" i="3"/>
  <c r="S557" i="3" s="1"/>
  <c r="S282" i="2"/>
  <c r="P549" i="3"/>
  <c r="Q549" i="3" s="1"/>
  <c r="S278" i="2"/>
  <c r="P534" i="3"/>
  <c r="Q534" i="3" s="1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Q1354" i="3" s="1"/>
  <c r="S685" i="2"/>
  <c r="P1347" i="3"/>
  <c r="R1347" i="3" s="1"/>
  <c r="S681" i="2"/>
  <c r="S665" i="2"/>
  <c r="P1320" i="3"/>
  <c r="S1320" i="3" s="1"/>
  <c r="S656" i="2"/>
  <c r="P1299" i="3"/>
  <c r="T656" i="2" s="1"/>
  <c r="U656" i="2" s="1"/>
  <c r="P1237" i="3"/>
  <c r="R1237" i="3" s="1"/>
  <c r="S623" i="2"/>
  <c r="P1215" i="3"/>
  <c r="Q1215" i="3" s="1"/>
  <c r="S615" i="2"/>
  <c r="P1548" i="3"/>
  <c r="T776" i="2" s="1"/>
  <c r="U776" i="2" s="1"/>
  <c r="S776" i="2"/>
  <c r="P1516" i="3"/>
  <c r="R1516" i="3" s="1"/>
  <c r="S763" i="2"/>
  <c r="R1505" i="3"/>
  <c r="S1505" i="3"/>
  <c r="S1041" i="2"/>
  <c r="P2069" i="3"/>
  <c r="R2069" i="3" s="1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Q1790" i="3" s="1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R505" i="3" s="1"/>
  <c r="S255" i="2"/>
  <c r="P299" i="3"/>
  <c r="T152" i="2" s="1"/>
  <c r="U152" i="2" s="1"/>
  <c r="S152" i="2"/>
  <c r="P874" i="3"/>
  <c r="S440" i="2"/>
  <c r="P859" i="3"/>
  <c r="S859" i="3" s="1"/>
  <c r="S431" i="2"/>
  <c r="P837" i="3"/>
  <c r="Q837" i="3" s="1"/>
  <c r="S421" i="2"/>
  <c r="P821" i="3"/>
  <c r="T411" i="2" s="1"/>
  <c r="U411" i="2" s="1"/>
  <c r="S411" i="2"/>
  <c r="P698" i="3"/>
  <c r="S350" i="2"/>
  <c r="S328" i="2"/>
  <c r="P652" i="3"/>
  <c r="Q652" i="3" s="1"/>
  <c r="P1021" i="3"/>
  <c r="Q1021" i="3" s="1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735" i="3" s="1"/>
  <c r="S370" i="2"/>
  <c r="P721" i="3"/>
  <c r="S721" i="3" s="1"/>
  <c r="S363" i="2"/>
  <c r="S331" i="2"/>
  <c r="P659" i="3"/>
  <c r="S659" i="3" s="1"/>
  <c r="P620" i="3"/>
  <c r="Q620" i="3" s="1"/>
  <c r="S311" i="2"/>
  <c r="P612" i="3"/>
  <c r="Q612" i="3" s="1"/>
  <c r="S307" i="2"/>
  <c r="P1154" i="3"/>
  <c r="Q1154" i="3" s="1"/>
  <c r="S580" i="2"/>
  <c r="S1924" i="3"/>
  <c r="Q1924" i="3"/>
  <c r="S957" i="2"/>
  <c r="P1904" i="3"/>
  <c r="R1904" i="3" s="1"/>
  <c r="P1852" i="3"/>
  <c r="S1852" i="3" s="1"/>
  <c r="S929" i="2"/>
  <c r="P1612" i="3"/>
  <c r="Q1612" i="3" s="1"/>
  <c r="S810" i="2"/>
  <c r="P345" i="3"/>
  <c r="S174" i="2"/>
  <c r="P337" i="3"/>
  <c r="T170" i="2" s="1"/>
  <c r="U170" i="2" s="1"/>
  <c r="S170" i="2"/>
  <c r="P283" i="3"/>
  <c r="T142" i="2" s="1"/>
  <c r="U142" i="2" s="1"/>
  <c r="S142" i="2"/>
  <c r="P269" i="3"/>
  <c r="S269" i="3" s="1"/>
  <c r="S135" i="2"/>
  <c r="P253" i="3"/>
  <c r="R253" i="3" s="1"/>
  <c r="S128" i="2"/>
  <c r="P238" i="3"/>
  <c r="S238" i="3" s="1"/>
  <c r="S121" i="2"/>
  <c r="P222" i="3"/>
  <c r="R222" i="3" s="1"/>
  <c r="S113" i="2"/>
  <c r="P518" i="3"/>
  <c r="Q518" i="3" s="1"/>
  <c r="S262" i="2"/>
  <c r="P502" i="3"/>
  <c r="R502" i="3" s="1"/>
  <c r="S254" i="2"/>
  <c r="P501" i="3"/>
  <c r="R501" i="3" s="1"/>
  <c r="S253" i="2"/>
  <c r="P494" i="3"/>
  <c r="Q494" i="3" s="1"/>
  <c r="S250" i="2"/>
  <c r="P486" i="3"/>
  <c r="R486" i="3" s="1"/>
  <c r="S246" i="2"/>
  <c r="P449" i="3"/>
  <c r="R449" i="3" s="1"/>
  <c r="S226" i="2"/>
  <c r="P441" i="3"/>
  <c r="R441" i="3" s="1"/>
  <c r="S222" i="2"/>
  <c r="P433" i="3"/>
  <c r="Q433" i="3" s="1"/>
  <c r="S218" i="2"/>
  <c r="P425" i="3"/>
  <c r="R425" i="3" s="1"/>
  <c r="S215" i="2"/>
  <c r="P417" i="3"/>
  <c r="T210" i="2" s="1"/>
  <c r="U210" i="2" s="1"/>
  <c r="S209" i="2"/>
  <c r="P410" i="3"/>
  <c r="S410" i="3" s="1"/>
  <c r="S206" i="2"/>
  <c r="P403" i="3"/>
  <c r="R403" i="3" s="1"/>
  <c r="S204" i="2"/>
  <c r="P389" i="3"/>
  <c r="S389" i="3" s="1"/>
  <c r="S196" i="2"/>
  <c r="P381" i="3"/>
  <c r="S381" i="3" s="1"/>
  <c r="S192" i="2"/>
  <c r="P343" i="3"/>
  <c r="Q343" i="3" s="1"/>
  <c r="S172" i="2"/>
  <c r="P319" i="3"/>
  <c r="Q319" i="3" s="1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Q275" i="3" s="1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R236" i="3" s="1"/>
  <c r="S119" i="2"/>
  <c r="P228" i="3"/>
  <c r="R228" i="3" s="1"/>
  <c r="S115" i="2"/>
  <c r="P220" i="3"/>
  <c r="R220" i="3" s="1"/>
  <c r="S111" i="2"/>
  <c r="P212" i="3"/>
  <c r="R212" i="3" s="1"/>
  <c r="S107" i="2"/>
  <c r="P204" i="3"/>
  <c r="R204" i="3" s="1"/>
  <c r="S104" i="2"/>
  <c r="P196" i="3"/>
  <c r="R196" i="3" s="1"/>
  <c r="S100" i="2"/>
  <c r="P188" i="3"/>
  <c r="S188" i="3" s="1"/>
  <c r="S96" i="2"/>
  <c r="P118" i="3"/>
  <c r="R118" i="3" s="1"/>
  <c r="S61" i="2"/>
  <c r="P78" i="3"/>
  <c r="T42" i="2" s="1"/>
  <c r="U42" i="2" s="1"/>
  <c r="S42" i="2"/>
  <c r="P70" i="3"/>
  <c r="S70" i="3" s="1"/>
  <c r="S38" i="2"/>
  <c r="P62" i="3"/>
  <c r="R62" i="3" s="1"/>
  <c r="S33" i="2"/>
  <c r="P16" i="3"/>
  <c r="Q16" i="3" s="1"/>
  <c r="S11" i="2"/>
  <c r="P870" i="3"/>
  <c r="R870" i="3" s="1"/>
  <c r="S436" i="2"/>
  <c r="P833" i="3"/>
  <c r="R833" i="3" s="1"/>
  <c r="S417" i="2"/>
  <c r="P811" i="3"/>
  <c r="S811" i="3" s="1"/>
  <c r="S410" i="2"/>
  <c r="R803" i="3"/>
  <c r="P797" i="3"/>
  <c r="Q797" i="3" s="1"/>
  <c r="S399" i="2"/>
  <c r="P781" i="3"/>
  <c r="S781" i="3" s="1"/>
  <c r="S393" i="2"/>
  <c r="P767" i="3"/>
  <c r="S386" i="2"/>
  <c r="P760" i="3"/>
  <c r="S383" i="2"/>
  <c r="P754" i="3"/>
  <c r="Q754" i="3" s="1"/>
  <c r="S380" i="2"/>
  <c r="P746" i="3"/>
  <c r="S746" i="3" s="1"/>
  <c r="S375" i="2"/>
  <c r="P732" i="3"/>
  <c r="S732" i="3" s="1"/>
  <c r="S367" i="2"/>
  <c r="S726" i="3"/>
  <c r="Q726" i="3"/>
  <c r="P718" i="3"/>
  <c r="Q718" i="3" s="1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533" i="3" s="1"/>
  <c r="S269" i="2"/>
  <c r="P1046" i="3"/>
  <c r="Q1046" i="3" s="1"/>
  <c r="S524" i="2"/>
  <c r="P1010" i="3"/>
  <c r="R1010" i="3" s="1"/>
  <c r="S506" i="2"/>
  <c r="P971" i="3"/>
  <c r="S971" i="3" s="1"/>
  <c r="S486" i="2"/>
  <c r="P895" i="3"/>
  <c r="Q895" i="3" s="1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Q1279" i="3" s="1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331" i="3" s="1"/>
  <c r="S169" i="2"/>
  <c r="P161" i="3"/>
  <c r="R161" i="3" s="1"/>
  <c r="S84" i="2"/>
  <c r="P736" i="3"/>
  <c r="S736" i="3" s="1"/>
  <c r="S371" i="2"/>
  <c r="P1050" i="3"/>
  <c r="S528" i="2"/>
  <c r="P322" i="3"/>
  <c r="R322" i="3" s="1"/>
  <c r="S163" i="2"/>
  <c r="P262" i="3"/>
  <c r="R262" i="3" s="1"/>
  <c r="S133" i="2"/>
  <c r="P254" i="3"/>
  <c r="S254" i="3" s="1"/>
  <c r="S129" i="2"/>
  <c r="P246" i="3"/>
  <c r="S125" i="2"/>
  <c r="P144" i="3"/>
  <c r="Q144" i="3" s="1"/>
  <c r="S73" i="2"/>
  <c r="P806" i="3"/>
  <c r="Q806" i="3" s="1"/>
  <c r="S406" i="2"/>
  <c r="P697" i="3"/>
  <c r="Q697" i="3" s="1"/>
  <c r="S349" i="2"/>
  <c r="P1239" i="3"/>
  <c r="S625" i="2"/>
  <c r="P1899" i="3"/>
  <c r="S952" i="2"/>
  <c r="P466" i="3"/>
  <c r="S466" i="3" s="1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Q101" i="3" s="1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R54" i="3" s="1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Q1075" i="3" s="1"/>
  <c r="S541" i="2"/>
  <c r="P1053" i="3"/>
  <c r="Q1053" i="3" s="1"/>
  <c r="S531" i="2"/>
  <c r="P1024" i="3"/>
  <c r="Q1024" i="3" s="1"/>
  <c r="S513" i="2"/>
  <c r="P1016" i="3"/>
  <c r="S1016" i="3" s="1"/>
  <c r="S510" i="2"/>
  <c r="P986" i="3"/>
  <c r="S986" i="3" s="1"/>
  <c r="S496" i="2"/>
  <c r="P947" i="3"/>
  <c r="S947" i="3" s="1"/>
  <c r="S475" i="2"/>
  <c r="P932" i="3"/>
  <c r="S932" i="3" s="1"/>
  <c r="S467" i="2"/>
  <c r="P917" i="3"/>
  <c r="Q917" i="3" s="1"/>
  <c r="S460" i="2"/>
  <c r="P910" i="3"/>
  <c r="Q910" i="3" s="1"/>
  <c r="S456" i="2"/>
  <c r="P1105" i="3"/>
  <c r="R1105" i="3" s="1"/>
  <c r="S555" i="2"/>
  <c r="P1098" i="3"/>
  <c r="S1098" i="3" s="1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Q177" i="3" s="1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Q1381" i="3" s="1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S21" i="2"/>
  <c r="P30" i="3"/>
  <c r="S30" i="3" s="1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R1015" i="3" s="1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R1457" i="3" s="1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R1284" i="3" s="1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R2052" i="3"/>
  <c r="S2052" i="3"/>
  <c r="S2036" i="3"/>
  <c r="Q2036" i="3"/>
  <c r="Q1972" i="3"/>
  <c r="R1972" i="3"/>
  <c r="S1972" i="3"/>
  <c r="S979" i="2"/>
  <c r="P1952" i="3"/>
  <c r="T980" i="2" s="1"/>
  <c r="U980" i="2" s="1"/>
  <c r="S1926" i="3"/>
  <c r="Q1926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Q807" i="3" s="1"/>
  <c r="S407" i="2"/>
  <c r="P800" i="3"/>
  <c r="S800" i="3" s="1"/>
  <c r="S402" i="2"/>
  <c r="P785" i="3"/>
  <c r="S785" i="3" s="1"/>
  <c r="S396" i="2"/>
  <c r="P722" i="3"/>
  <c r="S364" i="2"/>
  <c r="P136" i="3"/>
  <c r="Q136" i="3" s="1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3" i="3" s="1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R363" i="3" s="1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R506" i="3" s="1"/>
  <c r="S256" i="2"/>
  <c r="P491" i="3"/>
  <c r="R491" i="3" s="1"/>
  <c r="S247" i="2"/>
  <c r="P483" i="3"/>
  <c r="S243" i="2"/>
  <c r="P476" i="3"/>
  <c r="S476" i="3" s="1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Q209" i="3" s="1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Q99" i="3" s="1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Q44" i="3" s="1"/>
  <c r="S24" i="2"/>
  <c r="P13" i="3"/>
  <c r="Q13" i="3" s="1"/>
  <c r="S9" i="2"/>
  <c r="P5" i="3"/>
  <c r="S5" i="3" s="1"/>
  <c r="S4" i="2"/>
  <c r="R867" i="3"/>
  <c r="P860" i="3"/>
  <c r="S432" i="2"/>
  <c r="P845" i="3"/>
  <c r="T423" i="2" s="1"/>
  <c r="U423" i="2" s="1"/>
  <c r="S423" i="2"/>
  <c r="P801" i="3"/>
  <c r="S403" i="2"/>
  <c r="P786" i="3"/>
  <c r="S786" i="3" s="1"/>
  <c r="S397" i="2"/>
  <c r="P772" i="3"/>
  <c r="S389" i="2"/>
  <c r="P758" i="3"/>
  <c r="R758" i="3" s="1"/>
  <c r="S381" i="2"/>
  <c r="P723" i="3"/>
  <c r="S723" i="3" s="1"/>
  <c r="S365" i="2"/>
  <c r="P707" i="3"/>
  <c r="Q707" i="3" s="1"/>
  <c r="S355" i="2"/>
  <c r="P699" i="3"/>
  <c r="Q699" i="3" s="1"/>
  <c r="S351" i="2"/>
  <c r="P691" i="3"/>
  <c r="R691" i="3" s="1"/>
  <c r="S347" i="2"/>
  <c r="P669" i="3"/>
  <c r="R669" i="3" s="1"/>
  <c r="S335" i="2"/>
  <c r="P622" i="3"/>
  <c r="R622" i="3" s="1"/>
  <c r="S313" i="2"/>
  <c r="P614" i="3"/>
  <c r="Q614" i="3" s="1"/>
  <c r="S309" i="2"/>
  <c r="P576" i="3"/>
  <c r="T293" i="2" s="1"/>
  <c r="U293" i="2" s="1"/>
  <c r="S292" i="2"/>
  <c r="P1058" i="3"/>
  <c r="S533" i="2"/>
  <c r="P1030" i="3"/>
  <c r="Q1030" i="3" s="1"/>
  <c r="S518" i="2"/>
  <c r="P1007" i="3"/>
  <c r="Q1007" i="3" s="1"/>
  <c r="S504" i="2"/>
  <c r="P976" i="3"/>
  <c r="Q976" i="3" s="1"/>
  <c r="S491" i="2"/>
  <c r="R968" i="3"/>
  <c r="S968" i="3"/>
  <c r="P953" i="3"/>
  <c r="Q953" i="3" s="1"/>
  <c r="S480" i="2"/>
  <c r="P892" i="3"/>
  <c r="R892" i="3" s="1"/>
  <c r="S448" i="2"/>
  <c r="P885" i="3"/>
  <c r="Q885" i="3" s="1"/>
  <c r="S445" i="2"/>
  <c r="P1171" i="3"/>
  <c r="S589" i="2"/>
  <c r="P1164" i="3"/>
  <c r="Q1164" i="3" s="1"/>
  <c r="S586" i="2"/>
  <c r="P1140" i="3"/>
  <c r="Q1140" i="3" s="1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Q1305" i="3" s="1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2061" i="3" s="1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S1958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R1744" i="3" s="1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R670" i="3" s="1"/>
  <c r="V336" i="2" s="1"/>
  <c r="S336" i="2"/>
  <c r="P662" i="3"/>
  <c r="R662" i="3" s="1"/>
  <c r="S334" i="2"/>
  <c r="P640" i="3"/>
  <c r="Q640" i="3" s="1"/>
  <c r="S322" i="2"/>
  <c r="P611" i="3"/>
  <c r="Q611" i="3" s="1"/>
  <c r="S306" i="2"/>
  <c r="P587" i="3"/>
  <c r="Q587" i="3" s="1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S497" i="2"/>
  <c r="P951" i="3"/>
  <c r="Q951" i="3" s="1"/>
  <c r="S479" i="2"/>
  <c r="P921" i="3"/>
  <c r="S464" i="2"/>
  <c r="P886" i="3"/>
  <c r="Q886" i="3" s="1"/>
  <c r="S446" i="2"/>
  <c r="P1173" i="3"/>
  <c r="Q1173" i="3" s="1"/>
  <c r="S591" i="2"/>
  <c r="P1134" i="3"/>
  <c r="S568" i="2"/>
  <c r="P1106" i="3"/>
  <c r="R1106" i="3" s="1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Q1423" i="3" s="1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Q1256" i="3" s="1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S764" i="2"/>
  <c r="P1508" i="3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S1667" i="3" s="1"/>
  <c r="P1642" i="3"/>
  <c r="T825" i="2" s="1"/>
  <c r="U825" i="2" s="1"/>
  <c r="S824" i="2"/>
  <c r="Q1585" i="3"/>
  <c r="S1585" i="3"/>
  <c r="P2002" i="3"/>
  <c r="S1007" i="2"/>
  <c r="S1953" i="3"/>
  <c r="P1878" i="3"/>
  <c r="T940" i="2" s="1"/>
  <c r="U940" i="2" s="1"/>
  <c r="S940" i="2"/>
  <c r="P1851" i="3"/>
  <c r="S928" i="2"/>
  <c r="S1847" i="3"/>
  <c r="Q1845" i="3"/>
  <c r="T924" i="2"/>
  <c r="U924" i="2" s="1"/>
  <c r="P1820" i="3"/>
  <c r="Q1820" i="3" s="1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Q1716" i="3" s="1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P1208" i="3"/>
  <c r="S610" i="2"/>
  <c r="P1201" i="3"/>
  <c r="R1201" i="3" s="1"/>
  <c r="S606" i="2"/>
  <c r="P1555" i="3"/>
  <c r="S1555" i="3" s="1"/>
  <c r="S779" i="2"/>
  <c r="P1503" i="3"/>
  <c r="S1503" i="3" s="1"/>
  <c r="W753" i="2" s="1"/>
  <c r="S753" i="2"/>
  <c r="P1489" i="3"/>
  <c r="Q1489" i="3" s="1"/>
  <c r="S750" i="2"/>
  <c r="P2082" i="3"/>
  <c r="S1048" i="2"/>
  <c r="P2074" i="3"/>
  <c r="R2074" i="3" s="1"/>
  <c r="V1044" i="2" s="1"/>
  <c r="S1044" i="2"/>
  <c r="P2070" i="3"/>
  <c r="S1042" i="2"/>
  <c r="R2024" i="3"/>
  <c r="T1014" i="2"/>
  <c r="U1014" i="2" s="1"/>
  <c r="P1955" i="3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Q1042" i="3" s="1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Q1734" i="3" s="1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R1575" i="3" s="1"/>
  <c r="S792" i="2"/>
  <c r="P1957" i="3"/>
  <c r="S984" i="2"/>
  <c r="Q1939" i="3"/>
  <c r="P1930" i="3"/>
  <c r="S968" i="2"/>
  <c r="P1921" i="3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P1819" i="3"/>
  <c r="S911" i="2"/>
  <c r="R1794" i="3"/>
  <c r="T901" i="2"/>
  <c r="U901" i="2" s="1"/>
  <c r="R1779" i="3"/>
  <c r="P1770" i="3"/>
  <c r="S1770" i="3" s="1"/>
  <c r="W887" i="2" s="1"/>
  <c r="S887" i="2"/>
  <c r="R1756" i="3"/>
  <c r="V883" i="2" s="1"/>
  <c r="T883" i="2"/>
  <c r="U883" i="2" s="1"/>
  <c r="P1747" i="3"/>
  <c r="Q1747" i="3" s="1"/>
  <c r="S880" i="2"/>
  <c r="R1740" i="3"/>
  <c r="S1723" i="3"/>
  <c r="P1719" i="3"/>
  <c r="Q1719" i="3" s="1"/>
  <c r="S862" i="2"/>
  <c r="S851" i="2"/>
  <c r="P1691" i="3"/>
  <c r="P1674" i="3"/>
  <c r="S1674" i="3" s="1"/>
  <c r="S841" i="2"/>
  <c r="P1670" i="3"/>
  <c r="S837" i="2"/>
  <c r="P1649" i="3"/>
  <c r="Q1649" i="3" s="1"/>
  <c r="S829" i="2"/>
  <c r="P1644" i="3"/>
  <c r="T826" i="2" s="1"/>
  <c r="U826" i="2" s="1"/>
  <c r="S826" i="2"/>
  <c r="P1640" i="3"/>
  <c r="S1640" i="3" s="1"/>
  <c r="S822" i="2"/>
  <c r="P1601" i="3"/>
  <c r="T806" i="2" s="1"/>
  <c r="U806" i="2" s="1"/>
  <c r="S805" i="2"/>
  <c r="P1593" i="3"/>
  <c r="S798" i="2"/>
  <c r="P673" i="3"/>
  <c r="S339" i="2"/>
  <c r="P651" i="3"/>
  <c r="Q651" i="3" s="1"/>
  <c r="S327" i="2"/>
  <c r="P636" i="3"/>
  <c r="S319" i="2"/>
  <c r="P613" i="3"/>
  <c r="S613" i="3" s="1"/>
  <c r="S308" i="2"/>
  <c r="P606" i="3"/>
  <c r="R606" i="3" s="1"/>
  <c r="S305" i="2"/>
  <c r="P598" i="3"/>
  <c r="R598" i="3" s="1"/>
  <c r="S301" i="2"/>
  <c r="P553" i="3"/>
  <c r="T281" i="2" s="1"/>
  <c r="U281" i="2" s="1"/>
  <c r="S281" i="2"/>
  <c r="P538" i="3"/>
  <c r="S271" i="2"/>
  <c r="P1074" i="3"/>
  <c r="S1074" i="3" s="1"/>
  <c r="S540" i="2"/>
  <c r="P1047" i="3"/>
  <c r="Q1047" i="3" s="1"/>
  <c r="S525" i="2"/>
  <c r="P1026" i="3"/>
  <c r="S1026" i="3" s="1"/>
  <c r="S515" i="2"/>
  <c r="P1012" i="3"/>
  <c r="S1012" i="3" s="1"/>
  <c r="S508" i="2"/>
  <c r="P1004" i="3"/>
  <c r="S1004" i="3" s="1"/>
  <c r="S503" i="2"/>
  <c r="P989" i="3"/>
  <c r="Q989" i="3" s="1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Q1153" i="3" s="1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Q1340" i="3" s="1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1258" i="3" s="1"/>
  <c r="W637" i="2" s="1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Q2003" i="3" s="1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Q1690" i="3" s="1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P1608" i="3"/>
  <c r="Q1608" i="3" s="1"/>
  <c r="S809" i="2"/>
  <c r="P1567" i="3"/>
  <c r="T787" i="2" s="1"/>
  <c r="U787" i="2" s="1"/>
  <c r="S787" i="2"/>
  <c r="P1692" i="3"/>
  <c r="S852" i="2"/>
  <c r="P1689" i="3"/>
  <c r="R1689" i="3" s="1"/>
  <c r="S849" i="2"/>
  <c r="P1684" i="3"/>
  <c r="Q1684" i="3" s="1"/>
  <c r="S847" i="2"/>
  <c r="P1676" i="3"/>
  <c r="S1676" i="3" s="1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AV39" i="8"/>
  <c r="R1804" i="3"/>
  <c r="S1804" i="3"/>
  <c r="Q1804" i="3"/>
  <c r="Q2005" i="3"/>
  <c r="R2005" i="3"/>
  <c r="S2005" i="3"/>
  <c r="S1868" i="3"/>
  <c r="R1868" i="3"/>
  <c r="Q1868" i="3"/>
  <c r="Q1870" i="3"/>
  <c r="S1870" i="3"/>
  <c r="R1870" i="3"/>
  <c r="S2083" i="3"/>
  <c r="R2083" i="3"/>
  <c r="R2076" i="3"/>
  <c r="S2076" i="3"/>
  <c r="S2067" i="3"/>
  <c r="R2067" i="3"/>
  <c r="R2060" i="3"/>
  <c r="S2060" i="3"/>
  <c r="R2028" i="3"/>
  <c r="S2028" i="3"/>
  <c r="Q1989" i="3"/>
  <c r="R1989" i="3"/>
  <c r="S1989" i="3"/>
  <c r="W999" i="2" s="1"/>
  <c r="S1987" i="3"/>
  <c r="W998" i="2" s="1"/>
  <c r="R1987" i="3"/>
  <c r="V998" i="2" s="1"/>
  <c r="R1964" i="3"/>
  <c r="S1964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R1631" i="3"/>
  <c r="S1631" i="3"/>
  <c r="Q1631" i="3"/>
  <c r="Q2014" i="3"/>
  <c r="R2014" i="3"/>
  <c r="S2014" i="3"/>
  <c r="W1013" i="2" s="1"/>
  <c r="Q1928" i="3"/>
  <c r="R1928" i="3"/>
  <c r="R1833" i="3"/>
  <c r="S1833" i="3"/>
  <c r="S1793" i="3"/>
  <c r="W901" i="2" s="1"/>
  <c r="R1793" i="3"/>
  <c r="Q1793" i="3"/>
  <c r="Q2085" i="3"/>
  <c r="R2085" i="3"/>
  <c r="S2085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885" i="3"/>
  <c r="S1885" i="3"/>
  <c r="P2044" i="3"/>
  <c r="P1978" i="3"/>
  <c r="T994" i="2" s="1"/>
  <c r="U994" i="2" s="1"/>
  <c r="R1873" i="3"/>
  <c r="Q1873" i="3"/>
  <c r="S1873" i="3"/>
  <c r="S1795" i="3"/>
  <c r="W902" i="2" s="1"/>
  <c r="Q2077" i="3"/>
  <c r="R2077" i="3"/>
  <c r="Q1913" i="3"/>
  <c r="R1913" i="3"/>
  <c r="S1913" i="3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Q1846" i="3"/>
  <c r="S1846" i="3"/>
  <c r="R1846" i="3"/>
  <c r="S2035" i="3"/>
  <c r="R2035" i="3"/>
  <c r="Q1950" i="3"/>
  <c r="R1950" i="3"/>
  <c r="S1950" i="3"/>
  <c r="R1897" i="3"/>
  <c r="S1897" i="3"/>
  <c r="P1806" i="3"/>
  <c r="R1687" i="3"/>
  <c r="S1687" i="3"/>
  <c r="Q1687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R1932" i="3"/>
  <c r="R1914" i="3"/>
  <c r="S1892" i="3"/>
  <c r="R189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S2072" i="3"/>
  <c r="R2058" i="3"/>
  <c r="S2056" i="3"/>
  <c r="Q2035" i="3"/>
  <c r="Q2010" i="3"/>
  <c r="Q2008" i="3"/>
  <c r="Q1969" i="3"/>
  <c r="Q1948" i="3"/>
  <c r="Q1942" i="3"/>
  <c r="R1934" i="3"/>
  <c r="Q1932" i="3"/>
  <c r="S1929" i="3"/>
  <c r="W967" i="2" s="1"/>
  <c r="R1924" i="3"/>
  <c r="Q1914" i="3"/>
  <c r="R1875" i="3"/>
  <c r="S1860" i="3"/>
  <c r="R1860" i="3"/>
  <c r="P1826" i="3"/>
  <c r="R1896" i="3"/>
  <c r="Q1896" i="3"/>
  <c r="S1896" i="3"/>
  <c r="Q1894" i="3"/>
  <c r="S1894" i="3"/>
  <c r="R1864" i="3"/>
  <c r="S1864" i="3"/>
  <c r="Q1862" i="3"/>
  <c r="S1862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R1939" i="3"/>
  <c r="S1939" i="3"/>
  <c r="R1915" i="3"/>
  <c r="S1915" i="3"/>
  <c r="R1907" i="3"/>
  <c r="S1907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R1893" i="3"/>
  <c r="R1861" i="3"/>
  <c r="Q1841" i="3"/>
  <c r="R1834" i="3"/>
  <c r="S1834" i="3"/>
  <c r="Q1764" i="3"/>
  <c r="S1761" i="3"/>
  <c r="R1761" i="3"/>
  <c r="R1880" i="3"/>
  <c r="Q1880" i="3"/>
  <c r="S1880" i="3"/>
  <c r="R1816" i="3"/>
  <c r="Q1816" i="3"/>
  <c r="S1816" i="3"/>
  <c r="R1766" i="3"/>
  <c r="Q1766" i="3"/>
  <c r="S1733" i="3"/>
  <c r="Q1733" i="3"/>
  <c r="R1733" i="3"/>
  <c r="S1651" i="3"/>
  <c r="R1651" i="3"/>
  <c r="Q1651" i="3"/>
  <c r="S1626" i="3"/>
  <c r="R1626" i="3"/>
  <c r="Q1626" i="3"/>
  <c r="Q1803" i="3"/>
  <c r="R1803" i="3"/>
  <c r="Q1794" i="3"/>
  <c r="R1768" i="3"/>
  <c r="Q1768" i="3"/>
  <c r="Q1748" i="3"/>
  <c r="S1738" i="3"/>
  <c r="Q1738" i="3"/>
  <c r="R1719" i="3"/>
  <c r="R1712" i="3"/>
  <c r="S1712" i="3"/>
  <c r="R1698" i="3"/>
  <c r="Q1654" i="3"/>
  <c r="S1654" i="3"/>
  <c r="R1654" i="3"/>
  <c r="Q1779" i="3"/>
  <c r="S1779" i="3"/>
  <c r="R1760" i="3"/>
  <c r="Q1760" i="3"/>
  <c r="R1750" i="3"/>
  <c r="Q1750" i="3"/>
  <c r="S1701" i="3"/>
  <c r="R1701" i="3"/>
  <c r="Q1686" i="3"/>
  <c r="R1686" i="3"/>
  <c r="Q1763" i="3"/>
  <c r="S1763" i="3"/>
  <c r="R1752" i="3"/>
  <c r="Q1752" i="3"/>
  <c r="Q1737" i="3"/>
  <c r="R1737" i="3"/>
  <c r="S1737" i="3"/>
  <c r="R1727" i="3"/>
  <c r="S1727" i="3"/>
  <c r="Q1727" i="3"/>
  <c r="S1709" i="3"/>
  <c r="R1709" i="3"/>
  <c r="S1694" i="3"/>
  <c r="Q1694" i="3"/>
  <c r="R1694" i="3"/>
  <c r="Q1628" i="3"/>
  <c r="R1628" i="3"/>
  <c r="S1628" i="3"/>
  <c r="Q1611" i="3"/>
  <c r="R1611" i="3"/>
  <c r="S1611" i="3"/>
  <c r="S1785" i="3"/>
  <c r="R1785" i="3"/>
  <c r="Q1755" i="3"/>
  <c r="S1755" i="3"/>
  <c r="S1714" i="3"/>
  <c r="R1714" i="3"/>
  <c r="S1693" i="3"/>
  <c r="Q1693" i="3"/>
  <c r="R1693" i="3"/>
  <c r="S1678" i="3"/>
  <c r="Q1678" i="3"/>
  <c r="Q1632" i="3"/>
  <c r="R1632" i="3"/>
  <c r="R1615" i="3"/>
  <c r="S1615" i="3"/>
  <c r="Q1615" i="3"/>
  <c r="Q1576" i="3"/>
  <c r="R1576" i="3"/>
  <c r="S1576" i="3"/>
  <c r="S1706" i="3"/>
  <c r="R1706" i="3"/>
  <c r="Q1706" i="3"/>
  <c r="S1677" i="3"/>
  <c r="Q1677" i="3"/>
  <c r="S1661" i="3"/>
  <c r="Q1661" i="3"/>
  <c r="R1661" i="3"/>
  <c r="Q1656" i="3"/>
  <c r="Q1653" i="3"/>
  <c r="S1650" i="3"/>
  <c r="R1650" i="3"/>
  <c r="Q1650" i="3"/>
  <c r="Q1643" i="3"/>
  <c r="R1643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R1679" i="3"/>
  <c r="S1679" i="3"/>
  <c r="Q1679" i="3"/>
  <c r="R1655" i="3"/>
  <c r="S1655" i="3"/>
  <c r="W830" i="2" s="1"/>
  <c r="Q1655" i="3"/>
  <c r="Q1652" i="3"/>
  <c r="R1652" i="3"/>
  <c r="S1652" i="3"/>
  <c r="Q1633" i="3"/>
  <c r="S1633" i="3"/>
  <c r="S1586" i="3"/>
  <c r="R1586" i="3"/>
  <c r="Q1586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594" i="3"/>
  <c r="R1594" i="3"/>
  <c r="S1666" i="3"/>
  <c r="R166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Q350" i="3" s="1"/>
  <c r="P689" i="3"/>
  <c r="S689" i="3" s="1"/>
  <c r="W345" i="2" s="1"/>
  <c r="P683" i="3"/>
  <c r="T343" i="2" s="1"/>
  <c r="U343" i="2" s="1"/>
  <c r="P650" i="3"/>
  <c r="P975" i="3"/>
  <c r="R907" i="3"/>
  <c r="R901" i="3"/>
  <c r="P1439" i="3"/>
  <c r="Q1439" i="3" s="1"/>
  <c r="P1364" i="3"/>
  <c r="R1364" i="3" s="1"/>
  <c r="P1316" i="3"/>
  <c r="R1316" i="3" s="1"/>
  <c r="P1293" i="3"/>
  <c r="P1236" i="3"/>
  <c r="Q1211" i="3"/>
  <c r="Q1542" i="3"/>
  <c r="R1542" i="3"/>
  <c r="Q1518" i="3"/>
  <c r="S1518" i="3"/>
  <c r="Q1494" i="3"/>
  <c r="S1494" i="3"/>
  <c r="P1315" i="3"/>
  <c r="P1089" i="3"/>
  <c r="P893" i="3"/>
  <c r="P1450" i="3"/>
  <c r="R1450" i="3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P1339" i="3"/>
  <c r="R1339" i="3" s="1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P243" i="3"/>
  <c r="T122" i="2" s="1"/>
  <c r="U122" i="2" s="1"/>
  <c r="P861" i="3"/>
  <c r="R861" i="3" s="1"/>
  <c r="P849" i="3"/>
  <c r="Q634" i="3"/>
  <c r="R589" i="3"/>
  <c r="P997" i="3"/>
  <c r="Q944" i="3"/>
  <c r="P1442" i="3"/>
  <c r="R1442" i="3" s="1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45" i="3" s="1"/>
  <c r="Q763" i="3"/>
  <c r="Q1020" i="3"/>
  <c r="P1458" i="3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R1494" i="3"/>
  <c r="Q1556" i="3"/>
  <c r="R1556" i="3"/>
  <c r="S1556" i="3"/>
  <c r="S1549" i="3"/>
  <c r="Q1549" i="3"/>
  <c r="R1549" i="3"/>
  <c r="Q1532" i="3"/>
  <c r="R1532" i="3"/>
  <c r="S1532" i="3"/>
  <c r="R1555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492" i="3"/>
  <c r="R1492" i="3"/>
  <c r="S1492" i="3"/>
  <c r="S1493" i="3"/>
  <c r="Q1493" i="3"/>
  <c r="R1493" i="3"/>
  <c r="S1501" i="3"/>
  <c r="Q1501" i="3"/>
  <c r="R1501" i="3"/>
  <c r="Q1491" i="3"/>
  <c r="R1491" i="3"/>
  <c r="S1491" i="3"/>
  <c r="R1522" i="3"/>
  <c r="S1522" i="3"/>
  <c r="Q1522" i="3"/>
  <c r="Q1500" i="3"/>
  <c r="R1500" i="3"/>
  <c r="S1500" i="3"/>
  <c r="R1490" i="3"/>
  <c r="S1490" i="3"/>
  <c r="Q1490" i="3"/>
  <c r="R1546" i="3"/>
  <c r="S1546" i="3"/>
  <c r="Q1546" i="3"/>
  <c r="S1557" i="3"/>
  <c r="Q1557" i="3"/>
  <c r="R1557" i="3"/>
  <c r="S1533" i="3"/>
  <c r="Q1533" i="3"/>
  <c r="R1533" i="3"/>
  <c r="R1506" i="3"/>
  <c r="S1506" i="3"/>
  <c r="Q1506" i="3"/>
  <c r="Q1499" i="3"/>
  <c r="R1499" i="3"/>
  <c r="S149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495" i="3"/>
  <c r="R1314" i="3"/>
  <c r="R1393" i="3"/>
  <c r="Q1393" i="3"/>
  <c r="S1393" i="3"/>
  <c r="Q1260" i="3"/>
  <c r="R1260" i="3"/>
  <c r="S1260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S1317" i="3" s="1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Q1346" i="3" s="1"/>
  <c r="R1332" i="3"/>
  <c r="P1280" i="3"/>
  <c r="Q1280" i="3" s="1"/>
  <c r="P1252" i="3"/>
  <c r="P1241" i="3"/>
  <c r="Q1220" i="3"/>
  <c r="R1220" i="3"/>
  <c r="S1220" i="3"/>
  <c r="P1197" i="3"/>
  <c r="Q1197" i="3" s="1"/>
  <c r="P464" i="3"/>
  <c r="S464" i="3" s="1"/>
  <c r="R335" i="3"/>
  <c r="P328" i="3"/>
  <c r="R328" i="3" s="1"/>
  <c r="Q116" i="3"/>
  <c r="P835" i="3"/>
  <c r="S729" i="3"/>
  <c r="Q701" i="3"/>
  <c r="P637" i="3"/>
  <c r="S637" i="3" s="1"/>
  <c r="S1036" i="3"/>
  <c r="Q1008" i="3"/>
  <c r="R1102" i="3"/>
  <c r="P1484" i="3"/>
  <c r="Q1479" i="3"/>
  <c r="R1479" i="3"/>
  <c r="S1479" i="3"/>
  <c r="Q1473" i="3"/>
  <c r="P1398" i="3"/>
  <c r="R1377" i="3"/>
  <c r="Q1377" i="3"/>
  <c r="S1377" i="3"/>
  <c r="P1326" i="3"/>
  <c r="R1326" i="3" s="1"/>
  <c r="Q1310" i="3"/>
  <c r="P1191" i="3"/>
  <c r="S1191" i="3" s="1"/>
  <c r="P1323" i="3"/>
  <c r="T668" i="2" s="1"/>
  <c r="U668" i="2" s="1"/>
  <c r="P1402" i="3"/>
  <c r="Q1402" i="3" s="1"/>
  <c r="P1321" i="3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S1435" i="3"/>
  <c r="P1427" i="3"/>
  <c r="R1355" i="3"/>
  <c r="Q1355" i="3"/>
  <c r="P490" i="3"/>
  <c r="Q490" i="3" s="1"/>
  <c r="S705" i="3"/>
  <c r="R584" i="3"/>
  <c r="P1076" i="3"/>
  <c r="R1076" i="3" s="1"/>
  <c r="S960" i="3"/>
  <c r="Q1158" i="3"/>
  <c r="P1486" i="3"/>
  <c r="P1466" i="3"/>
  <c r="R1466" i="3" s="1"/>
  <c r="Q1435" i="3"/>
  <c r="Q1385" i="3"/>
  <c r="R1362" i="3"/>
  <c r="S1362" i="3"/>
  <c r="P1352" i="3"/>
  <c r="S1348" i="3"/>
  <c r="R1301" i="3"/>
  <c r="Q1301" i="3"/>
  <c r="P1276" i="3"/>
  <c r="T640" i="2" s="1"/>
  <c r="U640" i="2" s="1"/>
  <c r="P1255" i="3"/>
  <c r="R1255" i="3" s="1"/>
  <c r="P1488" i="3"/>
  <c r="Q1417" i="3"/>
  <c r="Q1368" i="3"/>
  <c r="S1357" i="3"/>
  <c r="S1341" i="3"/>
  <c r="R1300" i="3"/>
  <c r="P1294" i="3"/>
  <c r="Q1270" i="3"/>
  <c r="Q1262" i="3"/>
  <c r="S1419" i="3"/>
  <c r="S1225" i="3"/>
  <c r="R1193" i="3"/>
  <c r="S1307" i="3"/>
  <c r="R1265" i="3"/>
  <c r="AU39" i="8"/>
  <c r="AT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S1437" i="3"/>
  <c r="Q1437" i="3"/>
  <c r="R1437" i="3"/>
  <c r="S1413" i="3"/>
  <c r="Q1413" i="3"/>
  <c r="R1413" i="3"/>
  <c r="S1389" i="3"/>
  <c r="Q1389" i="3"/>
  <c r="R1389" i="3"/>
  <c r="Q1330" i="3"/>
  <c r="S133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S1355" i="3"/>
  <c r="R1273" i="3"/>
  <c r="S1273" i="3"/>
  <c r="Q1273" i="3"/>
  <c r="Q1269" i="3"/>
  <c r="R1269" i="3"/>
  <c r="S1269" i="3"/>
  <c r="Q1361" i="3"/>
  <c r="R1361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R1303" i="3"/>
  <c r="Q1303" i="3"/>
  <c r="S1291" i="3"/>
  <c r="R1291" i="3"/>
  <c r="Q1271" i="3"/>
  <c r="R1271" i="3"/>
  <c r="S1271" i="3"/>
  <c r="Q1261" i="3"/>
  <c r="R1261" i="3"/>
  <c r="S1261" i="3"/>
  <c r="Q1229" i="3"/>
  <c r="R1229" i="3"/>
  <c r="S1229" i="3"/>
  <c r="Q1357" i="3"/>
  <c r="Q1350" i="3"/>
  <c r="Q1341" i="3"/>
  <c r="Q1334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192" i="3"/>
  <c r="S1192" i="3"/>
  <c r="Q1192" i="3"/>
  <c r="S1349" i="3"/>
  <c r="R1342" i="3"/>
  <c r="S1333" i="3"/>
  <c r="Q1322" i="3"/>
  <c r="S1322" i="3"/>
  <c r="R1310" i="3"/>
  <c r="Q1306" i="3"/>
  <c r="S1306" i="3"/>
  <c r="Q1285" i="3"/>
  <c r="R1285" i="3"/>
  <c r="S1285" i="3"/>
  <c r="S1227" i="3"/>
  <c r="R1227" i="3"/>
  <c r="Q1221" i="3"/>
  <c r="R1221" i="3"/>
  <c r="S1221" i="3"/>
  <c r="Q1247" i="3"/>
  <c r="R1247" i="3"/>
  <c r="S1290" i="3"/>
  <c r="S1266" i="3"/>
  <c r="S1226" i="3"/>
  <c r="S1218" i="3"/>
  <c r="S1202" i="3"/>
  <c r="S1194" i="3"/>
  <c r="R1290" i="3"/>
  <c r="R1266" i="3"/>
  <c r="R1226" i="3"/>
  <c r="R1218" i="3"/>
  <c r="R1202" i="3"/>
  <c r="R1194" i="3"/>
  <c r="Q1151" i="3"/>
  <c r="S1151" i="3"/>
  <c r="R1113" i="3"/>
  <c r="S1113" i="3"/>
  <c r="Q1113" i="3"/>
  <c r="Q1159" i="3"/>
  <c r="S1159" i="3"/>
  <c r="S1079" i="3"/>
  <c r="Q1079" i="3"/>
  <c r="R1079" i="3"/>
  <c r="S1174" i="3"/>
  <c r="R1174" i="3"/>
  <c r="R1177" i="3"/>
  <c r="S1177" i="3"/>
  <c r="P1073" i="3"/>
  <c r="S1073" i="3" s="1"/>
  <c r="P1186" i="3"/>
  <c r="P514" i="3"/>
  <c r="R347" i="3"/>
  <c r="P327" i="3"/>
  <c r="P88" i="3"/>
  <c r="R88" i="3" s="1"/>
  <c r="P65" i="3"/>
  <c r="Q65" i="3" s="1"/>
  <c r="S645" i="3"/>
  <c r="Q645" i="3"/>
  <c r="S568" i="3"/>
  <c r="P547" i="3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S1119" i="3"/>
  <c r="S1150" i="3"/>
  <c r="Q1150" i="3"/>
  <c r="P1092" i="3"/>
  <c r="R1092" i="3" s="1"/>
  <c r="R1080" i="3"/>
  <c r="Q1080" i="3"/>
  <c r="P1181" i="3"/>
  <c r="P660" i="3"/>
  <c r="S660" i="3" s="1"/>
  <c r="P532" i="3"/>
  <c r="S532" i="3" s="1"/>
  <c r="R270" i="3"/>
  <c r="Q819" i="3"/>
  <c r="R819" i="3"/>
  <c r="P626" i="3"/>
  <c r="S626" i="3" s="1"/>
  <c r="R890" i="3"/>
  <c r="Q890" i="3"/>
  <c r="S890" i="3"/>
  <c r="P1185" i="3"/>
  <c r="P1156" i="3"/>
  <c r="S1129" i="3"/>
  <c r="S1110" i="3"/>
  <c r="R1110" i="3"/>
  <c r="S1102" i="3"/>
  <c r="P525" i="3"/>
  <c r="Q270" i="3"/>
  <c r="S794" i="3"/>
  <c r="P597" i="3"/>
  <c r="S597" i="3" s="1"/>
  <c r="P1025" i="3"/>
  <c r="Q1025" i="3" s="1"/>
  <c r="P936" i="3"/>
  <c r="S936" i="3" s="1"/>
  <c r="P1184" i="3"/>
  <c r="Q1184" i="3" s="1"/>
  <c r="Q1167" i="3"/>
  <c r="S1167" i="3"/>
  <c r="P1155" i="3"/>
  <c r="S1137" i="3"/>
  <c r="R1129" i="3"/>
  <c r="R1126" i="3"/>
  <c r="R223" i="3"/>
  <c r="R617" i="3"/>
  <c r="P596" i="3"/>
  <c r="S596" i="3" s="1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R550" i="3" s="1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P1108" i="3"/>
  <c r="T558" i="2" s="1"/>
  <c r="U558" i="2" s="1"/>
  <c r="P836" i="3"/>
  <c r="Q968" i="3"/>
  <c r="Q960" i="3"/>
  <c r="AS39" i="8"/>
  <c r="Q1165" i="3"/>
  <c r="R1165" i="3"/>
  <c r="S1165" i="3"/>
  <c r="Q1178" i="3"/>
  <c r="R1178" i="3"/>
  <c r="S1178" i="3"/>
  <c r="Q1136" i="3"/>
  <c r="R1136" i="3"/>
  <c r="S1136" i="3"/>
  <c r="Q1114" i="3"/>
  <c r="R1114" i="3"/>
  <c r="S1114" i="3"/>
  <c r="Q1132" i="3"/>
  <c r="R1132" i="3"/>
  <c r="S1132" i="3"/>
  <c r="Q1100" i="3"/>
  <c r="R1100" i="3"/>
  <c r="S1100" i="3"/>
  <c r="Q1128" i="3"/>
  <c r="R1128" i="3"/>
  <c r="S1128" i="3"/>
  <c r="Q1096" i="3"/>
  <c r="R1096" i="3"/>
  <c r="V549" i="2" s="1"/>
  <c r="S1096" i="3"/>
  <c r="Q1149" i="3"/>
  <c r="R1149" i="3"/>
  <c r="S1149" i="3"/>
  <c r="Q1130" i="3"/>
  <c r="R1130" i="3"/>
  <c r="S1130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Q1176" i="3"/>
  <c r="R1176" i="3"/>
  <c r="S1176" i="3"/>
  <c r="Q1112" i="3"/>
  <c r="R1112" i="3"/>
  <c r="S1112" i="3"/>
  <c r="Q1179" i="3"/>
  <c r="P1168" i="3"/>
  <c r="P1152" i="3"/>
  <c r="Q1131" i="3"/>
  <c r="Q1123" i="3"/>
  <c r="P1120" i="3"/>
  <c r="Q1115" i="3"/>
  <c r="P1104" i="3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1068" i="3"/>
  <c r="Q1068" i="3"/>
  <c r="P950" i="3"/>
  <c r="R189" i="3"/>
  <c r="Q189" i="3"/>
  <c r="R1044" i="3"/>
  <c r="Q1044" i="3"/>
  <c r="S1044" i="3"/>
  <c r="P110" i="3"/>
  <c r="Q110" i="3" s="1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P808" i="3"/>
  <c r="S1063" i="3"/>
  <c r="R1063" i="3"/>
  <c r="P387" i="3"/>
  <c r="S387" i="3" s="1"/>
  <c r="P195" i="3"/>
  <c r="P29" i="3"/>
  <c r="Q29" i="3" s="1"/>
  <c r="P21" i="3"/>
  <c r="S21" i="3" s="1"/>
  <c r="P329" i="3"/>
  <c r="P288" i="3"/>
  <c r="R288" i="3" s="1"/>
  <c r="Q282" i="3"/>
  <c r="S282" i="3"/>
  <c r="P157" i="3"/>
  <c r="P149" i="3"/>
  <c r="S149" i="3" s="1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P365" i="3"/>
  <c r="S365" i="3" s="1"/>
  <c r="Q682" i="3"/>
  <c r="R682" i="3"/>
  <c r="S682" i="3"/>
  <c r="P671" i="3"/>
  <c r="P200" i="3"/>
  <c r="P179" i="3"/>
  <c r="P134" i="3"/>
  <c r="R134" i="3" s="1"/>
  <c r="P46" i="3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605" i="3" s="1"/>
  <c r="S1060" i="3"/>
  <c r="Q1060" i="3"/>
  <c r="P945" i="3"/>
  <c r="T473" i="2" s="1"/>
  <c r="U473" i="2" s="1"/>
  <c r="P918" i="3"/>
  <c r="P22" i="3"/>
  <c r="P515" i="3"/>
  <c r="R515" i="3" s="1"/>
  <c r="P440" i="3"/>
  <c r="T221" i="2" s="1"/>
  <c r="U221" i="2" s="1"/>
  <c r="S398" i="3"/>
  <c r="P244" i="3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R291" i="3"/>
  <c r="Q182" i="3"/>
  <c r="R815" i="3"/>
  <c r="S807" i="3"/>
  <c r="S761" i="3"/>
  <c r="Q610" i="3"/>
  <c r="P972" i="3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S487" i="3"/>
  <c r="P1002" i="3"/>
  <c r="S1002" i="3" s="1"/>
  <c r="Q705" i="3"/>
  <c r="P880" i="3"/>
  <c r="P935" i="3"/>
  <c r="S935" i="3" s="1"/>
  <c r="R922" i="3"/>
  <c r="P1051" i="3"/>
  <c r="R1032" i="3"/>
  <c r="Q1032" i="3"/>
  <c r="P1006" i="3"/>
  <c r="R898" i="3"/>
  <c r="Q898" i="3"/>
  <c r="AF39" i="8"/>
  <c r="AR39" i="8"/>
  <c r="AJ39" i="8"/>
  <c r="AM39" i="8"/>
  <c r="AL39" i="8"/>
  <c r="AK39" i="8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Q1067" i="3"/>
  <c r="R1067" i="3"/>
  <c r="S1067" i="3"/>
  <c r="Q958" i="3"/>
  <c r="R958" i="3"/>
  <c r="R1084" i="3"/>
  <c r="Q1081" i="3"/>
  <c r="R1068" i="3"/>
  <c r="Q1065" i="3"/>
  <c r="R1060" i="3"/>
  <c r="Q1022" i="3"/>
  <c r="Q1013" i="3"/>
  <c r="S101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S1064" i="3"/>
  <c r="R1061" i="3"/>
  <c r="S1056" i="3"/>
  <c r="S1034" i="3"/>
  <c r="S978" i="3"/>
  <c r="R969" i="3"/>
  <c r="S969" i="3"/>
  <c r="Q969" i="3"/>
  <c r="Q957" i="3"/>
  <c r="S957" i="3"/>
  <c r="Q942" i="3"/>
  <c r="R942" i="3"/>
  <c r="S914" i="3"/>
  <c r="R905" i="3"/>
  <c r="S905" i="3"/>
  <c r="Q905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14" i="3"/>
  <c r="S908" i="3"/>
  <c r="R908" i="3"/>
  <c r="Q967" i="3"/>
  <c r="S967" i="3"/>
  <c r="Q891" i="3"/>
  <c r="R891" i="3"/>
  <c r="S891" i="3"/>
  <c r="Q1039" i="3"/>
  <c r="S1039" i="3"/>
  <c r="Q1031" i="3"/>
  <c r="S1031" i="3"/>
  <c r="R1017" i="3"/>
  <c r="S1017" i="3"/>
  <c r="Q1017" i="3"/>
  <c r="Q1005" i="3"/>
  <c r="S1005" i="3"/>
  <c r="Q999" i="3"/>
  <c r="S999" i="3"/>
  <c r="S996" i="3"/>
  <c r="R996" i="3"/>
  <c r="Q990" i="3"/>
  <c r="R990" i="3"/>
  <c r="Q941" i="3"/>
  <c r="S941" i="3"/>
  <c r="Q926" i="3"/>
  <c r="R926" i="3"/>
  <c r="R889" i="3"/>
  <c r="S889" i="3"/>
  <c r="Q889" i="3"/>
  <c r="Q1035" i="3"/>
  <c r="S1035" i="3"/>
  <c r="S1081" i="3"/>
  <c r="S1065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22" i="3"/>
  <c r="R1013" i="3"/>
  <c r="Q992" i="3"/>
  <c r="S980" i="3"/>
  <c r="R980" i="3"/>
  <c r="R943" i="3"/>
  <c r="Q940" i="3"/>
  <c r="R937" i="3"/>
  <c r="S937" i="3"/>
  <c r="Q928" i="3"/>
  <c r="Q925" i="3"/>
  <c r="S925" i="3"/>
  <c r="Q922" i="3"/>
  <c r="R903" i="3"/>
  <c r="S900" i="3"/>
  <c r="R900" i="3"/>
  <c r="S888" i="3"/>
  <c r="S901" i="3"/>
  <c r="S893" i="3"/>
  <c r="S1019" i="3"/>
  <c r="S995" i="3"/>
  <c r="S979" i="3"/>
  <c r="S955" i="3"/>
  <c r="S939" i="3"/>
  <c r="S907" i="3"/>
  <c r="P129" i="3"/>
  <c r="P123" i="3"/>
  <c r="S123" i="3" s="1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P178" i="3"/>
  <c r="P848" i="3"/>
  <c r="R848" i="3" s="1"/>
  <c r="P706" i="3"/>
  <c r="T354" i="2" s="1"/>
  <c r="U354" i="2" s="1"/>
  <c r="Q677" i="3"/>
  <c r="R677" i="3"/>
  <c r="S677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P658" i="3"/>
  <c r="P135" i="3"/>
  <c r="P47" i="3"/>
  <c r="Q47" i="3" s="1"/>
  <c r="Q593" i="3"/>
  <c r="R593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P543" i="3"/>
  <c r="T272" i="2" s="1"/>
  <c r="U272" i="2" s="1"/>
  <c r="R339" i="3"/>
  <c r="R325" i="3"/>
  <c r="R215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13" i="3"/>
  <c r="Q624" i="3"/>
  <c r="S624" i="3"/>
  <c r="Q609" i="3"/>
  <c r="R609" i="3"/>
  <c r="P604" i="3"/>
  <c r="R604" i="3" s="1"/>
  <c r="P562" i="3"/>
  <c r="S358" i="3"/>
  <c r="R324" i="3"/>
  <c r="Q315" i="3"/>
  <c r="S298" i="3"/>
  <c r="S189" i="3"/>
  <c r="Q181" i="3"/>
  <c r="S855" i="3"/>
  <c r="Q855" i="3"/>
  <c r="Q818" i="3"/>
  <c r="S818" i="3"/>
  <c r="S742" i="3"/>
  <c r="Q724" i="3"/>
  <c r="S724" i="3"/>
  <c r="R713" i="3"/>
  <c r="R645" i="3"/>
  <c r="P628" i="3"/>
  <c r="P603" i="3"/>
  <c r="P561" i="3"/>
  <c r="S556" i="3"/>
  <c r="S790" i="3"/>
  <c r="R790" i="3"/>
  <c r="Q764" i="3"/>
  <c r="S764" i="3"/>
  <c r="S739" i="3"/>
  <c r="R739" i="3"/>
  <c r="S716" i="3"/>
  <c r="R674" i="3"/>
  <c r="P668" i="3"/>
  <c r="S668" i="3" s="1"/>
  <c r="S627" i="3"/>
  <c r="Q444" i="3"/>
  <c r="S435" i="3"/>
  <c r="P373" i="3"/>
  <c r="Q373" i="3" s="1"/>
  <c r="Q308" i="3"/>
  <c r="P284" i="3"/>
  <c r="S284" i="3" s="1"/>
  <c r="R255" i="3"/>
  <c r="R156" i="3"/>
  <c r="R875" i="3"/>
  <c r="Q756" i="3"/>
  <c r="S756" i="3"/>
  <c r="R726" i="3"/>
  <c r="R716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S584" i="3"/>
  <c r="AQ39" i="8"/>
  <c r="AI39" i="8"/>
  <c r="AP39" i="8"/>
  <c r="AH39" i="8"/>
  <c r="AO39" i="8"/>
  <c r="AG39" i="8"/>
  <c r="AN39" i="8"/>
  <c r="F23" i="9"/>
  <c r="F24" i="9" s="1"/>
  <c r="F25" i="9" s="1"/>
  <c r="R791" i="3"/>
  <c r="S791" i="3"/>
  <c r="Q791" i="3"/>
  <c r="R817" i="3"/>
  <c r="S817" i="3"/>
  <c r="Q817" i="3"/>
  <c r="R855" i="3"/>
  <c r="Q831" i="3"/>
  <c r="S828" i="3"/>
  <c r="R828" i="3"/>
  <c r="P825" i="3"/>
  <c r="R816" i="3"/>
  <c r="S816" i="3"/>
  <c r="R810" i="3"/>
  <c r="R730" i="3"/>
  <c r="S714" i="3"/>
  <c r="Q714" i="3"/>
  <c r="R714" i="3"/>
  <c r="Q687" i="3"/>
  <c r="R676" i="3"/>
  <c r="S676" i="3"/>
  <c r="Q676" i="3"/>
  <c r="S852" i="3"/>
  <c r="R852" i="3"/>
  <c r="S679" i="3"/>
  <c r="R679" i="3"/>
  <c r="Q679" i="3"/>
  <c r="R797" i="3"/>
  <c r="S762" i="3"/>
  <c r="Q762" i="3"/>
  <c r="S754" i="3"/>
  <c r="S738" i="3"/>
  <c r="Q738" i="3"/>
  <c r="R727" i="3"/>
  <c r="S727" i="3"/>
  <c r="S876" i="3"/>
  <c r="R876" i="3"/>
  <c r="Q830" i="3"/>
  <c r="R830" i="3"/>
  <c r="S704" i="3"/>
  <c r="Q704" i="3"/>
  <c r="R704" i="3"/>
  <c r="R701" i="3"/>
  <c r="S701" i="3"/>
  <c r="Q695" i="3"/>
  <c r="S695" i="3"/>
  <c r="R695" i="3"/>
  <c r="R652" i="3"/>
  <c r="R582" i="3"/>
  <c r="S582" i="3"/>
  <c r="Q582" i="3"/>
  <c r="S554" i="3"/>
  <c r="R554" i="3"/>
  <c r="R751" i="3"/>
  <c r="S751" i="3"/>
  <c r="S730" i="3"/>
  <c r="Q730" i="3"/>
  <c r="Q664" i="3"/>
  <c r="R664" i="3"/>
  <c r="R864" i="3"/>
  <c r="S864" i="3"/>
  <c r="S866" i="3"/>
  <c r="Q854" i="3"/>
  <c r="R854" i="3"/>
  <c r="S796" i="3"/>
  <c r="R796" i="3"/>
  <c r="R793" i="3"/>
  <c r="S793" i="3"/>
  <c r="Q793" i="3"/>
  <c r="Q608" i="3"/>
  <c r="S608" i="3"/>
  <c r="R608" i="3"/>
  <c r="S578" i="3"/>
  <c r="R578" i="3"/>
  <c r="R840" i="3"/>
  <c r="S840" i="3"/>
  <c r="R783" i="3"/>
  <c r="S783" i="3"/>
  <c r="S812" i="3"/>
  <c r="R812" i="3"/>
  <c r="R800" i="3"/>
  <c r="Q878" i="3"/>
  <c r="R878" i="3"/>
  <c r="R866" i="3"/>
  <c r="Q829" i="3"/>
  <c r="R829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2" i="3"/>
  <c r="Q600" i="3"/>
  <c r="R600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R686" i="3"/>
  <c r="S686" i="3"/>
  <c r="Q686" i="3"/>
  <c r="R654" i="3"/>
  <c r="S654" i="3"/>
  <c r="Q654" i="3"/>
  <c r="R587" i="3"/>
  <c r="R685" i="3"/>
  <c r="R680" i="3"/>
  <c r="R653" i="3"/>
  <c r="R647" i="3"/>
  <c r="S647" i="3"/>
  <c r="Q644" i="3"/>
  <c r="R644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R623" i="3"/>
  <c r="S623" i="3"/>
  <c r="Q623" i="3"/>
  <c r="Q616" i="3"/>
  <c r="R616" i="3"/>
  <c r="S616" i="3"/>
  <c r="R590" i="3"/>
  <c r="S590" i="3"/>
  <c r="Q590" i="3"/>
  <c r="Q579" i="3"/>
  <c r="R579" i="3"/>
  <c r="S579" i="3"/>
  <c r="Q552" i="3"/>
  <c r="S552" i="3"/>
  <c r="R552" i="3"/>
  <c r="S570" i="3"/>
  <c r="R570" i="3"/>
  <c r="Q537" i="3"/>
  <c r="R537" i="3"/>
  <c r="S537" i="3"/>
  <c r="S610" i="3"/>
  <c r="R610" i="3"/>
  <c r="R607" i="3"/>
  <c r="S607" i="3"/>
  <c r="Q607" i="3"/>
  <c r="S592" i="3"/>
  <c r="R566" i="3"/>
  <c r="S566" i="3"/>
  <c r="S634" i="3"/>
  <c r="R634" i="3"/>
  <c r="R592" i="3"/>
  <c r="R535" i="3"/>
  <c r="S535" i="3"/>
  <c r="Q535" i="3"/>
  <c r="Q580" i="3"/>
  <c r="R580" i="3"/>
  <c r="Q571" i="3"/>
  <c r="Q559" i="3"/>
  <c r="Q556" i="3"/>
  <c r="R556" i="3"/>
  <c r="Q542" i="3"/>
  <c r="R542" i="3"/>
  <c r="S542" i="3"/>
  <c r="R527" i="3"/>
  <c r="S527" i="3"/>
  <c r="Q527" i="3"/>
  <c r="Q627" i="3"/>
  <c r="S594" i="3"/>
  <c r="R594" i="3"/>
  <c r="R568" i="3"/>
  <c r="R541" i="3"/>
  <c r="S538" i="3"/>
  <c r="R538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340" i="3"/>
  <c r="Q340" i="3"/>
  <c r="S332" i="3"/>
  <c r="R332" i="3"/>
  <c r="Q332" i="3"/>
  <c r="Q311" i="3"/>
  <c r="R311" i="3"/>
  <c r="S292" i="3"/>
  <c r="Q292" i="3"/>
  <c r="R292" i="3"/>
  <c r="Q96" i="3"/>
  <c r="S96" i="3"/>
  <c r="S190" i="3"/>
  <c r="Q190" i="3"/>
  <c r="R190" i="3"/>
  <c r="Q405" i="3"/>
  <c r="R405" i="3"/>
  <c r="Q359" i="3"/>
  <c r="R359" i="3"/>
  <c r="S359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Q104" i="3"/>
  <c r="S104" i="3"/>
  <c r="S33" i="3"/>
  <c r="Q33" i="3"/>
  <c r="Q504" i="3"/>
  <c r="Q493" i="3"/>
  <c r="S472" i="3"/>
  <c r="R472" i="3"/>
  <c r="R360" i="3"/>
  <c r="Q346" i="3"/>
  <c r="R334" i="3"/>
  <c r="Q257" i="3"/>
  <c r="S257" i="3"/>
  <c r="S247" i="3"/>
  <c r="R247" i="3"/>
  <c r="R58" i="3"/>
  <c r="Q58" i="3"/>
  <c r="S48" i="3"/>
  <c r="S162" i="3"/>
  <c r="P523" i="3"/>
  <c r="Q495" i="3"/>
  <c r="Q487" i="3"/>
  <c r="Q324" i="3"/>
  <c r="Q279" i="3"/>
  <c r="S218" i="3"/>
  <c r="Q162" i="3"/>
  <c r="R154" i="3"/>
  <c r="Q154" i="3"/>
  <c r="R379" i="3"/>
  <c r="S348" i="3"/>
  <c r="R348" i="3"/>
  <c r="R308" i="3"/>
  <c r="R218" i="3"/>
  <c r="R206" i="3"/>
  <c r="R116" i="3"/>
  <c r="S106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509" i="3"/>
  <c r="Q509" i="3"/>
  <c r="Q470" i="3"/>
  <c r="R470" i="3"/>
  <c r="S355" i="3"/>
  <c r="R355" i="3"/>
  <c r="Q355" i="3"/>
  <c r="P286" i="3"/>
  <c r="P11" i="3"/>
  <c r="T7" i="2" s="1"/>
  <c r="U7" i="2" s="1"/>
  <c r="R489" i="3"/>
  <c r="S489" i="3"/>
  <c r="Q489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Q420" i="3"/>
  <c r="R420" i="3"/>
  <c r="S420" i="3"/>
  <c r="S411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R331" i="3"/>
  <c r="Q331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S322" i="3"/>
  <c r="Q306" i="3"/>
  <c r="R306" i="3"/>
  <c r="R301" i="3"/>
  <c r="S301" i="3"/>
  <c r="Q301" i="3"/>
  <c r="Q290" i="3"/>
  <c r="R290" i="3"/>
  <c r="S290" i="3"/>
  <c r="Q242" i="3"/>
  <c r="S242" i="3"/>
  <c r="Q167" i="3"/>
  <c r="R167" i="3"/>
  <c r="S428" i="3"/>
  <c r="R399" i="3"/>
  <c r="Q399" i="3"/>
  <c r="S399" i="3"/>
  <c r="S396" i="3"/>
  <c r="S335" i="3"/>
  <c r="S311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R439" i="3"/>
  <c r="S439" i="3"/>
  <c r="R430" i="3"/>
  <c r="R416" i="3"/>
  <c r="S416" i="3"/>
  <c r="R407" i="3"/>
  <c r="S407" i="3"/>
  <c r="R398" i="3"/>
  <c r="S378" i="3"/>
  <c r="Q368" i="3"/>
  <c r="R368" i="3"/>
  <c r="S342" i="3"/>
  <c r="R508" i="3"/>
  <c r="Q469" i="3"/>
  <c r="R469" i="3"/>
  <c r="R444" i="3"/>
  <c r="Q430" i="3"/>
  <c r="Q413" i="3"/>
  <c r="S413" i="3"/>
  <c r="Q398" i="3"/>
  <c r="Q392" i="3"/>
  <c r="R392" i="3"/>
  <c r="Q378" i="3"/>
  <c r="Q371" i="3"/>
  <c r="R361" i="3"/>
  <c r="S361" i="3"/>
  <c r="S346" i="3"/>
  <c r="R342" i="3"/>
  <c r="S293" i="3"/>
  <c r="R278" i="3"/>
  <c r="S278" i="3"/>
  <c r="Q278" i="3"/>
  <c r="Q266" i="3"/>
  <c r="R266" i="3"/>
  <c r="S266" i="3"/>
  <c r="S256" i="3"/>
  <c r="Q256" i="3"/>
  <c r="R256" i="3"/>
  <c r="S224" i="3"/>
  <c r="Q224" i="3"/>
  <c r="R224" i="3"/>
  <c r="R497" i="3"/>
  <c r="S497" i="3"/>
  <c r="Q459" i="3"/>
  <c r="S459" i="3"/>
  <c r="Q427" i="3"/>
  <c r="R427" i="3"/>
  <c r="S421" i="3"/>
  <c r="R415" i="3"/>
  <c r="Q415" i="3"/>
  <c r="S415" i="3"/>
  <c r="Q395" i="3"/>
  <c r="R395" i="3"/>
  <c r="R370" i="3"/>
  <c r="Q370" i="3"/>
  <c r="S370" i="3"/>
  <c r="R281" i="3"/>
  <c r="Q281" i="3"/>
  <c r="S281" i="3"/>
  <c r="Q233" i="3"/>
  <c r="R233" i="3"/>
  <c r="S233" i="3"/>
  <c r="S458" i="3"/>
  <c r="Q436" i="3"/>
  <c r="R436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R369" i="3"/>
  <c r="S369" i="3"/>
  <c r="Q339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321" i="3"/>
  <c r="S321" i="3"/>
  <c r="R252" i="3"/>
  <c r="Q249" i="3"/>
  <c r="R249" i="3"/>
  <c r="S249" i="3"/>
  <c r="Q241" i="3"/>
  <c r="R241" i="3"/>
  <c r="S184" i="3"/>
  <c r="R184" i="3"/>
  <c r="S207" i="3"/>
  <c r="Q207" i="3"/>
  <c r="R207" i="3"/>
  <c r="R197" i="3"/>
  <c r="Q197" i="3"/>
  <c r="S197" i="3"/>
  <c r="S276" i="3"/>
  <c r="Q276" i="3"/>
  <c r="R268" i="3"/>
  <c r="S268" i="3"/>
  <c r="Q265" i="3"/>
  <c r="R265" i="3"/>
  <c r="S265" i="3"/>
  <c r="R257" i="3"/>
  <c r="S240" i="3"/>
  <c r="Q240" i="3"/>
  <c r="R240" i="3"/>
  <c r="S216" i="3"/>
  <c r="Q216" i="3"/>
  <c r="R385" i="3"/>
  <c r="S385" i="3"/>
  <c r="Q225" i="3"/>
  <c r="R225" i="3"/>
  <c r="R174" i="3"/>
  <c r="S174" i="3"/>
  <c r="Q174" i="3"/>
  <c r="R166" i="3"/>
  <c r="S166" i="3"/>
  <c r="Q166" i="3"/>
  <c r="Q115" i="3"/>
  <c r="R115" i="3"/>
  <c r="S115" i="3"/>
  <c r="S183" i="3"/>
  <c r="Q183" i="3"/>
  <c r="S208" i="3"/>
  <c r="R208" i="3"/>
  <c r="S192" i="3"/>
  <c r="R192" i="3"/>
  <c r="Q141" i="3"/>
  <c r="S141" i="3"/>
  <c r="R141" i="3"/>
  <c r="R126" i="3"/>
  <c r="S126" i="3"/>
  <c r="Q126" i="3"/>
  <c r="R122" i="3"/>
  <c r="Q122" i="3"/>
  <c r="S122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R144" i="3"/>
  <c r="S121" i="3"/>
  <c r="R121" i="3"/>
  <c r="Q121" i="3"/>
  <c r="R114" i="3"/>
  <c r="S114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42" i="3"/>
  <c r="S142" i="3"/>
  <c r="Q142" i="3"/>
  <c r="S128" i="3"/>
  <c r="Q112" i="3"/>
  <c r="R112" i="3"/>
  <c r="S112" i="3"/>
  <c r="Q85" i="3"/>
  <c r="S85" i="3"/>
  <c r="R85" i="3"/>
  <c r="Q59" i="3"/>
  <c r="R59" i="3"/>
  <c r="S59" i="3"/>
  <c r="R146" i="3"/>
  <c r="Q146" i="3"/>
  <c r="S146" i="3"/>
  <c r="S119" i="3"/>
  <c r="Q168" i="3"/>
  <c r="R168" i="3"/>
  <c r="S168" i="3"/>
  <c r="S164" i="3"/>
  <c r="Q164" i="3"/>
  <c r="S145" i="3"/>
  <c r="Q145" i="3"/>
  <c r="Q131" i="3"/>
  <c r="R131" i="3"/>
  <c r="S131" i="3"/>
  <c r="S84" i="3"/>
  <c r="R84" i="3"/>
  <c r="R26" i="3"/>
  <c r="S26" i="3"/>
  <c r="Q26" i="3"/>
  <c r="Q19" i="3"/>
  <c r="R19" i="3"/>
  <c r="S19" i="3"/>
  <c r="Q39" i="3"/>
  <c r="R39" i="3"/>
  <c r="Q36" i="3"/>
  <c r="Q32" i="3"/>
  <c r="R32" i="3"/>
  <c r="Q7" i="3"/>
  <c r="R7" i="3"/>
  <c r="Q156" i="3"/>
  <c r="Q132" i="3"/>
  <c r="S95" i="3"/>
  <c r="R89" i="3"/>
  <c r="Q83" i="3"/>
  <c r="R83" i="3"/>
  <c r="S83" i="3"/>
  <c r="Q77" i="3"/>
  <c r="S77" i="3"/>
  <c r="R71" i="3"/>
  <c r="Q68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S101" i="3"/>
  <c r="S73" i="3"/>
  <c r="R73" i="3"/>
  <c r="Q67" i="3"/>
  <c r="R67" i="3"/>
  <c r="S67" i="3"/>
  <c r="R34" i="3"/>
  <c r="S34" i="3"/>
  <c r="S154" i="3"/>
  <c r="S127" i="3"/>
  <c r="S97" i="3"/>
  <c r="R97" i="3"/>
  <c r="R91" i="3"/>
  <c r="S66" i="3"/>
  <c r="Q55" i="3"/>
  <c r="R55" i="3"/>
  <c r="Q51" i="3"/>
  <c r="R51" i="3"/>
  <c r="S51" i="3"/>
  <c r="Q20" i="3"/>
  <c r="Q173" i="3"/>
  <c r="S173" i="3"/>
  <c r="Q163" i="3"/>
  <c r="R163" i="3"/>
  <c r="S163" i="3"/>
  <c r="Q160" i="3"/>
  <c r="R160" i="3"/>
  <c r="S81" i="3"/>
  <c r="R81" i="3"/>
  <c r="S54" i="3"/>
  <c r="R50" i="3"/>
  <c r="S50" i="3"/>
  <c r="Q40" i="3"/>
  <c r="R40" i="3"/>
  <c r="Q15" i="3"/>
  <c r="R15" i="3"/>
  <c r="Q8" i="3"/>
  <c r="R8" i="3"/>
  <c r="R57" i="3"/>
  <c r="R49" i="3"/>
  <c r="R33" i="3"/>
  <c r="R25" i="3"/>
  <c r="R17" i="3"/>
  <c r="S133" i="3"/>
  <c r="S125" i="3"/>
  <c r="R104" i="3"/>
  <c r="R96" i="3"/>
  <c r="R56" i="3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M23" i="9"/>
  <c r="M24" i="9" s="1"/>
  <c r="M25" i="9" s="1"/>
  <c r="F26" i="9"/>
  <c r="F27" i="9" s="1"/>
  <c r="P2" i="3"/>
  <c r="R2" i="3" s="1"/>
  <c r="Q4" i="3"/>
  <c r="C11" i="19" l="1"/>
  <c r="C10" i="19"/>
  <c r="C11" i="18"/>
  <c r="Q6971" i="3"/>
  <c r="R6971" i="3"/>
  <c r="V3487" i="2" s="1"/>
  <c r="S6971" i="3"/>
  <c r="W3487" i="2" s="1"/>
  <c r="T3487" i="2"/>
  <c r="U3487" i="2" s="1"/>
  <c r="Q6684" i="3"/>
  <c r="R6684" i="3"/>
  <c r="V3350" i="2" s="1"/>
  <c r="S6684" i="3"/>
  <c r="W3350" i="2" s="1"/>
  <c r="T3350" i="2"/>
  <c r="U3350" i="2" s="1"/>
  <c r="T2859" i="2"/>
  <c r="U2859" i="2" s="1"/>
  <c r="Q6285" i="3"/>
  <c r="W3126" i="2"/>
  <c r="R6299" i="3"/>
  <c r="V3305" i="2"/>
  <c r="V3307" i="2"/>
  <c r="V3319" i="2"/>
  <c r="V3321" i="2"/>
  <c r="T3336" i="2"/>
  <c r="U3336" i="2" s="1"/>
  <c r="R6660" i="3"/>
  <c r="Q6495" i="3"/>
  <c r="T3260" i="2"/>
  <c r="U3260" i="2" s="1"/>
  <c r="S5951" i="3"/>
  <c r="W2983" i="2" s="1"/>
  <c r="T2983" i="2"/>
  <c r="U2983" i="2" s="1"/>
  <c r="R6191" i="3"/>
  <c r="V3098" i="2" s="1"/>
  <c r="T3098" i="2"/>
  <c r="U3098" i="2" s="1"/>
  <c r="S6286" i="3"/>
  <c r="W3150" i="2" s="1"/>
  <c r="Q6286" i="3"/>
  <c r="R6286" i="3"/>
  <c r="V3150" i="2" s="1"/>
  <c r="T3150" i="2"/>
  <c r="U3150" i="2" s="1"/>
  <c r="W3307" i="2"/>
  <c r="W3309" i="2"/>
  <c r="R6452" i="3"/>
  <c r="V3234" i="2" s="1"/>
  <c r="T3234" i="2"/>
  <c r="U3234" i="2" s="1"/>
  <c r="R6528" i="3"/>
  <c r="V3270" i="2" s="1"/>
  <c r="Q6528" i="3"/>
  <c r="S6528" i="3"/>
  <c r="W3270" i="2" s="1"/>
  <c r="T3270" i="2"/>
  <c r="U3270" i="2" s="1"/>
  <c r="S6428" i="3"/>
  <c r="W3216" i="2" s="1"/>
  <c r="T3216" i="2"/>
  <c r="U3216" i="2" s="1"/>
  <c r="S5973" i="3"/>
  <c r="W2992" i="2" s="1"/>
  <c r="T2992" i="2"/>
  <c r="U2992" i="2" s="1"/>
  <c r="R6487" i="3"/>
  <c r="V3254" i="2" s="1"/>
  <c r="S6487" i="3"/>
  <c r="W3254" i="2" s="1"/>
  <c r="T3254" i="2"/>
  <c r="U3254" i="2" s="1"/>
  <c r="Q6487" i="3"/>
  <c r="Q6113" i="3"/>
  <c r="S6113" i="3"/>
  <c r="W3060" i="2" s="1"/>
  <c r="R6113" i="3"/>
  <c r="V3060" i="2" s="1"/>
  <c r="T3060" i="2"/>
  <c r="U3060" i="2" s="1"/>
  <c r="R6199" i="3"/>
  <c r="Q6199" i="3"/>
  <c r="T3106" i="2"/>
  <c r="U3106" i="2" s="1"/>
  <c r="Q5156" i="3"/>
  <c r="T2582" i="2"/>
  <c r="U2582" i="2" s="1"/>
  <c r="S718" i="3"/>
  <c r="R1279" i="3"/>
  <c r="R3635" i="3"/>
  <c r="V1821" i="2" s="1"/>
  <c r="Q5710" i="3"/>
  <c r="R5924" i="3"/>
  <c r="V2964" i="2" s="1"/>
  <c r="R6313" i="3"/>
  <c r="V3164" i="2" s="1"/>
  <c r="V3112" i="2"/>
  <c r="S6297" i="3"/>
  <c r="W3153" i="2" s="1"/>
  <c r="Q6660" i="3"/>
  <c r="S6430" i="3"/>
  <c r="W3218" i="2" s="1"/>
  <c r="Q6430" i="3"/>
  <c r="R6430" i="3"/>
  <c r="V3218" i="2" s="1"/>
  <c r="T3218" i="2"/>
  <c r="U3218" i="2" s="1"/>
  <c r="W3328" i="2"/>
  <c r="S6270" i="3"/>
  <c r="W3142" i="2" s="1"/>
  <c r="Q6270" i="3"/>
  <c r="T3142" i="2"/>
  <c r="U3142" i="2" s="1"/>
  <c r="R6270" i="3"/>
  <c r="V3142" i="2" s="1"/>
  <c r="R6300" i="3"/>
  <c r="V3157" i="2" s="1"/>
  <c r="S6300" i="3"/>
  <c r="W3157" i="2" s="1"/>
  <c r="T2759" i="2"/>
  <c r="U2759" i="2" s="1"/>
  <c r="R5514" i="3"/>
  <c r="V2759" i="2" s="1"/>
  <c r="S5423" i="3"/>
  <c r="W2717" i="2" s="1"/>
  <c r="T2717" i="2"/>
  <c r="U2717" i="2" s="1"/>
  <c r="Q3635" i="3"/>
  <c r="Q5924" i="3"/>
  <c r="S6258" i="3"/>
  <c r="W3134" i="2" s="1"/>
  <c r="R6297" i="3"/>
  <c r="V3153" i="2" s="1"/>
  <c r="V3106" i="2"/>
  <c r="W3324" i="2"/>
  <c r="S6660" i="3"/>
  <c r="Q6188" i="3"/>
  <c r="T3096" i="2"/>
  <c r="U3096" i="2" s="1"/>
  <c r="Q6352" i="3"/>
  <c r="S6352" i="3"/>
  <c r="W3178" i="2" s="1"/>
  <c r="R6352" i="3"/>
  <c r="V3178" i="2" s="1"/>
  <c r="T3178" i="2"/>
  <c r="U3178" i="2" s="1"/>
  <c r="Q6572" i="3"/>
  <c r="T3288" i="2"/>
  <c r="U3288" i="2" s="1"/>
  <c r="S5988" i="3"/>
  <c r="W2998" i="2" s="1"/>
  <c r="T2998" i="2"/>
  <c r="U2998" i="2" s="1"/>
  <c r="R5405" i="3"/>
  <c r="V2706" i="2" s="1"/>
  <c r="T2706" i="2"/>
  <c r="U2706" i="2" s="1"/>
  <c r="R5219" i="3"/>
  <c r="V2620" i="2" s="1"/>
  <c r="T2620" i="2"/>
  <c r="U2620" i="2" s="1"/>
  <c r="Q4435" i="3"/>
  <c r="Q5582" i="3"/>
  <c r="W3140" i="2"/>
  <c r="Q6297" i="3"/>
  <c r="S6199" i="3"/>
  <c r="W3106" i="2" s="1"/>
  <c r="R6428" i="3"/>
  <c r="V3216" i="2" s="1"/>
  <c r="W3312" i="2"/>
  <c r="W3314" i="2"/>
  <c r="W3321" i="2"/>
  <c r="W3323" i="2"/>
  <c r="V3324" i="2"/>
  <c r="V3326" i="2"/>
  <c r="W3329" i="2"/>
  <c r="W3335" i="2"/>
  <c r="Q6392" i="3"/>
  <c r="R6392" i="3"/>
  <c r="V3200" i="2" s="1"/>
  <c r="S6392" i="3"/>
  <c r="W3200" i="2" s="1"/>
  <c r="T3200" i="2"/>
  <c r="U3200" i="2" s="1"/>
  <c r="S6647" i="3"/>
  <c r="W3331" i="2" s="1"/>
  <c r="T3331" i="2"/>
  <c r="U3331" i="2" s="1"/>
  <c r="V3325" i="2"/>
  <c r="R6098" i="3"/>
  <c r="V3053" i="2" s="1"/>
  <c r="S6098" i="3"/>
  <c r="W3053" i="2" s="1"/>
  <c r="Q6098" i="3"/>
  <c r="T3053" i="2"/>
  <c r="U3053" i="2" s="1"/>
  <c r="R5262" i="3"/>
  <c r="V2633" i="2" s="1"/>
  <c r="T2633" i="2"/>
  <c r="U2633" i="2" s="1"/>
  <c r="Q6581" i="3"/>
  <c r="S6581" i="3"/>
  <c r="W3297" i="2" s="1"/>
  <c r="T3297" i="2"/>
  <c r="U3297" i="2" s="1"/>
  <c r="R6581" i="3"/>
  <c r="V3297" i="2" s="1"/>
  <c r="S6158" i="3"/>
  <c r="W3085" i="2" s="1"/>
  <c r="T3085" i="2"/>
  <c r="U3085" i="2" s="1"/>
  <c r="S1015" i="3"/>
  <c r="R1888" i="3"/>
  <c r="S1778" i="3"/>
  <c r="S5582" i="3"/>
  <c r="W2800" i="2" s="1"/>
  <c r="W3154" i="2"/>
  <c r="S6164" i="3"/>
  <c r="W3091" i="2" s="1"/>
  <c r="V3137" i="2"/>
  <c r="V3147" i="2"/>
  <c r="Q6428" i="3"/>
  <c r="S6452" i="3"/>
  <c r="W3234" i="2" s="1"/>
  <c r="W3322" i="2"/>
  <c r="W3315" i="2"/>
  <c r="V3304" i="2"/>
  <c r="V3329" i="2"/>
  <c r="V3335" i="2"/>
  <c r="S6406" i="3"/>
  <c r="W3207" i="2" s="1"/>
  <c r="T3207" i="2"/>
  <c r="U3207" i="2" s="1"/>
  <c r="R6406" i="3"/>
  <c r="V3207" i="2" s="1"/>
  <c r="Q6406" i="3"/>
  <c r="Q6618" i="3"/>
  <c r="S6618" i="3"/>
  <c r="W3316" i="2" s="1"/>
  <c r="T3316" i="2"/>
  <c r="U3316" i="2" s="1"/>
  <c r="R6287" i="3"/>
  <c r="V3151" i="2" s="1"/>
  <c r="S6287" i="3"/>
  <c r="W3151" i="2" s="1"/>
  <c r="T3151" i="2"/>
  <c r="U3151" i="2" s="1"/>
  <c r="Q6287" i="3"/>
  <c r="R6231" i="3"/>
  <c r="V3120" i="2" s="1"/>
  <c r="Q6231" i="3"/>
  <c r="S6231" i="3"/>
  <c r="W3120" i="2" s="1"/>
  <c r="T3120" i="2"/>
  <c r="U3120" i="2" s="1"/>
  <c r="R6437" i="3"/>
  <c r="V3220" i="2" s="1"/>
  <c r="T3220" i="2"/>
  <c r="U3220" i="2" s="1"/>
  <c r="R5540" i="3"/>
  <c r="V2777" i="2" s="1"/>
  <c r="T2777" i="2"/>
  <c r="U2777" i="2" s="1"/>
  <c r="R6403" i="3"/>
  <c r="V3204" i="2" s="1"/>
  <c r="Q6403" i="3"/>
  <c r="S6403" i="3"/>
  <c r="W3204" i="2" s="1"/>
  <c r="T3204" i="2"/>
  <c r="U3204" i="2" s="1"/>
  <c r="Q1015" i="3"/>
  <c r="Q1457" i="3"/>
  <c r="R1920" i="3"/>
  <c r="R5582" i="3"/>
  <c r="V2800" i="2" s="1"/>
  <c r="T2326" i="2"/>
  <c r="U2326" i="2" s="1"/>
  <c r="Q6164" i="3"/>
  <c r="V3127" i="2"/>
  <c r="Q6452" i="3"/>
  <c r="V3311" i="2"/>
  <c r="V3313" i="2"/>
  <c r="Q6666" i="3"/>
  <c r="S6666" i="3"/>
  <c r="W3337" i="2" s="1"/>
  <c r="T3337" i="2"/>
  <c r="U3337" i="2" s="1"/>
  <c r="S6429" i="3"/>
  <c r="W3217" i="2" s="1"/>
  <c r="Q6429" i="3"/>
  <c r="R6429" i="3"/>
  <c r="V3217" i="2" s="1"/>
  <c r="T3217" i="2"/>
  <c r="U3217" i="2" s="1"/>
  <c r="R5934" i="3"/>
  <c r="V2974" i="2" s="1"/>
  <c r="T2974" i="2"/>
  <c r="U2974" i="2" s="1"/>
  <c r="S6114" i="3"/>
  <c r="W3061" i="2" s="1"/>
  <c r="T3061" i="2"/>
  <c r="U3061" i="2" s="1"/>
  <c r="S5859" i="3"/>
  <c r="W2938" i="2" s="1"/>
  <c r="T2938" i="2"/>
  <c r="U2938" i="2" s="1"/>
  <c r="Q5911" i="3"/>
  <c r="T2957" i="2"/>
  <c r="U2957" i="2" s="1"/>
  <c r="R4930" i="3"/>
  <c r="V2473" i="2" s="1"/>
  <c r="R5012" i="3"/>
  <c r="V2513" i="2" s="1"/>
  <c r="S6285" i="3"/>
  <c r="R6164" i="3"/>
  <c r="V3091" i="2" s="1"/>
  <c r="S6299" i="3"/>
  <c r="W3156" i="2" s="1"/>
  <c r="W3319" i="2"/>
  <c r="V3316" i="2"/>
  <c r="V3310" i="2"/>
  <c r="V3312" i="2"/>
  <c r="T3210" i="2"/>
  <c r="U3210" i="2" s="1"/>
  <c r="S6409" i="3"/>
  <c r="W3210" i="2" s="1"/>
  <c r="T3224" i="2"/>
  <c r="U3224" i="2" s="1"/>
  <c r="Q6442" i="3"/>
  <c r="T3070" i="2"/>
  <c r="U3070" i="2" s="1"/>
  <c r="S6125" i="3"/>
  <c r="W3070" i="2" s="1"/>
  <c r="S6448" i="3"/>
  <c r="W3230" i="2" s="1"/>
  <c r="T3230" i="2"/>
  <c r="U3230" i="2" s="1"/>
  <c r="R5584" i="3"/>
  <c r="V2801" i="2" s="1"/>
  <c r="T2801" i="2"/>
  <c r="U2801" i="2" s="1"/>
  <c r="S5355" i="3"/>
  <c r="W2689" i="2" s="1"/>
  <c r="T2689" i="2"/>
  <c r="U2689" i="2" s="1"/>
  <c r="S6056" i="3"/>
  <c r="W3035" i="2" s="1"/>
  <c r="R6056" i="3"/>
  <c r="V3035" i="2" s="1"/>
  <c r="Q6056" i="3"/>
  <c r="T3035" i="2"/>
  <c r="U3035" i="2" s="1"/>
  <c r="Q5608" i="3"/>
  <c r="T2815" i="2"/>
  <c r="U2815" i="2" s="1"/>
  <c r="C10" i="18"/>
  <c r="S6445" i="3"/>
  <c r="W3227" i="2" s="1"/>
  <c r="Q6445" i="3"/>
  <c r="R6445" i="3"/>
  <c r="V3227" i="2" s="1"/>
  <c r="T3227" i="2"/>
  <c r="U3227" i="2" s="1"/>
  <c r="Q6489" i="3"/>
  <c r="R6489" i="3"/>
  <c r="V3256" i="2" s="1"/>
  <c r="S6489" i="3"/>
  <c r="W3256" i="2" s="1"/>
  <c r="T3256" i="2"/>
  <c r="U3256" i="2" s="1"/>
  <c r="R612" i="3"/>
  <c r="T425" i="2"/>
  <c r="U425" i="2" s="1"/>
  <c r="Q4291" i="3"/>
  <c r="R4435" i="3"/>
  <c r="V2225" i="2" s="1"/>
  <c r="V2202" i="2"/>
  <c r="R4550" i="3"/>
  <c r="V2280" i="2" s="1"/>
  <c r="Q4900" i="3"/>
  <c r="S4798" i="3"/>
  <c r="W2403" i="2" s="1"/>
  <c r="S4865" i="3"/>
  <c r="W2440" i="2" s="1"/>
  <c r="S4550" i="3"/>
  <c r="W2280" i="2" s="1"/>
  <c r="S5842" i="3"/>
  <c r="W2923" i="2" s="1"/>
  <c r="R5841" i="3"/>
  <c r="V2922" i="2" s="1"/>
  <c r="W3117" i="2"/>
  <c r="W3118" i="2"/>
  <c r="V3148" i="2"/>
  <c r="V3149" i="2"/>
  <c r="W3108" i="2"/>
  <c r="W3128" i="2"/>
  <c r="R6194" i="3"/>
  <c r="V3101" i="2" s="1"/>
  <c r="T3101" i="2"/>
  <c r="U3101" i="2" s="1"/>
  <c r="W3147" i="2"/>
  <c r="S6232" i="3"/>
  <c r="Q6232" i="3"/>
  <c r="T3121" i="2"/>
  <c r="U3121" i="2" s="1"/>
  <c r="R6232" i="3"/>
  <c r="V3121" i="2" s="1"/>
  <c r="R5070" i="3"/>
  <c r="V2542" i="2" s="1"/>
  <c r="T2542" i="2"/>
  <c r="U2542" i="2" s="1"/>
  <c r="R5600" i="3"/>
  <c r="V2809" i="2" s="1"/>
  <c r="T2809" i="2"/>
  <c r="U2809" i="2" s="1"/>
  <c r="S3683" i="3"/>
  <c r="W1847" i="2" s="1"/>
  <c r="T1847" i="2"/>
  <c r="U1847" i="2" s="1"/>
  <c r="V2455" i="2"/>
  <c r="V3108" i="2"/>
  <c r="V3109" i="2"/>
  <c r="W3129" i="2"/>
  <c r="W3130" i="2"/>
  <c r="W3155" i="2"/>
  <c r="Q5096" i="3"/>
  <c r="R5096" i="3"/>
  <c r="V2557" i="2" s="1"/>
  <c r="S5096" i="3"/>
  <c r="W2557" i="2" s="1"/>
  <c r="T2557" i="2"/>
  <c r="U2557" i="2" s="1"/>
  <c r="R4827" i="3"/>
  <c r="V2419" i="2" s="1"/>
  <c r="Q4827" i="3"/>
  <c r="T2419" i="2"/>
  <c r="U2419" i="2" s="1"/>
  <c r="S2761" i="3"/>
  <c r="W1386" i="2" s="1"/>
  <c r="Q3170" i="3"/>
  <c r="T2075" i="2"/>
  <c r="U2075" i="2" s="1"/>
  <c r="R4900" i="3"/>
  <c r="V2454" i="2" s="1"/>
  <c r="Q4865" i="3"/>
  <c r="S4454" i="3"/>
  <c r="W2233" i="2" s="1"/>
  <c r="S4827" i="3"/>
  <c r="W2419" i="2" s="1"/>
  <c r="T2370" i="2"/>
  <c r="U2370" i="2" s="1"/>
  <c r="S5128" i="3"/>
  <c r="W2568" i="2" s="1"/>
  <c r="Q5842" i="3"/>
  <c r="T2550" i="2"/>
  <c r="U2550" i="2" s="1"/>
  <c r="V3117" i="2"/>
  <c r="V3118" i="2"/>
  <c r="W3137" i="2"/>
  <c r="W3138" i="2"/>
  <c r="W3146" i="2"/>
  <c r="V3155" i="2"/>
  <c r="V3156" i="2"/>
  <c r="V3138" i="2"/>
  <c r="Q6327" i="3"/>
  <c r="T3172" i="2"/>
  <c r="U3172" i="2" s="1"/>
  <c r="R6215" i="3"/>
  <c r="Q6215" i="3"/>
  <c r="S6215" i="3"/>
  <c r="W3115" i="2" s="1"/>
  <c r="R5607" i="3"/>
  <c r="V2814" i="2" s="1"/>
  <c r="T2814" i="2"/>
  <c r="U2814" i="2" s="1"/>
  <c r="Q5076" i="3"/>
  <c r="T2548" i="2"/>
  <c r="U2548" i="2" s="1"/>
  <c r="Q4693" i="3"/>
  <c r="T2348" i="2"/>
  <c r="U2348" i="2" s="1"/>
  <c r="S5767" i="3"/>
  <c r="W2891" i="2" s="1"/>
  <c r="T2891" i="2"/>
  <c r="U2891" i="2" s="1"/>
  <c r="S3711" i="3"/>
  <c r="W1858" i="2" s="1"/>
  <c r="T1858" i="2"/>
  <c r="U1858" i="2" s="1"/>
  <c r="R3" i="3"/>
  <c r="S27" i="3"/>
  <c r="S953" i="3"/>
  <c r="R2761" i="3"/>
  <c r="V1386" i="2" s="1"/>
  <c r="S4298" i="3"/>
  <c r="W2158" i="2" s="1"/>
  <c r="Q4301" i="3"/>
  <c r="Q4142" i="3"/>
  <c r="S4901" i="3"/>
  <c r="W2455" i="2" s="1"/>
  <c r="R4454" i="3"/>
  <c r="V2233" i="2" s="1"/>
  <c r="S4728" i="3"/>
  <c r="W2370" i="2" s="1"/>
  <c r="T2391" i="2"/>
  <c r="U2391" i="2" s="1"/>
  <c r="R5078" i="3"/>
  <c r="V2550" i="2" s="1"/>
  <c r="V3144" i="2"/>
  <c r="V3145" i="2"/>
  <c r="V3133" i="2"/>
  <c r="V3134" i="2"/>
  <c r="S6301" i="3"/>
  <c r="W3158" i="2" s="1"/>
  <c r="V3129" i="2"/>
  <c r="V3130" i="2"/>
  <c r="W3110" i="2"/>
  <c r="W3111" i="2"/>
  <c r="V3115" i="2"/>
  <c r="T3168" i="2"/>
  <c r="U3168" i="2" s="1"/>
  <c r="S6322" i="3"/>
  <c r="W3168" i="2" s="1"/>
  <c r="Q6311" i="3"/>
  <c r="T3162" i="2"/>
  <c r="U3162" i="2" s="1"/>
  <c r="Q5964" i="3"/>
  <c r="R5964" i="3"/>
  <c r="V2986" i="2" s="1"/>
  <c r="S5964" i="3"/>
  <c r="W2986" i="2" s="1"/>
  <c r="T2986" i="2"/>
  <c r="U2986" i="2" s="1"/>
  <c r="Q6324" i="3"/>
  <c r="S6324" i="3"/>
  <c r="W3170" i="2" s="1"/>
  <c r="R6324" i="3"/>
  <c r="V3170" i="2" s="1"/>
  <c r="T3170" i="2"/>
  <c r="U3170" i="2" s="1"/>
  <c r="R5386" i="3"/>
  <c r="V2700" i="2" s="1"/>
  <c r="T2700" i="2"/>
  <c r="U2700" i="2" s="1"/>
  <c r="W3152" i="2"/>
  <c r="S5636" i="3"/>
  <c r="W2828" i="2" s="1"/>
  <c r="R5636" i="3"/>
  <c r="V2828" i="2" s="1"/>
  <c r="T2828" i="2"/>
  <c r="U2828" i="2" s="1"/>
  <c r="Q5636" i="3"/>
  <c r="S3485" i="3"/>
  <c r="W1748" i="2" s="1"/>
  <c r="T1748" i="2"/>
  <c r="U1748" i="2" s="1"/>
  <c r="S5303" i="3"/>
  <c r="W2658" i="2" s="1"/>
  <c r="T2658" i="2"/>
  <c r="U2658" i="2" s="1"/>
  <c r="Q5673" i="3"/>
  <c r="T2846" i="2"/>
  <c r="U2846" i="2" s="1"/>
  <c r="S4" i="3"/>
  <c r="W4" i="2" s="1"/>
  <c r="Q3" i="3"/>
  <c r="Q2999" i="3"/>
  <c r="S4402" i="3"/>
  <c r="R4301" i="3"/>
  <c r="V2161" i="2" s="1"/>
  <c r="S4592" i="3"/>
  <c r="W2299" i="2" s="1"/>
  <c r="R4901" i="3"/>
  <c r="Q4728" i="3"/>
  <c r="S4778" i="3"/>
  <c r="W2391" i="2" s="1"/>
  <c r="Q6301" i="3"/>
  <c r="R5950" i="3"/>
  <c r="V2982" i="2" s="1"/>
  <c r="S5950" i="3"/>
  <c r="W2982" i="2" s="1"/>
  <c r="T2982" i="2"/>
  <c r="U2982" i="2" s="1"/>
  <c r="Q5950" i="3"/>
  <c r="W3141" i="2"/>
  <c r="V3113" i="2"/>
  <c r="V3114" i="2"/>
  <c r="V3141" i="2"/>
  <c r="R6050" i="3"/>
  <c r="V3029" i="2" s="1"/>
  <c r="T3029" i="2"/>
  <c r="U3029" i="2" s="1"/>
  <c r="R5521" i="3"/>
  <c r="V2766" i="2" s="1"/>
  <c r="Q5521" i="3"/>
  <c r="T2766" i="2"/>
  <c r="U2766" i="2" s="1"/>
  <c r="Q5829" i="3"/>
  <c r="T2917" i="2"/>
  <c r="U2917" i="2" s="1"/>
  <c r="Q3718" i="3"/>
  <c r="T1865" i="2"/>
  <c r="U1865" i="2" s="1"/>
  <c r="S78" i="3"/>
  <c r="Q2752" i="3"/>
  <c r="R2999" i="3"/>
  <c r="V1504" i="2" s="1"/>
  <c r="V2062" i="2"/>
  <c r="S4301" i="3"/>
  <c r="W2161" i="2" s="1"/>
  <c r="R4415" i="3"/>
  <c r="Q4298" i="3"/>
  <c r="R4895" i="3"/>
  <c r="V2449" i="2" s="1"/>
  <c r="Q4901" i="3"/>
  <c r="T2403" i="2"/>
  <c r="U2403" i="2" s="1"/>
  <c r="R4778" i="3"/>
  <c r="V2391" i="2" s="1"/>
  <c r="S5078" i="3"/>
  <c r="W2550" i="2" s="1"/>
  <c r="T1738" i="2"/>
  <c r="U1738" i="2" s="1"/>
  <c r="W3136" i="2"/>
  <c r="R6301" i="3"/>
  <c r="V3158" i="2" s="1"/>
  <c r="T3164" i="2"/>
  <c r="U3164" i="2" s="1"/>
  <c r="S6313" i="3"/>
  <c r="W3164" i="2" s="1"/>
  <c r="V3104" i="2"/>
  <c r="V3105" i="2"/>
  <c r="R6309" i="3"/>
  <c r="V3160" i="2" s="1"/>
  <c r="T3160" i="2"/>
  <c r="U3160" i="2" s="1"/>
  <c r="T3173" i="2"/>
  <c r="U3173" i="2" s="1"/>
  <c r="Q6328" i="3"/>
  <c r="S4821" i="3"/>
  <c r="W2413" i="2" s="1"/>
  <c r="Q4821" i="3"/>
  <c r="T2413" i="2"/>
  <c r="U2413" i="2" s="1"/>
  <c r="S3493" i="3"/>
  <c r="W1753" i="2" s="1"/>
  <c r="T1753" i="2"/>
  <c r="U1753" i="2" s="1"/>
  <c r="R3663" i="3"/>
  <c r="V1837" i="2" s="1"/>
  <c r="Q3663" i="3"/>
  <c r="T1837" i="2"/>
  <c r="U1837" i="2" s="1"/>
  <c r="R4562" i="3"/>
  <c r="V2287" i="2" s="1"/>
  <c r="T2287" i="2"/>
  <c r="U2287" i="2" s="1"/>
  <c r="Q3237" i="3"/>
  <c r="T1628" i="2"/>
  <c r="U1628" i="2" s="1"/>
  <c r="S4907" i="3"/>
  <c r="W2461" i="2" s="1"/>
  <c r="T2461" i="2"/>
  <c r="U2461" i="2" s="1"/>
  <c r="R5761" i="3"/>
  <c r="V2885" i="2" s="1"/>
  <c r="S5761" i="3"/>
  <c r="W2885" i="2" s="1"/>
  <c r="T2885" i="2"/>
  <c r="U2885" i="2" s="1"/>
  <c r="Q5761" i="3"/>
  <c r="R2752" i="3"/>
  <c r="V1377" i="2" s="1"/>
  <c r="Q4415" i="3"/>
  <c r="R4298" i="3"/>
  <c r="V2158" i="2" s="1"/>
  <c r="S4895" i="3"/>
  <c r="W2449" i="2" s="1"/>
  <c r="Q4798" i="3"/>
  <c r="T2280" i="2"/>
  <c r="U2280" i="2" s="1"/>
  <c r="Q5055" i="3"/>
  <c r="S5841" i="3"/>
  <c r="W2922" i="2" s="1"/>
  <c r="W3148" i="2"/>
  <c r="W3149" i="2"/>
  <c r="V3136" i="2"/>
  <c r="W3121" i="2"/>
  <c r="W3123" i="2"/>
  <c r="V3111" i="2"/>
  <c r="R5955" i="3"/>
  <c r="V2985" i="2" s="1"/>
  <c r="S5955" i="3"/>
  <c r="W2985" i="2" s="1"/>
  <c r="T2985" i="2"/>
  <c r="U2985" i="2" s="1"/>
  <c r="Q5955" i="3"/>
  <c r="R6118" i="3"/>
  <c r="V3063" i="2" s="1"/>
  <c r="T3063" i="2"/>
  <c r="U3063" i="2" s="1"/>
  <c r="R5557" i="3"/>
  <c r="V2788" i="2" s="1"/>
  <c r="T2788" i="2"/>
  <c r="U2788" i="2" s="1"/>
  <c r="T2275" i="2"/>
  <c r="U2275" i="2" s="1"/>
  <c r="R4545" i="3"/>
  <c r="V2275" i="2" s="1"/>
  <c r="S5541" i="3"/>
  <c r="W2778" i="2" s="1"/>
  <c r="R5541" i="3"/>
  <c r="V2778" i="2" s="1"/>
  <c r="T2778" i="2"/>
  <c r="U2778" i="2" s="1"/>
  <c r="Q5541" i="3"/>
  <c r="S3494" i="3"/>
  <c r="W1754" i="2" s="1"/>
  <c r="T1754" i="2"/>
  <c r="U1754" i="2" s="1"/>
  <c r="R4601" i="3"/>
  <c r="V2304" i="2" s="1"/>
  <c r="Q4601" i="3"/>
  <c r="T2304" i="2"/>
  <c r="U2304" i="2" s="1"/>
  <c r="S3361" i="3"/>
  <c r="W1688" i="2" s="1"/>
  <c r="T1688" i="2"/>
  <c r="U1688" i="2" s="1"/>
  <c r="R4291" i="3"/>
  <c r="V2151" i="2" s="1"/>
  <c r="V2456" i="2"/>
  <c r="T2449" i="2"/>
  <c r="U2449" i="2" s="1"/>
  <c r="Q5841" i="3"/>
  <c r="V3123" i="2"/>
  <c r="V3124" i="2"/>
  <c r="V3154" i="2"/>
  <c r="R6258" i="3"/>
  <c r="V3135" i="2" s="1"/>
  <c r="T3135" i="2"/>
  <c r="U3135" i="2" s="1"/>
  <c r="Q6190" i="3"/>
  <c r="R6190" i="3"/>
  <c r="V3097" i="2" s="1"/>
  <c r="S6190" i="3"/>
  <c r="W3097" i="2" s="1"/>
  <c r="T3097" i="2"/>
  <c r="U3097" i="2" s="1"/>
  <c r="V3116" i="2"/>
  <c r="Q6042" i="3"/>
  <c r="S6042" i="3"/>
  <c r="W3025" i="2" s="1"/>
  <c r="R6042" i="3"/>
  <c r="V3025" i="2" s="1"/>
  <c r="T3025" i="2"/>
  <c r="U3025" i="2" s="1"/>
  <c r="W3113" i="2"/>
  <c r="S6069" i="3"/>
  <c r="W3040" i="2" s="1"/>
  <c r="T3040" i="2"/>
  <c r="U3040" i="2" s="1"/>
  <c r="R5086" i="3"/>
  <c r="V2555" i="2" s="1"/>
  <c r="T2555" i="2"/>
  <c r="U2555" i="2" s="1"/>
  <c r="Q4855" i="3"/>
  <c r="T2434" i="2"/>
  <c r="U2434" i="2" s="1"/>
  <c r="S5181" i="3"/>
  <c r="W2598" i="2" s="1"/>
  <c r="T2598" i="2"/>
  <c r="U2598" i="2" s="1"/>
  <c r="R3312" i="3"/>
  <c r="V1658" i="2" s="1"/>
  <c r="T1658" i="2"/>
  <c r="U1658" i="2" s="1"/>
  <c r="R6124" i="3"/>
  <c r="V3069" i="2" s="1"/>
  <c r="S6124" i="3"/>
  <c r="W3069" i="2" s="1"/>
  <c r="Q6124" i="3"/>
  <c r="T3069" i="2"/>
  <c r="U3069" i="2" s="1"/>
  <c r="Q5858" i="3"/>
  <c r="S5858" i="3"/>
  <c r="W2937" i="2" s="1"/>
  <c r="R5858" i="3"/>
  <c r="V2937" i="2" s="1"/>
  <c r="T2937" i="2"/>
  <c r="U2937" i="2" s="1"/>
  <c r="S6071" i="3"/>
  <c r="W3042" i="2" s="1"/>
  <c r="R6071" i="3"/>
  <c r="V3042" i="2" s="1"/>
  <c r="Q6071" i="3"/>
  <c r="T3042" i="2"/>
  <c r="U3042" i="2" s="1"/>
  <c r="V2920" i="2"/>
  <c r="S5843" i="3"/>
  <c r="W2924" i="2" s="1"/>
  <c r="T2924" i="2"/>
  <c r="U2924" i="2" s="1"/>
  <c r="R5154" i="3"/>
  <c r="V2580" i="2" s="1"/>
  <c r="T2580" i="2"/>
  <c r="U2580" i="2" s="1"/>
  <c r="R5235" i="3"/>
  <c r="V2629" i="2" s="1"/>
  <c r="T2629" i="2"/>
  <c r="U2629" i="2" s="1"/>
  <c r="T2263" i="2"/>
  <c r="U2263" i="2" s="1"/>
  <c r="R4511" i="3"/>
  <c r="V2263" i="2" s="1"/>
  <c r="S3314" i="3"/>
  <c r="W1660" i="2" s="1"/>
  <c r="T1660" i="2"/>
  <c r="U1660" i="2" s="1"/>
  <c r="W2917" i="2"/>
  <c r="W2918" i="2"/>
  <c r="S5135" i="3"/>
  <c r="W2575" i="2" s="1"/>
  <c r="Q5135" i="3"/>
  <c r="R5135" i="3"/>
  <c r="V2575" i="2" s="1"/>
  <c r="T2575" i="2"/>
  <c r="U2575" i="2" s="1"/>
  <c r="T2614" i="2"/>
  <c r="U2614" i="2" s="1"/>
  <c r="Q5204" i="3"/>
  <c r="S5831" i="3"/>
  <c r="W2919" i="2" s="1"/>
  <c r="T2919" i="2"/>
  <c r="U2919" i="2" s="1"/>
  <c r="S4701" i="3"/>
  <c r="W2352" i="2" s="1"/>
  <c r="T2352" i="2"/>
  <c r="U2352" i="2" s="1"/>
  <c r="Q4701" i="3"/>
  <c r="R5134" i="3"/>
  <c r="V2574" i="2" s="1"/>
  <c r="T2574" i="2"/>
  <c r="U2574" i="2" s="1"/>
  <c r="R80" i="3"/>
  <c r="Q158" i="3"/>
  <c r="R419" i="3"/>
  <c r="S209" i="3"/>
  <c r="S559" i="3"/>
  <c r="Q1023" i="3"/>
  <c r="S1042" i="3"/>
  <c r="S1106" i="3"/>
  <c r="R1117" i="3"/>
  <c r="T755" i="2"/>
  <c r="U755" i="2" s="1"/>
  <c r="R1953" i="3"/>
  <c r="T21" i="2"/>
  <c r="U21" i="2" s="1"/>
  <c r="S3263" i="3"/>
  <c r="W1633" i="2" s="1"/>
  <c r="Q3796" i="3"/>
  <c r="S4119" i="3"/>
  <c r="W2067" i="2" s="1"/>
  <c r="S3278" i="3"/>
  <c r="W1643" i="2" s="1"/>
  <c r="T2076" i="2"/>
  <c r="U2076" i="2" s="1"/>
  <c r="R4319" i="3"/>
  <c r="V2171" i="2" s="1"/>
  <c r="Q4517" i="3"/>
  <c r="Q4598" i="3"/>
  <c r="S4619" i="3"/>
  <c r="W2315" i="2" s="1"/>
  <c r="R4787" i="3"/>
  <c r="V2396" i="2" s="1"/>
  <c r="R4642" i="3"/>
  <c r="V2328" i="2" s="1"/>
  <c r="Q4924" i="3"/>
  <c r="R5204" i="3"/>
  <c r="V2614" i="2" s="1"/>
  <c r="Q5556" i="3"/>
  <c r="R4992" i="3"/>
  <c r="V2501" i="2" s="1"/>
  <c r="T2501" i="2"/>
  <c r="U2501" i="2" s="1"/>
  <c r="R5267" i="3"/>
  <c r="V2638" i="2" s="1"/>
  <c r="T2638" i="2"/>
  <c r="U2638" i="2" s="1"/>
  <c r="Q5674" i="3"/>
  <c r="T2847" i="2"/>
  <c r="U2847" i="2" s="1"/>
  <c r="Q3456" i="3"/>
  <c r="R3456" i="3"/>
  <c r="V1732" i="2" s="1"/>
  <c r="T1732" i="2"/>
  <c r="U1732" i="2" s="1"/>
  <c r="Q4345" i="3"/>
  <c r="T2183" i="2"/>
  <c r="U2183" i="2" s="1"/>
  <c r="R4673" i="3"/>
  <c r="V2339" i="2" s="1"/>
  <c r="S4673" i="3"/>
  <c r="W2339" i="2" s="1"/>
  <c r="T2339" i="2"/>
  <c r="U2339" i="2" s="1"/>
  <c r="Q4673" i="3"/>
  <c r="Q4576" i="3"/>
  <c r="T2290" i="2"/>
  <c r="U2290" i="2" s="1"/>
  <c r="Q4221" i="3"/>
  <c r="T2119" i="2"/>
  <c r="U2119" i="2" s="1"/>
  <c r="Q5681" i="3"/>
  <c r="T2850" i="2"/>
  <c r="U2850" i="2" s="1"/>
  <c r="Q4730" i="3"/>
  <c r="T2372" i="2"/>
  <c r="U2372" i="2" s="1"/>
  <c r="R3359" i="3"/>
  <c r="V1686" i="2" s="1"/>
  <c r="T1686" i="2"/>
  <c r="U1686" i="2" s="1"/>
  <c r="R4443" i="3"/>
  <c r="V2227" i="2" s="1"/>
  <c r="T2227" i="2"/>
  <c r="U2227" i="2" s="1"/>
  <c r="Q170" i="3"/>
  <c r="Q1117" i="3"/>
  <c r="Q1299" i="3"/>
  <c r="S2912" i="3"/>
  <c r="W1461" i="2" s="1"/>
  <c r="S4187" i="3"/>
  <c r="W2102" i="2" s="1"/>
  <c r="R4598" i="3"/>
  <c r="V2302" i="2" s="1"/>
  <c r="R4619" i="3"/>
  <c r="V2315" i="2" s="1"/>
  <c r="S4642" i="3"/>
  <c r="W2328" i="2" s="1"/>
  <c r="S5556" i="3"/>
  <c r="W2787" i="2" s="1"/>
  <c r="R5843" i="3"/>
  <c r="V2924" i="2" s="1"/>
  <c r="Q5012" i="3"/>
  <c r="T2513" i="2"/>
  <c r="U2513" i="2" s="1"/>
  <c r="Q5222" i="3"/>
  <c r="R5222" i="3"/>
  <c r="V2623" i="2" s="1"/>
  <c r="T2623" i="2"/>
  <c r="U2623" i="2" s="1"/>
  <c r="Q3277" i="3"/>
  <c r="T1642" i="2"/>
  <c r="U1642" i="2" s="1"/>
  <c r="S3377" i="3"/>
  <c r="W1691" i="2" s="1"/>
  <c r="T1691" i="2"/>
  <c r="U1691" i="2" s="1"/>
  <c r="R3286" i="3"/>
  <c r="V1651" i="2" s="1"/>
  <c r="T1651" i="2"/>
  <c r="U1651" i="2" s="1"/>
  <c r="S4549" i="3"/>
  <c r="W2279" i="2" s="1"/>
  <c r="T2279" i="2"/>
  <c r="U2279" i="2" s="1"/>
  <c r="S4626" i="3"/>
  <c r="W2317" i="2" s="1"/>
  <c r="T2317" i="2"/>
  <c r="U2317" i="2" s="1"/>
  <c r="Q5164" i="3"/>
  <c r="T2588" i="2"/>
  <c r="U2588" i="2" s="1"/>
  <c r="R4795" i="3"/>
  <c r="V2400" i="2" s="1"/>
  <c r="S4795" i="3"/>
  <c r="W2400" i="2" s="1"/>
  <c r="T2400" i="2"/>
  <c r="U2400" i="2" s="1"/>
  <c r="Q4795" i="3"/>
  <c r="Q100" i="3"/>
  <c r="R120" i="3"/>
  <c r="R158" i="3"/>
  <c r="R170" i="3"/>
  <c r="S872" i="3"/>
  <c r="S670" i="3"/>
  <c r="W337" i="2" s="1"/>
  <c r="Q857" i="3"/>
  <c r="R734" i="3"/>
  <c r="V370" i="2" s="1"/>
  <c r="S748" i="3"/>
  <c r="S920" i="3"/>
  <c r="V1479" i="2"/>
  <c r="Q2912" i="3"/>
  <c r="R2811" i="3"/>
  <c r="V1413" i="2" s="1"/>
  <c r="T1511" i="2"/>
  <c r="U1511" i="2" s="1"/>
  <c r="Q3159" i="3"/>
  <c r="R3114" i="3"/>
  <c r="T1566" i="2"/>
  <c r="U1566" i="2" s="1"/>
  <c r="T1548" i="2"/>
  <c r="U1548" i="2" s="1"/>
  <c r="Q3314" i="3"/>
  <c r="Q3263" i="3"/>
  <c r="R3377" i="3"/>
  <c r="V1691" i="2" s="1"/>
  <c r="S3369" i="3"/>
  <c r="W1689" i="2" s="1"/>
  <c r="R3796" i="3"/>
  <c r="V1903" i="2" s="1"/>
  <c r="T1817" i="2"/>
  <c r="U1817" i="2" s="1"/>
  <c r="Q3419" i="3"/>
  <c r="R4187" i="3"/>
  <c r="V2102" i="2" s="1"/>
  <c r="S4223" i="3"/>
  <c r="W2120" i="2" s="1"/>
  <c r="R4143" i="3"/>
  <c r="V2076" i="2" s="1"/>
  <c r="R4414" i="3"/>
  <c r="S4430" i="3"/>
  <c r="W2220" i="2" s="1"/>
  <c r="S4438" i="3"/>
  <c r="W2226" i="2" s="1"/>
  <c r="Q3286" i="3"/>
  <c r="T2121" i="2"/>
  <c r="U2121" i="2" s="1"/>
  <c r="R4549" i="3"/>
  <c r="V2279" i="2" s="1"/>
  <c r="R4599" i="3"/>
  <c r="V2303" i="2" s="1"/>
  <c r="Q4626" i="3"/>
  <c r="S4598" i="3"/>
  <c r="W2302" i="2" s="1"/>
  <c r="R4670" i="3"/>
  <c r="V2336" i="2" s="1"/>
  <c r="T2409" i="2"/>
  <c r="U2409" i="2" s="1"/>
  <c r="S5134" i="3"/>
  <c r="W2574" i="2" s="1"/>
  <c r="R5169" i="3"/>
  <c r="V2593" i="2" s="1"/>
  <c r="S5674" i="3"/>
  <c r="W2847" i="2" s="1"/>
  <c r="Q5843" i="3"/>
  <c r="R5027" i="3"/>
  <c r="V2523" i="2" s="1"/>
  <c r="Q5027" i="3"/>
  <c r="S5027" i="3"/>
  <c r="W2523" i="2" s="1"/>
  <c r="T2523" i="2"/>
  <c r="U2523" i="2" s="1"/>
  <c r="Q5273" i="3"/>
  <c r="R5273" i="3"/>
  <c r="V2644" i="2" s="1"/>
  <c r="S5273" i="3"/>
  <c r="W2644" i="2" s="1"/>
  <c r="T2644" i="2"/>
  <c r="U2644" i="2" s="1"/>
  <c r="R5302" i="3"/>
  <c r="V2657" i="2" s="1"/>
  <c r="Q5302" i="3"/>
  <c r="T2657" i="2"/>
  <c r="U2657" i="2" s="1"/>
  <c r="Q5551" i="3"/>
  <c r="T2783" i="2"/>
  <c r="U2783" i="2" s="1"/>
  <c r="Q4903" i="3"/>
  <c r="T2457" i="2"/>
  <c r="U2457" i="2" s="1"/>
  <c r="Q4968" i="3"/>
  <c r="R4968" i="3"/>
  <c r="V2491" i="2" s="1"/>
  <c r="S4968" i="3"/>
  <c r="W2491" i="2" s="1"/>
  <c r="T2491" i="2"/>
  <c r="U2491" i="2" s="1"/>
  <c r="S4726" i="3"/>
  <c r="W2368" i="2" s="1"/>
  <c r="Q4726" i="3"/>
  <c r="T2368" i="2"/>
  <c r="U2368" i="2" s="1"/>
  <c r="S3195" i="3"/>
  <c r="W1604" i="2" s="1"/>
  <c r="T1604" i="2"/>
  <c r="U1604" i="2" s="1"/>
  <c r="Q5691" i="3"/>
  <c r="T2852" i="2"/>
  <c r="U2852" i="2" s="1"/>
  <c r="Q4456" i="3"/>
  <c r="T2235" i="2"/>
  <c r="U2235" i="2" s="1"/>
  <c r="Q214" i="3"/>
  <c r="R700" i="3"/>
  <c r="S1411" i="3"/>
  <c r="S44" i="3"/>
  <c r="S43" i="3"/>
  <c r="S99" i="3"/>
  <c r="S857" i="3"/>
  <c r="Q748" i="3"/>
  <c r="S1078" i="3"/>
  <c r="S1242" i="3"/>
  <c r="S1507" i="3"/>
  <c r="R2299" i="3"/>
  <c r="V1157" i="2" s="1"/>
  <c r="S2343" i="3"/>
  <c r="W1176" i="2" s="1"/>
  <c r="R2912" i="3"/>
  <c r="V1463" i="2" s="1"/>
  <c r="S3006" i="3"/>
  <c r="W1511" i="2" s="1"/>
  <c r="Q3114" i="3"/>
  <c r="R3089" i="3"/>
  <c r="V1548" i="2" s="1"/>
  <c r="W1576" i="2"/>
  <c r="Q3377" i="3"/>
  <c r="R3360" i="3"/>
  <c r="V1687" i="2" s="1"/>
  <c r="R3641" i="3"/>
  <c r="V1827" i="2" s="1"/>
  <c r="R3527" i="3"/>
  <c r="V1772" i="2" s="1"/>
  <c r="R3369" i="3"/>
  <c r="V1689" i="2" s="1"/>
  <c r="R3628" i="3"/>
  <c r="V1817" i="2" s="1"/>
  <c r="S3419" i="3"/>
  <c r="W1713" i="2" s="1"/>
  <c r="Q4226" i="3"/>
  <c r="V2204" i="2"/>
  <c r="R4223" i="3"/>
  <c r="V2120" i="2" s="1"/>
  <c r="S4435" i="3"/>
  <c r="W2225" i="2" s="1"/>
  <c r="S4345" i="3"/>
  <c r="W2183" i="2" s="1"/>
  <c r="Q4414" i="3"/>
  <c r="V2206" i="2"/>
  <c r="R4430" i="3"/>
  <c r="V2220" i="2" s="1"/>
  <c r="R4438" i="3"/>
  <c r="V2226" i="2" s="1"/>
  <c r="R4226" i="3"/>
  <c r="V2121" i="2" s="1"/>
  <c r="S4443" i="3"/>
  <c r="W2227" i="2" s="1"/>
  <c r="Q4549" i="3"/>
  <c r="Q4599" i="3"/>
  <c r="Q4814" i="3"/>
  <c r="S5154" i="3"/>
  <c r="W2580" i="2" s="1"/>
  <c r="Q5134" i="3"/>
  <c r="Q5169" i="3"/>
  <c r="R5551" i="3"/>
  <c r="V2783" i="2" s="1"/>
  <c r="S5551" i="3"/>
  <c r="W2783" i="2" s="1"/>
  <c r="R5831" i="3"/>
  <c r="V2918" i="2" s="1"/>
  <c r="S5691" i="3"/>
  <c r="W2852" i="2" s="1"/>
  <c r="R5674" i="3"/>
  <c r="V2847" i="2" s="1"/>
  <c r="R5568" i="3"/>
  <c r="V2793" i="2" s="1"/>
  <c r="T2793" i="2"/>
  <c r="U2793" i="2" s="1"/>
  <c r="R5517" i="3"/>
  <c r="V2762" i="2" s="1"/>
  <c r="S5517" i="3"/>
  <c r="W2762" i="2" s="1"/>
  <c r="T2762" i="2"/>
  <c r="U2762" i="2" s="1"/>
  <c r="T2437" i="2"/>
  <c r="U2437" i="2" s="1"/>
  <c r="Q4861" i="3"/>
  <c r="R4861" i="3"/>
  <c r="V2437" i="2" s="1"/>
  <c r="S4861" i="3"/>
  <c r="W2437" i="2" s="1"/>
  <c r="T1697" i="2"/>
  <c r="U1697" i="2" s="1"/>
  <c r="Q3383" i="3"/>
  <c r="S4825" i="3"/>
  <c r="W2417" i="2" s="1"/>
  <c r="T2417" i="2"/>
  <c r="U2417" i="2" s="1"/>
  <c r="S3425" i="3"/>
  <c r="W1719" i="2" s="1"/>
  <c r="T1719" i="2"/>
  <c r="U1719" i="2" s="1"/>
  <c r="S4580" i="3"/>
  <c r="W2294" i="2" s="1"/>
  <c r="T2294" i="2"/>
  <c r="U2294" i="2" s="1"/>
  <c r="Q5571" i="3"/>
  <c r="S5571" i="3"/>
  <c r="W2796" i="2" s="1"/>
  <c r="R5571" i="3"/>
  <c r="V2796" i="2" s="1"/>
  <c r="T2796" i="2"/>
  <c r="U2796" i="2" s="1"/>
  <c r="S4853" i="3"/>
  <c r="W2432" i="2" s="1"/>
  <c r="Q4853" i="3"/>
  <c r="T2432" i="2"/>
  <c r="U2432" i="2" s="1"/>
  <c r="S3307" i="3"/>
  <c r="W1656" i="2" s="1"/>
  <c r="T1656" i="2"/>
  <c r="U1656" i="2" s="1"/>
  <c r="R5318" i="3"/>
  <c r="V2669" i="2" s="1"/>
  <c r="S5318" i="3"/>
  <c r="W2669" i="2" s="1"/>
  <c r="T2669" i="2"/>
  <c r="U2669" i="2" s="1"/>
  <c r="Q5318" i="3"/>
  <c r="S4494" i="3"/>
  <c r="W2254" i="2" s="1"/>
  <c r="T2254" i="2"/>
  <c r="U2254" i="2" s="1"/>
  <c r="Q5180" i="3"/>
  <c r="T2597" i="2"/>
  <c r="U2597" i="2" s="1"/>
  <c r="Q4749" i="3"/>
  <c r="T2376" i="2"/>
  <c r="U2376" i="2" s="1"/>
  <c r="R3316" i="3"/>
  <c r="V1662" i="2" s="1"/>
  <c r="T1662" i="2"/>
  <c r="U1662" i="2" s="1"/>
  <c r="Q3470" i="3"/>
  <c r="T1741" i="2"/>
  <c r="U1741" i="2" s="1"/>
  <c r="Q3527" i="3"/>
  <c r="Q3369" i="3"/>
  <c r="S3628" i="3"/>
  <c r="W1817" i="2" s="1"/>
  <c r="S4165" i="3"/>
  <c r="W2090" i="2" s="1"/>
  <c r="Q4223" i="3"/>
  <c r="Q4229" i="3"/>
  <c r="Q4430" i="3"/>
  <c r="S4419" i="3"/>
  <c r="W2217" i="2" s="1"/>
  <c r="Q4438" i="3"/>
  <c r="T2206" i="2"/>
  <c r="U2206" i="2" s="1"/>
  <c r="R4445" i="3"/>
  <c r="V2229" i="2" s="1"/>
  <c r="S4599" i="3"/>
  <c r="W2303" i="2" s="1"/>
  <c r="S4629" i="3"/>
  <c r="W2320" i="2" s="1"/>
  <c r="R4814" i="3"/>
  <c r="V2409" i="2" s="1"/>
  <c r="S4511" i="3"/>
  <c r="W2263" i="2" s="1"/>
  <c r="S4730" i="3"/>
  <c r="W2372" i="2" s="1"/>
  <c r="S4945" i="3"/>
  <c r="W2474" i="2" s="1"/>
  <c r="S4992" i="3"/>
  <c r="W2501" i="2" s="1"/>
  <c r="Q5154" i="3"/>
  <c r="Q5586" i="3"/>
  <c r="Q5831" i="3"/>
  <c r="R5691" i="3"/>
  <c r="V2852" i="2" s="1"/>
  <c r="T2690" i="2"/>
  <c r="U2690" i="2" s="1"/>
  <c r="R5373" i="3"/>
  <c r="V2690" i="2" s="1"/>
  <c r="R5629" i="3"/>
  <c r="V2821" i="2" s="1"/>
  <c r="T2821" i="2"/>
  <c r="U2821" i="2" s="1"/>
  <c r="S5728" i="3"/>
  <c r="W2868" i="2" s="1"/>
  <c r="Q5728" i="3"/>
  <c r="T2868" i="2"/>
  <c r="U2868" i="2" s="1"/>
  <c r="R5728" i="3"/>
  <c r="V2868" i="2" s="1"/>
  <c r="R4884" i="3"/>
  <c r="V2447" i="2" s="1"/>
  <c r="S4884" i="3"/>
  <c r="W2447" i="2" s="1"/>
  <c r="T2447" i="2"/>
  <c r="U2447" i="2" s="1"/>
  <c r="Q4884" i="3"/>
  <c r="T2297" i="2"/>
  <c r="U2297" i="2" s="1"/>
  <c r="R4583" i="3"/>
  <c r="V2297" i="2" s="1"/>
  <c r="Q80" i="3"/>
  <c r="R43" i="3"/>
  <c r="R99" i="3"/>
  <c r="R482" i="3"/>
  <c r="S136" i="3"/>
  <c r="R857" i="3"/>
  <c r="V430" i="2" s="1"/>
  <c r="R1012" i="3"/>
  <c r="R1078" i="3"/>
  <c r="R1101" i="3"/>
  <c r="R1242" i="3"/>
  <c r="S1299" i="3"/>
  <c r="S1489" i="3"/>
  <c r="R1507" i="3"/>
  <c r="Q1516" i="3"/>
  <c r="T464" i="2"/>
  <c r="U464" i="2" s="1"/>
  <c r="R136" i="3"/>
  <c r="S587" i="3"/>
  <c r="S635" i="3"/>
  <c r="T315" i="2"/>
  <c r="U315" i="2" s="1"/>
  <c r="Q920" i="3"/>
  <c r="R948" i="3"/>
  <c r="R973" i="3"/>
  <c r="Q1101" i="3"/>
  <c r="R230" i="3"/>
  <c r="R1207" i="3"/>
  <c r="R1299" i="3"/>
  <c r="V656" i="2" s="1"/>
  <c r="R1489" i="3"/>
  <c r="S1717" i="3"/>
  <c r="S3055" i="3"/>
  <c r="W1530" i="2" s="1"/>
  <c r="S3111" i="3"/>
  <c r="W1563" i="2" s="1"/>
  <c r="S3282" i="3"/>
  <c r="W1647" i="2" s="1"/>
  <c r="S3527" i="3"/>
  <c r="W1772" i="2" s="1"/>
  <c r="Q3743" i="3"/>
  <c r="S4240" i="3"/>
  <c r="W2130" i="2" s="1"/>
  <c r="R4419" i="3"/>
  <c r="V2217" i="2" s="1"/>
  <c r="T2124" i="2"/>
  <c r="U2124" i="2" s="1"/>
  <c r="R4701" i="3"/>
  <c r="V2352" i="2" s="1"/>
  <c r="V2458" i="2"/>
  <c r="Q4511" i="3"/>
  <c r="R4730" i="3"/>
  <c r="V2372" i="2" s="1"/>
  <c r="R4945" i="3"/>
  <c r="V2474" i="2" s="1"/>
  <c r="Q4992" i="3"/>
  <c r="S5164" i="3"/>
  <c r="W2588" i="2" s="1"/>
  <c r="S5235" i="3"/>
  <c r="W2629" i="2" s="1"/>
  <c r="S5267" i="3"/>
  <c r="W2638" i="2" s="1"/>
  <c r="S5302" i="3"/>
  <c r="W2657" i="2" s="1"/>
  <c r="S5586" i="3"/>
  <c r="W2803" i="2" s="1"/>
  <c r="S5762" i="3"/>
  <c r="W2886" i="2" s="1"/>
  <c r="R5055" i="3"/>
  <c r="V2539" i="2" s="1"/>
  <c r="T2539" i="2"/>
  <c r="U2539" i="2" s="1"/>
  <c r="S5536" i="3"/>
  <c r="W2773" i="2" s="1"/>
  <c r="T2773" i="2"/>
  <c r="U2773" i="2" s="1"/>
  <c r="Q3412" i="3"/>
  <c r="T1709" i="2"/>
  <c r="U1709" i="2" s="1"/>
  <c r="T2177" i="2"/>
  <c r="U2177" i="2" s="1"/>
  <c r="S4339" i="3"/>
  <c r="W2177" i="2" s="1"/>
  <c r="Q4866" i="3"/>
  <c r="T2441" i="2"/>
  <c r="U2441" i="2" s="1"/>
  <c r="R4866" i="3"/>
  <c r="V2441" i="2" s="1"/>
  <c r="S4866" i="3"/>
  <c r="W2441" i="2" s="1"/>
  <c r="T2299" i="2"/>
  <c r="U2299" i="2" s="1"/>
  <c r="Q4592" i="3"/>
  <c r="S4782" i="3"/>
  <c r="W2393" i="2" s="1"/>
  <c r="T2393" i="2"/>
  <c r="U2393" i="2" s="1"/>
  <c r="Q4782" i="3"/>
  <c r="R4782" i="3"/>
  <c r="V2393" i="2" s="1"/>
  <c r="R4995" i="3"/>
  <c r="V2504" i="2" s="1"/>
  <c r="Q4995" i="3"/>
  <c r="T2504" i="2"/>
  <c r="U2504" i="2" s="1"/>
  <c r="Q5128" i="3"/>
  <c r="T2568" i="2"/>
  <c r="U2568" i="2" s="1"/>
  <c r="R3055" i="3"/>
  <c r="V1530" i="2" s="1"/>
  <c r="S3090" i="3"/>
  <c r="W1549" i="2" s="1"/>
  <c r="S3089" i="3"/>
  <c r="W1548" i="2" s="1"/>
  <c r="R3282" i="3"/>
  <c r="V1647" i="2" s="1"/>
  <c r="Q3222" i="3"/>
  <c r="R3611" i="3"/>
  <c r="V1813" i="2" s="1"/>
  <c r="R4119" i="3"/>
  <c r="V2067" i="2" s="1"/>
  <c r="R3278" i="3"/>
  <c r="V1643" i="2" s="1"/>
  <c r="Q3641" i="3"/>
  <c r="Q4431" i="3"/>
  <c r="W2202" i="2"/>
  <c r="Q4419" i="3"/>
  <c r="R4229" i="3"/>
  <c r="V2124" i="2" s="1"/>
  <c r="S4517" i="3"/>
  <c r="W2264" i="2" s="1"/>
  <c r="S4787" i="3"/>
  <c r="W2396" i="2" s="1"/>
  <c r="W2458" i="2"/>
  <c r="Q4945" i="3"/>
  <c r="R5164" i="3"/>
  <c r="V2588" i="2" s="1"/>
  <c r="Q5235" i="3"/>
  <c r="Q5267" i="3"/>
  <c r="R5586" i="3"/>
  <c r="V2803" i="2" s="1"/>
  <c r="Q5606" i="3"/>
  <c r="R5762" i="3"/>
  <c r="V2886" i="2" s="1"/>
  <c r="R5385" i="3"/>
  <c r="V2699" i="2" s="1"/>
  <c r="T2699" i="2"/>
  <c r="U2699" i="2" s="1"/>
  <c r="R5525" i="3"/>
  <c r="V2770" i="2" s="1"/>
  <c r="Q5525" i="3"/>
  <c r="T2770" i="2"/>
  <c r="U2770" i="2" s="1"/>
  <c r="Q5733" i="3"/>
  <c r="T2873" i="2"/>
  <c r="U2873" i="2" s="1"/>
  <c r="T2251" i="2"/>
  <c r="U2251" i="2" s="1"/>
  <c r="Q4491" i="3"/>
  <c r="S4505" i="3"/>
  <c r="W2257" i="2" s="1"/>
  <c r="T2257" i="2"/>
  <c r="U2257" i="2" s="1"/>
  <c r="R3358" i="3"/>
  <c r="V1685" i="2" s="1"/>
  <c r="T1685" i="2"/>
  <c r="U1685" i="2" s="1"/>
  <c r="T2305" i="2"/>
  <c r="U2305" i="2" s="1"/>
  <c r="S4602" i="3"/>
  <c r="W2305" i="2" s="1"/>
  <c r="R4602" i="3"/>
  <c r="V2305" i="2" s="1"/>
  <c r="Q4602" i="3"/>
  <c r="S3342" i="3"/>
  <c r="W1675" i="2" s="1"/>
  <c r="T1675" i="2"/>
  <c r="U1675" i="2" s="1"/>
  <c r="S4676" i="3"/>
  <c r="W2342" i="2" s="1"/>
  <c r="R4676" i="3"/>
  <c r="V2342" i="2" s="1"/>
  <c r="Q4676" i="3"/>
  <c r="T2342" i="2"/>
  <c r="U2342" i="2" s="1"/>
  <c r="T1680" i="2"/>
  <c r="U1680" i="2" s="1"/>
  <c r="R3347" i="3"/>
  <c r="V1680" i="2" s="1"/>
  <c r="D230" i="17"/>
  <c r="H229" i="17"/>
  <c r="S5660" i="3"/>
  <c r="W2838" i="2" s="1"/>
  <c r="Q5660" i="3"/>
  <c r="R5660" i="3"/>
  <c r="V2838" i="2" s="1"/>
  <c r="T2838" i="2"/>
  <c r="U2838" i="2" s="1"/>
  <c r="S2984" i="3"/>
  <c r="W1499" i="2" s="1"/>
  <c r="W2466" i="2"/>
  <c r="W2470" i="2"/>
  <c r="W2450" i="2"/>
  <c r="W2451" i="2"/>
  <c r="Q4543" i="3"/>
  <c r="R4543" i="3"/>
  <c r="V2273" i="2" s="1"/>
  <c r="S4543" i="3"/>
  <c r="W2273" i="2" s="1"/>
  <c r="T2273" i="2"/>
  <c r="U2273" i="2" s="1"/>
  <c r="Q4179" i="3"/>
  <c r="T2097" i="2"/>
  <c r="U2097" i="2" s="1"/>
  <c r="R4281" i="3"/>
  <c r="V2147" i="2" s="1"/>
  <c r="T2147" i="2"/>
  <c r="U2147" i="2" s="1"/>
  <c r="V2450" i="2"/>
  <c r="V2451" i="2"/>
  <c r="V2463" i="2"/>
  <c r="V2467" i="2"/>
  <c r="R4643" i="3"/>
  <c r="V2329" i="2" s="1"/>
  <c r="Q4643" i="3"/>
  <c r="S4643" i="3"/>
  <c r="W2329" i="2" s="1"/>
  <c r="T2329" i="2"/>
  <c r="U2329" i="2" s="1"/>
  <c r="Q4486" i="3"/>
  <c r="T2246" i="2"/>
  <c r="U2246" i="2" s="1"/>
  <c r="S4408" i="3"/>
  <c r="W2206" i="2" s="1"/>
  <c r="Q4408" i="3"/>
  <c r="Q3916" i="3"/>
  <c r="T1961" i="2"/>
  <c r="U1961" i="2" s="1"/>
  <c r="Q1406" i="3"/>
  <c r="Q1852" i="3"/>
  <c r="S2699" i="3"/>
  <c r="W1352" i="2" s="1"/>
  <c r="Q2860" i="3"/>
  <c r="Q3006" i="3"/>
  <c r="Q4319" i="3"/>
  <c r="S4179" i="3"/>
  <c r="W2097" i="2" s="1"/>
  <c r="Q4642" i="3"/>
  <c r="W2463" i="2"/>
  <c r="W2467" i="2"/>
  <c r="Q4751" i="3"/>
  <c r="S4750" i="3"/>
  <c r="W2377" i="2" s="1"/>
  <c r="T2377" i="2"/>
  <c r="U2377" i="2" s="1"/>
  <c r="Q4750" i="3"/>
  <c r="R4750" i="3"/>
  <c r="V2377" i="2" s="1"/>
  <c r="Q4629" i="3"/>
  <c r="T2320" i="2"/>
  <c r="U2320" i="2" s="1"/>
  <c r="S4670" i="3"/>
  <c r="W2336" i="2" s="1"/>
  <c r="T2336" i="2"/>
  <c r="U2336" i="2" s="1"/>
  <c r="S4653" i="3"/>
  <c r="W2333" i="2" s="1"/>
  <c r="T2333" i="2"/>
  <c r="U2333" i="2" s="1"/>
  <c r="S4445" i="3"/>
  <c r="W2229" i="2" s="1"/>
  <c r="T2229" i="2"/>
  <c r="U2229" i="2" s="1"/>
  <c r="S2257" i="3"/>
  <c r="W1137" i="2" s="1"/>
  <c r="R2699" i="3"/>
  <c r="V1352" i="2" s="1"/>
  <c r="S2860" i="3"/>
  <c r="W1432" i="2" s="1"/>
  <c r="T1274" i="2"/>
  <c r="U1274" i="2" s="1"/>
  <c r="S4173" i="3"/>
  <c r="W2091" i="2" s="1"/>
  <c r="V2459" i="2"/>
  <c r="V2461" i="2"/>
  <c r="R4751" i="3"/>
  <c r="V2378" i="2" s="1"/>
  <c r="S4551" i="3"/>
  <c r="W2281" i="2" s="1"/>
  <c r="Q4551" i="3"/>
  <c r="R4551" i="3"/>
  <c r="V2281" i="2" s="1"/>
  <c r="T2281" i="2"/>
  <c r="U2281" i="2" s="1"/>
  <c r="T2369" i="2"/>
  <c r="U2369" i="2" s="1"/>
  <c r="Q4727" i="3"/>
  <c r="S4259" i="3"/>
  <c r="W2140" i="2" s="1"/>
  <c r="T2140" i="2"/>
  <c r="U2140" i="2" s="1"/>
  <c r="R4259" i="3"/>
  <c r="V2140" i="2" s="1"/>
  <c r="Q4165" i="3"/>
  <c r="T2090" i="2"/>
  <c r="U2090" i="2" s="1"/>
  <c r="Q4402" i="3"/>
  <c r="T2202" i="2"/>
  <c r="U2202" i="2" s="1"/>
  <c r="R65" i="3"/>
  <c r="R806" i="3"/>
  <c r="R821" i="3"/>
  <c r="R721" i="3"/>
  <c r="R1929" i="3"/>
  <c r="Q2522" i="3"/>
  <c r="R2860" i="3"/>
  <c r="V1432" i="2" s="1"/>
  <c r="T1477" i="2"/>
  <c r="U1477" i="2" s="1"/>
  <c r="S4121" i="3"/>
  <c r="W2069" i="2" s="1"/>
  <c r="S4434" i="3"/>
  <c r="W2224" i="2" s="1"/>
  <c r="Q4187" i="3"/>
  <c r="W2465" i="2"/>
  <c r="W2469" i="2"/>
  <c r="W2460" i="2"/>
  <c r="Q3275" i="3"/>
  <c r="T1640" i="2"/>
  <c r="U1640" i="2" s="1"/>
  <c r="R2545" i="3"/>
  <c r="V1274" i="2" s="1"/>
  <c r="R2522" i="3"/>
  <c r="V1268" i="2" s="1"/>
  <c r="Q3104" i="3"/>
  <c r="S3034" i="3"/>
  <c r="W1524" i="2" s="1"/>
  <c r="S3743" i="3"/>
  <c r="W1878" i="2" s="1"/>
  <c r="R4121" i="3"/>
  <c r="V2069" i="2" s="1"/>
  <c r="Q3623" i="3"/>
  <c r="V2207" i="2"/>
  <c r="R4434" i="3"/>
  <c r="V2224" i="2" s="1"/>
  <c r="W2464" i="2"/>
  <c r="W2468" i="2"/>
  <c r="V2465" i="2"/>
  <c r="V2469" i="2"/>
  <c r="V2453" i="2"/>
  <c r="V2460" i="2"/>
  <c r="V2462" i="2"/>
  <c r="W2457" i="2"/>
  <c r="Q4930" i="3"/>
  <c r="T2473" i="2"/>
  <c r="U2473" i="2" s="1"/>
  <c r="R4836" i="3"/>
  <c r="V2426" i="2" s="1"/>
  <c r="Q4836" i="3"/>
  <c r="T2426" i="2"/>
  <c r="U2426" i="2" s="1"/>
  <c r="S4836" i="3"/>
  <c r="W2426" i="2" s="1"/>
  <c r="S4899" i="3"/>
  <c r="W2453" i="2" s="1"/>
  <c r="T2453" i="2"/>
  <c r="U2453" i="2" s="1"/>
  <c r="S4703" i="3"/>
  <c r="W2354" i="2" s="1"/>
  <c r="T2354" i="2"/>
  <c r="U2354" i="2" s="1"/>
  <c r="Q4703" i="3"/>
  <c r="R4703" i="3"/>
  <c r="V2354" i="2" s="1"/>
  <c r="R4" i="3"/>
  <c r="R35" i="3"/>
  <c r="Q746" i="3"/>
  <c r="Q870" i="3"/>
  <c r="S2545" i="3"/>
  <c r="W1274" i="2" s="1"/>
  <c r="R3034" i="3"/>
  <c r="V1524" i="2" s="1"/>
  <c r="R3743" i="3"/>
  <c r="V1878" i="2" s="1"/>
  <c r="Q4121" i="3"/>
  <c r="R3623" i="3"/>
  <c r="V1815" i="2" s="1"/>
  <c r="W2454" i="2"/>
  <c r="V2457" i="2"/>
  <c r="T2472" i="2"/>
  <c r="U2472" i="2" s="1"/>
  <c r="Q4929" i="3"/>
  <c r="Q4921" i="3"/>
  <c r="T2467" i="2"/>
  <c r="U2467" i="2" s="1"/>
  <c r="S4793" i="3"/>
  <c r="W2398" i="2" s="1"/>
  <c r="T2398" i="2"/>
  <c r="U2398" i="2" s="1"/>
  <c r="T2314" i="2"/>
  <c r="U2314" i="2" s="1"/>
  <c r="S4618" i="3"/>
  <c r="W2314" i="2" s="1"/>
  <c r="S4281" i="3"/>
  <c r="W2147" i="2" s="1"/>
  <c r="Q4619" i="3"/>
  <c r="V2464" i="2"/>
  <c r="V2468" i="2"/>
  <c r="R4754" i="3"/>
  <c r="V2381" i="2" s="1"/>
  <c r="Q4754" i="3"/>
  <c r="T2381" i="2"/>
  <c r="U2381" i="2" s="1"/>
  <c r="S4754" i="3"/>
  <c r="W2381" i="2" s="1"/>
  <c r="Q4694" i="3"/>
  <c r="T2349" i="2"/>
  <c r="U2349" i="2" s="1"/>
  <c r="Q4237" i="3"/>
  <c r="T2127" i="2"/>
  <c r="U2127" i="2" s="1"/>
  <c r="Q4152" i="3"/>
  <c r="T2077" i="2"/>
  <c r="U2077" i="2" s="1"/>
  <c r="R4080" i="3"/>
  <c r="V2048" i="2" s="1"/>
  <c r="T2048" i="2"/>
  <c r="U2048" i="2" s="1"/>
  <c r="Q4521" i="3"/>
  <c r="S4521" i="3"/>
  <c r="W2268" i="2" s="1"/>
  <c r="R4521" i="3"/>
  <c r="V2268" i="2" s="1"/>
  <c r="T2268" i="2"/>
  <c r="U2268" i="2" s="1"/>
  <c r="S4828" i="3"/>
  <c r="W2420" i="2" s="1"/>
  <c r="Q4828" i="3"/>
  <c r="R4828" i="3"/>
  <c r="V2420" i="2" s="1"/>
  <c r="T2420" i="2"/>
  <c r="U2420" i="2" s="1"/>
  <c r="S4830" i="3"/>
  <c r="W2422" i="2" s="1"/>
  <c r="R4830" i="3"/>
  <c r="V2422" i="2" s="1"/>
  <c r="Q4830" i="3"/>
  <c r="T2422" i="2"/>
  <c r="U2422" i="2" s="1"/>
  <c r="S4677" i="3"/>
  <c r="W2343" i="2" s="1"/>
  <c r="Q4677" i="3"/>
  <c r="R4677" i="3"/>
  <c r="V2343" i="2" s="1"/>
  <c r="T2343" i="2"/>
  <c r="U2343" i="2" s="1"/>
  <c r="S4796" i="3"/>
  <c r="W2401" i="2" s="1"/>
  <c r="Q4796" i="3"/>
  <c r="R4796" i="3"/>
  <c r="V2401" i="2" s="1"/>
  <c r="T2401" i="2"/>
  <c r="U2401" i="2" s="1"/>
  <c r="W2212" i="2"/>
  <c r="W2216" i="2"/>
  <c r="S1030" i="3"/>
  <c r="R953" i="3"/>
  <c r="V481" i="2" s="1"/>
  <c r="Q363" i="3"/>
  <c r="Q1282" i="3"/>
  <c r="T1032" i="2"/>
  <c r="U1032" i="2" s="1"/>
  <c r="R2936" i="3"/>
  <c r="V1477" i="2" s="1"/>
  <c r="S3175" i="3"/>
  <c r="W1596" i="2" s="1"/>
  <c r="W2211" i="2"/>
  <c r="W2215" i="2"/>
  <c r="V2213" i="2"/>
  <c r="V2221" i="2"/>
  <c r="V2212" i="2"/>
  <c r="V2216" i="2"/>
  <c r="Q4205" i="3"/>
  <c r="T2104" i="2"/>
  <c r="U2104" i="2" s="1"/>
  <c r="R3534" i="3"/>
  <c r="V1774" i="2" s="1"/>
  <c r="T1774" i="2"/>
  <c r="U1774" i="2" s="1"/>
  <c r="Q3684" i="3"/>
  <c r="T1848" i="2"/>
  <c r="U1848" i="2" s="1"/>
  <c r="Q4227" i="3"/>
  <c r="S4227" i="3"/>
  <c r="W2122" i="2" s="1"/>
  <c r="R4227" i="3"/>
  <c r="V2122" i="2" s="1"/>
  <c r="T2122" i="2"/>
  <c r="U2122" i="2" s="1"/>
  <c r="R3552" i="3"/>
  <c r="V1784" i="2" s="1"/>
  <c r="T1784" i="2"/>
  <c r="U1784" i="2" s="1"/>
  <c r="Q3552" i="3"/>
  <c r="Q786" i="3"/>
  <c r="R1235" i="3"/>
  <c r="T749" i="2"/>
  <c r="U749" i="2" s="1"/>
  <c r="T1514" i="2"/>
  <c r="U1514" i="2" s="1"/>
  <c r="Q2936" i="3"/>
  <c r="R3175" i="3"/>
  <c r="V1596" i="2" s="1"/>
  <c r="V2211" i="2"/>
  <c r="V2215" i="2"/>
  <c r="V2209" i="2"/>
  <c r="Q4163" i="3"/>
  <c r="S4163" i="3"/>
  <c r="W2088" i="2" s="1"/>
  <c r="T2088" i="2"/>
  <c r="U2088" i="2" s="1"/>
  <c r="R4163" i="3"/>
  <c r="V2088" i="2" s="1"/>
  <c r="V2210" i="2"/>
  <c r="V2214" i="2"/>
  <c r="Q4175" i="3"/>
  <c r="R4175" i="3"/>
  <c r="V2093" i="2" s="1"/>
  <c r="T2093" i="2"/>
  <c r="U2093" i="2" s="1"/>
  <c r="S4175" i="3"/>
  <c r="W2093" i="2" s="1"/>
  <c r="Q4312" i="3"/>
  <c r="S4312" i="3"/>
  <c r="W2168" i="2" s="1"/>
  <c r="T2168" i="2"/>
  <c r="U2168" i="2" s="1"/>
  <c r="Q4240" i="3"/>
  <c r="T2130" i="2"/>
  <c r="U2130" i="2" s="1"/>
  <c r="S3454" i="3"/>
  <c r="W1730" i="2" s="1"/>
  <c r="R3454" i="3"/>
  <c r="V1730" i="2" s="1"/>
  <c r="T1730" i="2"/>
  <c r="U1730" i="2" s="1"/>
  <c r="Q3454" i="3"/>
  <c r="Q572" i="3"/>
  <c r="R1250" i="3"/>
  <c r="R707" i="3"/>
  <c r="S2051" i="3"/>
  <c r="W1032" i="2" s="1"/>
  <c r="R2001" i="3"/>
  <c r="Q2796" i="3"/>
  <c r="R3010" i="3"/>
  <c r="V1514" i="2" s="1"/>
  <c r="Q2882" i="3"/>
  <c r="Q3175" i="3"/>
  <c r="W2064" i="2"/>
  <c r="W2213" i="2"/>
  <c r="W2221" i="2"/>
  <c r="W2205" i="2"/>
  <c r="W2208" i="2"/>
  <c r="Q4207" i="3"/>
  <c r="T2106" i="2"/>
  <c r="U2106" i="2" s="1"/>
  <c r="R4207" i="3"/>
  <c r="V2106" i="2" s="1"/>
  <c r="S4207" i="3"/>
  <c r="W2106" i="2" s="1"/>
  <c r="R4300" i="3"/>
  <c r="V2160" i="2" s="1"/>
  <c r="S4300" i="3"/>
  <c r="W2160" i="2" s="1"/>
  <c r="T2160" i="2"/>
  <c r="U2160" i="2" s="1"/>
  <c r="Q4300" i="3"/>
  <c r="Q476" i="3"/>
  <c r="Q2800" i="3"/>
  <c r="R3026" i="3"/>
  <c r="V1517" i="2" s="1"/>
  <c r="V2205" i="2"/>
  <c r="V2208" i="2"/>
  <c r="W2209" i="2"/>
  <c r="R4432" i="3"/>
  <c r="V2222" i="2" s="1"/>
  <c r="Q4432" i="3"/>
  <c r="T2222" i="2"/>
  <c r="U2222" i="2" s="1"/>
  <c r="S4432" i="3"/>
  <c r="W2222" i="2" s="1"/>
  <c r="Q4429" i="3"/>
  <c r="S4429" i="3"/>
  <c r="W2219" i="2" s="1"/>
  <c r="T2219" i="2"/>
  <c r="U2219" i="2" s="1"/>
  <c r="R4429" i="3"/>
  <c r="V2219" i="2" s="1"/>
  <c r="Q4373" i="3"/>
  <c r="R4373" i="3"/>
  <c r="V2197" i="2" s="1"/>
  <c r="S4373" i="3"/>
  <c r="W2197" i="2" s="1"/>
  <c r="T2197" i="2"/>
  <c r="U2197" i="2" s="1"/>
  <c r="T2213" i="2"/>
  <c r="U2213" i="2" s="1"/>
  <c r="T2221" i="2"/>
  <c r="U2221" i="2" s="1"/>
  <c r="R476" i="3"/>
  <c r="S622" i="3"/>
  <c r="R710" i="3"/>
  <c r="V358" i="2" s="1"/>
  <c r="R1122" i="3"/>
  <c r="S1164" i="3"/>
  <c r="R1253" i="3"/>
  <c r="R1716" i="3"/>
  <c r="R2882" i="3"/>
  <c r="V1449" i="2" s="1"/>
  <c r="V1575" i="2"/>
  <c r="S4239" i="3"/>
  <c r="W2129" i="2" s="1"/>
  <c r="W2203" i="2"/>
  <c r="T2091" i="2"/>
  <c r="U2091" i="2" s="1"/>
  <c r="Q4173" i="3"/>
  <c r="R1164" i="3"/>
  <c r="S1607" i="3"/>
  <c r="S2836" i="3"/>
  <c r="W1427" i="2" s="1"/>
  <c r="S3173" i="3"/>
  <c r="R4239" i="3"/>
  <c r="V2129" i="2" s="1"/>
  <c r="V2203" i="2"/>
  <c r="Q4213" i="3"/>
  <c r="T2111" i="2"/>
  <c r="U2111" i="2" s="1"/>
  <c r="Q262" i="3"/>
  <c r="R799" i="3"/>
  <c r="Q1319" i="3"/>
  <c r="T747" i="2"/>
  <c r="U747" i="2" s="1"/>
  <c r="Q1548" i="3"/>
  <c r="Q4239" i="3"/>
  <c r="W2207" i="2"/>
  <c r="W2210" i="2"/>
  <c r="S4156" i="3"/>
  <c r="W2081" i="2" s="1"/>
  <c r="T2081" i="2"/>
  <c r="U2081" i="2" s="1"/>
  <c r="Q4156" i="3"/>
  <c r="R4156" i="3"/>
  <c r="V2081" i="2" s="1"/>
  <c r="S4287" i="3"/>
  <c r="W2149" i="2" s="1"/>
  <c r="T2149" i="2"/>
  <c r="U2149" i="2" s="1"/>
  <c r="Q4231" i="3"/>
  <c r="R4231" i="3"/>
  <c r="V2125" i="2" s="1"/>
  <c r="S4231" i="3"/>
  <c r="W2125" i="2" s="1"/>
  <c r="T2125" i="2"/>
  <c r="U2125" i="2" s="1"/>
  <c r="Q3521" i="3"/>
  <c r="S3521" i="3"/>
  <c r="W1767" i="2" s="1"/>
  <c r="T1767" i="2"/>
  <c r="U1767" i="2" s="1"/>
  <c r="Q4158" i="3"/>
  <c r="R4158" i="3"/>
  <c r="V2083" i="2" s="1"/>
  <c r="S4158" i="3"/>
  <c r="W2083" i="2" s="1"/>
  <c r="T2083" i="2"/>
  <c r="U2083" i="2" s="1"/>
  <c r="R177" i="3"/>
  <c r="R364" i="3"/>
  <c r="V183" i="2" s="1"/>
  <c r="Q1555" i="3"/>
  <c r="T1499" i="2"/>
  <c r="U1499" i="2" s="1"/>
  <c r="V2066" i="2"/>
  <c r="V2071" i="2"/>
  <c r="V2065" i="2"/>
  <c r="V2070" i="2"/>
  <c r="S4127" i="3"/>
  <c r="W2073" i="2" s="1"/>
  <c r="T2073" i="2"/>
  <c r="U2073" i="2" s="1"/>
  <c r="Q4127" i="3"/>
  <c r="R3174" i="3"/>
  <c r="V1595" i="2" s="1"/>
  <c r="Q3174" i="3"/>
  <c r="Q3410" i="3"/>
  <c r="R3410" i="3"/>
  <c r="V1707" i="2" s="1"/>
  <c r="S3410" i="3"/>
  <c r="W1707" i="2" s="1"/>
  <c r="T1707" i="2"/>
  <c r="U1707" i="2" s="1"/>
  <c r="T2072" i="2"/>
  <c r="U2072" i="2" s="1"/>
  <c r="S4125" i="3"/>
  <c r="W2072" i="2" s="1"/>
  <c r="S180" i="3"/>
  <c r="R110" i="3"/>
  <c r="R219" i="3"/>
  <c r="R485" i="3"/>
  <c r="R638" i="3"/>
  <c r="Q670" i="3"/>
  <c r="R735" i="3"/>
  <c r="V371" i="2" s="1"/>
  <c r="S652" i="3"/>
  <c r="S1023" i="3"/>
  <c r="W513" i="2" s="1"/>
  <c r="S1021" i="3"/>
  <c r="S1075" i="3"/>
  <c r="T477" i="2"/>
  <c r="U477" i="2" s="1"/>
  <c r="S1154" i="3"/>
  <c r="S1329" i="3"/>
  <c r="T745" i="2"/>
  <c r="U745" i="2" s="1"/>
  <c r="T419" i="2"/>
  <c r="U419" i="2" s="1"/>
  <c r="R2199" i="3"/>
  <c r="V1102" i="2" s="1"/>
  <c r="R2488" i="3"/>
  <c r="V1250" i="2" s="1"/>
  <c r="S2752" i="3"/>
  <c r="W1377" i="2" s="1"/>
  <c r="Q2927" i="3"/>
  <c r="Q2984" i="3"/>
  <c r="R4127" i="3"/>
  <c r="V2073" i="2" s="1"/>
  <c r="Q3360" i="3"/>
  <c r="T1687" i="2"/>
  <c r="U1687" i="2" s="1"/>
  <c r="R78" i="3"/>
  <c r="V42" i="2" s="1"/>
  <c r="Q986" i="3"/>
  <c r="S283" i="3"/>
  <c r="W142" i="2" s="1"/>
  <c r="T337" i="2"/>
  <c r="U337" i="2" s="1"/>
  <c r="T892" i="2"/>
  <c r="U892" i="2" s="1"/>
  <c r="S3007" i="3"/>
  <c r="W1512" i="2" s="1"/>
  <c r="Q4125" i="3"/>
  <c r="Q109" i="3"/>
  <c r="Q222" i="3"/>
  <c r="R1075" i="3"/>
  <c r="V542" i="2" s="1"/>
  <c r="R1340" i="3"/>
  <c r="R1421" i="3"/>
  <c r="Q124" i="3"/>
  <c r="Q236" i="3"/>
  <c r="R283" i="3"/>
  <c r="V142" i="2" s="1"/>
  <c r="Q267" i="3"/>
  <c r="R494" i="3"/>
  <c r="V250" i="2" s="1"/>
  <c r="Q271" i="3"/>
  <c r="S1011" i="3"/>
  <c r="W508" i="2" s="1"/>
  <c r="R910" i="3"/>
  <c r="Q881" i="3"/>
  <c r="T279" i="2"/>
  <c r="U279" i="2" s="1"/>
  <c r="T565" i="2"/>
  <c r="U565" i="2" s="1"/>
  <c r="S1421" i="3"/>
  <c r="Q2761" i="3"/>
  <c r="R2597" i="3"/>
  <c r="V1305" i="2" s="1"/>
  <c r="V1482" i="2"/>
  <c r="Q3007" i="3"/>
  <c r="Q3010" i="3"/>
  <c r="S2911" i="3"/>
  <c r="W1462" i="2" s="1"/>
  <c r="Q2969" i="3"/>
  <c r="R3159" i="3"/>
  <c r="V1588" i="2" s="1"/>
  <c r="S3026" i="3"/>
  <c r="W1517" i="2" s="1"/>
  <c r="R3170" i="3"/>
  <c r="V1591" i="2" s="1"/>
  <c r="V2063" i="2"/>
  <c r="R4125" i="3"/>
  <c r="V2072" i="2" s="1"/>
  <c r="T2071" i="2"/>
  <c r="U2071" i="2" s="1"/>
  <c r="Q4124" i="3"/>
  <c r="S3458" i="3"/>
  <c r="W1734" i="2" s="1"/>
  <c r="Q3458" i="3"/>
  <c r="R3458" i="3"/>
  <c r="V1734" i="2" s="1"/>
  <c r="T1734" i="2"/>
  <c r="U1734" i="2" s="1"/>
  <c r="S236" i="3"/>
  <c r="W120" i="2" s="1"/>
  <c r="Q283" i="3"/>
  <c r="S275" i="3"/>
  <c r="W140" i="2" s="1"/>
  <c r="S271" i="3"/>
  <c r="W136" i="2" s="1"/>
  <c r="Q533" i="3"/>
  <c r="T90" i="2"/>
  <c r="U90" i="2" s="1"/>
  <c r="S895" i="3"/>
  <c r="S2226" i="3"/>
  <c r="W1120" i="2" s="1"/>
  <c r="T1120" i="2"/>
  <c r="U1120" i="2" s="1"/>
  <c r="S2828" i="3"/>
  <c r="W1423" i="2" s="1"/>
  <c r="R3007" i="3"/>
  <c r="V1512" i="2" s="1"/>
  <c r="T1517" i="2"/>
  <c r="U1517" i="2" s="1"/>
  <c r="S3063" i="3"/>
  <c r="W1536" i="2" s="1"/>
  <c r="R3200" i="3"/>
  <c r="V1609" i="2" s="1"/>
  <c r="T1609" i="2"/>
  <c r="U1609" i="2" s="1"/>
  <c r="R433" i="3"/>
  <c r="V219" i="2" s="1"/>
  <c r="R533" i="3"/>
  <c r="Q759" i="3"/>
  <c r="R837" i="3"/>
  <c r="V422" i="2" s="1"/>
  <c r="R895" i="3"/>
  <c r="T554" i="2"/>
  <c r="U554" i="2" s="1"/>
  <c r="T2074" i="2"/>
  <c r="U2074" i="2" s="1"/>
  <c r="S4129" i="3"/>
  <c r="W2074" i="2" s="1"/>
  <c r="S204" i="3"/>
  <c r="S319" i="3"/>
  <c r="Q204" i="3"/>
  <c r="R319" i="3"/>
  <c r="S505" i="3"/>
  <c r="W255" i="2" s="1"/>
  <c r="S1103" i="3"/>
  <c r="Q2069" i="3"/>
  <c r="Q78" i="3"/>
  <c r="Q193" i="3"/>
  <c r="R269" i="3"/>
  <c r="R309" i="3"/>
  <c r="Q389" i="3"/>
  <c r="R571" i="3"/>
  <c r="S759" i="3"/>
  <c r="W383" i="2" s="1"/>
  <c r="S871" i="3"/>
  <c r="S923" i="3"/>
  <c r="W465" i="2" s="1"/>
  <c r="R921" i="3"/>
  <c r="Q1106" i="3"/>
  <c r="S1117" i="3"/>
  <c r="S1101" i="3"/>
  <c r="W552" i="2" s="1"/>
  <c r="Q1507" i="3"/>
  <c r="S1516" i="3"/>
  <c r="W764" i="2" s="1"/>
  <c r="T326" i="2"/>
  <c r="U326" i="2" s="1"/>
  <c r="Q1627" i="3"/>
  <c r="Q2699" i="3"/>
  <c r="S2817" i="3"/>
  <c r="W1415" i="2" s="1"/>
  <c r="Q2911" i="3"/>
  <c r="S2999" i="3"/>
  <c r="W1504" i="2" s="1"/>
  <c r="T1493" i="2"/>
  <c r="U1493" i="2" s="1"/>
  <c r="V1572" i="2"/>
  <c r="Q3060" i="3"/>
  <c r="R3111" i="3"/>
  <c r="V1563" i="2" s="1"/>
  <c r="S3174" i="3"/>
  <c r="W1595" i="2" s="1"/>
  <c r="V2064" i="2"/>
  <c r="Q3111" i="3"/>
  <c r="T1595" i="2"/>
  <c r="U1595" i="2" s="1"/>
  <c r="W2066" i="2"/>
  <c r="W2071" i="2"/>
  <c r="W2065" i="2"/>
  <c r="W2070" i="2"/>
  <c r="Q3231" i="3"/>
  <c r="R3231" i="3"/>
  <c r="V1624" i="2" s="1"/>
  <c r="S3231" i="3"/>
  <c r="W1624" i="2" s="1"/>
  <c r="T1624" i="2"/>
  <c r="U1624" i="2" s="1"/>
  <c r="Q3868" i="3"/>
  <c r="R3868" i="3"/>
  <c r="V1936" i="2" s="1"/>
  <c r="S3868" i="3"/>
  <c r="W1936" i="2" s="1"/>
  <c r="T1936" i="2"/>
  <c r="U1936" i="2" s="1"/>
  <c r="Q54" i="3"/>
  <c r="Q486" i="3"/>
  <c r="R70" i="3"/>
  <c r="R389" i="3"/>
  <c r="V196" i="2" s="1"/>
  <c r="R742" i="3"/>
  <c r="Q1441" i="3"/>
  <c r="Q1564" i="3"/>
  <c r="R1882" i="3"/>
  <c r="V945" i="2" s="1"/>
  <c r="Q2980" i="3"/>
  <c r="R3088" i="3"/>
  <c r="V1547" i="2" s="1"/>
  <c r="T1547" i="2"/>
  <c r="U1547" i="2" s="1"/>
  <c r="Q3105" i="3"/>
  <c r="R3105" i="3"/>
  <c r="V1561" i="2" s="1"/>
  <c r="T1561" i="2"/>
  <c r="U1561" i="2" s="1"/>
  <c r="S267" i="3"/>
  <c r="S350" i="3"/>
  <c r="W176" i="2" s="1"/>
  <c r="Q833" i="3"/>
  <c r="Q821" i="3"/>
  <c r="Q1057" i="3"/>
  <c r="Q921" i="3"/>
  <c r="R1154" i="3"/>
  <c r="S1053" i="3"/>
  <c r="S1256" i="3"/>
  <c r="R1320" i="3"/>
  <c r="T736" i="2"/>
  <c r="U736" i="2" s="1"/>
  <c r="R1674" i="3"/>
  <c r="R1747" i="3"/>
  <c r="S1888" i="3"/>
  <c r="Q1900" i="3"/>
  <c r="R1624" i="3"/>
  <c r="T764" i="2"/>
  <c r="U764" i="2" s="1"/>
  <c r="S2219" i="3"/>
  <c r="W1115" i="2" s="1"/>
  <c r="R2481" i="3"/>
  <c r="V1243" i="2" s="1"/>
  <c r="S2796" i="3"/>
  <c r="W1403" i="2" s="1"/>
  <c r="R2817" i="3"/>
  <c r="V1415" i="2" s="1"/>
  <c r="S2841" i="3"/>
  <c r="W1429" i="2" s="1"/>
  <c r="R3090" i="3"/>
  <c r="V1549" i="2" s="1"/>
  <c r="S3088" i="3"/>
  <c r="W1547" i="2" s="1"/>
  <c r="Q3035" i="3"/>
  <c r="S3035" i="3"/>
  <c r="W1525" i="2" s="1"/>
  <c r="R3035" i="3"/>
  <c r="V1525" i="2" s="1"/>
  <c r="S196" i="3"/>
  <c r="V218" i="2"/>
  <c r="Q228" i="3"/>
  <c r="R267" i="3"/>
  <c r="Q425" i="3"/>
  <c r="R350" i="3"/>
  <c r="V176" i="2" s="1"/>
  <c r="R651" i="3"/>
  <c r="V328" i="2" s="1"/>
  <c r="Q689" i="3"/>
  <c r="S833" i="3"/>
  <c r="S983" i="3"/>
  <c r="W493" i="2" s="1"/>
  <c r="S921" i="3"/>
  <c r="R1256" i="3"/>
  <c r="Q1320" i="3"/>
  <c r="S1423" i="3"/>
  <c r="S1153" i="3"/>
  <c r="W580" i="2" s="1"/>
  <c r="V726" i="2"/>
  <c r="S1747" i="3"/>
  <c r="R1900" i="3"/>
  <c r="V954" i="2" s="1"/>
  <c r="T962" i="2"/>
  <c r="U962" i="2" s="1"/>
  <c r="S2481" i="3"/>
  <c r="W1243" i="2" s="1"/>
  <c r="T1243" i="2"/>
  <c r="U1243" i="2" s="1"/>
  <c r="R2796" i="3"/>
  <c r="V1403" i="2" s="1"/>
  <c r="Q2817" i="3"/>
  <c r="R2841" i="3"/>
  <c r="V1429" i="2" s="1"/>
  <c r="T1413" i="2"/>
  <c r="U1413" i="2" s="1"/>
  <c r="Q3090" i="3"/>
  <c r="Q196" i="3"/>
  <c r="S228" i="3"/>
  <c r="S425" i="3"/>
  <c r="S478" i="3"/>
  <c r="S708" i="3"/>
  <c r="Q356" i="3"/>
  <c r="R1125" i="3"/>
  <c r="R1503" i="3"/>
  <c r="Q2841" i="3"/>
  <c r="R2989" i="3"/>
  <c r="V1503" i="2" s="1"/>
  <c r="Q3147" i="3"/>
  <c r="R3147" i="3"/>
  <c r="V1581" i="2" s="1"/>
  <c r="T1581" i="2"/>
  <c r="U1581" i="2" s="1"/>
  <c r="R518" i="3"/>
  <c r="R1258" i="3"/>
  <c r="Q194" i="3"/>
  <c r="S299" i="3"/>
  <c r="W152" i="2" s="1"/>
  <c r="R464" i="3"/>
  <c r="S989" i="3"/>
  <c r="R923" i="3"/>
  <c r="R1094" i="3"/>
  <c r="R1778" i="3"/>
  <c r="V891" i="2" s="1"/>
  <c r="Q1904" i="3"/>
  <c r="V999" i="2"/>
  <c r="R2485" i="3"/>
  <c r="V1247" i="2" s="1"/>
  <c r="Q2989" i="3"/>
  <c r="T1449" i="2"/>
  <c r="U1449" i="2" s="1"/>
  <c r="Q3027" i="3"/>
  <c r="T1518" i="2"/>
  <c r="U1518" i="2" s="1"/>
  <c r="S3027" i="3"/>
  <c r="W1518" i="2" s="1"/>
  <c r="R3027" i="3"/>
  <c r="V1518" i="2" s="1"/>
  <c r="R299" i="3"/>
  <c r="V152" i="2" s="1"/>
  <c r="Q70" i="3"/>
  <c r="S598" i="3"/>
  <c r="R1053" i="3"/>
  <c r="Q923" i="3"/>
  <c r="Q1105" i="3"/>
  <c r="T666" i="2"/>
  <c r="U666" i="2" s="1"/>
  <c r="T945" i="2"/>
  <c r="U945" i="2" s="1"/>
  <c r="S2980" i="3"/>
  <c r="W1498" i="2" s="1"/>
  <c r="T1503" i="2"/>
  <c r="U1503" i="2" s="1"/>
  <c r="R211" i="3"/>
  <c r="V106" i="2" s="1"/>
  <c r="S303" i="3"/>
  <c r="W154" i="2" s="1"/>
  <c r="S1047" i="3"/>
  <c r="R1121" i="3"/>
  <c r="V563" i="2" s="1"/>
  <c r="Q1404" i="3"/>
  <c r="Q303" i="3"/>
  <c r="Q299" i="3"/>
  <c r="R303" i="3"/>
  <c r="R1288" i="3"/>
  <c r="S1381" i="3"/>
  <c r="W699" i="2" s="1"/>
  <c r="Q1421" i="3"/>
  <c r="S1403" i="3"/>
  <c r="W706" i="2" s="1"/>
  <c r="Q1607" i="3"/>
  <c r="Q1624" i="3"/>
  <c r="R1595" i="3"/>
  <c r="V800" i="2" s="1"/>
  <c r="Q1920" i="3"/>
  <c r="Q2257" i="3"/>
  <c r="T1137" i="2"/>
  <c r="U1137" i="2" s="1"/>
  <c r="Q2876" i="3"/>
  <c r="S2876" i="3"/>
  <c r="W1446" i="2" s="1"/>
  <c r="S2772" i="3"/>
  <c r="W1389" i="2" s="1"/>
  <c r="R2980" i="3"/>
  <c r="V1498" i="2" s="1"/>
  <c r="S3159" i="3"/>
  <c r="W1588" i="2" s="1"/>
  <c r="S3064" i="3"/>
  <c r="W1537" i="2" s="1"/>
  <c r="T1537" i="2"/>
  <c r="U1537" i="2" s="1"/>
  <c r="Q3064" i="3"/>
  <c r="R3064" i="3"/>
  <c r="V1537" i="2" s="1"/>
  <c r="W1572" i="2"/>
  <c r="W1577" i="2"/>
  <c r="V1578" i="2"/>
  <c r="V1583" i="2"/>
  <c r="V1594" i="2"/>
  <c r="R3172" i="3"/>
  <c r="V1593" i="2" s="1"/>
  <c r="T1593" i="2"/>
  <c r="U1593" i="2" s="1"/>
  <c r="Q3172" i="3"/>
  <c r="S3172" i="3"/>
  <c r="W1593" i="2" s="1"/>
  <c r="S3176" i="3"/>
  <c r="W1597" i="2" s="1"/>
  <c r="T1597" i="2"/>
  <c r="U1597" i="2" s="1"/>
  <c r="S1358" i="3"/>
  <c r="R1345" i="3"/>
  <c r="Q2112" i="3"/>
  <c r="R2504" i="3"/>
  <c r="V1255" i="2" s="1"/>
  <c r="R2418" i="3"/>
  <c r="V1215" i="2" s="1"/>
  <c r="R2576" i="3"/>
  <c r="V1290" i="2" s="1"/>
  <c r="R2876" i="3"/>
  <c r="V1446" i="2" s="1"/>
  <c r="W1463" i="2"/>
  <c r="S2811" i="3"/>
  <c r="W1413" i="2" s="1"/>
  <c r="R3063" i="3"/>
  <c r="V1536" i="2" s="1"/>
  <c r="S3157" i="3"/>
  <c r="W1587" i="2" s="1"/>
  <c r="R3176" i="3"/>
  <c r="V1597" i="2" s="1"/>
  <c r="W1575" i="2"/>
  <c r="W1580" i="2"/>
  <c r="W1585" i="2"/>
  <c r="Q626" i="3"/>
  <c r="S894" i="3"/>
  <c r="W451" i="2" s="1"/>
  <c r="R1690" i="3"/>
  <c r="Q1647" i="3"/>
  <c r="R2226" i="3"/>
  <c r="V1120" i="2" s="1"/>
  <c r="S2112" i="3"/>
  <c r="W1058" i="2" s="1"/>
  <c r="W1121" i="2"/>
  <c r="R2588" i="3"/>
  <c r="V1300" i="2" s="1"/>
  <c r="S2418" i="3"/>
  <c r="W1215" i="2" s="1"/>
  <c r="Q2576" i="3"/>
  <c r="W1569" i="2"/>
  <c r="W1573" i="2"/>
  <c r="Q3063" i="3"/>
  <c r="W1562" i="2"/>
  <c r="W1564" i="2"/>
  <c r="V1580" i="2"/>
  <c r="V1585" i="2"/>
  <c r="R3166" i="3"/>
  <c r="V1589" i="2" s="1"/>
  <c r="T1589" i="2"/>
  <c r="U1589" i="2" s="1"/>
  <c r="Q3166" i="3"/>
  <c r="S3166" i="3"/>
  <c r="W1589" i="2" s="1"/>
  <c r="V1577" i="2"/>
  <c r="V1582" i="2"/>
  <c r="Q3153" i="3"/>
  <c r="T1584" i="2"/>
  <c r="U1584" i="2" s="1"/>
  <c r="S3153" i="3"/>
  <c r="W1584" i="2" s="1"/>
  <c r="R3153" i="3"/>
  <c r="V1584" i="2" s="1"/>
  <c r="V110" i="2"/>
  <c r="Q894" i="3"/>
  <c r="R1381" i="3"/>
  <c r="V699" i="2" s="1"/>
  <c r="S1513" i="3"/>
  <c r="V1562" i="2"/>
  <c r="V1564" i="2"/>
  <c r="T1587" i="2"/>
  <c r="U1587" i="2" s="1"/>
  <c r="Q3157" i="3"/>
  <c r="R365" i="3"/>
  <c r="S1212" i="3"/>
  <c r="S1719" i="3"/>
  <c r="W991" i="2"/>
  <c r="Q2418" i="3"/>
  <c r="Q2759" i="3"/>
  <c r="S3060" i="3"/>
  <c r="W1533" i="2" s="1"/>
  <c r="W1566" i="2"/>
  <c r="W1568" i="2"/>
  <c r="W1571" i="2"/>
  <c r="R3156" i="3"/>
  <c r="V1586" i="2" s="1"/>
  <c r="T1586" i="2"/>
  <c r="U1586" i="2" s="1"/>
  <c r="Q3156" i="3"/>
  <c r="S3156" i="3"/>
  <c r="W1586" i="2" s="1"/>
  <c r="T1594" i="2"/>
  <c r="U1594" i="2" s="1"/>
  <c r="Q3173" i="3"/>
  <c r="Q3171" i="3"/>
  <c r="T1592" i="2"/>
  <c r="U1592" i="2" s="1"/>
  <c r="S3171" i="3"/>
  <c r="W1592" i="2" s="1"/>
  <c r="R3171" i="3"/>
  <c r="V1592" i="2" s="1"/>
  <c r="Q365" i="3"/>
  <c r="S779" i="3"/>
  <c r="R1578" i="3"/>
  <c r="V793" i="2" s="1"/>
  <c r="Q1853" i="3"/>
  <c r="Q3176" i="3"/>
  <c r="V1573" i="2"/>
  <c r="V1566" i="2"/>
  <c r="V1568" i="2"/>
  <c r="S3104" i="3"/>
  <c r="W1560" i="2" s="1"/>
  <c r="T1560" i="2"/>
  <c r="U1560" i="2" s="1"/>
  <c r="Q3177" i="3"/>
  <c r="S3177" i="3"/>
  <c r="W1598" i="2" s="1"/>
  <c r="T1598" i="2"/>
  <c r="U1598" i="2" s="1"/>
  <c r="R3177" i="3"/>
  <c r="V1598" i="2" s="1"/>
  <c r="S1339" i="3"/>
  <c r="S1567" i="3"/>
  <c r="S2522" i="3"/>
  <c r="W1268" i="2" s="1"/>
  <c r="Q3003" i="3"/>
  <c r="V1570" i="2"/>
  <c r="V1574" i="2"/>
  <c r="W1581" i="2"/>
  <c r="W1594" i="2"/>
  <c r="Q23" i="17"/>
  <c r="S23" i="17"/>
  <c r="R409" i="3"/>
  <c r="Q674" i="3"/>
  <c r="R117" i="3"/>
  <c r="V61" i="2" s="1"/>
  <c r="R916" i="3"/>
  <c r="R897" i="3"/>
  <c r="T487" i="2"/>
  <c r="U487" i="2" s="1"/>
  <c r="S1345" i="3"/>
  <c r="W680" i="2" s="1"/>
  <c r="Q1567" i="3"/>
  <c r="R2580" i="3"/>
  <c r="V1292" i="2" s="1"/>
  <c r="Q318" i="3"/>
  <c r="S289" i="3"/>
  <c r="Q550" i="3"/>
  <c r="S1683" i="3"/>
  <c r="T958" i="2"/>
  <c r="U958" i="2" s="1"/>
  <c r="V1014" i="2"/>
  <c r="Q2208" i="3"/>
  <c r="Q2118" i="3"/>
  <c r="V1126" i="2"/>
  <c r="R2816" i="3"/>
  <c r="V1414" i="2" s="1"/>
  <c r="S29" i="3"/>
  <c r="W17" i="2" s="1"/>
  <c r="S338" i="3"/>
  <c r="R29" i="3"/>
  <c r="T276" i="2"/>
  <c r="U276" i="2" s="1"/>
  <c r="T258" i="2"/>
  <c r="U258" i="2" s="1"/>
  <c r="R1292" i="3"/>
  <c r="V651" i="2" s="1"/>
  <c r="S1627" i="3"/>
  <c r="Q1683" i="3"/>
  <c r="T984" i="2"/>
  <c r="U984" i="2" s="1"/>
  <c r="S2208" i="3"/>
  <c r="Q2754" i="3"/>
  <c r="V1459" i="2"/>
  <c r="S2665" i="3"/>
  <c r="W1335" i="2" s="1"/>
  <c r="T1335" i="2"/>
  <c r="U1335" i="2" s="1"/>
  <c r="S45" i="3"/>
  <c r="S546" i="3"/>
  <c r="Q187" i="3"/>
  <c r="Q971" i="3"/>
  <c r="T25" i="2"/>
  <c r="U25" i="2" s="1"/>
  <c r="Q1337" i="3"/>
  <c r="R1627" i="3"/>
  <c r="R2208" i="3"/>
  <c r="V1110" i="2" s="1"/>
  <c r="R2754" i="3"/>
  <c r="V1379" i="2" s="1"/>
  <c r="T1473" i="2"/>
  <c r="U1473" i="2" s="1"/>
  <c r="R187" i="3"/>
  <c r="R45" i="3"/>
  <c r="R620" i="3"/>
  <c r="Q897" i="3"/>
  <c r="S780" i="3"/>
  <c r="W393" i="2" s="1"/>
  <c r="R1287" i="3"/>
  <c r="V649" i="2" s="1"/>
  <c r="Q1676" i="3"/>
  <c r="S1772" i="3"/>
  <c r="S2091" i="3"/>
  <c r="W1053" i="2" s="1"/>
  <c r="V1125" i="2"/>
  <c r="R2537" i="3"/>
  <c r="V1271" i="2" s="1"/>
  <c r="S3011" i="3"/>
  <c r="W1515" i="2" s="1"/>
  <c r="S251" i="3"/>
  <c r="Q372" i="3"/>
  <c r="R1772" i="3"/>
  <c r="T1027" i="2"/>
  <c r="U1027" i="2" s="1"/>
  <c r="T533" i="2"/>
  <c r="U533" i="2" s="1"/>
  <c r="W1455" i="2"/>
  <c r="Q2343" i="3"/>
  <c r="T1176" i="2"/>
  <c r="U1176" i="2" s="1"/>
  <c r="R1343" i="3"/>
  <c r="V678" i="2" s="1"/>
  <c r="Q1339" i="3"/>
  <c r="S1690" i="3"/>
  <c r="S1957" i="3"/>
  <c r="R3011" i="3"/>
  <c r="V1515" i="2" s="1"/>
  <c r="S2816" i="3"/>
  <c r="W1414" i="2" s="1"/>
  <c r="T1414" i="2"/>
  <c r="U1414" i="2" s="1"/>
  <c r="Q1011" i="3"/>
  <c r="Q1450" i="3"/>
  <c r="R1567" i="3"/>
  <c r="Q1758" i="3"/>
  <c r="Q1929" i="3"/>
  <c r="S1878" i="3"/>
  <c r="W941" i="2" s="1"/>
  <c r="S2758" i="3"/>
  <c r="W1383" i="2" s="1"/>
  <c r="Q3011" i="3"/>
  <c r="T1412" i="2"/>
  <c r="U1412" i="2" s="1"/>
  <c r="S650" i="3"/>
  <c r="Q1578" i="3"/>
  <c r="R1758" i="3"/>
  <c r="R1944" i="3"/>
  <c r="V974" i="2" s="1"/>
  <c r="R2810" i="3"/>
  <c r="V1412" i="2" s="1"/>
  <c r="V235" i="2"/>
  <c r="Q2810" i="3"/>
  <c r="S1578" i="3"/>
  <c r="R2053" i="3"/>
  <c r="V1033" i="2" s="1"/>
  <c r="T971" i="2"/>
  <c r="U971" i="2" s="1"/>
  <c r="T497" i="2"/>
  <c r="U497" i="2" s="1"/>
  <c r="T174" i="2"/>
  <c r="U174" i="2" s="1"/>
  <c r="R1191" i="3"/>
  <c r="S1280" i="3"/>
  <c r="R1596" i="3"/>
  <c r="V801" i="2" s="1"/>
  <c r="S1597" i="3"/>
  <c r="T930" i="2"/>
  <c r="U930" i="2" s="1"/>
  <c r="V1462" i="2"/>
  <c r="S3003" i="3"/>
  <c r="W1508" i="2" s="1"/>
  <c r="Q1660" i="3"/>
  <c r="Q2425" i="3"/>
  <c r="R2536" i="3"/>
  <c r="V1270" i="2" s="1"/>
  <c r="R3003" i="3"/>
  <c r="V1508" i="2" s="1"/>
  <c r="R2887" i="3"/>
  <c r="V1451" i="2" s="1"/>
  <c r="T1451" i="2"/>
  <c r="U1451" i="2" s="1"/>
  <c r="Q304" i="3"/>
  <c r="R411" i="3"/>
  <c r="V208" i="2" s="1"/>
  <c r="S366" i="3"/>
  <c r="Q700" i="3"/>
  <c r="Q1442" i="3"/>
  <c r="Q1292" i="3"/>
  <c r="S1647" i="3"/>
  <c r="W827" i="2" s="1"/>
  <c r="Q1642" i="3"/>
  <c r="T916" i="2"/>
  <c r="U916" i="2" s="1"/>
  <c r="Q1878" i="3"/>
  <c r="Q2053" i="3"/>
  <c r="R2428" i="3"/>
  <c r="V1220" i="2" s="1"/>
  <c r="R2758" i="3"/>
  <c r="V1383" i="2" s="1"/>
  <c r="S2976" i="3"/>
  <c r="W1490" i="2" s="1"/>
  <c r="S2866" i="3"/>
  <c r="W1436" i="2" s="1"/>
  <c r="V1502" i="2"/>
  <c r="W1492" i="2"/>
  <c r="V1458" i="2"/>
  <c r="V1460" i="2"/>
  <c r="S2834" i="3"/>
  <c r="W1426" i="2" s="1"/>
  <c r="Q2834" i="3"/>
  <c r="S2888" i="3"/>
  <c r="W1452" i="2" s="1"/>
  <c r="Q2888" i="3"/>
  <c r="S150" i="3"/>
  <c r="Q380" i="3"/>
  <c r="R304" i="3"/>
  <c r="R462" i="3"/>
  <c r="V233" i="2" s="1"/>
  <c r="S475" i="3"/>
  <c r="W240" i="2" s="1"/>
  <c r="R366" i="3"/>
  <c r="S506" i="3"/>
  <c r="S1024" i="3"/>
  <c r="Q1445" i="3"/>
  <c r="R1423" i="3"/>
  <c r="V716" i="2" s="1"/>
  <c r="S1318" i="3"/>
  <c r="Q1718" i="3"/>
  <c r="R1647" i="3"/>
  <c r="R1642" i="3"/>
  <c r="V825" i="2" s="1"/>
  <c r="R1852" i="3"/>
  <c r="V930" i="2" s="1"/>
  <c r="S2069" i="3"/>
  <c r="T982" i="2"/>
  <c r="U982" i="2" s="1"/>
  <c r="S2519" i="3"/>
  <c r="W1265" i="2" s="1"/>
  <c r="Q2370" i="3"/>
  <c r="Q2758" i="3"/>
  <c r="V1464" i="2"/>
  <c r="V1466" i="2"/>
  <c r="W1477" i="2"/>
  <c r="R2866" i="3"/>
  <c r="V1436" i="2" s="1"/>
  <c r="W1482" i="2"/>
  <c r="V1483" i="2"/>
  <c r="V1489" i="2"/>
  <c r="V1492" i="2"/>
  <c r="R2937" i="3"/>
  <c r="V1478" i="2" s="1"/>
  <c r="Q2937" i="3"/>
  <c r="T1478" i="2"/>
  <c r="U1478" i="2" s="1"/>
  <c r="W1457" i="2"/>
  <c r="W1459" i="2"/>
  <c r="Q3002" i="3"/>
  <c r="T1507" i="2"/>
  <c r="U1507" i="2" s="1"/>
  <c r="S3002" i="3"/>
  <c r="W1507" i="2" s="1"/>
  <c r="Q150" i="3"/>
  <c r="R63" i="3"/>
  <c r="V35" i="2" s="1"/>
  <c r="S274" i="3"/>
  <c r="S237" i="3"/>
  <c r="W121" i="2" s="1"/>
  <c r="Q462" i="3"/>
  <c r="S465" i="3"/>
  <c r="W236" i="2" s="1"/>
  <c r="Q605" i="3"/>
  <c r="R629" i="3"/>
  <c r="Q823" i="3"/>
  <c r="R932" i="3"/>
  <c r="V468" i="2" s="1"/>
  <c r="R1069" i="3"/>
  <c r="V536" i="2" s="1"/>
  <c r="S1069" i="3"/>
  <c r="R1274" i="3"/>
  <c r="V639" i="2" s="1"/>
  <c r="Q1318" i="3"/>
  <c r="S1305" i="3"/>
  <c r="T651" i="2"/>
  <c r="U651" i="2" s="1"/>
  <c r="S1734" i="3"/>
  <c r="S1642" i="3"/>
  <c r="S1937" i="3"/>
  <c r="S1921" i="3"/>
  <c r="W962" i="2" s="1"/>
  <c r="Q1600" i="3"/>
  <c r="T778" i="2"/>
  <c r="U778" i="2" s="1"/>
  <c r="R2370" i="3"/>
  <c r="V1189" i="2" s="1"/>
  <c r="S2536" i="3"/>
  <c r="W1270" i="2" s="1"/>
  <c r="W1465" i="2"/>
  <c r="W1467" i="2"/>
  <c r="W1502" i="2"/>
  <c r="V1484" i="2"/>
  <c r="V1491" i="2"/>
  <c r="V1497" i="2"/>
  <c r="Q2763" i="3"/>
  <c r="R2763" i="3"/>
  <c r="V1388" i="2" s="1"/>
  <c r="S2763" i="3"/>
  <c r="W1388" i="2" s="1"/>
  <c r="T1388" i="2"/>
  <c r="U1388" i="2" s="1"/>
  <c r="W1458" i="2"/>
  <c r="W1460" i="2"/>
  <c r="Q2790" i="3"/>
  <c r="R2790" i="3"/>
  <c r="V1399" i="2" s="1"/>
  <c r="S2790" i="3"/>
  <c r="W1399" i="2" s="1"/>
  <c r="T1399" i="2"/>
  <c r="U1399" i="2" s="1"/>
  <c r="R2985" i="3"/>
  <c r="T1500" i="2"/>
  <c r="U1500" i="2" s="1"/>
  <c r="Q2985" i="3"/>
  <c r="S2800" i="3"/>
  <c r="W1406" i="2" s="1"/>
  <c r="T1406" i="2"/>
  <c r="U1406" i="2" s="1"/>
  <c r="Q2976" i="3"/>
  <c r="R2976" i="3"/>
  <c r="V1490" i="2" s="1"/>
  <c r="S629" i="3"/>
  <c r="R640" i="3"/>
  <c r="Q1069" i="3"/>
  <c r="S1173" i="3"/>
  <c r="R1305" i="3"/>
  <c r="S1508" i="3"/>
  <c r="S1936" i="3"/>
  <c r="W971" i="2" s="1"/>
  <c r="Q1937" i="3"/>
  <c r="S2030" i="3"/>
  <c r="Q1553" i="3"/>
  <c r="R2411" i="3"/>
  <c r="V1208" i="2" s="1"/>
  <c r="S2370" i="3"/>
  <c r="W1189" i="2" s="1"/>
  <c r="Q2866" i="3"/>
  <c r="V1455" i="2"/>
  <c r="V1456" i="2"/>
  <c r="Q2802" i="3"/>
  <c r="T1408" i="2"/>
  <c r="U1408" i="2" s="1"/>
  <c r="W1456" i="2"/>
  <c r="W1488" i="2"/>
  <c r="Q2941" i="3"/>
  <c r="R2941" i="3"/>
  <c r="V1480" i="2" s="1"/>
  <c r="S2941" i="3"/>
  <c r="W1480" i="2" s="1"/>
  <c r="T1480" i="2"/>
  <c r="U1480" i="2" s="1"/>
  <c r="S534" i="3"/>
  <c r="S826" i="3"/>
  <c r="R534" i="3"/>
  <c r="T605" i="2"/>
  <c r="U605" i="2" s="1"/>
  <c r="S1523" i="3"/>
  <c r="W766" i="2" s="1"/>
  <c r="Q1508" i="3"/>
  <c r="S1553" i="3"/>
  <c r="W778" i="2" s="1"/>
  <c r="S1898" i="3"/>
  <c r="S1923" i="3"/>
  <c r="W965" i="2" s="1"/>
  <c r="R2030" i="3"/>
  <c r="V966" i="2"/>
  <c r="R1936" i="3"/>
  <c r="R2159" i="3"/>
  <c r="V1085" i="2" s="1"/>
  <c r="W1126" i="2"/>
  <c r="Q2536" i="3"/>
  <c r="W1487" i="2"/>
  <c r="W1493" i="2"/>
  <c r="W1474" i="2"/>
  <c r="V1470" i="2"/>
  <c r="V1475" i="2"/>
  <c r="Q2828" i="3"/>
  <c r="T1423" i="2"/>
  <c r="U1423" i="2" s="1"/>
  <c r="S3005" i="3"/>
  <c r="W1510" i="2" s="1"/>
  <c r="T1510" i="2"/>
  <c r="U1510" i="2" s="1"/>
  <c r="Q3005" i="3"/>
  <c r="R3005" i="3"/>
  <c r="V1510" i="2" s="1"/>
  <c r="S2872" i="3"/>
  <c r="W1442" i="2" s="1"/>
  <c r="Q2872" i="3"/>
  <c r="T1442" i="2"/>
  <c r="U1442" i="2" s="1"/>
  <c r="Q2861" i="3"/>
  <c r="T1433" i="2"/>
  <c r="U1433" i="2" s="1"/>
  <c r="R2861" i="3"/>
  <c r="V1433" i="2" s="1"/>
  <c r="S2861" i="3"/>
  <c r="W1433" i="2" s="1"/>
  <c r="Q63" i="3"/>
  <c r="W200" i="2"/>
  <c r="S243" i="3"/>
  <c r="S641" i="3"/>
  <c r="W324" i="2" s="1"/>
  <c r="R765" i="3"/>
  <c r="V384" i="2" s="1"/>
  <c r="Q546" i="3"/>
  <c r="Q747" i="3"/>
  <c r="R987" i="3"/>
  <c r="S1354" i="3"/>
  <c r="Q1237" i="3"/>
  <c r="R1366" i="3"/>
  <c r="R1523" i="3"/>
  <c r="V766" i="2" s="1"/>
  <c r="T731" i="2"/>
  <c r="U731" i="2" s="1"/>
  <c r="Q1744" i="3"/>
  <c r="V859" i="2"/>
  <c r="R1923" i="3"/>
  <c r="Q1936" i="3"/>
  <c r="S1254" i="3"/>
  <c r="W486" i="2"/>
  <c r="R2091" i="3"/>
  <c r="V1053" i="2" s="1"/>
  <c r="R2118" i="3"/>
  <c r="V1064" i="2" s="1"/>
  <c r="V1131" i="2"/>
  <c r="V1461" i="2"/>
  <c r="V1468" i="2"/>
  <c r="V1473" i="2"/>
  <c r="V1488" i="2"/>
  <c r="Q2869" i="3"/>
  <c r="R2869" i="3"/>
  <c r="V1439" i="2" s="1"/>
  <c r="T1439" i="2"/>
  <c r="U1439" i="2" s="1"/>
  <c r="S2869" i="3"/>
  <c r="W1439" i="2" s="1"/>
  <c r="R2819" i="3"/>
  <c r="V1416" i="2" s="1"/>
  <c r="Q2819" i="3"/>
  <c r="S2819" i="3"/>
  <c r="W1416" i="2" s="1"/>
  <c r="T1416" i="2"/>
  <c r="U1416" i="2" s="1"/>
  <c r="Q424" i="3"/>
  <c r="S640" i="3"/>
  <c r="S186" i="3"/>
  <c r="W95" i="2" s="1"/>
  <c r="R203" i="3"/>
  <c r="V104" i="2" s="1"/>
  <c r="R243" i="3"/>
  <c r="V122" i="2" s="1"/>
  <c r="R847" i="3"/>
  <c r="V426" i="2" s="1"/>
  <c r="T123" i="2"/>
  <c r="U123" i="2" s="1"/>
  <c r="Q987" i="3"/>
  <c r="S1210" i="3"/>
  <c r="W612" i="2" s="1"/>
  <c r="T683" i="2"/>
  <c r="U683" i="2" s="1"/>
  <c r="S1292" i="3"/>
  <c r="Q1523" i="3"/>
  <c r="Q1052" i="3"/>
  <c r="R1878" i="3"/>
  <c r="V940" i="2" s="1"/>
  <c r="S2053" i="3"/>
  <c r="W1033" i="2" s="1"/>
  <c r="S1569" i="3"/>
  <c r="T1053" i="2"/>
  <c r="U1053" i="2" s="1"/>
  <c r="T1064" i="2"/>
  <c r="U1064" i="2" s="1"/>
  <c r="W1469" i="2"/>
  <c r="W1494" i="2"/>
  <c r="W1500" i="2"/>
  <c r="T1452" i="2"/>
  <c r="U1452" i="2" s="1"/>
  <c r="W1464" i="2"/>
  <c r="W1466" i="2"/>
  <c r="Q2887" i="3"/>
  <c r="W1478" i="2"/>
  <c r="V1495" i="2"/>
  <c r="V1501" i="2"/>
  <c r="W1483" i="2"/>
  <c r="W1489" i="2"/>
  <c r="T1505" i="2"/>
  <c r="U1505" i="2" s="1"/>
  <c r="S3000" i="3"/>
  <c r="W1505" i="2" s="1"/>
  <c r="R3000" i="3"/>
  <c r="V1505" i="2" s="1"/>
  <c r="Q3000" i="3"/>
  <c r="Q2986" i="3"/>
  <c r="T1501" i="2"/>
  <c r="U1501" i="2" s="1"/>
  <c r="S2986" i="3"/>
  <c r="T1427" i="2"/>
  <c r="U1427" i="2" s="1"/>
  <c r="Q2836" i="3"/>
  <c r="W1479" i="2"/>
  <c r="V1472" i="2"/>
  <c r="S2776" i="3"/>
  <c r="W1393" i="2" s="1"/>
  <c r="R2776" i="3"/>
  <c r="V1393" i="2" s="1"/>
  <c r="Q2776" i="3"/>
  <c r="T1393" i="2"/>
  <c r="U1393" i="2" s="1"/>
  <c r="Q2868" i="3"/>
  <c r="T1438" i="2"/>
  <c r="U1438" i="2" s="1"/>
  <c r="W1497" i="2"/>
  <c r="W1503" i="2"/>
  <c r="D24" i="17"/>
  <c r="H23" i="17"/>
  <c r="Q23" i="3"/>
  <c r="Q455" i="3"/>
  <c r="Q513" i="3"/>
  <c r="V74" i="2"/>
  <c r="S318" i="3"/>
  <c r="W161" i="2" s="1"/>
  <c r="S620" i="3"/>
  <c r="T26" i="2"/>
  <c r="U26" i="2" s="1"/>
  <c r="S976" i="3"/>
  <c r="W492" i="2" s="1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W1130" i="2" s="1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W880" i="2" s="1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W119" i="2" s="1"/>
  <c r="S117" i="3"/>
  <c r="W60" i="2" s="1"/>
  <c r="R16" i="3"/>
  <c r="Q119" i="3"/>
  <c r="S212" i="3"/>
  <c r="R69" i="3"/>
  <c r="V38" i="2" s="1"/>
  <c r="Q410" i="3"/>
  <c r="S513" i="3"/>
  <c r="W257" i="2" s="1"/>
  <c r="S450" i="3"/>
  <c r="W228" i="2" s="1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V947" i="2" s="1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W38" i="2" s="1"/>
  <c r="Q118" i="3"/>
  <c r="S441" i="3"/>
  <c r="R513" i="3"/>
  <c r="V258" i="2" s="1"/>
  <c r="R450" i="3"/>
  <c r="V228" i="2" s="1"/>
  <c r="Q337" i="3"/>
  <c r="Q390" i="3"/>
  <c r="Q691" i="3"/>
  <c r="S741" i="3"/>
  <c r="W374" i="2" s="1"/>
  <c r="R798" i="3"/>
  <c r="V401" i="2" s="1"/>
  <c r="T312" i="2"/>
  <c r="U312" i="2" s="1"/>
  <c r="Q565" i="3"/>
  <c r="Q946" i="3"/>
  <c r="Q1016" i="3"/>
  <c r="R859" i="3"/>
  <c r="S1455" i="3"/>
  <c r="W734" i="2" s="1"/>
  <c r="R1408" i="3"/>
  <c r="V710" i="2" s="1"/>
  <c r="R1196" i="3"/>
  <c r="S1623" i="3"/>
  <c r="W816" i="2" s="1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W171" i="2" s="1"/>
  <c r="S514" i="3"/>
  <c r="W259" i="2" s="1"/>
  <c r="S390" i="3"/>
  <c r="W198" i="2" s="1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V171" i="2" s="1"/>
  <c r="Q514" i="3"/>
  <c r="Q770" i="3"/>
  <c r="S1093" i="3"/>
  <c r="W548" i="2" s="1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V770" i="2" s="1"/>
  <c r="W970" i="2"/>
  <c r="Q1829" i="3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V862" i="2" s="1"/>
  <c r="S1801" i="3"/>
  <c r="W906" i="2" s="1"/>
  <c r="V970" i="2"/>
  <c r="T1118" i="2"/>
  <c r="U1118" i="2" s="1"/>
  <c r="W1129" i="2"/>
  <c r="W1139" i="2"/>
  <c r="S151" i="3"/>
  <c r="W79" i="2" s="1"/>
  <c r="R628" i="3"/>
  <c r="V316" i="2" s="1"/>
  <c r="S88" i="3"/>
  <c r="W47" i="2" s="1"/>
  <c r="R964" i="3"/>
  <c r="S1162" i="3"/>
  <c r="W585" i="2" s="1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V259" i="2" s="1"/>
  <c r="Q1183" i="3"/>
  <c r="R1327" i="3"/>
  <c r="S1399" i="3"/>
  <c r="W702" i="2" s="1"/>
  <c r="Q1408" i="3"/>
  <c r="S1487" i="3"/>
  <c r="R1517" i="3"/>
  <c r="V764" i="2" s="1"/>
  <c r="Q1554" i="3"/>
  <c r="Q1671" i="3"/>
  <c r="R1946" i="3"/>
  <c r="R1966" i="3"/>
  <c r="V985" i="2" s="1"/>
  <c r="T4" i="2"/>
  <c r="U4" i="2" s="1"/>
  <c r="Q1511" i="3"/>
  <c r="W1125" i="2"/>
  <c r="S391" i="3"/>
  <c r="W199" i="2" s="1"/>
  <c r="W270" i="2"/>
  <c r="R573" i="3"/>
  <c r="Q835" i="3"/>
  <c r="Q553" i="3"/>
  <c r="S1001" i="3"/>
  <c r="Q1399" i="3"/>
  <c r="Q1517" i="3"/>
  <c r="S1554" i="3"/>
  <c r="W779" i="2" s="1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W23" i="2" s="1"/>
  <c r="Q134" i="3"/>
  <c r="R391" i="3"/>
  <c r="V199" i="2" s="1"/>
  <c r="S354" i="3"/>
  <c r="W180" i="2" s="1"/>
  <c r="R805" i="3"/>
  <c r="V406" i="2" s="1"/>
  <c r="W370" i="2"/>
  <c r="S886" i="3"/>
  <c r="W447" i="2" s="1"/>
  <c r="R474" i="3"/>
  <c r="S1170" i="3"/>
  <c r="R1380" i="3"/>
  <c r="V698" i="2" s="1"/>
  <c r="T599" i="2"/>
  <c r="U599" i="2" s="1"/>
  <c r="S1517" i="3"/>
  <c r="S1537" i="3"/>
  <c r="R1554" i="3"/>
  <c r="V779" i="2" s="1"/>
  <c r="S1638" i="3"/>
  <c r="V957" i="2"/>
  <c r="W1102" i="2"/>
  <c r="T1078" i="2"/>
  <c r="U1078" i="2" s="1"/>
  <c r="V1123" i="2"/>
  <c r="V1133" i="2"/>
  <c r="Q169" i="3"/>
  <c r="S64" i="3"/>
  <c r="S74" i="3"/>
  <c r="W40" i="2" s="1"/>
  <c r="S662" i="3"/>
  <c r="R681" i="3"/>
  <c r="V342" i="2" s="1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V86" i="2" s="1"/>
  <c r="Q153" i="3"/>
  <c r="S245" i="3"/>
  <c r="S681" i="3"/>
  <c r="W341" i="2" s="1"/>
  <c r="Q1026" i="3"/>
  <c r="Q1049" i="3"/>
  <c r="R1402" i="3"/>
  <c r="V705" i="2" s="1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T252" i="2"/>
  <c r="U252" i="2" s="1"/>
  <c r="S500" i="3"/>
  <c r="W253" i="2" s="1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V339" i="2" s="1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V262" i="2" s="1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W101" i="2" s="1"/>
  <c r="T332" i="2"/>
  <c r="U332" i="2" s="1"/>
  <c r="Q660" i="3"/>
  <c r="R660" i="3"/>
  <c r="R1140" i="3"/>
  <c r="S1140" i="3"/>
  <c r="W572" i="2" s="1"/>
  <c r="T448" i="2"/>
  <c r="U448" i="2" s="1"/>
  <c r="S892" i="3"/>
  <c r="W449" i="2" s="1"/>
  <c r="Q892" i="3"/>
  <c r="S1007" i="3"/>
  <c r="R1007" i="3"/>
  <c r="R614" i="3"/>
  <c r="S614" i="3"/>
  <c r="W309" i="2" s="1"/>
  <c r="S699" i="3"/>
  <c r="W352" i="2" s="1"/>
  <c r="R699" i="3"/>
  <c r="V352" i="2" s="1"/>
  <c r="S772" i="3"/>
  <c r="W389" i="2" s="1"/>
  <c r="R772" i="3"/>
  <c r="Q860" i="3"/>
  <c r="S860" i="3"/>
  <c r="W433" i="2" s="1"/>
  <c r="R860" i="3"/>
  <c r="T231" i="2"/>
  <c r="U231" i="2" s="1"/>
  <c r="Q461" i="3"/>
  <c r="S461" i="3"/>
  <c r="W232" i="2" s="1"/>
  <c r="R461" i="3"/>
  <c r="V231" i="2" s="1"/>
  <c r="S317" i="3"/>
  <c r="W160" i="2" s="1"/>
  <c r="Q317" i="3"/>
  <c r="Q858" i="3"/>
  <c r="R858" i="3"/>
  <c r="V431" i="2" s="1"/>
  <c r="S1464" i="3"/>
  <c r="Q1464" i="3"/>
  <c r="R1464" i="3"/>
  <c r="Q1157" i="3"/>
  <c r="R1157" i="3"/>
  <c r="S1157" i="3"/>
  <c r="R30" i="3"/>
  <c r="Q30" i="3"/>
  <c r="R423" i="3"/>
  <c r="S423" i="3"/>
  <c r="W214" i="2" s="1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V611" i="2" s="1"/>
  <c r="Q1209" i="3"/>
  <c r="R577" i="3"/>
  <c r="Q577" i="3"/>
  <c r="S577" i="3"/>
  <c r="R2025" i="3"/>
  <c r="Q2025" i="3"/>
  <c r="S2025" i="3"/>
  <c r="W1015" i="2" s="1"/>
  <c r="T81" i="2"/>
  <c r="U81" i="2" s="1"/>
  <c r="R157" i="3"/>
  <c r="V82" i="2" s="1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V695" i="2" s="1"/>
  <c r="T216" i="2"/>
  <c r="U216" i="2" s="1"/>
  <c r="S431" i="3"/>
  <c r="W216" i="2" s="1"/>
  <c r="S1424" i="3"/>
  <c r="W717" i="2" s="1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W913" i="2" s="1"/>
  <c r="R1820" i="3"/>
  <c r="V913" i="2" s="1"/>
  <c r="T834" i="2"/>
  <c r="U834" i="2" s="1"/>
  <c r="Q1667" i="3"/>
  <c r="R1667" i="3"/>
  <c r="T869" i="2"/>
  <c r="U869" i="2" s="1"/>
  <c r="R1725" i="3"/>
  <c r="V869" i="2" s="1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T263" i="2"/>
  <c r="U263" i="2" s="1"/>
  <c r="W301" i="2"/>
  <c r="R172" i="3"/>
  <c r="R1074" i="3"/>
  <c r="V541" i="2" s="1"/>
  <c r="S1163" i="3"/>
  <c r="W586" i="2" s="1"/>
  <c r="S1122" i="3"/>
  <c r="W563" i="2" s="1"/>
  <c r="S1183" i="3"/>
  <c r="Q1254" i="3"/>
  <c r="R1205" i="3"/>
  <c r="V607" i="2" s="1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V340" i="2" s="1"/>
  <c r="Q983" i="3"/>
  <c r="Q1004" i="3"/>
  <c r="S881" i="3"/>
  <c r="S1028" i="3"/>
  <c r="T362" i="2"/>
  <c r="U362" i="2" s="1"/>
  <c r="S1109" i="3"/>
  <c r="Q1122" i="3"/>
  <c r="R1173" i="3"/>
  <c r="R919" i="3"/>
  <c r="V463" i="2" s="1"/>
  <c r="Q1103" i="3"/>
  <c r="R1210" i="3"/>
  <c r="V612" i="2" s="1"/>
  <c r="R1282" i="3"/>
  <c r="V646" i="2" s="1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V790" i="2" s="1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W340" i="2" s="1"/>
  <c r="Q245" i="3"/>
  <c r="S987" i="3"/>
  <c r="W497" i="2" s="1"/>
  <c r="R896" i="3"/>
  <c r="V453" i="2" s="1"/>
  <c r="S919" i="3"/>
  <c r="W463" i="2" s="1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W705" i="2" s="1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7" i="2"/>
  <c r="V118" i="2"/>
  <c r="R490" i="3"/>
  <c r="V247" i="2" s="1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25" i="2" s="1"/>
  <c r="W532" i="2"/>
  <c r="Q933" i="3"/>
  <c r="S1049" i="3"/>
  <c r="R1144" i="3"/>
  <c r="V575" i="2" s="1"/>
  <c r="Q771" i="3"/>
  <c r="T494" i="2"/>
  <c r="U494" i="2" s="1"/>
  <c r="S1237" i="3"/>
  <c r="R1372" i="3"/>
  <c r="V694" i="2" s="1"/>
  <c r="Q1278" i="3"/>
  <c r="Q1255" i="3"/>
  <c r="S1539" i="3"/>
  <c r="R1524" i="3"/>
  <c r="V767" i="2" s="1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205" i="2"/>
  <c r="V535" i="2"/>
  <c r="R1539" i="3"/>
  <c r="R1531" i="3"/>
  <c r="T624" i="2"/>
  <c r="U624" i="2" s="1"/>
  <c r="Q1589" i="3"/>
  <c r="R1808" i="3"/>
  <c r="V909" i="2" s="1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V215" i="2" s="1"/>
  <c r="R221" i="3"/>
  <c r="V113" i="2" s="1"/>
  <c r="R451" i="3"/>
  <c r="R473" i="3"/>
  <c r="V238" i="2" s="1"/>
  <c r="Q463" i="3"/>
  <c r="R344" i="3"/>
  <c r="V174" i="2" s="1"/>
  <c r="S683" i="3"/>
  <c r="W343" i="2" s="1"/>
  <c r="R717" i="3"/>
  <c r="V359" i="2" s="1"/>
  <c r="W384" i="2"/>
  <c r="Q838" i="3"/>
  <c r="T415" i="2"/>
  <c r="U415" i="2" s="1"/>
  <c r="Q977" i="3"/>
  <c r="R936" i="3"/>
  <c r="V472" i="2" s="1"/>
  <c r="S1076" i="3"/>
  <c r="S1125" i="3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W956" i="2" s="1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V58" i="2" s="1"/>
  <c r="Q188" i="3"/>
  <c r="R226" i="3"/>
  <c r="Q431" i="3"/>
  <c r="W213" i="2"/>
  <c r="W215" i="2"/>
  <c r="S138" i="3"/>
  <c r="W72" i="2" s="1"/>
  <c r="Q683" i="3"/>
  <c r="R787" i="3"/>
  <c r="S911" i="3"/>
  <c r="S1059" i="3"/>
  <c r="Q637" i="3"/>
  <c r="S1172" i="3"/>
  <c r="W591" i="2" s="1"/>
  <c r="R1280" i="3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143" i="2"/>
  <c r="R2080" i="3"/>
  <c r="V1046" i="2" s="1"/>
  <c r="S108" i="3"/>
  <c r="W58" i="2" s="1"/>
  <c r="R431" i="3"/>
  <c r="V217" i="2" s="1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Q449" i="3"/>
  <c r="R563" i="3"/>
  <c r="Q787" i="3"/>
  <c r="R380" i="3"/>
  <c r="T77" i="2"/>
  <c r="U77" i="2" s="1"/>
  <c r="T165" i="2"/>
  <c r="U165" i="2" s="1"/>
  <c r="W611" i="2"/>
  <c r="R1277" i="3"/>
  <c r="V642" i="2" s="1"/>
  <c r="S1481" i="3"/>
  <c r="W743" i="2" s="1"/>
  <c r="R1444" i="3"/>
  <c r="V729" i="2" s="1"/>
  <c r="R1565" i="3"/>
  <c r="Q1599" i="3"/>
  <c r="V914" i="2"/>
  <c r="R1973" i="3"/>
  <c r="V989" i="2" s="1"/>
  <c r="T654" i="2"/>
  <c r="U654" i="2" s="1"/>
  <c r="T568" i="2"/>
  <c r="U568" i="2" s="1"/>
  <c r="R1997" i="3"/>
  <c r="V1108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V175" i="2" s="1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815" i="2"/>
  <c r="S1599" i="3"/>
  <c r="W804" i="2" s="1"/>
  <c r="V853" i="2"/>
  <c r="S1854" i="3"/>
  <c r="W932" i="2" s="1"/>
  <c r="Q1973" i="3"/>
  <c r="R2040" i="3"/>
  <c r="S2079" i="3"/>
  <c r="W1046" i="2" s="1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W672" i="2" s="1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W358" i="2" s="1"/>
  <c r="S485" i="3"/>
  <c r="S998" i="3"/>
  <c r="W523" i="2"/>
  <c r="S909" i="3"/>
  <c r="W455" i="2" s="1"/>
  <c r="V451" i="2"/>
  <c r="R998" i="3"/>
  <c r="R893" i="3"/>
  <c r="V450" i="2" s="1"/>
  <c r="S185" i="3"/>
  <c r="W94" i="2" s="1"/>
  <c r="W571" i="2"/>
  <c r="T543" i="2"/>
  <c r="U543" i="2" s="1"/>
  <c r="Q1253" i="3"/>
  <c r="S1327" i="3"/>
  <c r="S1343" i="3"/>
  <c r="W678" i="2" s="1"/>
  <c r="Q1288" i="3"/>
  <c r="Q1410" i="3"/>
  <c r="Q1424" i="3"/>
  <c r="S1456" i="3"/>
  <c r="Q1240" i="3"/>
  <c r="Q1444" i="3"/>
  <c r="Q1244" i="3"/>
  <c r="Q1514" i="3"/>
  <c r="R1537" i="3"/>
  <c r="Q1425" i="3"/>
  <c r="S1739" i="3"/>
  <c r="W875" i="2" s="1"/>
  <c r="R1745" i="3"/>
  <c r="V879" i="2" s="1"/>
  <c r="V827" i="2"/>
  <c r="Q1848" i="3"/>
  <c r="W933" i="2"/>
  <c r="W834" i="2"/>
  <c r="S1830" i="3"/>
  <c r="Q2037" i="3"/>
  <c r="R1921" i="3"/>
  <c r="V962" i="2" s="1"/>
  <c r="R2003" i="3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V210" i="2" s="1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V946" i="2" s="1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V16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R254" i="3"/>
  <c r="R310" i="3"/>
  <c r="R354" i="3"/>
  <c r="V180" i="2" s="1"/>
  <c r="S551" i="3"/>
  <c r="R720" i="3"/>
  <c r="V363" i="2" s="1"/>
  <c r="R736" i="3"/>
  <c r="R752" i="3"/>
  <c r="Q861" i="3"/>
  <c r="R869" i="3"/>
  <c r="V436" i="2" s="1"/>
  <c r="R671" i="3"/>
  <c r="V338" i="2" s="1"/>
  <c r="S845" i="3"/>
  <c r="S1003" i="3"/>
  <c r="W502" i="2" s="1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W692" i="2" s="1"/>
  <c r="T652" i="2"/>
  <c r="U652" i="2" s="1"/>
  <c r="S1425" i="3"/>
  <c r="T718" i="2"/>
  <c r="U718" i="2" s="1"/>
  <c r="V755" i="2"/>
  <c r="V778" i="2"/>
  <c r="R1588" i="3"/>
  <c r="V796" i="2" s="1"/>
  <c r="S1671" i="3"/>
  <c r="Q2012" i="3"/>
  <c r="S1619" i="3"/>
  <c r="S1883" i="3"/>
  <c r="W946" i="2" s="1"/>
  <c r="R1905" i="3"/>
  <c r="V959" i="2" s="1"/>
  <c r="T879" i="2"/>
  <c r="U879" i="2" s="1"/>
  <c r="T446" i="2"/>
  <c r="U446" i="2" s="1"/>
  <c r="T692" i="2"/>
  <c r="U692" i="2" s="1"/>
  <c r="S61" i="3"/>
  <c r="V126" i="2"/>
  <c r="S220" i="3"/>
  <c r="W111" i="2" s="1"/>
  <c r="S253" i="3"/>
  <c r="W129" i="2" s="1"/>
  <c r="R305" i="3"/>
  <c r="R402" i="3"/>
  <c r="V204" i="2" s="1"/>
  <c r="Q381" i="3"/>
  <c r="R448" i="3"/>
  <c r="V225" i="2" s="1"/>
  <c r="V270" i="2"/>
  <c r="S574" i="3"/>
  <c r="V318" i="2"/>
  <c r="S720" i="3"/>
  <c r="W363" i="2" s="1"/>
  <c r="V400" i="2"/>
  <c r="Q869" i="3"/>
  <c r="Q671" i="3"/>
  <c r="V417" i="2"/>
  <c r="S719" i="3"/>
  <c r="W361" i="2" s="1"/>
  <c r="S636" i="3"/>
  <c r="W319" i="2" s="1"/>
  <c r="S690" i="3"/>
  <c r="Q782" i="3"/>
  <c r="Q328" i="3"/>
  <c r="Q1070" i="3"/>
  <c r="R909" i="3"/>
  <c r="V456" i="2" s="1"/>
  <c r="R1003" i="3"/>
  <c r="V503" i="2" s="1"/>
  <c r="T184" i="2"/>
  <c r="U184" i="2" s="1"/>
  <c r="T167" i="2"/>
  <c r="U167" i="2" s="1"/>
  <c r="R933" i="3"/>
  <c r="Q1162" i="3"/>
  <c r="T450" i="2"/>
  <c r="U450" i="2" s="1"/>
  <c r="T6" i="2"/>
  <c r="U6" i="2" s="1"/>
  <c r="S1135" i="3"/>
  <c r="S1145" i="3"/>
  <c r="R1197" i="3"/>
  <c r="S1293" i="3"/>
  <c r="S1439" i="3"/>
  <c r="W724" i="2" s="1"/>
  <c r="Q1455" i="3"/>
  <c r="R1440" i="3"/>
  <c r="V725" i="2" s="1"/>
  <c r="Q1430" i="3"/>
  <c r="V657" i="2"/>
  <c r="R947" i="3"/>
  <c r="V476" i="2" s="1"/>
  <c r="R1668" i="3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R576" i="3"/>
  <c r="V293" i="2" s="1"/>
  <c r="S671" i="3"/>
  <c r="R845" i="3"/>
  <c r="R636" i="3"/>
  <c r="S861" i="3"/>
  <c r="T29" i="2"/>
  <c r="U29" i="2" s="1"/>
  <c r="S962" i="3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R1439" i="3"/>
  <c r="V724" i="2" s="1"/>
  <c r="S1463" i="3"/>
  <c r="W740" i="2" s="1"/>
  <c r="Q1219" i="3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Q261" i="3"/>
  <c r="V271" i="2"/>
  <c r="V289" i="2"/>
  <c r="Q576" i="3"/>
  <c r="V373" i="2"/>
  <c r="W429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W141" i="2"/>
  <c r="W394" i="2"/>
  <c r="W252" i="2"/>
  <c r="V449" i="2"/>
  <c r="V547" i="2"/>
  <c r="V638" i="2"/>
  <c r="V614" i="2"/>
  <c r="T662" i="2"/>
  <c r="U662" i="2" s="1"/>
  <c r="W873" i="2"/>
  <c r="V11" i="2"/>
  <c r="V405" i="2"/>
  <c r="V429" i="2"/>
  <c r="W472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W104" i="2"/>
  <c r="V209" i="2"/>
  <c r="V255" i="2"/>
  <c r="W184" i="2"/>
  <c r="W395" i="2"/>
  <c r="Q847" i="3"/>
  <c r="Q547" i="3"/>
  <c r="W12" i="2"/>
  <c r="W570" i="2"/>
  <c r="W553" i="2"/>
  <c r="S1422" i="3"/>
  <c r="W715" i="2" s="1"/>
  <c r="T719" i="2"/>
  <c r="U719" i="2" s="1"/>
  <c r="W602" i="2"/>
  <c r="V771" i="2"/>
  <c r="V936" i="2"/>
  <c r="V1036" i="2"/>
  <c r="V848" i="2"/>
  <c r="S1673" i="3"/>
  <c r="W841" i="2" s="1"/>
  <c r="V127" i="2"/>
  <c r="V3" i="2"/>
  <c r="V227" i="2"/>
  <c r="V112" i="2"/>
  <c r="W164" i="2"/>
  <c r="W179" i="2"/>
  <c r="W317" i="2"/>
  <c r="W438" i="2"/>
  <c r="V411" i="2"/>
  <c r="S847" i="3"/>
  <c r="T259" i="2"/>
  <c r="U259" i="2" s="1"/>
  <c r="V610" i="2"/>
  <c r="V686" i="2"/>
  <c r="W765" i="2"/>
  <c r="S1562" i="3"/>
  <c r="W783" i="2" s="1"/>
  <c r="W826" i="2"/>
  <c r="T468" i="2"/>
  <c r="U468" i="2" s="1"/>
  <c r="T317" i="2"/>
  <c r="U317" i="2" s="1"/>
  <c r="V1023" i="2"/>
  <c r="T432" i="2"/>
  <c r="U432" i="2" s="1"/>
  <c r="W15" i="2"/>
  <c r="V185" i="2"/>
  <c r="V157" i="2"/>
  <c r="V81" i="2"/>
  <c r="W318" i="2"/>
  <c r="V341" i="2"/>
  <c r="V378" i="2"/>
  <c r="W376" i="2"/>
  <c r="V357" i="2"/>
  <c r="V480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23" i="2"/>
  <c r="W510" i="2"/>
  <c r="W448" i="2"/>
  <c r="V643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W725" i="2" s="1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T791" i="2"/>
  <c r="U791" i="2" s="1"/>
  <c r="W28" i="2"/>
  <c r="V19" i="2"/>
  <c r="W25" i="2"/>
  <c r="V85" i="2"/>
  <c r="V73" i="2"/>
  <c r="V107" i="2"/>
  <c r="W42" i="2"/>
  <c r="W3" i="2"/>
  <c r="W13" i="2"/>
  <c r="W78" i="2"/>
  <c r="W65" i="2"/>
  <c r="V135" i="2"/>
  <c r="V216" i="2"/>
  <c r="V134" i="2"/>
  <c r="V2" i="2"/>
  <c r="V200" i="2"/>
  <c r="V44" i="2"/>
  <c r="V87" i="2"/>
  <c r="W206" i="2"/>
  <c r="V257" i="2"/>
  <c r="V203" i="2"/>
  <c r="V147" i="2"/>
  <c r="W106" i="2"/>
  <c r="W172" i="2"/>
  <c r="V153" i="2"/>
  <c r="W260" i="2"/>
  <c r="V4" i="2"/>
  <c r="T264" i="2"/>
  <c r="U264" i="2" s="1"/>
  <c r="W281" i="2"/>
  <c r="V348" i="2"/>
  <c r="V399" i="2"/>
  <c r="W346" i="2"/>
  <c r="V374" i="2"/>
  <c r="W83" i="2"/>
  <c r="V372" i="2"/>
  <c r="V28" i="2"/>
  <c r="W565" i="2"/>
  <c r="T597" i="2"/>
  <c r="U597" i="2" s="1"/>
  <c r="T471" i="2"/>
  <c r="U471" i="2" s="1"/>
  <c r="W642" i="2"/>
  <c r="V622" i="2"/>
  <c r="V650" i="2"/>
  <c r="W656" i="2"/>
  <c r="W45" i="2"/>
  <c r="V80" i="2"/>
  <c r="V246" i="2"/>
  <c r="V120" i="2"/>
  <c r="S523" i="3"/>
  <c r="V198" i="2"/>
  <c r="W201" i="2"/>
  <c r="V129" i="2"/>
  <c r="W39" i="2"/>
  <c r="V223" i="2"/>
  <c r="W212" i="2"/>
  <c r="W139" i="2"/>
  <c r="V234" i="2"/>
  <c r="V267" i="2"/>
  <c r="V315" i="2"/>
  <c r="W432" i="2"/>
  <c r="V290" i="2"/>
  <c r="T302" i="2"/>
  <c r="U302" i="2" s="1"/>
  <c r="V182" i="2"/>
  <c r="W288" i="2"/>
  <c r="W181" i="2"/>
  <c r="V452" i="2"/>
  <c r="Q882" i="3"/>
  <c r="W450" i="2"/>
  <c r="W511" i="2"/>
  <c r="W468" i="2"/>
  <c r="W541" i="2"/>
  <c r="T391" i="2"/>
  <c r="U391" i="2" s="1"/>
  <c r="R1124" i="3"/>
  <c r="V565" i="2" s="1"/>
  <c r="R1184" i="3"/>
  <c r="W561" i="2"/>
  <c r="T265" i="2"/>
  <c r="U265" i="2" s="1"/>
  <c r="T594" i="2"/>
  <c r="U594" i="2" s="1"/>
  <c r="W646" i="2"/>
  <c r="W679" i="2"/>
  <c r="W694" i="2"/>
  <c r="W739" i="2"/>
  <c r="W691" i="2"/>
  <c r="W639" i="2"/>
  <c r="V743" i="2"/>
  <c r="V131" i="2"/>
  <c r="W208" i="2"/>
  <c r="W185" i="2"/>
  <c r="V201" i="2"/>
  <c r="V53" i="2"/>
  <c r="W122" i="2"/>
  <c r="V288" i="2"/>
  <c r="V298" i="2"/>
  <c r="W296" i="2"/>
  <c r="W297" i="2"/>
  <c r="V383" i="2"/>
  <c r="W256" i="2"/>
  <c r="V281" i="2"/>
  <c r="V531" i="2"/>
  <c r="W464" i="2"/>
  <c r="V455" i="2"/>
  <c r="T12" i="2"/>
  <c r="U12" i="2" s="1"/>
  <c r="W542" i="2"/>
  <c r="S1186" i="3"/>
  <c r="Q1124" i="3"/>
  <c r="V615" i="2"/>
  <c r="V739" i="2"/>
  <c r="W716" i="2"/>
  <c r="V119" i="2"/>
  <c r="V211" i="2"/>
  <c r="W105" i="2"/>
  <c r="V156" i="2"/>
  <c r="W207" i="2"/>
  <c r="V181" i="2"/>
  <c r="W197" i="2"/>
  <c r="V132" i="2"/>
  <c r="V297" i="2"/>
  <c r="V434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R1186" i="3"/>
  <c r="R1156" i="3"/>
  <c r="W300" i="2"/>
  <c r="T587" i="2"/>
  <c r="U587" i="2" s="1"/>
  <c r="W638" i="2"/>
  <c r="V702" i="2"/>
  <c r="V84" i="2"/>
  <c r="V89" i="2"/>
  <c r="V111" i="2"/>
  <c r="W135" i="2"/>
  <c r="V256" i="2"/>
  <c r="V128" i="2"/>
  <c r="W134" i="2"/>
  <c r="V242" i="2"/>
  <c r="W33" i="2"/>
  <c r="W103" i="2"/>
  <c r="W116" i="2"/>
  <c r="W305" i="2"/>
  <c r="V306" i="2"/>
  <c r="W269" i="2"/>
  <c r="V177" i="2"/>
  <c r="W314" i="2"/>
  <c r="W369" i="2"/>
  <c r="W512" i="2"/>
  <c r="W476" i="2"/>
  <c r="W473" i="2"/>
  <c r="W499" i="2"/>
  <c r="V493" i="2"/>
  <c r="T91" i="2"/>
  <c r="U91" i="2" s="1"/>
  <c r="V465" i="2"/>
  <c r="S1188" i="3"/>
  <c r="W560" i="2"/>
  <c r="W551" i="2"/>
  <c r="W247" i="2"/>
  <c r="T299" i="2"/>
  <c r="U299" i="2" s="1"/>
  <c r="T592" i="2"/>
  <c r="U592" i="2" s="1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36" i="2"/>
  <c r="W617" i="2"/>
  <c r="V103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W245" i="2"/>
  <c r="T443" i="2"/>
  <c r="U443" i="2" s="1"/>
  <c r="W471" i="2"/>
  <c r="V381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V237" i="2"/>
  <c r="W153" i="2"/>
  <c r="V121" i="2"/>
  <c r="V79" i="2"/>
  <c r="W271" i="2"/>
  <c r="W371" i="2"/>
  <c r="W435" i="2"/>
  <c r="W276" i="2"/>
  <c r="W423" i="2"/>
  <c r="W522" i="2"/>
  <c r="V410" i="2"/>
  <c r="W93" i="2"/>
  <c r="V191" i="2"/>
  <c r="T304" i="2"/>
  <c r="U304" i="2" s="1"/>
  <c r="V117" i="2"/>
  <c r="V601" i="2"/>
  <c r="W650" i="2"/>
  <c r="W1016" i="2"/>
  <c r="V915" i="2"/>
  <c r="V886" i="2"/>
  <c r="T628" i="2"/>
  <c r="U628" i="2" s="1"/>
  <c r="T821" i="2"/>
  <c r="U821" i="2" s="1"/>
  <c r="T630" i="2"/>
  <c r="U630" i="2" s="1"/>
  <c r="T604" i="2"/>
  <c r="U604" i="2" s="1"/>
  <c r="T647" i="2"/>
  <c r="U647" i="2" s="1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T854" i="2"/>
  <c r="U854" i="2" s="1"/>
  <c r="Q1598" i="3"/>
  <c r="S1598" i="3"/>
  <c r="W945" i="2"/>
  <c r="V941" i="2"/>
  <c r="T785" i="2"/>
  <c r="U785" i="2" s="1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V759" i="2"/>
  <c r="W754" i="2"/>
  <c r="V762" i="2"/>
  <c r="T661" i="2"/>
  <c r="U661" i="2" s="1"/>
  <c r="V822" i="2"/>
  <c r="V834" i="2"/>
  <c r="W879" i="2"/>
  <c r="T795" i="2"/>
  <c r="U795" i="2" s="1"/>
  <c r="T850" i="2"/>
  <c r="U850" i="2" s="1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T1006" i="2"/>
  <c r="U1006" i="2" s="1"/>
  <c r="W714" i="2"/>
  <c r="W695" i="2"/>
  <c r="T600" i="2"/>
  <c r="U600" i="2" s="1"/>
  <c r="V548" i="2"/>
  <c r="V754" i="2"/>
  <c r="V786" i="2"/>
  <c r="V763" i="2"/>
  <c r="W771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1015" i="2"/>
  <c r="W663" i="2"/>
  <c r="W528" i="2"/>
  <c r="W411" i="2"/>
  <c r="T669" i="2"/>
  <c r="U669" i="2" s="1"/>
  <c r="V133" i="2"/>
  <c r="V787" i="2"/>
  <c r="V826" i="2"/>
  <c r="W861" i="2"/>
  <c r="W948" i="2"/>
  <c r="V965" i="2"/>
  <c r="W846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V616" i="2"/>
  <c r="V552" i="2"/>
  <c r="W767" i="2"/>
  <c r="W760" i="2"/>
  <c r="V777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V735" i="2"/>
  <c r="W613" i="2"/>
  <c r="V772" i="2"/>
  <c r="V760" i="2"/>
  <c r="T634" i="2"/>
  <c r="U634" i="2" s="1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V1040" i="2"/>
  <c r="T342" i="2"/>
  <c r="U342" i="2" s="1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Q1595" i="3"/>
  <c r="R1858" i="3"/>
  <c r="Q1955" i="3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T727" i="2"/>
  <c r="U727" i="2" s="1"/>
  <c r="R1046" i="3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R975" i="3"/>
  <c r="R1234" i="3"/>
  <c r="V621" i="2" s="1"/>
  <c r="R1245" i="3"/>
  <c r="R1199" i="3"/>
  <c r="S1241" i="3"/>
  <c r="Q1352" i="3"/>
  <c r="S1232" i="3"/>
  <c r="S1466" i="3"/>
  <c r="R637" i="3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T396" i="2"/>
  <c r="U396" i="2" s="1"/>
  <c r="Q692" i="3"/>
  <c r="T348" i="2"/>
  <c r="U348" i="2" s="1"/>
  <c r="Q752" i="3"/>
  <c r="T378" i="2"/>
  <c r="U378" i="2" s="1"/>
  <c r="S76" i="3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T59" i="2"/>
  <c r="U59" i="2" s="1"/>
  <c r="S344" i="3"/>
  <c r="T173" i="2"/>
  <c r="U173" i="2" s="1"/>
  <c r="S442" i="3"/>
  <c r="T223" i="2"/>
  <c r="U223" i="2" s="1"/>
  <c r="S2081" i="3"/>
  <c r="W1047" i="2" s="1"/>
  <c r="T1047" i="2"/>
  <c r="U1047" i="2" s="1"/>
  <c r="R2081" i="3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R1662" i="3"/>
  <c r="V833" i="2" s="1"/>
  <c r="S1955" i="3"/>
  <c r="Q1641" i="3"/>
  <c r="T823" i="2"/>
  <c r="U823" i="2" s="1"/>
  <c r="R1641" i="3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Q2082" i="3"/>
  <c r="Q1201" i="3"/>
  <c r="T606" i="2"/>
  <c r="U606" i="2" s="1"/>
  <c r="T644" i="2"/>
  <c r="U644" i="2" s="1"/>
  <c r="R1281" i="3"/>
  <c r="S1281" i="3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S1725" i="3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Q2042" i="3"/>
  <c r="Q1250" i="3"/>
  <c r="T632" i="2"/>
  <c r="U632" i="2" s="1"/>
  <c r="S1319" i="3"/>
  <c r="T664" i="2"/>
  <c r="U664" i="2" s="1"/>
  <c r="Q1121" i="3"/>
  <c r="T562" i="2"/>
  <c r="U562" i="2" s="1"/>
  <c r="R44" i="3"/>
  <c r="V24" i="2" s="1"/>
  <c r="T24" i="2"/>
  <c r="U24" i="2" s="1"/>
  <c r="S170" i="3"/>
  <c r="T86" i="2"/>
  <c r="U86" i="2" s="1"/>
  <c r="R209" i="3"/>
  <c r="V105" i="2" s="1"/>
  <c r="T105" i="2"/>
  <c r="U105" i="2" s="1"/>
  <c r="R1367" i="3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T125" i="2"/>
  <c r="U125" i="2" s="1"/>
  <c r="R1050" i="3"/>
  <c r="V528" i="2" s="1"/>
  <c r="T528" i="2"/>
  <c r="U528" i="2" s="1"/>
  <c r="S1279" i="3"/>
  <c r="T643" i="2"/>
  <c r="U643" i="2" s="1"/>
  <c r="Q1451" i="3"/>
  <c r="T732" i="2"/>
  <c r="U732" i="2" s="1"/>
  <c r="R1451" i="3"/>
  <c r="V732" i="2" s="1"/>
  <c r="S1451" i="3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S273" i="3"/>
  <c r="W137" i="2" s="1"/>
  <c r="S374" i="3"/>
  <c r="S492" i="3"/>
  <c r="S313" i="3"/>
  <c r="W158" i="2" s="1"/>
  <c r="R98" i="3"/>
  <c r="V51" i="2" s="1"/>
  <c r="S320" i="3"/>
  <c r="W162" i="2" s="1"/>
  <c r="R597" i="3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R834" i="3"/>
  <c r="V418" i="2" s="1"/>
  <c r="Q702" i="3"/>
  <c r="R558" i="3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T762" i="2"/>
  <c r="U762" i="2" s="1"/>
  <c r="R1998" i="3"/>
  <c r="Q1597" i="3"/>
  <c r="T801" i="2"/>
  <c r="U801" i="2" s="1"/>
  <c r="Q2086" i="3"/>
  <c r="T1049" i="2"/>
  <c r="U1049" i="2" s="1"/>
  <c r="S2086" i="3"/>
  <c r="R2086" i="3"/>
  <c r="S896" i="3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R1648" i="3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S1548" i="3"/>
  <c r="W776" i="2" s="1"/>
  <c r="Q1639" i="3"/>
  <c r="S1722" i="3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T407" i="2"/>
  <c r="U407" i="2" s="1"/>
  <c r="R708" i="3"/>
  <c r="V356" i="2" s="1"/>
  <c r="T356" i="2"/>
  <c r="U356" i="2" s="1"/>
  <c r="S838" i="3"/>
  <c r="T422" i="2"/>
  <c r="U422" i="2" s="1"/>
  <c r="R484" i="3"/>
  <c r="T244" i="2"/>
  <c r="U244" i="2" s="1"/>
  <c r="T710" i="2"/>
  <c r="U710" i="2" s="1"/>
  <c r="Q1409" i="3"/>
  <c r="S1409" i="3"/>
  <c r="W710" i="2" s="1"/>
  <c r="S672" i="3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R641" i="3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S1595" i="3"/>
  <c r="W799" i="2" s="1"/>
  <c r="S1672" i="3"/>
  <c r="W839" i="2" s="1"/>
  <c r="R2033" i="3"/>
  <c r="V1018" i="2" s="1"/>
  <c r="Q1858" i="3"/>
  <c r="R1850" i="3"/>
  <c r="T847" i="2"/>
  <c r="U847" i="2" s="1"/>
  <c r="S1684" i="3"/>
  <c r="W847" i="2" s="1"/>
  <c r="Q1568" i="3"/>
  <c r="T788" i="2"/>
  <c r="U788" i="2" s="1"/>
  <c r="S1568" i="3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R1352" i="3"/>
  <c r="V683" i="2" s="1"/>
  <c r="Q1304" i="3"/>
  <c r="Q1397" i="3"/>
  <c r="S1335" i="3"/>
  <c r="Q1536" i="3"/>
  <c r="S1536" i="3"/>
  <c r="W772" i="2" s="1"/>
  <c r="S1238" i="3"/>
  <c r="Q1560" i="3"/>
  <c r="S1560" i="3"/>
  <c r="R1244" i="3"/>
  <c r="V629" i="2" s="1"/>
  <c r="Q1364" i="3"/>
  <c r="R1195" i="3"/>
  <c r="V602" i="2" s="1"/>
  <c r="Q1223" i="3"/>
  <c r="S1352" i="3"/>
  <c r="R1405" i="3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R985" i="3"/>
  <c r="Q961" i="3"/>
  <c r="S1405" i="3"/>
  <c r="W707" i="2" s="1"/>
  <c r="S1398" i="3"/>
  <c r="R1401" i="3"/>
  <c r="R822" i="3"/>
  <c r="S234" i="3"/>
  <c r="W118" i="2" s="1"/>
  <c r="S1051" i="3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S836" i="3"/>
  <c r="Q1276" i="3"/>
  <c r="R1276" i="3"/>
  <c r="V640" i="2" s="1"/>
  <c r="S1276" i="3"/>
  <c r="W640" i="2" s="1"/>
  <c r="Q1427" i="3"/>
  <c r="S1427" i="3"/>
  <c r="R1427" i="3"/>
  <c r="S1484" i="3"/>
  <c r="Q1484" i="3"/>
  <c r="R1484" i="3"/>
  <c r="S1198" i="3"/>
  <c r="Q1198" i="3"/>
  <c r="R1198" i="3"/>
  <c r="Q1481" i="3"/>
  <c r="R545" i="3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S1200" i="3"/>
  <c r="Q1200" i="3"/>
  <c r="S1142" i="3"/>
  <c r="R1142" i="3"/>
  <c r="Q1142" i="3"/>
  <c r="R984" i="3"/>
  <c r="R1025" i="3"/>
  <c r="Q963" i="3"/>
  <c r="S110" i="3"/>
  <c r="W59" i="2" s="1"/>
  <c r="S288" i="3"/>
  <c r="R532" i="3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S1182" i="3"/>
  <c r="Q1182" i="3"/>
  <c r="R1182" i="3"/>
  <c r="V593" i="2" s="1"/>
  <c r="S147" i="3"/>
  <c r="W75" i="2" s="1"/>
  <c r="Q149" i="3"/>
  <c r="Q778" i="3"/>
  <c r="R974" i="3"/>
  <c r="V489" i="2" s="1"/>
  <c r="S984" i="3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S213" i="3"/>
  <c r="S963" i="3"/>
  <c r="W484" i="2" s="1"/>
  <c r="Q1108" i="3"/>
  <c r="Q1077" i="3"/>
  <c r="S1077" i="3"/>
  <c r="W543" i="2" s="1"/>
  <c r="S550" i="3"/>
  <c r="Q1104" i="3"/>
  <c r="R1104" i="3"/>
  <c r="S1104" i="3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S603" i="3"/>
  <c r="W302" i="2" s="1"/>
  <c r="S985" i="3"/>
  <c r="R1002" i="3"/>
  <c r="V502" i="2" s="1"/>
  <c r="Q1002" i="3"/>
  <c r="S882" i="3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Q447" i="3"/>
  <c r="R906" i="3"/>
  <c r="V454" i="2" s="1"/>
  <c r="Q906" i="3"/>
  <c r="S1014" i="3"/>
  <c r="W509" i="2" s="1"/>
  <c r="R258" i="3"/>
  <c r="V130" i="2" s="1"/>
  <c r="Q561" i="3"/>
  <c r="R561" i="3"/>
  <c r="S47" i="3"/>
  <c r="S92" i="3"/>
  <c r="R227" i="3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Q123" i="3"/>
  <c r="R543" i="3"/>
  <c r="V272" i="2" s="1"/>
  <c r="Q621" i="3"/>
  <c r="R873" i="3"/>
  <c r="V439" i="2" s="1"/>
  <c r="Q706" i="3"/>
  <c r="S658" i="3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Q832" i="3"/>
  <c r="R825" i="3"/>
  <c r="V415" i="2" s="1"/>
  <c r="S825" i="3"/>
  <c r="W415" i="2" s="1"/>
  <c r="Q825" i="3"/>
  <c r="Q523" i="3"/>
  <c r="S524" i="3"/>
  <c r="Q524" i="3"/>
  <c r="R524" i="3"/>
  <c r="R523" i="3"/>
  <c r="V263" i="2" s="1"/>
  <c r="Q11" i="3"/>
  <c r="R11" i="3"/>
  <c r="V7" i="2" s="1"/>
  <c r="S11" i="3"/>
  <c r="W7" i="2" s="1"/>
  <c r="S286" i="3"/>
  <c r="W144" i="2" s="1"/>
  <c r="R286" i="3"/>
  <c r="V144" i="2" s="1"/>
  <c r="Q286" i="3"/>
  <c r="S2" i="3"/>
  <c r="W2" i="2" s="1"/>
  <c r="Q2" i="3"/>
  <c r="W3135" i="2" l="1"/>
  <c r="W3330" i="2"/>
  <c r="W3336" i="2"/>
  <c r="V608" i="2"/>
  <c r="V3330" i="2"/>
  <c r="V3336" i="2"/>
  <c r="V835" i="2"/>
  <c r="W10" i="2"/>
  <c r="V971" i="2"/>
  <c r="W589" i="2"/>
  <c r="W828" i="2"/>
  <c r="W802" i="2"/>
  <c r="V573" i="2"/>
  <c r="V302" i="2"/>
  <c r="W461" i="2"/>
  <c r="V494" i="2"/>
  <c r="V407" i="2"/>
  <c r="V350" i="2"/>
  <c r="V619" i="2"/>
  <c r="V432" i="2"/>
  <c r="W188" i="2"/>
  <c r="W863" i="2"/>
  <c r="W608" i="2"/>
  <c r="W821" i="2"/>
  <c r="W452" i="2"/>
  <c r="W529" i="2"/>
  <c r="V323" i="2"/>
  <c r="V1007" i="2"/>
  <c r="V1005" i="2"/>
  <c r="V300" i="2"/>
  <c r="V817" i="2"/>
  <c r="V589" i="2"/>
  <c r="W677" i="2"/>
  <c r="W624" i="2"/>
  <c r="V412" i="2"/>
  <c r="V691" i="2"/>
  <c r="V59" i="2"/>
  <c r="V990" i="2"/>
  <c r="W761" i="2"/>
  <c r="V96" i="2"/>
  <c r="W24" i="2"/>
  <c r="W49" i="2"/>
  <c r="W420" i="2"/>
  <c r="W338" i="2"/>
  <c r="V644" i="2"/>
  <c r="V892" i="2"/>
  <c r="V2919" i="2"/>
  <c r="H230" i="17"/>
  <c r="D231" i="17"/>
  <c r="V154" i="2"/>
  <c r="W494" i="2"/>
  <c r="W254" i="2"/>
  <c r="V206" i="2"/>
  <c r="W327" i="2"/>
  <c r="W790" i="2"/>
  <c r="W916" i="2"/>
  <c r="W223" i="2"/>
  <c r="W554" i="2"/>
  <c r="V114" i="2"/>
  <c r="V184" i="2"/>
  <c r="W263" i="2"/>
  <c r="V162" i="2"/>
  <c r="V123" i="2"/>
  <c r="V703" i="2"/>
  <c r="W644" i="2"/>
  <c r="V1047" i="2"/>
  <c r="W1496" i="2"/>
  <c r="W788" i="2"/>
  <c r="V197" i="2"/>
  <c r="W609" i="2"/>
  <c r="V396" i="2"/>
  <c r="V419" i="2"/>
  <c r="V244" i="2"/>
  <c r="V670" i="2"/>
  <c r="W727" i="2"/>
  <c r="V268" i="2"/>
  <c r="W868" i="2"/>
  <c r="W1048" i="2"/>
  <c r="V804" i="2"/>
  <c r="W342" i="2"/>
  <c r="V596" i="2"/>
  <c r="W605" i="2"/>
  <c r="W330" i="2"/>
  <c r="V605" i="2"/>
  <c r="V524" i="2"/>
  <c r="V685" i="2"/>
  <c r="V1025" i="2"/>
  <c r="W41" i="2"/>
  <c r="W676" i="2"/>
  <c r="V312" i="2"/>
  <c r="V214" i="2"/>
  <c r="V17" i="2"/>
  <c r="V155" i="2"/>
  <c r="V823" i="2"/>
  <c r="V385" i="2"/>
  <c r="W125" i="2"/>
  <c r="V572" i="2"/>
  <c r="W108" i="2"/>
  <c r="W177" i="2"/>
  <c r="W14" i="2"/>
  <c r="V734" i="2"/>
  <c r="V707" i="2"/>
  <c r="W744" i="2"/>
  <c r="Q24" i="17"/>
  <c r="S24" i="17"/>
  <c r="W745" i="2"/>
  <c r="W442" i="2"/>
  <c r="V1021" i="2"/>
  <c r="W61" i="2"/>
  <c r="V577" i="2"/>
  <c r="W952" i="2"/>
  <c r="W406" i="2"/>
  <c r="V603" i="2"/>
  <c r="W1024" i="2"/>
  <c r="W127" i="2"/>
  <c r="V283" i="2"/>
  <c r="W495" i="2"/>
  <c r="W404" i="2"/>
  <c r="V360" i="2"/>
  <c r="V389" i="2"/>
  <c r="W274" i="2"/>
  <c r="W434" i="2"/>
  <c r="V828" i="2"/>
  <c r="W762" i="2"/>
  <c r="V814" i="2"/>
  <c r="W603" i="2"/>
  <c r="V29" i="2"/>
  <c r="W412" i="2"/>
  <c r="W882" i="2"/>
  <c r="W217" i="2"/>
  <c r="W700" i="2"/>
  <c r="V514" i="2"/>
  <c r="W865" i="2"/>
  <c r="V983" i="2"/>
  <c r="W664" i="2"/>
  <c r="W627" i="2"/>
  <c r="W726" i="2"/>
  <c r="V554" i="2"/>
  <c r="W719" i="2"/>
  <c r="W741" i="2"/>
  <c r="W258" i="2"/>
  <c r="W564" i="2"/>
  <c r="W290" i="2"/>
  <c r="W86" i="2"/>
  <c r="V864" i="2"/>
  <c r="W29" i="2"/>
  <c r="V903" i="2"/>
  <c r="W99" i="2"/>
  <c r="W279" i="2"/>
  <c r="V32" i="2"/>
  <c r="V253" i="2"/>
  <c r="V627" i="2"/>
  <c r="V344" i="2"/>
  <c r="W651" i="2"/>
  <c r="W756" i="2"/>
  <c r="V836" i="2"/>
  <c r="W643" i="2"/>
  <c r="V320" i="2"/>
  <c r="W323" i="2"/>
  <c r="V1494" i="2"/>
  <c r="V1500" i="2"/>
  <c r="V599" i="2"/>
  <c r="W732" i="2"/>
  <c r="V1496" i="2"/>
  <c r="V274" i="2"/>
  <c r="V1038" i="2"/>
  <c r="W446" i="2"/>
  <c r="W1495" i="2"/>
  <c r="W1501" i="2"/>
  <c r="D25" i="17"/>
  <c r="H24" i="17"/>
  <c r="W90" i="2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D232" i="17" l="1"/>
  <c r="H231" i="17"/>
  <c r="S25" i="17"/>
  <c r="Q25" i="17"/>
  <c r="D26" i="17"/>
  <c r="H25" i="17"/>
  <c r="H232" i="17" l="1"/>
  <c r="D233" i="17"/>
  <c r="S26" i="17"/>
  <c r="Q26" i="17"/>
  <c r="D27" i="17"/>
  <c r="H26" i="17"/>
  <c r="D234" i="17" l="1"/>
  <c r="H233" i="17"/>
  <c r="Q27" i="17"/>
  <c r="S27" i="17"/>
  <c r="D28" i="17"/>
  <c r="H27" i="17"/>
  <c r="H234" i="17" l="1"/>
  <c r="D235" i="17"/>
  <c r="Q28" i="17"/>
  <c r="S28" i="17"/>
  <c r="D29" i="17"/>
  <c r="H28" i="17"/>
  <c r="D236" i="17" l="1"/>
  <c r="H235" i="17"/>
  <c r="S29" i="17"/>
  <c r="Q29" i="17"/>
  <c r="D30" i="17"/>
  <c r="H29" i="17"/>
  <c r="H236" i="17" l="1"/>
  <c r="D237" i="17"/>
  <c r="S30" i="17"/>
  <c r="Q30" i="17"/>
  <c r="D31" i="17"/>
  <c r="H30" i="17"/>
  <c r="D238" i="17" l="1"/>
  <c r="H237" i="17"/>
  <c r="Q31" i="17"/>
  <c r="S31" i="17"/>
  <c r="D32" i="17"/>
  <c r="H31" i="17"/>
  <c r="H238" i="17" l="1"/>
  <c r="D239" i="17"/>
  <c r="Q32" i="17"/>
  <c r="S32" i="17"/>
  <c r="D33" i="17"/>
  <c r="H32" i="17"/>
  <c r="D240" i="17" l="1"/>
  <c r="H239" i="17"/>
  <c r="S33" i="17"/>
  <c r="Q33" i="17"/>
  <c r="D34" i="17"/>
  <c r="H33" i="17"/>
  <c r="H240" i="17" l="1"/>
  <c r="D241" i="17"/>
  <c r="S34" i="17"/>
  <c r="Q34" i="17"/>
  <c r="D35" i="17"/>
  <c r="H34" i="17"/>
  <c r="D242" i="17" l="1"/>
  <c r="H241" i="17"/>
  <c r="Q35" i="17"/>
  <c r="S35" i="17"/>
  <c r="D36" i="17"/>
  <c r="H35" i="17"/>
  <c r="H242" i="17" l="1"/>
  <c r="D243" i="17"/>
  <c r="Q36" i="17"/>
  <c r="S36" i="17"/>
  <c r="D37" i="17"/>
  <c r="H36" i="17"/>
  <c r="D244" i="17" l="1"/>
  <c r="H243" i="17"/>
  <c r="S37" i="17"/>
  <c r="Q37" i="17"/>
  <c r="D38" i="17"/>
  <c r="H37" i="17"/>
  <c r="H244" i="17" l="1"/>
  <c r="D245" i="17"/>
  <c r="S38" i="17"/>
  <c r="Q38" i="17"/>
  <c r="D39" i="17"/>
  <c r="H38" i="17"/>
  <c r="D246" i="17" l="1"/>
  <c r="H245" i="17"/>
  <c r="Q39" i="17"/>
  <c r="S39" i="17"/>
  <c r="D40" i="17"/>
  <c r="H39" i="17"/>
  <c r="H246" i="17" l="1"/>
  <c r="D247" i="17"/>
  <c r="Q40" i="17"/>
  <c r="S40" i="17"/>
  <c r="D41" i="17"/>
  <c r="H40" i="17"/>
  <c r="D248" i="17" l="1"/>
  <c r="H247" i="17"/>
  <c r="S41" i="17"/>
  <c r="Q41" i="17"/>
  <c r="D42" i="17"/>
  <c r="H41" i="17"/>
  <c r="H248" i="17" l="1"/>
  <c r="D249" i="17"/>
  <c r="S42" i="17"/>
  <c r="Q42" i="17"/>
  <c r="D43" i="17"/>
  <c r="H42" i="17"/>
  <c r="D250" i="17" l="1"/>
  <c r="H249" i="17"/>
  <c r="Q43" i="17"/>
  <c r="S43" i="17"/>
  <c r="D44" i="17"/>
  <c r="H43" i="17"/>
  <c r="H250" i="17" l="1"/>
  <c r="D251" i="17"/>
  <c r="Q44" i="17"/>
  <c r="S44" i="17"/>
  <c r="D45" i="17"/>
  <c r="H44" i="17"/>
  <c r="D252" i="17" l="1"/>
  <c r="H251" i="17"/>
  <c r="S45" i="17"/>
  <c r="Q45" i="17"/>
  <c r="D46" i="17"/>
  <c r="H45" i="17"/>
  <c r="H252" i="17" l="1"/>
  <c r="D253" i="17"/>
  <c r="S46" i="17"/>
  <c r="Q46" i="17"/>
  <c r="D47" i="17"/>
  <c r="H46" i="17"/>
  <c r="D254" i="17" l="1"/>
  <c r="H253" i="17"/>
  <c r="Q47" i="17"/>
  <c r="S47" i="17"/>
  <c r="D48" i="17"/>
  <c r="H47" i="17"/>
  <c r="H254" i="17" l="1"/>
  <c r="D255" i="17"/>
  <c r="Q48" i="17"/>
  <c r="S48" i="17"/>
  <c r="D49" i="17"/>
  <c r="H48" i="17"/>
  <c r="D256" i="17" l="1"/>
  <c r="H255" i="17"/>
  <c r="S49" i="17"/>
  <c r="Q49" i="17"/>
  <c r="D50" i="17"/>
  <c r="H49" i="17"/>
  <c r="H256" i="17" l="1"/>
  <c r="D257" i="17"/>
  <c r="S50" i="17"/>
  <c r="Q50" i="17"/>
  <c r="D51" i="17"/>
  <c r="H50" i="17"/>
  <c r="D258" i="17" l="1"/>
  <c r="H257" i="17"/>
  <c r="Q51" i="17"/>
  <c r="S51" i="17"/>
  <c r="D52" i="17"/>
  <c r="H51" i="17"/>
  <c r="H258" i="17" l="1"/>
  <c r="D259" i="17"/>
  <c r="Q52" i="17"/>
  <c r="S52" i="17"/>
  <c r="D53" i="17"/>
  <c r="H52" i="17"/>
  <c r="D260" i="17" l="1"/>
  <c r="H259" i="17"/>
  <c r="S53" i="17"/>
  <c r="Q53" i="17"/>
  <c r="D54" i="17"/>
  <c r="H53" i="17"/>
  <c r="H260" i="17" l="1"/>
  <c r="D261" i="17"/>
  <c r="S54" i="17"/>
  <c r="Q54" i="17"/>
  <c r="D55" i="17"/>
  <c r="H54" i="17"/>
  <c r="D262" i="17" l="1"/>
  <c r="H261" i="17"/>
  <c r="Q55" i="17"/>
  <c r="S55" i="17"/>
  <c r="D56" i="17"/>
  <c r="H55" i="17"/>
  <c r="H262" i="17" l="1"/>
  <c r="D263" i="17"/>
  <c r="Q56" i="17"/>
  <c r="S56" i="17"/>
  <c r="D57" i="17"/>
  <c r="H56" i="17"/>
  <c r="D264" i="17" l="1"/>
  <c r="H263" i="17"/>
  <c r="S57" i="17"/>
  <c r="Q57" i="17"/>
  <c r="D58" i="17"/>
  <c r="H57" i="17"/>
  <c r="H264" i="17" l="1"/>
  <c r="D265" i="17"/>
  <c r="S58" i="17"/>
  <c r="Q58" i="17"/>
  <c r="D59" i="17"/>
  <c r="H58" i="17"/>
  <c r="D266" i="17" l="1"/>
  <c r="H265" i="17"/>
  <c r="Q59" i="17"/>
  <c r="S59" i="17"/>
  <c r="D60" i="17"/>
  <c r="H59" i="17"/>
  <c r="H266" i="17" l="1"/>
  <c r="D267" i="17"/>
  <c r="Q60" i="17"/>
  <c r="S60" i="17"/>
  <c r="D61" i="17"/>
  <c r="H60" i="17"/>
  <c r="D268" i="17" l="1"/>
  <c r="H267" i="17"/>
  <c r="S61" i="17"/>
  <c r="Q61" i="17"/>
  <c r="D62" i="17"/>
  <c r="H61" i="17"/>
  <c r="H268" i="17" l="1"/>
  <c r="D269" i="17"/>
  <c r="S62" i="17"/>
  <c r="Q62" i="17"/>
  <c r="D63" i="17"/>
  <c r="H62" i="17"/>
  <c r="D270" i="17" l="1"/>
  <c r="H269" i="17"/>
  <c r="Q63" i="17"/>
  <c r="S63" i="17"/>
  <c r="D64" i="17"/>
  <c r="H63" i="17"/>
  <c r="H270" i="17" l="1"/>
  <c r="D271" i="17"/>
  <c r="Q64" i="17"/>
  <c r="S64" i="17"/>
  <c r="D65" i="17"/>
  <c r="H64" i="17"/>
  <c r="D272" i="17" l="1"/>
  <c r="H271" i="17"/>
  <c r="S65" i="17"/>
  <c r="Q65" i="17"/>
  <c r="D66" i="17"/>
  <c r="H65" i="17"/>
  <c r="H272" i="17" l="1"/>
  <c r="D273" i="17"/>
  <c r="S66" i="17"/>
  <c r="Q66" i="17"/>
  <c r="D67" i="17"/>
  <c r="H66" i="17"/>
  <c r="D274" i="17" l="1"/>
  <c r="H273" i="17"/>
  <c r="Q67" i="17"/>
  <c r="S67" i="17"/>
  <c r="D68" i="17"/>
  <c r="H67" i="17"/>
  <c r="H274" i="17" l="1"/>
  <c r="D275" i="17"/>
  <c r="Q68" i="17"/>
  <c r="S68" i="17"/>
  <c r="D69" i="17"/>
  <c r="H68" i="17"/>
  <c r="D276" i="17" l="1"/>
  <c r="H275" i="17"/>
  <c r="S69" i="17"/>
  <c r="Q69" i="17"/>
  <c r="D70" i="17"/>
  <c r="H69" i="17"/>
  <c r="H276" i="17" l="1"/>
  <c r="D277" i="17"/>
  <c r="S70" i="17"/>
  <c r="Q70" i="17"/>
  <c r="D71" i="17"/>
  <c r="H70" i="17"/>
  <c r="D278" i="17" l="1"/>
  <c r="H277" i="17"/>
  <c r="Q71" i="17"/>
  <c r="S71" i="17"/>
  <c r="D72" i="17"/>
  <c r="H71" i="17"/>
  <c r="H278" i="17" l="1"/>
  <c r="D279" i="17"/>
  <c r="Q72" i="17"/>
  <c r="S72" i="17"/>
  <c r="D73" i="17"/>
  <c r="H72" i="17"/>
  <c r="D280" i="17" l="1"/>
  <c r="H279" i="17"/>
  <c r="S73" i="17"/>
  <c r="Q73" i="17"/>
  <c r="D74" i="17"/>
  <c r="H73" i="17"/>
  <c r="H280" i="17" l="1"/>
  <c r="D281" i="17"/>
  <c r="S74" i="17"/>
  <c r="Q74" i="17"/>
  <c r="D75" i="17"/>
  <c r="H74" i="17"/>
  <c r="D282" i="17" l="1"/>
  <c r="H281" i="17"/>
  <c r="Q75" i="17"/>
  <c r="S75" i="17"/>
  <c r="D76" i="17"/>
  <c r="H75" i="17"/>
  <c r="H282" i="17" l="1"/>
  <c r="D283" i="17"/>
  <c r="Q76" i="17"/>
  <c r="S76" i="17"/>
  <c r="D77" i="17"/>
  <c r="H76" i="17"/>
  <c r="D284" i="17" l="1"/>
  <c r="H283" i="17"/>
  <c r="S77" i="17"/>
  <c r="Q77" i="17"/>
  <c r="D78" i="17"/>
  <c r="H77" i="17"/>
  <c r="H284" i="17" l="1"/>
  <c r="D285" i="17"/>
  <c r="S78" i="17"/>
  <c r="Q78" i="17"/>
  <c r="D79" i="17"/>
  <c r="H78" i="17"/>
  <c r="D286" i="17" l="1"/>
  <c r="H285" i="17"/>
  <c r="Q79" i="17"/>
  <c r="S79" i="17"/>
  <c r="D80" i="17"/>
  <c r="H79" i="17"/>
  <c r="H286" i="17" l="1"/>
  <c r="D287" i="17"/>
  <c r="Q80" i="17"/>
  <c r="S80" i="17"/>
  <c r="D81" i="17"/>
  <c r="H80" i="17"/>
  <c r="D288" i="17" l="1"/>
  <c r="H287" i="17"/>
  <c r="S81" i="17"/>
  <c r="Q81" i="17"/>
  <c r="D82" i="17"/>
  <c r="H81" i="17"/>
  <c r="H288" i="17" l="1"/>
  <c r="D289" i="17"/>
  <c r="S82" i="17"/>
  <c r="Q82" i="17"/>
  <c r="D83" i="17"/>
  <c r="H82" i="17"/>
  <c r="D290" i="17" l="1"/>
  <c r="H289" i="17"/>
  <c r="Q83" i="17"/>
  <c r="S83" i="17"/>
  <c r="D84" i="17"/>
  <c r="H83" i="17"/>
  <c r="H290" i="17" l="1"/>
  <c r="D291" i="17"/>
  <c r="Q84" i="17"/>
  <c r="S84" i="17"/>
  <c r="D85" i="17"/>
  <c r="H84" i="17"/>
  <c r="D292" i="17" l="1"/>
  <c r="H291" i="17"/>
  <c r="S85" i="17"/>
  <c r="Q85" i="17"/>
  <c r="D86" i="17"/>
  <c r="H85" i="17"/>
  <c r="H292" i="17" l="1"/>
  <c r="D293" i="17"/>
  <c r="S86" i="17"/>
  <c r="Q86" i="17"/>
  <c r="D87" i="17"/>
  <c r="H86" i="17"/>
  <c r="D294" i="17" l="1"/>
  <c r="H293" i="17"/>
  <c r="Q87" i="17"/>
  <c r="S87" i="17"/>
  <c r="D88" i="17"/>
  <c r="H87" i="17"/>
  <c r="H294" i="17" l="1"/>
  <c r="D295" i="17"/>
  <c r="Q88" i="17"/>
  <c r="S88" i="17"/>
  <c r="D89" i="17"/>
  <c r="H88" i="17"/>
  <c r="D296" i="17" l="1"/>
  <c r="H295" i="17"/>
  <c r="S89" i="17"/>
  <c r="Q89" i="17"/>
  <c r="D90" i="17"/>
  <c r="H89" i="17"/>
  <c r="H296" i="17" l="1"/>
  <c r="D297" i="17"/>
  <c r="S90" i="17"/>
  <c r="Q90" i="17"/>
  <c r="D91" i="17"/>
  <c r="H90" i="17"/>
  <c r="D298" i="17" l="1"/>
  <c r="H297" i="17"/>
  <c r="Q91" i="17"/>
  <c r="S91" i="17"/>
  <c r="D92" i="17"/>
  <c r="H91" i="17"/>
  <c r="H298" i="17" l="1"/>
  <c r="D299" i="17"/>
  <c r="H299" i="17" s="1"/>
  <c r="Q92" i="17"/>
  <c r="S92" i="17"/>
  <c r="D93" i="17"/>
  <c r="H92" i="17"/>
  <c r="S93" i="17" l="1"/>
  <c r="Q93" i="17"/>
  <c r="D94" i="17"/>
  <c r="H93" i="17"/>
  <c r="S94" i="17" l="1"/>
  <c r="Q94" i="17"/>
  <c r="D95" i="17"/>
  <c r="H94" i="17"/>
  <c r="Q95" i="17" l="1"/>
  <c r="S95" i="17"/>
  <c r="D96" i="17"/>
  <c r="H95" i="17"/>
  <c r="Q96" i="17" l="1"/>
  <c r="S96" i="17"/>
  <c r="D97" i="17"/>
  <c r="H96" i="17"/>
  <c r="S97" i="17" l="1"/>
  <c r="Q97" i="17"/>
  <c r="D98" i="17"/>
  <c r="H97" i="17"/>
  <c r="S98" i="17" l="1"/>
  <c r="Q98" i="17"/>
  <c r="D99" i="17"/>
  <c r="H98" i="17"/>
  <c r="Q99" i="17" l="1"/>
  <c r="S99" i="17"/>
  <c r="D100" i="17"/>
  <c r="H99" i="17"/>
  <c r="Q100" i="17" l="1"/>
  <c r="S100" i="17"/>
  <c r="D101" i="17"/>
  <c r="H100" i="17"/>
  <c r="S101" i="17" l="1"/>
  <c r="Q101" i="17"/>
  <c r="D102" i="17"/>
  <c r="H101" i="17"/>
  <c r="S102" i="17" l="1"/>
  <c r="Q102" i="17"/>
  <c r="D103" i="17"/>
  <c r="H102" i="17"/>
  <c r="Q103" i="17" l="1"/>
  <c r="S103" i="17"/>
  <c r="D104" i="17"/>
  <c r="H103" i="17"/>
  <c r="Q104" i="17" l="1"/>
  <c r="S104" i="17"/>
  <c r="D105" i="17"/>
  <c r="H104" i="17"/>
  <c r="S105" i="17" l="1"/>
  <c r="Q105" i="17"/>
  <c r="D106" i="17"/>
  <c r="H105" i="17"/>
  <c r="S106" i="17" l="1"/>
  <c r="Q106" i="17"/>
  <c r="D107" i="17"/>
  <c r="H106" i="17"/>
  <c r="Q107" i="17" l="1"/>
  <c r="S107" i="17"/>
  <c r="D108" i="17"/>
  <c r="H107" i="17"/>
  <c r="Q108" i="17" l="1"/>
  <c r="S108" i="17"/>
  <c r="D109" i="17"/>
  <c r="H108" i="17"/>
  <c r="S109" i="17" l="1"/>
  <c r="Q109" i="17"/>
  <c r="D110" i="17"/>
  <c r="H109" i="17"/>
  <c r="S110" i="17" l="1"/>
  <c r="Q110" i="17"/>
  <c r="D111" i="17"/>
  <c r="H110" i="17"/>
  <c r="Q111" i="17" l="1"/>
  <c r="S111" i="17"/>
  <c r="D112" i="17"/>
  <c r="H111" i="17"/>
  <c r="Q112" i="17" l="1"/>
  <c r="S112" i="17"/>
  <c r="D113" i="17"/>
  <c r="H112" i="17"/>
  <c r="S113" i="17" l="1"/>
  <c r="Q113" i="17"/>
  <c r="D114" i="17"/>
  <c r="H113" i="17"/>
  <c r="S114" i="17" l="1"/>
  <c r="Q114" i="17"/>
  <c r="D115" i="17"/>
  <c r="H114" i="17"/>
  <c r="Q115" i="17" l="1"/>
  <c r="S115" i="17"/>
  <c r="D116" i="17"/>
  <c r="H115" i="17"/>
  <c r="Q116" i="17" l="1"/>
  <c r="S116" i="17"/>
  <c r="D117" i="17"/>
  <c r="H116" i="17"/>
  <c r="S117" i="17" l="1"/>
  <c r="Q117" i="17"/>
  <c r="D118" i="17"/>
  <c r="H117" i="17"/>
  <c r="S118" i="17" l="1"/>
  <c r="Q118" i="17"/>
  <c r="D119" i="17"/>
  <c r="H118" i="17"/>
  <c r="Q119" i="17" l="1"/>
  <c r="S119" i="17"/>
  <c r="D120" i="17"/>
  <c r="H119" i="17"/>
  <c r="Q120" i="17" l="1"/>
  <c r="S120" i="17"/>
  <c r="D121" i="17"/>
  <c r="H120" i="17"/>
  <c r="S121" i="17" l="1"/>
  <c r="Q121" i="17"/>
  <c r="D122" i="17"/>
  <c r="H121" i="17"/>
  <c r="S122" i="17" l="1"/>
  <c r="Q122" i="17"/>
  <c r="D123" i="17"/>
  <c r="H122" i="17"/>
  <c r="Q123" i="17" l="1"/>
  <c r="S123" i="17"/>
  <c r="D124" i="17"/>
  <c r="H123" i="17"/>
  <c r="Q124" i="17" l="1"/>
  <c r="S124" i="17"/>
  <c r="D125" i="17"/>
  <c r="H124" i="17"/>
  <c r="S125" i="17" l="1"/>
  <c r="Q125" i="17"/>
  <c r="D126" i="17"/>
  <c r="H125" i="17"/>
  <c r="S126" i="17" l="1"/>
  <c r="Q126" i="17"/>
  <c r="D127" i="17"/>
  <c r="H126" i="17"/>
  <c r="Q127" i="17" l="1"/>
  <c r="S127" i="17"/>
  <c r="D128" i="17"/>
  <c r="H127" i="17"/>
  <c r="Q128" i="17" l="1"/>
  <c r="S128" i="17"/>
  <c r="D129" i="17"/>
  <c r="H129" i="17" s="1"/>
  <c r="H128" i="17"/>
  <c r="S129" i="17" l="1"/>
  <c r="Q129" i="17"/>
  <c r="D130" i="17"/>
  <c r="H130" i="17" s="1"/>
  <c r="D131" i="17" l="1"/>
  <c r="H131" i="17" s="1"/>
  <c r="S130" i="17"/>
  <c r="Q130" i="17"/>
  <c r="D132" i="17" l="1"/>
  <c r="H132" i="17" s="1"/>
  <c r="Q131" i="17"/>
  <c r="S131" i="17"/>
  <c r="D133" i="17" l="1"/>
  <c r="H133" i="17" s="1"/>
  <c r="Q132" i="17"/>
  <c r="S132" i="17"/>
  <c r="D134" i="17" l="1"/>
  <c r="S133" i="17"/>
  <c r="Q133" i="17"/>
  <c r="H134" i="17" l="1"/>
  <c r="Q134" i="17"/>
  <c r="D135" i="17"/>
  <c r="S134" i="17"/>
  <c r="H135" i="17" l="1"/>
  <c r="Q135" i="17"/>
  <c r="D136" i="17"/>
  <c r="S135" i="17"/>
  <c r="Q136" i="17" l="1"/>
  <c r="H136" i="17"/>
  <c r="D137" i="17"/>
  <c r="S136" i="17"/>
  <c r="Q137" i="17" l="1"/>
  <c r="H137" i="17"/>
  <c r="D138" i="17"/>
  <c r="S137" i="17"/>
  <c r="Q138" i="17" l="1"/>
  <c r="H138" i="17"/>
  <c r="D139" i="17"/>
  <c r="S138" i="17"/>
  <c r="Q139" i="17" l="1"/>
  <c r="H139" i="17"/>
  <c r="D140" i="17"/>
  <c r="S139" i="17"/>
  <c r="Q140" i="17" l="1"/>
  <c r="H140" i="17"/>
  <c r="D141" i="17"/>
  <c r="H141" i="17" s="1"/>
  <c r="D142" i="17" l="1"/>
  <c r="H142" i="17" s="1"/>
  <c r="Q141" i="17"/>
  <c r="D143" i="17" l="1"/>
  <c r="H143" i="17" s="1"/>
  <c r="Q142" i="17"/>
  <c r="D144" i="17" l="1"/>
  <c r="H144" i="17" s="1"/>
  <c r="Q143" i="17"/>
  <c r="D145" i="17" l="1"/>
  <c r="H145" i="17" s="1"/>
  <c r="Q144" i="17"/>
  <c r="D146" i="17" l="1"/>
  <c r="Q145" i="17"/>
  <c r="D147" i="17" l="1"/>
  <c r="H146" i="17"/>
  <c r="D148" i="17" l="1"/>
  <c r="H147" i="17"/>
  <c r="D149" i="17" l="1"/>
  <c r="H148" i="17"/>
  <c r="D150" i="17" l="1"/>
  <c r="H149" i="17"/>
  <c r="D151" i="17" l="1"/>
  <c r="H150" i="17"/>
  <c r="D152" i="17" l="1"/>
  <c r="H151" i="17"/>
  <c r="D153" i="17" l="1"/>
  <c r="H152" i="17"/>
  <c r="D154" i="17" l="1"/>
  <c r="H153" i="17"/>
  <c r="D155" i="17" l="1"/>
  <c r="H154" i="17"/>
  <c r="D156" i="17" l="1"/>
  <c r="H155" i="17"/>
  <c r="D157" i="17" l="1"/>
  <c r="H156" i="17"/>
  <c r="D158" i="17" l="1"/>
  <c r="H157" i="17"/>
  <c r="D159" i="17" l="1"/>
  <c r="H158" i="17"/>
  <c r="D160" i="17" l="1"/>
  <c r="H159" i="17"/>
  <c r="D161" i="17" l="1"/>
  <c r="H160" i="17"/>
  <c r="D162" i="17" l="1"/>
  <c r="H161" i="17"/>
  <c r="D163" i="17" l="1"/>
  <c r="H162" i="17"/>
  <c r="D164" i="17" l="1"/>
  <c r="H163" i="17"/>
  <c r="D165" i="17" l="1"/>
  <c r="H164" i="17"/>
  <c r="D166" i="17" l="1"/>
  <c r="H165" i="17"/>
  <c r="D167" i="17" l="1"/>
  <c r="H166" i="17"/>
  <c r="D168" i="17" l="1"/>
  <c r="H167" i="17"/>
  <c r="D169" i="17" l="1"/>
  <c r="H168" i="17"/>
  <c r="D170" i="17" l="1"/>
  <c r="H169" i="17"/>
  <c r="D171" i="17" l="1"/>
  <c r="H170" i="17"/>
  <c r="D172" i="17" l="1"/>
  <c r="H171" i="17"/>
  <c r="D173" i="17" l="1"/>
  <c r="H172" i="17"/>
  <c r="D174" i="17" l="1"/>
  <c r="H173" i="17"/>
  <c r="D175" i="17" l="1"/>
  <c r="H174" i="17"/>
  <c r="D176" i="17" l="1"/>
  <c r="H175" i="17"/>
  <c r="D177" i="17" l="1"/>
  <c r="H176" i="17"/>
  <c r="D178" i="17" l="1"/>
  <c r="H177" i="17"/>
  <c r="D179" i="17" l="1"/>
  <c r="H178" i="17"/>
  <c r="D180" i="17" l="1"/>
  <c r="H179" i="17"/>
  <c r="D181" i="17" l="1"/>
  <c r="H180" i="17"/>
  <c r="D182" i="17" l="1"/>
  <c r="H181" i="17"/>
  <c r="D183" i="17" l="1"/>
  <c r="H182" i="17"/>
  <c r="D184" i="17" l="1"/>
  <c r="H183" i="17"/>
  <c r="D185" i="17" l="1"/>
  <c r="H184" i="17"/>
  <c r="D186" i="17" l="1"/>
  <c r="H185" i="17"/>
  <c r="D187" i="17" l="1"/>
  <c r="H186" i="17"/>
  <c r="D188" i="17" l="1"/>
  <c r="H187" i="17"/>
  <c r="D189" i="17" l="1"/>
  <c r="H188" i="17"/>
  <c r="D190" i="17" l="1"/>
  <c r="H189" i="17"/>
  <c r="D191" i="17" l="1"/>
  <c r="H190" i="17"/>
  <c r="D192" i="17" l="1"/>
  <c r="H191" i="17"/>
  <c r="D193" i="17" l="1"/>
  <c r="H192" i="17"/>
  <c r="D194" i="17" l="1"/>
  <c r="H193" i="17"/>
  <c r="D195" i="17" l="1"/>
  <c r="H194" i="17"/>
  <c r="D196" i="17" l="1"/>
  <c r="H195" i="17"/>
  <c r="D197" i="17" l="1"/>
  <c r="H196" i="17"/>
  <c r="D198" i="17" l="1"/>
  <c r="H197" i="17"/>
  <c r="H198" i="17" l="1"/>
  <c r="D199" i="17"/>
  <c r="D200" i="17" l="1"/>
  <c r="H199" i="17"/>
  <c r="D201" i="17" l="1"/>
  <c r="H200" i="17"/>
  <c r="D202" i="17" l="1"/>
  <c r="H201" i="17"/>
  <c r="D203" i="17" l="1"/>
  <c r="H202" i="17"/>
  <c r="D204" i="17" l="1"/>
  <c r="H203" i="17"/>
  <c r="D205" i="17" l="1"/>
  <c r="H204" i="17"/>
  <c r="D206" i="17" l="1"/>
  <c r="H205" i="17"/>
  <c r="D207" i="17" l="1"/>
  <c r="H206" i="17"/>
  <c r="D208" i="17" l="1"/>
  <c r="H207" i="17"/>
  <c r="D209" i="17" l="1"/>
  <c r="H208" i="17"/>
  <c r="D210" i="17" l="1"/>
  <c r="H209" i="17"/>
  <c r="D211" i="17" l="1"/>
  <c r="H210" i="17"/>
  <c r="D212" i="17" l="1"/>
  <c r="H211" i="17"/>
  <c r="D213" i="17" l="1"/>
  <c r="H212" i="17"/>
  <c r="D214" i="17" l="1"/>
  <c r="H213" i="17"/>
  <c r="D215" i="17" l="1"/>
  <c r="H214" i="17"/>
  <c r="D216" i="17" l="1"/>
  <c r="H215" i="17"/>
  <c r="D217" i="17" l="1"/>
  <c r="H216" i="17"/>
  <c r="D218" i="17" l="1"/>
  <c r="H217" i="17"/>
  <c r="D219" i="17" l="1"/>
  <c r="H218" i="17"/>
  <c r="D220" i="17" l="1"/>
  <c r="H219" i="17"/>
  <c r="D221" i="17" l="1"/>
  <c r="H220" i="17"/>
  <c r="D222" i="17" l="1"/>
  <c r="H221" i="17"/>
  <c r="D223" i="17" l="1"/>
  <c r="H222" i="17"/>
  <c r="D224" i="17" l="1"/>
  <c r="H223" i="17"/>
  <c r="D225" i="17" l="1"/>
  <c r="H224" i="17"/>
  <c r="H225" i="17" l="1"/>
</calcChain>
</file>

<file path=xl/sharedStrings.xml><?xml version="1.0" encoding="utf-8"?>
<sst xmlns="http://schemas.openxmlformats.org/spreadsheetml/2006/main" count="52184" uniqueCount="4307">
  <si>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</si>
  <si>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</si>
  <si>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</si>
  <si>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</si>
  <si>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</si>
  <si>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</si>
  <si>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</si>
  <si>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</si>
  <si>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</si>
  <si>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</si>
  <si>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</si>
  <si>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</si>
  <si>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</si>
  <si>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</si>
  <si>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</si>
  <si>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</si>
  <si>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</si>
  <si>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</si>
  <si>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</si>
  <si>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</si>
  <si>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</si>
  <si>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</si>
  <si>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</si>
  <si>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</si>
  <si>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</si>
  <si>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</si>
  <si>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</si>
  <si>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</si>
  <si>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</si>
  <si>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</si>
  <si>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</si>
  <si>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</si>
  <si>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</si>
  <si>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</si>
  <si>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</si>
  <si>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</si>
  <si>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</si>
  <si>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</si>
  <si>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</si>
  <si>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</si>
  <si>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</si>
  <si>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</si>
  <si>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</si>
  <si>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</si>
  <si>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</si>
  <si>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</si>
  <si>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</si>
  <si>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</si>
  <si>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</si>
  <si>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</si>
  <si>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</si>
  <si>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</si>
  <si>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</si>
  <si>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</si>
  <si>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</si>
  <si>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</si>
  <si>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</si>
  <si>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</si>
  <si>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</si>
  <si>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</si>
  <si>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</si>
  <si>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</si>
  <si>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</si>
  <si>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</si>
  <si>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</si>
  <si>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</si>
  <si>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</si>
  <si>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</si>
  <si>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</si>
  <si>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</si>
  <si>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</si>
  <si>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</si>
  <si>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</si>
  <si>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</si>
  <si>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</si>
  <si>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</si>
  <si>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</si>
  <si>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</si>
  <si>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</si>
  <si>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</si>
  <si>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</si>
  <si>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</si>
  <si>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</si>
  <si>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</si>
  <si>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</si>
  <si>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</si>
  <si>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</si>
  <si>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</si>
  <si>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</si>
  <si>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</si>
  <si>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</si>
  <si>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</si>
  <si>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</si>
  <si>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</si>
  <si>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</si>
  <si>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</si>
  <si>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</si>
  <si>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</si>
  <si>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</si>
  <si>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</si>
  <si>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</si>
  <si>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</si>
  <si>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</si>
  <si>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</si>
  <si>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</si>
  <si>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</si>
  <si>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</si>
  <si>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</si>
  <si>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</si>
  <si>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</si>
  <si>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</si>
  <si>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</si>
  <si>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</si>
  <si>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</si>
  <si>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</si>
  <si>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</si>
  <si>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</si>
  <si>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</si>
  <si>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</si>
  <si>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</si>
  <si>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</si>
  <si>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</si>
  <si>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</si>
  <si>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</si>
  <si>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</si>
  <si>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</si>
  <si>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</si>
  <si>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</si>
  <si>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</si>
  <si>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</si>
  <si>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</si>
  <si>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</si>
  <si>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</si>
  <si>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</si>
  <si>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</si>
  <si>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</si>
  <si>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</si>
  <si>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</si>
  <si>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</si>
  <si>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</si>
  <si>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</si>
  <si>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</si>
  <si>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</si>
  <si>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</si>
  <si>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</si>
  <si>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</si>
  <si>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</si>
  <si>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</si>
  <si>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</si>
  <si>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</si>
  <si>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</si>
  <si>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</si>
  <si>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</si>
  <si>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</si>
  <si>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</si>
  <si>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</si>
  <si>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</si>
  <si>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</si>
  <si>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</si>
  <si>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</si>
  <si>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</si>
  <si>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</si>
  <si>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</si>
  <si>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</si>
  <si>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</si>
  <si>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</si>
  <si>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</si>
  <si>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</si>
  <si>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</si>
  <si>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</si>
  <si>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</si>
  <si>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</si>
  <si>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</si>
  <si>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</si>
  <si>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</si>
  <si>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</si>
  <si>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</si>
  <si>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</si>
  <si>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</si>
  <si>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</si>
  <si>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</si>
  <si>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</si>
  <si>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</si>
  <si>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</si>
  <si>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</si>
  <si>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</si>
  <si>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</si>
  <si>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</si>
  <si>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</si>
  <si>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</si>
  <si>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</si>
  <si>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</si>
  <si>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</si>
  <si>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</si>
  <si>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</si>
  <si>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</si>
  <si>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</si>
  <si>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</si>
  <si>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</si>
  <si>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</si>
  <si>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</si>
  <si>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</si>
  <si>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</si>
  <si>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</si>
  <si>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</si>
  <si>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</si>
  <si>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</si>
  <si>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</si>
  <si>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</si>
  <si>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</si>
  <si>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</si>
  <si>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</si>
  <si>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</si>
  <si>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</si>
  <si>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</si>
  <si>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</si>
  <si>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</si>
  <si>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</si>
  <si>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</si>
  <si>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</si>
  <si>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</si>
  <si>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</si>
  <si>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</si>
  <si>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</si>
  <si>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</si>
  <si>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</si>
  <si>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</si>
  <si>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</si>
  <si>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</si>
  <si>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</si>
  <si>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</si>
  <si>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</si>
  <si>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</si>
  <si>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</si>
  <si>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</si>
  <si>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</si>
  <si>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</si>
  <si>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</si>
  <si>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</si>
  <si>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</si>
  <si>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</si>
  <si>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</si>
  <si>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</si>
  <si>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</si>
  <si>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</si>
  <si>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</si>
  <si>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</si>
  <si>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</si>
  <si>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</si>
  <si>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</si>
  <si>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</si>
  <si>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</si>
  <si>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</si>
  <si>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</si>
  <si>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</si>
  <si>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</si>
  <si>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</si>
  <si>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</si>
  <si>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</si>
  <si>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</si>
  <si>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</si>
  <si>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</si>
  <si>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</si>
  <si>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</si>
  <si>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</si>
  <si>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</si>
  <si>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</si>
  <si>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</si>
  <si>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</si>
  <si>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</si>
  <si>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</si>
  <si>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</si>
  <si>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</si>
  <si>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</si>
  <si>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</si>
  <si>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</si>
  <si>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</si>
  <si>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</si>
  <si>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</si>
  <si>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</si>
  <si>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</si>
  <si>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</si>
  <si>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</si>
  <si>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</si>
  <si>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</si>
  <si>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</si>
  <si>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</si>
  <si>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</si>
  <si>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</si>
  <si>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</si>
  <si>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</si>
  <si>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</si>
  <si>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</si>
  <si>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</si>
  <si>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</si>
  <si>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</si>
  <si>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</si>
  <si>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</si>
  <si>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</si>
  <si>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</si>
  <si>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</si>
  <si>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</si>
  <si>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</si>
  <si>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</si>
  <si>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</si>
  <si>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</si>
  <si>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</si>
  <si>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</si>
  <si>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</si>
  <si>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</si>
  <si>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</si>
  <si>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</si>
  <si>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</si>
  <si>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</si>
  <si>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</si>
  <si>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</si>
  <si>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</si>
  <si>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</si>
  <si>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</si>
  <si>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</si>
  <si>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</si>
  <si>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</si>
  <si>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</si>
  <si>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</si>
  <si>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</si>
  <si>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</si>
  <si>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</si>
  <si>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</si>
  <si>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</si>
  <si>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</si>
  <si>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</si>
  <si>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</si>
  <si>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</si>
  <si>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</si>
  <si>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</si>
  <si>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</si>
  <si>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</si>
  <si>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</si>
  <si>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</si>
  <si>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</si>
  <si>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</si>
  <si>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</si>
  <si>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</si>
  <si>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</si>
  <si>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</si>
  <si>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</si>
  <si>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</si>
  <si>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</si>
  <si>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</si>
  <si>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</si>
  <si>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</si>
  <si>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</si>
  <si>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</si>
  <si>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</si>
  <si>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</si>
  <si>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</si>
  <si>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</si>
  <si>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</si>
  <si>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</si>
  <si>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</si>
  <si>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</si>
  <si>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</si>
  <si>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</si>
  <si>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</si>
  <si>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</si>
  <si>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</si>
  <si>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</si>
  <si>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</si>
  <si>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</si>
  <si>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</si>
  <si>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</si>
  <si>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</si>
  <si>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</si>
  <si>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</si>
  <si>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</si>
  <si>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</si>
  <si>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</si>
  <si>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</si>
  <si>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</si>
  <si>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</si>
  <si>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</si>
  <si>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</si>
  <si>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</si>
  <si>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</si>
  <si>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</si>
  <si>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</si>
  <si>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</si>
  <si>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</si>
  <si>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</si>
  <si>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</si>
  <si>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</si>
  <si>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</si>
  <si>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</si>
  <si>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</si>
  <si>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</si>
  <si>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</si>
  <si>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</si>
  <si>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</si>
  <si>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</si>
  <si>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</si>
  <si>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</si>
  <si>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</si>
  <si>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</si>
  <si>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</si>
  <si>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</si>
  <si>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</si>
  <si>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</si>
  <si>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</si>
  <si>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</si>
  <si>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</si>
  <si>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</si>
  <si>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</si>
  <si>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</si>
  <si>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</si>
  <si>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</si>
  <si>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</si>
  <si>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</si>
  <si>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</si>
  <si>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</si>
  <si>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</si>
  <si>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</si>
  <si>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</si>
  <si>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</si>
  <si>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</si>
  <si>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</si>
  <si>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</si>
  <si>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</si>
  <si>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</si>
  <si>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</si>
  <si>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</si>
  <si>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</si>
  <si>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</si>
  <si>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</si>
  <si>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</si>
  <si>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</si>
  <si>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</si>
  <si>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</si>
  <si>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</si>
  <si>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</si>
  <si>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</si>
  <si>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</si>
  <si>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</si>
  <si>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</si>
  <si>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</si>
  <si>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</si>
  <si>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</si>
  <si>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</si>
  <si>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</si>
  <si>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</si>
  <si>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</si>
  <si>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</si>
  <si>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</si>
  <si>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</si>
  <si>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</si>
  <si>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</si>
  <si>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</si>
  <si>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</si>
  <si>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</si>
  <si>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</si>
  <si>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</si>
  <si>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</si>
  <si>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</si>
  <si>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</si>
  <si>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</si>
  <si>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</si>
  <si>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</si>
  <si>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</si>
  <si>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</si>
  <si>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</si>
  <si>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</si>
  <si>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</si>
  <si>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</si>
  <si>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</si>
  <si>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</si>
  <si>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</si>
  <si>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</si>
  <si>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</si>
  <si>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</si>
  <si>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</si>
  <si>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</si>
  <si>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</si>
  <si>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</si>
  <si>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</si>
  <si>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</si>
  <si>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</si>
  <si>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</si>
  <si>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</si>
  <si>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</si>
  <si>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</si>
  <si>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</si>
  <si>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</si>
  <si>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</si>
  <si>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</si>
  <si>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</si>
  <si>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</si>
  <si>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</si>
  <si>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</si>
  <si>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</si>
  <si>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</si>
  <si>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</si>
  <si>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</si>
  <si>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</si>
  <si>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</si>
  <si>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</si>
  <si>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</si>
  <si>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</si>
  <si>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</si>
  <si>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</si>
  <si>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</si>
  <si>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</si>
  <si>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</si>
  <si>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</si>
  <si>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</si>
  <si>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</si>
  <si>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</si>
  <si>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</si>
  <si>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</si>
  <si>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</si>
  <si>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</si>
  <si>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</si>
  <si>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</si>
  <si>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</si>
  <si>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</si>
  <si>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</si>
  <si>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</si>
  <si>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</si>
  <si>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</si>
  <si>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</si>
  <si>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</si>
  <si>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</si>
  <si>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</si>
  <si>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</si>
  <si>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</si>
  <si>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</si>
  <si>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</si>
  <si>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</si>
  <si>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</si>
  <si>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</si>
  <si>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</si>
  <si>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</si>
  <si>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</si>
  <si>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</si>
  <si>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</si>
  <si>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</si>
  <si>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</si>
  <si>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</si>
  <si>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</si>
  <si>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</si>
  <si>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</si>
  <si>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</si>
  <si>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</si>
  <si>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</si>
  <si>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</si>
  <si>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</si>
  <si>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</si>
  <si>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</si>
  <si>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</si>
  <si>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</si>
  <si>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</si>
  <si>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</si>
  <si>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</si>
  <si>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</si>
  <si>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</si>
  <si>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</si>
  <si>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</si>
  <si>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</si>
  <si>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</si>
  <si>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</si>
  <si>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</si>
  <si>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</si>
  <si>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</si>
  <si>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</si>
  <si>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</si>
  <si>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</si>
  <si>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</si>
  <si>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</si>
  <si>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</si>
  <si>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</si>
  <si>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</si>
  <si>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</si>
  <si>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</si>
  <si>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</si>
  <si>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</si>
  <si>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</si>
  <si>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</si>
  <si>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</si>
  <si>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</si>
  <si>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</si>
  <si>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</si>
  <si>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</si>
  <si>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</si>
  <si>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</si>
  <si>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</si>
  <si>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</si>
  <si>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</si>
  <si>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</si>
  <si>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</si>
  <si>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</si>
  <si>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</si>
  <si>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</si>
  <si>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</si>
  <si>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</si>
  <si>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</si>
  <si>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</si>
  <si>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</si>
  <si>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</si>
  <si>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</si>
  <si>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</si>
  <si>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</si>
  <si>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</si>
  <si>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</si>
  <si>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</si>
  <si>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</si>
  <si>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</si>
  <si>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</si>
  <si>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</si>
  <si>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</si>
  <si>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</si>
  <si>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</si>
  <si>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</si>
  <si>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</si>
  <si>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</si>
  <si>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</si>
  <si>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</si>
  <si>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</si>
  <si>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</si>
  <si>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</si>
  <si>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</si>
  <si>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</si>
  <si>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</si>
  <si>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</si>
  <si>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</si>
  <si>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</si>
  <si>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</si>
  <si>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</si>
  <si>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</si>
  <si>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</si>
  <si>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</si>
  <si>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</si>
  <si>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</si>
  <si>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</si>
  <si>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</si>
  <si>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</si>
  <si>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</si>
  <si>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</si>
  <si>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</si>
  <si>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</si>
  <si>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</si>
  <si>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</si>
  <si>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</si>
  <si>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</si>
  <si>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</si>
  <si>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</si>
  <si>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</si>
  <si>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</si>
  <si>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</si>
  <si>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</si>
  <si>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</si>
  <si>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</si>
  <si>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</si>
  <si>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</si>
  <si>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</si>
  <si>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</si>
  <si>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</si>
  <si>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</si>
  <si>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</si>
  <si>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</si>
  <si>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</si>
  <si>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</si>
  <si>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</si>
  <si>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</si>
  <si>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</si>
  <si>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</si>
  <si>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</si>
  <si>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</si>
  <si>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</si>
  <si>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</si>
  <si>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</si>
  <si>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</si>
  <si>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</si>
  <si>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</si>
  <si>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</si>
  <si>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</si>
  <si>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</si>
  <si>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</si>
  <si>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</si>
  <si>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</si>
  <si>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</si>
  <si>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</si>
  <si>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</si>
  <si>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</si>
  <si>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</si>
  <si>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</si>
  <si>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</si>
  <si>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</si>
  <si>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</si>
  <si>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</si>
  <si>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</si>
  <si>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</si>
  <si>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</si>
  <si>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</si>
  <si>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</si>
  <si>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</si>
  <si>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</si>
  <si>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</si>
  <si>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</si>
  <si>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</si>
  <si>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</si>
  <si>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</si>
  <si>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</si>
  <si>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</si>
  <si>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</si>
  <si>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</si>
  <si>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</si>
  <si>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</si>
  <si>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</si>
  <si>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</si>
  <si>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</si>
  <si>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</si>
  <si>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</si>
  <si>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</si>
  <si>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</si>
  <si>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</si>
  <si>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</si>
  <si>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</si>
  <si>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</si>
  <si>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</si>
  <si>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</si>
  <si>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</si>
  <si>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</si>
  <si>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</si>
  <si>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</si>
  <si>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</si>
  <si>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</si>
  <si>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</si>
  <si>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</si>
  <si>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</si>
  <si>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</si>
  <si>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</si>
  <si>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</si>
  <si>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</si>
  <si>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</si>
  <si>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</si>
  <si>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</si>
  <si>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</si>
  <si>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</si>
  <si>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</si>
  <si>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</si>
  <si>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</si>
  <si>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</si>
  <si>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</si>
  <si>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</si>
  <si>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</si>
  <si>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</si>
  <si>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</si>
  <si>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</si>
  <si>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</si>
  <si>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</si>
  <si>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</si>
  <si>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</si>
  <si>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</si>
  <si>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</si>
  <si>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</si>
  <si>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</si>
  <si>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</si>
  <si>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</si>
  <si>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</si>
  <si>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</si>
  <si>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</si>
  <si>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</si>
  <si>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</si>
  <si>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</si>
  <si>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</si>
  <si>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</si>
  <si>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</si>
  <si>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</si>
  <si>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</si>
  <si>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</si>
  <si>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</si>
  <si>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</si>
  <si>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</si>
  <si>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</si>
  <si>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</si>
  <si>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</si>
  <si>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</si>
  <si>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</si>
  <si>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</si>
  <si>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</si>
  <si>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</si>
  <si>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</si>
  <si>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</si>
  <si>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</si>
  <si>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</si>
  <si>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</si>
  <si>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</si>
  <si>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</si>
  <si>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</si>
  <si>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</si>
  <si>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</si>
  <si>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</si>
  <si>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</si>
  <si>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</si>
  <si>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</si>
  <si>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</si>
  <si>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</si>
  <si>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</si>
  <si>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</si>
  <si>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</si>
  <si>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</si>
  <si>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</si>
  <si>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</si>
  <si>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</si>
  <si>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</si>
  <si>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</si>
  <si>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</si>
  <si>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</si>
  <si>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</si>
  <si>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</si>
  <si>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</si>
  <si>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</si>
  <si>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</si>
  <si>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</si>
  <si>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</si>
  <si>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</si>
  <si>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</si>
  <si>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</si>
  <si>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</si>
  <si>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</si>
  <si>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</si>
  <si>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</si>
  <si>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</si>
  <si>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</si>
  <si>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</si>
  <si>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</si>
  <si>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</si>
  <si>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</si>
  <si>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</si>
  <si>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</si>
  <si>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</si>
  <si>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</si>
  <si>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</si>
  <si>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</si>
  <si>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</si>
  <si>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</si>
  <si>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</si>
  <si>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</si>
  <si>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</si>
  <si>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</si>
  <si>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</si>
  <si>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</si>
  <si>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</si>
  <si>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</si>
  <si>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</si>
  <si>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</si>
  <si>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</si>
  <si>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</si>
  <si>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</si>
  <si>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</si>
  <si>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</si>
  <si>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</si>
  <si>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</si>
  <si>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</si>
  <si>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</si>
  <si>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</si>
  <si>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</si>
  <si>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</si>
  <si>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</si>
  <si>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</si>
  <si>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</si>
  <si>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</si>
  <si>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</si>
  <si>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</si>
  <si>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</si>
  <si>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</si>
  <si>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</si>
  <si>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</si>
  <si>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</si>
  <si>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</si>
  <si>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</si>
  <si>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</si>
  <si>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</si>
  <si>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</si>
  <si>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</si>
  <si>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</si>
  <si>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</si>
  <si>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</si>
  <si>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</si>
  <si>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</si>
  <si>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</si>
  <si>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</si>
  <si>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</si>
  <si>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</si>
  <si>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</si>
  <si>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</si>
  <si>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</si>
  <si>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</si>
  <si>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</si>
  <si>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</si>
  <si>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</si>
  <si>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</si>
  <si>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</si>
  <si>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</si>
  <si>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</si>
  <si>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</si>
  <si>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</si>
  <si>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</si>
  <si>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</si>
  <si>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</si>
  <si>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</si>
  <si>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</si>
  <si>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</si>
  <si>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</si>
  <si>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</si>
  <si>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</si>
  <si>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</si>
  <si>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</si>
  <si>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</si>
  <si>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</si>
  <si>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</si>
  <si>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</si>
  <si>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</si>
  <si>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</si>
  <si>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</si>
  <si>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</si>
  <si>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</si>
  <si>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</si>
  <si>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</si>
  <si>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</si>
  <si>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</si>
  <si>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</si>
  <si>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</si>
  <si>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</si>
  <si>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</si>
  <si>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</si>
  <si>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</si>
  <si>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</si>
  <si>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</si>
  <si>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</si>
  <si>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</si>
  <si>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</si>
  <si>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</si>
  <si>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</si>
  <si>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</si>
  <si>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</si>
  <si>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</si>
  <si>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</si>
  <si>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</si>
  <si>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</si>
  <si>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</si>
  <si>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</si>
  <si>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</si>
  <si>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</si>
  <si>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</si>
  <si>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</si>
  <si>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</si>
  <si>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</si>
  <si>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</si>
  <si>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</si>
  <si>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</si>
  <si>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</si>
  <si>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</si>
  <si>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</si>
  <si>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</si>
  <si>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</si>
  <si>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</si>
  <si>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</si>
  <si>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</si>
  <si>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</si>
  <si>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</si>
  <si>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</si>
  <si>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</si>
  <si>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</si>
  <si>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</si>
  <si>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</si>
  <si>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</si>
  <si>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</si>
  <si>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</si>
  <si>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</si>
  <si>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</si>
  <si>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</si>
  <si>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</si>
  <si>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</si>
  <si>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</si>
  <si>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</si>
  <si>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</si>
  <si>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</si>
  <si>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</si>
  <si>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</si>
  <si>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</si>
  <si>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</si>
  <si>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</si>
  <si>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</si>
  <si>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</si>
  <si>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</si>
  <si>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</si>
  <si>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</si>
  <si>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</si>
  <si>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</si>
  <si>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</si>
  <si>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</si>
  <si>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</si>
  <si>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</si>
  <si>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</si>
  <si>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</si>
  <si>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</si>
  <si>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</si>
  <si>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</si>
  <si>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</si>
  <si>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</si>
  <si>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</si>
  <si>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</si>
  <si>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</si>
  <si>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</si>
  <si>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</si>
  <si>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</si>
  <si>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</si>
  <si>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</si>
  <si>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</si>
  <si>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</si>
  <si>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</si>
  <si>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</si>
  <si>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</si>
  <si>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</si>
  <si>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</si>
  <si>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</si>
  <si>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</si>
  <si>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</si>
  <si>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</si>
  <si>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</si>
  <si>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</si>
  <si>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</si>
  <si>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</si>
  <si>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</si>
  <si>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</si>
  <si>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</si>
  <si>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</si>
  <si>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</si>
  <si>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</si>
  <si>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</si>
  <si>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</si>
  <si>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</si>
  <si>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</si>
  <si>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</si>
  <si>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</si>
  <si>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</si>
  <si>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</si>
  <si>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</si>
  <si>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</si>
  <si>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</si>
  <si>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</si>
  <si>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</si>
  <si>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</si>
  <si>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</si>
  <si>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</si>
  <si>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</si>
  <si>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</si>
  <si>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</si>
  <si>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</si>
  <si>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</si>
  <si>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</si>
  <si>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</si>
  <si>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</si>
  <si>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</si>
  <si>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</si>
  <si>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</si>
  <si>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</si>
  <si>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</si>
  <si>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</si>
  <si>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</si>
  <si>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</si>
  <si>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</si>
  <si>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</si>
  <si>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</si>
  <si>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</si>
  <si>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</si>
  <si>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</si>
  <si>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</si>
  <si>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</si>
  <si>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</si>
  <si>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</si>
  <si>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</si>
  <si>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</si>
  <si>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</si>
  <si>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</si>
  <si>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</si>
  <si>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</si>
  <si>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</si>
  <si>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</si>
  <si>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</si>
  <si>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</si>
  <si>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</si>
  <si>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</si>
  <si>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</si>
  <si>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</si>
  <si>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</si>
  <si>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</si>
  <si>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</si>
  <si>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</si>
  <si>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</si>
  <si>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</si>
  <si>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</si>
  <si>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</si>
  <si>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</si>
  <si>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</si>
  <si>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</si>
  <si>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</si>
  <si>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</si>
  <si>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</si>
  <si>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</si>
  <si>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</si>
  <si>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</si>
  <si>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</si>
  <si>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</si>
  <si>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</si>
  <si>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</si>
  <si>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</si>
  <si>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</si>
  <si>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</si>
  <si>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</si>
  <si>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</si>
  <si>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</si>
  <si>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</si>
  <si>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</si>
  <si>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</si>
  <si>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</si>
  <si>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</si>
  <si>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</si>
  <si>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</si>
  <si>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</si>
  <si>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</si>
  <si>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</si>
  <si>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</si>
  <si>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</si>
  <si>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</si>
  <si>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</si>
  <si>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</si>
  <si>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</si>
  <si>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</si>
  <si>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</si>
  <si>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</si>
  <si>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</si>
  <si>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</si>
  <si>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</si>
  <si>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</si>
  <si>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</si>
  <si>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</si>
  <si>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</si>
  <si>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</si>
  <si>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</si>
  <si>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</si>
  <si>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</si>
  <si>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</si>
  <si>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</si>
  <si>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</si>
  <si>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</si>
  <si>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</si>
  <si>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</si>
  <si>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</si>
  <si>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</si>
  <si>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</si>
  <si>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</si>
  <si>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</si>
  <si>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</si>
  <si>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</si>
  <si>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</si>
  <si>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</si>
  <si>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</si>
  <si>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</si>
  <si>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</si>
  <si>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</si>
  <si>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</si>
  <si>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</si>
  <si>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</si>
  <si>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</si>
  <si>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</si>
  <si>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</si>
  <si>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</si>
  <si>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</si>
  <si>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</si>
  <si>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</si>
  <si>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</si>
  <si>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</si>
  <si>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</si>
  <si>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</si>
  <si>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</si>
  <si>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</si>
  <si>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</si>
  <si>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</si>
  <si>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</si>
  <si>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</si>
  <si>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</si>
  <si>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</si>
  <si>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</si>
  <si>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</si>
  <si>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</si>
  <si>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</si>
  <si>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</si>
  <si>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</si>
  <si>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</si>
  <si>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</si>
  <si>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</si>
  <si>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</si>
  <si>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</si>
  <si>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</si>
  <si>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</si>
  <si>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</si>
  <si>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</si>
  <si>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</si>
  <si>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</si>
  <si>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</si>
  <si>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</si>
  <si>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</si>
  <si>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</si>
  <si>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</si>
  <si>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</si>
  <si>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</si>
  <si>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</si>
  <si>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</si>
  <si>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</si>
  <si>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</si>
  <si>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</si>
  <si>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</si>
  <si>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</si>
  <si>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</si>
  <si>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</si>
  <si>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</si>
  <si>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</si>
  <si>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</si>
  <si>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</si>
  <si>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</si>
  <si>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</si>
  <si>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</si>
  <si>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</si>
  <si>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</si>
  <si>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</si>
  <si>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</si>
  <si>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</si>
  <si>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</si>
  <si>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</si>
  <si>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</si>
  <si>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</si>
  <si>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</si>
  <si>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</si>
  <si>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</si>
  <si>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</si>
  <si>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</si>
  <si>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</si>
  <si>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</si>
  <si>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</si>
  <si>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</si>
  <si>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</si>
  <si>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</si>
  <si>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</si>
  <si>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</si>
  <si>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</si>
  <si>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</si>
  <si>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</si>
  <si>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</si>
  <si>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</si>
  <si>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</si>
  <si>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</si>
  <si>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</si>
  <si>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</si>
  <si>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</si>
  <si>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</si>
  <si>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</si>
  <si>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</si>
  <si>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</si>
  <si>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</si>
  <si>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</si>
  <si>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</si>
  <si>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</si>
  <si>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</si>
  <si>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</si>
  <si>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</si>
  <si>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</si>
  <si>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</si>
  <si>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</si>
  <si>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</si>
  <si>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</si>
  <si>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</si>
  <si>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</si>
  <si>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</si>
  <si>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</si>
  <si>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</si>
  <si>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</si>
  <si>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</si>
  <si>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</si>
  <si>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</si>
  <si>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</si>
  <si>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</si>
  <si>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</si>
  <si>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</si>
  <si>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</si>
  <si>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</si>
  <si>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</si>
  <si>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</si>
  <si>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</si>
  <si>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</si>
  <si>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</si>
  <si>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</si>
  <si>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</si>
  <si>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</si>
  <si>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</si>
  <si>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</si>
  <si>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</si>
  <si>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</si>
  <si>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</si>
  <si>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</si>
  <si>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</si>
  <si>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</si>
  <si>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</si>
  <si>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</si>
  <si>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</si>
  <si>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</si>
  <si>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</si>
  <si>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</si>
  <si>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</si>
  <si>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</si>
  <si>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</si>
  <si>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</si>
  <si>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</si>
  <si>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</si>
  <si>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</si>
  <si>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</si>
  <si>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</si>
  <si>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</si>
  <si>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</si>
  <si>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</si>
  <si>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</si>
  <si>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</si>
  <si>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</si>
  <si>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</si>
  <si>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</si>
  <si>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</si>
  <si>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</si>
  <si>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</si>
  <si>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</si>
  <si>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</si>
  <si>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</si>
  <si>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</si>
  <si>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</si>
  <si>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</si>
  <si>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</si>
  <si>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</si>
  <si>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</si>
  <si>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</si>
  <si>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</si>
  <si>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</si>
  <si>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</si>
  <si>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</si>
  <si>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</si>
  <si>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</si>
  <si>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</si>
  <si>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</si>
  <si>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</si>
  <si>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</si>
  <si>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</si>
  <si>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</si>
  <si>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</si>
  <si>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</si>
  <si>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</si>
  <si>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</si>
  <si>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</si>
  <si>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</si>
  <si>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</si>
  <si>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</si>
  <si>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</si>
  <si>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</si>
  <si>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</si>
  <si>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</si>
  <si>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</si>
  <si>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</si>
  <si>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</si>
  <si>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</si>
  <si>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</si>
  <si>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</si>
  <si>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</si>
  <si>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</si>
  <si>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</si>
  <si>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</si>
  <si>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</si>
  <si>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</si>
  <si>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</si>
  <si>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</si>
  <si>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</si>
  <si>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</si>
  <si>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</si>
  <si>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</si>
  <si>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</si>
  <si>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</si>
  <si>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</si>
  <si>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</si>
  <si>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</si>
  <si>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</si>
  <si>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</si>
  <si>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</si>
  <si>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</si>
  <si>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</si>
  <si>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</si>
  <si>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</si>
  <si>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</si>
  <si>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</si>
  <si>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</si>
  <si>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</si>
  <si>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</si>
  <si>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</si>
  <si>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</si>
  <si>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</si>
  <si>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</si>
  <si>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</si>
  <si>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</si>
  <si>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</si>
  <si>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</si>
  <si>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</si>
  <si>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</si>
  <si>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</si>
  <si>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</si>
  <si>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</si>
  <si>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</si>
  <si>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</si>
  <si>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</si>
  <si>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</si>
  <si>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</si>
  <si>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</si>
  <si>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</si>
  <si>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</si>
  <si>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</si>
  <si>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</si>
  <si>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</si>
  <si>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</si>
  <si>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</si>
  <si>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</si>
  <si>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</si>
  <si>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</si>
  <si>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</si>
  <si>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</si>
  <si>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</si>
  <si>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</si>
  <si>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</si>
  <si>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</si>
  <si>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</si>
  <si>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</si>
  <si>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</si>
  <si>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</si>
  <si>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</si>
  <si>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</si>
  <si>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</si>
  <si>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</si>
  <si>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</si>
  <si>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</si>
  <si>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</si>
  <si>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</si>
  <si>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</si>
  <si>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</si>
  <si>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</si>
  <si>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</si>
  <si>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</si>
  <si>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</si>
  <si>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</si>
  <si>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</si>
  <si>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</si>
  <si>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</si>
  <si>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</si>
  <si>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</si>
  <si>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</si>
  <si>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</si>
  <si>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</si>
  <si>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</si>
  <si>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</si>
  <si>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</si>
  <si>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</si>
  <si>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</si>
  <si>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</si>
  <si>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</si>
  <si>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</si>
  <si>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</si>
  <si>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</si>
  <si>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</si>
  <si>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</si>
  <si>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</si>
  <si>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</si>
  <si>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</si>
  <si>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</si>
  <si>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</si>
  <si>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</si>
  <si>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</si>
  <si>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</si>
  <si>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</si>
  <si>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</si>
  <si>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</si>
  <si>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</si>
  <si>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</si>
  <si>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</si>
  <si>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</si>
  <si>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</si>
  <si>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</si>
  <si>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</si>
  <si>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</si>
  <si>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</si>
  <si>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</si>
  <si>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</si>
  <si>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</si>
  <si>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</si>
  <si>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</si>
  <si>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</si>
  <si>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</si>
  <si>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</si>
  <si>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</si>
  <si>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</si>
  <si>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</si>
  <si>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</si>
  <si>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</si>
  <si>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</si>
  <si>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</si>
  <si>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</si>
  <si>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</si>
  <si>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</si>
  <si>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</si>
  <si>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</si>
  <si>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</si>
  <si>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</si>
  <si>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</si>
  <si>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</si>
  <si>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</si>
  <si>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</si>
  <si>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</si>
  <si>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</si>
  <si>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</si>
  <si>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</si>
  <si>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</si>
  <si>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</si>
  <si>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</si>
  <si>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</si>
  <si>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</si>
  <si>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</si>
  <si>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</si>
  <si>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</si>
  <si>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</si>
  <si>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</si>
  <si>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</si>
  <si>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</si>
  <si>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</si>
  <si>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</si>
  <si>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</si>
  <si>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</si>
  <si>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</si>
  <si>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</si>
  <si>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</si>
  <si>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</si>
  <si>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</si>
  <si>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</si>
  <si>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</si>
  <si>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</si>
  <si>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</si>
  <si>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</si>
  <si>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</si>
  <si>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</si>
  <si>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</si>
  <si>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</si>
  <si>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</si>
  <si>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</si>
  <si>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</si>
  <si>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</si>
  <si>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</si>
  <si>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</si>
  <si>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</si>
  <si>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</si>
  <si>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</si>
  <si>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</si>
  <si>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</si>
  <si>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</si>
  <si>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</si>
  <si>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</si>
  <si>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</si>
  <si>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</si>
  <si>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</si>
  <si>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</si>
  <si>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</si>
  <si>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</si>
  <si>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</si>
  <si>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</si>
  <si>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</si>
  <si>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</si>
  <si>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</si>
  <si>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</si>
  <si>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</si>
  <si>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</si>
  <si>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</si>
  <si>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</si>
  <si>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</si>
  <si>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</si>
  <si>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</si>
  <si>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</si>
  <si>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</si>
  <si>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</si>
  <si>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</si>
  <si>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</si>
  <si>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</si>
  <si>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</si>
  <si>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</si>
  <si>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</si>
  <si>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</si>
  <si>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</si>
  <si>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</si>
  <si>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</si>
  <si>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</si>
  <si>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</si>
  <si>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</si>
  <si>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</si>
  <si>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</si>
  <si>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</si>
  <si>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</si>
  <si>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</si>
  <si>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</si>
  <si>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</si>
  <si>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</si>
  <si>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</si>
  <si>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</si>
  <si>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</si>
  <si>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</si>
  <si>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</si>
  <si>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</si>
  <si>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</si>
  <si>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</si>
  <si>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</si>
  <si>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</si>
  <si>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</si>
  <si>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</si>
  <si>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</si>
  <si>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</si>
  <si>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</si>
  <si>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</si>
  <si>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</si>
  <si>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</si>
  <si>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</si>
  <si>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</si>
  <si>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</si>
  <si>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</si>
  <si>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</si>
  <si>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</si>
  <si>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</si>
  <si>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</si>
  <si>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</si>
  <si>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</si>
  <si>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</si>
  <si>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</si>
  <si>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</si>
  <si>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</si>
  <si>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</si>
  <si>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</si>
  <si>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</si>
  <si>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</si>
  <si>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</si>
  <si>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</si>
  <si>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</si>
  <si>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</si>
  <si>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</si>
  <si>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</si>
  <si>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</si>
  <si>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</si>
  <si>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</si>
  <si>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</si>
  <si>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</si>
  <si>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</si>
  <si>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</si>
  <si>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</si>
  <si>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</si>
  <si>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</si>
  <si>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</si>
  <si>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</si>
  <si>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</si>
  <si>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</si>
  <si>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</si>
  <si>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</si>
  <si>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</si>
  <si>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</si>
  <si>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</si>
  <si>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</si>
  <si>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</si>
  <si>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</si>
  <si>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</si>
  <si>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</si>
  <si>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</si>
  <si>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</si>
  <si>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</si>
  <si>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</si>
  <si>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</si>
  <si>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</si>
  <si>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</si>
  <si>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</si>
  <si>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</si>
  <si>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</si>
  <si>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</si>
  <si>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</si>
  <si>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</si>
  <si>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</si>
  <si>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</si>
  <si>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</si>
  <si>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</si>
  <si>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</si>
  <si>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</si>
  <si>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</si>
  <si>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</si>
  <si>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</si>
  <si>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</si>
  <si>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</si>
  <si>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</si>
  <si>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</si>
  <si>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</si>
  <si>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</si>
  <si>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</si>
  <si>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</si>
  <si>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</si>
  <si>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</si>
  <si>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</si>
  <si>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</si>
  <si>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</si>
  <si>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</si>
  <si>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</si>
  <si>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</si>
  <si>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</si>
  <si>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</si>
  <si>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</si>
  <si>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</si>
  <si>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</si>
  <si>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</si>
  <si>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</si>
  <si>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</si>
  <si>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</si>
  <si>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</si>
  <si>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</si>
  <si>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</si>
  <si>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</si>
  <si>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</si>
  <si>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</si>
  <si>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</si>
  <si>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</si>
  <si>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</si>
  <si>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</si>
  <si>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</si>
  <si>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</si>
  <si>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</si>
  <si>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</si>
  <si>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</si>
  <si>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</si>
  <si>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</si>
  <si>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</si>
  <si>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</si>
  <si>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</si>
  <si>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</si>
  <si>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</si>
  <si>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</si>
  <si>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</si>
  <si>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</si>
  <si>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</si>
  <si>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</si>
  <si>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</si>
  <si>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</si>
  <si>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</si>
  <si>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</si>
  <si>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</si>
  <si>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</si>
  <si>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</si>
  <si>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</si>
  <si>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</si>
  <si>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</si>
  <si>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</si>
  <si>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</si>
  <si>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</si>
  <si>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</si>
  <si>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</si>
  <si>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</si>
  <si>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</si>
  <si>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</si>
  <si>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</si>
  <si>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</si>
  <si>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</si>
  <si>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</si>
  <si>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</si>
  <si>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</si>
  <si>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</si>
  <si>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</si>
  <si>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</si>
  <si>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</si>
  <si>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</si>
  <si>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</si>
  <si>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</si>
  <si>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</si>
  <si>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</si>
  <si>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</si>
  <si>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</si>
  <si>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</si>
  <si>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</si>
  <si>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</si>
  <si>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</si>
  <si>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</si>
  <si>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</si>
  <si>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</si>
  <si>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</si>
  <si>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</si>
  <si>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</si>
  <si>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</si>
  <si>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</si>
  <si>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</si>
  <si>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</si>
  <si>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</si>
  <si>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</si>
  <si>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</si>
  <si>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</si>
  <si>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</si>
  <si>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</si>
  <si>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</si>
  <si>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</si>
  <si>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</si>
  <si>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</si>
  <si>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</si>
  <si>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</si>
  <si>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</si>
  <si>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</si>
  <si>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</si>
  <si>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</si>
  <si>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</si>
  <si>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</si>
  <si>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</si>
  <si>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</si>
  <si>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</si>
  <si>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</si>
  <si>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</si>
  <si>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</si>
  <si>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</si>
  <si>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</si>
  <si>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</si>
  <si>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</si>
  <si>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</si>
  <si>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</si>
  <si>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</si>
  <si>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</si>
  <si>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</si>
  <si>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</si>
  <si>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</si>
  <si>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</si>
  <si>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</si>
  <si>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</si>
  <si>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</si>
  <si>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</si>
  <si>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</si>
  <si>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</si>
  <si>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</si>
  <si>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</si>
  <si>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</si>
  <si>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</si>
  <si>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</si>
  <si>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</si>
  <si>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</si>
  <si>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</si>
  <si>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</si>
  <si>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</si>
  <si>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</si>
  <si>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</si>
  <si>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</si>
  <si>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</si>
  <si>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</si>
  <si>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</si>
  <si>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</si>
  <si>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</si>
  <si>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</si>
  <si>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</si>
  <si>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</si>
  <si>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</si>
  <si>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</si>
  <si>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</si>
  <si>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</si>
  <si>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</si>
  <si>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</si>
  <si>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</si>
  <si>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</si>
  <si>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</si>
  <si>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</si>
  <si>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</si>
  <si>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</si>
  <si>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</si>
  <si>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</si>
  <si>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</si>
  <si>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</si>
  <si>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</si>
  <si>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</si>
  <si>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</si>
  <si>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</si>
  <si>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</si>
  <si>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</si>
  <si>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</si>
  <si>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</si>
  <si>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</si>
  <si>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</si>
  <si>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</si>
  <si>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</si>
  <si>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</si>
  <si>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</si>
  <si>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</si>
  <si>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</si>
  <si>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</si>
  <si>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</si>
  <si>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</si>
  <si>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</si>
  <si>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</si>
  <si>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</si>
  <si>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</si>
  <si>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</si>
  <si>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</si>
  <si>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</si>
  <si>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</si>
  <si>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</si>
  <si>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</si>
  <si>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</si>
  <si>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</si>
  <si>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</si>
  <si>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</si>
  <si>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</si>
  <si>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</si>
  <si>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</si>
  <si>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</si>
  <si>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</si>
  <si>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</si>
  <si>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</si>
  <si>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</si>
  <si>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</si>
  <si>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</si>
  <si>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</si>
  <si>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</si>
  <si>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</si>
  <si>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</si>
  <si>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</si>
  <si>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</si>
  <si>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</si>
  <si>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</si>
  <si>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</si>
  <si>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</si>
  <si>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</si>
  <si>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</si>
  <si>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</si>
  <si>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</si>
  <si>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</si>
  <si>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</si>
  <si>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</si>
  <si>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</si>
  <si>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</si>
  <si>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</si>
  <si>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</si>
  <si>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</si>
  <si>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</si>
  <si>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</si>
  <si>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</si>
  <si>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</si>
  <si>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</si>
  <si>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</si>
  <si>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</si>
  <si>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</si>
  <si>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</si>
  <si>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</si>
  <si>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</si>
  <si>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</si>
  <si>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</si>
  <si>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</si>
  <si>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</si>
  <si>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</si>
  <si>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</si>
  <si>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</si>
  <si>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</si>
  <si>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</si>
  <si>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</si>
  <si>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</si>
  <si>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</si>
  <si>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</si>
  <si>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</si>
  <si>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</si>
  <si>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</si>
  <si>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</si>
  <si>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</si>
  <si>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</si>
  <si>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</si>
  <si>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2025.09.22 01:05:00</t>
  </si>
  <si>
    <t>2025.09.22 01:05:12</t>
  </si>
  <si>
    <t>2025.09.22 01:06:21</t>
  </si>
  <si>
    <t>2025.09.22 01:06:23</t>
  </si>
  <si>
    <t>2025.09.22 01:05:11</t>
  </si>
  <si>
    <t>2025.09.22 01:05:36</t>
  </si>
  <si>
    <t>2025.09.22 01:06:20</t>
  </si>
  <si>
    <t>2025.09.22 01:06:31</t>
  </si>
  <si>
    <t>2025.09.22 01:06:44</t>
  </si>
  <si>
    <t>2025.09.22 01:06:32</t>
  </si>
  <si>
    <t>2025.09.22 01:11:53</t>
  </si>
  <si>
    <t>2025.09.22 01:24:04</t>
  </si>
  <si>
    <t>2025.09.22 01:24:16</t>
  </si>
  <si>
    <t>2025.09.22 01:27:18</t>
  </si>
  <si>
    <t>2025.09.22 01:30:00</t>
  </si>
  <si>
    <t>2025.09.22 01:24:10</t>
  </si>
  <si>
    <t>2025.09.22 01:24:01</t>
  </si>
  <si>
    <t>2025.09.22 01:24:12</t>
  </si>
  <si>
    <t>2025.09.22 01:24:22</t>
  </si>
  <si>
    <t>2025.09.22 01:23:22</t>
  </si>
  <si>
    <t>2025.09.22 01:40:22</t>
  </si>
  <si>
    <t>2025.09.22 01:55:57</t>
  </si>
  <si>
    <t>2025.09.22 02:08:30</t>
  </si>
  <si>
    <t>2025.09.22 02:03:42</t>
  </si>
  <si>
    <t>2025.09.22 01:57:32</t>
  </si>
  <si>
    <t>2025.09.22 01:40:39</t>
  </si>
  <si>
    <t>2025.09.22 02:08:34</t>
  </si>
  <si>
    <t>2025.09.22 02:03:41</t>
  </si>
  <si>
    <t>2025.09.22 02:12:20</t>
  </si>
  <si>
    <t>2025.09.22 02:10:36</t>
  </si>
  <si>
    <t>2025.09.22 02:14:06</t>
  </si>
  <si>
    <t>2025.09.22 02:10:37</t>
  </si>
  <si>
    <t>2025.09.22 02:22:07</t>
  </si>
  <si>
    <t>2025.09.22 02:22:37</t>
  </si>
  <si>
    <t>2025.09.22 02:19:40</t>
  </si>
  <si>
    <t>2025.09.22 02:21:46</t>
  </si>
  <si>
    <t>2025.09.22 02:22:18</t>
  </si>
  <si>
    <t>2025.09.22 02:24:33</t>
  </si>
  <si>
    <t>2025.09.22 02:33:17</t>
  </si>
  <si>
    <t>2025.09.22 02:32:37</t>
  </si>
  <si>
    <t>[tp 3685.71]</t>
  </si>
  <si>
    <t>[tp 3686.80]</t>
  </si>
  <si>
    <t>[tp 3687.27]</t>
  </si>
  <si>
    <t>[tp 3686.47]</t>
  </si>
  <si>
    <t>[tp 3685.77]</t>
  </si>
  <si>
    <t>[tp 3687.77]</t>
  </si>
  <si>
    <t>[tp 3686.09]</t>
  </si>
  <si>
    <t>[sl 3687.25]</t>
  </si>
  <si>
    <t>[sl 3687.22]</t>
  </si>
  <si>
    <t>[sl 3687.21]</t>
  </si>
  <si>
    <t>[sl 3686.53]</t>
  </si>
  <si>
    <t>[sl 3686.23]</t>
  </si>
  <si>
    <t>[sl 3685.80]</t>
  </si>
  <si>
    <t>[sl 3685.39]</t>
  </si>
  <si>
    <t>[sl 3684.58]</t>
  </si>
  <si>
    <t>[sl 3684.51]</t>
  </si>
  <si>
    <t>[sl 3684.26]</t>
  </si>
  <si>
    <t>[sl 3683.76]</t>
  </si>
  <si>
    <t>[sl 3687.66]</t>
  </si>
  <si>
    <t>[tp 3688.86]</t>
  </si>
  <si>
    <t>[tp 3689.56]</t>
  </si>
  <si>
    <t>[tp 3689.61]</t>
  </si>
  <si>
    <t>[tp 3690.24]</t>
  </si>
  <si>
    <t>[tp 3690.36]</t>
  </si>
  <si>
    <t>[tp 3690.78]</t>
  </si>
  <si>
    <t>[tp 3690.86]</t>
  </si>
  <si>
    <t>[sl 3691.19]</t>
  </si>
  <si>
    <t>[sl 3691.16]</t>
  </si>
  <si>
    <t>[sl 3691.17]</t>
  </si>
  <si>
    <t>[sl 3689.61]</t>
  </si>
  <si>
    <t>[sl 3689.33]</t>
  </si>
  <si>
    <t>[sl 3688.44]</t>
  </si>
  <si>
    <t>[sl 3688.33]</t>
  </si>
  <si>
    <t>[sl 3688.29]</t>
  </si>
  <si>
    <t>strategy_23_demo</t>
  </si>
  <si>
    <t>strategy_24_demo</t>
  </si>
  <si>
    <t>[sl 3687.83]</t>
  </si>
  <si>
    <t>[tp 3687.46]</t>
  </si>
  <si>
    <t>[sl 3687.19]</t>
  </si>
  <si>
    <t>[sl 3687.17]</t>
  </si>
  <si>
    <t>[sl 3687.12]</t>
  </si>
  <si>
    <t>[sl 3687.07]</t>
  </si>
  <si>
    <t>[sl 3686.96]</t>
  </si>
  <si>
    <t>[tp 3686.97]</t>
  </si>
  <si>
    <t>[tp 3686.96]</t>
  </si>
  <si>
    <t>[sl 3687.20]</t>
  </si>
  <si>
    <t>[sl 3687.50]</t>
  </si>
  <si>
    <t>[sl 3687.49]</t>
  </si>
  <si>
    <t>[sl 3688.55]</t>
  </si>
  <si>
    <t>[sl 3689.25]</t>
  </si>
  <si>
    <t>[sl 3689.76]</t>
  </si>
  <si>
    <t>[sl 3689.80]</t>
  </si>
  <si>
    <t>[sl 3690.05]</t>
  </si>
  <si>
    <t>[sl 3690.30]</t>
  </si>
  <si>
    <t>[sl 3688.34]</t>
  </si>
  <si>
    <t>[sl 3687.64]</t>
  </si>
  <si>
    <t>2025-09-22</t>
  </si>
  <si>
    <t>Mon</t>
  </si>
  <si>
    <t>2025.09.22 04:00:05</t>
  </si>
  <si>
    <t>2025.09.22 03:09:42</t>
  </si>
  <si>
    <t>2025.09.22 02:45:05</t>
  </si>
  <si>
    <t>2025.09.22 04:00:06</t>
  </si>
  <si>
    <t>2025.09.22 04:01:22</t>
  </si>
  <si>
    <t>2025.09.22 02:45:59</t>
  </si>
  <si>
    <t>2025.09.22 02:43:04</t>
  </si>
  <si>
    <t>2025.09.22 02:42:53</t>
  </si>
  <si>
    <t>2025.09.22 02:41:18</t>
  </si>
  <si>
    <t>2025.09.22 02:43:19</t>
  </si>
  <si>
    <t>2025.09.22 03:12:14</t>
  </si>
  <si>
    <t>2025.09.22 03:08:30</t>
  </si>
  <si>
    <t>2025.09.22 03:12:44</t>
  </si>
  <si>
    <t>2025.09.22 04:00:07</t>
  </si>
  <si>
    <t>2025.09.22 04:00:44</t>
  </si>
  <si>
    <t>2025.09.22 03:24:17</t>
  </si>
  <si>
    <t>2025.09.22 04:00:10</t>
  </si>
  <si>
    <t>2025.09.22 03:25:17</t>
  </si>
  <si>
    <t>2025.09.22 03:54:15</t>
  </si>
  <si>
    <t>2025.09.22 03:59:44</t>
  </si>
  <si>
    <t>2025.09.22 04:02:56</t>
  </si>
  <si>
    <t>2025.09.22 04:05:36</t>
  </si>
  <si>
    <t>2025.09.22 04:02:03</t>
  </si>
  <si>
    <t>2025.09.22 04:10:04</t>
  </si>
  <si>
    <t>2025.09.22 04:16:29</t>
  </si>
  <si>
    <t>2025.09.22 04:19:25</t>
  </si>
  <si>
    <t>2025.09.22 04:26:51</t>
  </si>
  <si>
    <t>2025.09.22 04:26:46</t>
  </si>
  <si>
    <t>2025.09.22 04:19:29</t>
  </si>
  <si>
    <t>2025.09.22 04:19:11</t>
  </si>
  <si>
    <t>2025.09.22 04:29:12</t>
  </si>
  <si>
    <t>2025.09.22 04:29:23</t>
  </si>
  <si>
    <t>2025.09.22 04:41:24</t>
  </si>
  <si>
    <t>2025.09.22 04:30:45</t>
  </si>
  <si>
    <t>2025.09.22 04:42:16</t>
  </si>
  <si>
    <t>2025.09.22 04:33:40</t>
  </si>
  <si>
    <t>2025.09.22 04:41:22</t>
  </si>
  <si>
    <t>2025.09.22 04:33:12</t>
  </si>
  <si>
    <t>2025.09.22 04:41:01</t>
  </si>
  <si>
    <t>2025.09.22 04:50:14</t>
  </si>
  <si>
    <t>2025.09.22 04:33:38</t>
  </si>
  <si>
    <t>2025.09.22 04:43:12</t>
  </si>
  <si>
    <t>2025.09.22 04:39:32</t>
  </si>
  <si>
    <t>2025.09.22 04:49:28</t>
  </si>
  <si>
    <t>2025.09.22 05:30:15</t>
  </si>
  <si>
    <t>2025.09.22 04:49:02</t>
  </si>
  <si>
    <t>2025.09.22 04:44:12</t>
  </si>
  <si>
    <t>2025.09.22 04:50:44</t>
  </si>
  <si>
    <t>2025.09.22 04:48:51</t>
  </si>
  <si>
    <t>2025.09.22 04:45:54</t>
  </si>
  <si>
    <t>2025.09.22 04:51:28</t>
  </si>
  <si>
    <t>2025.09.22 04:48:11</t>
  </si>
  <si>
    <t>2025.09.22 05:05:25</t>
  </si>
  <si>
    <t>2025.09.22 05:05:32</t>
  </si>
  <si>
    <t>2025.09.22 05:04:19</t>
  </si>
  <si>
    <t>2025.09.22 04:58:10</t>
  </si>
  <si>
    <t>2025.09.22 04:58:58</t>
  </si>
  <si>
    <t>2025.09.22 05:04:09</t>
  </si>
  <si>
    <t>2025.09.22 05:06:50</t>
  </si>
  <si>
    <t>2025.09.22 05:13:03</t>
  </si>
  <si>
    <t>2025.09.22 05:33:36</t>
  </si>
  <si>
    <t>2025.09.22 05:29:12</t>
  </si>
  <si>
    <t>2025.09.22 05:34:56</t>
  </si>
  <si>
    <t>2025.09.22 05:35:05</t>
  </si>
  <si>
    <t>2025.09.22 05:34:03</t>
  </si>
  <si>
    <t>2025.09.22 05:34:58</t>
  </si>
  <si>
    <t>2025.09.22 05:35:15</t>
  </si>
  <si>
    <t>2025.09.22 05:47:23</t>
  </si>
  <si>
    <t>2025.09.22 06:13:55</t>
  </si>
  <si>
    <t>2025.09.22 05:47:30</t>
  </si>
  <si>
    <t>2025.09.22 05:43:55</t>
  </si>
  <si>
    <t>2025.09.22 05:46:41</t>
  </si>
  <si>
    <t>2025.09.22 06:22:17</t>
  </si>
  <si>
    <t>2025.09.22 05:48:39</t>
  </si>
  <si>
    <t>2025.09.22 05:46:47</t>
  </si>
  <si>
    <t>2025.09.22 06:05:45</t>
  </si>
  <si>
    <t>2025.09.22 06:03:08</t>
  </si>
  <si>
    <t>2025.09.22 05:52:19</t>
  </si>
  <si>
    <t>2025.09.22 06:03:24</t>
  </si>
  <si>
    <t>2025.09.22 06:05:29</t>
  </si>
  <si>
    <t>2025.09.22 06:02:15</t>
  </si>
  <si>
    <t>2025.09.22 06:17:42</t>
  </si>
  <si>
    <t>2025.09.22 06:47:36</t>
  </si>
  <si>
    <t>2025.09.22 06:55:46</t>
  </si>
  <si>
    <t>2025.09.22 06:22:32</t>
  </si>
  <si>
    <t>2025.09.22 06:16:28</t>
  </si>
  <si>
    <t>2025.09.22 06:17:43</t>
  </si>
  <si>
    <t>2025.09.22 06:18:00</t>
  </si>
  <si>
    <t>2025.09.22 06:29:31</t>
  </si>
  <si>
    <t>2025.09.22 06:49:15</t>
  </si>
  <si>
    <t>2025.09.22 06:20:25</t>
  </si>
  <si>
    <t>2025.09.22 06:26:51</t>
  </si>
  <si>
    <t>2025.09.22 06:42:00</t>
  </si>
  <si>
    <t>2025.09.22 06:38:10</t>
  </si>
  <si>
    <t>2025.09.22 06:38:00</t>
  </si>
  <si>
    <t>2025.09.22 06:43:52</t>
  </si>
  <si>
    <t>2025.09.22 06:44:30</t>
  </si>
  <si>
    <t>2025.09.22 06:45:47</t>
  </si>
  <si>
    <t>2025.09.22 06:44:31</t>
  </si>
  <si>
    <t>2025.09.22 07:07:06</t>
  </si>
  <si>
    <t>2025.09.22 06:56:20</t>
  </si>
  <si>
    <t>2025.09.22 07:03:00</t>
  </si>
  <si>
    <t>2025.09.22 07:05:07</t>
  </si>
  <si>
    <t>2025.09.22 07:03:27</t>
  </si>
  <si>
    <t>2025.09.22 07:10:14</t>
  </si>
  <si>
    <t>2025.09.22 07:10:26</t>
  </si>
  <si>
    <t>2025.09.22 07:10:19</t>
  </si>
  <si>
    <t>2025.09.22 07:16:38</t>
  </si>
  <si>
    <t>2025.09.22 07:18:22</t>
  </si>
  <si>
    <t>2025.09.22 07:38:42</t>
  </si>
  <si>
    <t>2025.09.22 07:40:21</t>
  </si>
  <si>
    <t>2025.09.22 07:37:24</t>
  </si>
  <si>
    <t>2025.09.22 08:13:43</t>
  </si>
  <si>
    <t>2025.09.22 07:39:12</t>
  </si>
  <si>
    <t>2025.09.22 08:16:36</t>
  </si>
  <si>
    <t>2025.09.22 08:06:46</t>
  </si>
  <si>
    <t>2025.09.22 08:06:47</t>
  </si>
  <si>
    <t>2025.09.22 08:02:46</t>
  </si>
  <si>
    <t>2025.09.22 08:06:57</t>
  </si>
  <si>
    <t>2025.09.22 08:06:42</t>
  </si>
  <si>
    <t>2025.09.22 08:29:32</t>
  </si>
  <si>
    <t>2025.09.22 08:16:33</t>
  </si>
  <si>
    <t>2025.09.22 08:26:40</t>
  </si>
  <si>
    <t>2025.09.22 08:20:04</t>
  </si>
  <si>
    <t>2025.09.22 08:17:33</t>
  </si>
  <si>
    <t>2025.09.22 08:22:15</t>
  </si>
  <si>
    <t>2025.09.22 08:18:31</t>
  </si>
  <si>
    <t>2025.09.22 08:18:41</t>
  </si>
  <si>
    <t>2025.09.22 08:35:57</t>
  </si>
  <si>
    <t>2025.09.22 09:11:39</t>
  </si>
  <si>
    <t>2025.09.22 08:34:29</t>
  </si>
  <si>
    <t>2025.09.22 08:52:00</t>
  </si>
  <si>
    <t>2025.09.22 08:36:05</t>
  </si>
  <si>
    <t>2025.09.22 08:42:54</t>
  </si>
  <si>
    <t>2025.09.22 08:50:22</t>
  </si>
  <si>
    <t>2025.09.22 08:52:03</t>
  </si>
  <si>
    <t>2025.09.22 08:51:49</t>
  </si>
  <si>
    <t>2025.09.22 08:42:53</t>
  </si>
  <si>
    <t>2025.09.22 08:43:39</t>
  </si>
  <si>
    <t>2025.09.22 09:05:17</t>
  </si>
  <si>
    <t>2025.09.22 08:50:23</t>
  </si>
  <si>
    <t>2025.09.22 08:58:08</t>
  </si>
  <si>
    <t>2025.09.22 08:53:08</t>
  </si>
  <si>
    <t>2025.09.22 09:21:02</t>
  </si>
  <si>
    <t>2025.09.22 09:07:49</t>
  </si>
  <si>
    <t>2025.09.22 09:24:02</t>
  </si>
  <si>
    <t>2025.09.22 09:25:19</t>
  </si>
  <si>
    <t>2025.09.22 09:25:10</t>
  </si>
  <si>
    <t>2025.09.22 09:20:23</t>
  </si>
  <si>
    <t>2025.09.22 09:30:33</t>
  </si>
  <si>
    <t>2025.09.22 09:41:19</t>
  </si>
  <si>
    <t>2025.09.22 09:39:42</t>
  </si>
  <si>
    <t>2025.09.22 09:34:11</t>
  </si>
  <si>
    <t>2025.09.22 09:34:09</t>
  </si>
  <si>
    <t>2025.09.22 09:34:33</t>
  </si>
  <si>
    <t>2025.09.22 09:34:30</t>
  </si>
  <si>
    <t>2025.09.22 09:44:17</t>
  </si>
  <si>
    <t>2025.09.22 09:45:15</t>
  </si>
  <si>
    <t>2025.09.22 09:44:15</t>
  </si>
  <si>
    <t>2025.09.22 09:50:43</t>
  </si>
  <si>
    <t>2025.09.22 09:47:23</t>
  </si>
  <si>
    <t>2025.09.22 09:54:54</t>
  </si>
  <si>
    <t>2025.09.22 09:54:56</t>
  </si>
  <si>
    <t>2025.09.22 09:53:41</t>
  </si>
  <si>
    <t>2025.09.22 10:02:12</t>
  </si>
  <si>
    <t>2025.09.22 10:02:31</t>
  </si>
  <si>
    <t>2025.09.22 10:11:34</t>
  </si>
  <si>
    <t>2025.09.22 10:09:09</t>
  </si>
  <si>
    <t>2025.09.22 10:09:51</t>
  </si>
  <si>
    <t>2025.09.22 10:11:30</t>
  </si>
  <si>
    <t>2025.09.22 10:22:04</t>
  </si>
  <si>
    <t>2025.09.22 10:30:40</t>
  </si>
  <si>
    <t>2025.09.22 10:21:40</t>
  </si>
  <si>
    <t>2025.09.22 10:18:31</t>
  </si>
  <si>
    <t>2025.09.22 10:31:05</t>
  </si>
  <si>
    <t>2025.09.22 10:20:18</t>
  </si>
  <si>
    <t>2025.09.22 10:22:18</t>
  </si>
  <si>
    <t>2025.09.22 10:25:30</t>
  </si>
  <si>
    <t>2025.09.22 10:22:15</t>
  </si>
  <si>
    <t>2025.09.22 10:21:39</t>
  </si>
  <si>
    <t>2025.09.22 10:29:18</t>
  </si>
  <si>
    <t>2025.09.22 10:23:22</t>
  </si>
  <si>
    <t>2025.09.22 10:29:17</t>
  </si>
  <si>
    <t>2025.09.22 10:28:58</t>
  </si>
  <si>
    <t>2025.09.22 10:28:27</t>
  </si>
  <si>
    <t>2025.09.22 10:26:29</t>
  </si>
  <si>
    <t>2025.09.22 10:28:57</t>
  </si>
  <si>
    <t>2025.09.22 11:07:57</t>
  </si>
  <si>
    <t>2025.09.22 11:09:41</t>
  </si>
  <si>
    <t>2025.09.22 11:07:09</t>
  </si>
  <si>
    <t>2025.09.22 10:38:34</t>
  </si>
  <si>
    <t>2025.09.22 10:37:12</t>
  </si>
  <si>
    <t>2025.09.22 10:41:08</t>
  </si>
  <si>
    <t>2025.09.22 10:40:00</t>
  </si>
  <si>
    <t>2025.09.22 11:04:55</t>
  </si>
  <si>
    <t>2025.09.22 11:04:06</t>
  </si>
  <si>
    <t>2025.09.22 10:41:38</t>
  </si>
  <si>
    <t>2025.09.22 10:41:55</t>
  </si>
  <si>
    <t>2025.09.22 11:07:49</t>
  </si>
  <si>
    <t>2025.09.22 11:04:02</t>
  </si>
  <si>
    <t>2025.09.22 11:08:26</t>
  </si>
  <si>
    <t>2025.09.22 11:19:42</t>
  </si>
  <si>
    <t>2025.09.22 11:27:05</t>
  </si>
  <si>
    <t>2025.09.22 11:47:16</t>
  </si>
  <si>
    <t>2025.09.22 11:26:53</t>
  </si>
  <si>
    <t>2025.09.22 11:44:13</t>
  </si>
  <si>
    <t>2025.09.22 11:44:47</t>
  </si>
  <si>
    <t>2025.09.22 11:25:47</t>
  </si>
  <si>
    <t>2025.09.22 11:13:25</t>
  </si>
  <si>
    <t>2025.09.22 11:28:37</t>
  </si>
  <si>
    <t>2025.09.22 11:25:54</t>
  </si>
  <si>
    <t>2025.09.22 11:44:28</t>
  </si>
  <si>
    <t>2025.09.22 12:04:16</t>
  </si>
  <si>
    <t>2025.09.22 11:39:25</t>
  </si>
  <si>
    <t>2025.09.22 11:47:17</t>
  </si>
  <si>
    <t>2025.09.22 11:38:52</t>
  </si>
  <si>
    <t>2025.09.22 11:44:14</t>
  </si>
  <si>
    <t>2025.09.22 11:43:14</t>
  </si>
  <si>
    <t>2025.09.22 11:44:52</t>
  </si>
  <si>
    <t>2025.09.22 11:38:50</t>
  </si>
  <si>
    <t>2025.09.22 11:38:42</t>
  </si>
  <si>
    <t>2025.09.22 11:43:55</t>
  </si>
  <si>
    <t>2025.09.22 12:04:18</t>
  </si>
  <si>
    <t>2025.09.22 12:19:15</t>
  </si>
  <si>
    <t>2025.09.22 11:51:12</t>
  </si>
  <si>
    <t>2025.09.22 12:18:56</t>
  </si>
  <si>
    <t>2025.09.22 12:19:59</t>
  </si>
  <si>
    <t>2025.09.22 12:19:57</t>
  </si>
  <si>
    <t>[sl 3687.34]</t>
  </si>
  <si>
    <t>[sl 3686.84]</t>
  </si>
  <si>
    <t>[sl 3686.75]</t>
  </si>
  <si>
    <t>[tp 3686.78]</t>
  </si>
  <si>
    <t>[sl 3687.56]</t>
  </si>
  <si>
    <t>[tp 3685.84]</t>
  </si>
  <si>
    <t>[sl 3686.66]</t>
  </si>
  <si>
    <t>[sl 3689.53]</t>
  </si>
  <si>
    <t>[sl 3690.34]</t>
  </si>
  <si>
    <t>[sl 3688.40]</t>
  </si>
  <si>
    <t>[sl 3687.70]</t>
  </si>
  <si>
    <t>[sl 3687.93]</t>
  </si>
  <si>
    <t>[sl 3687.96]</t>
  </si>
  <si>
    <t>[sl 3690.53]</t>
  </si>
  <si>
    <t>[sl 3691.43]</t>
  </si>
  <si>
    <t>[sl 3691.46]</t>
  </si>
  <si>
    <t>[tp 3691.40]</t>
  </si>
  <si>
    <t>[tp 3692.05]</t>
  </si>
  <si>
    <t>[tp 3692.10]</t>
  </si>
  <si>
    <t>[tp 3692.73]</t>
  </si>
  <si>
    <t>[tp 3692.90]</t>
  </si>
  <si>
    <t>[tp 3693.40]</t>
  </si>
  <si>
    <t>[tp 3693.32]</t>
  </si>
  <si>
    <t>[sl 3691.14]</t>
  </si>
  <si>
    <t>[sl 3689.88]</t>
  </si>
  <si>
    <t>[sl 3689.86]</t>
  </si>
  <si>
    <t>[tp 3692.97]</t>
  </si>
  <si>
    <t>[sl 3691.42]</t>
  </si>
  <si>
    <t>[sl 3691.44]</t>
  </si>
  <si>
    <t>[sl 3687.75]</t>
  </si>
  <si>
    <t>[tp 3693.44]</t>
  </si>
  <si>
    <t>[sl 3695.29]</t>
  </si>
  <si>
    <t>[sl 3695.22]</t>
  </si>
  <si>
    <t>[sl 3692.77]</t>
  </si>
  <si>
    <t>[sl 3692.39]</t>
  </si>
  <si>
    <t>[sl 3692.38]</t>
  </si>
  <si>
    <t>[sl 3692.07]</t>
  </si>
  <si>
    <t>[sl 3691.85]</t>
  </si>
  <si>
    <t>[sl 3691.78]</t>
  </si>
  <si>
    <t>[sl 3691.77]</t>
  </si>
  <si>
    <t>[sl 3691.35]</t>
  </si>
  <si>
    <t>[sl 3691.27]</t>
  </si>
  <si>
    <t>[sl 3690.40]</t>
  </si>
  <si>
    <t>[sl 3690.28]</t>
  </si>
  <si>
    <t>[sl 3690.31]</t>
  </si>
  <si>
    <t>[sl 3693.08]</t>
  </si>
  <si>
    <t>[sl 3693.43]</t>
  </si>
  <si>
    <t>[sl 3693.38]</t>
  </si>
  <si>
    <t>[sl 3689.10]</t>
  </si>
  <si>
    <t>[tp 3689.38]</t>
  </si>
  <si>
    <t>[tp 3688.84]</t>
  </si>
  <si>
    <t>[sl 3690.16]</t>
  </si>
  <si>
    <t>[tp 3688.38]</t>
  </si>
  <si>
    <t>[sl 3689.78]</t>
  </si>
  <si>
    <t>[tp 3688.13]</t>
  </si>
  <si>
    <t>[tp 3687.68]</t>
  </si>
  <si>
    <t>[sl 3688.42]</t>
  </si>
  <si>
    <t>[sl 3688.51]</t>
  </si>
  <si>
    <t>[tp 3687.38]</t>
  </si>
  <si>
    <t>[tp 3686.88]</t>
  </si>
  <si>
    <t>[sl 3688.14]</t>
  </si>
  <si>
    <t>[sl 3688.12]</t>
  </si>
  <si>
    <t>[sl 3689.57]</t>
  </si>
  <si>
    <t>[sl 3690.27]</t>
  </si>
  <si>
    <t>[sl 3690.57]</t>
  </si>
  <si>
    <t>[sl 3691.07]</t>
  </si>
  <si>
    <t>[sl 3691.08]</t>
  </si>
  <si>
    <t>[sl 3691.21]</t>
  </si>
  <si>
    <t>[sl 3691.40]</t>
  </si>
  <si>
    <t>[sl 3687.71]</t>
  </si>
  <si>
    <t>[sl 3687.38]</t>
  </si>
  <si>
    <t>[sl 3691.56]</t>
  </si>
  <si>
    <t>[sl 3692.49]</t>
  </si>
  <si>
    <t>[sl 3690.94]</t>
  </si>
  <si>
    <t>[sl 3690.90]</t>
  </si>
  <si>
    <t>[sl 3689.91]</t>
  </si>
  <si>
    <t>[sl 3689.27]</t>
  </si>
  <si>
    <t>[sl 3688.76]</t>
  </si>
  <si>
    <t>[sl 3688.77]</t>
  </si>
  <si>
    <t>[sl 3688.39]</t>
  </si>
  <si>
    <t>[tp 3686.98]</t>
  </si>
  <si>
    <t>[tp 3686.28]</t>
  </si>
  <si>
    <t>[tp 3685.83]</t>
  </si>
  <si>
    <t>[sl 3686.83]</t>
  </si>
  <si>
    <t>[sl 3687.33]</t>
  </si>
  <si>
    <t>[sl 3687.41]</t>
  </si>
  <si>
    <t>[sl 3688.66]</t>
  </si>
  <si>
    <t>[sl 3689.12]</t>
  </si>
  <si>
    <t>[sl 3689.55]</t>
  </si>
  <si>
    <t>[sl 3689.74]</t>
  </si>
  <si>
    <t>[sl 3689.92]</t>
  </si>
  <si>
    <t>[sl 3690.60]</t>
  </si>
  <si>
    <t>[tp 3690.96]</t>
  </si>
  <si>
    <t>[sl 3690.25]</t>
  </si>
  <si>
    <t>[sl 3690.24]</t>
  </si>
  <si>
    <t>[sl 3690.00]</t>
  </si>
  <si>
    <t>[sl 3689.98]</t>
  </si>
  <si>
    <t>[sl 3689.13]</t>
  </si>
  <si>
    <t>[sl 3691.48]</t>
  </si>
  <si>
    <t>[tp 3691.65]</t>
  </si>
  <si>
    <t>[tp 3692.13]</t>
  </si>
  <si>
    <t>[tp 3692.68]</t>
  </si>
  <si>
    <t>[tp 3693.29]</t>
  </si>
  <si>
    <t>[tp 3693.36]</t>
  </si>
  <si>
    <t>[tp 3693.33]</t>
  </si>
  <si>
    <t>[sl 3693.74]</t>
  </si>
  <si>
    <t>[tp 3694.68]</t>
  </si>
  <si>
    <t>[tp 3694.82]</t>
  </si>
  <si>
    <t>[tp 3694.81]</t>
  </si>
  <si>
    <t>[tp 3695.03]</t>
  </si>
  <si>
    <t>[tp 3695.31]</t>
  </si>
  <si>
    <t>[tp 3695.89]</t>
  </si>
  <si>
    <t>[sl 3696.05]</t>
  </si>
  <si>
    <t>[sl 3695.94]</t>
  </si>
  <si>
    <t>[sl 3695.98]</t>
  </si>
  <si>
    <t>[sl 3695.54]</t>
  </si>
  <si>
    <t>[sl 3694.59]</t>
  </si>
  <si>
    <t>[sl 3694.29]</t>
  </si>
  <si>
    <t>[sl 3693.79]</t>
  </si>
  <si>
    <t>[sl 3693.35]</t>
  </si>
  <si>
    <t>[sl 3692.83]</t>
  </si>
  <si>
    <t>[sl 3692.56]</t>
  </si>
  <si>
    <t>[sl 3692.28]</t>
  </si>
  <si>
    <t>[sl 3691.62]</t>
  </si>
  <si>
    <t>[sl 3692.26]</t>
  </si>
  <si>
    <t>[tp 3690.69]</t>
  </si>
  <si>
    <t>[sl 3690.79]</t>
  </si>
  <si>
    <t>[sl 3690.86]</t>
  </si>
  <si>
    <t>[sl 3690.84]</t>
  </si>
  <si>
    <t>[sl 3691.29]</t>
  </si>
  <si>
    <t>[sl 3691.32]</t>
  </si>
  <si>
    <t>[sl 3693.05]</t>
  </si>
  <si>
    <t>[sl 3693.60]</t>
  </si>
  <si>
    <t>[sl 3693.85]</t>
  </si>
  <si>
    <t>[sl 3693.87]</t>
  </si>
  <si>
    <t>[sl 3693.88]</t>
  </si>
  <si>
    <t>[sl 3694.10]</t>
  </si>
  <si>
    <t>[sl 3694.39]</t>
  </si>
  <si>
    <t>[tp 3694.56]</t>
  </si>
  <si>
    <t>[sl 3695.19]</t>
  </si>
  <si>
    <t>[tp 3694.97]</t>
  </si>
  <si>
    <t>[tp 3695.67]</t>
  </si>
  <si>
    <t>[tp 3696.47]</t>
  </si>
  <si>
    <t>[tp 3696.81]</t>
  </si>
  <si>
    <t>[tp 3696.97]</t>
  </si>
  <si>
    <t>[sl 3697.07]</t>
  </si>
  <si>
    <t>[sl 3697.05]</t>
  </si>
  <si>
    <t>[sl 3697.04]</t>
  </si>
  <si>
    <t>[sl 3696.20]</t>
  </si>
  <si>
    <t>[tp 3698.66]</t>
  </si>
  <si>
    <t>[sl 3698.12]</t>
  </si>
  <si>
    <t>[sl 3697.56]</t>
  </si>
  <si>
    <t>[tp 3699.31]</t>
  </si>
  <si>
    <t>[tp 3699.36]</t>
  </si>
  <si>
    <t>[sl 3698.01]</t>
  </si>
  <si>
    <t>[tp 3700.16]</t>
  </si>
  <si>
    <t>[tp 3700.18]</t>
  </si>
  <si>
    <t>[sl 3698.91]</t>
  </si>
  <si>
    <t>[sl 3698.48]</t>
  </si>
  <si>
    <t>[sl 3698.18]</t>
  </si>
  <si>
    <t>[sl 3696.64]</t>
  </si>
  <si>
    <t>[sl 3696.30]</t>
  </si>
  <si>
    <t>[sl 3695.82]</t>
  </si>
  <si>
    <t>[sl 3695.80]</t>
  </si>
  <si>
    <t>[sl 3695.84]</t>
  </si>
  <si>
    <t>[sl 3700.18]</t>
  </si>
  <si>
    <t>[sl 3699.84]</t>
  </si>
  <si>
    <t>[tp 3701.22]</t>
  </si>
  <si>
    <t>[tp 3701.89]</t>
  </si>
  <si>
    <t>[tp 3701.88]</t>
  </si>
  <si>
    <t>[sl 3701.77]</t>
  </si>
  <si>
    <t>[tp 3702.72]</t>
  </si>
  <si>
    <t>[tp 3703.22]</t>
  </si>
  <si>
    <t>[sl 3705.67]</t>
  </si>
  <si>
    <t>[sl 3705.68]</t>
  </si>
  <si>
    <t>[sl 3705.65]</t>
  </si>
  <si>
    <t>[tp 3707.26]</t>
  </si>
  <si>
    <t>[tp 3707.96]</t>
  </si>
  <si>
    <t>[tp 3708.76]</t>
  </si>
  <si>
    <t>[tp 3709.26]</t>
  </si>
  <si>
    <t>[sl 3712.10]</t>
  </si>
  <si>
    <t>[sl 3713.83]</t>
  </si>
  <si>
    <t>[sl 3713.80]</t>
  </si>
  <si>
    <t>[sl 3715.05]</t>
  </si>
  <si>
    <t>[sl 3714.90]</t>
  </si>
  <si>
    <t>[sl 3715.95]</t>
  </si>
  <si>
    <t>[sl 3715.93]</t>
  </si>
  <si>
    <t>[sl 3715.82]</t>
  </si>
  <si>
    <t>[sl 3716.86]</t>
  </si>
  <si>
    <t>[sl 3716.83]</t>
  </si>
  <si>
    <t>[sl 3718.74]</t>
  </si>
  <si>
    <t>[sl 3718.70]</t>
  </si>
  <si>
    <t>[sl 3718.72]</t>
  </si>
  <si>
    <t>[sl 3716.24]</t>
  </si>
  <si>
    <t>[sl 3715.96]</t>
  </si>
  <si>
    <t>[sl 3715.77]</t>
  </si>
  <si>
    <t>[sl 3715.54]</t>
  </si>
  <si>
    <t>[sl 3715.24]</t>
  </si>
  <si>
    <t>[sl 3714.74]</t>
  </si>
  <si>
    <t>[sl 3712.87]</t>
  </si>
  <si>
    <t>[sl 3713.50]</t>
  </si>
  <si>
    <t>[sl 3713.12]</t>
  </si>
  <si>
    <t>[sl 3711.80]</t>
  </si>
  <si>
    <t>[sl 3711.66]</t>
  </si>
  <si>
    <t>[sl 3711.78]</t>
  </si>
  <si>
    <t>[sl 3711.40]</t>
  </si>
  <si>
    <t>[tp 3710.11]</t>
  </si>
  <si>
    <t>[tp 3709.74]</t>
  </si>
  <si>
    <t>[sl 3709.22]</t>
  </si>
  <si>
    <t>[tp 3709.42]</t>
  </si>
  <si>
    <t>[sl 3709.89]</t>
  </si>
  <si>
    <t>[sl 3710.53]</t>
  </si>
  <si>
    <t>[sl 3710.56]</t>
  </si>
  <si>
    <t>[sl 3710.54]</t>
  </si>
  <si>
    <t>[tp 3708.82]</t>
  </si>
  <si>
    <t>[sl 3710.10]</t>
  </si>
  <si>
    <t>[sl 3710.09]</t>
  </si>
  <si>
    <t>[sl 3711.20]</t>
  </si>
  <si>
    <t>[sl 3711.90]</t>
  </si>
  <si>
    <t>[sl 3712.09]</t>
  </si>
  <si>
    <t>[sl 3712.20]</t>
  </si>
  <si>
    <t>[sl 3712.70]</t>
  </si>
  <si>
    <t>[sl 3712.77]</t>
  </si>
  <si>
    <t>[sl 3712.79]</t>
  </si>
  <si>
    <t>[sl 3713.25]</t>
  </si>
  <si>
    <t>[sl 3712.92]</t>
  </si>
  <si>
    <t>DEMO_strategy_27</t>
  </si>
  <si>
    <t>[sl 3714.10]</t>
  </si>
  <si>
    <t>[tp 3714.05]</t>
  </si>
  <si>
    <t>[sl 3714.61]</t>
  </si>
  <si>
    <t>[tp 3714.96]</t>
  </si>
  <si>
    <t>[tp 3714.94]</t>
  </si>
  <si>
    <t>[tp 3714.89]</t>
  </si>
  <si>
    <t>[tp 3715.66]</t>
  </si>
  <si>
    <t>[sl 3714.24]</t>
  </si>
  <si>
    <t>[sl 3714.25]</t>
  </si>
  <si>
    <t>[sl 3714.04]</t>
  </si>
  <si>
    <t>[sl 3713.16]</t>
  </si>
  <si>
    <t>[sl 3712.46]</t>
  </si>
  <si>
    <t>strategy_28.py</t>
  </si>
  <si>
    <t>DEMO_strategy_25</t>
  </si>
  <si>
    <t>DEMO_strategy_26</t>
  </si>
  <si>
    <t>[tp 3715.89]</t>
  </si>
  <si>
    <t>[tp 3716.16]</t>
  </si>
  <si>
    <t>[tp 3716.19]</t>
  </si>
  <si>
    <t>[tp 3716.89]</t>
  </si>
  <si>
    <t>[tp 3716.86]</t>
  </si>
  <si>
    <t>[sl 3716.07]</t>
  </si>
  <si>
    <t>[tp 3717.29]</t>
  </si>
  <si>
    <t>[tp 3717.69]</t>
  </si>
  <si>
    <t>[tp 3718.17]</t>
  </si>
  <si>
    <t>[tp 3717.67]</t>
  </si>
  <si>
    <t>[tp 3718.36]</t>
  </si>
  <si>
    <t>[tp 3719.43]</t>
  </si>
  <si>
    <t>[sl 3718.18]</t>
  </si>
  <si>
    <t>[sl 3717.52]</t>
  </si>
  <si>
    <t>[sl 3717.82]</t>
  </si>
  <si>
    <t>[sl 3717.45]</t>
  </si>
  <si>
    <t>[sl 3717.48]</t>
  </si>
  <si>
    <t>[tp 3719.26]</t>
  </si>
  <si>
    <t>[tp 3719.39]</t>
  </si>
  <si>
    <t>[tp 3719.96]</t>
  </si>
  <si>
    <t>[sl 3719.06]</t>
  </si>
  <si>
    <t>[sl 3718.03]</t>
  </si>
  <si>
    <t>[sl 3718.85]</t>
  </si>
  <si>
    <t>[sl 3718.84]</t>
  </si>
  <si>
    <t>[sl 3718.73]</t>
  </si>
  <si>
    <t>[sl 3718.26]</t>
  </si>
  <si>
    <t>[tp 3720.11]</t>
  </si>
  <si>
    <t>[tp 3720.44]</t>
  </si>
  <si>
    <t>[tp 3720.52]</t>
  </si>
  <si>
    <t>[tp 3720.76]</t>
  </si>
  <si>
    <t>[tp 3720.81]</t>
  </si>
  <si>
    <t>[tp 3720.98]</t>
  </si>
  <si>
    <t>[tp 3720.97]</t>
  </si>
  <si>
    <t>[tp 3721.03]</t>
  </si>
  <si>
    <t>[tp 3721.26]</t>
  </si>
  <si>
    <t>[tp 3722.11]</t>
  </si>
  <si>
    <t>[tp 3722.02]</t>
  </si>
  <si>
    <t>[sl 3721.54]</t>
  </si>
  <si>
    <t>[sl 3721.49]</t>
  </si>
  <si>
    <t>[sl 3719.86]</t>
  </si>
  <si>
    <t>[sl 3720.20]</t>
  </si>
  <si>
    <t>[sl 3719.44]</t>
  </si>
  <si>
    <t>[tp 3722.86]</t>
  </si>
  <si>
    <t>[tp 3723.62]</t>
  </si>
  <si>
    <t>[tp 3724.16]</t>
  </si>
  <si>
    <t>[tp 3724.36]</t>
  </si>
  <si>
    <t>[tp 3724.43]</t>
  </si>
  <si>
    <t>01:00-04:00 &amp; 10:00-17:00</t>
  </si>
  <si>
    <t>2025.09.22 12:23:27</t>
  </si>
  <si>
    <t>2025.09.22 12:22:07</t>
  </si>
  <si>
    <t>2025.09.22 12:22:06</t>
  </si>
  <si>
    <t>2025.09.22 12:24:31</t>
  </si>
  <si>
    <t>2025.09.22 12:23:28</t>
  </si>
  <si>
    <t>2025.09.22 12:31:28</t>
  </si>
  <si>
    <t>2025.09.22 12:28:21</t>
  </si>
  <si>
    <t>2025.09.22 12:30:22</t>
  </si>
  <si>
    <t>2025.09.22 12:28:05</t>
  </si>
  <si>
    <t>2025.09.22 12:31:27</t>
  </si>
  <si>
    <t>2025.09.22 12:31:26</t>
  </si>
  <si>
    <t>2025.09.22 12:31:12</t>
  </si>
  <si>
    <t>2025.09.22 12:31:05</t>
  </si>
  <si>
    <t>2025.09.22 12:41:08</t>
  </si>
  <si>
    <t>2025.09.22 13:22:58</t>
  </si>
  <si>
    <t>2025.09.22 12:36:54</t>
  </si>
  <si>
    <t>2025.09.22 12:43:52</t>
  </si>
  <si>
    <t>2025.09.22 12:56:50</t>
  </si>
  <si>
    <t>2025.09.22 12:50:19</t>
  </si>
  <si>
    <t>2025.09.22 12:56:44</t>
  </si>
  <si>
    <t>2025.09.22 12:47:33</t>
  </si>
  <si>
    <t>2025.09.22 12:50:12</t>
  </si>
  <si>
    <t>2025.09.22 12:58:35</t>
  </si>
  <si>
    <t>2025.09.22 13:01:21</t>
  </si>
  <si>
    <t>2025.09.22 13:33:56</t>
  </si>
  <si>
    <t>2025.09.22 12:57:50</t>
  </si>
  <si>
    <t>2025.09.22 13:01:32</t>
  </si>
  <si>
    <t>2025.09.22 13:07:00</t>
  </si>
  <si>
    <t>2025.09.22 13:06:55</t>
  </si>
  <si>
    <t>2025.09.22 13:07:05</t>
  </si>
  <si>
    <t>2025.09.22 13:23:42</t>
  </si>
  <si>
    <t>2025.09.22 13:34:41</t>
  </si>
  <si>
    <t>2025.09.22 13:35:07</t>
  </si>
  <si>
    <t>2025.09.22 13:19:48</t>
  </si>
  <si>
    <t>2025.09.22 13:25:47</t>
  </si>
  <si>
    <t>2025.09.22 13:39:26</t>
  </si>
  <si>
    <t>2025.09.22 13:39:29</t>
  </si>
  <si>
    <t>2025.09.22 13:55:45</t>
  </si>
  <si>
    <t>2025.09.22 13:39:30</t>
  </si>
  <si>
    <t>2025.09.22 13:35:06</t>
  </si>
  <si>
    <t>2025.09.22 13:56:15</t>
  </si>
  <si>
    <t>2025.09.22 14:41:49</t>
  </si>
  <si>
    <t>2025.09.22 14:41:46</t>
  </si>
  <si>
    <t>2025.09.22 13:56:26</t>
  </si>
  <si>
    <t>2025.09.22 13:56:16</t>
  </si>
  <si>
    <t>2025.09.22 13:42:44</t>
  </si>
  <si>
    <t>2025.09.22 13:52:07</t>
  </si>
  <si>
    <t>2025.09.22 14:41:19</t>
  </si>
  <si>
    <t>2025.09.22 14:41:12</t>
  </si>
  <si>
    <t>2025.09.22 13:55:43</t>
  </si>
  <si>
    <t>2025.09.22 13:55:17</t>
  </si>
  <si>
    <t>2025.09.22 14:41:00</t>
  </si>
  <si>
    <t>2025.09.22 14:41:01</t>
  </si>
  <si>
    <t>2025.09.22 14:01:00</t>
  </si>
  <si>
    <t>2025.09.22 14:40:50</t>
  </si>
  <si>
    <t>2025.09.22 14:40:48</t>
  </si>
  <si>
    <t>2025.09.22 14:41:13</t>
  </si>
  <si>
    <t>2025.09.22 14:45:22</t>
  </si>
  <si>
    <t>2025.09.22 14:45:32</t>
  </si>
  <si>
    <t>2025.09.22 14:50:11</t>
  </si>
  <si>
    <t>2025.09.22 14:49:21</t>
  </si>
  <si>
    <t>2025.09.22 14:56:19</t>
  </si>
  <si>
    <t>2025.09.22 14:51:58</t>
  </si>
  <si>
    <t>[sl 3723.70]</t>
  </si>
  <si>
    <t>[sl 3723.69]</t>
  </si>
  <si>
    <t>[tp 3724.86]</t>
  </si>
  <si>
    <t>[tp 3724.88]</t>
  </si>
  <si>
    <t>[tp 3725.67]</t>
  </si>
  <si>
    <t>[tp 3726.35]</t>
  </si>
  <si>
    <t>[sl 3724.69]</t>
  </si>
  <si>
    <t>[sl 3724.67]</t>
  </si>
  <si>
    <t>[sl 3724.66]</t>
  </si>
  <si>
    <t>[tp 3726.18]</t>
  </si>
  <si>
    <t>[sl 3725.44]</t>
  </si>
  <si>
    <t>[sl 3724.81]</t>
  </si>
  <si>
    <t>[sl 3724.05]</t>
  </si>
  <si>
    <t>[sl 3723.35]</t>
  </si>
  <si>
    <t>[sl 3722.86]</t>
  </si>
  <si>
    <t>[sl 3722.63]</t>
  </si>
  <si>
    <t>[sl 3722.55]</t>
  </si>
  <si>
    <t>[sl 3722.48]</t>
  </si>
  <si>
    <t>[sl 3722.14]</t>
  </si>
  <si>
    <t>[sl 3722.13]</t>
  </si>
  <si>
    <t>[sl 3721.81]</t>
  </si>
  <si>
    <t>[sl 3721.85]</t>
  </si>
  <si>
    <t>[sl 3721.75]</t>
  </si>
  <si>
    <t>[sl 3721.66]</t>
  </si>
  <si>
    <t>[sl 3721.68]</t>
  </si>
  <si>
    <t>[sl 3722.06]</t>
  </si>
  <si>
    <t>[sl 3721.09]</t>
  </si>
  <si>
    <t>[sl 3720.63]</t>
  </si>
  <si>
    <t>[sl 3720.61]</t>
  </si>
  <si>
    <t>[sl 3723.25]</t>
  </si>
  <si>
    <t>[sl 3723.95]</t>
  </si>
  <si>
    <t>[sl 3723.92]</t>
  </si>
  <si>
    <t>[sl 3724.26]</t>
  </si>
  <si>
    <t>[sl 3724.75]</t>
  </si>
  <si>
    <t>[sl 3725.12]</t>
  </si>
  <si>
    <t>[sl 3724.02]</t>
  </si>
  <si>
    <t>[sl 3723.24]</t>
  </si>
  <si>
    <t>[sl 3722.66]</t>
  </si>
  <si>
    <t>[sl 3721.78]</t>
  </si>
  <si>
    <t>[sl 3721.48]</t>
  </si>
  <si>
    <t>[sl 3721.33]</t>
  </si>
  <si>
    <t>[sl 3721.16]</t>
  </si>
  <si>
    <t>[sl 3724.84]</t>
  </si>
  <si>
    <t>[sl 3726.02]</t>
  </si>
  <si>
    <t>[tp 3726.80]</t>
  </si>
  <si>
    <t>[sl 3726.32]</t>
  </si>
  <si>
    <t>[sl 3726.29]</t>
  </si>
  <si>
    <t>[sl 3725.13]</t>
  </si>
  <si>
    <t>[sl 3725.14]</t>
  </si>
  <si>
    <t>[sl 3724.79]</t>
  </si>
  <si>
    <t>[sl 3724.78]</t>
  </si>
  <si>
    <t>[sl 3724.72]</t>
  </si>
  <si>
    <t>[sl 3723.81]</t>
  </si>
  <si>
    <t>[sl 3723.72]</t>
  </si>
  <si>
    <t>[sl 3723.59]</t>
  </si>
  <si>
    <t>[sl 3723.54]</t>
  </si>
  <si>
    <t>[sl 3723.22]</t>
  </si>
  <si>
    <t>[sl 3726.94]</t>
  </si>
  <si>
    <t>[sl 3727.24]</t>
  </si>
  <si>
    <t>[tp 3728.31]</t>
  </si>
  <si>
    <t>[sl 3727.20]</t>
  </si>
  <si>
    <t>[sl 3727.19]</t>
  </si>
  <si>
    <t>[sl 3726.89]</t>
  </si>
  <si>
    <t>[sl 3726.68]</t>
  </si>
  <si>
    <t>[sl 3726.70]</t>
  </si>
  <si>
    <t>[sl 3726.24]</t>
  </si>
  <si>
    <t>[sl 3725.91]</t>
  </si>
  <si>
    <t>[sl 3725.21]</t>
  </si>
  <si>
    <t>[sl 3724.91]</t>
  </si>
  <si>
    <t>[sl 3724.61]</t>
  </si>
  <si>
    <t>[sl 3724.58]</t>
  </si>
  <si>
    <t>[sl 3724.52]</t>
  </si>
  <si>
    <t>[sl 3724.47]</t>
  </si>
  <si>
    <t>[sl 3724.41]</t>
  </si>
  <si>
    <t>[sl 3723.90]</t>
  </si>
  <si>
    <t>[sl 3723.74]</t>
  </si>
  <si>
    <t>[sl 3723.53]</t>
  </si>
  <si>
    <t>[sl 3722.45]</t>
  </si>
  <si>
    <t>[sl 3722.32]</t>
  </si>
  <si>
    <t>[sl 3722.31]</t>
  </si>
  <si>
    <t>[sl 3722.58]</t>
  </si>
  <si>
    <t>[sl 3722.64]</t>
  </si>
  <si>
    <t>[tp 3722.03]</t>
  </si>
  <si>
    <t>[sl 3723.12]</t>
  </si>
  <si>
    <t>[sl 3723.03]</t>
  </si>
  <si>
    <t>[sl 3724.34]</t>
  </si>
  <si>
    <t>[sl 3722.81]</t>
  </si>
  <si>
    <t>2025.09.22 15:19:07</t>
  </si>
  <si>
    <t>2025.09.22 15:00:15</t>
  </si>
  <si>
    <t>2025.09.22 15:00:22</t>
  </si>
  <si>
    <t>2025.09.22 14:58:48</t>
  </si>
  <si>
    <t>2025.09.22 15:17:54</t>
  </si>
  <si>
    <t>2025.09.22 14:58:04</t>
  </si>
  <si>
    <t>2025.09.22 14:58:09</t>
  </si>
  <si>
    <t>2025.09.22 15:00:24</t>
  </si>
  <si>
    <t>2025.09.22 15:00:14</t>
  </si>
  <si>
    <t>2025.09.22 14:59:20</t>
  </si>
  <si>
    <t>2025.09.22 15:14:21</t>
  </si>
  <si>
    <t>2025.09.22 15:14:28</t>
  </si>
  <si>
    <t>2025.09.22 15:14:30</t>
  </si>
  <si>
    <t>2025.09.22 15:20:22</t>
  </si>
  <si>
    <t>2025.09.22 15:22:45</t>
  </si>
  <si>
    <t>2025.09.22 15:34:35</t>
  </si>
  <si>
    <t>2025.09.22 15:29:00</t>
  </si>
  <si>
    <t>2025.09.22 15:27:52</t>
  </si>
  <si>
    <t>2025.09.22 15:33:24</t>
  </si>
  <si>
    <t>2025.09.22 15:35:05</t>
  </si>
  <si>
    <t>2025.09.22 15:28:59</t>
  </si>
  <si>
    <t>2025.09.22 15:34:52</t>
  </si>
  <si>
    <t>2025.09.22 15:33:00</t>
  </si>
  <si>
    <t>2025.09.22 15:34:40</t>
  </si>
  <si>
    <t>2025.09.22 15:34:32</t>
  </si>
  <si>
    <t>2025.09.22 15:33:46</t>
  </si>
  <si>
    <t>2025.09.22 15:34:34</t>
  </si>
  <si>
    <t>2025.09.22 15:33:58</t>
  </si>
  <si>
    <t>2025.09.22 15:42:47</t>
  </si>
  <si>
    <t>2025.09.22 16:02:22</t>
  </si>
  <si>
    <t>2025.09.22 16:04:10</t>
  </si>
  <si>
    <t>2025.09.22 16:02:02</t>
  </si>
  <si>
    <t>2025.09.22 16:01:44</t>
  </si>
  <si>
    <t>2025.09.22 16:00:40</t>
  </si>
  <si>
    <t>2025.09.22 16:02:01</t>
  </si>
  <si>
    <t>2025.09.22 16:01:34</t>
  </si>
  <si>
    <t>2025.09.22 16:04:30</t>
  </si>
  <si>
    <t>2025.09.22 16:03:36</t>
  </si>
  <si>
    <t>2025.09.22 16:04:29</t>
  </si>
  <si>
    <t>2025.09.22 16:03:48</t>
  </si>
  <si>
    <t>2025.09.22 16:04:47</t>
  </si>
  <si>
    <t>2025.09.22 16:12:49</t>
  </si>
  <si>
    <t>2025.09.22 16:08:17</t>
  </si>
  <si>
    <t>2025.09.22 16:06:14</t>
  </si>
  <si>
    <t>2025.09.22 16:06:47</t>
  </si>
  <si>
    <t>2025.09.22 16:12:44</t>
  </si>
  <si>
    <t>2025.09.22 16:23:02</t>
  </si>
  <si>
    <t>2025.09.22 16:12:43</t>
  </si>
  <si>
    <t>2025.09.22 16:22:32</t>
  </si>
  <si>
    <t>2025.09.22 16:25:03</t>
  </si>
  <si>
    <t>2025.09.22 16:24:16</t>
  </si>
  <si>
    <t>2025.09.22 16:25:17</t>
  </si>
  <si>
    <t>2025.09.22 16:33:28</t>
  </si>
  <si>
    <t>2025.09.22 16:24:10</t>
  </si>
  <si>
    <t>2025.09.22 16:33:21</t>
  </si>
  <si>
    <t>2025.09.22 16:31:12</t>
  </si>
  <si>
    <t>2025.09.22 16:31:09</t>
  </si>
  <si>
    <t>2025.09.22 16:31:07</t>
  </si>
  <si>
    <t>2025.09.22 16:33:18</t>
  </si>
  <si>
    <t>2025.09.22 16:36:47</t>
  </si>
  <si>
    <t>2025.09.22 16:36:46</t>
  </si>
  <si>
    <t>2025.09.22 16:40:57</t>
  </si>
  <si>
    <t>2025.09.22 16:40:55</t>
  </si>
  <si>
    <t>2025.09.22 16:36:52</t>
  </si>
  <si>
    <t>2025.09.22 16:42:15</t>
  </si>
  <si>
    <t>2025.09.22 16:46:20</t>
  </si>
  <si>
    <t>2025.09.22 16:47:21</t>
  </si>
  <si>
    <t>2025.09.22 16:45:41</t>
  </si>
  <si>
    <t>2025.09.22 16:48:11</t>
  </si>
  <si>
    <t>2025.09.22 16:52:35</t>
  </si>
  <si>
    <t>2025.09.22 16:52:39</t>
  </si>
  <si>
    <t>2025.09.22 16:49:51</t>
  </si>
  <si>
    <t>2025.09.22 16:51:14</t>
  </si>
  <si>
    <t>2025.09.22 16:49:44</t>
  </si>
  <si>
    <t>2025.09.22 16:53:11</t>
  </si>
  <si>
    <t>2025.09.22 16:53:58</t>
  </si>
  <si>
    <t>2025.09.22 16:53:12</t>
  </si>
  <si>
    <t>2025.09.22 16:53:02</t>
  </si>
  <si>
    <t>2025.09.22 16:52:24</t>
  </si>
  <si>
    <t>2025.09.22 16:57:44</t>
  </si>
  <si>
    <t>2025.09.22 17:55:50</t>
  </si>
  <si>
    <t>2025.09.22 17:03:28</t>
  </si>
  <si>
    <t>2025.09.22 17:03:29</t>
  </si>
  <si>
    <t>2025.09.22 17:03:27</t>
  </si>
  <si>
    <t>2025.09.22 17:03:07</t>
  </si>
  <si>
    <t>2025.09.22 17:08:10</t>
  </si>
  <si>
    <t>2025.09.22 17:08:23</t>
  </si>
  <si>
    <t>2025.09.22 17:15:37</t>
  </si>
  <si>
    <t>2025.09.22 17:25:17</t>
  </si>
  <si>
    <t>2025.09.22 17:21:54</t>
  </si>
  <si>
    <t>2025.09.22 17:50:42</t>
  </si>
  <si>
    <t>2025.09.22 17:50:46</t>
  </si>
  <si>
    <t>2025.09.22 17:49:10</t>
  </si>
  <si>
    <t>2025.09.22 17:55:49</t>
  </si>
  <si>
    <t>2025.09.22 18:10:04</t>
  </si>
  <si>
    <t>2025.09.22 18:25:27</t>
  </si>
  <si>
    <t>2025.09.22 18:02:46</t>
  </si>
  <si>
    <t>2025.09.22 18:00:56</t>
  </si>
  <si>
    <t>2025.09.22 18:08:50</t>
  </si>
  <si>
    <t>2025.09.22 18:10:40</t>
  </si>
  <si>
    <t>2025.09.22 18:08:25</t>
  </si>
  <si>
    <t>2025.09.22 18:24:44</t>
  </si>
  <si>
    <t>2025.09.22 18:03:10</t>
  </si>
  <si>
    <t>2025.09.22 18:01:44</t>
  </si>
  <si>
    <t>2025.09.22 18:10:42</t>
  </si>
  <si>
    <t>2025.09.22 18:25:50</t>
  </si>
  <si>
    <t>2025.09.22 18:11:01</t>
  </si>
  <si>
    <t>2025.09.22 18:24:41</t>
  </si>
  <si>
    <t>2025.09.22 18:28:06</t>
  </si>
  <si>
    <t>2025.09.22 18:28:09</t>
  </si>
  <si>
    <t>2025.09.22 18:24:45</t>
  </si>
  <si>
    <t>2025.09.22 18:28:10</t>
  </si>
  <si>
    <t>2025.09.22 18:29:41</t>
  </si>
  <si>
    <t>2025.09.22 18:29:40</t>
  </si>
  <si>
    <t>2025.09.22 18:32:57</t>
  </si>
  <si>
    <t>2025.09.22 18:40:49</t>
  </si>
  <si>
    <t>2025.09.22 18:40:17</t>
  </si>
  <si>
    <t>2025.09.22 18:42:25</t>
  </si>
  <si>
    <t>2025.09.22 18:42:24</t>
  </si>
  <si>
    <t>2025.09.22 18:48:09</t>
  </si>
  <si>
    <t>2025.09.22 18:39:49</t>
  </si>
  <si>
    <t>2025.09.22 18:39:40</t>
  </si>
  <si>
    <t>2025.09.22 18:46:19</t>
  </si>
  <si>
    <t>2025.09.22 18:46:15</t>
  </si>
  <si>
    <t>2025.09.22 18:46:32</t>
  </si>
  <si>
    <t>[tp 3721.39]</t>
  </si>
  <si>
    <t>[tp 3721.34]</t>
  </si>
  <si>
    <t>[sl 3722.42]</t>
  </si>
  <si>
    <t>[sl 3722.41]</t>
  </si>
  <si>
    <t>[sl 3722.44]</t>
  </si>
  <si>
    <t>[sl 3724.36]</t>
  </si>
  <si>
    <t>[sl 3725.15]</t>
  </si>
  <si>
    <t>[sl 3725.16]</t>
  </si>
  <si>
    <t>[sl 3725.45]</t>
  </si>
  <si>
    <t>[sl 3725.48]</t>
  </si>
  <si>
    <t>[sl 3725.54]</t>
  </si>
  <si>
    <t>[sl 3721.88]</t>
  </si>
  <si>
    <t>[sl 3721.84]</t>
  </si>
  <si>
    <t>[sl 3721.83]</t>
  </si>
  <si>
    <t>[sl 3721.79]</t>
  </si>
  <si>
    <t>[sl 3721.67]</t>
  </si>
  <si>
    <t>[tp 3720.03]</t>
  </si>
  <si>
    <t>[sl 3719.43]</t>
  </si>
  <si>
    <t>[sl 3718.45]</t>
  </si>
  <si>
    <t>[sl 3718.59]</t>
  </si>
  <si>
    <t>[sl 3716.46]</t>
  </si>
  <si>
    <t>[sl 3716.48]</t>
  </si>
  <si>
    <t>[sl 3716.51]</t>
  </si>
  <si>
    <t>[tp 3713.98]</t>
  </si>
  <si>
    <t>[sl 3715.10]</t>
  </si>
  <si>
    <t>[sl 3715.42]</t>
  </si>
  <si>
    <t>[sl 3715.43]</t>
  </si>
  <si>
    <t>[tp 3713.57]</t>
  </si>
  <si>
    <t>[sl 3714.56]</t>
  </si>
  <si>
    <t>[sl 3715.73]</t>
  </si>
  <si>
    <t>[sl 3716.43]</t>
  </si>
  <si>
    <t>[sl 3717.20]</t>
  </si>
  <si>
    <t>[sl 3717.23]</t>
  </si>
  <si>
    <t>[sl 3717.41]</t>
  </si>
  <si>
    <t>[sl 3717.40]</t>
  </si>
  <si>
    <t>[sl 3717.39]</t>
  </si>
  <si>
    <t>[sl 3717.57]</t>
  </si>
  <si>
    <t>[sl 3717.68]</t>
  </si>
  <si>
    <t>[sl 3718.48]</t>
  </si>
  <si>
    <t>[sl 3718.07]</t>
  </si>
  <si>
    <t>[sl 3714.41]</t>
  </si>
  <si>
    <t>[tp 3722.15]</t>
  </si>
  <si>
    <t>[tp 3722.76]</t>
  </si>
  <si>
    <t>[tp 3722.72]</t>
  </si>
  <si>
    <t>[tp 3722.85]</t>
  </si>
  <si>
    <t>[tp 3723.65]</t>
  </si>
  <si>
    <t>[tp 3724.15]</t>
  </si>
  <si>
    <t>[sl 3722.93]</t>
  </si>
  <si>
    <t>[sl 3722.92]</t>
  </si>
  <si>
    <t>[tp 3723.35]</t>
  </si>
  <si>
    <t>[tp 3724.05]</t>
  </si>
  <si>
    <t>[sl 3723.79]</t>
  </si>
  <si>
    <t>[sl 3723.66]</t>
  </si>
  <si>
    <t>[sl 3723.65]</t>
  </si>
  <si>
    <t>[sl 3722.61]</t>
  </si>
  <si>
    <t>[sl 3722.47]</t>
  </si>
  <si>
    <t>[sl 3722.30]</t>
  </si>
  <si>
    <t>[tp 3724.17]</t>
  </si>
  <si>
    <t>[tp 3724.87]</t>
  </si>
  <si>
    <t>[sl 3723.05]</t>
  </si>
  <si>
    <t>[sl 3723.02]</t>
  </si>
  <si>
    <t>[sl 3721.03]</t>
  </si>
  <si>
    <t>[sl 3720.91]</t>
  </si>
  <si>
    <t>[sl 3720.83]</t>
  </si>
  <si>
    <t>[sl 3720.84]</t>
  </si>
  <si>
    <t>[tp 3724.73]</t>
  </si>
  <si>
    <t>[tp 3725.46]</t>
  </si>
  <si>
    <t>[sl 3724.21]</t>
  </si>
  <si>
    <t>[sl 3723.56]</t>
  </si>
  <si>
    <t>[sl 3723.11]</t>
  </si>
  <si>
    <t>[sl 3721.53]</t>
  </si>
  <si>
    <t>[sl 3721.01]</t>
  </si>
  <si>
    <t>[sl 3720.48]</t>
  </si>
  <si>
    <t>[sl 3721.41]</t>
  </si>
  <si>
    <t>[sl 3721.42]</t>
  </si>
  <si>
    <t>[sl 3720.39]</t>
  </si>
  <si>
    <t>[sl 3719.89]</t>
  </si>
  <si>
    <t>[sl 3719.91]</t>
  </si>
  <si>
    <t>[sl 3719.77]</t>
  </si>
  <si>
    <t>[sl 3721.92]</t>
  </si>
  <si>
    <t>[sl 3722.46]</t>
  </si>
  <si>
    <t>[sl 3722.76]</t>
  </si>
  <si>
    <t>[sl 3723.27]</t>
  </si>
  <si>
    <t>[sl 3723.26]</t>
  </si>
  <si>
    <t>[sl 3718.58]</t>
  </si>
  <si>
    <t>[sl 3718.06]</t>
  </si>
  <si>
    <t>[sl 3717.89]</t>
  </si>
  <si>
    <t>[sl 3716.85]</t>
  </si>
  <si>
    <t>[tp 3715.34]</t>
  </si>
  <si>
    <t>[tp 3714.58]</t>
  </si>
  <si>
    <t>[sl 3716.09]</t>
  </si>
  <si>
    <t>[sl 3716.08]</t>
  </si>
  <si>
    <t>[sl 3718.38]</t>
  </si>
  <si>
    <t>[sl 3718.47]</t>
  </si>
  <si>
    <t>[sl 3718.53]</t>
  </si>
  <si>
    <t>[sl 3718.68]</t>
  </si>
  <si>
    <t>[sl 3719.04]</t>
  </si>
  <si>
    <t>[sl 3719.15]</t>
  </si>
  <si>
    <t>[sl 3719.18]</t>
  </si>
  <si>
    <t>[sl 3719.84]</t>
  </si>
  <si>
    <t>[sl 3720.77]</t>
  </si>
  <si>
    <t>[sl 3718.98]</t>
  </si>
  <si>
    <t>[sl 3718.57]</t>
  </si>
  <si>
    <t>[sl 3718.54]</t>
  </si>
  <si>
    <t>[sl 3718.55]</t>
  </si>
  <si>
    <t>[sl 3718.35]</t>
  </si>
  <si>
    <t>[sl 3718.10]</t>
  </si>
  <si>
    <t>[sl 3718.01]</t>
  </si>
  <si>
    <t>[sl 3718.00]</t>
  </si>
  <si>
    <t>[sl 3721.77]</t>
  </si>
  <si>
    <t>[sl 3719.11]</t>
  </si>
  <si>
    <t>[sl 3720.80]</t>
  </si>
  <si>
    <t>[sl 3721.43]</t>
  </si>
  <si>
    <t>[sl 3720.65]</t>
  </si>
  <si>
    <t>[sl 3720.95]</t>
  </si>
  <si>
    <t>[sl 3721.06]</t>
  </si>
  <si>
    <t>[sl 3721.44]</t>
  </si>
  <si>
    <t>[sl 3721.45]</t>
  </si>
  <si>
    <t>[sl 3724.74]</t>
  </si>
  <si>
    <t>[sl 3724.73]</t>
  </si>
  <si>
    <t>[sl 3724.68]</t>
  </si>
  <si>
    <t>[sl 3723.89]</t>
  </si>
  <si>
    <t>[tp 3726.39]</t>
  </si>
  <si>
    <t>[sl 3725.11]</t>
  </si>
  <si>
    <t>[sl 3724.70]</t>
  </si>
  <si>
    <t>[tp 3726.90]</t>
  </si>
  <si>
    <t>[tp 3726.98]</t>
  </si>
  <si>
    <t>[tp 3727.59]</t>
  </si>
  <si>
    <t>[sl 3726.48]</t>
  </si>
  <si>
    <t>[sl 3726.43]</t>
  </si>
  <si>
    <t>[sl 3725.97]</t>
  </si>
  <si>
    <t>[sl 3725.98]</t>
  </si>
  <si>
    <t>[sl 3725.86]</t>
  </si>
  <si>
    <t>[sl 3725.08]</t>
  </si>
  <si>
    <t>[tp 3728.08]</t>
  </si>
  <si>
    <t>[tp 3728.40]</t>
  </si>
  <si>
    <t>[tp 3728.90]</t>
  </si>
  <si>
    <t>[tp 3728.78]</t>
  </si>
  <si>
    <t>[tp 3728.98]</t>
  </si>
  <si>
    <t>[tp 3729.00]</t>
  </si>
  <si>
    <t>[sl 3728.20]</t>
  </si>
  <si>
    <t>[sl 3728.18]</t>
  </si>
  <si>
    <t>[tp 3729.42]</t>
  </si>
  <si>
    <t>[tp 3729.46]</t>
  </si>
  <si>
    <t>[tp 3729.50]</t>
  </si>
  <si>
    <t>[tp 3730.74]</t>
  </si>
  <si>
    <t>[tp 3731.41]</t>
  </si>
  <si>
    <t>[sl 3731.71]</t>
  </si>
  <si>
    <t>[sl 3731.75]</t>
  </si>
  <si>
    <t>[sl 3731.72]</t>
  </si>
  <si>
    <t>[tp 3733.39]</t>
  </si>
  <si>
    <t>[tp 3734.09]</t>
  </si>
  <si>
    <t>[sl 3732.81]</t>
  </si>
  <si>
    <t>[sl 3732.69]</t>
  </si>
  <si>
    <t>[sl 3732.25]</t>
  </si>
  <si>
    <t>[sl 3732.24]</t>
  </si>
  <si>
    <t>[sl 3732.05]</t>
  </si>
  <si>
    <t>[tp 3734.01]</t>
  </si>
  <si>
    <t>[tp 3734.04]</t>
  </si>
  <si>
    <t>[tp 3734.44]</t>
  </si>
  <si>
    <t>[tp 3734.74]</t>
  </si>
  <si>
    <t>[tp 3734.89]</t>
  </si>
  <si>
    <t>Total Count of WL</t>
  </si>
  <si>
    <t>Total Sum of Profit</t>
  </si>
  <si>
    <t>Count of WL</t>
  </si>
  <si>
    <t>2025.09.22 18:52:11</t>
  </si>
  <si>
    <t>2025.09.22 18:50:06</t>
  </si>
  <si>
    <t>2025.09.22 18:53:14</t>
  </si>
  <si>
    <t>2025.09.22 19:04:56</t>
  </si>
  <si>
    <t>2025.09.22 19:04:04</t>
  </si>
  <si>
    <t>2025.09.22 19:00:34</t>
  </si>
  <si>
    <t>2025.09.22 19:08:33</t>
  </si>
  <si>
    <t>2025.09.22 19:02:44</t>
  </si>
  <si>
    <t>2025.09.22 19:06:59</t>
  </si>
  <si>
    <t>2025.09.22 19:04:33</t>
  </si>
  <si>
    <t>2025.09.22 19:46:18</t>
  </si>
  <si>
    <t>2025.09.22 20:12:34</t>
  </si>
  <si>
    <t>2025.09.22 19:50:36</t>
  </si>
  <si>
    <t>2025.09.22 19:50:35</t>
  </si>
  <si>
    <t>2025.09.22 19:11:22</t>
  </si>
  <si>
    <t>2025.09.22 19:12:32</t>
  </si>
  <si>
    <t>2025.09.22 19:11:35</t>
  </si>
  <si>
    <t>2025.09.22 20:09:43</t>
  </si>
  <si>
    <t>2025.09.22 19:12:39</t>
  </si>
  <si>
    <t>2025.09.22 19:42:13</t>
  </si>
  <si>
    <t>2025.09.22 19:50:50</t>
  </si>
  <si>
    <t>2025.09.22 20:09:46</t>
  </si>
  <si>
    <t>2025.09.22 19:45:27</t>
  </si>
  <si>
    <t>2025.09.22 19:51:17</t>
  </si>
  <si>
    <t>2025.09.22 19:50:53</t>
  </si>
  <si>
    <t>2025.09.22 20:12:42</t>
  </si>
  <si>
    <t>2025.09.22 20:30:56</t>
  </si>
  <si>
    <t>2025.09.22 20:09:16</t>
  </si>
  <si>
    <t>2025.09.22 20:08:01</t>
  </si>
  <si>
    <t>2025.09.22 20:03:06</t>
  </si>
  <si>
    <t>2025.09.22 20:06:36</t>
  </si>
  <si>
    <t>2025.09.22 20:21:28</t>
  </si>
  <si>
    <t>2025.09.22 20:29:37</t>
  </si>
  <si>
    <t>2025.09.22 20:30:51</t>
  </si>
  <si>
    <t>2025.09.22 20:28:41</t>
  </si>
  <si>
    <t>2025.09.22 20:30:55</t>
  </si>
  <si>
    <t>2025.09.22 20:29:01</t>
  </si>
  <si>
    <t>2025.09.22 20:32:15</t>
  </si>
  <si>
    <t>2025.09.22 20:33:07</t>
  </si>
  <si>
    <t>2025.09.22 21:05:39</t>
  </si>
  <si>
    <t>2025.09.22 20:46:00</t>
  </si>
  <si>
    <t>2025.09.22 20:42:47</t>
  </si>
  <si>
    <t>2025.09.22 20:38:17</t>
  </si>
  <si>
    <t>2025.09.22 20:40:03</t>
  </si>
  <si>
    <t>2025.09.22 20:40:01</t>
  </si>
  <si>
    <t>2025.09.22 20:38:00</t>
  </si>
  <si>
    <t>2025.09.22 20:56:19</t>
  </si>
  <si>
    <t>2025.09.22 22:03:14</t>
  </si>
  <si>
    <t>2025.09.22 21:01:03</t>
  </si>
  <si>
    <t>2025.09.22 21:00:54</t>
  </si>
  <si>
    <t>2025.09.22 20:53:24</t>
  </si>
  <si>
    <t>2025.09.22 21:00:55</t>
  </si>
  <si>
    <t>2025.09.22 22:05:28</t>
  </si>
  <si>
    <t>2025.09.22 22:01:14</t>
  </si>
  <si>
    <t>2025.09.22 22:01:13</t>
  </si>
  <si>
    <t>2025.09.22 21:20:27</t>
  </si>
  <si>
    <t>2025.09.22 21:31:02</t>
  </si>
  <si>
    <t>2025.09.22 22:29:18</t>
  </si>
  <si>
    <t>2025.09.22 22:06:00</t>
  </si>
  <si>
    <t>2025.09.22 22:30:23</t>
  </si>
  <si>
    <t>2025.09.22 22:30:22</t>
  </si>
  <si>
    <t>2025.09.22 22:30:32</t>
  </si>
  <si>
    <t>2025.09.22 21:30:28</t>
  </si>
  <si>
    <t>2025.09.22 22:22:21</t>
  </si>
  <si>
    <t>2025.09.22 22:26:42</t>
  </si>
  <si>
    <t>2025.09.22 22:27:37</t>
  </si>
  <si>
    <t>2025.09.22 22:22:39</t>
  </si>
  <si>
    <t>2025.09.22 22:27:10</t>
  </si>
  <si>
    <t>2025.09.22 22:27:42</t>
  </si>
  <si>
    <t>2025.09.22 22:30:15</t>
  </si>
  <si>
    <t>2025.09.22 22:38:03</t>
  </si>
  <si>
    <t>2025.09.22 22:50:09</t>
  </si>
  <si>
    <t>2025.09.22 22:38:14</t>
  </si>
  <si>
    <t>2025.09.22 22:38:13</t>
  </si>
  <si>
    <t>2025.09.23 01:24:24</t>
  </si>
  <si>
    <t>2025.09.22 22:55:00</t>
  </si>
  <si>
    <t>2025.09.23 01:29:39</t>
  </si>
  <si>
    <t>2025.09.23 01:24:45</t>
  </si>
  <si>
    <t>2025.09.23 01:24:14</t>
  </si>
  <si>
    <t>2025.09.22 23:14:18</t>
  </si>
  <si>
    <t>2025.09.23 01:14:43</t>
  </si>
  <si>
    <t>2025.09.22 23:06:16</t>
  </si>
  <si>
    <t>2025.09.22 23:15:09</t>
  </si>
  <si>
    <t>2025.09.22 23:30:46</t>
  </si>
  <si>
    <t>2025.09.22 23:26:30</t>
  </si>
  <si>
    <t>2025.09.22 23:30:35</t>
  </si>
  <si>
    <t>2025.09.23 01:13:14</t>
  </si>
  <si>
    <t>2025.09.23 01:13:45</t>
  </si>
  <si>
    <t>2025.09.23 01:30:00</t>
  </si>
  <si>
    <t>2025.09.23 01:24:21</t>
  </si>
  <si>
    <t>2025.09.23 01:30:33</t>
  </si>
  <si>
    <t>2025.09.23 01:39:41</t>
  </si>
  <si>
    <t>2025.09.23 01:39:29</t>
  </si>
  <si>
    <t>2025.09.23 01:46:51</t>
  </si>
  <si>
    <t>2025.09.23 01:39:42</t>
  </si>
  <si>
    <t>2025.09.23 01:31:05</t>
  </si>
  <si>
    <t>2025.09.23 01:40:44</t>
  </si>
  <si>
    <t>2025.09.23 01:40:03</t>
  </si>
  <si>
    <t>2025.09.23 01:40:04</t>
  </si>
  <si>
    <t>2025.09.23 01:45:22</t>
  </si>
  <si>
    <t>2025.09.23 01:45:29</t>
  </si>
  <si>
    <t>2025.09.23 01:45:23</t>
  </si>
  <si>
    <t>2025.09.23 01:45:21</t>
  </si>
  <si>
    <t>2025.09.23 01:44:58</t>
  </si>
  <si>
    <t>2025.09.23 01:55:07</t>
  </si>
  <si>
    <t>2025.09.23 02:15:16</t>
  </si>
  <si>
    <t>2025.09.23 01:52:51</t>
  </si>
  <si>
    <t>2025.09.23 01:56:18</t>
  </si>
  <si>
    <t>2025.09.23 01:53:51</t>
  </si>
  <si>
    <t>2025.09.23 02:21:10</t>
  </si>
  <si>
    <t>2025.09.23 01:57:22</t>
  </si>
  <si>
    <t>2025.09.23 02:06:07</t>
  </si>
  <si>
    <t>2025.09.23 01:58:37</t>
  </si>
  <si>
    <t>2025.09.23 02:05:45</t>
  </si>
  <si>
    <t>2025.09.23 02:14:59</t>
  </si>
  <si>
    <t>2025.09.23 02:15:13</t>
  </si>
  <si>
    <t>2025.09.23 02:19:05</t>
  </si>
  <si>
    <t>2025.09.23 02:15:22</t>
  </si>
  <si>
    <t>2025.09.23 02:21:44</t>
  </si>
  <si>
    <t>2025.09.23 02:19:23</t>
  </si>
  <si>
    <t>2025.09.23 02:21:13</t>
  </si>
  <si>
    <t>2025.09.23 02:24:10</t>
  </si>
  <si>
    <t>2025.09.23 02:24:19</t>
  </si>
  <si>
    <t>2025.09.23 02:21:43</t>
  </si>
  <si>
    <t>2025.09.23 02:21:48</t>
  </si>
  <si>
    <t>2025.09.23 02:21:47</t>
  </si>
  <si>
    <t>2025.09.23 02:51:30</t>
  </si>
  <si>
    <t>2025.09.23 04:06:18</t>
  </si>
  <si>
    <t>2025.09.23 02:27:16</t>
  </si>
  <si>
    <t>2025.09.23 02:51:32</t>
  </si>
  <si>
    <t>2025.09.23 02:45:05</t>
  </si>
  <si>
    <t>2025.09.23 02:26:51</t>
  </si>
  <si>
    <t>2025.09.23 03:45:47</t>
  </si>
  <si>
    <t>2025.09.23 02:33:03</t>
  </si>
  <si>
    <t>2025.09.23 02:37:28</t>
  </si>
  <si>
    <t>2025.09.23 02:45:41</t>
  </si>
  <si>
    <t>2025.09.23 03:47:05</t>
  </si>
  <si>
    <t>2025.09.23 03:48:49</t>
  </si>
  <si>
    <t>2025.09.23 03:46:41</t>
  </si>
  <si>
    <t>2025.09.23 03:17:50</t>
  </si>
  <si>
    <t>2025.09.23 02:54:39</t>
  </si>
  <si>
    <t>2025.09.23 02:53:34</t>
  </si>
  <si>
    <t>2025.09.23 03:21:23</t>
  </si>
  <si>
    <t>2025.09.23 04:07:40</t>
  </si>
  <si>
    <t>2025.09.23 03:18:33</t>
  </si>
  <si>
    <t>2025.09.23 03:15:19</t>
  </si>
  <si>
    <t>2025.09.23 03:21:19</t>
  </si>
  <si>
    <t>2025.09.23 03:30:08</t>
  </si>
  <si>
    <t>2025.09.23 03:26:51</t>
  </si>
  <si>
    <t>2025.09.23 03:28:56</t>
  </si>
  <si>
    <t>2025.09.23 03:28:31</t>
  </si>
  <si>
    <t>2025.09.23 03:28:10</t>
  </si>
  <si>
    <t>2025.09.23 03:28:41</t>
  </si>
  <si>
    <t>2025.09.23 03:47:01</t>
  </si>
  <si>
    <t>2025.09.23 03:45:46</t>
  </si>
  <si>
    <t>2025.09.23 04:01:56</t>
  </si>
  <si>
    <t>2025.09.23 03:47:03</t>
  </si>
  <si>
    <t>2025.09.23 04:02:01</t>
  </si>
  <si>
    <t>2025.09.23 03:55:08</t>
  </si>
  <si>
    <t>2025.09.23 03:49:01</t>
  </si>
  <si>
    <t>2025.09.23 03:53:38</t>
  </si>
  <si>
    <t>2025.09.23 03:53:00</t>
  </si>
  <si>
    <t>2025.09.23 04:21:44</t>
  </si>
  <si>
    <t>2025.09.23 04:07:46</t>
  </si>
  <si>
    <t>2025.09.23 04:03:19</t>
  </si>
  <si>
    <t>2025.09.23 04:02:31</t>
  </si>
  <si>
    <t>2025.09.23 04:04:31</t>
  </si>
  <si>
    <t>2025.09.23 04:03:12</t>
  </si>
  <si>
    <t>2025.09.23 04:07:45</t>
  </si>
  <si>
    <t>2025.09.23 04:08:17</t>
  </si>
  <si>
    <t>2025.09.23 04:08:18</t>
  </si>
  <si>
    <t>2025.09.23 04:13:12</t>
  </si>
  <si>
    <t>2025.09.23 04:17:59</t>
  </si>
  <si>
    <t>2025.09.23 04:10:03</t>
  </si>
  <si>
    <t>2025.09.23 04:11:35</t>
  </si>
  <si>
    <t>2025.09.23 04:11:06</t>
  </si>
  <si>
    <t>2025.09.23 04:15:36</t>
  </si>
  <si>
    <t>2025.09.23 04:11:36</t>
  </si>
  <si>
    <t>2025.09.23 04:19:02</t>
  </si>
  <si>
    <t>2025.09.23 04:22:34</t>
  </si>
  <si>
    <t>2025.09.23 04:20:04</t>
  </si>
  <si>
    <t>2025.09.23 04:23:18</t>
  </si>
  <si>
    <t>2025.09.23 04:22:35</t>
  </si>
  <si>
    <t>2025.09.23 04:23:14</t>
  </si>
  <si>
    <t>2025.09.23 04:22:08</t>
  </si>
  <si>
    <t>2025.09.23 04:22:10</t>
  </si>
  <si>
    <t>2025.09.23 04:23:23</t>
  </si>
  <si>
    <t>2025.09.23 04:27:00</t>
  </si>
  <si>
    <t>2025.09.23 04:27:01</t>
  </si>
  <si>
    <t>2025.09.23 04:28:08</t>
  </si>
  <si>
    <t>2025.09.23 04:27:02</t>
  </si>
  <si>
    <t>2025.09.23 04:29:19</t>
  </si>
  <si>
    <t>2025.09.23 04:33:00</t>
  </si>
  <si>
    <t>2025.09.23 04:31:13</t>
  </si>
  <si>
    <t>2025.09.23 04:31:40</t>
  </si>
  <si>
    <t>2025.09.23 04:31:44</t>
  </si>
  <si>
    <t>2025.09.23 04:41:08</t>
  </si>
  <si>
    <t>2025.09.23 04:40:58</t>
  </si>
  <si>
    <t>2025.09.23 04:43:51</t>
  </si>
  <si>
    <t>2025.09.23 04:44:33</t>
  </si>
  <si>
    <t>[tp 3735.39]</t>
  </si>
  <si>
    <t>[tp 3735.40]</t>
  </si>
  <si>
    <t>[sl 3734.96]</t>
  </si>
  <si>
    <t>[sl 3734.98]</t>
  </si>
  <si>
    <t>[tp 3735.95]</t>
  </si>
  <si>
    <t>[tp 3736.41]</t>
  </si>
  <si>
    <t>[sl 3736.17]</t>
  </si>
  <si>
    <t>[sl 3736.14]</t>
  </si>
  <si>
    <t>[tp 3737.11]</t>
  </si>
  <si>
    <t>[tp 3737.70]</t>
  </si>
  <si>
    <t>[tp 3737.91]</t>
  </si>
  <si>
    <t>[sl 3737.55]</t>
  </si>
  <si>
    <t>[sl 3737.62]</t>
  </si>
  <si>
    <t>[sl 3736.97]</t>
  </si>
  <si>
    <t>[tp 3739.04]</t>
  </si>
  <si>
    <t>[sl 3737.36]</t>
  </si>
  <si>
    <t>[sl 3735.34]</t>
  </si>
  <si>
    <t>[sl 3735.24]</t>
  </si>
  <si>
    <t>[tp 3738.94]</t>
  </si>
  <si>
    <t>[tp 3739.45]</t>
  </si>
  <si>
    <t>[sl 3738.70]</t>
  </si>
  <si>
    <t>[sl 3738.48]</t>
  </si>
  <si>
    <t>[sl 3738.49]</t>
  </si>
  <si>
    <t>[sl 3738.38]</t>
  </si>
  <si>
    <t>[sl 3738.11]</t>
  </si>
  <si>
    <t>[sl 3737.95]</t>
  </si>
  <si>
    <t>[sl 3737.82]</t>
  </si>
  <si>
    <t>[sl 3737.50]</t>
  </si>
  <si>
    <t>[sl 3736.80]</t>
  </si>
  <si>
    <t>[sl 3738.52]</t>
  </si>
  <si>
    <t>[sl 3739.22]</t>
  </si>
  <si>
    <t>[sl 3739.52]</t>
  </si>
  <si>
    <t>[sl 3740.02]</t>
  </si>
  <si>
    <t>[tp 3740.52]</t>
  </si>
  <si>
    <t>[tp 3740.50]</t>
  </si>
  <si>
    <t>[tp 3740.59]</t>
  </si>
  <si>
    <t>[tp 3740.73]</t>
  </si>
  <si>
    <t>[tp 3740.96]</t>
  </si>
  <si>
    <t>[sl 3739.58]</t>
  </si>
  <si>
    <t>[sl 3739.65]</t>
  </si>
  <si>
    <t>[sl 3739.55]</t>
  </si>
  <si>
    <t>[sl 3738.59]</t>
  </si>
  <si>
    <t>[tp 3741.47]</t>
  </si>
  <si>
    <t>[sl 3740.59]</t>
  </si>
  <si>
    <t>[sl 3740.64]</t>
  </si>
  <si>
    <t>[sl 3740.07]</t>
  </si>
  <si>
    <t>[sl 3740.08]</t>
  </si>
  <si>
    <t>[sl 3739.80]</t>
  </si>
  <si>
    <t>[sl 3739.84]</t>
  </si>
  <si>
    <t>[sl 3739.85]</t>
  </si>
  <si>
    <t>[tp 3742.30]</t>
  </si>
  <si>
    <t>[tp 3742.35]</t>
  </si>
  <si>
    <t>[tp 3742.39]</t>
  </si>
  <si>
    <t>[tp 3742.17]</t>
  </si>
  <si>
    <t>[tp 3742.90]</t>
  </si>
  <si>
    <t>[tp 3742.97]</t>
  </si>
  <si>
    <t>[tp 3743.25]</t>
  </si>
  <si>
    <t>[tp 3743.47]</t>
  </si>
  <si>
    <t>[tp 3743.53]</t>
  </si>
  <si>
    <t>[sl 3742.50]</t>
  </si>
  <si>
    <t>[sl 3742.45]</t>
  </si>
  <si>
    <t>[sl 3742.36]</t>
  </si>
  <si>
    <t>[tp 3743.84]</t>
  </si>
  <si>
    <t>[tp 3744.54]</t>
  </si>
  <si>
    <t>[tp 3745.34]</t>
  </si>
  <si>
    <t>[tp 3745.84]</t>
  </si>
  <si>
    <t>[sl 3745.07]</t>
  </si>
  <si>
    <t>[sl 3745.12]</t>
  </si>
  <si>
    <t>[sl 3745.10]</t>
  </si>
  <si>
    <t>[tp 3746.32]</t>
  </si>
  <si>
    <t>[tp 3746.23]</t>
  </si>
  <si>
    <t>[tp 3746.90]</t>
  </si>
  <si>
    <t>[sl 3746.57]</t>
  </si>
  <si>
    <t>[sl 3746.34]</t>
  </si>
  <si>
    <t>[sl 3746.33]</t>
  </si>
  <si>
    <t>[sl 3746.31]</t>
  </si>
  <si>
    <t>[sl 3746.17]</t>
  </si>
  <si>
    <t>[sl 3745.96]</t>
  </si>
  <si>
    <t>[sl 3745.32]</t>
  </si>
  <si>
    <t>[sl 3745.42]</t>
  </si>
  <si>
    <t>[sl 3744.62]</t>
  </si>
  <si>
    <t>[tp 3748.32]</t>
  </si>
  <si>
    <t>[tp 3748.40]</t>
  </si>
  <si>
    <t>[sl 3748.00]</t>
  </si>
  <si>
    <t>[sl 3747.95]</t>
  </si>
  <si>
    <t>[sl 3747.61]</t>
  </si>
  <si>
    <t>[sl 3747.58]</t>
  </si>
  <si>
    <t>[sl 3746.30]</t>
  </si>
  <si>
    <t>[sl 3745.77]</t>
  </si>
  <si>
    <t>[sl 3745.62]</t>
  </si>
  <si>
    <t>[sl 3745.48]</t>
  </si>
  <si>
    <t>[sl 3745.16]</t>
  </si>
  <si>
    <t>[sl 3744.97]</t>
  </si>
  <si>
    <t>[sl 3744.98]</t>
  </si>
  <si>
    <t>[sl 3744.92]</t>
  </si>
  <si>
    <t>[tp 3745.03]</t>
  </si>
  <si>
    <t>[sl 3743.51]</t>
  </si>
  <si>
    <t>[sl 3743.21]</t>
  </si>
  <si>
    <t>[sl 3743.27]</t>
  </si>
  <si>
    <t>[sl 3743.10]</t>
  </si>
  <si>
    <t>[sl 3742.70]</t>
  </si>
  <si>
    <t>[sl 3746.11]</t>
  </si>
  <si>
    <t>[sl 3746.28]</t>
  </si>
  <si>
    <t>[sl 3746.29]</t>
  </si>
  <si>
    <t>[sl 3746.80]</t>
  </si>
  <si>
    <t>[sl 3747.10]</t>
  </si>
  <si>
    <t>[sl 3747.60]</t>
  </si>
  <si>
    <t>[sl 3747.78]</t>
  </si>
  <si>
    <t>[sl 3747.77]</t>
  </si>
  <si>
    <t>[sl 3746.59]</t>
  </si>
  <si>
    <t>[sl 3745.89]</t>
  </si>
  <si>
    <t>[sl 3745.59]</t>
  </si>
  <si>
    <t>[sl 3747.39]</t>
  </si>
  <si>
    <t>[sl 3748.09]</t>
  </si>
  <si>
    <t>[sl 3748.39]</t>
  </si>
  <si>
    <t>[sl 3746.07]</t>
  </si>
  <si>
    <t>[sl 3745.90]</t>
  </si>
  <si>
    <t>[sl 3745.60]</t>
  </si>
  <si>
    <t>[sl 3745.09]</t>
  </si>
  <si>
    <t>[sl 3744.68]</t>
  </si>
  <si>
    <t>[tp 3744.58]</t>
  </si>
  <si>
    <t>[sl 3744.06]</t>
  </si>
  <si>
    <t>[sl 3743.94]</t>
  </si>
  <si>
    <t>[sl 3743.35]</t>
  </si>
  <si>
    <t>[tp 3743.82]</t>
  </si>
  <si>
    <t>[sl 3744.16]</t>
  </si>
  <si>
    <t>[sl 3744.46]</t>
  </si>
  <si>
    <t>[sl 3744.45]</t>
  </si>
  <si>
    <t>[sl 3745.53]</t>
  </si>
  <si>
    <t>[tp 3743.08]</t>
  </si>
  <si>
    <t>[tp 3742.58]</t>
  </si>
  <si>
    <t>[tp 3742.53]</t>
  </si>
  <si>
    <t>[tp 3742.49]</t>
  </si>
  <si>
    <t>[sl 3743.40]</t>
  </si>
  <si>
    <t>[tp 3741.83]</t>
  </si>
  <si>
    <t>[sl 3741.80]</t>
  </si>
  <si>
    <t>[sl 3741.82]</t>
  </si>
  <si>
    <t>[tp 3741.06]</t>
  </si>
  <si>
    <t>[tp 3741.03]</t>
  </si>
  <si>
    <t>[tp 3740.94]</t>
  </si>
  <si>
    <t>[tp 3740.44]</t>
  </si>
  <si>
    <t>[sl 3740.35]</t>
  </si>
  <si>
    <t>[sl 3740.39]</t>
  </si>
  <si>
    <t>[tp 3739.51]</t>
  </si>
  <si>
    <t>[tp 3738.81]</t>
  </si>
  <si>
    <t>[sl 3738.94]</t>
  </si>
  <si>
    <t>[sl 3739.66]</t>
  </si>
  <si>
    <t>[sl 3740.23]</t>
  </si>
  <si>
    <t>[sl 3740.65]</t>
  </si>
  <si>
    <t>[sl 3741.35]</t>
  </si>
  <si>
    <t>[sl 3741.87]</t>
  </si>
  <si>
    <t>[sl 3741.81]</t>
  </si>
  <si>
    <t>[sl 3742.15]</t>
  </si>
  <si>
    <t>[sl 3742.07]</t>
  </si>
  <si>
    <t>[sl 3742.61]</t>
  </si>
  <si>
    <t>[sl 3743.12]</t>
  </si>
  <si>
    <t>[sl 3743.42]</t>
  </si>
  <si>
    <t>[tp 3743.14]</t>
  </si>
  <si>
    <t>[tp 3743.31]</t>
  </si>
  <si>
    <t>[sl 3742.91]</t>
  </si>
  <si>
    <t>[sl 3742.48]</t>
  </si>
  <si>
    <t>[sl 3744.01]</t>
  </si>
  <si>
    <t>[tp 3744.01]</t>
  </si>
  <si>
    <t>[tp 3744.60]</t>
  </si>
  <si>
    <t>[sl 3745.25]</t>
  </si>
  <si>
    <t>[tp 3744.81]</t>
  </si>
  <si>
    <t>[tp 3745.72]</t>
  </si>
  <si>
    <t>[tp 3746.10]</t>
  </si>
  <si>
    <t>[tp 3746.60]</t>
  </si>
  <si>
    <t>[sl 3747.65]</t>
  </si>
  <si>
    <t>[sl 3747.64]</t>
  </si>
  <si>
    <t>[sl 3747.52]</t>
  </si>
  <si>
    <t>[tp 3747.82]</t>
  </si>
  <si>
    <t>[sl 3746.45]</t>
  </si>
  <si>
    <t>[tp 3747.99]</t>
  </si>
  <si>
    <t>[sl 3746.64]</t>
  </si>
  <si>
    <t>[tp 3748.52]</t>
  </si>
  <si>
    <t>[tp 3748.77]</t>
  </si>
  <si>
    <t>[sl 3748.43]</t>
  </si>
  <si>
    <t>[sl 3748.15]</t>
  </si>
  <si>
    <t>[sl 3748.16]</t>
  </si>
  <si>
    <t>[sl 3747.32]</t>
  </si>
  <si>
    <t>[sl 3746.62]</t>
  </si>
  <si>
    <t>[sl 3746.47]</t>
  </si>
  <si>
    <t>[sl 3745.82]</t>
  </si>
  <si>
    <t>[sl 3745.81]</t>
  </si>
  <si>
    <t>[sl 3746.40]</t>
  </si>
  <si>
    <t>[sl 3745.67]</t>
  </si>
  <si>
    <t>[sl 3745.52]</t>
  </si>
  <si>
    <t>[sl 3745.17]</t>
  </si>
  <si>
    <t>[sl 3747.63]</t>
  </si>
  <si>
    <t>[sl 3748.33]</t>
  </si>
  <si>
    <t>[sl 3748.63]</t>
  </si>
  <si>
    <t>[sl 3748.68]</t>
  </si>
  <si>
    <t>[sl 3749.13]</t>
  </si>
  <si>
    <t>[sl 3749.32]</t>
  </si>
  <si>
    <t>[tp 3749.65]</t>
  </si>
  <si>
    <t>[tp 3749.61]</t>
  </si>
  <si>
    <t>[tp 3749.82]</t>
  </si>
  <si>
    <t>[tp 3750.59]</t>
  </si>
  <si>
    <t>[tp 3750.35]</t>
  </si>
  <si>
    <t>[sl 3749.39]</t>
  </si>
  <si>
    <t>[sl 3749.40]</t>
  </si>
  <si>
    <t>[sl 3748.99]</t>
  </si>
  <si>
    <t>[sl 3748.98]</t>
  </si>
  <si>
    <t>[sl 3748.74]</t>
  </si>
  <si>
    <t>[sl 3748.73]</t>
  </si>
  <si>
    <t>[sl 3747.76]</t>
  </si>
  <si>
    <t>[sl 3747.06]</t>
  </si>
  <si>
    <t>[sl 3746.76]</t>
  </si>
  <si>
    <t>[sl 3746.70]</t>
  </si>
  <si>
    <t>[sl 3746.26]</t>
  </si>
  <si>
    <t>[sl 3745.95]</t>
  </si>
  <si>
    <t>[sl 3745.69]</t>
  </si>
  <si>
    <t>[sl 3745.70]</t>
  </si>
  <si>
    <t>[sl 3747.08]</t>
  </si>
  <si>
    <t>[sl 3749.48]</t>
  </si>
  <si>
    <t>[sl 3749.93]</t>
  </si>
  <si>
    <t>[sl 3749.85]</t>
  </si>
  <si>
    <t>[sl 3750.28]</t>
  </si>
  <si>
    <t>[sl 3750.50]</t>
  </si>
  <si>
    <t>[tp 3753.61]</t>
  </si>
  <si>
    <t>[tp 3754.08]</t>
  </si>
  <si>
    <t>[tp 3754.11]</t>
  </si>
  <si>
    <t>[tp 3754.52]</t>
  </si>
  <si>
    <t>[sl 3753.22]</t>
  </si>
  <si>
    <t>[sl 3753.20]</t>
  </si>
  <si>
    <t>[sl 3753.00]</t>
  </si>
  <si>
    <t>[tp 3753.19]</t>
  </si>
  <si>
    <t>[tp 3753.21]</t>
  </si>
  <si>
    <t>[tp 3753.91]</t>
  </si>
  <si>
    <t>[tp 3754.69]</t>
  </si>
  <si>
    <t>[tp 3754.71]</t>
  </si>
  <si>
    <t>[sl 3753.67]</t>
  </si>
  <si>
    <t>[tp 3755.21]</t>
  </si>
  <si>
    <t>[sl 3756.54]</t>
  </si>
  <si>
    <t>[sl 3756.57]</t>
  </si>
  <si>
    <t>[tp 3757.23]</t>
  </si>
  <si>
    <t>[tp 3757.25]</t>
  </si>
  <si>
    <t>[sl 3755.69]</t>
  </si>
  <si>
    <t>[sl 3755.68]</t>
  </si>
  <si>
    <t>[sl 3754.63]</t>
  </si>
  <si>
    <t>[sl 3754.66]</t>
  </si>
  <si>
    <t>[sl 3753.96]</t>
  </si>
  <si>
    <t>[sl 3753.69]</t>
  </si>
  <si>
    <t>[sl 3753.55]</t>
  </si>
  <si>
    <t>[sl 3753.50]</t>
  </si>
  <si>
    <t>[sl 3753.16]</t>
  </si>
  <si>
    <t>[sl 3753.19]</t>
  </si>
  <si>
    <t>[sl 3752.75]</t>
  </si>
  <si>
    <t>[sl 3752.10]</t>
  </si>
  <si>
    <t>[sl 3749.74]</t>
  </si>
  <si>
    <t>[sl 3749.67]</t>
  </si>
  <si>
    <t>[sl 3749.44]</t>
  </si>
  <si>
    <t>[sl 3749.70]</t>
  </si>
  <si>
    <t>[sl 3749.71]</t>
  </si>
  <si>
    <t>[sl 3749.25]</t>
  </si>
  <si>
    <t>[sl 3749.26]</t>
  </si>
  <si>
    <t>[sl 3751.38]</t>
  </si>
  <si>
    <t>[sl 3751.74]</t>
  </si>
  <si>
    <t>[sl 3752.79]</t>
  </si>
  <si>
    <t>[tp 3755.52]</t>
  </si>
  <si>
    <t>[tp 3756.65]</t>
  </si>
  <si>
    <t>[tp 3757.10]</t>
  </si>
  <si>
    <t>[tp 3758.10]</t>
  </si>
  <si>
    <t>[sl 3757.24]</t>
  </si>
  <si>
    <t>[sl 3757.28]</t>
  </si>
  <si>
    <t>[sl 3757.26]</t>
  </si>
  <si>
    <t>2025-09-23</t>
  </si>
  <si>
    <t>Tue</t>
  </si>
  <si>
    <t>24/7</t>
  </si>
  <si>
    <t>2025.09.23 04:49:45</t>
  </si>
  <si>
    <t>2025.09.23 04:46:52</t>
  </si>
  <si>
    <t>2025.09.23 04:46:16</t>
  </si>
  <si>
    <t>2025.09.23 04:50:37</t>
  </si>
  <si>
    <t>2025.09.23 04:50:29</t>
  </si>
  <si>
    <t>2025.09.23 04:51:29</t>
  </si>
  <si>
    <t>2025.09.23 04:50:25</t>
  </si>
  <si>
    <t>2025.09.23 04:50:32</t>
  </si>
  <si>
    <t>2025.09.23 04:50:30</t>
  </si>
  <si>
    <t>2025.09.23 04:51:11</t>
  </si>
  <si>
    <t>2025.09.23 04:53:31</t>
  </si>
  <si>
    <t>2025.09.23 05:02:38</t>
  </si>
  <si>
    <t>2025.09.23 05:04:31</t>
  </si>
  <si>
    <t>2025.09.23 05:04:38</t>
  </si>
  <si>
    <t>2025.09.23 05:05:03</t>
  </si>
  <si>
    <t>2025.09.23 05:04:01</t>
  </si>
  <si>
    <t>2025.09.23 05:04:34</t>
  </si>
  <si>
    <t>2025.09.23 05:06:23</t>
  </si>
  <si>
    <t>2025.09.23 05:06:17</t>
  </si>
  <si>
    <t>2025.09.23 05:08:32</t>
  </si>
  <si>
    <t>2025.09.23 05:06:54</t>
  </si>
  <si>
    <t>2025.09.23 05:12:18</t>
  </si>
  <si>
    <t>2025.09.23 05:14:33</t>
  </si>
  <si>
    <t>2025.09.23 05:14:14</t>
  </si>
  <si>
    <t>2025.09.23 05:31:06</t>
  </si>
  <si>
    <t>2025.09.23 05:25:22</t>
  </si>
  <si>
    <t>2025.09.23 05:19:40</t>
  </si>
  <si>
    <t>2025.09.23 05:25:05</t>
  </si>
  <si>
    <t>2025.09.23 05:21:08</t>
  </si>
  <si>
    <t>2025.09.23 05:30:10</t>
  </si>
  <si>
    <t>2025.09.23 05:30:11</t>
  </si>
  <si>
    <t>2025.09.23 05:22:38</t>
  </si>
  <si>
    <t>2025.09.23 05:25:29</t>
  </si>
  <si>
    <t>2025.09.23 05:22:11</t>
  </si>
  <si>
    <t>2025.09.23 05:24:01</t>
  </si>
  <si>
    <t>2025.09.23 05:24:02</t>
  </si>
  <si>
    <t>2025.09.23 05:31:05</t>
  </si>
  <si>
    <t>2025.09.23 05:27:25</t>
  </si>
  <si>
    <t>2025.09.23 05:26:32</t>
  </si>
  <si>
    <t>2025.09.23 05:26:40</t>
  </si>
  <si>
    <t>2025.09.23 05:27:31</t>
  </si>
  <si>
    <t>2025.09.23 05:31:26</t>
  </si>
  <si>
    <t>2025.09.23 05:30:09</t>
  </si>
  <si>
    <t>2025.09.23 05:32:31</t>
  </si>
  <si>
    <t>2025.09.23 05:33:15</t>
  </si>
  <si>
    <t>2025.09.23 05:33:03</t>
  </si>
  <si>
    <t>2025.09.23 05:32:50</t>
  </si>
  <si>
    <t>2025.09.23 05:48:04</t>
  </si>
  <si>
    <t>2025.09.23 05:55:40</t>
  </si>
  <si>
    <t>2025.09.23 05:49:19</t>
  </si>
  <si>
    <t>2025.09.23 05:50:57</t>
  </si>
  <si>
    <t>2025.09.23 05:52:26</t>
  </si>
  <si>
    <t>2025.09.23 05:51:48</t>
  </si>
  <si>
    <t>2025.09.23 05:47:51</t>
  </si>
  <si>
    <t>2025.09.23 05:53:54</t>
  </si>
  <si>
    <t>2025.09.23 05:56:21</t>
  </si>
  <si>
    <t>2025.09.23 05:54:22</t>
  </si>
  <si>
    <t>2025.09.23 05:56:07</t>
  </si>
  <si>
    <t>2025.09.23 05:55:16</t>
  </si>
  <si>
    <t>2025.09.23 05:56:20</t>
  </si>
  <si>
    <t>2025.09.23 05:56:36</t>
  </si>
  <si>
    <t>2025.09.23 06:00:58</t>
  </si>
  <si>
    <t>2025.09.23 05:57:57</t>
  </si>
  <si>
    <t>2025.09.23 05:57:16</t>
  </si>
  <si>
    <t>2025.09.23 05:57:27</t>
  </si>
  <si>
    <t>2025.09.23 05:57:48</t>
  </si>
  <si>
    <t>2025.09.23 06:00:56</t>
  </si>
  <si>
    <t>2025.09.23 06:20:10</t>
  </si>
  <si>
    <t>2025.09.23 06:47:50</t>
  </si>
  <si>
    <t>2025.09.23 06:47:53</t>
  </si>
  <si>
    <t>2025.09.23 06:23:00</t>
  </si>
  <si>
    <t>2025.09.23 06:48:26</t>
  </si>
  <si>
    <t>2025.09.23 06:23:17</t>
  </si>
  <si>
    <t>2025.09.23 06:22:57</t>
  </si>
  <si>
    <t>2025.09.23 06:10:11</t>
  </si>
  <si>
    <t>2025.09.23 06:10:34</t>
  </si>
  <si>
    <t>2025.09.23 06:48:21</t>
  </si>
  <si>
    <t>2025.09.23 06:45:15</t>
  </si>
  <si>
    <t>2025.09.23 06:25:21</t>
  </si>
  <si>
    <t>2025.09.23 06:26:47</t>
  </si>
  <si>
    <t>2025.09.23 06:44:28</t>
  </si>
  <si>
    <t>2025.09.23 06:49:05</t>
  </si>
  <si>
    <t>2025.09.23 06:36:17</t>
  </si>
  <si>
    <t>2025.09.23 06:49:02</t>
  </si>
  <si>
    <t>2025.09.23 06:50:34</t>
  </si>
  <si>
    <t>2025.09.23 06:50:41</t>
  </si>
  <si>
    <t>2025.09.23 08:20:19</t>
  </si>
  <si>
    <t>2025.09.23 07:01:53</t>
  </si>
  <si>
    <t>2025.09.23 07:00:52</t>
  </si>
  <si>
    <t>2025.09.23 07:05:01</t>
  </si>
  <si>
    <t>2025.09.23 07:18:37</t>
  </si>
  <si>
    <t>2025.09.23 08:19:40</t>
  </si>
  <si>
    <t>2025.09.23 07:06:53</t>
  </si>
  <si>
    <t>2025.09.23 07:06:16</t>
  </si>
  <si>
    <t>2025.09.23 07:06:50</t>
  </si>
  <si>
    <t>2025.09.23 08:17:20</t>
  </si>
  <si>
    <t>2025.09.23 07:20:45</t>
  </si>
  <si>
    <t>2025.09.23 07:42:17</t>
  </si>
  <si>
    <t>2025.09.23 07:40:41</t>
  </si>
  <si>
    <t>2025.09.23 07:29:10</t>
  </si>
  <si>
    <t>2025.09.23 07:45:28</t>
  </si>
  <si>
    <t>2025.09.23 07:54:34</t>
  </si>
  <si>
    <t>2025.09.23 07:49:37</t>
  </si>
  <si>
    <t>2025.09.23 07:50:38</t>
  </si>
  <si>
    <t>2025.09.23 07:50:43</t>
  </si>
  <si>
    <t>2025.09.23 07:54:38</t>
  </si>
  <si>
    <t>2025.09.23 07:56:34</t>
  </si>
  <si>
    <t>2025.09.23 08:00:40</t>
  </si>
  <si>
    <t>2025.09.23 08:12:30</t>
  </si>
  <si>
    <t>2025.09.23 08:12:16</t>
  </si>
  <si>
    <t>2025.09.23 08:17:19</t>
  </si>
  <si>
    <t>2025.09.23 08:12:18</t>
  </si>
  <si>
    <t>2025.09.23 08:04:06</t>
  </si>
  <si>
    <t>2025.09.23 08:21:56</t>
  </si>
  <si>
    <t>[sl 3757.97]</t>
  </si>
  <si>
    <t>[sl 3757.62]</t>
  </si>
  <si>
    <t>[sl 3755.99]</t>
  </si>
  <si>
    <t>[sl 3755.58]</t>
  </si>
  <si>
    <t>[sl 3755.11]</t>
  </si>
  <si>
    <t>[sl 3754.88]</t>
  </si>
  <si>
    <t>[sl 3754.58]</t>
  </si>
  <si>
    <t>[sl 3754.35]</t>
  </si>
  <si>
    <t>[sl 3754.22]</t>
  </si>
  <si>
    <t>[sl 3754.09]</t>
  </si>
  <si>
    <t>[sl 3754.08]</t>
  </si>
  <si>
    <t>[sl 3753.53]</t>
  </si>
  <si>
    <t>[sl 3752.63]</t>
  </si>
  <si>
    <t>[sl 3752.51]</t>
  </si>
  <si>
    <t>[sl 3753.41]</t>
  </si>
  <si>
    <t>[sl 3752.18]</t>
  </si>
  <si>
    <t>[sl 3752.09]</t>
  </si>
  <si>
    <t>[sl 3751.84]</t>
  </si>
  <si>
    <t>[sl 3751.81]</t>
  </si>
  <si>
    <t>[sl 3751.76]</t>
  </si>
  <si>
    <t>[sl 3751.47]</t>
  </si>
  <si>
    <t>[sl 3751.46]</t>
  </si>
  <si>
    <t>[sl 3751.72]</t>
  </si>
  <si>
    <t>[sl 3751.79]</t>
  </si>
  <si>
    <t>[sl 3751.25]</t>
  </si>
  <si>
    <t>[sl 3751.29]</t>
  </si>
  <si>
    <t>[sl 3750.80]</t>
  </si>
  <si>
    <t>[sl 3749.83]</t>
  </si>
  <si>
    <t>[sl 3745.22]</t>
  </si>
  <si>
    <t>[sl 3745.26]</t>
  </si>
  <si>
    <t>[sl 3742.79]</t>
  </si>
  <si>
    <t>[sl 3742.95]</t>
  </si>
  <si>
    <t>[sl 3742.96]</t>
  </si>
  <si>
    <t>[tp 3742.62]</t>
  </si>
  <si>
    <t>[tp 3742.63]</t>
  </si>
  <si>
    <t>[sl 3743.55]</t>
  </si>
  <si>
    <t>[sl 3744.95]</t>
  </si>
  <si>
    <t>[sl 3745.65]</t>
  </si>
  <si>
    <t>[tp 3742.25]</t>
  </si>
  <si>
    <t>[tp 3742.28]</t>
  </si>
  <si>
    <t>[tp 3741.93]</t>
  </si>
  <si>
    <t>[tp 3741.95]</t>
  </si>
  <si>
    <t>[sl 3742.57]</t>
  </si>
  <si>
    <t>[sl 3743.18]</t>
  </si>
  <si>
    <t>[sl 3743.20]</t>
  </si>
  <si>
    <t>[tp 3741.90]</t>
  </si>
  <si>
    <t>[tp 3741.88]</t>
  </si>
  <si>
    <t>[sl 3742.56]</t>
  </si>
  <si>
    <t>[sl 3743.00]</t>
  </si>
  <si>
    <t>[sl 3743.02]</t>
  </si>
  <si>
    <t>[tp 3741.50]</t>
  </si>
  <si>
    <t>[tp 3741.18]</t>
  </si>
  <si>
    <t>[tp 3741.13]</t>
  </si>
  <si>
    <t>[tp 3740.63]</t>
  </si>
  <si>
    <t>[sl 3741.85]</t>
  </si>
  <si>
    <t>[sl 3741.95]</t>
  </si>
  <si>
    <t>[sl 3742.13]</t>
  </si>
  <si>
    <t>[sl 3742.42]</t>
  </si>
  <si>
    <t>[sl 3742.49]</t>
  </si>
  <si>
    <t>[sl 3743.74]</t>
  </si>
  <si>
    <t>[sl 3744.44]</t>
  </si>
  <si>
    <t>[sl 3744.67]</t>
  </si>
  <si>
    <t>[sl 3740.83]</t>
  </si>
  <si>
    <t>[sl 3740.85]</t>
  </si>
  <si>
    <t>[tp 3740.74]</t>
  </si>
  <si>
    <t>[tp 3740.04]</t>
  </si>
  <si>
    <t>[sl 3740.50]</t>
  </si>
  <si>
    <t>[tp 3739.56]</t>
  </si>
  <si>
    <t>[sl 3741.03]</t>
  </si>
  <si>
    <t>[tp 3739.21]</t>
  </si>
  <si>
    <t>[tp 3739.18]</t>
  </si>
  <si>
    <t>[sl 3739.76]</t>
  </si>
  <si>
    <t>[sl 3740.42]</t>
  </si>
  <si>
    <t>[sl 3740.43]</t>
  </si>
  <si>
    <t>[tp 3738.74]</t>
  </si>
  <si>
    <t>[tp 3738.52]</t>
  </si>
  <si>
    <t>[tp 3738.35]</t>
  </si>
  <si>
    <t>[tp 3737.68]</t>
  </si>
  <si>
    <t>[tp 3737.27]</t>
  </si>
  <si>
    <t>[sl 3738.34]</t>
  </si>
  <si>
    <t>[sl 3738.58]</t>
  </si>
  <si>
    <t>[sl 3739.49]</t>
  </si>
  <si>
    <t>[sl 3740.71]</t>
  </si>
  <si>
    <t>[sl 3741.41]</t>
  </si>
  <si>
    <t>[sl 3741.71]</t>
  </si>
  <si>
    <t>[sl 3742.21]</t>
  </si>
  <si>
    <t>[sl 3742.38]</t>
  </si>
  <si>
    <t>[sl 3742.12]</t>
  </si>
  <si>
    <t>[sl 3742.34]</t>
  </si>
  <si>
    <t>[sl 3742.52]</t>
  </si>
  <si>
    <t>[sl 3742.62]</t>
  </si>
  <si>
    <t>[sl 3743.59]</t>
  </si>
  <si>
    <t>[sl 3744.49]</t>
  </si>
  <si>
    <t>[sl 3742.85]</t>
  </si>
  <si>
    <t>[tp 3743.68]</t>
  </si>
  <si>
    <t>[sl 3742.51]</t>
  </si>
  <si>
    <t>[tp 3744.12]</t>
  </si>
  <si>
    <t>[tp 3744.36]</t>
  </si>
  <si>
    <t>[sl 3745.13]</t>
  </si>
  <si>
    <t>[sl 3745.15]</t>
  </si>
  <si>
    <t>[sl 3745.31]</t>
  </si>
  <si>
    <t>[tp 3745.18]</t>
  </si>
  <si>
    <t>[sl 3744.51]</t>
  </si>
  <si>
    <t>[sl 3744.52]</t>
  </si>
  <si>
    <t>[sl 3744.55]</t>
  </si>
  <si>
    <t>[tp 3745.62]</t>
  </si>
  <si>
    <t>[tp 3746.12]</t>
  </si>
  <si>
    <t>[sl 3745.66]</t>
  </si>
  <si>
    <t>[tp 3747.16]</t>
  </si>
  <si>
    <t>[sl 3746.66]</t>
  </si>
  <si>
    <t>[sl 3746.23]</t>
  </si>
  <si>
    <t>[sl 3746.22]</t>
  </si>
  <si>
    <t>[sl 3745.24]</t>
  </si>
  <si>
    <t>[sl 3744.54]</t>
  </si>
  <si>
    <t>[sl 3743.89]</t>
  </si>
  <si>
    <t>[sl 3743.70]</t>
  </si>
  <si>
    <t>[sl 3743.46]</t>
  </si>
  <si>
    <t>[sl 3743.39]</t>
  </si>
  <si>
    <t>[sl 3744.73]</t>
  </si>
  <si>
    <t>[sl 3746.60]</t>
  </si>
  <si>
    <t>[sl 3746.71]</t>
  </si>
  <si>
    <t>[sl 3747.01]</t>
  </si>
  <si>
    <t>[sl 3747.51]</t>
  </si>
  <si>
    <t>[sl 3747.40]</t>
  </si>
  <si>
    <t>[sl 3746.79]</t>
  </si>
  <si>
    <t>[sl 3744.96]</t>
  </si>
  <si>
    <t>[sl 3744.66]</t>
  </si>
  <si>
    <t>[sl 3743.86]</t>
  </si>
  <si>
    <t>[sl 3745.03]</t>
  </si>
  <si>
    <t>[tp 3743.73]</t>
  </si>
  <si>
    <t>[sl 3746.39]</t>
  </si>
  <si>
    <t>[sl 3746.88]</t>
  </si>
  <si>
    <t>[sl 3747.18]</t>
  </si>
  <si>
    <t>[sl 3747.43]</t>
  </si>
  <si>
    <t>[sl 3747.68]</t>
  </si>
  <si>
    <t>[tp 3747.86]</t>
  </si>
  <si>
    <t>[tp 3748.05]</t>
  </si>
  <si>
    <t>[sl 3747.27]</t>
  </si>
  <si>
    <t>[sl 3747.22]</t>
  </si>
  <si>
    <t>[sl 3746.81]</t>
  </si>
  <si>
    <t>strategy_29.py</t>
  </si>
  <si>
    <t>2025.09.23 08:27:19</t>
  </si>
  <si>
    <t>2025.09.23 08:27:55</t>
  </si>
  <si>
    <t>2025.09.23 08:30:18</t>
  </si>
  <si>
    <t>2025.09.23 08:30:35</t>
  </si>
  <si>
    <t>2025.09.23 08:25:54</t>
  </si>
  <si>
    <t>2025.09.23 08:29:32</t>
  </si>
  <si>
    <t>2025.09.23 08:32:40</t>
  </si>
  <si>
    <t>2025.09.23 08:27:54</t>
  </si>
  <si>
    <t>2025.09.23 08:33:18</t>
  </si>
  <si>
    <t>2025.09.23 08:32:02</t>
  </si>
  <si>
    <t>2025.09.23 08:28:17</t>
  </si>
  <si>
    <t>2025.09.23 08:30:03</t>
  </si>
  <si>
    <t>2025.09.23 08:39:23</t>
  </si>
  <si>
    <t>2025.09.23 08:45:47</t>
  </si>
  <si>
    <t>2025.09.23 08:59:57</t>
  </si>
  <si>
    <t>2025.09.23 08:44:14</t>
  </si>
  <si>
    <t>2025.09.23 08:42:47</t>
  </si>
  <si>
    <t>2025.09.23 08:46:51</t>
  </si>
  <si>
    <t>2025.09.23 08:45:14</t>
  </si>
  <si>
    <t>2025.09.23 08:48:55</t>
  </si>
  <si>
    <t>2025.09.23 08:48:11</t>
  </si>
  <si>
    <t>2025.09.23 08:52:44</t>
  </si>
  <si>
    <t>2025.09.23 08:52:43</t>
  </si>
  <si>
    <t>2025.09.23 08:53:38</t>
  </si>
  <si>
    <t>2025.09.23 08:53:32</t>
  </si>
  <si>
    <t>2025.09.23 08:52:52</t>
  </si>
  <si>
    <t>2025.09.23 08:53:39</t>
  </si>
  <si>
    <t>2025.09.23 08:52:17</t>
  </si>
  <si>
    <t>2025.09.23 08:51:43</t>
  </si>
  <si>
    <t>2025.09.23 08:59:54</t>
  </si>
  <si>
    <t>2025.09.23 09:00:00</t>
  </si>
  <si>
    <t>2025.09.23 09:00:31</t>
  </si>
  <si>
    <t>2025.09.23 09:32:59</t>
  </si>
  <si>
    <t>2025.09.23 09:22:39</t>
  </si>
  <si>
    <t>2025.09.23 09:02:26</t>
  </si>
  <si>
    <t>2025.09.23 09:08:23</t>
  </si>
  <si>
    <t>2025.09.23 09:22:33</t>
  </si>
  <si>
    <t>2025.09.23 09:05:29</t>
  </si>
  <si>
    <t>2025.09.23 09:08:31</t>
  </si>
  <si>
    <t>2025.09.23 09:08:24</t>
  </si>
  <si>
    <t>2025.09.23 09:30:38</t>
  </si>
  <si>
    <t>2025.09.23 09:30:44</t>
  </si>
  <si>
    <t>2025.09.23 10:00:57</t>
  </si>
  <si>
    <t>2025.09.23 09:24:09</t>
  </si>
  <si>
    <t>2025.09.23 09:38:17</t>
  </si>
  <si>
    <t>2025.09.23 09:38:42</t>
  </si>
  <si>
    <t>2025.09.23 09:35:02</t>
  </si>
  <si>
    <t>2025.09.23 09:33:44</t>
  </si>
  <si>
    <t>2025.09.23 09:35:23</t>
  </si>
  <si>
    <t>2025.09.23 09:44:34</t>
  </si>
  <si>
    <t>2025.09.23 09:44:35</t>
  </si>
  <si>
    <t>2025.09.23 10:02:15</t>
  </si>
  <si>
    <t>2025.09.23 10:06:16</t>
  </si>
  <si>
    <t>2025.09.23 09:44:44</t>
  </si>
  <si>
    <t>2025.09.23 09:49:15</t>
  </si>
  <si>
    <t>2025.09.23 09:46:25</t>
  </si>
  <si>
    <t>2025.09.23 09:49:17</t>
  </si>
  <si>
    <t>2025.09.23 09:47:01</t>
  </si>
  <si>
    <t>2025.09.23 09:46:01</t>
  </si>
  <si>
    <t>2025.09.23 10:04:18</t>
  </si>
  <si>
    <t>2025.09.23 10:01:02</t>
  </si>
  <si>
    <t>2025.09.23 10:24:47</t>
  </si>
  <si>
    <t>2025.09.23 10:12:06</t>
  </si>
  <si>
    <t>2025.09.23 10:24:59</t>
  </si>
  <si>
    <t>2025.09.23 10:09:21</t>
  </si>
  <si>
    <t>2025.09.23 10:41:46</t>
  </si>
  <si>
    <t>2025.09.23 10:38:46</t>
  </si>
  <si>
    <t>2025.09.23 10:33:05</t>
  </si>
  <si>
    <t>2025.09.23 10:31:20</t>
  </si>
  <si>
    <t>2025.09.23 10:57:02</t>
  </si>
  <si>
    <t>2025.09.23 10:38:29</t>
  </si>
  <si>
    <t>2025.09.23 10:38:27</t>
  </si>
  <si>
    <t>2025.09.23 10:57:04</t>
  </si>
  <si>
    <t>2025.09.23 10:38:43</t>
  </si>
  <si>
    <t>2025.09.23 10:38:01</t>
  </si>
  <si>
    <t>2025.09.23 10:41:43</t>
  </si>
  <si>
    <t>2025.09.23 10:42:26</t>
  </si>
  <si>
    <t>2025.09.23 10:40:32</t>
  </si>
  <si>
    <t>2025.09.23 10:39:13</t>
  </si>
  <si>
    <t>2025.09.23 10:58:06</t>
  </si>
  <si>
    <t>2025.09.23 10:57:41</t>
  </si>
  <si>
    <t>[tp 3748.72]</t>
  </si>
  <si>
    <t>[tp 3748.76]</t>
  </si>
  <si>
    <t>[tp 3749.16]</t>
  </si>
  <si>
    <t>[tp 3749.42]</t>
  </si>
  <si>
    <t>[tp 3749.55]</t>
  </si>
  <si>
    <t>[tp 3750.00]</t>
  </si>
  <si>
    <t>[tp 3750.26]</t>
  </si>
  <si>
    <t>[tp 3750.50]</t>
  </si>
  <si>
    <t>[sl 3749.69]</t>
  </si>
  <si>
    <t>[sl 3749.59]</t>
  </si>
  <si>
    <t>[tp 3750.76]</t>
  </si>
  <si>
    <t>[tp 3753.00]</t>
  </si>
  <si>
    <t>[tp 3753.26]</t>
  </si>
  <si>
    <t>[sl 3752.87]</t>
  </si>
  <si>
    <t>[sl 3752.89]</t>
  </si>
  <si>
    <t>[sl 3752.86]</t>
  </si>
  <si>
    <t>[sl 3755.52]</t>
  </si>
  <si>
    <t>[sl 3755.53]</t>
  </si>
  <si>
    <t>[sl 3755.41]</t>
  </si>
  <si>
    <t>[sl 3755.42]</t>
  </si>
  <si>
    <t>[tp 3757.09]</t>
  </si>
  <si>
    <t>[tp 3757.06]</t>
  </si>
  <si>
    <t>[tp 3757.65]</t>
  </si>
  <si>
    <t>[sl 3756.71]</t>
  </si>
  <si>
    <t>[tp 3758.59]</t>
  </si>
  <si>
    <t>[tp 3758.56]</t>
  </si>
  <si>
    <t>[sl 3757.73]</t>
  </si>
  <si>
    <t>[sl 3757.74]</t>
  </si>
  <si>
    <t>[sl 3757.05]</t>
  </si>
  <si>
    <t>[sl 3756.85]</t>
  </si>
  <si>
    <t>[sl 3755.61]</t>
  </si>
  <si>
    <t>[sl 3755.09]</t>
  </si>
  <si>
    <t>[sl 3755.04]</t>
  </si>
  <si>
    <t>[sl 3754.91]</t>
  </si>
  <si>
    <t>[sl 3754.61]</t>
  </si>
  <si>
    <t>[sl 3754.12]</t>
  </si>
  <si>
    <t>[sl 3754.11]</t>
  </si>
  <si>
    <t>[sl 3753.34]</t>
  </si>
  <si>
    <t>[sl 3753.09]</t>
  </si>
  <si>
    <t>[sl 3752.44]</t>
  </si>
  <si>
    <t>[sl 3751.71]</t>
  </si>
  <si>
    <t>strategy_30.py</t>
  </si>
  <si>
    <t>[sl 3754.81]</t>
  </si>
  <si>
    <t>[sl 3755.40]</t>
  </si>
  <si>
    <t>[sl 3755.51]</t>
  </si>
  <si>
    <t>[sl 3755.81]</t>
  </si>
  <si>
    <t>[sl 3756.31]</t>
  </si>
  <si>
    <t>[sl 3756.38]</t>
  </si>
  <si>
    <t>[sl 3755.85]</t>
  </si>
  <si>
    <t>[sl 3756.03]</t>
  </si>
  <si>
    <t>[sl 3755.78]</t>
  </si>
  <si>
    <t>[sl 3755.28]</t>
  </si>
  <si>
    <t>[sl 3755.19]</t>
  </si>
  <si>
    <t>[sl 3754.94]</t>
  </si>
  <si>
    <t>[sl 3754.24]</t>
  </si>
  <si>
    <t>[sl 3753.94]</t>
  </si>
  <si>
    <t>[sl 3753.44]</t>
  </si>
  <si>
    <t>[sl 3753.28]</t>
  </si>
  <si>
    <t>[sl 3753.01]</t>
  </si>
  <si>
    <t>[sl 3753.03]</t>
  </si>
  <si>
    <t>[sl 3752.28]</t>
  </si>
  <si>
    <t>[sl 3752.23]</t>
  </si>
  <si>
    <t>[sl 3752.16]</t>
  </si>
  <si>
    <t>[sl 3755.26]</t>
  </si>
  <si>
    <t>[sl 3755.96]</t>
  </si>
  <si>
    <t>[sl 3756.26]</t>
  </si>
  <si>
    <t>[sl 3756.69]</t>
  </si>
  <si>
    <t>[sl 3756.76]</t>
  </si>
  <si>
    <t>[sl 3751.96]</t>
  </si>
  <si>
    <t>[sl 3752.55]</t>
  </si>
  <si>
    <t>[sl 3752.53]</t>
  </si>
  <si>
    <t>[sl 3751.15]</t>
  </si>
  <si>
    <t>[sl 3751.56]</t>
  </si>
  <si>
    <t>[tp 3749.77]</t>
  </si>
  <si>
    <t>[sl 3750.62]</t>
  </si>
  <si>
    <t>[sl 3750.63]</t>
  </si>
  <si>
    <t>[sl 3753.47]</t>
  </si>
  <si>
    <t>[sl 3753.59]</t>
  </si>
  <si>
    <t>[sl 3754.27]</t>
  </si>
  <si>
    <t>[sl 3754.68]</t>
  </si>
  <si>
    <t>[sl 3755.74]</t>
  </si>
  <si>
    <t>[sl 3755.75]</t>
  </si>
  <si>
    <t>[tp 3757.34]</t>
  </si>
  <si>
    <t>[sl 3756.49]</t>
  </si>
  <si>
    <t>[sl 3756.46]</t>
  </si>
  <si>
    <t>[sl 3755.87]</t>
  </si>
  <si>
    <t>[sl 3755.89]</t>
  </si>
  <si>
    <t>[sl 3755.38]</t>
  </si>
  <si>
    <t>[sl 3755.32]</t>
  </si>
  <si>
    <t>[sl 3755.23]</t>
  </si>
  <si>
    <t>[sl 3754.85]</t>
  </si>
  <si>
    <t>[sl 3754.15]</t>
  </si>
  <si>
    <t>[sl 3753.71]</t>
  </si>
  <si>
    <t>[sl 3753.65]</t>
  </si>
  <si>
    <t>[sl 3753.64]</t>
  </si>
  <si>
    <t>[sl 3753.35]</t>
  </si>
  <si>
    <t>[sl 3752.95]</t>
  </si>
  <si>
    <t>[sl 3752.84]</t>
  </si>
  <si>
    <t>[sl 3753.37]</t>
  </si>
  <si>
    <t>Daily Performance</t>
  </si>
  <si>
    <t>Cumsum</t>
  </si>
  <si>
    <t>✨</t>
  </si>
  <si>
    <t>RUNNING 24/7</t>
  </si>
  <si>
    <t>Max Low DD</t>
  </si>
  <si>
    <t>Peak Gain</t>
  </si>
  <si>
    <t>2025.09.23 11:52:39</t>
  </si>
  <si>
    <t>2025.09.23 11:30:21</t>
  </si>
  <si>
    <t>2025.09.23 11:31:27</t>
  </si>
  <si>
    <t>2025.09.23 11:19:38</t>
  </si>
  <si>
    <t>2025.09.23 11:19:45</t>
  </si>
  <si>
    <t>2025.09.23 11:15:40</t>
  </si>
  <si>
    <t>2025.09.23 11:20:40</t>
  </si>
  <si>
    <t>2025.09.23 11:34:51</t>
  </si>
  <si>
    <t>2025.09.23 11:34:53</t>
  </si>
  <si>
    <t>2025.09.23 11:30:11</t>
  </si>
  <si>
    <t>2025.09.23 11:26:41</t>
  </si>
  <si>
    <t>2025.09.23 11:31:44</t>
  </si>
  <si>
    <t>2025.09.23 11:29:52</t>
  </si>
  <si>
    <t>2025.09.23 11:29:50</t>
  </si>
  <si>
    <t>2025.09.23 11:36:18</t>
  </si>
  <si>
    <t>2025.09.23 11:41:05</t>
  </si>
  <si>
    <t>2025.09.23 11:38:23</t>
  </si>
  <si>
    <t>2025.09.23 11:38:53</t>
  </si>
  <si>
    <t>2025.09.23 11:39:59</t>
  </si>
  <si>
    <t>2025.09.23 11:39:42</t>
  </si>
  <si>
    <t>2025.09.23 11:45:57</t>
  </si>
  <si>
    <t>2025.09.23 11:46:39</t>
  </si>
  <si>
    <t>2025.09.23 11:50:09</t>
  </si>
  <si>
    <t>2025.09.23 11:51:01</t>
  </si>
  <si>
    <t>2025.09.23 11:51:32</t>
  </si>
  <si>
    <t>2025.09.23 12:00:39</t>
  </si>
  <si>
    <t>2025.09.23 11:52:26</t>
  </si>
  <si>
    <t>2025.09.23 12:04:26</t>
  </si>
  <si>
    <t>2025.09.23 11:57:33</t>
  </si>
  <si>
    <t>2025.09.23 11:58:02</t>
  </si>
  <si>
    <t>2025.09.23 11:54:06</t>
  </si>
  <si>
    <t>2025.09.23 12:02:39</t>
  </si>
  <si>
    <t>2025.09.23 11:54:41</t>
  </si>
  <si>
    <t>2025.09.23 12:03:24</t>
  </si>
  <si>
    <t>2025.09.23 12:00:41</t>
  </si>
  <si>
    <t>2025.09.23 12:03:36</t>
  </si>
  <si>
    <t>2025.09.23 12:03:34</t>
  </si>
  <si>
    <t>2025.09.23 12:03:25</t>
  </si>
  <si>
    <t>2025.09.23 12:03:38</t>
  </si>
  <si>
    <t>2025.09.23 12:10:24</t>
  </si>
  <si>
    <t>2025.09.23 12:07:20</t>
  </si>
  <si>
    <t>2025.09.23 12:08:49</t>
  </si>
  <si>
    <t>2025.09.23 12:09:35</t>
  </si>
  <si>
    <t>2025.09.23 12:09:11</t>
  </si>
  <si>
    <t>2025.09.23 12:25:03</t>
  </si>
  <si>
    <t>2025.09.23 12:22:04</t>
  </si>
  <si>
    <t>2025.09.23 12:22:14</t>
  </si>
  <si>
    <t>2025.09.23 12:22:49</t>
  </si>
  <si>
    <t>2025.09.23 12:23:13</t>
  </si>
  <si>
    <t>2025.09.23 12:27:19</t>
  </si>
  <si>
    <t>2025.09.23 12:27:21</t>
  </si>
  <si>
    <t>2025.09.23 12:30:27</t>
  </si>
  <si>
    <t>2025.09.23 12:27:53</t>
  </si>
  <si>
    <t>2025.09.23 12:27:31</t>
  </si>
  <si>
    <t>2025.09.23 12:36:50</t>
  </si>
  <si>
    <t>2025.09.23 12:30:24</t>
  </si>
  <si>
    <t>2025.09.23 12:30:22</t>
  </si>
  <si>
    <t>2025.09.23 12:35:29</t>
  </si>
  <si>
    <t>2025.09.23 12:31:52</t>
  </si>
  <si>
    <t>2025.09.23 12:32:01</t>
  </si>
  <si>
    <t>2025.09.23 12:44:16</t>
  </si>
  <si>
    <t>2025.09.23 12:37:12</t>
  </si>
  <si>
    <t>2025.09.23 12:43:30</t>
  </si>
  <si>
    <t>2025.09.23 12:43:14</t>
  </si>
  <si>
    <t>2025.09.23 12:42:30</t>
  </si>
  <si>
    <t>2025.09.23 12:43:42</t>
  </si>
  <si>
    <t>2025.09.23 12:51:50</t>
  </si>
  <si>
    <t>2025.09.23 12:54:21</t>
  </si>
  <si>
    <t>2025.09.23 12:54:31</t>
  </si>
  <si>
    <t>2025.09.23 12:52:11</t>
  </si>
  <si>
    <t>2025.09.23 12:51:55</t>
  </si>
  <si>
    <t>2025.09.23 13:05:04</t>
  </si>
  <si>
    <t>2025.09.23 12:50:49</t>
  </si>
  <si>
    <t>2025.09.23 12:55:40</t>
  </si>
  <si>
    <t>2025.09.23 13:06:46</t>
  </si>
  <si>
    <t>2025.09.23 12:55:52</t>
  </si>
  <si>
    <t>2025.09.23 12:57:32</t>
  </si>
  <si>
    <t>2025.09.23 12:58:25</t>
  </si>
  <si>
    <t>2025.09.23 13:25:33</t>
  </si>
  <si>
    <t>2025.09.23 13:15:38</t>
  </si>
  <si>
    <t>2025.09.23 13:29:43</t>
  </si>
  <si>
    <t>2025.09.23 13:14:14</t>
  </si>
  <si>
    <t>2025.09.23 13:16:10</t>
  </si>
  <si>
    <t>2025.09.23 13:16:22</t>
  </si>
  <si>
    <t>2025.09.23 13:20:38</t>
  </si>
  <si>
    <t>2025.09.23 13:19:45</t>
  </si>
  <si>
    <t>2025.09.23 13:19:47</t>
  </si>
  <si>
    <t>2025.09.23 13:20:32</t>
  </si>
  <si>
    <t>2025.09.23 13:19:25</t>
  </si>
  <si>
    <t>2025.09.23 13:27:31</t>
  </si>
  <si>
    <t>2025.09.23 13:28:58</t>
  </si>
  <si>
    <t>2025.09.23 13:25:39</t>
  </si>
  <si>
    <t>2025.09.23 13:29:09</t>
  </si>
  <si>
    <t>2025.09.23 13:29:07</t>
  </si>
  <si>
    <t>2025.09.23 13:28:05</t>
  </si>
  <si>
    <t>2025.09.23 13:28:53</t>
  </si>
  <si>
    <t>2025.09.23 13:29:11</t>
  </si>
  <si>
    <t>2025.09.23 13:29:41</t>
  </si>
  <si>
    <t>2025.09.23 13:29:42</t>
  </si>
  <si>
    <t>2025.09.23 14:23:54</t>
  </si>
  <si>
    <t>2025.09.23 13:53:12</t>
  </si>
  <si>
    <t>2025.09.23 13:52:36</t>
  </si>
  <si>
    <t>2025.09.23 13:49:33</t>
  </si>
  <si>
    <t>2025.09.23 13:52:37</t>
  </si>
  <si>
    <t>2025.09.23 13:47:13</t>
  </si>
  <si>
    <t>2025.09.23 13:45:49</t>
  </si>
  <si>
    <t>2025.09.23 13:51:21</t>
  </si>
  <si>
    <t>2025.09.23 13:51:35</t>
  </si>
  <si>
    <t>2025.09.23 13:54:32</t>
  </si>
  <si>
    <t>2025.09.23 13:56:32</t>
  </si>
  <si>
    <t>2025.09.23 14:14:13</t>
  </si>
  <si>
    <t>2025.09.23 14:02:30</t>
  </si>
  <si>
    <t>2025.09.23 14:23:22</t>
  </si>
  <si>
    <t>2025.09.23 13:59:31</t>
  </si>
  <si>
    <t>2025.09.23 14:14:39</t>
  </si>
  <si>
    <t>2025.09.23 14:15:16</t>
  </si>
  <si>
    <t>2025.09.23 14:17:00</t>
  </si>
  <si>
    <t>2025.09.23 14:14:48</t>
  </si>
  <si>
    <t>2025.09.23 14:12:45</t>
  </si>
  <si>
    <t>2025.09.23 14:12:44</t>
  </si>
  <si>
    <t>2025.09.23 14:22:53</t>
  </si>
  <si>
    <t>2025.09.23 14:28:07</t>
  </si>
  <si>
    <t>2025.09.23 14:30:18</t>
  </si>
  <si>
    <t>2025.09.23 14:33:14</t>
  </si>
  <si>
    <t>2025.09.23 14:33:19</t>
  </si>
  <si>
    <t>2025.09.23 14:33:13</t>
  </si>
  <si>
    <t>2025.09.23 14:33:08</t>
  </si>
  <si>
    <t>2025.09.23 14:33:09</t>
  </si>
  <si>
    <t>2025.09.23 14:48:43</t>
  </si>
  <si>
    <t>2025.09.23 14:49:38</t>
  </si>
  <si>
    <t>2025.09.23 14:50:57</t>
  </si>
  <si>
    <t>2025.09.23 15:09:21</t>
  </si>
  <si>
    <t>2025.09.23 14:50:00</t>
  </si>
  <si>
    <t>2025.09.23 14:52:22</t>
  </si>
  <si>
    <t>2025.09.23 14:51:05</t>
  </si>
  <si>
    <t>2025.09.23 14:52:27</t>
  </si>
  <si>
    <t>2025.09.23 14:51:00</t>
  </si>
  <si>
    <t>2025.09.23 14:55:22</t>
  </si>
  <si>
    <t>2025.09.23 15:11:50</t>
  </si>
  <si>
    <t>2025.09.23 15:06:57</t>
  </si>
  <si>
    <t>2025.09.23 15:11:35</t>
  </si>
  <si>
    <t>2025.09.23 15:07:24</t>
  </si>
  <si>
    <t>2025.09.23 14:54:54</t>
  </si>
  <si>
    <t>2025.09.23 15:11:42</t>
  </si>
  <si>
    <t>2025.09.23 15:02:33</t>
  </si>
  <si>
    <t>2025.09.23 15:02:54</t>
  </si>
  <si>
    <t>2025.09.23 15:07:15</t>
  </si>
  <si>
    <t>2025.09.23 15:07:14</t>
  </si>
  <si>
    <t>2025.09.23 15:12:35</t>
  </si>
  <si>
    <t>2025.09.23 15:17:18</t>
  </si>
  <si>
    <t>2025.09.23 15:11:39</t>
  </si>
  <si>
    <t>2025.09.23 15:14:29</t>
  </si>
  <si>
    <t>2025.09.23 15:11:55</t>
  </si>
  <si>
    <t>2025.09.23 15:15:57</t>
  </si>
  <si>
    <t>2025.09.23 15:15:41</t>
  </si>
  <si>
    <t>2025.09.23 15:16:22</t>
  </si>
  <si>
    <t>2025.09.23 15:15:24</t>
  </si>
  <si>
    <t>2025.09.23 15:16:15</t>
  </si>
  <si>
    <t>2025.09.23 15:16:06</t>
  </si>
  <si>
    <t>[sl 3756.32]</t>
  </si>
  <si>
    <t>[tp 3758.70]</t>
  </si>
  <si>
    <t>[tp 3758.82]</t>
  </si>
  <si>
    <t>[tp 3758.93]</t>
  </si>
  <si>
    <t>[tp 3759.41]</t>
  </si>
  <si>
    <t>[tp 3759.46]</t>
  </si>
  <si>
    <t>[tp 3759.65]</t>
  </si>
  <si>
    <t>[tp 3760.12]</t>
  </si>
  <si>
    <t>[tp 3760.43]</t>
  </si>
  <si>
    <t>[tp 3760.71]</t>
  </si>
  <si>
    <t>[tp 3760.93]</t>
  </si>
  <si>
    <t>[sl 3764.18]</t>
  </si>
  <si>
    <t>[sl 3764.08]</t>
  </si>
  <si>
    <t>[sl 3764.63]</t>
  </si>
  <si>
    <t>[tp 3765.53]</t>
  </si>
  <si>
    <t>[tp 3766.23]</t>
  </si>
  <si>
    <t>[tp 3767.03]</t>
  </si>
  <si>
    <t>[tp 3767.53]</t>
  </si>
  <si>
    <t>[sl 3768.07]</t>
  </si>
  <si>
    <t>[sl 3767.90]</t>
  </si>
  <si>
    <t>[sl 3769.76]</t>
  </si>
  <si>
    <t>[sl 3769.62]</t>
  </si>
  <si>
    <t>[sl 3773.49]</t>
  </si>
  <si>
    <t>[sl 3773.37]</t>
  </si>
  <si>
    <t>[sl 3773.45]</t>
  </si>
  <si>
    <t>[tp 3773.82]</t>
  </si>
  <si>
    <t>[tp 3773.81]</t>
  </si>
  <si>
    <t>[tp 3774.51]</t>
  </si>
  <si>
    <t>[sl 3772.97]</t>
  </si>
  <si>
    <t>[sl 3772.98]</t>
  </si>
  <si>
    <t>[sl 3772.99]</t>
  </si>
  <si>
    <t>[sl 3771.48]</t>
  </si>
  <si>
    <t>[sl 3771.49]</t>
  </si>
  <si>
    <t>[tp 3774.48]</t>
  </si>
  <si>
    <t>[tp 3774.82]</t>
  </si>
  <si>
    <t>[sl 3774.50]</t>
  </si>
  <si>
    <t>[sl 3773.96]</t>
  </si>
  <si>
    <t>[sl 3773.98]</t>
  </si>
  <si>
    <t>[sl 3773.92]</t>
  </si>
  <si>
    <t>[sl 3773.93]</t>
  </si>
  <si>
    <t>[tp 3775.81]</t>
  </si>
  <si>
    <t>[tp 3775.89]</t>
  </si>
  <si>
    <t>[sl 3774.62]</t>
  </si>
  <si>
    <t>[tp 3776.57]</t>
  </si>
  <si>
    <t>[tp 3776.60]</t>
  </si>
  <si>
    <t>[tp 3777.39]</t>
  </si>
  <si>
    <t>[tp 3777.89]</t>
  </si>
  <si>
    <t>[tp 3777.95]</t>
  </si>
  <si>
    <t>[tp 3778.60]</t>
  </si>
  <si>
    <t>[sl 3778.35]</t>
  </si>
  <si>
    <t>[sl 3778.29]</t>
  </si>
  <si>
    <t>[sl 3778.30]</t>
  </si>
  <si>
    <t>[tp 3778.73]</t>
  </si>
  <si>
    <t>[tp 3779.43]</t>
  </si>
  <si>
    <t>[tp 3780.23]</t>
  </si>
  <si>
    <t>[tp 3780.73]</t>
  </si>
  <si>
    <t>[sl 3780.46]</t>
  </si>
  <si>
    <t>[sl 3780.47]</t>
  </si>
  <si>
    <t>[sl 3780.52]</t>
  </si>
  <si>
    <t>[tp 3784.98]</t>
  </si>
  <si>
    <t>[tp 3785.68]</t>
  </si>
  <si>
    <t>[tp 3786.48]</t>
  </si>
  <si>
    <t>[tp 3786.98]</t>
  </si>
  <si>
    <t>[sl 3788.73]</t>
  </si>
  <si>
    <t>[sl 3788.69]</t>
  </si>
  <si>
    <t>[sl 3788.72]</t>
  </si>
  <si>
    <t>[sl 3786.17]</t>
  </si>
  <si>
    <t>[sl 3786.28]</t>
  </si>
  <si>
    <t>[sl 3785.89]</t>
  </si>
  <si>
    <t>[sl 3785.58]</t>
  </si>
  <si>
    <t>[sl 3785.28]</t>
  </si>
  <si>
    <t>[sl 3785.19]</t>
  </si>
  <si>
    <t>[sl 3784.78]</t>
  </si>
  <si>
    <t>[sl 3784.89]</t>
  </si>
  <si>
    <t>[sl 3784.72]</t>
  </si>
  <si>
    <t>[sl 3784.42]</t>
  </si>
  <si>
    <t>[sl 3783.92]</t>
  </si>
  <si>
    <t>[sl 3783.00]</t>
  </si>
  <si>
    <t>[sl 3783.78]</t>
  </si>
  <si>
    <t>[sl 3781.66]</t>
  </si>
  <si>
    <t>[sl 3781.02]</t>
  </si>
  <si>
    <t>[sl 3780.05]</t>
  </si>
  <si>
    <t>[sl 3780.39]</t>
  </si>
  <si>
    <t>[sl 3780.37]</t>
  </si>
  <si>
    <t>[sl 3781.95]</t>
  </si>
  <si>
    <t>[sl 3782.45]</t>
  </si>
  <si>
    <t>[sl 3782.65]</t>
  </si>
  <si>
    <t>[sl 3782.95]</t>
  </si>
  <si>
    <t>[sl 3783.42]</t>
  </si>
  <si>
    <t>[sl 3783.45]</t>
  </si>
  <si>
    <t>[tp 3784.92]</t>
  </si>
  <si>
    <t>[sl 3783.53]</t>
  </si>
  <si>
    <t>[sl 3784.64]</t>
  </si>
  <si>
    <t>[sl 3784.49]</t>
  </si>
  <si>
    <t>[sl 3783.17]</t>
  </si>
  <si>
    <t>[sl 3783.16]</t>
  </si>
  <si>
    <t>[sl 3783.11]</t>
  </si>
  <si>
    <t>[tp 3786.16]</t>
  </si>
  <si>
    <t>[sl 3785.65]</t>
  </si>
  <si>
    <t>[sl 3785.59]</t>
  </si>
  <si>
    <t>[sl 3785.11]</t>
  </si>
  <si>
    <t>[sl 3785.07]</t>
  </si>
  <si>
    <t>[sl 3785.06]</t>
  </si>
  <si>
    <t>[tp 3787.05]</t>
  </si>
  <si>
    <t>[tp 3787.09]</t>
  </si>
  <si>
    <t>[tp 3787.66]</t>
  </si>
  <si>
    <t>[tp 3787.76]</t>
  </si>
  <si>
    <t>[tp 3787.78]</t>
  </si>
  <si>
    <t>[sl 3786.45]</t>
  </si>
  <si>
    <t>[sl 3786.16]</t>
  </si>
  <si>
    <t>[sl 3786.14]</t>
  </si>
  <si>
    <t>[sl 3786.08]</t>
  </si>
  <si>
    <t>[sl 3785.25]</t>
  </si>
  <si>
    <t>[sl 3785.21]</t>
  </si>
  <si>
    <t>[sl 3785.04]</t>
  </si>
  <si>
    <t>[sl 3784.34]</t>
  </si>
  <si>
    <t>[sl 3783.68]</t>
  </si>
  <si>
    <t>[sl 3783.54]</t>
  </si>
  <si>
    <t>[sl 3783.28]</t>
  </si>
  <si>
    <t>[sl 3783.27]</t>
  </si>
  <si>
    <t>[sl 3783.03]</t>
  </si>
  <si>
    <t>[sl 3782.48]</t>
  </si>
  <si>
    <t>[sl 3782.36]</t>
  </si>
  <si>
    <t>[sl 3782.24]</t>
  </si>
  <si>
    <t>[sl 3782.14]</t>
  </si>
  <si>
    <t>[sl 3782.11]</t>
  </si>
  <si>
    <t>[sl 3782.39]</t>
  </si>
  <si>
    <t>[tp 3782.56]</t>
  </si>
  <si>
    <t>[sl 3783.61]</t>
  </si>
  <si>
    <t>[sl 3783.22]</t>
  </si>
  <si>
    <t>[sl 3781.75]</t>
  </si>
  <si>
    <t>[tp 3781.73]</t>
  </si>
  <si>
    <t>[tp 3781.71]</t>
  </si>
  <si>
    <t>[sl 3781.03]</t>
  </si>
  <si>
    <t>[tp 3781.06]</t>
  </si>
  <si>
    <t>[sl 3781.77]</t>
  </si>
  <si>
    <t>[sl 3781.81]</t>
  </si>
  <si>
    <t>[sl 3782.27]</t>
  </si>
  <si>
    <t>[sl 3782.28]</t>
  </si>
  <si>
    <t>[sl 3782.03]</t>
  </si>
  <si>
    <t>[sl 3783.15]</t>
  </si>
  <si>
    <t>[sl 3783.85]</t>
  </si>
  <si>
    <t>[sl 3780.79]</t>
  </si>
  <si>
    <t>[sl 3780.55]</t>
  </si>
  <si>
    <t>[sl 3780.49]</t>
  </si>
  <si>
    <t>[tp 3780.32]</t>
  </si>
  <si>
    <t>[tp 3780.15]</t>
  </si>
  <si>
    <t>[sl 3779.71]</t>
  </si>
  <si>
    <t>[sl 3780.76]</t>
  </si>
  <si>
    <t>[sl 3781.28]</t>
  </si>
  <si>
    <t>[sl 3781.29]</t>
  </si>
  <si>
    <t>[sl 3783.58]</t>
  </si>
  <si>
    <t>[sl 3784.65]</t>
  </si>
  <si>
    <t>[sl 3784.66]</t>
  </si>
  <si>
    <t>[sl 3786.00]</t>
  </si>
  <si>
    <t>[tp 3787.38]</t>
  </si>
  <si>
    <t>[sl 3787.54]</t>
  </si>
  <si>
    <t>[sl 3787.57]</t>
  </si>
  <si>
    <t>[sl 3787.48]</t>
  </si>
  <si>
    <t>[sl 3785.80]</t>
  </si>
  <si>
    <t>[sl 3785.10]</t>
  </si>
  <si>
    <t>[sl 3784.80]</t>
  </si>
  <si>
    <t>[sl 3784.50]</t>
  </si>
  <si>
    <t>[sl 3784.29]</t>
  </si>
  <si>
    <t>[sl 3784.30]</t>
  </si>
  <si>
    <t>[sl 3781.80]</t>
  </si>
  <si>
    <t>[sl 3781.70]</t>
  </si>
  <si>
    <t>[sl 3781.47]</t>
  </si>
  <si>
    <t>[tp 3781.70]</t>
  </si>
  <si>
    <t>[sl 3781.41]</t>
  </si>
  <si>
    <t>[sl 3781.38]</t>
  </si>
  <si>
    <t>[tp 3781.00]</t>
  </si>
  <si>
    <t>[sl 3782.00]</t>
  </si>
  <si>
    <t>[sl 3782.01]</t>
  </si>
  <si>
    <t>[sl 3783.60]</t>
  </si>
  <si>
    <t>[sl 3784.41]</t>
  </si>
  <si>
    <t>[sl 3780.93]</t>
  </si>
  <si>
    <t>[sl 3780.87]</t>
  </si>
  <si>
    <t>[sl 3780.85]</t>
  </si>
  <si>
    <t>[tp 3780.64]</t>
  </si>
  <si>
    <t>[tp 3780.60]</t>
  </si>
  <si>
    <t>[sl 3781.37]</t>
  </si>
  <si>
    <t>[sl 3781.86]</t>
  </si>
  <si>
    <t>[sl 3780.98]</t>
  </si>
  <si>
    <t>[tp 3779.90]</t>
  </si>
  <si>
    <t>[tp 3779.64]</t>
  </si>
  <si>
    <t>[tp 3779.10]</t>
  </si>
  <si>
    <t>[tp 3778.64]</t>
  </si>
  <si>
    <t>[tp 3778.14]</t>
  </si>
  <si>
    <t>[sl 3778.98]</t>
  </si>
  <si>
    <t>[sl 3778.96]</t>
  </si>
  <si>
    <t>[sl 3779.93]</t>
  </si>
  <si>
    <t>[sl 3781.72]</t>
  </si>
  <si>
    <t>[sl 3781.90]</t>
  </si>
  <si>
    <t>[sl 3782.02]</t>
  </si>
  <si>
    <t>[sl 3782.52]</t>
  </si>
  <si>
    <t>[sl 3782.55]</t>
  </si>
  <si>
    <t>[sl 3783.71]</t>
  </si>
  <si>
    <t>20:00 - 12:00nn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</si>
</sst>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rgb="FF000000"/>
      <name val="Tahoma"/>
    </font>
    <font>
      <sz val="11"/>
      <color theme="7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theme="9" tint="0.59999389629810485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0" xfId="0" pivotButton="1" applyFont="1"/>
    <xf numFmtId="0" fontId="7" fillId="0" borderId="0" xfId="0" applyFont="1"/>
    <xf numFmtId="0" fontId="7" fillId="0" borderId="0" xfId="0" applyFont="1" applyAlignment="1">
      <alignment horizontal="left"/>
    </xf>
    <xf numFmtId="0" fontId="8" fillId="8" borderId="0" xfId="0" applyFont="1" applyFill="1" applyAlignment="1">
      <alignment horizontal="center" vertical="center"/>
    </xf>
    <xf numFmtId="10" fontId="7" fillId="0" borderId="0" xfId="1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7" fillId="0" borderId="2" xfId="0" pivotButton="1" applyFont="1" applyBorder="1"/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7" fillId="0" borderId="0" xfId="0" applyFont="1" applyAlignment="1">
      <alignment vertical="center"/>
    </xf>
    <xf numFmtId="0" fontId="8" fillId="0" borderId="2" xfId="0" applyFont="1" applyBorder="1" applyAlignment="1">
      <alignment horizontal="left"/>
    </xf>
    <xf numFmtId="10" fontId="8" fillId="0" borderId="2" xfId="1" applyNumberFormat="1" applyFont="1" applyBorder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7" fillId="0" borderId="0" xfId="0" pivotButton="1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9" fontId="0" fillId="0" borderId="0" xfId="1" applyFont="1"/>
    <xf numFmtId="0" fontId="0" fillId="9" borderId="0" xfId="0" applyFill="1"/>
    <xf numFmtId="0" fontId="0" fillId="0" borderId="0" xfId="0" applyAlignment="1">
      <alignment horizontal="right"/>
    </xf>
    <xf numFmtId="0" fontId="0" fillId="0" borderId="0" xfId="0" quotePrefix="1"/>
    <xf numFmtId="22" fontId="10" fillId="4" borderId="0" xfId="0" applyNumberFormat="1" applyFont="1" applyFill="1" applyAlignment="1">
      <alignment vertical="center"/>
    </xf>
    <xf numFmtId="167" fontId="10" fillId="4" borderId="0" xfId="0" applyNumberFormat="1" applyFont="1" applyFill="1" applyAlignment="1">
      <alignment vertical="center"/>
    </xf>
    <xf numFmtId="0" fontId="10" fillId="4" borderId="0" xfId="0" applyFont="1" applyFill="1" applyAlignment="1">
      <alignment vertical="center"/>
    </xf>
    <xf numFmtId="168" fontId="10" fillId="4" borderId="0" xfId="0" applyNumberFormat="1" applyFont="1" applyFill="1" applyAlignment="1">
      <alignment vertical="center"/>
    </xf>
    <xf numFmtId="22" fontId="10" fillId="5" borderId="0" xfId="0" applyNumberFormat="1" applyFont="1" applyFill="1" applyAlignment="1">
      <alignment vertical="center"/>
    </xf>
    <xf numFmtId="167" fontId="10" fillId="5" borderId="0" xfId="0" applyNumberFormat="1" applyFont="1" applyFill="1" applyAlignment="1">
      <alignment vertical="center"/>
    </xf>
    <xf numFmtId="0" fontId="10" fillId="5" borderId="0" xfId="0" applyFont="1" applyFill="1" applyAlignment="1">
      <alignment vertical="center"/>
    </xf>
    <xf numFmtId="168" fontId="10" fillId="5" borderId="0" xfId="0" applyNumberFormat="1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2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8" fillId="10" borderId="0" xfId="0" applyFont="1" applyFill="1" applyAlignment="1">
      <alignment horizontal="left"/>
    </xf>
    <xf numFmtId="10" fontId="7" fillId="10" borderId="0" xfId="1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left"/>
    </xf>
    <xf numFmtId="0" fontId="7" fillId="0" borderId="0" xfId="0" applyFont="1" applyAlignment="1">
      <alignment horizontal="center"/>
    </xf>
    <xf numFmtId="0" fontId="8" fillId="11" borderId="0" xfId="0" applyFont="1" applyFill="1" applyAlignment="1">
      <alignment horizontal="left"/>
    </xf>
    <xf numFmtId="0" fontId="7" fillId="11" borderId="0" xfId="0" applyFont="1" applyFill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7" fillId="0" borderId="0" xfId="0" pivotButton="1" applyFont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605">
    <dxf>
      <font>
        <b/>
      </font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 val="0"/>
      </font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b/>
      </font>
    </dxf>
    <dxf>
      <font>
        <b/>
      </font>
    </dxf>
    <dxf>
      <font>
        <b val="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horizontal="center"/>
    </dxf>
    <dxf>
      <fill>
        <patternFill>
          <fgColor theme="9" tint="0.59999389629810485"/>
        </patternFill>
      </fill>
    </dxf>
    <dxf>
      <fill>
        <patternFill>
          <fgColor theme="9" tint="0.59999389629810485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ill>
        <patternFill patternType="solid">
          <fgColor indexed="64"/>
          <bgColor theme="9" tint="0.79998168889431442"/>
        </patternFill>
      </fill>
    </dxf>
    <dxf>
      <font>
        <b/>
      </font>
    </dxf>
    <dxf>
      <font>
        <b val="0"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711223611113" createdVersion="8" refreshedVersion="8" minRefreshableVersion="3" recordCount="180" xr:uid="{816D5870-5FC1-46E9-900C-0E70069C38A9}">
  <cacheSource type="worksheet">
    <worksheetSource ref="E21:F201" sheet="strategy_19"/>
  </cacheSource>
  <cacheFields count="2">
    <cacheField name="WL" numFmtId="0">
      <sharedItems count="3">
        <s v="L"/>
        <s v="W"/>
        <s v=""/>
      </sharedItems>
    </cacheField>
    <cacheField name="Streak" numFmtId="0">
      <sharedItems containsMixedTypes="1" containsNumber="1" containsInteger="1" minValue="1" maxValue="9" count="10">
        <n v="1"/>
        <n v="2"/>
        <n v="3"/>
        <n v="4"/>
        <n v="5"/>
        <n v="6"/>
        <n v="7"/>
        <n v="8"/>
        <n v="9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714348263886" createdVersion="8" refreshedVersion="8" minRefreshableVersion="3" recordCount="150" xr:uid="{4601D962-7DD0-4363-B994-AD44A58A28F2}">
  <cacheSource type="worksheet">
    <worksheetSource ref="E21:F171" sheet="strategy_19"/>
  </cacheSource>
  <cacheFields count="2">
    <cacheField name="WL" numFmtId="0">
      <sharedItems count="2">
        <s v="L"/>
        <s v="W"/>
      </sharedItems>
    </cacheField>
    <cacheField name="Streak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846491435186" createdVersion="8" refreshedVersion="8" minRefreshableVersion="3" recordCount="3682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23T15:14:57"/>
    </cacheField>
    <cacheField name="Position" numFmtId="0">
      <sharedItems containsString="0" containsBlank="1" containsNumber="1" containsInteger="1" minValue="442874070" maxValue="444872579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88.89"/>
    </cacheField>
    <cacheField name="S / L" numFmtId="0">
      <sharedItems containsString="0" containsBlank="1" containsNumber="1" minValue="3635.14" maxValue="3788.73"/>
    </cacheField>
    <cacheField name="T / P" numFmtId="0">
      <sharedItems containsString="0" containsBlank="1" containsNumber="1" minValue="3631.7" maxValue="3803.48"/>
    </cacheField>
    <cacheField name="Time2" numFmtId="0">
      <sharedItems containsBlank="1"/>
    </cacheField>
    <cacheField name="Price2" numFmtId="0">
      <sharedItems containsString="0" containsBlank="1" containsNumber="1" minValue="3633.63" maxValue="3788.63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7.350000000000001"/>
    </cacheField>
    <cacheField name="WL" numFmtId="0">
      <sharedItems containsBlank="1" count="4">
        <s v="L"/>
        <s v="W"/>
        <s v="BE"/>
        <m/>
      </sharedItems>
    </cacheField>
    <cacheField name="date" numFmtId="0">
      <sharedItems containsNonDate="0" containsDate="1" containsString="0" containsBlank="1" minDate="2025-09-17T00:00:00" maxDate="2025-09-24T00:00:00"/>
    </cacheField>
    <cacheField name="Hour" numFmtId="0">
      <sharedItems containsBlank="1"/>
    </cacheField>
    <cacheField name="comment" numFmtId="0">
      <sharedItems containsBlank="1" count="31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s v="strategy_29.py"/>
        <s v="strategy_30.py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3T15:14:57"/>
    </cacheField>
    <cacheField name="opening_timestamp_manila" numFmtId="0">
      <sharedItems containsNonDate="0" containsDate="1" containsString="0" containsBlank="1" minDate="2025-09-16T14:04:38" maxDate="2025-09-23T20:14:57" count="1908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5:27"/>
        <d v="2025-09-22T19:45:37"/>
        <d v="2025-09-22T19:46:17"/>
        <d v="2025-09-22T19:46:18"/>
        <d v="2025-09-22T19:46:19"/>
        <d v="2025-09-22T19:50:57"/>
        <d v="2025-09-22T19:50:58"/>
        <d v="2025-09-22T19:50:59"/>
        <d v="2025-09-22T19:56:27"/>
        <d v="2025-09-22T19:58:47"/>
        <d v="2025-09-22T19:59:57"/>
        <d v="2025-09-22T19:59:58"/>
        <d v="2025-09-22T20:00:01"/>
        <d v="2025-09-22T20:01:07"/>
        <d v="2025-09-22T20:15:07"/>
        <d v="2025-09-22T20:19:27"/>
        <d v="2025-09-22T20:21:07"/>
        <d v="2025-09-22T20:26:17"/>
        <d v="2025-09-22T20:27:07"/>
        <d v="2025-09-22T20:27:08"/>
        <d v="2025-09-22T20:27:09"/>
        <d v="2025-09-22T20:30:07"/>
        <d v="2025-09-22T20:30:08"/>
        <d v="2025-09-22T20:30:09"/>
        <d v="2025-09-22T20:33:07"/>
        <d v="2025-09-22T20:33:08"/>
        <d v="2025-09-22T20:33:27"/>
        <d v="2025-09-22T20:37:07"/>
        <d v="2025-09-22T20:53:07"/>
        <d v="2025-09-22T20:54:27"/>
        <d v="2025-09-22T20:54:28"/>
        <d v="2025-09-22T20:54:29"/>
        <d v="2025-09-22T21:00:57"/>
        <d v="2025-09-22T21:02:27"/>
        <d v="2025-09-22T21:02:37"/>
        <d v="2025-09-22T21:02:38"/>
        <d v="2025-09-22T21:02:39"/>
        <d v="2025-09-22T21:04:17"/>
        <d v="2025-09-22T21:04:47"/>
        <d v="2025-09-22T21:04:48"/>
        <d v="2025-09-22T21:05:47"/>
        <d v="2025-09-22T21:08:17"/>
        <d v="2025-09-22T21:08:18"/>
        <d v="2025-09-22T21:08:27"/>
        <d v="2025-09-22T21:15:57"/>
        <d v="2025-09-22T21:15:58"/>
        <d v="2025-09-22T21:18:17"/>
        <d v="2025-09-22T21:21:07"/>
        <d v="2025-09-22T21:24:17"/>
        <d v="2025-09-22T21:24:18"/>
        <d v="2025-09-22T21:25:57"/>
        <d v="2025-09-22T21:25:58"/>
        <d v="2025-09-22T21:31:59"/>
        <d v="2025-09-22T21:35:37"/>
        <d v="2025-09-22T21:36:17"/>
        <d v="2025-09-22T21:36:18"/>
        <d v="2025-09-22T21:36:37"/>
        <d v="2025-09-22T21:44:07"/>
        <d v="2025-09-22T21:46:17"/>
        <d v="2025-09-22T21:48:17"/>
        <d v="2025-09-22T21:49:07"/>
        <d v="2025-09-22T21:49:08"/>
        <d v="2025-09-22T21:49:09"/>
        <d v="2025-09-22T21:51:27"/>
        <d v="2025-09-22T21:51:28"/>
        <d v="2025-09-22T21:51:29"/>
        <d v="2025-09-22T21:55:07"/>
        <d v="2025-09-22T21:58:07"/>
        <d v="2025-09-22T22:00:37"/>
        <d v="2025-09-22T22:00:38"/>
        <d v="2025-09-22T22:00:39"/>
        <d v="2025-09-22T22:01:07"/>
        <d v="2025-09-22T22:01:57"/>
        <d v="2025-09-22T22:02:07"/>
        <d v="2025-09-22T22:05:07"/>
        <d v="2025-09-22T22:10:07"/>
        <d v="2025-09-22T22:19:58"/>
        <d v="2025-09-22T22:21:07"/>
        <d v="2025-09-22T22:43:37"/>
        <d v="2025-09-22T22:44:17"/>
        <d v="2025-09-22T22:44:18"/>
        <d v="2025-09-22T22:52:27"/>
        <d v="2025-09-22T22:55:57"/>
        <d v="2025-09-22T23:00:37"/>
        <d v="2025-09-22T23:00:38"/>
        <d v="2025-09-22T23:00:39"/>
        <d v="2025-09-22T23:00:56"/>
        <d v="2025-09-22T23:01:16"/>
        <d v="2025-09-22T23:02:16"/>
        <d v="2025-09-22T23:02:46"/>
        <d v="2025-09-22T23:03:46"/>
        <d v="2025-09-22T23:10:07"/>
        <d v="2025-09-22T23:10:26"/>
        <d v="2025-09-22T23:10:27"/>
        <d v="2025-09-22T23:10:28"/>
        <d v="2025-09-22T23:10:46"/>
        <d v="2025-09-22T23:10:47"/>
        <d v="2025-09-22T23:11:16"/>
        <d v="2025-09-22T23:11:17"/>
        <d v="2025-09-22T23:14:36"/>
        <d v="2025-09-22T23:22:58"/>
        <d v="2025-09-22T23:25:56"/>
        <d v="2025-09-22T23:25:57"/>
        <d v="2025-09-22T23:33:16"/>
        <d v="2025-09-22T23:33:17"/>
        <d v="2025-09-22T23:36:36"/>
        <d v="2025-09-22T23:36:37"/>
        <d v="2025-09-22T23:36:38"/>
        <d v="2025-09-22T23:36:39"/>
        <d v="2025-09-22T23:37:36"/>
        <d v="2025-09-22T23:40:26"/>
        <d v="2025-09-22T23:40:56"/>
        <d v="2025-09-22T23:41:46"/>
        <d v="2025-09-22T23:41:47"/>
        <d v="2025-09-22T23:41:48"/>
        <d v="2025-09-22T23:42:36"/>
        <d v="2025-09-22T23:42:37"/>
        <d v="2025-09-22T23:52:17"/>
        <d v="2025-09-22T23:52:18"/>
        <d v="2025-09-22T23:52:19"/>
        <d v="2025-09-22T23:52:36"/>
        <d v="2025-09-22T23:52:37"/>
        <d v="2025-09-22T23:54:46"/>
        <d v="2025-09-23T00:01:06"/>
        <d v="2025-09-23T00:01:07"/>
        <d v="2025-09-23T00:02:46"/>
        <d v="2025-09-23T00:02:47"/>
        <d v="2025-09-23T00:07:06"/>
        <d v="2025-09-23T00:07:07"/>
        <d v="2025-09-23T00:07:46"/>
        <d v="2025-09-23T00:07:47"/>
        <d v="2025-09-23T00:07:48"/>
        <d v="2025-09-23T00:08:36"/>
        <d v="2025-09-23T00:08:37"/>
        <d v="2025-09-23T00:09:26"/>
        <d v="2025-09-23T00:11:46"/>
        <d v="2025-09-23T00:11:47"/>
        <d v="2025-09-23T00:12:26"/>
        <d v="2025-09-23T00:12:58"/>
        <d v="2025-09-23T00:13:56"/>
        <d v="2025-09-23T00:13:57"/>
        <d v="2025-09-23T00:35:16"/>
        <d v="2025-09-23T00:46:16"/>
        <d v="2025-09-23T00:46:17"/>
        <d v="2025-09-23T00:46:26"/>
        <d v="2025-09-23T00:50:56"/>
        <d v="2025-09-23T00:59:56"/>
        <d v="2025-09-23T00:59:57"/>
        <d v="2025-09-23T01:00:06"/>
        <d v="2025-09-23T01:00:59"/>
        <d v="2025-09-23T01:01:56"/>
        <d v="2025-09-23T01:01:57"/>
        <d v="2025-09-23T01:12:26"/>
        <d v="2025-09-23T01:12:27"/>
        <d v="2025-09-23T01:12:28"/>
        <d v="2025-09-23T01:12:29"/>
        <d v="2025-09-23T01:12:36"/>
        <d v="2025-09-23T01:12:56"/>
        <d v="2025-09-23T01:15:36"/>
        <d v="2025-09-23T01:22:46"/>
        <d v="2025-09-23T01:29:06"/>
        <d v="2025-09-23T01:29:16"/>
        <d v="2025-09-23T01:29:17"/>
        <d v="2025-09-23T01:29:56"/>
        <d v="2025-09-23T01:29:57"/>
        <d v="2025-09-23T01:32:16"/>
        <d v="2025-09-23T01:33:16"/>
        <d v="2025-09-23T01:33:17"/>
        <d v="2025-09-23T01:33:18"/>
        <d v="2025-09-23T01:33:46"/>
        <d v="2025-09-23T01:42:56"/>
        <d v="2025-09-23T01:42:57"/>
        <d v="2025-09-23T01:47:16"/>
        <d v="2025-09-23T01:47:17"/>
        <d v="2025-09-23T01:47:18"/>
        <d v="2025-09-23T01:56:26"/>
        <d v="2025-09-23T01:56:27"/>
        <d v="2025-09-23T02:00:56"/>
        <d v="2025-09-23T02:01:26"/>
        <d v="2025-09-23T02:01:27"/>
        <d v="2025-09-23T02:05:46"/>
        <d v="2025-09-23T02:05:57"/>
        <d v="2025-09-23T02:05:58"/>
        <d v="2025-09-23T02:19:56"/>
        <d v="2025-09-23T02:19:57"/>
        <d v="2025-09-23T02:27:16"/>
        <d v="2025-09-23T02:59:46"/>
        <d v="2025-09-23T03:03:16"/>
        <d v="2025-09-23T03:03:17"/>
        <d v="2025-09-23T03:03:26"/>
        <d v="2025-09-23T03:05:36"/>
        <d v="2025-09-23T03:05:37"/>
        <d v="2025-09-23T03:06:26"/>
        <d v="2025-09-23T03:25:36"/>
        <d v="2025-09-23T03:31:16"/>
        <d v="2025-09-23T03:31:36"/>
        <d v="2025-09-23T03:31:37"/>
        <d v="2025-09-23T03:31:38"/>
        <d v="2025-09-23T03:38:58"/>
        <d v="2025-09-23T03:39:06"/>
        <d v="2025-09-23T03:39:56"/>
        <d v="2025-09-23T03:39:57"/>
        <d v="2025-09-23T03:49:06"/>
        <d v="2025-09-23T03:52:06"/>
        <d v="2025-09-23T03:55:06"/>
        <d v="2025-09-23T03:55:07"/>
        <d v="2025-09-23T03:55:08"/>
        <d v="2025-09-23T03:55:09"/>
        <d v="2025-09-23T04:17:10"/>
        <d v="2025-09-23T04:29:10"/>
        <d v="2025-09-23T04:32:20"/>
        <d v="2025-09-23T04:34:50"/>
        <d v="2025-09-23T06:15:09"/>
        <d v="2025-09-23T06:15:10"/>
        <d v="2025-09-23T06:16:09"/>
        <d v="2025-09-23T06:16:10"/>
        <d v="2025-09-23T06:16:11"/>
        <d v="2025-09-23T06:16:12"/>
        <d v="2025-09-23T06:30:09"/>
        <d v="2025-09-23T06:30:10"/>
        <d v="2025-09-23T06:30:11"/>
        <d v="2025-09-23T06:30:39"/>
        <d v="2025-09-23T06:30:40"/>
        <d v="2025-09-23T06:30:49"/>
        <d v="2025-09-23T06:36:39"/>
        <d v="2025-09-23T06:40:09"/>
        <d v="2025-09-23T06:40:10"/>
        <d v="2025-09-23T06:44:59"/>
        <d v="2025-09-23T06:45:00"/>
        <d v="2025-09-23T06:46:59"/>
        <d v="2025-09-23T06:47:00"/>
        <d v="2025-09-23T06:48:29"/>
        <d v="2025-09-23T06:48:30"/>
        <d v="2025-09-23T06:48:31"/>
        <d v="2025-09-23T06:48:32"/>
        <d v="2025-09-23T06:48:49"/>
        <d v="2025-09-23T06:55:09"/>
        <d v="2025-09-23T06:56:09"/>
        <d v="2025-09-23T06:56:10"/>
        <d v="2025-09-23T06:56:19"/>
        <d v="2025-09-23T06:56:20"/>
        <d v="2025-09-23T06:57:29"/>
        <d v="2025-09-23T07:08:09"/>
        <d v="2025-09-23T07:11:09"/>
        <d v="2025-09-23T07:14:09"/>
        <d v="2025-09-23T07:14:10"/>
        <d v="2025-09-23T07:16:09"/>
        <d v="2025-09-23T07:17:09"/>
        <d v="2025-09-23T07:19:09"/>
        <d v="2025-09-23T07:19:10"/>
        <d v="2025-09-23T07:19:11"/>
        <d v="2025-09-23T07:19:39"/>
        <d v="2025-09-23T07:19:49"/>
        <d v="2025-09-23T07:24:19"/>
        <d v="2025-09-23T07:24:20"/>
        <d v="2025-09-23T07:25:49"/>
        <d v="2025-09-23T07:25:50"/>
        <d v="2025-09-23T07:25:51"/>
        <d v="2025-09-23T07:27:19"/>
        <d v="2025-09-23T07:27:20"/>
        <d v="2025-09-23T07:27:21"/>
        <d v="2025-09-23T07:34:59"/>
        <d v="2025-09-23T07:35:00"/>
        <d v="2025-09-23T07:36:19"/>
        <d v="2025-09-23T07:37:59"/>
        <d v="2025-09-23T07:38:00"/>
        <d v="2025-09-23T07:38:59"/>
        <d v="2025-09-23T07:42:09"/>
        <d v="2025-09-23T07:50:19"/>
        <d v="2025-09-23T07:50:20"/>
        <d v="2025-09-23T07:52:01"/>
        <d v="2025-09-23T07:52:29"/>
        <d v="2025-09-23T07:54:09"/>
        <d v="2025-09-23T08:02:09"/>
        <d v="2025-09-23T08:06:19"/>
        <d v="2025-09-23T08:06:20"/>
        <d v="2025-09-23T08:18:39"/>
        <d v="2025-09-23T08:21:19"/>
        <d v="2025-09-23T08:21:20"/>
        <d v="2025-09-23T08:21:21"/>
        <d v="2025-09-23T08:22:09"/>
        <d v="2025-09-23T08:30:29"/>
        <d v="2025-09-23T08:30:39"/>
        <d v="2025-09-23T08:30:40"/>
        <d v="2025-09-23T08:30:41"/>
        <d v="2025-09-23T08:31:09"/>
        <d v="2025-09-23T08:34:59"/>
        <d v="2025-09-23T08:35:00"/>
        <d v="2025-09-23T08:47:09"/>
        <d v="2025-09-23T08:47:10"/>
        <d v="2025-09-23T08:47:11"/>
        <d v="2025-09-23T08:48:09"/>
        <d v="2025-09-23T08:49:59"/>
        <d v="2025-09-23T08:50:00"/>
        <d v="2025-09-23T08:54:09"/>
        <d v="2025-09-23T08:55:09"/>
        <d v="2025-09-23T08:56:09"/>
        <d v="2025-09-23T08:56:10"/>
        <d v="2025-09-23T09:03:59"/>
        <d v="2025-09-23T09:04:00"/>
        <d v="2025-09-23T09:06:19"/>
        <d v="2025-09-23T09:08:19"/>
        <d v="2025-09-23T09:09:39"/>
        <d v="2025-09-23T09:09:40"/>
        <d v="2025-09-23T09:09:41"/>
        <d v="2025-09-23T09:13:19"/>
        <d v="2025-09-23T09:18:19"/>
        <d v="2025-09-23T09:18:20"/>
        <d v="2025-09-23T09:18:21"/>
        <d v="2025-09-23T09:18:29"/>
        <d v="2025-09-23T09:19:09"/>
        <d v="2025-09-23T09:19:10"/>
        <d v="2025-09-23T09:20:19"/>
        <d v="2025-09-23T09:21:39"/>
        <d v="2025-09-23T09:23:19"/>
        <d v="2025-09-23T09:23:59"/>
        <d v="2025-09-23T09:24:29"/>
        <d v="2025-09-23T09:26:00"/>
        <d v="2025-09-23T09:28:09"/>
        <d v="2025-09-23T09:29:29"/>
        <d v="2025-09-23T09:31:09"/>
        <d v="2025-09-23T09:31:19"/>
        <d v="2025-09-23T09:31:39"/>
        <d v="2025-09-23T09:32:39"/>
        <d v="2025-09-23T09:35:59"/>
        <d v="2025-09-23T09:38:09"/>
        <d v="2025-09-23T09:44:39"/>
        <d v="2025-09-23T09:46:19"/>
        <d v="2025-09-23T09:47:29"/>
        <d v="2025-09-23T09:47:30"/>
        <d v="2025-09-23T09:47:31"/>
        <d v="2025-09-23T09:48:09"/>
        <d v="2025-09-23T09:48:59"/>
        <d v="2025-09-23T09:50:29"/>
        <d v="2025-09-23T09:50:59"/>
        <d v="2025-09-23T09:51:59"/>
        <d v="2025-09-23T09:52:19"/>
        <d v="2025-09-23T09:54:39"/>
        <d v="2025-09-23T10:00:00"/>
        <d v="2025-09-23T10:01:00"/>
        <d v="2025-09-23T10:01:09"/>
        <d v="2025-09-23T10:04:09"/>
        <d v="2025-09-23T10:05:09"/>
        <d v="2025-09-23T10:06:19"/>
        <d v="2025-09-23T10:06:29"/>
        <d v="2025-09-23T10:10:09"/>
        <d v="2025-09-23T10:12:19"/>
        <d v="2025-09-23T10:14:49"/>
        <d v="2025-09-23T10:17:19"/>
        <d v="2025-09-23T10:17:20"/>
        <d v="2025-09-23T10:17:21"/>
        <d v="2025-09-23T10:21:09"/>
        <d v="2025-09-23T10:21:10"/>
        <d v="2025-09-23T10:23:49"/>
        <d v="2025-09-23T10:25:29"/>
        <d v="2025-09-23T10:25:39"/>
        <d v="2025-09-23T10:25:40"/>
        <d v="2025-09-23T10:25:41"/>
        <d v="2025-09-23T10:27:29"/>
        <d v="2025-09-23T10:27:39"/>
        <d v="2025-09-23T10:27:40"/>
        <d v="2025-09-23T10:31:09"/>
        <d v="2025-09-23T10:31:29"/>
        <d v="2025-09-23T10:31:30"/>
        <d v="2025-09-23T10:31:31"/>
        <d v="2025-09-23T10:34:09"/>
        <d v="2025-09-23T10:34:10"/>
        <d v="2025-09-23T10:39:00"/>
        <d v="2025-09-23T10:39:09"/>
        <d v="2025-09-23T10:50:59"/>
        <d v="2025-09-23T10:52:29"/>
        <d v="2025-09-23T10:52:30"/>
        <d v="2025-09-23T10:52:31"/>
        <d v="2025-09-23T10:54:29"/>
        <d v="2025-09-23T10:55:09"/>
        <d v="2025-09-23T10:55:19"/>
        <d v="2025-09-23T10:56:39"/>
        <d v="2025-09-23T10:56:40"/>
        <d v="2025-09-23T10:56:41"/>
        <d v="2025-09-23T10:56:49"/>
        <d v="2025-09-23T10:57:59"/>
        <d v="2025-09-23T10:58:00"/>
        <d v="2025-09-23T11:00:09"/>
        <d v="2025-09-23T11:01:19"/>
        <d v="2025-09-23T11:06:29"/>
        <d v="2025-09-23T11:09:09"/>
        <d v="2025-09-23T11:09:19"/>
        <d v="2025-09-23T11:09:20"/>
        <d v="2025-09-23T11:23:19"/>
        <d v="2025-09-23T11:23:29"/>
        <d v="2025-09-23T11:24:09"/>
        <d v="2025-09-23T11:24:10"/>
        <d v="2025-09-23T11:25:18"/>
        <d v="2025-09-23T11:26:48"/>
        <d v="2025-09-23T11:26:49"/>
        <d v="2025-09-23T11:26:50"/>
        <d v="2025-09-23T11:48:28"/>
        <d v="2025-09-23T11:48:29"/>
        <d v="2025-09-23T11:50:38"/>
        <d v="2025-09-23T11:50:48"/>
        <d v="2025-09-23T11:52:18"/>
        <d v="2025-09-23T11:52:19"/>
        <d v="2025-09-23T11:52:20"/>
        <d v="2025-09-23T11:52:21"/>
        <d v="2025-09-23T12:01:58"/>
        <d v="2025-09-23T12:01:59"/>
        <d v="2025-09-23T12:02:00"/>
        <d v="2025-09-23T12:06:08"/>
        <d v="2025-09-23T12:06:09"/>
        <d v="2025-09-23T12:08:08"/>
        <d v="2025-09-23T12:11:18"/>
        <d v="2025-09-23T12:11:19"/>
        <d v="2025-09-23T12:17:58"/>
        <d v="2025-09-23T12:17:59"/>
        <d v="2025-09-23T12:19:18"/>
        <d v="2025-09-23T12:19:19"/>
        <d v="2025-09-23T12:25:08"/>
        <d v="2025-09-23T12:44:38"/>
        <d v="2025-09-23T12:44:39"/>
        <d v="2025-09-23T12:44:40"/>
        <d v="2025-09-23T12:45:48"/>
        <d v="2025-09-23T12:45:58"/>
        <d v="2025-09-23T12:52:48"/>
        <d v="2025-09-23T12:52:49"/>
        <d v="2025-09-23T12:56:08"/>
        <d v="2025-09-23T12:56:28"/>
        <d v="2025-09-23T12:56:29"/>
        <d v="2025-09-23T12:56:38"/>
        <d v="2025-09-23T13:01:28"/>
        <d v="2025-09-23T13:12:48"/>
        <d v="2025-09-23T13:13:08"/>
        <d v="2025-09-23T13:13:09"/>
        <d v="2025-09-23T13:18:08"/>
        <d v="2025-09-23T13:18:38"/>
        <d v="2025-09-23T13:18:39"/>
        <d v="2025-09-23T13:20:28"/>
        <d v="2025-09-23T13:20:29"/>
        <d v="2025-09-23T13:20:48"/>
        <d v="2025-09-23T13:21:58"/>
        <d v="2025-09-23T13:22:08"/>
        <d v="2025-09-23T13:22:09"/>
        <d v="2025-09-23T13:30:28"/>
        <d v="2025-09-23T13:33:18"/>
        <d v="2025-09-23T13:33:19"/>
        <d v="2025-09-23T13:39:58"/>
        <d v="2025-09-23T13:39:59"/>
        <d v="2025-09-23T13:41:08"/>
        <d v="2025-09-23T13:41:09"/>
        <d v="2025-09-23T13:41:10"/>
        <d v="2025-09-23T13:41:18"/>
        <d v="2025-09-23T13:41:19"/>
        <d v="2025-09-23T13:42:48"/>
        <d v="2025-09-23T13:42:49"/>
        <d v="2025-09-23T13:42:50"/>
        <d v="2025-09-23T13:45:48"/>
        <d v="2025-09-23T13:45:49"/>
        <d v="2025-09-23T13:48:18"/>
        <d v="2025-09-23T13:48:58"/>
        <d v="2025-09-23T13:48:59"/>
        <d v="2025-09-23T13:49:00"/>
        <d v="2025-09-23T13:49:01"/>
        <d v="2025-09-23T13:49:08"/>
        <d v="2025-09-23T13:58:08"/>
        <d v="2025-09-23T13:59:03"/>
        <d v="2025-09-23T13:59:18"/>
        <d v="2025-09-23T14:00:08"/>
        <d v="2025-09-23T14:01:08"/>
        <d v="2025-09-23T14:01:09"/>
        <d v="2025-09-23T14:02:28"/>
        <d v="2025-09-23T14:04:28"/>
        <d v="2025-09-23T14:04:29"/>
        <d v="2025-09-23T14:04:30"/>
        <d v="2025-09-23T14:04:38"/>
        <d v="2025-09-23T14:04:39"/>
        <d v="2025-09-23T14:05:58"/>
        <d v="2025-09-23T14:05:59"/>
        <d v="2025-09-23T14:10:08"/>
        <d v="2025-09-23T14:10:09"/>
        <d v="2025-09-23T14:24:08"/>
        <d v="2025-09-23T14:24:18"/>
        <d v="2025-09-23T14:24:19"/>
        <d v="2025-09-23T14:28:08"/>
        <d v="2025-09-23T14:28:09"/>
        <d v="2025-09-23T14:28:10"/>
        <d v="2025-09-23T14:28:11"/>
        <d v="2025-09-23T14:30:48"/>
        <d v="2025-09-23T14:33:08"/>
        <d v="2025-09-23T14:39:08"/>
        <d v="2025-09-23T14:40:48"/>
        <d v="2025-09-23T14:42:08"/>
        <d v="2025-09-23T14:45:08"/>
        <d v="2025-09-23T14:45:09"/>
        <d v="2025-09-23T14:45:10"/>
        <d v="2025-09-23T14:45:11"/>
        <d v="2025-09-23T14:45:18"/>
        <d v="2025-09-23T14:45:48"/>
        <d v="2025-09-23T15:02:18"/>
        <d v="2025-09-23T15:07:28"/>
        <d v="2025-09-23T15:07:29"/>
        <d v="2025-09-23T15:07:48"/>
        <d v="2025-09-23T15:07:49"/>
        <d v="2025-09-23T15:07:50"/>
        <d v="2025-09-23T15:25:58"/>
        <d v="2025-09-23T15:25:59"/>
        <d v="2025-09-23T15:26:58"/>
        <d v="2025-09-23T15:29:28"/>
        <d v="2025-09-23T15:31:28"/>
        <d v="2025-09-23T15:33:08"/>
        <d v="2025-09-23T15:35:48"/>
        <d v="2025-09-23T15:35:49"/>
        <d v="2025-09-23T15:35:50"/>
        <d v="2025-09-23T15:38:28"/>
        <d v="2025-09-23T15:38:38"/>
        <d v="2025-09-23T15:38:39"/>
        <d v="2025-09-23T15:39:58"/>
        <d v="2025-09-23T15:40:59"/>
        <d v="2025-09-23T15:41:58"/>
        <d v="2025-09-23T15:43:08"/>
        <d v="2025-09-23T15:53:08"/>
        <d v="2025-09-23T15:58:08"/>
        <d v="2025-09-23T16:03:08"/>
        <d v="2025-09-23T16:20:38"/>
        <d v="2025-09-23T16:20:48"/>
        <d v="2025-09-23T16:21:08"/>
        <d v="2025-09-23T16:21:09"/>
        <d v="2025-09-23T16:21:10"/>
        <d v="2025-09-23T16:27:28"/>
        <d v="2025-09-23T16:27:29"/>
        <d v="2025-09-23T16:35:08"/>
        <d v="2025-09-23T16:36:28"/>
        <d v="2025-09-23T16:37:38"/>
        <d v="2025-09-23T16:37:39"/>
        <d v="2025-09-23T16:37:40"/>
        <d v="2025-09-23T16:41:08"/>
        <d v="2025-09-23T16:46:28"/>
        <d v="2025-09-23T16:46:48"/>
        <d v="2025-09-23T16:50:38"/>
        <d v="2025-09-23T16:50:39"/>
        <d v="2025-09-23T16:50:40"/>
        <d v="2025-09-23T16:50:58"/>
        <d v="2025-09-23T16:52:28"/>
        <d v="2025-09-23T16:52:29"/>
        <d v="2025-09-23T16:52:30"/>
        <d v="2025-09-23T16:53:38"/>
        <d v="2025-09-23T16:57:38"/>
        <d v="2025-09-23T16:58:08"/>
        <d v="2025-09-23T16:58:09"/>
        <d v="2025-09-23T17:02:38"/>
        <d v="2025-09-23T17:02:39"/>
        <d v="2025-09-23T17:02:58"/>
        <d v="2025-09-23T17:05:08"/>
        <d v="2025-09-23T17:06:18"/>
        <d v="2025-09-23T17:06:19"/>
        <d v="2025-09-23T17:06:20"/>
        <d v="2025-09-23T17:15:08"/>
        <d v="2025-09-23T17:16:58"/>
        <d v="2025-09-23T17:16:59"/>
        <d v="2025-09-23T17:17:00"/>
        <d v="2025-09-23T17:25:08"/>
        <d v="2025-09-23T17:26:58"/>
        <d v="2025-09-23T17:26:59"/>
        <d v="2025-09-23T17:27:00"/>
        <d v="2025-09-23T17:27:28"/>
        <d v="2025-09-23T17:28:48"/>
        <d v="2025-09-23T17:30:58"/>
        <d v="2025-09-23T17:30:59"/>
        <d v="2025-09-23T17:34:08"/>
        <d v="2025-09-23T17:36:48"/>
        <d v="2025-09-23T17:37:28"/>
        <d v="2025-09-23T17:37:58"/>
        <d v="2025-09-23T17:40:08"/>
        <d v="2025-09-23T17:41:18"/>
        <d v="2025-09-23T17:45:28"/>
        <d v="2025-09-23T17:46:28"/>
        <d v="2025-09-23T17:46:29"/>
        <d v="2025-09-23T17:46:30"/>
        <d v="2025-09-23T17:50:37"/>
        <d v="2025-09-23T17:50:47"/>
        <d v="2025-09-23T17:50:48"/>
        <d v="2025-09-23T17:53:17"/>
        <d v="2025-09-23T17:53:18"/>
        <d v="2025-09-23T17:55:58"/>
        <d v="2025-09-23T17:57:17"/>
        <d v="2025-09-23T17:57:37"/>
        <d v="2025-09-23T17:58:47"/>
        <d v="2025-09-23T18:00:02"/>
        <d v="2025-09-23T18:00:38"/>
        <d v="2025-09-23T18:00:39"/>
        <d v="2025-09-23T18:00:40"/>
        <d v="2025-09-23T18:02:27"/>
        <d v="2025-09-23T18:02:28"/>
        <d v="2025-09-23T18:05:07"/>
        <d v="2025-09-23T18:06:47"/>
        <d v="2025-09-23T18:06:48"/>
        <d v="2025-09-23T18:15:47"/>
        <d v="2025-09-23T18:15:48"/>
        <d v="2025-09-23T18:16:07"/>
        <d v="2025-09-23T18:16:08"/>
        <d v="2025-09-23T18:16:17"/>
        <d v="2025-09-23T18:16:27"/>
        <d v="2025-09-23T18:16:28"/>
        <d v="2025-09-23T18:20:37"/>
        <d v="2025-09-23T18:20:38"/>
        <d v="2025-09-23T18:20:39"/>
        <d v="2025-09-23T18:20:47"/>
        <d v="2025-09-23T18:20:48"/>
        <d v="2025-09-23T18:21:07"/>
        <d v="2025-09-23T18:21:08"/>
        <d v="2025-09-23T18:25:17"/>
        <d v="2025-09-23T18:25:37"/>
        <d v="2025-09-23T18:25:38"/>
        <d v="2025-09-23T18:25:58"/>
        <d v="2025-09-23T18:30:07"/>
        <d v="2025-09-23T18:30:08"/>
        <d v="2025-09-23T18:30:47"/>
        <d v="2025-09-23T18:31:17"/>
        <d v="2025-09-23T18:31:18"/>
        <d v="2025-09-23T18:31:19"/>
        <d v="2025-09-23T18:31:27"/>
        <d v="2025-09-23T18:31:28"/>
        <d v="2025-09-23T18:36:57"/>
        <d v="2025-09-23T18:36:58"/>
        <d v="2025-09-23T18:42:07"/>
        <d v="2025-09-23T18:45:57"/>
        <d v="2025-09-23T18:45:58"/>
        <d v="2025-09-23T18:47:17"/>
        <d v="2025-09-23T18:47:18"/>
        <d v="2025-09-23T18:49:37"/>
        <d v="2025-09-23T18:49:38"/>
        <d v="2025-09-23T18:53:17"/>
        <d v="2025-09-23T18:53:18"/>
        <d v="2025-09-23T18:53:19"/>
        <d v="2025-09-23T18:54:37"/>
        <d v="2025-09-23T18:54:38"/>
        <d v="2025-09-23T18:56:37"/>
        <d v="2025-09-23T18:57:37"/>
        <d v="2025-09-23T19:00:27"/>
        <d v="2025-09-23T19:07:57"/>
        <d v="2025-09-23T19:07:58"/>
        <d v="2025-09-23T19:15:17"/>
        <d v="2025-09-23T19:15:18"/>
        <d v="2025-09-23T19:17:57"/>
        <d v="2025-09-23T19:17:58"/>
        <d v="2025-09-23T19:25:27"/>
        <d v="2025-09-23T19:25:28"/>
        <d v="2025-09-23T19:30:37"/>
        <d v="2025-09-23T19:30:38"/>
        <d v="2025-09-23T19:31:47"/>
        <d v="2025-09-23T19:31:48"/>
        <d v="2025-09-23T19:31:49"/>
        <d v="2025-09-23T19:31:50"/>
        <d v="2025-09-23T19:33:17"/>
        <d v="2025-09-23T19:33:18"/>
        <d v="2025-09-23T19:33:58"/>
        <d v="2025-09-23T19:38:37"/>
        <d v="2025-09-23T19:43:27"/>
        <d v="2025-09-23T19:44:37"/>
        <d v="2025-09-23T19:44:38"/>
        <d v="2025-09-23T19:44:39"/>
        <d v="2025-09-23T19:45:57"/>
        <d v="2025-09-23T19:45:58"/>
        <d v="2025-09-23T19:50:07"/>
        <d v="2025-09-23T19:52:27"/>
        <d v="2025-09-23T19:52:37"/>
        <d v="2025-09-23T19:52:38"/>
        <d v="2025-09-23T19:52:39"/>
        <d v="2025-09-23T19:52:40"/>
        <d v="2025-09-23T19:55:57"/>
        <d v="2025-09-23T19:55:58"/>
        <d v="2025-09-23T20:04:07"/>
        <d v="2025-09-23T20:07:17"/>
        <d v="2025-09-23T20:09:27"/>
        <d v="2025-09-23T20:09:47"/>
        <d v="2025-09-23T20:09:48"/>
        <d v="2025-09-23T20:13:07"/>
        <d v="2025-09-23T20:14:27"/>
        <d v="2025-09-23T20:14:28"/>
        <d v="2025-09-23T20:14:29"/>
        <d v="2025-09-23T20:14:57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7">
        <s v="2025-09-17"/>
        <s v="2025-09-18"/>
        <s v="2025-09-19"/>
        <s v="2025-09-20"/>
        <s v="2025-09-22"/>
        <s v="2025-09-23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7">
        <s v="Wed"/>
        <s v="Thu"/>
        <s v="Fri"/>
        <s v="Sat"/>
        <s v="Mon"/>
        <s v="Tue"/>
        <m/>
      </sharedItems>
    </cacheField>
    <cacheField name="profit_simulation_30usd" numFmtId="0">
      <sharedItems containsString="0" containsBlank="1" containsNumber="1" minValue="-0.36200000000000004" maxValue="1.7350000000000003"/>
    </cacheField>
    <cacheField name="profit_simulation_60usd" numFmtId="0">
      <sharedItems containsString="0" containsBlank="1" containsNumber="1" minValue="-0.72400000000000009" maxValue="3.4700000000000006"/>
    </cacheField>
    <cacheField name="profit_simulation_100usd" numFmtId="0">
      <sharedItems containsString="0" containsBlank="1" containsNumber="1" minValue="-1.0860000000000001" maxValue="5.2050000000000001"/>
    </cacheField>
    <cacheField name="Normalized_Profit" numFmtId="0">
      <sharedItems containsString="0" containsBlank="1" containsNumber="1" minValue="-3" maxValue="17.350000000000001"/>
    </cacheField>
    <cacheField name="Seconds (opening_timestamp_manila)" numFmtId="0" databaseField="0">
      <fieldGroup base="19">
        <rangePr groupBy="seconds" startDate="2025-09-17T20:59:17" endDate="2025-09-23T20:14:5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Minutes (opening_timestamp_manila)" numFmtId="0" databaseField="0">
      <fieldGroup base="19">
        <rangePr groupBy="minutes" startDate="2025-09-17T20:59:17" endDate="2025-09-23T20:14:5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Hours (opening_timestamp_manila)" numFmtId="0" databaseField="0">
      <fieldGroup base="19">
        <rangePr groupBy="hours" startDate="2025-09-17T20:59:17" endDate="2025-09-23T20:14:57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3/09/2025"/>
        </groupItems>
      </fieldGroup>
    </cacheField>
    <cacheField name="Days (opening_timestamp_manila)" numFmtId="0" databaseField="0">
      <fieldGroup base="19">
        <rangePr groupBy="days" startDate="2025-09-17T20:59:17" endDate="2025-09-23T20:14:57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3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852216898151" createdVersion="8" refreshedVersion="8" minRefreshableVersion="3" recordCount="3682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23T15:14:57"/>
    </cacheField>
    <cacheField name="Position" numFmtId="0">
      <sharedItems containsString="0" containsBlank="1" containsNumber="1" containsInteger="1" minValue="442874070" maxValue="444872579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88.89"/>
    </cacheField>
    <cacheField name="S / L" numFmtId="0">
      <sharedItems containsString="0" containsBlank="1" containsNumber="1" minValue="3635.14" maxValue="3788.73"/>
    </cacheField>
    <cacheField name="T / P" numFmtId="0">
      <sharedItems containsString="0" containsBlank="1" containsNumber="1" minValue="3631.7" maxValue="3803.48"/>
    </cacheField>
    <cacheField name="Time2" numFmtId="0">
      <sharedItems containsBlank="1"/>
    </cacheField>
    <cacheField name="Price2" numFmtId="0">
      <sharedItems containsString="0" containsBlank="1" containsNumber="1" minValue="3633.63" maxValue="3788.63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7.350000000000001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4T00:00:00"/>
    </cacheField>
    <cacheField name="Hour" numFmtId="0">
      <sharedItems containsBlank="1"/>
    </cacheField>
    <cacheField name="comment" numFmtId="0">
      <sharedItems containsBlank="1" count="31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s v="strategy_29.py"/>
        <s v="strategy_30.py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3T15:14:57"/>
    </cacheField>
    <cacheField name="opening_timestamp_manila" numFmtId="0">
      <sharedItems containsNonDate="0" containsDate="1" containsString="0" containsBlank="1" minDate="2025-09-16T14:04:38" maxDate="2025-09-23T20:14:57" count="1904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5:27"/>
        <d v="2025-09-22T19:45:37"/>
        <d v="2025-09-22T19:46:17"/>
        <d v="2025-09-22T19:46:18"/>
        <d v="2025-09-22T19:46:19"/>
        <d v="2025-09-22T19:50:57"/>
        <d v="2025-09-22T19:50:58"/>
        <d v="2025-09-22T19:50:59"/>
        <d v="2025-09-22T19:56:27"/>
        <d v="2025-09-22T19:58:47"/>
        <d v="2025-09-22T19:59:57"/>
        <d v="2025-09-22T19:59:58"/>
        <d v="2025-09-22T20:00:01"/>
        <d v="2025-09-22T20:01:07"/>
        <d v="2025-09-22T20:15:07"/>
        <d v="2025-09-22T20:19:27"/>
        <d v="2025-09-22T20:21:07"/>
        <d v="2025-09-22T20:26:17"/>
        <d v="2025-09-22T20:27:07"/>
        <d v="2025-09-22T20:27:08"/>
        <d v="2025-09-22T20:27:09"/>
        <d v="2025-09-22T20:30:07"/>
        <d v="2025-09-22T20:30:08"/>
        <d v="2025-09-22T20:30:09"/>
        <d v="2025-09-22T20:33:07"/>
        <d v="2025-09-22T20:33:08"/>
        <d v="2025-09-22T20:33:27"/>
        <d v="2025-09-22T20:37:07"/>
        <d v="2025-09-22T20:53:07"/>
        <d v="2025-09-22T20:54:27"/>
        <d v="2025-09-22T20:54:28"/>
        <d v="2025-09-22T20:54:29"/>
        <d v="2025-09-22T21:00:57"/>
        <d v="2025-09-22T21:02:27"/>
        <d v="2025-09-22T21:02:37"/>
        <d v="2025-09-22T21:02:38"/>
        <d v="2025-09-22T21:02:39"/>
        <d v="2025-09-22T21:04:17"/>
        <d v="2025-09-22T21:04:47"/>
        <d v="2025-09-22T21:04:48"/>
        <d v="2025-09-22T21:05:47"/>
        <d v="2025-09-22T21:08:17"/>
        <d v="2025-09-22T21:08:18"/>
        <d v="2025-09-22T21:08:27"/>
        <d v="2025-09-22T21:15:57"/>
        <d v="2025-09-22T21:15:58"/>
        <d v="2025-09-22T21:18:17"/>
        <d v="2025-09-22T21:21:07"/>
        <d v="2025-09-22T21:24:17"/>
        <d v="2025-09-22T21:24:18"/>
        <d v="2025-09-22T21:25:57"/>
        <d v="2025-09-22T21:25:58"/>
        <d v="2025-09-22T21:31:59"/>
        <d v="2025-09-22T21:35:37"/>
        <d v="2025-09-22T21:36:17"/>
        <d v="2025-09-22T21:36:18"/>
        <d v="2025-09-22T21:36:37"/>
        <d v="2025-09-22T21:44:07"/>
        <d v="2025-09-22T21:46:17"/>
        <d v="2025-09-22T21:48:17"/>
        <d v="2025-09-22T21:49:07"/>
        <d v="2025-09-22T21:49:08"/>
        <d v="2025-09-22T21:49:09"/>
        <d v="2025-09-22T21:51:27"/>
        <d v="2025-09-22T21:51:28"/>
        <d v="2025-09-22T21:51:29"/>
        <d v="2025-09-22T21:55:07"/>
        <d v="2025-09-22T21:58:07"/>
        <d v="2025-09-22T22:00:37"/>
        <d v="2025-09-22T22:00:38"/>
        <d v="2025-09-22T22:00:39"/>
        <d v="2025-09-22T22:01:07"/>
        <d v="2025-09-22T22:01:57"/>
        <d v="2025-09-22T22:02:07"/>
        <d v="2025-09-22T22:05:07"/>
        <d v="2025-09-22T22:10:07"/>
        <d v="2025-09-22T22:19:58"/>
        <d v="2025-09-22T22:21:07"/>
        <d v="2025-09-22T22:43:37"/>
        <d v="2025-09-22T22:44:17"/>
        <d v="2025-09-22T22:44:18"/>
        <d v="2025-09-22T22:52:27"/>
        <d v="2025-09-22T22:55:57"/>
        <d v="2025-09-22T23:00:37"/>
        <d v="2025-09-22T23:00:38"/>
        <d v="2025-09-22T23:00:39"/>
        <d v="2025-09-22T23:00:56"/>
        <d v="2025-09-22T23:01:16"/>
        <d v="2025-09-22T23:02:16"/>
        <d v="2025-09-22T23:02:46"/>
        <d v="2025-09-22T23:03:46"/>
        <d v="2025-09-22T23:10:07"/>
        <d v="2025-09-22T23:10:26"/>
        <d v="2025-09-22T23:10:27"/>
        <d v="2025-09-22T23:10:28"/>
        <d v="2025-09-22T23:10:46"/>
        <d v="2025-09-22T23:10:47"/>
        <d v="2025-09-22T23:11:16"/>
        <d v="2025-09-22T23:11:17"/>
        <d v="2025-09-22T23:14:36"/>
        <d v="2025-09-22T23:22:58"/>
        <d v="2025-09-22T23:25:56"/>
        <d v="2025-09-22T23:25:57"/>
        <d v="2025-09-22T23:33:16"/>
        <d v="2025-09-22T23:33:17"/>
        <d v="2025-09-22T23:36:36"/>
        <d v="2025-09-22T23:36:37"/>
        <d v="2025-09-22T23:36:38"/>
        <d v="2025-09-22T23:36:39"/>
        <d v="2025-09-22T23:37:36"/>
        <d v="2025-09-22T23:40:26"/>
        <d v="2025-09-22T23:40:56"/>
        <d v="2025-09-22T23:41:46"/>
        <d v="2025-09-22T23:41:47"/>
        <d v="2025-09-22T23:41:48"/>
        <d v="2025-09-22T23:42:36"/>
        <d v="2025-09-22T23:42:37"/>
        <d v="2025-09-22T23:52:17"/>
        <d v="2025-09-22T23:52:18"/>
        <d v="2025-09-22T23:52:19"/>
        <d v="2025-09-22T23:52:36"/>
        <d v="2025-09-22T23:52:37"/>
        <d v="2025-09-22T23:54:46"/>
        <d v="2025-09-23T00:01:06"/>
        <d v="2025-09-23T00:01:07"/>
        <d v="2025-09-23T00:02:46"/>
        <d v="2025-09-23T00:02:47"/>
        <d v="2025-09-23T00:07:06"/>
        <d v="2025-09-23T00:07:07"/>
        <d v="2025-09-23T00:07:46"/>
        <d v="2025-09-23T00:07:47"/>
        <d v="2025-09-23T00:07:48"/>
        <d v="2025-09-23T00:08:36"/>
        <d v="2025-09-23T00:08:37"/>
        <d v="2025-09-23T00:09:26"/>
        <d v="2025-09-23T00:11:46"/>
        <d v="2025-09-23T00:11:47"/>
        <d v="2025-09-23T00:12:26"/>
        <d v="2025-09-23T00:12:58"/>
        <d v="2025-09-23T00:13:56"/>
        <d v="2025-09-23T00:13:57"/>
        <d v="2025-09-23T00:35:16"/>
        <d v="2025-09-23T00:46:16"/>
        <d v="2025-09-23T00:46:17"/>
        <d v="2025-09-23T00:46:26"/>
        <d v="2025-09-23T00:50:56"/>
        <d v="2025-09-23T00:59:56"/>
        <d v="2025-09-23T00:59:57"/>
        <d v="2025-09-23T01:00:06"/>
        <d v="2025-09-23T01:00:59"/>
        <d v="2025-09-23T01:01:56"/>
        <d v="2025-09-23T01:01:57"/>
        <d v="2025-09-23T01:12:26"/>
        <d v="2025-09-23T01:12:27"/>
        <d v="2025-09-23T01:12:28"/>
        <d v="2025-09-23T01:12:29"/>
        <d v="2025-09-23T01:12:36"/>
        <d v="2025-09-23T01:12:56"/>
        <d v="2025-09-23T01:15:36"/>
        <d v="2025-09-23T01:22:46"/>
        <d v="2025-09-23T01:29:06"/>
        <d v="2025-09-23T01:29:16"/>
        <d v="2025-09-23T01:29:17"/>
        <d v="2025-09-23T01:29:56"/>
        <d v="2025-09-23T01:29:57"/>
        <d v="2025-09-23T01:32:16"/>
        <d v="2025-09-23T01:33:16"/>
        <d v="2025-09-23T01:33:17"/>
        <d v="2025-09-23T01:33:18"/>
        <d v="2025-09-23T01:33:46"/>
        <d v="2025-09-23T01:42:56"/>
        <d v="2025-09-23T01:42:57"/>
        <d v="2025-09-23T01:47:16"/>
        <d v="2025-09-23T01:47:17"/>
        <d v="2025-09-23T01:47:18"/>
        <d v="2025-09-23T01:56:26"/>
        <d v="2025-09-23T01:56:27"/>
        <d v="2025-09-23T02:00:56"/>
        <d v="2025-09-23T02:01:26"/>
        <d v="2025-09-23T02:01:27"/>
        <d v="2025-09-23T02:05:46"/>
        <d v="2025-09-23T02:05:57"/>
        <d v="2025-09-23T02:05:58"/>
        <d v="2025-09-23T02:19:56"/>
        <d v="2025-09-23T02:19:57"/>
        <d v="2025-09-23T02:27:16"/>
        <d v="2025-09-23T02:59:46"/>
        <d v="2025-09-23T03:03:16"/>
        <d v="2025-09-23T03:03:17"/>
        <d v="2025-09-23T03:03:26"/>
        <d v="2025-09-23T03:05:36"/>
        <d v="2025-09-23T03:05:37"/>
        <d v="2025-09-23T03:06:26"/>
        <d v="2025-09-23T03:25:36"/>
        <d v="2025-09-23T03:31:16"/>
        <d v="2025-09-23T03:31:36"/>
        <d v="2025-09-23T03:31:37"/>
        <d v="2025-09-23T03:31:38"/>
        <d v="2025-09-23T03:38:58"/>
        <d v="2025-09-23T03:39:06"/>
        <d v="2025-09-23T03:39:56"/>
        <d v="2025-09-23T03:39:57"/>
        <d v="2025-09-23T03:49:06"/>
        <d v="2025-09-23T03:52:06"/>
        <d v="2025-09-23T03:55:06"/>
        <d v="2025-09-23T03:55:07"/>
        <d v="2025-09-23T03:55:08"/>
        <d v="2025-09-23T03:55:09"/>
        <d v="2025-09-23T04:17:10"/>
        <d v="2025-09-23T04:29:10"/>
        <d v="2025-09-23T04:32:20"/>
        <d v="2025-09-23T04:34:50"/>
        <d v="2025-09-23T06:15:09"/>
        <d v="2025-09-23T06:15:10"/>
        <d v="2025-09-23T06:16:09"/>
        <d v="2025-09-23T06:16:10"/>
        <d v="2025-09-23T06:16:11"/>
        <d v="2025-09-23T06:16:12"/>
        <d v="2025-09-23T06:30:09"/>
        <d v="2025-09-23T06:30:10"/>
        <d v="2025-09-23T06:30:11"/>
        <d v="2025-09-23T06:30:39"/>
        <d v="2025-09-23T06:30:40"/>
        <d v="2025-09-23T06:30:49"/>
        <d v="2025-09-23T06:36:39"/>
        <d v="2025-09-23T06:40:09"/>
        <d v="2025-09-23T06:40:10"/>
        <d v="2025-09-23T06:44:59"/>
        <d v="2025-09-23T06:45:00"/>
        <d v="2025-09-23T06:46:59"/>
        <d v="2025-09-23T06:47:00"/>
        <d v="2025-09-23T06:48:29"/>
        <d v="2025-09-23T06:48:30"/>
        <d v="2025-09-23T06:48:31"/>
        <d v="2025-09-23T06:48:32"/>
        <d v="2025-09-23T06:48:49"/>
        <d v="2025-09-23T06:55:09"/>
        <d v="2025-09-23T06:56:09"/>
        <d v="2025-09-23T06:56:10"/>
        <d v="2025-09-23T06:56:19"/>
        <d v="2025-09-23T06:56:20"/>
        <d v="2025-09-23T06:57:29"/>
        <d v="2025-09-23T07:08:09"/>
        <d v="2025-09-23T07:11:09"/>
        <d v="2025-09-23T07:14:09"/>
        <d v="2025-09-23T07:14:10"/>
        <d v="2025-09-23T07:16:09"/>
        <d v="2025-09-23T07:17:09"/>
        <d v="2025-09-23T07:19:09"/>
        <d v="2025-09-23T07:19:10"/>
        <d v="2025-09-23T07:19:11"/>
        <d v="2025-09-23T07:19:39"/>
        <d v="2025-09-23T07:19:49"/>
        <d v="2025-09-23T07:24:19"/>
        <d v="2025-09-23T07:24:20"/>
        <d v="2025-09-23T07:25:49"/>
        <d v="2025-09-23T07:25:50"/>
        <d v="2025-09-23T07:25:51"/>
        <d v="2025-09-23T07:27:19"/>
        <d v="2025-09-23T07:27:20"/>
        <d v="2025-09-23T07:27:21"/>
        <d v="2025-09-23T07:34:59"/>
        <d v="2025-09-23T07:35:00"/>
        <d v="2025-09-23T07:36:19"/>
        <d v="2025-09-23T07:37:59"/>
        <d v="2025-09-23T07:38:00"/>
        <d v="2025-09-23T07:38:59"/>
        <d v="2025-09-23T07:42:09"/>
        <d v="2025-09-23T07:50:19"/>
        <d v="2025-09-23T07:50:20"/>
        <d v="2025-09-23T07:52:01"/>
        <d v="2025-09-23T07:52:29"/>
        <d v="2025-09-23T07:54:09"/>
        <d v="2025-09-23T08:02:09"/>
        <d v="2025-09-23T08:06:19"/>
        <d v="2025-09-23T08:06:20"/>
        <d v="2025-09-23T08:18:39"/>
        <d v="2025-09-23T08:21:19"/>
        <d v="2025-09-23T08:21:20"/>
        <d v="2025-09-23T08:21:21"/>
        <d v="2025-09-23T08:22:09"/>
        <d v="2025-09-23T08:30:29"/>
        <d v="2025-09-23T08:30:39"/>
        <d v="2025-09-23T08:30:40"/>
        <d v="2025-09-23T08:30:41"/>
        <d v="2025-09-23T08:31:09"/>
        <d v="2025-09-23T08:34:59"/>
        <d v="2025-09-23T08:35:00"/>
        <d v="2025-09-23T08:47:09"/>
        <d v="2025-09-23T08:47:10"/>
        <d v="2025-09-23T08:47:11"/>
        <d v="2025-09-23T08:48:09"/>
        <d v="2025-09-23T08:49:59"/>
        <d v="2025-09-23T08:50:00"/>
        <d v="2025-09-23T08:54:09"/>
        <d v="2025-09-23T08:55:09"/>
        <d v="2025-09-23T08:56:09"/>
        <d v="2025-09-23T08:56:10"/>
        <d v="2025-09-23T09:03:59"/>
        <d v="2025-09-23T09:04:00"/>
        <d v="2025-09-23T09:06:19"/>
        <d v="2025-09-23T09:08:19"/>
        <d v="2025-09-23T09:09:39"/>
        <d v="2025-09-23T09:09:40"/>
        <d v="2025-09-23T09:09:41"/>
        <d v="2025-09-23T09:13:19"/>
        <d v="2025-09-23T09:18:19"/>
        <d v="2025-09-23T09:18:20"/>
        <d v="2025-09-23T09:18:21"/>
        <d v="2025-09-23T09:18:29"/>
        <d v="2025-09-23T09:19:09"/>
        <d v="2025-09-23T09:19:10"/>
        <d v="2025-09-23T09:20:19"/>
        <d v="2025-09-23T09:21:39"/>
        <d v="2025-09-23T09:23:19"/>
        <d v="2025-09-23T09:23:59"/>
        <d v="2025-09-23T09:24:29"/>
        <d v="2025-09-23T09:26:00"/>
        <d v="2025-09-23T09:28:09"/>
        <d v="2025-09-23T09:29:29"/>
        <d v="2025-09-23T09:31:09"/>
        <d v="2025-09-23T09:31:19"/>
        <d v="2025-09-23T09:31:39"/>
        <d v="2025-09-23T09:32:39"/>
        <d v="2025-09-23T09:35:59"/>
        <d v="2025-09-23T09:38:09"/>
        <d v="2025-09-23T09:44:39"/>
        <d v="2025-09-23T09:46:19"/>
        <d v="2025-09-23T09:47:29"/>
        <d v="2025-09-23T09:47:30"/>
        <d v="2025-09-23T09:47:31"/>
        <d v="2025-09-23T09:48:09"/>
        <d v="2025-09-23T09:48:59"/>
        <d v="2025-09-23T09:50:29"/>
        <d v="2025-09-23T09:50:59"/>
        <d v="2025-09-23T09:51:59"/>
        <d v="2025-09-23T09:52:19"/>
        <d v="2025-09-23T09:54:39"/>
        <d v="2025-09-23T10:00:00"/>
        <d v="2025-09-23T10:01:00"/>
        <d v="2025-09-23T10:01:09"/>
        <d v="2025-09-23T10:04:09"/>
        <d v="2025-09-23T10:05:09"/>
        <d v="2025-09-23T10:06:19"/>
        <d v="2025-09-23T10:06:29"/>
        <d v="2025-09-23T10:10:09"/>
        <d v="2025-09-23T10:12:19"/>
        <d v="2025-09-23T10:14:49"/>
        <d v="2025-09-23T10:17:19"/>
        <d v="2025-09-23T10:17:20"/>
        <d v="2025-09-23T10:17:21"/>
        <d v="2025-09-23T10:21:09"/>
        <d v="2025-09-23T10:21:10"/>
        <d v="2025-09-23T10:23:49"/>
        <d v="2025-09-23T10:25:29"/>
        <d v="2025-09-23T10:25:39"/>
        <d v="2025-09-23T10:25:40"/>
        <d v="2025-09-23T10:25:41"/>
        <d v="2025-09-23T10:27:29"/>
        <d v="2025-09-23T10:27:39"/>
        <d v="2025-09-23T10:27:40"/>
        <d v="2025-09-23T10:31:09"/>
        <d v="2025-09-23T10:31:29"/>
        <d v="2025-09-23T10:31:30"/>
        <d v="2025-09-23T10:31:31"/>
        <d v="2025-09-23T10:34:09"/>
        <d v="2025-09-23T10:34:10"/>
        <d v="2025-09-23T10:39:00"/>
        <d v="2025-09-23T10:39:09"/>
        <d v="2025-09-23T10:50:59"/>
        <d v="2025-09-23T10:52:29"/>
        <d v="2025-09-23T10:52:30"/>
        <d v="2025-09-23T10:52:31"/>
        <d v="2025-09-23T10:54:29"/>
        <d v="2025-09-23T10:55:09"/>
        <d v="2025-09-23T10:55:19"/>
        <d v="2025-09-23T10:56:39"/>
        <d v="2025-09-23T10:56:40"/>
        <d v="2025-09-23T10:56:41"/>
        <d v="2025-09-23T10:56:49"/>
        <d v="2025-09-23T10:57:59"/>
        <d v="2025-09-23T10:58:00"/>
        <d v="2025-09-23T11:00:09"/>
        <d v="2025-09-23T11:01:19"/>
        <d v="2025-09-23T11:06:29"/>
        <d v="2025-09-23T11:09:09"/>
        <d v="2025-09-23T11:09:19"/>
        <d v="2025-09-23T11:09:20"/>
        <d v="2025-09-23T11:23:19"/>
        <d v="2025-09-23T11:23:29"/>
        <d v="2025-09-23T11:24:09"/>
        <d v="2025-09-23T11:24:10"/>
        <d v="2025-09-23T11:25:18"/>
        <d v="2025-09-23T11:26:48"/>
        <d v="2025-09-23T11:26:49"/>
        <d v="2025-09-23T11:26:50"/>
        <d v="2025-09-23T11:48:28"/>
        <d v="2025-09-23T11:48:29"/>
        <d v="2025-09-23T11:50:38"/>
        <d v="2025-09-23T11:50:48"/>
        <d v="2025-09-23T11:52:18"/>
        <d v="2025-09-23T11:52:19"/>
        <d v="2025-09-23T11:52:20"/>
        <d v="2025-09-23T11:52:21"/>
        <d v="2025-09-23T12:01:58"/>
        <d v="2025-09-23T12:01:59"/>
        <d v="2025-09-23T12:02:00"/>
        <d v="2025-09-23T12:06:08"/>
        <d v="2025-09-23T12:06:09"/>
        <d v="2025-09-23T12:08:08"/>
        <d v="2025-09-23T12:11:18"/>
        <d v="2025-09-23T12:11:19"/>
        <d v="2025-09-23T12:17:58"/>
        <d v="2025-09-23T12:17:59"/>
        <d v="2025-09-23T12:19:18"/>
        <d v="2025-09-23T12:19:19"/>
        <d v="2025-09-23T12:25:08"/>
        <d v="2025-09-23T12:44:38"/>
        <d v="2025-09-23T12:44:39"/>
        <d v="2025-09-23T12:44:40"/>
        <d v="2025-09-23T12:45:48"/>
        <d v="2025-09-23T12:45:58"/>
        <d v="2025-09-23T12:52:48"/>
        <d v="2025-09-23T12:52:49"/>
        <d v="2025-09-23T12:56:08"/>
        <d v="2025-09-23T12:56:28"/>
        <d v="2025-09-23T12:56:29"/>
        <d v="2025-09-23T12:56:38"/>
        <d v="2025-09-23T13:01:28"/>
        <d v="2025-09-23T13:12:48"/>
        <d v="2025-09-23T13:13:08"/>
        <d v="2025-09-23T13:13:09"/>
        <d v="2025-09-23T13:18:08"/>
        <d v="2025-09-23T13:18:38"/>
        <d v="2025-09-23T13:18:39"/>
        <d v="2025-09-23T13:20:28"/>
        <d v="2025-09-23T13:20:29"/>
        <d v="2025-09-23T13:20:48"/>
        <d v="2025-09-23T13:21:58"/>
        <d v="2025-09-23T13:22:08"/>
        <d v="2025-09-23T13:22:09"/>
        <d v="2025-09-23T13:30:28"/>
        <d v="2025-09-23T13:33:18"/>
        <d v="2025-09-23T13:33:19"/>
        <d v="2025-09-23T13:39:58"/>
        <d v="2025-09-23T13:39:59"/>
        <d v="2025-09-23T13:41:08"/>
        <d v="2025-09-23T13:41:09"/>
        <d v="2025-09-23T13:41:10"/>
        <d v="2025-09-23T13:41:18"/>
        <d v="2025-09-23T13:41:19"/>
        <d v="2025-09-23T13:42:48"/>
        <d v="2025-09-23T13:42:49"/>
        <d v="2025-09-23T13:42:50"/>
        <d v="2025-09-23T13:45:48"/>
        <d v="2025-09-23T13:45:49"/>
        <d v="2025-09-23T13:48:18"/>
        <d v="2025-09-23T13:48:58"/>
        <d v="2025-09-23T13:48:59"/>
        <d v="2025-09-23T13:49:00"/>
        <d v="2025-09-23T13:49:01"/>
        <d v="2025-09-23T13:49:08"/>
        <d v="2025-09-23T13:58:08"/>
        <d v="2025-09-23T13:59:03"/>
        <d v="2025-09-23T13:59:18"/>
        <d v="2025-09-23T14:00:08"/>
        <d v="2025-09-23T14:01:08"/>
        <d v="2025-09-23T14:01:09"/>
        <d v="2025-09-23T14:02:28"/>
        <d v="2025-09-23T14:04:28"/>
        <d v="2025-09-23T14:04:29"/>
        <d v="2025-09-23T14:04:30"/>
        <d v="2025-09-23T14:04:38"/>
        <d v="2025-09-23T14:04:39"/>
        <d v="2025-09-23T14:05:58"/>
        <d v="2025-09-23T14:05:59"/>
        <d v="2025-09-23T14:10:08"/>
        <d v="2025-09-23T14:10:09"/>
        <d v="2025-09-23T14:24:08"/>
        <d v="2025-09-23T14:24:18"/>
        <d v="2025-09-23T14:24:19"/>
        <d v="2025-09-23T14:28:08"/>
        <d v="2025-09-23T14:28:09"/>
        <d v="2025-09-23T14:28:10"/>
        <d v="2025-09-23T14:28:11"/>
        <d v="2025-09-23T14:30:48"/>
        <d v="2025-09-23T14:33:08"/>
        <d v="2025-09-23T14:39:08"/>
        <d v="2025-09-23T14:40:48"/>
        <d v="2025-09-23T14:42:08"/>
        <d v="2025-09-23T14:45:08"/>
        <d v="2025-09-23T14:45:09"/>
        <d v="2025-09-23T14:45:10"/>
        <d v="2025-09-23T14:45:11"/>
        <d v="2025-09-23T14:45:18"/>
        <d v="2025-09-23T14:45:48"/>
        <d v="2025-09-23T15:02:18"/>
        <d v="2025-09-23T15:07:28"/>
        <d v="2025-09-23T15:07:29"/>
        <d v="2025-09-23T15:07:48"/>
        <d v="2025-09-23T15:07:49"/>
        <d v="2025-09-23T15:07:50"/>
        <d v="2025-09-23T15:25:58"/>
        <d v="2025-09-23T15:25:59"/>
        <d v="2025-09-23T15:26:58"/>
        <d v="2025-09-23T15:29:28"/>
        <d v="2025-09-23T15:31:28"/>
        <d v="2025-09-23T15:33:08"/>
        <d v="2025-09-23T15:35:48"/>
        <d v="2025-09-23T15:35:49"/>
        <d v="2025-09-23T15:35:50"/>
        <d v="2025-09-23T15:38:28"/>
        <d v="2025-09-23T15:38:38"/>
        <d v="2025-09-23T15:38:39"/>
        <d v="2025-09-23T15:39:58"/>
        <d v="2025-09-23T15:40:59"/>
        <d v="2025-09-23T15:41:58"/>
        <d v="2025-09-23T15:43:08"/>
        <d v="2025-09-23T15:53:08"/>
        <d v="2025-09-23T15:58:08"/>
        <d v="2025-09-23T16:03:08"/>
        <d v="2025-09-23T16:20:38"/>
        <d v="2025-09-23T16:20:48"/>
        <d v="2025-09-23T16:21:08"/>
        <d v="2025-09-23T16:21:09"/>
        <d v="2025-09-23T16:21:10"/>
        <d v="2025-09-23T16:27:28"/>
        <d v="2025-09-23T16:27:29"/>
        <d v="2025-09-23T16:35:08"/>
        <d v="2025-09-23T16:36:28"/>
        <d v="2025-09-23T16:37:38"/>
        <d v="2025-09-23T16:37:39"/>
        <d v="2025-09-23T16:37:40"/>
        <d v="2025-09-23T16:41:08"/>
        <d v="2025-09-23T16:46:28"/>
        <d v="2025-09-23T16:46:48"/>
        <d v="2025-09-23T16:50:38"/>
        <d v="2025-09-23T16:50:39"/>
        <d v="2025-09-23T16:50:40"/>
        <d v="2025-09-23T16:50:58"/>
        <d v="2025-09-23T16:52:28"/>
        <d v="2025-09-23T16:52:29"/>
        <d v="2025-09-23T16:52:30"/>
        <d v="2025-09-23T16:53:38"/>
        <d v="2025-09-23T16:57:38"/>
        <d v="2025-09-23T16:58:08"/>
        <d v="2025-09-23T16:58:09"/>
        <d v="2025-09-23T17:02:38"/>
        <d v="2025-09-23T17:02:39"/>
        <d v="2025-09-23T17:02:58"/>
        <d v="2025-09-23T17:05:08"/>
        <d v="2025-09-23T17:06:18"/>
        <d v="2025-09-23T17:06:19"/>
        <d v="2025-09-23T17:06:20"/>
        <d v="2025-09-23T17:15:08"/>
        <d v="2025-09-23T17:16:58"/>
        <d v="2025-09-23T17:16:59"/>
        <d v="2025-09-23T17:17:00"/>
        <d v="2025-09-23T17:25:08"/>
        <d v="2025-09-23T17:26:58"/>
        <d v="2025-09-23T17:26:59"/>
        <d v="2025-09-23T17:27:00"/>
        <d v="2025-09-23T17:27:28"/>
        <d v="2025-09-23T17:28:48"/>
        <d v="2025-09-23T17:30:58"/>
        <d v="2025-09-23T17:30:59"/>
        <d v="2025-09-23T17:34:08"/>
        <d v="2025-09-23T17:36:48"/>
        <d v="2025-09-23T17:37:28"/>
        <d v="2025-09-23T17:37:58"/>
        <d v="2025-09-23T17:40:08"/>
        <d v="2025-09-23T17:41:18"/>
        <d v="2025-09-23T17:45:28"/>
        <d v="2025-09-23T17:46:28"/>
        <d v="2025-09-23T17:46:29"/>
        <d v="2025-09-23T17:46:30"/>
        <d v="2025-09-23T17:50:37"/>
        <d v="2025-09-23T17:50:47"/>
        <d v="2025-09-23T17:50:48"/>
        <d v="2025-09-23T17:53:17"/>
        <d v="2025-09-23T17:53:18"/>
        <d v="2025-09-23T17:55:58"/>
        <d v="2025-09-23T17:57:17"/>
        <d v="2025-09-23T17:57:37"/>
        <d v="2025-09-23T17:58:47"/>
        <d v="2025-09-23T18:00:02"/>
        <d v="2025-09-23T18:00:38"/>
        <d v="2025-09-23T18:00:39"/>
        <d v="2025-09-23T18:00:40"/>
        <d v="2025-09-23T18:02:27"/>
        <d v="2025-09-23T18:02:28"/>
        <d v="2025-09-23T18:05:07"/>
        <d v="2025-09-23T18:06:47"/>
        <d v="2025-09-23T18:06:48"/>
        <d v="2025-09-23T18:15:47"/>
        <d v="2025-09-23T18:15:48"/>
        <d v="2025-09-23T18:16:07"/>
        <d v="2025-09-23T18:16:08"/>
        <d v="2025-09-23T18:16:17"/>
        <d v="2025-09-23T18:16:27"/>
        <d v="2025-09-23T18:16:28"/>
        <d v="2025-09-23T18:20:37"/>
        <d v="2025-09-23T18:20:38"/>
        <d v="2025-09-23T18:20:39"/>
        <d v="2025-09-23T18:20:47"/>
        <d v="2025-09-23T18:20:48"/>
        <d v="2025-09-23T18:21:07"/>
        <d v="2025-09-23T18:21:08"/>
        <d v="2025-09-23T18:25:17"/>
        <d v="2025-09-23T18:25:37"/>
        <d v="2025-09-23T18:25:38"/>
        <d v="2025-09-23T18:25:58"/>
        <d v="2025-09-23T18:30:07"/>
        <d v="2025-09-23T18:30:08"/>
        <d v="2025-09-23T18:30:47"/>
        <d v="2025-09-23T18:31:17"/>
        <d v="2025-09-23T18:31:18"/>
        <d v="2025-09-23T18:31:19"/>
        <d v="2025-09-23T18:31:27"/>
        <d v="2025-09-23T18:31:28"/>
        <d v="2025-09-23T18:36:57"/>
        <d v="2025-09-23T18:36:58"/>
        <d v="2025-09-23T18:42:07"/>
        <d v="2025-09-23T18:45:57"/>
        <d v="2025-09-23T18:45:58"/>
        <d v="2025-09-23T18:47:17"/>
        <d v="2025-09-23T18:47:18"/>
        <d v="2025-09-23T18:49:37"/>
        <d v="2025-09-23T18:49:38"/>
        <d v="2025-09-23T18:53:17"/>
        <d v="2025-09-23T18:53:18"/>
        <d v="2025-09-23T18:53:19"/>
        <d v="2025-09-23T18:54:37"/>
        <d v="2025-09-23T18:54:38"/>
        <d v="2025-09-23T18:56:37"/>
        <d v="2025-09-23T18:57:37"/>
        <d v="2025-09-23T19:00:27"/>
        <d v="2025-09-23T19:07:57"/>
        <d v="2025-09-23T19:07:58"/>
        <d v="2025-09-23T19:15:17"/>
        <d v="2025-09-23T19:15:18"/>
        <d v="2025-09-23T19:17:57"/>
        <d v="2025-09-23T19:17:58"/>
        <d v="2025-09-23T19:25:27"/>
        <d v="2025-09-23T19:25:28"/>
        <d v="2025-09-23T19:30:37"/>
        <d v="2025-09-23T19:30:38"/>
        <d v="2025-09-23T19:31:47"/>
        <d v="2025-09-23T19:31:48"/>
        <d v="2025-09-23T19:31:49"/>
        <d v="2025-09-23T19:31:50"/>
        <d v="2025-09-23T19:33:17"/>
        <d v="2025-09-23T19:33:18"/>
        <d v="2025-09-23T19:33:58"/>
        <d v="2025-09-23T19:38:37"/>
        <d v="2025-09-23T19:43:27"/>
        <d v="2025-09-23T19:44:37"/>
        <d v="2025-09-23T19:44:38"/>
        <d v="2025-09-23T19:44:39"/>
        <d v="2025-09-23T19:45:57"/>
        <d v="2025-09-23T19:45:58"/>
        <d v="2025-09-23T19:50:07"/>
        <d v="2025-09-23T19:52:27"/>
        <d v="2025-09-23T19:52:37"/>
        <d v="2025-09-23T19:52:38"/>
        <d v="2025-09-23T19:52:39"/>
        <d v="2025-09-23T19:52:40"/>
        <d v="2025-09-23T19:55:57"/>
        <d v="2025-09-23T19:55:58"/>
        <d v="2025-09-23T20:04:07"/>
        <d v="2025-09-23T20:07:17"/>
        <d v="2025-09-23T20:09:27"/>
        <d v="2025-09-23T20:09:47"/>
        <d v="2025-09-23T20:09:48"/>
        <d v="2025-09-23T20:13:07"/>
        <d v="2025-09-23T20:14:27"/>
        <d v="2025-09-23T20:14:28"/>
        <d v="2025-09-23T20:14:29"/>
        <d v="2025-09-23T20:14:57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/>
    </cacheField>
    <cacheField name="profit_simulation_30usd" numFmtId="0">
      <sharedItems containsString="0" containsBlank="1" containsNumber="1" minValue="-0.36200000000000004" maxValue="1.7350000000000003"/>
    </cacheField>
    <cacheField name="profit_simulation_60usd" numFmtId="0">
      <sharedItems containsString="0" containsBlank="1" containsNumber="1" minValue="-0.72400000000000009" maxValue="3.4700000000000006"/>
    </cacheField>
    <cacheField name="profit_simulation_100usd" numFmtId="0">
      <sharedItems containsString="0" containsBlank="1" containsNumber="1" minValue="-1.0860000000000001" maxValue="5.2050000000000001"/>
    </cacheField>
    <cacheField name="Seconds (opening_timestamp_manila)" numFmtId="0" databaseField="0">
      <fieldGroup base="19">
        <rangePr groupBy="seconds" startDate="2025-09-17T20:59:17" endDate="2025-09-23T20:14:5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Minutes (opening_timestamp_manila)" numFmtId="0" databaseField="0">
      <fieldGroup base="19">
        <rangePr groupBy="minutes" startDate="2025-09-17T20:59:17" endDate="2025-09-23T20:14:5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Hours (opening_timestamp_manila)" numFmtId="0" databaseField="0">
      <fieldGroup base="19">
        <rangePr groupBy="hours" startDate="2025-09-17T20:59:17" endDate="2025-09-23T20:14:57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3/09/2025"/>
        </groupItems>
      </fieldGroup>
    </cacheField>
    <cacheField name="Days (opening_timestamp_manila)" numFmtId="0" databaseField="0">
      <fieldGroup base="19">
        <rangePr groupBy="days" startDate="2025-09-17T20:59:17" endDate="2025-09-23T20:14:57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3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1"/>
    <x v="1"/>
  </r>
  <r>
    <x v="0"/>
    <x v="0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1"/>
    <x v="3"/>
  </r>
  <r>
    <x v="0"/>
    <x v="0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1"/>
    <x v="6"/>
  </r>
  <r>
    <x v="1"/>
    <x v="7"/>
  </r>
  <r>
    <x v="1"/>
    <x v="8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0"/>
    <x v="0"/>
  </r>
  <r>
    <x v="0"/>
    <x v="1"/>
  </r>
  <r>
    <x v="1"/>
    <x v="0"/>
  </r>
  <r>
    <x v="1"/>
    <x v="1"/>
  </r>
  <r>
    <x v="1"/>
    <x v="2"/>
  </r>
  <r>
    <x v="1"/>
    <x v="3"/>
  </r>
  <r>
    <x v="1"/>
    <x v="4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  <r>
    <x v="2"/>
    <x v="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1"/>
    <x v="1"/>
  </r>
  <r>
    <x v="0"/>
    <x v="0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1"/>
    <x v="3"/>
  </r>
  <r>
    <x v="0"/>
    <x v="0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1"/>
    <x v="6"/>
  </r>
  <r>
    <x v="1"/>
    <x v="7"/>
  </r>
  <r>
    <x v="1"/>
    <x v="8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0"/>
    <x v="0"/>
  </r>
  <r>
    <x v="0"/>
    <x v="1"/>
  </r>
  <r>
    <x v="1"/>
    <x v="0"/>
  </r>
  <r>
    <x v="1"/>
    <x v="1"/>
  </r>
  <r>
    <x v="1"/>
    <x v="2"/>
  </r>
  <r>
    <x v="1"/>
    <x v="3"/>
  </r>
  <r>
    <x v="1"/>
    <x v="4"/>
  </r>
  <r>
    <x v="0"/>
    <x v="0"/>
  </r>
  <r>
    <x v="0"/>
    <x v="1"/>
  </r>
  <r>
    <x v="0"/>
    <x v="2"/>
  </r>
  <r>
    <x v="1"/>
    <x v="0"/>
  </r>
  <r>
    <x v="0"/>
    <x v="0"/>
  </r>
  <r>
    <x v="1"/>
    <x v="0"/>
  </r>
  <r>
    <x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2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x v="0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x v="0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x v="0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x v="1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x v="1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x v="1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x v="0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x v="0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x v="0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x v="0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x v="0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x v="0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x v="0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x v="1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x v="0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x v="0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x v="0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x v="1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x v="1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x v="1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x v="1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x v="1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x v="1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x v="1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x v="1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x v="1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x v="1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x v="1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x v="1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x v="1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x v="1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x v="0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x v="0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x v="0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x v="1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x v="0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x v="0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x v="0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x v="0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x v="0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x v="1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x v="1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x v="1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x v="0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x v="0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x v="0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x v="0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x v="0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x v="0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x v="1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x v="1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x v="1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x v="1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x v="0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x v="0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x v="0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x v="0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x v="0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x v="1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x v="1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x v="1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x v="1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x v="1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x v="1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x v="1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x v="1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x v="0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x v="0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x v="0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x v="0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x v="0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x v="1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x v="1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x v="1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x v="1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x v="1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x v="1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x v="1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x v="1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x v="1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x v="1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x v="0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x v="0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x v="0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x v="0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x v="1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x v="1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x v="1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x v="0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x v="1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x v="1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x v="1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x v="1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x v="1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x v="0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x v="0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x v="1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x v="1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x v="1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x v="1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x v="1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x v="0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x v="1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x v="1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x v="1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x v="1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x v="1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x v="0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x v="0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x v="0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x v="1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x v="1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x v="1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x v="1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x v="1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x v="1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x v="1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x v="1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x v="0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x v="0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x v="0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x v="0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x v="1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x v="1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x v="1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x v="1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x v="0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x v="0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x v="0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x v="0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x v="0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x v="1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x v="0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x v="0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x v="0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x v="0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x v="0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x v="0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x v="1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x v="0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x v="0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x v="0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x v="0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x v="1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x v="1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x v="1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x v="1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x v="1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x v="1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x v="0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x v="0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x v="0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x v="0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x v="0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x v="0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x v="1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x v="1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x v="1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x v="1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x v="0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x v="0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x v="1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x v="1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x v="0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x v="0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x v="0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x v="1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x v="1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x v="1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x v="1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x v="0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x v="0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x v="0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x v="0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x v="0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x v="0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x v="1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x v="1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x v="1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x v="1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x v="1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x v="1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x v="1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x v="1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x v="1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x v="1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x v="1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x v="1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x v="0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x v="0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x v="0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x v="0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x v="0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x v="0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x v="0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x v="0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x v="0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x v="1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x v="1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x v="1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x v="1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x v="1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x v="0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x v="1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x v="0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x v="0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x v="0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x v="0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x v="1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x v="1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x v="1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x v="1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x v="1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x v="1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x v="0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x v="0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x v="0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x v="0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x v="0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x v="0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x v="0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x v="1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x v="1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x v="1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x v="1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x v="1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x v="1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x v="1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x v="0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x v="0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x v="0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x v="1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x v="1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x v="0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x v="0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x v="0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x v="0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x v="0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x v="0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x v="1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x v="1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x v="0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x v="0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x v="1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x v="1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x v="1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x v="1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x v="1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x v="1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x v="1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x v="1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x v="1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x v="1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x v="1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x v="1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x v="1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x v="1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x v="1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x v="1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x v="1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x v="1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x v="1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x v="1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x v="1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x v="1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x v="1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x v="0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x v="0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x v="0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x v="0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x v="0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x v="0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x v="0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x v="0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x v="0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x v="0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x v="1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x v="1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x v="1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x v="1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x v="1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x v="1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x v="1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x v="1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x v="1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x v="1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x v="1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x v="1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x v="1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x v="1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x v="1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x v="1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x v="1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x v="1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x v="1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x v="1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x v="1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x v="1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x v="1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x v="1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x v="0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x v="0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x v="1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x v="0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x v="0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x v="0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x v="0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x v="0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x v="0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x v="0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x v="0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x v="0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x v="0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x v="0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x v="0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x v="1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x v="1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x v="1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x v="1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x v="1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x v="1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x v="1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x v="0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x v="0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x v="0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x v="0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x v="0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x v="0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x v="0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x v="0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x v="0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x v="0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x v="0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x v="0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x v="1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x v="1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x v="1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x v="1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x v="1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x v="1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x v="1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x v="1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x v="1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x v="1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x v="1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x v="1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x v="1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x v="1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x v="1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x v="1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x v="1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x v="1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x v="1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x v="1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x v="1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x v="1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x v="1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x v="1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x v="1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x v="0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x v="1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x v="1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x v="1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x v="0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x v="0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x v="0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x v="0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x v="0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x v="0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x v="0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x v="0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x v="1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x v="1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x v="1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x v="1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x v="0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x v="0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x v="0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x v="0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x v="0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x v="0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x v="0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x v="0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x v="0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x v="0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x v="0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x v="0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x v="0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x v="0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x v="0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x v="0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x v="0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x v="0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x v="0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x v="0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x v="0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x v="0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x v="0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x v="0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x v="0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x v="0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x v="0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x v="0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x v="1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x v="1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x v="1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x v="0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x v="0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x v="0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x v="0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x v="0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x v="0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x v="0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x v="0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x v="1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x v="1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x v="1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x v="1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x v="0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x v="1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x v="1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x v="1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x v="1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x v="1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x v="1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x v="1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x v="1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x v="1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x v="1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x v="0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x v="0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x v="0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x v="0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x v="0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x v="0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x v="0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x v="1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x v="1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x v="1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x v="1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x v="1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x v="1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x v="1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x v="1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x v="1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x v="0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x v="0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x v="0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x v="0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x v="0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x v="0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x v="0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x v="0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x v="0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x v="0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x v="0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x v="0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x v="0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x v="0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x v="0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x v="1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x v="0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x v="0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x v="0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x v="0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x v="0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x v="0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x v="0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x v="1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x v="1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x v="1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x v="1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x v="1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x v="1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x v="1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x v="1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x v="1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x v="0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x v="0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x v="1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x v="1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x v="1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x v="0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x v="0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x v="0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x v="0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x v="0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x v="0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x v="0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x v="1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x v="1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x v="1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x v="1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x v="1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x v="1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x v="1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x v="1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x v="1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x v="0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x v="0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x v="0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x v="1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x v="1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x v="1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x v="1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x v="1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x v="1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x v="1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x v="1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x v="1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x v="0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x v="1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x v="1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x v="1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x v="0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x v="0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x v="0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x v="0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x v="0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x v="0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x v="0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x v="1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x v="1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x v="0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x v="1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x v="1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x v="0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x v="1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x v="0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x v="0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x v="0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x v="1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x v="1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x v="1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x v="1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x v="1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x v="1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x v="1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x v="1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x v="1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x v="1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x v="1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x v="1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x v="0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x v="1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x v="1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x v="0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x v="1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x v="1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x v="1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x v="0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x v="0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x v="0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x v="0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x v="0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x v="0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x v="0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x v="0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x v="0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x v="0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x v="1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x v="1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x v="1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x v="1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x v="0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x v="1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x v="1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x v="1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x v="1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x v="0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x v="0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x v="0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x v="0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x v="0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x v="0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x v="0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x v="0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x v="0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x v="0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x v="0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x v="0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x v="0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x v="0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x v="1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x v="1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x v="1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x v="0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x v="1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x v="1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x v="1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x v="1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x v="0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x v="0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x v="0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x v="0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x v="0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x v="0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x v="0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x v="0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x v="0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x v="0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x v="0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x v="0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x v="1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x v="1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x v="1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x v="1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x v="1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x v="1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x v="1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x v="1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x v="1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x v="1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x v="1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x v="0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x v="1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x v="0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x v="0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x v="1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x v="1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x v="1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x v="0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x v="0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x v="1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x v="0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x v="0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x v="0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x v="0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x v="0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x v="0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x v="0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x v="0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x v="0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x v="0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x v="0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x v="0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x v="0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x v="0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x v="0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x v="0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x v="0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x v="0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x v="1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x v="0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x v="1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x v="1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x v="0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x v="0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x v="1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x v="1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x v="1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x v="1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x v="1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x v="1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x v="1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x v="1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x v="0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x v="0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x v="0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x v="0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x v="0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x v="0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x v="0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x v="0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x v="0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x v="0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x v="0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x v="0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x v="0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x v="1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x v="1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x v="1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x v="1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x v="1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x v="1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x v="1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x v="1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x v="1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x v="1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x v="1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x v="0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x v="0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x v="0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x v="0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x v="1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x v="1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x v="1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x v="1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x v="1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x v="0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x v="0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x v="0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x v="0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x v="0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x v="0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x v="0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x v="1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x v="1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x v="1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x v="0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x v="1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x v="0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x v="0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x v="0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x v="0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x v="0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x v="1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x v="0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x v="0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x v="0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x v="0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x v="1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x v="0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x v="0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x v="1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x v="0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x v="0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x v="0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x v="1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x v="1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x v="1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x v="1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x v="1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x v="1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x v="1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x v="1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x v="1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x v="1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x v="1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x v="1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x v="1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x v="0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x v="1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x v="1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x v="1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x v="1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x v="1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x v="1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x v="1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x v="1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x v="1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x v="0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x v="0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x v="0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x v="0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x v="0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x v="0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x v="0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x v="0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x v="0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x v="1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x v="1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x v="1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x v="1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x v="1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x v="1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x v="1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x v="1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x v="1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x v="1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x v="1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x v="1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x v="1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x v="1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x v="1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x v="1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x v="1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x v="1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x v="1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x v="1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x v="1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x v="1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x v="0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x v="1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x v="1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x v="1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x v="0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x v="1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x v="0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x v="0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x v="0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x v="1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x v="1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x v="1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x v="1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x v="1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x v="0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x v="0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x v="0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x v="0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x v="0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x v="0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x v="0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x v="0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x v="0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x v="1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x v="1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x v="1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x v="0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x v="1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x v="1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x v="1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x v="1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x v="1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x v="1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x v="1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x v="1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x v="1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x v="1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x v="1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x v="1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x v="1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x v="1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x v="1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x v="1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x v="1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x v="0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x v="1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x v="1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x v="1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x v="1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x v="0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x v="0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x v="1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x v="1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x v="1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x v="0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x v="1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x v="1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x v="1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x v="0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x v="1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x v="1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x v="1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x v="1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x v="1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x v="0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x v="0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x v="0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x v="1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x v="0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x v="1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x v="0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x v="1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x v="1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x v="1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x v="0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x v="0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x v="0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x v="0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x v="0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x v="0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x v="1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x v="1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x v="0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x v="0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x v="1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x v="1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x v="1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x v="0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x v="0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x v="0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x v="0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x v="0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x v="0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x v="0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x v="0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x v="0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x v="0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x v="0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x v="0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x v="0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x v="0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x v="0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x v="0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x v="0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x v="0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x v="0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x v="0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x v="0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x v="1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x v="1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x v="1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x v="1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x v="1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x v="1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x v="1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x v="1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x v="0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x v="1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x v="1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x v="1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x v="1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x v="0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x v="0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x v="0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x v="0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x v="0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x v="0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x v="0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x v="0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x v="0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x v="0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x v="1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x v="1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x v="1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x v="0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x v="0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x v="1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x v="1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x v="1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x v="0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x v="0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x v="1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x v="0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x v="0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x v="1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x v="1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x v="1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x v="1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x v="0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x v="1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x v="1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x v="1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x v="1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x v="1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x v="1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x v="1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x v="1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x v="1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x v="1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x v="1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x v="1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x v="1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x v="1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x v="1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x v="1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x v="0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x v="0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x v="0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x v="0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x v="0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x v="0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x v="0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x v="0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x v="0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x v="0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x v="0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x v="0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x v="0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x v="1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x v="1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x v="0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x v="1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x v="1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x v="1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x v="1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x v="1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x v="1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x v="1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x v="1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x v="1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x v="1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x v="1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x v="1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x v="1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x v="1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x v="1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x v="1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x v="1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x v="1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x v="1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x v="1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x v="1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x v="1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x v="1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x v="1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x v="1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x v="1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x v="1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x v="1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x v="1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x v="1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x v="1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x v="1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x v="1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x v="1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x v="1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x v="1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x v="1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x v="1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x v="1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x v="1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x v="1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x v="1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x v="1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x v="1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x v="1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x v="1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x v="0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x v="0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x v="1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x v="0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x v="0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x v="0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x v="0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x v="0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x v="0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x v="0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x v="0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x v="0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x v="0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x v="0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x v="0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x v="0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x v="0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x v="0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x v="0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x v="0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x v="0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x v="0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x v="0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x v="0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x v="0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x v="0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x v="0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x v="0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x v="0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x v="1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x v="1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x v="0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x v="1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x v="1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x v="1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x v="1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x v="1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x v="1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x v="1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x v="1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x v="0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x v="0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x v="0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x v="0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x v="0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x v="0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x v="0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x v="0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x v="0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x v="0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x v="0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x v="0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x v="0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x v="0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x v="0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x v="0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x v="0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x v="0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x v="0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x v="0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x v="0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x v="0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x v="0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x v="0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x v="0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x v="0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x v="0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x v="1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x v="1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x v="1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x v="1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x v="1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x v="1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x v="0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x v="1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x v="0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x v="1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x v="0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x v="0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x v="0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x v="1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x v="1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x v="1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x v="1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x v="1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x v="1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x v="1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x v="1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x v="1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x v="1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x v="1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x v="1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x v="1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x v="1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x v="1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x v="1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x v="1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x v="1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x v="1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x v="1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x v="1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x v="1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x v="1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x v="1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x v="0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x v="0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x v="1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x v="1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x v="0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x v="1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x v="1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x v="1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x v="1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x v="1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x v="1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x v="1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x v="1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x v="1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x v="1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x v="1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x v="0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x v="0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x v="0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x v="0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x v="0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x v="0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x v="0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x v="0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x v="0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x v="0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x v="0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x v="0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x v="0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x v="0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x v="1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x v="1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x v="1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x v="0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x v="0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x v="0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x v="0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x v="0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x v="1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x v="1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x v="0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x v="0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x v="1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x v="0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x v="0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x v="0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x v="1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x v="1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x v="1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x v="1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x v="1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x v="1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x v="1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x v="1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x v="1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x v="1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x v="0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x v="1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x v="1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x v="1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x v="1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x v="1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x v="1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x v="1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x v="1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x v="1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x v="1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x v="1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x v="1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x v="1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x v="1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x v="1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x v="0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x v="0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x v="1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x v="1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x v="1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x v="1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x v="1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x v="1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x v="1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x v="1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x v="1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x v="0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x v="1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x v="1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x v="1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x v="1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x v="1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x v="1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x v="1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x v="1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x v="1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x v="1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x v="0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x v="0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x v="0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x v="0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x v="0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x v="0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x v="0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x v="0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x v="0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x v="0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x v="0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x v="0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x v="0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x v="0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x v="0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x v="0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x v="1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x v="1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x v="0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x v="0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x v="0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x v="0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x v="0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x v="0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x v="0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x v="0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x v="0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x v="1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x v="0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x v="1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x v="0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x v="1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x v="0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x v="0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x v="0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x v="0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x v="0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x v="0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x v="0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x v="0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x v="1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x v="0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x v="1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x v="1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x v="0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x v="1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x v="1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x v="1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x v="0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x v="0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x v="0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x v="0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x v="0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x v="0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x v="0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x v="1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x v="0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x v="1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x v="1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x v="0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x v="0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x v="0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x v="0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x v="0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x v="1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x v="1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x v="1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x v="1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x v="1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x v="1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x v="1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x v="1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x v="1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x v="1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x v="1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x v="1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x v="1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x v="1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x v="1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x v="1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x v="1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x v="1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x v="1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x v="1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x v="1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x v="1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x v="1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x v="1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x v="1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x v="1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x v="1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x v="1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x v="1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x v="1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x v="1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x v="1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x v="1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x v="1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x v="1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x v="1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x v="1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x v="1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x v="1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x v="1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x v="1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x v="1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x v="1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x v="1"/>
    <d v="2025-09-19T00:00:00"/>
    <s v="21"/>
    <x v="12"/>
    <s v="Fri"/>
    <d v="2025-09-19T21:25:36"/>
    <x v="757"/>
    <x v="3"/>
    <x v="6"/>
    <x v="3"/>
    <n v="0.56799999999999995"/>
    <n v="1.1359999999999999"/>
    <n v="1.704"/>
    <n v="5.68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x v="1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x v="1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x v="1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x v="1"/>
    <d v="2025-09-19T00:00:00"/>
    <s v="21"/>
    <x v="15"/>
    <s v="Fri"/>
    <d v="2025-09-19T21:25:37"/>
    <x v="758"/>
    <x v="3"/>
    <x v="6"/>
    <x v="3"/>
    <n v="0.505"/>
    <n v="1.01"/>
    <n v="1.5149999999999999"/>
    <n v="5.05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x v="0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x v="1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x v="1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x v="1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x v="1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x v="1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x v="1"/>
    <d v="2025-09-19T00:00:00"/>
    <s v="21"/>
    <x v="4"/>
    <s v="Fri"/>
    <d v="2025-09-19T21:43:56"/>
    <x v="762"/>
    <x v="3"/>
    <x v="6"/>
    <x v="3"/>
    <n v="0.36099999999999999"/>
    <n v="0.72199999999999998"/>
    <n v="1.083"/>
    <n v="3.61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x v="1"/>
    <d v="2025-09-19T00:00:00"/>
    <s v="21"/>
    <x v="5"/>
    <s v="Fri"/>
    <d v="2025-09-19T21:43:56"/>
    <x v="762"/>
    <x v="3"/>
    <x v="6"/>
    <x v="3"/>
    <n v="0.36099999999999999"/>
    <n v="0.72199999999999998"/>
    <n v="1.083"/>
    <n v="3.61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x v="1"/>
    <d v="2025-09-19T00:00:00"/>
    <s v="21"/>
    <x v="13"/>
    <s v="Fri"/>
    <d v="2025-09-19T21:56:06"/>
    <x v="763"/>
    <x v="3"/>
    <x v="6"/>
    <x v="3"/>
    <n v="0.45400000000000001"/>
    <n v="0.90800000000000003"/>
    <n v="1.3619999999999999"/>
    <n v="4.54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x v="0"/>
    <d v="2025-09-19T00:00:00"/>
    <s v="21"/>
    <x v="11"/>
    <s v="Fri"/>
    <d v="2025-09-19T21:57:16"/>
    <x v="764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x v="1"/>
    <d v="2025-09-19T00:00:00"/>
    <s v="21"/>
    <x v="6"/>
    <s v="Fri"/>
    <d v="2025-09-19T21:59:36"/>
    <x v="765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x v="1"/>
    <d v="2025-09-19T00:00:00"/>
    <s v="21"/>
    <x v="10"/>
    <s v="Fri"/>
    <d v="2025-09-19T21:59:36"/>
    <x v="765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x v="1"/>
    <d v="2025-09-19T00:00:00"/>
    <s v="22"/>
    <x v="16"/>
    <s v="Fri"/>
    <d v="2025-09-19T22:00:06"/>
    <x v="766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x v="1"/>
    <d v="2025-09-19T00:00:00"/>
    <s v="22"/>
    <x v="14"/>
    <s v="Fri"/>
    <d v="2025-09-19T22:00:06"/>
    <x v="766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x v="1"/>
    <d v="2025-09-19T00:00:00"/>
    <s v="22"/>
    <x v="1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x v="1"/>
    <d v="2025-09-19T00:00:00"/>
    <s v="22"/>
    <x v="2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x v="1"/>
    <d v="2025-09-19T00:00:00"/>
    <s v="22"/>
    <x v="0"/>
    <s v="Fri"/>
    <d v="2025-09-19T22:00:56"/>
    <x v="767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x v="0"/>
    <d v="2025-09-19T00:00:00"/>
    <s v="22"/>
    <x v="17"/>
    <s v="Fri"/>
    <d v="2025-09-19T22:13:46"/>
    <x v="768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x v="0"/>
    <d v="2025-09-19T00:00:00"/>
    <s v="22"/>
    <x v="11"/>
    <s v="Fri"/>
    <d v="2025-09-19T22:37:56"/>
    <x v="769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x v="0"/>
    <d v="2025-09-19T00:00:00"/>
    <s v="22"/>
    <x v="11"/>
    <s v="Fri"/>
    <d v="2025-09-19T22:51:06"/>
    <x v="770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4"/>
    <s v="Fri"/>
    <d v="2025-09-19T22:56:46"/>
    <x v="771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6"/>
    <s v="Fri"/>
    <d v="2025-09-19T22:56:46"/>
    <x v="771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7"/>
    <s v="Fri"/>
    <d v="2025-09-19T22:59:56"/>
    <x v="772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8"/>
    <s v="Fri"/>
    <d v="2025-09-19T22:59:56"/>
    <x v="772"/>
    <x v="3"/>
    <x v="7"/>
    <x v="3"/>
    <n v="-0.30200000000000005"/>
    <n v="-0.60400000000000009"/>
    <n v="-0.90599999999999992"/>
    <n v="-3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x v="1"/>
    <d v="2025-09-19T00:00:00"/>
    <s v="23"/>
    <x v="3"/>
    <s v="Fri"/>
    <d v="2025-09-19T23:00:57"/>
    <x v="773"/>
    <x v="3"/>
    <x v="8"/>
    <x v="3"/>
    <n v="0.16200000000000003"/>
    <n v="0.32400000000000007"/>
    <n v="0.48599999999999999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1"/>
    <s v="Fri"/>
    <d v="2025-09-19T23:05:26"/>
    <x v="774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0"/>
    <s v="Fri"/>
    <d v="2025-09-19T23:05:26"/>
    <x v="774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x v="1"/>
    <d v="2025-09-19T00:00:00"/>
    <s v="23"/>
    <x v="6"/>
    <s v="Fri"/>
    <d v="2025-09-19T23:06:16"/>
    <x v="775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x v="1"/>
    <d v="2025-09-19T00:00:00"/>
    <s v="23"/>
    <x v="0"/>
    <s v="Fri"/>
    <d v="2025-09-19T23:06:16"/>
    <x v="775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x v="1"/>
    <d v="2025-09-19T00:00:00"/>
    <s v="23"/>
    <x v="1"/>
    <s v="Fri"/>
    <d v="2025-09-19T23:06:16"/>
    <x v="775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x v="1"/>
    <d v="2025-09-19T00:00:00"/>
    <s v="23"/>
    <x v="2"/>
    <s v="Fri"/>
    <d v="2025-09-19T23:06:16"/>
    <x v="775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4"/>
    <s v="Fri"/>
    <d v="2025-09-19T23:14:06"/>
    <x v="776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6"/>
    <s v="Fri"/>
    <d v="2025-09-19T23:14:06"/>
    <x v="776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x v="0"/>
    <d v="2025-09-19T00:00:00"/>
    <s v="23"/>
    <x v="10"/>
    <s v="Fri"/>
    <d v="2025-09-19T23:15:46"/>
    <x v="777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x v="0"/>
    <d v="2025-09-19T00:00:00"/>
    <s v="23"/>
    <x v="11"/>
    <s v="Fri"/>
    <d v="2025-09-19T23:15:46"/>
    <x v="777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x v="0"/>
    <d v="2025-09-19T00:00:00"/>
    <s v="23"/>
    <x v="17"/>
    <s v="Fri"/>
    <d v="2025-09-19T23:18:06"/>
    <x v="778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x v="0"/>
    <d v="2025-09-19T00:00:00"/>
    <s v="23"/>
    <x v="6"/>
    <s v="Fri"/>
    <d v="2025-09-19T23:18:06"/>
    <x v="778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x v="0"/>
    <d v="2025-09-19T00:00:00"/>
    <s v="23"/>
    <x v="1"/>
    <s v="Fri"/>
    <d v="2025-09-19T23:19:46"/>
    <x v="779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x v="0"/>
    <d v="2025-09-19T00:00:00"/>
    <s v="23"/>
    <x v="2"/>
    <s v="Fri"/>
    <d v="2025-09-19T23:19:46"/>
    <x v="779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x v="0"/>
    <d v="2025-09-19T00:00:00"/>
    <s v="23"/>
    <x v="0"/>
    <s v="Fri"/>
    <d v="2025-09-19T23:19:46"/>
    <x v="779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x v="1"/>
    <d v="2025-09-19T00:00:00"/>
    <s v="23"/>
    <x v="18"/>
    <s v="Fri"/>
    <d v="2025-09-19T23:30:06"/>
    <x v="780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x v="1"/>
    <d v="2025-09-19T00:00:00"/>
    <s v="23"/>
    <x v="11"/>
    <s v="Fri"/>
    <d v="2025-09-19T23:30:06"/>
    <x v="780"/>
    <x v="3"/>
    <x v="8"/>
    <x v="3"/>
    <n v="0.15200000000000002"/>
    <n v="0.30400000000000005"/>
    <n v="0.45599999999999996"/>
    <n v="-3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x v="1"/>
    <d v="2025-09-19T00:00:00"/>
    <s v="23"/>
    <x v="14"/>
    <s v="Fri"/>
    <d v="2025-09-19T23:34:36"/>
    <x v="781"/>
    <x v="3"/>
    <x v="8"/>
    <x v="3"/>
    <n v="0.26400000000000001"/>
    <n v="0.52800000000000002"/>
    <n v="0.79200000000000004"/>
    <n v="-3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x v="1"/>
    <d v="2025-09-19T00:00:00"/>
    <s v="23"/>
    <x v="16"/>
    <s v="Fri"/>
    <d v="2025-09-19T23:34:36"/>
    <x v="781"/>
    <x v="3"/>
    <x v="8"/>
    <x v="3"/>
    <n v="0.26400000000000001"/>
    <n v="0.52800000000000002"/>
    <n v="0.79200000000000004"/>
    <n v="-3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x v="1"/>
    <d v="2025-09-19T00:00:00"/>
    <s v="23"/>
    <x v="2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x v="1"/>
    <d v="2025-09-19T00:00:00"/>
    <s v="23"/>
    <x v="0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x v="1"/>
    <d v="2025-09-19T00:00:00"/>
    <s v="23"/>
    <x v="17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x v="1"/>
    <d v="2025-09-19T00:00:00"/>
    <s v="23"/>
    <x v="18"/>
    <s v="Fri"/>
    <d v="2025-09-19T23:36:16"/>
    <x v="782"/>
    <x v="3"/>
    <x v="8"/>
    <x v="3"/>
    <n v="0.36699999999999999"/>
    <n v="0.73399999999999999"/>
    <n v="1.101"/>
    <n v="3.67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x v="1"/>
    <d v="2025-09-19T00:00:00"/>
    <s v="23"/>
    <x v="1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x v="1"/>
    <d v="2025-09-19T00:00:00"/>
    <s v="23"/>
    <x v="6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x v="1"/>
    <d v="2025-09-19T00:00:00"/>
    <s v="23"/>
    <x v="11"/>
    <s v="Fri"/>
    <d v="2025-09-19T23:36:17"/>
    <x v="783"/>
    <x v="3"/>
    <x v="8"/>
    <x v="3"/>
    <n v="0.376"/>
    <n v="0.752"/>
    <n v="1.1279999999999999"/>
    <n v="3.76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x v="1"/>
    <d v="2025-09-19T00:00:00"/>
    <s v="23"/>
    <x v="10"/>
    <s v="Fri"/>
    <d v="2025-09-19T23:38:46"/>
    <x v="784"/>
    <x v="3"/>
    <x v="8"/>
    <x v="3"/>
    <n v="0.32900000000000001"/>
    <n v="0.65800000000000003"/>
    <n v="0.98699999999999999"/>
    <n v="3.2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x v="1"/>
    <d v="2025-09-19T00:00:00"/>
    <s v="23"/>
    <x v="9"/>
    <s v="Fri"/>
    <d v="2025-09-19T23:46:35"/>
    <x v="785"/>
    <x v="3"/>
    <x v="8"/>
    <x v="3"/>
    <n v="0.17"/>
    <n v="0.34"/>
    <n v="0.51"/>
    <n v="-3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x v="1"/>
    <d v="2025-09-19T00:00:00"/>
    <s v="23"/>
    <x v="8"/>
    <s v="Fri"/>
    <d v="2025-09-19T23:48:05"/>
    <x v="786"/>
    <x v="3"/>
    <x v="8"/>
    <x v="3"/>
    <n v="0.11799999999999999"/>
    <n v="0.23599999999999999"/>
    <n v="0.35399999999999998"/>
    <n v="-3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x v="0"/>
    <d v="2025-09-22T00:00:00"/>
    <s v="01"/>
    <x v="16"/>
    <s v="Mon"/>
    <d v="2025-09-22T01:05:29"/>
    <x v="787"/>
    <x v="4"/>
    <x v="9"/>
    <x v="4"/>
    <n v="-0.30400000000000005"/>
    <n v="-0.6080000000000001"/>
    <n v="-0.91199999999999992"/>
    <n v="-3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5"/>
    <s v="Mon"/>
    <d v="2025-09-22T01:05:29"/>
    <x v="787"/>
    <x v="4"/>
    <x v="9"/>
    <x v="4"/>
    <n v="-0.30400000000000005"/>
    <n v="-0.6080000000000001"/>
    <n v="-0.91199999999999992"/>
    <n v="-3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4"/>
    <s v="Mon"/>
    <d v="2025-09-22T01:05:30"/>
    <x v="788"/>
    <x v="4"/>
    <x v="9"/>
    <x v="4"/>
    <n v="-0.30400000000000005"/>
    <n v="-0.6080000000000001"/>
    <n v="-0.91199999999999992"/>
    <n v="-3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x v="0"/>
    <d v="2025-09-22T00:00:00"/>
    <s v="01"/>
    <x v="6"/>
    <s v="Mon"/>
    <d v="2025-09-22T01:05:39"/>
    <x v="789"/>
    <x v="4"/>
    <x v="9"/>
    <x v="4"/>
    <n v="-0.31200000000000006"/>
    <n v="-0.62400000000000011"/>
    <n v="-0.93599999999999994"/>
    <n v="-3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x v="0"/>
    <d v="2025-09-22T00:00:00"/>
    <s v="01"/>
    <x v="0"/>
    <s v="Mon"/>
    <d v="2025-09-22T01:05:39"/>
    <x v="789"/>
    <x v="4"/>
    <x v="9"/>
    <x v="4"/>
    <n v="-0.31200000000000006"/>
    <n v="-0.62400000000000011"/>
    <n v="-0.93599999999999994"/>
    <n v="-3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x v="0"/>
    <d v="2025-09-22T00:00:00"/>
    <s v="01"/>
    <x v="1"/>
    <s v="Mon"/>
    <d v="2025-09-22T01:05:40"/>
    <x v="790"/>
    <x v="4"/>
    <x v="9"/>
    <x v="4"/>
    <n v="-0.31200000000000006"/>
    <n v="-0.62400000000000011"/>
    <n v="-0.93599999999999994"/>
    <n v="-3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x v="0"/>
    <d v="2025-09-22T00:00:00"/>
    <s v="01"/>
    <x v="10"/>
    <s v="Mon"/>
    <d v="2025-09-22T01:05:40"/>
    <x v="790"/>
    <x v="4"/>
    <x v="9"/>
    <x v="4"/>
    <n v="-0.315"/>
    <n v="-0.63"/>
    <n v="-0.94499999999999995"/>
    <n v="-3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x v="0"/>
    <d v="2025-09-22T00:00:00"/>
    <s v="01"/>
    <x v="17"/>
    <s v="Mon"/>
    <d v="2025-09-22T01:05:40"/>
    <x v="790"/>
    <x v="4"/>
    <x v="9"/>
    <x v="4"/>
    <n v="-0.315"/>
    <n v="-0.63"/>
    <n v="-0.94499999999999995"/>
    <n v="-3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x v="0"/>
    <d v="2025-09-22T00:00:00"/>
    <s v="01"/>
    <x v="2"/>
    <s v="Mon"/>
    <d v="2025-09-22T01:05:40"/>
    <x v="790"/>
    <x v="4"/>
    <x v="9"/>
    <x v="4"/>
    <n v="-0.26600000000000001"/>
    <n v="-0.53200000000000003"/>
    <n v="-0.79800000000000004"/>
    <n v="-3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x v="0"/>
    <d v="2025-09-22T00:00:00"/>
    <s v="01"/>
    <x v="12"/>
    <s v="Mon"/>
    <d v="2025-09-22T01:05:41"/>
    <x v="791"/>
    <x v="4"/>
    <x v="9"/>
    <x v="4"/>
    <n v="-0.32400000000000007"/>
    <n v="-0.64800000000000013"/>
    <n v="-0.97199999999999998"/>
    <n v="-3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x v="0"/>
    <d v="2025-09-22T00:00:00"/>
    <s v="01"/>
    <x v="11"/>
    <s v="Mon"/>
    <d v="2025-09-22T01:05:41"/>
    <x v="791"/>
    <x v="4"/>
    <x v="9"/>
    <x v="4"/>
    <n v="-0.19700000000000001"/>
    <n v="-0.39400000000000002"/>
    <n v="-0.59099999999999997"/>
    <n v="-3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x v="0"/>
    <d v="2025-09-22T00:00:00"/>
    <s v="01"/>
    <x v="14"/>
    <s v="Mon"/>
    <d v="2025-09-22T01:09:09"/>
    <x v="792"/>
    <x v="4"/>
    <x v="9"/>
    <x v="4"/>
    <n v="-0.30800000000000005"/>
    <n v="-0.6160000000000001"/>
    <n v="-0.92399999999999993"/>
    <n v="-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x v="0"/>
    <d v="2025-09-22T00:00:00"/>
    <s v="01"/>
    <x v="15"/>
    <s v="Mon"/>
    <d v="2025-09-22T01:09:09"/>
    <x v="792"/>
    <x v="4"/>
    <x v="9"/>
    <x v="4"/>
    <n v="-0.31000000000000005"/>
    <n v="-0.62000000000000011"/>
    <n v="-0.92999999999999994"/>
    <n v="-3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x v="1"/>
    <d v="2025-09-22T00:00:00"/>
    <s v="01"/>
    <x v="9"/>
    <s v="Mon"/>
    <d v="2025-09-22T01:10:19"/>
    <x v="793"/>
    <x v="4"/>
    <x v="9"/>
    <x v="4"/>
    <n v="0.35299999999999998"/>
    <n v="0.70599999999999996"/>
    <n v="1.0589999999999999"/>
    <n v="3.53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x v="1"/>
    <d v="2025-09-22T00:00:00"/>
    <s v="01"/>
    <x v="3"/>
    <s v="Mon"/>
    <d v="2025-09-22T01:10:59"/>
    <x v="794"/>
    <x v="4"/>
    <x v="9"/>
    <x v="4"/>
    <n v="0.45100000000000001"/>
    <n v="0.90200000000000002"/>
    <n v="1.353"/>
    <n v="4.51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x v="1"/>
    <d v="2025-09-22T00:00:00"/>
    <s v="01"/>
    <x v="16"/>
    <s v="Mon"/>
    <d v="2025-09-22T01:13:29"/>
    <x v="795"/>
    <x v="4"/>
    <x v="9"/>
    <x v="4"/>
    <n v="0.34200000000000003"/>
    <n v="0.68400000000000005"/>
    <n v="1.026"/>
    <n v="3.42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x v="1"/>
    <d v="2025-09-22T00:00:00"/>
    <s v="01"/>
    <x v="15"/>
    <s v="Mon"/>
    <d v="2025-09-22T01:13:29"/>
    <x v="795"/>
    <x v="4"/>
    <x v="9"/>
    <x v="4"/>
    <n v="0.34200000000000003"/>
    <n v="0.68400000000000005"/>
    <n v="1.026"/>
    <n v="3.42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x v="1"/>
    <d v="2025-09-22T00:00:00"/>
    <s v="01"/>
    <x v="14"/>
    <s v="Mon"/>
    <d v="2025-09-22T01:13:30"/>
    <x v="796"/>
    <x v="4"/>
    <x v="9"/>
    <x v="4"/>
    <n v="0.32700000000000001"/>
    <n v="0.65400000000000003"/>
    <n v="0.98099999999999998"/>
    <n v="3.27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x v="1"/>
    <d v="2025-09-22T00:00:00"/>
    <s v="01"/>
    <x v="2"/>
    <s v="Mon"/>
    <d v="2025-09-22T01:16:29"/>
    <x v="797"/>
    <x v="4"/>
    <x v="9"/>
    <x v="4"/>
    <n v="0.28799999999999998"/>
    <n v="0.57599999999999996"/>
    <n v="0.86399999999999999"/>
    <n v="-3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x v="1"/>
    <d v="2025-09-22T00:00:00"/>
    <s v="01"/>
    <x v="17"/>
    <s v="Mon"/>
    <d v="2025-09-22T01:16:29"/>
    <x v="797"/>
    <x v="4"/>
    <x v="9"/>
    <x v="4"/>
    <n v="0.217"/>
    <n v="0.434"/>
    <n v="0.65099999999999991"/>
    <n v="-3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x v="1"/>
    <d v="2025-09-22T00:00:00"/>
    <s v="01"/>
    <x v="0"/>
    <s v="Mon"/>
    <d v="2025-09-22T01:16:30"/>
    <x v="798"/>
    <x v="4"/>
    <x v="9"/>
    <x v="4"/>
    <n v="0.27799999999999997"/>
    <n v="0.55599999999999994"/>
    <n v="0.83399999999999996"/>
    <n v="-3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x v="1"/>
    <d v="2025-09-22T00:00:00"/>
    <s v="01"/>
    <x v="1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x v="1"/>
    <d v="2025-09-22T00:00:00"/>
    <s v="01"/>
    <x v="8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x v="1"/>
    <d v="2025-09-22T00:00:00"/>
    <s v="01"/>
    <x v="12"/>
    <s v="Mon"/>
    <d v="2025-09-22T01:16:30"/>
    <x v="798"/>
    <x v="4"/>
    <x v="9"/>
    <x v="4"/>
    <n v="0.29500000000000004"/>
    <n v="0.59000000000000008"/>
    <n v="0.88500000000000001"/>
    <n v="2.95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6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x v="1"/>
    <d v="2025-09-22T00:00:00"/>
    <s v="01"/>
    <x v="11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10"/>
    <s v="Mon"/>
    <d v="2025-09-22T01:16:31"/>
    <x v="799"/>
    <x v="4"/>
    <x v="9"/>
    <x v="4"/>
    <n v="0.10600000000000001"/>
    <n v="0.21200000000000002"/>
    <n v="0.318"/>
    <n v="-3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x v="1"/>
    <d v="2025-09-22T00:00:00"/>
    <s v="01"/>
    <x v="4"/>
    <s v="Mon"/>
    <d v="2025-09-22T01:17:59"/>
    <x v="800"/>
    <x v="4"/>
    <x v="9"/>
    <x v="4"/>
    <n v="0.217"/>
    <n v="0.434"/>
    <n v="0.65099999999999991"/>
    <n v="-3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x v="1"/>
    <d v="2025-09-22T00:00:00"/>
    <s v="01"/>
    <x v="5"/>
    <s v="Mon"/>
    <d v="2025-09-22T01:18:00"/>
    <x v="801"/>
    <x v="4"/>
    <x v="9"/>
    <x v="4"/>
    <n v="0.20600000000000002"/>
    <n v="0.41200000000000003"/>
    <n v="0.61799999999999999"/>
    <n v="-3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x v="0"/>
    <d v="2025-09-22T00:00:00"/>
    <s v="01"/>
    <x v="15"/>
    <s v="Mon"/>
    <d v="2025-09-22T01:27:19"/>
    <x v="802"/>
    <x v="4"/>
    <x v="9"/>
    <x v="4"/>
    <n v="-0.34100000000000003"/>
    <n v="-0.68200000000000005"/>
    <n v="-1.0229999999999999"/>
    <n v="-3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x v="0"/>
    <d v="2025-09-22T00:00:00"/>
    <s v="01"/>
    <x v="16"/>
    <s v="Mon"/>
    <d v="2025-09-22T01:27:19"/>
    <x v="802"/>
    <x v="4"/>
    <x v="9"/>
    <x v="4"/>
    <n v="-0.34200000000000003"/>
    <n v="-0.68400000000000005"/>
    <n v="-1.026"/>
    <n v="-3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x v="0"/>
    <d v="2025-09-22T00:00:00"/>
    <s v="01"/>
    <x v="9"/>
    <s v="Mon"/>
    <d v="2025-09-22T01:30:19"/>
    <x v="803"/>
    <x v="4"/>
    <x v="9"/>
    <x v="4"/>
    <n v="-0.311"/>
    <n v="-0.622"/>
    <n v="-0.93299999999999994"/>
    <n v="-3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x v="0"/>
    <d v="2025-09-22T00:00:00"/>
    <s v="01"/>
    <x v="8"/>
    <s v="Mon"/>
    <d v="2025-09-22T01:30:19"/>
    <x v="803"/>
    <x v="4"/>
    <x v="9"/>
    <x v="4"/>
    <n v="-0.31400000000000006"/>
    <n v="-0.62800000000000011"/>
    <n v="-0.94199999999999995"/>
    <n v="-3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"/>
    <s v="Mon"/>
    <d v="2025-09-22T01:30:29"/>
    <x v="804"/>
    <x v="4"/>
    <x v="9"/>
    <x v="4"/>
    <n v="-0.30099999999999999"/>
    <n v="-0.60199999999999998"/>
    <n v="-0.90299999999999991"/>
    <n v="-3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x v="0"/>
    <d v="2025-09-22T00:00:00"/>
    <s v="01"/>
    <x v="10"/>
    <s v="Mon"/>
    <d v="2025-09-22T01:30:29"/>
    <x v="804"/>
    <x v="4"/>
    <x v="9"/>
    <x v="4"/>
    <n v="-0.30099999999999999"/>
    <n v="-0.60199999999999998"/>
    <n v="-0.90299999999999991"/>
    <n v="-3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x v="0"/>
    <d v="2025-09-22T00:00:00"/>
    <s v="01"/>
    <x v="17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x v="0"/>
    <d v="2025-09-22T00:00:00"/>
    <s v="01"/>
    <x v="2"/>
    <s v="Mon"/>
    <d v="2025-09-22T01:30:30"/>
    <x v="805"/>
    <x v="4"/>
    <x v="9"/>
    <x v="4"/>
    <n v="-0.27999999999999997"/>
    <n v="-0.55999999999999994"/>
    <n v="-0.84"/>
    <n v="-3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2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x v="0"/>
    <d v="2025-09-22T00:00:00"/>
    <s v="01"/>
    <x v="11"/>
    <s v="Mon"/>
    <d v="2025-09-22T01:30:30"/>
    <x v="805"/>
    <x v="4"/>
    <x v="9"/>
    <x v="4"/>
    <n v="-0.15900000000000003"/>
    <n v="-0.31800000000000006"/>
    <n v="-0.47699999999999998"/>
    <n v="-3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x v="0"/>
    <d v="2025-09-22T00:00:00"/>
    <s v="01"/>
    <x v="0"/>
    <s v="Mon"/>
    <d v="2025-09-22T01:30:30"/>
    <x v="805"/>
    <x v="4"/>
    <x v="9"/>
    <x v="4"/>
    <n v="-0.30099999999999999"/>
    <n v="-0.60199999999999998"/>
    <n v="-0.90299999999999991"/>
    <n v="-3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x v="0"/>
    <d v="2025-09-22T00:00:00"/>
    <s v="01"/>
    <x v="6"/>
    <s v="Mon"/>
    <d v="2025-09-22T01:30:31"/>
    <x v="806"/>
    <x v="4"/>
    <x v="9"/>
    <x v="4"/>
    <n v="-0.29799999999999999"/>
    <n v="-0.59599999999999997"/>
    <n v="-0.89400000000000002"/>
    <n v="-3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x v="0"/>
    <d v="2025-09-22T00:00:00"/>
    <s v="01"/>
    <x v="14"/>
    <s v="Mon"/>
    <d v="2025-09-22T01:30:59"/>
    <x v="807"/>
    <x v="4"/>
    <x v="9"/>
    <x v="4"/>
    <n v="-0.32600000000000001"/>
    <n v="-0.65200000000000002"/>
    <n v="-0.97799999999999987"/>
    <n v="-3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x v="0"/>
    <d v="2025-09-22T00:00:00"/>
    <s v="01"/>
    <x v="3"/>
    <s v="Mon"/>
    <d v="2025-09-22T01:40:00"/>
    <x v="808"/>
    <x v="4"/>
    <x v="9"/>
    <x v="4"/>
    <n v="-0.30299999999999999"/>
    <n v="-0.60599999999999998"/>
    <n v="-0.90899999999999992"/>
    <n v="-3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x v="0"/>
    <d v="2025-09-22T00:00:00"/>
    <s v="01"/>
    <x v="5"/>
    <s v="Mon"/>
    <d v="2025-09-22T01:41:59"/>
    <x v="809"/>
    <x v="4"/>
    <x v="9"/>
    <x v="4"/>
    <n v="-0.30099999999999999"/>
    <n v="-0.60199999999999998"/>
    <n v="-0.90299999999999991"/>
    <n v="-3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x v="0"/>
    <d v="2025-09-22T00:00:00"/>
    <s v="01"/>
    <x v="4"/>
    <s v="Mon"/>
    <d v="2025-09-22T01:42:00"/>
    <x v="810"/>
    <x v="4"/>
    <x v="9"/>
    <x v="4"/>
    <n v="-0.29900000000000004"/>
    <n v="-0.59800000000000009"/>
    <n v="-0.89700000000000002"/>
    <n v="-3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x v="1"/>
    <d v="2025-09-22T00:00:00"/>
    <s v="01"/>
    <x v="11"/>
    <s v="Mon"/>
    <d v="2025-09-22T01:53:09"/>
    <x v="811"/>
    <x v="4"/>
    <x v="9"/>
    <x v="4"/>
    <n v="0.15400000000000003"/>
    <n v="0.30800000000000005"/>
    <n v="0.46199999999999997"/>
    <n v="-3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x v="0"/>
    <d v="2025-09-22T00:00:00"/>
    <s v="01"/>
    <x v="15"/>
    <s v="Mon"/>
    <d v="2025-09-22T01:56:09"/>
    <x v="812"/>
    <x v="4"/>
    <x v="9"/>
    <x v="4"/>
    <n v="-0.30099999999999999"/>
    <n v="-0.60199999999999998"/>
    <n v="-0.90299999999999991"/>
    <n v="-3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x v="1"/>
    <d v="2025-09-22T00:00:00"/>
    <s v="01"/>
    <x v="14"/>
    <s v="Mon"/>
    <d v="2025-09-22T01:56:09"/>
    <x v="812"/>
    <x v="4"/>
    <x v="9"/>
    <x v="4"/>
    <n v="0.11499999999999999"/>
    <n v="0.22999999999999998"/>
    <n v="0.34499999999999997"/>
    <n v="-3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x v="1"/>
    <d v="2025-09-22T00:00:00"/>
    <s v="01"/>
    <x v="19"/>
    <s v="Mon"/>
    <d v="2025-09-22T01:57:09"/>
    <x v="813"/>
    <x v="4"/>
    <x v="9"/>
    <x v="4"/>
    <n v="0.17800000000000002"/>
    <n v="0.35600000000000004"/>
    <n v="0.53400000000000003"/>
    <n v="-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x v="1"/>
    <d v="2025-09-22T00:00:00"/>
    <s v="01"/>
    <x v="18"/>
    <s v="Mon"/>
    <d v="2025-09-22T01:57:09"/>
    <x v="813"/>
    <x v="4"/>
    <x v="9"/>
    <x v="4"/>
    <n v="0.15000000000000002"/>
    <n v="0.30000000000000004"/>
    <n v="0.44999999999999996"/>
    <n v="-3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x v="1"/>
    <d v="2025-09-22T00:00:00"/>
    <s v="01"/>
    <x v="2"/>
    <s v="Mon"/>
    <d v="2025-09-22T01:57:10"/>
    <x v="814"/>
    <x v="4"/>
    <x v="9"/>
    <x v="4"/>
    <n v="9.6000000000000002E-2"/>
    <n v="0.192"/>
    <n v="0.28799999999999998"/>
    <n v="-3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x v="1"/>
    <d v="2025-09-22T00:00:00"/>
    <s v="01"/>
    <x v="20"/>
    <s v="Mon"/>
    <d v="2025-09-22T01:57:10"/>
    <x v="814"/>
    <x v="4"/>
    <x v="9"/>
    <x v="4"/>
    <n v="0.15000000000000002"/>
    <n v="0.30000000000000004"/>
    <n v="0.44999999999999996"/>
    <n v="-3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x v="1"/>
    <d v="2025-09-22T00:00:00"/>
    <s v="01"/>
    <x v="0"/>
    <s v="Mon"/>
    <d v="2025-09-22T01:58:09"/>
    <x v="815"/>
    <x v="4"/>
    <x v="9"/>
    <x v="4"/>
    <n v="9.5000000000000001E-2"/>
    <n v="0.19"/>
    <n v="0.28499999999999998"/>
    <n v="-3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10"/>
    <s v="Mon"/>
    <d v="2025-09-22T01:58:09"/>
    <x v="815"/>
    <x v="4"/>
    <x v="9"/>
    <x v="4"/>
    <n v="0.15200000000000002"/>
    <n v="0.30400000000000005"/>
    <n v="0.45599999999999996"/>
    <n v="-3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6"/>
    <s v="Mon"/>
    <d v="2025-09-22T01:58:10"/>
    <x v="816"/>
    <x v="4"/>
    <x v="9"/>
    <x v="4"/>
    <n v="0.15200000000000002"/>
    <n v="0.30400000000000005"/>
    <n v="0.45599999999999996"/>
    <n v="-3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x v="0"/>
    <d v="2025-09-22T00:00:00"/>
    <s v="01"/>
    <x v="12"/>
    <s v="Mon"/>
    <d v="2025-09-22T01:58:10"/>
    <x v="816"/>
    <x v="4"/>
    <x v="9"/>
    <x v="4"/>
    <n v="-0.32600000000000001"/>
    <n v="-0.65200000000000002"/>
    <n v="-0.97799999999999987"/>
    <n v="-3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x v="1"/>
    <d v="2025-09-22T00:00:00"/>
    <s v="01"/>
    <x v="17"/>
    <s v="Mon"/>
    <d v="2025-09-22T01:58:10"/>
    <x v="816"/>
    <x v="4"/>
    <x v="9"/>
    <x v="4"/>
    <n v="9.0000000000000011E-2"/>
    <n v="0.18000000000000002"/>
    <n v="0.27"/>
    <n v="-3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x v="1"/>
    <d v="2025-09-22T00:00:00"/>
    <s v="01"/>
    <x v="1"/>
    <s v="Mon"/>
    <d v="2025-09-22T01:58:10"/>
    <x v="816"/>
    <x v="4"/>
    <x v="9"/>
    <x v="4"/>
    <n v="9.5000000000000001E-2"/>
    <n v="0.19"/>
    <n v="0.28499999999999998"/>
    <n v="-3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x v="1"/>
    <d v="2025-09-22T00:00:00"/>
    <s v="02"/>
    <x v="16"/>
    <s v="Mon"/>
    <d v="2025-09-22T02:01:09"/>
    <x v="817"/>
    <x v="4"/>
    <x v="10"/>
    <x v="4"/>
    <n v="0.11200000000000002"/>
    <n v="0.22400000000000003"/>
    <n v="0.33600000000000002"/>
    <n v="-3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x v="1"/>
    <d v="2025-09-22T00:00:00"/>
    <s v="02"/>
    <x v="8"/>
    <s v="Mon"/>
    <d v="2025-09-22T02:04:19"/>
    <x v="818"/>
    <x v="4"/>
    <x v="10"/>
    <x v="4"/>
    <n v="0.35099999999999998"/>
    <n v="0.70199999999999996"/>
    <n v="1.0529999999999999"/>
    <n v="3.51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6"/>
    <s v="Mon"/>
    <d v="2025-09-22T02:12:29"/>
    <x v="819"/>
    <x v="4"/>
    <x v="10"/>
    <x v="4"/>
    <n v="-0.30299999999999999"/>
    <n v="-0.60599999999999998"/>
    <n v="-0.90899999999999992"/>
    <n v="-3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4"/>
    <s v="Mon"/>
    <d v="2025-09-22T02:12:29"/>
    <x v="819"/>
    <x v="4"/>
    <x v="10"/>
    <x v="4"/>
    <n v="-0.30299999999999999"/>
    <n v="-0.60599999999999998"/>
    <n v="-0.90899999999999992"/>
    <n v="-3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10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6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x v="0"/>
    <d v="2025-09-22T00:00:00"/>
    <s v="02"/>
    <x v="11"/>
    <s v="Mon"/>
    <d v="2025-09-22T02:13:49"/>
    <x v="820"/>
    <x v="4"/>
    <x v="10"/>
    <x v="4"/>
    <n v="-0.14599999999999999"/>
    <n v="-0.29199999999999998"/>
    <n v="-0.438"/>
    <n v="-3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x v="0"/>
    <d v="2025-09-22T00:00:00"/>
    <s v="02"/>
    <x v="18"/>
    <s v="Mon"/>
    <d v="2025-09-22T02:13:50"/>
    <x v="821"/>
    <x v="4"/>
    <x v="10"/>
    <x v="4"/>
    <n v="-0.22000000000000003"/>
    <n v="-0.44000000000000006"/>
    <n v="-0.66"/>
    <n v="-3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x v="0"/>
    <d v="2025-09-22T00:00:00"/>
    <s v="02"/>
    <x v="20"/>
    <s v="Mon"/>
    <d v="2025-09-22T02:13:50"/>
    <x v="821"/>
    <x v="4"/>
    <x v="10"/>
    <x v="4"/>
    <n v="-0.29300000000000004"/>
    <n v="-0.58600000000000008"/>
    <n v="-0.879"/>
    <n v="-3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x v="0"/>
    <d v="2025-09-22T00:00:00"/>
    <s v="02"/>
    <x v="2"/>
    <s v="Mon"/>
    <d v="2025-09-22T02:14:09"/>
    <x v="822"/>
    <x v="4"/>
    <x v="10"/>
    <x v="4"/>
    <n v="-0.255"/>
    <n v="-0.51"/>
    <n v="-0.7649999999999999"/>
    <n v="-3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x v="0"/>
    <d v="2025-09-22T00:00:00"/>
    <s v="02"/>
    <x v="1"/>
    <s v="Mon"/>
    <d v="2025-09-22T02:14:09"/>
    <x v="822"/>
    <x v="4"/>
    <x v="10"/>
    <x v="4"/>
    <n v="-0.30000000000000004"/>
    <n v="-0.60000000000000009"/>
    <n v="-0.89999999999999991"/>
    <n v="-3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x v="0"/>
    <d v="2025-09-22T00:00:00"/>
    <s v="02"/>
    <x v="0"/>
    <s v="Mon"/>
    <d v="2025-09-22T02:14:09"/>
    <x v="822"/>
    <x v="4"/>
    <x v="10"/>
    <x v="4"/>
    <n v="-0.30000000000000004"/>
    <n v="-0.60000000000000009"/>
    <n v="-0.89999999999999991"/>
    <n v="-3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x v="1"/>
    <d v="2025-09-22T00:00:00"/>
    <s v="02"/>
    <x v="4"/>
    <s v="Mon"/>
    <d v="2025-09-22T02:19:59"/>
    <x v="823"/>
    <x v="4"/>
    <x v="10"/>
    <x v="4"/>
    <n v="0.13899999999999998"/>
    <n v="0.27799999999999997"/>
    <n v="0.41699999999999998"/>
    <n v="-3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x v="1"/>
    <d v="2025-09-22T00:00:00"/>
    <s v="02"/>
    <x v="5"/>
    <s v="Mon"/>
    <d v="2025-09-22T02:20:00"/>
    <x v="824"/>
    <x v="4"/>
    <x v="10"/>
    <x v="4"/>
    <n v="0.13899999999999998"/>
    <n v="0.27799999999999997"/>
    <n v="0.41699999999999998"/>
    <n v="-3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x v="0"/>
    <d v="2025-09-22T00:00:00"/>
    <s v="02"/>
    <x v="3"/>
    <s v="Mon"/>
    <d v="2025-09-22T02:21:59"/>
    <x v="825"/>
    <x v="4"/>
    <x v="10"/>
    <x v="4"/>
    <n v="-0.30299999999999999"/>
    <n v="-0.60599999999999998"/>
    <n v="-0.90899999999999992"/>
    <n v="-3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6"/>
    <s v="Mon"/>
    <d v="2025-09-22T02:23:49"/>
    <x v="826"/>
    <x v="4"/>
    <x v="10"/>
    <x v="4"/>
    <n v="-0.30000000000000004"/>
    <n v="-0.60000000000000009"/>
    <n v="-0.89999999999999991"/>
    <n v="-3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4"/>
    <s v="Mon"/>
    <d v="2025-09-22T02:23:49"/>
    <x v="826"/>
    <x v="4"/>
    <x v="10"/>
    <x v="4"/>
    <n v="-0.30000000000000004"/>
    <n v="-0.60000000000000009"/>
    <n v="-0.89999999999999991"/>
    <n v="-3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x v="0"/>
    <d v="2025-09-22T00:00:00"/>
    <s v="02"/>
    <x v="1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x v="0"/>
    <d v="2025-09-22T00:00:00"/>
    <s v="02"/>
    <x v="10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x v="0"/>
    <d v="2025-09-22T00:00:00"/>
    <s v="02"/>
    <x v="2"/>
    <s v="Mon"/>
    <d v="2025-09-22T02:27:09"/>
    <x v="827"/>
    <x v="4"/>
    <x v="10"/>
    <x v="4"/>
    <n v="-0.252"/>
    <n v="-0.504"/>
    <n v="-0.75600000000000001"/>
    <n v="-3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x v="0"/>
    <d v="2025-09-22T00:00:00"/>
    <s v="02"/>
    <x v="18"/>
    <s v="Mon"/>
    <d v="2025-09-22T02:27:10"/>
    <x v="828"/>
    <x v="4"/>
    <x v="10"/>
    <x v="4"/>
    <n v="-0.22400000000000003"/>
    <n v="-0.44800000000000006"/>
    <n v="-0.67200000000000004"/>
    <n v="-3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x v="0"/>
    <d v="2025-09-22T00:00:00"/>
    <s v="02"/>
    <x v="0"/>
    <s v="Mon"/>
    <d v="2025-09-22T02:27:10"/>
    <x v="828"/>
    <x v="4"/>
    <x v="10"/>
    <x v="4"/>
    <n v="-0.309"/>
    <n v="-0.61799999999999999"/>
    <n v="-0.92699999999999994"/>
    <n v="-3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x v="0"/>
    <d v="2025-09-22T00:00:00"/>
    <s v="02"/>
    <x v="6"/>
    <s v="Mon"/>
    <d v="2025-09-22T02:27:10"/>
    <x v="828"/>
    <x v="4"/>
    <x v="10"/>
    <x v="4"/>
    <n v="-0.31000000000000005"/>
    <n v="-0.62000000000000011"/>
    <n v="-0.92999999999999994"/>
    <n v="-3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x v="0"/>
    <d v="2025-09-22T00:00:00"/>
    <s v="02"/>
    <x v="20"/>
    <s v="Mon"/>
    <d v="2025-09-22T02:27:10"/>
    <x v="828"/>
    <x v="4"/>
    <x v="10"/>
    <x v="4"/>
    <n v="-0.31900000000000001"/>
    <n v="-0.63800000000000001"/>
    <n v="-0.95699999999999996"/>
    <n v="-3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x v="0"/>
    <d v="2025-09-22T00:00:00"/>
    <s v="02"/>
    <x v="11"/>
    <s v="Mon"/>
    <d v="2025-09-22T02:27:11"/>
    <x v="829"/>
    <x v="4"/>
    <x v="10"/>
    <x v="4"/>
    <n v="-0.17300000000000001"/>
    <n v="-0.34600000000000003"/>
    <n v="-0.51900000000000002"/>
    <n v="-3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x v="1"/>
    <d v="2025-09-22T00:00:00"/>
    <s v="02"/>
    <x v="18"/>
    <s v="Mon"/>
    <d v="2025-09-22T02:39:19"/>
    <x v="830"/>
    <x v="4"/>
    <x v="10"/>
    <x v="4"/>
    <n v="0.15000000000000002"/>
    <n v="0.30000000000000004"/>
    <n v="0.44999999999999996"/>
    <n v="-3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x v="0"/>
    <d v="2025-09-22T00:00:00"/>
    <s v="02"/>
    <x v="14"/>
    <s v="Mon"/>
    <d v="2025-09-22T02:44:09"/>
    <x v="831"/>
    <x v="4"/>
    <x v="10"/>
    <x v="4"/>
    <n v="-0.30499999999999999"/>
    <n v="-0.61"/>
    <n v="-0.91499999999999992"/>
    <n v="-3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x v="0"/>
    <d v="2025-09-22T00:00:00"/>
    <s v="02"/>
    <x v="16"/>
    <s v="Mon"/>
    <d v="2025-09-22T02:44:09"/>
    <x v="831"/>
    <x v="4"/>
    <x v="10"/>
    <x v="4"/>
    <n v="-0.30600000000000005"/>
    <n v="-0.6120000000000001"/>
    <n v="-0.91799999999999993"/>
    <n v="-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x v="1"/>
    <d v="2025-09-22T00:00:00"/>
    <s v="02"/>
    <x v="20"/>
    <s v="Mon"/>
    <d v="2025-09-22T02:45:09"/>
    <x v="832"/>
    <x v="4"/>
    <x v="10"/>
    <x v="4"/>
    <n v="0.15200000000000002"/>
    <n v="0.30400000000000005"/>
    <n v="0.45599999999999996"/>
    <n v="-3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x v="0"/>
    <d v="2025-09-22T00:00:00"/>
    <s v="02"/>
    <x v="17"/>
    <s v="Mon"/>
    <d v="2025-09-22T02:45:09"/>
    <x v="832"/>
    <x v="4"/>
    <x v="10"/>
    <x v="4"/>
    <n v="-0.30499999999999999"/>
    <n v="-0.61"/>
    <n v="-0.91499999999999992"/>
    <n v="-3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x v="1"/>
    <d v="2025-09-22T00:00:00"/>
    <s v="02"/>
    <x v="11"/>
    <s v="Mon"/>
    <d v="2025-09-22T02:45:09"/>
    <x v="832"/>
    <x v="4"/>
    <x v="10"/>
    <x v="4"/>
    <n v="0.14699999999999999"/>
    <n v="0.29399999999999998"/>
    <n v="0.441"/>
    <n v="-3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0"/>
    <s v="Mon"/>
    <d v="2025-09-22T02:45:10"/>
    <x v="833"/>
    <x v="4"/>
    <x v="10"/>
    <x v="4"/>
    <n v="0.06"/>
    <n v="0.12"/>
    <n v="0.18"/>
    <n v="-3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x v="1"/>
    <d v="2025-09-22T00:00:00"/>
    <s v="02"/>
    <x v="1"/>
    <s v="Mon"/>
    <d v="2025-09-22T02:45:10"/>
    <x v="833"/>
    <x v="4"/>
    <x v="10"/>
    <x v="4"/>
    <n v="0.06"/>
    <n v="0.12"/>
    <n v="0.18"/>
    <n v="-3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x v="1"/>
    <d v="2025-09-22T00:00:00"/>
    <s v="02"/>
    <x v="18"/>
    <s v="Mon"/>
    <d v="2025-09-22T02:45:10"/>
    <x v="833"/>
    <x v="4"/>
    <x v="10"/>
    <x v="4"/>
    <n v="0.14699999999999999"/>
    <n v="0.29399999999999998"/>
    <n v="0.441"/>
    <n v="-3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2"/>
    <s v="Mon"/>
    <d v="2025-09-22T02:45:10"/>
    <x v="833"/>
    <x v="4"/>
    <x v="10"/>
    <x v="4"/>
    <n v="0.06"/>
    <n v="0.12"/>
    <n v="0.18"/>
    <n v="-3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x v="1"/>
    <d v="2025-09-22T00:00:00"/>
    <s v="02"/>
    <x v="10"/>
    <s v="Mon"/>
    <d v="2025-09-22T02:45:11"/>
    <x v="834"/>
    <x v="4"/>
    <x v="10"/>
    <x v="4"/>
    <n v="0.14699999999999999"/>
    <n v="0.29399999999999998"/>
    <n v="0.441"/>
    <n v="-3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x v="1"/>
    <d v="2025-09-22T00:00:00"/>
    <s v="02"/>
    <x v="6"/>
    <s v="Mon"/>
    <d v="2025-09-22T02:45:11"/>
    <x v="834"/>
    <x v="4"/>
    <x v="10"/>
    <x v="4"/>
    <n v="0.14899999999999999"/>
    <n v="0.29799999999999999"/>
    <n v="0.44700000000000001"/>
    <n v="-3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x v="1"/>
    <d v="2025-09-22T00:00:00"/>
    <s v="03"/>
    <x v="3"/>
    <s v="Mon"/>
    <d v="2025-09-22T03:01:59"/>
    <x v="835"/>
    <x v="4"/>
    <x v="11"/>
    <x v="4"/>
    <n v="0.47500000000000003"/>
    <n v="0.95000000000000007"/>
    <n v="1.425"/>
    <n v="4.7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x v="1"/>
    <d v="2025-09-22T00:00:00"/>
    <s v="03"/>
    <x v="16"/>
    <s v="Mon"/>
    <d v="2025-09-22T03:15:39"/>
    <x v="836"/>
    <x v="4"/>
    <x v="11"/>
    <x v="4"/>
    <n v="7.9000000000000015E-2"/>
    <n v="0.15800000000000003"/>
    <n v="0.23699999999999999"/>
    <n v="-3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x v="1"/>
    <d v="2025-09-22T00:00:00"/>
    <s v="03"/>
    <x v="14"/>
    <s v="Mon"/>
    <d v="2025-09-22T03:15:39"/>
    <x v="836"/>
    <x v="4"/>
    <x v="11"/>
    <x v="4"/>
    <n v="8.0000000000000016E-2"/>
    <n v="0.16000000000000003"/>
    <n v="0.24"/>
    <n v="-3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x v="1"/>
    <d v="2025-09-22T00:00:00"/>
    <s v="03"/>
    <x v="2"/>
    <s v="Mon"/>
    <d v="2025-09-22T03:17:19"/>
    <x v="837"/>
    <x v="4"/>
    <x v="11"/>
    <x v="4"/>
    <n v="0.30400000000000005"/>
    <n v="0.6080000000000001"/>
    <n v="0.91199999999999992"/>
    <n v="3.04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x v="1"/>
    <d v="2025-09-22T00:00:00"/>
    <s v="03"/>
    <x v="20"/>
    <s v="Mon"/>
    <d v="2025-09-22T03:17:19"/>
    <x v="837"/>
    <x v="4"/>
    <x v="11"/>
    <x v="4"/>
    <n v="0.15900000000000003"/>
    <n v="0.31800000000000006"/>
    <n v="0.47699999999999998"/>
    <n v="-3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x v="0"/>
    <d v="2025-09-22T00:00:00"/>
    <s v="03"/>
    <x v="11"/>
    <s v="Mon"/>
    <d v="2025-09-22T03:17:19"/>
    <x v="837"/>
    <x v="4"/>
    <x v="11"/>
    <x v="4"/>
    <n v="-0.16400000000000001"/>
    <n v="-0.32800000000000001"/>
    <n v="-0.49199999999999994"/>
    <n v="-3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x v="1"/>
    <d v="2025-09-22T00:00:00"/>
    <s v="03"/>
    <x v="17"/>
    <s v="Mon"/>
    <d v="2025-09-22T03:17:20"/>
    <x v="838"/>
    <x v="4"/>
    <x v="11"/>
    <x v="4"/>
    <n v="0.23700000000000002"/>
    <n v="0.47400000000000003"/>
    <n v="0.71099999999999997"/>
    <n v="-3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x v="1"/>
    <d v="2025-09-22T00:00:00"/>
    <s v="03"/>
    <x v="1"/>
    <s v="Mon"/>
    <d v="2025-09-22T03:17:20"/>
    <x v="838"/>
    <x v="4"/>
    <x v="11"/>
    <x v="4"/>
    <n v="0.35000000000000003"/>
    <n v="0.70000000000000007"/>
    <n v="1.05"/>
    <n v="3.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x v="0"/>
    <d v="2025-09-22T00:00:00"/>
    <s v="03"/>
    <x v="18"/>
    <s v="Mon"/>
    <d v="2025-09-22T03:17:20"/>
    <x v="838"/>
    <x v="4"/>
    <x v="11"/>
    <x v="4"/>
    <n v="-0.223"/>
    <n v="-0.44600000000000001"/>
    <n v="-0.66899999999999993"/>
    <n v="-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x v="1"/>
    <d v="2025-09-22T00:00:00"/>
    <s v="03"/>
    <x v="0"/>
    <s v="Mon"/>
    <d v="2025-09-22T03:17:20"/>
    <x v="838"/>
    <x v="4"/>
    <x v="11"/>
    <x v="4"/>
    <n v="0.30099999999999999"/>
    <n v="0.60199999999999998"/>
    <n v="0.90299999999999991"/>
    <n v="3.0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x v="1"/>
    <d v="2025-09-22T00:00:00"/>
    <s v="03"/>
    <x v="6"/>
    <s v="Mon"/>
    <d v="2025-09-22T03:17:21"/>
    <x v="839"/>
    <x v="4"/>
    <x v="11"/>
    <x v="4"/>
    <n v="0.15600000000000003"/>
    <n v="0.31200000000000006"/>
    <n v="0.46799999999999997"/>
    <n v="-3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x v="0"/>
    <d v="2025-09-22T00:00:00"/>
    <s v="03"/>
    <x v="19"/>
    <s v="Mon"/>
    <d v="2025-09-22T03:17:21"/>
    <x v="839"/>
    <x v="4"/>
    <x v="11"/>
    <x v="4"/>
    <n v="-0.223"/>
    <n v="-0.44600000000000001"/>
    <n v="-0.66899999999999993"/>
    <n v="-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x v="1"/>
    <d v="2025-09-22T00:00:00"/>
    <s v="03"/>
    <x v="10"/>
    <s v="Mon"/>
    <d v="2025-09-22T03:17:21"/>
    <x v="839"/>
    <x v="4"/>
    <x v="11"/>
    <x v="4"/>
    <n v="0.15800000000000003"/>
    <n v="0.31600000000000006"/>
    <n v="0.47399999999999998"/>
    <n v="-3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x v="0"/>
    <d v="2025-09-22T00:00:00"/>
    <s v="03"/>
    <x v="18"/>
    <s v="Mon"/>
    <d v="2025-09-22T03:33:09"/>
    <x v="840"/>
    <x v="4"/>
    <x v="11"/>
    <x v="4"/>
    <n v="-0.22500000000000001"/>
    <n v="-0.45"/>
    <n v="-0.67499999999999993"/>
    <n v="-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x v="0"/>
    <d v="2025-09-22T00:00:00"/>
    <s v="03"/>
    <x v="19"/>
    <s v="Mon"/>
    <d v="2025-09-22T03:33:09"/>
    <x v="840"/>
    <x v="4"/>
    <x v="11"/>
    <x v="4"/>
    <n v="-0.22500000000000001"/>
    <n v="-0.45"/>
    <n v="-0.67499999999999993"/>
    <n v="-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x v="1"/>
    <d v="2025-09-22T00:00:00"/>
    <s v="03"/>
    <x v="9"/>
    <s v="Mon"/>
    <d v="2025-09-22T03:34:09"/>
    <x v="841"/>
    <x v="4"/>
    <x v="11"/>
    <x v="4"/>
    <n v="0.36099999999999999"/>
    <n v="0.72199999999999998"/>
    <n v="1.083"/>
    <n v="3.61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x v="0"/>
    <d v="2025-09-22T00:00:00"/>
    <s v="03"/>
    <x v="18"/>
    <s v="Mon"/>
    <d v="2025-09-22T03:57:39"/>
    <x v="842"/>
    <x v="4"/>
    <x v="11"/>
    <x v="4"/>
    <n v="-0.22000000000000003"/>
    <n v="-0.44000000000000006"/>
    <n v="-0.66"/>
    <n v="-3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x v="0"/>
    <d v="2025-09-22T00:00:00"/>
    <s v="03"/>
    <x v="19"/>
    <s v="Mon"/>
    <d v="2025-09-22T03:57:39"/>
    <x v="842"/>
    <x v="4"/>
    <x v="11"/>
    <x v="4"/>
    <n v="-0.22000000000000003"/>
    <n v="-0.44000000000000006"/>
    <n v="-0.66"/>
    <n v="-3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x v="1"/>
    <d v="2025-09-22T00:00:00"/>
    <s v="04"/>
    <x v="16"/>
    <s v="Mon"/>
    <d v="2025-09-22T04:01:19"/>
    <x v="843"/>
    <x v="4"/>
    <x v="12"/>
    <x v="4"/>
    <n v="6.3E-2"/>
    <n v="0.126"/>
    <n v="0.189"/>
    <n v="-3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x v="1"/>
    <d v="2025-09-22T00:00:00"/>
    <s v="04"/>
    <x v="14"/>
    <s v="Mon"/>
    <d v="2025-09-22T04:01:19"/>
    <x v="843"/>
    <x v="4"/>
    <x v="12"/>
    <x v="4"/>
    <n v="7.2999999999999995E-2"/>
    <n v="0.14599999999999999"/>
    <n v="0.219"/>
    <n v="-3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x v="0"/>
    <d v="2025-09-22T00:00:00"/>
    <s v="04"/>
    <x v="15"/>
    <s v="Mon"/>
    <d v="2025-09-22T04:01:19"/>
    <x v="843"/>
    <x v="4"/>
    <x v="12"/>
    <x v="4"/>
    <n v="-0.30099999999999999"/>
    <n v="-0.60199999999999998"/>
    <n v="-0.90299999999999991"/>
    <n v="-3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x v="1"/>
    <d v="2025-09-22T00:00:00"/>
    <s v="04"/>
    <x v="9"/>
    <s v="Mon"/>
    <d v="2025-09-22T04:01:29"/>
    <x v="844"/>
    <x v="4"/>
    <x v="12"/>
    <x v="4"/>
    <n v="0.35299999999999998"/>
    <n v="0.70599999999999996"/>
    <n v="1.0589999999999999"/>
    <n v="3.53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x v="1"/>
    <d v="2025-09-22T00:00:00"/>
    <s v="04"/>
    <x v="9"/>
    <s v="Mon"/>
    <d v="2025-09-22T04:03:09"/>
    <x v="845"/>
    <x v="4"/>
    <x v="12"/>
    <x v="4"/>
    <n v="0.34700000000000003"/>
    <n v="0.69400000000000006"/>
    <n v="1.0409999999999999"/>
    <n v="3.47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x v="1"/>
    <d v="2025-09-22T00:00:00"/>
    <s v="04"/>
    <x v="14"/>
    <s v="Mon"/>
    <d v="2025-09-22T04:12:19"/>
    <x v="846"/>
    <x v="4"/>
    <x v="12"/>
    <x v="4"/>
    <n v="0.19400000000000001"/>
    <n v="0.38800000000000001"/>
    <n v="0.58199999999999996"/>
    <n v="-3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x v="1"/>
    <d v="2025-09-22T00:00:00"/>
    <s v="04"/>
    <x v="15"/>
    <s v="Mon"/>
    <d v="2025-09-22T04:12:19"/>
    <x v="846"/>
    <x v="4"/>
    <x v="12"/>
    <x v="4"/>
    <n v="0.191"/>
    <n v="0.38200000000000001"/>
    <n v="0.57299999999999995"/>
    <n v="-3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x v="1"/>
    <d v="2025-09-22T00:00:00"/>
    <s v="04"/>
    <x v="16"/>
    <s v="Mon"/>
    <d v="2025-09-22T04:12:19"/>
    <x v="846"/>
    <x v="4"/>
    <x v="12"/>
    <x v="4"/>
    <n v="0.18100000000000002"/>
    <n v="0.36200000000000004"/>
    <n v="0.54300000000000004"/>
    <n v="-3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x v="0"/>
    <d v="2025-09-22T00:00:00"/>
    <s v="04"/>
    <x v="16"/>
    <s v="Mon"/>
    <d v="2025-09-22T04:16:39"/>
    <x v="847"/>
    <x v="4"/>
    <x v="12"/>
    <x v="4"/>
    <n v="-0.30200000000000005"/>
    <n v="-0.60400000000000009"/>
    <n v="-0.90599999999999992"/>
    <n v="-3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x v="0"/>
    <d v="2025-09-22T00:00:00"/>
    <s v="04"/>
    <x v="14"/>
    <s v="Mon"/>
    <d v="2025-09-22T04:16:39"/>
    <x v="847"/>
    <x v="4"/>
    <x v="12"/>
    <x v="4"/>
    <n v="-0.30000000000000004"/>
    <n v="-0.60000000000000009"/>
    <n v="-0.89999999999999991"/>
    <n v="-3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x v="0"/>
    <d v="2025-09-22T00:00:00"/>
    <s v="04"/>
    <x v="15"/>
    <s v="Mon"/>
    <d v="2025-09-22T04:16:39"/>
    <x v="847"/>
    <x v="4"/>
    <x v="12"/>
    <x v="4"/>
    <n v="-0.30099999999999999"/>
    <n v="-0.60199999999999998"/>
    <n v="-0.90299999999999991"/>
    <n v="-3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x v="0"/>
    <d v="2025-09-22T00:00:00"/>
    <s v="04"/>
    <x v="20"/>
    <s v="Mon"/>
    <d v="2025-09-22T04:17:09"/>
    <x v="848"/>
    <x v="4"/>
    <x v="12"/>
    <x v="4"/>
    <n v="-0.29799999999999999"/>
    <n v="-0.59599999999999997"/>
    <n v="-0.89400000000000002"/>
    <n v="-3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x v="0"/>
    <d v="2025-09-22T00:00:00"/>
    <s v="04"/>
    <x v="2"/>
    <s v="Mon"/>
    <d v="2025-09-22T04:17:09"/>
    <x v="848"/>
    <x v="4"/>
    <x v="12"/>
    <x v="4"/>
    <n v="-0.23100000000000001"/>
    <n v="-0.46200000000000002"/>
    <n v="-0.69299999999999995"/>
    <n v="-3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x v="0"/>
    <d v="2025-09-22T00:00:00"/>
    <s v="04"/>
    <x v="19"/>
    <s v="Mon"/>
    <d v="2025-09-22T04:17:09"/>
    <x v="848"/>
    <x v="4"/>
    <x v="12"/>
    <x v="4"/>
    <n v="-0.19900000000000001"/>
    <n v="-0.39800000000000002"/>
    <n v="-0.59699999999999998"/>
    <n v="-3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x v="0"/>
    <d v="2025-09-22T00:00:00"/>
    <s v="04"/>
    <x v="10"/>
    <s v="Mon"/>
    <d v="2025-09-22T04:17:09"/>
    <x v="848"/>
    <x v="4"/>
    <x v="12"/>
    <x v="4"/>
    <n v="-0.27900000000000003"/>
    <n v="-0.55800000000000005"/>
    <n v="-0.83699999999999997"/>
    <n v="-3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x v="0"/>
    <d v="2025-09-22T00:00:00"/>
    <s v="04"/>
    <x v="1"/>
    <s v="Mon"/>
    <d v="2025-09-22T04:17:10"/>
    <x v="849"/>
    <x v="4"/>
    <x v="12"/>
    <x v="4"/>
    <n v="-0.26600000000000001"/>
    <n v="-0.53200000000000003"/>
    <n v="-0.79800000000000004"/>
    <n v="-3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x v="0"/>
    <d v="2025-09-22T00:00:00"/>
    <s v="04"/>
    <x v="0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x v="0"/>
    <d v="2025-09-22T00:00:00"/>
    <s v="04"/>
    <x v="17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x v="0"/>
    <d v="2025-09-22T00:00:00"/>
    <s v="04"/>
    <x v="6"/>
    <s v="Mon"/>
    <d v="2025-09-22T04:17:10"/>
    <x v="849"/>
    <x v="4"/>
    <x v="12"/>
    <x v="4"/>
    <n v="-0.26900000000000002"/>
    <n v="-0.53800000000000003"/>
    <n v="-0.80699999999999994"/>
    <n v="-3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x v="0"/>
    <d v="2025-09-22T00:00:00"/>
    <s v="04"/>
    <x v="11"/>
    <s v="Mon"/>
    <d v="2025-09-22T04:17:11"/>
    <x v="850"/>
    <x v="4"/>
    <x v="12"/>
    <x v="4"/>
    <n v="-0.123"/>
    <n v="-0.246"/>
    <n v="-0.36899999999999999"/>
    <n v="-3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x v="0"/>
    <d v="2025-09-22T00:00:00"/>
    <s v="04"/>
    <x v="12"/>
    <s v="Mon"/>
    <d v="2025-09-22T04:17:11"/>
    <x v="850"/>
    <x v="4"/>
    <x v="12"/>
    <x v="4"/>
    <n v="-0.25600000000000001"/>
    <n v="-0.51200000000000001"/>
    <n v="-0.76800000000000002"/>
    <n v="-3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x v="0"/>
    <d v="2025-09-22T00:00:00"/>
    <s v="04"/>
    <x v="18"/>
    <s v="Mon"/>
    <d v="2025-09-22T04:17:11"/>
    <x v="850"/>
    <x v="4"/>
    <x v="12"/>
    <x v="4"/>
    <n v="-0.17700000000000002"/>
    <n v="-0.35400000000000004"/>
    <n v="-0.53100000000000003"/>
    <n v="-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x v="0"/>
    <d v="2025-09-22T00:00:00"/>
    <s v="04"/>
    <x v="9"/>
    <s v="Mon"/>
    <d v="2025-09-22T04:18:39"/>
    <x v="851"/>
    <x v="4"/>
    <x v="12"/>
    <x v="4"/>
    <n v="-0.30600000000000005"/>
    <n v="-0.6120000000000001"/>
    <n v="-0.91799999999999993"/>
    <n v="-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x v="0"/>
    <d v="2025-09-22T00:00:00"/>
    <s v="04"/>
    <x v="19"/>
    <s v="Mon"/>
    <d v="2025-09-22T04:20:59"/>
    <x v="852"/>
    <x v="4"/>
    <x v="12"/>
    <x v="4"/>
    <n v="-0.22700000000000001"/>
    <n v="-0.45400000000000001"/>
    <n v="-0.68099999999999994"/>
    <n v="-3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x v="0"/>
    <d v="2025-09-22T00:00:00"/>
    <s v="04"/>
    <x v="18"/>
    <s v="Mon"/>
    <d v="2025-09-22T04:20:59"/>
    <x v="852"/>
    <x v="4"/>
    <x v="12"/>
    <x v="4"/>
    <n v="-0.21400000000000002"/>
    <n v="-0.42800000000000005"/>
    <n v="-0.64200000000000002"/>
    <n v="-3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x v="0"/>
    <d v="2025-09-22T00:00:00"/>
    <s v="04"/>
    <x v="8"/>
    <s v="Mon"/>
    <d v="2025-09-22T04:24:29"/>
    <x v="853"/>
    <x v="4"/>
    <x v="12"/>
    <x v="4"/>
    <n v="-0.30200000000000005"/>
    <n v="-0.60400000000000009"/>
    <n v="-0.90599999999999992"/>
    <n v="-3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x v="0"/>
    <d v="2025-09-22T00:00:00"/>
    <s v="04"/>
    <x v="3"/>
    <s v="Mon"/>
    <d v="2025-09-22T04:27:59"/>
    <x v="854"/>
    <x v="4"/>
    <x v="12"/>
    <x v="4"/>
    <n v="-0.309"/>
    <n v="-0.61799999999999999"/>
    <n v="-0.92699999999999994"/>
    <n v="-3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x v="1"/>
    <d v="2025-09-22T00:00:00"/>
    <s v="04"/>
    <x v="14"/>
    <s v="Mon"/>
    <d v="2025-09-22T04:28:09"/>
    <x v="855"/>
    <x v="4"/>
    <x v="12"/>
    <x v="4"/>
    <n v="0.127"/>
    <n v="0.254"/>
    <n v="0.38100000000000001"/>
    <n v="-3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x v="1"/>
    <d v="2025-09-22T00:00:00"/>
    <s v="04"/>
    <x v="15"/>
    <s v="Mon"/>
    <d v="2025-09-22T04:28:09"/>
    <x v="855"/>
    <x v="4"/>
    <x v="12"/>
    <x v="4"/>
    <n v="0.23199999999999998"/>
    <n v="0.46399999999999997"/>
    <n v="0.69599999999999995"/>
    <n v="-3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x v="0"/>
    <d v="2025-09-22T00:00:00"/>
    <s v="04"/>
    <x v="14"/>
    <s v="Mon"/>
    <d v="2025-09-22T04:30:49"/>
    <x v="856"/>
    <x v="4"/>
    <x v="12"/>
    <x v="4"/>
    <n v="-0.30400000000000005"/>
    <n v="-0.6080000000000001"/>
    <n v="-0.91199999999999992"/>
    <n v="-3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x v="1"/>
    <d v="2025-09-22T00:00:00"/>
    <s v="04"/>
    <x v="17"/>
    <s v="Mon"/>
    <d v="2025-09-22T04:32:19"/>
    <x v="857"/>
    <x v="4"/>
    <x v="12"/>
    <x v="4"/>
    <n v="0.20499999999999999"/>
    <n v="0.41"/>
    <n v="0.61499999999999988"/>
    <n v="-3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x v="0"/>
    <d v="2025-09-22T00:00:00"/>
    <s v="04"/>
    <x v="11"/>
    <s v="Mon"/>
    <d v="2025-09-22T04:32:19"/>
    <x v="857"/>
    <x v="4"/>
    <x v="12"/>
    <x v="4"/>
    <n v="-0.15000000000000002"/>
    <n v="-0.30000000000000004"/>
    <n v="-0.44999999999999996"/>
    <n v="-3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x v="0"/>
    <d v="2025-09-22T00:00:00"/>
    <s v="04"/>
    <x v="2"/>
    <s v="Mon"/>
    <d v="2025-09-22T04:32:19"/>
    <x v="857"/>
    <x v="4"/>
    <x v="12"/>
    <x v="4"/>
    <n v="-0.25800000000000001"/>
    <n v="-0.51600000000000001"/>
    <n v="-0.77400000000000002"/>
    <n v="-3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x v="1"/>
    <d v="2025-09-22T00:00:00"/>
    <s v="04"/>
    <x v="6"/>
    <s v="Mon"/>
    <d v="2025-09-22T04:32:19"/>
    <x v="857"/>
    <x v="4"/>
    <x v="12"/>
    <x v="4"/>
    <n v="0.15900000000000003"/>
    <n v="0.31800000000000006"/>
    <n v="0.47699999999999998"/>
    <n v="-3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x v="1"/>
    <d v="2025-09-22T00:00:00"/>
    <s v="04"/>
    <x v="12"/>
    <s v="Mon"/>
    <d v="2025-09-22T04:32:20"/>
    <x v="858"/>
    <x v="4"/>
    <x v="12"/>
    <x v="4"/>
    <n v="0.35000000000000003"/>
    <n v="0.70000000000000007"/>
    <n v="1.05"/>
    <n v="3.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x v="1"/>
    <d v="2025-09-22T00:00:00"/>
    <s v="04"/>
    <x v="10"/>
    <s v="Mon"/>
    <d v="2025-09-22T04:32:20"/>
    <x v="858"/>
    <x v="4"/>
    <x v="12"/>
    <x v="4"/>
    <n v="0.16000000000000003"/>
    <n v="0.32000000000000006"/>
    <n v="0.48"/>
    <n v="-3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x v="0"/>
    <d v="2025-09-22T00:00:00"/>
    <s v="04"/>
    <x v="18"/>
    <s v="Mon"/>
    <d v="2025-09-22T04:32:20"/>
    <x v="858"/>
    <x v="4"/>
    <x v="12"/>
    <x v="4"/>
    <n v="-0.22900000000000001"/>
    <n v="-0.45800000000000002"/>
    <n v="-0.68699999999999994"/>
    <n v="-3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x v="0"/>
    <d v="2025-09-22T00:00:00"/>
    <s v="04"/>
    <x v="19"/>
    <s v="Mon"/>
    <d v="2025-09-22T04:32:20"/>
    <x v="858"/>
    <x v="4"/>
    <x v="12"/>
    <x v="4"/>
    <n v="-0.24300000000000002"/>
    <n v="-0.48600000000000004"/>
    <n v="-0.72899999999999998"/>
    <n v="-3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x v="1"/>
    <d v="2025-09-22T00:00:00"/>
    <s v="04"/>
    <x v="20"/>
    <s v="Mon"/>
    <d v="2025-09-22T04:32:21"/>
    <x v="859"/>
    <x v="4"/>
    <x v="12"/>
    <x v="4"/>
    <n v="0.13799999999999998"/>
    <n v="0.27599999999999997"/>
    <n v="0.41399999999999998"/>
    <n v="-3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x v="1"/>
    <d v="2025-09-22T00:00:00"/>
    <s v="04"/>
    <x v="1"/>
    <s v="Mon"/>
    <d v="2025-09-22T04:32:21"/>
    <x v="859"/>
    <x v="4"/>
    <x v="12"/>
    <x v="4"/>
    <n v="4.6000000000000006E-2"/>
    <n v="9.2000000000000012E-2"/>
    <n v="0.13800000000000001"/>
    <n v="-3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x v="1"/>
    <d v="2025-09-22T00:00:00"/>
    <s v="04"/>
    <x v="0"/>
    <s v="Mon"/>
    <d v="2025-09-22T04:32:21"/>
    <x v="859"/>
    <x v="4"/>
    <x v="12"/>
    <x v="4"/>
    <n v="4.6000000000000006E-2"/>
    <n v="9.2000000000000012E-2"/>
    <n v="0.13800000000000001"/>
    <n v="-3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x v="0"/>
    <d v="2025-09-22T00:00:00"/>
    <s v="04"/>
    <x v="4"/>
    <s v="Mon"/>
    <d v="2025-09-22T04:33:59"/>
    <x v="860"/>
    <x v="4"/>
    <x v="12"/>
    <x v="4"/>
    <n v="-0.29700000000000004"/>
    <n v="-0.59400000000000008"/>
    <n v="-0.89100000000000001"/>
    <n v="-3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x v="0"/>
    <d v="2025-09-22T00:00:00"/>
    <s v="04"/>
    <x v="5"/>
    <s v="Mon"/>
    <d v="2025-09-22T04:34:00"/>
    <x v="861"/>
    <x v="4"/>
    <x v="12"/>
    <x v="4"/>
    <n v="-0.30299999999999999"/>
    <n v="-0.60599999999999998"/>
    <n v="-0.90899999999999992"/>
    <n v="-3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x v="1"/>
    <d v="2025-09-22T00:00:00"/>
    <s v="04"/>
    <x v="16"/>
    <s v="Mon"/>
    <d v="2025-09-22T04:42:19"/>
    <x v="862"/>
    <x v="4"/>
    <x v="12"/>
    <x v="4"/>
    <n v="9.6000000000000002E-2"/>
    <n v="0.192"/>
    <n v="0.28799999999999998"/>
    <n v="-3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x v="0"/>
    <d v="2025-09-22T00:00:00"/>
    <s v="04"/>
    <x v="15"/>
    <s v="Mon"/>
    <d v="2025-09-22T04:42:19"/>
    <x v="862"/>
    <x v="4"/>
    <x v="12"/>
    <x v="4"/>
    <n v="-0.30000000000000004"/>
    <n v="-0.60000000000000009"/>
    <n v="-0.89999999999999991"/>
    <n v="-3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x v="1"/>
    <d v="2025-09-22T00:00:00"/>
    <s v="04"/>
    <x v="14"/>
    <s v="Mon"/>
    <d v="2025-09-22T04:42:19"/>
    <x v="862"/>
    <x v="4"/>
    <x v="12"/>
    <x v="4"/>
    <n v="0.10400000000000001"/>
    <n v="0.20800000000000002"/>
    <n v="0.312"/>
    <n v="-3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x v="1"/>
    <d v="2025-09-22T00:00:00"/>
    <s v="04"/>
    <x v="18"/>
    <s v="Mon"/>
    <d v="2025-09-22T04:43:09"/>
    <x v="863"/>
    <x v="4"/>
    <x v="12"/>
    <x v="4"/>
    <n v="0.15100000000000002"/>
    <n v="0.30200000000000005"/>
    <n v="0.45299999999999996"/>
    <n v="-3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x v="1"/>
    <d v="2025-09-22T00:00:00"/>
    <s v="04"/>
    <x v="19"/>
    <s v="Mon"/>
    <d v="2025-09-22T04:43:09"/>
    <x v="863"/>
    <x v="4"/>
    <x v="12"/>
    <x v="4"/>
    <n v="0.30000000000000004"/>
    <n v="0.60000000000000009"/>
    <n v="0.89999999999999991"/>
    <n v="3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x v="1"/>
    <d v="2025-09-22T00:00:00"/>
    <s v="04"/>
    <x v="20"/>
    <s v="Mon"/>
    <d v="2025-09-22T04:43:09"/>
    <x v="863"/>
    <x v="4"/>
    <x v="12"/>
    <x v="4"/>
    <n v="0.15000000000000002"/>
    <n v="0.30000000000000004"/>
    <n v="0.44999999999999996"/>
    <n v="-3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x v="1"/>
    <d v="2025-09-22T00:00:00"/>
    <s v="04"/>
    <x v="17"/>
    <s v="Mon"/>
    <d v="2025-09-22T04:43:09"/>
    <x v="863"/>
    <x v="4"/>
    <x v="12"/>
    <x v="4"/>
    <n v="0.22599999999999998"/>
    <n v="0.45199999999999996"/>
    <n v="0.67799999999999994"/>
    <n v="-3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x v="1"/>
    <d v="2025-09-22T00:00:00"/>
    <s v="04"/>
    <x v="2"/>
    <s v="Mon"/>
    <d v="2025-09-22T04:43:10"/>
    <x v="864"/>
    <x v="4"/>
    <x v="12"/>
    <x v="4"/>
    <n v="8.9999999999999993E-3"/>
    <n v="1.7999999999999999E-2"/>
    <n v="2.7E-2"/>
    <n v="-3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x v="1"/>
    <d v="2025-09-22T00:00:00"/>
    <s v="04"/>
    <x v="6"/>
    <s v="Mon"/>
    <d v="2025-09-22T04:43:10"/>
    <x v="864"/>
    <x v="4"/>
    <x v="12"/>
    <x v="4"/>
    <n v="0.15100000000000002"/>
    <n v="0.30200000000000005"/>
    <n v="0.45299999999999996"/>
    <n v="-3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x v="1"/>
    <d v="2025-09-22T00:00:00"/>
    <s v="04"/>
    <x v="1"/>
    <s v="Mon"/>
    <d v="2025-09-22T04:45:59"/>
    <x v="865"/>
    <x v="4"/>
    <x v="12"/>
    <x v="4"/>
    <n v="0.13400000000000001"/>
    <n v="0.26800000000000002"/>
    <n v="0.40200000000000002"/>
    <n v="-3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x v="1"/>
    <d v="2025-09-22T00:00:00"/>
    <s v="04"/>
    <x v="2"/>
    <s v="Mon"/>
    <d v="2025-09-22T04:45:59"/>
    <x v="865"/>
    <x v="4"/>
    <x v="12"/>
    <x v="4"/>
    <n v="0.14599999999999999"/>
    <n v="0.29199999999999998"/>
    <n v="0.438"/>
    <n v="-3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20"/>
    <s v="Mon"/>
    <d v="2025-09-22T04:45:59"/>
    <x v="865"/>
    <x v="4"/>
    <x v="12"/>
    <x v="4"/>
    <n v="0.16700000000000001"/>
    <n v="0.33400000000000002"/>
    <n v="0.501"/>
    <n v="-3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6"/>
    <s v="Mon"/>
    <d v="2025-09-22T04:45:59"/>
    <x v="865"/>
    <x v="4"/>
    <x v="12"/>
    <x v="4"/>
    <n v="0.16700000000000001"/>
    <n v="0.33400000000000002"/>
    <n v="0.501"/>
    <n v="-3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x v="1"/>
    <d v="2025-09-22T00:00:00"/>
    <s v="04"/>
    <x v="18"/>
    <s v="Mon"/>
    <d v="2025-09-22T04:46:00"/>
    <x v="866"/>
    <x v="4"/>
    <x v="12"/>
    <x v="4"/>
    <n v="0.16700000000000001"/>
    <n v="0.33400000000000002"/>
    <n v="0.501"/>
    <n v="-3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x v="1"/>
    <d v="2025-09-22T00:00:00"/>
    <s v="04"/>
    <x v="0"/>
    <s v="Mon"/>
    <d v="2025-09-22T04:46:00"/>
    <x v="866"/>
    <x v="4"/>
    <x v="12"/>
    <x v="4"/>
    <n v="0.13899999999999998"/>
    <n v="0.27799999999999997"/>
    <n v="0.41699999999999998"/>
    <n v="-3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x v="1"/>
    <d v="2025-09-22T00:00:00"/>
    <s v="04"/>
    <x v="11"/>
    <s v="Mon"/>
    <d v="2025-09-22T04:46:00"/>
    <x v="866"/>
    <x v="4"/>
    <x v="12"/>
    <x v="4"/>
    <n v="0.16000000000000003"/>
    <n v="0.32000000000000006"/>
    <n v="0.48"/>
    <n v="-3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x v="1"/>
    <d v="2025-09-22T00:00:00"/>
    <s v="04"/>
    <x v="10"/>
    <s v="Mon"/>
    <d v="2025-09-22T04:46:00"/>
    <x v="866"/>
    <x v="4"/>
    <x v="12"/>
    <x v="4"/>
    <n v="0.16200000000000003"/>
    <n v="0.32400000000000007"/>
    <n v="0.48599999999999999"/>
    <n v="-3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x v="0"/>
    <d v="2025-09-22T00:00:00"/>
    <s v="04"/>
    <x v="14"/>
    <s v="Mon"/>
    <d v="2025-09-22T04:49:09"/>
    <x v="867"/>
    <x v="4"/>
    <x v="12"/>
    <x v="4"/>
    <n v="-0.30499999999999999"/>
    <n v="-0.61"/>
    <n v="-0.91499999999999992"/>
    <n v="-3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x v="0"/>
    <d v="2025-09-22T00:00:00"/>
    <s v="04"/>
    <x v="16"/>
    <s v="Mon"/>
    <d v="2025-09-22T04:49:29"/>
    <x v="868"/>
    <x v="4"/>
    <x v="12"/>
    <x v="4"/>
    <n v="-0.32000000000000006"/>
    <n v="-0.64000000000000012"/>
    <n v="-0.96"/>
    <n v="-3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x v="0"/>
    <d v="2025-09-22T00:00:00"/>
    <s v="04"/>
    <x v="17"/>
    <s v="Mon"/>
    <d v="2025-09-22T04:51:29"/>
    <x v="869"/>
    <x v="4"/>
    <x v="12"/>
    <x v="4"/>
    <n v="-0.30099999999999999"/>
    <n v="-0.60199999999999998"/>
    <n v="-0.90299999999999991"/>
    <n v="-3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x v="0"/>
    <d v="2025-09-22T00:00:00"/>
    <s v="04"/>
    <x v="11"/>
    <s v="Mon"/>
    <d v="2025-09-22T04:51:29"/>
    <x v="869"/>
    <x v="4"/>
    <x v="12"/>
    <x v="4"/>
    <n v="-0.15000000000000002"/>
    <n v="-0.30000000000000004"/>
    <n v="-0.44999999999999996"/>
    <n v="-3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x v="0"/>
    <d v="2025-09-22T00:00:00"/>
    <s v="04"/>
    <x v="18"/>
    <s v="Mon"/>
    <d v="2025-09-22T04:51:29"/>
    <x v="869"/>
    <x v="4"/>
    <x v="12"/>
    <x v="4"/>
    <n v="-0.22200000000000003"/>
    <n v="-0.44400000000000006"/>
    <n v="-0.66600000000000004"/>
    <n v="-3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x v="0"/>
    <d v="2025-09-22T00:00:00"/>
    <s v="04"/>
    <x v="1"/>
    <s v="Mon"/>
    <d v="2025-09-22T04:51:29"/>
    <x v="869"/>
    <x v="4"/>
    <x v="12"/>
    <x v="4"/>
    <n v="-0.30400000000000005"/>
    <n v="-0.6080000000000001"/>
    <n v="-0.91199999999999992"/>
    <n v="-3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x v="0"/>
    <d v="2025-09-22T00:00:00"/>
    <s v="04"/>
    <x v="20"/>
    <s v="Mon"/>
    <d v="2025-09-22T04:51:30"/>
    <x v="870"/>
    <x v="4"/>
    <x v="12"/>
    <x v="4"/>
    <n v="-0.30600000000000005"/>
    <n v="-0.6120000000000001"/>
    <n v="-0.91799999999999993"/>
    <n v="-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x v="0"/>
    <d v="2025-09-22T00:00:00"/>
    <s v="04"/>
    <x v="19"/>
    <s v="Mon"/>
    <d v="2025-09-22T04:51:30"/>
    <x v="870"/>
    <x v="4"/>
    <x v="12"/>
    <x v="4"/>
    <n v="-0.221"/>
    <n v="-0.442"/>
    <n v="-0.66299999999999992"/>
    <n v="-3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x v="0"/>
    <d v="2025-09-22T00:00:00"/>
    <s v="04"/>
    <x v="12"/>
    <s v="Mon"/>
    <d v="2025-09-22T04:51:30"/>
    <x v="870"/>
    <x v="4"/>
    <x v="12"/>
    <x v="4"/>
    <n v="-0.30000000000000004"/>
    <n v="-0.60000000000000009"/>
    <n v="-0.89999999999999991"/>
    <n v="-3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x v="0"/>
    <d v="2025-09-22T00:00:00"/>
    <s v="04"/>
    <x v="10"/>
    <s v="Mon"/>
    <d v="2025-09-22T04:51:30"/>
    <x v="870"/>
    <x v="4"/>
    <x v="12"/>
    <x v="4"/>
    <n v="-0.29900000000000004"/>
    <n v="-0.59800000000000009"/>
    <n v="-0.89700000000000002"/>
    <n v="-3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x v="0"/>
    <d v="2025-09-22T00:00:00"/>
    <s v="04"/>
    <x v="2"/>
    <s v="Mon"/>
    <d v="2025-09-22T04:51:30"/>
    <x v="870"/>
    <x v="4"/>
    <x v="12"/>
    <x v="4"/>
    <n v="-0.24900000000000003"/>
    <n v="-0.49800000000000005"/>
    <n v="-0.747"/>
    <n v="-3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x v="0"/>
    <d v="2025-09-22T00:00:00"/>
    <s v="04"/>
    <x v="0"/>
    <s v="Mon"/>
    <d v="2025-09-22T04:51:31"/>
    <x v="871"/>
    <x v="4"/>
    <x v="12"/>
    <x v="4"/>
    <n v="-0.29300000000000004"/>
    <n v="-0.58600000000000008"/>
    <n v="-0.879"/>
    <n v="-3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x v="0"/>
    <d v="2025-09-22T00:00:00"/>
    <s v="04"/>
    <x v="6"/>
    <s v="Mon"/>
    <d v="2025-09-22T04:51:31"/>
    <x v="871"/>
    <x v="4"/>
    <x v="12"/>
    <x v="4"/>
    <n v="-0.29500000000000004"/>
    <n v="-0.59000000000000008"/>
    <n v="-0.88500000000000001"/>
    <n v="-3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x v="0"/>
    <d v="2025-09-22T00:00:00"/>
    <s v="05"/>
    <x v="3"/>
    <s v="Mon"/>
    <d v="2025-09-22T05:04:59"/>
    <x v="872"/>
    <x v="4"/>
    <x v="13"/>
    <x v="4"/>
    <n v="-0.29700000000000004"/>
    <n v="-0.59400000000000008"/>
    <n v="-0.89100000000000001"/>
    <n v="-3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x v="0"/>
    <d v="2025-09-22T00:00:00"/>
    <s v="05"/>
    <x v="5"/>
    <s v="Mon"/>
    <d v="2025-09-22T05:05:59"/>
    <x v="873"/>
    <x v="4"/>
    <x v="13"/>
    <x v="4"/>
    <n v="-0.30299999999999999"/>
    <n v="-0.60599999999999998"/>
    <n v="-0.90899999999999992"/>
    <n v="-3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x v="0"/>
    <d v="2025-09-22T00:00:00"/>
    <s v="05"/>
    <x v="4"/>
    <s v="Mon"/>
    <d v="2025-09-22T05:05:59"/>
    <x v="873"/>
    <x v="4"/>
    <x v="13"/>
    <x v="4"/>
    <n v="-0.30099999999999999"/>
    <n v="-0.60199999999999998"/>
    <n v="-0.90299999999999991"/>
    <n v="-3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x v="0"/>
    <d v="2025-09-22T00:00:00"/>
    <s v="05"/>
    <x v="3"/>
    <s v="Mon"/>
    <d v="2025-09-22T05:10:59"/>
    <x v="874"/>
    <x v="4"/>
    <x v="13"/>
    <x v="4"/>
    <n v="-0.30099999999999999"/>
    <n v="-0.60199999999999998"/>
    <n v="-0.90299999999999991"/>
    <n v="-3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x v="1"/>
    <d v="2025-09-22T00:00:00"/>
    <s v="05"/>
    <x v="5"/>
    <s v="Mon"/>
    <d v="2025-09-22T05:17:59"/>
    <x v="875"/>
    <x v="4"/>
    <x v="13"/>
    <x v="4"/>
    <n v="0.11799999999999999"/>
    <n v="0.23599999999999999"/>
    <n v="0.35399999999999998"/>
    <n v="-3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x v="1"/>
    <d v="2025-09-22T00:00:00"/>
    <s v="05"/>
    <x v="4"/>
    <s v="Mon"/>
    <d v="2025-09-22T05:17:59"/>
    <x v="875"/>
    <x v="4"/>
    <x v="13"/>
    <x v="4"/>
    <n v="0.122"/>
    <n v="0.24399999999999999"/>
    <n v="0.36599999999999999"/>
    <n v="-3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6"/>
    <s v="Mon"/>
    <d v="2025-09-22T05:22:09"/>
    <x v="876"/>
    <x v="4"/>
    <x v="13"/>
    <x v="4"/>
    <n v="-0.31000000000000005"/>
    <n v="-0.62000000000000011"/>
    <n v="-0.92999999999999994"/>
    <n v="-3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4"/>
    <s v="Mon"/>
    <d v="2025-09-22T05:22:09"/>
    <x v="876"/>
    <x v="4"/>
    <x v="13"/>
    <x v="4"/>
    <n v="-0.31000000000000005"/>
    <n v="-0.62000000000000011"/>
    <n v="-0.92999999999999994"/>
    <n v="-3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x v="0"/>
    <d v="2025-09-22T00:00:00"/>
    <s v="05"/>
    <x v="15"/>
    <s v="Mon"/>
    <d v="2025-09-22T05:32:39"/>
    <x v="877"/>
    <x v="4"/>
    <x v="13"/>
    <x v="4"/>
    <n v="-0.30200000000000005"/>
    <n v="-0.60400000000000009"/>
    <n v="-0.90599999999999992"/>
    <n v="-3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x v="0"/>
    <d v="2025-09-22T00:00:00"/>
    <s v="05"/>
    <x v="14"/>
    <s v="Mon"/>
    <d v="2025-09-22T05:32:39"/>
    <x v="877"/>
    <x v="4"/>
    <x v="13"/>
    <x v="4"/>
    <n v="-0.29799999999999999"/>
    <n v="-0.59599999999999997"/>
    <n v="-0.89400000000000002"/>
    <n v="-3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x v="0"/>
    <d v="2025-09-22T00:00:00"/>
    <s v="05"/>
    <x v="16"/>
    <s v="Mon"/>
    <d v="2025-09-22T05:32:39"/>
    <x v="877"/>
    <x v="4"/>
    <x v="13"/>
    <x v="4"/>
    <n v="-0.29700000000000004"/>
    <n v="-0.59400000000000008"/>
    <n v="-0.89100000000000001"/>
    <n v="-3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x v="0"/>
    <d v="2025-09-22T00:00:00"/>
    <s v="05"/>
    <x v="17"/>
    <s v="Mon"/>
    <d v="2025-09-22T05:33:18"/>
    <x v="878"/>
    <x v="4"/>
    <x v="13"/>
    <x v="4"/>
    <n v="-0.30499999999999999"/>
    <n v="-0.61"/>
    <n v="-0.91499999999999992"/>
    <n v="-3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x v="0"/>
    <d v="2025-09-22T00:00:00"/>
    <s v="05"/>
    <x v="1"/>
    <s v="Mon"/>
    <d v="2025-09-22T05:33:19"/>
    <x v="879"/>
    <x v="4"/>
    <x v="13"/>
    <x v="4"/>
    <n v="-0.30499999999999999"/>
    <n v="-0.61"/>
    <n v="-0.91499999999999992"/>
    <n v="-3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x v="0"/>
    <d v="2025-09-22T00:00:00"/>
    <s v="05"/>
    <x v="11"/>
    <s v="Mon"/>
    <d v="2025-09-22T05:33:19"/>
    <x v="879"/>
    <x v="4"/>
    <x v="13"/>
    <x v="4"/>
    <n v="-0.15900000000000003"/>
    <n v="-0.31800000000000006"/>
    <n v="-0.47699999999999998"/>
    <n v="-3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x v="0"/>
    <d v="2025-09-22T00:00:00"/>
    <s v="05"/>
    <x v="6"/>
    <s v="Mon"/>
    <d v="2025-09-22T05:33:19"/>
    <x v="879"/>
    <x v="4"/>
    <x v="13"/>
    <x v="4"/>
    <n v="-0.313"/>
    <n v="-0.626"/>
    <n v="-0.93899999999999995"/>
    <n v="-3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x v="0"/>
    <d v="2025-09-22T00:00:00"/>
    <s v="05"/>
    <x v="0"/>
    <s v="Mon"/>
    <d v="2025-09-22T05:33:19"/>
    <x v="879"/>
    <x v="4"/>
    <x v="13"/>
    <x v="4"/>
    <n v="-0.313"/>
    <n v="-0.626"/>
    <n v="-0.93899999999999995"/>
    <n v="-3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x v="0"/>
    <d v="2025-09-22T00:00:00"/>
    <s v="05"/>
    <x v="12"/>
    <s v="Mon"/>
    <d v="2025-09-22T05:33:20"/>
    <x v="880"/>
    <x v="4"/>
    <x v="13"/>
    <x v="4"/>
    <n v="-0.31900000000000001"/>
    <n v="-0.63800000000000001"/>
    <n v="-0.95699999999999996"/>
    <n v="-3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x v="0"/>
    <d v="2025-09-22T00:00:00"/>
    <s v="05"/>
    <x v="2"/>
    <s v="Mon"/>
    <d v="2025-09-22T05:33:20"/>
    <x v="880"/>
    <x v="4"/>
    <x v="13"/>
    <x v="4"/>
    <n v="-0.248"/>
    <n v="-0.496"/>
    <n v="-0.74399999999999999"/>
    <n v="-3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x v="0"/>
    <d v="2025-09-22T00:00:00"/>
    <s v="05"/>
    <x v="18"/>
    <s v="Mon"/>
    <d v="2025-09-22T05:33:20"/>
    <x v="880"/>
    <x v="4"/>
    <x v="13"/>
    <x v="4"/>
    <n v="-0.21200000000000002"/>
    <n v="-0.42400000000000004"/>
    <n v="-0.63600000000000001"/>
    <n v="-3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x v="0"/>
    <d v="2025-09-22T00:00:00"/>
    <s v="05"/>
    <x v="10"/>
    <s v="Mon"/>
    <d v="2025-09-22T05:33:20"/>
    <x v="880"/>
    <x v="4"/>
    <x v="13"/>
    <x v="4"/>
    <n v="-0.30600000000000005"/>
    <n v="-0.6120000000000001"/>
    <n v="-0.91799999999999993"/>
    <n v="-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x v="0"/>
    <d v="2025-09-22T00:00:00"/>
    <s v="05"/>
    <x v="19"/>
    <s v="Mon"/>
    <d v="2025-09-22T05:33:21"/>
    <x v="881"/>
    <x v="4"/>
    <x v="13"/>
    <x v="4"/>
    <n v="-0.20400000000000001"/>
    <n v="-0.40800000000000003"/>
    <n v="-0.61199999999999999"/>
    <n v="-3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x v="0"/>
    <d v="2025-09-22T00:00:00"/>
    <s v="05"/>
    <x v="20"/>
    <s v="Mon"/>
    <d v="2025-09-22T05:33:21"/>
    <x v="881"/>
    <x v="4"/>
    <x v="13"/>
    <x v="4"/>
    <n v="-0.28599999999999998"/>
    <n v="-0.57199999999999995"/>
    <n v="-0.85799999999999998"/>
    <n v="-3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x v="0"/>
    <d v="2025-09-22T00:00:00"/>
    <s v="05"/>
    <x v="4"/>
    <s v="Mon"/>
    <d v="2025-09-22T05:33:59"/>
    <x v="882"/>
    <x v="4"/>
    <x v="13"/>
    <x v="4"/>
    <n v="-0.309"/>
    <n v="-0.61799999999999999"/>
    <n v="-0.92699999999999994"/>
    <n v="-3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x v="0"/>
    <d v="2025-09-22T00:00:00"/>
    <s v="05"/>
    <x v="5"/>
    <s v="Mon"/>
    <d v="2025-09-22T05:33:59"/>
    <x v="882"/>
    <x v="4"/>
    <x v="13"/>
    <x v="4"/>
    <n v="-0.307"/>
    <n v="-0.61399999999999999"/>
    <n v="-0.92099999999999993"/>
    <n v="-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x v="1"/>
    <d v="2025-09-22T00:00:00"/>
    <s v="05"/>
    <x v="16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x v="1"/>
    <d v="2025-09-22T00:00:00"/>
    <s v="05"/>
    <x v="14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x v="0"/>
    <d v="2025-09-22T00:00:00"/>
    <s v="05"/>
    <x v="15"/>
    <s v="Mon"/>
    <d v="2025-09-22T05:37:09"/>
    <x v="883"/>
    <x v="4"/>
    <x v="13"/>
    <x v="4"/>
    <n v="-0.30099999999999999"/>
    <n v="-0.60199999999999998"/>
    <n v="-0.90299999999999991"/>
    <n v="-3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x v="1"/>
    <d v="2025-09-22T00:00:00"/>
    <s v="05"/>
    <x v="1"/>
    <s v="Mon"/>
    <d v="2025-09-22T05:40:18"/>
    <x v="884"/>
    <x v="4"/>
    <x v="13"/>
    <x v="4"/>
    <n v="0.11499999999999999"/>
    <n v="0.22999999999999998"/>
    <n v="0.34499999999999997"/>
    <n v="-3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x v="1"/>
    <d v="2025-09-22T00:00:00"/>
    <s v="05"/>
    <x v="2"/>
    <s v="Mon"/>
    <d v="2025-09-22T05:40:19"/>
    <x v="885"/>
    <x v="4"/>
    <x v="13"/>
    <x v="4"/>
    <n v="0.11699999999999999"/>
    <n v="0.23399999999999999"/>
    <n v="0.35099999999999998"/>
    <n v="-3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x v="1"/>
    <d v="2025-09-22T00:00:00"/>
    <s v="05"/>
    <x v="6"/>
    <s v="Mon"/>
    <d v="2025-09-22T05:40:19"/>
    <x v="885"/>
    <x v="4"/>
    <x v="13"/>
    <x v="4"/>
    <n v="0.16100000000000003"/>
    <n v="0.32200000000000006"/>
    <n v="0.48299999999999998"/>
    <n v="-3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x v="1"/>
    <d v="2025-09-22T00:00:00"/>
    <s v="05"/>
    <x v="18"/>
    <s v="Mon"/>
    <d v="2025-09-22T05:40:19"/>
    <x v="885"/>
    <x v="4"/>
    <x v="13"/>
    <x v="4"/>
    <n v="0.14299999999999999"/>
    <n v="0.28599999999999998"/>
    <n v="0.42899999999999999"/>
    <n v="-3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x v="1"/>
    <d v="2025-09-22T00:00:00"/>
    <s v="05"/>
    <x v="10"/>
    <s v="Mon"/>
    <d v="2025-09-22T05:40:19"/>
    <x v="885"/>
    <x v="4"/>
    <x v="13"/>
    <x v="4"/>
    <n v="0.14299999999999999"/>
    <n v="0.28599999999999998"/>
    <n v="0.42899999999999999"/>
    <n v="-3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x v="1"/>
    <d v="2025-09-22T00:00:00"/>
    <s v="05"/>
    <x v="17"/>
    <s v="Mon"/>
    <d v="2025-09-22T05:40:20"/>
    <x v="886"/>
    <x v="4"/>
    <x v="13"/>
    <x v="4"/>
    <n v="0.20299999999999999"/>
    <n v="0.40599999999999997"/>
    <n v="0.60899999999999987"/>
    <n v="-3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x v="1"/>
    <d v="2025-09-22T00:00:00"/>
    <s v="05"/>
    <x v="20"/>
    <s v="Mon"/>
    <d v="2025-09-22T05:40:20"/>
    <x v="886"/>
    <x v="4"/>
    <x v="13"/>
    <x v="4"/>
    <n v="0.13899999999999998"/>
    <n v="0.27799999999999997"/>
    <n v="0.41699999999999998"/>
    <n v="-3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x v="0"/>
    <d v="2025-09-22T00:00:00"/>
    <s v="05"/>
    <x v="12"/>
    <s v="Mon"/>
    <d v="2025-09-22T05:40:20"/>
    <x v="886"/>
    <x v="4"/>
    <x v="13"/>
    <x v="4"/>
    <n v="-0.32400000000000007"/>
    <n v="-0.64800000000000013"/>
    <n v="-0.97199999999999998"/>
    <n v="-3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x v="1"/>
    <d v="2025-09-22T00:00:00"/>
    <s v="05"/>
    <x v="11"/>
    <s v="Mon"/>
    <d v="2025-09-22T05:40:20"/>
    <x v="886"/>
    <x v="4"/>
    <x v="13"/>
    <x v="4"/>
    <n v="0.14099999999999999"/>
    <n v="0.28199999999999997"/>
    <n v="0.42299999999999999"/>
    <n v="-3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x v="1"/>
    <d v="2025-09-22T00:00:00"/>
    <s v="05"/>
    <x v="0"/>
    <s v="Mon"/>
    <d v="2025-09-22T05:40:21"/>
    <x v="887"/>
    <x v="4"/>
    <x v="13"/>
    <x v="4"/>
    <n v="0.10300000000000001"/>
    <n v="0.20600000000000002"/>
    <n v="0.309"/>
    <n v="-3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x v="1"/>
    <d v="2025-09-22T00:00:00"/>
    <s v="05"/>
    <x v="19"/>
    <s v="Mon"/>
    <d v="2025-09-22T05:40:21"/>
    <x v="887"/>
    <x v="4"/>
    <x v="13"/>
    <x v="4"/>
    <n v="9.5000000000000001E-2"/>
    <n v="0.19"/>
    <n v="0.28499999999999998"/>
    <n v="-3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6"/>
    <s v="Mon"/>
    <d v="2025-09-22T05:45:38"/>
    <x v="888"/>
    <x v="4"/>
    <x v="13"/>
    <x v="4"/>
    <n v="0.15500000000000003"/>
    <n v="0.31000000000000005"/>
    <n v="0.46499999999999997"/>
    <n v="-3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1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2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x v="1"/>
    <d v="2025-09-22T00:00:00"/>
    <s v="05"/>
    <x v="11"/>
    <s v="Mon"/>
    <d v="2025-09-22T05:45:39"/>
    <x v="889"/>
    <x v="4"/>
    <x v="13"/>
    <x v="4"/>
    <n v="0.15600000000000003"/>
    <n v="0.31200000000000006"/>
    <n v="0.46799999999999997"/>
    <n v="-3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x v="1"/>
    <d v="2025-09-22T00:00:00"/>
    <s v="05"/>
    <x v="18"/>
    <s v="Mon"/>
    <d v="2025-09-22T05:45:39"/>
    <x v="889"/>
    <x v="4"/>
    <x v="13"/>
    <x v="4"/>
    <n v="0.15700000000000003"/>
    <n v="0.31400000000000006"/>
    <n v="0.47099999999999997"/>
    <n v="-3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x v="0"/>
    <d v="2025-09-22T00:00:00"/>
    <s v="05"/>
    <x v="17"/>
    <s v="Mon"/>
    <d v="2025-09-22T05:47:28"/>
    <x v="890"/>
    <x v="4"/>
    <x v="13"/>
    <x v="4"/>
    <n v="-0.32600000000000001"/>
    <n v="-0.65200000000000002"/>
    <n v="-0.97799999999999987"/>
    <n v="-3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x v="0"/>
    <d v="2025-09-22T00:00:00"/>
    <s v="05"/>
    <x v="18"/>
    <s v="Mon"/>
    <d v="2025-09-22T05:47:29"/>
    <x v="891"/>
    <x v="4"/>
    <x v="13"/>
    <x v="4"/>
    <n v="-0.24"/>
    <n v="-0.48"/>
    <n v="-0.72"/>
    <n v="-3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x v="0"/>
    <d v="2025-09-22T00:00:00"/>
    <s v="05"/>
    <x v="1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x v="0"/>
    <d v="2025-09-22T00:00:00"/>
    <s v="05"/>
    <x v="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x v="0"/>
    <d v="2025-09-22T00:00:00"/>
    <s v="05"/>
    <x v="20"/>
    <s v="Mon"/>
    <d v="2025-09-22T05:47:29"/>
    <x v="891"/>
    <x v="4"/>
    <x v="13"/>
    <x v="4"/>
    <n v="-0.31900000000000001"/>
    <n v="-0.63800000000000001"/>
    <n v="-0.95699999999999996"/>
    <n v="-3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x v="0"/>
    <d v="2025-09-22T00:00:00"/>
    <s v="05"/>
    <x v="11"/>
    <s v="Mon"/>
    <d v="2025-09-22T05:47:30"/>
    <x v="892"/>
    <x v="4"/>
    <x v="13"/>
    <x v="4"/>
    <n v="-0.13999999999999999"/>
    <n v="-0.27999999999999997"/>
    <n v="-0.42"/>
    <n v="-3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x v="0"/>
    <d v="2025-09-22T00:00:00"/>
    <s v="05"/>
    <x v="14"/>
    <s v="Mon"/>
    <d v="2025-09-22T05:47:30"/>
    <x v="892"/>
    <x v="4"/>
    <x v="13"/>
    <x v="4"/>
    <n v="-0.30400000000000005"/>
    <n v="-0.6080000000000001"/>
    <n v="-0.91199999999999992"/>
    <n v="-3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x v="0"/>
    <d v="2025-09-22T00:00:00"/>
    <s v="05"/>
    <x v="10"/>
    <s v="Mon"/>
    <d v="2025-09-22T05:47:30"/>
    <x v="892"/>
    <x v="4"/>
    <x v="13"/>
    <x v="4"/>
    <n v="-0.30400000000000005"/>
    <n v="-0.6080000000000001"/>
    <n v="-0.91199999999999992"/>
    <n v="-3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x v="0"/>
    <d v="2025-09-22T00:00:00"/>
    <s v="05"/>
    <x v="0"/>
    <s v="Mon"/>
    <d v="2025-09-22T05:47:38"/>
    <x v="893"/>
    <x v="4"/>
    <x v="13"/>
    <x v="4"/>
    <n v="-0.313"/>
    <n v="-0.626"/>
    <n v="-0.93899999999999995"/>
    <n v="-3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x v="0"/>
    <d v="2025-09-22T00:00:00"/>
    <s v="05"/>
    <x v="1"/>
    <s v="Mon"/>
    <d v="2025-09-22T05:47:39"/>
    <x v="894"/>
    <x v="4"/>
    <x v="13"/>
    <x v="4"/>
    <n v="-0.31200000000000006"/>
    <n v="-0.62400000000000011"/>
    <n v="-0.93599999999999994"/>
    <n v="-3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x v="0"/>
    <d v="2025-09-22T00:00:00"/>
    <s v="05"/>
    <x v="2"/>
    <s v="Mon"/>
    <d v="2025-09-22T05:47:39"/>
    <x v="894"/>
    <x v="4"/>
    <x v="13"/>
    <x v="4"/>
    <n v="-0.254"/>
    <n v="-0.50800000000000001"/>
    <n v="-0.76200000000000001"/>
    <n v="-3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x v="0"/>
    <d v="2025-09-22T00:00:00"/>
    <s v="05"/>
    <x v="19"/>
    <s v="Mon"/>
    <d v="2025-09-22T05:50:08"/>
    <x v="895"/>
    <x v="4"/>
    <x v="13"/>
    <x v="4"/>
    <n v="-0.223"/>
    <n v="-0.44600000000000001"/>
    <n v="-0.66899999999999993"/>
    <n v="-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x v="0"/>
    <d v="2025-09-22T00:00:00"/>
    <s v="05"/>
    <x v="11"/>
    <s v="Mon"/>
    <d v="2025-09-22T05:59:08"/>
    <x v="896"/>
    <x v="4"/>
    <x v="13"/>
    <x v="4"/>
    <n v="-0.14099999999999999"/>
    <n v="-0.28199999999999997"/>
    <n v="-0.42299999999999999"/>
    <n v="-3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x v="1"/>
    <d v="2025-09-22T00:00:00"/>
    <s v="06"/>
    <x v="16"/>
    <s v="Mon"/>
    <d v="2025-09-22T06:06:28"/>
    <x v="897"/>
    <x v="4"/>
    <x v="14"/>
    <x v="4"/>
    <n v="4.3000000000000003E-2"/>
    <n v="8.6000000000000007E-2"/>
    <n v="0.129"/>
    <n v="-3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x v="1"/>
    <d v="2025-09-22T00:00:00"/>
    <s v="06"/>
    <x v="14"/>
    <s v="Mon"/>
    <d v="2025-09-22T06:06:29"/>
    <x v="898"/>
    <x v="4"/>
    <x v="14"/>
    <x v="4"/>
    <n v="4.3000000000000003E-2"/>
    <n v="8.6000000000000007E-2"/>
    <n v="0.129"/>
    <n v="-3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x v="1"/>
    <d v="2025-09-22T00:00:00"/>
    <s v="06"/>
    <x v="5"/>
    <s v="Mon"/>
    <d v="2025-09-22T06:07:59"/>
    <x v="899"/>
    <x v="4"/>
    <x v="14"/>
    <x v="4"/>
    <n v="0.60499999999999998"/>
    <n v="1.21"/>
    <n v="1.8149999999999999"/>
    <n v="6.05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x v="1"/>
    <d v="2025-09-22T00:00:00"/>
    <s v="06"/>
    <x v="4"/>
    <s v="Mon"/>
    <d v="2025-09-22T06:07:59"/>
    <x v="899"/>
    <x v="4"/>
    <x v="14"/>
    <x v="4"/>
    <n v="0.56500000000000006"/>
    <n v="1.1300000000000001"/>
    <n v="1.6950000000000001"/>
    <n v="5.65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x v="1"/>
    <d v="2025-09-22T00:00:00"/>
    <s v="06"/>
    <x v="17"/>
    <s v="Mon"/>
    <d v="2025-09-22T06:09:28"/>
    <x v="900"/>
    <x v="4"/>
    <x v="14"/>
    <x v="4"/>
    <n v="0.22200000000000003"/>
    <n v="0.44400000000000006"/>
    <n v="0.66600000000000004"/>
    <n v="-3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x v="1"/>
    <d v="2025-09-22T00:00:00"/>
    <s v="06"/>
    <x v="11"/>
    <s v="Mon"/>
    <d v="2025-09-22T06:09:29"/>
    <x v="901"/>
    <x v="4"/>
    <x v="14"/>
    <x v="4"/>
    <n v="0.14899999999999999"/>
    <n v="0.29799999999999999"/>
    <n v="0.44700000000000001"/>
    <n v="-3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x v="1"/>
    <d v="2025-09-22T00:00:00"/>
    <s v="06"/>
    <x v="18"/>
    <s v="Mon"/>
    <d v="2025-09-22T06:09:29"/>
    <x v="901"/>
    <x v="4"/>
    <x v="14"/>
    <x v="4"/>
    <n v="0.14299999999999999"/>
    <n v="0.28599999999999998"/>
    <n v="0.42899999999999999"/>
    <n v="-3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x v="1"/>
    <d v="2025-09-22T00:00:00"/>
    <s v="06"/>
    <x v="1"/>
    <s v="Mon"/>
    <d v="2025-09-22T06:09:29"/>
    <x v="901"/>
    <x v="4"/>
    <x v="14"/>
    <x v="4"/>
    <n v="4.7E-2"/>
    <n v="9.4E-2"/>
    <n v="0.14099999999999999"/>
    <n v="-3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10"/>
    <s v="Mon"/>
    <d v="2025-09-22T06:09:29"/>
    <x v="901"/>
    <x v="4"/>
    <x v="14"/>
    <x v="4"/>
    <n v="0.14399999999999999"/>
    <n v="0.28799999999999998"/>
    <n v="0.432"/>
    <n v="-3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20"/>
    <s v="Mon"/>
    <d v="2025-09-22T06:09:30"/>
    <x v="902"/>
    <x v="4"/>
    <x v="14"/>
    <x v="4"/>
    <n v="0.14399999999999999"/>
    <n v="0.28799999999999998"/>
    <n v="0.432"/>
    <n v="-3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x v="1"/>
    <d v="2025-09-22T00:00:00"/>
    <s v="06"/>
    <x v="2"/>
    <s v="Mon"/>
    <d v="2025-09-22T06:09:30"/>
    <x v="902"/>
    <x v="4"/>
    <x v="14"/>
    <x v="4"/>
    <n v="4.5000000000000005E-2"/>
    <n v="9.0000000000000011E-2"/>
    <n v="0.13500000000000001"/>
    <n v="-3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x v="1"/>
    <d v="2025-09-22T00:00:00"/>
    <s v="06"/>
    <x v="6"/>
    <s v="Mon"/>
    <d v="2025-09-22T06:09:30"/>
    <x v="902"/>
    <x v="4"/>
    <x v="14"/>
    <x v="4"/>
    <n v="0.14299999999999999"/>
    <n v="0.28599999999999998"/>
    <n v="0.42899999999999999"/>
    <n v="-3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x v="1"/>
    <d v="2025-09-22T00:00:00"/>
    <s v="06"/>
    <x v="0"/>
    <s v="Mon"/>
    <d v="2025-09-22T06:09:30"/>
    <x v="902"/>
    <x v="4"/>
    <x v="14"/>
    <x v="4"/>
    <n v="4.1000000000000002E-2"/>
    <n v="8.2000000000000003E-2"/>
    <n v="0.12299999999999998"/>
    <n v="-3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x v="1"/>
    <d v="2025-09-22T00:00:00"/>
    <s v="06"/>
    <x v="19"/>
    <s v="Mon"/>
    <d v="2025-09-22T06:09:31"/>
    <x v="903"/>
    <x v="4"/>
    <x v="14"/>
    <x v="4"/>
    <n v="0.14899999999999999"/>
    <n v="0.29799999999999999"/>
    <n v="0.44700000000000001"/>
    <n v="-3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x v="1"/>
    <d v="2025-09-22T00:00:00"/>
    <s v="06"/>
    <x v="15"/>
    <s v="Mon"/>
    <d v="2025-09-22T06:14:08"/>
    <x v="904"/>
    <x v="4"/>
    <x v="14"/>
    <x v="4"/>
    <n v="0.56100000000000005"/>
    <n v="1.1220000000000001"/>
    <n v="1.6830000000000001"/>
    <n v="5.6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x v="0"/>
    <d v="2025-09-22T00:00:00"/>
    <s v="06"/>
    <x v="11"/>
    <s v="Mon"/>
    <d v="2025-09-22T06:17:38"/>
    <x v="905"/>
    <x v="4"/>
    <x v="14"/>
    <x v="4"/>
    <n v="-0.15200000000000002"/>
    <n v="-0.30400000000000005"/>
    <n v="-0.45599999999999996"/>
    <n v="-3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x v="1"/>
    <d v="2025-09-22T00:00:00"/>
    <s v="06"/>
    <x v="18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x v="1"/>
    <d v="2025-09-22T00:00:00"/>
    <s v="06"/>
    <x v="20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6"/>
    <s v="Mon"/>
    <d v="2025-09-22T06:17:39"/>
    <x v="906"/>
    <x v="4"/>
    <x v="14"/>
    <x v="4"/>
    <n v="0.16500000000000001"/>
    <n v="0.33"/>
    <n v="0.49499999999999994"/>
    <n v="-3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10"/>
    <s v="Mon"/>
    <d v="2025-09-22T06:17:39"/>
    <x v="906"/>
    <x v="4"/>
    <x v="14"/>
    <x v="4"/>
    <n v="0.16500000000000001"/>
    <n v="0.33"/>
    <n v="0.49499999999999994"/>
    <n v="-3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x v="1"/>
    <d v="2025-09-22T00:00:00"/>
    <s v="06"/>
    <x v="1"/>
    <s v="Mon"/>
    <d v="2025-09-22T06:17:48"/>
    <x v="907"/>
    <x v="4"/>
    <x v="14"/>
    <x v="4"/>
    <n v="9.7000000000000003E-2"/>
    <n v="0.19400000000000001"/>
    <n v="0.29099999999999998"/>
    <n v="-3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x v="1"/>
    <d v="2025-09-22T00:00:00"/>
    <s v="06"/>
    <x v="0"/>
    <s v="Mon"/>
    <d v="2025-09-22T06:17:49"/>
    <x v="908"/>
    <x v="4"/>
    <x v="14"/>
    <x v="4"/>
    <n v="9.3000000000000013E-2"/>
    <n v="0.18600000000000003"/>
    <n v="0.27900000000000003"/>
    <n v="-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x v="1"/>
    <d v="2025-09-22T00:00:00"/>
    <s v="06"/>
    <x v="2"/>
    <s v="Mon"/>
    <d v="2025-09-22T06:18:18"/>
    <x v="909"/>
    <x v="4"/>
    <x v="14"/>
    <x v="4"/>
    <n v="0.10100000000000001"/>
    <n v="0.20200000000000001"/>
    <n v="0.30299999999999999"/>
    <n v="-3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x v="1"/>
    <d v="2025-09-22T00:00:00"/>
    <s v="06"/>
    <x v="16"/>
    <s v="Mon"/>
    <d v="2025-09-22T06:23:08"/>
    <x v="910"/>
    <x v="4"/>
    <x v="14"/>
    <x v="4"/>
    <n v="0.47599999999999998"/>
    <n v="0.95199999999999996"/>
    <n v="1.4279999999999999"/>
    <n v="4.76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x v="1"/>
    <d v="2025-09-22T00:00:00"/>
    <s v="06"/>
    <x v="14"/>
    <s v="Mon"/>
    <d v="2025-09-22T06:23:09"/>
    <x v="911"/>
    <x v="4"/>
    <x v="14"/>
    <x v="4"/>
    <n v="0.25600000000000001"/>
    <n v="0.51200000000000001"/>
    <n v="0.76800000000000002"/>
    <n v="-3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x v="1"/>
    <d v="2025-09-22T00:00:00"/>
    <s v="06"/>
    <x v="17"/>
    <s v="Mon"/>
    <d v="2025-09-22T06:25:38"/>
    <x v="912"/>
    <x v="4"/>
    <x v="14"/>
    <x v="4"/>
    <n v="0.21800000000000003"/>
    <n v="0.43600000000000005"/>
    <n v="0.65400000000000003"/>
    <n v="-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x v="1"/>
    <d v="2025-09-22T00:00:00"/>
    <s v="06"/>
    <x v="11"/>
    <s v="Mon"/>
    <d v="2025-09-22T06:25:39"/>
    <x v="913"/>
    <x v="4"/>
    <x v="14"/>
    <x v="4"/>
    <n v="0.16000000000000003"/>
    <n v="0.32000000000000006"/>
    <n v="0.48"/>
    <n v="-3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x v="1"/>
    <d v="2025-09-22T00:00:00"/>
    <s v="06"/>
    <x v="12"/>
    <s v="Mon"/>
    <d v="2025-09-22T06:25:39"/>
    <x v="913"/>
    <x v="4"/>
    <x v="14"/>
    <x v="4"/>
    <n v="0.35200000000000004"/>
    <n v="0.70400000000000007"/>
    <n v="1.056"/>
    <n v="3.52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x v="1"/>
    <d v="2025-09-22T00:00:00"/>
    <s v="06"/>
    <x v="20"/>
    <s v="Mon"/>
    <d v="2025-09-22T06:28:18"/>
    <x v="914"/>
    <x v="4"/>
    <x v="14"/>
    <x v="4"/>
    <n v="0.15700000000000003"/>
    <n v="0.31400000000000006"/>
    <n v="0.47099999999999997"/>
    <n v="-3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10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6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x v="1"/>
    <d v="2025-09-22T00:00:00"/>
    <s v="06"/>
    <x v="18"/>
    <s v="Mon"/>
    <d v="2025-09-22T06:28:19"/>
    <x v="915"/>
    <x v="4"/>
    <x v="14"/>
    <x v="4"/>
    <n v="0.15300000000000002"/>
    <n v="0.30600000000000005"/>
    <n v="0.45899999999999996"/>
    <n v="-3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x v="1"/>
    <d v="2025-09-22T00:00:00"/>
    <s v="06"/>
    <x v="0"/>
    <s v="Mon"/>
    <d v="2025-09-22T06:29:38"/>
    <x v="916"/>
    <x v="4"/>
    <x v="14"/>
    <x v="4"/>
    <n v="0.32100000000000001"/>
    <n v="0.64200000000000002"/>
    <n v="0.96299999999999997"/>
    <n v="3.21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x v="1"/>
    <d v="2025-09-22T00:00:00"/>
    <s v="06"/>
    <x v="2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x v="1"/>
    <d v="2025-09-22T00:00:00"/>
    <s v="06"/>
    <x v="19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x v="1"/>
    <d v="2025-09-22T00:00:00"/>
    <s v="06"/>
    <x v="1"/>
    <s v="Mon"/>
    <d v="2025-09-22T06:29:39"/>
    <x v="917"/>
    <x v="4"/>
    <x v="14"/>
    <x v="4"/>
    <n v="0.35099999999999998"/>
    <n v="0.70199999999999996"/>
    <n v="1.0529999999999999"/>
    <n v="3.51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x v="1"/>
    <d v="2025-09-22T00:00:00"/>
    <s v="06"/>
    <x v="9"/>
    <s v="Mon"/>
    <d v="2025-09-22T06:30:28"/>
    <x v="918"/>
    <x v="4"/>
    <x v="14"/>
    <x v="4"/>
    <n v="0.35099999999999998"/>
    <n v="0.70199999999999996"/>
    <n v="1.0529999999999999"/>
    <n v="3.51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x v="1"/>
    <d v="2025-09-22T00:00:00"/>
    <s v="06"/>
    <x v="14"/>
    <s v="Mon"/>
    <d v="2025-09-22T06:42:08"/>
    <x v="919"/>
    <x v="4"/>
    <x v="14"/>
    <x v="4"/>
    <n v="0.16900000000000001"/>
    <n v="0.33800000000000002"/>
    <n v="0.50700000000000001"/>
    <n v="-3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4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5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6"/>
    <s v="Mon"/>
    <d v="2025-09-22T06:49:19"/>
    <x v="920"/>
    <x v="4"/>
    <x v="14"/>
    <x v="4"/>
    <n v="-0.31900000000000001"/>
    <n v="-0.63800000000000001"/>
    <n v="-0.95699999999999996"/>
    <n v="-3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x v="0"/>
    <d v="2025-09-22T00:00:00"/>
    <s v="06"/>
    <x v="11"/>
    <s v="Mon"/>
    <d v="2025-09-22T06:54:18"/>
    <x v="921"/>
    <x v="4"/>
    <x v="14"/>
    <x v="4"/>
    <n v="-0.15100000000000002"/>
    <n v="-0.30200000000000005"/>
    <n v="-0.45299999999999996"/>
    <n v="-3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x v="0"/>
    <d v="2025-09-22T00:00:00"/>
    <s v="06"/>
    <x v="19"/>
    <s v="Mon"/>
    <d v="2025-09-22T06:54:19"/>
    <x v="922"/>
    <x v="4"/>
    <x v="14"/>
    <x v="4"/>
    <n v="-0.223"/>
    <n v="-0.44600000000000001"/>
    <n v="-0.66899999999999993"/>
    <n v="-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x v="0"/>
    <d v="2025-09-22T00:00:00"/>
    <s v="06"/>
    <x v="17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20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x v="0"/>
    <d v="2025-09-22T00:00:00"/>
    <s v="06"/>
    <x v="2"/>
    <s v="Mon"/>
    <d v="2025-09-22T06:54:19"/>
    <x v="922"/>
    <x v="4"/>
    <x v="14"/>
    <x v="4"/>
    <n v="-0.253"/>
    <n v="-0.50600000000000001"/>
    <n v="-0.7589999999999999"/>
    <n v="-3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2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x v="0"/>
    <d v="2025-09-22T00:00:00"/>
    <s v="06"/>
    <x v="0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6"/>
    <s v="Mon"/>
    <d v="2025-09-22T06:54:20"/>
    <x v="923"/>
    <x v="4"/>
    <x v="14"/>
    <x v="4"/>
    <n v="-0.30600000000000005"/>
    <n v="-0.6120000000000001"/>
    <n v="-0.91799999999999993"/>
    <n v="-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10"/>
    <s v="Mon"/>
    <d v="2025-09-22T06:54:21"/>
    <x v="924"/>
    <x v="4"/>
    <x v="14"/>
    <x v="4"/>
    <n v="-0.30600000000000005"/>
    <n v="-0.6120000000000001"/>
    <n v="-0.91799999999999993"/>
    <n v="-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x v="0"/>
    <d v="2025-09-22T00:00:00"/>
    <s v="06"/>
    <x v="18"/>
    <s v="Mon"/>
    <d v="2025-09-22T06:54:21"/>
    <x v="924"/>
    <x v="4"/>
    <x v="14"/>
    <x v="4"/>
    <n v="-0.221"/>
    <n v="-0.442"/>
    <n v="-0.66299999999999992"/>
    <n v="-3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x v="0"/>
    <d v="2025-09-22T00:00:00"/>
    <s v="06"/>
    <x v="9"/>
    <s v="Mon"/>
    <d v="2025-09-22T06:55:48"/>
    <x v="925"/>
    <x v="4"/>
    <x v="14"/>
    <x v="4"/>
    <n v="-0.30800000000000005"/>
    <n v="-0.6160000000000001"/>
    <n v="-0.92399999999999993"/>
    <n v="-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x v="0"/>
    <d v="2025-09-22T00:00:00"/>
    <s v="07"/>
    <x v="3"/>
    <s v="Mon"/>
    <d v="2025-09-22T07:00:01"/>
    <x v="926"/>
    <x v="4"/>
    <x v="15"/>
    <x v="4"/>
    <n v="-0.29399999999999998"/>
    <n v="-0.58799999999999997"/>
    <n v="-0.88200000000000001"/>
    <n v="-3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x v="0"/>
    <d v="2025-09-22T00:00:00"/>
    <s v="07"/>
    <x v="8"/>
    <s v="Mon"/>
    <d v="2025-09-22T07:00:08"/>
    <x v="927"/>
    <x v="4"/>
    <x v="15"/>
    <x v="4"/>
    <n v="-0.30299999999999999"/>
    <n v="-0.60599999999999998"/>
    <n v="-0.90899999999999992"/>
    <n v="-3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x v="0"/>
    <d v="2025-09-22T00:00:00"/>
    <s v="07"/>
    <x v="4"/>
    <s v="Mon"/>
    <d v="2025-09-22T07:03:58"/>
    <x v="928"/>
    <x v="4"/>
    <x v="15"/>
    <x v="4"/>
    <n v="-0.30000000000000004"/>
    <n v="-0.60000000000000009"/>
    <n v="-0.89999999999999991"/>
    <n v="-3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x v="0"/>
    <d v="2025-09-22T00:00:00"/>
    <s v="07"/>
    <x v="5"/>
    <s v="Mon"/>
    <d v="2025-09-22T07:03:59"/>
    <x v="929"/>
    <x v="4"/>
    <x v="15"/>
    <x v="4"/>
    <n v="-0.30000000000000004"/>
    <n v="-0.60000000000000009"/>
    <n v="-0.89999999999999991"/>
    <n v="-3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x v="1"/>
    <d v="2025-09-22T00:00:00"/>
    <s v="07"/>
    <x v="14"/>
    <s v="Mon"/>
    <d v="2025-09-22T07:08:18"/>
    <x v="930"/>
    <x v="4"/>
    <x v="15"/>
    <x v="4"/>
    <n v="9.4E-2"/>
    <n v="0.188"/>
    <n v="0.28199999999999997"/>
    <n v="-3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x v="1"/>
    <d v="2025-09-22T00:00:00"/>
    <s v="07"/>
    <x v="15"/>
    <s v="Mon"/>
    <d v="2025-09-22T07:08:19"/>
    <x v="931"/>
    <x v="4"/>
    <x v="15"/>
    <x v="4"/>
    <n v="0.22200000000000003"/>
    <n v="0.44400000000000006"/>
    <n v="0.66600000000000004"/>
    <n v="-3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x v="1"/>
    <d v="2025-09-22T00:00:00"/>
    <s v="07"/>
    <x v="16"/>
    <s v="Mon"/>
    <d v="2025-09-22T07:12:18"/>
    <x v="932"/>
    <x v="4"/>
    <x v="15"/>
    <x v="4"/>
    <n v="0.10300000000000001"/>
    <n v="0.20600000000000002"/>
    <n v="0.309"/>
    <n v="-3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x v="1"/>
    <d v="2025-09-22T00:00:00"/>
    <s v="07"/>
    <x v="17"/>
    <s v="Mon"/>
    <d v="2025-09-22T07:18:28"/>
    <x v="933"/>
    <x v="4"/>
    <x v="15"/>
    <x v="4"/>
    <n v="6.9999999999999993E-2"/>
    <n v="0.13999999999999999"/>
    <n v="0.21"/>
    <n v="-3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x v="1"/>
    <d v="2025-09-22T00:00:00"/>
    <s v="07"/>
    <x v="1"/>
    <s v="Mon"/>
    <d v="2025-09-22T07:18:29"/>
    <x v="934"/>
    <x v="4"/>
    <x v="15"/>
    <x v="4"/>
    <n v="7.2999999999999995E-2"/>
    <n v="0.14599999999999999"/>
    <n v="0.219"/>
    <n v="-3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x v="1"/>
    <d v="2025-09-22T00:00:00"/>
    <s v="07"/>
    <x v="18"/>
    <s v="Mon"/>
    <d v="2025-09-22T07:18:29"/>
    <x v="934"/>
    <x v="4"/>
    <x v="15"/>
    <x v="4"/>
    <n v="0.15700000000000003"/>
    <n v="0.31400000000000006"/>
    <n v="0.47099999999999997"/>
    <n v="-3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x v="1"/>
    <d v="2025-09-22T00:00:00"/>
    <s v="07"/>
    <x v="2"/>
    <s v="Mon"/>
    <d v="2025-09-22T07:18:29"/>
    <x v="934"/>
    <x v="4"/>
    <x v="15"/>
    <x v="4"/>
    <n v="6.6000000000000003E-2"/>
    <n v="0.13200000000000001"/>
    <n v="0.19800000000000001"/>
    <n v="-3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20"/>
    <s v="Mon"/>
    <d v="2025-09-22T07:18:29"/>
    <x v="934"/>
    <x v="4"/>
    <x v="15"/>
    <x v="4"/>
    <n v="0.14799999999999999"/>
    <n v="0.29599999999999999"/>
    <n v="0.44400000000000001"/>
    <n v="-3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x v="1"/>
    <d v="2025-09-22T00:00:00"/>
    <s v="07"/>
    <x v="11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10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6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x v="0"/>
    <d v="2025-09-22T00:00:00"/>
    <s v="07"/>
    <x v="19"/>
    <s v="Mon"/>
    <d v="2025-09-22T07:18:30"/>
    <x v="935"/>
    <x v="4"/>
    <x v="15"/>
    <x v="4"/>
    <n v="-0.23199999999999998"/>
    <n v="-0.46399999999999997"/>
    <n v="-0.69599999999999995"/>
    <n v="-3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x v="1"/>
    <d v="2025-09-22T00:00:00"/>
    <s v="07"/>
    <x v="0"/>
    <s v="Mon"/>
    <d v="2025-09-22T07:18:31"/>
    <x v="936"/>
    <x v="4"/>
    <x v="15"/>
    <x v="4"/>
    <n v="7.1999999999999995E-2"/>
    <n v="0.14399999999999999"/>
    <n v="0.216"/>
    <n v="-3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x v="0"/>
    <d v="2025-09-22T00:00:00"/>
    <s v="07"/>
    <x v="12"/>
    <s v="Mon"/>
    <d v="2025-09-22T07:18:31"/>
    <x v="936"/>
    <x v="4"/>
    <x v="15"/>
    <x v="4"/>
    <n v="-0.32500000000000001"/>
    <n v="-0.65"/>
    <n v="-0.97499999999999998"/>
    <n v="-3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x v="1"/>
    <d v="2025-09-22T00:00:00"/>
    <s v="07"/>
    <x v="14"/>
    <s v="Mon"/>
    <d v="2025-09-22T07:18:48"/>
    <x v="937"/>
    <x v="4"/>
    <x v="15"/>
    <x v="4"/>
    <n v="0.10400000000000001"/>
    <n v="0.20800000000000002"/>
    <n v="0.312"/>
    <n v="-3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x v="0"/>
    <d v="2025-09-22T00:00:00"/>
    <s v="07"/>
    <x v="15"/>
    <s v="Mon"/>
    <d v="2025-09-22T07:38:48"/>
    <x v="938"/>
    <x v="4"/>
    <x v="15"/>
    <x v="4"/>
    <n v="-0.29900000000000004"/>
    <n v="-0.59800000000000009"/>
    <n v="-0.89700000000000002"/>
    <n v="-3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4"/>
    <s v="Mon"/>
    <d v="2025-09-22T07:38:48"/>
    <x v="938"/>
    <x v="4"/>
    <x v="15"/>
    <x v="4"/>
    <n v="-0.30000000000000004"/>
    <n v="-0.60000000000000009"/>
    <n v="-0.89999999999999991"/>
    <n v="-3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6"/>
    <s v="Mon"/>
    <d v="2025-09-22T07:38:49"/>
    <x v="939"/>
    <x v="4"/>
    <x v="15"/>
    <x v="4"/>
    <n v="-0.30000000000000004"/>
    <n v="-0.60000000000000009"/>
    <n v="-0.89999999999999991"/>
    <n v="-3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20"/>
    <s v="Mon"/>
    <d v="2025-09-22T07:39:08"/>
    <x v="940"/>
    <x v="4"/>
    <x v="15"/>
    <x v="4"/>
    <n v="-0.30099999999999999"/>
    <n v="-0.60199999999999998"/>
    <n v="-0.90299999999999991"/>
    <n v="-3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x v="0"/>
    <d v="2025-09-22T00:00:00"/>
    <s v="07"/>
    <x v="18"/>
    <s v="Mon"/>
    <d v="2025-09-22T07:39:08"/>
    <x v="940"/>
    <x v="4"/>
    <x v="15"/>
    <x v="4"/>
    <n v="-0.22500000000000001"/>
    <n v="-0.45"/>
    <n v="-0.67499999999999993"/>
    <n v="-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6"/>
    <s v="Mon"/>
    <d v="2025-09-22T07:39:09"/>
    <x v="941"/>
    <x v="4"/>
    <x v="15"/>
    <x v="4"/>
    <n v="-0.30099999999999999"/>
    <n v="-0.60199999999999998"/>
    <n v="-0.90299999999999991"/>
    <n v="-3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x v="0"/>
    <d v="2025-09-22T00:00:00"/>
    <s v="07"/>
    <x v="0"/>
    <s v="Mon"/>
    <d v="2025-09-22T07:39:18"/>
    <x v="942"/>
    <x v="4"/>
    <x v="15"/>
    <x v="4"/>
    <n v="-0.30000000000000004"/>
    <n v="-0.60000000000000009"/>
    <n v="-0.89999999999999991"/>
    <n v="-3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x v="0"/>
    <d v="2025-09-22T00:00:00"/>
    <s v="07"/>
    <x v="17"/>
    <s v="Mon"/>
    <d v="2025-09-22T07:40:28"/>
    <x v="943"/>
    <x v="4"/>
    <x v="15"/>
    <x v="4"/>
    <n v="-0.30200000000000005"/>
    <n v="-0.60400000000000009"/>
    <n v="-0.90599999999999992"/>
    <n v="-3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x v="0"/>
    <d v="2025-09-22T00:00:00"/>
    <s v="07"/>
    <x v="1"/>
    <s v="Mon"/>
    <d v="2025-09-22T07:40:28"/>
    <x v="943"/>
    <x v="4"/>
    <x v="15"/>
    <x v="4"/>
    <n v="-0.30200000000000005"/>
    <n v="-0.60400000000000009"/>
    <n v="-0.90599999999999992"/>
    <n v="-3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x v="0"/>
    <d v="2025-09-22T00:00:00"/>
    <s v="07"/>
    <x v="2"/>
    <s v="Mon"/>
    <d v="2025-09-22T07:40:29"/>
    <x v="944"/>
    <x v="4"/>
    <x v="15"/>
    <x v="4"/>
    <n v="-0.255"/>
    <n v="-0.51"/>
    <n v="-0.7649999999999999"/>
    <n v="-3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x v="1"/>
    <d v="2025-09-22T00:00:00"/>
    <s v="07"/>
    <x v="4"/>
    <s v="Mon"/>
    <d v="2025-09-22T07:45:59"/>
    <x v="945"/>
    <x v="4"/>
    <x v="15"/>
    <x v="4"/>
    <n v="0.38300000000000001"/>
    <n v="0.76600000000000001"/>
    <n v="1.149"/>
    <n v="3.83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x v="1"/>
    <d v="2025-09-22T00:00:00"/>
    <s v="07"/>
    <x v="5"/>
    <s v="Mon"/>
    <d v="2025-09-22T07:45:59"/>
    <x v="945"/>
    <x v="4"/>
    <x v="15"/>
    <x v="4"/>
    <n v="0.38300000000000001"/>
    <n v="0.76600000000000001"/>
    <n v="1.149"/>
    <n v="3.83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x v="1"/>
    <d v="2025-09-22T00:00:00"/>
    <s v="08"/>
    <x v="18"/>
    <s v="Mon"/>
    <d v="2025-09-22T08:06:08"/>
    <x v="946"/>
    <x v="4"/>
    <x v="16"/>
    <x v="4"/>
    <n v="0.15900000000000003"/>
    <n v="0.31800000000000006"/>
    <n v="0.47699999999999998"/>
    <n v="-3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1"/>
    <s v="Mon"/>
    <d v="2025-09-22T08:06:08"/>
    <x v="946"/>
    <x v="4"/>
    <x v="16"/>
    <x v="4"/>
    <n v="0.15900000000000003"/>
    <n v="0.31800000000000006"/>
    <n v="0.47699999999999998"/>
    <n v="-3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0"/>
    <s v="Mon"/>
    <d v="2025-09-22T08:06:09"/>
    <x v="947"/>
    <x v="4"/>
    <x v="16"/>
    <x v="4"/>
    <n v="0.15900000000000003"/>
    <n v="0.31800000000000006"/>
    <n v="0.47699999999999998"/>
    <n v="-3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x v="1"/>
    <d v="2025-09-22T00:00:00"/>
    <s v="08"/>
    <x v="15"/>
    <s v="Mon"/>
    <d v="2025-09-22T08:07:08"/>
    <x v="948"/>
    <x v="4"/>
    <x v="16"/>
    <x v="4"/>
    <n v="0.30299999999999999"/>
    <n v="0.60599999999999998"/>
    <n v="0.90899999999999992"/>
    <n v="3.03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4"/>
    <s v="Mon"/>
    <d v="2025-09-22T08:07:08"/>
    <x v="948"/>
    <x v="4"/>
    <x v="16"/>
    <x v="4"/>
    <n v="0.19600000000000001"/>
    <n v="0.39200000000000002"/>
    <n v="0.58799999999999997"/>
    <n v="-3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6"/>
    <s v="Mon"/>
    <d v="2025-09-22T08:07:09"/>
    <x v="949"/>
    <x v="4"/>
    <x v="16"/>
    <x v="4"/>
    <n v="0.19600000000000001"/>
    <n v="0.39200000000000002"/>
    <n v="0.58799999999999997"/>
    <n v="-3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x v="1"/>
    <d v="2025-09-22T00:00:00"/>
    <s v="08"/>
    <x v="17"/>
    <s v="Mon"/>
    <d v="2025-09-22T08:07:28"/>
    <x v="950"/>
    <x v="4"/>
    <x v="16"/>
    <x v="4"/>
    <n v="0.23300000000000001"/>
    <n v="0.46600000000000003"/>
    <n v="0.69899999999999995"/>
    <n v="-3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20"/>
    <s v="Mon"/>
    <d v="2025-09-22T08:07:28"/>
    <x v="950"/>
    <x v="4"/>
    <x v="16"/>
    <x v="4"/>
    <n v="0.17400000000000002"/>
    <n v="0.34800000000000003"/>
    <n v="0.52200000000000002"/>
    <n v="-3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6"/>
    <s v="Mon"/>
    <d v="2025-09-22T08:07:29"/>
    <x v="951"/>
    <x v="4"/>
    <x v="16"/>
    <x v="4"/>
    <n v="0.17400000000000002"/>
    <n v="0.34800000000000003"/>
    <n v="0.52200000000000002"/>
    <n v="-3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x v="1"/>
    <d v="2025-09-22T00:00:00"/>
    <s v="08"/>
    <x v="1"/>
    <s v="Mon"/>
    <d v="2025-09-22T08:07:29"/>
    <x v="951"/>
    <x v="4"/>
    <x v="16"/>
    <x v="4"/>
    <n v="0.35499999999999998"/>
    <n v="0.71"/>
    <n v="1.0649999999999999"/>
    <n v="3.55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2"/>
    <s v="Mon"/>
    <d v="2025-09-22T08:07:29"/>
    <x v="951"/>
    <x v="4"/>
    <x v="16"/>
    <x v="4"/>
    <n v="0.307"/>
    <n v="0.61399999999999999"/>
    <n v="0.92099999999999993"/>
    <n v="3.07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0"/>
    <s v="Mon"/>
    <d v="2025-09-22T08:07:29"/>
    <x v="951"/>
    <x v="4"/>
    <x v="16"/>
    <x v="4"/>
    <n v="0.307"/>
    <n v="0.61399999999999999"/>
    <n v="0.92099999999999993"/>
    <n v="3.07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x v="1"/>
    <d v="2025-09-22T00:00:00"/>
    <s v="08"/>
    <x v="19"/>
    <s v="Mon"/>
    <d v="2025-09-22T08:14:08"/>
    <x v="952"/>
    <x v="4"/>
    <x v="16"/>
    <x v="4"/>
    <n v="0.30000000000000004"/>
    <n v="0.60000000000000009"/>
    <n v="0.89999999999999991"/>
    <n v="3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x v="1"/>
    <d v="2025-09-22T00:00:00"/>
    <s v="08"/>
    <x v="16"/>
    <s v="Mon"/>
    <d v="2025-09-22T08:20:08"/>
    <x v="953"/>
    <x v="4"/>
    <x v="16"/>
    <x v="4"/>
    <n v="6.8999999999999992E-2"/>
    <n v="0.13799999999999998"/>
    <n v="0.20699999999999999"/>
    <n v="-3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x v="1"/>
    <d v="2025-09-22T00:00:00"/>
    <s v="08"/>
    <x v="14"/>
    <s v="Mon"/>
    <d v="2025-09-22T08:20:08"/>
    <x v="953"/>
    <x v="4"/>
    <x v="16"/>
    <x v="4"/>
    <n v="6.8999999999999992E-2"/>
    <n v="0.13799999999999998"/>
    <n v="0.20699999999999999"/>
    <n v="-3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x v="1"/>
    <d v="2025-09-22T00:00:00"/>
    <s v="08"/>
    <x v="14"/>
    <s v="Mon"/>
    <d v="2025-09-22T08:26:48"/>
    <x v="954"/>
    <x v="4"/>
    <x v="16"/>
    <x v="4"/>
    <n v="6.3E-2"/>
    <n v="0.126"/>
    <n v="0.189"/>
    <n v="-3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x v="1"/>
    <d v="2025-09-22T00:00:00"/>
    <s v="08"/>
    <x v="15"/>
    <s v="Mon"/>
    <d v="2025-09-22T08:26:48"/>
    <x v="954"/>
    <x v="4"/>
    <x v="16"/>
    <x v="4"/>
    <n v="0.23700000000000002"/>
    <n v="0.47400000000000003"/>
    <n v="0.71099999999999997"/>
    <n v="-3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x v="1"/>
    <d v="2025-09-22T00:00:00"/>
    <s v="08"/>
    <x v="16"/>
    <s v="Mon"/>
    <d v="2025-09-22T08:26:49"/>
    <x v="955"/>
    <x v="4"/>
    <x v="16"/>
    <x v="4"/>
    <n v="6.4000000000000001E-2"/>
    <n v="0.128"/>
    <n v="0.192"/>
    <n v="-3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x v="1"/>
    <d v="2025-09-22T00:00:00"/>
    <s v="08"/>
    <x v="18"/>
    <s v="Mon"/>
    <d v="2025-09-22T08:26:58"/>
    <x v="956"/>
    <x v="4"/>
    <x v="16"/>
    <x v="4"/>
    <n v="0.15000000000000002"/>
    <n v="0.30000000000000004"/>
    <n v="0.44999999999999996"/>
    <n v="-3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x v="1"/>
    <d v="2025-09-22T00:00:00"/>
    <s v="08"/>
    <x v="12"/>
    <s v="Mon"/>
    <d v="2025-09-22T08:26:58"/>
    <x v="956"/>
    <x v="4"/>
    <x v="16"/>
    <x v="4"/>
    <n v="0.13899999999999998"/>
    <n v="0.27799999999999997"/>
    <n v="0.41699999999999998"/>
    <n v="-3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x v="1"/>
    <d v="2025-09-22T00:00:00"/>
    <s v="08"/>
    <x v="2"/>
    <s v="Mon"/>
    <d v="2025-09-22T08:26:59"/>
    <x v="957"/>
    <x v="4"/>
    <x v="16"/>
    <x v="4"/>
    <n v="4.3000000000000003E-2"/>
    <n v="8.6000000000000007E-2"/>
    <n v="0.129"/>
    <n v="-3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x v="1"/>
    <d v="2025-09-22T00:00:00"/>
    <s v="08"/>
    <x v="17"/>
    <s v="Mon"/>
    <d v="2025-09-22T08:26:59"/>
    <x v="957"/>
    <x v="4"/>
    <x v="16"/>
    <x v="4"/>
    <n v="0.22400000000000003"/>
    <n v="0.44800000000000006"/>
    <n v="0.67200000000000004"/>
    <n v="-3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x v="1"/>
    <d v="2025-09-22T00:00:00"/>
    <s v="08"/>
    <x v="10"/>
    <s v="Mon"/>
    <d v="2025-09-22T08:26:59"/>
    <x v="957"/>
    <x v="4"/>
    <x v="16"/>
    <x v="4"/>
    <n v="0.15200000000000002"/>
    <n v="0.30400000000000005"/>
    <n v="0.45599999999999996"/>
    <n v="-3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x v="1"/>
    <d v="2025-09-22T00:00:00"/>
    <s v="08"/>
    <x v="1"/>
    <s v="Mon"/>
    <d v="2025-09-22T08:26:59"/>
    <x v="957"/>
    <x v="4"/>
    <x v="16"/>
    <x v="4"/>
    <n v="4.2000000000000003E-2"/>
    <n v="8.4000000000000005E-2"/>
    <n v="0.126"/>
    <n v="-3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x v="1"/>
    <d v="2025-09-22T00:00:00"/>
    <s v="08"/>
    <x v="0"/>
    <s v="Mon"/>
    <d v="2025-09-22T08:26:59"/>
    <x v="957"/>
    <x v="4"/>
    <x v="16"/>
    <x v="4"/>
    <n v="4.2000000000000003E-2"/>
    <n v="8.4000000000000005E-2"/>
    <n v="0.126"/>
    <n v="-3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6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x v="1"/>
    <d v="2025-09-22T00:00:00"/>
    <s v="08"/>
    <x v="20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11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x v="1"/>
    <d v="2025-09-22T00:00:00"/>
    <s v="08"/>
    <x v="19"/>
    <s v="Mon"/>
    <d v="2025-09-22T08:27:00"/>
    <x v="958"/>
    <x v="4"/>
    <x v="16"/>
    <x v="4"/>
    <n v="0.30099999999999999"/>
    <n v="0.60199999999999998"/>
    <n v="0.90299999999999991"/>
    <n v="3.0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x v="1"/>
    <d v="2025-09-22T00:00:00"/>
    <s v="08"/>
    <x v="8"/>
    <s v="Mon"/>
    <d v="2025-09-22T08:29:18"/>
    <x v="959"/>
    <x v="4"/>
    <x v="16"/>
    <x v="4"/>
    <n v="0.128"/>
    <n v="0.25600000000000001"/>
    <n v="0.38400000000000001"/>
    <n v="-3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x v="1"/>
    <d v="2025-09-22T00:00:00"/>
    <s v="08"/>
    <x v="9"/>
    <s v="Mon"/>
    <d v="2025-09-22T08:29:18"/>
    <x v="959"/>
    <x v="4"/>
    <x v="16"/>
    <x v="4"/>
    <n v="0.16500000000000001"/>
    <n v="0.33"/>
    <n v="0.49499999999999994"/>
    <n v="-3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x v="1"/>
    <d v="2025-09-22T00:00:00"/>
    <s v="08"/>
    <x v="16"/>
    <s v="Mon"/>
    <d v="2025-09-22T08:35:58"/>
    <x v="960"/>
    <x v="4"/>
    <x v="16"/>
    <x v="4"/>
    <n v="5.8999999999999997E-2"/>
    <n v="0.11799999999999999"/>
    <n v="0.17699999999999999"/>
    <n v="-3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x v="1"/>
    <d v="2025-09-22T00:00:00"/>
    <s v="08"/>
    <x v="14"/>
    <s v="Mon"/>
    <d v="2025-09-22T08:35:58"/>
    <x v="960"/>
    <x v="4"/>
    <x v="16"/>
    <x v="4"/>
    <n v="5.7999999999999996E-2"/>
    <n v="0.11599999999999999"/>
    <n v="0.17399999999999999"/>
    <n v="-3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x v="1"/>
    <d v="2025-09-22T00:00:00"/>
    <s v="08"/>
    <x v="20"/>
    <s v="Mon"/>
    <d v="2025-09-22T08:36:08"/>
    <x v="961"/>
    <x v="4"/>
    <x v="16"/>
    <x v="4"/>
    <n v="0.15000000000000002"/>
    <n v="0.30000000000000004"/>
    <n v="0.44999999999999996"/>
    <n v="-3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x v="1"/>
    <d v="2025-09-22T00:00:00"/>
    <s v="08"/>
    <x v="18"/>
    <s v="Mon"/>
    <d v="2025-09-22T08:36:08"/>
    <x v="961"/>
    <x v="4"/>
    <x v="16"/>
    <x v="4"/>
    <n v="0.15100000000000002"/>
    <n v="0.30200000000000005"/>
    <n v="0.45299999999999996"/>
    <n v="-3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x v="1"/>
    <d v="2025-09-22T00:00:00"/>
    <s v="08"/>
    <x v="10"/>
    <s v="Mon"/>
    <d v="2025-09-22T08:36:08"/>
    <x v="961"/>
    <x v="4"/>
    <x v="16"/>
    <x v="4"/>
    <n v="0.15500000000000003"/>
    <n v="0.31000000000000005"/>
    <n v="0.46499999999999997"/>
    <n v="-3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x v="1"/>
    <d v="2025-09-22T00:00:00"/>
    <s v="08"/>
    <x v="1"/>
    <s v="Mon"/>
    <d v="2025-09-22T08:36:09"/>
    <x v="962"/>
    <x v="4"/>
    <x v="16"/>
    <x v="4"/>
    <n v="2.5000000000000001E-2"/>
    <n v="0.05"/>
    <n v="7.4999999999999997E-2"/>
    <n v="-3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x v="1"/>
    <d v="2025-09-22T00:00:00"/>
    <s v="08"/>
    <x v="2"/>
    <s v="Mon"/>
    <d v="2025-09-22T08:36:09"/>
    <x v="962"/>
    <x v="4"/>
    <x v="16"/>
    <x v="4"/>
    <n v="2.8999999999999998E-2"/>
    <n v="5.7999999999999996E-2"/>
    <n v="8.6999999999999994E-2"/>
    <n v="-3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x v="1"/>
    <d v="2025-09-22T00:00:00"/>
    <s v="08"/>
    <x v="6"/>
    <s v="Mon"/>
    <d v="2025-09-22T08:36:09"/>
    <x v="962"/>
    <x v="4"/>
    <x v="16"/>
    <x v="4"/>
    <n v="0.15800000000000003"/>
    <n v="0.31600000000000006"/>
    <n v="0.47399999999999998"/>
    <n v="-3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x v="1"/>
    <d v="2025-09-22T00:00:00"/>
    <s v="08"/>
    <x v="11"/>
    <s v="Mon"/>
    <d v="2025-09-22T08:36:09"/>
    <x v="962"/>
    <x v="4"/>
    <x v="16"/>
    <x v="4"/>
    <n v="0.15900000000000003"/>
    <n v="0.31800000000000006"/>
    <n v="0.47699999999999998"/>
    <n v="-3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x v="1"/>
    <d v="2025-09-22T00:00:00"/>
    <s v="08"/>
    <x v="0"/>
    <s v="Mon"/>
    <d v="2025-09-22T08:36:10"/>
    <x v="963"/>
    <x v="4"/>
    <x v="16"/>
    <x v="4"/>
    <n v="2.7000000000000003E-2"/>
    <n v="5.4000000000000006E-2"/>
    <n v="8.1000000000000003E-2"/>
    <n v="-3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x v="0"/>
    <d v="2025-09-22T00:00:00"/>
    <s v="08"/>
    <x v="17"/>
    <s v="Mon"/>
    <d v="2025-09-22T08:43:28"/>
    <x v="964"/>
    <x v="4"/>
    <x v="16"/>
    <x v="4"/>
    <n v="-0.29199999999999998"/>
    <n v="-0.58399999999999996"/>
    <n v="-0.876"/>
    <n v="-3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x v="1"/>
    <d v="2025-09-22T00:00:00"/>
    <s v="08"/>
    <x v="6"/>
    <s v="Mon"/>
    <d v="2025-09-22T08:43:28"/>
    <x v="964"/>
    <x v="4"/>
    <x v="16"/>
    <x v="4"/>
    <n v="0.16000000000000003"/>
    <n v="0.32000000000000006"/>
    <n v="0.48"/>
    <n v="-3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x v="1"/>
    <d v="2025-09-22T00:00:00"/>
    <s v="08"/>
    <x v="18"/>
    <s v="Mon"/>
    <d v="2025-09-22T08:43:28"/>
    <x v="964"/>
    <x v="4"/>
    <x v="16"/>
    <x v="4"/>
    <n v="0.15800000000000003"/>
    <n v="0.31600000000000006"/>
    <n v="0.47399999999999998"/>
    <n v="-3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x v="1"/>
    <d v="2025-09-22T00:00:00"/>
    <s v="08"/>
    <x v="20"/>
    <s v="Mon"/>
    <d v="2025-09-22T08:43:29"/>
    <x v="965"/>
    <x v="4"/>
    <x v="16"/>
    <x v="4"/>
    <n v="0.16400000000000001"/>
    <n v="0.32800000000000001"/>
    <n v="0.49199999999999994"/>
    <n v="-3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x v="0"/>
    <d v="2025-09-22T00:00:00"/>
    <s v="08"/>
    <x v="0"/>
    <s v="Mon"/>
    <d v="2025-09-22T08:43:48"/>
    <x v="966"/>
    <x v="4"/>
    <x v="16"/>
    <x v="4"/>
    <n v="-0.30400000000000005"/>
    <n v="-0.6080000000000001"/>
    <n v="-0.91199999999999992"/>
    <n v="-3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x v="0"/>
    <d v="2025-09-22T00:00:00"/>
    <s v="08"/>
    <x v="1"/>
    <s v="Mon"/>
    <d v="2025-09-22T08:43:48"/>
    <x v="966"/>
    <x v="4"/>
    <x v="16"/>
    <x v="4"/>
    <n v="-0.29900000000000004"/>
    <n v="-0.59800000000000009"/>
    <n v="-0.89700000000000002"/>
    <n v="-3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x v="0"/>
    <d v="2025-09-22T00:00:00"/>
    <s v="08"/>
    <x v="2"/>
    <s v="Mon"/>
    <d v="2025-09-22T08:43:48"/>
    <x v="966"/>
    <x v="4"/>
    <x v="16"/>
    <x v="4"/>
    <n v="-0.24500000000000002"/>
    <n v="-0.49000000000000005"/>
    <n v="-0.73499999999999999"/>
    <n v="-3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20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6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x v="0"/>
    <d v="2025-09-22T00:00:00"/>
    <s v="08"/>
    <x v="18"/>
    <s v="Mon"/>
    <d v="2025-09-22T08:51:58"/>
    <x v="967"/>
    <x v="4"/>
    <x v="16"/>
    <x v="4"/>
    <n v="-0.22200000000000003"/>
    <n v="-0.44400000000000006"/>
    <n v="-0.66600000000000004"/>
    <n v="-3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x v="0"/>
    <d v="2025-09-22T00:00:00"/>
    <s v="08"/>
    <x v="19"/>
    <s v="Mon"/>
    <d v="2025-09-22T08:51:59"/>
    <x v="968"/>
    <x v="4"/>
    <x v="16"/>
    <x v="4"/>
    <n v="-0.219"/>
    <n v="-0.438"/>
    <n v="-0.65699999999999992"/>
    <n v="-3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x v="1"/>
    <d v="2025-09-22T00:00:00"/>
    <s v="08"/>
    <x v="9"/>
    <s v="Mon"/>
    <d v="2025-09-22T08:52:28"/>
    <x v="969"/>
    <x v="4"/>
    <x v="16"/>
    <x v="4"/>
    <n v="0.35400000000000004"/>
    <n v="0.70800000000000007"/>
    <n v="1.0620000000000001"/>
    <n v="3.54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x v="1"/>
    <d v="2025-09-22T00:00:00"/>
    <s v="08"/>
    <x v="8"/>
    <s v="Mon"/>
    <d v="2025-09-22T08:52:28"/>
    <x v="969"/>
    <x v="4"/>
    <x v="16"/>
    <x v="4"/>
    <n v="0.35400000000000004"/>
    <n v="0.70800000000000007"/>
    <n v="1.0620000000000001"/>
    <n v="3.54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x v="0"/>
    <d v="2025-09-22T00:00:00"/>
    <s v="08"/>
    <x v="14"/>
    <s v="Mon"/>
    <d v="2025-09-22T08:58:48"/>
    <x v="970"/>
    <x v="4"/>
    <x v="16"/>
    <x v="4"/>
    <n v="-0.30000000000000004"/>
    <n v="-0.60000000000000009"/>
    <n v="-0.89999999999999991"/>
    <n v="-3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x v="1"/>
    <d v="2025-09-22T00:00:00"/>
    <s v="09"/>
    <x v="16"/>
    <s v="Mon"/>
    <d v="2025-09-22T09:09:48"/>
    <x v="971"/>
    <x v="4"/>
    <x v="17"/>
    <x v="4"/>
    <n v="0.17900000000000002"/>
    <n v="0.35800000000000004"/>
    <n v="0.53700000000000003"/>
    <n v="-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x v="1"/>
    <d v="2025-09-22T00:00:00"/>
    <s v="09"/>
    <x v="14"/>
    <s v="Mon"/>
    <d v="2025-09-22T09:09:48"/>
    <x v="971"/>
    <x v="4"/>
    <x v="17"/>
    <x v="4"/>
    <n v="0.18600000000000003"/>
    <n v="0.37200000000000005"/>
    <n v="0.55800000000000005"/>
    <n v="-3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x v="1"/>
    <d v="2025-09-22T00:00:00"/>
    <s v="09"/>
    <x v="17"/>
    <s v="Mon"/>
    <d v="2025-09-22T09:11:48"/>
    <x v="972"/>
    <x v="4"/>
    <x v="17"/>
    <x v="4"/>
    <n v="0.221"/>
    <n v="0.442"/>
    <n v="0.66299999999999992"/>
    <n v="-3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x v="1"/>
    <d v="2025-09-22T00:00:00"/>
    <s v="09"/>
    <x v="1"/>
    <s v="Mon"/>
    <d v="2025-09-22T09:11:48"/>
    <x v="972"/>
    <x v="4"/>
    <x v="17"/>
    <x v="4"/>
    <n v="0.36600000000000005"/>
    <n v="0.7320000000000001"/>
    <n v="1.0980000000000001"/>
    <n v="3.66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x v="1"/>
    <d v="2025-09-22T00:00:00"/>
    <s v="09"/>
    <x v="2"/>
    <s v="Mon"/>
    <d v="2025-09-22T09:11:48"/>
    <x v="972"/>
    <x v="4"/>
    <x v="17"/>
    <x v="4"/>
    <n v="0.31400000000000006"/>
    <n v="0.62800000000000011"/>
    <n v="0.94199999999999995"/>
    <n v="3.14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x v="1"/>
    <d v="2025-09-22T00:00:00"/>
    <s v="09"/>
    <x v="12"/>
    <s v="Mon"/>
    <d v="2025-09-22T09:11:49"/>
    <x v="973"/>
    <x v="4"/>
    <x v="17"/>
    <x v="4"/>
    <n v="0.36499999999999999"/>
    <n v="0.73"/>
    <n v="1.095"/>
    <n v="3.6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x v="1"/>
    <d v="2025-09-22T00:00:00"/>
    <s v="09"/>
    <x v="18"/>
    <s v="Mon"/>
    <d v="2025-09-22T09:11:49"/>
    <x v="973"/>
    <x v="4"/>
    <x v="17"/>
    <x v="4"/>
    <n v="0.15700000000000003"/>
    <n v="0.31400000000000006"/>
    <n v="0.47099999999999997"/>
    <n v="-3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20"/>
    <s v="Mon"/>
    <d v="2025-09-22T09:11:49"/>
    <x v="973"/>
    <x v="4"/>
    <x v="17"/>
    <x v="4"/>
    <n v="0.15800000000000003"/>
    <n v="0.31600000000000006"/>
    <n v="0.47399999999999998"/>
    <n v="-3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6"/>
    <s v="Mon"/>
    <d v="2025-09-22T09:11:49"/>
    <x v="973"/>
    <x v="4"/>
    <x v="17"/>
    <x v="4"/>
    <n v="0.15800000000000003"/>
    <n v="0.31600000000000006"/>
    <n v="0.47399999999999998"/>
    <n v="-3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x v="1"/>
    <d v="2025-09-22T00:00:00"/>
    <s v="09"/>
    <x v="19"/>
    <s v="Mon"/>
    <d v="2025-09-22T09:11:50"/>
    <x v="974"/>
    <x v="4"/>
    <x v="17"/>
    <x v="4"/>
    <n v="0.309"/>
    <n v="0.61799999999999999"/>
    <n v="0.92699999999999994"/>
    <n v="3.09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x v="1"/>
    <d v="2025-09-22T00:00:00"/>
    <s v="09"/>
    <x v="10"/>
    <s v="Mon"/>
    <d v="2025-09-22T09:11:50"/>
    <x v="974"/>
    <x v="4"/>
    <x v="17"/>
    <x v="4"/>
    <n v="0.15700000000000003"/>
    <n v="0.31400000000000006"/>
    <n v="0.47099999999999997"/>
    <n v="-3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11"/>
    <s v="Mon"/>
    <d v="2025-09-22T09:11:50"/>
    <x v="974"/>
    <x v="4"/>
    <x v="17"/>
    <x v="4"/>
    <n v="0.15800000000000003"/>
    <n v="0.31600000000000006"/>
    <n v="0.47399999999999998"/>
    <n v="-3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x v="1"/>
    <d v="2025-09-22T00:00:00"/>
    <s v="09"/>
    <x v="0"/>
    <s v="Mon"/>
    <d v="2025-09-22T09:11:50"/>
    <x v="974"/>
    <x v="4"/>
    <x v="17"/>
    <x v="4"/>
    <n v="0.311"/>
    <n v="0.622"/>
    <n v="0.93299999999999994"/>
    <n v="3.11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x v="1"/>
    <d v="2025-09-22T00:00:00"/>
    <s v="09"/>
    <x v="15"/>
    <s v="Mon"/>
    <d v="2025-09-22T09:11:58"/>
    <x v="975"/>
    <x v="4"/>
    <x v="17"/>
    <x v="4"/>
    <n v="0.57199999999999995"/>
    <n v="1.1439999999999999"/>
    <n v="1.716"/>
    <n v="5.72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x v="1"/>
    <d v="2025-09-22T00:00:00"/>
    <s v="09"/>
    <x v="14"/>
    <s v="Mon"/>
    <d v="2025-09-22T09:24:08"/>
    <x v="976"/>
    <x v="4"/>
    <x v="17"/>
    <x v="4"/>
    <n v="0.32400000000000007"/>
    <n v="0.64800000000000013"/>
    <n v="0.97199999999999998"/>
    <n v="3.24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x v="1"/>
    <d v="2025-09-22T00:00:00"/>
    <s v="09"/>
    <x v="16"/>
    <s v="Mon"/>
    <d v="2025-09-22T09:24:08"/>
    <x v="976"/>
    <x v="4"/>
    <x v="17"/>
    <x v="4"/>
    <n v="0.32500000000000001"/>
    <n v="0.65"/>
    <n v="0.97499999999999998"/>
    <n v="3.25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x v="1"/>
    <d v="2025-09-22T00:00:00"/>
    <s v="09"/>
    <x v="14"/>
    <s v="Mon"/>
    <d v="2025-09-22T09:30:48"/>
    <x v="977"/>
    <x v="4"/>
    <x v="17"/>
    <x v="4"/>
    <n v="0.8"/>
    <n v="1.6"/>
    <n v="2.4"/>
    <n v="8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x v="1"/>
    <d v="2025-09-22T00:00:00"/>
    <s v="09"/>
    <x v="15"/>
    <s v="Mon"/>
    <d v="2025-09-22T09:30:48"/>
    <x v="977"/>
    <x v="4"/>
    <x v="17"/>
    <x v="4"/>
    <n v="0.79200000000000004"/>
    <n v="1.5840000000000001"/>
    <n v="2.3759999999999999"/>
    <n v="7.92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x v="1"/>
    <d v="2025-09-22T00:00:00"/>
    <s v="09"/>
    <x v="16"/>
    <s v="Mon"/>
    <d v="2025-09-22T09:30:48"/>
    <x v="977"/>
    <x v="4"/>
    <x v="17"/>
    <x v="4"/>
    <n v="0.61699999999999999"/>
    <n v="1.234"/>
    <n v="1.851"/>
    <n v="6.17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x v="1"/>
    <d v="2025-09-22T00:00:00"/>
    <s v="09"/>
    <x v="17"/>
    <s v="Mon"/>
    <d v="2025-09-22T09:33:08"/>
    <x v="978"/>
    <x v="4"/>
    <x v="17"/>
    <x v="4"/>
    <n v="0.23199999999999998"/>
    <n v="0.46399999999999997"/>
    <n v="0.69599999999999995"/>
    <n v="-3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x v="1"/>
    <d v="2025-09-22T00:00:00"/>
    <s v="09"/>
    <x v="20"/>
    <s v="Mon"/>
    <d v="2025-09-22T09:33:08"/>
    <x v="978"/>
    <x v="4"/>
    <x v="17"/>
    <x v="4"/>
    <n v="0.16000000000000003"/>
    <n v="0.32000000000000006"/>
    <n v="0.48"/>
    <n v="-3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x v="1"/>
    <d v="2025-09-22T00:00:00"/>
    <s v="09"/>
    <x v="11"/>
    <s v="Mon"/>
    <d v="2025-09-22T09:33:08"/>
    <x v="978"/>
    <x v="4"/>
    <x v="17"/>
    <x v="4"/>
    <n v="0.17100000000000001"/>
    <n v="0.34200000000000003"/>
    <n v="0.51300000000000001"/>
    <n v="-3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x v="1"/>
    <d v="2025-09-22T00:00:00"/>
    <s v="09"/>
    <x v="6"/>
    <s v="Mon"/>
    <d v="2025-09-22T09:33:09"/>
    <x v="979"/>
    <x v="4"/>
    <x v="17"/>
    <x v="4"/>
    <n v="0.17100000000000001"/>
    <n v="0.34200000000000003"/>
    <n v="0.51300000000000001"/>
    <n v="-3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x v="1"/>
    <d v="2025-09-22T00:00:00"/>
    <s v="09"/>
    <x v="1"/>
    <s v="Mon"/>
    <d v="2025-09-22T09:33:09"/>
    <x v="979"/>
    <x v="4"/>
    <x v="17"/>
    <x v="4"/>
    <n v="0.37400000000000005"/>
    <n v="0.74800000000000011"/>
    <n v="1.1220000000000001"/>
    <n v="3.74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x v="1"/>
    <d v="2025-09-22T00:00:00"/>
    <s v="09"/>
    <x v="10"/>
    <s v="Mon"/>
    <d v="2025-09-22T09:33:09"/>
    <x v="979"/>
    <x v="4"/>
    <x v="17"/>
    <x v="4"/>
    <n v="0.17300000000000001"/>
    <n v="0.34600000000000003"/>
    <n v="0.51900000000000002"/>
    <n v="-3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0"/>
    <s v="Mon"/>
    <d v="2025-09-22T09:33:09"/>
    <x v="979"/>
    <x v="4"/>
    <x v="17"/>
    <x v="4"/>
    <n v="0.32300000000000001"/>
    <n v="0.64600000000000002"/>
    <n v="0.96899999999999997"/>
    <n v="3.23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x v="1"/>
    <d v="2025-09-22T00:00:00"/>
    <s v="09"/>
    <x v="2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19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x v="1"/>
    <d v="2025-09-22T00:00:00"/>
    <s v="09"/>
    <x v="18"/>
    <s v="Mon"/>
    <d v="2025-09-22T09:33:10"/>
    <x v="980"/>
    <x v="4"/>
    <x v="17"/>
    <x v="4"/>
    <n v="0.17200000000000001"/>
    <n v="0.34400000000000003"/>
    <n v="0.51600000000000001"/>
    <n v="-3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x v="1"/>
    <d v="2025-09-22T00:00:00"/>
    <s v="09"/>
    <x v="12"/>
    <s v="Mon"/>
    <d v="2025-09-22T09:33:10"/>
    <x v="980"/>
    <x v="4"/>
    <x v="17"/>
    <x v="4"/>
    <n v="0.37000000000000005"/>
    <n v="0.7400000000000001"/>
    <n v="1.1100000000000001"/>
    <n v="3.7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x v="1"/>
    <d v="2025-09-22T00:00:00"/>
    <s v="09"/>
    <x v="16"/>
    <s v="Mon"/>
    <d v="2025-09-22T09:41:28"/>
    <x v="981"/>
    <x v="4"/>
    <x v="17"/>
    <x v="4"/>
    <n v="0.14099999999999999"/>
    <n v="0.28199999999999997"/>
    <n v="0.42299999999999999"/>
    <n v="-3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x v="1"/>
    <d v="2025-09-22T00:00:00"/>
    <s v="09"/>
    <x v="15"/>
    <s v="Mon"/>
    <d v="2025-09-22T09:41:28"/>
    <x v="981"/>
    <x v="4"/>
    <x v="17"/>
    <x v="4"/>
    <n v="0.21099999999999999"/>
    <n v="0.42199999999999999"/>
    <n v="0.6329999999999999"/>
    <n v="-3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x v="1"/>
    <d v="2025-09-22T00:00:00"/>
    <s v="09"/>
    <x v="14"/>
    <s v="Mon"/>
    <d v="2025-09-22T09:41:28"/>
    <x v="981"/>
    <x v="4"/>
    <x v="17"/>
    <x v="4"/>
    <n v="0.12"/>
    <n v="0.24"/>
    <n v="0.36"/>
    <n v="-3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x v="1"/>
    <d v="2025-09-22T00:00:00"/>
    <s v="09"/>
    <x v="16"/>
    <s v="Mon"/>
    <d v="2025-09-22T09:44:18"/>
    <x v="982"/>
    <x v="4"/>
    <x v="17"/>
    <x v="4"/>
    <n v="8.1000000000000016E-2"/>
    <n v="0.16200000000000003"/>
    <n v="0.24299999999999999"/>
    <n v="-3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x v="1"/>
    <d v="2025-09-22T00:00:00"/>
    <s v="09"/>
    <x v="14"/>
    <s v="Mon"/>
    <d v="2025-09-22T09:44:18"/>
    <x v="982"/>
    <x v="4"/>
    <x v="17"/>
    <x v="4"/>
    <n v="7.2999999999999995E-2"/>
    <n v="0.14599999999999999"/>
    <n v="0.219"/>
    <n v="-3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x v="1"/>
    <d v="2025-09-22T00:00:00"/>
    <s v="09"/>
    <x v="15"/>
    <s v="Mon"/>
    <d v="2025-09-22T09:45:18"/>
    <x v="983"/>
    <x v="4"/>
    <x v="17"/>
    <x v="4"/>
    <n v="0.22200000000000003"/>
    <n v="0.44400000000000006"/>
    <n v="0.66600000000000004"/>
    <n v="-3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x v="1"/>
    <d v="2025-09-22T00:00:00"/>
    <s v="09"/>
    <x v="14"/>
    <s v="Mon"/>
    <d v="2025-09-22T09:45:18"/>
    <x v="983"/>
    <x v="4"/>
    <x v="17"/>
    <x v="4"/>
    <n v="4.8000000000000001E-2"/>
    <n v="9.6000000000000002E-2"/>
    <n v="0.14399999999999999"/>
    <n v="-3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x v="1"/>
    <d v="2025-09-22T00:00:00"/>
    <s v="09"/>
    <x v="16"/>
    <s v="Mon"/>
    <d v="2025-09-22T09:45:18"/>
    <x v="983"/>
    <x v="4"/>
    <x v="17"/>
    <x v="4"/>
    <n v="3.4999999999999996E-2"/>
    <n v="6.9999999999999993E-2"/>
    <n v="0.105"/>
    <n v="-3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x v="1"/>
    <d v="2025-09-22T00:00:00"/>
    <s v="09"/>
    <x v="14"/>
    <s v="Mon"/>
    <d v="2025-09-22T09:47:28"/>
    <x v="984"/>
    <x v="4"/>
    <x v="17"/>
    <x v="4"/>
    <n v="0.10800000000000001"/>
    <n v="0.21600000000000003"/>
    <n v="0.32400000000000001"/>
    <n v="-3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x v="1"/>
    <d v="2025-09-22T00:00:00"/>
    <s v="09"/>
    <x v="16"/>
    <s v="Mon"/>
    <d v="2025-09-22T09:47:28"/>
    <x v="984"/>
    <x v="4"/>
    <x v="17"/>
    <x v="4"/>
    <n v="0.10800000000000001"/>
    <n v="0.21600000000000003"/>
    <n v="0.32400000000000001"/>
    <n v="-3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x v="0"/>
    <d v="2025-09-22T00:00:00"/>
    <s v="09"/>
    <x v="14"/>
    <s v="Mon"/>
    <d v="2025-09-22T09:51:08"/>
    <x v="985"/>
    <x v="4"/>
    <x v="17"/>
    <x v="4"/>
    <n v="-0.28900000000000003"/>
    <n v="-0.57800000000000007"/>
    <n v="-0.86699999999999999"/>
    <n v="-3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x v="0"/>
    <d v="2025-09-22T00:00:00"/>
    <s v="09"/>
    <x v="16"/>
    <s v="Mon"/>
    <d v="2025-09-22T09:51:08"/>
    <x v="985"/>
    <x v="4"/>
    <x v="17"/>
    <x v="4"/>
    <n v="-0.29300000000000004"/>
    <n v="-0.58600000000000008"/>
    <n v="-0.879"/>
    <n v="-3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x v="0"/>
    <d v="2025-09-22T00:00:00"/>
    <s v="09"/>
    <x v="15"/>
    <s v="Mon"/>
    <d v="2025-09-22T09:51:08"/>
    <x v="985"/>
    <x v="4"/>
    <x v="17"/>
    <x v="4"/>
    <n v="-0.32200000000000006"/>
    <n v="-0.64400000000000013"/>
    <n v="-0.96599999999999997"/>
    <n v="-3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x v="0"/>
    <d v="2025-09-22T00:00:00"/>
    <s v="09"/>
    <x v="17"/>
    <s v="Mon"/>
    <d v="2025-09-22T09:51:28"/>
    <x v="986"/>
    <x v="4"/>
    <x v="17"/>
    <x v="4"/>
    <n v="-0.30299999999999999"/>
    <n v="-0.60599999999999998"/>
    <n v="-0.90899999999999992"/>
    <n v="-3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x v="0"/>
    <d v="2025-09-22T00:00:00"/>
    <s v="09"/>
    <x v="19"/>
    <s v="Mon"/>
    <d v="2025-09-22T09:51:28"/>
    <x v="986"/>
    <x v="4"/>
    <x v="17"/>
    <x v="4"/>
    <n v="-0.23599999999999999"/>
    <n v="-0.47199999999999998"/>
    <n v="-0.70799999999999996"/>
    <n v="-3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x v="0"/>
    <d v="2025-09-22T00:00:00"/>
    <s v="09"/>
    <x v="2"/>
    <s v="Mon"/>
    <d v="2025-09-22T09:51:28"/>
    <x v="986"/>
    <x v="4"/>
    <x v="17"/>
    <x v="4"/>
    <n v="-0.26100000000000001"/>
    <n v="-0.52200000000000002"/>
    <n v="-0.78299999999999992"/>
    <n v="-3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x v="0"/>
    <d v="2025-09-22T00:00:00"/>
    <s v="09"/>
    <x v="18"/>
    <s v="Mon"/>
    <d v="2025-09-22T09:51:29"/>
    <x v="987"/>
    <x v="4"/>
    <x v="17"/>
    <x v="4"/>
    <n v="-0.23599999999999999"/>
    <n v="-0.47199999999999998"/>
    <n v="-0.70799999999999996"/>
    <n v="-3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x v="0"/>
    <d v="2025-09-22T00:00:00"/>
    <s v="09"/>
    <x v="10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x v="0"/>
    <d v="2025-09-22T00:00:00"/>
    <s v="09"/>
    <x v="12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x v="0"/>
    <d v="2025-09-22T00:00:00"/>
    <s v="09"/>
    <x v="1"/>
    <s v="Mon"/>
    <d v="2025-09-22T09:51:29"/>
    <x v="987"/>
    <x v="4"/>
    <x v="17"/>
    <x v="4"/>
    <n v="-0.313"/>
    <n v="-0.626"/>
    <n v="-0.93899999999999995"/>
    <n v="-3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x v="0"/>
    <d v="2025-09-22T00:00:00"/>
    <s v="09"/>
    <x v="0"/>
    <s v="Mon"/>
    <d v="2025-09-22T09:51:29"/>
    <x v="987"/>
    <x v="4"/>
    <x v="17"/>
    <x v="4"/>
    <n v="-0.313"/>
    <n v="-0.626"/>
    <n v="-0.93899999999999995"/>
    <n v="-3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20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6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x v="0"/>
    <d v="2025-09-22T00:00:00"/>
    <s v="09"/>
    <x v="11"/>
    <s v="Mon"/>
    <d v="2025-09-22T09:51:30"/>
    <x v="988"/>
    <x v="4"/>
    <x v="17"/>
    <x v="4"/>
    <n v="-0.16100000000000003"/>
    <n v="-0.32200000000000006"/>
    <n v="-0.48299999999999998"/>
    <n v="-3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x v="0"/>
    <d v="2025-09-22T00:00:00"/>
    <s v="09"/>
    <x v="9"/>
    <s v="Mon"/>
    <d v="2025-09-22T09:55:38"/>
    <x v="989"/>
    <x v="4"/>
    <x v="17"/>
    <x v="4"/>
    <n v="-0.30200000000000005"/>
    <n v="-0.60400000000000009"/>
    <n v="-0.90599999999999992"/>
    <n v="-3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x v="1"/>
    <d v="2025-09-22T00:00:00"/>
    <s v="09"/>
    <x v="14"/>
    <s v="Mon"/>
    <d v="2025-09-22T09:59:38"/>
    <x v="990"/>
    <x v="4"/>
    <x v="17"/>
    <x v="4"/>
    <n v="1.9000000000000003E-2"/>
    <n v="3.8000000000000006E-2"/>
    <n v="5.6999999999999995E-2"/>
    <n v="-3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x v="1"/>
    <d v="2025-09-22T00:00:00"/>
    <s v="09"/>
    <x v="15"/>
    <s v="Mon"/>
    <d v="2025-09-22T09:59:38"/>
    <x v="990"/>
    <x v="4"/>
    <x v="17"/>
    <x v="4"/>
    <n v="0.23199999999999998"/>
    <n v="0.46399999999999997"/>
    <n v="0.69599999999999995"/>
    <n v="-3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x v="1"/>
    <d v="2025-09-22T00:00:00"/>
    <s v="10"/>
    <x v="14"/>
    <s v="Mon"/>
    <d v="2025-09-22T10:02:39"/>
    <x v="991"/>
    <x v="4"/>
    <x v="18"/>
    <x v="4"/>
    <n v="8.0000000000000016E-2"/>
    <n v="0.16000000000000003"/>
    <n v="0.24"/>
    <n v="-3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x v="0"/>
    <d v="2025-09-22T00:00:00"/>
    <s v="10"/>
    <x v="9"/>
    <s v="Mon"/>
    <d v="2025-09-22T10:03:08"/>
    <x v="992"/>
    <x v="4"/>
    <x v="18"/>
    <x v="4"/>
    <n v="-0.30000000000000004"/>
    <n v="-0.60000000000000009"/>
    <n v="-0.89999999999999991"/>
    <n v="-3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x v="1"/>
    <d v="2025-09-22T00:00:00"/>
    <s v="10"/>
    <x v="14"/>
    <s v="Mon"/>
    <d v="2025-09-22T10:09:19"/>
    <x v="993"/>
    <x v="4"/>
    <x v="18"/>
    <x v="4"/>
    <n v="0.14499999999999999"/>
    <n v="0.28999999999999998"/>
    <n v="0.435"/>
    <n v="-3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x v="1"/>
    <d v="2025-09-22T00:00:00"/>
    <s v="10"/>
    <x v="14"/>
    <s v="Mon"/>
    <d v="2025-09-22T10:12:18"/>
    <x v="994"/>
    <x v="4"/>
    <x v="18"/>
    <x v="4"/>
    <n v="0.11000000000000001"/>
    <n v="0.22000000000000003"/>
    <n v="0.33"/>
    <n v="-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x v="0"/>
    <d v="2025-09-22T00:00:00"/>
    <s v="10"/>
    <x v="15"/>
    <s v="Mon"/>
    <d v="2025-09-22T10:12:18"/>
    <x v="994"/>
    <x v="4"/>
    <x v="18"/>
    <x v="4"/>
    <n v="-0.30600000000000005"/>
    <n v="-0.6120000000000001"/>
    <n v="-0.91799999999999993"/>
    <n v="-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x v="1"/>
    <d v="2025-09-22T00:00:00"/>
    <s v="10"/>
    <x v="17"/>
    <s v="Mon"/>
    <d v="2025-09-22T10:14:58"/>
    <x v="995"/>
    <x v="4"/>
    <x v="18"/>
    <x v="4"/>
    <n v="0.22599999999999998"/>
    <n v="0.45199999999999996"/>
    <n v="0.67799999999999994"/>
    <n v="-3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x v="1"/>
    <d v="2025-09-22T00:00:00"/>
    <s v="10"/>
    <x v="20"/>
    <s v="Mon"/>
    <d v="2025-09-22T10:14:58"/>
    <x v="995"/>
    <x v="4"/>
    <x v="18"/>
    <x v="4"/>
    <n v="1.7999999999999999E-2"/>
    <n v="3.5999999999999997E-2"/>
    <n v="5.3999999999999999E-2"/>
    <n v="-3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x v="0"/>
    <d v="2025-09-22T00:00:00"/>
    <s v="10"/>
    <x v="12"/>
    <s v="Mon"/>
    <d v="2025-09-22T10:14:58"/>
    <x v="995"/>
    <x v="4"/>
    <x v="18"/>
    <x v="4"/>
    <n v="-0.309"/>
    <n v="-0.61799999999999999"/>
    <n v="-0.92699999999999994"/>
    <n v="-3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x v="1"/>
    <d v="2025-09-22T00:00:00"/>
    <s v="10"/>
    <x v="11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x v="1"/>
    <d v="2025-09-22T00:00:00"/>
    <s v="10"/>
    <x v="2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6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x v="1"/>
    <d v="2025-09-22T00:00:00"/>
    <s v="10"/>
    <x v="1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x v="1"/>
    <d v="2025-09-22T00:00:00"/>
    <s v="10"/>
    <x v="19"/>
    <s v="Mon"/>
    <d v="2025-09-22T10:14:59"/>
    <x v="996"/>
    <x v="4"/>
    <x v="18"/>
    <x v="4"/>
    <n v="0.13100000000000001"/>
    <n v="0.26200000000000001"/>
    <n v="0.39300000000000002"/>
    <n v="-3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x v="1"/>
    <d v="2025-09-22T00:00:00"/>
    <s v="10"/>
    <x v="18"/>
    <s v="Mon"/>
    <d v="2025-09-22T10:15:00"/>
    <x v="997"/>
    <x v="4"/>
    <x v="18"/>
    <x v="4"/>
    <n v="0.127"/>
    <n v="0.254"/>
    <n v="0.38100000000000001"/>
    <n v="-3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x v="1"/>
    <d v="2025-09-22T00:00:00"/>
    <s v="10"/>
    <x v="0"/>
    <s v="Mon"/>
    <d v="2025-09-22T10:15:00"/>
    <x v="997"/>
    <x v="4"/>
    <x v="18"/>
    <x v="4"/>
    <n v="8.8000000000000009E-2"/>
    <n v="0.17600000000000002"/>
    <n v="0.26400000000000001"/>
    <n v="-3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10"/>
    <s v="Mon"/>
    <d v="2025-09-22T10:15:00"/>
    <x v="997"/>
    <x v="4"/>
    <x v="18"/>
    <x v="4"/>
    <n v="0.13200000000000001"/>
    <n v="0.26400000000000001"/>
    <n v="0.39600000000000002"/>
    <n v="-3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x v="0"/>
    <d v="2025-09-22T00:00:00"/>
    <s v="10"/>
    <x v="9"/>
    <s v="Mon"/>
    <d v="2025-09-22T10:16:18"/>
    <x v="998"/>
    <x v="4"/>
    <x v="18"/>
    <x v="4"/>
    <n v="-0.29300000000000004"/>
    <n v="-0.58600000000000008"/>
    <n v="-0.879"/>
    <n v="-3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x v="1"/>
    <d v="2025-09-22T00:00:00"/>
    <s v="10"/>
    <x v="20"/>
    <s v="Mon"/>
    <d v="2025-09-22T10:19:48"/>
    <x v="999"/>
    <x v="4"/>
    <x v="18"/>
    <x v="4"/>
    <n v="0.15200000000000002"/>
    <n v="0.30400000000000005"/>
    <n v="0.45599999999999996"/>
    <n v="-3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x v="0"/>
    <d v="2025-09-22T00:00:00"/>
    <s v="10"/>
    <x v="14"/>
    <s v="Mon"/>
    <d v="2025-09-22T10:22:08"/>
    <x v="1000"/>
    <x v="4"/>
    <x v="18"/>
    <x v="4"/>
    <n v="-0.30000000000000004"/>
    <n v="-0.60000000000000009"/>
    <n v="-0.89999999999999991"/>
    <n v="-3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x v="0"/>
    <d v="2025-09-22T00:00:00"/>
    <s v="10"/>
    <x v="16"/>
    <s v="Mon"/>
    <d v="2025-09-22T10:22:08"/>
    <x v="1000"/>
    <x v="4"/>
    <x v="18"/>
    <x v="4"/>
    <n v="-0.30000000000000004"/>
    <n v="-0.60000000000000009"/>
    <n v="-0.89999999999999991"/>
    <n v="-3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x v="0"/>
    <d v="2025-09-22T00:00:00"/>
    <s v="10"/>
    <x v="17"/>
    <s v="Mon"/>
    <d v="2025-09-22T10:22:18"/>
    <x v="1001"/>
    <x v="4"/>
    <x v="18"/>
    <x v="4"/>
    <n v="-0.313"/>
    <n v="-0.626"/>
    <n v="-0.93899999999999995"/>
    <n v="-3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x v="1"/>
    <d v="2025-09-22T00:00:00"/>
    <s v="10"/>
    <x v="0"/>
    <s v="Mon"/>
    <d v="2025-09-22T10:22:18"/>
    <x v="1001"/>
    <x v="4"/>
    <x v="18"/>
    <x v="4"/>
    <n v="2.7000000000000003E-2"/>
    <n v="5.4000000000000006E-2"/>
    <n v="8.1000000000000003E-2"/>
    <n v="-3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x v="1"/>
    <d v="2025-09-22T00:00:00"/>
    <s v="10"/>
    <x v="18"/>
    <s v="Mon"/>
    <d v="2025-09-22T10:22:18"/>
    <x v="1001"/>
    <x v="4"/>
    <x v="18"/>
    <x v="4"/>
    <n v="0.15400000000000003"/>
    <n v="0.30800000000000005"/>
    <n v="0.46199999999999997"/>
    <n v="-3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20"/>
    <s v="Mon"/>
    <d v="2025-09-22T10:22:18"/>
    <x v="1001"/>
    <x v="4"/>
    <x v="18"/>
    <x v="4"/>
    <n v="0.15500000000000003"/>
    <n v="0.31000000000000005"/>
    <n v="0.46499999999999997"/>
    <n v="-3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6"/>
    <s v="Mon"/>
    <d v="2025-09-22T10:22:19"/>
    <x v="1002"/>
    <x v="4"/>
    <x v="18"/>
    <x v="4"/>
    <n v="0.15500000000000003"/>
    <n v="0.31000000000000005"/>
    <n v="0.46499999999999997"/>
    <n v="-3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x v="0"/>
    <d v="2025-09-22T00:00:00"/>
    <s v="10"/>
    <x v="20"/>
    <s v="Mon"/>
    <d v="2025-09-22T10:25:08"/>
    <x v="1003"/>
    <x v="4"/>
    <x v="18"/>
    <x v="4"/>
    <n v="-0.30299999999999999"/>
    <n v="-0.60599999999999998"/>
    <n v="-0.90899999999999992"/>
    <n v="-3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x v="0"/>
    <d v="2025-09-22T00:00:00"/>
    <s v="10"/>
    <x v="2"/>
    <s v="Mon"/>
    <d v="2025-09-22T10:25:08"/>
    <x v="1003"/>
    <x v="4"/>
    <x v="18"/>
    <x v="4"/>
    <n v="-0.255"/>
    <n v="-0.51"/>
    <n v="-0.7649999999999999"/>
    <n v="-3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x v="0"/>
    <d v="2025-09-22T00:00:00"/>
    <s v="10"/>
    <x v="18"/>
    <s v="Mon"/>
    <d v="2025-09-22T10:25:08"/>
    <x v="1003"/>
    <x v="4"/>
    <x v="18"/>
    <x v="4"/>
    <n v="-0.22700000000000001"/>
    <n v="-0.45400000000000001"/>
    <n v="-0.68099999999999994"/>
    <n v="-3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x v="0"/>
    <d v="2025-09-22T00:00:00"/>
    <s v="10"/>
    <x v="1"/>
    <s v="Mon"/>
    <d v="2025-09-22T10:25:08"/>
    <x v="1003"/>
    <x v="4"/>
    <x v="18"/>
    <x v="4"/>
    <n v="-0.30400000000000005"/>
    <n v="-0.6080000000000001"/>
    <n v="-0.91199999999999992"/>
    <n v="-3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x v="0"/>
    <d v="2025-09-22T00:00:00"/>
    <s v="10"/>
    <x v="6"/>
    <s v="Mon"/>
    <d v="2025-09-22T10:25:09"/>
    <x v="1004"/>
    <x v="4"/>
    <x v="18"/>
    <x v="4"/>
    <n v="-0.30400000000000005"/>
    <n v="-0.6080000000000001"/>
    <n v="-0.91199999999999992"/>
    <n v="-3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x v="0"/>
    <d v="2025-09-22T00:00:00"/>
    <s v="10"/>
    <x v="10"/>
    <s v="Mon"/>
    <d v="2025-09-22T10:25:09"/>
    <x v="1004"/>
    <x v="4"/>
    <x v="18"/>
    <x v="4"/>
    <n v="-0.30200000000000005"/>
    <n v="-0.60400000000000009"/>
    <n v="-0.90599999999999992"/>
    <n v="-3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x v="0"/>
    <d v="2025-09-22T00:00:00"/>
    <s v="10"/>
    <x v="11"/>
    <s v="Mon"/>
    <d v="2025-09-22T10:25:09"/>
    <x v="1004"/>
    <x v="4"/>
    <x v="18"/>
    <x v="4"/>
    <n v="-0.14899999999999999"/>
    <n v="-0.29799999999999999"/>
    <n v="-0.44700000000000001"/>
    <n v="-3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x v="0"/>
    <d v="2025-09-22T00:00:00"/>
    <s v="10"/>
    <x v="0"/>
    <s v="Mon"/>
    <d v="2025-09-22T10:25:38"/>
    <x v="1005"/>
    <x v="4"/>
    <x v="18"/>
    <x v="4"/>
    <n v="-0.35600000000000004"/>
    <n v="-0.71200000000000008"/>
    <n v="-1.0680000000000001"/>
    <n v="-3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x v="0"/>
    <d v="2025-09-22T00:00:00"/>
    <s v="10"/>
    <x v="19"/>
    <s v="Mon"/>
    <d v="2025-09-22T10:25:38"/>
    <x v="1005"/>
    <x v="4"/>
    <x v="18"/>
    <x v="4"/>
    <n v="-0.22200000000000003"/>
    <n v="-0.44400000000000006"/>
    <n v="-0.66600000000000004"/>
    <n v="-3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x v="1"/>
    <d v="2025-09-22T00:00:00"/>
    <s v="10"/>
    <x v="9"/>
    <s v="Mon"/>
    <d v="2025-09-22T10:25:48"/>
    <x v="1006"/>
    <x v="4"/>
    <x v="18"/>
    <x v="4"/>
    <n v="0.35000000000000003"/>
    <n v="0.70000000000000007"/>
    <n v="1.05"/>
    <n v="3.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x v="1"/>
    <d v="2025-09-22T00:00:00"/>
    <s v="10"/>
    <x v="21"/>
    <s v="Mon"/>
    <d v="2025-09-22T10:29:58"/>
    <x v="1007"/>
    <x v="4"/>
    <x v="18"/>
    <x v="4"/>
    <n v="0.46200000000000002"/>
    <n v="0.92400000000000004"/>
    <n v="1.3859999999999999"/>
    <n v="4.62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x v="1"/>
    <d v="2025-09-22T00:00:00"/>
    <s v="10"/>
    <x v="15"/>
    <s v="Mon"/>
    <d v="2025-09-22T10:32:18"/>
    <x v="1008"/>
    <x v="4"/>
    <x v="18"/>
    <x v="4"/>
    <n v="0.315"/>
    <n v="0.63"/>
    <n v="0.94499999999999995"/>
    <n v="3.1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6"/>
    <s v="Mon"/>
    <d v="2025-09-22T10:32:18"/>
    <x v="1008"/>
    <x v="4"/>
    <x v="18"/>
    <x v="4"/>
    <n v="8.5000000000000006E-2"/>
    <n v="0.17"/>
    <n v="0.255"/>
    <n v="-3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4"/>
    <s v="Mon"/>
    <d v="2025-09-22T10:32:18"/>
    <x v="1008"/>
    <x v="4"/>
    <x v="18"/>
    <x v="4"/>
    <n v="8.5000000000000006E-2"/>
    <n v="0.17"/>
    <n v="0.255"/>
    <n v="-3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x v="1"/>
    <d v="2025-09-22T00:00:00"/>
    <s v="10"/>
    <x v="17"/>
    <s v="Mon"/>
    <d v="2025-09-22T10:32:58"/>
    <x v="1009"/>
    <x v="4"/>
    <x v="18"/>
    <x v="4"/>
    <n v="0.22999999999999998"/>
    <n v="0.45999999999999996"/>
    <n v="0.69"/>
    <n v="-3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x v="1"/>
    <d v="2025-09-22T00:00:00"/>
    <s v="10"/>
    <x v="20"/>
    <s v="Mon"/>
    <d v="2025-09-22T10:32:58"/>
    <x v="1009"/>
    <x v="4"/>
    <x v="18"/>
    <x v="4"/>
    <n v="0.15200000000000002"/>
    <n v="0.30400000000000005"/>
    <n v="0.45599999999999996"/>
    <n v="-3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x v="1"/>
    <d v="2025-09-22T00:00:00"/>
    <s v="10"/>
    <x v="19"/>
    <s v="Mon"/>
    <d v="2025-09-22T10:32:58"/>
    <x v="1009"/>
    <x v="4"/>
    <x v="18"/>
    <x v="4"/>
    <n v="4.8000000000000001E-2"/>
    <n v="9.6000000000000002E-2"/>
    <n v="0.14399999999999999"/>
    <n v="-3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x v="1"/>
    <d v="2025-09-22T00:00:00"/>
    <s v="10"/>
    <x v="1"/>
    <s v="Mon"/>
    <d v="2025-09-22T10:32:58"/>
    <x v="1009"/>
    <x v="4"/>
    <x v="18"/>
    <x v="4"/>
    <n v="7.9000000000000015E-2"/>
    <n v="0.15800000000000003"/>
    <n v="0.23699999999999999"/>
    <n v="-3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x v="1"/>
    <d v="2025-09-22T00:00:00"/>
    <s v="10"/>
    <x v="2"/>
    <s v="Mon"/>
    <d v="2025-09-22T10:32:59"/>
    <x v="1010"/>
    <x v="4"/>
    <x v="18"/>
    <x v="4"/>
    <n v="7.8000000000000014E-2"/>
    <n v="0.15600000000000003"/>
    <n v="0.23399999999999999"/>
    <n v="-3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x v="1"/>
    <d v="2025-09-22T00:00:00"/>
    <s v="10"/>
    <x v="6"/>
    <s v="Mon"/>
    <d v="2025-09-22T10:32:59"/>
    <x v="1010"/>
    <x v="4"/>
    <x v="18"/>
    <x v="4"/>
    <n v="0.15400000000000003"/>
    <n v="0.30800000000000005"/>
    <n v="0.46199999999999997"/>
    <n v="-3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x v="1"/>
    <d v="2025-09-22T00:00:00"/>
    <s v="10"/>
    <x v="18"/>
    <s v="Mon"/>
    <d v="2025-09-22T10:32:59"/>
    <x v="1010"/>
    <x v="4"/>
    <x v="18"/>
    <x v="4"/>
    <n v="0.15300000000000002"/>
    <n v="0.30600000000000005"/>
    <n v="0.45899999999999996"/>
    <n v="-3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x v="1"/>
    <d v="2025-09-22T00:00:00"/>
    <s v="10"/>
    <x v="0"/>
    <s v="Mon"/>
    <d v="2025-09-22T10:32:59"/>
    <x v="1010"/>
    <x v="4"/>
    <x v="18"/>
    <x v="4"/>
    <n v="7.7000000000000013E-2"/>
    <n v="0.15400000000000003"/>
    <n v="0.23099999999999998"/>
    <n v="-3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x v="1"/>
    <d v="2025-09-22T00:00:00"/>
    <s v="10"/>
    <x v="11"/>
    <s v="Mon"/>
    <d v="2025-09-22T10:33:18"/>
    <x v="1011"/>
    <x v="4"/>
    <x v="18"/>
    <x v="4"/>
    <n v="0.15900000000000003"/>
    <n v="0.31800000000000006"/>
    <n v="0.47699999999999998"/>
    <n v="-3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x v="1"/>
    <d v="2025-09-22T00:00:00"/>
    <s v="10"/>
    <x v="10"/>
    <s v="Mon"/>
    <d v="2025-09-22T10:33:18"/>
    <x v="1011"/>
    <x v="4"/>
    <x v="18"/>
    <x v="4"/>
    <n v="0.16000000000000003"/>
    <n v="0.32000000000000006"/>
    <n v="0.48"/>
    <n v="-3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x v="1"/>
    <d v="2025-09-22T00:00:00"/>
    <s v="10"/>
    <x v="12"/>
    <s v="Mon"/>
    <d v="2025-09-22T10:33:18"/>
    <x v="1011"/>
    <x v="4"/>
    <x v="18"/>
    <x v="4"/>
    <n v="0.35600000000000004"/>
    <n v="0.71200000000000008"/>
    <n v="1.0680000000000001"/>
    <n v="3.56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x v="1"/>
    <d v="2025-09-22T00:00:00"/>
    <s v="10"/>
    <x v="10"/>
    <s v="Mon"/>
    <d v="2025-09-22T10:39:58"/>
    <x v="1012"/>
    <x v="4"/>
    <x v="18"/>
    <x v="4"/>
    <n v="0.15000000000000002"/>
    <n v="0.30000000000000004"/>
    <n v="0.44999999999999996"/>
    <n v="-3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x v="1"/>
    <d v="2025-09-22T00:00:00"/>
    <s v="10"/>
    <x v="20"/>
    <s v="Mon"/>
    <d v="2025-09-22T10:39:58"/>
    <x v="1012"/>
    <x v="4"/>
    <x v="18"/>
    <x v="4"/>
    <n v="0.15300000000000002"/>
    <n v="0.30600000000000005"/>
    <n v="0.45899999999999996"/>
    <n v="-3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x v="1"/>
    <d v="2025-09-22T00:00:00"/>
    <s v="10"/>
    <x v="17"/>
    <s v="Mon"/>
    <d v="2025-09-22T10:39:58"/>
    <x v="1012"/>
    <x v="4"/>
    <x v="18"/>
    <x v="4"/>
    <n v="0.219"/>
    <n v="0.438"/>
    <n v="0.65699999999999992"/>
    <n v="-3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x v="0"/>
    <d v="2025-09-22T00:00:00"/>
    <s v="10"/>
    <x v="11"/>
    <s v="Mon"/>
    <d v="2025-09-22T10:39:58"/>
    <x v="1012"/>
    <x v="4"/>
    <x v="18"/>
    <x v="4"/>
    <n v="-0.16300000000000001"/>
    <n v="-0.32600000000000001"/>
    <n v="-0.48899999999999993"/>
    <n v="-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x v="1"/>
    <d v="2025-09-22T00:00:00"/>
    <s v="10"/>
    <x v="6"/>
    <s v="Mon"/>
    <d v="2025-09-22T10:39:59"/>
    <x v="1013"/>
    <x v="4"/>
    <x v="18"/>
    <x v="4"/>
    <n v="0.14099999999999999"/>
    <n v="0.28199999999999997"/>
    <n v="0.42299999999999999"/>
    <n v="-3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x v="0"/>
    <d v="2025-09-22T00:00:00"/>
    <s v="10"/>
    <x v="18"/>
    <s v="Mon"/>
    <d v="2025-09-22T10:39:59"/>
    <x v="1013"/>
    <x v="4"/>
    <x v="18"/>
    <x v="4"/>
    <n v="-0.22200000000000003"/>
    <n v="-0.44400000000000006"/>
    <n v="-0.66600000000000004"/>
    <n v="-3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x v="1"/>
    <d v="2025-09-22T00:00:00"/>
    <s v="10"/>
    <x v="0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x v="1"/>
    <d v="2025-09-22T00:00:00"/>
    <s v="10"/>
    <x v="1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x v="1"/>
    <d v="2025-09-22T00:00:00"/>
    <s v="10"/>
    <x v="2"/>
    <s v="Mon"/>
    <d v="2025-09-22T10:40:08"/>
    <x v="1014"/>
    <x v="4"/>
    <x v="18"/>
    <x v="4"/>
    <n v="0.36600000000000005"/>
    <n v="0.7320000000000001"/>
    <n v="1.0980000000000001"/>
    <n v="3.66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x v="1"/>
    <d v="2025-09-22T00:00:00"/>
    <s v="10"/>
    <x v="19"/>
    <s v="Mon"/>
    <d v="2025-09-22T10:41:18"/>
    <x v="1015"/>
    <x v="4"/>
    <x v="18"/>
    <x v="4"/>
    <n v="0.33"/>
    <n v="0.66"/>
    <n v="0.98999999999999988"/>
    <n v="3.3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x v="1"/>
    <d v="2025-09-22T00:00:00"/>
    <s v="10"/>
    <x v="18"/>
    <s v="Mon"/>
    <d v="2025-09-22T10:47:28"/>
    <x v="1016"/>
    <x v="4"/>
    <x v="18"/>
    <x v="4"/>
    <n v="0.15300000000000002"/>
    <n v="0.30600000000000005"/>
    <n v="0.45899999999999996"/>
    <n v="-3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x v="1"/>
    <d v="2025-09-22T00:00:00"/>
    <s v="10"/>
    <x v="22"/>
    <s v="Mon"/>
    <d v="2025-09-22T10:56:58"/>
    <x v="1017"/>
    <x v="4"/>
    <x v="18"/>
    <x v="4"/>
    <n v="0.60599999999999998"/>
    <n v="1.212"/>
    <n v="1.8179999999999998"/>
    <n v="6.06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x v="1"/>
    <d v="2025-09-22T00:00:00"/>
    <s v="11"/>
    <x v="23"/>
    <s v="Mon"/>
    <d v="2025-09-22T11:01:58"/>
    <x v="1018"/>
    <x v="4"/>
    <x v="19"/>
    <x v="4"/>
    <n v="0.34600000000000003"/>
    <n v="0.69200000000000006"/>
    <n v="1.038"/>
    <n v="3.46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x v="1"/>
    <d v="2025-09-22T00:00:00"/>
    <s v="11"/>
    <x v="24"/>
    <s v="Mon"/>
    <d v="2025-09-22T11:01:58"/>
    <x v="1018"/>
    <x v="4"/>
    <x v="19"/>
    <x v="4"/>
    <n v="0.34600000000000003"/>
    <n v="0.69200000000000006"/>
    <n v="1.038"/>
    <n v="3.46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x v="1"/>
    <d v="2025-09-22T00:00:00"/>
    <s v="11"/>
    <x v="14"/>
    <s v="Mon"/>
    <d v="2025-09-22T11:07:18"/>
    <x v="1019"/>
    <x v="4"/>
    <x v="19"/>
    <x v="4"/>
    <n v="0.20699999999999999"/>
    <n v="0.41399999999999998"/>
    <n v="0.62099999999999989"/>
    <n v="-3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x v="1"/>
    <d v="2025-09-22T00:00:00"/>
    <s v="11"/>
    <x v="16"/>
    <s v="Mon"/>
    <d v="2025-09-22T11:07:18"/>
    <x v="1019"/>
    <x v="4"/>
    <x v="19"/>
    <x v="4"/>
    <n v="0.20499999999999999"/>
    <n v="0.41"/>
    <n v="0.61499999999999988"/>
    <n v="-3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x v="1"/>
    <d v="2025-09-22T00:00:00"/>
    <s v="11"/>
    <x v="14"/>
    <s v="Mon"/>
    <d v="2025-09-22T11:09:48"/>
    <x v="1020"/>
    <x v="4"/>
    <x v="19"/>
    <x v="4"/>
    <n v="5.3000000000000005E-2"/>
    <n v="0.10600000000000001"/>
    <n v="0.159"/>
    <n v="-3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x v="1"/>
    <d v="2025-09-22T00:00:00"/>
    <s v="11"/>
    <x v="15"/>
    <s v="Mon"/>
    <d v="2025-09-22T11:09:48"/>
    <x v="1020"/>
    <x v="4"/>
    <x v="19"/>
    <x v="4"/>
    <n v="0.315"/>
    <n v="0.63"/>
    <n v="0.94499999999999995"/>
    <n v="3.1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x v="1"/>
    <d v="2025-09-22T00:00:00"/>
    <s v="11"/>
    <x v="16"/>
    <s v="Mon"/>
    <d v="2025-09-22T11:09:48"/>
    <x v="1020"/>
    <x v="4"/>
    <x v="19"/>
    <x v="4"/>
    <n v="0.06"/>
    <n v="0.12"/>
    <n v="0.18"/>
    <n v="-3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x v="1"/>
    <d v="2025-09-22T00:00:00"/>
    <s v="11"/>
    <x v="17"/>
    <s v="Mon"/>
    <d v="2025-09-22T11:10:28"/>
    <x v="1021"/>
    <x v="4"/>
    <x v="19"/>
    <x v="4"/>
    <n v="0.22599999999999998"/>
    <n v="0.45199999999999996"/>
    <n v="0.67799999999999994"/>
    <n v="-3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x v="1"/>
    <d v="2025-09-22T00:00:00"/>
    <s v="11"/>
    <x v="19"/>
    <s v="Mon"/>
    <d v="2025-09-22T11:10:28"/>
    <x v="1021"/>
    <x v="4"/>
    <x v="19"/>
    <x v="4"/>
    <n v="0.30200000000000005"/>
    <n v="0.60400000000000009"/>
    <n v="0.90599999999999992"/>
    <n v="3.0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x v="1"/>
    <d v="2025-09-22T00:00:00"/>
    <s v="11"/>
    <x v="12"/>
    <s v="Mon"/>
    <d v="2025-09-22T11:10:28"/>
    <x v="1021"/>
    <x v="4"/>
    <x v="19"/>
    <x v="4"/>
    <n v="0.35000000000000003"/>
    <n v="0.70000000000000007"/>
    <n v="1.05"/>
    <n v="3.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x v="1"/>
    <d v="2025-09-22T00:00:00"/>
    <s v="11"/>
    <x v="1"/>
    <s v="Mon"/>
    <d v="2025-09-22T11:10:28"/>
    <x v="1021"/>
    <x v="4"/>
    <x v="19"/>
    <x v="4"/>
    <n v="1.6E-2"/>
    <n v="3.2000000000000001E-2"/>
    <n v="4.8000000000000001E-2"/>
    <n v="-3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x v="1"/>
    <d v="2025-09-22T00:00:00"/>
    <s v="11"/>
    <x v="11"/>
    <s v="Mon"/>
    <d v="2025-09-22T11:10:29"/>
    <x v="1022"/>
    <x v="4"/>
    <x v="19"/>
    <x v="4"/>
    <n v="1.6E-2"/>
    <n v="3.2000000000000001E-2"/>
    <n v="4.8000000000000001E-2"/>
    <n v="-3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20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6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x v="1"/>
    <d v="2025-09-22T00:00:00"/>
    <s v="11"/>
    <x v="18"/>
    <s v="Mon"/>
    <d v="2025-09-22T11:10:29"/>
    <x v="1022"/>
    <x v="4"/>
    <x v="19"/>
    <x v="4"/>
    <n v="0.16300000000000001"/>
    <n v="0.32600000000000001"/>
    <n v="0.48899999999999993"/>
    <n v="-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x v="1"/>
    <d v="2025-09-22T00:00:00"/>
    <s v="11"/>
    <x v="10"/>
    <s v="Mon"/>
    <d v="2025-09-22T11:10:30"/>
    <x v="1023"/>
    <x v="4"/>
    <x v="19"/>
    <x v="4"/>
    <n v="7.000000000000001E-3"/>
    <n v="1.4000000000000002E-2"/>
    <n v="2.1000000000000001E-2"/>
    <n v="-3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2"/>
    <s v="Mon"/>
    <d v="2025-09-22T11:10:30"/>
    <x v="1023"/>
    <x v="4"/>
    <x v="19"/>
    <x v="4"/>
    <n v="5.000000000000001E-3"/>
    <n v="1.0000000000000002E-2"/>
    <n v="1.4999999999999999E-2"/>
    <n v="-3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0"/>
    <s v="Mon"/>
    <d v="2025-09-22T11:10:30"/>
    <x v="1023"/>
    <x v="4"/>
    <x v="19"/>
    <x v="4"/>
    <n v="5.000000000000001E-3"/>
    <n v="1.0000000000000002E-2"/>
    <n v="1.4999999999999999E-2"/>
    <n v="-3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x v="1"/>
    <d v="2025-09-22T00:00:00"/>
    <s v="11"/>
    <x v="2"/>
    <s v="Mon"/>
    <d v="2025-09-22T11:13:38"/>
    <x v="1024"/>
    <x v="4"/>
    <x v="19"/>
    <x v="4"/>
    <n v="1.2E-2"/>
    <n v="2.4E-2"/>
    <n v="3.5999999999999997E-2"/>
    <n v="-3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x v="1"/>
    <d v="2025-09-22T00:00:00"/>
    <s v="11"/>
    <x v="10"/>
    <s v="Mon"/>
    <d v="2025-09-22T11:13:38"/>
    <x v="1024"/>
    <x v="4"/>
    <x v="19"/>
    <x v="4"/>
    <n v="0.15300000000000002"/>
    <n v="0.30600000000000005"/>
    <n v="0.45899999999999996"/>
    <n v="-3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x v="1"/>
    <d v="2025-09-22T00:00:00"/>
    <s v="11"/>
    <x v="0"/>
    <s v="Mon"/>
    <d v="2025-09-22T11:13:38"/>
    <x v="1024"/>
    <x v="4"/>
    <x v="19"/>
    <x v="4"/>
    <n v="1.3000000000000001E-2"/>
    <n v="2.6000000000000002E-2"/>
    <n v="3.9E-2"/>
    <n v="-3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x v="1"/>
    <d v="2025-09-22T00:00:00"/>
    <s v="11"/>
    <x v="9"/>
    <s v="Mon"/>
    <d v="2025-09-22T11:14:18"/>
    <x v="1025"/>
    <x v="4"/>
    <x v="19"/>
    <x v="4"/>
    <n v="0.36200000000000004"/>
    <n v="0.72400000000000009"/>
    <n v="1.0860000000000001"/>
    <n v="3.62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x v="1"/>
    <d v="2025-09-22T00:00:00"/>
    <s v="11"/>
    <x v="22"/>
    <s v="Mon"/>
    <d v="2025-09-22T11:19:58"/>
    <x v="1026"/>
    <x v="4"/>
    <x v="19"/>
    <x v="4"/>
    <n v="0.35099999999999998"/>
    <n v="0.70199999999999996"/>
    <n v="1.0529999999999999"/>
    <n v="3.51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x v="1"/>
    <d v="2025-09-22T00:00:00"/>
    <s v="11"/>
    <x v="21"/>
    <s v="Mon"/>
    <d v="2025-09-22T11:19:59"/>
    <x v="1027"/>
    <x v="4"/>
    <x v="19"/>
    <x v="4"/>
    <n v="0.16300000000000001"/>
    <n v="0.32600000000000001"/>
    <n v="0.48899999999999993"/>
    <n v="-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6"/>
    <s v="Mon"/>
    <d v="2025-09-22T11:27:08"/>
    <x v="1028"/>
    <x v="4"/>
    <x v="19"/>
    <x v="4"/>
    <n v="0.21200000000000002"/>
    <n v="0.42400000000000004"/>
    <n v="0.63600000000000001"/>
    <n v="-3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4"/>
    <s v="Mon"/>
    <d v="2025-09-22T11:27:08"/>
    <x v="1028"/>
    <x v="4"/>
    <x v="19"/>
    <x v="4"/>
    <n v="0.21200000000000002"/>
    <n v="0.42400000000000004"/>
    <n v="0.63600000000000001"/>
    <n v="-3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x v="1"/>
    <d v="2025-09-22T00:00:00"/>
    <s v="11"/>
    <x v="20"/>
    <s v="Mon"/>
    <d v="2025-09-22T11:27:28"/>
    <x v="1029"/>
    <x v="4"/>
    <x v="19"/>
    <x v="4"/>
    <n v="8.0000000000000002E-3"/>
    <n v="1.6E-2"/>
    <n v="2.4E-2"/>
    <n v="-3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x v="1"/>
    <d v="2025-09-22T00:00:00"/>
    <s v="11"/>
    <x v="6"/>
    <s v="Mon"/>
    <d v="2025-09-22T11:27:28"/>
    <x v="1029"/>
    <x v="4"/>
    <x v="19"/>
    <x v="4"/>
    <n v="8.0000000000000002E-3"/>
    <n v="1.6E-2"/>
    <n v="2.4E-2"/>
    <n v="-3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x v="1"/>
    <d v="2025-09-22T00:00:00"/>
    <s v="11"/>
    <x v="17"/>
    <s v="Mon"/>
    <d v="2025-09-22T11:27:28"/>
    <x v="1029"/>
    <x v="4"/>
    <x v="19"/>
    <x v="4"/>
    <n v="0.20600000000000002"/>
    <n v="0.41200000000000003"/>
    <n v="0.61799999999999999"/>
    <n v="-3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x v="1"/>
    <d v="2025-09-22T00:00:00"/>
    <s v="11"/>
    <x v="18"/>
    <s v="Mon"/>
    <d v="2025-09-22T11:27:28"/>
    <x v="1029"/>
    <x v="4"/>
    <x v="19"/>
    <x v="4"/>
    <n v="0.13600000000000001"/>
    <n v="0.27200000000000002"/>
    <n v="0.40800000000000003"/>
    <n v="-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x v="1"/>
    <d v="2025-09-22T00:00:00"/>
    <s v="11"/>
    <x v="1"/>
    <s v="Mon"/>
    <d v="2025-09-22T11:27:28"/>
    <x v="1029"/>
    <x v="4"/>
    <x v="19"/>
    <x v="4"/>
    <n v="0.34400000000000003"/>
    <n v="0.68800000000000006"/>
    <n v="1.032"/>
    <n v="3.44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x v="1"/>
    <d v="2025-09-22T00:00:00"/>
    <s v="11"/>
    <x v="2"/>
    <s v="Mon"/>
    <d v="2025-09-22T11:28:48"/>
    <x v="1030"/>
    <x v="4"/>
    <x v="19"/>
    <x v="4"/>
    <n v="0.03"/>
    <n v="0.06"/>
    <n v="0.09"/>
    <n v="-3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x v="1"/>
    <d v="2025-09-22T00:00:00"/>
    <s v="11"/>
    <x v="0"/>
    <s v="Mon"/>
    <d v="2025-09-22T11:28:48"/>
    <x v="1030"/>
    <x v="4"/>
    <x v="19"/>
    <x v="4"/>
    <n v="3.2000000000000001E-2"/>
    <n v="6.4000000000000001E-2"/>
    <n v="9.6000000000000002E-2"/>
    <n v="-3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x v="1"/>
    <d v="2025-09-22T00:00:00"/>
    <s v="11"/>
    <x v="10"/>
    <s v="Mon"/>
    <d v="2025-09-22T11:38:07"/>
    <x v="1031"/>
    <x v="4"/>
    <x v="19"/>
    <x v="4"/>
    <n v="0.15300000000000002"/>
    <n v="0.30600000000000005"/>
    <n v="0.45899999999999996"/>
    <n v="-3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x v="1"/>
    <d v="2025-09-22T00:00:00"/>
    <s v="11"/>
    <x v="11"/>
    <s v="Mon"/>
    <d v="2025-09-22T11:38:08"/>
    <x v="1032"/>
    <x v="4"/>
    <x v="19"/>
    <x v="4"/>
    <n v="0.15300000000000002"/>
    <n v="0.30600000000000005"/>
    <n v="0.45899999999999996"/>
    <n v="-3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x v="1"/>
    <d v="2025-09-22T00:00:00"/>
    <s v="11"/>
    <x v="0"/>
    <s v="Mon"/>
    <d v="2025-09-22T11:38:47"/>
    <x v="1033"/>
    <x v="4"/>
    <x v="19"/>
    <x v="4"/>
    <n v="0.31400000000000006"/>
    <n v="0.62800000000000011"/>
    <n v="0.94199999999999995"/>
    <n v="3.14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x v="1"/>
    <d v="2025-09-22T00:00:00"/>
    <s v="11"/>
    <x v="6"/>
    <s v="Mon"/>
    <d v="2025-09-22T11:39:07"/>
    <x v="1034"/>
    <x v="4"/>
    <x v="19"/>
    <x v="4"/>
    <n v="0.14599999999999999"/>
    <n v="0.29199999999999998"/>
    <n v="0.438"/>
    <n v="-3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x v="1"/>
    <d v="2025-09-22T00:00:00"/>
    <s v="11"/>
    <x v="2"/>
    <s v="Mon"/>
    <d v="2025-09-22T11:39:08"/>
    <x v="1035"/>
    <x v="4"/>
    <x v="19"/>
    <x v="4"/>
    <n v="0.32100000000000001"/>
    <n v="0.64200000000000002"/>
    <n v="0.96299999999999997"/>
    <n v="3.21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x v="1"/>
    <d v="2025-09-22T00:00:00"/>
    <s v="11"/>
    <x v="20"/>
    <s v="Mon"/>
    <d v="2025-09-22T11:39:08"/>
    <x v="1035"/>
    <x v="4"/>
    <x v="19"/>
    <x v="4"/>
    <n v="0.16600000000000001"/>
    <n v="0.33200000000000002"/>
    <n v="0.49799999999999994"/>
    <n v="-3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x v="1"/>
    <d v="2025-09-22T00:00:00"/>
    <s v="11"/>
    <x v="21"/>
    <s v="Mon"/>
    <d v="2025-09-22T11:39:58"/>
    <x v="1036"/>
    <x v="4"/>
    <x v="19"/>
    <x v="4"/>
    <n v="5.5000000000000007E-2"/>
    <n v="0.11000000000000001"/>
    <n v="0.16500000000000001"/>
    <n v="-3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x v="1"/>
    <d v="2025-09-22T00:00:00"/>
    <s v="11"/>
    <x v="17"/>
    <s v="Mon"/>
    <d v="2025-09-22T11:47:38"/>
    <x v="1037"/>
    <x v="4"/>
    <x v="19"/>
    <x v="4"/>
    <n v="0.22599999999999998"/>
    <n v="0.45199999999999996"/>
    <n v="0.67799999999999994"/>
    <n v="-3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x v="0"/>
    <d v="2025-09-22T00:00:00"/>
    <s v="11"/>
    <x v="11"/>
    <s v="Mon"/>
    <d v="2025-09-22T11:47:38"/>
    <x v="1037"/>
    <x v="4"/>
    <x v="19"/>
    <x v="4"/>
    <n v="-0.15400000000000003"/>
    <n v="-0.30800000000000005"/>
    <n v="-0.46199999999999997"/>
    <n v="-3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x v="1"/>
    <d v="2025-09-22T00:00:00"/>
    <s v="11"/>
    <x v="18"/>
    <s v="Mon"/>
    <d v="2025-09-22T11:47:38"/>
    <x v="1037"/>
    <x v="4"/>
    <x v="19"/>
    <x v="4"/>
    <n v="0.15000000000000002"/>
    <n v="0.30000000000000004"/>
    <n v="0.44999999999999996"/>
    <n v="-3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x v="1"/>
    <d v="2025-09-22T00:00:00"/>
    <s v="11"/>
    <x v="6"/>
    <s v="Mon"/>
    <d v="2025-09-22T11:47:38"/>
    <x v="1037"/>
    <x v="4"/>
    <x v="19"/>
    <x v="4"/>
    <n v="0.14799999999999999"/>
    <n v="0.29599999999999999"/>
    <n v="0.44400000000000001"/>
    <n v="-3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x v="1"/>
    <d v="2025-09-22T00:00:00"/>
    <s v="11"/>
    <x v="2"/>
    <s v="Mon"/>
    <d v="2025-09-22T11:47:38"/>
    <x v="1037"/>
    <x v="4"/>
    <x v="19"/>
    <x v="4"/>
    <n v="0.30499999999999999"/>
    <n v="0.61"/>
    <n v="0.91499999999999992"/>
    <n v="3.05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x v="1"/>
    <d v="2025-09-22T00:00:00"/>
    <s v="11"/>
    <x v="10"/>
    <s v="Mon"/>
    <d v="2025-09-22T11:47:39"/>
    <x v="1038"/>
    <x v="4"/>
    <x v="19"/>
    <x v="4"/>
    <n v="0.14799999999999999"/>
    <n v="0.29599999999999999"/>
    <n v="0.44400000000000001"/>
    <n v="-3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x v="1"/>
    <d v="2025-09-22T00:00:00"/>
    <s v="11"/>
    <x v="1"/>
    <s v="Mon"/>
    <d v="2025-09-22T11:47:39"/>
    <x v="1038"/>
    <x v="4"/>
    <x v="19"/>
    <x v="4"/>
    <n v="0.35499999999999998"/>
    <n v="0.71"/>
    <n v="1.0649999999999999"/>
    <n v="3.55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0"/>
    <s v="Mon"/>
    <d v="2025-09-22T11:47:39"/>
    <x v="1038"/>
    <x v="4"/>
    <x v="19"/>
    <x v="4"/>
    <n v="0.307"/>
    <n v="0.61399999999999999"/>
    <n v="0.92099999999999993"/>
    <n v="3.07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19"/>
    <s v="Mon"/>
    <d v="2025-09-22T11:47:39"/>
    <x v="1038"/>
    <x v="4"/>
    <x v="19"/>
    <x v="4"/>
    <n v="0.307"/>
    <n v="0.61399999999999999"/>
    <n v="0.92099999999999993"/>
    <n v="3.07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x v="1"/>
    <d v="2025-09-22T00:00:00"/>
    <s v="11"/>
    <x v="20"/>
    <s v="Mon"/>
    <d v="2025-09-22T11:47:40"/>
    <x v="1039"/>
    <x v="4"/>
    <x v="19"/>
    <x v="4"/>
    <n v="0.15200000000000002"/>
    <n v="0.30400000000000005"/>
    <n v="0.45599999999999996"/>
    <n v="-3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x v="1"/>
    <d v="2025-09-22T00:00:00"/>
    <s v="11"/>
    <x v="12"/>
    <s v="Mon"/>
    <d v="2025-09-22T11:47:40"/>
    <x v="1039"/>
    <x v="4"/>
    <x v="19"/>
    <x v="4"/>
    <n v="0.36499999999999999"/>
    <n v="0.73"/>
    <n v="1.095"/>
    <n v="3.6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x v="1"/>
    <d v="2025-09-22T00:00:00"/>
    <s v="11"/>
    <x v="16"/>
    <s v="Mon"/>
    <d v="2025-09-22T11:48:07"/>
    <x v="1040"/>
    <x v="4"/>
    <x v="19"/>
    <x v="4"/>
    <n v="0.22400000000000003"/>
    <n v="0.44800000000000006"/>
    <n v="0.67200000000000004"/>
    <n v="-3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x v="1"/>
    <d v="2025-09-22T00:00:00"/>
    <s v="11"/>
    <x v="14"/>
    <s v="Mon"/>
    <d v="2025-09-22T11:48:08"/>
    <x v="1041"/>
    <x v="4"/>
    <x v="19"/>
    <x v="4"/>
    <n v="0.22599999999999998"/>
    <n v="0.45199999999999996"/>
    <n v="0.67799999999999994"/>
    <n v="-3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x v="1"/>
    <d v="2025-09-22T00:00:00"/>
    <s v="11"/>
    <x v="15"/>
    <s v="Mon"/>
    <d v="2025-09-22T11:48:08"/>
    <x v="1041"/>
    <x v="4"/>
    <x v="19"/>
    <x v="4"/>
    <n v="0.317"/>
    <n v="0.63400000000000001"/>
    <n v="0.95099999999999996"/>
    <n v="3.17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x v="1"/>
    <d v="2025-09-22T00:00:00"/>
    <s v="11"/>
    <x v="9"/>
    <s v="Mon"/>
    <d v="2025-09-22T11:50:17"/>
    <x v="1042"/>
    <x v="4"/>
    <x v="19"/>
    <x v="4"/>
    <n v="0.35800000000000004"/>
    <n v="0.71600000000000008"/>
    <n v="1.0740000000000001"/>
    <n v="3.58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x v="1"/>
    <d v="2025-09-22T00:00:00"/>
    <s v="12"/>
    <x v="8"/>
    <s v="Mon"/>
    <d v="2025-09-22T12:00:17"/>
    <x v="1043"/>
    <x v="4"/>
    <x v="20"/>
    <x v="4"/>
    <n v="0.35000000000000003"/>
    <n v="0.70000000000000007"/>
    <n v="1.05"/>
    <n v="3.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x v="1"/>
    <d v="2025-09-22T00:00:00"/>
    <s v="12"/>
    <x v="3"/>
    <s v="Mon"/>
    <d v="2025-09-22T12:02:49"/>
    <x v="1044"/>
    <x v="4"/>
    <x v="20"/>
    <x v="4"/>
    <n v="0.45"/>
    <n v="0.9"/>
    <n v="1.3499999999999999"/>
    <n v="4.5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x v="1"/>
    <d v="2025-09-22T00:00:00"/>
    <s v="12"/>
    <x v="22"/>
    <s v="Mon"/>
    <d v="2025-09-22T12:04:17"/>
    <x v="1045"/>
    <x v="4"/>
    <x v="20"/>
    <x v="4"/>
    <n v="0.63900000000000001"/>
    <n v="1.278"/>
    <n v="1.9169999999999998"/>
    <n v="6.39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x v="1"/>
    <d v="2025-09-22T00:00:00"/>
    <s v="12"/>
    <x v="21"/>
    <s v="Mon"/>
    <d v="2025-09-22T12:04:58"/>
    <x v="1046"/>
    <x v="4"/>
    <x v="20"/>
    <x v="4"/>
    <n v="0.45500000000000002"/>
    <n v="0.91"/>
    <n v="1.365"/>
    <n v="4.5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x v="1"/>
    <d v="2025-09-22T00:00:00"/>
    <s v="12"/>
    <x v="14"/>
    <s v="Mon"/>
    <d v="2025-09-22T12:22:08"/>
    <x v="1047"/>
    <x v="4"/>
    <x v="20"/>
    <x v="4"/>
    <n v="9.0000000000000011E-2"/>
    <n v="0.18000000000000002"/>
    <n v="0.27"/>
    <n v="-3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x v="1"/>
    <d v="2025-09-22T00:00:00"/>
    <s v="12"/>
    <x v="16"/>
    <s v="Mon"/>
    <d v="2025-09-22T12:22:17"/>
    <x v="1048"/>
    <x v="4"/>
    <x v="20"/>
    <x v="4"/>
    <n v="4.7E-2"/>
    <n v="9.4E-2"/>
    <n v="0.14099999999999999"/>
    <n v="-3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x v="0"/>
    <d v="2025-09-22T00:00:00"/>
    <s v="12"/>
    <x v="15"/>
    <s v="Mon"/>
    <d v="2025-09-22T12:24:37"/>
    <x v="1049"/>
    <x v="4"/>
    <x v="20"/>
    <x v="4"/>
    <n v="-0.30000000000000004"/>
    <n v="-0.60000000000000009"/>
    <n v="-0.89999999999999991"/>
    <n v="-3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x v="1"/>
    <d v="2025-09-22T00:00:00"/>
    <s v="12"/>
    <x v="16"/>
    <s v="Mon"/>
    <d v="2025-09-22T12:24:38"/>
    <x v="1050"/>
    <x v="4"/>
    <x v="20"/>
    <x v="4"/>
    <n v="6.8000000000000005E-2"/>
    <n v="0.13600000000000001"/>
    <n v="0.20400000000000001"/>
    <n v="-3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x v="1"/>
    <d v="2025-09-22T00:00:00"/>
    <s v="12"/>
    <x v="14"/>
    <s v="Mon"/>
    <d v="2025-09-22T12:24:38"/>
    <x v="1050"/>
    <x v="4"/>
    <x v="20"/>
    <x v="4"/>
    <n v="7.2999999999999995E-2"/>
    <n v="0.14599999999999999"/>
    <n v="0.219"/>
    <n v="-3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x v="0"/>
    <d v="2025-09-22T00:00:00"/>
    <s v="12"/>
    <x v="17"/>
    <s v="Mon"/>
    <d v="2025-09-22T12:26:08"/>
    <x v="1051"/>
    <x v="4"/>
    <x v="20"/>
    <x v="4"/>
    <n v="-0.30299999999999999"/>
    <n v="-0.60599999999999998"/>
    <n v="-0.90899999999999992"/>
    <n v="-3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x v="1"/>
    <d v="2025-09-22T00:00:00"/>
    <s v="12"/>
    <x v="1"/>
    <s v="Mon"/>
    <d v="2025-09-22T12:26:08"/>
    <x v="1051"/>
    <x v="4"/>
    <x v="20"/>
    <x v="4"/>
    <n v="1.0000000000000002E-2"/>
    <n v="2.0000000000000004E-2"/>
    <n v="0.03"/>
    <n v="-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20"/>
    <s v="Mon"/>
    <d v="2025-09-22T12:26:08"/>
    <x v="1051"/>
    <x v="4"/>
    <x v="20"/>
    <x v="4"/>
    <n v="0.14899999999999999"/>
    <n v="0.29799999999999999"/>
    <n v="0.44700000000000001"/>
    <n v="-3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x v="1"/>
    <d v="2025-09-22T00:00:00"/>
    <s v="12"/>
    <x v="18"/>
    <s v="Mon"/>
    <d v="2025-09-22T12:26:08"/>
    <x v="1051"/>
    <x v="4"/>
    <x v="20"/>
    <x v="4"/>
    <n v="0.14899999999999999"/>
    <n v="0.29799999999999999"/>
    <n v="0.44700000000000001"/>
    <n v="-3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x v="1"/>
    <d v="2025-09-22T00:00:00"/>
    <s v="12"/>
    <x v="2"/>
    <s v="Mon"/>
    <d v="2025-09-22T12:26:09"/>
    <x v="1052"/>
    <x v="4"/>
    <x v="20"/>
    <x v="4"/>
    <n v="1.0000000000000002E-2"/>
    <n v="2.0000000000000004E-2"/>
    <n v="0.03"/>
    <n v="-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1"/>
    <s v="Mon"/>
    <d v="2025-09-22T12:26:09"/>
    <x v="1052"/>
    <x v="4"/>
    <x v="20"/>
    <x v="4"/>
    <n v="0.14899999999999999"/>
    <n v="0.29799999999999999"/>
    <n v="0.44700000000000001"/>
    <n v="-3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x v="0"/>
    <d v="2025-09-22T00:00:00"/>
    <s v="12"/>
    <x v="12"/>
    <s v="Mon"/>
    <d v="2025-09-22T12:26:09"/>
    <x v="1052"/>
    <x v="4"/>
    <x v="20"/>
    <x v="4"/>
    <n v="-0.30800000000000005"/>
    <n v="-0.6160000000000001"/>
    <n v="-0.92399999999999993"/>
    <n v="-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x v="0"/>
    <d v="2025-09-22T00:00:00"/>
    <s v="12"/>
    <x v="19"/>
    <s v="Mon"/>
    <d v="2025-09-22T12:26:09"/>
    <x v="1052"/>
    <x v="4"/>
    <x v="20"/>
    <x v="4"/>
    <n v="-0.24300000000000002"/>
    <n v="-0.48600000000000004"/>
    <n v="-0.72899999999999998"/>
    <n v="-3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0"/>
    <s v="Mon"/>
    <d v="2025-09-22T12:26:09"/>
    <x v="1052"/>
    <x v="4"/>
    <x v="20"/>
    <x v="4"/>
    <n v="0.14899999999999999"/>
    <n v="0.29799999999999999"/>
    <n v="0.44700000000000001"/>
    <n v="-3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x v="1"/>
    <d v="2025-09-22T00:00:00"/>
    <s v="12"/>
    <x v="6"/>
    <s v="Mon"/>
    <d v="2025-09-22T12:26:10"/>
    <x v="1053"/>
    <x v="4"/>
    <x v="20"/>
    <x v="4"/>
    <n v="0.15700000000000003"/>
    <n v="0.31400000000000006"/>
    <n v="0.47099999999999997"/>
    <n v="-3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x v="1"/>
    <d v="2025-09-22T00:00:00"/>
    <s v="12"/>
    <x v="0"/>
    <s v="Mon"/>
    <d v="2025-09-22T12:26:10"/>
    <x v="1053"/>
    <x v="4"/>
    <x v="20"/>
    <x v="4"/>
    <n v="1.9000000000000003E-2"/>
    <n v="3.8000000000000006E-2"/>
    <n v="5.6999999999999995E-2"/>
    <n v="-3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6"/>
    <s v="Mon"/>
    <d v="2025-09-22T12:28:27"/>
    <x v="1054"/>
    <x v="4"/>
    <x v="20"/>
    <x v="4"/>
    <n v="-0.30099999999999999"/>
    <n v="-0.60199999999999998"/>
    <n v="-0.90299999999999991"/>
    <n v="-3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4"/>
    <s v="Mon"/>
    <d v="2025-09-22T12:28:28"/>
    <x v="1055"/>
    <x v="4"/>
    <x v="20"/>
    <x v="4"/>
    <n v="-0.30099999999999999"/>
    <n v="-0.60199999999999998"/>
    <n v="-0.90299999999999991"/>
    <n v="-3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x v="0"/>
    <d v="2025-09-22T00:00:00"/>
    <s v="12"/>
    <x v="18"/>
    <s v="Mon"/>
    <d v="2025-09-22T12:29:27"/>
    <x v="1056"/>
    <x v="4"/>
    <x v="20"/>
    <x v="4"/>
    <n v="-0.23199999999999998"/>
    <n v="-0.46399999999999997"/>
    <n v="-0.69599999999999995"/>
    <n v="-3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2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6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1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x v="0"/>
    <d v="2025-09-22T00:00:00"/>
    <s v="12"/>
    <x v="11"/>
    <s v="Mon"/>
    <d v="2025-09-22T12:29:28"/>
    <x v="1057"/>
    <x v="4"/>
    <x v="20"/>
    <x v="4"/>
    <n v="-0.15200000000000002"/>
    <n v="-0.30400000000000005"/>
    <n v="-0.45599999999999996"/>
    <n v="-3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x v="0"/>
    <d v="2025-09-22T00:00:00"/>
    <s v="12"/>
    <x v="1"/>
    <s v="Mon"/>
    <d v="2025-09-22T12:30:27"/>
    <x v="1058"/>
    <x v="4"/>
    <x v="20"/>
    <x v="4"/>
    <n v="-0.29900000000000004"/>
    <n v="-0.59800000000000009"/>
    <n v="-0.89700000000000002"/>
    <n v="-3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x v="0"/>
    <d v="2025-09-22T00:00:00"/>
    <s v="12"/>
    <x v="2"/>
    <s v="Mon"/>
    <d v="2025-09-22T12:30:28"/>
    <x v="1059"/>
    <x v="4"/>
    <x v="20"/>
    <x v="4"/>
    <n v="-0.25700000000000001"/>
    <n v="-0.51400000000000001"/>
    <n v="-0.77099999999999991"/>
    <n v="-3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x v="0"/>
    <d v="2025-09-22T00:00:00"/>
    <s v="12"/>
    <x v="0"/>
    <s v="Mon"/>
    <d v="2025-09-22T12:30:28"/>
    <x v="1059"/>
    <x v="4"/>
    <x v="20"/>
    <x v="4"/>
    <n v="-0.31800000000000006"/>
    <n v="-0.63600000000000012"/>
    <n v="-0.95399999999999996"/>
    <n v="-3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x v="0"/>
    <d v="2025-09-22T00:00:00"/>
    <s v="12"/>
    <x v="8"/>
    <s v="Mon"/>
    <d v="2025-09-22T12:30:37"/>
    <x v="1060"/>
    <x v="4"/>
    <x v="20"/>
    <x v="4"/>
    <n v="-0.30000000000000004"/>
    <n v="-0.60000000000000009"/>
    <n v="-0.89999999999999991"/>
    <n v="-3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x v="0"/>
    <d v="2025-09-22T00:00:00"/>
    <s v="12"/>
    <x v="9"/>
    <s v="Mon"/>
    <d v="2025-09-22T12:30:38"/>
    <x v="1061"/>
    <x v="4"/>
    <x v="20"/>
    <x v="4"/>
    <n v="-0.28799999999999998"/>
    <n v="-0.57599999999999996"/>
    <n v="-0.86399999999999999"/>
    <n v="-3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x v="0"/>
    <d v="2025-09-22T00:00:00"/>
    <s v="12"/>
    <x v="22"/>
    <s v="Mon"/>
    <d v="2025-09-22T12:31:07"/>
    <x v="1062"/>
    <x v="4"/>
    <x v="20"/>
    <x v="4"/>
    <n v="-0.33900000000000002"/>
    <n v="-0.67800000000000005"/>
    <n v="-1.0169999999999999"/>
    <n v="-3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x v="0"/>
    <d v="2025-09-22T00:00:00"/>
    <s v="12"/>
    <x v="15"/>
    <s v="Mon"/>
    <d v="2025-09-22T12:33:07"/>
    <x v="1063"/>
    <x v="4"/>
    <x v="20"/>
    <x v="4"/>
    <n v="-0.29700000000000004"/>
    <n v="-0.59400000000000008"/>
    <n v="-0.89100000000000001"/>
    <n v="-3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x v="1"/>
    <d v="2025-09-22T00:00:00"/>
    <s v="12"/>
    <x v="14"/>
    <s v="Mon"/>
    <d v="2025-09-22T12:33:08"/>
    <x v="1064"/>
    <x v="4"/>
    <x v="20"/>
    <x v="4"/>
    <n v="9.2000000000000012E-2"/>
    <n v="0.18400000000000002"/>
    <n v="0.27600000000000002"/>
    <n v="-3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x v="0"/>
    <d v="2025-09-22T00:00:00"/>
    <s v="12"/>
    <x v="3"/>
    <s v="Mon"/>
    <d v="2025-09-22T12:33:58"/>
    <x v="1065"/>
    <x v="4"/>
    <x v="20"/>
    <x v="4"/>
    <n v="-0.30000000000000004"/>
    <n v="-0.60000000000000009"/>
    <n v="-0.89999999999999991"/>
    <n v="-3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x v="0"/>
    <d v="2025-09-22T00:00:00"/>
    <s v="12"/>
    <x v="21"/>
    <s v="Mon"/>
    <d v="2025-09-22T12:33:58"/>
    <x v="1065"/>
    <x v="4"/>
    <x v="20"/>
    <x v="4"/>
    <n v="-0.30000000000000004"/>
    <n v="-0.60000000000000009"/>
    <n v="-0.89999999999999991"/>
    <n v="-3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x v="0"/>
    <d v="2025-09-22T00:00:00"/>
    <s v="12"/>
    <x v="14"/>
    <s v="Mon"/>
    <d v="2025-09-22T12:36:57"/>
    <x v="1066"/>
    <x v="4"/>
    <x v="20"/>
    <x v="4"/>
    <n v="-0.30400000000000005"/>
    <n v="-0.6080000000000001"/>
    <n v="-0.91199999999999992"/>
    <n v="-3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x v="0"/>
    <d v="2025-09-22T00:00:00"/>
    <s v="12"/>
    <x v="2"/>
    <s v="Mon"/>
    <d v="2025-09-22T12:40:07"/>
    <x v="1067"/>
    <x v="4"/>
    <x v="20"/>
    <x v="4"/>
    <n v="-0.252"/>
    <n v="-0.504"/>
    <n v="-0.75600000000000001"/>
    <n v="-3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x v="0"/>
    <d v="2025-09-22T00:00:00"/>
    <s v="12"/>
    <x v="10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x v="0"/>
    <d v="2025-09-22T00:00:00"/>
    <s v="12"/>
    <x v="1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x v="0"/>
    <d v="2025-09-22T00:00:00"/>
    <s v="12"/>
    <x v="17"/>
    <s v="Mon"/>
    <d v="2025-09-22T12:40:08"/>
    <x v="1068"/>
    <x v="4"/>
    <x v="20"/>
    <x v="4"/>
    <n v="-0.30200000000000005"/>
    <n v="-0.60400000000000009"/>
    <n v="-0.90599999999999992"/>
    <n v="-3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x v="0"/>
    <d v="2025-09-22T00:00:00"/>
    <s v="12"/>
    <x v="20"/>
    <s v="Mon"/>
    <d v="2025-09-22T12:40:08"/>
    <x v="1068"/>
    <x v="4"/>
    <x v="20"/>
    <x v="4"/>
    <n v="-0.307"/>
    <n v="-0.61399999999999999"/>
    <n v="-0.92099999999999993"/>
    <n v="-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x v="0"/>
    <d v="2025-09-22T00:00:00"/>
    <s v="12"/>
    <x v="12"/>
    <s v="Mon"/>
    <d v="2025-09-22T12:40:09"/>
    <x v="1069"/>
    <x v="4"/>
    <x v="20"/>
    <x v="4"/>
    <n v="-0.30600000000000005"/>
    <n v="-0.6120000000000001"/>
    <n v="-0.91799999999999993"/>
    <n v="-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x v="0"/>
    <d v="2025-09-22T00:00:00"/>
    <s v="12"/>
    <x v="6"/>
    <s v="Mon"/>
    <d v="2025-09-22T12:40:09"/>
    <x v="1069"/>
    <x v="4"/>
    <x v="20"/>
    <x v="4"/>
    <n v="-0.32000000000000006"/>
    <n v="-0.64000000000000012"/>
    <n v="-0.96"/>
    <n v="-3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x v="0"/>
    <d v="2025-09-22T00:00:00"/>
    <s v="12"/>
    <x v="11"/>
    <s v="Mon"/>
    <d v="2025-09-22T12:40:09"/>
    <x v="1069"/>
    <x v="4"/>
    <x v="20"/>
    <x v="4"/>
    <n v="-0.17300000000000001"/>
    <n v="-0.34600000000000003"/>
    <n v="-0.51900000000000002"/>
    <n v="-3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x v="0"/>
    <d v="2025-09-22T00:00:00"/>
    <s v="12"/>
    <x v="18"/>
    <s v="Mon"/>
    <d v="2025-09-22T12:40:09"/>
    <x v="1069"/>
    <x v="4"/>
    <x v="20"/>
    <x v="4"/>
    <n v="-0.251"/>
    <n v="-0.502"/>
    <n v="-0.75299999999999989"/>
    <n v="-3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x v="0"/>
    <d v="2025-09-22T00:00:00"/>
    <s v="12"/>
    <x v="19"/>
    <s v="Mon"/>
    <d v="2025-09-22T12:40:10"/>
    <x v="1070"/>
    <x v="4"/>
    <x v="20"/>
    <x v="4"/>
    <n v="-0.251"/>
    <n v="-0.502"/>
    <n v="-0.75299999999999989"/>
    <n v="-3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x v="0"/>
    <d v="2025-09-22T00:00:00"/>
    <s v="12"/>
    <x v="0"/>
    <s v="Mon"/>
    <d v="2025-09-22T12:40:10"/>
    <x v="1070"/>
    <x v="4"/>
    <x v="20"/>
    <x v="4"/>
    <n v="-0.32200000000000006"/>
    <n v="-0.64400000000000013"/>
    <n v="-0.96599999999999997"/>
    <n v="-3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x v="0"/>
    <d v="2025-09-22T00:00:00"/>
    <s v="12"/>
    <x v="16"/>
    <s v="Mon"/>
    <d v="2025-09-22T12:42:17"/>
    <x v="1071"/>
    <x v="4"/>
    <x v="20"/>
    <x v="4"/>
    <n v="-0.313"/>
    <n v="-0.626"/>
    <n v="-0.93899999999999995"/>
    <n v="-3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x v="1"/>
    <d v="2025-09-22T00:00:00"/>
    <s v="12"/>
    <x v="8"/>
    <s v="Mon"/>
    <d v="2025-09-22T12:45:37"/>
    <x v="1072"/>
    <x v="4"/>
    <x v="20"/>
    <x v="4"/>
    <n v="0.11499999999999999"/>
    <n v="0.22999999999999998"/>
    <n v="0.34499999999999997"/>
    <n v="-3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x v="1"/>
    <d v="2025-09-22T00:00:00"/>
    <s v="12"/>
    <x v="22"/>
    <s v="Mon"/>
    <d v="2025-09-22T12:45:38"/>
    <x v="1073"/>
    <x v="4"/>
    <x v="20"/>
    <x v="4"/>
    <n v="7.9000000000000015E-2"/>
    <n v="0.15800000000000003"/>
    <n v="0.23699999999999999"/>
    <n v="-3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x v="1"/>
    <d v="2025-09-22T00:00:00"/>
    <s v="12"/>
    <x v="24"/>
    <s v="Mon"/>
    <d v="2025-09-22T12:45:58"/>
    <x v="1074"/>
    <x v="4"/>
    <x v="20"/>
    <x v="4"/>
    <n v="0.27799999999999997"/>
    <n v="0.55599999999999994"/>
    <n v="0.83399999999999996"/>
    <n v="-3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x v="1"/>
    <d v="2025-09-22T00:00:00"/>
    <s v="12"/>
    <x v="23"/>
    <s v="Mon"/>
    <d v="2025-09-22T12:45:58"/>
    <x v="1074"/>
    <x v="4"/>
    <x v="20"/>
    <x v="4"/>
    <n v="0.27200000000000002"/>
    <n v="0.54400000000000004"/>
    <n v="0.81600000000000006"/>
    <n v="-3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21"/>
    <s v="Mon"/>
    <d v="2025-09-22T12:47:57"/>
    <x v="1075"/>
    <x v="4"/>
    <x v="20"/>
    <x v="4"/>
    <n v="0.217"/>
    <n v="0.434"/>
    <n v="0.65099999999999991"/>
    <n v="-3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3"/>
    <s v="Mon"/>
    <d v="2025-09-22T12:47:58"/>
    <x v="1076"/>
    <x v="4"/>
    <x v="20"/>
    <x v="4"/>
    <n v="0.217"/>
    <n v="0.434"/>
    <n v="0.65099999999999991"/>
    <n v="-3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x v="1"/>
    <d v="2025-09-22T00:00:00"/>
    <s v="12"/>
    <x v="16"/>
    <s v="Mon"/>
    <d v="2025-09-22T12:51:07"/>
    <x v="1077"/>
    <x v="4"/>
    <x v="20"/>
    <x v="4"/>
    <n v="8.6000000000000007E-2"/>
    <n v="0.17200000000000001"/>
    <n v="0.25800000000000001"/>
    <n v="-3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x v="0"/>
    <d v="2025-09-22T00:00:00"/>
    <s v="12"/>
    <x v="11"/>
    <s v="Mon"/>
    <d v="2025-09-22T12:55:17"/>
    <x v="1078"/>
    <x v="4"/>
    <x v="20"/>
    <x v="4"/>
    <n v="-0.15300000000000002"/>
    <n v="-0.30600000000000005"/>
    <n v="-0.45899999999999996"/>
    <n v="-3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x v="0"/>
    <d v="2025-09-22T00:00:00"/>
    <s v="12"/>
    <x v="2"/>
    <s v="Mon"/>
    <d v="2025-09-22T12:55:18"/>
    <x v="1079"/>
    <x v="4"/>
    <x v="20"/>
    <x v="4"/>
    <n v="-0.27799999999999997"/>
    <n v="-0.55599999999999994"/>
    <n v="-0.83399999999999996"/>
    <n v="-3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x v="0"/>
    <d v="2025-09-22T00:00:00"/>
    <s v="12"/>
    <x v="18"/>
    <s v="Mon"/>
    <d v="2025-09-22T12:55:18"/>
    <x v="1079"/>
    <x v="4"/>
    <x v="20"/>
    <x v="4"/>
    <n v="-0.22599999999999998"/>
    <n v="-0.45199999999999996"/>
    <n v="-0.67799999999999994"/>
    <n v="-3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x v="0"/>
    <d v="2025-09-22T00:00:00"/>
    <s v="12"/>
    <x v="19"/>
    <s v="Mon"/>
    <d v="2025-09-22T12:55:18"/>
    <x v="1079"/>
    <x v="4"/>
    <x v="20"/>
    <x v="4"/>
    <n v="-0.22599999999999998"/>
    <n v="-0.45199999999999996"/>
    <n v="-0.67799999999999994"/>
    <n v="-3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x v="0"/>
    <d v="2025-09-22T00:00:00"/>
    <s v="12"/>
    <x v="14"/>
    <s v="Mon"/>
    <d v="2025-09-22T12:57:07"/>
    <x v="1080"/>
    <x v="4"/>
    <x v="20"/>
    <x v="4"/>
    <n v="-0.31600000000000006"/>
    <n v="-0.63200000000000012"/>
    <n v="-0.94799999999999995"/>
    <n v="-3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x v="0"/>
    <d v="2025-09-22T00:00:00"/>
    <s v="12"/>
    <x v="1"/>
    <s v="Mon"/>
    <d v="2025-09-22T12:57:57"/>
    <x v="1081"/>
    <x v="4"/>
    <x v="20"/>
    <x v="4"/>
    <n v="-0.30400000000000005"/>
    <n v="-0.6080000000000001"/>
    <n v="-0.91199999999999992"/>
    <n v="-3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x v="0"/>
    <d v="2025-09-22T00:00:00"/>
    <s v="12"/>
    <x v="6"/>
    <s v="Mon"/>
    <d v="2025-09-22T12:57:58"/>
    <x v="1082"/>
    <x v="4"/>
    <x v="20"/>
    <x v="4"/>
    <n v="-0.30400000000000005"/>
    <n v="-0.6080000000000001"/>
    <n v="-0.91199999999999992"/>
    <n v="-3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x v="0"/>
    <d v="2025-09-22T00:00:00"/>
    <s v="12"/>
    <x v="0"/>
    <s v="Mon"/>
    <d v="2025-09-22T12:57:58"/>
    <x v="1082"/>
    <x v="4"/>
    <x v="20"/>
    <x v="4"/>
    <n v="-0.29799999999999999"/>
    <n v="-0.59599999999999997"/>
    <n v="-0.89400000000000002"/>
    <n v="-3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x v="0"/>
    <d v="2025-09-22T00:00:00"/>
    <s v="12"/>
    <x v="17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x v="0"/>
    <d v="2025-09-22T00:00:00"/>
    <s v="12"/>
    <x v="16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x v="0"/>
    <d v="2025-09-22T00:00:00"/>
    <s v="12"/>
    <x v="20"/>
    <s v="Mon"/>
    <d v="2025-09-22T12:57:58"/>
    <x v="1082"/>
    <x v="4"/>
    <x v="20"/>
    <x v="4"/>
    <n v="-0.28300000000000003"/>
    <n v="-0.56600000000000006"/>
    <n v="-0.84899999999999998"/>
    <n v="-3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x v="0"/>
    <d v="2025-09-22T00:00:00"/>
    <s v="12"/>
    <x v="10"/>
    <s v="Mon"/>
    <d v="2025-09-22T12:57:59"/>
    <x v="1083"/>
    <x v="4"/>
    <x v="20"/>
    <x v="4"/>
    <n v="-0.27900000000000003"/>
    <n v="-0.55800000000000005"/>
    <n v="-0.83699999999999997"/>
    <n v="-3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x v="0"/>
    <d v="2025-09-22T00:00:00"/>
    <s v="12"/>
    <x v="12"/>
    <s v="Mon"/>
    <d v="2025-09-22T12:57:59"/>
    <x v="1083"/>
    <x v="4"/>
    <x v="20"/>
    <x v="4"/>
    <n v="-0.27700000000000002"/>
    <n v="-0.55400000000000005"/>
    <n v="-0.83099999999999996"/>
    <n v="-3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x v="1"/>
    <d v="2025-09-22T00:00:00"/>
    <s v="12"/>
    <x v="9"/>
    <s v="Mon"/>
    <d v="2025-09-22T12:58:37"/>
    <x v="1084"/>
    <x v="4"/>
    <x v="20"/>
    <x v="4"/>
    <n v="0.35000000000000003"/>
    <n v="0.70000000000000007"/>
    <n v="1.05"/>
    <n v="3.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x v="1"/>
    <d v="2025-09-22T00:00:00"/>
    <s v="12"/>
    <x v="8"/>
    <s v="Mon"/>
    <d v="2025-09-22T12:58:38"/>
    <x v="1085"/>
    <x v="4"/>
    <x v="20"/>
    <x v="4"/>
    <n v="0.34600000000000003"/>
    <n v="0.69200000000000006"/>
    <n v="1.038"/>
    <n v="3.46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x v="1"/>
    <d v="2025-09-22T00:00:00"/>
    <s v="12"/>
    <x v="4"/>
    <s v="Mon"/>
    <d v="2025-09-22T12:59:57"/>
    <x v="1086"/>
    <x v="4"/>
    <x v="20"/>
    <x v="4"/>
    <n v="0.12"/>
    <n v="0.24"/>
    <n v="0.36"/>
    <n v="-3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x v="1"/>
    <d v="2025-09-22T00:00:00"/>
    <s v="12"/>
    <x v="5"/>
    <s v="Mon"/>
    <d v="2025-09-22T12:59:57"/>
    <x v="1086"/>
    <x v="4"/>
    <x v="20"/>
    <x v="4"/>
    <n v="0.12"/>
    <n v="0.24"/>
    <n v="0.36"/>
    <n v="-3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x v="1"/>
    <d v="2025-09-22T00:00:00"/>
    <s v="13"/>
    <x v="22"/>
    <s v="Mon"/>
    <d v="2025-09-22T13:01:27"/>
    <x v="1087"/>
    <x v="4"/>
    <x v="21"/>
    <x v="4"/>
    <n v="0.17500000000000002"/>
    <n v="0.35000000000000003"/>
    <n v="0.52500000000000002"/>
    <n v="-3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x v="0"/>
    <d v="2025-09-22T00:00:00"/>
    <s v="13"/>
    <x v="14"/>
    <s v="Mon"/>
    <d v="2025-09-22T13:08:07"/>
    <x v="1088"/>
    <x v="4"/>
    <x v="21"/>
    <x v="4"/>
    <n v="-0.30400000000000005"/>
    <n v="-0.6080000000000001"/>
    <n v="-0.91199999999999992"/>
    <n v="-3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x v="1"/>
    <d v="2025-09-22T00:00:00"/>
    <s v="13"/>
    <x v="16"/>
    <s v="Mon"/>
    <d v="2025-09-22T13:11:17"/>
    <x v="1089"/>
    <x v="4"/>
    <x v="21"/>
    <x v="4"/>
    <n v="0.25"/>
    <n v="0.5"/>
    <n v="0.75"/>
    <n v="-3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x v="1"/>
    <d v="2025-09-22T00:00:00"/>
    <s v="13"/>
    <x v="14"/>
    <s v="Mon"/>
    <d v="2025-09-22T13:20:07"/>
    <x v="1090"/>
    <x v="4"/>
    <x v="21"/>
    <x v="4"/>
    <n v="0.17600000000000002"/>
    <n v="0.35200000000000004"/>
    <n v="0.52800000000000002"/>
    <n v="-3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x v="0"/>
    <d v="2025-09-22T00:00:00"/>
    <s v="13"/>
    <x v="15"/>
    <s v="Mon"/>
    <d v="2025-09-22T13:25:17"/>
    <x v="1091"/>
    <x v="4"/>
    <x v="21"/>
    <x v="4"/>
    <n v="-0.31900000000000001"/>
    <n v="-0.63800000000000001"/>
    <n v="-0.95699999999999996"/>
    <n v="-3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x v="0"/>
    <d v="2025-09-22T00:00:00"/>
    <s v="13"/>
    <x v="14"/>
    <s v="Mon"/>
    <d v="2025-09-22T13:25:47"/>
    <x v="1092"/>
    <x v="4"/>
    <x v="21"/>
    <x v="4"/>
    <n v="-0.29900000000000004"/>
    <n v="-0.59800000000000009"/>
    <n v="-0.89700000000000002"/>
    <n v="-3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x v="0"/>
    <d v="2025-09-22T00:00:00"/>
    <s v="13"/>
    <x v="16"/>
    <s v="Mon"/>
    <d v="2025-09-22T13:25:48"/>
    <x v="1093"/>
    <x v="4"/>
    <x v="21"/>
    <x v="4"/>
    <n v="-0.32100000000000001"/>
    <n v="-0.64200000000000002"/>
    <n v="-0.96299999999999997"/>
    <n v="-3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x v="1"/>
    <d v="2025-09-22T00:00:00"/>
    <s v="13"/>
    <x v="1"/>
    <s v="Mon"/>
    <d v="2025-09-22T13:26:37"/>
    <x v="1094"/>
    <x v="4"/>
    <x v="21"/>
    <x v="4"/>
    <n v="9.7000000000000003E-2"/>
    <n v="0.19400000000000001"/>
    <n v="0.29099999999999998"/>
    <n v="-3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x v="0"/>
    <d v="2025-09-22T00:00:00"/>
    <s v="13"/>
    <x v="17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x v="0"/>
    <d v="2025-09-22T00:00:00"/>
    <s v="13"/>
    <x v="12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x v="0"/>
    <d v="2025-09-22T00:00:00"/>
    <s v="13"/>
    <x v="19"/>
    <s v="Mon"/>
    <d v="2025-09-22T13:26:38"/>
    <x v="1095"/>
    <x v="4"/>
    <x v="21"/>
    <x v="4"/>
    <n v="-0.24100000000000002"/>
    <n v="-0.48200000000000004"/>
    <n v="-0.72299999999999998"/>
    <n v="-3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x v="0"/>
    <d v="2025-09-22T00:00:00"/>
    <s v="13"/>
    <x v="18"/>
    <s v="Mon"/>
    <d v="2025-09-22T13:26:38"/>
    <x v="1095"/>
    <x v="4"/>
    <x v="21"/>
    <x v="4"/>
    <n v="-0.248"/>
    <n v="-0.496"/>
    <n v="-0.74399999999999999"/>
    <n v="-3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x v="0"/>
    <d v="2025-09-22T00:00:00"/>
    <s v="13"/>
    <x v="11"/>
    <s v="Mon"/>
    <d v="2025-09-22T13:26:38"/>
    <x v="1095"/>
    <x v="4"/>
    <x v="21"/>
    <x v="4"/>
    <n v="-0.16400000000000001"/>
    <n v="-0.32800000000000001"/>
    <n v="-0.49199999999999994"/>
    <n v="-3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6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x v="0"/>
    <d v="2025-09-22T00:00:00"/>
    <s v="13"/>
    <x v="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2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10"/>
    <s v="Mon"/>
    <d v="2025-09-22T13:26:39"/>
    <x v="1096"/>
    <x v="4"/>
    <x v="21"/>
    <x v="4"/>
    <n v="-0.31400000000000006"/>
    <n v="-0.62800000000000011"/>
    <n v="-0.94199999999999995"/>
    <n v="-3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x v="0"/>
    <d v="2025-09-22T00:00:00"/>
    <s v="13"/>
    <x v="2"/>
    <s v="Mon"/>
    <d v="2025-09-22T13:26:40"/>
    <x v="1097"/>
    <x v="4"/>
    <x v="21"/>
    <x v="4"/>
    <n v="-0.27300000000000002"/>
    <n v="-0.54600000000000004"/>
    <n v="-0.81899999999999995"/>
    <n v="-3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x v="1"/>
    <d v="2025-09-22T00:00:00"/>
    <s v="13"/>
    <x v="8"/>
    <s v="Mon"/>
    <d v="2025-09-22T13:29:07"/>
    <x v="1098"/>
    <x v="4"/>
    <x v="21"/>
    <x v="4"/>
    <n v="0.14699999999999999"/>
    <n v="0.29399999999999998"/>
    <n v="0.441"/>
    <n v="-3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x v="1"/>
    <d v="2025-09-22T00:00:00"/>
    <s v="13"/>
    <x v="9"/>
    <s v="Mon"/>
    <d v="2025-09-22T13:29:07"/>
    <x v="1098"/>
    <x v="4"/>
    <x v="21"/>
    <x v="4"/>
    <n v="0.18200000000000002"/>
    <n v="0.36400000000000005"/>
    <n v="0.54600000000000004"/>
    <n v="-3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x v="0"/>
    <d v="2025-09-22T00:00:00"/>
    <s v="13"/>
    <x v="24"/>
    <s v="Mon"/>
    <d v="2025-09-22T13:33:58"/>
    <x v="1099"/>
    <x v="4"/>
    <x v="21"/>
    <x v="4"/>
    <n v="-0.30299999999999999"/>
    <n v="-0.60599999999999998"/>
    <n v="-0.90899999999999992"/>
    <n v="-3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x v="0"/>
    <d v="2025-09-22T00:00:00"/>
    <s v="13"/>
    <x v="23"/>
    <s v="Mon"/>
    <d v="2025-09-22T13:33:58"/>
    <x v="1099"/>
    <x v="4"/>
    <x v="21"/>
    <x v="4"/>
    <n v="-0.30000000000000004"/>
    <n v="-0.60000000000000009"/>
    <n v="-0.89999999999999991"/>
    <n v="-3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x v="0"/>
    <d v="2025-09-22T00:00:00"/>
    <s v="13"/>
    <x v="3"/>
    <s v="Mon"/>
    <d v="2025-09-22T13:33:59"/>
    <x v="1100"/>
    <x v="4"/>
    <x v="21"/>
    <x v="4"/>
    <n v="-0.313"/>
    <n v="-0.626"/>
    <n v="-0.93899999999999995"/>
    <n v="-3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x v="0"/>
    <d v="2025-09-22T00:00:00"/>
    <s v="13"/>
    <x v="21"/>
    <s v="Mon"/>
    <d v="2025-09-22T13:34:00"/>
    <x v="1101"/>
    <x v="4"/>
    <x v="21"/>
    <x v="4"/>
    <n v="-0.30299999999999999"/>
    <n v="-0.60599999999999998"/>
    <n v="-0.90899999999999992"/>
    <n v="-3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x v="1"/>
    <d v="2025-09-22T00:00:00"/>
    <s v="13"/>
    <x v="22"/>
    <s v="Mon"/>
    <d v="2025-09-22T13:35:17"/>
    <x v="1102"/>
    <x v="4"/>
    <x v="21"/>
    <x v="4"/>
    <n v="0.10800000000000001"/>
    <n v="0.21600000000000003"/>
    <n v="0.32400000000000001"/>
    <n v="-3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x v="1"/>
    <d v="2025-09-22T00:00:00"/>
    <s v="13"/>
    <x v="4"/>
    <s v="Mon"/>
    <d v="2025-09-22T13:37:58"/>
    <x v="1103"/>
    <x v="4"/>
    <x v="21"/>
    <x v="4"/>
    <n v="0.14699999999999999"/>
    <n v="0.29399999999999998"/>
    <n v="0.441"/>
    <n v="-3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x v="1"/>
    <d v="2025-09-22T00:00:00"/>
    <s v="13"/>
    <x v="5"/>
    <s v="Mon"/>
    <d v="2025-09-22T13:37:58"/>
    <x v="1103"/>
    <x v="4"/>
    <x v="21"/>
    <x v="4"/>
    <n v="0.14699999999999999"/>
    <n v="0.29399999999999998"/>
    <n v="0.441"/>
    <n v="-3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x v="0"/>
    <d v="2025-09-22T00:00:00"/>
    <s v="13"/>
    <x v="14"/>
    <s v="Mon"/>
    <d v="2025-09-22T13:40:17"/>
    <x v="1104"/>
    <x v="4"/>
    <x v="21"/>
    <x v="4"/>
    <n v="-0.30299999999999999"/>
    <n v="-0.60599999999999998"/>
    <n v="-0.90899999999999992"/>
    <n v="-3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x v="0"/>
    <d v="2025-09-22T00:00:00"/>
    <s v="13"/>
    <x v="15"/>
    <s v="Mon"/>
    <d v="2025-09-22T13:40:17"/>
    <x v="1104"/>
    <x v="4"/>
    <x v="21"/>
    <x v="4"/>
    <n v="-0.30099999999999999"/>
    <n v="-0.60199999999999998"/>
    <n v="-0.90299999999999991"/>
    <n v="-3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x v="1"/>
    <d v="2025-09-22T00:00:00"/>
    <s v="13"/>
    <x v="16"/>
    <s v="Mon"/>
    <d v="2025-09-22T13:43:17"/>
    <x v="1105"/>
    <x v="4"/>
    <x v="21"/>
    <x v="4"/>
    <n v="0.1"/>
    <n v="0.2"/>
    <n v="0.3"/>
    <n v="-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x v="0"/>
    <d v="2025-09-22T00:00:00"/>
    <s v="13"/>
    <x v="15"/>
    <s v="Mon"/>
    <d v="2025-09-22T13:43:17"/>
    <x v="1105"/>
    <x v="4"/>
    <x v="21"/>
    <x v="4"/>
    <n v="-0.30200000000000005"/>
    <n v="-0.60400000000000009"/>
    <n v="-0.90599999999999992"/>
    <n v="-3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x v="1"/>
    <d v="2025-09-22T00:00:00"/>
    <s v="13"/>
    <x v="14"/>
    <s v="Mon"/>
    <d v="2025-09-22T13:43:18"/>
    <x v="1106"/>
    <x v="4"/>
    <x v="21"/>
    <x v="4"/>
    <n v="0.10300000000000001"/>
    <n v="0.20600000000000002"/>
    <n v="0.309"/>
    <n v="-3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x v="0"/>
    <d v="2025-09-22T00:00:00"/>
    <s v="13"/>
    <x v="17"/>
    <s v="Mon"/>
    <d v="2025-09-22T13:48:57"/>
    <x v="1107"/>
    <x v="4"/>
    <x v="21"/>
    <x v="4"/>
    <n v="-0.311"/>
    <n v="-0.622"/>
    <n v="-0.93299999999999994"/>
    <n v="-3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x v="1"/>
    <d v="2025-09-22T00:00:00"/>
    <s v="13"/>
    <x v="2"/>
    <s v="Mon"/>
    <d v="2025-09-22T13:48:57"/>
    <x v="1107"/>
    <x v="4"/>
    <x v="21"/>
    <x v="4"/>
    <n v="4.1000000000000002E-2"/>
    <n v="8.2000000000000003E-2"/>
    <n v="0.12299999999999998"/>
    <n v="-3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x v="1"/>
    <d v="2025-09-22T00:00:00"/>
    <s v="13"/>
    <x v="11"/>
    <s v="Mon"/>
    <d v="2025-09-22T13:48:58"/>
    <x v="1108"/>
    <x v="4"/>
    <x v="21"/>
    <x v="4"/>
    <n v="0.15600000000000003"/>
    <n v="0.31200000000000006"/>
    <n v="0.46799999999999997"/>
    <n v="-3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x v="1"/>
    <d v="2025-09-22T00:00:00"/>
    <s v="13"/>
    <x v="10"/>
    <s v="Mon"/>
    <d v="2025-09-22T13:48:58"/>
    <x v="1108"/>
    <x v="4"/>
    <x v="21"/>
    <x v="4"/>
    <n v="0.15500000000000003"/>
    <n v="0.31000000000000005"/>
    <n v="0.46499999999999997"/>
    <n v="-3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x v="1"/>
    <d v="2025-09-22T00:00:00"/>
    <s v="13"/>
    <x v="18"/>
    <s v="Mon"/>
    <d v="2025-09-22T13:48:58"/>
    <x v="1108"/>
    <x v="4"/>
    <x v="21"/>
    <x v="4"/>
    <n v="0.15400000000000003"/>
    <n v="0.30800000000000005"/>
    <n v="0.46199999999999997"/>
    <n v="-3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x v="1"/>
    <d v="2025-09-22T00:00:00"/>
    <s v="13"/>
    <x v="0"/>
    <s v="Mon"/>
    <d v="2025-09-22T13:48:58"/>
    <x v="1108"/>
    <x v="4"/>
    <x v="21"/>
    <x v="4"/>
    <n v="4.3000000000000003E-2"/>
    <n v="8.6000000000000007E-2"/>
    <n v="0.129"/>
    <n v="-3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x v="1"/>
    <d v="2025-09-22T00:00:00"/>
    <s v="13"/>
    <x v="20"/>
    <s v="Mon"/>
    <d v="2025-09-22T13:48:59"/>
    <x v="1109"/>
    <x v="4"/>
    <x v="21"/>
    <x v="4"/>
    <n v="0.15400000000000003"/>
    <n v="0.30800000000000005"/>
    <n v="0.46199999999999997"/>
    <n v="-3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x v="0"/>
    <d v="2025-09-22T00:00:00"/>
    <s v="13"/>
    <x v="12"/>
    <s v="Mon"/>
    <d v="2025-09-22T13:48:59"/>
    <x v="1109"/>
    <x v="4"/>
    <x v="21"/>
    <x v="4"/>
    <n v="-0.29799999999999999"/>
    <n v="-0.59599999999999997"/>
    <n v="-0.89400000000000002"/>
    <n v="-3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x v="1"/>
    <d v="2025-09-22T00:00:00"/>
    <s v="13"/>
    <x v="6"/>
    <s v="Mon"/>
    <d v="2025-09-22T13:48:59"/>
    <x v="1109"/>
    <x v="4"/>
    <x v="21"/>
    <x v="4"/>
    <n v="0.16300000000000001"/>
    <n v="0.32600000000000001"/>
    <n v="0.48899999999999993"/>
    <n v="-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x v="0"/>
    <d v="2025-09-22T00:00:00"/>
    <s v="13"/>
    <x v="19"/>
    <s v="Mon"/>
    <d v="2025-09-22T13:48:59"/>
    <x v="1109"/>
    <x v="4"/>
    <x v="21"/>
    <x v="4"/>
    <n v="-0.20600000000000002"/>
    <n v="-0.41200000000000003"/>
    <n v="-0.61799999999999999"/>
    <n v="-3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x v="0"/>
    <d v="2025-09-22T00:00:00"/>
    <s v="13"/>
    <x v="16"/>
    <s v="Mon"/>
    <d v="2025-09-22T13:52:17"/>
    <x v="1110"/>
    <x v="4"/>
    <x v="21"/>
    <x v="4"/>
    <n v="-0.29599999999999999"/>
    <n v="-0.59199999999999997"/>
    <n v="-0.88800000000000001"/>
    <n v="-3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x v="0"/>
    <d v="2025-09-22T00:00:00"/>
    <s v="13"/>
    <x v="14"/>
    <s v="Mon"/>
    <d v="2025-09-22T13:52:17"/>
    <x v="1110"/>
    <x v="4"/>
    <x v="21"/>
    <x v="4"/>
    <n v="-0.28999999999999998"/>
    <n v="-0.57999999999999996"/>
    <n v="-0.87"/>
    <n v="-3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20"/>
    <s v="Mon"/>
    <d v="2025-09-22T13:55:47"/>
    <x v="1111"/>
    <x v="4"/>
    <x v="21"/>
    <x v="4"/>
    <n v="-0.30200000000000005"/>
    <n v="-0.60400000000000009"/>
    <n v="-0.90599999999999992"/>
    <n v="-3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6"/>
    <s v="Mon"/>
    <d v="2025-09-22T13:55:47"/>
    <x v="1111"/>
    <x v="4"/>
    <x v="21"/>
    <x v="4"/>
    <n v="-0.30200000000000005"/>
    <n v="-0.60400000000000009"/>
    <n v="-0.90599999999999992"/>
    <n v="-3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x v="0"/>
    <d v="2025-09-22T00:00:00"/>
    <s v="13"/>
    <x v="11"/>
    <s v="Mon"/>
    <d v="2025-09-22T13:55:48"/>
    <x v="1112"/>
    <x v="4"/>
    <x v="21"/>
    <x v="4"/>
    <n v="-0.14599999999999999"/>
    <n v="-0.29199999999999998"/>
    <n v="-0.438"/>
    <n v="-3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x v="0"/>
    <d v="2025-09-22T00:00:00"/>
    <s v="13"/>
    <x v="1"/>
    <s v="Mon"/>
    <d v="2025-09-22T13:55:48"/>
    <x v="1112"/>
    <x v="4"/>
    <x v="21"/>
    <x v="4"/>
    <n v="-0.30299999999999999"/>
    <n v="-0.60599999999999998"/>
    <n v="-0.90899999999999992"/>
    <n v="-3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x v="0"/>
    <d v="2025-09-22T00:00:00"/>
    <s v="13"/>
    <x v="2"/>
    <s v="Mon"/>
    <d v="2025-09-22T13:55:48"/>
    <x v="1112"/>
    <x v="4"/>
    <x v="21"/>
    <x v="4"/>
    <n v="-0.255"/>
    <n v="-0.51"/>
    <n v="-0.7649999999999999"/>
    <n v="-3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x v="0"/>
    <d v="2025-09-22T00:00:00"/>
    <s v="13"/>
    <x v="18"/>
    <s v="Mon"/>
    <d v="2025-09-22T13:55:48"/>
    <x v="1112"/>
    <x v="4"/>
    <x v="21"/>
    <x v="4"/>
    <n v="-0.22900000000000001"/>
    <n v="-0.45800000000000002"/>
    <n v="-0.68699999999999994"/>
    <n v="-3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x v="0"/>
    <d v="2025-09-22T00:00:00"/>
    <s v="13"/>
    <x v="10"/>
    <s v="Mon"/>
    <d v="2025-09-22T13:55:49"/>
    <x v="1113"/>
    <x v="4"/>
    <x v="21"/>
    <x v="4"/>
    <n v="-0.30400000000000005"/>
    <n v="-0.6080000000000001"/>
    <n v="-0.91199999999999992"/>
    <n v="-3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x v="0"/>
    <d v="2025-09-22T00:00:00"/>
    <s v="13"/>
    <x v="0"/>
    <s v="Mon"/>
    <d v="2025-09-22T13:55:49"/>
    <x v="1113"/>
    <x v="4"/>
    <x v="21"/>
    <x v="4"/>
    <n v="-0.30499999999999999"/>
    <n v="-0.61"/>
    <n v="-0.91499999999999992"/>
    <n v="-3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x v="0"/>
    <d v="2025-09-22T00:00:00"/>
    <s v="13"/>
    <x v="9"/>
    <s v="Mon"/>
    <d v="2025-09-22T13:56:17"/>
    <x v="1114"/>
    <x v="4"/>
    <x v="21"/>
    <x v="4"/>
    <n v="-0.30099999999999999"/>
    <n v="-0.60199999999999998"/>
    <n v="-0.90299999999999991"/>
    <n v="-3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x v="0"/>
    <d v="2025-09-22T00:00:00"/>
    <s v="13"/>
    <x v="8"/>
    <s v="Mon"/>
    <d v="2025-09-22T13:56:17"/>
    <x v="1114"/>
    <x v="4"/>
    <x v="21"/>
    <x v="4"/>
    <n v="-0.307"/>
    <n v="-0.61399999999999999"/>
    <n v="-0.92099999999999993"/>
    <n v="-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x v="0"/>
    <d v="2025-09-22T00:00:00"/>
    <s v="13"/>
    <x v="22"/>
    <s v="Mon"/>
    <d v="2025-09-22T13:56:27"/>
    <x v="1115"/>
    <x v="4"/>
    <x v="21"/>
    <x v="4"/>
    <n v="-0.30200000000000005"/>
    <n v="-0.60400000000000009"/>
    <n v="-0.90599999999999992"/>
    <n v="-3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x v="0"/>
    <d v="2025-09-22T00:00:00"/>
    <s v="13"/>
    <x v="5"/>
    <s v="Mon"/>
    <d v="2025-09-22T13:59:57"/>
    <x v="1116"/>
    <x v="4"/>
    <x v="21"/>
    <x v="4"/>
    <n v="-0.30000000000000004"/>
    <n v="-0.60000000000000009"/>
    <n v="-0.89999999999999991"/>
    <n v="-3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x v="0"/>
    <d v="2025-09-22T00:00:00"/>
    <s v="13"/>
    <x v="4"/>
    <s v="Mon"/>
    <d v="2025-09-22T13:59:58"/>
    <x v="1117"/>
    <x v="4"/>
    <x v="21"/>
    <x v="4"/>
    <n v="-0.30099999999999999"/>
    <n v="-0.60199999999999998"/>
    <n v="-0.90299999999999991"/>
    <n v="-3"/>
  </r>
  <r>
    <d v="2025-09-22T14:42:27"/>
    <n v="444367312"/>
    <s v="GOLD#"/>
    <s v="sell"/>
    <s v="0.01"/>
    <n v="3723.92"/>
    <n v="3719.43"/>
    <m/>
    <s v="2025.09.22 15:19:07"/>
    <n v="3719.61"/>
    <n v="0"/>
    <n v="0"/>
    <n v="4.3099999999999996"/>
    <x v="1"/>
    <d v="2025-09-22T00:00:00"/>
    <s v="14"/>
    <x v="15"/>
    <s v="Mon"/>
    <d v="2025-09-22T14:42:27"/>
    <x v="1118"/>
    <x v="4"/>
    <x v="22"/>
    <x v="4"/>
    <n v="0.43099999999999999"/>
    <n v="0.86199999999999999"/>
    <n v="1.2929999999999999"/>
    <n v="4.3099999999999996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x v="1"/>
    <d v="2025-09-22T00:00:00"/>
    <s v="14"/>
    <x v="14"/>
    <s v="Mon"/>
    <d v="2025-09-22T14:42:27"/>
    <x v="1118"/>
    <x v="4"/>
    <x v="22"/>
    <x v="4"/>
    <n v="0.13600000000000001"/>
    <n v="0.27200000000000002"/>
    <n v="0.40800000000000003"/>
    <n v="-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x v="1"/>
    <d v="2025-09-22T00:00:00"/>
    <s v="14"/>
    <x v="16"/>
    <s v="Mon"/>
    <d v="2025-09-22T14:42:28"/>
    <x v="1119"/>
    <x v="4"/>
    <x v="22"/>
    <x v="4"/>
    <n v="0.13100000000000001"/>
    <n v="0.26200000000000001"/>
    <n v="0.39300000000000002"/>
    <n v="-3"/>
  </r>
  <r>
    <d v="2025-09-22T14:45:27"/>
    <n v="444369778"/>
    <s v="GOLD#"/>
    <s v="sell"/>
    <s v="0.01"/>
    <n v="3722.43"/>
    <n v="3725.45"/>
    <m/>
    <s v="2025.09.22 15:00:15"/>
    <n v="3725.45"/>
    <n v="0"/>
    <n v="0"/>
    <n v="-3.02"/>
    <x v="0"/>
    <d v="2025-09-22T00:00:00"/>
    <s v="14"/>
    <x v="14"/>
    <s v="Mon"/>
    <d v="2025-09-22T14:45:27"/>
    <x v="1120"/>
    <x v="4"/>
    <x v="22"/>
    <x v="4"/>
    <n v="-0.30200000000000005"/>
    <n v="-0.60400000000000009"/>
    <n v="-0.90599999999999992"/>
    <n v="-3"/>
  </r>
  <r>
    <d v="2025-09-22T14:45:37"/>
    <n v="444369838"/>
    <s v="GOLD#"/>
    <s v="sell"/>
    <s v="0.01"/>
    <n v="3722.48"/>
    <n v="3725.48"/>
    <m/>
    <s v="2025.09.22 15:00:22"/>
    <n v="3725.5"/>
    <n v="0"/>
    <n v="0"/>
    <n v="-3.02"/>
    <x v="0"/>
    <d v="2025-09-22T00:00:00"/>
    <s v="14"/>
    <x v="16"/>
    <s v="Mon"/>
    <d v="2025-09-22T14:45:37"/>
    <x v="1121"/>
    <x v="4"/>
    <x v="22"/>
    <x v="4"/>
    <n v="-0.30200000000000005"/>
    <n v="-0.60400000000000009"/>
    <n v="-0.90599999999999992"/>
    <n v="-3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x v="1"/>
    <d v="2025-09-22T00:00:00"/>
    <s v="14"/>
    <x v="1"/>
    <s v="Mon"/>
    <d v="2025-09-22T14:46:17"/>
    <x v="1122"/>
    <x v="4"/>
    <x v="22"/>
    <x v="4"/>
    <n v="3.9000000000000007E-2"/>
    <n v="7.8000000000000014E-2"/>
    <n v="0.11699999999999999"/>
    <n v="-3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x v="1"/>
    <d v="2025-09-22T00:00:00"/>
    <s v="14"/>
    <x v="20"/>
    <s v="Mon"/>
    <d v="2025-09-22T14:46:17"/>
    <x v="1122"/>
    <x v="4"/>
    <x v="22"/>
    <x v="4"/>
    <n v="0.15400000000000003"/>
    <n v="0.30800000000000005"/>
    <n v="0.46199999999999997"/>
    <n v="-3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x v="1"/>
    <d v="2025-09-22T00:00:00"/>
    <s v="14"/>
    <x v="18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x v="1"/>
    <d v="2025-09-22T00:00:00"/>
    <s v="14"/>
    <x v="2"/>
    <s v="Mon"/>
    <d v="2025-09-22T14:46:18"/>
    <x v="1123"/>
    <x v="4"/>
    <x v="22"/>
    <x v="4"/>
    <n v="3.8000000000000006E-2"/>
    <n v="7.6000000000000012E-2"/>
    <n v="0.11399999999999999"/>
    <n v="-3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x v="1"/>
    <d v="2025-09-22T00:00:00"/>
    <s v="14"/>
    <x v="6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54"/>
    <s v="GOLD#"/>
    <s v="sell"/>
    <s v="0.01"/>
    <n v="3723.83"/>
    <n v="3722.44"/>
    <n v="3720.53"/>
    <s v="2025.09.22 14:58:48"/>
    <n v="3722.52"/>
    <n v="0"/>
    <n v="0"/>
    <n v="1.31"/>
    <x v="1"/>
    <d v="2025-09-22T00:00:00"/>
    <s v="14"/>
    <x v="19"/>
    <s v="Mon"/>
    <d v="2025-09-22T14:46:18"/>
    <x v="1123"/>
    <x v="4"/>
    <x v="22"/>
    <x v="4"/>
    <n v="0.13100000000000001"/>
    <n v="0.26200000000000001"/>
    <n v="0.39300000000000002"/>
    <n v="-3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x v="1"/>
    <d v="2025-09-22T00:00:00"/>
    <s v="14"/>
    <x v="17"/>
    <s v="Mon"/>
    <d v="2025-09-22T14:46:18"/>
    <x v="1123"/>
    <x v="4"/>
    <x v="22"/>
    <x v="4"/>
    <n v="0.10300000000000001"/>
    <n v="0.20600000000000002"/>
    <n v="0.309"/>
    <n v="-3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x v="1"/>
    <d v="2025-09-22T00:00:00"/>
    <s v="14"/>
    <x v="11"/>
    <s v="Mon"/>
    <d v="2025-09-22T14:46:19"/>
    <x v="1124"/>
    <x v="4"/>
    <x v="22"/>
    <x v="4"/>
    <n v="0.18700000000000003"/>
    <n v="0.37400000000000005"/>
    <n v="0.56100000000000005"/>
    <n v="-3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x v="1"/>
    <d v="2025-09-22T00:00:00"/>
    <s v="14"/>
    <x v="10"/>
    <s v="Mon"/>
    <d v="2025-09-22T14:46:19"/>
    <x v="1124"/>
    <x v="4"/>
    <x v="22"/>
    <x v="4"/>
    <n v="0.18100000000000002"/>
    <n v="0.36200000000000004"/>
    <n v="0.54300000000000004"/>
    <n v="-3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x v="1"/>
    <d v="2025-09-22T00:00:00"/>
    <s v="14"/>
    <x v="0"/>
    <s v="Mon"/>
    <d v="2025-09-22T14:46:19"/>
    <x v="1124"/>
    <x v="4"/>
    <x v="22"/>
    <x v="4"/>
    <n v="7.0999999999999994E-2"/>
    <n v="0.14199999999999999"/>
    <n v="0.21299999999999999"/>
    <n v="-3"/>
  </r>
  <r>
    <d v="2025-09-22T14:46:19"/>
    <n v="444370374"/>
    <s v="GOLD#"/>
    <s v="sell"/>
    <s v="0.01"/>
    <n v="3723.92"/>
    <n v="3722.11"/>
    <n v="3720.03"/>
    <s v="2025.09.22 15:17:54"/>
    <n v="3720.03"/>
    <n v="0"/>
    <n v="0"/>
    <n v="3.89"/>
    <x v="1"/>
    <d v="2025-09-22T00:00:00"/>
    <s v="14"/>
    <x v="12"/>
    <s v="Mon"/>
    <d v="2025-09-22T14:46:19"/>
    <x v="1124"/>
    <x v="4"/>
    <x v="22"/>
    <x v="4"/>
    <n v="0.38900000000000001"/>
    <n v="0.77800000000000002"/>
    <n v="1.167"/>
    <n v="3.89"/>
  </r>
  <r>
    <d v="2025-09-22T14:50:57"/>
    <n v="444372106"/>
    <s v="GOLD#"/>
    <s v="sell"/>
    <s v="0.01"/>
    <n v="3722.84"/>
    <n v="3725.09"/>
    <n v="3721.39"/>
    <s v="2025.09.22 14:58:04"/>
    <n v="3721.38"/>
    <n v="0"/>
    <n v="0"/>
    <n v="1.46"/>
    <x v="1"/>
    <d v="2025-09-22T00:00:00"/>
    <s v="14"/>
    <x v="18"/>
    <s v="Mon"/>
    <d v="2025-09-22T14:50:57"/>
    <x v="1125"/>
    <x v="4"/>
    <x v="22"/>
    <x v="4"/>
    <n v="0.14599999999999999"/>
    <n v="0.29199999999999998"/>
    <n v="0.438"/>
    <n v="-3"/>
  </r>
  <r>
    <d v="2025-09-22T14:50:57"/>
    <n v="444372108"/>
    <s v="GOLD#"/>
    <s v="sell"/>
    <s v="0.01"/>
    <n v="3722.91"/>
    <n v="3722.42"/>
    <n v="3719.34"/>
    <s v="2025.09.22 14:58:48"/>
    <n v="3722.43"/>
    <n v="0"/>
    <n v="0"/>
    <n v="0.48"/>
    <x v="1"/>
    <d v="2025-09-22T00:00:00"/>
    <s v="14"/>
    <x v="1"/>
    <s v="Mon"/>
    <d v="2025-09-22T14:50:57"/>
    <x v="1125"/>
    <x v="4"/>
    <x v="22"/>
    <x v="4"/>
    <n v="4.8000000000000001E-2"/>
    <n v="9.6000000000000002E-2"/>
    <n v="0.14399999999999999"/>
    <n v="-3"/>
  </r>
  <r>
    <d v="2025-09-22T14:50:58"/>
    <n v="444372109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1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x v="0"/>
    <d v="2025-09-22T00:00:00"/>
    <s v="14"/>
    <x v="11"/>
    <s v="Mon"/>
    <d v="2025-09-22T14:50:58"/>
    <x v="1126"/>
    <x v="4"/>
    <x v="22"/>
    <x v="4"/>
    <n v="-0.14799999999999999"/>
    <n v="-0.29599999999999999"/>
    <n v="-0.44400000000000001"/>
    <n v="-3"/>
  </r>
  <r>
    <d v="2025-09-22T14:50:58"/>
    <n v="444372112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2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3"/>
    <s v="GOLD#"/>
    <s v="sell"/>
    <s v="0.01"/>
    <n v="3722.94"/>
    <n v="3722.41"/>
    <n v="3719.84"/>
    <s v="2025.09.22 14:58:48"/>
    <n v="3722.43"/>
    <n v="0"/>
    <n v="0"/>
    <n v="0.51"/>
    <x v="1"/>
    <d v="2025-09-22T00:00:00"/>
    <s v="14"/>
    <x v="2"/>
    <s v="Mon"/>
    <d v="2025-09-22T14:50:58"/>
    <x v="1126"/>
    <x v="4"/>
    <x v="22"/>
    <x v="4"/>
    <n v="5.1000000000000004E-2"/>
    <n v="0.10200000000000001"/>
    <n v="0.153"/>
    <n v="-3"/>
  </r>
  <r>
    <d v="2025-09-22T14:50:58"/>
    <n v="444372115"/>
    <s v="GOLD#"/>
    <s v="sell"/>
    <s v="0.01"/>
    <n v="3722.94"/>
    <n v="3722.69"/>
    <n v="3721.34"/>
    <s v="2025.09.22 14:58:09"/>
    <n v="3721.33"/>
    <n v="0"/>
    <n v="0"/>
    <n v="1.61"/>
    <x v="1"/>
    <d v="2025-09-22T00:00:00"/>
    <s v="14"/>
    <x v="6"/>
    <s v="Mon"/>
    <d v="2025-09-22T14:50:58"/>
    <x v="1126"/>
    <x v="4"/>
    <x v="22"/>
    <x v="4"/>
    <n v="0.16100000000000003"/>
    <n v="0.32200000000000006"/>
    <n v="0.48299999999999998"/>
    <n v="-3"/>
  </r>
  <r>
    <d v="2025-09-22T14:50:59"/>
    <n v="444372116"/>
    <s v="GOLD#"/>
    <s v="sell"/>
    <s v="0.01"/>
    <n v="3722.94"/>
    <n v="3722.44"/>
    <n v="3719.84"/>
    <s v="2025.09.22 14:58:48"/>
    <n v="3722.52"/>
    <n v="0"/>
    <n v="0"/>
    <n v="0.42"/>
    <x v="1"/>
    <d v="2025-09-22T00:00:00"/>
    <s v="14"/>
    <x v="0"/>
    <s v="Mon"/>
    <d v="2025-09-22T14:50:59"/>
    <x v="1127"/>
    <x v="4"/>
    <x v="22"/>
    <x v="4"/>
    <n v="4.2000000000000003E-2"/>
    <n v="8.4000000000000005E-2"/>
    <n v="0.126"/>
    <n v="-3"/>
  </r>
  <r>
    <d v="2025-09-22T14:56:27"/>
    <n v="444374625"/>
    <s v="GOLD#"/>
    <s v="sell"/>
    <s v="0.01"/>
    <n v="3722.66"/>
    <n v="3725.54"/>
    <n v="3720.34"/>
    <s v="2025.09.22 15:00:24"/>
    <n v="3725.54"/>
    <n v="0"/>
    <n v="0"/>
    <n v="-2.88"/>
    <x v="0"/>
    <d v="2025-09-22T00:00:00"/>
    <s v="14"/>
    <x v="17"/>
    <s v="Mon"/>
    <d v="2025-09-22T14:56:27"/>
    <x v="1128"/>
    <x v="4"/>
    <x v="22"/>
    <x v="4"/>
    <n v="-0.28799999999999998"/>
    <n v="-0.57599999999999996"/>
    <n v="-0.86399999999999999"/>
    <n v="-3"/>
  </r>
  <r>
    <d v="2025-09-22T14:58:47"/>
    <n v="444375448"/>
    <s v="GOLD#"/>
    <s v="sell"/>
    <s v="0.01"/>
    <n v="3722.16"/>
    <n v="3725.15"/>
    <n v="3720.65"/>
    <s v="2025.09.22 15:00:14"/>
    <n v="3725.2"/>
    <n v="0"/>
    <n v="0"/>
    <n v="-3.04"/>
    <x v="0"/>
    <d v="2025-09-22T00:00:00"/>
    <s v="14"/>
    <x v="20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0"/>
    <s v="GOLD#"/>
    <s v="sell"/>
    <s v="0.01"/>
    <n v="3722.16"/>
    <n v="3725.16"/>
    <n v="3720.66"/>
    <s v="2025.09.22 15:00:14"/>
    <n v="3725.2"/>
    <n v="0"/>
    <n v="0"/>
    <n v="-3.04"/>
    <x v="0"/>
    <d v="2025-09-22T00:00:00"/>
    <s v="14"/>
    <x v="6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2"/>
    <s v="GOLD#"/>
    <s v="sell"/>
    <s v="0.01"/>
    <n v="3722.16"/>
    <n v="3724.36"/>
    <n v="3720.66"/>
    <s v="2025.09.22 14:59:20"/>
    <n v="3724.49"/>
    <n v="0"/>
    <n v="0"/>
    <n v="-2.33"/>
    <x v="0"/>
    <d v="2025-09-22T00:00:00"/>
    <s v="14"/>
    <x v="18"/>
    <s v="Mon"/>
    <d v="2025-09-22T14:58:47"/>
    <x v="1129"/>
    <x v="4"/>
    <x v="22"/>
    <x v="4"/>
    <n v="-0.23300000000000001"/>
    <n v="-0.46600000000000003"/>
    <n v="-0.69899999999999995"/>
    <n v="-3"/>
  </r>
  <r>
    <d v="2025-09-22T14:59:57"/>
    <n v="444375941"/>
    <s v="GOLD#"/>
    <s v="buy"/>
    <s v="0.01"/>
    <n v="3724.88"/>
    <n v="3721.88"/>
    <n v="3729.38"/>
    <s v="2025.09.22 15:14:21"/>
    <n v="3721.84"/>
    <n v="0"/>
    <n v="0"/>
    <n v="-3.04"/>
    <x v="0"/>
    <d v="2025-09-22T00:00:00"/>
    <s v="14"/>
    <x v="21"/>
    <s v="Mon"/>
    <d v="2025-09-22T14:59:57"/>
    <x v="1130"/>
    <x v="4"/>
    <x v="22"/>
    <x v="4"/>
    <n v="-0.30400000000000005"/>
    <n v="-0.6080000000000001"/>
    <n v="-0.91199999999999992"/>
    <n v="-3"/>
  </r>
  <r>
    <d v="2025-09-22T14:59:57"/>
    <n v="444375944"/>
    <s v="GOLD#"/>
    <s v="buy"/>
    <s v="0.01"/>
    <n v="3724.84"/>
    <n v="3721.88"/>
    <m/>
    <s v="2025.09.22 15:14:21"/>
    <n v="3721.84"/>
    <n v="0"/>
    <n v="0"/>
    <n v="-3"/>
    <x v="0"/>
    <d v="2025-09-22T00:00:00"/>
    <s v="14"/>
    <x v="4"/>
    <s v="Mon"/>
    <d v="2025-09-22T14:59:57"/>
    <x v="1130"/>
    <x v="4"/>
    <x v="22"/>
    <x v="4"/>
    <n v="-0.30000000000000004"/>
    <n v="-0.60000000000000009"/>
    <n v="-0.89999999999999991"/>
    <n v="-3"/>
  </r>
  <r>
    <d v="2025-09-22T14:59:58"/>
    <n v="444375948"/>
    <s v="GOLD#"/>
    <s v="buy"/>
    <s v="0.01"/>
    <n v="3724.83"/>
    <n v="3721.84"/>
    <n v="3730.84"/>
    <s v="2025.09.22 15:14:21"/>
    <n v="3721.84"/>
    <n v="0"/>
    <n v="0"/>
    <n v="-2.99"/>
    <x v="0"/>
    <d v="2025-09-22T00:00:00"/>
    <s v="14"/>
    <x v="24"/>
    <s v="Mon"/>
    <d v="2025-09-22T14:59:58"/>
    <x v="1131"/>
    <x v="4"/>
    <x v="22"/>
    <x v="4"/>
    <n v="-0.29900000000000004"/>
    <n v="-0.59800000000000009"/>
    <n v="-0.89700000000000002"/>
    <n v="-3"/>
  </r>
  <r>
    <d v="2025-09-22T14:59:58"/>
    <n v="444375950"/>
    <s v="GOLD#"/>
    <s v="buy"/>
    <s v="0.01"/>
    <n v="3724.83"/>
    <n v="3721.83"/>
    <m/>
    <s v="2025.09.22 15:14:28"/>
    <n v="3721.79"/>
    <n v="0"/>
    <n v="0"/>
    <n v="-3.04"/>
    <x v="0"/>
    <d v="2025-09-22T00:00:00"/>
    <s v="14"/>
    <x v="23"/>
    <s v="Mon"/>
    <d v="2025-09-22T14:59:58"/>
    <x v="1131"/>
    <x v="4"/>
    <x v="22"/>
    <x v="4"/>
    <n v="-0.30400000000000005"/>
    <n v="-0.6080000000000001"/>
    <n v="-0.91199999999999992"/>
    <n v="-3"/>
  </r>
  <r>
    <d v="2025-09-22T14:59:58"/>
    <n v="444375952"/>
    <s v="GOLD#"/>
    <s v="buy"/>
    <s v="0.01"/>
    <n v="3724.83"/>
    <n v="3721.83"/>
    <n v="3730.83"/>
    <s v="2025.09.22 15:14:28"/>
    <n v="3721.79"/>
    <n v="0"/>
    <n v="0"/>
    <n v="-3.04"/>
    <x v="0"/>
    <d v="2025-09-22T00:00:00"/>
    <s v="14"/>
    <x v="5"/>
    <s v="Mon"/>
    <d v="2025-09-22T14:59:58"/>
    <x v="1131"/>
    <x v="4"/>
    <x v="22"/>
    <x v="4"/>
    <n v="-0.30400000000000005"/>
    <n v="-0.6080000000000001"/>
    <n v="-0.91199999999999992"/>
    <n v="-3"/>
  </r>
  <r>
    <d v="2025-09-22T15:00:01"/>
    <n v="444375984"/>
    <s v="GOLD#"/>
    <s v="buy"/>
    <s v="0.01"/>
    <n v="3724.86"/>
    <n v="3721.79"/>
    <n v="3729.29"/>
    <s v="2025.09.22 15:14:28"/>
    <n v="3721.79"/>
    <n v="0"/>
    <n v="0"/>
    <n v="-3.07"/>
    <x v="0"/>
    <d v="2025-09-22T00:00:00"/>
    <s v="15"/>
    <x v="3"/>
    <s v="Mon"/>
    <d v="2025-09-22T15:00:01"/>
    <x v="1132"/>
    <x v="4"/>
    <x v="0"/>
    <x v="4"/>
    <n v="-0.307"/>
    <n v="-0.61399999999999999"/>
    <n v="-0.92099999999999993"/>
    <n v="-3"/>
  </r>
  <r>
    <d v="2025-09-22T15:01:07"/>
    <n v="444376606"/>
    <s v="GOLD#"/>
    <s v="buy"/>
    <s v="0.01"/>
    <n v="3724.59"/>
    <n v="3721.67"/>
    <m/>
    <s v="2025.09.22 15:14:30"/>
    <n v="3721.67"/>
    <n v="0"/>
    <n v="0"/>
    <n v="-2.92"/>
    <x v="0"/>
    <d v="2025-09-22T00:00:00"/>
    <s v="15"/>
    <x v="14"/>
    <s v="Mon"/>
    <d v="2025-09-22T15:01:07"/>
    <x v="1133"/>
    <x v="4"/>
    <x v="0"/>
    <x v="4"/>
    <n v="-0.29199999999999998"/>
    <n v="-0.58399999999999996"/>
    <n v="-0.876"/>
    <n v="-3"/>
  </r>
  <r>
    <d v="2025-09-22T15:15:07"/>
    <n v="444382761"/>
    <s v="GOLD#"/>
    <s v="sell"/>
    <s v="0.01"/>
    <n v="3721.63"/>
    <n v="3718.59"/>
    <m/>
    <s v="2025.09.22 15:20:22"/>
    <n v="3718.64"/>
    <n v="0"/>
    <n v="0"/>
    <n v="2.99"/>
    <x v="1"/>
    <d v="2025-09-22T00:00:00"/>
    <s v="15"/>
    <x v="14"/>
    <s v="Mon"/>
    <d v="2025-09-22T15:15:07"/>
    <x v="1134"/>
    <x v="4"/>
    <x v="0"/>
    <x v="4"/>
    <n v="0.29900000000000004"/>
    <n v="0.59800000000000009"/>
    <n v="0.89700000000000002"/>
    <n v="2.99"/>
  </r>
  <r>
    <d v="2025-09-22T15:15:07"/>
    <n v="444382764"/>
    <s v="GOLD#"/>
    <s v="sell"/>
    <s v="0.01"/>
    <n v="3721.59"/>
    <n v="3718.45"/>
    <m/>
    <s v="2025.09.22 15:20:22"/>
    <n v="3718.49"/>
    <n v="0"/>
    <n v="0"/>
    <n v="3.1"/>
    <x v="1"/>
    <d v="2025-09-22T00:00:00"/>
    <s v="15"/>
    <x v="16"/>
    <s v="Mon"/>
    <d v="2025-09-22T15:15:07"/>
    <x v="1134"/>
    <x v="4"/>
    <x v="0"/>
    <x v="4"/>
    <n v="0.31000000000000005"/>
    <n v="0.62000000000000011"/>
    <n v="0.92999999999999994"/>
    <n v="3.1"/>
  </r>
  <r>
    <d v="2025-09-22T15:19:27"/>
    <n v="444385730"/>
    <s v="GOLD#"/>
    <s v="sell"/>
    <s v="0.01"/>
    <n v="3719.5"/>
    <n v="3716.46"/>
    <m/>
    <s v="2025.09.22 15:22:45"/>
    <n v="3716.54"/>
    <n v="0"/>
    <n v="0"/>
    <n v="2.96"/>
    <x v="1"/>
    <d v="2025-09-22T00:00:00"/>
    <s v="15"/>
    <x v="15"/>
    <s v="Mon"/>
    <d v="2025-09-22T15:19:27"/>
    <x v="1135"/>
    <x v="4"/>
    <x v="0"/>
    <x v="4"/>
    <n v="0.29599999999999999"/>
    <n v="0.59199999999999997"/>
    <n v="0.88800000000000001"/>
    <n v="2.96"/>
  </r>
  <r>
    <d v="2025-09-22T15:21:07"/>
    <n v="444387463"/>
    <s v="GOLD#"/>
    <s v="sell"/>
    <s v="0.01"/>
    <n v="3718.08"/>
    <n v="3716.48"/>
    <m/>
    <s v="2025.09.22 15:22:45"/>
    <n v="3716.54"/>
    <n v="0"/>
    <n v="0"/>
    <n v="1.54"/>
    <x v="1"/>
    <d v="2025-09-22T00:00:00"/>
    <s v="15"/>
    <x v="16"/>
    <s v="Mon"/>
    <d v="2025-09-22T15:21:07"/>
    <x v="1136"/>
    <x v="4"/>
    <x v="0"/>
    <x v="4"/>
    <n v="0.15400000000000003"/>
    <n v="0.30800000000000005"/>
    <n v="0.46199999999999997"/>
    <n v="-3"/>
  </r>
  <r>
    <d v="2025-09-22T15:21:07"/>
    <n v="444387464"/>
    <s v="GOLD#"/>
    <s v="sell"/>
    <s v="0.01"/>
    <n v="3718.08"/>
    <n v="3716.51"/>
    <m/>
    <s v="2025.09.22 15:22:45"/>
    <n v="3716.54"/>
    <n v="0"/>
    <n v="0"/>
    <n v="1.54"/>
    <x v="1"/>
    <d v="2025-09-22T00:00:00"/>
    <s v="15"/>
    <x v="14"/>
    <s v="Mon"/>
    <d v="2025-09-22T15:21:07"/>
    <x v="1136"/>
    <x v="4"/>
    <x v="0"/>
    <x v="4"/>
    <n v="0.15400000000000003"/>
    <n v="0.30800000000000005"/>
    <n v="0.46199999999999997"/>
    <n v="-3"/>
  </r>
  <r>
    <d v="2025-09-22T15:26:17"/>
    <n v="444393416"/>
    <s v="GOLD#"/>
    <s v="sell"/>
    <s v="0.01"/>
    <n v="3714.4"/>
    <n v="3717.41"/>
    <m/>
    <s v="2025.09.22 15:34:35"/>
    <n v="3717.42"/>
    <n v="0"/>
    <n v="0"/>
    <n v="-3.02"/>
    <x v="0"/>
    <d v="2025-09-22T00:00:00"/>
    <s v="15"/>
    <x v="14"/>
    <s v="Mon"/>
    <d v="2025-09-22T15:26:17"/>
    <x v="1137"/>
    <x v="4"/>
    <x v="0"/>
    <x v="4"/>
    <n v="-0.30200000000000005"/>
    <n v="-0.60400000000000009"/>
    <n v="-0.90599999999999992"/>
    <n v="-3"/>
  </r>
  <r>
    <d v="2025-09-22T15:26:17"/>
    <n v="444393419"/>
    <s v="GOLD#"/>
    <s v="sell"/>
    <s v="0.01"/>
    <n v="3714.58"/>
    <n v="3717.4"/>
    <m/>
    <s v="2025.09.22 15:34:35"/>
    <n v="3717.42"/>
    <n v="0"/>
    <n v="0"/>
    <n v="-2.84"/>
    <x v="0"/>
    <d v="2025-09-22T00:00:00"/>
    <s v="15"/>
    <x v="15"/>
    <s v="Mon"/>
    <d v="2025-09-22T15:26:17"/>
    <x v="1137"/>
    <x v="4"/>
    <x v="0"/>
    <x v="4"/>
    <n v="-0.28399999999999997"/>
    <n v="-0.56799999999999995"/>
    <n v="-0.85199999999999998"/>
    <n v="-3"/>
  </r>
  <r>
    <d v="2025-09-22T15:26:17"/>
    <n v="444393421"/>
    <s v="GOLD#"/>
    <s v="sell"/>
    <s v="0.01"/>
    <n v="3714.54"/>
    <n v="3717.4"/>
    <m/>
    <s v="2025.09.22 15:34:35"/>
    <n v="3717.42"/>
    <n v="0"/>
    <n v="0"/>
    <n v="-2.88"/>
    <x v="0"/>
    <d v="2025-09-22T00:00:00"/>
    <s v="15"/>
    <x v="16"/>
    <s v="Mon"/>
    <d v="2025-09-22T15:26:17"/>
    <x v="1137"/>
    <x v="4"/>
    <x v="0"/>
    <x v="4"/>
    <n v="-0.28799999999999998"/>
    <n v="-0.57599999999999996"/>
    <n v="-0.86399999999999999"/>
    <n v="-3"/>
  </r>
  <r>
    <d v="2025-09-22T15:27:07"/>
    <n v="444394020"/>
    <s v="GOLD#"/>
    <s v="sell"/>
    <s v="0.01"/>
    <n v="3715.48"/>
    <n v="3715.42"/>
    <n v="3711.95"/>
    <s v="2025.09.22 15:29:00"/>
    <n v="3715.48"/>
    <n v="0"/>
    <n v="0"/>
    <n v="0"/>
    <x v="2"/>
    <d v="2025-09-22T00:00:00"/>
    <s v="15"/>
    <x v="1"/>
    <s v="Mon"/>
    <d v="2025-09-22T15:27:07"/>
    <x v="1138"/>
    <x v="4"/>
    <x v="0"/>
    <x v="4"/>
    <n v="0"/>
    <n v="0"/>
    <n v="0"/>
    <n v="-3"/>
  </r>
  <r>
    <d v="2025-09-22T15:27:07"/>
    <n v="444394028"/>
    <s v="GOLD#"/>
    <s v="sell"/>
    <s v="0.01"/>
    <n v="3715.5"/>
    <n v="3715.53"/>
    <n v="3713.98"/>
    <s v="2025.09.22 15:27:52"/>
    <n v="3713.76"/>
    <n v="0"/>
    <n v="0"/>
    <n v="1.74"/>
    <x v="1"/>
    <d v="2025-09-22T00:00:00"/>
    <s v="15"/>
    <x v="20"/>
    <s v="Mon"/>
    <d v="2025-09-22T15:27:07"/>
    <x v="1138"/>
    <x v="4"/>
    <x v="0"/>
    <x v="4"/>
    <n v="0.17400000000000002"/>
    <n v="0.34800000000000003"/>
    <n v="0.52200000000000002"/>
    <n v="-3"/>
  </r>
  <r>
    <d v="2025-09-22T15:27:07"/>
    <n v="444394034"/>
    <s v="GOLD#"/>
    <s v="sell"/>
    <s v="0.01"/>
    <n v="3715.52"/>
    <n v="3714.56"/>
    <n v="3713.28"/>
    <s v="2025.09.22 15:33:24"/>
    <n v="3714.56"/>
    <n v="0"/>
    <n v="0"/>
    <n v="0.96"/>
    <x v="1"/>
    <d v="2025-09-22T00:00:00"/>
    <s v="15"/>
    <x v="17"/>
    <s v="Mon"/>
    <d v="2025-09-22T15:27:07"/>
    <x v="1138"/>
    <x v="4"/>
    <x v="0"/>
    <x v="4"/>
    <n v="9.6000000000000002E-2"/>
    <n v="0.192"/>
    <n v="0.28799999999999998"/>
    <n v="-3"/>
  </r>
  <r>
    <d v="2025-09-22T15:27:08"/>
    <n v="444394037"/>
    <s v="GOLD#"/>
    <s v="sell"/>
    <s v="0.01"/>
    <n v="3715.46"/>
    <n v="3715.43"/>
    <n v="3712.48"/>
    <s v="2025.09.22 15:29:00"/>
    <n v="3715.48"/>
    <n v="0"/>
    <n v="0"/>
    <n v="-0.02"/>
    <x v="0"/>
    <d v="2025-09-22T00:00:00"/>
    <s v="15"/>
    <x v="2"/>
    <s v="Mon"/>
    <d v="2025-09-22T15:27:08"/>
    <x v="1139"/>
    <x v="4"/>
    <x v="0"/>
    <x v="4"/>
    <n v="-2E-3"/>
    <n v="-4.0000000000000001E-3"/>
    <n v="-6.0000000000000001E-3"/>
    <n v="-3"/>
  </r>
  <r>
    <d v="2025-09-22T15:27:08"/>
    <n v="44439404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11"/>
    <s v="Mon"/>
    <d v="2025-09-22T15:27:08"/>
    <x v="1139"/>
    <x v="4"/>
    <x v="0"/>
    <x v="4"/>
    <n v="0.17600000000000002"/>
    <n v="0.35200000000000004"/>
    <n v="0.52800000000000002"/>
    <n v="-3"/>
  </r>
  <r>
    <d v="2025-09-22T15:27:08"/>
    <n v="444394052"/>
    <s v="GOLD#"/>
    <s v="sell"/>
    <s v="0.01"/>
    <n v="3715.54"/>
    <n v="3717.68"/>
    <n v="3713.98"/>
    <s v="2025.09.22 15:27:52"/>
    <n v="3713.76"/>
    <n v="0"/>
    <n v="0"/>
    <n v="1.78"/>
    <x v="1"/>
    <d v="2025-09-22T00:00:00"/>
    <s v="15"/>
    <x v="18"/>
    <s v="Mon"/>
    <d v="2025-09-22T15:27:08"/>
    <x v="1139"/>
    <x v="4"/>
    <x v="0"/>
    <x v="4"/>
    <n v="0.17800000000000002"/>
    <n v="0.35600000000000004"/>
    <n v="0.53400000000000003"/>
    <n v="-3"/>
  </r>
  <r>
    <d v="2025-09-22T15:27:08"/>
    <n v="44439405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6"/>
    <s v="Mon"/>
    <d v="2025-09-22T15:27:08"/>
    <x v="1139"/>
    <x v="4"/>
    <x v="0"/>
    <x v="4"/>
    <n v="0.17600000000000002"/>
    <n v="0.35200000000000004"/>
    <n v="0.52800000000000002"/>
    <n v="-3"/>
  </r>
  <r>
    <d v="2025-09-22T15:27:09"/>
    <n v="444394059"/>
    <s v="GOLD#"/>
    <s v="sell"/>
    <s v="0.01"/>
    <n v="3715.51"/>
    <n v="3718.48"/>
    <n v="3711.98"/>
    <s v="2025.09.22 15:35:05"/>
    <n v="3718.49"/>
    <n v="0"/>
    <n v="0"/>
    <n v="-2.98"/>
    <x v="0"/>
    <d v="2025-09-22T00:00:00"/>
    <s v="15"/>
    <x v="12"/>
    <s v="Mon"/>
    <d v="2025-09-22T15:27:09"/>
    <x v="1140"/>
    <x v="4"/>
    <x v="0"/>
    <x v="4"/>
    <n v="-0.29799999999999999"/>
    <n v="-0.59599999999999997"/>
    <n v="-0.89400000000000002"/>
    <n v="-3"/>
  </r>
  <r>
    <d v="2025-09-22T15:27:09"/>
    <n v="444394082"/>
    <s v="GOLD#"/>
    <s v="sell"/>
    <s v="0.01"/>
    <n v="3715.63"/>
    <n v="3715.1"/>
    <n v="3712.48"/>
    <s v="2025.09.22 15:28:59"/>
    <n v="3715.15"/>
    <n v="0"/>
    <n v="0"/>
    <n v="0.48"/>
    <x v="1"/>
    <d v="2025-09-22T00:00:00"/>
    <s v="15"/>
    <x v="0"/>
    <s v="Mon"/>
    <d v="2025-09-22T15:27:09"/>
    <x v="1140"/>
    <x v="4"/>
    <x v="0"/>
    <x v="4"/>
    <n v="4.8000000000000001E-2"/>
    <n v="9.6000000000000002E-2"/>
    <n v="0.14399999999999999"/>
    <n v="-3"/>
  </r>
  <r>
    <d v="2025-09-22T15:27:09"/>
    <n v="444394085"/>
    <s v="GOLD#"/>
    <s v="sell"/>
    <s v="0.01"/>
    <n v="3715.65"/>
    <n v="3715.49"/>
    <n v="3713.98"/>
    <s v="2025.09.22 15:27:52"/>
    <n v="3713.76"/>
    <n v="0"/>
    <n v="0"/>
    <n v="1.89"/>
    <x v="1"/>
    <d v="2025-09-22T00:00:00"/>
    <s v="15"/>
    <x v="10"/>
    <s v="Mon"/>
    <d v="2025-09-22T15:27:09"/>
    <x v="1140"/>
    <x v="4"/>
    <x v="0"/>
    <x v="4"/>
    <n v="0.189"/>
    <n v="0.378"/>
    <n v="0.56699999999999995"/>
    <n v="-3"/>
  </r>
  <r>
    <d v="2025-09-22T15:27:09"/>
    <n v="444394089"/>
    <s v="GOLD#"/>
    <s v="sell"/>
    <s v="0.01"/>
    <n v="3715.6"/>
    <n v="3717.68"/>
    <n v="3712.48"/>
    <s v="2025.09.22 15:34:52"/>
    <n v="3717.69"/>
    <n v="0"/>
    <n v="0"/>
    <n v="-2.09"/>
    <x v="0"/>
    <d v="2025-09-22T00:00:00"/>
    <s v="15"/>
    <x v="19"/>
    <s v="Mon"/>
    <d v="2025-09-22T15:27:09"/>
    <x v="1140"/>
    <x v="4"/>
    <x v="0"/>
    <x v="4"/>
    <n v="-0.20899999999999999"/>
    <n v="-0.41799999999999998"/>
    <n v="-0.62699999999999989"/>
    <n v="-3"/>
  </r>
  <r>
    <d v="2025-09-22T15:30:07"/>
    <n v="444396106"/>
    <s v="GOLD#"/>
    <s v="sell"/>
    <s v="0.01"/>
    <n v="3715.07"/>
    <n v="3718.07"/>
    <n v="3711.57"/>
    <s v="2025.09.22 15:35:05"/>
    <n v="3718.49"/>
    <n v="0"/>
    <n v="0"/>
    <n v="-3.42"/>
    <x v="0"/>
    <d v="2025-09-22T00:00:00"/>
    <s v="15"/>
    <x v="1"/>
    <s v="Mon"/>
    <d v="2025-09-22T15:30:07"/>
    <x v="1141"/>
    <x v="4"/>
    <x v="0"/>
    <x v="4"/>
    <n v="-0.34200000000000003"/>
    <n v="-0.68400000000000005"/>
    <n v="-1.026"/>
    <n v="-3"/>
  </r>
  <r>
    <d v="2025-09-22T15:30:07"/>
    <n v="444396107"/>
    <s v="GOLD#"/>
    <s v="sell"/>
    <s v="0.01"/>
    <n v="3715.07"/>
    <n v="3716.57"/>
    <n v="3713.57"/>
    <s v="2025.09.22 15:33:00"/>
    <n v="3713.55"/>
    <n v="0"/>
    <n v="0"/>
    <n v="1.52"/>
    <x v="1"/>
    <d v="2025-09-22T00:00:00"/>
    <s v="15"/>
    <x v="11"/>
    <s v="Mon"/>
    <d v="2025-09-22T15:30:07"/>
    <x v="1141"/>
    <x v="4"/>
    <x v="0"/>
    <x v="4"/>
    <n v="0.15200000000000002"/>
    <n v="0.30400000000000005"/>
    <n v="0.45599999999999996"/>
    <n v="-3"/>
  </r>
  <r>
    <d v="2025-09-22T15:30:07"/>
    <n v="444396109"/>
    <s v="GOLD#"/>
    <s v="sell"/>
    <s v="0.01"/>
    <n v="3715.07"/>
    <n v="3718.07"/>
    <n v="3712.07"/>
    <s v="2025.09.22 15:35:05"/>
    <n v="3718.49"/>
    <n v="0"/>
    <n v="0"/>
    <n v="-3.42"/>
    <x v="0"/>
    <d v="2025-09-22T00:00:00"/>
    <s v="15"/>
    <x v="0"/>
    <s v="Mon"/>
    <d v="2025-09-22T15:30:07"/>
    <x v="1141"/>
    <x v="4"/>
    <x v="0"/>
    <x v="4"/>
    <n v="-0.34200000000000003"/>
    <n v="-0.68400000000000005"/>
    <n v="-1.026"/>
    <n v="-3"/>
  </r>
  <r>
    <d v="2025-09-22T15:30:08"/>
    <n v="444396110"/>
    <s v="GOLD#"/>
    <s v="sell"/>
    <s v="0.01"/>
    <n v="3715.07"/>
    <n v="3717.27"/>
    <n v="3713.57"/>
    <s v="2025.09.22 15:33:00"/>
    <n v="3713.55"/>
    <n v="0"/>
    <n v="0"/>
    <n v="1.52"/>
    <x v="1"/>
    <d v="2025-09-22T00:00:00"/>
    <s v="15"/>
    <x v="18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3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6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4"/>
    <s v="GOLD#"/>
    <s v="sell"/>
    <s v="0.01"/>
    <n v="3715.07"/>
    <n v="3717.57"/>
    <n v="3712.07"/>
    <s v="2025.09.22 15:34:40"/>
    <n v="3717.6"/>
    <n v="0"/>
    <n v="0"/>
    <n v="-2.5299999999999998"/>
    <x v="0"/>
    <d v="2025-09-22T00:00:00"/>
    <s v="15"/>
    <x v="2"/>
    <s v="Mon"/>
    <d v="2025-09-22T15:30:08"/>
    <x v="1142"/>
    <x v="4"/>
    <x v="0"/>
    <x v="4"/>
    <n v="-0.253"/>
    <n v="-0.50600000000000001"/>
    <n v="-0.7589999999999999"/>
    <n v="-3"/>
  </r>
  <r>
    <d v="2025-09-22T15:30:08"/>
    <n v="444396118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10"/>
    <s v="Mon"/>
    <d v="2025-09-22T15:30:08"/>
    <x v="1142"/>
    <x v="4"/>
    <x v="0"/>
    <x v="4"/>
    <n v="0.15200000000000002"/>
    <n v="0.30400000000000005"/>
    <n v="0.45599999999999996"/>
    <n v="-3"/>
  </r>
  <r>
    <d v="2025-09-22T15:30:09"/>
    <n v="444396124"/>
    <s v="GOLD#"/>
    <s v="sell"/>
    <s v="0.01"/>
    <n v="3715.06"/>
    <n v="3714.8"/>
    <n v="3713.57"/>
    <s v="2025.09.22 15:33:00"/>
    <n v="3713.55"/>
    <n v="0"/>
    <n v="0"/>
    <n v="1.51"/>
    <x v="1"/>
    <d v="2025-09-22T00:00:00"/>
    <s v="15"/>
    <x v="20"/>
    <s v="Mon"/>
    <d v="2025-09-22T15:30:09"/>
    <x v="1143"/>
    <x v="4"/>
    <x v="0"/>
    <x v="4"/>
    <n v="0.15100000000000002"/>
    <n v="0.30200000000000005"/>
    <n v="0.45299999999999996"/>
    <n v="-3"/>
  </r>
  <r>
    <d v="2025-09-22T15:33:07"/>
    <n v="444397711"/>
    <s v="GOLD#"/>
    <s v="sell"/>
    <s v="0.01"/>
    <n v="3714.23"/>
    <n v="3717.2"/>
    <n v="3712.7"/>
    <s v="2025.09.22 15:34:32"/>
    <n v="3717.22"/>
    <n v="0"/>
    <n v="0"/>
    <n v="-2.99"/>
    <x v="0"/>
    <d v="2025-09-22T00:00:00"/>
    <s v="15"/>
    <x v="20"/>
    <s v="Mon"/>
    <d v="2025-09-22T15:33:07"/>
    <x v="1144"/>
    <x v="4"/>
    <x v="0"/>
    <x v="4"/>
    <n v="-0.29900000000000004"/>
    <n v="-0.59800000000000009"/>
    <n v="-0.89700000000000002"/>
    <n v="-3"/>
  </r>
  <r>
    <d v="2025-09-22T15:33:07"/>
    <n v="444397713"/>
    <s v="GOLD#"/>
    <s v="sell"/>
    <s v="0.01"/>
    <n v="3714.22"/>
    <n v="3715.73"/>
    <n v="3712.73"/>
    <s v="2025.09.22 15:33:46"/>
    <n v="3715.86"/>
    <n v="0"/>
    <n v="0"/>
    <n v="-1.64"/>
    <x v="0"/>
    <d v="2025-09-22T00:00:00"/>
    <s v="15"/>
    <x v="11"/>
    <s v="Mon"/>
    <d v="2025-09-22T15:33:07"/>
    <x v="1144"/>
    <x v="4"/>
    <x v="0"/>
    <x v="4"/>
    <n v="-0.16400000000000001"/>
    <n v="-0.32800000000000001"/>
    <n v="-0.49199999999999994"/>
    <n v="-3"/>
  </r>
  <r>
    <d v="2025-09-22T15:33:07"/>
    <n v="444397720"/>
    <s v="GOLD#"/>
    <s v="sell"/>
    <s v="0.01"/>
    <n v="3714.12"/>
    <n v="3717.23"/>
    <n v="3712.73"/>
    <s v="2025.09.22 15:34:34"/>
    <n v="3717.26"/>
    <n v="0"/>
    <n v="0"/>
    <n v="-3.14"/>
    <x v="0"/>
    <d v="2025-09-22T00:00:00"/>
    <s v="15"/>
    <x v="6"/>
    <s v="Mon"/>
    <d v="2025-09-22T15:33:07"/>
    <x v="1144"/>
    <x v="4"/>
    <x v="0"/>
    <x v="4"/>
    <n v="-0.31400000000000006"/>
    <n v="-0.62800000000000011"/>
    <n v="-0.94199999999999995"/>
    <n v="-3"/>
  </r>
  <r>
    <d v="2025-09-22T15:33:08"/>
    <n v="444397723"/>
    <s v="GOLD#"/>
    <s v="sell"/>
    <s v="0.01"/>
    <n v="3714.08"/>
    <n v="3717.23"/>
    <n v="3712.73"/>
    <s v="2025.09.22 15:34:34"/>
    <n v="3717.26"/>
    <n v="0"/>
    <n v="0"/>
    <n v="-3.18"/>
    <x v="0"/>
    <d v="2025-09-22T00:00:00"/>
    <s v="15"/>
    <x v="10"/>
    <s v="Mon"/>
    <d v="2025-09-22T15:33:08"/>
    <x v="1145"/>
    <x v="4"/>
    <x v="0"/>
    <x v="4"/>
    <n v="-0.31800000000000006"/>
    <n v="-0.63600000000000012"/>
    <n v="-0.95399999999999996"/>
    <n v="-3"/>
  </r>
  <r>
    <d v="2025-09-22T15:33:08"/>
    <n v="444397727"/>
    <s v="GOLD#"/>
    <s v="sell"/>
    <s v="0.01"/>
    <n v="3714.13"/>
    <n v="3716.43"/>
    <n v="3712.73"/>
    <s v="2025.09.22 15:33:58"/>
    <n v="3716.51"/>
    <n v="0"/>
    <n v="0"/>
    <n v="-2.38"/>
    <x v="0"/>
    <d v="2025-09-22T00:00:00"/>
    <s v="15"/>
    <x v="18"/>
    <s v="Mon"/>
    <d v="2025-09-22T15:33:08"/>
    <x v="1145"/>
    <x v="4"/>
    <x v="0"/>
    <x v="4"/>
    <n v="-0.23799999999999999"/>
    <n v="-0.47599999999999998"/>
    <n v="-0.71399999999999997"/>
    <n v="-3"/>
  </r>
  <r>
    <d v="2025-09-22T15:33:27"/>
    <n v="444398196"/>
    <s v="GOLD#"/>
    <s v="sell"/>
    <s v="0.01"/>
    <n v="3714.69"/>
    <n v="3717.39"/>
    <n v="3712.19"/>
    <s v="2025.09.22 15:34:35"/>
    <n v="3717.42"/>
    <n v="0"/>
    <n v="0"/>
    <n v="-2.73"/>
    <x v="0"/>
    <d v="2025-09-22T00:00:00"/>
    <s v="15"/>
    <x v="17"/>
    <s v="Mon"/>
    <d v="2025-09-22T15:33:27"/>
    <x v="1146"/>
    <x v="4"/>
    <x v="0"/>
    <x v="4"/>
    <n v="-0.27300000000000002"/>
    <n v="-0.54600000000000004"/>
    <n v="-0.81899999999999995"/>
    <n v="-3"/>
  </r>
  <r>
    <d v="2025-09-22T15:37:07"/>
    <n v="444400201"/>
    <s v="GOLD#"/>
    <s v="buy"/>
    <s v="0.01"/>
    <n v="3717.41"/>
    <n v="3714.41"/>
    <m/>
    <s v="2025.09.22 15:42:47"/>
    <n v="3714.4"/>
    <n v="0"/>
    <n v="0"/>
    <n v="-3.01"/>
    <x v="0"/>
    <d v="2025-09-22T00:00:00"/>
    <s v="15"/>
    <x v="14"/>
    <s v="Mon"/>
    <d v="2025-09-22T15:37:07"/>
    <x v="1147"/>
    <x v="4"/>
    <x v="0"/>
    <x v="4"/>
    <n v="-0.30099999999999999"/>
    <n v="-0.60199999999999998"/>
    <n v="-0.90299999999999991"/>
    <n v="-3"/>
  </r>
  <r>
    <d v="2025-09-22T15:37:07"/>
    <n v="444400202"/>
    <s v="GOLD#"/>
    <s v="buy"/>
    <s v="0.01"/>
    <n v="3717.45"/>
    <n v="3714.41"/>
    <m/>
    <s v="2025.09.22 15:42:47"/>
    <n v="3714.4"/>
    <n v="0"/>
    <n v="0"/>
    <n v="-3.05"/>
    <x v="0"/>
    <d v="2025-09-22T00:00:00"/>
    <s v="15"/>
    <x v="15"/>
    <s v="Mon"/>
    <d v="2025-09-22T15:37:07"/>
    <x v="1147"/>
    <x v="4"/>
    <x v="0"/>
    <x v="4"/>
    <n v="-0.30499999999999999"/>
    <n v="-0.61"/>
    <n v="-0.91499999999999992"/>
    <n v="-3"/>
  </r>
  <r>
    <d v="2025-09-22T15:53:07"/>
    <n v="444409419"/>
    <s v="GOLD#"/>
    <s v="buy"/>
    <s v="0.01"/>
    <n v="3721.83"/>
    <n v="3722.93"/>
    <m/>
    <s v="2025.09.22 16:02:22"/>
    <n v="3722.68"/>
    <n v="0"/>
    <n v="0"/>
    <n v="0.85"/>
    <x v="1"/>
    <d v="2025-09-22T00:00:00"/>
    <s v="15"/>
    <x v="14"/>
    <s v="Mon"/>
    <d v="2025-09-22T15:53:07"/>
    <x v="1148"/>
    <x v="4"/>
    <x v="0"/>
    <x v="4"/>
    <n v="8.5000000000000006E-2"/>
    <n v="0.17"/>
    <n v="0.255"/>
    <n v="-3"/>
  </r>
  <r>
    <d v="2025-09-22T15:53:07"/>
    <n v="444409426"/>
    <s v="GOLD#"/>
    <s v="buy"/>
    <s v="0.01"/>
    <n v="3721.72"/>
    <n v="3722.92"/>
    <m/>
    <s v="2025.09.22 16:02:22"/>
    <n v="3722.68"/>
    <n v="0"/>
    <n v="0"/>
    <n v="0.96"/>
    <x v="1"/>
    <d v="2025-09-22T00:00:00"/>
    <s v="15"/>
    <x v="16"/>
    <s v="Mon"/>
    <d v="2025-09-22T15:53:07"/>
    <x v="1148"/>
    <x v="4"/>
    <x v="0"/>
    <x v="4"/>
    <n v="9.6000000000000002E-2"/>
    <n v="0.192"/>
    <n v="0.28799999999999998"/>
    <n v="-3"/>
  </r>
  <r>
    <d v="2025-09-22T15:53:07"/>
    <n v="444409432"/>
    <s v="GOLD#"/>
    <s v="buy"/>
    <s v="0.01"/>
    <n v="3721.73"/>
    <n v="3723.79"/>
    <m/>
    <s v="2025.09.22 16:04:10"/>
    <n v="3723.41"/>
    <n v="0"/>
    <n v="0"/>
    <n v="1.68"/>
    <x v="1"/>
    <d v="2025-09-22T00:00:00"/>
    <s v="15"/>
    <x v="15"/>
    <s v="Mon"/>
    <d v="2025-09-22T15:53:07"/>
    <x v="1148"/>
    <x v="4"/>
    <x v="0"/>
    <x v="4"/>
    <n v="0.16800000000000001"/>
    <n v="0.33600000000000002"/>
    <n v="0.504"/>
    <n v="-3"/>
  </r>
  <r>
    <d v="2025-09-22T15:54:27"/>
    <n v="444410259"/>
    <s v="GOLD#"/>
    <s v="buy"/>
    <s v="0.01"/>
    <n v="3720.65"/>
    <n v="3717.65"/>
    <n v="3724.15"/>
    <s v="2025.09.22 16:02:02"/>
    <n v="3724.26"/>
    <n v="0"/>
    <n v="0"/>
    <n v="3.61"/>
    <x v="1"/>
    <d v="2025-09-22T00:00:00"/>
    <s v="15"/>
    <x v="12"/>
    <s v="Mon"/>
    <d v="2025-09-22T15:54:27"/>
    <x v="1149"/>
    <x v="4"/>
    <x v="0"/>
    <x v="4"/>
    <n v="0.36099999999999999"/>
    <n v="0.72199999999999998"/>
    <n v="1.083"/>
    <n v="3.61"/>
  </r>
  <r>
    <d v="2025-09-22T15:54:27"/>
    <n v="444410272"/>
    <s v="GOLD#"/>
    <s v="buy"/>
    <s v="0.01"/>
    <n v="3720.65"/>
    <n v="3721.14"/>
    <n v="3722.85"/>
    <s v="2025.09.22 16:01:44"/>
    <n v="3722.85"/>
    <n v="0"/>
    <n v="0"/>
    <n v="2.2000000000000002"/>
    <x v="1"/>
    <d v="2025-09-22T00:00:00"/>
    <s v="15"/>
    <x v="17"/>
    <s v="Mon"/>
    <d v="2025-09-22T15:54:27"/>
    <x v="1149"/>
    <x v="4"/>
    <x v="0"/>
    <x v="4"/>
    <n v="0.22000000000000003"/>
    <n v="0.44000000000000006"/>
    <n v="0.66"/>
    <n v="-3"/>
  </r>
  <r>
    <d v="2025-09-22T15:54:27"/>
    <n v="444410274"/>
    <s v="GOLD#"/>
    <s v="buy"/>
    <s v="0.01"/>
    <n v="3720.65"/>
    <n v="3721.01"/>
    <n v="3722.15"/>
    <s v="2025.09.22 16:00:40"/>
    <n v="3722.17"/>
    <n v="0"/>
    <n v="0"/>
    <n v="1.52"/>
    <x v="1"/>
    <d v="2025-09-22T00:00:00"/>
    <s v="15"/>
    <x v="11"/>
    <s v="Mon"/>
    <d v="2025-09-22T15:54:27"/>
    <x v="1149"/>
    <x v="4"/>
    <x v="0"/>
    <x v="4"/>
    <n v="0.15200000000000002"/>
    <n v="0.30400000000000005"/>
    <n v="0.45599999999999996"/>
    <n v="-3"/>
  </r>
  <r>
    <d v="2025-09-22T15:54:28"/>
    <n v="444410276"/>
    <s v="GOLD#"/>
    <s v="buy"/>
    <s v="0.01"/>
    <n v="3720.67"/>
    <n v="3717.65"/>
    <n v="3722.15"/>
    <s v="2025.09.22 16:00:40"/>
    <n v="3722.17"/>
    <n v="0"/>
    <n v="0"/>
    <n v="1.5"/>
    <x v="1"/>
    <d v="2025-09-22T00:00:00"/>
    <s v="15"/>
    <x v="20"/>
    <s v="Mon"/>
    <d v="2025-09-22T15:54:28"/>
    <x v="1150"/>
    <x v="4"/>
    <x v="0"/>
    <x v="4"/>
    <n v="0.15000000000000002"/>
    <n v="0.30000000000000004"/>
    <n v="0.44999999999999996"/>
    <n v="-3"/>
  </r>
  <r>
    <d v="2025-09-22T15:54:28"/>
    <n v="444410280"/>
    <s v="GOLD#"/>
    <s v="buy"/>
    <s v="0.01"/>
    <n v="3720.74"/>
    <n v="3718.45"/>
    <n v="3722.15"/>
    <s v="2025.09.22 16:00:40"/>
    <n v="3722.17"/>
    <n v="0"/>
    <n v="0"/>
    <n v="1.43"/>
    <x v="1"/>
    <d v="2025-09-22T00:00:00"/>
    <s v="15"/>
    <x v="18"/>
    <s v="Mon"/>
    <d v="2025-09-22T15:54:28"/>
    <x v="1150"/>
    <x v="4"/>
    <x v="0"/>
    <x v="4"/>
    <n v="0.14299999999999999"/>
    <n v="0.28599999999999998"/>
    <n v="0.42899999999999999"/>
    <n v="-3"/>
  </r>
  <r>
    <d v="2025-09-22T15:54:28"/>
    <n v="444410284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10"/>
    <s v="Mon"/>
    <d v="2025-09-22T15:54:28"/>
    <x v="1150"/>
    <x v="4"/>
    <x v="0"/>
    <x v="4"/>
    <n v="0.13"/>
    <n v="0.26"/>
    <n v="0.39"/>
    <n v="-3"/>
  </r>
  <r>
    <d v="2025-09-22T15:54:28"/>
    <n v="444410286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6"/>
    <s v="Mon"/>
    <d v="2025-09-22T15:54:28"/>
    <x v="1150"/>
    <x v="4"/>
    <x v="0"/>
    <x v="4"/>
    <n v="0.13"/>
    <n v="0.26"/>
    <n v="0.39"/>
    <n v="-3"/>
  </r>
  <r>
    <d v="2025-09-22T15:54:28"/>
    <n v="444410289"/>
    <s v="GOLD#"/>
    <s v="buy"/>
    <s v="0.01"/>
    <n v="3720.87"/>
    <n v="3721.76"/>
    <n v="3723.65"/>
    <s v="2025.09.22 16:02:01"/>
    <n v="3723.8"/>
    <n v="0"/>
    <n v="0"/>
    <n v="2.93"/>
    <x v="1"/>
    <d v="2025-09-22T00:00:00"/>
    <s v="15"/>
    <x v="19"/>
    <s v="Mon"/>
    <d v="2025-09-22T15:54:28"/>
    <x v="1150"/>
    <x v="4"/>
    <x v="0"/>
    <x v="4"/>
    <n v="0.29300000000000004"/>
    <n v="0.58600000000000008"/>
    <n v="0.879"/>
    <n v="2.93"/>
  </r>
  <r>
    <d v="2025-09-22T15:54:29"/>
    <n v="444410292"/>
    <s v="GOLD#"/>
    <s v="buy"/>
    <s v="0.01"/>
    <n v="3720.87"/>
    <n v="3721.75"/>
    <n v="3723.65"/>
    <s v="2025.09.22 16:02:01"/>
    <n v="3723.8"/>
    <n v="0"/>
    <n v="0"/>
    <n v="2.93"/>
    <x v="1"/>
    <d v="2025-09-22T00:00:00"/>
    <s v="15"/>
    <x v="2"/>
    <s v="Mon"/>
    <d v="2025-09-22T15:54:29"/>
    <x v="1151"/>
    <x v="4"/>
    <x v="0"/>
    <x v="4"/>
    <n v="0.29300000000000004"/>
    <n v="0.58600000000000008"/>
    <n v="0.879"/>
    <n v="2.93"/>
  </r>
  <r>
    <d v="2025-09-22T15:54:29"/>
    <n v="444410294"/>
    <s v="GOLD#"/>
    <s v="buy"/>
    <s v="0.01"/>
    <n v="3720.87"/>
    <n v="3721.76"/>
    <n v="3724.15"/>
    <s v="2025.09.22 16:02:02"/>
    <n v="3724.26"/>
    <n v="0"/>
    <n v="0"/>
    <n v="3.39"/>
    <x v="1"/>
    <d v="2025-09-22T00:00:00"/>
    <s v="15"/>
    <x v="1"/>
    <s v="Mon"/>
    <d v="2025-09-22T15:54:29"/>
    <x v="1151"/>
    <x v="4"/>
    <x v="0"/>
    <x v="4"/>
    <n v="0.33900000000000002"/>
    <n v="0.67800000000000005"/>
    <n v="1.0169999999999999"/>
    <n v="3.39"/>
  </r>
  <r>
    <d v="2025-09-22T15:54:29"/>
    <n v="444410297"/>
    <s v="GOLD#"/>
    <s v="buy"/>
    <s v="0.01"/>
    <n v="3720.86"/>
    <n v="3721.75"/>
    <n v="3723.65"/>
    <s v="2025.09.22 16:02:01"/>
    <n v="3723.8"/>
    <n v="0"/>
    <n v="0"/>
    <n v="2.94"/>
    <x v="1"/>
    <d v="2025-09-22T00:00:00"/>
    <s v="15"/>
    <x v="0"/>
    <s v="Mon"/>
    <d v="2025-09-22T15:54:29"/>
    <x v="1151"/>
    <x v="4"/>
    <x v="0"/>
    <x v="4"/>
    <n v="0.29399999999999998"/>
    <n v="0.58799999999999997"/>
    <n v="0.88200000000000001"/>
    <n v="2.94"/>
  </r>
  <r>
    <d v="2025-09-22T16:00:57"/>
    <n v="444413606"/>
    <s v="GOLD#"/>
    <s v="buy"/>
    <s v="0.01"/>
    <n v="3721.28"/>
    <n v="3718.26"/>
    <n v="3722.76"/>
    <s v="2025.09.22 16:01:34"/>
    <n v="3722.8"/>
    <n v="0"/>
    <n v="0"/>
    <n v="1.52"/>
    <x v="1"/>
    <d v="2025-09-22T00:00:00"/>
    <s v="16"/>
    <x v="6"/>
    <s v="Mon"/>
    <d v="2025-09-22T16:00:57"/>
    <x v="1152"/>
    <x v="4"/>
    <x v="1"/>
    <x v="4"/>
    <n v="0.15200000000000002"/>
    <n v="0.30400000000000005"/>
    <n v="0.45599999999999996"/>
    <n v="-3"/>
  </r>
  <r>
    <d v="2025-09-22T16:00:57"/>
    <n v="444413610"/>
    <s v="GOLD#"/>
    <s v="buy"/>
    <s v="0.01"/>
    <n v="3721.13"/>
    <n v="3721.13"/>
    <n v="3722.72"/>
    <s v="2025.09.22 16:01:34"/>
    <n v="3722.8"/>
    <n v="0"/>
    <n v="0"/>
    <n v="1.67"/>
    <x v="1"/>
    <d v="2025-09-22T00:00:00"/>
    <s v="16"/>
    <x v="20"/>
    <s v="Mon"/>
    <d v="2025-09-22T16:00:57"/>
    <x v="1152"/>
    <x v="4"/>
    <x v="1"/>
    <x v="4"/>
    <n v="0.16700000000000001"/>
    <n v="0.33400000000000002"/>
    <n v="0.501"/>
    <n v="-3"/>
  </r>
  <r>
    <d v="2025-09-22T16:00:57"/>
    <n v="444413615"/>
    <s v="GOLD#"/>
    <s v="buy"/>
    <s v="0.01"/>
    <n v="3721.17"/>
    <n v="3719.02"/>
    <n v="3722.72"/>
    <s v="2025.09.22 16:01:34"/>
    <n v="3722.8"/>
    <n v="0"/>
    <n v="0"/>
    <n v="1.63"/>
    <x v="1"/>
    <d v="2025-09-22T00:00:00"/>
    <s v="16"/>
    <x v="18"/>
    <s v="Mon"/>
    <d v="2025-09-22T16:00:57"/>
    <x v="1152"/>
    <x v="4"/>
    <x v="1"/>
    <x v="4"/>
    <n v="0.16300000000000001"/>
    <n v="0.32600000000000001"/>
    <n v="0.48899999999999993"/>
    <n v="-3"/>
  </r>
  <r>
    <d v="2025-09-22T16:02:27"/>
    <n v="444415171"/>
    <s v="GOLD#"/>
    <s v="buy"/>
    <s v="0.01"/>
    <n v="3722.67"/>
    <n v="3723.66"/>
    <m/>
    <s v="2025.09.22 16:04:10"/>
    <n v="3723.41"/>
    <n v="0"/>
    <n v="0"/>
    <n v="0.74"/>
    <x v="1"/>
    <d v="2025-09-22T00:00:00"/>
    <s v="16"/>
    <x v="14"/>
    <s v="Mon"/>
    <d v="2025-09-22T16:02:27"/>
    <x v="1153"/>
    <x v="4"/>
    <x v="1"/>
    <x v="4"/>
    <n v="7.3999999999999996E-2"/>
    <n v="0.14799999999999999"/>
    <n v="0.222"/>
    <n v="-3"/>
  </r>
  <r>
    <d v="2025-09-22T16:02:27"/>
    <n v="444415173"/>
    <s v="GOLD#"/>
    <s v="buy"/>
    <s v="0.01"/>
    <n v="3722.62"/>
    <n v="3723.65"/>
    <m/>
    <s v="2025.09.22 16:04:10"/>
    <n v="3723.41"/>
    <n v="0"/>
    <n v="0"/>
    <n v="0.79"/>
    <x v="1"/>
    <d v="2025-09-22T00:00:00"/>
    <s v="16"/>
    <x v="16"/>
    <s v="Mon"/>
    <d v="2025-09-22T16:02:27"/>
    <x v="1153"/>
    <x v="4"/>
    <x v="1"/>
    <x v="4"/>
    <n v="7.9000000000000015E-2"/>
    <n v="0.15800000000000003"/>
    <n v="0.23699999999999999"/>
    <n v="-3"/>
  </r>
  <r>
    <d v="2025-09-22T16:02:37"/>
    <n v="444415288"/>
    <s v="GOLD#"/>
    <s v="buy"/>
    <s v="0.01"/>
    <n v="3721.85"/>
    <n v="3722.47"/>
    <n v="3725.33"/>
    <s v="2025.09.22 16:04:30"/>
    <n v="3722.39"/>
    <n v="0"/>
    <n v="0"/>
    <n v="0.54"/>
    <x v="1"/>
    <d v="2025-09-22T00:00:00"/>
    <s v="16"/>
    <x v="1"/>
    <s v="Mon"/>
    <d v="2025-09-22T16:02:37"/>
    <x v="1154"/>
    <x v="4"/>
    <x v="1"/>
    <x v="4"/>
    <n v="5.4000000000000006E-2"/>
    <n v="0.10800000000000001"/>
    <n v="0.16200000000000001"/>
    <n v="-3"/>
  </r>
  <r>
    <d v="2025-09-22T16:02:37"/>
    <n v="444415291"/>
    <s v="GOLD#"/>
    <s v="buy"/>
    <s v="0.01"/>
    <n v="3721.85"/>
    <n v="3719.65"/>
    <n v="3723.35"/>
    <s v="2025.09.22 16:03:36"/>
    <n v="3723.36"/>
    <n v="0"/>
    <n v="0"/>
    <n v="1.51"/>
    <x v="1"/>
    <d v="2025-09-22T00:00:00"/>
    <s v="16"/>
    <x v="18"/>
    <s v="Mon"/>
    <d v="2025-09-22T16:02:37"/>
    <x v="1154"/>
    <x v="4"/>
    <x v="1"/>
    <x v="4"/>
    <n v="0.15100000000000002"/>
    <n v="0.30200000000000005"/>
    <n v="0.45299999999999996"/>
    <n v="-3"/>
  </r>
  <r>
    <d v="2025-09-22T16:02:37"/>
    <n v="444415294"/>
    <s v="GOLD#"/>
    <s v="buy"/>
    <s v="0.01"/>
    <n v="3721.9"/>
    <n v="3722.61"/>
    <n v="3724.85"/>
    <s v="2025.09.22 16:04:29"/>
    <n v="3722.6"/>
    <n v="0"/>
    <n v="0"/>
    <n v="0.7"/>
    <x v="1"/>
    <d v="2025-09-22T00:00:00"/>
    <s v="16"/>
    <x v="2"/>
    <s v="Mon"/>
    <d v="2025-09-22T16:02:37"/>
    <x v="1154"/>
    <x v="4"/>
    <x v="1"/>
    <x v="4"/>
    <n v="6.9999999999999993E-2"/>
    <n v="0.13999999999999999"/>
    <n v="0.21"/>
    <n v="-3"/>
  </r>
  <r>
    <d v="2025-09-22T16:02:38"/>
    <n v="444415299"/>
    <s v="GOLD#"/>
    <s v="buy"/>
    <s v="0.01"/>
    <n v="3721.94"/>
    <n v="3718.85"/>
    <n v="3724.05"/>
    <s v="2025.09.22 16:03:48"/>
    <n v="3724.1"/>
    <n v="0"/>
    <n v="0"/>
    <n v="2.16"/>
    <x v="1"/>
    <d v="2025-09-22T00:00:00"/>
    <s v="16"/>
    <x v="17"/>
    <s v="Mon"/>
    <d v="2025-09-22T16:02:38"/>
    <x v="1155"/>
    <x v="4"/>
    <x v="1"/>
    <x v="4"/>
    <n v="0.21600000000000003"/>
    <n v="0.43200000000000005"/>
    <n v="0.64800000000000002"/>
    <n v="-3"/>
  </r>
  <r>
    <d v="2025-09-22T16:02:38"/>
    <n v="444415302"/>
    <s v="GOLD#"/>
    <s v="buy"/>
    <s v="0.01"/>
    <n v="3722.04"/>
    <n v="3718.85"/>
    <n v="3723.35"/>
    <s v="2025.09.22 16:03:36"/>
    <n v="3723.36"/>
    <n v="0"/>
    <n v="0"/>
    <n v="1.32"/>
    <x v="1"/>
    <d v="2025-09-22T00:00:00"/>
    <s v="16"/>
    <x v="6"/>
    <s v="Mon"/>
    <d v="2025-09-22T16:02:38"/>
    <x v="1155"/>
    <x v="4"/>
    <x v="1"/>
    <x v="4"/>
    <n v="0.13200000000000001"/>
    <n v="0.26400000000000001"/>
    <n v="0.39600000000000002"/>
    <n v="-3"/>
  </r>
  <r>
    <d v="2025-09-22T16:02:38"/>
    <n v="444415306"/>
    <s v="GOLD#"/>
    <s v="buy"/>
    <s v="0.01"/>
    <n v="3722.03"/>
    <n v="3718.85"/>
    <n v="3723.35"/>
    <s v="2025.09.22 16:03:36"/>
    <n v="3723.36"/>
    <n v="0"/>
    <n v="0"/>
    <n v="1.33"/>
    <x v="1"/>
    <d v="2025-09-22T00:00:00"/>
    <s v="16"/>
    <x v="20"/>
    <s v="Mon"/>
    <d v="2025-09-22T16:02:38"/>
    <x v="1155"/>
    <x v="4"/>
    <x v="1"/>
    <x v="4"/>
    <n v="0.13300000000000001"/>
    <n v="0.26600000000000001"/>
    <n v="0.39900000000000002"/>
    <n v="-3"/>
  </r>
  <r>
    <d v="2025-09-22T16:02:38"/>
    <n v="444415309"/>
    <s v="GOLD#"/>
    <s v="buy"/>
    <s v="0.01"/>
    <n v="3722.05"/>
    <n v="3722.3"/>
    <n v="3724.85"/>
    <s v="2025.09.22 16:04:47"/>
    <n v="3721.87"/>
    <n v="0"/>
    <n v="0"/>
    <n v="-0.18"/>
    <x v="0"/>
    <d v="2025-09-22T00:00:00"/>
    <s v="16"/>
    <x v="19"/>
    <s v="Mon"/>
    <d v="2025-09-22T16:02:38"/>
    <x v="1155"/>
    <x v="4"/>
    <x v="1"/>
    <x v="4"/>
    <n v="-1.7999999999999999E-2"/>
    <n v="-3.5999999999999997E-2"/>
    <n v="-5.3999999999999999E-2"/>
    <n v="-3"/>
  </r>
  <r>
    <d v="2025-09-22T16:02:39"/>
    <n v="444415313"/>
    <s v="GOLD#"/>
    <s v="buy"/>
    <s v="0.01"/>
    <n v="3722.13"/>
    <n v="3722.63"/>
    <n v="3724.85"/>
    <s v="2025.09.22 16:04:29"/>
    <n v="3722.6"/>
    <n v="0"/>
    <n v="0"/>
    <n v="0.47"/>
    <x v="1"/>
    <d v="2025-09-22T00:00:00"/>
    <s v="16"/>
    <x v="0"/>
    <s v="Mon"/>
    <d v="2025-09-22T16:02:39"/>
    <x v="1156"/>
    <x v="4"/>
    <x v="1"/>
    <x v="4"/>
    <n v="4.7E-2"/>
    <n v="9.4E-2"/>
    <n v="0.14099999999999999"/>
    <n v="-3"/>
  </r>
  <r>
    <d v="2025-09-22T16:04:17"/>
    <n v="444416520"/>
    <s v="GOLD#"/>
    <s v="buy"/>
    <s v="0.01"/>
    <n v="3723.84"/>
    <n v="3720.83"/>
    <m/>
    <s v="2025.09.22 16:12:49"/>
    <n v="3720.83"/>
    <n v="0"/>
    <n v="0"/>
    <n v="-3.01"/>
    <x v="0"/>
    <d v="2025-09-22T00:00:00"/>
    <s v="16"/>
    <x v="15"/>
    <s v="Mon"/>
    <d v="2025-09-22T16:04:17"/>
    <x v="1157"/>
    <x v="4"/>
    <x v="1"/>
    <x v="4"/>
    <n v="-0.30099999999999999"/>
    <n v="-0.60199999999999998"/>
    <n v="-0.90299999999999991"/>
    <n v="-3"/>
  </r>
  <r>
    <d v="2025-09-22T16:04:17"/>
    <n v="444416523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4"/>
    <s v="Mon"/>
    <d v="2025-09-22T16:04:17"/>
    <x v="1157"/>
    <x v="4"/>
    <x v="1"/>
    <x v="4"/>
    <n v="-0.30299999999999999"/>
    <n v="-0.60599999999999998"/>
    <n v="-0.90899999999999992"/>
    <n v="-3"/>
  </r>
  <r>
    <d v="2025-09-22T16:04:17"/>
    <n v="444416527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6"/>
    <s v="Mon"/>
    <d v="2025-09-22T16:04:17"/>
    <x v="1157"/>
    <x v="4"/>
    <x v="1"/>
    <x v="4"/>
    <n v="-0.30299999999999999"/>
    <n v="-0.60599999999999998"/>
    <n v="-0.90899999999999992"/>
    <n v="-3"/>
  </r>
  <r>
    <d v="2025-09-22T16:04:47"/>
    <n v="444416872"/>
    <s v="GOLD#"/>
    <s v="buy"/>
    <s v="0.01"/>
    <n v="3722.67"/>
    <n v="3723.05"/>
    <n v="3726.26"/>
    <s v="2025.09.22 16:08:17"/>
    <n v="3723.03"/>
    <n v="0"/>
    <n v="0"/>
    <n v="0.36"/>
    <x v="1"/>
    <d v="2025-09-22T00:00:00"/>
    <s v="16"/>
    <x v="1"/>
    <s v="Mon"/>
    <d v="2025-09-22T16:04:47"/>
    <x v="1158"/>
    <x v="4"/>
    <x v="1"/>
    <x v="4"/>
    <n v="3.5999999999999997E-2"/>
    <n v="7.1999999999999995E-2"/>
    <n v="0.108"/>
    <n v="-3"/>
  </r>
  <r>
    <d v="2025-09-22T16:04:47"/>
    <n v="444416874"/>
    <s v="GOLD#"/>
    <s v="buy"/>
    <s v="0.01"/>
    <n v="3722.53"/>
    <n v="3722.62"/>
    <n v="3724.17"/>
    <s v="2025.09.22 16:06:14"/>
    <n v="3724.18"/>
    <n v="0"/>
    <n v="0"/>
    <n v="1.65"/>
    <x v="1"/>
    <d v="2025-09-22T00:00:00"/>
    <s v="16"/>
    <x v="6"/>
    <s v="Mon"/>
    <d v="2025-09-22T16:04:47"/>
    <x v="1158"/>
    <x v="4"/>
    <x v="1"/>
    <x v="4"/>
    <n v="0.16500000000000001"/>
    <n v="0.33"/>
    <n v="0.49499999999999994"/>
    <n v="-3"/>
  </r>
  <r>
    <d v="2025-09-22T16:04:47"/>
    <n v="444416881"/>
    <s v="GOLD#"/>
    <s v="buy"/>
    <s v="0.01"/>
    <n v="3722"/>
    <n v="3722.65"/>
    <n v="3724.17"/>
    <s v="2025.09.22 16:06:14"/>
    <n v="3724.18"/>
    <n v="0"/>
    <n v="0"/>
    <n v="2.1800000000000002"/>
    <x v="1"/>
    <d v="2025-09-22T00:00:00"/>
    <s v="16"/>
    <x v="20"/>
    <s v="Mon"/>
    <d v="2025-09-22T16:04:47"/>
    <x v="1158"/>
    <x v="4"/>
    <x v="1"/>
    <x v="4"/>
    <n v="0.21800000000000003"/>
    <n v="0.43600000000000005"/>
    <n v="0.65400000000000003"/>
    <n v="-3"/>
  </r>
  <r>
    <d v="2025-09-22T16:04:48"/>
    <n v="444416889"/>
    <s v="GOLD#"/>
    <s v="buy"/>
    <s v="0.01"/>
    <n v="3721.87"/>
    <n v="3722.71"/>
    <n v="3724.87"/>
    <s v="2025.09.22 16:06:47"/>
    <n v="3724.88"/>
    <n v="0"/>
    <n v="0"/>
    <n v="3.01"/>
    <x v="1"/>
    <d v="2025-09-22T00:00:00"/>
    <s v="16"/>
    <x v="17"/>
    <s v="Mon"/>
    <d v="2025-09-22T16:04:48"/>
    <x v="1159"/>
    <x v="4"/>
    <x v="1"/>
    <x v="4"/>
    <n v="0.30099999999999999"/>
    <n v="0.60199999999999998"/>
    <n v="0.90299999999999991"/>
    <n v="3.01"/>
  </r>
  <r>
    <d v="2025-09-22T16:04:48"/>
    <n v="444416894"/>
    <s v="GOLD#"/>
    <s v="buy"/>
    <s v="0.01"/>
    <n v="3722"/>
    <n v="3723.02"/>
    <n v="3725.67"/>
    <s v="2025.09.22 16:08:17"/>
    <n v="3723.01"/>
    <n v="0"/>
    <n v="0"/>
    <n v="1.01"/>
    <x v="1"/>
    <d v="2025-09-22T00:00:00"/>
    <s v="16"/>
    <x v="2"/>
    <s v="Mon"/>
    <d v="2025-09-22T16:04:48"/>
    <x v="1159"/>
    <x v="4"/>
    <x v="1"/>
    <x v="4"/>
    <n v="0.10100000000000001"/>
    <n v="0.20200000000000001"/>
    <n v="0.30299999999999999"/>
    <n v="-3"/>
  </r>
  <r>
    <d v="2025-09-22T16:04:48"/>
    <n v="444416896"/>
    <s v="GOLD#"/>
    <s v="buy"/>
    <s v="0.01"/>
    <n v="3721.92"/>
    <n v="3723.05"/>
    <n v="3725.67"/>
    <s v="2025.09.22 16:08:17"/>
    <n v="3723.03"/>
    <n v="0"/>
    <n v="0"/>
    <n v="1.1100000000000001"/>
    <x v="1"/>
    <d v="2025-09-22T00:00:00"/>
    <s v="16"/>
    <x v="0"/>
    <s v="Mon"/>
    <d v="2025-09-22T16:04:48"/>
    <x v="1159"/>
    <x v="4"/>
    <x v="1"/>
    <x v="4"/>
    <n v="0.11100000000000002"/>
    <n v="0.22200000000000003"/>
    <n v="0.33300000000000002"/>
    <n v="-3"/>
  </r>
  <r>
    <d v="2025-09-22T16:04:48"/>
    <n v="444416898"/>
    <s v="GOLD#"/>
    <s v="buy"/>
    <s v="0.01"/>
    <n v="3721.88"/>
    <n v="3720.47"/>
    <n v="3724.17"/>
    <s v="2025.09.22 16:06:14"/>
    <n v="3724.18"/>
    <n v="0"/>
    <n v="0"/>
    <n v="2.2999999999999998"/>
    <x v="1"/>
    <d v="2025-09-22T00:00:00"/>
    <s v="16"/>
    <x v="18"/>
    <s v="Mon"/>
    <d v="2025-09-22T16:04:48"/>
    <x v="1159"/>
    <x v="4"/>
    <x v="1"/>
    <x v="4"/>
    <n v="0.22999999999999998"/>
    <n v="0.45999999999999996"/>
    <n v="0.69"/>
    <n v="-3"/>
  </r>
  <r>
    <d v="2025-09-22T16:05:47"/>
    <n v="444417416"/>
    <s v="GOLD#"/>
    <s v="buy"/>
    <s v="0.01"/>
    <n v="3723.11"/>
    <n v="3720.91"/>
    <n v="3726.11"/>
    <s v="2025.09.22 16:12:44"/>
    <n v="3720.91"/>
    <n v="0"/>
    <n v="0"/>
    <n v="-2.2000000000000002"/>
    <x v="0"/>
    <d v="2025-09-22T00:00:00"/>
    <s v="16"/>
    <x v="19"/>
    <s v="Mon"/>
    <d v="2025-09-22T16:05:47"/>
    <x v="1160"/>
    <x v="4"/>
    <x v="1"/>
    <x v="4"/>
    <n v="-0.22000000000000003"/>
    <n v="-0.44000000000000006"/>
    <n v="-0.66"/>
    <n v="-3"/>
  </r>
  <r>
    <d v="2025-09-22T16:08:17"/>
    <n v="444418473"/>
    <s v="GOLD#"/>
    <s v="buy"/>
    <s v="0.01"/>
    <n v="3723.23"/>
    <n v="3720.26"/>
    <n v="3725.46"/>
    <s v="2025.09.22 16:23:02"/>
    <n v="3725.47"/>
    <n v="0"/>
    <n v="0"/>
    <n v="2.2400000000000002"/>
    <x v="1"/>
    <d v="2025-09-22T00:00:00"/>
    <s v="16"/>
    <x v="17"/>
    <s v="Mon"/>
    <d v="2025-09-22T16:08:17"/>
    <x v="1161"/>
    <x v="4"/>
    <x v="1"/>
    <x v="4"/>
    <n v="0.22400000000000003"/>
    <n v="0.44800000000000006"/>
    <n v="0.67200000000000004"/>
    <n v="-3"/>
  </r>
  <r>
    <d v="2025-09-22T16:08:17"/>
    <n v="444418474"/>
    <s v="GOLD#"/>
    <s v="buy"/>
    <s v="0.01"/>
    <n v="3723.2"/>
    <n v="3721.03"/>
    <n v="3724.73"/>
    <s v="2025.09.22 16:12:43"/>
    <n v="3721.02"/>
    <n v="0"/>
    <n v="0"/>
    <n v="-2.1800000000000002"/>
    <x v="0"/>
    <d v="2025-09-22T00:00:00"/>
    <s v="16"/>
    <x v="18"/>
    <s v="Mon"/>
    <d v="2025-09-22T16:08:17"/>
    <x v="1161"/>
    <x v="4"/>
    <x v="1"/>
    <x v="4"/>
    <n v="-0.21800000000000003"/>
    <n v="-0.43600000000000005"/>
    <n v="-0.65400000000000003"/>
    <n v="-3"/>
  </r>
  <r>
    <d v="2025-09-22T16:08:17"/>
    <n v="444418476"/>
    <s v="GOLD#"/>
    <s v="buy"/>
    <s v="0.01"/>
    <n v="3723.18"/>
    <n v="3720.23"/>
    <n v="3724.73"/>
    <s v="2025.09.22 16:22:32"/>
    <n v="3724.73"/>
    <n v="0"/>
    <n v="0"/>
    <n v="1.55"/>
    <x v="1"/>
    <d v="2025-09-22T00:00:00"/>
    <s v="16"/>
    <x v="20"/>
    <s v="Mon"/>
    <d v="2025-09-22T16:08:17"/>
    <x v="1161"/>
    <x v="4"/>
    <x v="1"/>
    <x v="4"/>
    <n v="0.15500000000000003"/>
    <n v="0.31000000000000005"/>
    <n v="0.46499999999999997"/>
    <n v="-3"/>
  </r>
  <r>
    <d v="2025-09-22T16:08:18"/>
    <n v="444418478"/>
    <s v="GOLD#"/>
    <s v="buy"/>
    <s v="0.01"/>
    <n v="3723.14"/>
    <n v="3723.1"/>
    <n v="3724.73"/>
    <s v="2025.09.22 16:22:32"/>
    <n v="3724.73"/>
    <n v="0"/>
    <n v="0"/>
    <n v="1.59"/>
    <x v="1"/>
    <d v="2025-09-22T00:00:00"/>
    <s v="16"/>
    <x v="6"/>
    <s v="Mon"/>
    <d v="2025-09-22T16:08:18"/>
    <x v="1162"/>
    <x v="4"/>
    <x v="1"/>
    <x v="4"/>
    <n v="0.15900000000000003"/>
    <n v="0.31800000000000006"/>
    <n v="0.47699999999999998"/>
    <n v="-3"/>
  </r>
  <r>
    <d v="2025-09-22T16:08:27"/>
    <n v="444418667"/>
    <s v="GOLD#"/>
    <s v="buy"/>
    <s v="0.01"/>
    <n v="3723.2"/>
    <n v="3723.56"/>
    <n v="3726.73"/>
    <s v="2025.09.22 16:25:03"/>
    <n v="3723.5"/>
    <n v="0"/>
    <n v="0"/>
    <n v="0.3"/>
    <x v="1"/>
    <d v="2025-09-22T00:00:00"/>
    <s v="16"/>
    <x v="1"/>
    <s v="Mon"/>
    <d v="2025-09-22T16:08:27"/>
    <x v="1163"/>
    <x v="4"/>
    <x v="1"/>
    <x v="4"/>
    <n v="0.03"/>
    <n v="0.06"/>
    <n v="0.09"/>
    <n v="-3"/>
  </r>
  <r>
    <d v="2025-09-22T16:08:27"/>
    <n v="444418671"/>
    <s v="GOLD#"/>
    <s v="buy"/>
    <s v="0.01"/>
    <n v="3723.19"/>
    <n v="3723.56"/>
    <n v="3726.2"/>
    <s v="2025.09.22 16:25:03"/>
    <n v="3723.5"/>
    <n v="0"/>
    <n v="0"/>
    <n v="0.31"/>
    <x v="1"/>
    <d v="2025-09-22T00:00:00"/>
    <s v="16"/>
    <x v="0"/>
    <s v="Mon"/>
    <d v="2025-09-22T16:08:27"/>
    <x v="1163"/>
    <x v="4"/>
    <x v="1"/>
    <x v="4"/>
    <n v="3.1E-2"/>
    <n v="6.2E-2"/>
    <n v="9.2999999999999999E-2"/>
    <n v="-3"/>
  </r>
  <r>
    <d v="2025-09-22T16:08:27"/>
    <n v="444418673"/>
    <s v="GOLD#"/>
    <s v="buy"/>
    <s v="0.01"/>
    <n v="3723.31"/>
    <n v="3723.69"/>
    <n v="3726.2"/>
    <s v="2025.09.22 16:24:16"/>
    <n v="3723.66"/>
    <n v="0"/>
    <n v="0"/>
    <n v="0.35"/>
    <x v="1"/>
    <d v="2025-09-22T00:00:00"/>
    <s v="16"/>
    <x v="2"/>
    <s v="Mon"/>
    <d v="2025-09-22T16:08:27"/>
    <x v="1163"/>
    <x v="4"/>
    <x v="1"/>
    <x v="4"/>
    <n v="3.4999999999999996E-2"/>
    <n v="6.9999999999999993E-2"/>
    <n v="0.105"/>
    <n v="-3"/>
  </r>
  <r>
    <d v="2025-09-22T16:15:57"/>
    <n v="444421631"/>
    <s v="GOLD#"/>
    <s v="buy"/>
    <s v="0.01"/>
    <n v="3721.76"/>
    <n v="3723.12"/>
    <m/>
    <s v="2025.09.22 16:25:17"/>
    <n v="3723.12"/>
    <n v="0"/>
    <n v="0"/>
    <n v="1.36"/>
    <x v="1"/>
    <d v="2025-09-22T00:00:00"/>
    <s v="16"/>
    <x v="4"/>
    <s v="Mon"/>
    <d v="2025-09-22T16:15:57"/>
    <x v="1164"/>
    <x v="4"/>
    <x v="1"/>
    <x v="4"/>
    <n v="0.13600000000000001"/>
    <n v="0.27200000000000002"/>
    <n v="0.40800000000000003"/>
    <n v="-3"/>
  </r>
  <r>
    <d v="2025-09-22T16:15:57"/>
    <n v="444421632"/>
    <s v="GOLD#"/>
    <s v="buy"/>
    <s v="0.01"/>
    <n v="3721.73"/>
    <n v="3723.22"/>
    <n v="3727.85"/>
    <s v="2025.09.22 16:25:17"/>
    <n v="3723.14"/>
    <n v="0"/>
    <n v="0"/>
    <n v="1.41"/>
    <x v="1"/>
    <d v="2025-09-22T00:00:00"/>
    <s v="16"/>
    <x v="5"/>
    <s v="Mon"/>
    <d v="2025-09-22T16:15:57"/>
    <x v="1164"/>
    <x v="4"/>
    <x v="1"/>
    <x v="4"/>
    <n v="0.14099999999999999"/>
    <n v="0.28199999999999997"/>
    <n v="0.42299999999999999"/>
    <n v="-3"/>
  </r>
  <r>
    <d v="2025-09-22T16:15:57"/>
    <n v="444421633"/>
    <s v="GOLD#"/>
    <s v="buy"/>
    <s v="0.01"/>
    <n v="3721.72"/>
    <n v="3723.12"/>
    <n v="3727.72"/>
    <s v="2025.09.22 16:25:17"/>
    <n v="3723.12"/>
    <n v="0"/>
    <n v="0"/>
    <n v="1.4"/>
    <x v="1"/>
    <d v="2025-09-22T00:00:00"/>
    <s v="16"/>
    <x v="24"/>
    <s v="Mon"/>
    <d v="2025-09-22T16:15:57"/>
    <x v="1164"/>
    <x v="4"/>
    <x v="1"/>
    <x v="4"/>
    <n v="0.13999999999999999"/>
    <n v="0.27999999999999997"/>
    <n v="0.42"/>
    <n v="-3"/>
  </r>
  <r>
    <d v="2025-09-22T16:15:58"/>
    <n v="444421634"/>
    <s v="GOLD#"/>
    <s v="buy"/>
    <s v="0.01"/>
    <n v="3721.63"/>
    <n v="3723.11"/>
    <m/>
    <s v="2025.09.22 16:25:17"/>
    <n v="3723.09"/>
    <n v="0"/>
    <n v="0"/>
    <n v="1.46"/>
    <x v="1"/>
    <d v="2025-09-22T00:00:00"/>
    <s v="16"/>
    <x v="23"/>
    <s v="Mon"/>
    <d v="2025-09-22T16:15:58"/>
    <x v="1165"/>
    <x v="4"/>
    <x v="1"/>
    <x v="4"/>
    <n v="0.14599999999999999"/>
    <n v="0.29199999999999998"/>
    <n v="0.438"/>
    <n v="-3"/>
  </r>
  <r>
    <d v="2025-09-22T16:18:17"/>
    <n v="444422264"/>
    <s v="GOLD#"/>
    <s v="buy"/>
    <s v="0.01"/>
    <n v="3722.77"/>
    <n v="3719.77"/>
    <n v="3726.27"/>
    <s v="2025.09.22 16:33:28"/>
    <n v="3719.69"/>
    <n v="0"/>
    <n v="0"/>
    <n v="-3.08"/>
    <x v="0"/>
    <d v="2025-09-22T00:00:00"/>
    <s v="16"/>
    <x v="9"/>
    <s v="Mon"/>
    <d v="2025-09-22T16:18:17"/>
    <x v="1166"/>
    <x v="4"/>
    <x v="1"/>
    <x v="4"/>
    <n v="-0.30800000000000005"/>
    <n v="-0.6160000000000001"/>
    <n v="-0.92399999999999993"/>
    <n v="-3"/>
  </r>
  <r>
    <d v="2025-09-22T16:21:07"/>
    <n v="444423448"/>
    <s v="GOLD#"/>
    <s v="buy"/>
    <s v="0.01"/>
    <n v="3723.41"/>
    <n v="3724.21"/>
    <m/>
    <s v="2025.09.22 16:24:10"/>
    <n v="3724.21"/>
    <n v="0"/>
    <n v="0"/>
    <n v="0.8"/>
    <x v="1"/>
    <d v="2025-09-22T00:00:00"/>
    <s v="16"/>
    <x v="16"/>
    <s v="Mon"/>
    <d v="2025-09-22T16:21:07"/>
    <x v="1167"/>
    <x v="4"/>
    <x v="1"/>
    <x v="4"/>
    <n v="8.0000000000000016E-2"/>
    <n v="0.16000000000000003"/>
    <n v="0.24"/>
    <n v="-3"/>
  </r>
  <r>
    <d v="2025-09-22T16:21:07"/>
    <n v="444423449"/>
    <s v="GOLD#"/>
    <s v="buy"/>
    <s v="0.01"/>
    <n v="3723.48"/>
    <n v="3720.39"/>
    <m/>
    <s v="2025.09.22 16:33:21"/>
    <n v="3720.25"/>
    <n v="0"/>
    <n v="0"/>
    <n v="-3.23"/>
    <x v="0"/>
    <d v="2025-09-22T00:00:00"/>
    <s v="16"/>
    <x v="15"/>
    <s v="Mon"/>
    <d v="2025-09-22T16:21:07"/>
    <x v="1167"/>
    <x v="4"/>
    <x v="1"/>
    <x v="4"/>
    <n v="-0.32300000000000001"/>
    <n v="-0.64600000000000002"/>
    <n v="-0.96899999999999997"/>
    <n v="-3"/>
  </r>
  <r>
    <d v="2025-09-22T16:21:07"/>
    <n v="444423450"/>
    <s v="GOLD#"/>
    <s v="buy"/>
    <s v="0.01"/>
    <n v="3723.52"/>
    <n v="3720.48"/>
    <m/>
    <s v="2025.09.22 16:31:12"/>
    <n v="3720.43"/>
    <n v="0"/>
    <n v="0"/>
    <n v="-3.09"/>
    <x v="0"/>
    <d v="2025-09-22T00:00:00"/>
    <s v="16"/>
    <x v="14"/>
    <s v="Mon"/>
    <d v="2025-09-22T16:21:07"/>
    <x v="1167"/>
    <x v="4"/>
    <x v="1"/>
    <x v="4"/>
    <n v="-0.309"/>
    <n v="-0.61799999999999999"/>
    <n v="-0.92699999999999994"/>
    <n v="-3"/>
  </r>
  <r>
    <d v="2025-09-22T16:24:17"/>
    <n v="444425057"/>
    <s v="GOLD#"/>
    <s v="buy"/>
    <s v="0.01"/>
    <n v="3724.03"/>
    <n v="3721.01"/>
    <n v="3725.51"/>
    <s v="2025.09.22 16:31:09"/>
    <n v="3721.01"/>
    <n v="0"/>
    <n v="0"/>
    <n v="-3.02"/>
    <x v="0"/>
    <d v="2025-09-22T00:00:00"/>
    <s v="16"/>
    <x v="20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60"/>
    <s v="GOLD#"/>
    <s v="buy"/>
    <s v="0.01"/>
    <n v="3724.05"/>
    <n v="3721.03"/>
    <n v="3726.23"/>
    <s v="2025.09.22 16:31:09"/>
    <n v="3721.01"/>
    <n v="0"/>
    <n v="0"/>
    <n v="-3.04"/>
    <x v="0"/>
    <d v="2025-09-22T00:00:00"/>
    <s v="16"/>
    <x v="17"/>
    <s v="Mon"/>
    <d v="2025-09-22T16:24:17"/>
    <x v="1168"/>
    <x v="4"/>
    <x v="1"/>
    <x v="4"/>
    <n v="-0.30400000000000005"/>
    <n v="-0.6080000000000001"/>
    <n v="-0.91199999999999992"/>
    <n v="-3"/>
  </r>
  <r>
    <d v="2025-09-22T16:24:17"/>
    <n v="444425072"/>
    <s v="GOLD#"/>
    <s v="buy"/>
    <s v="0.01"/>
    <n v="3724.03"/>
    <n v="3721.03"/>
    <n v="3725.53"/>
    <s v="2025.09.22 16:31:09"/>
    <n v="3721.01"/>
    <n v="0"/>
    <n v="0"/>
    <n v="-3.02"/>
    <x v="0"/>
    <d v="2025-09-22T00:00:00"/>
    <s v="16"/>
    <x v="6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74"/>
    <s v="GOLD#"/>
    <s v="buy"/>
    <s v="0.01"/>
    <n v="3724.02"/>
    <n v="3721.83"/>
    <n v="3725.53"/>
    <s v="2025.09.22 16:31:07"/>
    <n v="3721.16"/>
    <n v="0"/>
    <n v="0"/>
    <n v="-2.86"/>
    <x v="0"/>
    <d v="2025-09-22T00:00:00"/>
    <s v="16"/>
    <x v="18"/>
    <s v="Mon"/>
    <d v="2025-09-22T16:24:17"/>
    <x v="1168"/>
    <x v="4"/>
    <x v="1"/>
    <x v="4"/>
    <n v="-0.28599999999999998"/>
    <n v="-0.57199999999999995"/>
    <n v="-0.85799999999999998"/>
    <n v="-3"/>
  </r>
  <r>
    <d v="2025-09-22T16:24:18"/>
    <n v="444425076"/>
    <s v="GOLD#"/>
    <s v="buy"/>
    <s v="0.01"/>
    <n v="3724"/>
    <n v="3721.53"/>
    <n v="3727.03"/>
    <s v="2025.09.22 16:31:07"/>
    <n v="3721.16"/>
    <n v="0"/>
    <n v="0"/>
    <n v="-2.84"/>
    <x v="0"/>
    <d v="2025-09-22T00:00:00"/>
    <s v="16"/>
    <x v="2"/>
    <s v="Mon"/>
    <d v="2025-09-22T16:24:18"/>
    <x v="1169"/>
    <x v="4"/>
    <x v="1"/>
    <x v="4"/>
    <n v="-0.28399999999999997"/>
    <n v="-0.56799999999999995"/>
    <n v="-0.85199999999999998"/>
    <n v="-3"/>
  </r>
  <r>
    <d v="2025-09-22T16:25:57"/>
    <n v="444425996"/>
    <s v="GOLD#"/>
    <s v="buy"/>
    <s v="0.01"/>
    <n v="3722.89"/>
    <n v="3719.89"/>
    <m/>
    <s v="2025.09.22 16:33:28"/>
    <n v="3719.8"/>
    <n v="0"/>
    <n v="0"/>
    <n v="-3.09"/>
    <x v="0"/>
    <d v="2025-09-22T00:00:00"/>
    <s v="16"/>
    <x v="23"/>
    <s v="Mon"/>
    <d v="2025-09-22T16:25:57"/>
    <x v="1170"/>
    <x v="4"/>
    <x v="1"/>
    <x v="4"/>
    <n v="-0.309"/>
    <n v="-0.61799999999999999"/>
    <n v="-0.92699999999999994"/>
    <n v="-3"/>
  </r>
  <r>
    <d v="2025-09-22T16:25:57"/>
    <n v="444426000"/>
    <s v="GOLD#"/>
    <s v="buy"/>
    <s v="0.01"/>
    <n v="3722.91"/>
    <n v="3719.89"/>
    <m/>
    <s v="2025.09.22 16:33:28"/>
    <n v="3719.8"/>
    <n v="0"/>
    <n v="0"/>
    <n v="-3.11"/>
    <x v="0"/>
    <d v="2025-09-22T00:00:00"/>
    <s v="16"/>
    <x v="4"/>
    <s v="Mon"/>
    <d v="2025-09-22T16:25:57"/>
    <x v="1170"/>
    <x v="4"/>
    <x v="1"/>
    <x v="4"/>
    <n v="-0.311"/>
    <n v="-0.622"/>
    <n v="-0.93299999999999994"/>
    <n v="-3"/>
  </r>
  <r>
    <d v="2025-09-22T16:25:57"/>
    <n v="444426006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5"/>
    <s v="Mon"/>
    <d v="2025-09-22T16:25:57"/>
    <x v="1170"/>
    <x v="4"/>
    <x v="1"/>
    <x v="4"/>
    <n v="-0.311"/>
    <n v="-0.622"/>
    <n v="-0.93299999999999994"/>
    <n v="-3"/>
  </r>
  <r>
    <d v="2025-09-22T16:25:58"/>
    <n v="444426009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24"/>
    <s v="Mon"/>
    <d v="2025-09-22T16:25:58"/>
    <x v="1171"/>
    <x v="4"/>
    <x v="1"/>
    <x v="4"/>
    <n v="-0.311"/>
    <n v="-0.622"/>
    <n v="-0.93299999999999994"/>
    <n v="-3"/>
  </r>
  <r>
    <d v="2025-09-22T16:31:59"/>
    <n v="444429635"/>
    <s v="GOLD#"/>
    <s v="buy"/>
    <s v="0.01"/>
    <n v="3724.42"/>
    <n v="3721.41"/>
    <n v="3728.91"/>
    <s v="2025.09.22 16:33:18"/>
    <n v="3721.35"/>
    <n v="0"/>
    <n v="0"/>
    <n v="-3.07"/>
    <x v="0"/>
    <d v="2025-09-22T00:00:00"/>
    <s v="16"/>
    <x v="3"/>
    <s v="Mon"/>
    <d v="2025-09-22T16:31:59"/>
    <x v="1172"/>
    <x v="4"/>
    <x v="1"/>
    <x v="4"/>
    <n v="-0.307"/>
    <n v="-0.61399999999999999"/>
    <n v="-0.92099999999999993"/>
    <n v="-3"/>
  </r>
  <r>
    <d v="2025-09-22T16:31:59"/>
    <n v="444429638"/>
    <s v="GOLD#"/>
    <s v="buy"/>
    <s v="0.01"/>
    <n v="3724.43"/>
    <n v="3721.42"/>
    <n v="3728.92"/>
    <s v="2025.09.22 16:33:18"/>
    <n v="3721.35"/>
    <n v="0"/>
    <n v="0"/>
    <n v="-3.08"/>
    <x v="0"/>
    <d v="2025-09-22T00:00:00"/>
    <s v="16"/>
    <x v="21"/>
    <s v="Mon"/>
    <d v="2025-09-22T16:31:59"/>
    <x v="1172"/>
    <x v="4"/>
    <x v="1"/>
    <x v="4"/>
    <n v="-0.30800000000000005"/>
    <n v="-0.6160000000000001"/>
    <n v="-0.92399999999999993"/>
    <n v="-3"/>
  </r>
  <r>
    <d v="2025-09-22T16:35:37"/>
    <n v="444434963"/>
    <s v="GOLD#"/>
    <s v="sell"/>
    <s v="0.01"/>
    <n v="3718.81"/>
    <n v="3721.92"/>
    <m/>
    <s v="2025.09.22 16:36:47"/>
    <n v="3721.93"/>
    <n v="0"/>
    <n v="0"/>
    <n v="-3.12"/>
    <x v="0"/>
    <d v="2025-09-22T00:00:00"/>
    <s v="16"/>
    <x v="15"/>
    <s v="Mon"/>
    <d v="2025-09-22T16:35:37"/>
    <x v="1173"/>
    <x v="4"/>
    <x v="1"/>
    <x v="4"/>
    <n v="-0.31200000000000006"/>
    <n v="-0.62400000000000011"/>
    <n v="-0.93599999999999994"/>
    <n v="-3"/>
  </r>
  <r>
    <d v="2025-09-22T16:35:37"/>
    <n v="444434966"/>
    <s v="GOLD#"/>
    <s v="sell"/>
    <s v="0.01"/>
    <n v="3718.79"/>
    <n v="3721.81"/>
    <m/>
    <s v="2025.09.22 16:36:46"/>
    <n v="3721.83"/>
    <n v="0"/>
    <n v="0"/>
    <n v="-3.04"/>
    <x v="0"/>
    <d v="2025-09-22T00:00:00"/>
    <s v="16"/>
    <x v="16"/>
    <s v="Mon"/>
    <d v="2025-09-22T16:35:37"/>
    <x v="1173"/>
    <x v="4"/>
    <x v="1"/>
    <x v="4"/>
    <n v="-0.30400000000000005"/>
    <n v="-0.6080000000000001"/>
    <n v="-0.91199999999999992"/>
    <n v="-3"/>
  </r>
  <r>
    <d v="2025-09-22T16:35:37"/>
    <n v="444434970"/>
    <s v="GOLD#"/>
    <s v="sell"/>
    <s v="0.01"/>
    <n v="3718.71"/>
    <n v="3721.81"/>
    <m/>
    <s v="2025.09.22 16:36:46"/>
    <n v="3721.83"/>
    <n v="0"/>
    <n v="0"/>
    <n v="-3.12"/>
    <x v="0"/>
    <d v="2025-09-22T00:00:00"/>
    <s v="16"/>
    <x v="14"/>
    <s v="Mon"/>
    <d v="2025-09-22T16:35:37"/>
    <x v="1173"/>
    <x v="4"/>
    <x v="1"/>
    <x v="4"/>
    <n v="-0.31200000000000006"/>
    <n v="-0.62400000000000011"/>
    <n v="-0.93599999999999994"/>
    <n v="-3"/>
  </r>
  <r>
    <d v="2025-09-22T16:36:17"/>
    <n v="444435708"/>
    <s v="GOLD#"/>
    <s v="sell"/>
    <s v="0.01"/>
    <n v="3720.26"/>
    <n v="3723.27"/>
    <n v="3718.07"/>
    <s v="2025.09.22 16:40:57"/>
    <n v="3723.35"/>
    <n v="0"/>
    <n v="0"/>
    <n v="-3.09"/>
    <x v="0"/>
    <d v="2025-09-22T00:00:00"/>
    <s v="16"/>
    <x v="17"/>
    <s v="Mon"/>
    <d v="2025-09-22T16:36:17"/>
    <x v="1174"/>
    <x v="4"/>
    <x v="1"/>
    <x v="4"/>
    <n v="-0.309"/>
    <n v="-0.61799999999999999"/>
    <n v="-0.92699999999999994"/>
    <n v="-3"/>
  </r>
  <r>
    <d v="2025-09-22T16:36:17"/>
    <n v="444435710"/>
    <s v="GOLD#"/>
    <s v="sell"/>
    <s v="0.01"/>
    <n v="3720.18"/>
    <n v="3723.26"/>
    <n v="3716.76"/>
    <s v="2025.09.22 16:40:57"/>
    <n v="3723.35"/>
    <n v="0"/>
    <n v="0"/>
    <n v="-3.17"/>
    <x v="0"/>
    <d v="2025-09-22T00:00:00"/>
    <s v="16"/>
    <x v="1"/>
    <s v="Mon"/>
    <d v="2025-09-22T16:36:17"/>
    <x v="1174"/>
    <x v="4"/>
    <x v="1"/>
    <x v="4"/>
    <n v="-0.317"/>
    <n v="-0.63400000000000001"/>
    <n v="-0.95099999999999996"/>
    <n v="-3"/>
  </r>
  <r>
    <d v="2025-09-22T16:36:17"/>
    <n v="444435711"/>
    <s v="GOLD#"/>
    <s v="sell"/>
    <s v="0.01"/>
    <n v="3720.16"/>
    <n v="3723.26"/>
    <n v="3718.76"/>
    <s v="2025.09.22 16:40:57"/>
    <n v="3723.35"/>
    <n v="0"/>
    <n v="0"/>
    <n v="-3.19"/>
    <x v="0"/>
    <d v="2025-09-22T00:00:00"/>
    <s v="16"/>
    <x v="20"/>
    <s v="Mon"/>
    <d v="2025-09-22T16:36:17"/>
    <x v="1174"/>
    <x v="4"/>
    <x v="1"/>
    <x v="4"/>
    <n v="-0.31900000000000001"/>
    <n v="-0.63800000000000001"/>
    <n v="-0.95699999999999996"/>
    <n v="-3"/>
  </r>
  <r>
    <d v="2025-09-22T16:36:17"/>
    <n v="444435713"/>
    <s v="GOLD#"/>
    <s v="sell"/>
    <s v="0.01"/>
    <n v="3720.15"/>
    <n v="3722.76"/>
    <n v="3717.26"/>
    <s v="2025.09.22 16:40:55"/>
    <n v="3722.88"/>
    <n v="0"/>
    <n v="0"/>
    <n v="-2.73"/>
    <x v="0"/>
    <d v="2025-09-22T00:00:00"/>
    <s v="16"/>
    <x v="2"/>
    <s v="Mon"/>
    <d v="2025-09-22T16:36:17"/>
    <x v="1174"/>
    <x v="4"/>
    <x v="1"/>
    <x v="4"/>
    <n v="-0.27300000000000002"/>
    <n v="-0.54600000000000004"/>
    <n v="-0.81899999999999995"/>
    <n v="-3"/>
  </r>
  <r>
    <d v="2025-09-22T16:36:18"/>
    <n v="444435714"/>
    <s v="GOLD#"/>
    <s v="sell"/>
    <s v="0.01"/>
    <n v="3720.2"/>
    <n v="3723.26"/>
    <n v="3718.76"/>
    <s v="2025.09.22 16:40:57"/>
    <n v="3723.35"/>
    <n v="0"/>
    <n v="0"/>
    <n v="-3.15"/>
    <x v="0"/>
    <d v="2025-09-22T00:00:00"/>
    <s v="16"/>
    <x v="6"/>
    <s v="Mon"/>
    <d v="2025-09-22T16:36:18"/>
    <x v="1175"/>
    <x v="4"/>
    <x v="1"/>
    <x v="4"/>
    <n v="-0.315"/>
    <n v="-0.63"/>
    <n v="-0.94499999999999995"/>
    <n v="-3"/>
  </r>
  <r>
    <d v="2025-09-22T16:36:18"/>
    <n v="444435719"/>
    <s v="GOLD#"/>
    <s v="sell"/>
    <s v="0.01"/>
    <n v="3720.32"/>
    <n v="3723.26"/>
    <n v="3717.26"/>
    <s v="2025.09.22 16:40:57"/>
    <n v="3723.35"/>
    <n v="0"/>
    <n v="0"/>
    <n v="-3.03"/>
    <x v="0"/>
    <d v="2025-09-22T00:00:00"/>
    <s v="16"/>
    <x v="0"/>
    <s v="Mon"/>
    <d v="2025-09-22T16:36:18"/>
    <x v="1175"/>
    <x v="4"/>
    <x v="1"/>
    <x v="4"/>
    <n v="-0.30299999999999999"/>
    <n v="-0.60599999999999998"/>
    <n v="-0.90899999999999992"/>
    <n v="-3"/>
  </r>
  <r>
    <d v="2025-09-22T16:36:18"/>
    <n v="444435720"/>
    <s v="GOLD#"/>
    <s v="sell"/>
    <s v="0.01"/>
    <n v="3720.33"/>
    <n v="3722.46"/>
    <n v="3718.76"/>
    <s v="2025.09.22 16:36:52"/>
    <n v="3722.49"/>
    <n v="0"/>
    <n v="0"/>
    <n v="-2.16"/>
    <x v="0"/>
    <d v="2025-09-22T00:00:00"/>
    <s v="16"/>
    <x v="18"/>
    <s v="Mon"/>
    <d v="2025-09-22T16:36:18"/>
    <x v="1175"/>
    <x v="4"/>
    <x v="1"/>
    <x v="4"/>
    <n v="-0.21600000000000003"/>
    <n v="-0.43200000000000005"/>
    <n v="-0.64800000000000002"/>
    <n v="-3"/>
  </r>
  <r>
    <d v="2025-09-22T16:36:37"/>
    <n v="444436376"/>
    <s v="GOLD#"/>
    <s v="buy"/>
    <s v="0.01"/>
    <n v="3721.44"/>
    <n v="3718.58"/>
    <n v="3725.08"/>
    <s v="2025.09.22 16:42:15"/>
    <n v="3718.52"/>
    <n v="0"/>
    <n v="0"/>
    <n v="-2.92"/>
    <x v="0"/>
    <d v="2025-09-22T00:00:00"/>
    <s v="16"/>
    <x v="9"/>
    <s v="Mon"/>
    <d v="2025-09-22T16:36:37"/>
    <x v="1176"/>
    <x v="4"/>
    <x v="1"/>
    <x v="4"/>
    <n v="-0.29199999999999998"/>
    <n v="-0.58399999999999996"/>
    <n v="-0.876"/>
    <n v="-3"/>
  </r>
  <r>
    <d v="2025-09-22T16:44:07"/>
    <n v="444443175"/>
    <s v="GOLD#"/>
    <s v="sell"/>
    <s v="0.01"/>
    <n v="3719.64"/>
    <n v="3717.89"/>
    <m/>
    <s v="2025.09.22 16:46:20"/>
    <n v="3717.93"/>
    <n v="0"/>
    <n v="0"/>
    <n v="1.71"/>
    <x v="1"/>
    <d v="2025-09-22T00:00:00"/>
    <s v="16"/>
    <x v="16"/>
    <s v="Mon"/>
    <d v="2025-09-22T16:44:07"/>
    <x v="1177"/>
    <x v="4"/>
    <x v="1"/>
    <x v="4"/>
    <n v="0.17100000000000001"/>
    <n v="0.34200000000000003"/>
    <n v="0.51300000000000001"/>
    <n v="-3"/>
  </r>
  <r>
    <d v="2025-09-22T16:44:07"/>
    <n v="444443199"/>
    <s v="GOLD#"/>
    <s v="sell"/>
    <s v="0.01"/>
    <n v="3719.51"/>
    <n v="3716.85"/>
    <m/>
    <s v="2025.09.22 16:47:21"/>
    <n v="3716.87"/>
    <n v="0"/>
    <n v="0"/>
    <n v="2.64"/>
    <x v="1"/>
    <d v="2025-09-22T00:00:00"/>
    <s v="16"/>
    <x v="15"/>
    <s v="Mon"/>
    <d v="2025-09-22T16:44:07"/>
    <x v="1177"/>
    <x v="4"/>
    <x v="1"/>
    <x v="4"/>
    <n v="0.26400000000000001"/>
    <n v="0.52800000000000002"/>
    <n v="0.79200000000000004"/>
    <n v="-3"/>
  </r>
  <r>
    <d v="2025-09-22T16:44:07"/>
    <n v="444443218"/>
    <s v="GOLD#"/>
    <s v="sell"/>
    <s v="0.01"/>
    <n v="3719.49"/>
    <n v="3718.06"/>
    <m/>
    <s v="2025.09.22 16:45:41"/>
    <n v="3718.07"/>
    <n v="0"/>
    <n v="0"/>
    <n v="1.42"/>
    <x v="1"/>
    <d v="2025-09-22T00:00:00"/>
    <s v="16"/>
    <x v="14"/>
    <s v="Mon"/>
    <d v="2025-09-22T16:44:07"/>
    <x v="1177"/>
    <x v="4"/>
    <x v="1"/>
    <x v="4"/>
    <n v="0.14199999999999999"/>
    <n v="0.28399999999999997"/>
    <n v="0.42599999999999999"/>
    <n v="-3"/>
  </r>
  <r>
    <d v="2025-09-22T16:46:17"/>
    <n v="444445502"/>
    <s v="GOLD#"/>
    <s v="sell"/>
    <s v="0.01"/>
    <n v="3717.31"/>
    <n v="3715.42"/>
    <m/>
    <s v="2025.09.22 16:48:11"/>
    <n v="3715.42"/>
    <n v="0"/>
    <n v="0"/>
    <n v="1.89"/>
    <x v="1"/>
    <d v="2025-09-22T00:00:00"/>
    <s v="16"/>
    <x v="14"/>
    <s v="Mon"/>
    <d v="2025-09-22T16:46:17"/>
    <x v="1178"/>
    <x v="4"/>
    <x v="1"/>
    <x v="4"/>
    <n v="0.189"/>
    <n v="0.378"/>
    <n v="0.56699999999999995"/>
    <n v="-3"/>
  </r>
  <r>
    <d v="2025-09-22T16:48:17"/>
    <n v="444448075"/>
    <s v="GOLD#"/>
    <s v="sell"/>
    <s v="0.01"/>
    <n v="3715.53"/>
    <n v="3718.47"/>
    <m/>
    <s v="2025.09.22 16:52:35"/>
    <n v="3718.5"/>
    <n v="0"/>
    <n v="0"/>
    <n v="-2.97"/>
    <x v="0"/>
    <d v="2025-09-22T00:00:00"/>
    <s v="16"/>
    <x v="16"/>
    <s v="Mon"/>
    <d v="2025-09-22T16:48:17"/>
    <x v="1179"/>
    <x v="4"/>
    <x v="1"/>
    <x v="4"/>
    <n v="-0.29700000000000004"/>
    <n v="-0.59400000000000008"/>
    <n v="-0.89100000000000001"/>
    <n v="-3"/>
  </r>
  <r>
    <d v="2025-09-22T16:48:17"/>
    <n v="444448076"/>
    <s v="GOLD#"/>
    <s v="sell"/>
    <s v="0.01"/>
    <n v="3715.47"/>
    <n v="3718.53"/>
    <m/>
    <s v="2025.09.22 16:52:39"/>
    <n v="3718.53"/>
    <n v="0"/>
    <n v="0"/>
    <n v="-3.06"/>
    <x v="0"/>
    <d v="2025-09-22T00:00:00"/>
    <s v="16"/>
    <x v="14"/>
    <s v="Mon"/>
    <d v="2025-09-22T16:48:17"/>
    <x v="1179"/>
    <x v="4"/>
    <x v="1"/>
    <x v="4"/>
    <n v="-0.30600000000000005"/>
    <n v="-0.6120000000000001"/>
    <n v="-0.91799999999999993"/>
    <n v="-3"/>
  </r>
  <r>
    <d v="2025-09-22T16:48:17"/>
    <n v="444448078"/>
    <s v="GOLD#"/>
    <s v="sell"/>
    <s v="0.01"/>
    <n v="3715.52"/>
    <n v="3718.53"/>
    <m/>
    <s v="2025.09.22 16:52:39"/>
    <n v="3718.53"/>
    <n v="0"/>
    <n v="0"/>
    <n v="-3.01"/>
    <x v="0"/>
    <d v="2025-09-22T00:00:00"/>
    <s v="16"/>
    <x v="15"/>
    <s v="Mon"/>
    <d v="2025-09-22T16:48:17"/>
    <x v="1179"/>
    <x v="4"/>
    <x v="1"/>
    <x v="4"/>
    <n v="-0.30099999999999999"/>
    <n v="-0.60199999999999998"/>
    <n v="-0.90299999999999991"/>
    <n v="-3"/>
  </r>
  <r>
    <d v="2025-09-22T16:49:07"/>
    <n v="444448739"/>
    <s v="GOLD#"/>
    <s v="sell"/>
    <s v="0.01"/>
    <n v="3716.79"/>
    <n v="3716.79"/>
    <n v="3714.58"/>
    <s v="2025.09.22 16:49:51"/>
    <n v="3714.55"/>
    <n v="0"/>
    <n v="0"/>
    <n v="2.2400000000000002"/>
    <x v="1"/>
    <d v="2025-09-22T00:00:00"/>
    <s v="16"/>
    <x v="17"/>
    <s v="Mon"/>
    <d v="2025-09-22T16:49:07"/>
    <x v="1180"/>
    <x v="4"/>
    <x v="1"/>
    <x v="4"/>
    <n v="0.22400000000000003"/>
    <n v="0.44800000000000006"/>
    <n v="0.67200000000000004"/>
    <n v="-3"/>
  </r>
  <r>
    <d v="2025-09-22T16:49:07"/>
    <n v="444448745"/>
    <s v="GOLD#"/>
    <s v="sell"/>
    <s v="0.01"/>
    <n v="3716.84"/>
    <n v="3716.09"/>
    <n v="3713.28"/>
    <s v="2025.09.22 16:51:14"/>
    <n v="3716.29"/>
    <n v="0"/>
    <n v="0"/>
    <n v="0.55000000000000004"/>
    <x v="1"/>
    <d v="2025-09-22T00:00:00"/>
    <s v="16"/>
    <x v="1"/>
    <s v="Mon"/>
    <d v="2025-09-22T16:49:07"/>
    <x v="1180"/>
    <x v="4"/>
    <x v="1"/>
    <x v="4"/>
    <n v="5.5000000000000007E-2"/>
    <n v="0.11000000000000001"/>
    <n v="0.16500000000000001"/>
    <n v="-3"/>
  </r>
  <r>
    <d v="2025-09-22T16:49:07"/>
    <n v="444448748"/>
    <s v="GOLD#"/>
    <s v="sell"/>
    <s v="0.01"/>
    <n v="3716.8"/>
    <n v="3716.08"/>
    <n v="3713.84"/>
    <s v="2025.09.22 16:51:14"/>
    <n v="3716.29"/>
    <n v="0"/>
    <n v="0"/>
    <n v="0.51"/>
    <x v="1"/>
    <d v="2025-09-22T00:00:00"/>
    <s v="16"/>
    <x v="2"/>
    <s v="Mon"/>
    <d v="2025-09-22T16:49:07"/>
    <x v="1180"/>
    <x v="4"/>
    <x v="1"/>
    <x v="4"/>
    <n v="5.1000000000000004E-2"/>
    <n v="0.10200000000000001"/>
    <n v="0.153"/>
    <n v="-3"/>
  </r>
  <r>
    <d v="2025-09-22T16:49:07"/>
    <n v="444448755"/>
    <s v="GOLD#"/>
    <s v="sell"/>
    <s v="0.01"/>
    <n v="3716.8"/>
    <n v="3719.84"/>
    <n v="3715.34"/>
    <s v="2025.09.22 16:49:44"/>
    <n v="3715.34"/>
    <n v="0"/>
    <n v="0"/>
    <n v="1.46"/>
    <x v="1"/>
    <d v="2025-09-22T00:00:00"/>
    <s v="16"/>
    <x v="20"/>
    <s v="Mon"/>
    <d v="2025-09-22T16:49:07"/>
    <x v="1180"/>
    <x v="4"/>
    <x v="1"/>
    <x v="4"/>
    <n v="0.14599999999999999"/>
    <n v="0.29199999999999998"/>
    <n v="0.438"/>
    <n v="-3"/>
  </r>
  <r>
    <d v="2025-09-22T16:49:08"/>
    <n v="444448758"/>
    <s v="GOLD#"/>
    <s v="sell"/>
    <s v="0.01"/>
    <n v="3716.82"/>
    <n v="3719.84"/>
    <n v="3715.34"/>
    <s v="2025.09.22 16:49:44"/>
    <n v="3715.34"/>
    <n v="0"/>
    <n v="0"/>
    <n v="1.48"/>
    <x v="1"/>
    <d v="2025-09-22T00:00:00"/>
    <s v="16"/>
    <x v="6"/>
    <s v="Mon"/>
    <d v="2025-09-22T16:49:08"/>
    <x v="1181"/>
    <x v="4"/>
    <x v="1"/>
    <x v="4"/>
    <n v="0.14799999999999999"/>
    <n v="0.29599999999999999"/>
    <n v="0.44400000000000001"/>
    <n v="-3"/>
  </r>
  <r>
    <d v="2025-09-22T16:49:08"/>
    <n v="444448763"/>
    <s v="GOLD#"/>
    <s v="sell"/>
    <s v="0.01"/>
    <n v="3716.77"/>
    <n v="3719.04"/>
    <n v="3713.84"/>
    <s v="2025.09.22 16:53:11"/>
    <n v="3719.04"/>
    <n v="0"/>
    <n v="0"/>
    <n v="-2.27"/>
    <x v="0"/>
    <d v="2025-09-22T00:00:00"/>
    <s v="16"/>
    <x v="19"/>
    <s v="Mon"/>
    <d v="2025-09-22T16:49:08"/>
    <x v="1181"/>
    <x v="4"/>
    <x v="1"/>
    <x v="4"/>
    <n v="-0.22700000000000001"/>
    <n v="-0.45400000000000001"/>
    <n v="-0.68099999999999994"/>
    <n v="-3"/>
  </r>
  <r>
    <d v="2025-09-22T16:49:08"/>
    <n v="444448764"/>
    <s v="GOLD#"/>
    <s v="sell"/>
    <s v="0.01"/>
    <n v="3716.83"/>
    <n v="3719.84"/>
    <n v="3713.34"/>
    <s v="2025.09.22 16:53:58"/>
    <n v="3720"/>
    <n v="0"/>
    <n v="0"/>
    <n v="-3.17"/>
    <x v="0"/>
    <d v="2025-09-22T00:00:00"/>
    <s v="16"/>
    <x v="12"/>
    <s v="Mon"/>
    <d v="2025-09-22T16:49:08"/>
    <x v="1181"/>
    <x v="4"/>
    <x v="1"/>
    <x v="4"/>
    <n v="-0.317"/>
    <n v="-0.63400000000000001"/>
    <n v="-0.95099999999999996"/>
    <n v="-3"/>
  </r>
  <r>
    <d v="2025-09-22T16:49:08"/>
    <n v="444448769"/>
    <s v="GOLD#"/>
    <s v="sell"/>
    <s v="0.01"/>
    <n v="3716.84"/>
    <n v="3718.34"/>
    <n v="3715.34"/>
    <s v="2025.09.22 16:49:44"/>
    <n v="3715.34"/>
    <n v="0"/>
    <n v="0"/>
    <n v="1.5"/>
    <x v="1"/>
    <d v="2025-09-22T00:00:00"/>
    <s v="16"/>
    <x v="11"/>
    <s v="Mon"/>
    <d v="2025-09-22T16:49:08"/>
    <x v="1181"/>
    <x v="4"/>
    <x v="1"/>
    <x v="4"/>
    <n v="0.15000000000000002"/>
    <n v="0.30000000000000004"/>
    <n v="0.44999999999999996"/>
    <n v="-3"/>
  </r>
  <r>
    <d v="2025-09-22T16:49:09"/>
    <n v="444448772"/>
    <s v="GOLD#"/>
    <s v="sell"/>
    <s v="0.01"/>
    <n v="3716.83"/>
    <n v="3719.04"/>
    <n v="3715.34"/>
    <s v="2025.09.22 16:49:44"/>
    <n v="3715.34"/>
    <n v="0"/>
    <n v="0"/>
    <n v="1.49"/>
    <x v="1"/>
    <d v="2025-09-22T00:00:00"/>
    <s v="16"/>
    <x v="18"/>
    <s v="Mon"/>
    <d v="2025-09-22T16:49:09"/>
    <x v="1182"/>
    <x v="4"/>
    <x v="1"/>
    <x v="4"/>
    <n v="0.14899999999999999"/>
    <n v="0.29799999999999999"/>
    <n v="0.44700000000000001"/>
    <n v="-3"/>
  </r>
  <r>
    <d v="2025-09-22T16:49:09"/>
    <n v="444448776"/>
    <s v="GOLD#"/>
    <s v="sell"/>
    <s v="0.01"/>
    <n v="3716.81"/>
    <n v="3716.07"/>
    <n v="3713.84"/>
    <s v="2025.09.22 16:51:14"/>
    <n v="3716.29"/>
    <n v="0"/>
    <n v="0"/>
    <n v="0.52"/>
    <x v="1"/>
    <d v="2025-09-22T00:00:00"/>
    <s v="16"/>
    <x v="0"/>
    <s v="Mon"/>
    <d v="2025-09-22T16:49:09"/>
    <x v="1182"/>
    <x v="4"/>
    <x v="1"/>
    <x v="4"/>
    <n v="5.2000000000000005E-2"/>
    <n v="0.10400000000000001"/>
    <n v="0.156"/>
    <n v="-3"/>
  </r>
  <r>
    <d v="2025-09-22T16:49:09"/>
    <n v="444448781"/>
    <s v="GOLD#"/>
    <s v="sell"/>
    <s v="0.01"/>
    <n v="3716.75"/>
    <n v="3719.84"/>
    <n v="3715.34"/>
    <s v="2025.09.22 16:49:44"/>
    <n v="3715.34"/>
    <n v="0"/>
    <n v="0"/>
    <n v="1.41"/>
    <x v="1"/>
    <d v="2025-09-22T00:00:00"/>
    <s v="16"/>
    <x v="10"/>
    <s v="Mon"/>
    <d v="2025-09-22T16:49:09"/>
    <x v="1182"/>
    <x v="4"/>
    <x v="1"/>
    <x v="4"/>
    <n v="0.14099999999999999"/>
    <n v="0.28199999999999997"/>
    <n v="0.42299999999999999"/>
    <n v="-3"/>
  </r>
  <r>
    <d v="2025-09-22T16:51:27"/>
    <n v="444450307"/>
    <s v="GOLD#"/>
    <s v="sell"/>
    <s v="0.01"/>
    <n v="3716.18"/>
    <n v="3719.15"/>
    <n v="3712.65"/>
    <s v="2025.09.22 16:53:12"/>
    <n v="3719.2"/>
    <n v="0"/>
    <n v="0"/>
    <n v="-3.02"/>
    <x v="0"/>
    <d v="2025-09-22T00:00:00"/>
    <s v="16"/>
    <x v="1"/>
    <s v="Mon"/>
    <d v="2025-09-22T16:51:27"/>
    <x v="1183"/>
    <x v="4"/>
    <x v="1"/>
    <x v="4"/>
    <n v="-0.30200000000000005"/>
    <n v="-0.60400000000000009"/>
    <n v="-0.90599999999999992"/>
    <n v="-3"/>
  </r>
  <r>
    <d v="2025-09-22T16:51:27"/>
    <n v="444450310"/>
    <s v="GOLD#"/>
    <s v="sell"/>
    <s v="0.01"/>
    <n v="3716.2"/>
    <n v="3719.18"/>
    <n v="3714.68"/>
    <s v="2025.09.22 16:53:12"/>
    <n v="3719.2"/>
    <n v="0"/>
    <n v="0"/>
    <n v="-3"/>
    <x v="0"/>
    <d v="2025-09-22T00:00:00"/>
    <s v="16"/>
    <x v="20"/>
    <s v="Mon"/>
    <d v="2025-09-22T16:51:27"/>
    <x v="1183"/>
    <x v="4"/>
    <x v="1"/>
    <x v="4"/>
    <n v="-0.30000000000000004"/>
    <n v="-0.60000000000000009"/>
    <n v="-0.89999999999999991"/>
    <n v="-3"/>
  </r>
  <r>
    <d v="2025-09-22T16:51:27"/>
    <n v="444450312"/>
    <s v="GOLD#"/>
    <s v="sell"/>
    <s v="0.01"/>
    <n v="3716.2"/>
    <n v="3718.68"/>
    <n v="3713.18"/>
    <s v="2025.09.22 16:53:02"/>
    <n v="3718.68"/>
    <n v="0"/>
    <n v="0"/>
    <n v="-2.48"/>
    <x v="0"/>
    <d v="2025-09-22T00:00:00"/>
    <s v="16"/>
    <x v="2"/>
    <s v="Mon"/>
    <d v="2025-09-22T16:51:27"/>
    <x v="1183"/>
    <x v="4"/>
    <x v="1"/>
    <x v="4"/>
    <n v="-0.248"/>
    <n v="-0.496"/>
    <n v="-0.74399999999999999"/>
    <n v="-3"/>
  </r>
  <r>
    <d v="2025-09-22T16:51:27"/>
    <n v="444450315"/>
    <s v="GOLD#"/>
    <s v="sell"/>
    <s v="0.01"/>
    <n v="3716.18"/>
    <n v="3719.18"/>
    <n v="3713.98"/>
    <s v="2025.09.22 16:53:12"/>
    <n v="3719.2"/>
    <n v="0"/>
    <n v="0"/>
    <n v="-3.02"/>
    <x v="0"/>
    <d v="2025-09-22T00:00:00"/>
    <s v="16"/>
    <x v="17"/>
    <s v="Mon"/>
    <d v="2025-09-22T16:51:27"/>
    <x v="1183"/>
    <x v="4"/>
    <x v="1"/>
    <x v="4"/>
    <n v="-0.30200000000000005"/>
    <n v="-0.60400000000000009"/>
    <n v="-0.90599999999999992"/>
    <n v="-3"/>
  </r>
  <r>
    <d v="2025-09-22T16:51:28"/>
    <n v="444450321"/>
    <s v="GOLD#"/>
    <s v="sell"/>
    <s v="0.01"/>
    <n v="3716.08"/>
    <n v="3719.18"/>
    <n v="3714.68"/>
    <s v="2025.09.22 16:53:12"/>
    <n v="3719.2"/>
    <n v="0"/>
    <n v="0"/>
    <n v="-3.12"/>
    <x v="0"/>
    <d v="2025-09-22T00:00:00"/>
    <s v="16"/>
    <x v="6"/>
    <s v="Mon"/>
    <d v="2025-09-22T16:51:28"/>
    <x v="1184"/>
    <x v="4"/>
    <x v="1"/>
    <x v="4"/>
    <n v="-0.31200000000000006"/>
    <n v="-0.62400000000000011"/>
    <n v="-0.93599999999999994"/>
    <n v="-3"/>
  </r>
  <r>
    <d v="2025-09-22T16:51:28"/>
    <n v="444450323"/>
    <s v="GOLD#"/>
    <s v="sell"/>
    <s v="0.01"/>
    <n v="3715.94"/>
    <n v="3719.18"/>
    <n v="3714.68"/>
    <s v="2025.09.22 16:53:12"/>
    <n v="3719.2"/>
    <n v="0"/>
    <n v="0"/>
    <n v="-3.26"/>
    <x v="0"/>
    <d v="2025-09-22T00:00:00"/>
    <s v="16"/>
    <x v="10"/>
    <s v="Mon"/>
    <d v="2025-09-22T16:51:28"/>
    <x v="1184"/>
    <x v="4"/>
    <x v="1"/>
    <x v="4"/>
    <n v="-0.32600000000000001"/>
    <n v="-0.65200000000000002"/>
    <n v="-0.97799999999999987"/>
    <n v="-3"/>
  </r>
  <r>
    <d v="2025-09-22T16:51:28"/>
    <n v="444450326"/>
    <s v="GOLD#"/>
    <s v="sell"/>
    <s v="0.01"/>
    <n v="3716.11"/>
    <n v="3717.68"/>
    <n v="3714.68"/>
    <s v="2025.09.22 16:52:24"/>
    <n v="3717.68"/>
    <n v="0"/>
    <n v="0"/>
    <n v="-1.57"/>
    <x v="0"/>
    <d v="2025-09-22T00:00:00"/>
    <s v="16"/>
    <x v="11"/>
    <s v="Mon"/>
    <d v="2025-09-22T16:51:28"/>
    <x v="1184"/>
    <x v="4"/>
    <x v="1"/>
    <x v="4"/>
    <n v="-0.15700000000000003"/>
    <n v="-0.31400000000000006"/>
    <n v="-0.47099999999999997"/>
    <n v="-3"/>
  </r>
  <r>
    <d v="2025-09-22T16:51:28"/>
    <n v="444450329"/>
    <s v="GOLD#"/>
    <s v="sell"/>
    <s v="0.01"/>
    <n v="3716.11"/>
    <n v="3719.18"/>
    <n v="3713.18"/>
    <s v="2025.09.22 16:53:12"/>
    <n v="3719.2"/>
    <n v="0"/>
    <n v="0"/>
    <n v="-3.09"/>
    <x v="0"/>
    <d v="2025-09-22T00:00:00"/>
    <s v="16"/>
    <x v="0"/>
    <s v="Mon"/>
    <d v="2025-09-22T16:51:28"/>
    <x v="1184"/>
    <x v="4"/>
    <x v="1"/>
    <x v="4"/>
    <n v="-0.309"/>
    <n v="-0.61799999999999999"/>
    <n v="-0.92699999999999994"/>
    <n v="-3"/>
  </r>
  <r>
    <d v="2025-09-22T16:51:29"/>
    <n v="444450332"/>
    <s v="GOLD#"/>
    <s v="sell"/>
    <s v="0.01"/>
    <n v="3716.11"/>
    <n v="3718.38"/>
    <n v="3714.68"/>
    <s v="2025.09.22 16:52:35"/>
    <n v="3718.4"/>
    <n v="0"/>
    <n v="0"/>
    <n v="-2.29"/>
    <x v="0"/>
    <d v="2025-09-22T00:00:00"/>
    <s v="16"/>
    <x v="18"/>
    <s v="Mon"/>
    <d v="2025-09-22T16:51:29"/>
    <x v="1185"/>
    <x v="4"/>
    <x v="1"/>
    <x v="4"/>
    <n v="-0.22900000000000001"/>
    <n v="-0.45800000000000002"/>
    <n v="-0.68699999999999994"/>
    <n v="-3"/>
  </r>
  <r>
    <d v="2025-09-22T16:55:07"/>
    <n v="444453556"/>
    <s v="GOLD#"/>
    <s v="buy"/>
    <s v="0.01"/>
    <n v="3719.79"/>
    <n v="3720.77"/>
    <m/>
    <s v="2025.09.22 16:57:44"/>
    <n v="3720.76"/>
    <n v="0"/>
    <n v="0"/>
    <n v="0.97"/>
    <x v="1"/>
    <d v="2025-09-22T00:00:00"/>
    <s v="16"/>
    <x v="14"/>
    <s v="Mon"/>
    <d v="2025-09-22T16:55:07"/>
    <x v="1186"/>
    <x v="4"/>
    <x v="1"/>
    <x v="4"/>
    <n v="9.7000000000000003E-2"/>
    <n v="0.19400000000000001"/>
    <n v="0.29099999999999998"/>
    <n v="-3"/>
  </r>
  <r>
    <d v="2025-09-22T16:55:07"/>
    <n v="444453558"/>
    <s v="GOLD#"/>
    <s v="buy"/>
    <s v="0.01"/>
    <n v="3719.85"/>
    <n v="3724.68"/>
    <m/>
    <s v="2025.09.22 17:55:50"/>
    <n v="3724.66"/>
    <n v="0"/>
    <n v="0"/>
    <n v="4.8099999999999996"/>
    <x v="1"/>
    <d v="2025-09-22T00:00:00"/>
    <s v="16"/>
    <x v="15"/>
    <s v="Mon"/>
    <d v="2025-09-22T16:55:07"/>
    <x v="1186"/>
    <x v="4"/>
    <x v="1"/>
    <x v="4"/>
    <n v="0.48099999999999998"/>
    <n v="0.96199999999999997"/>
    <n v="1.4429999999999998"/>
    <n v="4.8099999999999996"/>
  </r>
  <r>
    <d v="2025-09-22T16:58:07"/>
    <n v="444455558"/>
    <s v="GOLD#"/>
    <s v="buy"/>
    <s v="0.01"/>
    <n v="3721.16"/>
    <n v="3718.35"/>
    <m/>
    <s v="2025.09.22 17:03:28"/>
    <n v="3718.24"/>
    <n v="0"/>
    <n v="0"/>
    <n v="-2.92"/>
    <x v="0"/>
    <d v="2025-09-22T00:00:00"/>
    <s v="16"/>
    <x v="14"/>
    <s v="Mon"/>
    <d v="2025-09-22T16:58:07"/>
    <x v="1187"/>
    <x v="4"/>
    <x v="1"/>
    <x v="4"/>
    <n v="-0.29199999999999998"/>
    <n v="-0.58399999999999996"/>
    <n v="-0.876"/>
    <n v="-3"/>
  </r>
  <r>
    <d v="2025-09-22T17:00:37"/>
    <n v="444456950"/>
    <s v="GOLD#"/>
    <s v="buy"/>
    <s v="0.01"/>
    <n v="3721.18"/>
    <n v="3718.1"/>
    <n v="3724.6"/>
    <s v="2025.09.22 17:03:29"/>
    <n v="3718.09"/>
    <n v="0"/>
    <n v="0"/>
    <n v="-3.09"/>
    <x v="0"/>
    <d v="2025-09-22T00:00:00"/>
    <s v="17"/>
    <x v="12"/>
    <s v="Mon"/>
    <d v="2025-09-22T17:00:37"/>
    <x v="1188"/>
    <x v="4"/>
    <x v="2"/>
    <x v="4"/>
    <n v="-0.309"/>
    <n v="-0.61799999999999999"/>
    <n v="-0.92699999999999994"/>
    <n v="-3"/>
  </r>
  <r>
    <d v="2025-09-22T17:00:37"/>
    <n v="444456951"/>
    <s v="GOLD#"/>
    <s v="buy"/>
    <s v="0.01"/>
    <n v="3721.18"/>
    <n v="3718.1"/>
    <n v="3722.6"/>
    <s v="2025.09.22 17:03:29"/>
    <n v="3718.09"/>
    <n v="0"/>
    <n v="0"/>
    <n v="-3.09"/>
    <x v="0"/>
    <d v="2025-09-22T00:00:00"/>
    <s v="17"/>
    <x v="20"/>
    <s v="Mon"/>
    <d v="2025-09-22T17:00:37"/>
    <x v="1188"/>
    <x v="4"/>
    <x v="2"/>
    <x v="4"/>
    <n v="-0.309"/>
    <n v="-0.61799999999999999"/>
    <n v="-0.92699999999999994"/>
    <n v="-3"/>
  </r>
  <r>
    <d v="2025-09-22T17:00:38"/>
    <n v="444456953"/>
    <s v="GOLD#"/>
    <s v="buy"/>
    <s v="0.01"/>
    <n v="3721.25"/>
    <n v="3718.68"/>
    <n v="3724.18"/>
    <s v="2025.09.22 17:03:27"/>
    <n v="3718.63"/>
    <n v="0"/>
    <n v="0"/>
    <n v="-2.62"/>
    <x v="0"/>
    <d v="2025-09-22T00:00:00"/>
    <s v="17"/>
    <x v="2"/>
    <s v="Mon"/>
    <d v="2025-09-22T17:00:38"/>
    <x v="1189"/>
    <x v="4"/>
    <x v="2"/>
    <x v="4"/>
    <n v="-0.26200000000000001"/>
    <n v="-0.52400000000000002"/>
    <n v="-0.78600000000000003"/>
    <n v="-3"/>
  </r>
  <r>
    <d v="2025-09-22T17:00:38"/>
    <n v="444456955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6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6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10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9"/>
    <s v="GOLD#"/>
    <s v="buy"/>
    <s v="0.01"/>
    <n v="3721.21"/>
    <n v="3718.18"/>
    <n v="3724.18"/>
    <s v="2025.09.22 17:03:29"/>
    <n v="3718.13"/>
    <n v="0"/>
    <n v="0"/>
    <n v="-3.08"/>
    <x v="0"/>
    <d v="2025-09-22T00:00:00"/>
    <s v="17"/>
    <x v="0"/>
    <s v="Mon"/>
    <d v="2025-09-22T17:00:38"/>
    <x v="1189"/>
    <x v="4"/>
    <x v="2"/>
    <x v="4"/>
    <n v="-0.30800000000000005"/>
    <n v="-0.6160000000000001"/>
    <n v="-0.92399999999999993"/>
    <n v="-3"/>
  </r>
  <r>
    <d v="2025-09-22T17:00:38"/>
    <n v="444456960"/>
    <s v="GOLD#"/>
    <s v="buy"/>
    <s v="0.01"/>
    <n v="3721.19"/>
    <n v="3718.98"/>
    <n v="3724.18"/>
    <s v="2025.09.22 17:03:07"/>
    <n v="3718.94"/>
    <n v="0"/>
    <n v="0"/>
    <n v="-2.25"/>
    <x v="0"/>
    <d v="2025-09-22T00:00:00"/>
    <s v="17"/>
    <x v="19"/>
    <s v="Mon"/>
    <d v="2025-09-22T17:00:38"/>
    <x v="1189"/>
    <x v="4"/>
    <x v="2"/>
    <x v="4"/>
    <n v="-0.22500000000000001"/>
    <n v="-0.45"/>
    <n v="-0.67499999999999993"/>
    <n v="-3"/>
  </r>
  <r>
    <d v="2025-09-22T17:00:39"/>
    <n v="444456964"/>
    <s v="GOLD#"/>
    <s v="buy"/>
    <s v="0.01"/>
    <n v="3721.11"/>
    <n v="3718.98"/>
    <n v="3722.68"/>
    <s v="2025.09.22 17:03:07"/>
    <n v="3718.94"/>
    <n v="0"/>
    <n v="0"/>
    <n v="-2.17"/>
    <x v="0"/>
    <d v="2025-09-22T00:00:00"/>
    <s v="17"/>
    <x v="18"/>
    <s v="Mon"/>
    <d v="2025-09-22T17:00:39"/>
    <x v="1190"/>
    <x v="4"/>
    <x v="2"/>
    <x v="4"/>
    <n v="-0.217"/>
    <n v="-0.434"/>
    <n v="-0.65099999999999991"/>
    <n v="-3"/>
  </r>
  <r>
    <d v="2025-09-22T17:01:07"/>
    <n v="444457461"/>
    <s v="GOLD#"/>
    <s v="buy"/>
    <s v="0.01"/>
    <n v="3721"/>
    <n v="3718.01"/>
    <n v="3723.21"/>
    <s v="2025.09.22 17:03:29"/>
    <n v="3717.94"/>
    <n v="0"/>
    <n v="0"/>
    <n v="-3.06"/>
    <x v="0"/>
    <d v="2025-09-22T00:00:00"/>
    <s v="17"/>
    <x v="17"/>
    <s v="Mon"/>
    <d v="2025-09-22T17:01:07"/>
    <x v="1191"/>
    <x v="4"/>
    <x v="2"/>
    <x v="4"/>
    <n v="-0.30600000000000005"/>
    <n v="-0.6120000000000001"/>
    <n v="-0.91799999999999993"/>
    <n v="-3"/>
  </r>
  <r>
    <d v="2025-09-22T17:01:07"/>
    <n v="444457463"/>
    <s v="GOLD#"/>
    <s v="buy"/>
    <s v="0.01"/>
    <n v="3721.03"/>
    <n v="3718"/>
    <n v="3724.5"/>
    <s v="2025.09.22 17:03:29"/>
    <n v="3717.94"/>
    <n v="0"/>
    <n v="0"/>
    <n v="-3.09"/>
    <x v="0"/>
    <d v="2025-09-22T00:00:00"/>
    <s v="17"/>
    <x v="1"/>
    <s v="Mon"/>
    <d v="2025-09-22T17:01:07"/>
    <x v="1191"/>
    <x v="4"/>
    <x v="2"/>
    <x v="4"/>
    <n v="-0.309"/>
    <n v="-0.61799999999999999"/>
    <n v="-0.92699999999999994"/>
    <n v="-3"/>
  </r>
  <r>
    <d v="2025-09-22T17:01:57"/>
    <n v="444458084"/>
    <s v="GOLD#"/>
    <s v="buy"/>
    <s v="0.01"/>
    <n v="3721.54"/>
    <n v="3718.57"/>
    <n v="3727.57"/>
    <s v="2025.09.22 17:03:27"/>
    <n v="3718.44"/>
    <n v="0"/>
    <n v="0"/>
    <n v="-3.1"/>
    <x v="0"/>
    <d v="2025-09-22T00:00:00"/>
    <s v="17"/>
    <x v="5"/>
    <s v="Mon"/>
    <d v="2025-09-22T17:01:57"/>
    <x v="1192"/>
    <x v="4"/>
    <x v="2"/>
    <x v="4"/>
    <n v="-0.31000000000000005"/>
    <n v="-0.62000000000000011"/>
    <n v="-0.92999999999999994"/>
    <n v="-3"/>
  </r>
  <r>
    <d v="2025-09-22T17:01:57"/>
    <n v="444458089"/>
    <s v="GOLD#"/>
    <s v="buy"/>
    <s v="0.01"/>
    <n v="3721.7"/>
    <n v="3718.54"/>
    <m/>
    <s v="2025.09.22 17:03:27"/>
    <n v="3718.44"/>
    <n v="0"/>
    <n v="0"/>
    <n v="-3.26"/>
    <x v="0"/>
    <d v="2025-09-22T00:00:00"/>
    <s v="17"/>
    <x v="4"/>
    <s v="Mon"/>
    <d v="2025-09-22T17:01:57"/>
    <x v="1192"/>
    <x v="4"/>
    <x v="2"/>
    <x v="4"/>
    <n v="-0.32600000000000001"/>
    <n v="-0.65200000000000002"/>
    <n v="-0.97799999999999987"/>
    <n v="-3"/>
  </r>
  <r>
    <d v="2025-09-22T17:02:07"/>
    <n v="444458214"/>
    <s v="GOLD#"/>
    <s v="buy"/>
    <s v="0.01"/>
    <n v="3721.52"/>
    <n v="3718.55"/>
    <m/>
    <s v="2025.09.22 17:03:27"/>
    <n v="3718.44"/>
    <n v="0"/>
    <n v="0"/>
    <n v="-3.08"/>
    <x v="0"/>
    <d v="2025-09-22T00:00:00"/>
    <s v="17"/>
    <x v="16"/>
    <s v="Mon"/>
    <d v="2025-09-22T17:02:07"/>
    <x v="1193"/>
    <x v="4"/>
    <x v="2"/>
    <x v="4"/>
    <n v="-0.30800000000000005"/>
    <n v="-0.6160000000000001"/>
    <n v="-0.92399999999999993"/>
    <n v="-3"/>
  </r>
  <r>
    <d v="2025-09-22T17:05:07"/>
    <n v="444460918"/>
    <s v="GOLD#"/>
    <s v="sell"/>
    <s v="0.01"/>
    <n v="3718.77"/>
    <n v="3721.75"/>
    <m/>
    <s v="2025.09.22 17:08:10"/>
    <n v="3721.75"/>
    <n v="0"/>
    <n v="0"/>
    <n v="-2.98"/>
    <x v="0"/>
    <d v="2025-09-22T00:00:00"/>
    <s v="17"/>
    <x v="16"/>
    <s v="Mon"/>
    <d v="2025-09-22T17:05:07"/>
    <x v="1194"/>
    <x v="4"/>
    <x v="2"/>
    <x v="4"/>
    <n v="-0.29799999999999999"/>
    <n v="-0.59599999999999997"/>
    <n v="-0.89400000000000002"/>
    <n v="-3"/>
  </r>
  <r>
    <d v="2025-09-22T17:05:07"/>
    <n v="444460921"/>
    <s v="GOLD#"/>
    <s v="sell"/>
    <s v="0.01"/>
    <n v="3718.71"/>
    <n v="3721.77"/>
    <m/>
    <s v="2025.09.22 17:08:23"/>
    <n v="3722.06"/>
    <n v="0"/>
    <n v="0"/>
    <n v="-3.35"/>
    <x v="0"/>
    <d v="2025-09-22T00:00:00"/>
    <s v="17"/>
    <x v="14"/>
    <s v="Mon"/>
    <d v="2025-09-22T17:05:07"/>
    <x v="1194"/>
    <x v="4"/>
    <x v="2"/>
    <x v="4"/>
    <n v="-0.33500000000000002"/>
    <n v="-0.67"/>
    <n v="-1.0049999999999999"/>
    <n v="-3"/>
  </r>
  <r>
    <d v="2025-09-22T17:10:07"/>
    <n v="444463661"/>
    <s v="GOLD#"/>
    <s v="buy"/>
    <s v="0.01"/>
    <n v="3722.15"/>
    <n v="3719.11"/>
    <m/>
    <s v="2025.09.22 17:15:37"/>
    <n v="3718.79"/>
    <n v="0"/>
    <n v="0"/>
    <n v="-3.36"/>
    <x v="0"/>
    <d v="2025-09-22T00:00:00"/>
    <s v="17"/>
    <x v="16"/>
    <s v="Mon"/>
    <d v="2025-09-22T17:10:07"/>
    <x v="1195"/>
    <x v="4"/>
    <x v="2"/>
    <x v="4"/>
    <n v="-0.33600000000000002"/>
    <n v="-0.67200000000000004"/>
    <n v="-1.008"/>
    <n v="-3"/>
  </r>
  <r>
    <d v="2025-09-22T17:10:07"/>
    <n v="444463663"/>
    <s v="GOLD#"/>
    <s v="buy"/>
    <s v="0.01"/>
    <n v="3722.15"/>
    <n v="3719.15"/>
    <m/>
    <s v="2025.09.22 17:15:37"/>
    <n v="3718.79"/>
    <n v="0"/>
    <n v="0"/>
    <n v="-3.36"/>
    <x v="0"/>
    <d v="2025-09-22T00:00:00"/>
    <s v="17"/>
    <x v="14"/>
    <s v="Mon"/>
    <d v="2025-09-22T17:10:07"/>
    <x v="1195"/>
    <x v="4"/>
    <x v="2"/>
    <x v="4"/>
    <n v="-0.33600000000000002"/>
    <n v="-0.67200000000000004"/>
    <n v="-1.008"/>
    <n v="-3"/>
  </r>
  <r>
    <d v="2025-09-22T17:19:58"/>
    <n v="444468352"/>
    <s v="GOLD#"/>
    <s v="sell"/>
    <s v="0.01"/>
    <n v="3718.44"/>
    <n v="3721.42"/>
    <n v="3713.92"/>
    <s v="2025.09.22 17:25:17"/>
    <n v="3721.43"/>
    <n v="0"/>
    <n v="0"/>
    <n v="-2.99"/>
    <x v="0"/>
    <d v="2025-09-22T00:00:00"/>
    <s v="17"/>
    <x v="3"/>
    <s v="Mon"/>
    <d v="2025-09-22T17:19:58"/>
    <x v="1196"/>
    <x v="4"/>
    <x v="2"/>
    <x v="4"/>
    <n v="-0.29900000000000004"/>
    <n v="-0.59800000000000009"/>
    <n v="-0.89700000000000002"/>
    <n v="-3"/>
  </r>
  <r>
    <d v="2025-09-22T17:19:58"/>
    <n v="444468353"/>
    <s v="GOLD#"/>
    <s v="sell"/>
    <s v="0.01"/>
    <n v="3718.37"/>
    <n v="3721.43"/>
    <n v="3713.93"/>
    <s v="2025.09.22 17:25:17"/>
    <n v="3721.43"/>
    <n v="0"/>
    <n v="0"/>
    <n v="-3.06"/>
    <x v="0"/>
    <d v="2025-09-22T00:00:00"/>
    <s v="17"/>
    <x v="21"/>
    <s v="Mon"/>
    <d v="2025-09-22T17:19:58"/>
    <x v="1196"/>
    <x v="4"/>
    <x v="2"/>
    <x v="4"/>
    <n v="-0.30600000000000005"/>
    <n v="-0.6120000000000001"/>
    <n v="-0.91799999999999993"/>
    <n v="-3"/>
  </r>
  <r>
    <d v="2025-09-22T17:21:07"/>
    <n v="444469009"/>
    <s v="GOLD#"/>
    <s v="sell"/>
    <s v="0.01"/>
    <n v="3717.8"/>
    <n v="3720.8"/>
    <m/>
    <s v="2025.09.22 17:21:54"/>
    <n v="3720.81"/>
    <n v="0"/>
    <n v="0"/>
    <n v="-3.01"/>
    <x v="0"/>
    <d v="2025-09-22T00:00:00"/>
    <s v="17"/>
    <x v="14"/>
    <s v="Mon"/>
    <d v="2025-09-22T17:21:07"/>
    <x v="1197"/>
    <x v="4"/>
    <x v="2"/>
    <x v="4"/>
    <n v="-0.30099999999999999"/>
    <n v="-0.60199999999999998"/>
    <n v="-0.90299999999999991"/>
    <n v="-3"/>
  </r>
  <r>
    <d v="2025-09-22T17:21:07"/>
    <n v="444469012"/>
    <s v="GOLD#"/>
    <s v="sell"/>
    <s v="0.01"/>
    <n v="3717.82"/>
    <n v="3720.8"/>
    <m/>
    <s v="2025.09.22 17:21:54"/>
    <n v="3720.81"/>
    <n v="0"/>
    <n v="0"/>
    <n v="-2.99"/>
    <x v="0"/>
    <d v="2025-09-22T00:00:00"/>
    <s v="17"/>
    <x v="16"/>
    <s v="Mon"/>
    <d v="2025-09-22T17:21:07"/>
    <x v="1197"/>
    <x v="4"/>
    <x v="2"/>
    <x v="4"/>
    <n v="-0.29900000000000004"/>
    <n v="-0.59800000000000009"/>
    <n v="-0.89700000000000002"/>
    <n v="-3"/>
  </r>
  <r>
    <d v="2025-09-22T17:43:37"/>
    <n v="444478362"/>
    <s v="GOLD#"/>
    <s v="sell"/>
    <s v="0.01"/>
    <n v="3718.09"/>
    <n v="3721.06"/>
    <m/>
    <s v="2025.09.22 17:50:42"/>
    <n v="3721.15"/>
    <n v="0"/>
    <n v="0"/>
    <n v="-3.06"/>
    <x v="0"/>
    <d v="2025-09-22T00:00:00"/>
    <s v="17"/>
    <x v="16"/>
    <s v="Mon"/>
    <d v="2025-09-22T17:43:37"/>
    <x v="1198"/>
    <x v="4"/>
    <x v="2"/>
    <x v="4"/>
    <n v="-0.30600000000000005"/>
    <n v="-0.6120000000000001"/>
    <n v="-0.91799999999999993"/>
    <n v="-3"/>
  </r>
  <r>
    <d v="2025-09-22T17:43:37"/>
    <n v="444478363"/>
    <s v="GOLD#"/>
    <s v="sell"/>
    <s v="0.01"/>
    <n v="3718.09"/>
    <n v="3721.09"/>
    <m/>
    <s v="2025.09.22 17:50:42"/>
    <n v="3721.15"/>
    <n v="0"/>
    <n v="0"/>
    <n v="-3.06"/>
    <x v="0"/>
    <d v="2025-09-22T00:00:00"/>
    <s v="17"/>
    <x v="14"/>
    <s v="Mon"/>
    <d v="2025-09-22T17:43:37"/>
    <x v="1198"/>
    <x v="4"/>
    <x v="2"/>
    <x v="4"/>
    <n v="-0.30600000000000005"/>
    <n v="-0.6120000000000001"/>
    <n v="-0.91799999999999993"/>
    <n v="-3"/>
  </r>
  <r>
    <d v="2025-09-22T17:44:17"/>
    <n v="444478494"/>
    <s v="GOLD#"/>
    <s v="sell"/>
    <s v="0.01"/>
    <n v="3718.45"/>
    <n v="3721.44"/>
    <n v="3716.94"/>
    <s v="2025.09.22 17:50:46"/>
    <n v="3721.55"/>
    <n v="0"/>
    <n v="0"/>
    <n v="-3.1"/>
    <x v="0"/>
    <d v="2025-09-22T00:00:00"/>
    <s v="17"/>
    <x v="20"/>
    <s v="Mon"/>
    <d v="2025-09-22T17:44:17"/>
    <x v="1199"/>
    <x v="4"/>
    <x v="2"/>
    <x v="4"/>
    <n v="-0.31000000000000005"/>
    <n v="-0.62000000000000011"/>
    <n v="-0.92999999999999994"/>
    <n v="-3"/>
  </r>
  <r>
    <d v="2025-09-22T17:44:17"/>
    <n v="444478498"/>
    <s v="GOLD#"/>
    <s v="sell"/>
    <s v="0.01"/>
    <n v="3718.36"/>
    <n v="3720.65"/>
    <n v="3715.45"/>
    <s v="2025.09.22 17:49:10"/>
    <n v="3720.65"/>
    <n v="0"/>
    <n v="0"/>
    <n v="-2.29"/>
    <x v="0"/>
    <d v="2025-09-22T00:00:00"/>
    <s v="17"/>
    <x v="19"/>
    <s v="Mon"/>
    <d v="2025-09-22T17:44:17"/>
    <x v="1199"/>
    <x v="4"/>
    <x v="2"/>
    <x v="4"/>
    <n v="-0.22900000000000001"/>
    <n v="-0.45800000000000002"/>
    <n v="-0.68699999999999994"/>
    <n v="-3"/>
  </r>
  <r>
    <d v="2025-09-22T17:44:17"/>
    <n v="444478500"/>
    <s v="GOLD#"/>
    <s v="sell"/>
    <s v="0.01"/>
    <n v="3718.36"/>
    <n v="3721.45"/>
    <n v="3714.95"/>
    <s v="2025.09.22 17:50:46"/>
    <n v="3721.55"/>
    <n v="0"/>
    <n v="0"/>
    <n v="-3.19"/>
    <x v="0"/>
    <d v="2025-09-22T00:00:00"/>
    <s v="17"/>
    <x v="1"/>
    <s v="Mon"/>
    <d v="2025-09-22T17:44:17"/>
    <x v="1199"/>
    <x v="4"/>
    <x v="2"/>
    <x v="4"/>
    <n v="-0.31900000000000001"/>
    <n v="-0.63800000000000001"/>
    <n v="-0.95699999999999996"/>
    <n v="-3"/>
  </r>
  <r>
    <d v="2025-09-22T17:44:17"/>
    <n v="444478502"/>
    <s v="GOLD#"/>
    <s v="sell"/>
    <s v="0.01"/>
    <n v="3718.33"/>
    <n v="3720.95"/>
    <n v="3715.45"/>
    <s v="2025.09.22 17:50:42"/>
    <n v="3720.95"/>
    <n v="0"/>
    <n v="0"/>
    <n v="-2.62"/>
    <x v="0"/>
    <d v="2025-09-22T00:00:00"/>
    <s v="17"/>
    <x v="2"/>
    <s v="Mon"/>
    <d v="2025-09-22T17:44:17"/>
    <x v="1199"/>
    <x v="4"/>
    <x v="2"/>
    <x v="4"/>
    <n v="-0.26200000000000001"/>
    <n v="-0.52400000000000002"/>
    <n v="-0.78600000000000003"/>
    <n v="-3"/>
  </r>
  <r>
    <d v="2025-09-22T17:44:18"/>
    <n v="444478504"/>
    <s v="GOLD#"/>
    <s v="sell"/>
    <s v="0.01"/>
    <n v="3718.33"/>
    <n v="3721.45"/>
    <n v="3716.25"/>
    <s v="2025.09.22 17:50:46"/>
    <n v="3721.55"/>
    <n v="0"/>
    <n v="0"/>
    <n v="-3.22"/>
    <x v="0"/>
    <d v="2025-09-22T00:00:00"/>
    <s v="17"/>
    <x v="17"/>
    <s v="Mon"/>
    <d v="2025-09-22T17:44:18"/>
    <x v="1200"/>
    <x v="4"/>
    <x v="2"/>
    <x v="4"/>
    <n v="-0.32200000000000006"/>
    <n v="-0.64400000000000013"/>
    <n v="-0.96599999999999997"/>
    <n v="-3"/>
  </r>
  <r>
    <d v="2025-09-22T17:44:18"/>
    <n v="444478505"/>
    <s v="GOLD#"/>
    <s v="sell"/>
    <s v="0.01"/>
    <n v="3718.27"/>
    <n v="3720.65"/>
    <n v="3716.95"/>
    <s v="2025.09.22 17:49:10"/>
    <n v="3720.65"/>
    <n v="0"/>
    <n v="0"/>
    <n v="-2.38"/>
    <x v="0"/>
    <d v="2025-09-22T00:00:00"/>
    <s v="17"/>
    <x v="18"/>
    <s v="Mon"/>
    <d v="2025-09-22T17:44:18"/>
    <x v="1200"/>
    <x v="4"/>
    <x v="2"/>
    <x v="4"/>
    <n v="-0.23799999999999999"/>
    <n v="-0.47599999999999998"/>
    <n v="-0.71399999999999997"/>
    <n v="-3"/>
  </r>
  <r>
    <d v="2025-09-22T17:44:18"/>
    <n v="444478507"/>
    <s v="GOLD#"/>
    <s v="sell"/>
    <s v="0.01"/>
    <n v="3718.3"/>
    <n v="3721.45"/>
    <n v="3716.95"/>
    <s v="2025.09.22 17:50:46"/>
    <n v="3721.55"/>
    <n v="0"/>
    <n v="0"/>
    <n v="-3.25"/>
    <x v="0"/>
    <d v="2025-09-22T00:00:00"/>
    <s v="17"/>
    <x v="6"/>
    <s v="Mon"/>
    <d v="2025-09-22T17:44:18"/>
    <x v="1200"/>
    <x v="4"/>
    <x v="2"/>
    <x v="4"/>
    <n v="-0.32500000000000001"/>
    <n v="-0.65"/>
    <n v="-0.97499999999999998"/>
    <n v="-3"/>
  </r>
  <r>
    <d v="2025-09-22T17:44:18"/>
    <n v="444478509"/>
    <s v="GOLD#"/>
    <s v="sell"/>
    <s v="0.01"/>
    <n v="3718.33"/>
    <n v="3721.45"/>
    <n v="3715.45"/>
    <s v="2025.09.22 17:50:46"/>
    <n v="3721.55"/>
    <n v="0"/>
    <n v="0"/>
    <n v="-3.22"/>
    <x v="0"/>
    <d v="2025-09-22T00:00:00"/>
    <s v="17"/>
    <x v="0"/>
    <s v="Mon"/>
    <d v="2025-09-22T17:44:18"/>
    <x v="1200"/>
    <x v="4"/>
    <x v="2"/>
    <x v="4"/>
    <n v="-0.32200000000000006"/>
    <n v="-0.64400000000000013"/>
    <n v="-0.96599999999999997"/>
    <n v="-3"/>
  </r>
  <r>
    <d v="2025-09-22T17:52:27"/>
    <n v="444481308"/>
    <s v="GOLD#"/>
    <s v="buy"/>
    <s v="0.01"/>
    <n v="3721.27"/>
    <n v="3724.74"/>
    <m/>
    <s v="2025.09.22 17:55:49"/>
    <n v="3724.71"/>
    <n v="0"/>
    <n v="0"/>
    <n v="3.44"/>
    <x v="1"/>
    <d v="2025-09-22T00:00:00"/>
    <s v="17"/>
    <x v="16"/>
    <s v="Mon"/>
    <d v="2025-09-22T17:52:27"/>
    <x v="1201"/>
    <x v="4"/>
    <x v="2"/>
    <x v="4"/>
    <n v="0.34400000000000003"/>
    <n v="0.68800000000000006"/>
    <n v="1.032"/>
    <n v="3.44"/>
  </r>
  <r>
    <d v="2025-09-22T17:52:27"/>
    <n v="444481310"/>
    <s v="GOLD#"/>
    <s v="buy"/>
    <s v="0.01"/>
    <n v="3721.15"/>
    <n v="3724.73"/>
    <m/>
    <s v="2025.09.22 17:55:49"/>
    <n v="3724.71"/>
    <n v="0"/>
    <n v="0"/>
    <n v="3.56"/>
    <x v="1"/>
    <d v="2025-09-22T00:00:00"/>
    <s v="17"/>
    <x v="14"/>
    <s v="Mon"/>
    <d v="2025-09-22T17:52:27"/>
    <x v="1201"/>
    <x v="4"/>
    <x v="2"/>
    <x v="4"/>
    <n v="0.35600000000000004"/>
    <n v="0.71200000000000008"/>
    <n v="1.0680000000000001"/>
    <n v="3.56"/>
  </r>
  <r>
    <d v="2025-09-22T17:55:57"/>
    <n v="444484147"/>
    <s v="GOLD#"/>
    <s v="buy"/>
    <s v="0.01"/>
    <n v="3725.01"/>
    <n v="3726.48"/>
    <m/>
    <s v="2025.09.22 18:10:04"/>
    <n v="3726.44"/>
    <n v="0"/>
    <n v="0"/>
    <n v="1.43"/>
    <x v="1"/>
    <d v="2025-09-22T00:00:00"/>
    <s v="17"/>
    <x v="16"/>
    <s v="Mon"/>
    <d v="2025-09-22T17:55:57"/>
    <x v="1202"/>
    <x v="4"/>
    <x v="2"/>
    <x v="4"/>
    <n v="0.14299999999999999"/>
    <n v="0.28599999999999998"/>
    <n v="0.42899999999999999"/>
    <n v="-3"/>
  </r>
  <r>
    <d v="2025-09-22T17:55:57"/>
    <n v="444484148"/>
    <s v="GOLD#"/>
    <s v="buy"/>
    <s v="0.01"/>
    <n v="3725.02"/>
    <n v="3728.2"/>
    <m/>
    <s v="2025.09.22 18:25:27"/>
    <n v="3728.19"/>
    <n v="0"/>
    <n v="0"/>
    <n v="3.17"/>
    <x v="1"/>
    <d v="2025-09-22T00:00:00"/>
    <s v="17"/>
    <x v="15"/>
    <s v="Mon"/>
    <d v="2025-09-22T17:55:57"/>
    <x v="1202"/>
    <x v="4"/>
    <x v="2"/>
    <x v="4"/>
    <n v="0.317"/>
    <n v="0.63400000000000001"/>
    <n v="0.95099999999999996"/>
    <n v="3.17"/>
  </r>
  <r>
    <d v="2025-09-22T17:55:57"/>
    <n v="444484149"/>
    <s v="GOLD#"/>
    <s v="buy"/>
    <s v="0.01"/>
    <n v="3724.92"/>
    <n v="3725.11"/>
    <m/>
    <s v="2025.09.22 18:02:46"/>
    <n v="3725.07"/>
    <n v="0"/>
    <n v="0"/>
    <n v="0.15"/>
    <x v="1"/>
    <d v="2025-09-22T00:00:00"/>
    <s v="17"/>
    <x v="14"/>
    <s v="Mon"/>
    <d v="2025-09-22T17:55:57"/>
    <x v="1202"/>
    <x v="4"/>
    <x v="2"/>
    <x v="4"/>
    <n v="1.4999999999999999E-2"/>
    <n v="0.03"/>
    <n v="4.4999999999999998E-2"/>
    <n v="-3"/>
  </r>
  <r>
    <d v="2025-09-22T18:00:37"/>
    <n v="444486559"/>
    <s v="GOLD#"/>
    <s v="buy"/>
    <s v="0.01"/>
    <n v="3725.4"/>
    <n v="3723.89"/>
    <n v="3726.89"/>
    <s v="2025.09.22 18:00:56"/>
    <n v="3723.88"/>
    <n v="0"/>
    <n v="0"/>
    <n v="-1.52"/>
    <x v="0"/>
    <d v="2025-09-22T00:00:00"/>
    <s v="18"/>
    <x v="11"/>
    <s v="Mon"/>
    <d v="2025-09-22T18:00:37"/>
    <x v="1203"/>
    <x v="4"/>
    <x v="3"/>
    <x v="4"/>
    <n v="-0.15200000000000002"/>
    <n v="-0.30400000000000005"/>
    <n v="-0.45599999999999996"/>
    <n v="-3"/>
  </r>
  <r>
    <d v="2025-09-22T18:00:37"/>
    <n v="444486561"/>
    <s v="GOLD#"/>
    <s v="buy"/>
    <s v="0.01"/>
    <n v="3725.38"/>
    <n v="3725.48"/>
    <n v="3727.59"/>
    <s v="2025.09.22 18:08:50"/>
    <n v="3727.59"/>
    <n v="0"/>
    <n v="0"/>
    <n v="2.21"/>
    <x v="1"/>
    <d v="2025-09-22T00:00:00"/>
    <s v="18"/>
    <x v="17"/>
    <s v="Mon"/>
    <d v="2025-09-22T18:00:37"/>
    <x v="1203"/>
    <x v="4"/>
    <x v="3"/>
    <x v="4"/>
    <n v="0.221"/>
    <n v="0.442"/>
    <n v="0.66299999999999992"/>
    <n v="-3"/>
  </r>
  <r>
    <d v="2025-09-22T18:00:37"/>
    <n v="444486562"/>
    <s v="GOLD#"/>
    <s v="buy"/>
    <s v="0.01"/>
    <n v="3725.38"/>
    <n v="3725.97"/>
    <n v="3728.4"/>
    <s v="2025.09.22 18:10:40"/>
    <n v="3725.93"/>
    <n v="0"/>
    <n v="0"/>
    <n v="0.55000000000000004"/>
    <x v="1"/>
    <d v="2025-09-22T00:00:00"/>
    <s v="18"/>
    <x v="2"/>
    <s v="Mon"/>
    <d v="2025-09-22T18:00:37"/>
    <x v="1203"/>
    <x v="4"/>
    <x v="3"/>
    <x v="4"/>
    <n v="5.5000000000000007E-2"/>
    <n v="0.11000000000000001"/>
    <n v="0.16500000000000001"/>
    <n v="-3"/>
  </r>
  <r>
    <d v="2025-09-22T18:00:37"/>
    <n v="444486564"/>
    <s v="GOLD#"/>
    <s v="buy"/>
    <s v="0.01"/>
    <n v="3725.51"/>
    <n v="3725.98"/>
    <n v="3728.9"/>
    <s v="2025.09.22 18:10:40"/>
    <n v="3725.93"/>
    <n v="0"/>
    <n v="0"/>
    <n v="0.42"/>
    <x v="1"/>
    <d v="2025-09-22T00:00:00"/>
    <s v="18"/>
    <x v="1"/>
    <s v="Mon"/>
    <d v="2025-09-22T18:00:37"/>
    <x v="1203"/>
    <x v="4"/>
    <x v="3"/>
    <x v="4"/>
    <n v="4.2000000000000003E-2"/>
    <n v="8.4000000000000005E-2"/>
    <n v="0.126"/>
    <n v="-3"/>
  </r>
  <r>
    <d v="2025-09-22T18:00:38"/>
    <n v="444486565"/>
    <s v="GOLD#"/>
    <s v="buy"/>
    <s v="0.01"/>
    <n v="3725.45"/>
    <n v="3723.2"/>
    <n v="3726.9"/>
    <s v="2025.09.22 18:08:25"/>
    <n v="3726.96"/>
    <n v="0"/>
    <n v="0"/>
    <n v="1.51"/>
    <x v="1"/>
    <d v="2025-09-22T00:00:00"/>
    <s v="18"/>
    <x v="18"/>
    <s v="Mon"/>
    <d v="2025-09-22T18:00:38"/>
    <x v="1204"/>
    <x v="4"/>
    <x v="3"/>
    <x v="4"/>
    <n v="0.15100000000000002"/>
    <n v="0.30200000000000005"/>
    <n v="0.45299999999999996"/>
    <n v="-3"/>
  </r>
  <r>
    <d v="2025-09-22T18:00:38"/>
    <n v="444486566"/>
    <s v="GOLD#"/>
    <s v="buy"/>
    <s v="0.01"/>
    <n v="3725.42"/>
    <n v="3722.4"/>
    <n v="3726.9"/>
    <s v="2025.09.22 18:08:25"/>
    <n v="3726.96"/>
    <n v="0"/>
    <n v="0"/>
    <n v="1.54"/>
    <x v="1"/>
    <d v="2025-09-22T00:00:00"/>
    <s v="18"/>
    <x v="20"/>
    <s v="Mon"/>
    <d v="2025-09-22T18:00:38"/>
    <x v="1204"/>
    <x v="4"/>
    <x v="3"/>
    <x v="4"/>
    <n v="0.15400000000000003"/>
    <n v="0.30800000000000005"/>
    <n v="0.46199999999999997"/>
    <n v="-3"/>
  </r>
  <r>
    <d v="2025-09-22T18:00:38"/>
    <n v="444486569"/>
    <s v="GOLD#"/>
    <s v="buy"/>
    <s v="0.01"/>
    <n v="3725.43"/>
    <n v="3723.2"/>
    <n v="3728.4"/>
    <s v="2025.09.22 18:24:44"/>
    <n v="3728.47"/>
    <n v="0"/>
    <n v="0"/>
    <n v="3.04"/>
    <x v="1"/>
    <d v="2025-09-22T00:00:00"/>
    <s v="18"/>
    <x v="19"/>
    <s v="Mon"/>
    <d v="2025-09-22T18:00:38"/>
    <x v="1204"/>
    <x v="4"/>
    <x v="3"/>
    <x v="4"/>
    <n v="0.30400000000000005"/>
    <n v="0.6080000000000001"/>
    <n v="0.91199999999999992"/>
    <n v="3.04"/>
  </r>
  <r>
    <d v="2025-09-22T18:00:38"/>
    <n v="444486571"/>
    <s v="GOLD#"/>
    <s v="buy"/>
    <s v="0.01"/>
    <n v="3725.27"/>
    <n v="3725.3"/>
    <n v="3726.9"/>
    <s v="2025.09.22 18:08:25"/>
    <n v="3726.96"/>
    <n v="0"/>
    <n v="0"/>
    <n v="1.69"/>
    <x v="1"/>
    <d v="2025-09-22T00:00:00"/>
    <s v="18"/>
    <x v="10"/>
    <s v="Mon"/>
    <d v="2025-09-22T18:00:38"/>
    <x v="1204"/>
    <x v="4"/>
    <x v="3"/>
    <x v="4"/>
    <n v="0.16900000000000001"/>
    <n v="0.33800000000000002"/>
    <n v="0.50700000000000001"/>
    <n v="-3"/>
  </r>
  <r>
    <d v="2025-09-22T18:00:38"/>
    <n v="444486573"/>
    <s v="GOLD#"/>
    <s v="buy"/>
    <s v="0.01"/>
    <n v="3725.2"/>
    <n v="3725.31"/>
    <n v="3726.9"/>
    <s v="2025.09.22 18:08:25"/>
    <n v="3726.96"/>
    <n v="0"/>
    <n v="0"/>
    <n v="1.76"/>
    <x v="1"/>
    <d v="2025-09-22T00:00:00"/>
    <s v="18"/>
    <x v="6"/>
    <s v="Mon"/>
    <d v="2025-09-22T18:00:38"/>
    <x v="1204"/>
    <x v="4"/>
    <x v="3"/>
    <x v="4"/>
    <n v="0.17600000000000002"/>
    <n v="0.35200000000000004"/>
    <n v="0.52800000000000002"/>
    <n v="-3"/>
  </r>
  <r>
    <d v="2025-09-22T18:00:39"/>
    <n v="444486574"/>
    <s v="GOLD#"/>
    <s v="buy"/>
    <s v="0.01"/>
    <n v="3724.91"/>
    <n v="3724.7"/>
    <n v="3728.4"/>
    <s v="2025.09.22 18:03:10"/>
    <n v="3724.62"/>
    <n v="0"/>
    <n v="0"/>
    <n v="-0.28999999999999998"/>
    <x v="0"/>
    <d v="2025-09-22T00:00:00"/>
    <s v="18"/>
    <x v="0"/>
    <s v="Mon"/>
    <d v="2025-09-22T18:00:39"/>
    <x v="1205"/>
    <x v="4"/>
    <x v="3"/>
    <x v="4"/>
    <n v="-2.8999999999999998E-2"/>
    <n v="-5.7999999999999996E-2"/>
    <n v="-8.6999999999999994E-2"/>
    <n v="-3"/>
  </r>
  <r>
    <d v="2025-09-22T18:00:39"/>
    <n v="444486576"/>
    <s v="GOLD#"/>
    <s v="buy"/>
    <s v="0.01"/>
    <n v="3724.86"/>
    <n v="3722.4"/>
    <n v="3728.9"/>
    <s v="2025.09.22 18:24:44"/>
    <n v="3728.97"/>
    <n v="0"/>
    <n v="0"/>
    <n v="4.1100000000000003"/>
    <x v="1"/>
    <d v="2025-09-22T00:00:00"/>
    <s v="18"/>
    <x v="12"/>
    <s v="Mon"/>
    <d v="2025-09-22T18:00:39"/>
    <x v="1205"/>
    <x v="4"/>
    <x v="3"/>
    <x v="4"/>
    <n v="0.41100000000000003"/>
    <n v="0.82200000000000006"/>
    <n v="1.2330000000000001"/>
    <n v="4.1100000000000003"/>
  </r>
  <r>
    <d v="2025-09-22T18:00:56"/>
    <n v="444486709"/>
    <s v="GOLD#"/>
    <s v="buy"/>
    <s v="0.01"/>
    <n v="3724.08"/>
    <n v="3725.51"/>
    <n v="3727.59"/>
    <s v="2025.09.22 18:08:50"/>
    <n v="3727.59"/>
    <n v="0"/>
    <n v="0"/>
    <n v="3.51"/>
    <x v="1"/>
    <d v="2025-09-22T00:00:00"/>
    <s v="18"/>
    <x v="9"/>
    <s v="Mon"/>
    <d v="2025-09-22T18:00:56"/>
    <x v="1206"/>
    <x v="4"/>
    <x v="3"/>
    <x v="4"/>
    <n v="0.35099999999999998"/>
    <n v="0.70199999999999996"/>
    <n v="1.0529999999999999"/>
    <n v="3.51"/>
  </r>
  <r>
    <d v="2025-09-22T18:01:16"/>
    <n v="444486860"/>
    <s v="GOLD#"/>
    <s v="buy"/>
    <s v="0.01"/>
    <n v="3724.95"/>
    <n v="3723.39"/>
    <n v="3726.39"/>
    <s v="2025.09.22 18:01:44"/>
    <n v="3726.43"/>
    <n v="0"/>
    <n v="0"/>
    <n v="1.48"/>
    <x v="1"/>
    <d v="2025-09-22T00:00:00"/>
    <s v="18"/>
    <x v="11"/>
    <s v="Mon"/>
    <d v="2025-09-22T18:01:16"/>
    <x v="1207"/>
    <x v="4"/>
    <x v="3"/>
    <x v="4"/>
    <n v="0.14799999999999999"/>
    <n v="0.29599999999999999"/>
    <n v="0.44400000000000001"/>
    <n v="-3"/>
  </r>
  <r>
    <d v="2025-09-22T18:02:16"/>
    <n v="444487603"/>
    <s v="GOLD#"/>
    <s v="buy"/>
    <s v="0.01"/>
    <n v="3725.48"/>
    <n v="3723.98"/>
    <n v="3726.98"/>
    <s v="2025.09.22 18:08:25"/>
    <n v="3726.98"/>
    <n v="0"/>
    <n v="0"/>
    <n v="1.5"/>
    <x v="1"/>
    <d v="2025-09-22T00:00:00"/>
    <s v="18"/>
    <x v="11"/>
    <s v="Mon"/>
    <d v="2025-09-22T18:02:16"/>
    <x v="1208"/>
    <x v="4"/>
    <x v="3"/>
    <x v="4"/>
    <n v="0.15000000000000002"/>
    <n v="0.30000000000000004"/>
    <n v="0.44999999999999996"/>
    <n v="-3"/>
  </r>
  <r>
    <d v="2025-09-22T18:02:46"/>
    <n v="444487878"/>
    <s v="GOLD#"/>
    <s v="buy"/>
    <s v="0.01"/>
    <n v="3725.21"/>
    <n v="3726.43"/>
    <m/>
    <s v="2025.09.22 18:10:04"/>
    <n v="3726.42"/>
    <n v="0"/>
    <n v="0"/>
    <n v="1.21"/>
    <x v="1"/>
    <d v="2025-09-22T00:00:00"/>
    <s v="18"/>
    <x v="14"/>
    <s v="Mon"/>
    <d v="2025-09-22T18:02:46"/>
    <x v="1209"/>
    <x v="4"/>
    <x v="3"/>
    <x v="4"/>
    <n v="0.121"/>
    <n v="0.24199999999999999"/>
    <n v="0.36299999999999999"/>
    <n v="-3"/>
  </r>
  <r>
    <d v="2025-09-22T18:03:46"/>
    <n v="444488141"/>
    <s v="GOLD#"/>
    <s v="buy"/>
    <s v="0.01"/>
    <n v="3725.1"/>
    <n v="3725.86"/>
    <n v="3728.11"/>
    <s v="2025.09.22 18:10:42"/>
    <n v="3725.83"/>
    <n v="0"/>
    <n v="0"/>
    <n v="0.73"/>
    <x v="1"/>
    <d v="2025-09-22T00:00:00"/>
    <s v="18"/>
    <x v="0"/>
    <s v="Mon"/>
    <d v="2025-09-22T18:03:46"/>
    <x v="1210"/>
    <x v="4"/>
    <x v="3"/>
    <x v="4"/>
    <n v="7.2999999999999995E-2"/>
    <n v="0.14599999999999999"/>
    <n v="0.219"/>
    <n v="-3"/>
  </r>
  <r>
    <d v="2025-09-22T18:10:07"/>
    <n v="444490676"/>
    <s v="GOLD#"/>
    <s v="buy"/>
    <s v="0.01"/>
    <n v="3726.57"/>
    <n v="3728.18"/>
    <m/>
    <s v="2025.09.22 18:25:50"/>
    <n v="3728.16"/>
    <n v="0"/>
    <n v="0"/>
    <n v="1.59"/>
    <x v="1"/>
    <d v="2025-09-22T00:00:00"/>
    <s v="18"/>
    <x v="14"/>
    <s v="Mon"/>
    <d v="2025-09-22T18:10:07"/>
    <x v="1211"/>
    <x v="4"/>
    <x v="3"/>
    <x v="4"/>
    <n v="0.15900000000000003"/>
    <n v="0.31800000000000006"/>
    <n v="0.47699999999999998"/>
    <n v="-3"/>
  </r>
  <r>
    <d v="2025-09-22T18:10:07"/>
    <n v="444490677"/>
    <s v="GOLD#"/>
    <s v="buy"/>
    <s v="0.01"/>
    <n v="3726.58"/>
    <n v="3728.18"/>
    <m/>
    <s v="2025.09.22 18:25:50"/>
    <n v="3728.16"/>
    <n v="0"/>
    <n v="0"/>
    <n v="1.58"/>
    <x v="1"/>
    <d v="2025-09-22T00:00:00"/>
    <s v="18"/>
    <x v="16"/>
    <s v="Mon"/>
    <d v="2025-09-22T18:10:07"/>
    <x v="1211"/>
    <x v="4"/>
    <x v="3"/>
    <x v="4"/>
    <n v="0.15800000000000003"/>
    <n v="0.31600000000000006"/>
    <n v="0.47399999999999998"/>
    <n v="-3"/>
  </r>
  <r>
    <d v="2025-09-22T18:10:26"/>
    <n v="444490832"/>
    <s v="GOLD#"/>
    <s v="buy"/>
    <s v="0.01"/>
    <n v="3726.58"/>
    <n v="3725.08"/>
    <n v="3728.08"/>
    <s v="2025.09.22 18:11:01"/>
    <n v="3724.91"/>
    <n v="0"/>
    <n v="0"/>
    <n v="-1.67"/>
    <x v="0"/>
    <d v="2025-09-22T00:00:00"/>
    <s v="18"/>
    <x v="11"/>
    <s v="Mon"/>
    <d v="2025-09-22T18:10:26"/>
    <x v="1212"/>
    <x v="4"/>
    <x v="3"/>
    <x v="4"/>
    <n v="-0.16700000000000001"/>
    <n v="-0.33400000000000002"/>
    <n v="-0.501"/>
    <n v="-3"/>
  </r>
  <r>
    <d v="2025-09-22T18:10:27"/>
    <n v="444490837"/>
    <s v="GOLD#"/>
    <s v="buy"/>
    <s v="0.01"/>
    <n v="3726.6"/>
    <n v="3723.58"/>
    <n v="3728.08"/>
    <s v="2025.09.22 18:24:41"/>
    <n v="3728.11"/>
    <n v="0"/>
    <n v="0"/>
    <n v="1.51"/>
    <x v="1"/>
    <d v="2025-09-22T00:00:00"/>
    <s v="18"/>
    <x v="20"/>
    <s v="Mon"/>
    <d v="2025-09-22T18:10:27"/>
    <x v="1213"/>
    <x v="4"/>
    <x v="3"/>
    <x v="4"/>
    <n v="0.15100000000000002"/>
    <n v="0.30200000000000005"/>
    <n v="0.45299999999999996"/>
    <n v="-3"/>
  </r>
  <r>
    <d v="2025-09-22T18:10:27"/>
    <n v="444490838"/>
    <s v="GOLD#"/>
    <s v="buy"/>
    <s v="0.01"/>
    <n v="3726.56"/>
    <n v="3723.58"/>
    <n v="3728.78"/>
    <s v="2025.09.22 18:24:44"/>
    <n v="3728.97"/>
    <n v="0"/>
    <n v="0"/>
    <n v="2.41"/>
    <x v="1"/>
    <d v="2025-09-22T00:00:00"/>
    <s v="18"/>
    <x v="17"/>
    <s v="Mon"/>
    <d v="2025-09-22T18:10:27"/>
    <x v="1213"/>
    <x v="4"/>
    <x v="3"/>
    <x v="4"/>
    <n v="0.24100000000000002"/>
    <n v="0.48200000000000004"/>
    <n v="0.72299999999999998"/>
    <n v="-3"/>
  </r>
  <r>
    <d v="2025-09-22T18:10:27"/>
    <n v="444490839"/>
    <s v="GOLD#"/>
    <s v="buy"/>
    <s v="0.01"/>
    <n v="3726.4"/>
    <n v="3723.58"/>
    <n v="3728.08"/>
    <s v="2025.09.22 18:24:41"/>
    <n v="3728.11"/>
    <n v="0"/>
    <n v="0"/>
    <n v="1.71"/>
    <x v="1"/>
    <d v="2025-09-22T00:00:00"/>
    <s v="18"/>
    <x v="6"/>
    <s v="Mon"/>
    <d v="2025-09-22T18:10:27"/>
    <x v="1213"/>
    <x v="4"/>
    <x v="3"/>
    <x v="4"/>
    <n v="0.17100000000000001"/>
    <n v="0.34200000000000003"/>
    <n v="0.51300000000000001"/>
    <n v="-3"/>
  </r>
  <r>
    <d v="2025-09-22T18:10:27"/>
    <n v="444490844"/>
    <s v="GOLD#"/>
    <s v="buy"/>
    <s v="0.01"/>
    <n v="3726.42"/>
    <n v="3724.38"/>
    <n v="3728.08"/>
    <s v="2025.09.22 18:24:41"/>
    <n v="3728.11"/>
    <n v="0"/>
    <n v="0"/>
    <n v="1.69"/>
    <x v="1"/>
    <d v="2025-09-22T00:00:00"/>
    <s v="18"/>
    <x v="18"/>
    <s v="Mon"/>
    <d v="2025-09-22T18:10:27"/>
    <x v="1213"/>
    <x v="4"/>
    <x v="3"/>
    <x v="4"/>
    <n v="0.16900000000000001"/>
    <n v="0.33800000000000002"/>
    <n v="0.50700000000000001"/>
    <n v="-3"/>
  </r>
  <r>
    <d v="2025-09-22T18:10:28"/>
    <n v="444490846"/>
    <s v="GOLD#"/>
    <s v="buy"/>
    <s v="0.01"/>
    <n v="3726.39"/>
    <n v="3723.58"/>
    <n v="3728.08"/>
    <s v="2025.09.22 18:24:41"/>
    <n v="3728.11"/>
    <n v="0"/>
    <n v="0"/>
    <n v="1.72"/>
    <x v="1"/>
    <d v="2025-09-22T00:00:00"/>
    <s v="18"/>
    <x v="10"/>
    <s v="Mon"/>
    <d v="2025-09-22T18:10:28"/>
    <x v="1214"/>
    <x v="4"/>
    <x v="3"/>
    <x v="4"/>
    <n v="0.17200000000000001"/>
    <n v="0.34400000000000003"/>
    <n v="0.51600000000000001"/>
    <n v="-3"/>
  </r>
  <r>
    <d v="2025-09-22T18:10:46"/>
    <n v="444490976"/>
    <s v="GOLD#"/>
    <s v="buy"/>
    <s v="0.01"/>
    <n v="3725.96"/>
    <n v="3727.73"/>
    <n v="3729.42"/>
    <s v="2025.09.22 18:28:06"/>
    <n v="3729.42"/>
    <n v="0"/>
    <n v="0"/>
    <n v="3.46"/>
    <x v="1"/>
    <d v="2025-09-22T00:00:00"/>
    <s v="18"/>
    <x v="9"/>
    <s v="Mon"/>
    <d v="2025-09-22T18:10:46"/>
    <x v="1215"/>
    <x v="4"/>
    <x v="3"/>
    <x v="4"/>
    <n v="0.34600000000000003"/>
    <n v="0.69200000000000006"/>
    <n v="1.038"/>
    <n v="3.46"/>
  </r>
  <r>
    <d v="2025-09-22T18:10:47"/>
    <n v="444490979"/>
    <s v="GOLD#"/>
    <s v="buy"/>
    <s v="0.01"/>
    <n v="3725.95"/>
    <n v="3727.66"/>
    <n v="3729.46"/>
    <s v="2025.09.22 18:28:09"/>
    <n v="3729.46"/>
    <n v="0"/>
    <n v="0"/>
    <n v="3.51"/>
    <x v="1"/>
    <d v="2025-09-22T00:00:00"/>
    <s v="18"/>
    <x v="8"/>
    <s v="Mon"/>
    <d v="2025-09-22T18:10:47"/>
    <x v="1216"/>
    <x v="4"/>
    <x v="3"/>
    <x v="4"/>
    <n v="0.35099999999999998"/>
    <n v="0.70199999999999996"/>
    <n v="1.0529999999999999"/>
    <n v="3.51"/>
  </r>
  <r>
    <d v="2025-09-22T18:11:16"/>
    <n v="444491186"/>
    <s v="GOLD#"/>
    <s v="buy"/>
    <s v="0.01"/>
    <n v="3726"/>
    <n v="3726.37"/>
    <n v="3728.98"/>
    <s v="2025.09.22 18:24:45"/>
    <n v="3728.98"/>
    <n v="0"/>
    <n v="0"/>
    <n v="2.98"/>
    <x v="1"/>
    <d v="2025-09-22T00:00:00"/>
    <s v="18"/>
    <x v="2"/>
    <s v="Mon"/>
    <d v="2025-09-22T18:11:16"/>
    <x v="1217"/>
    <x v="4"/>
    <x v="3"/>
    <x v="4"/>
    <n v="0.29799999999999999"/>
    <n v="0.59599999999999997"/>
    <n v="0.89400000000000002"/>
    <n v="2.98"/>
  </r>
  <r>
    <d v="2025-09-22T18:11:17"/>
    <n v="444491191"/>
    <s v="GOLD#"/>
    <s v="buy"/>
    <s v="0.01"/>
    <n v="3725.91"/>
    <n v="3727.95"/>
    <n v="3729.5"/>
    <s v="2025.09.22 18:28:10"/>
    <n v="3729.5"/>
    <n v="0"/>
    <n v="0"/>
    <n v="3.59"/>
    <x v="1"/>
    <d v="2025-09-22T00:00:00"/>
    <s v="18"/>
    <x v="1"/>
    <s v="Mon"/>
    <d v="2025-09-22T18:11:17"/>
    <x v="1218"/>
    <x v="4"/>
    <x v="3"/>
    <x v="4"/>
    <n v="0.35899999999999999"/>
    <n v="0.71799999999999997"/>
    <n v="1.077"/>
    <n v="3.59"/>
  </r>
  <r>
    <d v="2025-09-22T18:11:17"/>
    <n v="444491193"/>
    <s v="GOLD#"/>
    <s v="buy"/>
    <s v="0.01"/>
    <n v="3725.88"/>
    <n v="3726.37"/>
    <n v="3729"/>
    <s v="2025.09.22 18:24:45"/>
    <n v="3729.06"/>
    <n v="0"/>
    <n v="0"/>
    <n v="3.18"/>
    <x v="1"/>
    <d v="2025-09-22T00:00:00"/>
    <s v="18"/>
    <x v="0"/>
    <s v="Mon"/>
    <d v="2025-09-22T18:11:17"/>
    <x v="1218"/>
    <x v="4"/>
    <x v="3"/>
    <x v="4"/>
    <n v="0.31800000000000006"/>
    <n v="0.63600000000000012"/>
    <n v="0.95399999999999996"/>
    <n v="3.18"/>
  </r>
  <r>
    <d v="2025-09-22T18:14:36"/>
    <n v="444492972"/>
    <s v="GOLD#"/>
    <s v="buy"/>
    <s v="0.01"/>
    <n v="3725.45"/>
    <n v="3727"/>
    <n v="3731.41"/>
    <s v="2025.09.22 18:29:41"/>
    <n v="3731.49"/>
    <n v="0"/>
    <n v="0"/>
    <n v="6.04"/>
    <x v="1"/>
    <d v="2025-09-22T00:00:00"/>
    <s v="18"/>
    <x v="22"/>
    <s v="Mon"/>
    <d v="2025-09-22T18:14:36"/>
    <x v="1219"/>
    <x v="4"/>
    <x v="3"/>
    <x v="4"/>
    <n v="0.60400000000000009"/>
    <n v="1.2080000000000002"/>
    <n v="1.8119999999999998"/>
    <n v="6.04"/>
  </r>
  <r>
    <d v="2025-09-22T18:22:58"/>
    <n v="444496641"/>
    <s v="GOLD#"/>
    <s v="buy"/>
    <s v="0.01"/>
    <n v="3726.24"/>
    <n v="3727"/>
    <n v="3730.74"/>
    <s v="2025.09.22 18:29:40"/>
    <n v="3730.75"/>
    <n v="0"/>
    <n v="0"/>
    <n v="4.51"/>
    <x v="1"/>
    <d v="2025-09-22T00:00:00"/>
    <s v="18"/>
    <x v="3"/>
    <s v="Mon"/>
    <d v="2025-09-22T18:22:58"/>
    <x v="1220"/>
    <x v="4"/>
    <x v="3"/>
    <x v="4"/>
    <n v="0.45100000000000001"/>
    <n v="0.90200000000000002"/>
    <n v="1.353"/>
    <n v="4.51"/>
  </r>
  <r>
    <d v="2025-09-22T18:22:58"/>
    <n v="444496643"/>
    <s v="GOLD#"/>
    <s v="buy"/>
    <s v="0.01"/>
    <n v="3726.28"/>
    <n v="3726.99"/>
    <n v="3730.74"/>
    <s v="2025.09.22 18:29:40"/>
    <n v="3730.75"/>
    <n v="0"/>
    <n v="0"/>
    <n v="4.47"/>
    <x v="1"/>
    <d v="2025-09-22T00:00:00"/>
    <s v="18"/>
    <x v="21"/>
    <s v="Mon"/>
    <d v="2025-09-22T18:22:58"/>
    <x v="1220"/>
    <x v="4"/>
    <x v="3"/>
    <x v="4"/>
    <n v="0.44700000000000001"/>
    <n v="0.89400000000000002"/>
    <n v="1.341"/>
    <n v="4.47"/>
  </r>
  <r>
    <d v="2025-09-22T18:25:56"/>
    <n v="444499754"/>
    <s v="GOLD#"/>
    <s v="buy"/>
    <s v="0.01"/>
    <n v="3728.17"/>
    <n v="3731.71"/>
    <m/>
    <s v="2025.09.22 18:32:57"/>
    <n v="3731.71"/>
    <n v="0"/>
    <n v="0"/>
    <n v="3.54"/>
    <x v="1"/>
    <d v="2025-09-22T00:00:00"/>
    <s v="18"/>
    <x v="15"/>
    <s v="Mon"/>
    <d v="2025-09-22T18:25:56"/>
    <x v="1221"/>
    <x v="4"/>
    <x v="3"/>
    <x v="4"/>
    <n v="0.35400000000000004"/>
    <n v="0.70800000000000007"/>
    <n v="1.0620000000000001"/>
    <n v="3.54"/>
  </r>
  <r>
    <d v="2025-09-22T18:25:57"/>
    <n v="444499755"/>
    <s v="GOLD#"/>
    <s v="buy"/>
    <s v="0.01"/>
    <n v="3728.14"/>
    <n v="3731.75"/>
    <m/>
    <s v="2025.09.22 18:32:57"/>
    <n v="3731.71"/>
    <n v="0"/>
    <n v="0"/>
    <n v="3.57"/>
    <x v="1"/>
    <d v="2025-09-22T00:00:00"/>
    <s v="18"/>
    <x v="14"/>
    <s v="Mon"/>
    <d v="2025-09-22T18:25:57"/>
    <x v="1222"/>
    <x v="4"/>
    <x v="3"/>
    <x v="4"/>
    <n v="0.35699999999999998"/>
    <n v="0.71399999999999997"/>
    <n v="1.071"/>
    <n v="3.57"/>
  </r>
  <r>
    <d v="2025-09-22T18:25:57"/>
    <n v="444499756"/>
    <s v="GOLD#"/>
    <s v="buy"/>
    <s v="0.01"/>
    <n v="3728.13"/>
    <n v="3731.72"/>
    <m/>
    <s v="2025.09.22 18:32:57"/>
    <n v="3731.71"/>
    <n v="0"/>
    <n v="0"/>
    <n v="3.58"/>
    <x v="1"/>
    <d v="2025-09-22T00:00:00"/>
    <s v="18"/>
    <x v="16"/>
    <s v="Mon"/>
    <d v="2025-09-22T18:25:57"/>
    <x v="1222"/>
    <x v="4"/>
    <x v="3"/>
    <x v="4"/>
    <n v="0.35800000000000004"/>
    <n v="0.71600000000000008"/>
    <n v="1.0740000000000001"/>
    <n v="3.58"/>
  </r>
  <r>
    <d v="2025-09-22T18:33:16"/>
    <n v="444505163"/>
    <s v="GOLD#"/>
    <s v="buy"/>
    <s v="0.01"/>
    <n v="3731.86"/>
    <n v="3732.69"/>
    <m/>
    <s v="2025.09.22 18:40:49"/>
    <n v="3732.65"/>
    <n v="0"/>
    <n v="0"/>
    <n v="0.79"/>
    <x v="1"/>
    <d v="2025-09-22T00:00:00"/>
    <s v="18"/>
    <x v="16"/>
    <s v="Mon"/>
    <d v="2025-09-22T18:33:16"/>
    <x v="1223"/>
    <x v="4"/>
    <x v="3"/>
    <x v="4"/>
    <n v="7.9000000000000015E-2"/>
    <n v="0.15800000000000003"/>
    <n v="0.23699999999999999"/>
    <n v="-3"/>
  </r>
  <r>
    <d v="2025-09-22T18:33:17"/>
    <n v="444505165"/>
    <s v="GOLD#"/>
    <s v="buy"/>
    <s v="0.01"/>
    <n v="3731.86"/>
    <n v="3732.81"/>
    <m/>
    <s v="2025.09.22 18:40:17"/>
    <n v="3732.77"/>
    <n v="0"/>
    <n v="0"/>
    <n v="0.91"/>
    <x v="1"/>
    <d v="2025-09-22T00:00:00"/>
    <s v="18"/>
    <x v="14"/>
    <s v="Mon"/>
    <d v="2025-09-22T18:33:17"/>
    <x v="1224"/>
    <x v="4"/>
    <x v="3"/>
    <x v="4"/>
    <n v="9.1000000000000011E-2"/>
    <n v="0.18200000000000002"/>
    <n v="0.27300000000000002"/>
    <n v="-3"/>
  </r>
  <r>
    <d v="2025-09-22T18:33:17"/>
    <n v="444505168"/>
    <s v="GOLD#"/>
    <s v="buy"/>
    <s v="0.01"/>
    <n v="3731.89"/>
    <n v="3734.96"/>
    <m/>
    <s v="2025.09.22 18:52:11"/>
    <n v="3734.92"/>
    <n v="0"/>
    <n v="0"/>
    <n v="3.03"/>
    <x v="1"/>
    <d v="2025-09-22T00:00:00"/>
    <s v="18"/>
    <x v="15"/>
    <s v="Mon"/>
    <d v="2025-09-22T18:33:17"/>
    <x v="1224"/>
    <x v="4"/>
    <x v="3"/>
    <x v="4"/>
    <n v="0.30299999999999999"/>
    <n v="0.60599999999999998"/>
    <n v="0.90899999999999992"/>
    <n v="3.03"/>
  </r>
  <r>
    <d v="2025-09-22T18:36:36"/>
    <n v="444507011"/>
    <s v="GOLD#"/>
    <s v="buy"/>
    <s v="0.01"/>
    <n v="3731.89"/>
    <n v="3732.05"/>
    <n v="3735.4"/>
    <s v="2025.09.22 18:42:25"/>
    <n v="3732.05"/>
    <n v="0"/>
    <n v="0"/>
    <n v="0.16"/>
    <x v="1"/>
    <d v="2025-09-22T00:00:00"/>
    <s v="18"/>
    <x v="1"/>
    <s v="Mon"/>
    <d v="2025-09-22T18:36:36"/>
    <x v="1225"/>
    <x v="4"/>
    <x v="3"/>
    <x v="4"/>
    <n v="1.6E-2"/>
    <n v="3.2000000000000001E-2"/>
    <n v="4.8000000000000001E-2"/>
    <n v="-3"/>
  </r>
  <r>
    <d v="2025-09-22T18:36:37"/>
    <n v="444507012"/>
    <s v="GOLD#"/>
    <s v="buy"/>
    <s v="0.01"/>
    <n v="3731.89"/>
    <n v="3732.25"/>
    <n v="3734.89"/>
    <s v="2025.09.22 18:42:24"/>
    <n v="3732.12"/>
    <n v="0"/>
    <n v="0"/>
    <n v="0.23"/>
    <x v="1"/>
    <d v="2025-09-22T00:00:00"/>
    <s v="18"/>
    <x v="2"/>
    <s v="Mon"/>
    <d v="2025-09-22T18:36:37"/>
    <x v="1226"/>
    <x v="4"/>
    <x v="3"/>
    <x v="4"/>
    <n v="2.3000000000000003E-2"/>
    <n v="4.6000000000000006E-2"/>
    <n v="6.9000000000000006E-2"/>
    <n v="-3"/>
  </r>
  <r>
    <d v="2025-09-22T18:36:37"/>
    <n v="444507017"/>
    <s v="GOLD#"/>
    <s v="buy"/>
    <s v="0.01"/>
    <n v="3731.85"/>
    <n v="3733.48"/>
    <n v="3734.89"/>
    <s v="2025.09.22 18:48:09"/>
    <n v="3734.99"/>
    <n v="0"/>
    <n v="0"/>
    <n v="3.14"/>
    <x v="1"/>
    <d v="2025-09-22T00:00:00"/>
    <s v="18"/>
    <x v="19"/>
    <s v="Mon"/>
    <d v="2025-09-22T18:36:37"/>
    <x v="1226"/>
    <x v="4"/>
    <x v="3"/>
    <x v="4"/>
    <n v="0.31400000000000006"/>
    <n v="0.62800000000000011"/>
    <n v="0.94199999999999995"/>
    <n v="3.14"/>
  </r>
  <r>
    <d v="2025-09-22T18:36:37"/>
    <n v="444507019"/>
    <s v="GOLD#"/>
    <s v="buy"/>
    <s v="0.01"/>
    <n v="3731.85"/>
    <n v="3728.89"/>
    <n v="3734.09"/>
    <s v="2025.09.22 18:39:49"/>
    <n v="3734.14"/>
    <n v="0"/>
    <n v="0"/>
    <n v="2.29"/>
    <x v="1"/>
    <d v="2025-09-22T00:00:00"/>
    <s v="18"/>
    <x v="17"/>
    <s v="Mon"/>
    <d v="2025-09-22T18:36:37"/>
    <x v="1226"/>
    <x v="4"/>
    <x v="3"/>
    <x v="4"/>
    <n v="0.22900000000000001"/>
    <n v="0.45800000000000002"/>
    <n v="0.68699999999999994"/>
    <n v="-3"/>
  </r>
  <r>
    <d v="2025-09-22T18:36:37"/>
    <n v="444507020"/>
    <s v="GOLD#"/>
    <s v="buy"/>
    <s v="0.01"/>
    <n v="3731.85"/>
    <n v="3729.69"/>
    <n v="3733.39"/>
    <s v="2025.09.22 18:39:40"/>
    <n v="3733.39"/>
    <n v="0"/>
    <n v="0"/>
    <n v="1.54"/>
    <x v="1"/>
    <d v="2025-09-22T00:00:00"/>
    <s v="18"/>
    <x v="18"/>
    <s v="Mon"/>
    <d v="2025-09-22T18:36:37"/>
    <x v="1226"/>
    <x v="4"/>
    <x v="3"/>
    <x v="4"/>
    <n v="0.15400000000000003"/>
    <n v="0.30800000000000005"/>
    <n v="0.46199999999999997"/>
    <n v="-3"/>
  </r>
  <r>
    <d v="2025-09-22T18:36:38"/>
    <n v="444507021"/>
    <s v="GOLD#"/>
    <s v="buy"/>
    <s v="0.01"/>
    <n v="3731.85"/>
    <n v="3732.24"/>
    <n v="3734.89"/>
    <s v="2025.09.22 18:42:24"/>
    <n v="3732.12"/>
    <n v="0"/>
    <n v="0"/>
    <n v="0.27"/>
    <x v="1"/>
    <d v="2025-09-22T00:00:00"/>
    <s v="18"/>
    <x v="0"/>
    <s v="Mon"/>
    <d v="2025-09-22T18:36:38"/>
    <x v="1227"/>
    <x v="4"/>
    <x v="3"/>
    <x v="4"/>
    <n v="2.7000000000000003E-2"/>
    <n v="5.4000000000000006E-2"/>
    <n v="8.1000000000000003E-2"/>
    <n v="-3"/>
  </r>
  <r>
    <d v="2025-09-22T18:36:38"/>
    <n v="444507023"/>
    <s v="GOLD#"/>
    <s v="buy"/>
    <s v="0.01"/>
    <n v="3731.89"/>
    <n v="3728.89"/>
    <n v="3733.39"/>
    <s v="2025.09.22 18:39:40"/>
    <n v="3733.39"/>
    <n v="0"/>
    <n v="0"/>
    <n v="1.5"/>
    <x v="1"/>
    <d v="2025-09-22T00:00:00"/>
    <s v="18"/>
    <x v="20"/>
    <s v="Mon"/>
    <d v="2025-09-22T18:36:38"/>
    <x v="1227"/>
    <x v="4"/>
    <x v="3"/>
    <x v="4"/>
    <n v="0.15000000000000002"/>
    <n v="0.30000000000000004"/>
    <n v="0.44999999999999996"/>
    <n v="-3"/>
  </r>
  <r>
    <d v="2025-09-22T18:36:38"/>
    <n v="444507024"/>
    <s v="GOLD#"/>
    <s v="buy"/>
    <s v="0.01"/>
    <n v="3731.88"/>
    <n v="3730.39"/>
    <n v="3733.39"/>
    <s v="2025.09.22 18:39:40"/>
    <n v="3733.39"/>
    <n v="0"/>
    <n v="0"/>
    <n v="1.51"/>
    <x v="1"/>
    <d v="2025-09-22T00:00:00"/>
    <s v="18"/>
    <x v="11"/>
    <s v="Mon"/>
    <d v="2025-09-22T18:36:38"/>
    <x v="1227"/>
    <x v="4"/>
    <x v="3"/>
    <x v="4"/>
    <n v="0.15100000000000002"/>
    <n v="0.30200000000000005"/>
    <n v="0.45299999999999996"/>
    <n v="-3"/>
  </r>
  <r>
    <d v="2025-09-22T18:36:38"/>
    <n v="444507025"/>
    <s v="GOLD#"/>
    <s v="buy"/>
    <s v="0.01"/>
    <n v="3731.9"/>
    <n v="3734.11"/>
    <n v="3735.39"/>
    <s v="2025.09.22 18:50:06"/>
    <n v="3735.39"/>
    <n v="0"/>
    <n v="0"/>
    <n v="3.49"/>
    <x v="1"/>
    <d v="2025-09-22T00:00:00"/>
    <s v="18"/>
    <x v="12"/>
    <s v="Mon"/>
    <d v="2025-09-22T18:36:38"/>
    <x v="1227"/>
    <x v="4"/>
    <x v="3"/>
    <x v="4"/>
    <n v="0.34900000000000003"/>
    <n v="0.69800000000000006"/>
    <n v="1.0469999999999999"/>
    <n v="3.49"/>
  </r>
  <r>
    <d v="2025-09-22T18:36:39"/>
    <n v="444507026"/>
    <s v="GOLD#"/>
    <s v="buy"/>
    <s v="0.01"/>
    <n v="3731.92"/>
    <n v="3728.89"/>
    <n v="3733.39"/>
    <s v="2025.09.22 18:39:40"/>
    <n v="3733.39"/>
    <n v="0"/>
    <n v="0"/>
    <n v="1.47"/>
    <x v="1"/>
    <d v="2025-09-22T00:00:00"/>
    <s v="18"/>
    <x v="10"/>
    <s v="Mon"/>
    <d v="2025-09-22T18:36:39"/>
    <x v="1228"/>
    <x v="4"/>
    <x v="3"/>
    <x v="4"/>
    <n v="0.14699999999999999"/>
    <n v="0.29399999999999998"/>
    <n v="0.441"/>
    <n v="-3"/>
  </r>
  <r>
    <d v="2025-09-22T18:36:39"/>
    <n v="444507028"/>
    <s v="GOLD#"/>
    <s v="buy"/>
    <s v="0.01"/>
    <n v="3732.02"/>
    <n v="3728.89"/>
    <n v="3733.39"/>
    <s v="2025.09.22 18:39:40"/>
    <n v="3733.39"/>
    <n v="0"/>
    <n v="0"/>
    <n v="1.37"/>
    <x v="1"/>
    <d v="2025-09-22T00:00:00"/>
    <s v="18"/>
    <x v="6"/>
    <s v="Mon"/>
    <d v="2025-09-22T18:36:39"/>
    <x v="1228"/>
    <x v="4"/>
    <x v="3"/>
    <x v="4"/>
    <n v="0.13700000000000001"/>
    <n v="0.27400000000000002"/>
    <n v="0.41100000000000003"/>
    <n v="-3"/>
  </r>
  <r>
    <d v="2025-09-22T18:37:36"/>
    <n v="444507728"/>
    <s v="GOLD#"/>
    <s v="buy"/>
    <s v="0.01"/>
    <n v="3730.94"/>
    <n v="3732.76"/>
    <n v="3734.44"/>
    <s v="2025.09.22 18:46:19"/>
    <n v="3734.46"/>
    <n v="0"/>
    <n v="0"/>
    <n v="3.52"/>
    <x v="1"/>
    <d v="2025-09-22T00:00:00"/>
    <s v="18"/>
    <x v="9"/>
    <s v="Mon"/>
    <d v="2025-09-22T18:37:36"/>
    <x v="1229"/>
    <x v="4"/>
    <x v="3"/>
    <x v="4"/>
    <n v="0.35200000000000004"/>
    <n v="0.70400000000000007"/>
    <n v="1.056"/>
    <n v="3.52"/>
  </r>
  <r>
    <d v="2025-09-22T18:40:26"/>
    <n v="444509551"/>
    <s v="GOLD#"/>
    <s v="buy"/>
    <s v="0.01"/>
    <n v="3733.17"/>
    <n v="3734.98"/>
    <m/>
    <s v="2025.09.22 18:52:11"/>
    <n v="3734.92"/>
    <n v="0"/>
    <n v="0"/>
    <n v="1.75"/>
    <x v="1"/>
    <d v="2025-09-22T00:00:00"/>
    <s v="18"/>
    <x v="14"/>
    <s v="Mon"/>
    <d v="2025-09-22T18:40:26"/>
    <x v="1230"/>
    <x v="4"/>
    <x v="3"/>
    <x v="4"/>
    <n v="0.17500000000000002"/>
    <n v="0.35000000000000003"/>
    <n v="0.52500000000000002"/>
    <n v="-3"/>
  </r>
  <r>
    <d v="2025-09-22T18:40:56"/>
    <n v="444509714"/>
    <s v="GOLD#"/>
    <s v="buy"/>
    <s v="0.01"/>
    <n v="3733.12"/>
    <n v="3734.98"/>
    <m/>
    <s v="2025.09.22 18:52:11"/>
    <n v="3734.92"/>
    <n v="0"/>
    <n v="0"/>
    <n v="1.8"/>
    <x v="1"/>
    <d v="2025-09-22T00:00:00"/>
    <s v="18"/>
    <x v="16"/>
    <s v="Mon"/>
    <d v="2025-09-22T18:40:56"/>
    <x v="1231"/>
    <x v="4"/>
    <x v="3"/>
    <x v="4"/>
    <n v="0.18000000000000002"/>
    <n v="0.36000000000000004"/>
    <n v="0.54"/>
    <n v="-3"/>
  </r>
  <r>
    <d v="2025-09-22T18:41:46"/>
    <n v="444509923"/>
    <s v="GOLD#"/>
    <s v="buy"/>
    <s v="0.01"/>
    <n v="3732.54"/>
    <n v="3729.51"/>
    <n v="3734.01"/>
    <s v="2025.09.22 18:46:15"/>
    <n v="3734.02"/>
    <n v="0"/>
    <n v="0"/>
    <n v="1.48"/>
    <x v="1"/>
    <d v="2025-09-22T00:00:00"/>
    <s v="18"/>
    <x v="20"/>
    <s v="Mon"/>
    <d v="2025-09-22T18:41:46"/>
    <x v="1232"/>
    <x v="4"/>
    <x v="3"/>
    <x v="4"/>
    <n v="0.14799999999999999"/>
    <n v="0.29599999999999999"/>
    <n v="0.44400000000000001"/>
    <n v="-3"/>
  </r>
  <r>
    <d v="2025-09-22T18:41:47"/>
    <n v="444509924"/>
    <s v="GOLD#"/>
    <s v="buy"/>
    <s v="0.01"/>
    <n v="3732.58"/>
    <n v="3729.51"/>
    <n v="3734.01"/>
    <s v="2025.09.22 18:46:15"/>
    <n v="3734.02"/>
    <n v="0"/>
    <n v="0"/>
    <n v="1.44"/>
    <x v="1"/>
    <d v="2025-09-22T00:00:00"/>
    <s v="18"/>
    <x v="6"/>
    <s v="Mon"/>
    <d v="2025-09-22T18:41:47"/>
    <x v="1233"/>
    <x v="4"/>
    <x v="3"/>
    <x v="4"/>
    <n v="0.14399999999999999"/>
    <n v="0.28799999999999998"/>
    <n v="0.432"/>
    <n v="-3"/>
  </r>
  <r>
    <d v="2025-09-22T18:41:47"/>
    <n v="444509925"/>
    <s v="GOLD#"/>
    <s v="buy"/>
    <s v="0.01"/>
    <n v="3732.58"/>
    <n v="3729.54"/>
    <n v="3734.74"/>
    <s v="2025.09.22 18:46:32"/>
    <n v="3734.79"/>
    <n v="0"/>
    <n v="0"/>
    <n v="2.21"/>
    <x v="1"/>
    <d v="2025-09-22T00:00:00"/>
    <s v="18"/>
    <x v="17"/>
    <s v="Mon"/>
    <d v="2025-09-22T18:41:47"/>
    <x v="1233"/>
    <x v="4"/>
    <x v="3"/>
    <x v="4"/>
    <n v="0.221"/>
    <n v="0.442"/>
    <n v="0.66299999999999992"/>
    <n v="-3"/>
  </r>
  <r>
    <d v="2025-09-22T18:41:47"/>
    <n v="444509926"/>
    <s v="GOLD#"/>
    <s v="buy"/>
    <s v="0.01"/>
    <n v="3732.58"/>
    <n v="3731.04"/>
    <n v="3734.04"/>
    <s v="2025.09.22 18:46:15"/>
    <n v="3734.15"/>
    <n v="0"/>
    <n v="0"/>
    <n v="1.57"/>
    <x v="1"/>
    <d v="2025-09-22T00:00:00"/>
    <s v="18"/>
    <x v="11"/>
    <s v="Mon"/>
    <d v="2025-09-22T18:41:47"/>
    <x v="1233"/>
    <x v="4"/>
    <x v="3"/>
    <x v="4"/>
    <n v="0.15700000000000003"/>
    <n v="0.31400000000000006"/>
    <n v="0.47099999999999997"/>
    <n v="-3"/>
  </r>
  <r>
    <d v="2025-09-22T18:41:47"/>
    <n v="444509927"/>
    <s v="GOLD#"/>
    <s v="buy"/>
    <s v="0.01"/>
    <n v="3732.6"/>
    <n v="3729.54"/>
    <n v="3734.04"/>
    <s v="2025.09.22 18:46:15"/>
    <n v="3734.15"/>
    <n v="0"/>
    <n v="0"/>
    <n v="1.55"/>
    <x v="1"/>
    <d v="2025-09-22T00:00:00"/>
    <s v="18"/>
    <x v="10"/>
    <s v="Mon"/>
    <d v="2025-09-22T18:41:47"/>
    <x v="1233"/>
    <x v="4"/>
    <x v="3"/>
    <x v="4"/>
    <n v="0.15500000000000003"/>
    <n v="0.31000000000000005"/>
    <n v="0.46499999999999997"/>
    <n v="-3"/>
  </r>
  <r>
    <d v="2025-09-22T18:41:48"/>
    <n v="444509929"/>
    <s v="GOLD#"/>
    <s v="buy"/>
    <s v="0.01"/>
    <n v="3732.6"/>
    <n v="3730.34"/>
    <n v="3734.04"/>
    <s v="2025.09.22 18:46:15"/>
    <n v="3734.15"/>
    <n v="0"/>
    <n v="0"/>
    <n v="1.55"/>
    <x v="1"/>
    <d v="2025-09-22T00:00:00"/>
    <s v="18"/>
    <x v="18"/>
    <s v="Mon"/>
    <d v="2025-09-22T18:41:48"/>
    <x v="1234"/>
    <x v="4"/>
    <x v="3"/>
    <x v="4"/>
    <n v="0.15500000000000003"/>
    <n v="0.31000000000000005"/>
    <n v="0.46499999999999997"/>
    <n v="-3"/>
  </r>
  <r>
    <d v="2025-09-22T18:42:36"/>
    <n v="444510138"/>
    <s v="GOLD#"/>
    <s v="buy"/>
    <s v="0.01"/>
    <n v="3732.4"/>
    <n v="3734.72"/>
    <n v="3735.95"/>
    <s v="2025.09.22 18:53:14"/>
    <n v="3735.97"/>
    <n v="0"/>
    <n v="0"/>
    <n v="3.57"/>
    <x v="1"/>
    <d v="2025-09-22T00:00:00"/>
    <s v="18"/>
    <x v="1"/>
    <s v="Mon"/>
    <d v="2025-09-22T18:42:36"/>
    <x v="1235"/>
    <x v="4"/>
    <x v="3"/>
    <x v="4"/>
    <n v="0.35699999999999998"/>
    <n v="0.71399999999999997"/>
    <n v="1.071"/>
    <n v="3.57"/>
  </r>
  <r>
    <d v="2025-09-22T18:42:37"/>
    <n v="444510140"/>
    <s v="GOLD#"/>
    <s v="buy"/>
    <s v="0.01"/>
    <n v="3732.38"/>
    <n v="3734.11"/>
    <n v="3735.4"/>
    <s v="2025.09.22 18:50:06"/>
    <n v="3735.4"/>
    <n v="0"/>
    <n v="0"/>
    <n v="3.02"/>
    <x v="1"/>
    <d v="2025-09-22T00:00:00"/>
    <s v="18"/>
    <x v="0"/>
    <s v="Mon"/>
    <d v="2025-09-22T18:42:37"/>
    <x v="1236"/>
    <x v="4"/>
    <x v="3"/>
    <x v="4"/>
    <n v="0.30200000000000005"/>
    <n v="0.60400000000000009"/>
    <n v="0.90599999999999992"/>
    <n v="3.02"/>
  </r>
  <r>
    <d v="2025-09-22T18:42:37"/>
    <n v="444510145"/>
    <s v="GOLD#"/>
    <s v="buy"/>
    <s v="0.01"/>
    <n v="3732.38"/>
    <n v="3734.11"/>
    <n v="3735.4"/>
    <s v="2025.09.22 18:50:06"/>
    <n v="3735.4"/>
    <n v="0"/>
    <n v="0"/>
    <n v="3.02"/>
    <x v="1"/>
    <d v="2025-09-22T00:00:00"/>
    <s v="18"/>
    <x v="2"/>
    <s v="Mon"/>
    <d v="2025-09-22T18:42:37"/>
    <x v="1236"/>
    <x v="4"/>
    <x v="3"/>
    <x v="4"/>
    <n v="0.30200000000000005"/>
    <n v="0.60400000000000009"/>
    <n v="0.90599999999999992"/>
    <n v="3.02"/>
  </r>
  <r>
    <d v="2025-09-22T18:52:17"/>
    <n v="444515654"/>
    <s v="GOLD#"/>
    <s v="buy"/>
    <s v="0.01"/>
    <n v="3734.91"/>
    <n v="3736.24"/>
    <n v="3737.91"/>
    <s v="2025.09.22 19:04:56"/>
    <n v="3737.91"/>
    <n v="0"/>
    <n v="0"/>
    <n v="3"/>
    <x v="1"/>
    <d v="2025-09-22T00:00:00"/>
    <s v="18"/>
    <x v="2"/>
    <s v="Mon"/>
    <d v="2025-09-22T18:52:17"/>
    <x v="1237"/>
    <x v="4"/>
    <x v="3"/>
    <x v="4"/>
    <n v="0.30000000000000004"/>
    <n v="0.60000000000000009"/>
    <n v="0.89999999999999991"/>
    <n v="3"/>
  </r>
  <r>
    <d v="2025-09-22T18:52:17"/>
    <n v="444515657"/>
    <s v="GOLD#"/>
    <s v="buy"/>
    <s v="0.01"/>
    <n v="3734.91"/>
    <n v="3736"/>
    <n v="3737.11"/>
    <s v="2025.09.22 19:04:04"/>
    <n v="3737.12"/>
    <n v="0"/>
    <n v="0"/>
    <n v="2.21"/>
    <x v="1"/>
    <d v="2025-09-22T00:00:00"/>
    <s v="18"/>
    <x v="17"/>
    <s v="Mon"/>
    <d v="2025-09-22T18:52:17"/>
    <x v="1237"/>
    <x v="4"/>
    <x v="3"/>
    <x v="4"/>
    <n v="0.221"/>
    <n v="0.442"/>
    <n v="0.66299999999999992"/>
    <n v="-3"/>
  </r>
  <r>
    <d v="2025-09-22T18:52:17"/>
    <n v="444515660"/>
    <s v="GOLD#"/>
    <s v="buy"/>
    <s v="0.01"/>
    <n v="3734.99"/>
    <n v="3731.91"/>
    <n v="3736.41"/>
    <s v="2025.09.22 19:00:34"/>
    <n v="3736.41"/>
    <n v="0"/>
    <n v="0"/>
    <n v="1.42"/>
    <x v="1"/>
    <d v="2025-09-22T00:00:00"/>
    <s v="18"/>
    <x v="20"/>
    <s v="Mon"/>
    <d v="2025-09-22T18:52:17"/>
    <x v="1237"/>
    <x v="4"/>
    <x v="3"/>
    <x v="4"/>
    <n v="0.14199999999999999"/>
    <n v="0.28399999999999997"/>
    <n v="0.42599999999999999"/>
    <n v="-3"/>
  </r>
  <r>
    <d v="2025-09-22T18:52:17"/>
    <n v="444515662"/>
    <s v="GOLD#"/>
    <s v="buy"/>
    <s v="0.01"/>
    <n v="3734.93"/>
    <n v="3736.97"/>
    <n v="3738.41"/>
    <s v="2025.09.22 19:08:33"/>
    <n v="3736.96"/>
    <n v="0"/>
    <n v="0"/>
    <n v="2.0299999999999998"/>
    <x v="1"/>
    <d v="2025-09-22T00:00:00"/>
    <s v="18"/>
    <x v="12"/>
    <s v="Mon"/>
    <d v="2025-09-22T18:52:17"/>
    <x v="1237"/>
    <x v="4"/>
    <x v="3"/>
    <x v="4"/>
    <n v="0.20299999999999999"/>
    <n v="0.40599999999999997"/>
    <n v="0.60899999999999987"/>
    <n v="-3"/>
  </r>
  <r>
    <d v="2025-09-22T18:52:17"/>
    <n v="444515665"/>
    <s v="GOLD#"/>
    <s v="buy"/>
    <s v="0.01"/>
    <n v="3734.95"/>
    <n v="3735.29"/>
    <n v="3736.41"/>
    <s v="2025.09.22 19:00:34"/>
    <n v="3736.41"/>
    <n v="0"/>
    <n v="0"/>
    <n v="1.46"/>
    <x v="1"/>
    <d v="2025-09-22T00:00:00"/>
    <s v="18"/>
    <x v="6"/>
    <s v="Mon"/>
    <d v="2025-09-22T18:52:17"/>
    <x v="1237"/>
    <x v="4"/>
    <x v="3"/>
    <x v="4"/>
    <n v="0.14599999999999999"/>
    <n v="0.29199999999999998"/>
    <n v="0.438"/>
    <n v="-3"/>
  </r>
  <r>
    <d v="2025-09-22T18:52:18"/>
    <n v="444515668"/>
    <s v="GOLD#"/>
    <s v="buy"/>
    <s v="0.01"/>
    <n v="3734.95"/>
    <n v="3732.71"/>
    <n v="3736.41"/>
    <s v="2025.09.22 19:00:34"/>
    <n v="3736.41"/>
    <n v="0"/>
    <n v="0"/>
    <n v="1.46"/>
    <x v="1"/>
    <d v="2025-09-22T00:00:00"/>
    <s v="18"/>
    <x v="18"/>
    <s v="Mon"/>
    <d v="2025-09-22T18:52:18"/>
    <x v="1238"/>
    <x v="4"/>
    <x v="3"/>
    <x v="4"/>
    <n v="0.14599999999999999"/>
    <n v="0.29199999999999998"/>
    <n v="0.438"/>
    <n v="-3"/>
  </r>
  <r>
    <d v="2025-09-22T18:52:18"/>
    <n v="444515684"/>
    <s v="GOLD#"/>
    <s v="buy"/>
    <s v="0.01"/>
    <n v="3734.95"/>
    <n v="3736.26"/>
    <n v="3737.91"/>
    <s v="2025.09.22 19:04:56"/>
    <n v="3737.91"/>
    <n v="0"/>
    <n v="0"/>
    <n v="2.96"/>
    <x v="1"/>
    <d v="2025-09-22T00:00:00"/>
    <s v="18"/>
    <x v="19"/>
    <s v="Mon"/>
    <d v="2025-09-22T18:52:18"/>
    <x v="1238"/>
    <x v="4"/>
    <x v="3"/>
    <x v="4"/>
    <n v="0.29599999999999999"/>
    <n v="0.59199999999999997"/>
    <n v="0.88800000000000001"/>
    <n v="2.96"/>
  </r>
  <r>
    <d v="2025-09-22T18:52:18"/>
    <n v="444515688"/>
    <s v="GOLD#"/>
    <s v="buy"/>
    <s v="0.01"/>
    <n v="3734.95"/>
    <n v="3735.29"/>
    <n v="3736.41"/>
    <s v="2025.09.22 19:00:34"/>
    <n v="3736.41"/>
    <n v="0"/>
    <n v="0"/>
    <n v="1.46"/>
    <x v="1"/>
    <d v="2025-09-22T00:00:00"/>
    <s v="18"/>
    <x v="10"/>
    <s v="Mon"/>
    <d v="2025-09-22T18:52:18"/>
    <x v="1238"/>
    <x v="4"/>
    <x v="3"/>
    <x v="4"/>
    <n v="0.14599999999999999"/>
    <n v="0.29199999999999998"/>
    <n v="0.438"/>
    <n v="-3"/>
  </r>
  <r>
    <d v="2025-09-22T18:52:18"/>
    <n v="444515691"/>
    <s v="GOLD#"/>
    <s v="buy"/>
    <s v="0.01"/>
    <n v="3734.99"/>
    <n v="3733.41"/>
    <n v="3736.41"/>
    <s v="2025.09.22 19:00:34"/>
    <n v="3736.41"/>
    <n v="0"/>
    <n v="0"/>
    <n v="1.42"/>
    <x v="1"/>
    <d v="2025-09-22T00:00:00"/>
    <s v="18"/>
    <x v="11"/>
    <s v="Mon"/>
    <d v="2025-09-22T18:52:18"/>
    <x v="1238"/>
    <x v="4"/>
    <x v="3"/>
    <x v="4"/>
    <n v="0.14199999999999999"/>
    <n v="0.28399999999999997"/>
    <n v="0.42599999999999999"/>
    <n v="-3"/>
  </r>
  <r>
    <d v="2025-09-22T18:52:19"/>
    <n v="444515694"/>
    <s v="GOLD#"/>
    <s v="buy"/>
    <s v="0.01"/>
    <n v="3734.99"/>
    <n v="3736.25"/>
    <n v="3737.91"/>
    <s v="2025.09.22 19:04:56"/>
    <n v="3737.91"/>
    <n v="0"/>
    <n v="0"/>
    <n v="2.92"/>
    <x v="1"/>
    <d v="2025-09-22T00:00:00"/>
    <s v="18"/>
    <x v="0"/>
    <s v="Mon"/>
    <d v="2025-09-22T18:52:19"/>
    <x v="1239"/>
    <x v="4"/>
    <x v="3"/>
    <x v="4"/>
    <n v="0.29199999999999998"/>
    <n v="0.58399999999999996"/>
    <n v="0.876"/>
    <n v="2.92"/>
  </r>
  <r>
    <d v="2025-09-22T18:52:36"/>
    <n v="444515875"/>
    <s v="GOLD#"/>
    <s v="buy"/>
    <s v="0.01"/>
    <n v="3735.08"/>
    <n v="3736.17"/>
    <m/>
    <s v="2025.09.22 19:02:44"/>
    <n v="3736.11"/>
    <n v="0"/>
    <n v="0"/>
    <n v="1.03"/>
    <x v="1"/>
    <d v="2025-09-22T00:00:00"/>
    <s v="18"/>
    <x v="14"/>
    <s v="Mon"/>
    <d v="2025-09-22T18:52:36"/>
    <x v="1240"/>
    <x v="4"/>
    <x v="3"/>
    <x v="4"/>
    <n v="0.10300000000000001"/>
    <n v="0.20600000000000002"/>
    <n v="0.309"/>
    <n v="-3"/>
  </r>
  <r>
    <d v="2025-09-22T18:52:37"/>
    <n v="444515882"/>
    <s v="GOLD#"/>
    <s v="buy"/>
    <s v="0.01"/>
    <n v="3735.08"/>
    <n v="3736.14"/>
    <m/>
    <s v="2025.09.22 19:02:44"/>
    <n v="3736.11"/>
    <n v="0"/>
    <n v="0"/>
    <n v="1.03"/>
    <x v="1"/>
    <d v="2025-09-22T00:00:00"/>
    <s v="18"/>
    <x v="16"/>
    <s v="Mon"/>
    <d v="2025-09-22T18:52:37"/>
    <x v="1241"/>
    <x v="4"/>
    <x v="3"/>
    <x v="4"/>
    <n v="0.10300000000000001"/>
    <n v="0.20600000000000002"/>
    <n v="0.309"/>
    <n v="-3"/>
  </r>
  <r>
    <d v="2025-09-22T18:52:37"/>
    <n v="444515886"/>
    <s v="GOLD#"/>
    <s v="buy"/>
    <s v="0.01"/>
    <n v="3735.06"/>
    <n v="3737.55"/>
    <m/>
    <s v="2025.09.22 19:06:59"/>
    <n v="3737.54"/>
    <n v="0"/>
    <n v="0"/>
    <n v="2.48"/>
    <x v="1"/>
    <d v="2025-09-22T00:00:00"/>
    <s v="18"/>
    <x v="15"/>
    <s v="Mon"/>
    <d v="2025-09-22T18:52:37"/>
    <x v="1241"/>
    <x v="4"/>
    <x v="3"/>
    <x v="4"/>
    <n v="0.248"/>
    <n v="0.496"/>
    <n v="0.74399999999999999"/>
    <n v="-3"/>
  </r>
  <r>
    <d v="2025-09-22T18:54:46"/>
    <n v="444517314"/>
    <s v="GOLD#"/>
    <s v="buy"/>
    <s v="0.01"/>
    <n v="3735.4"/>
    <n v="3736.97"/>
    <n v="3738.9"/>
    <s v="2025.09.22 19:08:33"/>
    <n v="3736.96"/>
    <n v="0"/>
    <n v="0"/>
    <n v="1.56"/>
    <x v="1"/>
    <d v="2025-09-22T00:00:00"/>
    <s v="18"/>
    <x v="1"/>
    <s v="Mon"/>
    <d v="2025-09-22T18:54:46"/>
    <x v="1242"/>
    <x v="4"/>
    <x v="3"/>
    <x v="4"/>
    <n v="0.15600000000000003"/>
    <n v="0.31200000000000006"/>
    <n v="0.46799999999999997"/>
    <n v="-3"/>
  </r>
  <r>
    <d v="2025-09-22T19:01:06"/>
    <n v="444520666"/>
    <s v="GOLD#"/>
    <s v="buy"/>
    <s v="0.01"/>
    <n v="3736.2"/>
    <n v="3733.2"/>
    <n v="3737.7"/>
    <s v="2025.09.22 19:04:33"/>
    <n v="3737.7"/>
    <n v="0"/>
    <n v="0"/>
    <n v="1.5"/>
    <x v="1"/>
    <d v="2025-09-22T00:00:00"/>
    <s v="19"/>
    <x v="6"/>
    <s v="Mon"/>
    <d v="2025-09-22T19:01:06"/>
    <x v="1243"/>
    <x v="5"/>
    <x v="4"/>
    <x v="5"/>
    <n v="0.15000000000000002"/>
    <n v="0.30000000000000004"/>
    <n v="0.44999999999999996"/>
    <n v="-3"/>
  </r>
  <r>
    <d v="2025-09-22T19:01:07"/>
    <n v="444520668"/>
    <s v="GOLD#"/>
    <s v="buy"/>
    <s v="0.01"/>
    <n v="3736.2"/>
    <n v="3734"/>
    <n v="3737.7"/>
    <s v="2025.09.22 19:04:33"/>
    <n v="3737.7"/>
    <n v="0"/>
    <n v="0"/>
    <n v="1.5"/>
    <x v="1"/>
    <d v="2025-09-22T00:00:00"/>
    <s v="19"/>
    <x v="18"/>
    <s v="Mon"/>
    <d v="2025-09-22T19:01:07"/>
    <x v="1244"/>
    <x v="5"/>
    <x v="4"/>
    <x v="5"/>
    <n v="0.15000000000000002"/>
    <n v="0.30000000000000004"/>
    <n v="0.44999999999999996"/>
    <n v="-3"/>
  </r>
  <r>
    <d v="2025-09-22T19:01:07"/>
    <n v="444520669"/>
    <s v="GOLD#"/>
    <s v="buy"/>
    <s v="0.01"/>
    <n v="3736.22"/>
    <n v="3733.2"/>
    <n v="3737.7"/>
    <s v="2025.09.22 19:04:33"/>
    <n v="3737.7"/>
    <n v="0"/>
    <n v="0"/>
    <n v="1.48"/>
    <x v="1"/>
    <d v="2025-09-22T00:00:00"/>
    <s v="19"/>
    <x v="10"/>
    <s v="Mon"/>
    <d v="2025-09-22T19:01:07"/>
    <x v="1244"/>
    <x v="5"/>
    <x v="4"/>
    <x v="5"/>
    <n v="0.14799999999999999"/>
    <n v="0.29599999999999999"/>
    <n v="0.44400000000000001"/>
    <n v="-3"/>
  </r>
  <r>
    <d v="2025-09-22T19:01:07"/>
    <n v="444520672"/>
    <s v="GOLD#"/>
    <s v="buy"/>
    <s v="0.01"/>
    <n v="3736.26"/>
    <n v="3733.2"/>
    <n v="3737.7"/>
    <s v="2025.09.22 19:04:33"/>
    <n v="3737.7"/>
    <n v="0"/>
    <n v="0"/>
    <n v="1.44"/>
    <x v="1"/>
    <d v="2025-09-22T00:00:00"/>
    <s v="19"/>
    <x v="20"/>
    <s v="Mon"/>
    <d v="2025-09-22T19:01:07"/>
    <x v="1244"/>
    <x v="5"/>
    <x v="4"/>
    <x v="5"/>
    <n v="0.14399999999999999"/>
    <n v="0.28799999999999998"/>
    <n v="0.432"/>
    <n v="-3"/>
  </r>
  <r>
    <d v="2025-09-22T19:01:07"/>
    <n v="444520674"/>
    <s v="GOLD#"/>
    <s v="buy"/>
    <s v="0.01"/>
    <n v="3736.25"/>
    <n v="3734.7"/>
    <n v="3737.7"/>
    <s v="2025.09.22 19:04:33"/>
    <n v="3737.7"/>
    <n v="0"/>
    <n v="0"/>
    <n v="1.45"/>
    <x v="1"/>
    <d v="2025-09-22T00:00:00"/>
    <s v="19"/>
    <x v="11"/>
    <s v="Mon"/>
    <d v="2025-09-22T19:01:07"/>
    <x v="1244"/>
    <x v="5"/>
    <x v="4"/>
    <x v="5"/>
    <n v="0.14499999999999999"/>
    <n v="0.28999999999999998"/>
    <n v="0.435"/>
    <n v="-3"/>
  </r>
  <r>
    <d v="2025-09-22T19:02:46"/>
    <n v="444521570"/>
    <s v="GOLD#"/>
    <s v="buy"/>
    <s v="0.01"/>
    <n v="3736.54"/>
    <n v="3737.62"/>
    <m/>
    <s v="2025.09.22 19:06:59"/>
    <n v="3737.54"/>
    <n v="0"/>
    <n v="0"/>
    <n v="1"/>
    <x v="1"/>
    <d v="2025-09-22T00:00:00"/>
    <s v="19"/>
    <x v="16"/>
    <s v="Mon"/>
    <d v="2025-09-22T19:02:46"/>
    <x v="1245"/>
    <x v="5"/>
    <x v="4"/>
    <x v="5"/>
    <n v="0.1"/>
    <n v="0.2"/>
    <n v="0.3"/>
    <n v="-3"/>
  </r>
  <r>
    <d v="2025-09-22T19:02:47"/>
    <n v="444521572"/>
    <s v="GOLD#"/>
    <s v="buy"/>
    <s v="0.01"/>
    <n v="3736.54"/>
    <n v="3737.62"/>
    <m/>
    <s v="2025.09.22 19:06:59"/>
    <n v="3737.54"/>
    <n v="0"/>
    <n v="0"/>
    <n v="1"/>
    <x v="1"/>
    <d v="2025-09-22T00:00:00"/>
    <s v="19"/>
    <x v="14"/>
    <s v="Mon"/>
    <d v="2025-09-22T19:02:47"/>
    <x v="1246"/>
    <x v="5"/>
    <x v="4"/>
    <x v="5"/>
    <n v="0.1"/>
    <n v="0.2"/>
    <n v="0.3"/>
    <n v="-3"/>
  </r>
  <r>
    <d v="2025-09-22T19:07:06"/>
    <n v="444524167"/>
    <s v="GOLD#"/>
    <s v="buy"/>
    <s v="0.01"/>
    <n v="3737.85"/>
    <n v="3738.7"/>
    <m/>
    <s v="2025.09.22 19:46:18"/>
    <n v="3738.69"/>
    <n v="0"/>
    <n v="0"/>
    <n v="0.84"/>
    <x v="1"/>
    <d v="2025-09-22T00:00:00"/>
    <s v="19"/>
    <x v="16"/>
    <s v="Mon"/>
    <d v="2025-09-22T19:07:06"/>
    <x v="1247"/>
    <x v="5"/>
    <x v="4"/>
    <x v="5"/>
    <n v="8.4000000000000005E-2"/>
    <n v="0.16800000000000001"/>
    <n v="0.252"/>
    <n v="-3"/>
  </r>
  <r>
    <d v="2025-09-22T19:07:07"/>
    <n v="444524169"/>
    <s v="GOLD#"/>
    <s v="buy"/>
    <s v="0.01"/>
    <n v="3737.78"/>
    <n v="3738.7"/>
    <m/>
    <s v="2025.09.22 19:46:18"/>
    <n v="3738.69"/>
    <n v="0"/>
    <n v="0"/>
    <n v="0.91"/>
    <x v="1"/>
    <d v="2025-09-22T00:00:00"/>
    <s v="19"/>
    <x v="14"/>
    <s v="Mon"/>
    <d v="2025-09-22T19:07:07"/>
    <x v="1248"/>
    <x v="5"/>
    <x v="4"/>
    <x v="5"/>
    <n v="9.1000000000000011E-2"/>
    <n v="0.18200000000000002"/>
    <n v="0.27300000000000002"/>
    <n v="-3"/>
  </r>
  <r>
    <d v="2025-09-22T19:07:07"/>
    <n v="444524171"/>
    <s v="GOLD#"/>
    <s v="buy"/>
    <s v="0.01"/>
    <n v="3737.79"/>
    <n v="3739.58"/>
    <m/>
    <s v="2025.09.22 20:12:34"/>
    <n v="3739.57"/>
    <n v="0"/>
    <n v="0"/>
    <n v="1.78"/>
    <x v="1"/>
    <d v="2025-09-22T00:00:00"/>
    <s v="19"/>
    <x v="15"/>
    <s v="Mon"/>
    <d v="2025-09-22T19:07:07"/>
    <x v="1248"/>
    <x v="5"/>
    <x v="4"/>
    <x v="5"/>
    <n v="0.17800000000000002"/>
    <n v="0.35600000000000004"/>
    <n v="0.53400000000000003"/>
    <n v="-3"/>
  </r>
  <r>
    <d v="2025-09-22T19:07:46"/>
    <n v="444524616"/>
    <s v="GOLD#"/>
    <s v="buy"/>
    <s v="0.01"/>
    <n v="3737.54"/>
    <n v="3738.38"/>
    <n v="3739.74"/>
    <s v="2025.09.22 19:50:36"/>
    <n v="3738.36"/>
    <n v="0"/>
    <n v="0"/>
    <n v="0.82"/>
    <x v="1"/>
    <d v="2025-09-22T00:00:00"/>
    <s v="19"/>
    <x v="17"/>
    <s v="Mon"/>
    <d v="2025-09-22T19:07:46"/>
    <x v="1249"/>
    <x v="5"/>
    <x v="4"/>
    <x v="5"/>
    <n v="8.2000000000000003E-2"/>
    <n v="0.16400000000000001"/>
    <n v="0.24599999999999997"/>
    <n v="-3"/>
  </r>
  <r>
    <d v="2025-09-22T19:07:47"/>
    <n v="444524618"/>
    <s v="GOLD#"/>
    <s v="buy"/>
    <s v="0.01"/>
    <n v="3737.54"/>
    <n v="3738.48"/>
    <n v="3740.54"/>
    <s v="2025.09.22 19:50:35"/>
    <n v="3738.45"/>
    <n v="0"/>
    <n v="0"/>
    <n v="0.91"/>
    <x v="1"/>
    <d v="2025-09-22T00:00:00"/>
    <s v="19"/>
    <x v="2"/>
    <s v="Mon"/>
    <d v="2025-09-22T19:07:47"/>
    <x v="1250"/>
    <x v="5"/>
    <x v="4"/>
    <x v="5"/>
    <n v="9.1000000000000011E-2"/>
    <n v="0.18200000000000002"/>
    <n v="0.27300000000000002"/>
    <n v="-3"/>
  </r>
  <r>
    <d v="2025-09-22T19:07:47"/>
    <n v="444524619"/>
    <s v="GOLD#"/>
    <s v="buy"/>
    <s v="0.01"/>
    <n v="3737.53"/>
    <n v="3735.34"/>
    <n v="3739.04"/>
    <s v="2025.09.22 19:11:22"/>
    <n v="3739.13"/>
    <n v="0"/>
    <n v="0"/>
    <n v="1.6"/>
    <x v="1"/>
    <d v="2025-09-22T00:00:00"/>
    <s v="19"/>
    <x v="18"/>
    <s v="Mon"/>
    <d v="2025-09-22T19:07:47"/>
    <x v="1250"/>
    <x v="5"/>
    <x v="4"/>
    <x v="5"/>
    <n v="0.16000000000000003"/>
    <n v="0.32000000000000006"/>
    <n v="0.48"/>
    <n v="-3"/>
  </r>
  <r>
    <d v="2025-09-22T19:07:47"/>
    <n v="444524620"/>
    <s v="GOLD#"/>
    <s v="buy"/>
    <s v="0.01"/>
    <n v="3737.55"/>
    <n v="3734.54"/>
    <n v="3739.04"/>
    <s v="2025.09.22 19:11:22"/>
    <n v="3739.13"/>
    <n v="0"/>
    <n v="0"/>
    <n v="1.58"/>
    <x v="1"/>
    <d v="2025-09-22T00:00:00"/>
    <s v="19"/>
    <x v="10"/>
    <s v="Mon"/>
    <d v="2025-09-22T19:07:47"/>
    <x v="1250"/>
    <x v="5"/>
    <x v="4"/>
    <x v="5"/>
    <n v="0.15800000000000003"/>
    <n v="0.31600000000000006"/>
    <n v="0.47399999999999998"/>
    <n v="-3"/>
  </r>
  <r>
    <d v="2025-09-22T19:07:47"/>
    <n v="444524621"/>
    <s v="GOLD#"/>
    <s v="buy"/>
    <s v="0.01"/>
    <n v="3737.57"/>
    <n v="3734.54"/>
    <n v="3739.04"/>
    <s v="2025.09.22 19:11:22"/>
    <n v="3739.13"/>
    <n v="0"/>
    <n v="0"/>
    <n v="1.56"/>
    <x v="1"/>
    <d v="2025-09-22T00:00:00"/>
    <s v="19"/>
    <x v="20"/>
    <s v="Mon"/>
    <d v="2025-09-22T19:07:47"/>
    <x v="1250"/>
    <x v="5"/>
    <x v="4"/>
    <x v="5"/>
    <n v="0.15600000000000003"/>
    <n v="0.31200000000000006"/>
    <n v="0.46799999999999997"/>
    <n v="-3"/>
  </r>
  <r>
    <d v="2025-09-22T19:07:48"/>
    <n v="444524622"/>
    <s v="GOLD#"/>
    <s v="buy"/>
    <s v="0.01"/>
    <n v="3737.56"/>
    <n v="3735.34"/>
    <n v="3740.54"/>
    <s v="2025.09.22 19:12:32"/>
    <n v="3735.34"/>
    <n v="0"/>
    <n v="0"/>
    <n v="-2.2200000000000002"/>
    <x v="0"/>
    <d v="2025-09-22T00:00:00"/>
    <s v="19"/>
    <x v="19"/>
    <s v="Mon"/>
    <d v="2025-09-22T19:07:48"/>
    <x v="1251"/>
    <x v="5"/>
    <x v="4"/>
    <x v="5"/>
    <n v="-0.22200000000000003"/>
    <n v="-0.44400000000000006"/>
    <n v="-0.66600000000000004"/>
    <n v="-3"/>
  </r>
  <r>
    <d v="2025-09-22T19:07:48"/>
    <n v="444524623"/>
    <s v="GOLD#"/>
    <s v="buy"/>
    <s v="0.01"/>
    <n v="3737.58"/>
    <n v="3738.49"/>
    <n v="3740.54"/>
    <s v="2025.09.22 19:50:35"/>
    <n v="3738.45"/>
    <n v="0"/>
    <n v="0"/>
    <n v="0.87"/>
    <x v="1"/>
    <d v="2025-09-22T00:00:00"/>
    <s v="19"/>
    <x v="0"/>
    <s v="Mon"/>
    <d v="2025-09-22T19:07:48"/>
    <x v="1251"/>
    <x v="5"/>
    <x v="4"/>
    <x v="5"/>
    <n v="8.7000000000000008E-2"/>
    <n v="0.17400000000000002"/>
    <n v="0.26100000000000001"/>
    <n v="-3"/>
  </r>
  <r>
    <d v="2025-09-22T19:07:48"/>
    <n v="444524624"/>
    <s v="GOLD#"/>
    <s v="buy"/>
    <s v="0.01"/>
    <n v="3737.57"/>
    <n v="3734.54"/>
    <n v="3739.04"/>
    <s v="2025.09.22 19:11:22"/>
    <n v="3739.13"/>
    <n v="0"/>
    <n v="0"/>
    <n v="1.56"/>
    <x v="1"/>
    <d v="2025-09-22T00:00:00"/>
    <s v="19"/>
    <x v="6"/>
    <s v="Mon"/>
    <d v="2025-09-22T19:07:48"/>
    <x v="1251"/>
    <x v="5"/>
    <x v="4"/>
    <x v="5"/>
    <n v="0.15600000000000003"/>
    <n v="0.31200000000000006"/>
    <n v="0.46799999999999997"/>
    <n v="-3"/>
  </r>
  <r>
    <d v="2025-09-22T19:07:48"/>
    <n v="444524625"/>
    <s v="GOLD#"/>
    <s v="buy"/>
    <s v="0.01"/>
    <n v="3737.56"/>
    <n v="3736.04"/>
    <n v="3739.04"/>
    <s v="2025.09.22 19:11:22"/>
    <n v="3739.13"/>
    <n v="0"/>
    <n v="0"/>
    <n v="1.57"/>
    <x v="1"/>
    <d v="2025-09-22T00:00:00"/>
    <s v="19"/>
    <x v="11"/>
    <s v="Mon"/>
    <d v="2025-09-22T19:07:48"/>
    <x v="1251"/>
    <x v="5"/>
    <x v="4"/>
    <x v="5"/>
    <n v="0.15700000000000003"/>
    <n v="0.31400000000000006"/>
    <n v="0.47099999999999997"/>
    <n v="-3"/>
  </r>
  <r>
    <d v="2025-09-22T19:08:36"/>
    <n v="444524948"/>
    <s v="GOLD#"/>
    <s v="buy"/>
    <s v="0.01"/>
    <n v="3737.23"/>
    <n v="3737.36"/>
    <n v="3740.67"/>
    <s v="2025.09.22 19:11:35"/>
    <n v="3737.33"/>
    <n v="0"/>
    <n v="0"/>
    <n v="0.1"/>
    <x v="1"/>
    <d v="2025-09-22T00:00:00"/>
    <s v="19"/>
    <x v="1"/>
    <s v="Mon"/>
    <d v="2025-09-22T19:08:36"/>
    <x v="1252"/>
    <x v="5"/>
    <x v="4"/>
    <x v="5"/>
    <n v="1.0000000000000002E-2"/>
    <n v="2.0000000000000004E-2"/>
    <n v="0.03"/>
    <n v="-3"/>
  </r>
  <r>
    <d v="2025-09-22T19:08:37"/>
    <n v="444524949"/>
    <s v="GOLD#"/>
    <s v="buy"/>
    <s v="0.01"/>
    <n v="3737.25"/>
    <n v="3738.75"/>
    <n v="3740.73"/>
    <s v="2025.09.22 20:09:43"/>
    <n v="3740.83"/>
    <n v="0"/>
    <n v="0"/>
    <n v="3.58"/>
    <x v="1"/>
    <d v="2025-09-22T00:00:00"/>
    <s v="19"/>
    <x v="12"/>
    <s v="Mon"/>
    <d v="2025-09-22T19:08:37"/>
    <x v="1253"/>
    <x v="5"/>
    <x v="4"/>
    <x v="5"/>
    <n v="0.35800000000000004"/>
    <n v="0.71600000000000008"/>
    <n v="1.0740000000000001"/>
    <n v="3.58"/>
  </r>
  <r>
    <d v="2025-09-22T19:09:26"/>
    <n v="444525228"/>
    <s v="GOLD#"/>
    <s v="buy"/>
    <s v="0.01"/>
    <n v="3737.13"/>
    <n v="3738.72"/>
    <n v="3740.59"/>
    <s v="2025.09.22 20:09:43"/>
    <n v="3740.6"/>
    <n v="0"/>
    <n v="0"/>
    <n v="3.47"/>
    <x v="1"/>
    <d v="2025-09-22T00:00:00"/>
    <s v="19"/>
    <x v="9"/>
    <s v="Mon"/>
    <d v="2025-09-22T19:09:26"/>
    <x v="1254"/>
    <x v="5"/>
    <x v="4"/>
    <x v="5"/>
    <n v="0.34700000000000003"/>
    <n v="0.69400000000000006"/>
    <n v="1.0409999999999999"/>
    <n v="3.47"/>
  </r>
  <r>
    <d v="2025-09-22T19:11:46"/>
    <n v="444527318"/>
    <s v="GOLD#"/>
    <s v="buy"/>
    <s v="0.01"/>
    <n v="3737.44"/>
    <n v="3735.24"/>
    <n v="3738.94"/>
    <s v="2025.09.22 19:12:39"/>
    <n v="3735.17"/>
    <n v="0"/>
    <n v="0"/>
    <n v="-2.27"/>
    <x v="0"/>
    <d v="2025-09-22T00:00:00"/>
    <s v="19"/>
    <x v="18"/>
    <s v="Mon"/>
    <d v="2025-09-22T19:11:46"/>
    <x v="1255"/>
    <x v="5"/>
    <x v="4"/>
    <x v="5"/>
    <n v="-0.22700000000000001"/>
    <n v="-0.45400000000000001"/>
    <n v="-0.68099999999999994"/>
    <n v="-3"/>
  </r>
  <r>
    <d v="2025-09-22T19:11:47"/>
    <n v="444527325"/>
    <s v="GOLD#"/>
    <s v="buy"/>
    <s v="0.01"/>
    <n v="3737.42"/>
    <n v="3737.37"/>
    <n v="3738.94"/>
    <s v="2025.09.22 19:42:13"/>
    <n v="3739.02"/>
    <n v="0"/>
    <n v="0"/>
    <n v="1.6"/>
    <x v="1"/>
    <d v="2025-09-22T00:00:00"/>
    <s v="19"/>
    <x v="6"/>
    <s v="Mon"/>
    <d v="2025-09-22T19:11:47"/>
    <x v="1256"/>
    <x v="5"/>
    <x v="4"/>
    <x v="5"/>
    <n v="0.16000000000000003"/>
    <n v="0.32000000000000006"/>
    <n v="0.48"/>
    <n v="-3"/>
  </r>
  <r>
    <d v="2025-09-22T19:11:47"/>
    <n v="444527328"/>
    <s v="GOLD#"/>
    <s v="buy"/>
    <s v="0.01"/>
    <n v="3737.42"/>
    <n v="3734.44"/>
    <n v="3738.94"/>
    <s v="2025.09.22 19:42:13"/>
    <n v="3739.02"/>
    <n v="0"/>
    <n v="0"/>
    <n v="1.6"/>
    <x v="1"/>
    <d v="2025-09-22T00:00:00"/>
    <s v="19"/>
    <x v="20"/>
    <s v="Mon"/>
    <d v="2025-09-22T19:11:47"/>
    <x v="1256"/>
    <x v="5"/>
    <x v="4"/>
    <x v="5"/>
    <n v="0.16000000000000003"/>
    <n v="0.32000000000000006"/>
    <n v="0.48"/>
    <n v="-3"/>
  </r>
  <r>
    <d v="2025-09-22T19:11:47"/>
    <n v="444527332"/>
    <s v="GOLD#"/>
    <s v="buy"/>
    <s v="0.01"/>
    <n v="3737.42"/>
    <n v="3738.49"/>
    <n v="3740.94"/>
    <s v="2025.09.22 19:50:35"/>
    <n v="3738.45"/>
    <n v="0"/>
    <n v="0"/>
    <n v="1.03"/>
    <x v="1"/>
    <d v="2025-09-22T00:00:00"/>
    <s v="19"/>
    <x v="1"/>
    <s v="Mon"/>
    <d v="2025-09-22T19:11:47"/>
    <x v="1256"/>
    <x v="5"/>
    <x v="4"/>
    <x v="5"/>
    <n v="0.10300000000000001"/>
    <n v="0.20600000000000002"/>
    <n v="0.309"/>
    <n v="-3"/>
  </r>
  <r>
    <d v="2025-09-22T19:12:26"/>
    <n v="444527918"/>
    <s v="GOLD#"/>
    <s v="buy"/>
    <s v="0.01"/>
    <n v="3735.85"/>
    <n v="3737.82"/>
    <n v="3741.85"/>
    <s v="2025.09.22 19:50:50"/>
    <n v="3737.79"/>
    <n v="0"/>
    <n v="0"/>
    <n v="1.94"/>
    <x v="1"/>
    <d v="2025-09-22T00:00:00"/>
    <s v="19"/>
    <x v="22"/>
    <s v="Mon"/>
    <d v="2025-09-22T19:12:26"/>
    <x v="1257"/>
    <x v="5"/>
    <x v="4"/>
    <x v="5"/>
    <n v="0.19400000000000001"/>
    <n v="0.38800000000000001"/>
    <n v="0.58199999999999996"/>
    <n v="-3"/>
  </r>
  <r>
    <d v="2025-09-22T19:12:58"/>
    <n v="444529044"/>
    <s v="GOLD#"/>
    <s v="buy"/>
    <s v="0.01"/>
    <n v="3735.69"/>
    <n v="3737.95"/>
    <n v="3740.17"/>
    <s v="2025.09.22 19:50:50"/>
    <n v="3737.91"/>
    <n v="0"/>
    <n v="0"/>
    <n v="2.2200000000000002"/>
    <x v="1"/>
    <d v="2025-09-22T00:00:00"/>
    <s v="19"/>
    <x v="21"/>
    <s v="Mon"/>
    <d v="2025-09-22T19:12:58"/>
    <x v="1258"/>
    <x v="5"/>
    <x v="4"/>
    <x v="5"/>
    <n v="0.22200000000000003"/>
    <n v="0.44400000000000006"/>
    <n v="0.66600000000000004"/>
    <n v="-3"/>
  </r>
  <r>
    <d v="2025-09-22T19:13:56"/>
    <n v="444529576"/>
    <s v="GOLD#"/>
    <s v="buy"/>
    <s v="0.01"/>
    <n v="3736.32"/>
    <n v="3738.11"/>
    <n v="3742.31"/>
    <s v="2025.09.22 19:50:36"/>
    <n v="3738.07"/>
    <n v="0"/>
    <n v="0"/>
    <n v="1.75"/>
    <x v="1"/>
    <d v="2025-09-22T00:00:00"/>
    <s v="19"/>
    <x v="24"/>
    <s v="Mon"/>
    <d v="2025-09-22T19:13:56"/>
    <x v="1259"/>
    <x v="5"/>
    <x v="4"/>
    <x v="5"/>
    <n v="0.17500000000000002"/>
    <n v="0.35000000000000003"/>
    <n v="0.52500000000000002"/>
    <n v="-3"/>
  </r>
  <r>
    <d v="2025-09-22T19:13:57"/>
    <n v="444529577"/>
    <s v="GOLD#"/>
    <s v="buy"/>
    <s v="0.01"/>
    <n v="3736.32"/>
    <n v="3738.11"/>
    <m/>
    <s v="2025.09.22 19:50:36"/>
    <n v="3738.07"/>
    <n v="0"/>
    <n v="0"/>
    <n v="1.75"/>
    <x v="1"/>
    <d v="2025-09-22T00:00:00"/>
    <s v="19"/>
    <x v="23"/>
    <s v="Mon"/>
    <d v="2025-09-22T19:13:57"/>
    <x v="1260"/>
    <x v="5"/>
    <x v="4"/>
    <x v="5"/>
    <n v="0.17500000000000002"/>
    <n v="0.35000000000000003"/>
    <n v="0.52500000000000002"/>
    <n v="-3"/>
  </r>
  <r>
    <d v="2025-09-22T19:35:16"/>
    <n v="444536432"/>
    <s v="GOLD#"/>
    <s v="buy"/>
    <s v="0.01"/>
    <n v="3737.95"/>
    <n v="3738.72"/>
    <n v="3740.96"/>
    <s v="2025.09.22 20:09:46"/>
    <n v="3741.04"/>
    <n v="0"/>
    <n v="0"/>
    <n v="3.09"/>
    <x v="1"/>
    <d v="2025-09-22T00:00:00"/>
    <s v="19"/>
    <x v="19"/>
    <s v="Mon"/>
    <d v="2025-09-22T19:35:16"/>
    <x v="1261"/>
    <x v="5"/>
    <x v="4"/>
    <x v="5"/>
    <n v="0.309"/>
    <n v="0.61799999999999999"/>
    <n v="0.92699999999999994"/>
    <n v="3.09"/>
  </r>
  <r>
    <d v="2025-09-22T19:35:16"/>
    <n v="444536433"/>
    <s v="GOLD#"/>
    <s v="buy"/>
    <s v="0.01"/>
    <n v="3737.95"/>
    <n v="3735.75"/>
    <n v="3739.45"/>
    <s v="2025.09.22 19:45:27"/>
    <n v="3739.45"/>
    <n v="0"/>
    <n v="0"/>
    <n v="1.5"/>
    <x v="1"/>
    <d v="2025-09-22T00:00:00"/>
    <s v="19"/>
    <x v="18"/>
    <s v="Mon"/>
    <d v="2025-09-22T19:35:16"/>
    <x v="1261"/>
    <x v="5"/>
    <x v="4"/>
    <x v="5"/>
    <n v="0.15000000000000002"/>
    <n v="0.30000000000000004"/>
    <n v="0.44999999999999996"/>
    <n v="-3"/>
  </r>
  <r>
    <d v="2025-09-22T19:46:16"/>
    <n v="444539153"/>
    <s v="GOLD#"/>
    <s v="buy"/>
    <s v="0.01"/>
    <n v="3739"/>
    <n v="3738.72"/>
    <n v="3740.52"/>
    <s v="2025.09.22 20:09:43"/>
    <n v="3740.58"/>
    <n v="0"/>
    <n v="0"/>
    <n v="1.58"/>
    <x v="1"/>
    <d v="2025-09-22T00:00:00"/>
    <s v="19"/>
    <x v="6"/>
    <s v="Mon"/>
    <d v="2025-09-22T19:46:16"/>
    <x v="1262"/>
    <x v="5"/>
    <x v="4"/>
    <x v="5"/>
    <n v="0.15800000000000003"/>
    <n v="0.31600000000000006"/>
    <n v="0.47399999999999998"/>
    <n v="-3"/>
  </r>
  <r>
    <d v="2025-09-22T19:46:16"/>
    <n v="444539154"/>
    <s v="GOLD#"/>
    <s v="buy"/>
    <s v="0.01"/>
    <n v="3738.99"/>
    <n v="3738.72"/>
    <n v="3740.5"/>
    <s v="2025.09.22 20:09:43"/>
    <n v="3740.58"/>
    <n v="0"/>
    <n v="0"/>
    <n v="1.59"/>
    <x v="1"/>
    <d v="2025-09-22T00:00:00"/>
    <s v="19"/>
    <x v="20"/>
    <s v="Mon"/>
    <d v="2025-09-22T19:46:16"/>
    <x v="1262"/>
    <x v="5"/>
    <x v="4"/>
    <x v="5"/>
    <n v="0.15900000000000003"/>
    <n v="0.31800000000000006"/>
    <n v="0.47699999999999998"/>
    <n v="-3"/>
  </r>
  <r>
    <d v="2025-09-22T19:46:17"/>
    <n v="444539155"/>
    <s v="GOLD#"/>
    <s v="buy"/>
    <s v="0.01"/>
    <n v="3738.99"/>
    <n v="3736.8"/>
    <n v="3740.5"/>
    <s v="2025.09.22 19:51:17"/>
    <n v="3736.8"/>
    <n v="0"/>
    <n v="0"/>
    <n v="-2.19"/>
    <x v="0"/>
    <d v="2025-09-22T00:00:00"/>
    <s v="19"/>
    <x v="18"/>
    <s v="Mon"/>
    <d v="2025-09-22T19:46:17"/>
    <x v="1263"/>
    <x v="5"/>
    <x v="4"/>
    <x v="5"/>
    <n v="-0.219"/>
    <n v="-0.438"/>
    <n v="-0.65699999999999992"/>
    <n v="-3"/>
  </r>
  <r>
    <d v="2025-09-22T19:46:17"/>
    <n v="444539157"/>
    <s v="GOLD#"/>
    <s v="buy"/>
    <s v="0.01"/>
    <n v="3738.99"/>
    <n v="3738.72"/>
    <n v="3740.5"/>
    <s v="2025.09.22 20:09:43"/>
    <n v="3740.58"/>
    <n v="0"/>
    <n v="0"/>
    <n v="1.59"/>
    <x v="1"/>
    <d v="2025-09-22T00:00:00"/>
    <s v="19"/>
    <x v="10"/>
    <s v="Mon"/>
    <d v="2025-09-22T19:46:17"/>
    <x v="1263"/>
    <x v="5"/>
    <x v="4"/>
    <x v="5"/>
    <n v="0.15900000000000003"/>
    <n v="0.31800000000000006"/>
    <n v="0.47699999999999998"/>
    <n v="-3"/>
  </r>
  <r>
    <d v="2025-09-22T19:46:17"/>
    <n v="444539158"/>
    <s v="GOLD#"/>
    <s v="buy"/>
    <s v="0.01"/>
    <n v="3738.97"/>
    <n v="3737.5"/>
    <n v="3740.5"/>
    <s v="2025.09.22 19:50:53"/>
    <n v="3737.5"/>
    <n v="0"/>
    <n v="0"/>
    <n v="-1.47"/>
    <x v="0"/>
    <d v="2025-09-22T00:00:00"/>
    <s v="19"/>
    <x v="11"/>
    <s v="Mon"/>
    <d v="2025-09-22T19:46:17"/>
    <x v="1263"/>
    <x v="5"/>
    <x v="4"/>
    <x v="5"/>
    <n v="-0.14699999999999999"/>
    <n v="-0.29399999999999998"/>
    <n v="-0.441"/>
    <n v="-3"/>
  </r>
  <r>
    <d v="2025-09-22T19:46:26"/>
    <n v="444539200"/>
    <s v="GOLD#"/>
    <s v="buy"/>
    <s v="0.01"/>
    <n v="3739.2"/>
    <n v="3739.55"/>
    <m/>
    <s v="2025.09.22 20:12:42"/>
    <n v="3739.55"/>
    <n v="0"/>
    <n v="0"/>
    <n v="0.35"/>
    <x v="1"/>
    <d v="2025-09-22T00:00:00"/>
    <s v="19"/>
    <x v="16"/>
    <s v="Mon"/>
    <d v="2025-09-22T19:46:26"/>
    <x v="1264"/>
    <x v="5"/>
    <x v="4"/>
    <x v="5"/>
    <n v="3.4999999999999996E-2"/>
    <n v="6.9999999999999993E-2"/>
    <n v="0.105"/>
    <n v="-3"/>
  </r>
  <r>
    <d v="2025-09-22T19:46:26"/>
    <n v="444539202"/>
    <s v="GOLD#"/>
    <s v="buy"/>
    <s v="0.01"/>
    <n v="3739.2"/>
    <n v="3739.65"/>
    <m/>
    <s v="2025.09.22 20:12:34"/>
    <n v="3739.57"/>
    <n v="0"/>
    <n v="0"/>
    <n v="0.37"/>
    <x v="1"/>
    <d v="2025-09-22T00:00:00"/>
    <s v="19"/>
    <x v="14"/>
    <s v="Mon"/>
    <d v="2025-09-22T19:46:26"/>
    <x v="1264"/>
    <x v="5"/>
    <x v="4"/>
    <x v="5"/>
    <n v="3.6999999999999998E-2"/>
    <n v="7.3999999999999996E-2"/>
    <n v="0.111"/>
    <n v="-3"/>
  </r>
  <r>
    <d v="2025-09-22T19:50:56"/>
    <n v="444539989"/>
    <s v="GOLD#"/>
    <s v="buy"/>
    <s v="0.01"/>
    <n v="3737.49"/>
    <n v="3739.62"/>
    <n v="3743.53"/>
    <s v="2025.09.22 20:30:56"/>
    <n v="3743.65"/>
    <n v="0"/>
    <n v="0"/>
    <n v="6.16"/>
    <x v="1"/>
    <d v="2025-09-22T00:00:00"/>
    <s v="19"/>
    <x v="22"/>
    <s v="Mon"/>
    <d v="2025-09-22T19:50:56"/>
    <x v="1265"/>
    <x v="5"/>
    <x v="4"/>
    <x v="5"/>
    <n v="0.6160000000000001"/>
    <n v="1.2320000000000002"/>
    <n v="1.8479999999999999"/>
    <n v="6.16"/>
  </r>
  <r>
    <d v="2025-09-22T19:59:56"/>
    <n v="444542403"/>
    <s v="GOLD#"/>
    <s v="sell"/>
    <s v="0.01"/>
    <n v="3737.02"/>
    <n v="3740.02"/>
    <n v="3733.52"/>
    <s v="2025.09.22 20:09:16"/>
    <n v="3740.03"/>
    <n v="0"/>
    <n v="0"/>
    <n v="-3.01"/>
    <x v="0"/>
    <d v="2025-09-22T00:00:00"/>
    <s v="19"/>
    <x v="1"/>
    <s v="Mon"/>
    <d v="2025-09-22T19:59:56"/>
    <x v="1266"/>
    <x v="5"/>
    <x v="4"/>
    <x v="5"/>
    <n v="-0.30099999999999999"/>
    <n v="-0.60199999999999998"/>
    <n v="-0.90299999999999991"/>
    <n v="-3"/>
  </r>
  <r>
    <d v="2025-09-22T19:59:56"/>
    <n v="444542404"/>
    <s v="GOLD#"/>
    <s v="sell"/>
    <s v="0.01"/>
    <n v="3737.02"/>
    <n v="3740.02"/>
    <n v="3734.82"/>
    <s v="2025.09.22 20:09:16"/>
    <n v="3740.03"/>
    <n v="0"/>
    <n v="0"/>
    <n v="-3.01"/>
    <x v="0"/>
    <d v="2025-09-22T00:00:00"/>
    <s v="19"/>
    <x v="17"/>
    <s v="Mon"/>
    <d v="2025-09-22T19:59:56"/>
    <x v="1266"/>
    <x v="5"/>
    <x v="4"/>
    <x v="5"/>
    <n v="-0.30099999999999999"/>
    <n v="-0.60199999999999998"/>
    <n v="-0.90299999999999991"/>
    <n v="-3"/>
  </r>
  <r>
    <d v="2025-09-22T19:59:57"/>
    <n v="444542405"/>
    <s v="GOLD#"/>
    <s v="sell"/>
    <s v="0.01"/>
    <n v="3736.93"/>
    <n v="3739.52"/>
    <n v="3734.02"/>
    <s v="2025.09.22 20:08:01"/>
    <n v="3739.53"/>
    <n v="0"/>
    <n v="0"/>
    <n v="-2.6"/>
    <x v="0"/>
    <d v="2025-09-22T00:00:00"/>
    <s v="19"/>
    <x v="2"/>
    <s v="Mon"/>
    <d v="2025-09-22T19:59:57"/>
    <x v="1267"/>
    <x v="5"/>
    <x v="4"/>
    <x v="5"/>
    <n v="-0.26"/>
    <n v="-0.52"/>
    <n v="-0.78"/>
    <n v="-3"/>
  </r>
  <r>
    <d v="2025-09-22T19:59:57"/>
    <n v="444542407"/>
    <s v="GOLD#"/>
    <s v="sell"/>
    <s v="0.01"/>
    <n v="3736.93"/>
    <n v="3740.02"/>
    <n v="3734.02"/>
    <s v="2025.09.22 20:09:16"/>
    <n v="3740.03"/>
    <n v="0"/>
    <n v="0"/>
    <n v="-3.1"/>
    <x v="0"/>
    <d v="2025-09-22T00:00:00"/>
    <s v="19"/>
    <x v="0"/>
    <s v="Mon"/>
    <d v="2025-09-22T19:59:57"/>
    <x v="1267"/>
    <x v="5"/>
    <x v="4"/>
    <x v="5"/>
    <n v="-0.31000000000000005"/>
    <n v="-0.62000000000000011"/>
    <n v="-0.92999999999999994"/>
    <n v="-3"/>
  </r>
  <r>
    <d v="2025-09-22T19:59:57"/>
    <n v="444542408"/>
    <s v="GOLD#"/>
    <s v="sell"/>
    <s v="0.01"/>
    <n v="3736.93"/>
    <n v="3738.52"/>
    <n v="3735.52"/>
    <s v="2025.09.22 20:03:06"/>
    <n v="3738.52"/>
    <n v="0"/>
    <n v="0"/>
    <n v="-1.59"/>
    <x v="0"/>
    <d v="2025-09-22T00:00:00"/>
    <s v="19"/>
    <x v="11"/>
    <s v="Mon"/>
    <d v="2025-09-22T19:59:57"/>
    <x v="1267"/>
    <x v="5"/>
    <x v="4"/>
    <x v="5"/>
    <n v="-0.15900000000000003"/>
    <n v="-0.31800000000000006"/>
    <n v="-0.47699999999999998"/>
    <n v="-3"/>
  </r>
  <r>
    <d v="2025-09-22T19:59:57"/>
    <n v="444542410"/>
    <s v="GOLD#"/>
    <s v="sell"/>
    <s v="0.01"/>
    <n v="3737"/>
    <n v="3739.22"/>
    <n v="3735.52"/>
    <s v="2025.09.22 20:06:36"/>
    <n v="3739.24"/>
    <n v="0"/>
    <n v="0"/>
    <n v="-2.2400000000000002"/>
    <x v="0"/>
    <d v="2025-09-22T00:00:00"/>
    <s v="19"/>
    <x v="18"/>
    <s v="Mon"/>
    <d v="2025-09-22T19:59:57"/>
    <x v="1267"/>
    <x v="5"/>
    <x v="4"/>
    <x v="5"/>
    <n v="-0.22400000000000003"/>
    <n v="-0.44800000000000006"/>
    <n v="-0.67200000000000004"/>
    <n v="-3"/>
  </r>
  <r>
    <d v="2025-09-22T20:00:06"/>
    <n v="444542459"/>
    <s v="GOLD#"/>
    <s v="buy"/>
    <s v="0.01"/>
    <n v="3737.71"/>
    <n v="3738.59"/>
    <n v="3741.21"/>
    <s v="2025.09.22 20:21:28"/>
    <n v="3738.59"/>
    <n v="0"/>
    <n v="0"/>
    <n v="0.88"/>
    <x v="1"/>
    <d v="2025-09-22T00:00:00"/>
    <s v="20"/>
    <x v="8"/>
    <s v="Mon"/>
    <d v="2025-09-22T20:00:06"/>
    <x v="1268"/>
    <x v="5"/>
    <x v="5"/>
    <x v="5"/>
    <n v="8.8000000000000009E-2"/>
    <n v="0.17600000000000002"/>
    <n v="0.26400000000000001"/>
    <n v="-3"/>
  </r>
  <r>
    <d v="2025-09-22T20:00:59"/>
    <n v="444542647"/>
    <s v="GOLD#"/>
    <s v="buy"/>
    <s v="0.01"/>
    <n v="3737.81"/>
    <n v="3739.8"/>
    <m/>
    <s v="2025.09.22 20:29:37"/>
    <n v="3739.79"/>
    <n v="0"/>
    <n v="0"/>
    <n v="1.98"/>
    <x v="1"/>
    <d v="2025-09-22T00:00:00"/>
    <s v="20"/>
    <x v="4"/>
    <s v="Mon"/>
    <d v="2025-09-22T20:00:59"/>
    <x v="1269"/>
    <x v="5"/>
    <x v="5"/>
    <x v="5"/>
    <n v="0.19800000000000001"/>
    <n v="0.39600000000000002"/>
    <n v="0.59399999999999997"/>
    <n v="-3"/>
  </r>
  <r>
    <d v="2025-09-22T20:00:59"/>
    <n v="444542648"/>
    <s v="GOLD#"/>
    <s v="buy"/>
    <s v="0.01"/>
    <n v="3737.81"/>
    <n v="3739.84"/>
    <n v="3743.81"/>
    <s v="2025.09.22 20:29:37"/>
    <n v="3739.79"/>
    <n v="0"/>
    <n v="0"/>
    <n v="1.98"/>
    <x v="1"/>
    <d v="2025-09-22T00:00:00"/>
    <s v="20"/>
    <x v="5"/>
    <s v="Mon"/>
    <d v="2025-09-22T20:00:59"/>
    <x v="1269"/>
    <x v="5"/>
    <x v="5"/>
    <x v="5"/>
    <n v="0.19800000000000001"/>
    <n v="0.39600000000000002"/>
    <n v="0.59399999999999997"/>
    <n v="-3"/>
  </r>
  <r>
    <d v="2025-09-22T20:01:56"/>
    <n v="444542836"/>
    <s v="GOLD#"/>
    <s v="buy"/>
    <s v="0.01"/>
    <n v="3737.89"/>
    <n v="3739.85"/>
    <m/>
    <s v="2025.09.22 20:29:37"/>
    <n v="3739.79"/>
    <n v="0"/>
    <n v="0"/>
    <n v="1.9"/>
    <x v="1"/>
    <d v="2025-09-22T00:00:00"/>
    <s v="20"/>
    <x v="23"/>
    <s v="Mon"/>
    <d v="2025-09-22T20:01:56"/>
    <x v="1270"/>
    <x v="5"/>
    <x v="5"/>
    <x v="5"/>
    <n v="0.19"/>
    <n v="0.38"/>
    <n v="0.56999999999999995"/>
    <n v="-3"/>
  </r>
  <r>
    <d v="2025-09-22T20:01:56"/>
    <n v="444542837"/>
    <s v="GOLD#"/>
    <s v="buy"/>
    <s v="0.01"/>
    <n v="3737.89"/>
    <n v="3739.85"/>
    <n v="3743.9"/>
    <s v="2025.09.22 20:29:37"/>
    <n v="3739.79"/>
    <n v="0"/>
    <n v="0"/>
    <n v="1.9"/>
    <x v="1"/>
    <d v="2025-09-22T00:00:00"/>
    <s v="20"/>
    <x v="24"/>
    <s v="Mon"/>
    <d v="2025-09-22T20:01:56"/>
    <x v="1270"/>
    <x v="5"/>
    <x v="5"/>
    <x v="5"/>
    <n v="0.19"/>
    <n v="0.38"/>
    <n v="0.56999999999999995"/>
    <n v="-3"/>
  </r>
  <r>
    <d v="2025-09-22T20:01:57"/>
    <n v="444542838"/>
    <s v="GOLD#"/>
    <s v="buy"/>
    <s v="0.01"/>
    <n v="3737.89"/>
    <n v="3739.45"/>
    <n v="3742.39"/>
    <s v="2025.09.22 20:30:51"/>
    <n v="3742.42"/>
    <n v="0"/>
    <n v="0"/>
    <n v="4.53"/>
    <x v="1"/>
    <d v="2025-09-22T00:00:00"/>
    <s v="20"/>
    <x v="21"/>
    <s v="Mon"/>
    <d v="2025-09-22T20:01:57"/>
    <x v="1271"/>
    <x v="5"/>
    <x v="5"/>
    <x v="5"/>
    <n v="0.45300000000000007"/>
    <n v="0.90600000000000014"/>
    <n v="1.359"/>
    <n v="4.53"/>
  </r>
  <r>
    <d v="2025-09-22T20:01:57"/>
    <n v="444542839"/>
    <s v="GOLD#"/>
    <s v="buy"/>
    <s v="0.01"/>
    <n v="3737.89"/>
    <n v="3739.48"/>
    <n v="3742.39"/>
    <s v="2025.09.22 20:30:51"/>
    <n v="3742.42"/>
    <n v="0"/>
    <n v="0"/>
    <n v="4.53"/>
    <x v="1"/>
    <d v="2025-09-22T00:00:00"/>
    <s v="20"/>
    <x v="3"/>
    <s v="Mon"/>
    <d v="2025-09-22T20:01:57"/>
    <x v="1271"/>
    <x v="5"/>
    <x v="5"/>
    <x v="5"/>
    <n v="0.45300000000000007"/>
    <n v="0.90600000000000014"/>
    <n v="1.359"/>
    <n v="4.53"/>
  </r>
  <r>
    <d v="2025-09-22T20:12:26"/>
    <n v="444547215"/>
    <s v="GOLD#"/>
    <s v="buy"/>
    <s v="0.01"/>
    <n v="3739.97"/>
    <n v="3740.04"/>
    <n v="3741.47"/>
    <s v="2025.09.22 20:28:41"/>
    <n v="3741.52"/>
    <n v="0"/>
    <n v="0"/>
    <n v="1.55"/>
    <x v="1"/>
    <d v="2025-09-22T00:00:00"/>
    <s v="20"/>
    <x v="20"/>
    <s v="Mon"/>
    <d v="2025-09-22T20:12:26"/>
    <x v="1272"/>
    <x v="5"/>
    <x v="5"/>
    <x v="5"/>
    <n v="0.15500000000000003"/>
    <n v="0.31000000000000005"/>
    <n v="0.46499999999999997"/>
    <n v="-3"/>
  </r>
  <r>
    <d v="2025-09-22T20:12:26"/>
    <n v="444547216"/>
    <s v="GOLD#"/>
    <s v="buy"/>
    <s v="0.01"/>
    <n v="3739.97"/>
    <n v="3740.07"/>
    <n v="3743.47"/>
    <s v="2025.09.22 20:29:37"/>
    <n v="3739.89"/>
    <n v="0"/>
    <n v="0"/>
    <n v="-0.08"/>
    <x v="0"/>
    <d v="2025-09-22T00:00:00"/>
    <s v="20"/>
    <x v="1"/>
    <s v="Mon"/>
    <d v="2025-09-22T20:12:26"/>
    <x v="1272"/>
    <x v="5"/>
    <x v="5"/>
    <x v="5"/>
    <n v="-8.0000000000000002E-3"/>
    <n v="-1.6E-2"/>
    <n v="-2.4E-2"/>
    <n v="-3"/>
  </r>
  <r>
    <d v="2025-09-22T20:12:27"/>
    <n v="444547219"/>
    <s v="GOLD#"/>
    <s v="buy"/>
    <s v="0.01"/>
    <n v="3739.97"/>
    <n v="3740.03"/>
    <n v="3741.47"/>
    <s v="2025.09.22 20:28:41"/>
    <n v="3741.52"/>
    <n v="0"/>
    <n v="0"/>
    <n v="1.55"/>
    <x v="1"/>
    <d v="2025-09-22T00:00:00"/>
    <s v="20"/>
    <x v="11"/>
    <s v="Mon"/>
    <d v="2025-09-22T20:12:27"/>
    <x v="1273"/>
    <x v="5"/>
    <x v="5"/>
    <x v="5"/>
    <n v="0.15500000000000003"/>
    <n v="0.31000000000000005"/>
    <n v="0.46499999999999997"/>
    <n v="-3"/>
  </r>
  <r>
    <d v="2025-09-22T20:12:27"/>
    <n v="444547220"/>
    <s v="GOLD#"/>
    <s v="buy"/>
    <s v="0.01"/>
    <n v="3740.02"/>
    <n v="3740.08"/>
    <n v="3742.97"/>
    <s v="2025.09.22 20:29:37"/>
    <n v="3739.89"/>
    <n v="0"/>
    <n v="0"/>
    <n v="-0.13"/>
    <x v="0"/>
    <d v="2025-09-22T00:00:00"/>
    <s v="20"/>
    <x v="2"/>
    <s v="Mon"/>
    <d v="2025-09-22T20:12:27"/>
    <x v="1273"/>
    <x v="5"/>
    <x v="5"/>
    <x v="5"/>
    <n v="-1.3000000000000001E-2"/>
    <n v="-2.6000000000000002E-2"/>
    <n v="-3.9E-2"/>
    <n v="-3"/>
  </r>
  <r>
    <d v="2025-09-22T20:12:27"/>
    <n v="444547221"/>
    <s v="GOLD#"/>
    <s v="buy"/>
    <s v="0.01"/>
    <n v="3740.02"/>
    <n v="3736.97"/>
    <n v="3742.17"/>
    <s v="2025.09.22 20:30:51"/>
    <n v="3742.42"/>
    <n v="0"/>
    <n v="0"/>
    <n v="2.4"/>
    <x v="1"/>
    <d v="2025-09-22T00:00:00"/>
    <s v="20"/>
    <x v="17"/>
    <s v="Mon"/>
    <d v="2025-09-22T20:12:27"/>
    <x v="1273"/>
    <x v="5"/>
    <x v="5"/>
    <x v="5"/>
    <n v="0.24"/>
    <n v="0.48"/>
    <n v="0.72"/>
    <n v="-3"/>
  </r>
  <r>
    <d v="2025-09-22T20:12:27"/>
    <n v="444547222"/>
    <s v="GOLD#"/>
    <s v="buy"/>
    <s v="0.01"/>
    <n v="3740.02"/>
    <n v="3737.77"/>
    <n v="3742.97"/>
    <s v="2025.09.22 20:30:55"/>
    <n v="3743.12"/>
    <n v="0"/>
    <n v="0"/>
    <n v="3.1"/>
    <x v="1"/>
    <d v="2025-09-22T00:00:00"/>
    <s v="20"/>
    <x v="19"/>
    <s v="Mon"/>
    <d v="2025-09-22T20:12:27"/>
    <x v="1273"/>
    <x v="5"/>
    <x v="5"/>
    <x v="5"/>
    <n v="0.31000000000000005"/>
    <n v="0.62000000000000011"/>
    <n v="0.92999999999999994"/>
    <n v="3.1"/>
  </r>
  <r>
    <d v="2025-09-22T20:12:28"/>
    <n v="444547223"/>
    <s v="GOLD#"/>
    <s v="buy"/>
    <s v="0.01"/>
    <n v="3740.02"/>
    <n v="3737.77"/>
    <n v="3741.47"/>
    <s v="2025.09.22 20:28:41"/>
    <n v="3741.52"/>
    <n v="0"/>
    <n v="0"/>
    <n v="1.5"/>
    <x v="1"/>
    <d v="2025-09-22T00:00:00"/>
    <s v="20"/>
    <x v="18"/>
    <s v="Mon"/>
    <d v="2025-09-22T20:12:28"/>
    <x v="1274"/>
    <x v="5"/>
    <x v="5"/>
    <x v="5"/>
    <n v="0.15000000000000002"/>
    <n v="0.30000000000000004"/>
    <n v="0.44999999999999996"/>
    <n v="-3"/>
  </r>
  <r>
    <d v="2025-09-22T20:12:28"/>
    <n v="444547224"/>
    <s v="GOLD#"/>
    <s v="buy"/>
    <s v="0.01"/>
    <n v="3740.03"/>
    <n v="3740.08"/>
    <n v="3742.97"/>
    <s v="2025.09.22 20:29:37"/>
    <n v="3739.89"/>
    <n v="0"/>
    <n v="0"/>
    <n v="-0.14000000000000001"/>
    <x v="0"/>
    <d v="2025-09-22T00:00:00"/>
    <s v="20"/>
    <x v="0"/>
    <s v="Mon"/>
    <d v="2025-09-22T20:12:28"/>
    <x v="1274"/>
    <x v="5"/>
    <x v="5"/>
    <x v="5"/>
    <n v="-1.4000000000000002E-2"/>
    <n v="-2.8000000000000004E-2"/>
    <n v="-4.2000000000000003E-2"/>
    <n v="-3"/>
  </r>
  <r>
    <d v="2025-09-22T20:12:28"/>
    <n v="444547227"/>
    <s v="GOLD#"/>
    <s v="buy"/>
    <s v="0.01"/>
    <n v="3740.02"/>
    <n v="3736.97"/>
    <n v="3741.47"/>
    <s v="2025.09.22 20:28:41"/>
    <n v="3741.52"/>
    <n v="0"/>
    <n v="0"/>
    <n v="1.5"/>
    <x v="1"/>
    <d v="2025-09-22T00:00:00"/>
    <s v="20"/>
    <x v="6"/>
    <s v="Mon"/>
    <d v="2025-09-22T20:12:28"/>
    <x v="1274"/>
    <x v="5"/>
    <x v="5"/>
    <x v="5"/>
    <n v="0.15000000000000002"/>
    <n v="0.30000000000000004"/>
    <n v="0.44999999999999996"/>
    <n v="-3"/>
  </r>
  <r>
    <d v="2025-09-22T20:12:28"/>
    <n v="444547229"/>
    <s v="GOLD#"/>
    <s v="buy"/>
    <s v="0.01"/>
    <n v="3740.02"/>
    <n v="3736.97"/>
    <n v="3741.47"/>
    <s v="2025.09.22 20:28:41"/>
    <n v="3741.52"/>
    <n v="0"/>
    <n v="0"/>
    <n v="1.5"/>
    <x v="1"/>
    <d v="2025-09-22T00:00:00"/>
    <s v="20"/>
    <x v="10"/>
    <s v="Mon"/>
    <d v="2025-09-22T20:12:28"/>
    <x v="1274"/>
    <x v="5"/>
    <x v="5"/>
    <x v="5"/>
    <n v="0.15000000000000002"/>
    <n v="0.30000000000000004"/>
    <n v="0.44999999999999996"/>
    <n v="-3"/>
  </r>
  <r>
    <d v="2025-09-22T20:12:29"/>
    <n v="444547233"/>
    <s v="GOLD#"/>
    <s v="buy"/>
    <s v="0.01"/>
    <n v="3740.03"/>
    <n v="3736.97"/>
    <n v="3743.47"/>
    <s v="2025.09.22 20:30:56"/>
    <n v="3743.5"/>
    <n v="0"/>
    <n v="0"/>
    <n v="3.47"/>
    <x v="1"/>
    <d v="2025-09-22T00:00:00"/>
    <s v="20"/>
    <x v="12"/>
    <s v="Mon"/>
    <d v="2025-09-22T20:12:29"/>
    <x v="1275"/>
    <x v="5"/>
    <x v="5"/>
    <x v="5"/>
    <n v="0.34700000000000003"/>
    <n v="0.69400000000000006"/>
    <n v="1.0409999999999999"/>
    <n v="3.47"/>
  </r>
  <r>
    <d v="2025-09-22T20:12:36"/>
    <n v="444547251"/>
    <s v="GOLD#"/>
    <s v="buy"/>
    <s v="0.01"/>
    <n v="3739.83"/>
    <n v="3740.59"/>
    <m/>
    <s v="2025.09.22 20:29:01"/>
    <n v="3740.55"/>
    <n v="0"/>
    <n v="0"/>
    <n v="0.72"/>
    <x v="1"/>
    <d v="2025-09-22T00:00:00"/>
    <s v="20"/>
    <x v="14"/>
    <s v="Mon"/>
    <d v="2025-09-22T20:12:36"/>
    <x v="1276"/>
    <x v="5"/>
    <x v="5"/>
    <x v="5"/>
    <n v="7.1999999999999995E-2"/>
    <n v="0.14399999999999999"/>
    <n v="0.216"/>
    <n v="-3"/>
  </r>
  <r>
    <d v="2025-09-22T20:12:36"/>
    <n v="444547253"/>
    <s v="GOLD#"/>
    <s v="buy"/>
    <s v="0.01"/>
    <n v="3739.83"/>
    <n v="3742.45"/>
    <m/>
    <s v="2025.09.22 20:32:15"/>
    <n v="3742.45"/>
    <n v="0"/>
    <n v="0"/>
    <n v="2.62"/>
    <x v="1"/>
    <d v="2025-09-22T00:00:00"/>
    <s v="20"/>
    <x v="15"/>
    <s v="Mon"/>
    <d v="2025-09-22T20:12:36"/>
    <x v="1276"/>
    <x v="5"/>
    <x v="5"/>
    <x v="5"/>
    <n v="0.26200000000000001"/>
    <n v="0.52400000000000002"/>
    <n v="0.78600000000000003"/>
    <n v="-3"/>
  </r>
  <r>
    <d v="2025-09-22T20:12:56"/>
    <n v="444547345"/>
    <s v="GOLD#"/>
    <s v="buy"/>
    <s v="0.01"/>
    <n v="3739.87"/>
    <n v="3740.64"/>
    <m/>
    <s v="2025.09.22 20:29:01"/>
    <n v="3740.55"/>
    <n v="0"/>
    <n v="0"/>
    <n v="0.68"/>
    <x v="1"/>
    <d v="2025-09-22T00:00:00"/>
    <s v="20"/>
    <x v="16"/>
    <s v="Mon"/>
    <d v="2025-09-22T20:12:56"/>
    <x v="1277"/>
    <x v="5"/>
    <x v="5"/>
    <x v="5"/>
    <n v="6.8000000000000005E-2"/>
    <n v="0.13600000000000001"/>
    <n v="0.20400000000000001"/>
    <n v="-3"/>
  </r>
  <r>
    <d v="2025-09-22T20:15:36"/>
    <n v="444547913"/>
    <s v="GOLD#"/>
    <s v="buy"/>
    <s v="0.01"/>
    <n v="3739.76"/>
    <n v="3736.75"/>
    <n v="3743.25"/>
    <s v="2025.09.22 20:30:56"/>
    <n v="3743.25"/>
    <n v="0"/>
    <n v="0"/>
    <n v="3.49"/>
    <x v="1"/>
    <d v="2025-09-22T00:00:00"/>
    <s v="20"/>
    <x v="9"/>
    <s v="Mon"/>
    <d v="2025-09-22T20:15:36"/>
    <x v="1278"/>
    <x v="5"/>
    <x v="5"/>
    <x v="5"/>
    <n v="0.34900000000000003"/>
    <n v="0.69800000000000006"/>
    <n v="1.0469999999999999"/>
    <n v="3.49"/>
  </r>
  <r>
    <d v="2025-09-22T20:22:46"/>
    <n v="444549652"/>
    <s v="GOLD#"/>
    <s v="buy"/>
    <s v="0.01"/>
    <n v="3739.4"/>
    <n v="3736.4"/>
    <n v="3742.9"/>
    <s v="2025.09.22 20:30:55"/>
    <n v="3742.9"/>
    <n v="0"/>
    <n v="0"/>
    <n v="3.5"/>
    <x v="1"/>
    <d v="2025-09-22T00:00:00"/>
    <s v="20"/>
    <x v="8"/>
    <s v="Mon"/>
    <d v="2025-09-22T20:22:46"/>
    <x v="1279"/>
    <x v="5"/>
    <x v="5"/>
    <x v="5"/>
    <n v="0.35000000000000003"/>
    <n v="0.70000000000000007"/>
    <n v="1.05"/>
    <n v="3.5"/>
  </r>
  <r>
    <d v="2025-09-22T20:29:06"/>
    <n v="444551237"/>
    <s v="GOLD#"/>
    <s v="buy"/>
    <s v="0.01"/>
    <n v="3740.65"/>
    <n v="3742.36"/>
    <m/>
    <s v="2025.09.22 20:33:07"/>
    <n v="3742.34"/>
    <n v="0"/>
    <n v="0"/>
    <n v="1.69"/>
    <x v="1"/>
    <d v="2025-09-22T00:00:00"/>
    <s v="20"/>
    <x v="16"/>
    <s v="Mon"/>
    <d v="2025-09-22T20:29:06"/>
    <x v="1280"/>
    <x v="5"/>
    <x v="5"/>
    <x v="5"/>
    <n v="0.16900000000000001"/>
    <n v="0.33800000000000002"/>
    <n v="0.50700000000000001"/>
    <n v="-3"/>
  </r>
  <r>
    <d v="2025-09-22T20:29:06"/>
    <n v="444551238"/>
    <s v="GOLD#"/>
    <s v="buy"/>
    <s v="0.01"/>
    <n v="3740.66"/>
    <n v="3742.5"/>
    <m/>
    <s v="2025.09.22 20:32:15"/>
    <n v="3742.47"/>
    <n v="0"/>
    <n v="0"/>
    <n v="1.81"/>
    <x v="1"/>
    <d v="2025-09-22T00:00:00"/>
    <s v="20"/>
    <x v="14"/>
    <s v="Mon"/>
    <d v="2025-09-22T20:29:06"/>
    <x v="1280"/>
    <x v="5"/>
    <x v="5"/>
    <x v="5"/>
    <n v="0.18100000000000002"/>
    <n v="0.36200000000000004"/>
    <n v="0.54300000000000004"/>
    <n v="-3"/>
  </r>
  <r>
    <d v="2025-09-22T20:29:16"/>
    <n v="444551288"/>
    <s v="GOLD#"/>
    <s v="buy"/>
    <s v="0.01"/>
    <n v="3740.85"/>
    <n v="3738.6"/>
    <n v="3742.3"/>
    <s v="2025.09.22 20:30:51"/>
    <n v="3742.42"/>
    <n v="0"/>
    <n v="0"/>
    <n v="1.57"/>
    <x v="1"/>
    <d v="2025-09-22T00:00:00"/>
    <s v="20"/>
    <x v="18"/>
    <s v="Mon"/>
    <d v="2025-09-22T20:29:16"/>
    <x v="1281"/>
    <x v="5"/>
    <x v="5"/>
    <x v="5"/>
    <n v="0.15700000000000003"/>
    <n v="0.31400000000000006"/>
    <n v="0.47099999999999997"/>
    <n v="-3"/>
  </r>
  <r>
    <d v="2025-09-22T20:29:16"/>
    <n v="444551289"/>
    <s v="GOLD#"/>
    <s v="buy"/>
    <s v="0.01"/>
    <n v="3740.88"/>
    <n v="3737.85"/>
    <n v="3742.35"/>
    <s v="2025.09.22 20:30:51"/>
    <n v="3742.42"/>
    <n v="0"/>
    <n v="0"/>
    <n v="1.54"/>
    <x v="1"/>
    <d v="2025-09-22T00:00:00"/>
    <s v="20"/>
    <x v="6"/>
    <s v="Mon"/>
    <d v="2025-09-22T20:29:16"/>
    <x v="1281"/>
    <x v="5"/>
    <x v="5"/>
    <x v="5"/>
    <n v="0.15400000000000003"/>
    <n v="0.30800000000000005"/>
    <n v="0.46199999999999997"/>
    <n v="-3"/>
  </r>
  <r>
    <d v="2025-09-22T20:29:17"/>
    <n v="444551291"/>
    <s v="GOLD#"/>
    <s v="buy"/>
    <s v="0.01"/>
    <n v="3740.92"/>
    <n v="3737.85"/>
    <n v="3742.35"/>
    <s v="2025.09.22 20:30:51"/>
    <n v="3742.42"/>
    <n v="0"/>
    <n v="0"/>
    <n v="1.5"/>
    <x v="1"/>
    <d v="2025-09-22T00:00:00"/>
    <s v="20"/>
    <x v="20"/>
    <s v="Mon"/>
    <d v="2025-09-22T20:29:17"/>
    <x v="1282"/>
    <x v="5"/>
    <x v="5"/>
    <x v="5"/>
    <n v="0.15000000000000002"/>
    <n v="0.30000000000000004"/>
    <n v="0.44999999999999996"/>
    <n v="-3"/>
  </r>
  <r>
    <d v="2025-09-22T20:29:56"/>
    <n v="444551445"/>
    <s v="GOLD#"/>
    <s v="buy"/>
    <s v="0.01"/>
    <n v="3740.32"/>
    <n v="3745.96"/>
    <m/>
    <s v="2025.09.22 21:05:39"/>
    <n v="3745.92"/>
    <n v="0"/>
    <n v="0"/>
    <n v="5.6"/>
    <x v="1"/>
    <d v="2025-09-22T00:00:00"/>
    <s v="20"/>
    <x v="23"/>
    <s v="Mon"/>
    <d v="2025-09-22T20:29:56"/>
    <x v="1283"/>
    <x v="5"/>
    <x v="5"/>
    <x v="5"/>
    <n v="0.55999999999999994"/>
    <n v="1.1199999999999999"/>
    <n v="1.68"/>
    <n v="5.6"/>
  </r>
  <r>
    <d v="2025-09-22T20:29:57"/>
    <n v="444551448"/>
    <s v="GOLD#"/>
    <s v="buy"/>
    <s v="0.01"/>
    <n v="3740.24"/>
    <n v="3743.92"/>
    <n v="3746.32"/>
    <s v="2025.09.22 20:46:00"/>
    <n v="3746.35"/>
    <n v="0"/>
    <n v="0"/>
    <n v="6.11"/>
    <x v="1"/>
    <d v="2025-09-22T00:00:00"/>
    <s v="20"/>
    <x v="24"/>
    <s v="Mon"/>
    <d v="2025-09-22T20:29:57"/>
    <x v="1284"/>
    <x v="5"/>
    <x v="5"/>
    <x v="5"/>
    <n v="0.6110000000000001"/>
    <n v="1.2220000000000002"/>
    <n v="1.833"/>
    <n v="6.11"/>
  </r>
  <r>
    <d v="2025-09-22T20:29:57"/>
    <n v="444551450"/>
    <s v="GOLD#"/>
    <s v="buy"/>
    <s v="0.01"/>
    <n v="3740.23"/>
    <n v="3745.96"/>
    <m/>
    <s v="2025.09.22 21:05:39"/>
    <n v="3745.92"/>
    <n v="0"/>
    <n v="0"/>
    <n v="5.69"/>
    <x v="1"/>
    <d v="2025-09-22T00:00:00"/>
    <s v="20"/>
    <x v="4"/>
    <s v="Mon"/>
    <d v="2025-09-22T20:29:57"/>
    <x v="1284"/>
    <x v="5"/>
    <x v="5"/>
    <x v="5"/>
    <n v="0.56900000000000006"/>
    <n v="1.1380000000000001"/>
    <n v="1.7070000000000001"/>
    <n v="5.69"/>
  </r>
  <r>
    <d v="2025-09-22T20:29:57"/>
    <n v="444551451"/>
    <s v="GOLD#"/>
    <s v="buy"/>
    <s v="0.01"/>
    <n v="3740.27"/>
    <n v="3743.93"/>
    <n v="3746.23"/>
    <s v="2025.09.22 20:46:00"/>
    <n v="3746.35"/>
    <n v="0"/>
    <n v="0"/>
    <n v="6.08"/>
    <x v="1"/>
    <d v="2025-09-22T00:00:00"/>
    <s v="20"/>
    <x v="5"/>
    <s v="Mon"/>
    <d v="2025-09-22T20:29:57"/>
    <x v="1284"/>
    <x v="5"/>
    <x v="5"/>
    <x v="5"/>
    <n v="0.6080000000000001"/>
    <n v="1.2160000000000002"/>
    <n v="1.8239999999999998"/>
    <n v="6.08"/>
  </r>
  <r>
    <d v="2025-09-22T20:32:16"/>
    <n v="444552984"/>
    <s v="GOLD#"/>
    <s v="buy"/>
    <s v="0.01"/>
    <n v="3742.67"/>
    <n v="3745.07"/>
    <m/>
    <s v="2025.09.22 20:42:47"/>
    <n v="3745.07"/>
    <n v="0"/>
    <n v="0"/>
    <n v="2.4"/>
    <x v="1"/>
    <d v="2025-09-22T00:00:00"/>
    <s v="20"/>
    <x v="15"/>
    <s v="Mon"/>
    <d v="2025-09-22T20:32:16"/>
    <x v="1285"/>
    <x v="5"/>
    <x v="5"/>
    <x v="5"/>
    <n v="0.24"/>
    <n v="0.48"/>
    <n v="0.72"/>
    <n v="-3"/>
  </r>
  <r>
    <d v="2025-09-22T20:32:16"/>
    <n v="444552987"/>
    <s v="GOLD#"/>
    <s v="buy"/>
    <s v="0.01"/>
    <n v="3742.66"/>
    <n v="3745.12"/>
    <m/>
    <s v="2025.09.22 20:42:47"/>
    <n v="3745.07"/>
    <n v="0"/>
    <n v="0"/>
    <n v="2.41"/>
    <x v="1"/>
    <d v="2025-09-22T00:00:00"/>
    <s v="20"/>
    <x v="14"/>
    <s v="Mon"/>
    <d v="2025-09-22T20:32:16"/>
    <x v="1285"/>
    <x v="5"/>
    <x v="5"/>
    <x v="5"/>
    <n v="0.24100000000000002"/>
    <n v="0.48200000000000004"/>
    <n v="0.72299999999999998"/>
    <n v="-3"/>
  </r>
  <r>
    <d v="2025-09-22T20:33:16"/>
    <n v="444553202"/>
    <s v="GOLD#"/>
    <s v="buy"/>
    <s v="0.01"/>
    <n v="3742.34"/>
    <n v="3739.34"/>
    <n v="3744.54"/>
    <s v="2025.09.22 20:38:17"/>
    <n v="3744.6"/>
    <n v="0"/>
    <n v="0"/>
    <n v="2.2599999999999998"/>
    <x v="1"/>
    <d v="2025-09-22T00:00:00"/>
    <s v="20"/>
    <x v="17"/>
    <s v="Mon"/>
    <d v="2025-09-22T20:33:16"/>
    <x v="1286"/>
    <x v="5"/>
    <x v="5"/>
    <x v="5"/>
    <n v="0.22599999999999998"/>
    <n v="0.45199999999999996"/>
    <n v="0.67799999999999994"/>
    <n v="-3"/>
  </r>
  <r>
    <d v="2025-09-22T20:33:16"/>
    <n v="444553203"/>
    <s v="GOLD#"/>
    <s v="buy"/>
    <s v="0.01"/>
    <n v="3742.34"/>
    <n v="3743.52"/>
    <n v="3745.84"/>
    <s v="2025.09.22 20:40:03"/>
    <n v="3745.84"/>
    <n v="0"/>
    <n v="0"/>
    <n v="3.5"/>
    <x v="1"/>
    <d v="2025-09-22T00:00:00"/>
    <s v="20"/>
    <x v="1"/>
    <s v="Mon"/>
    <d v="2025-09-22T20:33:16"/>
    <x v="1286"/>
    <x v="5"/>
    <x v="5"/>
    <x v="5"/>
    <n v="0.35000000000000003"/>
    <n v="0.70000000000000007"/>
    <n v="1.05"/>
    <n v="3.5"/>
  </r>
  <r>
    <d v="2025-09-22T20:33:17"/>
    <n v="444553205"/>
    <s v="GOLD#"/>
    <s v="buy"/>
    <s v="0.01"/>
    <n v="3742.34"/>
    <n v="3743.51"/>
    <n v="3745.34"/>
    <s v="2025.09.22 20:40:01"/>
    <n v="3745.45"/>
    <n v="0"/>
    <n v="0"/>
    <n v="3.11"/>
    <x v="1"/>
    <d v="2025-09-22T00:00:00"/>
    <s v="20"/>
    <x v="2"/>
    <s v="Mon"/>
    <d v="2025-09-22T20:33:17"/>
    <x v="1287"/>
    <x v="5"/>
    <x v="5"/>
    <x v="5"/>
    <n v="0.311"/>
    <n v="0.622"/>
    <n v="0.93299999999999994"/>
    <n v="3.11"/>
  </r>
  <r>
    <d v="2025-09-22T20:33:17"/>
    <n v="444553206"/>
    <s v="GOLD#"/>
    <s v="buy"/>
    <s v="0.01"/>
    <n v="3742.41"/>
    <n v="3740.84"/>
    <n v="3743.84"/>
    <s v="2025.09.22 20:38:00"/>
    <n v="3744.18"/>
    <n v="0"/>
    <n v="0"/>
    <n v="1.77"/>
    <x v="1"/>
    <d v="2025-09-22T00:00:00"/>
    <s v="20"/>
    <x v="11"/>
    <s v="Mon"/>
    <d v="2025-09-22T20:33:17"/>
    <x v="1287"/>
    <x v="5"/>
    <x v="5"/>
    <x v="5"/>
    <n v="0.17700000000000002"/>
    <n v="0.35400000000000004"/>
    <n v="0.53100000000000003"/>
    <n v="-3"/>
  </r>
  <r>
    <d v="2025-09-22T20:33:17"/>
    <n v="444553208"/>
    <s v="GOLD#"/>
    <s v="buy"/>
    <s v="0.01"/>
    <n v="3742.37"/>
    <n v="3739.34"/>
    <n v="3743.84"/>
    <s v="2025.09.22 20:38:00"/>
    <n v="3744.18"/>
    <n v="0"/>
    <n v="0"/>
    <n v="1.81"/>
    <x v="1"/>
    <d v="2025-09-22T00:00:00"/>
    <s v="20"/>
    <x v="6"/>
    <s v="Mon"/>
    <d v="2025-09-22T20:33:17"/>
    <x v="1287"/>
    <x v="5"/>
    <x v="5"/>
    <x v="5"/>
    <n v="0.18100000000000002"/>
    <n v="0.36200000000000004"/>
    <n v="0.54300000000000004"/>
    <n v="-3"/>
  </r>
  <r>
    <d v="2025-09-22T20:33:17"/>
    <n v="444553209"/>
    <s v="GOLD#"/>
    <s v="buy"/>
    <s v="0.01"/>
    <n v="3742.35"/>
    <n v="3739.34"/>
    <n v="3743.84"/>
    <s v="2025.09.22 20:38:00"/>
    <n v="3744.18"/>
    <n v="0"/>
    <n v="0"/>
    <n v="1.83"/>
    <x v="1"/>
    <d v="2025-09-22T00:00:00"/>
    <s v="20"/>
    <x v="20"/>
    <s v="Mon"/>
    <d v="2025-09-22T20:33:17"/>
    <x v="1287"/>
    <x v="5"/>
    <x v="5"/>
    <x v="5"/>
    <n v="0.18300000000000002"/>
    <n v="0.36600000000000005"/>
    <n v="0.54900000000000004"/>
    <n v="-3"/>
  </r>
  <r>
    <d v="2025-09-22T20:33:18"/>
    <n v="444553210"/>
    <s v="GOLD#"/>
    <s v="buy"/>
    <s v="0.01"/>
    <n v="3742.3"/>
    <n v="3739.34"/>
    <n v="3745.84"/>
    <s v="2025.09.22 20:40:03"/>
    <n v="3745.84"/>
    <n v="0"/>
    <n v="0"/>
    <n v="3.54"/>
    <x v="1"/>
    <d v="2025-09-22T00:00:00"/>
    <s v="20"/>
    <x v="12"/>
    <s v="Mon"/>
    <d v="2025-09-22T20:33:18"/>
    <x v="1288"/>
    <x v="5"/>
    <x v="5"/>
    <x v="5"/>
    <n v="0.35400000000000004"/>
    <n v="0.70800000000000007"/>
    <n v="1.0620000000000001"/>
    <n v="3.54"/>
  </r>
  <r>
    <d v="2025-09-22T20:33:18"/>
    <n v="444553211"/>
    <s v="GOLD#"/>
    <s v="buy"/>
    <s v="0.01"/>
    <n v="3742.3"/>
    <n v="3743.15"/>
    <n v="3745.34"/>
    <s v="2025.09.22 20:40:01"/>
    <n v="3745.45"/>
    <n v="0"/>
    <n v="0"/>
    <n v="3.15"/>
    <x v="1"/>
    <d v="2025-09-22T00:00:00"/>
    <s v="20"/>
    <x v="19"/>
    <s v="Mon"/>
    <d v="2025-09-22T20:33:18"/>
    <x v="1288"/>
    <x v="5"/>
    <x v="5"/>
    <x v="5"/>
    <n v="0.315"/>
    <n v="0.63"/>
    <n v="0.94499999999999995"/>
    <n v="3.15"/>
  </r>
  <r>
    <d v="2025-09-22T20:33:18"/>
    <n v="444553212"/>
    <s v="GOLD#"/>
    <s v="buy"/>
    <s v="0.01"/>
    <n v="3742.29"/>
    <n v="3743.51"/>
    <n v="3745.34"/>
    <s v="2025.09.22 20:40:01"/>
    <n v="3745.45"/>
    <n v="0"/>
    <n v="0"/>
    <n v="3.16"/>
    <x v="1"/>
    <d v="2025-09-22T00:00:00"/>
    <s v="20"/>
    <x v="0"/>
    <s v="Mon"/>
    <d v="2025-09-22T20:33:18"/>
    <x v="1288"/>
    <x v="5"/>
    <x v="5"/>
    <x v="5"/>
    <n v="0.31600000000000006"/>
    <n v="0.63200000000000012"/>
    <n v="0.94799999999999995"/>
    <n v="3.16"/>
  </r>
  <r>
    <d v="2025-09-22T20:33:18"/>
    <n v="444553214"/>
    <s v="GOLD#"/>
    <s v="buy"/>
    <s v="0.01"/>
    <n v="3742.31"/>
    <n v="3740.14"/>
    <n v="3743.84"/>
    <s v="2025.09.22 20:38:00"/>
    <n v="3744.18"/>
    <n v="0"/>
    <n v="0"/>
    <n v="1.87"/>
    <x v="1"/>
    <d v="2025-09-22T00:00:00"/>
    <s v="20"/>
    <x v="18"/>
    <s v="Mon"/>
    <d v="2025-09-22T20:33:18"/>
    <x v="1288"/>
    <x v="5"/>
    <x v="5"/>
    <x v="5"/>
    <n v="0.18700000000000003"/>
    <n v="0.37400000000000005"/>
    <n v="0.56100000000000005"/>
    <n v="-3"/>
  </r>
  <r>
    <d v="2025-09-22T20:33:18"/>
    <n v="444553216"/>
    <s v="GOLD#"/>
    <s v="buy"/>
    <s v="0.01"/>
    <n v="3742.32"/>
    <n v="3739.34"/>
    <n v="3743.84"/>
    <s v="2025.09.22 20:38:00"/>
    <n v="3744.18"/>
    <n v="0"/>
    <n v="0"/>
    <n v="1.86"/>
    <x v="1"/>
    <d v="2025-09-22T00:00:00"/>
    <s v="20"/>
    <x v="10"/>
    <s v="Mon"/>
    <d v="2025-09-22T20:33:18"/>
    <x v="1288"/>
    <x v="5"/>
    <x v="5"/>
    <x v="5"/>
    <n v="0.18600000000000003"/>
    <n v="0.37200000000000005"/>
    <n v="0.55800000000000005"/>
    <n v="-3"/>
  </r>
  <r>
    <d v="2025-09-22T20:33:46"/>
    <n v="444553408"/>
    <s v="GOLD#"/>
    <s v="buy"/>
    <s v="0.01"/>
    <n v="3742.65"/>
    <n v="3745.1"/>
    <m/>
    <s v="2025.09.22 20:42:47"/>
    <n v="3745.07"/>
    <n v="0"/>
    <n v="0"/>
    <n v="2.42"/>
    <x v="1"/>
    <d v="2025-09-22T00:00:00"/>
    <s v="20"/>
    <x v="16"/>
    <s v="Mon"/>
    <d v="2025-09-22T20:33:46"/>
    <x v="1289"/>
    <x v="5"/>
    <x v="5"/>
    <x v="5"/>
    <n v="0.24199999999999999"/>
    <n v="0.48399999999999999"/>
    <n v="0.72599999999999998"/>
    <n v="-3"/>
  </r>
  <r>
    <d v="2025-09-22T20:42:56"/>
    <n v="444556379"/>
    <s v="GOLD#"/>
    <s v="buy"/>
    <s v="0.01"/>
    <n v="3745.42"/>
    <n v="3746.57"/>
    <m/>
    <s v="2025.09.22 20:56:19"/>
    <n v="3746.56"/>
    <n v="0"/>
    <n v="0"/>
    <n v="1.1399999999999999"/>
    <x v="1"/>
    <d v="2025-09-22T00:00:00"/>
    <s v="20"/>
    <x v="16"/>
    <s v="Mon"/>
    <d v="2025-09-22T20:42:56"/>
    <x v="1290"/>
    <x v="5"/>
    <x v="5"/>
    <x v="5"/>
    <n v="0.11399999999999999"/>
    <n v="0.22799999999999998"/>
    <n v="0.34199999999999997"/>
    <n v="-3"/>
  </r>
  <r>
    <d v="2025-09-22T20:42:56"/>
    <n v="444556380"/>
    <s v="GOLD#"/>
    <s v="buy"/>
    <s v="0.01"/>
    <n v="3745.42"/>
    <n v="3748"/>
    <m/>
    <s v="2025.09.22 22:03:14"/>
    <n v="3747.96"/>
    <n v="0"/>
    <n v="0"/>
    <n v="2.54"/>
    <x v="1"/>
    <d v="2025-09-22T00:00:00"/>
    <s v="20"/>
    <x v="15"/>
    <s v="Mon"/>
    <d v="2025-09-22T20:42:56"/>
    <x v="1290"/>
    <x v="5"/>
    <x v="5"/>
    <x v="5"/>
    <n v="0.254"/>
    <n v="0.50800000000000001"/>
    <n v="0.76200000000000001"/>
    <n v="-3"/>
  </r>
  <r>
    <d v="2025-09-22T20:42:57"/>
    <n v="444556382"/>
    <s v="GOLD#"/>
    <s v="buy"/>
    <s v="0.01"/>
    <n v="3745.42"/>
    <n v="3746.57"/>
    <m/>
    <s v="2025.09.22 20:56:19"/>
    <n v="3746.56"/>
    <n v="0"/>
    <n v="0"/>
    <n v="1.1399999999999999"/>
    <x v="1"/>
    <d v="2025-09-22T00:00:00"/>
    <s v="20"/>
    <x v="14"/>
    <s v="Mon"/>
    <d v="2025-09-22T20:42:57"/>
    <x v="1291"/>
    <x v="5"/>
    <x v="5"/>
    <x v="5"/>
    <n v="0.11399999999999999"/>
    <n v="0.22799999999999998"/>
    <n v="0.34199999999999997"/>
    <n v="-3"/>
  </r>
  <r>
    <d v="2025-09-22T20:47:16"/>
    <n v="444557861"/>
    <s v="GOLD#"/>
    <s v="buy"/>
    <s v="0.01"/>
    <n v="3745.4"/>
    <n v="3746.17"/>
    <n v="3747.6"/>
    <s v="2025.09.22 21:01:03"/>
    <n v="3746.17"/>
    <n v="0"/>
    <n v="0"/>
    <n v="0.77"/>
    <x v="1"/>
    <d v="2025-09-22T00:00:00"/>
    <s v="20"/>
    <x v="17"/>
    <s v="Mon"/>
    <d v="2025-09-22T20:47:16"/>
    <x v="1292"/>
    <x v="5"/>
    <x v="5"/>
    <x v="5"/>
    <n v="7.7000000000000013E-2"/>
    <n v="0.15400000000000003"/>
    <n v="0.23099999999999998"/>
    <n v="-3"/>
  </r>
  <r>
    <d v="2025-09-22T20:47:16"/>
    <n v="444557862"/>
    <s v="GOLD#"/>
    <s v="buy"/>
    <s v="0.01"/>
    <n v="3745.44"/>
    <n v="3746.34"/>
    <n v="3748.9"/>
    <s v="2025.09.22 21:00:54"/>
    <n v="3746.33"/>
    <n v="0"/>
    <n v="0"/>
    <n v="0.89"/>
    <x v="1"/>
    <d v="2025-09-22T00:00:00"/>
    <s v="20"/>
    <x v="1"/>
    <s v="Mon"/>
    <d v="2025-09-22T20:47:16"/>
    <x v="1292"/>
    <x v="5"/>
    <x v="5"/>
    <x v="5"/>
    <n v="8.900000000000001E-2"/>
    <n v="0.17800000000000002"/>
    <n v="0.26700000000000002"/>
    <n v="-3"/>
  </r>
  <r>
    <d v="2025-09-22T20:47:17"/>
    <n v="444557866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20"/>
    <s v="Mon"/>
    <d v="2025-09-22T20:47:17"/>
    <x v="1293"/>
    <x v="5"/>
    <x v="5"/>
    <x v="5"/>
    <n v="0.13700000000000001"/>
    <n v="0.27400000000000002"/>
    <n v="0.41100000000000003"/>
    <n v="-3"/>
  </r>
  <r>
    <d v="2025-09-22T20:47:17"/>
    <n v="444557868"/>
    <s v="GOLD#"/>
    <s v="buy"/>
    <s v="0.01"/>
    <n v="3745.58"/>
    <n v="3746.31"/>
    <n v="3748.4"/>
    <s v="2025.09.22 21:00:55"/>
    <n v="3746.31"/>
    <n v="0"/>
    <n v="0"/>
    <n v="0.73"/>
    <x v="1"/>
    <d v="2025-09-22T00:00:00"/>
    <s v="20"/>
    <x v="2"/>
    <s v="Mon"/>
    <d v="2025-09-22T20:47:17"/>
    <x v="1293"/>
    <x v="5"/>
    <x v="5"/>
    <x v="5"/>
    <n v="7.2999999999999995E-2"/>
    <n v="0.14599999999999999"/>
    <n v="0.219"/>
    <n v="-3"/>
  </r>
  <r>
    <d v="2025-09-22T20:47:17"/>
    <n v="444557872"/>
    <s v="GOLD#"/>
    <s v="buy"/>
    <s v="0.01"/>
    <n v="3745.56"/>
    <n v="3747.61"/>
    <n v="3748.9"/>
    <s v="2025.09.22 22:05:28"/>
    <n v="3747.6"/>
    <n v="0"/>
    <n v="0"/>
    <n v="2.04"/>
    <x v="1"/>
    <d v="2025-09-22T00:00:00"/>
    <s v="20"/>
    <x v="12"/>
    <s v="Mon"/>
    <d v="2025-09-22T20:47:17"/>
    <x v="1293"/>
    <x v="5"/>
    <x v="5"/>
    <x v="5"/>
    <n v="0.20400000000000001"/>
    <n v="0.40800000000000003"/>
    <n v="0.61199999999999999"/>
    <n v="-3"/>
  </r>
  <r>
    <d v="2025-09-22T20:47:17"/>
    <n v="444557878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10"/>
    <s v="Mon"/>
    <d v="2025-09-22T20:47:17"/>
    <x v="1293"/>
    <x v="5"/>
    <x v="5"/>
    <x v="5"/>
    <n v="0.13700000000000001"/>
    <n v="0.27400000000000002"/>
    <n v="0.41100000000000003"/>
    <n v="-3"/>
  </r>
  <r>
    <d v="2025-09-22T20:47:18"/>
    <n v="444557879"/>
    <s v="GOLD#"/>
    <s v="buy"/>
    <s v="0.01"/>
    <n v="3745.58"/>
    <n v="3743.9"/>
    <n v="3746.9"/>
    <s v="2025.09.22 20:53:24"/>
    <n v="3746.95"/>
    <n v="0"/>
    <n v="0"/>
    <n v="1.37"/>
    <x v="1"/>
    <d v="2025-09-22T00:00:00"/>
    <s v="20"/>
    <x v="11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83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6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84"/>
    <s v="GOLD#"/>
    <s v="buy"/>
    <s v="0.01"/>
    <n v="3745.58"/>
    <n v="3747.34"/>
    <n v="3748.4"/>
    <s v="2025.09.22 22:01:14"/>
    <n v="3748.4"/>
    <n v="0"/>
    <n v="0"/>
    <n v="2.82"/>
    <x v="1"/>
    <d v="2025-09-22T00:00:00"/>
    <s v="20"/>
    <x v="19"/>
    <s v="Mon"/>
    <d v="2025-09-22T20:47:18"/>
    <x v="1294"/>
    <x v="5"/>
    <x v="5"/>
    <x v="5"/>
    <n v="0.28199999999999997"/>
    <n v="0.56399999999999995"/>
    <n v="0.84599999999999997"/>
    <n v="-3"/>
  </r>
  <r>
    <d v="2025-09-22T20:47:18"/>
    <n v="444557888"/>
    <s v="GOLD#"/>
    <s v="buy"/>
    <s v="0.01"/>
    <n v="3745.58"/>
    <n v="3743.2"/>
    <n v="3746.9"/>
    <s v="2025.09.22 20:53:24"/>
    <n v="3746.95"/>
    <n v="0"/>
    <n v="0"/>
    <n v="1.37"/>
    <x v="1"/>
    <d v="2025-09-22T00:00:00"/>
    <s v="20"/>
    <x v="18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90"/>
    <s v="GOLD#"/>
    <s v="buy"/>
    <s v="0.01"/>
    <n v="3745.58"/>
    <n v="3746.33"/>
    <n v="3748.4"/>
    <s v="2025.09.22 21:00:54"/>
    <n v="3746.33"/>
    <n v="0"/>
    <n v="0"/>
    <n v="0.75"/>
    <x v="1"/>
    <d v="2025-09-22T00:00:00"/>
    <s v="20"/>
    <x v="0"/>
    <s v="Mon"/>
    <d v="2025-09-22T20:47:18"/>
    <x v="1294"/>
    <x v="5"/>
    <x v="5"/>
    <x v="5"/>
    <n v="7.5000000000000011E-2"/>
    <n v="0.15000000000000002"/>
    <n v="0.22499999999999998"/>
    <n v="-3"/>
  </r>
  <r>
    <d v="2025-09-22T20:56:26"/>
    <n v="444561186"/>
    <s v="GOLD#"/>
    <s v="buy"/>
    <s v="0.01"/>
    <n v="3746.82"/>
    <n v="3747.33"/>
    <n v="3748.32"/>
    <s v="2025.09.22 22:01:13"/>
    <n v="3748.32"/>
    <n v="0"/>
    <n v="0"/>
    <n v="1.5"/>
    <x v="1"/>
    <d v="2025-09-22T00:00:00"/>
    <s v="20"/>
    <x v="20"/>
    <s v="Mon"/>
    <d v="2025-09-22T20:56:26"/>
    <x v="1295"/>
    <x v="5"/>
    <x v="5"/>
    <x v="5"/>
    <n v="0.15000000000000002"/>
    <n v="0.30000000000000004"/>
    <n v="0.44999999999999996"/>
    <n v="-3"/>
  </r>
  <r>
    <d v="2025-09-22T20:56:26"/>
    <n v="444561188"/>
    <s v="GOLD#"/>
    <s v="buy"/>
    <s v="0.01"/>
    <n v="3746.82"/>
    <n v="3747.33"/>
    <n v="3748.32"/>
    <s v="2025.09.22 22:01:13"/>
    <n v="3748.32"/>
    <n v="0"/>
    <n v="0"/>
    <n v="1.5"/>
    <x v="1"/>
    <d v="2025-09-22T00:00:00"/>
    <s v="20"/>
    <x v="6"/>
    <s v="Mon"/>
    <d v="2025-09-22T20:56:26"/>
    <x v="1295"/>
    <x v="5"/>
    <x v="5"/>
    <x v="5"/>
    <n v="0.15000000000000002"/>
    <n v="0.30000000000000004"/>
    <n v="0.44999999999999996"/>
    <n v="-3"/>
  </r>
  <r>
    <d v="2025-09-22T20:56:27"/>
    <n v="444561191"/>
    <s v="GOLD#"/>
    <s v="buy"/>
    <s v="0.01"/>
    <n v="3746.82"/>
    <n v="3745.32"/>
    <n v="3748.32"/>
    <s v="2025.09.22 21:20:27"/>
    <n v="3745.28"/>
    <n v="0"/>
    <n v="0"/>
    <n v="-1.54"/>
    <x v="0"/>
    <d v="2025-09-22T00:00:00"/>
    <s v="20"/>
    <x v="11"/>
    <s v="Mon"/>
    <d v="2025-09-22T20:56:27"/>
    <x v="1296"/>
    <x v="5"/>
    <x v="5"/>
    <x v="5"/>
    <n v="-0.15400000000000003"/>
    <n v="-0.30800000000000005"/>
    <n v="-0.46199999999999997"/>
    <n v="-3"/>
  </r>
  <r>
    <d v="2025-09-22T20:56:27"/>
    <n v="444561193"/>
    <s v="GOLD#"/>
    <s v="buy"/>
    <s v="0.01"/>
    <n v="3746.86"/>
    <n v="3747.35"/>
    <n v="3748.32"/>
    <s v="2025.09.22 22:01:13"/>
    <n v="3748.32"/>
    <n v="0"/>
    <n v="0"/>
    <n v="1.46"/>
    <x v="1"/>
    <d v="2025-09-22T00:00:00"/>
    <s v="20"/>
    <x v="10"/>
    <s v="Mon"/>
    <d v="2025-09-22T20:56:27"/>
    <x v="1296"/>
    <x v="5"/>
    <x v="5"/>
    <x v="5"/>
    <n v="0.14599999999999999"/>
    <n v="0.29199999999999998"/>
    <n v="0.438"/>
    <n v="-3"/>
  </r>
  <r>
    <d v="2025-09-22T20:56:27"/>
    <n v="444561197"/>
    <s v="GOLD#"/>
    <s v="buy"/>
    <s v="0.01"/>
    <n v="3746.88"/>
    <n v="3747.95"/>
    <m/>
    <s v="2025.09.22 22:03:14"/>
    <n v="3747.95"/>
    <n v="0"/>
    <n v="0"/>
    <n v="1.07"/>
    <x v="1"/>
    <d v="2025-09-22T00:00:00"/>
    <s v="20"/>
    <x v="14"/>
    <s v="Mon"/>
    <d v="2025-09-22T20:56:27"/>
    <x v="1296"/>
    <x v="5"/>
    <x v="5"/>
    <x v="5"/>
    <n v="0.10700000000000001"/>
    <n v="0.21400000000000002"/>
    <n v="0.32100000000000001"/>
    <n v="-3"/>
  </r>
  <r>
    <d v="2025-09-22T20:56:27"/>
    <n v="444561198"/>
    <s v="GOLD#"/>
    <s v="buy"/>
    <s v="0.01"/>
    <n v="3746.9"/>
    <n v="3744.62"/>
    <n v="3748.32"/>
    <s v="2025.09.22 21:31:02"/>
    <n v="3744.56"/>
    <n v="0"/>
    <n v="0"/>
    <n v="-2.34"/>
    <x v="0"/>
    <d v="2025-09-22T00:00:00"/>
    <s v="20"/>
    <x v="18"/>
    <s v="Mon"/>
    <d v="2025-09-22T20:56:27"/>
    <x v="1296"/>
    <x v="5"/>
    <x v="5"/>
    <x v="5"/>
    <n v="-0.23399999999999999"/>
    <n v="-0.46799999999999997"/>
    <n v="-0.70199999999999996"/>
    <n v="-3"/>
  </r>
  <r>
    <d v="2025-09-22T20:56:27"/>
    <n v="444561200"/>
    <s v="GOLD#"/>
    <s v="buy"/>
    <s v="0.01"/>
    <n v="3746.9"/>
    <n v="3748"/>
    <m/>
    <s v="2025.09.22 22:03:14"/>
    <n v="3747.96"/>
    <n v="0"/>
    <n v="0"/>
    <n v="1.06"/>
    <x v="1"/>
    <d v="2025-09-22T00:00:00"/>
    <s v="20"/>
    <x v="16"/>
    <s v="Mon"/>
    <d v="2025-09-22T20:56:27"/>
    <x v="1296"/>
    <x v="5"/>
    <x v="5"/>
    <x v="5"/>
    <n v="0.10600000000000001"/>
    <n v="0.21200000000000002"/>
    <n v="0.318"/>
    <n v="-3"/>
  </r>
  <r>
    <d v="2025-09-22T21:00:56"/>
    <n v="444562713"/>
    <s v="GOLD#"/>
    <s v="buy"/>
    <s v="0.01"/>
    <n v="3746.56"/>
    <n v="3743.51"/>
    <n v="3750.01"/>
    <s v="2025.09.22 22:29:18"/>
    <n v="3743.5"/>
    <n v="0"/>
    <n v="0"/>
    <n v="-3.06"/>
    <x v="0"/>
    <d v="2025-09-22T00:00:00"/>
    <s v="21"/>
    <x v="9"/>
    <s v="Mon"/>
    <d v="2025-09-22T21:00:56"/>
    <x v="1297"/>
    <x v="5"/>
    <x v="6"/>
    <x v="5"/>
    <n v="-0.30600000000000005"/>
    <n v="-0.6120000000000001"/>
    <n v="-0.91799999999999993"/>
    <n v="-3"/>
  </r>
  <r>
    <d v="2025-09-22T21:00:56"/>
    <n v="444562716"/>
    <s v="GOLD#"/>
    <s v="buy"/>
    <s v="0.01"/>
    <n v="3746.56"/>
    <n v="3743.51"/>
    <n v="3750.01"/>
    <s v="2025.09.22 22:29:18"/>
    <n v="3743.5"/>
    <n v="0"/>
    <n v="0"/>
    <n v="-3.06"/>
    <x v="0"/>
    <d v="2025-09-22T00:00:00"/>
    <s v="21"/>
    <x v="8"/>
    <s v="Mon"/>
    <d v="2025-09-22T21:00:56"/>
    <x v="1297"/>
    <x v="5"/>
    <x v="6"/>
    <x v="5"/>
    <n v="-0.30600000000000005"/>
    <n v="-0.6120000000000001"/>
    <n v="-0.91799999999999993"/>
    <n v="-3"/>
  </r>
  <r>
    <d v="2025-09-22T21:01:26"/>
    <n v="444562881"/>
    <s v="GOLD#"/>
    <s v="buy"/>
    <s v="0.01"/>
    <n v="3746.66"/>
    <n v="3747.58"/>
    <n v="3748.82"/>
    <s v="2025.09.22 22:06:00"/>
    <n v="3747.58"/>
    <n v="0"/>
    <n v="0"/>
    <n v="0.92"/>
    <x v="1"/>
    <d v="2025-09-22T00:00:00"/>
    <s v="21"/>
    <x v="17"/>
    <s v="Mon"/>
    <d v="2025-09-22T21:01:26"/>
    <x v="1298"/>
    <x v="5"/>
    <x v="6"/>
    <x v="5"/>
    <n v="9.2000000000000012E-2"/>
    <n v="0.18400000000000002"/>
    <n v="0.27600000000000002"/>
    <n v="-3"/>
  </r>
  <r>
    <d v="2025-09-22T21:01:26"/>
    <n v="444562882"/>
    <s v="GOLD#"/>
    <s v="buy"/>
    <s v="0.01"/>
    <n v="3746.66"/>
    <n v="3747.61"/>
    <n v="3750.16"/>
    <s v="2025.09.22 22:05:28"/>
    <n v="3747.6"/>
    <n v="0"/>
    <n v="0"/>
    <n v="0.94"/>
    <x v="1"/>
    <d v="2025-09-22T00:00:00"/>
    <s v="21"/>
    <x v="1"/>
    <s v="Mon"/>
    <d v="2025-09-22T21:01:26"/>
    <x v="1298"/>
    <x v="5"/>
    <x v="6"/>
    <x v="5"/>
    <n v="9.4E-2"/>
    <n v="0.188"/>
    <n v="0.28199999999999997"/>
    <n v="-3"/>
  </r>
  <r>
    <d v="2025-09-22T21:01:26"/>
    <n v="444562883"/>
    <s v="GOLD#"/>
    <s v="buy"/>
    <s v="0.01"/>
    <n v="3746.66"/>
    <n v="3747.61"/>
    <n v="3749.66"/>
    <s v="2025.09.22 22:05:28"/>
    <n v="3747.6"/>
    <n v="0"/>
    <n v="0"/>
    <n v="0.94"/>
    <x v="1"/>
    <d v="2025-09-22T00:00:00"/>
    <s v="21"/>
    <x v="0"/>
    <s v="Mon"/>
    <d v="2025-09-22T21:01:26"/>
    <x v="1298"/>
    <x v="5"/>
    <x v="6"/>
    <x v="5"/>
    <n v="9.4E-2"/>
    <n v="0.188"/>
    <n v="0.28199999999999997"/>
    <n v="-3"/>
  </r>
  <r>
    <d v="2025-09-22T21:01:27"/>
    <n v="444562886"/>
    <s v="GOLD#"/>
    <s v="buy"/>
    <s v="0.01"/>
    <n v="3746.66"/>
    <n v="3747.61"/>
    <n v="3749.66"/>
    <s v="2025.09.22 22:05:28"/>
    <n v="3747.6"/>
    <n v="0"/>
    <n v="0"/>
    <n v="0.94"/>
    <x v="1"/>
    <d v="2025-09-22T00:00:00"/>
    <s v="21"/>
    <x v="2"/>
    <s v="Mon"/>
    <d v="2025-09-22T21:01:27"/>
    <x v="1299"/>
    <x v="5"/>
    <x v="6"/>
    <x v="5"/>
    <n v="9.4E-2"/>
    <n v="0.188"/>
    <n v="0.28199999999999997"/>
    <n v="-3"/>
  </r>
  <r>
    <d v="2025-09-22T21:05:46"/>
    <n v="444563581"/>
    <s v="GOLD#"/>
    <s v="buy"/>
    <s v="0.01"/>
    <n v="3746.14"/>
    <n v="3743.1"/>
    <n v="3752.1"/>
    <s v="2025.09.22 22:30:23"/>
    <n v="3742.98"/>
    <n v="0"/>
    <n v="0"/>
    <n v="-3.16"/>
    <x v="0"/>
    <d v="2025-09-22T00:00:00"/>
    <s v="21"/>
    <x v="22"/>
    <s v="Mon"/>
    <d v="2025-09-22T21:05:46"/>
    <x v="1300"/>
    <x v="5"/>
    <x v="6"/>
    <x v="5"/>
    <n v="-0.31600000000000006"/>
    <n v="-0.63200000000000012"/>
    <n v="-0.94799999999999995"/>
    <n v="-3"/>
  </r>
  <r>
    <d v="2025-09-22T21:05:57"/>
    <n v="444563631"/>
    <s v="GOLD#"/>
    <s v="buy"/>
    <s v="0.01"/>
    <n v="3746.27"/>
    <n v="3743.21"/>
    <n v="3750.71"/>
    <s v="2025.09.22 22:30:22"/>
    <n v="3743.2"/>
    <n v="0"/>
    <n v="0"/>
    <n v="-3.07"/>
    <x v="0"/>
    <d v="2025-09-22T00:00:00"/>
    <s v="21"/>
    <x v="21"/>
    <s v="Mon"/>
    <d v="2025-09-22T21:05:57"/>
    <x v="1301"/>
    <x v="5"/>
    <x v="6"/>
    <x v="5"/>
    <n v="-0.307"/>
    <n v="-0.61399999999999999"/>
    <n v="-0.92099999999999993"/>
    <n v="-3"/>
  </r>
  <r>
    <d v="2025-09-22T21:05:58"/>
    <n v="444563634"/>
    <s v="GOLD#"/>
    <s v="buy"/>
    <s v="0.01"/>
    <n v="3746.22"/>
    <n v="3743.27"/>
    <n v="3750.77"/>
    <s v="2025.09.22 22:30:22"/>
    <n v="3743.2"/>
    <n v="0"/>
    <n v="0"/>
    <n v="-3.02"/>
    <x v="0"/>
    <d v="2025-09-22T00:00:00"/>
    <s v="21"/>
    <x v="3"/>
    <s v="Mon"/>
    <d v="2025-09-22T21:05:58"/>
    <x v="1302"/>
    <x v="5"/>
    <x v="6"/>
    <x v="5"/>
    <n v="-0.30200000000000005"/>
    <n v="-0.60400000000000009"/>
    <n v="-0.90599999999999992"/>
    <n v="-3"/>
  </r>
  <r>
    <d v="2025-09-22T21:19:56"/>
    <n v="444566809"/>
    <s v="GOLD#"/>
    <s v="buy"/>
    <s v="0.01"/>
    <n v="3745.7"/>
    <n v="3742.7"/>
    <n v="3751.7"/>
    <s v="2025.09.22 22:30:32"/>
    <n v="3742.7"/>
    <n v="0"/>
    <n v="0"/>
    <n v="-3"/>
    <x v="0"/>
    <d v="2025-09-22T00:00:00"/>
    <s v="21"/>
    <x v="24"/>
    <s v="Mon"/>
    <d v="2025-09-22T21:19:56"/>
    <x v="1303"/>
    <x v="5"/>
    <x v="6"/>
    <x v="5"/>
    <n v="-0.30000000000000004"/>
    <n v="-0.60000000000000009"/>
    <n v="-0.89999999999999991"/>
    <n v="-3"/>
  </r>
  <r>
    <d v="2025-09-22T21:19:56"/>
    <n v="444566810"/>
    <s v="GOLD#"/>
    <s v="buy"/>
    <s v="0.01"/>
    <n v="3745.7"/>
    <n v="3742.7"/>
    <m/>
    <s v="2025.09.22 22:30:32"/>
    <n v="3742.7"/>
    <n v="0"/>
    <n v="0"/>
    <n v="-3"/>
    <x v="0"/>
    <d v="2025-09-22T00:00:00"/>
    <s v="21"/>
    <x v="4"/>
    <s v="Mon"/>
    <d v="2025-09-22T21:19:56"/>
    <x v="1303"/>
    <x v="5"/>
    <x v="6"/>
    <x v="5"/>
    <n v="-0.30000000000000004"/>
    <n v="-0.60000000000000009"/>
    <n v="-0.89999999999999991"/>
    <n v="-3"/>
  </r>
  <r>
    <d v="2025-09-22T21:19:57"/>
    <n v="444566811"/>
    <s v="GOLD#"/>
    <s v="buy"/>
    <s v="0.01"/>
    <n v="3745.7"/>
    <n v="3742.7"/>
    <n v="3751.7"/>
    <s v="2025.09.22 22:30:32"/>
    <n v="3742.7"/>
    <n v="0"/>
    <n v="0"/>
    <n v="-3"/>
    <x v="0"/>
    <d v="2025-09-22T00:00:00"/>
    <s v="21"/>
    <x v="5"/>
    <s v="Mon"/>
    <d v="2025-09-22T21:19:57"/>
    <x v="1304"/>
    <x v="5"/>
    <x v="6"/>
    <x v="5"/>
    <n v="-0.30000000000000004"/>
    <n v="-0.60000000000000009"/>
    <n v="-0.89999999999999991"/>
    <n v="-3"/>
  </r>
  <r>
    <d v="2025-09-22T21:19:57"/>
    <n v="444566812"/>
    <s v="GOLD#"/>
    <s v="buy"/>
    <s v="0.01"/>
    <n v="3745.7"/>
    <n v="3742.7"/>
    <m/>
    <s v="2025.09.22 22:30:32"/>
    <n v="3742.7"/>
    <n v="0"/>
    <n v="0"/>
    <n v="-3"/>
    <x v="0"/>
    <d v="2025-09-22T00:00:00"/>
    <s v="21"/>
    <x v="23"/>
    <s v="Mon"/>
    <d v="2025-09-22T21:19:57"/>
    <x v="1304"/>
    <x v="5"/>
    <x v="6"/>
    <x v="5"/>
    <n v="-0.30000000000000004"/>
    <n v="-0.60000000000000009"/>
    <n v="-0.89999999999999991"/>
    <n v="-3"/>
  </r>
  <r>
    <d v="2025-09-22T21:27:16"/>
    <n v="444569718"/>
    <s v="GOLD#"/>
    <s v="buy"/>
    <s v="0.01"/>
    <n v="3746.82"/>
    <n v="3745.42"/>
    <n v="3748.42"/>
    <s v="2025.09.22 21:30:28"/>
    <n v="3745.09"/>
    <n v="0"/>
    <n v="0"/>
    <n v="-1.73"/>
    <x v="0"/>
    <d v="2025-09-22T00:00:00"/>
    <s v="21"/>
    <x v="11"/>
    <s v="Mon"/>
    <d v="2025-09-22T21:27:16"/>
    <x v="1305"/>
    <x v="5"/>
    <x v="6"/>
    <x v="5"/>
    <n v="-0.17300000000000001"/>
    <n v="-0.34600000000000003"/>
    <n v="-0.51900000000000002"/>
    <n v="-3"/>
  </r>
  <r>
    <d v="2025-09-22T21:59:46"/>
    <n v="444573735"/>
    <s v="GOLD#"/>
    <s v="buy"/>
    <s v="0.01"/>
    <n v="3747.82"/>
    <n v="3746.3"/>
    <n v="3749.3"/>
    <s v="2025.09.22 22:22:21"/>
    <n v="3746.3"/>
    <n v="0"/>
    <n v="0"/>
    <n v="-1.52"/>
    <x v="0"/>
    <d v="2025-09-22T00:00:00"/>
    <s v="21"/>
    <x v="11"/>
    <s v="Mon"/>
    <d v="2025-09-22T21:59:46"/>
    <x v="1306"/>
    <x v="5"/>
    <x v="6"/>
    <x v="5"/>
    <n v="-0.15200000000000002"/>
    <n v="-0.30400000000000005"/>
    <n v="-0.45599999999999996"/>
    <n v="-3"/>
  </r>
  <r>
    <d v="2025-09-22T21:59:46"/>
    <n v="444573736"/>
    <s v="GOLD#"/>
    <s v="buy"/>
    <s v="0.01"/>
    <n v="3747.82"/>
    <n v="3745.62"/>
    <n v="3749.32"/>
    <s v="2025.09.22 22:26:42"/>
    <n v="3745.47"/>
    <n v="0"/>
    <n v="0"/>
    <n v="-2.35"/>
    <x v="0"/>
    <d v="2025-09-22T00:00:00"/>
    <s v="21"/>
    <x v="18"/>
    <s v="Mon"/>
    <d v="2025-09-22T21:59:46"/>
    <x v="1306"/>
    <x v="5"/>
    <x v="6"/>
    <x v="5"/>
    <n v="-0.23500000000000001"/>
    <n v="-0.47000000000000003"/>
    <n v="-0.70499999999999996"/>
    <n v="-3"/>
  </r>
  <r>
    <d v="2025-09-22T22:03:16"/>
    <n v="444574614"/>
    <s v="GOLD#"/>
    <s v="buy"/>
    <s v="0.01"/>
    <n v="3747.97"/>
    <n v="3744.97"/>
    <n v="3749.47"/>
    <s v="2025.09.22 22:27:37"/>
    <n v="3744.93"/>
    <n v="0"/>
    <n v="0"/>
    <n v="-3.04"/>
    <x v="0"/>
    <d v="2025-09-22T00:00:00"/>
    <s v="22"/>
    <x v="6"/>
    <s v="Mon"/>
    <d v="2025-09-22T22:03:16"/>
    <x v="1307"/>
    <x v="5"/>
    <x v="7"/>
    <x v="5"/>
    <n v="-0.30400000000000005"/>
    <n v="-0.6080000000000001"/>
    <n v="-0.91199999999999992"/>
    <n v="-3"/>
  </r>
  <r>
    <d v="2025-09-22T22:03:16"/>
    <n v="444574616"/>
    <s v="GOLD#"/>
    <s v="buy"/>
    <s v="0.01"/>
    <n v="3747.89"/>
    <n v="3744.97"/>
    <n v="3749.47"/>
    <s v="2025.09.22 22:27:37"/>
    <n v="3744.93"/>
    <n v="0"/>
    <n v="0"/>
    <n v="-2.96"/>
    <x v="0"/>
    <d v="2025-09-22T00:00:00"/>
    <s v="22"/>
    <x v="20"/>
    <s v="Mon"/>
    <d v="2025-09-22T22:03:16"/>
    <x v="1307"/>
    <x v="5"/>
    <x v="7"/>
    <x v="5"/>
    <n v="-0.29599999999999999"/>
    <n v="-0.59199999999999997"/>
    <n v="-0.88800000000000001"/>
    <n v="-3"/>
  </r>
  <r>
    <d v="2025-09-22T22:03:16"/>
    <n v="444574618"/>
    <s v="GOLD#"/>
    <s v="buy"/>
    <s v="0.01"/>
    <n v="3747.89"/>
    <n v="3744.97"/>
    <n v="3749.47"/>
    <s v="2025.09.22 22:27:37"/>
    <n v="3744.93"/>
    <n v="0"/>
    <n v="0"/>
    <n v="-2.96"/>
    <x v="0"/>
    <d v="2025-09-22T00:00:00"/>
    <s v="22"/>
    <x v="10"/>
    <s v="Mon"/>
    <d v="2025-09-22T22:03:16"/>
    <x v="1307"/>
    <x v="5"/>
    <x v="7"/>
    <x v="5"/>
    <n v="-0.29599999999999999"/>
    <n v="-0.59199999999999997"/>
    <n v="-0.88800000000000001"/>
    <n v="-3"/>
  </r>
  <r>
    <d v="2025-09-22T22:03:17"/>
    <n v="444574619"/>
    <s v="GOLD#"/>
    <s v="buy"/>
    <s v="0.01"/>
    <n v="3747.95"/>
    <n v="3745.77"/>
    <n v="3750.97"/>
    <s v="2025.09.22 22:22:39"/>
    <n v="3745.75"/>
    <n v="0"/>
    <n v="0"/>
    <n v="-2.2000000000000002"/>
    <x v="0"/>
    <d v="2025-09-22T00:00:00"/>
    <s v="22"/>
    <x v="19"/>
    <s v="Mon"/>
    <d v="2025-09-22T22:03:17"/>
    <x v="1308"/>
    <x v="5"/>
    <x v="7"/>
    <x v="5"/>
    <n v="-0.22000000000000003"/>
    <n v="-0.44000000000000006"/>
    <n v="-0.66"/>
    <n v="-3"/>
  </r>
  <r>
    <d v="2025-09-22T22:03:26"/>
    <n v="444574637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4"/>
    <s v="Mon"/>
    <d v="2025-09-22T22:03:26"/>
    <x v="1309"/>
    <x v="5"/>
    <x v="7"/>
    <x v="5"/>
    <n v="-0.311"/>
    <n v="-0.622"/>
    <n v="-0.93299999999999994"/>
    <n v="-3"/>
  </r>
  <r>
    <d v="2025-09-22T22:03:26"/>
    <n v="444574638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6"/>
    <s v="Mon"/>
    <d v="2025-09-22T22:03:26"/>
    <x v="1309"/>
    <x v="5"/>
    <x v="7"/>
    <x v="5"/>
    <n v="-0.311"/>
    <n v="-0.622"/>
    <n v="-0.93299999999999994"/>
    <n v="-3"/>
  </r>
  <r>
    <d v="2025-09-22T22:03:26"/>
    <n v="444574639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5"/>
    <s v="Mon"/>
    <d v="2025-09-22T22:03:26"/>
    <x v="1309"/>
    <x v="5"/>
    <x v="7"/>
    <x v="5"/>
    <n v="-0.311"/>
    <n v="-0.622"/>
    <n v="-0.93299999999999994"/>
    <n v="-3"/>
  </r>
  <r>
    <d v="2025-09-22T22:05:36"/>
    <n v="444574761"/>
    <s v="GOLD#"/>
    <s v="buy"/>
    <s v="0.01"/>
    <n v="3747.98"/>
    <n v="3744.97"/>
    <n v="3751.47"/>
    <s v="2025.09.22 22:27:37"/>
    <n v="3744.93"/>
    <n v="0"/>
    <n v="0"/>
    <n v="-3.05"/>
    <x v="0"/>
    <d v="2025-09-22T00:00:00"/>
    <s v="22"/>
    <x v="12"/>
    <s v="Mon"/>
    <d v="2025-09-22T22:05:36"/>
    <x v="1310"/>
    <x v="5"/>
    <x v="7"/>
    <x v="5"/>
    <n v="-0.30499999999999999"/>
    <n v="-0.61"/>
    <n v="-0.91499999999999992"/>
    <n v="-3"/>
  </r>
  <r>
    <d v="2025-09-22T22:05:36"/>
    <n v="444574762"/>
    <s v="GOLD#"/>
    <s v="buy"/>
    <s v="0.01"/>
    <n v="3747.98"/>
    <n v="3744.98"/>
    <n v="3750.98"/>
    <s v="2025.09.22 22:27:37"/>
    <n v="3744.93"/>
    <n v="0"/>
    <n v="0"/>
    <n v="-3.05"/>
    <x v="0"/>
    <d v="2025-09-22T00:00:00"/>
    <s v="22"/>
    <x v="0"/>
    <s v="Mon"/>
    <d v="2025-09-22T22:05:36"/>
    <x v="1310"/>
    <x v="5"/>
    <x v="7"/>
    <x v="5"/>
    <n v="-0.30499999999999999"/>
    <n v="-0.61"/>
    <n v="-0.91499999999999992"/>
    <n v="-3"/>
  </r>
  <r>
    <d v="2025-09-22T22:05:36"/>
    <n v="444574763"/>
    <s v="GOLD#"/>
    <s v="buy"/>
    <s v="0.01"/>
    <n v="3748.01"/>
    <n v="3745.48"/>
    <n v="3750.98"/>
    <s v="2025.09.22 22:26:42"/>
    <n v="3745.47"/>
    <n v="0"/>
    <n v="0"/>
    <n v="-2.54"/>
    <x v="0"/>
    <d v="2025-09-22T00:00:00"/>
    <s v="22"/>
    <x v="2"/>
    <s v="Mon"/>
    <d v="2025-09-22T22:05:36"/>
    <x v="1310"/>
    <x v="5"/>
    <x v="7"/>
    <x v="5"/>
    <n v="-0.254"/>
    <n v="-0.50800000000000001"/>
    <n v="-0.76200000000000001"/>
    <n v="-3"/>
  </r>
  <r>
    <d v="2025-09-22T22:05:37"/>
    <n v="444574764"/>
    <s v="GOLD#"/>
    <s v="buy"/>
    <s v="0.01"/>
    <n v="3748.01"/>
    <n v="3744.98"/>
    <n v="3751.48"/>
    <s v="2025.09.22 22:27:37"/>
    <n v="3744.93"/>
    <n v="0"/>
    <n v="0"/>
    <n v="-3.08"/>
    <x v="0"/>
    <d v="2025-09-22T00:00:00"/>
    <s v="22"/>
    <x v="1"/>
    <s v="Mon"/>
    <d v="2025-09-22T22:05:37"/>
    <x v="1311"/>
    <x v="5"/>
    <x v="7"/>
    <x v="5"/>
    <n v="-0.30800000000000005"/>
    <n v="-0.6160000000000001"/>
    <n v="-0.92399999999999993"/>
    <n v="-3"/>
  </r>
  <r>
    <d v="2025-09-22T22:06:26"/>
    <n v="444574809"/>
    <s v="GOLD#"/>
    <s v="buy"/>
    <s v="0.01"/>
    <n v="3747.92"/>
    <n v="3744.92"/>
    <n v="3750.12"/>
    <s v="2025.09.22 22:27:37"/>
    <n v="3744.81"/>
    <n v="0"/>
    <n v="0"/>
    <n v="-3.11"/>
    <x v="0"/>
    <d v="2025-09-22T00:00:00"/>
    <s v="22"/>
    <x v="17"/>
    <s v="Mon"/>
    <d v="2025-09-22T22:06:26"/>
    <x v="1312"/>
    <x v="5"/>
    <x v="7"/>
    <x v="5"/>
    <n v="-0.311"/>
    <n v="-0.622"/>
    <n v="-0.93299999999999994"/>
    <n v="-3"/>
  </r>
  <r>
    <d v="2025-09-22T22:25:36"/>
    <n v="444576519"/>
    <s v="GOLD#"/>
    <s v="sell"/>
    <s v="0.01"/>
    <n v="3746.53"/>
    <n v="3746.44"/>
    <n v="3745.03"/>
    <s v="2025.09.22 22:27:42"/>
    <n v="3745.01"/>
    <n v="0"/>
    <n v="0"/>
    <n v="1.52"/>
    <x v="1"/>
    <d v="2025-09-22T00:00:00"/>
    <s v="22"/>
    <x v="11"/>
    <s v="Mon"/>
    <d v="2025-09-22T22:25:36"/>
    <x v="1313"/>
    <x v="5"/>
    <x v="7"/>
    <x v="5"/>
    <n v="0.15200000000000002"/>
    <n v="0.30400000000000005"/>
    <n v="0.45599999999999996"/>
    <n v="-3"/>
  </r>
  <r>
    <d v="2025-09-22T22:25:36"/>
    <n v="444576520"/>
    <s v="GOLD#"/>
    <s v="sell"/>
    <s v="0.01"/>
    <n v="3746.52"/>
    <n v="3745"/>
    <n v="3743.53"/>
    <s v="2025.09.22 22:30:15"/>
    <n v="3743.52"/>
    <n v="0"/>
    <n v="0"/>
    <n v="3"/>
    <x v="1"/>
    <d v="2025-09-22T00:00:00"/>
    <s v="22"/>
    <x v="19"/>
    <s v="Mon"/>
    <d v="2025-09-22T22:25:36"/>
    <x v="1313"/>
    <x v="5"/>
    <x v="7"/>
    <x v="5"/>
    <n v="0.30000000000000004"/>
    <n v="0.60000000000000009"/>
    <n v="0.89999999999999991"/>
    <n v="3"/>
  </r>
  <r>
    <d v="2025-09-22T22:31:16"/>
    <n v="444578359"/>
    <s v="GOLD#"/>
    <s v="sell"/>
    <s v="0.01"/>
    <n v="3743.29"/>
    <n v="3746.28"/>
    <m/>
    <s v="2025.09.22 22:38:03"/>
    <n v="3746.28"/>
    <n v="0"/>
    <n v="0"/>
    <n v="-2.99"/>
    <x v="0"/>
    <d v="2025-09-22T00:00:00"/>
    <s v="22"/>
    <x v="16"/>
    <s v="Mon"/>
    <d v="2025-09-22T22:31:16"/>
    <x v="1314"/>
    <x v="5"/>
    <x v="7"/>
    <x v="5"/>
    <n v="-0.29900000000000004"/>
    <n v="-0.59800000000000009"/>
    <n v="-0.89700000000000002"/>
    <n v="-3"/>
  </r>
  <r>
    <d v="2025-09-22T22:31:16"/>
    <n v="444578361"/>
    <s v="GOLD#"/>
    <s v="sell"/>
    <s v="0.01"/>
    <n v="3743.29"/>
    <n v="3746.29"/>
    <m/>
    <s v="2025.09.22 22:38:03"/>
    <n v="3746.31"/>
    <n v="0"/>
    <n v="0"/>
    <n v="-3.02"/>
    <x v="0"/>
    <d v="2025-09-22T00:00:00"/>
    <s v="22"/>
    <x v="14"/>
    <s v="Mon"/>
    <d v="2025-09-22T22:31:16"/>
    <x v="1314"/>
    <x v="5"/>
    <x v="7"/>
    <x v="5"/>
    <n v="-0.30200000000000005"/>
    <n v="-0.60400000000000009"/>
    <n v="-0.90599999999999992"/>
    <n v="-3"/>
  </r>
  <r>
    <d v="2025-09-22T22:31:16"/>
    <n v="444578363"/>
    <s v="GOLD#"/>
    <s v="sell"/>
    <s v="0.01"/>
    <n v="3743.29"/>
    <n v="3746.29"/>
    <m/>
    <s v="2025.09.22 22:38:03"/>
    <n v="3746.31"/>
    <n v="0"/>
    <n v="0"/>
    <n v="-3.02"/>
    <x v="0"/>
    <d v="2025-09-22T00:00:00"/>
    <s v="22"/>
    <x v="15"/>
    <s v="Mon"/>
    <d v="2025-09-22T22:31:16"/>
    <x v="1314"/>
    <x v="5"/>
    <x v="7"/>
    <x v="5"/>
    <n v="-0.30200000000000005"/>
    <n v="-0.60400000000000009"/>
    <n v="-0.90599999999999992"/>
    <n v="-3"/>
  </r>
  <r>
    <d v="2025-09-22T22:31:36"/>
    <n v="444578569"/>
    <s v="GOLD#"/>
    <s v="sell"/>
    <s v="0.01"/>
    <n v="3744.6"/>
    <n v="3746.11"/>
    <n v="3743.11"/>
    <s v="2025.09.22 22:38:03"/>
    <n v="3746.24"/>
    <n v="0"/>
    <n v="0"/>
    <n v="-1.64"/>
    <x v="0"/>
    <d v="2025-09-22T00:00:00"/>
    <s v="22"/>
    <x v="11"/>
    <s v="Mon"/>
    <d v="2025-09-22T22:31:36"/>
    <x v="1315"/>
    <x v="5"/>
    <x v="7"/>
    <x v="5"/>
    <n v="-0.16400000000000001"/>
    <n v="-0.32800000000000001"/>
    <n v="-0.49199999999999994"/>
    <n v="-3"/>
  </r>
  <r>
    <d v="2025-09-22T22:31:36"/>
    <n v="444578570"/>
    <s v="GOLD#"/>
    <s v="sell"/>
    <s v="0.01"/>
    <n v="3744.66"/>
    <n v="3747.6"/>
    <n v="3741.1"/>
    <s v="2025.09.22 22:50:09"/>
    <n v="3747.68"/>
    <n v="0"/>
    <n v="0"/>
    <n v="-3.02"/>
    <x v="0"/>
    <d v="2025-09-22T00:00:00"/>
    <s v="22"/>
    <x v="1"/>
    <s v="Mon"/>
    <d v="2025-09-22T22:31:36"/>
    <x v="1315"/>
    <x v="5"/>
    <x v="7"/>
    <x v="5"/>
    <n v="-0.30200000000000005"/>
    <n v="-0.60400000000000009"/>
    <n v="-0.90599999999999992"/>
    <n v="-3"/>
  </r>
  <r>
    <d v="2025-09-22T22:31:36"/>
    <n v="444578572"/>
    <s v="GOLD#"/>
    <s v="sell"/>
    <s v="0.01"/>
    <n v="3744.67"/>
    <n v="3747.1"/>
    <n v="3741.6"/>
    <s v="2025.09.22 22:38:14"/>
    <n v="3747.13"/>
    <n v="0"/>
    <n v="0"/>
    <n v="-2.46"/>
    <x v="0"/>
    <d v="2025-09-22T00:00:00"/>
    <s v="22"/>
    <x v="2"/>
    <s v="Mon"/>
    <d v="2025-09-22T22:31:36"/>
    <x v="1315"/>
    <x v="5"/>
    <x v="7"/>
    <x v="5"/>
    <n v="-0.246"/>
    <n v="-0.49199999999999999"/>
    <n v="-0.73799999999999999"/>
    <n v="-3"/>
  </r>
  <r>
    <d v="2025-09-22T22:31:37"/>
    <n v="444578574"/>
    <s v="GOLD#"/>
    <s v="sell"/>
    <s v="0.01"/>
    <n v="3744.65"/>
    <n v="3746.8"/>
    <n v="3741.6"/>
    <s v="2025.09.22 22:38:13"/>
    <n v="3746.93"/>
    <n v="0"/>
    <n v="0"/>
    <n v="-2.2799999999999998"/>
    <x v="0"/>
    <d v="2025-09-22T00:00:00"/>
    <s v="22"/>
    <x v="19"/>
    <s v="Mon"/>
    <d v="2025-09-22T22:31:37"/>
    <x v="1316"/>
    <x v="5"/>
    <x v="7"/>
    <x v="5"/>
    <n v="-0.22799999999999998"/>
    <n v="-0.45599999999999996"/>
    <n v="-0.68399999999999994"/>
    <n v="-3"/>
  </r>
  <r>
    <d v="2025-09-22T22:31:37"/>
    <n v="444578576"/>
    <s v="GOLD#"/>
    <s v="sell"/>
    <s v="0.01"/>
    <n v="3744.65"/>
    <n v="3747.6"/>
    <n v="3742.4"/>
    <s v="2025.09.22 22:50:09"/>
    <n v="3747.68"/>
    <n v="0"/>
    <n v="0"/>
    <n v="-3.03"/>
    <x v="0"/>
    <d v="2025-09-22T00:00:00"/>
    <s v="22"/>
    <x v="17"/>
    <s v="Mon"/>
    <d v="2025-09-22T22:31:37"/>
    <x v="1316"/>
    <x v="5"/>
    <x v="7"/>
    <x v="5"/>
    <n v="-0.30299999999999999"/>
    <n v="-0.60599999999999998"/>
    <n v="-0.90899999999999992"/>
    <n v="-3"/>
  </r>
  <r>
    <d v="2025-09-22T22:31:37"/>
    <n v="444578577"/>
    <s v="GOLD#"/>
    <s v="sell"/>
    <s v="0.01"/>
    <n v="3744.5"/>
    <n v="3747.6"/>
    <n v="3743.1"/>
    <s v="2025.09.22 22:50:09"/>
    <n v="3747.68"/>
    <n v="0"/>
    <n v="0"/>
    <n v="-3.18"/>
    <x v="0"/>
    <d v="2025-09-22T00:00:00"/>
    <s v="22"/>
    <x v="6"/>
    <s v="Mon"/>
    <d v="2025-09-22T22:31:37"/>
    <x v="1316"/>
    <x v="5"/>
    <x v="7"/>
    <x v="5"/>
    <n v="-0.31800000000000006"/>
    <n v="-0.63600000000000012"/>
    <n v="-0.95399999999999996"/>
    <n v="-3"/>
  </r>
  <r>
    <d v="2025-09-22T22:31:37"/>
    <n v="444578578"/>
    <s v="GOLD#"/>
    <s v="sell"/>
    <s v="0.01"/>
    <n v="3744.54"/>
    <n v="3747.6"/>
    <n v="3741.6"/>
    <s v="2025.09.22 22:50:09"/>
    <n v="3747.68"/>
    <n v="0"/>
    <n v="0"/>
    <n v="-3.14"/>
    <x v="0"/>
    <d v="2025-09-22T00:00:00"/>
    <s v="22"/>
    <x v="0"/>
    <s v="Mon"/>
    <d v="2025-09-22T22:31:37"/>
    <x v="1316"/>
    <x v="5"/>
    <x v="7"/>
    <x v="5"/>
    <n v="-0.31400000000000006"/>
    <n v="-0.62800000000000011"/>
    <n v="-0.94199999999999995"/>
    <n v="-3"/>
  </r>
  <r>
    <d v="2025-09-22T22:31:37"/>
    <n v="444578579"/>
    <s v="GOLD#"/>
    <s v="sell"/>
    <s v="0.01"/>
    <n v="3744.54"/>
    <n v="3746.8"/>
    <n v="3743.1"/>
    <s v="2025.09.22 22:38:13"/>
    <n v="3746.93"/>
    <n v="0"/>
    <n v="0"/>
    <n v="-2.39"/>
    <x v="0"/>
    <d v="2025-09-22T00:00:00"/>
    <s v="22"/>
    <x v="18"/>
    <s v="Mon"/>
    <d v="2025-09-22T22:31:37"/>
    <x v="1316"/>
    <x v="5"/>
    <x v="7"/>
    <x v="5"/>
    <n v="-0.23900000000000002"/>
    <n v="-0.47800000000000004"/>
    <n v="-0.71699999999999997"/>
    <n v="-3"/>
  </r>
  <r>
    <d v="2025-09-22T22:31:38"/>
    <n v="444578581"/>
    <s v="GOLD#"/>
    <s v="sell"/>
    <s v="0.01"/>
    <n v="3744.49"/>
    <n v="3747.6"/>
    <n v="3743.1"/>
    <s v="2025.09.22 22:50:09"/>
    <n v="3747.68"/>
    <n v="0"/>
    <n v="0"/>
    <n v="-3.19"/>
    <x v="0"/>
    <d v="2025-09-22T00:00:00"/>
    <s v="22"/>
    <x v="20"/>
    <s v="Mon"/>
    <d v="2025-09-22T22:31:38"/>
    <x v="1317"/>
    <x v="5"/>
    <x v="7"/>
    <x v="5"/>
    <n v="-0.31900000000000001"/>
    <n v="-0.63800000000000001"/>
    <n v="-0.95699999999999996"/>
    <n v="-3"/>
  </r>
  <r>
    <d v="2025-09-22T22:31:38"/>
    <n v="444578582"/>
    <s v="GOLD#"/>
    <s v="sell"/>
    <s v="0.01"/>
    <n v="3744.45"/>
    <n v="3747.6"/>
    <n v="3741.1"/>
    <s v="2025.09.22 22:50:09"/>
    <n v="3747.68"/>
    <n v="0"/>
    <n v="0"/>
    <n v="-3.23"/>
    <x v="0"/>
    <d v="2025-09-22T00:00:00"/>
    <s v="22"/>
    <x v="12"/>
    <s v="Mon"/>
    <d v="2025-09-22T22:31:38"/>
    <x v="1317"/>
    <x v="5"/>
    <x v="7"/>
    <x v="5"/>
    <n v="-0.32300000000000001"/>
    <n v="-0.64600000000000002"/>
    <n v="-0.96899999999999997"/>
    <n v="-3"/>
  </r>
  <r>
    <d v="2025-09-22T22:31:38"/>
    <n v="444578583"/>
    <s v="GOLD#"/>
    <s v="sell"/>
    <s v="0.01"/>
    <n v="3744.44"/>
    <n v="3747.6"/>
    <n v="3743.1"/>
    <s v="2025.09.22 22:50:09"/>
    <n v="3747.68"/>
    <n v="0"/>
    <n v="0"/>
    <n v="-3.24"/>
    <x v="0"/>
    <d v="2025-09-22T00:00:00"/>
    <s v="22"/>
    <x v="10"/>
    <s v="Mon"/>
    <d v="2025-09-22T22:31:38"/>
    <x v="1317"/>
    <x v="5"/>
    <x v="7"/>
    <x v="5"/>
    <n v="-0.32400000000000007"/>
    <n v="-0.64800000000000013"/>
    <n v="-0.97199999999999998"/>
    <n v="-3"/>
  </r>
  <r>
    <d v="2025-09-22T22:38:58"/>
    <n v="444580350"/>
    <s v="GOLD#"/>
    <s v="buy"/>
    <s v="0.01"/>
    <n v="3747.06"/>
    <n v="3744.06"/>
    <n v="3751.56"/>
    <s v="2025.09.23 01:24:24"/>
    <n v="3744.01"/>
    <n v="0"/>
    <n v="0"/>
    <n v="-3.05"/>
    <x v="0"/>
    <d v="2025-09-22T00:00:00"/>
    <s v="22"/>
    <x v="3"/>
    <s v="Mon"/>
    <d v="2025-09-22T22:38:58"/>
    <x v="1318"/>
    <x v="5"/>
    <x v="7"/>
    <x v="5"/>
    <n v="-0.30499999999999999"/>
    <n v="-0.61"/>
    <n v="-0.91499999999999992"/>
    <n v="-3"/>
  </r>
  <r>
    <d v="2025-09-22T22:38:58"/>
    <n v="444580351"/>
    <s v="GOLD#"/>
    <s v="buy"/>
    <s v="0.01"/>
    <n v="3747.06"/>
    <n v="3744.06"/>
    <n v="3751.56"/>
    <s v="2025.09.23 01:24:24"/>
    <n v="3744.01"/>
    <n v="0"/>
    <n v="0"/>
    <n v="-3.05"/>
    <x v="0"/>
    <d v="2025-09-22T00:00:00"/>
    <s v="22"/>
    <x v="21"/>
    <s v="Mon"/>
    <d v="2025-09-22T22:38:58"/>
    <x v="1318"/>
    <x v="5"/>
    <x v="7"/>
    <x v="5"/>
    <n v="-0.30499999999999999"/>
    <n v="-0.61"/>
    <n v="-0.91499999999999992"/>
    <n v="-3"/>
  </r>
  <r>
    <d v="2025-09-22T22:39:06"/>
    <n v="444580365"/>
    <s v="GOLD#"/>
    <s v="buy"/>
    <s v="0.01"/>
    <n v="3746.35"/>
    <n v="3747.78"/>
    <m/>
    <s v="2025.09.22 22:55:00"/>
    <n v="3747.75"/>
    <n v="0"/>
    <n v="0"/>
    <n v="1.4"/>
    <x v="1"/>
    <d v="2025-09-22T00:00:00"/>
    <s v="22"/>
    <x v="14"/>
    <s v="Mon"/>
    <d v="2025-09-22T22:39:06"/>
    <x v="1319"/>
    <x v="5"/>
    <x v="7"/>
    <x v="5"/>
    <n v="0.13999999999999999"/>
    <n v="0.27999999999999997"/>
    <n v="0.42"/>
    <n v="-3"/>
  </r>
  <r>
    <d v="2025-09-22T22:39:06"/>
    <n v="444580366"/>
    <s v="GOLD#"/>
    <s v="buy"/>
    <s v="0.01"/>
    <n v="3746.35"/>
    <n v="3743.35"/>
    <m/>
    <s v="2025.09.23 01:29:39"/>
    <n v="3743.29"/>
    <n v="0"/>
    <n v="0"/>
    <n v="-3.06"/>
    <x v="0"/>
    <d v="2025-09-22T00:00:00"/>
    <s v="22"/>
    <x v="15"/>
    <s v="Mon"/>
    <d v="2025-09-22T22:39:06"/>
    <x v="1319"/>
    <x v="5"/>
    <x v="7"/>
    <x v="5"/>
    <n v="-0.30600000000000005"/>
    <n v="-0.6120000000000001"/>
    <n v="-0.91799999999999993"/>
    <n v="-3"/>
  </r>
  <r>
    <d v="2025-09-22T22:39:56"/>
    <n v="444580440"/>
    <s v="GOLD#"/>
    <s v="buy"/>
    <s v="0.01"/>
    <n v="3746.94"/>
    <n v="3743.94"/>
    <n v="3752.94"/>
    <s v="2025.09.23 01:24:45"/>
    <n v="3743.9"/>
    <n v="0"/>
    <n v="0"/>
    <n v="-3.04"/>
    <x v="0"/>
    <d v="2025-09-22T00:00:00"/>
    <s v="22"/>
    <x v="5"/>
    <s v="Mon"/>
    <d v="2025-09-22T22:39:56"/>
    <x v="1320"/>
    <x v="5"/>
    <x v="7"/>
    <x v="5"/>
    <n v="-0.30400000000000005"/>
    <n v="-0.6080000000000001"/>
    <n v="-0.91199999999999992"/>
    <n v="-3"/>
  </r>
  <r>
    <d v="2025-09-22T22:39:56"/>
    <n v="444580441"/>
    <s v="GOLD#"/>
    <s v="buy"/>
    <s v="0.01"/>
    <n v="3746.94"/>
    <n v="3743.94"/>
    <n v="3752.94"/>
    <s v="2025.09.23 01:24:45"/>
    <n v="3743.9"/>
    <n v="0"/>
    <n v="0"/>
    <n v="-3.04"/>
    <x v="0"/>
    <d v="2025-09-22T00:00:00"/>
    <s v="22"/>
    <x v="24"/>
    <s v="Mon"/>
    <d v="2025-09-22T22:39:56"/>
    <x v="1320"/>
    <x v="5"/>
    <x v="7"/>
    <x v="5"/>
    <n v="-0.30400000000000005"/>
    <n v="-0.6080000000000001"/>
    <n v="-0.91199999999999992"/>
    <n v="-3"/>
  </r>
  <r>
    <d v="2025-09-22T22:39:57"/>
    <n v="444580443"/>
    <s v="GOLD#"/>
    <s v="buy"/>
    <s v="0.01"/>
    <n v="3746.94"/>
    <n v="3743.94"/>
    <m/>
    <s v="2025.09.23 01:24:45"/>
    <n v="3743.9"/>
    <n v="0"/>
    <n v="0"/>
    <n v="-3.04"/>
    <x v="0"/>
    <d v="2025-09-22T00:00:00"/>
    <s v="22"/>
    <x v="23"/>
    <s v="Mon"/>
    <d v="2025-09-22T22:39:57"/>
    <x v="1321"/>
    <x v="5"/>
    <x v="7"/>
    <x v="5"/>
    <n v="-0.30400000000000005"/>
    <n v="-0.6080000000000001"/>
    <n v="-0.91199999999999992"/>
    <n v="-3"/>
  </r>
  <r>
    <d v="2025-09-22T22:39:57"/>
    <n v="444580444"/>
    <s v="GOLD#"/>
    <s v="buy"/>
    <s v="0.01"/>
    <n v="3746.94"/>
    <n v="3743.94"/>
    <m/>
    <s v="2025.09.23 01:24:45"/>
    <n v="3743.9"/>
    <n v="0"/>
    <n v="0"/>
    <n v="-3.04"/>
    <x v="0"/>
    <d v="2025-09-22T00:00:00"/>
    <s v="22"/>
    <x v="4"/>
    <s v="Mon"/>
    <d v="2025-09-22T22:39:57"/>
    <x v="1321"/>
    <x v="5"/>
    <x v="7"/>
    <x v="5"/>
    <n v="-0.30400000000000005"/>
    <n v="-0.6080000000000001"/>
    <n v="-0.91199999999999992"/>
    <n v="-3"/>
  </r>
  <r>
    <d v="2025-09-22T22:49:06"/>
    <n v="444581554"/>
    <s v="GOLD#"/>
    <s v="buy"/>
    <s v="0.01"/>
    <n v="3746.89"/>
    <n v="3747.77"/>
    <m/>
    <s v="2025.09.22 22:55:00"/>
    <n v="3747.75"/>
    <n v="0"/>
    <n v="0"/>
    <n v="0.86"/>
    <x v="1"/>
    <d v="2025-09-22T00:00:00"/>
    <s v="22"/>
    <x v="16"/>
    <s v="Mon"/>
    <d v="2025-09-22T22:49:06"/>
    <x v="1322"/>
    <x v="5"/>
    <x v="7"/>
    <x v="5"/>
    <n v="8.6000000000000007E-2"/>
    <n v="0.17200000000000001"/>
    <n v="0.25800000000000001"/>
    <n v="-3"/>
  </r>
  <r>
    <d v="2025-09-22T22:52:06"/>
    <n v="444582063"/>
    <s v="GOLD#"/>
    <s v="buy"/>
    <s v="0.01"/>
    <n v="3747.65"/>
    <n v="3744.62"/>
    <n v="3753.62"/>
    <s v="2025.09.23 01:24:14"/>
    <n v="3744.62"/>
    <n v="0"/>
    <n v="0"/>
    <n v="-3.03"/>
    <x v="0"/>
    <d v="2025-09-22T00:00:00"/>
    <s v="22"/>
    <x v="22"/>
    <s v="Mon"/>
    <d v="2025-09-22T22:52:06"/>
    <x v="1323"/>
    <x v="5"/>
    <x v="7"/>
    <x v="5"/>
    <n v="-0.30299999999999999"/>
    <n v="-0.60599999999999998"/>
    <n v="-0.90899999999999992"/>
    <n v="-3"/>
  </r>
  <r>
    <d v="2025-09-22T22:55:06"/>
    <n v="444582551"/>
    <s v="GOLD#"/>
    <s v="buy"/>
    <s v="0.01"/>
    <n v="3748.09"/>
    <n v="3745.89"/>
    <n v="3749.59"/>
    <s v="2025.09.22 23:14:18"/>
    <n v="3745.87"/>
    <n v="0"/>
    <n v="0"/>
    <n v="-2.2200000000000002"/>
    <x v="0"/>
    <d v="2025-09-22T00:00:00"/>
    <s v="22"/>
    <x v="18"/>
    <s v="Mon"/>
    <d v="2025-09-22T22:55:06"/>
    <x v="1324"/>
    <x v="5"/>
    <x v="7"/>
    <x v="5"/>
    <n v="-0.22200000000000003"/>
    <n v="-0.44400000000000006"/>
    <n v="-0.66600000000000004"/>
    <n v="-3"/>
  </r>
  <r>
    <d v="2025-09-22T22:55:06"/>
    <n v="444582553"/>
    <s v="GOLD#"/>
    <s v="buy"/>
    <s v="0.01"/>
    <n v="3748.12"/>
    <n v="3745.09"/>
    <n v="3750.29"/>
    <s v="2025.09.23 01:14:43"/>
    <n v="3745.06"/>
    <n v="0"/>
    <n v="0"/>
    <n v="-3.06"/>
    <x v="0"/>
    <d v="2025-09-22T00:00:00"/>
    <s v="22"/>
    <x v="17"/>
    <s v="Mon"/>
    <d v="2025-09-22T22:55:06"/>
    <x v="1324"/>
    <x v="5"/>
    <x v="7"/>
    <x v="5"/>
    <n v="-0.30600000000000005"/>
    <n v="-0.6120000000000001"/>
    <n v="-0.91799999999999993"/>
    <n v="-3"/>
  </r>
  <r>
    <d v="2025-09-22T22:55:06"/>
    <n v="444582556"/>
    <s v="GOLD#"/>
    <s v="buy"/>
    <s v="0.01"/>
    <n v="3748.12"/>
    <n v="3745.09"/>
    <n v="3751.59"/>
    <s v="2025.09.23 01:14:43"/>
    <n v="3745.06"/>
    <n v="0"/>
    <n v="0"/>
    <n v="-3.06"/>
    <x v="0"/>
    <d v="2025-09-22T00:00:00"/>
    <s v="22"/>
    <x v="1"/>
    <s v="Mon"/>
    <d v="2025-09-22T22:55:06"/>
    <x v="1324"/>
    <x v="5"/>
    <x v="7"/>
    <x v="5"/>
    <n v="-0.30600000000000005"/>
    <n v="-0.6120000000000001"/>
    <n v="-0.91799999999999993"/>
    <n v="-3"/>
  </r>
  <r>
    <d v="2025-09-22T22:55:06"/>
    <n v="444582559"/>
    <s v="GOLD#"/>
    <s v="buy"/>
    <s v="0.01"/>
    <n v="3748.09"/>
    <n v="3745.09"/>
    <n v="3749.59"/>
    <s v="2025.09.23 01:14:43"/>
    <n v="3745.06"/>
    <n v="0"/>
    <n v="0"/>
    <n v="-3.03"/>
    <x v="0"/>
    <d v="2025-09-22T00:00:00"/>
    <s v="22"/>
    <x v="20"/>
    <s v="Mon"/>
    <d v="2025-09-22T22:55:06"/>
    <x v="1324"/>
    <x v="5"/>
    <x v="7"/>
    <x v="5"/>
    <n v="-0.30299999999999999"/>
    <n v="-0.60599999999999998"/>
    <n v="-0.90899999999999992"/>
    <n v="-3"/>
  </r>
  <r>
    <d v="2025-09-22T22:55:07"/>
    <n v="444582561"/>
    <s v="GOLD#"/>
    <s v="buy"/>
    <s v="0.01"/>
    <n v="3748.09"/>
    <n v="3745.89"/>
    <n v="3751.09"/>
    <s v="2025.09.22 23:14:18"/>
    <n v="3745.87"/>
    <n v="0"/>
    <n v="0"/>
    <n v="-2.2200000000000002"/>
    <x v="0"/>
    <d v="2025-09-22T00:00:00"/>
    <s v="22"/>
    <x v="19"/>
    <s v="Mon"/>
    <d v="2025-09-22T22:55:07"/>
    <x v="1325"/>
    <x v="5"/>
    <x v="7"/>
    <x v="5"/>
    <n v="-0.22200000000000003"/>
    <n v="-0.44400000000000006"/>
    <n v="-0.66600000000000004"/>
    <n v="-3"/>
  </r>
  <r>
    <d v="2025-09-22T22:55:07"/>
    <n v="444582562"/>
    <s v="GOLD#"/>
    <s v="buy"/>
    <s v="0.01"/>
    <n v="3748.09"/>
    <n v="3745.09"/>
    <n v="3751.09"/>
    <s v="2025.09.23 01:14:43"/>
    <n v="3745.06"/>
    <n v="0"/>
    <n v="0"/>
    <n v="-3.03"/>
    <x v="0"/>
    <d v="2025-09-22T00:00:00"/>
    <s v="22"/>
    <x v="0"/>
    <s v="Mon"/>
    <d v="2025-09-22T22:55:07"/>
    <x v="1325"/>
    <x v="5"/>
    <x v="7"/>
    <x v="5"/>
    <n v="-0.30299999999999999"/>
    <n v="-0.60599999999999998"/>
    <n v="-0.90899999999999992"/>
    <n v="-3"/>
  </r>
  <r>
    <d v="2025-09-22T22:55:07"/>
    <n v="444582564"/>
    <s v="GOLD#"/>
    <s v="buy"/>
    <s v="0.01"/>
    <n v="3748.12"/>
    <n v="3745.09"/>
    <n v="3749.59"/>
    <s v="2025.09.23 01:14:43"/>
    <n v="3745.06"/>
    <n v="0"/>
    <n v="0"/>
    <n v="-3.06"/>
    <x v="0"/>
    <d v="2025-09-22T00:00:00"/>
    <s v="22"/>
    <x v="6"/>
    <s v="Mon"/>
    <d v="2025-09-22T22:55:07"/>
    <x v="1325"/>
    <x v="5"/>
    <x v="7"/>
    <x v="5"/>
    <n v="-0.30600000000000005"/>
    <n v="-0.6120000000000001"/>
    <n v="-0.91799999999999993"/>
    <n v="-3"/>
  </r>
  <r>
    <d v="2025-09-22T22:55:07"/>
    <n v="444582567"/>
    <s v="GOLD#"/>
    <s v="buy"/>
    <s v="0.01"/>
    <n v="3748.12"/>
    <n v="3746.59"/>
    <n v="3749.59"/>
    <s v="2025.09.22 23:06:16"/>
    <n v="3746.57"/>
    <n v="0"/>
    <n v="0"/>
    <n v="-1.55"/>
    <x v="0"/>
    <d v="2025-09-22T00:00:00"/>
    <s v="22"/>
    <x v="11"/>
    <s v="Mon"/>
    <d v="2025-09-22T22:55:07"/>
    <x v="1325"/>
    <x v="5"/>
    <x v="7"/>
    <x v="5"/>
    <n v="-0.15500000000000003"/>
    <n v="-0.31000000000000005"/>
    <n v="-0.46499999999999997"/>
    <n v="-3"/>
  </r>
  <r>
    <d v="2025-09-22T22:55:08"/>
    <n v="444582568"/>
    <s v="GOLD#"/>
    <s v="buy"/>
    <s v="0.01"/>
    <n v="3748.12"/>
    <n v="3745.09"/>
    <n v="3751.59"/>
    <s v="2025.09.23 01:14:43"/>
    <n v="3745.06"/>
    <n v="0"/>
    <n v="0"/>
    <n v="-3.06"/>
    <x v="0"/>
    <d v="2025-09-22T00:00:00"/>
    <s v="22"/>
    <x v="12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69"/>
    <s v="GOLD#"/>
    <s v="buy"/>
    <s v="0.01"/>
    <n v="3748.12"/>
    <n v="3745.09"/>
    <n v="3749.59"/>
    <s v="2025.09.23 01:14:43"/>
    <n v="3745.06"/>
    <n v="0"/>
    <n v="0"/>
    <n v="-3.06"/>
    <x v="0"/>
    <d v="2025-09-22T00:00:00"/>
    <s v="22"/>
    <x v="10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71"/>
    <s v="GOLD#"/>
    <s v="buy"/>
    <s v="0.01"/>
    <n v="3748.12"/>
    <n v="3745.09"/>
    <m/>
    <s v="2025.09.23 01:14:43"/>
    <n v="3745.06"/>
    <n v="0"/>
    <n v="0"/>
    <n v="-3.06"/>
    <x v="0"/>
    <d v="2025-09-22T00:00:00"/>
    <s v="22"/>
    <x v="16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76"/>
    <s v="GOLD#"/>
    <s v="buy"/>
    <s v="0.01"/>
    <n v="3748.12"/>
    <n v="3745.09"/>
    <m/>
    <s v="2025.09.23 01:14:43"/>
    <n v="3745.06"/>
    <n v="0"/>
    <n v="0"/>
    <n v="-3.06"/>
    <x v="0"/>
    <d v="2025-09-22T00:00:00"/>
    <s v="22"/>
    <x v="14"/>
    <s v="Mon"/>
    <d v="2025-09-22T22:55:08"/>
    <x v="1326"/>
    <x v="5"/>
    <x v="7"/>
    <x v="5"/>
    <n v="-0.30600000000000005"/>
    <n v="-0.6120000000000001"/>
    <n v="-0.91799999999999993"/>
    <n v="-3"/>
  </r>
  <r>
    <d v="2025-09-22T22:55:09"/>
    <n v="444582578"/>
    <s v="GOLD#"/>
    <s v="buy"/>
    <s v="0.01"/>
    <n v="3748.13"/>
    <n v="3745.59"/>
    <n v="3751.09"/>
    <s v="2025.09.22 23:15:09"/>
    <n v="3745.56"/>
    <n v="0"/>
    <n v="0"/>
    <n v="-2.57"/>
    <x v="0"/>
    <d v="2025-09-22T00:00:00"/>
    <s v="22"/>
    <x v="2"/>
    <s v="Mon"/>
    <d v="2025-09-22T22:55:09"/>
    <x v="1327"/>
    <x v="5"/>
    <x v="7"/>
    <x v="5"/>
    <n v="-0.25700000000000001"/>
    <n v="-0.51400000000000001"/>
    <n v="-0.77099999999999991"/>
    <n v="-3"/>
  </r>
  <r>
    <d v="2025-09-22T23:17:10"/>
    <n v="444586621"/>
    <s v="GOLD#"/>
    <s v="sell"/>
    <s v="0.01"/>
    <n v="3745.89"/>
    <n v="3748.39"/>
    <n v="3742.89"/>
    <s v="2025.09.22 23:30:46"/>
    <n v="3748.4"/>
    <n v="0"/>
    <n v="0"/>
    <n v="-2.5099999999999998"/>
    <x v="0"/>
    <d v="2025-09-22T00:00:00"/>
    <s v="23"/>
    <x v="2"/>
    <s v="Mon"/>
    <d v="2025-09-22T23:17:10"/>
    <x v="1328"/>
    <x v="5"/>
    <x v="8"/>
    <x v="5"/>
    <n v="-0.251"/>
    <n v="-0.502"/>
    <n v="-0.75299999999999989"/>
    <n v="-3"/>
  </r>
  <r>
    <d v="2025-09-22T23:17:10"/>
    <n v="444586622"/>
    <s v="GOLD#"/>
    <s v="sell"/>
    <s v="0.01"/>
    <n v="3745.89"/>
    <n v="3747.39"/>
    <n v="3744.39"/>
    <s v="2025.09.22 23:26:30"/>
    <n v="3747.39"/>
    <n v="0"/>
    <n v="0"/>
    <n v="-1.5"/>
    <x v="0"/>
    <d v="2025-09-22T00:00:00"/>
    <s v="23"/>
    <x v="11"/>
    <s v="Mon"/>
    <d v="2025-09-22T23:17:10"/>
    <x v="1328"/>
    <x v="5"/>
    <x v="8"/>
    <x v="5"/>
    <n v="-0.15000000000000002"/>
    <n v="-0.30000000000000004"/>
    <n v="-0.44999999999999996"/>
    <n v="-3"/>
  </r>
  <r>
    <d v="2025-09-22T23:17:10"/>
    <n v="444586623"/>
    <s v="GOLD#"/>
    <s v="sell"/>
    <s v="0.01"/>
    <n v="3745.89"/>
    <n v="3748.09"/>
    <n v="3742.89"/>
    <s v="2025.09.22 23:30:35"/>
    <n v="3748.22"/>
    <n v="0"/>
    <n v="0"/>
    <n v="-2.33"/>
    <x v="0"/>
    <d v="2025-09-22T00:00:00"/>
    <s v="23"/>
    <x v="19"/>
    <s v="Mon"/>
    <d v="2025-09-22T23:17:10"/>
    <x v="1328"/>
    <x v="5"/>
    <x v="8"/>
    <x v="5"/>
    <n v="-0.23300000000000001"/>
    <n v="-0.46600000000000003"/>
    <n v="-0.69899999999999995"/>
    <n v="-3"/>
  </r>
  <r>
    <d v="2025-09-22T23:17:10"/>
    <n v="444586624"/>
    <s v="GOLD#"/>
    <s v="sell"/>
    <s v="0.01"/>
    <n v="3745.89"/>
    <n v="3748.09"/>
    <n v="3744.39"/>
    <s v="2025.09.22 23:30:35"/>
    <n v="3748.22"/>
    <n v="0"/>
    <n v="0"/>
    <n v="-2.33"/>
    <x v="0"/>
    <d v="2025-09-22T00:00:00"/>
    <s v="23"/>
    <x v="18"/>
    <s v="Mon"/>
    <d v="2025-09-22T23:17:10"/>
    <x v="1328"/>
    <x v="5"/>
    <x v="8"/>
    <x v="5"/>
    <n v="-0.23300000000000001"/>
    <n v="-0.46600000000000003"/>
    <n v="-0.69899999999999995"/>
    <n v="-3"/>
  </r>
  <r>
    <d v="2025-09-22T23:29:10"/>
    <n v="444587533"/>
    <s v="GOLD#"/>
    <s v="buy"/>
    <s v="0.01"/>
    <n v="3747.57"/>
    <n v="3746.07"/>
    <n v="3749.07"/>
    <s v="2025.09.23 01:13:14"/>
    <n v="3746.01"/>
    <n v="0"/>
    <n v="0"/>
    <n v="-1.56"/>
    <x v="0"/>
    <d v="2025-09-22T00:00:00"/>
    <s v="23"/>
    <x v="11"/>
    <s v="Mon"/>
    <d v="2025-09-22T23:29:10"/>
    <x v="1329"/>
    <x v="5"/>
    <x v="8"/>
    <x v="5"/>
    <n v="-0.15600000000000003"/>
    <n v="-0.31200000000000006"/>
    <n v="-0.46799999999999997"/>
    <n v="-3"/>
  </r>
  <r>
    <d v="2025-09-22T23:32:20"/>
    <n v="444587831"/>
    <s v="GOLD#"/>
    <s v="buy"/>
    <s v="0.01"/>
    <n v="3748.1"/>
    <n v="3745.6"/>
    <n v="3751.1"/>
    <s v="2025.09.23 01:13:45"/>
    <n v="3745.58"/>
    <n v="0"/>
    <n v="0"/>
    <n v="-2.52"/>
    <x v="0"/>
    <d v="2025-09-22T00:00:00"/>
    <s v="23"/>
    <x v="2"/>
    <s v="Mon"/>
    <d v="2025-09-22T23:32:20"/>
    <x v="1330"/>
    <x v="5"/>
    <x v="8"/>
    <x v="5"/>
    <n v="-0.252"/>
    <n v="-0.504"/>
    <n v="-0.75600000000000001"/>
    <n v="-3"/>
  </r>
  <r>
    <d v="2025-09-22T23:32:20"/>
    <n v="444587832"/>
    <s v="GOLD#"/>
    <s v="buy"/>
    <s v="0.01"/>
    <n v="3748.1"/>
    <n v="3745.9"/>
    <n v="3749.6"/>
    <s v="2025.09.23 01:13:14"/>
    <n v="3745.89"/>
    <n v="0"/>
    <n v="0"/>
    <n v="-2.21"/>
    <x v="0"/>
    <d v="2025-09-22T00:00:00"/>
    <s v="23"/>
    <x v="18"/>
    <s v="Mon"/>
    <d v="2025-09-22T23:32:20"/>
    <x v="1330"/>
    <x v="5"/>
    <x v="8"/>
    <x v="5"/>
    <n v="-0.221"/>
    <n v="-0.442"/>
    <n v="-0.66299999999999992"/>
    <n v="-3"/>
  </r>
  <r>
    <d v="2025-09-22T23:32:20"/>
    <n v="444587833"/>
    <s v="GOLD#"/>
    <s v="buy"/>
    <s v="0.01"/>
    <n v="3748.1"/>
    <n v="3745.9"/>
    <n v="3751.1"/>
    <s v="2025.09.23 01:13:14"/>
    <n v="3745.89"/>
    <n v="0"/>
    <n v="0"/>
    <n v="-2.21"/>
    <x v="0"/>
    <d v="2025-09-22T00:00:00"/>
    <s v="23"/>
    <x v="19"/>
    <s v="Mon"/>
    <d v="2025-09-22T23:32:20"/>
    <x v="1330"/>
    <x v="5"/>
    <x v="8"/>
    <x v="5"/>
    <n v="-0.221"/>
    <n v="-0.442"/>
    <n v="-0.66299999999999992"/>
    <n v="-3"/>
  </r>
  <r>
    <d v="2025-09-22T23:34:50"/>
    <n v="444588086"/>
    <s v="GOLD#"/>
    <s v="buy"/>
    <s v="0.01"/>
    <n v="3747.68"/>
    <n v="3744.68"/>
    <n v="3751.18"/>
    <s v="2025.09.23 01:24:14"/>
    <n v="3744.62"/>
    <n v="0"/>
    <n v="0"/>
    <n v="-3.06"/>
    <x v="0"/>
    <d v="2025-09-22T00:00:00"/>
    <s v="23"/>
    <x v="9"/>
    <s v="Mon"/>
    <d v="2025-09-22T23:34:50"/>
    <x v="1331"/>
    <x v="5"/>
    <x v="8"/>
    <x v="5"/>
    <n v="-0.30600000000000005"/>
    <n v="-0.6120000000000001"/>
    <n v="-0.91799999999999993"/>
    <n v="-3"/>
  </r>
  <r>
    <d v="2025-09-23T01:15:09"/>
    <n v="444592386"/>
    <s v="GOLD#"/>
    <s v="sell"/>
    <s v="0.01"/>
    <n v="3745.24"/>
    <n v="3744.16"/>
    <m/>
    <s v="2025.09.23 01:30:00"/>
    <n v="3744.17"/>
    <n v="0"/>
    <n v="0"/>
    <n v="1.07"/>
    <x v="1"/>
    <d v="2025-09-23T00:00:00"/>
    <s v="01"/>
    <x v="14"/>
    <s v="Tue"/>
    <d v="2025-09-23T01:15:09"/>
    <x v="1332"/>
    <x v="5"/>
    <x v="9"/>
    <x v="5"/>
    <n v="0.10700000000000001"/>
    <n v="0.21400000000000002"/>
    <n v="0.32100000000000001"/>
    <n v="-3"/>
  </r>
  <r>
    <d v="2025-09-23T01:15:10"/>
    <n v="444592387"/>
    <s v="GOLD#"/>
    <s v="sell"/>
    <s v="0.01"/>
    <n v="3745.24"/>
    <n v="3744.16"/>
    <m/>
    <s v="2025.09.23 01:30:00"/>
    <n v="3744.17"/>
    <n v="0"/>
    <n v="0"/>
    <n v="1.07"/>
    <x v="1"/>
    <d v="2025-09-23T00:00:00"/>
    <s v="01"/>
    <x v="16"/>
    <s v="Tue"/>
    <d v="2025-09-23T01:15:10"/>
    <x v="1333"/>
    <x v="5"/>
    <x v="9"/>
    <x v="5"/>
    <n v="0.10700000000000001"/>
    <n v="0.21400000000000002"/>
    <n v="0.32100000000000001"/>
    <n v="-3"/>
  </r>
  <r>
    <d v="2025-09-23T01:16:09"/>
    <n v="444592457"/>
    <s v="GOLD#"/>
    <s v="sell"/>
    <s v="0.01"/>
    <n v="3746.08"/>
    <n v="3744.61"/>
    <n v="3743.82"/>
    <s v="2025.09.23 01:29:39"/>
    <n v="3743.52"/>
    <n v="0"/>
    <n v="0"/>
    <n v="2.56"/>
    <x v="1"/>
    <d v="2025-09-23T00:00:00"/>
    <s v="01"/>
    <x v="17"/>
    <s v="Tue"/>
    <d v="2025-09-23T01:16:09"/>
    <x v="1334"/>
    <x v="5"/>
    <x v="9"/>
    <x v="5"/>
    <n v="0.25600000000000001"/>
    <n v="0.51200000000000001"/>
    <n v="0.76800000000000002"/>
    <n v="-3"/>
  </r>
  <r>
    <d v="2025-09-23T01:16:10"/>
    <n v="444592459"/>
    <s v="GOLD#"/>
    <s v="sell"/>
    <s v="0.01"/>
    <n v="3746.08"/>
    <n v="3748.28"/>
    <n v="3744.58"/>
    <s v="2025.09.23 01:24:21"/>
    <n v="3744.55"/>
    <n v="0"/>
    <n v="0"/>
    <n v="1.53"/>
    <x v="1"/>
    <d v="2025-09-23T00:00:00"/>
    <s v="01"/>
    <x v="18"/>
    <s v="Tue"/>
    <d v="2025-09-23T01:16:10"/>
    <x v="1335"/>
    <x v="5"/>
    <x v="9"/>
    <x v="5"/>
    <n v="0.15300000000000002"/>
    <n v="0.30600000000000005"/>
    <n v="0.45899999999999996"/>
    <n v="-3"/>
  </r>
  <r>
    <d v="2025-09-23T01:16:10"/>
    <n v="444592460"/>
    <s v="GOLD#"/>
    <s v="sell"/>
    <s v="0.01"/>
    <n v="3746.08"/>
    <n v="3744.46"/>
    <n v="3743.08"/>
    <s v="2025.09.23 01:30:33"/>
    <n v="3744.57"/>
    <n v="0"/>
    <n v="0"/>
    <n v="1.51"/>
    <x v="1"/>
    <d v="2025-09-23T00:00:00"/>
    <s v="01"/>
    <x v="2"/>
    <s v="Tue"/>
    <d v="2025-09-23T01:16:10"/>
    <x v="1335"/>
    <x v="5"/>
    <x v="9"/>
    <x v="5"/>
    <n v="0.15100000000000002"/>
    <n v="0.30200000000000005"/>
    <n v="0.45299999999999996"/>
    <n v="-3"/>
  </r>
  <r>
    <d v="2025-09-23T01:16:10"/>
    <n v="444592462"/>
    <s v="GOLD#"/>
    <s v="sell"/>
    <s v="0.01"/>
    <n v="3745.97"/>
    <n v="3749.08"/>
    <n v="3744.58"/>
    <s v="2025.09.23 01:24:21"/>
    <n v="3744.55"/>
    <n v="0"/>
    <n v="0"/>
    <n v="1.42"/>
    <x v="1"/>
    <d v="2025-09-23T00:00:00"/>
    <s v="01"/>
    <x v="6"/>
    <s v="Tue"/>
    <d v="2025-09-23T01:16:10"/>
    <x v="1335"/>
    <x v="5"/>
    <x v="9"/>
    <x v="5"/>
    <n v="0.14199999999999999"/>
    <n v="0.28399999999999997"/>
    <n v="0.42599999999999999"/>
    <n v="-3"/>
  </r>
  <r>
    <d v="2025-09-23T01:16:10"/>
    <n v="444592463"/>
    <s v="GOLD#"/>
    <s v="sell"/>
    <s v="0.01"/>
    <n v="3745.97"/>
    <n v="3747.58"/>
    <n v="3744.58"/>
    <s v="2025.09.23 01:24:21"/>
    <n v="3744.55"/>
    <n v="0"/>
    <n v="0"/>
    <n v="1.42"/>
    <x v="1"/>
    <d v="2025-09-23T00:00:00"/>
    <s v="01"/>
    <x v="11"/>
    <s v="Tue"/>
    <d v="2025-09-23T01:16:10"/>
    <x v="1335"/>
    <x v="5"/>
    <x v="9"/>
    <x v="5"/>
    <n v="0.14199999999999999"/>
    <n v="0.28399999999999997"/>
    <n v="0.42599999999999999"/>
    <n v="-3"/>
  </r>
  <r>
    <d v="2025-09-23T01:16:10"/>
    <n v="444592464"/>
    <s v="GOLD#"/>
    <s v="sell"/>
    <s v="0.01"/>
    <n v="3745.97"/>
    <n v="3744.45"/>
    <n v="3742.58"/>
    <s v="2025.09.23 01:30:33"/>
    <n v="3744.57"/>
    <n v="0"/>
    <n v="0"/>
    <n v="1.4"/>
    <x v="1"/>
    <d v="2025-09-23T00:00:00"/>
    <s v="01"/>
    <x v="1"/>
    <s v="Tue"/>
    <d v="2025-09-23T01:16:10"/>
    <x v="1335"/>
    <x v="5"/>
    <x v="9"/>
    <x v="5"/>
    <n v="0.13999999999999999"/>
    <n v="0.27999999999999997"/>
    <n v="0.42"/>
    <n v="-3"/>
  </r>
  <r>
    <d v="2025-09-23T01:16:11"/>
    <n v="444592465"/>
    <s v="GOLD#"/>
    <s v="sell"/>
    <s v="0.01"/>
    <n v="3745.97"/>
    <n v="3743.99"/>
    <n v="3742.58"/>
    <s v="2025.09.23 01:39:41"/>
    <n v="3742.56"/>
    <n v="0"/>
    <n v="0"/>
    <n v="3.41"/>
    <x v="1"/>
    <d v="2025-09-23T00:00:00"/>
    <s v="01"/>
    <x v="12"/>
    <s v="Tue"/>
    <d v="2025-09-23T01:16:11"/>
    <x v="1336"/>
    <x v="5"/>
    <x v="9"/>
    <x v="5"/>
    <n v="0.34100000000000003"/>
    <n v="0.68200000000000005"/>
    <n v="1.0229999999999999"/>
    <n v="3.41"/>
  </r>
  <r>
    <d v="2025-09-23T01:16:11"/>
    <n v="444592466"/>
    <s v="GOLD#"/>
    <s v="sell"/>
    <s v="0.01"/>
    <n v="3745.95"/>
    <n v="3744.45"/>
    <n v="3743.08"/>
    <s v="2025.09.23 01:30:33"/>
    <n v="3744.57"/>
    <n v="0"/>
    <n v="0"/>
    <n v="1.38"/>
    <x v="1"/>
    <d v="2025-09-23T00:00:00"/>
    <s v="01"/>
    <x v="0"/>
    <s v="Tue"/>
    <d v="2025-09-23T01:16:11"/>
    <x v="1336"/>
    <x v="5"/>
    <x v="9"/>
    <x v="5"/>
    <n v="0.13799999999999998"/>
    <n v="0.27599999999999997"/>
    <n v="0.41399999999999998"/>
    <n v="-3"/>
  </r>
  <r>
    <d v="2025-09-23T01:16:11"/>
    <n v="444592467"/>
    <s v="GOLD#"/>
    <s v="sell"/>
    <s v="0.01"/>
    <n v="3745.91"/>
    <n v="3749.08"/>
    <n v="3744.58"/>
    <s v="2025.09.23 01:24:21"/>
    <n v="3744.55"/>
    <n v="0"/>
    <n v="0"/>
    <n v="1.36"/>
    <x v="1"/>
    <d v="2025-09-23T00:00:00"/>
    <s v="01"/>
    <x v="20"/>
    <s v="Tue"/>
    <d v="2025-09-23T01:16:11"/>
    <x v="1336"/>
    <x v="5"/>
    <x v="9"/>
    <x v="5"/>
    <n v="0.13600000000000001"/>
    <n v="0.27200000000000002"/>
    <n v="0.40800000000000003"/>
    <n v="-3"/>
  </r>
  <r>
    <d v="2025-09-23T01:16:11"/>
    <n v="444592468"/>
    <s v="GOLD#"/>
    <s v="sell"/>
    <s v="0.01"/>
    <n v="3745.85"/>
    <n v="3749.08"/>
    <n v="3744.58"/>
    <s v="2025.09.23 01:24:21"/>
    <n v="3744.55"/>
    <n v="0"/>
    <n v="0"/>
    <n v="1.3"/>
    <x v="1"/>
    <d v="2025-09-23T00:00:00"/>
    <s v="01"/>
    <x v="10"/>
    <s v="Tue"/>
    <d v="2025-09-23T01:16:11"/>
    <x v="1336"/>
    <x v="5"/>
    <x v="9"/>
    <x v="5"/>
    <n v="0.13"/>
    <n v="0.26"/>
    <n v="0.39"/>
    <n v="-3"/>
  </r>
  <r>
    <d v="2025-09-23T01:16:12"/>
    <n v="444592469"/>
    <s v="GOLD#"/>
    <s v="sell"/>
    <s v="0.01"/>
    <n v="3745.85"/>
    <n v="3744.06"/>
    <n v="3743.08"/>
    <s v="2025.09.23 01:39:29"/>
    <n v="3743.05"/>
    <n v="0"/>
    <n v="0"/>
    <n v="2.8"/>
    <x v="1"/>
    <d v="2025-09-23T00:00:00"/>
    <s v="01"/>
    <x v="19"/>
    <s v="Tue"/>
    <d v="2025-09-23T01:16:12"/>
    <x v="1337"/>
    <x v="5"/>
    <x v="9"/>
    <x v="5"/>
    <n v="0.27999999999999997"/>
    <n v="0.55999999999999994"/>
    <n v="0.84"/>
    <n v="-3"/>
  </r>
  <r>
    <d v="2025-09-23T01:30:09"/>
    <n v="444594000"/>
    <s v="GOLD#"/>
    <s v="sell"/>
    <s v="0.01"/>
    <n v="3744.03"/>
    <n v="3740.35"/>
    <m/>
    <s v="2025.09.23 01:46:51"/>
    <n v="3740.68"/>
    <n v="0"/>
    <n v="0"/>
    <n v="3.35"/>
    <x v="1"/>
    <d v="2025-09-23T00:00:00"/>
    <s v="01"/>
    <x v="15"/>
    <s v="Tue"/>
    <d v="2025-09-23T01:30:09"/>
    <x v="1338"/>
    <x v="5"/>
    <x v="9"/>
    <x v="5"/>
    <n v="0.33500000000000002"/>
    <n v="0.67"/>
    <n v="1.0049999999999999"/>
    <n v="3.35"/>
  </r>
  <r>
    <d v="2025-09-23T01:30:09"/>
    <n v="444594002"/>
    <s v="GOLD#"/>
    <s v="sell"/>
    <s v="0.01"/>
    <n v="3744.03"/>
    <n v="3746.23"/>
    <n v="3742.53"/>
    <s v="2025.09.23 01:39:42"/>
    <n v="3742.49"/>
    <n v="0"/>
    <n v="0"/>
    <n v="1.54"/>
    <x v="1"/>
    <d v="2025-09-23T00:00:00"/>
    <s v="01"/>
    <x v="18"/>
    <s v="Tue"/>
    <d v="2025-09-23T01:30:09"/>
    <x v="1338"/>
    <x v="5"/>
    <x v="9"/>
    <x v="5"/>
    <n v="0.15400000000000003"/>
    <n v="0.30800000000000005"/>
    <n v="0.46199999999999997"/>
    <n v="-3"/>
  </r>
  <r>
    <d v="2025-09-23T01:30:10"/>
    <n v="444594003"/>
    <s v="GOLD#"/>
    <s v="sell"/>
    <s v="0.01"/>
    <n v="3744.03"/>
    <n v="3745.53"/>
    <n v="3742.53"/>
    <s v="2025.09.23 01:31:05"/>
    <n v="3745.53"/>
    <n v="0"/>
    <n v="0"/>
    <n v="-1.5"/>
    <x v="0"/>
    <d v="2025-09-23T00:00:00"/>
    <s v="01"/>
    <x v="11"/>
    <s v="Tue"/>
    <d v="2025-09-23T01:30:10"/>
    <x v="1339"/>
    <x v="5"/>
    <x v="9"/>
    <x v="5"/>
    <n v="-0.15000000000000002"/>
    <n v="-0.30000000000000004"/>
    <n v="-0.44999999999999996"/>
    <n v="-3"/>
  </r>
  <r>
    <d v="2025-09-23T01:30:10"/>
    <n v="444594005"/>
    <s v="GOLD#"/>
    <s v="sell"/>
    <s v="0.01"/>
    <n v="3744.03"/>
    <n v="3743.54"/>
    <n v="3741.83"/>
    <s v="2025.09.23 01:40:44"/>
    <n v="3741.75"/>
    <n v="0"/>
    <n v="0"/>
    <n v="2.2799999999999998"/>
    <x v="1"/>
    <d v="2025-09-23T00:00:00"/>
    <s v="01"/>
    <x v="17"/>
    <s v="Tue"/>
    <d v="2025-09-23T01:30:10"/>
    <x v="1339"/>
    <x v="5"/>
    <x v="9"/>
    <x v="5"/>
    <n v="0.22799999999999998"/>
    <n v="0.45599999999999996"/>
    <n v="0.68399999999999994"/>
    <n v="-3"/>
  </r>
  <r>
    <d v="2025-09-23T01:30:10"/>
    <n v="444594006"/>
    <s v="GOLD#"/>
    <s v="sell"/>
    <s v="0.01"/>
    <n v="3744.03"/>
    <n v="3747.03"/>
    <n v="3742.53"/>
    <s v="2025.09.23 01:39:42"/>
    <n v="3742.49"/>
    <n v="0"/>
    <n v="0"/>
    <n v="1.54"/>
    <x v="1"/>
    <d v="2025-09-23T00:00:00"/>
    <s v="01"/>
    <x v="20"/>
    <s v="Tue"/>
    <d v="2025-09-23T01:30:10"/>
    <x v="1339"/>
    <x v="5"/>
    <x v="9"/>
    <x v="5"/>
    <n v="0.15400000000000003"/>
    <n v="0.30800000000000005"/>
    <n v="0.46199999999999997"/>
    <n v="-3"/>
  </r>
  <r>
    <d v="2025-09-23T01:30:10"/>
    <n v="444594008"/>
    <s v="GOLD#"/>
    <s v="sell"/>
    <s v="0.01"/>
    <n v="3744.03"/>
    <n v="3743.91"/>
    <n v="3742.53"/>
    <s v="2025.09.23 01:39:42"/>
    <n v="3742.49"/>
    <n v="0"/>
    <n v="0"/>
    <n v="1.54"/>
    <x v="1"/>
    <d v="2025-09-23T00:00:00"/>
    <s v="01"/>
    <x v="6"/>
    <s v="Tue"/>
    <d v="2025-09-23T01:30:10"/>
    <x v="1339"/>
    <x v="5"/>
    <x v="9"/>
    <x v="5"/>
    <n v="0.15400000000000003"/>
    <n v="0.30800000000000005"/>
    <n v="0.46199999999999997"/>
    <n v="-3"/>
  </r>
  <r>
    <d v="2025-09-23T01:30:11"/>
    <n v="444594009"/>
    <s v="GOLD#"/>
    <s v="sell"/>
    <s v="0.01"/>
    <n v="3744.03"/>
    <n v="3747.03"/>
    <n v="3742.53"/>
    <s v="2025.09.23 01:39:42"/>
    <n v="3742.49"/>
    <n v="0"/>
    <n v="0"/>
    <n v="1.54"/>
    <x v="1"/>
    <d v="2025-09-23T00:00:00"/>
    <s v="01"/>
    <x v="10"/>
    <s v="Tue"/>
    <d v="2025-09-23T01:30:11"/>
    <x v="1340"/>
    <x v="5"/>
    <x v="9"/>
    <x v="5"/>
    <n v="0.15400000000000003"/>
    <n v="0.30800000000000005"/>
    <n v="0.46199999999999997"/>
    <n v="-3"/>
  </r>
  <r>
    <d v="2025-09-23T01:30:11"/>
    <n v="444594012"/>
    <s v="GOLD#"/>
    <s v="sell"/>
    <s v="0.01"/>
    <n v="3744.03"/>
    <n v="3743.35"/>
    <m/>
    <s v="2025.09.23 01:40:03"/>
    <n v="3743.38"/>
    <n v="0"/>
    <n v="0"/>
    <n v="0.65"/>
    <x v="1"/>
    <d v="2025-09-23T00:00:00"/>
    <s v="01"/>
    <x v="14"/>
    <s v="Tue"/>
    <d v="2025-09-23T01:30:11"/>
    <x v="1340"/>
    <x v="5"/>
    <x v="9"/>
    <x v="5"/>
    <n v="6.5000000000000002E-2"/>
    <n v="0.13"/>
    <n v="0.19500000000000001"/>
    <n v="-3"/>
  </r>
  <r>
    <d v="2025-09-23T01:30:11"/>
    <n v="444594013"/>
    <s v="GOLD#"/>
    <s v="sell"/>
    <s v="0.01"/>
    <n v="3744.03"/>
    <n v="3743.4"/>
    <m/>
    <s v="2025.09.23 01:40:04"/>
    <n v="3743.4"/>
    <n v="0"/>
    <n v="0"/>
    <n v="0.63"/>
    <x v="1"/>
    <d v="2025-09-23T00:00:00"/>
    <s v="01"/>
    <x v="16"/>
    <s v="Tue"/>
    <d v="2025-09-23T01:30:11"/>
    <x v="1340"/>
    <x v="5"/>
    <x v="9"/>
    <x v="5"/>
    <n v="6.3E-2"/>
    <n v="0.126"/>
    <n v="0.189"/>
    <n v="-3"/>
  </r>
  <r>
    <d v="2025-09-23T01:30:39"/>
    <n v="444594033"/>
    <s v="GOLD#"/>
    <s v="sell"/>
    <s v="0.01"/>
    <n v="3743.94"/>
    <n v="3742.31"/>
    <n v="3741.03"/>
    <s v="2025.09.23 01:45:22"/>
    <n v="3741.02"/>
    <n v="0"/>
    <n v="0"/>
    <n v="2.92"/>
    <x v="1"/>
    <d v="2025-09-23T00:00:00"/>
    <s v="01"/>
    <x v="0"/>
    <s v="Tue"/>
    <d v="2025-09-23T01:30:39"/>
    <x v="1341"/>
    <x v="5"/>
    <x v="9"/>
    <x v="5"/>
    <n v="0.29199999999999998"/>
    <n v="0.58399999999999996"/>
    <n v="0.876"/>
    <n v="2.92"/>
  </r>
  <r>
    <d v="2025-09-23T01:30:39"/>
    <n v="444594034"/>
    <s v="GOLD#"/>
    <s v="sell"/>
    <s v="0.01"/>
    <n v="3743.94"/>
    <n v="3742.01"/>
    <n v="3740.44"/>
    <s v="2025.09.23 01:45:29"/>
    <n v="3740.39"/>
    <n v="0"/>
    <n v="0"/>
    <n v="3.55"/>
    <x v="1"/>
    <d v="2025-09-23T00:00:00"/>
    <s v="01"/>
    <x v="1"/>
    <s v="Tue"/>
    <d v="2025-09-23T01:30:39"/>
    <x v="1341"/>
    <x v="5"/>
    <x v="9"/>
    <x v="5"/>
    <n v="0.35499999999999998"/>
    <n v="0.71"/>
    <n v="1.0649999999999999"/>
    <n v="3.55"/>
  </r>
  <r>
    <d v="2025-09-23T01:30:40"/>
    <n v="444594035"/>
    <s v="GOLD#"/>
    <s v="sell"/>
    <s v="0.01"/>
    <n v="3743.94"/>
    <n v="3742.31"/>
    <n v="3740.94"/>
    <s v="2025.09.23 01:45:23"/>
    <n v="3740.83"/>
    <n v="0"/>
    <n v="0"/>
    <n v="3.11"/>
    <x v="1"/>
    <d v="2025-09-23T00:00:00"/>
    <s v="01"/>
    <x v="2"/>
    <s v="Tue"/>
    <d v="2025-09-23T01:30:40"/>
    <x v="1342"/>
    <x v="5"/>
    <x v="9"/>
    <x v="5"/>
    <n v="0.311"/>
    <n v="0.622"/>
    <n v="0.93299999999999994"/>
    <n v="3.11"/>
  </r>
  <r>
    <d v="2025-09-23T01:30:49"/>
    <n v="444594052"/>
    <s v="GOLD#"/>
    <s v="sell"/>
    <s v="0.01"/>
    <n v="3744.54"/>
    <n v="3742.61"/>
    <n v="3741.06"/>
    <s v="2025.09.23 01:45:21"/>
    <n v="3741.05"/>
    <n v="0"/>
    <n v="0"/>
    <n v="3.49"/>
    <x v="1"/>
    <d v="2025-09-23T00:00:00"/>
    <s v="01"/>
    <x v="8"/>
    <s v="Tue"/>
    <d v="2025-09-23T01:30:49"/>
    <x v="1343"/>
    <x v="5"/>
    <x v="9"/>
    <x v="5"/>
    <n v="0.34900000000000003"/>
    <n v="0.69800000000000006"/>
    <n v="1.0469999999999999"/>
    <n v="3.49"/>
  </r>
  <r>
    <d v="2025-09-23T01:36:39"/>
    <n v="444594403"/>
    <s v="GOLD#"/>
    <s v="sell"/>
    <s v="0.01"/>
    <n v="3743.99"/>
    <n v="3745.49"/>
    <n v="3742.49"/>
    <s v="2025.09.23 01:39:42"/>
    <n v="3742.49"/>
    <n v="0"/>
    <n v="0"/>
    <n v="1.5"/>
    <x v="1"/>
    <d v="2025-09-23T00:00:00"/>
    <s v="01"/>
    <x v="11"/>
    <s v="Tue"/>
    <d v="2025-09-23T01:36:39"/>
    <x v="1344"/>
    <x v="5"/>
    <x v="9"/>
    <x v="5"/>
    <n v="0.15000000000000002"/>
    <n v="0.30000000000000004"/>
    <n v="0.44999999999999996"/>
    <n v="-3"/>
  </r>
  <r>
    <d v="2025-09-23T01:40:09"/>
    <n v="444594847"/>
    <s v="GOLD#"/>
    <s v="sell"/>
    <s v="0.01"/>
    <n v="3742.79"/>
    <n v="3741.82"/>
    <m/>
    <s v="2025.09.23 01:44:58"/>
    <n v="3741.82"/>
    <n v="0"/>
    <n v="0"/>
    <n v="0.97"/>
    <x v="1"/>
    <d v="2025-09-23T00:00:00"/>
    <s v="01"/>
    <x v="16"/>
    <s v="Tue"/>
    <d v="2025-09-23T01:40:09"/>
    <x v="1345"/>
    <x v="5"/>
    <x v="9"/>
    <x v="5"/>
    <n v="9.7000000000000003E-2"/>
    <n v="0.19400000000000001"/>
    <n v="0.29099999999999998"/>
    <n v="-3"/>
  </r>
  <r>
    <d v="2025-09-23T01:40:10"/>
    <n v="444594849"/>
    <s v="GOLD#"/>
    <s v="sell"/>
    <s v="0.01"/>
    <n v="3742.79"/>
    <n v="3741.8"/>
    <m/>
    <s v="2025.09.23 01:44:58"/>
    <n v="3741.8"/>
    <n v="0"/>
    <n v="0"/>
    <n v="0.99"/>
    <x v="1"/>
    <d v="2025-09-23T00:00:00"/>
    <s v="01"/>
    <x v="14"/>
    <s v="Tue"/>
    <d v="2025-09-23T01:40:10"/>
    <x v="1346"/>
    <x v="5"/>
    <x v="9"/>
    <x v="5"/>
    <n v="9.9000000000000005E-2"/>
    <n v="0.19800000000000001"/>
    <n v="0.29699999999999999"/>
    <n v="-3"/>
  </r>
  <r>
    <d v="2025-09-23T01:44:59"/>
    <n v="444595467"/>
    <s v="GOLD#"/>
    <s v="sell"/>
    <s v="0.01"/>
    <n v="3741.65"/>
    <n v="3740.39"/>
    <m/>
    <s v="2025.09.23 01:46:51"/>
    <n v="3740.68"/>
    <n v="0"/>
    <n v="0"/>
    <n v="0.97"/>
    <x v="1"/>
    <d v="2025-09-23T00:00:00"/>
    <s v="01"/>
    <x v="16"/>
    <s v="Tue"/>
    <d v="2025-09-23T01:44:59"/>
    <x v="1347"/>
    <x v="5"/>
    <x v="9"/>
    <x v="5"/>
    <n v="9.7000000000000003E-2"/>
    <n v="0.19400000000000001"/>
    <n v="0.29099999999999998"/>
    <n v="-3"/>
  </r>
  <r>
    <d v="2025-09-23T01:45:00"/>
    <n v="444595468"/>
    <s v="GOLD#"/>
    <s v="sell"/>
    <s v="0.01"/>
    <n v="3741.68"/>
    <n v="3740.39"/>
    <m/>
    <s v="2025.09.23 01:46:51"/>
    <n v="3740.68"/>
    <n v="0"/>
    <n v="0"/>
    <n v="1"/>
    <x v="1"/>
    <d v="2025-09-23T00:00:00"/>
    <s v="01"/>
    <x v="14"/>
    <s v="Tue"/>
    <d v="2025-09-23T01:45:00"/>
    <x v="1348"/>
    <x v="5"/>
    <x v="9"/>
    <x v="5"/>
    <n v="0.1"/>
    <n v="0.2"/>
    <n v="0.3"/>
    <n v="-3"/>
  </r>
  <r>
    <d v="2025-09-23T01:46:59"/>
    <n v="444596095"/>
    <s v="GOLD#"/>
    <s v="sell"/>
    <s v="0.01"/>
    <n v="3740.42"/>
    <n v="3738.94"/>
    <m/>
    <s v="2025.09.23 01:55:07"/>
    <n v="3738.94"/>
    <n v="0"/>
    <n v="0"/>
    <n v="1.48"/>
    <x v="1"/>
    <d v="2025-09-23T00:00:00"/>
    <s v="01"/>
    <x v="16"/>
    <s v="Tue"/>
    <d v="2025-09-23T01:46:59"/>
    <x v="1349"/>
    <x v="5"/>
    <x v="9"/>
    <x v="5"/>
    <n v="0.14799999999999999"/>
    <n v="0.29599999999999999"/>
    <n v="0.44400000000000001"/>
    <n v="-3"/>
  </r>
  <r>
    <d v="2025-09-23T01:46:59"/>
    <n v="444596097"/>
    <s v="GOLD#"/>
    <s v="sell"/>
    <s v="0.01"/>
    <n v="3740.42"/>
    <n v="3743.42"/>
    <m/>
    <s v="2025.09.23 02:15:16"/>
    <n v="3743.44"/>
    <n v="0"/>
    <n v="0"/>
    <n v="-3.02"/>
    <x v="0"/>
    <d v="2025-09-23T00:00:00"/>
    <s v="01"/>
    <x v="15"/>
    <s v="Tue"/>
    <d v="2025-09-23T01:46:59"/>
    <x v="1349"/>
    <x v="5"/>
    <x v="9"/>
    <x v="5"/>
    <n v="-0.30200000000000005"/>
    <n v="-0.60400000000000009"/>
    <n v="-0.90599999999999992"/>
    <n v="-3"/>
  </r>
  <r>
    <d v="2025-09-23T01:47:00"/>
    <n v="444596098"/>
    <s v="GOLD#"/>
    <s v="sell"/>
    <s v="0.01"/>
    <n v="3740.38"/>
    <n v="3738.94"/>
    <m/>
    <s v="2025.09.23 01:55:07"/>
    <n v="3738.94"/>
    <n v="0"/>
    <n v="0"/>
    <n v="1.44"/>
    <x v="1"/>
    <d v="2025-09-23T00:00:00"/>
    <s v="01"/>
    <x v="14"/>
    <s v="Tue"/>
    <d v="2025-09-23T01:47:00"/>
    <x v="1350"/>
    <x v="5"/>
    <x v="9"/>
    <x v="5"/>
    <n v="0.14399999999999999"/>
    <n v="0.28799999999999998"/>
    <n v="0.432"/>
    <n v="-3"/>
  </r>
  <r>
    <d v="2025-09-23T01:48:29"/>
    <n v="444596583"/>
    <s v="GOLD#"/>
    <s v="sell"/>
    <s v="0.01"/>
    <n v="3741.01"/>
    <n v="3743.21"/>
    <n v="3739.51"/>
    <s v="2025.09.23 01:52:51"/>
    <n v="3739.45"/>
    <n v="0"/>
    <n v="0"/>
    <n v="1.56"/>
    <x v="1"/>
    <d v="2025-09-23T00:00:00"/>
    <s v="01"/>
    <x v="18"/>
    <s v="Tue"/>
    <d v="2025-09-23T01:48:29"/>
    <x v="1351"/>
    <x v="5"/>
    <x v="9"/>
    <x v="5"/>
    <n v="0.15600000000000003"/>
    <n v="0.31200000000000006"/>
    <n v="0.46799999999999997"/>
    <n v="-3"/>
  </r>
  <r>
    <d v="2025-09-23T01:48:30"/>
    <n v="444596585"/>
    <s v="GOLD#"/>
    <s v="sell"/>
    <s v="0.01"/>
    <n v="3741.01"/>
    <n v="3739.66"/>
    <n v="3737.51"/>
    <s v="2025.09.23 01:56:18"/>
    <n v="3739.74"/>
    <n v="0"/>
    <n v="0"/>
    <n v="1.27"/>
    <x v="1"/>
    <d v="2025-09-23T00:00:00"/>
    <s v="01"/>
    <x v="1"/>
    <s v="Tue"/>
    <d v="2025-09-23T01:48:30"/>
    <x v="1352"/>
    <x v="5"/>
    <x v="9"/>
    <x v="5"/>
    <n v="0.127"/>
    <n v="0.254"/>
    <n v="0.38100000000000001"/>
    <n v="-3"/>
  </r>
  <r>
    <d v="2025-09-23T01:48:30"/>
    <n v="444596587"/>
    <s v="GOLD#"/>
    <s v="sell"/>
    <s v="0.01"/>
    <n v="3741.01"/>
    <n v="3739.66"/>
    <n v="3738.01"/>
    <s v="2025.09.23 01:56:18"/>
    <n v="3739.74"/>
    <n v="0"/>
    <n v="0"/>
    <n v="1.27"/>
    <x v="1"/>
    <d v="2025-09-23T00:00:00"/>
    <s v="01"/>
    <x v="2"/>
    <s v="Tue"/>
    <d v="2025-09-23T01:48:30"/>
    <x v="1352"/>
    <x v="5"/>
    <x v="9"/>
    <x v="5"/>
    <n v="0.127"/>
    <n v="0.254"/>
    <n v="0.38100000000000001"/>
    <n v="-3"/>
  </r>
  <r>
    <d v="2025-09-23T01:48:30"/>
    <n v="444596588"/>
    <s v="GOLD#"/>
    <s v="sell"/>
    <s v="0.01"/>
    <n v="3741.01"/>
    <n v="3739.66"/>
    <n v="3738.01"/>
    <s v="2025.09.23 01:56:18"/>
    <n v="3739.74"/>
    <n v="0"/>
    <n v="0"/>
    <n v="1.27"/>
    <x v="1"/>
    <d v="2025-09-23T00:00:00"/>
    <s v="01"/>
    <x v="19"/>
    <s v="Tue"/>
    <d v="2025-09-23T01:48:30"/>
    <x v="1352"/>
    <x v="5"/>
    <x v="9"/>
    <x v="5"/>
    <n v="0.127"/>
    <n v="0.254"/>
    <n v="0.38100000000000001"/>
    <n v="-3"/>
  </r>
  <r>
    <d v="2025-09-23T01:48:30"/>
    <n v="444596590"/>
    <s v="GOLD#"/>
    <s v="sell"/>
    <s v="0.01"/>
    <n v="3741.01"/>
    <n v="3741.06"/>
    <n v="3739.51"/>
    <s v="2025.09.23 01:52:51"/>
    <n v="3739.45"/>
    <n v="0"/>
    <n v="0"/>
    <n v="1.56"/>
    <x v="1"/>
    <d v="2025-09-23T00:00:00"/>
    <s v="01"/>
    <x v="6"/>
    <s v="Tue"/>
    <d v="2025-09-23T01:48:30"/>
    <x v="1352"/>
    <x v="5"/>
    <x v="9"/>
    <x v="5"/>
    <n v="0.15600000000000003"/>
    <n v="0.31200000000000006"/>
    <n v="0.46799999999999997"/>
    <n v="-3"/>
  </r>
  <r>
    <d v="2025-09-23T01:48:30"/>
    <n v="444596592"/>
    <s v="GOLD#"/>
    <s v="sell"/>
    <s v="0.01"/>
    <n v="3741.01"/>
    <n v="3740.93"/>
    <n v="3738.81"/>
    <s v="2025.09.23 01:53:51"/>
    <n v="3738.77"/>
    <n v="0"/>
    <n v="0"/>
    <n v="2.2400000000000002"/>
    <x v="1"/>
    <d v="2025-09-23T00:00:00"/>
    <s v="01"/>
    <x v="17"/>
    <s v="Tue"/>
    <d v="2025-09-23T01:48:30"/>
    <x v="1352"/>
    <x v="5"/>
    <x v="9"/>
    <x v="5"/>
    <n v="0.22400000000000003"/>
    <n v="0.44800000000000006"/>
    <n v="0.67200000000000004"/>
    <n v="-3"/>
  </r>
  <r>
    <d v="2025-09-23T01:48:31"/>
    <n v="444596593"/>
    <s v="GOLD#"/>
    <s v="sell"/>
    <s v="0.01"/>
    <n v="3741.03"/>
    <n v="3741.06"/>
    <n v="3739.51"/>
    <s v="2025.09.23 01:52:51"/>
    <n v="3739.45"/>
    <n v="0"/>
    <n v="0"/>
    <n v="1.58"/>
    <x v="1"/>
    <d v="2025-09-23T00:00:00"/>
    <s v="01"/>
    <x v="20"/>
    <s v="Tue"/>
    <d v="2025-09-23T01:48:31"/>
    <x v="1353"/>
    <x v="5"/>
    <x v="9"/>
    <x v="5"/>
    <n v="0.15800000000000003"/>
    <n v="0.31600000000000006"/>
    <n v="0.47399999999999998"/>
    <n v="-3"/>
  </r>
  <r>
    <d v="2025-09-23T01:48:31"/>
    <n v="444596595"/>
    <s v="GOLD#"/>
    <s v="sell"/>
    <s v="0.01"/>
    <n v="3741.03"/>
    <n v="3741.06"/>
    <n v="3739.51"/>
    <s v="2025.09.23 01:52:51"/>
    <n v="3739.45"/>
    <n v="0"/>
    <n v="0"/>
    <n v="1.58"/>
    <x v="1"/>
    <d v="2025-09-23T00:00:00"/>
    <s v="01"/>
    <x v="10"/>
    <s v="Tue"/>
    <d v="2025-09-23T01:48:31"/>
    <x v="1353"/>
    <x v="5"/>
    <x v="9"/>
    <x v="5"/>
    <n v="0.15800000000000003"/>
    <n v="0.31600000000000006"/>
    <n v="0.47399999999999998"/>
    <n v="-3"/>
  </r>
  <r>
    <d v="2025-09-23T01:48:31"/>
    <n v="444596597"/>
    <s v="GOLD#"/>
    <s v="sell"/>
    <s v="0.01"/>
    <n v="3741.11"/>
    <n v="3739.66"/>
    <n v="3738.01"/>
    <s v="2025.09.23 01:56:18"/>
    <n v="3739.74"/>
    <n v="0"/>
    <n v="0"/>
    <n v="1.37"/>
    <x v="1"/>
    <d v="2025-09-23T00:00:00"/>
    <s v="01"/>
    <x v="0"/>
    <s v="Tue"/>
    <d v="2025-09-23T01:48:31"/>
    <x v="1353"/>
    <x v="5"/>
    <x v="9"/>
    <x v="5"/>
    <n v="0.13700000000000001"/>
    <n v="0.27400000000000002"/>
    <n v="0.41100000000000003"/>
    <n v="-3"/>
  </r>
  <r>
    <d v="2025-09-23T01:48:31"/>
    <n v="444596598"/>
    <s v="GOLD#"/>
    <s v="sell"/>
    <s v="0.01"/>
    <n v="3741.11"/>
    <n v="3744.01"/>
    <n v="3737.51"/>
    <s v="2025.09.23 02:21:10"/>
    <n v="3744.04"/>
    <n v="0"/>
    <n v="0"/>
    <n v="-2.93"/>
    <x v="0"/>
    <d v="2025-09-23T00:00:00"/>
    <s v="01"/>
    <x v="12"/>
    <s v="Tue"/>
    <d v="2025-09-23T01:48:31"/>
    <x v="1353"/>
    <x v="5"/>
    <x v="9"/>
    <x v="5"/>
    <n v="-0.29300000000000004"/>
    <n v="-0.58600000000000008"/>
    <n v="-0.879"/>
    <n v="-3"/>
  </r>
  <r>
    <d v="2025-09-23T01:48:32"/>
    <n v="444596599"/>
    <s v="GOLD#"/>
    <s v="sell"/>
    <s v="0.01"/>
    <n v="3741.11"/>
    <n v="3741.06"/>
    <n v="3739.51"/>
    <s v="2025.09.23 01:52:51"/>
    <n v="3739.45"/>
    <n v="0"/>
    <n v="0"/>
    <n v="1.66"/>
    <x v="1"/>
    <d v="2025-09-23T00:00:00"/>
    <s v="01"/>
    <x v="11"/>
    <s v="Tue"/>
    <d v="2025-09-23T01:48:32"/>
    <x v="1354"/>
    <x v="5"/>
    <x v="9"/>
    <x v="5"/>
    <n v="0.16600000000000001"/>
    <n v="0.33200000000000002"/>
    <n v="0.49799999999999994"/>
    <n v="-3"/>
  </r>
  <r>
    <d v="2025-09-23T01:48:49"/>
    <n v="444596697"/>
    <s v="GOLD#"/>
    <s v="sell"/>
    <s v="0.01"/>
    <n v="3741.45"/>
    <n v="3740.23"/>
    <n v="3737.95"/>
    <s v="2025.09.23 01:57:22"/>
    <n v="3740.28"/>
    <n v="0"/>
    <n v="0"/>
    <n v="1.17"/>
    <x v="1"/>
    <d v="2025-09-23T00:00:00"/>
    <s v="01"/>
    <x v="8"/>
    <s v="Tue"/>
    <d v="2025-09-23T01:48:49"/>
    <x v="1355"/>
    <x v="5"/>
    <x v="9"/>
    <x v="5"/>
    <n v="0.11699999999999999"/>
    <n v="0.23399999999999999"/>
    <n v="0.35099999999999998"/>
    <n v="-3"/>
  </r>
  <r>
    <d v="2025-09-23T01:55:09"/>
    <n v="444597562"/>
    <s v="GOLD#"/>
    <s v="sell"/>
    <s v="0.01"/>
    <n v="3738.87"/>
    <n v="3741.87"/>
    <m/>
    <s v="2025.09.23 02:06:07"/>
    <n v="3741.93"/>
    <n v="0"/>
    <n v="0"/>
    <n v="-3.06"/>
    <x v="0"/>
    <d v="2025-09-23T00:00:00"/>
    <s v="01"/>
    <x v="16"/>
    <s v="Tue"/>
    <d v="2025-09-23T01:55:09"/>
    <x v="1356"/>
    <x v="5"/>
    <x v="9"/>
    <x v="5"/>
    <n v="-0.30600000000000005"/>
    <n v="-0.6120000000000001"/>
    <n v="-0.91799999999999993"/>
    <n v="-3"/>
  </r>
  <r>
    <d v="2025-09-23T01:55:09"/>
    <n v="444597563"/>
    <s v="GOLD#"/>
    <s v="sell"/>
    <s v="0.01"/>
    <n v="3738.87"/>
    <n v="3741.87"/>
    <m/>
    <s v="2025.09.23 02:06:07"/>
    <n v="3741.93"/>
    <n v="0"/>
    <n v="0"/>
    <n v="-3.06"/>
    <x v="0"/>
    <d v="2025-09-23T00:00:00"/>
    <s v="01"/>
    <x v="14"/>
    <s v="Tue"/>
    <d v="2025-09-23T01:55:09"/>
    <x v="1356"/>
    <x v="5"/>
    <x v="9"/>
    <x v="5"/>
    <n v="-0.30600000000000005"/>
    <n v="-0.6120000000000001"/>
    <n v="-0.91799999999999993"/>
    <n v="-3"/>
  </r>
  <r>
    <d v="2025-09-23T01:56:09"/>
    <n v="444597655"/>
    <s v="GOLD#"/>
    <s v="sell"/>
    <s v="0.01"/>
    <n v="3739.15"/>
    <n v="3742.15"/>
    <n v="3736.95"/>
    <s v="2025.09.23 02:06:07"/>
    <n v="3742.18"/>
    <n v="0"/>
    <n v="0"/>
    <n v="-3.03"/>
    <x v="0"/>
    <d v="2025-09-23T00:00:00"/>
    <s v="01"/>
    <x v="17"/>
    <s v="Tue"/>
    <d v="2025-09-23T01:56:09"/>
    <x v="1357"/>
    <x v="5"/>
    <x v="9"/>
    <x v="5"/>
    <n v="-0.30299999999999999"/>
    <n v="-0.60599999999999998"/>
    <n v="-0.90899999999999992"/>
    <n v="-3"/>
  </r>
  <r>
    <d v="2025-09-23T01:56:09"/>
    <n v="444597656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10"/>
    <s v="Tue"/>
    <d v="2025-09-23T01:56:09"/>
    <x v="1357"/>
    <x v="5"/>
    <x v="9"/>
    <x v="5"/>
    <n v="-0.30299999999999999"/>
    <n v="-0.60599999999999998"/>
    <n v="-0.90899999999999992"/>
    <n v="-3"/>
  </r>
  <r>
    <d v="2025-09-23T01:56:10"/>
    <n v="444597657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6"/>
    <s v="Tue"/>
    <d v="2025-09-23T01:56:10"/>
    <x v="1358"/>
    <x v="5"/>
    <x v="9"/>
    <x v="5"/>
    <n v="-0.30299999999999999"/>
    <n v="-0.60599999999999998"/>
    <n v="-0.90899999999999992"/>
    <n v="-3"/>
  </r>
  <r>
    <d v="2025-09-23T01:56:10"/>
    <n v="444597658"/>
    <s v="GOLD#"/>
    <s v="sell"/>
    <s v="0.01"/>
    <n v="3739.15"/>
    <n v="3740.65"/>
    <n v="3737.65"/>
    <s v="2025.09.23 01:58:37"/>
    <n v="3740.68"/>
    <n v="0"/>
    <n v="0"/>
    <n v="-1.53"/>
    <x v="0"/>
    <d v="2025-09-23T00:00:00"/>
    <s v="01"/>
    <x v="11"/>
    <s v="Tue"/>
    <d v="2025-09-23T01:56:10"/>
    <x v="1358"/>
    <x v="5"/>
    <x v="9"/>
    <x v="5"/>
    <n v="-0.15300000000000002"/>
    <n v="-0.30600000000000005"/>
    <n v="-0.45899999999999996"/>
    <n v="-3"/>
  </r>
  <r>
    <d v="2025-09-23T01:56:10"/>
    <n v="444597660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20"/>
    <s v="Tue"/>
    <d v="2025-09-23T01:56:10"/>
    <x v="1358"/>
    <x v="5"/>
    <x v="9"/>
    <x v="5"/>
    <n v="-0.30299999999999999"/>
    <n v="-0.60599999999999998"/>
    <n v="-0.90899999999999992"/>
    <n v="-3"/>
  </r>
  <r>
    <d v="2025-09-23T01:56:10"/>
    <n v="444597662"/>
    <s v="GOLD#"/>
    <s v="sell"/>
    <s v="0.01"/>
    <n v="3739.18"/>
    <n v="3741.35"/>
    <n v="3737.65"/>
    <s v="2025.09.23 02:05:45"/>
    <n v="3741.41"/>
    <n v="0"/>
    <n v="0"/>
    <n v="-2.23"/>
    <x v="0"/>
    <d v="2025-09-23T00:00:00"/>
    <s v="01"/>
    <x v="18"/>
    <s v="Tue"/>
    <d v="2025-09-23T01:56:10"/>
    <x v="1358"/>
    <x v="5"/>
    <x v="9"/>
    <x v="5"/>
    <n v="-0.223"/>
    <n v="-0.44600000000000001"/>
    <n v="-0.66899999999999993"/>
    <n v="-3"/>
  </r>
  <r>
    <d v="2025-09-23T01:56:19"/>
    <n v="444597673"/>
    <s v="GOLD#"/>
    <s v="sell"/>
    <s v="0.01"/>
    <n v="3739.61"/>
    <n v="3742.07"/>
    <n v="3736.57"/>
    <s v="2025.09.23 02:06:07"/>
    <n v="3742.18"/>
    <n v="0"/>
    <n v="0"/>
    <n v="-2.57"/>
    <x v="0"/>
    <d v="2025-09-23T00:00:00"/>
    <s v="01"/>
    <x v="2"/>
    <s v="Tue"/>
    <d v="2025-09-23T01:56:19"/>
    <x v="1359"/>
    <x v="5"/>
    <x v="9"/>
    <x v="5"/>
    <n v="-0.25700000000000001"/>
    <n v="-0.51400000000000001"/>
    <n v="-0.77099999999999991"/>
    <n v="-3"/>
  </r>
  <r>
    <d v="2025-09-23T01:56:19"/>
    <n v="444597674"/>
    <s v="GOLD#"/>
    <s v="sell"/>
    <s v="0.01"/>
    <n v="3739.61"/>
    <n v="3742.61"/>
    <n v="3736.11"/>
    <s v="2025.09.23 02:14:59"/>
    <n v="3742.63"/>
    <n v="0"/>
    <n v="0"/>
    <n v="-3.02"/>
    <x v="0"/>
    <d v="2025-09-23T00:00:00"/>
    <s v="01"/>
    <x v="1"/>
    <s v="Tue"/>
    <d v="2025-09-23T01:56:19"/>
    <x v="1359"/>
    <x v="5"/>
    <x v="9"/>
    <x v="5"/>
    <n v="-0.30200000000000005"/>
    <n v="-0.60400000000000009"/>
    <n v="-0.90599999999999992"/>
    <n v="-3"/>
  </r>
  <r>
    <d v="2025-09-23T01:56:20"/>
    <n v="444597675"/>
    <s v="GOLD#"/>
    <s v="sell"/>
    <s v="0.01"/>
    <n v="3739.61"/>
    <n v="3741.81"/>
    <n v="3736.61"/>
    <s v="2025.09.23 02:06:07"/>
    <n v="3741.93"/>
    <n v="0"/>
    <n v="0"/>
    <n v="-2.3199999999999998"/>
    <x v="0"/>
    <d v="2025-09-23T00:00:00"/>
    <s v="01"/>
    <x v="19"/>
    <s v="Tue"/>
    <d v="2025-09-23T01:56:20"/>
    <x v="1360"/>
    <x v="5"/>
    <x v="9"/>
    <x v="5"/>
    <n v="-0.23199999999999998"/>
    <n v="-0.46399999999999997"/>
    <n v="-0.69599999999999995"/>
    <n v="-3"/>
  </r>
  <r>
    <d v="2025-09-23T01:56:20"/>
    <n v="444597676"/>
    <s v="GOLD#"/>
    <s v="sell"/>
    <s v="0.01"/>
    <n v="3739.61"/>
    <n v="3742.61"/>
    <n v="3736.61"/>
    <s v="2025.09.23 02:14:59"/>
    <n v="3742.63"/>
    <n v="0"/>
    <n v="0"/>
    <n v="-3.02"/>
    <x v="0"/>
    <d v="2025-09-23T00:00:00"/>
    <s v="01"/>
    <x v="0"/>
    <s v="Tue"/>
    <d v="2025-09-23T01:56:20"/>
    <x v="1360"/>
    <x v="5"/>
    <x v="9"/>
    <x v="5"/>
    <n v="-0.30200000000000005"/>
    <n v="-0.60400000000000009"/>
    <n v="-0.90599999999999992"/>
    <n v="-3"/>
  </r>
  <r>
    <d v="2025-09-23T01:57:29"/>
    <n v="444597753"/>
    <s v="GOLD#"/>
    <s v="sell"/>
    <s v="0.01"/>
    <n v="3740.12"/>
    <n v="3743.12"/>
    <n v="3736.62"/>
    <s v="2025.09.23 02:15:13"/>
    <n v="3743.13"/>
    <n v="0"/>
    <n v="0"/>
    <n v="-3.01"/>
    <x v="0"/>
    <d v="2025-09-23T00:00:00"/>
    <s v="01"/>
    <x v="8"/>
    <s v="Tue"/>
    <d v="2025-09-23T01:57:29"/>
    <x v="1361"/>
    <x v="5"/>
    <x v="9"/>
    <x v="5"/>
    <n v="-0.30099999999999999"/>
    <n v="-0.60199999999999998"/>
    <n v="-0.90299999999999991"/>
    <n v="-3"/>
  </r>
  <r>
    <d v="2025-09-23T02:08:09"/>
    <n v="444599680"/>
    <s v="GOLD#"/>
    <s v="buy"/>
    <s v="0.01"/>
    <n v="3741.99"/>
    <n v="3742.91"/>
    <m/>
    <s v="2025.09.23 02:19:05"/>
    <n v="3742.74"/>
    <n v="0"/>
    <n v="0"/>
    <n v="0.75"/>
    <x v="1"/>
    <d v="2025-09-23T00:00:00"/>
    <s v="02"/>
    <x v="14"/>
    <s v="Tue"/>
    <d v="2025-09-23T02:08:09"/>
    <x v="1362"/>
    <x v="5"/>
    <x v="10"/>
    <x v="5"/>
    <n v="7.5000000000000011E-2"/>
    <n v="0.15000000000000002"/>
    <n v="0.22499999999999998"/>
    <n v="-3"/>
  </r>
  <r>
    <d v="2025-09-23T02:11:09"/>
    <n v="444599852"/>
    <s v="GOLD#"/>
    <s v="buy"/>
    <s v="0.01"/>
    <n v="3741.64"/>
    <n v="3740.14"/>
    <n v="3743.14"/>
    <s v="2025.09.23 02:15:16"/>
    <n v="3743.24"/>
    <n v="0"/>
    <n v="0"/>
    <n v="1.6"/>
    <x v="1"/>
    <d v="2025-09-23T00:00:00"/>
    <s v="02"/>
    <x v="11"/>
    <s v="Tue"/>
    <d v="2025-09-23T02:11:09"/>
    <x v="1363"/>
    <x v="5"/>
    <x v="10"/>
    <x v="5"/>
    <n v="0.16000000000000003"/>
    <n v="0.32000000000000006"/>
    <n v="0.48"/>
    <n v="-3"/>
  </r>
  <r>
    <d v="2025-09-23T02:11:09"/>
    <n v="444599853"/>
    <s v="GOLD#"/>
    <s v="buy"/>
    <s v="0.01"/>
    <n v="3741.64"/>
    <n v="3738.64"/>
    <n v="3743.14"/>
    <s v="2025.09.23 02:15:16"/>
    <n v="3743.24"/>
    <n v="0"/>
    <n v="0"/>
    <n v="1.6"/>
    <x v="1"/>
    <d v="2025-09-23T00:00:00"/>
    <s v="02"/>
    <x v="10"/>
    <s v="Tue"/>
    <d v="2025-09-23T02:11:09"/>
    <x v="1363"/>
    <x v="5"/>
    <x v="10"/>
    <x v="5"/>
    <n v="0.16000000000000003"/>
    <n v="0.32000000000000006"/>
    <n v="0.48"/>
    <n v="-3"/>
  </r>
  <r>
    <d v="2025-09-23T02:14:09"/>
    <n v="444599987"/>
    <s v="GOLD#"/>
    <s v="buy"/>
    <s v="0.01"/>
    <n v="3741.81"/>
    <n v="3741.64"/>
    <n v="3743.31"/>
    <s v="2025.09.23 02:15:22"/>
    <n v="3743.38"/>
    <n v="0"/>
    <n v="0"/>
    <n v="1.57"/>
    <x v="1"/>
    <d v="2025-09-23T00:00:00"/>
    <s v="02"/>
    <x v="6"/>
    <s v="Tue"/>
    <d v="2025-09-23T02:14:09"/>
    <x v="1364"/>
    <x v="5"/>
    <x v="10"/>
    <x v="5"/>
    <n v="0.15700000000000003"/>
    <n v="0.31400000000000006"/>
    <n v="0.47099999999999997"/>
    <n v="-3"/>
  </r>
  <r>
    <d v="2025-09-23T02:14:09"/>
    <n v="444599988"/>
    <s v="GOLD#"/>
    <s v="buy"/>
    <s v="0.01"/>
    <n v="3741.81"/>
    <n v="3742.73"/>
    <n v="3744.81"/>
    <s v="2025.09.23 02:21:44"/>
    <n v="3745.12"/>
    <n v="0"/>
    <n v="0"/>
    <n v="3.31"/>
    <x v="1"/>
    <d v="2025-09-23T00:00:00"/>
    <s v="02"/>
    <x v="19"/>
    <s v="Tue"/>
    <d v="2025-09-23T02:14:09"/>
    <x v="1364"/>
    <x v="5"/>
    <x v="10"/>
    <x v="5"/>
    <n v="0.33100000000000002"/>
    <n v="0.66200000000000003"/>
    <n v="0.99299999999999999"/>
    <n v="3.31"/>
  </r>
  <r>
    <d v="2025-09-23T02:14:10"/>
    <n v="444599989"/>
    <s v="GOLD#"/>
    <s v="buy"/>
    <s v="0.01"/>
    <n v="3741.81"/>
    <n v="3742.48"/>
    <n v="3744.81"/>
    <s v="2025.09.23 02:19:23"/>
    <n v="3742.47"/>
    <n v="0"/>
    <n v="0"/>
    <n v="0.66"/>
    <x v="1"/>
    <d v="2025-09-23T00:00:00"/>
    <s v="02"/>
    <x v="2"/>
    <s v="Tue"/>
    <d v="2025-09-23T02:14:10"/>
    <x v="1365"/>
    <x v="5"/>
    <x v="10"/>
    <x v="5"/>
    <n v="6.6000000000000003E-2"/>
    <n v="0.13200000000000001"/>
    <n v="0.19800000000000001"/>
    <n v="-3"/>
  </r>
  <r>
    <d v="2025-09-23T02:14:10"/>
    <n v="444599990"/>
    <s v="GOLD#"/>
    <s v="buy"/>
    <s v="0.01"/>
    <n v="3741.81"/>
    <n v="3742.61"/>
    <n v="3744.01"/>
    <s v="2025.09.23 02:21:13"/>
    <n v="3744.01"/>
    <n v="0"/>
    <n v="0"/>
    <n v="2.2000000000000002"/>
    <x v="1"/>
    <d v="2025-09-23T00:00:00"/>
    <s v="02"/>
    <x v="17"/>
    <s v="Tue"/>
    <d v="2025-09-23T02:14:10"/>
    <x v="1365"/>
    <x v="5"/>
    <x v="10"/>
    <x v="5"/>
    <n v="0.22000000000000003"/>
    <n v="0.44000000000000006"/>
    <n v="0.66"/>
    <n v="-3"/>
  </r>
  <r>
    <d v="2025-09-23T02:14:10"/>
    <n v="444599991"/>
    <s v="GOLD#"/>
    <s v="buy"/>
    <s v="0.01"/>
    <n v="3741.81"/>
    <n v="3739.61"/>
    <n v="3743.31"/>
    <s v="2025.09.23 02:15:22"/>
    <n v="3743.38"/>
    <n v="0"/>
    <n v="0"/>
    <n v="1.57"/>
    <x v="1"/>
    <d v="2025-09-23T00:00:00"/>
    <s v="02"/>
    <x v="18"/>
    <s v="Tue"/>
    <d v="2025-09-23T02:14:10"/>
    <x v="1365"/>
    <x v="5"/>
    <x v="10"/>
    <x v="5"/>
    <n v="0.15700000000000003"/>
    <n v="0.31400000000000006"/>
    <n v="0.47099999999999997"/>
    <n v="-3"/>
  </r>
  <r>
    <d v="2025-09-23T02:14:10"/>
    <n v="444599992"/>
    <s v="GOLD#"/>
    <s v="buy"/>
    <s v="0.01"/>
    <n v="3741.77"/>
    <n v="3741.64"/>
    <n v="3743.31"/>
    <s v="2025.09.23 02:15:22"/>
    <n v="3743.38"/>
    <n v="0"/>
    <n v="0"/>
    <n v="1.61"/>
    <x v="1"/>
    <d v="2025-09-23T00:00:00"/>
    <s v="02"/>
    <x v="20"/>
    <s v="Tue"/>
    <d v="2025-09-23T02:14:10"/>
    <x v="1365"/>
    <x v="5"/>
    <x v="10"/>
    <x v="5"/>
    <n v="0.16100000000000003"/>
    <n v="0.32200000000000006"/>
    <n v="0.48299999999999998"/>
    <n v="-3"/>
  </r>
  <r>
    <d v="2025-09-23T02:16:09"/>
    <n v="444600246"/>
    <s v="GOLD#"/>
    <s v="buy"/>
    <s v="0.01"/>
    <n v="3742.92"/>
    <n v="3747.65"/>
    <m/>
    <s v="2025.09.23 02:24:10"/>
    <n v="3747.58"/>
    <n v="0"/>
    <n v="0"/>
    <n v="4.66"/>
    <x v="1"/>
    <d v="2025-09-23T00:00:00"/>
    <s v="02"/>
    <x v="15"/>
    <s v="Tue"/>
    <d v="2025-09-23T02:16:09"/>
    <x v="1366"/>
    <x v="5"/>
    <x v="10"/>
    <x v="5"/>
    <n v="0.46600000000000003"/>
    <n v="0.93200000000000005"/>
    <n v="1.3979999999999999"/>
    <n v="4.66"/>
  </r>
  <r>
    <d v="2025-09-23T02:17:09"/>
    <n v="444600372"/>
    <s v="GOLD#"/>
    <s v="buy"/>
    <s v="0.01"/>
    <n v="3743.41"/>
    <n v="3747.52"/>
    <m/>
    <s v="2025.09.23 02:24:19"/>
    <n v="3747.42"/>
    <n v="0"/>
    <n v="0"/>
    <n v="4.01"/>
    <x v="1"/>
    <d v="2025-09-23T00:00:00"/>
    <s v="02"/>
    <x v="16"/>
    <s v="Tue"/>
    <d v="2025-09-23T02:17:09"/>
    <x v="1367"/>
    <x v="5"/>
    <x v="10"/>
    <x v="5"/>
    <n v="0.40100000000000002"/>
    <n v="0.80200000000000005"/>
    <n v="1.2029999999999998"/>
    <n v="4.01"/>
  </r>
  <r>
    <d v="2025-09-23T02:19:09"/>
    <n v="444600624"/>
    <s v="GOLD#"/>
    <s v="buy"/>
    <s v="0.01"/>
    <n v="3743.1"/>
    <n v="3740.1"/>
    <n v="3744.6"/>
    <s v="2025.09.23 02:21:43"/>
    <n v="3744.67"/>
    <n v="0"/>
    <n v="0"/>
    <n v="1.57"/>
    <x v="1"/>
    <d v="2025-09-23T00:00:00"/>
    <s v="02"/>
    <x v="20"/>
    <s v="Tue"/>
    <d v="2025-09-23T02:19:09"/>
    <x v="1368"/>
    <x v="5"/>
    <x v="10"/>
    <x v="5"/>
    <n v="0.15700000000000003"/>
    <n v="0.31400000000000006"/>
    <n v="0.47099999999999997"/>
    <n v="-3"/>
  </r>
  <r>
    <d v="2025-09-23T02:19:09"/>
    <n v="444600626"/>
    <s v="GOLD#"/>
    <s v="buy"/>
    <s v="0.01"/>
    <n v="3743.1"/>
    <n v="3740.1"/>
    <n v="3746.6"/>
    <s v="2025.09.23 02:21:48"/>
    <n v="3746.81"/>
    <n v="0"/>
    <n v="0"/>
    <n v="3.71"/>
    <x v="1"/>
    <d v="2025-09-23T00:00:00"/>
    <s v="02"/>
    <x v="1"/>
    <s v="Tue"/>
    <d v="2025-09-23T02:19:09"/>
    <x v="1368"/>
    <x v="5"/>
    <x v="10"/>
    <x v="5"/>
    <n v="0.371"/>
    <n v="0.74199999999999999"/>
    <n v="1.113"/>
    <n v="3.71"/>
  </r>
  <r>
    <d v="2025-09-23T02:19:10"/>
    <n v="444600627"/>
    <s v="GOLD#"/>
    <s v="buy"/>
    <s v="0.01"/>
    <n v="3743.1"/>
    <n v="3740.1"/>
    <n v="3744.6"/>
    <s v="2025.09.23 02:21:43"/>
    <n v="3744.67"/>
    <n v="0"/>
    <n v="0"/>
    <n v="1.57"/>
    <x v="1"/>
    <d v="2025-09-23T00:00:00"/>
    <s v="02"/>
    <x v="6"/>
    <s v="Tue"/>
    <d v="2025-09-23T02:19:10"/>
    <x v="1369"/>
    <x v="5"/>
    <x v="10"/>
    <x v="5"/>
    <n v="0.15700000000000003"/>
    <n v="0.31400000000000006"/>
    <n v="0.47099999999999997"/>
    <n v="-3"/>
  </r>
  <r>
    <d v="2025-09-23T02:19:10"/>
    <n v="444600628"/>
    <s v="GOLD#"/>
    <s v="buy"/>
    <s v="0.01"/>
    <n v="3743.05"/>
    <n v="3740.1"/>
    <n v="3744.6"/>
    <s v="2025.09.23 02:21:43"/>
    <n v="3744.67"/>
    <n v="0"/>
    <n v="0"/>
    <n v="1.62"/>
    <x v="1"/>
    <d v="2025-09-23T00:00:00"/>
    <s v="02"/>
    <x v="10"/>
    <s v="Tue"/>
    <d v="2025-09-23T02:19:10"/>
    <x v="1369"/>
    <x v="5"/>
    <x v="10"/>
    <x v="5"/>
    <n v="0.16200000000000003"/>
    <n v="0.32400000000000007"/>
    <n v="0.48599999999999999"/>
    <n v="-3"/>
  </r>
  <r>
    <d v="2025-09-23T02:19:10"/>
    <n v="444600629"/>
    <s v="GOLD#"/>
    <s v="buy"/>
    <s v="0.01"/>
    <n v="3743.07"/>
    <n v="3740.9"/>
    <n v="3744.6"/>
    <s v="2025.09.23 02:21:43"/>
    <n v="3744.67"/>
    <n v="0"/>
    <n v="0"/>
    <n v="1.6"/>
    <x v="1"/>
    <d v="2025-09-23T00:00:00"/>
    <s v="02"/>
    <x v="18"/>
    <s v="Tue"/>
    <d v="2025-09-23T02:19:10"/>
    <x v="1369"/>
    <x v="5"/>
    <x v="10"/>
    <x v="5"/>
    <n v="0.16000000000000003"/>
    <n v="0.32000000000000006"/>
    <n v="0.48"/>
    <n v="-3"/>
  </r>
  <r>
    <d v="2025-09-23T02:19:10"/>
    <n v="444600630"/>
    <s v="GOLD#"/>
    <s v="buy"/>
    <s v="0.01"/>
    <n v="3743.09"/>
    <n v="3741.6"/>
    <n v="3744.6"/>
    <s v="2025.09.23 02:21:43"/>
    <n v="3744.67"/>
    <n v="0"/>
    <n v="0"/>
    <n v="1.58"/>
    <x v="1"/>
    <d v="2025-09-23T00:00:00"/>
    <s v="02"/>
    <x v="11"/>
    <s v="Tue"/>
    <d v="2025-09-23T02:19:10"/>
    <x v="1369"/>
    <x v="5"/>
    <x v="10"/>
    <x v="5"/>
    <n v="0.15800000000000003"/>
    <n v="0.31600000000000006"/>
    <n v="0.47399999999999998"/>
    <n v="-3"/>
  </r>
  <r>
    <d v="2025-09-23T02:19:11"/>
    <n v="444600631"/>
    <s v="GOLD#"/>
    <s v="buy"/>
    <s v="0.01"/>
    <n v="3743.09"/>
    <n v="3740.1"/>
    <n v="3746.1"/>
    <s v="2025.09.23 02:21:47"/>
    <n v="3746.23"/>
    <n v="0"/>
    <n v="0"/>
    <n v="3.14"/>
    <x v="1"/>
    <d v="2025-09-23T00:00:00"/>
    <s v="02"/>
    <x v="0"/>
    <s v="Tue"/>
    <d v="2025-09-23T02:19:11"/>
    <x v="1370"/>
    <x v="5"/>
    <x v="10"/>
    <x v="5"/>
    <n v="0.31400000000000006"/>
    <n v="0.62800000000000011"/>
    <n v="0.94199999999999995"/>
    <n v="3.14"/>
  </r>
  <r>
    <d v="2025-09-23T02:19:11"/>
    <n v="444600632"/>
    <s v="GOLD#"/>
    <s v="buy"/>
    <s v="0.01"/>
    <n v="3743.07"/>
    <n v="3747.64"/>
    <m/>
    <s v="2025.09.23 02:24:10"/>
    <n v="3747.58"/>
    <n v="0"/>
    <n v="0"/>
    <n v="4.51"/>
    <x v="1"/>
    <d v="2025-09-23T00:00:00"/>
    <s v="02"/>
    <x v="14"/>
    <s v="Tue"/>
    <d v="2025-09-23T02:19:11"/>
    <x v="1370"/>
    <x v="5"/>
    <x v="10"/>
    <x v="5"/>
    <n v="0.45100000000000001"/>
    <n v="0.90200000000000002"/>
    <n v="1.353"/>
    <n v="4.51"/>
  </r>
  <r>
    <d v="2025-09-23T02:19:39"/>
    <n v="444600685"/>
    <s v="GOLD#"/>
    <s v="sell"/>
    <s v="0.01"/>
    <n v="3742.25"/>
    <n v="3745.25"/>
    <n v="3738.75"/>
    <s v="2025.09.23 02:21:44"/>
    <n v="3745.33"/>
    <n v="0"/>
    <n v="0"/>
    <n v="-3.08"/>
    <x v="0"/>
    <d v="2025-09-23T00:00:00"/>
    <s v="02"/>
    <x v="8"/>
    <s v="Tue"/>
    <d v="2025-09-23T02:19:39"/>
    <x v="1371"/>
    <x v="5"/>
    <x v="10"/>
    <x v="5"/>
    <n v="-0.30800000000000005"/>
    <n v="-0.6160000000000001"/>
    <n v="-0.92399999999999993"/>
    <n v="-3"/>
  </r>
  <r>
    <d v="2025-09-23T02:19:49"/>
    <n v="444600697"/>
    <s v="GOLD#"/>
    <s v="buy"/>
    <s v="0.01"/>
    <n v="3742.72"/>
    <n v="3742.73"/>
    <n v="3745.72"/>
    <s v="2025.09.23 02:21:47"/>
    <n v="3745.76"/>
    <n v="0"/>
    <n v="0"/>
    <n v="3.04"/>
    <x v="1"/>
    <d v="2025-09-23T00:00:00"/>
    <s v="02"/>
    <x v="2"/>
    <s v="Tue"/>
    <d v="2025-09-23T02:19:49"/>
    <x v="1372"/>
    <x v="5"/>
    <x v="10"/>
    <x v="5"/>
    <n v="0.30400000000000005"/>
    <n v="0.6080000000000001"/>
    <n v="0.91199999999999992"/>
    <n v="3.04"/>
  </r>
  <r>
    <d v="2025-09-23T02:24:19"/>
    <n v="444601842"/>
    <s v="GOLD#"/>
    <s v="buy"/>
    <s v="0.01"/>
    <n v="3747.65"/>
    <n v="3748.43"/>
    <m/>
    <s v="2025.09.23 02:51:30"/>
    <n v="3748.35"/>
    <n v="0"/>
    <n v="0"/>
    <n v="0.7"/>
    <x v="1"/>
    <d v="2025-09-23T00:00:00"/>
    <s v="02"/>
    <x v="16"/>
    <s v="Tue"/>
    <d v="2025-09-23T02:24:19"/>
    <x v="1373"/>
    <x v="5"/>
    <x v="10"/>
    <x v="5"/>
    <n v="6.9999999999999993E-2"/>
    <n v="0.13999999999999999"/>
    <n v="0.21"/>
    <n v="-3"/>
  </r>
  <r>
    <d v="2025-09-23T02:24:19"/>
    <n v="444601843"/>
    <s v="GOLD#"/>
    <s v="buy"/>
    <s v="0.01"/>
    <n v="3747.65"/>
    <n v="3750.5"/>
    <m/>
    <s v="2025.09.23 04:06:18"/>
    <n v="3750.44"/>
    <n v="0"/>
    <n v="0"/>
    <n v="2.79"/>
    <x v="1"/>
    <d v="2025-09-23T00:00:00"/>
    <s v="02"/>
    <x v="15"/>
    <s v="Tue"/>
    <d v="2025-09-23T02:24:19"/>
    <x v="1373"/>
    <x v="5"/>
    <x v="10"/>
    <x v="5"/>
    <n v="0.27900000000000003"/>
    <n v="0.55800000000000005"/>
    <n v="0.83699999999999997"/>
    <n v="-3"/>
  </r>
  <r>
    <d v="2025-09-23T02:24:20"/>
    <n v="444601845"/>
    <s v="GOLD#"/>
    <s v="buy"/>
    <s v="0.01"/>
    <n v="3747.65"/>
    <n v="3748.43"/>
    <m/>
    <s v="2025.09.23 02:51:30"/>
    <n v="3748.35"/>
    <n v="0"/>
    <n v="0"/>
    <n v="0.7"/>
    <x v="1"/>
    <d v="2025-09-23T00:00:00"/>
    <s v="02"/>
    <x v="14"/>
    <s v="Tue"/>
    <d v="2025-09-23T02:24:20"/>
    <x v="1374"/>
    <x v="5"/>
    <x v="10"/>
    <x v="5"/>
    <n v="6.9999999999999993E-2"/>
    <n v="0.13999999999999999"/>
    <n v="0.21"/>
    <n v="-3"/>
  </r>
  <r>
    <d v="2025-09-23T02:25:49"/>
    <n v="444602157"/>
    <s v="GOLD#"/>
    <s v="buy"/>
    <s v="0.01"/>
    <n v="3746.32"/>
    <n v="3746.45"/>
    <n v="3749.82"/>
    <s v="2025.09.23 02:27:16"/>
    <n v="3746.45"/>
    <n v="0"/>
    <n v="0"/>
    <n v="0.13"/>
    <x v="1"/>
    <d v="2025-09-23T00:00:00"/>
    <s v="02"/>
    <x v="1"/>
    <s v="Tue"/>
    <d v="2025-09-23T02:25:49"/>
    <x v="1375"/>
    <x v="5"/>
    <x v="10"/>
    <x v="5"/>
    <n v="1.3000000000000001E-2"/>
    <n v="2.6000000000000002E-2"/>
    <n v="3.9E-2"/>
    <n v="-3"/>
  </r>
  <r>
    <d v="2025-09-23T02:25:49"/>
    <n v="444602158"/>
    <s v="GOLD#"/>
    <s v="buy"/>
    <s v="0.01"/>
    <n v="3746.32"/>
    <n v="3746.45"/>
    <n v="3749.32"/>
    <s v="2025.09.23 02:27:16"/>
    <n v="3746.45"/>
    <n v="0"/>
    <n v="0"/>
    <n v="0.13"/>
    <x v="1"/>
    <d v="2025-09-23T00:00:00"/>
    <s v="02"/>
    <x v="2"/>
    <s v="Tue"/>
    <d v="2025-09-23T02:25:49"/>
    <x v="1375"/>
    <x v="5"/>
    <x v="10"/>
    <x v="5"/>
    <n v="1.3000000000000001E-2"/>
    <n v="2.6000000000000002E-2"/>
    <n v="3.9E-2"/>
    <n v="-3"/>
  </r>
  <r>
    <d v="2025-09-23T02:25:50"/>
    <n v="444602159"/>
    <s v="GOLD#"/>
    <s v="buy"/>
    <s v="0.01"/>
    <n v="3746.32"/>
    <n v="3748.15"/>
    <n v="3749.32"/>
    <s v="2025.09.23 02:51:32"/>
    <n v="3748.09"/>
    <n v="0"/>
    <n v="0"/>
    <n v="1.77"/>
    <x v="1"/>
    <d v="2025-09-23T00:00:00"/>
    <s v="02"/>
    <x v="19"/>
    <s v="Tue"/>
    <d v="2025-09-23T02:25:50"/>
    <x v="1376"/>
    <x v="5"/>
    <x v="10"/>
    <x v="5"/>
    <n v="0.17700000000000002"/>
    <n v="0.35400000000000004"/>
    <n v="0.53100000000000003"/>
    <n v="-3"/>
  </r>
  <r>
    <d v="2025-09-23T02:25:50"/>
    <n v="444602160"/>
    <s v="GOLD#"/>
    <s v="buy"/>
    <s v="0.01"/>
    <n v="3746.32"/>
    <n v="3743.32"/>
    <n v="3748.52"/>
    <s v="2025.09.23 02:45:05"/>
    <n v="3748.59"/>
    <n v="0"/>
    <n v="0"/>
    <n v="2.27"/>
    <x v="1"/>
    <d v="2025-09-23T00:00:00"/>
    <s v="02"/>
    <x v="17"/>
    <s v="Tue"/>
    <d v="2025-09-23T02:25:50"/>
    <x v="1376"/>
    <x v="5"/>
    <x v="10"/>
    <x v="5"/>
    <n v="0.22700000000000001"/>
    <n v="0.45400000000000001"/>
    <n v="0.68099999999999994"/>
    <n v="-3"/>
  </r>
  <r>
    <d v="2025-09-23T02:25:50"/>
    <n v="444602161"/>
    <s v="GOLD#"/>
    <s v="buy"/>
    <s v="0.01"/>
    <n v="3746.31"/>
    <n v="3743.32"/>
    <n v="3747.82"/>
    <s v="2025.09.23 02:26:51"/>
    <n v="3747.94"/>
    <n v="0"/>
    <n v="0"/>
    <n v="1.63"/>
    <x v="1"/>
    <d v="2025-09-23T00:00:00"/>
    <s v="02"/>
    <x v="20"/>
    <s v="Tue"/>
    <d v="2025-09-23T02:25:50"/>
    <x v="1376"/>
    <x v="5"/>
    <x v="10"/>
    <x v="5"/>
    <n v="0.16300000000000001"/>
    <n v="0.32600000000000001"/>
    <n v="0.48899999999999993"/>
    <n v="-3"/>
  </r>
  <r>
    <d v="2025-09-23T02:25:50"/>
    <n v="444602163"/>
    <s v="GOLD#"/>
    <s v="buy"/>
    <s v="0.01"/>
    <n v="3746.41"/>
    <n v="3744.82"/>
    <n v="3747.82"/>
    <s v="2025.09.23 02:26:51"/>
    <n v="3747.94"/>
    <n v="0"/>
    <n v="0"/>
    <n v="1.53"/>
    <x v="1"/>
    <d v="2025-09-23T00:00:00"/>
    <s v="02"/>
    <x v="11"/>
    <s v="Tue"/>
    <d v="2025-09-23T02:25:50"/>
    <x v="1376"/>
    <x v="5"/>
    <x v="10"/>
    <x v="5"/>
    <n v="0.15300000000000002"/>
    <n v="0.30600000000000005"/>
    <n v="0.45899999999999996"/>
    <n v="-3"/>
  </r>
  <r>
    <d v="2025-09-23T02:25:50"/>
    <n v="444602164"/>
    <s v="GOLD#"/>
    <s v="buy"/>
    <s v="0.01"/>
    <n v="3746.41"/>
    <n v="3748.76"/>
    <n v="3749.82"/>
    <s v="2025.09.23 03:45:47"/>
    <n v="3749.84"/>
    <n v="0"/>
    <n v="0"/>
    <n v="3.43"/>
    <x v="1"/>
    <d v="2025-09-23T00:00:00"/>
    <s v="02"/>
    <x v="12"/>
    <s v="Tue"/>
    <d v="2025-09-23T02:25:50"/>
    <x v="1376"/>
    <x v="5"/>
    <x v="10"/>
    <x v="5"/>
    <n v="0.34300000000000003"/>
    <n v="0.68600000000000005"/>
    <n v="1.0289999999999999"/>
    <n v="3.43"/>
  </r>
  <r>
    <d v="2025-09-23T02:25:51"/>
    <n v="444602165"/>
    <s v="GOLD#"/>
    <s v="buy"/>
    <s v="0.01"/>
    <n v="3746.37"/>
    <n v="3746.45"/>
    <n v="3749.32"/>
    <s v="2025.09.23 02:27:16"/>
    <n v="3746.45"/>
    <n v="0"/>
    <n v="0"/>
    <n v="0.08"/>
    <x v="1"/>
    <d v="2025-09-23T00:00:00"/>
    <s v="02"/>
    <x v="0"/>
    <s v="Tue"/>
    <d v="2025-09-23T02:25:51"/>
    <x v="1377"/>
    <x v="5"/>
    <x v="10"/>
    <x v="5"/>
    <n v="8.0000000000000002E-3"/>
    <n v="1.6E-2"/>
    <n v="2.4E-2"/>
    <n v="-3"/>
  </r>
  <r>
    <d v="2025-09-23T02:25:51"/>
    <n v="444602166"/>
    <s v="GOLD#"/>
    <s v="buy"/>
    <s v="0.01"/>
    <n v="3746.37"/>
    <n v="3743.32"/>
    <n v="3747.82"/>
    <s v="2025.09.23 02:26:51"/>
    <n v="3747.94"/>
    <n v="0"/>
    <n v="0"/>
    <n v="1.57"/>
    <x v="1"/>
    <d v="2025-09-23T00:00:00"/>
    <s v="02"/>
    <x v="6"/>
    <s v="Tue"/>
    <d v="2025-09-23T02:25:51"/>
    <x v="1377"/>
    <x v="5"/>
    <x v="10"/>
    <x v="5"/>
    <n v="0.15700000000000003"/>
    <n v="0.31400000000000006"/>
    <n v="0.47099999999999997"/>
    <n v="-3"/>
  </r>
  <r>
    <d v="2025-09-23T02:25:51"/>
    <n v="444602167"/>
    <s v="GOLD#"/>
    <s v="buy"/>
    <s v="0.01"/>
    <n v="3746.37"/>
    <n v="3744.12"/>
    <n v="3747.82"/>
    <s v="2025.09.23 02:26:51"/>
    <n v="3747.94"/>
    <n v="0"/>
    <n v="0"/>
    <n v="1.57"/>
    <x v="1"/>
    <d v="2025-09-23T00:00:00"/>
    <s v="02"/>
    <x v="18"/>
    <s v="Tue"/>
    <d v="2025-09-23T02:25:51"/>
    <x v="1377"/>
    <x v="5"/>
    <x v="10"/>
    <x v="5"/>
    <n v="0.15700000000000003"/>
    <n v="0.31400000000000006"/>
    <n v="0.47099999999999997"/>
    <n v="-3"/>
  </r>
  <r>
    <d v="2025-09-23T02:25:51"/>
    <n v="444602168"/>
    <s v="GOLD#"/>
    <s v="buy"/>
    <s v="0.01"/>
    <n v="3746.37"/>
    <n v="3743.32"/>
    <n v="3747.82"/>
    <s v="2025.09.23 02:26:51"/>
    <n v="3747.94"/>
    <n v="0"/>
    <n v="0"/>
    <n v="1.57"/>
    <x v="1"/>
    <d v="2025-09-23T00:00:00"/>
    <s v="02"/>
    <x v="10"/>
    <s v="Tue"/>
    <d v="2025-09-23T02:25:51"/>
    <x v="1377"/>
    <x v="5"/>
    <x v="10"/>
    <x v="5"/>
    <n v="0.15700000000000003"/>
    <n v="0.31400000000000006"/>
    <n v="0.47099999999999997"/>
    <n v="-3"/>
  </r>
  <r>
    <d v="2025-09-23T02:27:19"/>
    <n v="444602271"/>
    <s v="GOLD#"/>
    <s v="buy"/>
    <s v="0.01"/>
    <n v="3746.49"/>
    <n v="3744.29"/>
    <n v="3747.99"/>
    <s v="2025.09.23 02:33:03"/>
    <n v="3748.04"/>
    <n v="0"/>
    <n v="0"/>
    <n v="1.55"/>
    <x v="1"/>
    <d v="2025-09-23T00:00:00"/>
    <s v="02"/>
    <x v="18"/>
    <s v="Tue"/>
    <d v="2025-09-23T02:27:19"/>
    <x v="1378"/>
    <x v="5"/>
    <x v="10"/>
    <x v="5"/>
    <n v="0.15500000000000003"/>
    <n v="0.31000000000000005"/>
    <n v="0.46499999999999997"/>
    <n v="-3"/>
  </r>
  <r>
    <d v="2025-09-23T02:27:19"/>
    <n v="444602272"/>
    <s v="GOLD#"/>
    <s v="buy"/>
    <s v="0.01"/>
    <n v="3746.49"/>
    <n v="3748.16"/>
    <n v="3749.49"/>
    <s v="2025.09.23 02:51:32"/>
    <n v="3748.09"/>
    <n v="0"/>
    <n v="0"/>
    <n v="1.6"/>
    <x v="1"/>
    <d v="2025-09-23T00:00:00"/>
    <s v="02"/>
    <x v="2"/>
    <s v="Tue"/>
    <d v="2025-09-23T02:27:19"/>
    <x v="1378"/>
    <x v="5"/>
    <x v="10"/>
    <x v="5"/>
    <n v="0.16000000000000003"/>
    <n v="0.32000000000000006"/>
    <n v="0.48"/>
    <n v="-3"/>
  </r>
  <r>
    <d v="2025-09-23T02:27:20"/>
    <n v="444602273"/>
    <s v="GOLD#"/>
    <s v="buy"/>
    <s v="0.01"/>
    <n v="3746.49"/>
    <n v="3743.49"/>
    <n v="3747.99"/>
    <s v="2025.09.23 02:33:03"/>
    <n v="3748.04"/>
    <n v="0"/>
    <n v="0"/>
    <n v="1.55"/>
    <x v="1"/>
    <d v="2025-09-23T00:00:00"/>
    <s v="02"/>
    <x v="20"/>
    <s v="Tue"/>
    <d v="2025-09-23T02:27:20"/>
    <x v="1379"/>
    <x v="5"/>
    <x v="10"/>
    <x v="5"/>
    <n v="0.15500000000000003"/>
    <n v="0.31000000000000005"/>
    <n v="0.46499999999999997"/>
    <n v="-3"/>
  </r>
  <r>
    <d v="2025-09-23T02:27:20"/>
    <n v="444602274"/>
    <s v="GOLD#"/>
    <s v="buy"/>
    <s v="0.01"/>
    <n v="3746.56"/>
    <n v="3743.49"/>
    <n v="3747.99"/>
    <s v="2025.09.23 02:33:03"/>
    <n v="3748.04"/>
    <n v="0"/>
    <n v="0"/>
    <n v="1.48"/>
    <x v="1"/>
    <d v="2025-09-23T00:00:00"/>
    <s v="02"/>
    <x v="10"/>
    <s v="Tue"/>
    <d v="2025-09-23T02:27:20"/>
    <x v="1379"/>
    <x v="5"/>
    <x v="10"/>
    <x v="5"/>
    <n v="0.14799999999999999"/>
    <n v="0.29599999999999999"/>
    <n v="0.44400000000000001"/>
    <n v="-3"/>
  </r>
  <r>
    <d v="2025-09-23T02:27:20"/>
    <n v="444602275"/>
    <s v="GOLD#"/>
    <s v="buy"/>
    <s v="0.01"/>
    <n v="3746.52"/>
    <n v="3744.99"/>
    <n v="3747.99"/>
    <s v="2025.09.23 02:33:03"/>
    <n v="3748.04"/>
    <n v="0"/>
    <n v="0"/>
    <n v="1.52"/>
    <x v="1"/>
    <d v="2025-09-23T00:00:00"/>
    <s v="02"/>
    <x v="11"/>
    <s v="Tue"/>
    <d v="2025-09-23T02:27:20"/>
    <x v="1379"/>
    <x v="5"/>
    <x v="10"/>
    <x v="5"/>
    <n v="0.15200000000000002"/>
    <n v="0.30400000000000005"/>
    <n v="0.45599999999999996"/>
    <n v="-3"/>
  </r>
  <r>
    <d v="2025-09-23T02:27:20"/>
    <n v="444602277"/>
    <s v="GOLD#"/>
    <s v="buy"/>
    <s v="0.01"/>
    <n v="3746.45"/>
    <n v="3743.49"/>
    <n v="3747.99"/>
    <s v="2025.09.23 02:33:03"/>
    <n v="3748.04"/>
    <n v="0"/>
    <n v="0"/>
    <n v="1.59"/>
    <x v="1"/>
    <d v="2025-09-23T00:00:00"/>
    <s v="02"/>
    <x v="6"/>
    <s v="Tue"/>
    <d v="2025-09-23T02:27:20"/>
    <x v="1379"/>
    <x v="5"/>
    <x v="10"/>
    <x v="5"/>
    <n v="0.15900000000000003"/>
    <n v="0.31800000000000006"/>
    <n v="0.47699999999999998"/>
    <n v="-3"/>
  </r>
  <r>
    <d v="2025-09-23T02:27:21"/>
    <n v="444602278"/>
    <s v="GOLD#"/>
    <s v="buy"/>
    <s v="0.01"/>
    <n v="3746.45"/>
    <n v="3746.64"/>
    <n v="3749.49"/>
    <s v="2025.09.23 02:37:28"/>
    <n v="3746.6"/>
    <n v="0"/>
    <n v="0"/>
    <n v="0.15"/>
    <x v="1"/>
    <d v="2025-09-23T00:00:00"/>
    <s v="02"/>
    <x v="0"/>
    <s v="Tue"/>
    <d v="2025-09-23T02:27:21"/>
    <x v="1380"/>
    <x v="5"/>
    <x v="10"/>
    <x v="5"/>
    <n v="1.4999999999999999E-2"/>
    <n v="0.03"/>
    <n v="4.4999999999999998E-2"/>
    <n v="-3"/>
  </r>
  <r>
    <d v="2025-09-23T02:27:21"/>
    <n v="444602279"/>
    <s v="GOLD#"/>
    <s v="buy"/>
    <s v="0.01"/>
    <n v="3746.45"/>
    <n v="3748.15"/>
    <n v="3749.99"/>
    <s v="2025.09.23 02:51:32"/>
    <n v="3748.09"/>
    <n v="0"/>
    <n v="0"/>
    <n v="1.64"/>
    <x v="1"/>
    <d v="2025-09-23T00:00:00"/>
    <s v="02"/>
    <x v="1"/>
    <s v="Tue"/>
    <d v="2025-09-23T02:27:21"/>
    <x v="1380"/>
    <x v="5"/>
    <x v="10"/>
    <x v="5"/>
    <n v="0.16400000000000001"/>
    <n v="0.32800000000000001"/>
    <n v="0.49199999999999994"/>
    <n v="-3"/>
  </r>
  <r>
    <d v="2025-09-23T02:34:59"/>
    <n v="444602934"/>
    <s v="GOLD#"/>
    <s v="buy"/>
    <s v="0.01"/>
    <n v="3747.27"/>
    <n v="3745.07"/>
    <n v="3748.77"/>
    <s v="2025.09.23 02:45:41"/>
    <n v="3748.94"/>
    <n v="0"/>
    <n v="0"/>
    <n v="1.67"/>
    <x v="1"/>
    <d v="2025-09-23T00:00:00"/>
    <s v="02"/>
    <x v="18"/>
    <s v="Tue"/>
    <d v="2025-09-23T02:34:59"/>
    <x v="1381"/>
    <x v="5"/>
    <x v="10"/>
    <x v="5"/>
    <n v="0.16700000000000001"/>
    <n v="0.33400000000000002"/>
    <n v="0.501"/>
    <n v="-3"/>
  </r>
  <r>
    <d v="2025-09-23T02:34:59"/>
    <n v="444602935"/>
    <s v="GOLD#"/>
    <s v="buy"/>
    <s v="0.01"/>
    <n v="3747.27"/>
    <n v="3744.27"/>
    <n v="3748.77"/>
    <s v="2025.09.23 02:45:41"/>
    <n v="3748.94"/>
    <n v="0"/>
    <n v="0"/>
    <n v="1.67"/>
    <x v="1"/>
    <d v="2025-09-23T00:00:00"/>
    <s v="02"/>
    <x v="20"/>
    <s v="Tue"/>
    <d v="2025-09-23T02:34:59"/>
    <x v="1381"/>
    <x v="5"/>
    <x v="10"/>
    <x v="5"/>
    <n v="0.16700000000000001"/>
    <n v="0.33400000000000002"/>
    <n v="0.501"/>
    <n v="-3"/>
  </r>
  <r>
    <d v="2025-09-23T02:35:00"/>
    <n v="444602936"/>
    <s v="GOLD#"/>
    <s v="buy"/>
    <s v="0.01"/>
    <n v="3747.27"/>
    <n v="3745.77"/>
    <n v="3748.77"/>
    <s v="2025.09.23 02:45:41"/>
    <n v="3748.94"/>
    <n v="0"/>
    <n v="0"/>
    <n v="1.67"/>
    <x v="1"/>
    <d v="2025-09-23T00:00:00"/>
    <s v="02"/>
    <x v="11"/>
    <s v="Tue"/>
    <d v="2025-09-23T02:35:00"/>
    <x v="1382"/>
    <x v="5"/>
    <x v="10"/>
    <x v="5"/>
    <n v="0.16700000000000001"/>
    <n v="0.33400000000000002"/>
    <n v="0.501"/>
    <n v="-3"/>
  </r>
  <r>
    <d v="2025-09-23T02:35:00"/>
    <n v="444602940"/>
    <s v="GOLD#"/>
    <s v="buy"/>
    <s v="0.01"/>
    <n v="3747.29"/>
    <n v="3747.07"/>
    <n v="3748.77"/>
    <s v="2025.09.23 02:45:41"/>
    <n v="3748.94"/>
    <n v="0"/>
    <n v="0"/>
    <n v="1.65"/>
    <x v="1"/>
    <d v="2025-09-23T00:00:00"/>
    <s v="02"/>
    <x v="10"/>
    <s v="Tue"/>
    <d v="2025-09-23T02:35:00"/>
    <x v="1382"/>
    <x v="5"/>
    <x v="10"/>
    <x v="5"/>
    <n v="0.16500000000000001"/>
    <n v="0.33"/>
    <n v="0.49499999999999994"/>
    <n v="-3"/>
  </r>
  <r>
    <d v="2025-09-23T02:35:00"/>
    <n v="444602943"/>
    <s v="GOLD#"/>
    <s v="buy"/>
    <s v="0.01"/>
    <n v="3747.29"/>
    <n v="3747.07"/>
    <n v="3748.77"/>
    <s v="2025.09.23 02:45:41"/>
    <n v="3748.94"/>
    <n v="0"/>
    <n v="0"/>
    <n v="1.65"/>
    <x v="1"/>
    <d v="2025-09-23T00:00:00"/>
    <s v="02"/>
    <x v="6"/>
    <s v="Tue"/>
    <d v="2025-09-23T02:35:00"/>
    <x v="1382"/>
    <x v="5"/>
    <x v="10"/>
    <x v="5"/>
    <n v="0.16500000000000001"/>
    <n v="0.33"/>
    <n v="0.49499999999999994"/>
    <n v="-3"/>
  </r>
  <r>
    <d v="2025-09-23T02:36:19"/>
    <n v="444603018"/>
    <s v="GOLD#"/>
    <s v="buy"/>
    <s v="0.01"/>
    <n v="3747.11"/>
    <n v="3748.98"/>
    <n v="3750.61"/>
    <s v="2025.09.23 03:47:05"/>
    <n v="3748.93"/>
    <n v="0"/>
    <n v="0"/>
    <n v="1.82"/>
    <x v="1"/>
    <d v="2025-09-23T00:00:00"/>
    <s v="02"/>
    <x v="9"/>
    <s v="Tue"/>
    <d v="2025-09-23T02:36:19"/>
    <x v="1383"/>
    <x v="5"/>
    <x v="10"/>
    <x v="5"/>
    <n v="0.18200000000000002"/>
    <n v="0.36400000000000005"/>
    <n v="0.54600000000000004"/>
    <n v="-3"/>
  </r>
  <r>
    <d v="2025-09-23T02:37:59"/>
    <n v="444603141"/>
    <s v="GOLD#"/>
    <s v="buy"/>
    <s v="0.01"/>
    <n v="3746.27"/>
    <n v="3748.74"/>
    <n v="3752.27"/>
    <s v="2025.09.23 03:48:49"/>
    <n v="3748.26"/>
    <n v="0"/>
    <n v="0"/>
    <n v="1.99"/>
    <x v="1"/>
    <d v="2025-09-23T00:00:00"/>
    <s v="02"/>
    <x v="24"/>
    <s v="Tue"/>
    <d v="2025-09-23T02:37:59"/>
    <x v="1384"/>
    <x v="5"/>
    <x v="10"/>
    <x v="5"/>
    <n v="0.19900000000000001"/>
    <n v="0.39800000000000002"/>
    <n v="0.59699999999999998"/>
    <n v="-3"/>
  </r>
  <r>
    <d v="2025-09-23T02:38:00"/>
    <n v="444603143"/>
    <s v="GOLD#"/>
    <s v="buy"/>
    <s v="0.01"/>
    <n v="3746.28"/>
    <n v="3748.74"/>
    <m/>
    <s v="2025.09.23 03:48:49"/>
    <n v="3748.26"/>
    <n v="0"/>
    <n v="0"/>
    <n v="1.98"/>
    <x v="1"/>
    <d v="2025-09-23T00:00:00"/>
    <s v="02"/>
    <x v="23"/>
    <s v="Tue"/>
    <d v="2025-09-23T02:38:00"/>
    <x v="1385"/>
    <x v="5"/>
    <x v="10"/>
    <x v="5"/>
    <n v="0.19800000000000001"/>
    <n v="0.39600000000000002"/>
    <n v="0.59399999999999997"/>
    <n v="-3"/>
  </r>
  <r>
    <d v="2025-09-23T02:38:00"/>
    <n v="444603144"/>
    <s v="GOLD#"/>
    <s v="buy"/>
    <s v="0.01"/>
    <n v="3746.28"/>
    <n v="3748.74"/>
    <m/>
    <s v="2025.09.23 03:48:49"/>
    <n v="3748.26"/>
    <n v="0"/>
    <n v="0"/>
    <n v="1.98"/>
    <x v="1"/>
    <d v="2025-09-23T00:00:00"/>
    <s v="02"/>
    <x v="4"/>
    <s v="Tue"/>
    <d v="2025-09-23T02:38:00"/>
    <x v="1385"/>
    <x v="5"/>
    <x v="10"/>
    <x v="5"/>
    <n v="0.19800000000000001"/>
    <n v="0.39600000000000002"/>
    <n v="0.59399999999999997"/>
    <n v="-3"/>
  </r>
  <r>
    <d v="2025-09-23T02:38:00"/>
    <n v="444603145"/>
    <s v="GOLD#"/>
    <s v="buy"/>
    <s v="0.01"/>
    <n v="3746.28"/>
    <n v="3748.73"/>
    <n v="3752.28"/>
    <s v="2025.09.23 03:48:49"/>
    <n v="3748.26"/>
    <n v="0"/>
    <n v="0"/>
    <n v="1.98"/>
    <x v="1"/>
    <d v="2025-09-23T00:00:00"/>
    <s v="02"/>
    <x v="5"/>
    <s v="Tue"/>
    <d v="2025-09-23T02:38:00"/>
    <x v="1385"/>
    <x v="5"/>
    <x v="10"/>
    <x v="5"/>
    <n v="0.19800000000000001"/>
    <n v="0.39600000000000002"/>
    <n v="0.59399999999999997"/>
    <n v="-3"/>
  </r>
  <r>
    <d v="2025-09-23T02:38:59"/>
    <n v="444603222"/>
    <s v="GOLD#"/>
    <s v="buy"/>
    <s v="0.01"/>
    <n v="3746.76"/>
    <n v="3748.15"/>
    <n v="3749.76"/>
    <s v="2025.09.23 02:51:32"/>
    <n v="3748.09"/>
    <n v="0"/>
    <n v="0"/>
    <n v="1.33"/>
    <x v="1"/>
    <d v="2025-09-23T00:00:00"/>
    <s v="02"/>
    <x v="0"/>
    <s v="Tue"/>
    <d v="2025-09-23T02:38:59"/>
    <x v="1386"/>
    <x v="5"/>
    <x v="10"/>
    <x v="5"/>
    <n v="0.13300000000000001"/>
    <n v="0.26600000000000001"/>
    <n v="0.39900000000000002"/>
    <n v="-3"/>
  </r>
  <r>
    <d v="2025-09-23T02:42:09"/>
    <n v="444603461"/>
    <s v="GOLD#"/>
    <s v="buy"/>
    <s v="0.01"/>
    <n v="3747.09"/>
    <n v="3744.09"/>
    <n v="3750.59"/>
    <s v="2025.09.23 03:46:41"/>
    <n v="3750.59"/>
    <n v="0"/>
    <n v="0"/>
    <n v="3.5"/>
    <x v="1"/>
    <d v="2025-09-23T00:00:00"/>
    <s v="02"/>
    <x v="8"/>
    <s v="Tue"/>
    <d v="2025-09-23T02:42:09"/>
    <x v="1387"/>
    <x v="5"/>
    <x v="10"/>
    <x v="5"/>
    <n v="0.35000000000000003"/>
    <n v="0.70000000000000007"/>
    <n v="1.05"/>
    <n v="3.5"/>
  </r>
  <r>
    <d v="2025-09-23T02:50:19"/>
    <n v="444604138"/>
    <s v="GOLD#"/>
    <s v="buy"/>
    <s v="0.01"/>
    <n v="3748.82"/>
    <n v="3745.81"/>
    <n v="3751.01"/>
    <s v="2025.09.23 03:17:50"/>
    <n v="3745.76"/>
    <n v="0"/>
    <n v="0"/>
    <n v="-3.06"/>
    <x v="0"/>
    <d v="2025-09-23T00:00:00"/>
    <s v="02"/>
    <x v="17"/>
    <s v="Tue"/>
    <d v="2025-09-23T02:50:19"/>
    <x v="1388"/>
    <x v="5"/>
    <x v="10"/>
    <x v="5"/>
    <n v="-0.30600000000000005"/>
    <n v="-0.6120000000000001"/>
    <n v="-0.91799999999999993"/>
    <n v="-3"/>
  </r>
  <r>
    <d v="2025-09-23T02:50:19"/>
    <n v="444604139"/>
    <s v="GOLD#"/>
    <s v="buy"/>
    <s v="0.01"/>
    <n v="3748.82"/>
    <n v="3746.62"/>
    <n v="3750.32"/>
    <s v="2025.09.23 02:54:39"/>
    <n v="3746.59"/>
    <n v="0"/>
    <n v="0"/>
    <n v="-2.23"/>
    <x v="0"/>
    <d v="2025-09-23T00:00:00"/>
    <s v="02"/>
    <x v="18"/>
    <s v="Tue"/>
    <d v="2025-09-23T02:50:19"/>
    <x v="1388"/>
    <x v="5"/>
    <x v="10"/>
    <x v="5"/>
    <n v="-0.223"/>
    <n v="-0.44600000000000001"/>
    <n v="-0.66899999999999993"/>
    <n v="-3"/>
  </r>
  <r>
    <d v="2025-09-23T02:50:19"/>
    <n v="444604140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20"/>
    <s v="Tue"/>
    <d v="2025-09-23T02:50:19"/>
    <x v="1388"/>
    <x v="5"/>
    <x v="10"/>
    <x v="5"/>
    <n v="-0.30000000000000004"/>
    <n v="-0.60000000000000009"/>
    <n v="-0.89999999999999991"/>
    <n v="-3"/>
  </r>
  <r>
    <d v="2025-09-23T02:50:20"/>
    <n v="444604141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6"/>
    <s v="Tue"/>
    <d v="2025-09-23T02:50:20"/>
    <x v="1389"/>
    <x v="5"/>
    <x v="10"/>
    <x v="5"/>
    <n v="-0.30000000000000004"/>
    <n v="-0.60000000000000009"/>
    <n v="-0.89999999999999991"/>
    <n v="-3"/>
  </r>
  <r>
    <d v="2025-09-23T02:50:20"/>
    <n v="444604143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10"/>
    <s v="Tue"/>
    <d v="2025-09-23T02:50:20"/>
    <x v="1389"/>
    <x v="5"/>
    <x v="10"/>
    <x v="5"/>
    <n v="-0.30000000000000004"/>
    <n v="-0.60000000000000009"/>
    <n v="-0.89999999999999991"/>
    <n v="-3"/>
  </r>
  <r>
    <d v="2025-09-23T02:50:20"/>
    <n v="444604144"/>
    <s v="GOLD#"/>
    <s v="buy"/>
    <s v="0.01"/>
    <n v="3748.82"/>
    <n v="3747.32"/>
    <n v="3750.32"/>
    <s v="2025.09.23 02:53:34"/>
    <n v="3747.27"/>
    <n v="0"/>
    <n v="0"/>
    <n v="-1.55"/>
    <x v="0"/>
    <d v="2025-09-23T00:00:00"/>
    <s v="02"/>
    <x v="11"/>
    <s v="Tue"/>
    <d v="2025-09-23T02:50:20"/>
    <x v="1389"/>
    <x v="5"/>
    <x v="10"/>
    <x v="5"/>
    <n v="-0.15500000000000003"/>
    <n v="-0.31000000000000005"/>
    <n v="-0.46499999999999997"/>
    <n v="-3"/>
  </r>
  <r>
    <d v="2025-09-23T02:52:01"/>
    <n v="444604346"/>
    <s v="GOLD#"/>
    <s v="buy"/>
    <s v="0.01"/>
    <n v="3748.17"/>
    <n v="3745.17"/>
    <n v="3752.67"/>
    <s v="2025.09.23 03:21:23"/>
    <n v="3745.17"/>
    <n v="0"/>
    <n v="0"/>
    <n v="-3"/>
    <x v="0"/>
    <d v="2025-09-23T00:00:00"/>
    <s v="02"/>
    <x v="21"/>
    <s v="Tue"/>
    <d v="2025-09-23T02:52:01"/>
    <x v="1390"/>
    <x v="5"/>
    <x v="10"/>
    <x v="5"/>
    <n v="-0.30000000000000004"/>
    <n v="-0.60000000000000009"/>
    <n v="-0.89999999999999991"/>
    <n v="-3"/>
  </r>
  <r>
    <d v="2025-09-23T02:52:01"/>
    <n v="444604348"/>
    <s v="GOLD#"/>
    <s v="buy"/>
    <s v="0.01"/>
    <n v="3748.17"/>
    <n v="3745.17"/>
    <n v="3752.67"/>
    <s v="2025.09.23 03:21:23"/>
    <n v="3745.17"/>
    <n v="0"/>
    <n v="0"/>
    <n v="-3"/>
    <x v="0"/>
    <d v="2025-09-23T00:00:00"/>
    <s v="02"/>
    <x v="3"/>
    <s v="Tue"/>
    <d v="2025-09-23T02:52:01"/>
    <x v="1390"/>
    <x v="5"/>
    <x v="10"/>
    <x v="5"/>
    <n v="-0.30000000000000004"/>
    <n v="-0.60000000000000009"/>
    <n v="-0.89999999999999991"/>
    <n v="-3"/>
  </r>
  <r>
    <d v="2025-09-23T02:52:29"/>
    <n v="444604419"/>
    <s v="GOLD#"/>
    <s v="buy"/>
    <s v="0.01"/>
    <n v="3747.61"/>
    <n v="3748.59"/>
    <n v="3753.61"/>
    <s v="2025.09.23 04:07:40"/>
    <n v="3753.63"/>
    <n v="0"/>
    <n v="0"/>
    <n v="6.02"/>
    <x v="1"/>
    <d v="2025-09-23T00:00:00"/>
    <s v="02"/>
    <x v="22"/>
    <s v="Tue"/>
    <d v="2025-09-23T02:52:29"/>
    <x v="1391"/>
    <x v="5"/>
    <x v="10"/>
    <x v="5"/>
    <n v="0.60199999999999998"/>
    <n v="1.204"/>
    <n v="1.8059999999999998"/>
    <n v="6.02"/>
  </r>
  <r>
    <d v="2025-09-23T02:54:09"/>
    <n v="444604531"/>
    <s v="GOLD#"/>
    <s v="sell"/>
    <s v="0.01"/>
    <n v="3747.45"/>
    <n v="3746.4"/>
    <m/>
    <s v="2025.09.23 03:18:33"/>
    <n v="3746.44"/>
    <n v="0"/>
    <n v="0"/>
    <n v="1.01"/>
    <x v="1"/>
    <d v="2025-09-23T00:00:00"/>
    <s v="02"/>
    <x v="14"/>
    <s v="Tue"/>
    <d v="2025-09-23T02:54:09"/>
    <x v="1392"/>
    <x v="5"/>
    <x v="10"/>
    <x v="5"/>
    <n v="0.10100000000000001"/>
    <n v="0.20200000000000001"/>
    <n v="0.30299999999999999"/>
    <n v="-3"/>
  </r>
  <r>
    <d v="2025-09-23T03:02:09"/>
    <n v="444605772"/>
    <s v="GOLD#"/>
    <s v="buy"/>
    <s v="0.01"/>
    <n v="3748.37"/>
    <n v="3745.52"/>
    <m/>
    <s v="2025.09.23 03:21:23"/>
    <n v="3745.41"/>
    <n v="0"/>
    <n v="0"/>
    <n v="-2.96"/>
    <x v="0"/>
    <d v="2025-09-23T00:00:00"/>
    <s v="03"/>
    <x v="16"/>
    <s v="Tue"/>
    <d v="2025-09-23T03:02:09"/>
    <x v="1393"/>
    <x v="5"/>
    <x v="11"/>
    <x v="5"/>
    <n v="-0.29599999999999999"/>
    <n v="-0.59199999999999997"/>
    <n v="-0.88800000000000001"/>
    <n v="-3"/>
  </r>
  <r>
    <d v="2025-09-23T03:06:19"/>
    <n v="444606247"/>
    <s v="GOLD#"/>
    <s v="buy"/>
    <s v="0.01"/>
    <n v="3748.67"/>
    <n v="3746.17"/>
    <n v="3751.67"/>
    <s v="2025.09.23 03:15:19"/>
    <n v="3746.17"/>
    <n v="0"/>
    <n v="0"/>
    <n v="-2.5"/>
    <x v="0"/>
    <d v="2025-09-23T00:00:00"/>
    <s v="03"/>
    <x v="2"/>
    <s v="Tue"/>
    <d v="2025-09-23T03:06:19"/>
    <x v="1394"/>
    <x v="5"/>
    <x v="11"/>
    <x v="5"/>
    <n v="-0.25"/>
    <n v="-0.5"/>
    <n v="-0.75"/>
    <n v="-3"/>
  </r>
  <r>
    <d v="2025-09-23T03:06:19"/>
    <n v="444606249"/>
    <s v="GOLD#"/>
    <s v="buy"/>
    <s v="0.01"/>
    <n v="3748.67"/>
    <n v="3745.67"/>
    <n v="3751.67"/>
    <s v="2025.09.23 03:21:19"/>
    <n v="3745.57"/>
    <n v="0"/>
    <n v="0"/>
    <n v="-3.1"/>
    <x v="0"/>
    <d v="2025-09-23T00:00:00"/>
    <s v="03"/>
    <x v="0"/>
    <s v="Tue"/>
    <d v="2025-09-23T03:06:19"/>
    <x v="1394"/>
    <x v="5"/>
    <x v="11"/>
    <x v="5"/>
    <n v="-0.31000000000000005"/>
    <n v="-0.62000000000000011"/>
    <n v="-0.92999999999999994"/>
    <n v="-3"/>
  </r>
  <r>
    <d v="2025-09-23T03:06:19"/>
    <n v="444606250"/>
    <s v="GOLD#"/>
    <s v="buy"/>
    <s v="0.01"/>
    <n v="3748.67"/>
    <n v="3746.47"/>
    <n v="3750.17"/>
    <s v="2025.09.23 03:15:19"/>
    <n v="3746.39"/>
    <n v="0"/>
    <n v="0"/>
    <n v="-2.2799999999999998"/>
    <x v="0"/>
    <d v="2025-09-23T00:00:00"/>
    <s v="03"/>
    <x v="18"/>
    <s v="Tue"/>
    <d v="2025-09-23T03:06:19"/>
    <x v="1394"/>
    <x v="5"/>
    <x v="11"/>
    <x v="5"/>
    <n v="-0.22799999999999998"/>
    <n v="-0.45599999999999996"/>
    <n v="-0.68399999999999994"/>
    <n v="-3"/>
  </r>
  <r>
    <d v="2025-09-23T03:06:20"/>
    <n v="444606251"/>
    <s v="GOLD#"/>
    <s v="buy"/>
    <s v="0.01"/>
    <n v="3748.66"/>
    <n v="3746.47"/>
    <n v="3751.67"/>
    <s v="2025.09.23 03:15:19"/>
    <n v="3746.39"/>
    <n v="0"/>
    <n v="0"/>
    <n v="-2.27"/>
    <x v="0"/>
    <d v="2025-09-23T00:00:00"/>
    <s v="03"/>
    <x v="19"/>
    <s v="Tue"/>
    <d v="2025-09-23T03:06:20"/>
    <x v="1395"/>
    <x v="5"/>
    <x v="11"/>
    <x v="5"/>
    <n v="-0.22700000000000001"/>
    <n v="-0.45400000000000001"/>
    <n v="-0.68099999999999994"/>
    <n v="-3"/>
  </r>
  <r>
    <d v="2025-09-23T03:06:20"/>
    <n v="444606252"/>
    <s v="GOLD#"/>
    <s v="buy"/>
    <s v="0.01"/>
    <n v="3748.68"/>
    <n v="3745.67"/>
    <n v="3752.17"/>
    <s v="2025.09.23 03:21:19"/>
    <n v="3745.57"/>
    <n v="0"/>
    <n v="0"/>
    <n v="-3.11"/>
    <x v="0"/>
    <d v="2025-09-23T00:00:00"/>
    <s v="03"/>
    <x v="1"/>
    <s v="Tue"/>
    <d v="2025-09-23T03:06:20"/>
    <x v="1395"/>
    <x v="5"/>
    <x v="11"/>
    <x v="5"/>
    <n v="-0.311"/>
    <n v="-0.622"/>
    <n v="-0.93299999999999994"/>
    <n v="-3"/>
  </r>
  <r>
    <d v="2025-09-23T03:18:39"/>
    <n v="444607791"/>
    <s v="GOLD#"/>
    <s v="sell"/>
    <s v="0.01"/>
    <n v="3746.32"/>
    <n v="3749.32"/>
    <m/>
    <s v="2025.09.23 03:30:08"/>
    <n v="3749.38"/>
    <n v="0"/>
    <n v="0"/>
    <n v="-3.06"/>
    <x v="0"/>
    <d v="2025-09-23T00:00:00"/>
    <s v="03"/>
    <x v="14"/>
    <s v="Tue"/>
    <d v="2025-09-23T03:18:39"/>
    <x v="1396"/>
    <x v="5"/>
    <x v="11"/>
    <x v="5"/>
    <n v="-0.30600000000000005"/>
    <n v="-0.6120000000000001"/>
    <n v="-0.91799999999999993"/>
    <n v="-3"/>
  </r>
  <r>
    <d v="2025-09-23T03:21:19"/>
    <n v="444607957"/>
    <s v="GOLD#"/>
    <s v="sell"/>
    <s v="0.01"/>
    <n v="3746.13"/>
    <n v="3747.63"/>
    <n v="3744.63"/>
    <s v="2025.09.23 03:26:51"/>
    <n v="3747.68"/>
    <n v="0"/>
    <n v="0"/>
    <n v="-1.55"/>
    <x v="0"/>
    <d v="2025-09-23T00:00:00"/>
    <s v="03"/>
    <x v="11"/>
    <s v="Tue"/>
    <d v="2025-09-23T03:21:19"/>
    <x v="1397"/>
    <x v="5"/>
    <x v="11"/>
    <x v="5"/>
    <n v="-0.15500000000000003"/>
    <n v="-0.31000000000000005"/>
    <n v="-0.46499999999999997"/>
    <n v="-3"/>
  </r>
  <r>
    <d v="2025-09-23T03:21:19"/>
    <n v="444607958"/>
    <s v="GOLD#"/>
    <s v="sell"/>
    <s v="0.01"/>
    <n v="3746.13"/>
    <n v="3749.13"/>
    <n v="3744.63"/>
    <s v="2025.09.23 03:28:56"/>
    <n v="3749.14"/>
    <n v="0"/>
    <n v="0"/>
    <n v="-3.01"/>
    <x v="0"/>
    <d v="2025-09-23T00:00:00"/>
    <s v="03"/>
    <x v="6"/>
    <s v="Tue"/>
    <d v="2025-09-23T03:21:19"/>
    <x v="1397"/>
    <x v="5"/>
    <x v="11"/>
    <x v="5"/>
    <n v="-0.30099999999999999"/>
    <n v="-0.60199999999999998"/>
    <n v="-0.90299999999999991"/>
    <n v="-3"/>
  </r>
  <r>
    <d v="2025-09-23T03:21:19"/>
    <n v="444607960"/>
    <s v="GOLD#"/>
    <s v="sell"/>
    <s v="0.01"/>
    <n v="3745.74"/>
    <n v="3748.63"/>
    <n v="3743.13"/>
    <s v="2025.09.23 03:28:31"/>
    <n v="3748.63"/>
    <n v="0"/>
    <n v="0"/>
    <n v="-2.89"/>
    <x v="0"/>
    <d v="2025-09-23T00:00:00"/>
    <s v="03"/>
    <x v="2"/>
    <s v="Tue"/>
    <d v="2025-09-23T03:21:19"/>
    <x v="1397"/>
    <x v="5"/>
    <x v="11"/>
    <x v="5"/>
    <n v="-0.28900000000000003"/>
    <n v="-0.57800000000000007"/>
    <n v="-0.86699999999999999"/>
    <n v="-3"/>
  </r>
  <r>
    <d v="2025-09-23T03:21:20"/>
    <n v="444607966"/>
    <s v="GOLD#"/>
    <s v="sell"/>
    <s v="0.01"/>
    <n v="3745.65"/>
    <n v="3748.33"/>
    <n v="3743.13"/>
    <s v="2025.09.23 03:28:10"/>
    <n v="3748.33"/>
    <n v="0"/>
    <n v="0"/>
    <n v="-2.68"/>
    <x v="0"/>
    <d v="2025-09-23T00:00:00"/>
    <s v="03"/>
    <x v="19"/>
    <s v="Tue"/>
    <d v="2025-09-23T03:21:20"/>
    <x v="1398"/>
    <x v="5"/>
    <x v="11"/>
    <x v="5"/>
    <n v="-0.26800000000000002"/>
    <n v="-0.53600000000000003"/>
    <n v="-0.80400000000000005"/>
    <n v="-3"/>
  </r>
  <r>
    <d v="2025-09-23T03:21:20"/>
    <n v="444607968"/>
    <s v="GOLD#"/>
    <s v="sell"/>
    <s v="0.01"/>
    <n v="3745.63"/>
    <n v="3748.33"/>
    <n v="3744.63"/>
    <s v="2025.09.23 03:28:10"/>
    <n v="3748.33"/>
    <n v="0"/>
    <n v="0"/>
    <n v="-2.7"/>
    <x v="0"/>
    <d v="2025-09-23T00:00:00"/>
    <s v="03"/>
    <x v="18"/>
    <s v="Tue"/>
    <d v="2025-09-23T03:21:20"/>
    <x v="1398"/>
    <x v="5"/>
    <x v="11"/>
    <x v="5"/>
    <n v="-0.27"/>
    <n v="-0.54"/>
    <n v="-0.81"/>
    <n v="-3"/>
  </r>
  <r>
    <d v="2025-09-23T03:21:20"/>
    <n v="444607970"/>
    <s v="GOLD#"/>
    <s v="sell"/>
    <s v="0.01"/>
    <n v="3745.63"/>
    <n v="3749.13"/>
    <n v="3743.93"/>
    <s v="2025.09.23 03:28:56"/>
    <n v="3749.14"/>
    <n v="0"/>
    <n v="0"/>
    <n v="-3.51"/>
    <x v="0"/>
    <d v="2025-09-23T00:00:00"/>
    <s v="03"/>
    <x v="17"/>
    <s v="Tue"/>
    <d v="2025-09-23T03:21:20"/>
    <x v="1398"/>
    <x v="5"/>
    <x v="11"/>
    <x v="5"/>
    <n v="-0.35099999999999998"/>
    <n v="-0.70199999999999996"/>
    <n v="-1.0529999999999999"/>
    <n v="-3"/>
  </r>
  <r>
    <d v="2025-09-23T03:21:20"/>
    <n v="444607971"/>
    <s v="GOLD#"/>
    <s v="sell"/>
    <s v="0.01"/>
    <n v="3745.63"/>
    <n v="3749.13"/>
    <n v="3744.63"/>
    <s v="2025.09.23 03:28:56"/>
    <n v="3749.14"/>
    <n v="0"/>
    <n v="0"/>
    <n v="-3.51"/>
    <x v="0"/>
    <d v="2025-09-23T00:00:00"/>
    <s v="03"/>
    <x v="10"/>
    <s v="Tue"/>
    <d v="2025-09-23T03:21:20"/>
    <x v="1398"/>
    <x v="5"/>
    <x v="11"/>
    <x v="5"/>
    <n v="-0.35099999999999998"/>
    <n v="-0.70199999999999996"/>
    <n v="-1.0529999999999999"/>
    <n v="-3"/>
  </r>
  <r>
    <d v="2025-09-23T03:21:21"/>
    <n v="444607973"/>
    <s v="GOLD#"/>
    <s v="sell"/>
    <s v="0.01"/>
    <n v="3745.63"/>
    <n v="3749.13"/>
    <n v="3744.63"/>
    <s v="2025.09.23 03:28:56"/>
    <n v="3749.14"/>
    <n v="0"/>
    <n v="0"/>
    <n v="-3.51"/>
    <x v="0"/>
    <d v="2025-09-23T00:00:00"/>
    <s v="03"/>
    <x v="20"/>
    <s v="Tue"/>
    <d v="2025-09-23T03:21:21"/>
    <x v="1399"/>
    <x v="5"/>
    <x v="11"/>
    <x v="5"/>
    <n v="-0.35099999999999998"/>
    <n v="-0.70199999999999996"/>
    <n v="-1.0529999999999999"/>
    <n v="-3"/>
  </r>
  <r>
    <d v="2025-09-23T03:22:09"/>
    <n v="444608265"/>
    <s v="GOLD#"/>
    <s v="sell"/>
    <s v="0.01"/>
    <n v="3745.68"/>
    <n v="3748.68"/>
    <n v="3742.18"/>
    <s v="2025.09.23 03:28:41"/>
    <n v="3748.75"/>
    <n v="0"/>
    <n v="0"/>
    <n v="-3.07"/>
    <x v="0"/>
    <d v="2025-09-23T00:00:00"/>
    <s v="03"/>
    <x v="1"/>
    <s v="Tue"/>
    <d v="2025-09-23T03:22:09"/>
    <x v="1400"/>
    <x v="5"/>
    <x v="11"/>
    <x v="5"/>
    <n v="-0.307"/>
    <n v="-0.61399999999999999"/>
    <n v="-0.92099999999999993"/>
    <n v="-3"/>
  </r>
  <r>
    <d v="2025-09-23T03:22:09"/>
    <n v="444608266"/>
    <s v="GOLD#"/>
    <s v="sell"/>
    <s v="0.01"/>
    <n v="3745.74"/>
    <n v="3748.68"/>
    <m/>
    <s v="2025.09.23 03:28:41"/>
    <n v="3748.75"/>
    <n v="0"/>
    <n v="0"/>
    <n v="-3.01"/>
    <x v="0"/>
    <d v="2025-09-23T00:00:00"/>
    <s v="03"/>
    <x v="16"/>
    <s v="Tue"/>
    <d v="2025-09-23T03:22:09"/>
    <x v="1400"/>
    <x v="5"/>
    <x v="11"/>
    <x v="5"/>
    <n v="-0.30099999999999999"/>
    <n v="-0.60199999999999998"/>
    <n v="-0.90299999999999991"/>
    <n v="-3"/>
  </r>
  <r>
    <d v="2025-09-23T03:22:09"/>
    <n v="444608267"/>
    <s v="GOLD#"/>
    <s v="sell"/>
    <s v="0.01"/>
    <n v="3745.8"/>
    <n v="3748.68"/>
    <n v="3742.68"/>
    <s v="2025.09.23 03:28:41"/>
    <n v="3748.75"/>
    <n v="0"/>
    <n v="0"/>
    <n v="-2.95"/>
    <x v="0"/>
    <d v="2025-09-23T00:00:00"/>
    <s v="03"/>
    <x v="0"/>
    <s v="Tue"/>
    <d v="2025-09-23T03:22:09"/>
    <x v="1400"/>
    <x v="5"/>
    <x v="11"/>
    <x v="5"/>
    <n v="-0.29500000000000004"/>
    <n v="-0.59000000000000008"/>
    <n v="-0.88500000000000001"/>
    <n v="-3"/>
  </r>
  <r>
    <d v="2025-09-23T03:30:29"/>
    <n v="444609216"/>
    <s v="GOLD#"/>
    <s v="buy"/>
    <s v="0.01"/>
    <n v="3748.72"/>
    <n v="3749.39"/>
    <m/>
    <s v="2025.09.23 03:47:01"/>
    <n v="3749.36"/>
    <n v="0"/>
    <n v="0"/>
    <n v="0.64"/>
    <x v="1"/>
    <d v="2025-09-23T00:00:00"/>
    <s v="03"/>
    <x v="14"/>
    <s v="Tue"/>
    <d v="2025-09-23T03:30:29"/>
    <x v="1401"/>
    <x v="5"/>
    <x v="11"/>
    <x v="5"/>
    <n v="6.4000000000000001E-2"/>
    <n v="0.128"/>
    <n v="0.192"/>
    <n v="-3"/>
  </r>
  <r>
    <d v="2025-09-23T03:30:29"/>
    <n v="444609218"/>
    <s v="GOLD#"/>
    <s v="buy"/>
    <s v="0.01"/>
    <n v="3748.72"/>
    <n v="3749.4"/>
    <m/>
    <s v="2025.09.23 03:47:01"/>
    <n v="3749.36"/>
    <n v="0"/>
    <n v="0"/>
    <n v="0.64"/>
    <x v="1"/>
    <d v="2025-09-23T00:00:00"/>
    <s v="03"/>
    <x v="16"/>
    <s v="Tue"/>
    <d v="2025-09-23T03:30:29"/>
    <x v="1401"/>
    <x v="5"/>
    <x v="11"/>
    <x v="5"/>
    <n v="6.4000000000000001E-2"/>
    <n v="0.128"/>
    <n v="0.192"/>
    <n v="-3"/>
  </r>
  <r>
    <d v="2025-09-23T03:30:39"/>
    <n v="444609256"/>
    <s v="GOLD#"/>
    <s v="buy"/>
    <s v="0.01"/>
    <n v="3748.15"/>
    <n v="3748.98"/>
    <n v="3751.67"/>
    <s v="2025.09.23 03:47:05"/>
    <n v="3748.93"/>
    <n v="0"/>
    <n v="0"/>
    <n v="0.78"/>
    <x v="1"/>
    <d v="2025-09-23T00:00:00"/>
    <s v="03"/>
    <x v="1"/>
    <s v="Tue"/>
    <d v="2025-09-23T03:30:39"/>
    <x v="1402"/>
    <x v="5"/>
    <x v="11"/>
    <x v="5"/>
    <n v="7.8000000000000014E-2"/>
    <n v="0.15600000000000003"/>
    <n v="0.23399999999999999"/>
    <n v="-3"/>
  </r>
  <r>
    <d v="2025-09-23T03:30:39"/>
    <n v="444609257"/>
    <s v="GOLD#"/>
    <s v="buy"/>
    <s v="0.01"/>
    <n v="3748.15"/>
    <n v="3745.95"/>
    <n v="3749.65"/>
    <s v="2025.09.23 03:45:46"/>
    <n v="3749.75"/>
    <n v="0"/>
    <n v="0"/>
    <n v="1.6"/>
    <x v="1"/>
    <d v="2025-09-23T00:00:00"/>
    <s v="03"/>
    <x v="18"/>
    <s v="Tue"/>
    <d v="2025-09-23T03:30:39"/>
    <x v="1402"/>
    <x v="5"/>
    <x v="11"/>
    <x v="5"/>
    <n v="0.16000000000000003"/>
    <n v="0.32000000000000006"/>
    <n v="0.48"/>
    <n v="-3"/>
  </r>
  <r>
    <d v="2025-09-23T03:30:39"/>
    <n v="444609259"/>
    <s v="GOLD#"/>
    <s v="buy"/>
    <s v="0.01"/>
    <n v="3748.15"/>
    <n v="3748.98"/>
    <n v="3751.15"/>
    <s v="2025.09.23 03:47:05"/>
    <n v="3748.93"/>
    <n v="0"/>
    <n v="0"/>
    <n v="0.78"/>
    <x v="1"/>
    <d v="2025-09-23T00:00:00"/>
    <s v="03"/>
    <x v="2"/>
    <s v="Tue"/>
    <d v="2025-09-23T03:30:39"/>
    <x v="1402"/>
    <x v="5"/>
    <x v="11"/>
    <x v="5"/>
    <n v="7.8000000000000014E-2"/>
    <n v="0.15600000000000003"/>
    <n v="0.23399999999999999"/>
    <n v="-3"/>
  </r>
  <r>
    <d v="2025-09-23T03:30:40"/>
    <n v="444609260"/>
    <s v="GOLD#"/>
    <s v="buy"/>
    <s v="0.01"/>
    <n v="3748.15"/>
    <n v="3745.15"/>
    <n v="3749.65"/>
    <s v="2025.09.23 03:45:46"/>
    <n v="3749.75"/>
    <n v="0"/>
    <n v="0"/>
    <n v="1.6"/>
    <x v="1"/>
    <d v="2025-09-23T00:00:00"/>
    <s v="03"/>
    <x v="6"/>
    <s v="Tue"/>
    <d v="2025-09-23T03:30:40"/>
    <x v="1403"/>
    <x v="5"/>
    <x v="11"/>
    <x v="5"/>
    <n v="0.16000000000000003"/>
    <n v="0.32000000000000006"/>
    <n v="0.48"/>
    <n v="-3"/>
  </r>
  <r>
    <d v="2025-09-23T03:30:40"/>
    <n v="444609262"/>
    <s v="GOLD#"/>
    <s v="buy"/>
    <s v="0.01"/>
    <n v="3748.15"/>
    <n v="3745.95"/>
    <n v="3751.15"/>
    <s v="2025.09.23 04:01:56"/>
    <n v="3745.94"/>
    <n v="0"/>
    <n v="0"/>
    <n v="-2.21"/>
    <x v="0"/>
    <d v="2025-09-23T00:00:00"/>
    <s v="03"/>
    <x v="19"/>
    <s v="Tue"/>
    <d v="2025-09-23T03:30:40"/>
    <x v="1403"/>
    <x v="5"/>
    <x v="11"/>
    <x v="5"/>
    <n v="-0.221"/>
    <n v="-0.442"/>
    <n v="-0.66299999999999992"/>
    <n v="-3"/>
  </r>
  <r>
    <d v="2025-09-23T03:30:40"/>
    <n v="444609263"/>
    <s v="GOLD#"/>
    <s v="buy"/>
    <s v="0.01"/>
    <n v="3748.15"/>
    <n v="3748.99"/>
    <n v="3751.15"/>
    <s v="2025.09.23 03:47:03"/>
    <n v="3748.99"/>
    <n v="0"/>
    <n v="0"/>
    <n v="0.84"/>
    <x v="1"/>
    <d v="2025-09-23T00:00:00"/>
    <s v="03"/>
    <x v="0"/>
    <s v="Tue"/>
    <d v="2025-09-23T03:30:40"/>
    <x v="1403"/>
    <x v="5"/>
    <x v="11"/>
    <x v="5"/>
    <n v="8.4000000000000005E-2"/>
    <n v="0.16800000000000001"/>
    <n v="0.252"/>
    <n v="-3"/>
  </r>
  <r>
    <d v="2025-09-23T03:30:40"/>
    <n v="444609266"/>
    <s v="GOLD#"/>
    <s v="buy"/>
    <s v="0.01"/>
    <n v="3748.15"/>
    <n v="3745.15"/>
    <n v="3750.35"/>
    <s v="2025.09.23 03:46:41"/>
    <n v="3750.59"/>
    <n v="0"/>
    <n v="0"/>
    <n v="2.44"/>
    <x v="1"/>
    <d v="2025-09-23T00:00:00"/>
    <s v="03"/>
    <x v="17"/>
    <s v="Tue"/>
    <d v="2025-09-23T03:30:40"/>
    <x v="1403"/>
    <x v="5"/>
    <x v="11"/>
    <x v="5"/>
    <n v="0.24399999999999999"/>
    <n v="0.48799999999999999"/>
    <n v="0.73199999999999998"/>
    <n v="-3"/>
  </r>
  <r>
    <d v="2025-09-23T03:30:41"/>
    <n v="444609267"/>
    <s v="GOLD#"/>
    <s v="buy"/>
    <s v="0.01"/>
    <n v="3748.15"/>
    <n v="3745.15"/>
    <n v="3749.65"/>
    <s v="2025.09.23 03:45:46"/>
    <n v="3749.75"/>
    <n v="0"/>
    <n v="0"/>
    <n v="1.6"/>
    <x v="1"/>
    <d v="2025-09-23T00:00:00"/>
    <s v="03"/>
    <x v="20"/>
    <s v="Tue"/>
    <d v="2025-09-23T03:30:41"/>
    <x v="1404"/>
    <x v="5"/>
    <x v="11"/>
    <x v="5"/>
    <n v="0.16000000000000003"/>
    <n v="0.32000000000000006"/>
    <n v="0.48"/>
    <n v="-3"/>
  </r>
  <r>
    <d v="2025-09-23T03:31:09"/>
    <n v="444609336"/>
    <s v="GOLD#"/>
    <s v="buy"/>
    <s v="0.01"/>
    <n v="3748.11"/>
    <n v="3748.73"/>
    <n v="3749.61"/>
    <s v="2025.09.23 03:45:46"/>
    <n v="3749.75"/>
    <n v="0"/>
    <n v="0"/>
    <n v="1.64"/>
    <x v="1"/>
    <d v="2025-09-23T00:00:00"/>
    <s v="03"/>
    <x v="10"/>
    <s v="Tue"/>
    <d v="2025-09-23T03:31:09"/>
    <x v="1405"/>
    <x v="5"/>
    <x v="11"/>
    <x v="5"/>
    <n v="0.16400000000000001"/>
    <n v="0.32800000000000001"/>
    <n v="0.49199999999999994"/>
    <n v="-3"/>
  </r>
  <r>
    <d v="2025-09-23T03:31:09"/>
    <n v="444609337"/>
    <s v="GOLD#"/>
    <s v="buy"/>
    <s v="0.01"/>
    <n v="3748.11"/>
    <n v="3748.73"/>
    <n v="3749.61"/>
    <s v="2025.09.23 03:45:46"/>
    <n v="3749.75"/>
    <n v="0"/>
    <n v="0"/>
    <n v="1.64"/>
    <x v="1"/>
    <d v="2025-09-23T00:00:00"/>
    <s v="03"/>
    <x v="11"/>
    <s v="Tue"/>
    <d v="2025-09-23T03:31:09"/>
    <x v="1405"/>
    <x v="5"/>
    <x v="11"/>
    <x v="5"/>
    <n v="0.16400000000000001"/>
    <n v="0.32800000000000001"/>
    <n v="0.49199999999999994"/>
    <n v="-3"/>
  </r>
  <r>
    <d v="2025-09-23T03:34:59"/>
    <n v="444609634"/>
    <s v="GOLD#"/>
    <s v="buy"/>
    <s v="0.01"/>
    <n v="3748.7"/>
    <n v="3745.69"/>
    <n v="3753.19"/>
    <s v="2025.09.23 04:02:01"/>
    <n v="3745.69"/>
    <n v="0"/>
    <n v="0"/>
    <n v="-3.01"/>
    <x v="0"/>
    <d v="2025-09-23T00:00:00"/>
    <s v="03"/>
    <x v="21"/>
    <s v="Tue"/>
    <d v="2025-09-23T03:34:59"/>
    <x v="1406"/>
    <x v="5"/>
    <x v="11"/>
    <x v="5"/>
    <n v="-0.30099999999999999"/>
    <n v="-0.60199999999999998"/>
    <n v="-0.90299999999999991"/>
    <n v="-3"/>
  </r>
  <r>
    <d v="2025-09-23T03:35:00"/>
    <n v="444609635"/>
    <s v="GOLD#"/>
    <s v="buy"/>
    <s v="0.01"/>
    <n v="3748.69"/>
    <n v="3745.7"/>
    <n v="3753.2"/>
    <s v="2025.09.23 04:02:01"/>
    <n v="3745.69"/>
    <n v="0"/>
    <n v="0"/>
    <n v="-3"/>
    <x v="0"/>
    <d v="2025-09-23T00:00:00"/>
    <s v="03"/>
    <x v="3"/>
    <s v="Tue"/>
    <d v="2025-09-23T03:35:00"/>
    <x v="1407"/>
    <x v="5"/>
    <x v="11"/>
    <x v="5"/>
    <n v="-0.30000000000000004"/>
    <n v="-0.60000000000000009"/>
    <n v="-0.89999999999999991"/>
    <n v="-3"/>
  </r>
  <r>
    <d v="2025-09-23T03:47:09"/>
    <n v="444612584"/>
    <s v="GOLD#"/>
    <s v="buy"/>
    <s v="0.01"/>
    <n v="3749.26"/>
    <n v="3746.26"/>
    <n v="3751.46"/>
    <s v="2025.09.23 03:55:08"/>
    <n v="3746.26"/>
    <n v="0"/>
    <n v="0"/>
    <n v="-3"/>
    <x v="0"/>
    <d v="2025-09-23T00:00:00"/>
    <s v="03"/>
    <x v="17"/>
    <s v="Tue"/>
    <d v="2025-09-23T03:47:09"/>
    <x v="1408"/>
    <x v="5"/>
    <x v="11"/>
    <x v="5"/>
    <n v="-0.30000000000000004"/>
    <n v="-0.60000000000000009"/>
    <n v="-0.89999999999999991"/>
    <n v="-3"/>
  </r>
  <r>
    <d v="2025-09-23T03:47:09"/>
    <n v="444612585"/>
    <s v="GOLD#"/>
    <s v="buy"/>
    <s v="0.01"/>
    <n v="3749.26"/>
    <n v="3746.26"/>
    <n v="3752.76"/>
    <s v="2025.09.23 03:55:08"/>
    <n v="3746.26"/>
    <n v="0"/>
    <n v="0"/>
    <n v="-3"/>
    <x v="0"/>
    <d v="2025-09-23T00:00:00"/>
    <s v="03"/>
    <x v="12"/>
    <s v="Tue"/>
    <d v="2025-09-23T03:47:09"/>
    <x v="1408"/>
    <x v="5"/>
    <x v="11"/>
    <x v="5"/>
    <n v="-0.30000000000000004"/>
    <n v="-0.60000000000000009"/>
    <n v="-0.89999999999999991"/>
    <n v="-3"/>
  </r>
  <r>
    <d v="2025-09-23T03:47:09"/>
    <n v="444612586"/>
    <s v="GOLD#"/>
    <s v="buy"/>
    <s v="0.01"/>
    <n v="3749.27"/>
    <n v="3747.76"/>
    <n v="3750.76"/>
    <s v="2025.09.23 03:49:01"/>
    <n v="3747.5"/>
    <n v="0"/>
    <n v="0"/>
    <n v="-1.77"/>
    <x v="0"/>
    <d v="2025-09-23T00:00:00"/>
    <s v="03"/>
    <x v="11"/>
    <s v="Tue"/>
    <d v="2025-09-23T03:47:09"/>
    <x v="1408"/>
    <x v="5"/>
    <x v="11"/>
    <x v="5"/>
    <n v="-0.17700000000000002"/>
    <n v="-0.35400000000000004"/>
    <n v="-0.53100000000000003"/>
    <n v="-3"/>
  </r>
  <r>
    <d v="2025-09-23T03:47:10"/>
    <n v="444612588"/>
    <s v="GOLD#"/>
    <s v="buy"/>
    <s v="0.01"/>
    <n v="3749.37"/>
    <n v="3746.26"/>
    <n v="3750.76"/>
    <s v="2025.09.23 03:55:08"/>
    <n v="3746.26"/>
    <n v="0"/>
    <n v="0"/>
    <n v="-3.11"/>
    <x v="0"/>
    <d v="2025-09-23T00:00:00"/>
    <s v="03"/>
    <x v="20"/>
    <s v="Tue"/>
    <d v="2025-09-23T03:47:10"/>
    <x v="1409"/>
    <x v="5"/>
    <x v="11"/>
    <x v="5"/>
    <n v="-0.311"/>
    <n v="-0.622"/>
    <n v="-0.93299999999999994"/>
    <n v="-3"/>
  </r>
  <r>
    <d v="2025-09-23T03:47:10"/>
    <n v="444612589"/>
    <s v="GOLD#"/>
    <s v="buy"/>
    <s v="0.01"/>
    <n v="3749.31"/>
    <n v="3746.76"/>
    <n v="3752.26"/>
    <s v="2025.09.23 03:53:38"/>
    <n v="3746.69"/>
    <n v="0"/>
    <n v="0"/>
    <n v="-2.62"/>
    <x v="0"/>
    <d v="2025-09-23T00:00:00"/>
    <s v="03"/>
    <x v="2"/>
    <s v="Tue"/>
    <d v="2025-09-23T03:47:10"/>
    <x v="1409"/>
    <x v="5"/>
    <x v="11"/>
    <x v="5"/>
    <n v="-0.26200000000000001"/>
    <n v="-0.52400000000000002"/>
    <n v="-0.78600000000000003"/>
    <n v="-3"/>
  </r>
  <r>
    <d v="2025-09-23T03:47:10"/>
    <n v="444612590"/>
    <s v="GOLD#"/>
    <s v="buy"/>
    <s v="0.01"/>
    <n v="3749.31"/>
    <n v="3747.06"/>
    <n v="3750.76"/>
    <s v="2025.09.23 03:53:00"/>
    <n v="3747.05"/>
    <n v="0"/>
    <n v="0"/>
    <n v="-2.2599999999999998"/>
    <x v="0"/>
    <d v="2025-09-23T00:00:00"/>
    <s v="03"/>
    <x v="18"/>
    <s v="Tue"/>
    <d v="2025-09-23T03:47:10"/>
    <x v="1409"/>
    <x v="5"/>
    <x v="11"/>
    <x v="5"/>
    <n v="-0.22599999999999998"/>
    <n v="-0.45199999999999996"/>
    <n v="-0.67799999999999994"/>
    <n v="-3"/>
  </r>
  <r>
    <d v="2025-09-23T03:47:10"/>
    <n v="444612591"/>
    <s v="GOLD#"/>
    <s v="buy"/>
    <s v="0.01"/>
    <n v="3749.29"/>
    <n v="3746.26"/>
    <n v="3752.76"/>
    <s v="2025.09.23 03:55:08"/>
    <n v="3746.26"/>
    <n v="0"/>
    <n v="0"/>
    <n v="-3.03"/>
    <x v="0"/>
    <d v="2025-09-23T00:00:00"/>
    <s v="03"/>
    <x v="8"/>
    <s v="Tue"/>
    <d v="2025-09-23T03:47:10"/>
    <x v="1409"/>
    <x v="5"/>
    <x v="11"/>
    <x v="5"/>
    <n v="-0.30299999999999999"/>
    <n v="-0.60599999999999998"/>
    <n v="-0.90899999999999992"/>
    <n v="-3"/>
  </r>
  <r>
    <d v="2025-09-23T03:47:11"/>
    <n v="444612592"/>
    <s v="GOLD#"/>
    <s v="buy"/>
    <s v="0.01"/>
    <n v="3749.27"/>
    <n v="3746.26"/>
    <n v="3750.76"/>
    <s v="2025.09.23 03:55:08"/>
    <n v="3746.26"/>
    <n v="0"/>
    <n v="0"/>
    <n v="-3.01"/>
    <x v="0"/>
    <d v="2025-09-23T00:00:00"/>
    <s v="03"/>
    <x v="6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3"/>
    <s v="GOLD#"/>
    <s v="buy"/>
    <s v="0.01"/>
    <n v="3749.27"/>
    <n v="3746.26"/>
    <n v="3750.76"/>
    <s v="2025.09.23 03:55:08"/>
    <n v="3746.26"/>
    <n v="0"/>
    <n v="0"/>
    <n v="-3.01"/>
    <x v="0"/>
    <d v="2025-09-23T00:00:00"/>
    <s v="03"/>
    <x v="10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4"/>
    <s v="GOLD#"/>
    <s v="buy"/>
    <s v="0.01"/>
    <n v="3749.27"/>
    <n v="3746.26"/>
    <n v="3752.76"/>
    <s v="2025.09.23 03:55:08"/>
    <n v="3746.26"/>
    <n v="0"/>
    <n v="0"/>
    <n v="-3.01"/>
    <x v="0"/>
    <d v="2025-09-23T00:00:00"/>
    <s v="03"/>
    <x v="1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5"/>
    <s v="GOLD#"/>
    <s v="buy"/>
    <s v="0.01"/>
    <n v="3749.33"/>
    <n v="3746.26"/>
    <n v="3752.26"/>
    <s v="2025.09.23 03:55:08"/>
    <n v="3746.26"/>
    <n v="0"/>
    <n v="0"/>
    <n v="-3.07"/>
    <x v="0"/>
    <d v="2025-09-23T00:00:00"/>
    <s v="03"/>
    <x v="0"/>
    <s v="Tue"/>
    <d v="2025-09-23T03:47:11"/>
    <x v="1410"/>
    <x v="5"/>
    <x v="11"/>
    <x v="5"/>
    <n v="-0.307"/>
    <n v="-0.61399999999999999"/>
    <n v="-0.92099999999999993"/>
    <n v="-3"/>
  </r>
  <r>
    <d v="2025-09-23T03:48:09"/>
    <n v="444612718"/>
    <s v="GOLD#"/>
    <s v="buy"/>
    <s v="0.01"/>
    <n v="3749.7"/>
    <n v="3746.7"/>
    <m/>
    <s v="2025.09.23 03:53:38"/>
    <n v="3746.69"/>
    <n v="0"/>
    <n v="0"/>
    <n v="-3.01"/>
    <x v="0"/>
    <d v="2025-09-23T00:00:00"/>
    <s v="03"/>
    <x v="14"/>
    <s v="Tue"/>
    <d v="2025-09-23T03:48:09"/>
    <x v="1411"/>
    <x v="5"/>
    <x v="11"/>
    <x v="5"/>
    <n v="-0.30099999999999999"/>
    <n v="-0.60199999999999998"/>
    <n v="-0.90299999999999991"/>
    <n v="-3"/>
  </r>
  <r>
    <d v="2025-09-23T03:48:09"/>
    <n v="444612719"/>
    <s v="GOLD#"/>
    <s v="buy"/>
    <s v="0.01"/>
    <n v="3749.72"/>
    <n v="3746.7"/>
    <m/>
    <s v="2025.09.23 03:53:38"/>
    <n v="3746.69"/>
    <n v="0"/>
    <n v="0"/>
    <n v="-3.03"/>
    <x v="0"/>
    <d v="2025-09-23T00:00:00"/>
    <s v="03"/>
    <x v="16"/>
    <s v="Tue"/>
    <d v="2025-09-23T03:48:09"/>
    <x v="1411"/>
    <x v="5"/>
    <x v="11"/>
    <x v="5"/>
    <n v="-0.30299999999999999"/>
    <n v="-0.60599999999999998"/>
    <n v="-0.90899999999999992"/>
    <n v="-3"/>
  </r>
  <r>
    <d v="2025-09-23T03:49:59"/>
    <n v="444613221"/>
    <s v="GOLD#"/>
    <s v="buy"/>
    <s v="0.01"/>
    <n v="3748.51"/>
    <n v="3745.69"/>
    <n v="3754.69"/>
    <s v="2025.09.23 04:02:01"/>
    <n v="3745.69"/>
    <n v="0"/>
    <n v="0"/>
    <n v="-2.82"/>
    <x v="0"/>
    <d v="2025-09-23T00:00:00"/>
    <s v="03"/>
    <x v="24"/>
    <s v="Tue"/>
    <d v="2025-09-23T03:49:59"/>
    <x v="1412"/>
    <x v="5"/>
    <x v="11"/>
    <x v="5"/>
    <n v="-0.28199999999999997"/>
    <n v="-0.56399999999999995"/>
    <n v="-0.84599999999999997"/>
    <n v="-3"/>
  </r>
  <r>
    <d v="2025-09-23T03:49:59"/>
    <n v="444613223"/>
    <s v="GOLD#"/>
    <s v="buy"/>
    <s v="0.01"/>
    <n v="3748.52"/>
    <n v="3754.63"/>
    <m/>
    <s v="2025.09.23 04:21:44"/>
    <n v="3754.62"/>
    <n v="0"/>
    <n v="0"/>
    <n v="6.1"/>
    <x v="1"/>
    <d v="2025-09-23T00:00:00"/>
    <s v="03"/>
    <x v="23"/>
    <s v="Tue"/>
    <d v="2025-09-23T03:49:59"/>
    <x v="1412"/>
    <x v="5"/>
    <x v="11"/>
    <x v="5"/>
    <n v="0.61"/>
    <n v="1.22"/>
    <n v="1.8299999999999998"/>
    <n v="6.1"/>
  </r>
  <r>
    <d v="2025-09-23T03:49:59"/>
    <n v="444613225"/>
    <s v="GOLD#"/>
    <s v="buy"/>
    <s v="0.01"/>
    <n v="3748.52"/>
    <n v="3749.63"/>
    <n v="3754.52"/>
    <s v="2025.09.23 04:07:46"/>
    <n v="3754.54"/>
    <n v="0"/>
    <n v="0"/>
    <n v="6.02"/>
    <x v="1"/>
    <d v="2025-09-23T00:00:00"/>
    <s v="03"/>
    <x v="5"/>
    <s v="Tue"/>
    <d v="2025-09-23T03:49:59"/>
    <x v="1412"/>
    <x v="5"/>
    <x v="11"/>
    <x v="5"/>
    <n v="0.60199999999999998"/>
    <n v="1.204"/>
    <n v="1.8059999999999998"/>
    <n v="6.02"/>
  </r>
  <r>
    <d v="2025-09-23T03:50:00"/>
    <n v="444613226"/>
    <s v="GOLD#"/>
    <s v="buy"/>
    <s v="0.01"/>
    <n v="3748.53"/>
    <n v="3754.63"/>
    <m/>
    <s v="2025.09.23 04:21:44"/>
    <n v="3754.62"/>
    <n v="0"/>
    <n v="0"/>
    <n v="6.09"/>
    <x v="1"/>
    <d v="2025-09-23T00:00:00"/>
    <s v="03"/>
    <x v="4"/>
    <s v="Tue"/>
    <d v="2025-09-23T03:50:00"/>
    <x v="1413"/>
    <x v="5"/>
    <x v="11"/>
    <x v="5"/>
    <n v="0.60899999999999999"/>
    <n v="1.218"/>
    <n v="1.827"/>
    <n v="6.09"/>
  </r>
  <r>
    <d v="2025-09-23T03:54:09"/>
    <n v="444613598"/>
    <s v="GOLD#"/>
    <s v="sell"/>
    <s v="0.01"/>
    <n v="3746.87"/>
    <n v="3749.93"/>
    <m/>
    <s v="2025.09.23 04:03:19"/>
    <n v="3749.99"/>
    <n v="0"/>
    <n v="0"/>
    <n v="-3.12"/>
    <x v="0"/>
    <d v="2025-09-23T00:00:00"/>
    <s v="03"/>
    <x v="14"/>
    <s v="Tue"/>
    <d v="2025-09-23T03:54:09"/>
    <x v="1414"/>
    <x v="5"/>
    <x v="11"/>
    <x v="5"/>
    <n v="-0.31200000000000006"/>
    <n v="-0.62400000000000011"/>
    <n v="-0.93599999999999994"/>
    <n v="-3"/>
  </r>
  <r>
    <d v="2025-09-23T03:55:09"/>
    <n v="444613750"/>
    <s v="GOLD#"/>
    <s v="sell"/>
    <s v="0.01"/>
    <n v="3746.85"/>
    <n v="3749.85"/>
    <m/>
    <s v="2025.09.23 04:03:19"/>
    <n v="3749.99"/>
    <n v="0"/>
    <n v="0"/>
    <n v="-3.14"/>
    <x v="0"/>
    <d v="2025-09-23T00:00:00"/>
    <s v="03"/>
    <x v="16"/>
    <s v="Tue"/>
    <d v="2025-09-23T03:55:09"/>
    <x v="1415"/>
    <x v="5"/>
    <x v="11"/>
    <x v="5"/>
    <n v="-0.31400000000000006"/>
    <n v="-0.62800000000000011"/>
    <n v="-0.94199999999999995"/>
    <n v="-3"/>
  </r>
  <r>
    <d v="2025-09-23T03:56:09"/>
    <n v="444613828"/>
    <s v="GOLD#"/>
    <s v="sell"/>
    <s v="0.01"/>
    <n v="3747.28"/>
    <n v="3747.06"/>
    <n v="3745.78"/>
    <s v="2025.09.23 04:02:31"/>
    <n v="3747.38"/>
    <n v="0"/>
    <n v="0"/>
    <n v="-0.1"/>
    <x v="0"/>
    <d v="2025-09-23T00:00:00"/>
    <s v="03"/>
    <x v="20"/>
    <s v="Tue"/>
    <d v="2025-09-23T03:56:09"/>
    <x v="1416"/>
    <x v="5"/>
    <x v="11"/>
    <x v="5"/>
    <n v="-1.0000000000000002E-2"/>
    <n v="-2.0000000000000004E-2"/>
    <n v="-0.03"/>
    <n v="-3"/>
  </r>
  <r>
    <d v="2025-09-23T03:56:09"/>
    <n v="444613829"/>
    <s v="GOLD#"/>
    <s v="sell"/>
    <s v="0.01"/>
    <n v="3747.28"/>
    <n v="3747.08"/>
    <n v="3743.78"/>
    <s v="2025.09.23 04:02:31"/>
    <n v="3747.38"/>
    <n v="0"/>
    <n v="0"/>
    <n v="-0.1"/>
    <x v="0"/>
    <d v="2025-09-23T00:00:00"/>
    <s v="03"/>
    <x v="1"/>
    <s v="Tue"/>
    <d v="2025-09-23T03:56:09"/>
    <x v="1416"/>
    <x v="5"/>
    <x v="11"/>
    <x v="5"/>
    <n v="-1.0000000000000002E-2"/>
    <n v="-2.0000000000000004E-2"/>
    <n v="-0.03"/>
    <n v="-3"/>
  </r>
  <r>
    <d v="2025-09-23T03:56:09"/>
    <n v="444613831"/>
    <s v="GOLD#"/>
    <s v="sell"/>
    <s v="0.01"/>
    <n v="3747.28"/>
    <n v="3747.06"/>
    <n v="3745.78"/>
    <s v="2025.09.23 04:02:31"/>
    <n v="3747.38"/>
    <n v="0"/>
    <n v="0"/>
    <n v="-0.1"/>
    <x v="0"/>
    <d v="2025-09-23T00:00:00"/>
    <s v="03"/>
    <x v="6"/>
    <s v="Tue"/>
    <d v="2025-09-23T03:56:09"/>
    <x v="1416"/>
    <x v="5"/>
    <x v="11"/>
    <x v="5"/>
    <n v="-1.0000000000000002E-2"/>
    <n v="-2.0000000000000004E-2"/>
    <n v="-0.03"/>
    <n v="-3"/>
  </r>
  <r>
    <d v="2025-09-23T03:56:10"/>
    <n v="444613833"/>
    <s v="GOLD#"/>
    <s v="sell"/>
    <s v="0.01"/>
    <n v="3747.28"/>
    <n v="3750.28"/>
    <n v="3745.08"/>
    <s v="2025.09.23 04:04:31"/>
    <n v="3750.3"/>
    <n v="0"/>
    <n v="0"/>
    <n v="-3.02"/>
    <x v="0"/>
    <d v="2025-09-23T00:00:00"/>
    <s v="03"/>
    <x v="17"/>
    <s v="Tue"/>
    <d v="2025-09-23T03:56:10"/>
    <x v="1417"/>
    <x v="5"/>
    <x v="11"/>
    <x v="5"/>
    <n v="-0.30200000000000005"/>
    <n v="-0.60400000000000009"/>
    <n v="-0.90599999999999992"/>
    <n v="-3"/>
  </r>
  <r>
    <d v="2025-09-23T03:56:10"/>
    <n v="444613834"/>
    <s v="GOLD#"/>
    <s v="sell"/>
    <s v="0.01"/>
    <n v="3747.28"/>
    <n v="3747.08"/>
    <n v="3744.28"/>
    <s v="2025.09.23 04:02:31"/>
    <n v="3747.38"/>
    <n v="0"/>
    <n v="0"/>
    <n v="-0.1"/>
    <x v="0"/>
    <d v="2025-09-23T00:00:00"/>
    <s v="03"/>
    <x v="0"/>
    <s v="Tue"/>
    <d v="2025-09-23T03:56:10"/>
    <x v="1417"/>
    <x v="5"/>
    <x v="11"/>
    <x v="5"/>
    <n v="-1.0000000000000002E-2"/>
    <n v="-2.0000000000000004E-2"/>
    <n v="-0.03"/>
    <n v="-3"/>
  </r>
  <r>
    <d v="2025-09-23T03:56:10"/>
    <n v="444613835"/>
    <s v="GOLD#"/>
    <s v="sell"/>
    <s v="0.01"/>
    <n v="3747.31"/>
    <n v="3747.08"/>
    <n v="3744.28"/>
    <s v="2025.09.23 04:02:31"/>
    <n v="3747.38"/>
    <n v="0"/>
    <n v="0"/>
    <n v="-7.0000000000000007E-2"/>
    <x v="0"/>
    <d v="2025-09-23T00:00:00"/>
    <s v="03"/>
    <x v="2"/>
    <s v="Tue"/>
    <d v="2025-09-23T03:56:10"/>
    <x v="1417"/>
    <x v="5"/>
    <x v="11"/>
    <x v="5"/>
    <n v="-7.000000000000001E-3"/>
    <n v="-1.4000000000000002E-2"/>
    <n v="-2.1000000000000001E-2"/>
    <n v="-3"/>
  </r>
  <r>
    <d v="2025-09-23T03:56:10"/>
    <n v="444613836"/>
    <s v="GOLD#"/>
    <s v="sell"/>
    <s v="0.01"/>
    <n v="3747.31"/>
    <n v="3749.48"/>
    <n v="3745.78"/>
    <s v="2025.09.23 04:03:12"/>
    <n v="3749.49"/>
    <n v="0"/>
    <n v="0"/>
    <n v="-2.1800000000000002"/>
    <x v="0"/>
    <d v="2025-09-23T00:00:00"/>
    <s v="03"/>
    <x v="18"/>
    <s v="Tue"/>
    <d v="2025-09-23T03:56:10"/>
    <x v="1417"/>
    <x v="5"/>
    <x v="11"/>
    <x v="5"/>
    <n v="-0.21800000000000003"/>
    <n v="-0.43600000000000005"/>
    <n v="-0.65400000000000003"/>
    <n v="-3"/>
  </r>
  <r>
    <d v="2025-09-23T04:03:59"/>
    <n v="444614773"/>
    <s v="GOLD#"/>
    <s v="buy"/>
    <s v="0.01"/>
    <n v="3749.61"/>
    <n v="3748.15"/>
    <n v="3754.08"/>
    <s v="2025.09.23 04:07:45"/>
    <n v="3754.08"/>
    <n v="0"/>
    <n v="0"/>
    <n v="4.47"/>
    <x v="1"/>
    <d v="2025-09-23T00:00:00"/>
    <s v="04"/>
    <x v="21"/>
    <s v="Tue"/>
    <d v="2025-09-23T04:03:59"/>
    <x v="1418"/>
    <x v="5"/>
    <x v="12"/>
    <x v="5"/>
    <n v="0.44700000000000001"/>
    <n v="0.89400000000000002"/>
    <n v="1.341"/>
    <n v="4.47"/>
  </r>
  <r>
    <d v="2025-09-23T04:04:00"/>
    <n v="444614776"/>
    <s v="GOLD#"/>
    <s v="buy"/>
    <s v="0.01"/>
    <n v="3749.62"/>
    <n v="3748.15"/>
    <n v="3754.11"/>
    <s v="2025.09.23 04:07:46"/>
    <n v="3754.23"/>
    <n v="0"/>
    <n v="0"/>
    <n v="4.6100000000000003"/>
    <x v="1"/>
    <d v="2025-09-23T00:00:00"/>
    <s v="04"/>
    <x v="3"/>
    <s v="Tue"/>
    <d v="2025-09-23T04:04:00"/>
    <x v="1419"/>
    <x v="5"/>
    <x v="12"/>
    <x v="5"/>
    <n v="0.46100000000000008"/>
    <n v="0.92200000000000015"/>
    <n v="1.383"/>
    <n v="4.6100000000000003"/>
  </r>
  <r>
    <d v="2025-09-23T04:06:19"/>
    <n v="444615900"/>
    <s v="GOLD#"/>
    <s v="buy"/>
    <s v="0.01"/>
    <n v="3750.79"/>
    <n v="3753.22"/>
    <m/>
    <s v="2025.09.23 04:08:17"/>
    <n v="3753.07"/>
    <n v="0"/>
    <n v="0"/>
    <n v="2.2799999999999998"/>
    <x v="1"/>
    <d v="2025-09-23T00:00:00"/>
    <s v="04"/>
    <x v="16"/>
    <s v="Tue"/>
    <d v="2025-09-23T04:06:19"/>
    <x v="1420"/>
    <x v="5"/>
    <x v="12"/>
    <x v="5"/>
    <n v="0.22799999999999998"/>
    <n v="0.45599999999999996"/>
    <n v="0.68399999999999994"/>
    <n v="-3"/>
  </r>
  <r>
    <d v="2025-09-23T04:06:19"/>
    <n v="444615902"/>
    <s v="GOLD#"/>
    <s v="buy"/>
    <s v="0.01"/>
    <n v="3750.81"/>
    <n v="3753"/>
    <m/>
    <s v="2025.09.23 04:08:18"/>
    <n v="3752.96"/>
    <n v="0"/>
    <n v="0"/>
    <n v="2.15"/>
    <x v="1"/>
    <d v="2025-09-23T00:00:00"/>
    <s v="04"/>
    <x v="15"/>
    <s v="Tue"/>
    <d v="2025-09-23T04:06:19"/>
    <x v="1420"/>
    <x v="5"/>
    <x v="12"/>
    <x v="5"/>
    <n v="0.215"/>
    <n v="0.43"/>
    <n v="0.64499999999999991"/>
    <n v="-3"/>
  </r>
  <r>
    <d v="2025-09-23T04:06:19"/>
    <n v="444615903"/>
    <s v="GOLD#"/>
    <s v="buy"/>
    <s v="0.01"/>
    <n v="3750.79"/>
    <n v="3753.2"/>
    <m/>
    <s v="2025.09.23 04:08:17"/>
    <n v="3753.07"/>
    <n v="0"/>
    <n v="0"/>
    <n v="2.2799999999999998"/>
    <x v="1"/>
    <d v="2025-09-23T00:00:00"/>
    <s v="04"/>
    <x v="14"/>
    <s v="Tue"/>
    <d v="2025-09-23T04:06:19"/>
    <x v="1420"/>
    <x v="5"/>
    <x v="12"/>
    <x v="5"/>
    <n v="0.22799999999999998"/>
    <n v="0.45599999999999996"/>
    <n v="0.68399999999999994"/>
    <n v="-3"/>
  </r>
  <r>
    <d v="2025-09-23T04:08:19"/>
    <n v="444617338"/>
    <s v="GOLD#"/>
    <s v="buy"/>
    <s v="0.01"/>
    <n v="3753.44"/>
    <n v="3753.67"/>
    <m/>
    <s v="2025.09.23 04:13:12"/>
    <n v="3753.45"/>
    <n v="0"/>
    <n v="0"/>
    <n v="0.01"/>
    <x v="1"/>
    <d v="2025-09-23T00:00:00"/>
    <s v="04"/>
    <x v="16"/>
    <s v="Tue"/>
    <d v="2025-09-23T04:08:19"/>
    <x v="1421"/>
    <x v="5"/>
    <x v="12"/>
    <x v="5"/>
    <n v="1E-3"/>
    <n v="2E-3"/>
    <n v="3.0000000000000001E-3"/>
    <n v="-3"/>
  </r>
  <r>
    <d v="2025-09-23T04:08:19"/>
    <n v="444617339"/>
    <s v="GOLD#"/>
    <s v="buy"/>
    <s v="0.01"/>
    <n v="3753.42"/>
    <n v="3756.54"/>
    <m/>
    <s v="2025.09.23 04:17:59"/>
    <n v="3756.52"/>
    <n v="0"/>
    <n v="0"/>
    <n v="3.1"/>
    <x v="1"/>
    <d v="2025-09-23T00:00:00"/>
    <s v="04"/>
    <x v="15"/>
    <s v="Tue"/>
    <d v="2025-09-23T04:08:19"/>
    <x v="1421"/>
    <x v="5"/>
    <x v="12"/>
    <x v="5"/>
    <n v="0.31000000000000005"/>
    <n v="0.62000000000000011"/>
    <n v="0.92999999999999994"/>
    <n v="3.1"/>
  </r>
  <r>
    <d v="2025-09-23T04:08:19"/>
    <n v="444617340"/>
    <s v="GOLD#"/>
    <s v="buy"/>
    <s v="0.01"/>
    <n v="3753.42"/>
    <n v="3753.67"/>
    <m/>
    <s v="2025.09.23 04:13:12"/>
    <n v="3753.45"/>
    <n v="0"/>
    <n v="0"/>
    <n v="0.03"/>
    <x v="1"/>
    <d v="2025-09-23T00:00:00"/>
    <s v="04"/>
    <x v="14"/>
    <s v="Tue"/>
    <d v="2025-09-23T04:08:19"/>
    <x v="1421"/>
    <x v="5"/>
    <x v="12"/>
    <x v="5"/>
    <n v="3.0000000000000001E-3"/>
    <n v="6.0000000000000001E-3"/>
    <n v="8.9999999999999993E-3"/>
    <n v="-3"/>
  </r>
  <r>
    <d v="2025-09-23T04:09:39"/>
    <n v="444617656"/>
    <s v="GOLD#"/>
    <s v="buy"/>
    <s v="0.01"/>
    <n v="3751.69"/>
    <n v="3748.69"/>
    <n v="3753.19"/>
    <s v="2025.09.23 04:10:03"/>
    <n v="3753.51"/>
    <n v="0"/>
    <n v="0"/>
    <n v="1.82"/>
    <x v="1"/>
    <d v="2025-09-23T00:00:00"/>
    <s v="04"/>
    <x v="20"/>
    <s v="Tue"/>
    <d v="2025-09-23T04:09:39"/>
    <x v="1422"/>
    <x v="5"/>
    <x v="12"/>
    <x v="5"/>
    <n v="0.18200000000000002"/>
    <n v="0.36400000000000005"/>
    <n v="0.54600000000000004"/>
    <n v="-3"/>
  </r>
  <r>
    <d v="2025-09-23T04:09:39"/>
    <n v="444617659"/>
    <s v="GOLD#"/>
    <s v="buy"/>
    <s v="0.01"/>
    <n v="3751.71"/>
    <n v="3752.35"/>
    <n v="3754.69"/>
    <s v="2025.09.23 04:11:35"/>
    <n v="3754.69"/>
    <n v="0"/>
    <n v="0"/>
    <n v="2.98"/>
    <x v="1"/>
    <d v="2025-09-23T00:00:00"/>
    <s v="04"/>
    <x v="2"/>
    <s v="Tue"/>
    <d v="2025-09-23T04:09:39"/>
    <x v="1422"/>
    <x v="5"/>
    <x v="12"/>
    <x v="5"/>
    <n v="0.29799999999999999"/>
    <n v="0.59599999999999997"/>
    <n v="0.89400000000000002"/>
    <n v="2.98"/>
  </r>
  <r>
    <d v="2025-09-23T04:09:39"/>
    <n v="444617660"/>
    <s v="GOLD#"/>
    <s v="buy"/>
    <s v="0.01"/>
    <n v="3751.71"/>
    <n v="3752.23"/>
    <n v="3753.91"/>
    <s v="2025.09.23 04:11:06"/>
    <n v="3753.95"/>
    <n v="0"/>
    <n v="0"/>
    <n v="2.2400000000000002"/>
    <x v="1"/>
    <d v="2025-09-23T00:00:00"/>
    <s v="04"/>
    <x v="17"/>
    <s v="Tue"/>
    <d v="2025-09-23T04:09:39"/>
    <x v="1422"/>
    <x v="5"/>
    <x v="12"/>
    <x v="5"/>
    <n v="0.22400000000000003"/>
    <n v="0.44800000000000006"/>
    <n v="0.67200000000000004"/>
    <n v="-3"/>
  </r>
  <r>
    <d v="2025-09-23T04:09:40"/>
    <n v="444617661"/>
    <s v="GOLD#"/>
    <s v="buy"/>
    <s v="0.01"/>
    <n v="3751.71"/>
    <n v="3753.66"/>
    <n v="3755.21"/>
    <s v="2025.09.23 04:15:36"/>
    <n v="3755.25"/>
    <n v="0"/>
    <n v="0"/>
    <n v="3.54"/>
    <x v="1"/>
    <d v="2025-09-23T00:00:00"/>
    <s v="04"/>
    <x v="1"/>
    <s v="Tue"/>
    <d v="2025-09-23T04:09:40"/>
    <x v="1423"/>
    <x v="5"/>
    <x v="12"/>
    <x v="5"/>
    <n v="0.35400000000000004"/>
    <n v="0.70800000000000007"/>
    <n v="1.0620000000000001"/>
    <n v="3.54"/>
  </r>
  <r>
    <d v="2025-09-23T04:09:40"/>
    <n v="444617663"/>
    <s v="GOLD#"/>
    <s v="buy"/>
    <s v="0.01"/>
    <n v="3751.72"/>
    <n v="3751.66"/>
    <n v="3753.21"/>
    <s v="2025.09.23 04:10:03"/>
    <n v="3753.51"/>
    <n v="0"/>
    <n v="0"/>
    <n v="1.79"/>
    <x v="1"/>
    <d v="2025-09-23T00:00:00"/>
    <s v="04"/>
    <x v="11"/>
    <s v="Tue"/>
    <d v="2025-09-23T04:09:40"/>
    <x v="1423"/>
    <x v="5"/>
    <x v="12"/>
    <x v="5"/>
    <n v="0.17900000000000002"/>
    <n v="0.35800000000000004"/>
    <n v="0.53700000000000003"/>
    <n v="-3"/>
  </r>
  <r>
    <d v="2025-09-23T04:09:40"/>
    <n v="444617664"/>
    <s v="GOLD#"/>
    <s v="buy"/>
    <s v="0.01"/>
    <n v="3751.73"/>
    <n v="3752.32"/>
    <n v="3754.71"/>
    <s v="2025.09.23 04:11:36"/>
    <n v="3754.71"/>
    <n v="0"/>
    <n v="0"/>
    <n v="2.98"/>
    <x v="1"/>
    <d v="2025-09-23T00:00:00"/>
    <s v="04"/>
    <x v="19"/>
    <s v="Tue"/>
    <d v="2025-09-23T04:09:40"/>
    <x v="1423"/>
    <x v="5"/>
    <x v="12"/>
    <x v="5"/>
    <n v="0.29799999999999999"/>
    <n v="0.59599999999999997"/>
    <n v="0.89400000000000002"/>
    <n v="2.98"/>
  </r>
  <r>
    <d v="2025-09-23T04:09:40"/>
    <n v="444617665"/>
    <s v="GOLD#"/>
    <s v="buy"/>
    <s v="0.01"/>
    <n v="3751.75"/>
    <n v="3751.66"/>
    <n v="3753.21"/>
    <s v="2025.09.23 04:10:03"/>
    <n v="3753.51"/>
    <n v="0"/>
    <n v="0"/>
    <n v="1.76"/>
    <x v="1"/>
    <d v="2025-09-23T00:00:00"/>
    <s v="04"/>
    <x v="6"/>
    <s v="Tue"/>
    <d v="2025-09-23T04:09:40"/>
    <x v="1423"/>
    <x v="5"/>
    <x v="12"/>
    <x v="5"/>
    <n v="0.17600000000000002"/>
    <n v="0.35200000000000004"/>
    <n v="0.52800000000000002"/>
    <n v="-3"/>
  </r>
  <r>
    <d v="2025-09-23T04:09:41"/>
    <n v="444617666"/>
    <s v="GOLD#"/>
    <s v="buy"/>
    <s v="0.01"/>
    <n v="3751.75"/>
    <n v="3749.51"/>
    <n v="3753.21"/>
    <s v="2025.09.23 04:10:03"/>
    <n v="3753.51"/>
    <n v="0"/>
    <n v="0"/>
    <n v="1.76"/>
    <x v="1"/>
    <d v="2025-09-23T00:00:00"/>
    <s v="04"/>
    <x v="18"/>
    <s v="Tue"/>
    <d v="2025-09-23T04:09:41"/>
    <x v="1424"/>
    <x v="5"/>
    <x v="12"/>
    <x v="5"/>
    <n v="0.17600000000000002"/>
    <n v="0.35200000000000004"/>
    <n v="0.52800000000000002"/>
    <n v="-3"/>
  </r>
  <r>
    <d v="2025-09-23T04:09:41"/>
    <n v="444617667"/>
    <s v="GOLD#"/>
    <s v="buy"/>
    <s v="0.01"/>
    <n v="3751.78"/>
    <n v="3753.66"/>
    <n v="3755.21"/>
    <s v="2025.09.23 04:15:36"/>
    <n v="3755.25"/>
    <n v="0"/>
    <n v="0"/>
    <n v="3.47"/>
    <x v="1"/>
    <d v="2025-09-23T00:00:00"/>
    <s v="04"/>
    <x v="12"/>
    <s v="Tue"/>
    <d v="2025-09-23T04:09:41"/>
    <x v="1424"/>
    <x v="5"/>
    <x v="12"/>
    <x v="5"/>
    <n v="0.34700000000000003"/>
    <n v="0.69400000000000006"/>
    <n v="1.0409999999999999"/>
    <n v="3.47"/>
  </r>
  <r>
    <d v="2025-09-23T04:09:41"/>
    <n v="444617669"/>
    <s v="GOLD#"/>
    <s v="buy"/>
    <s v="0.01"/>
    <n v="3751.76"/>
    <n v="3751.66"/>
    <n v="3753.21"/>
    <s v="2025.09.23 04:10:03"/>
    <n v="3753.51"/>
    <n v="0"/>
    <n v="0"/>
    <n v="1.75"/>
    <x v="1"/>
    <d v="2025-09-23T00:00:00"/>
    <s v="04"/>
    <x v="10"/>
    <s v="Tue"/>
    <d v="2025-09-23T04:09:41"/>
    <x v="1424"/>
    <x v="5"/>
    <x v="12"/>
    <x v="5"/>
    <n v="0.17500000000000002"/>
    <n v="0.35000000000000003"/>
    <n v="0.52500000000000002"/>
    <n v="-3"/>
  </r>
  <r>
    <d v="2025-09-23T04:09:41"/>
    <n v="444617670"/>
    <s v="GOLD#"/>
    <s v="buy"/>
    <s v="0.01"/>
    <n v="3751.76"/>
    <n v="3752.35"/>
    <n v="3754.71"/>
    <s v="2025.09.23 04:11:36"/>
    <n v="3754.71"/>
    <n v="0"/>
    <n v="0"/>
    <n v="2.95"/>
    <x v="1"/>
    <d v="2025-09-23T00:00:00"/>
    <s v="04"/>
    <x v="0"/>
    <s v="Tue"/>
    <d v="2025-09-23T04:09:41"/>
    <x v="1424"/>
    <x v="5"/>
    <x v="12"/>
    <x v="5"/>
    <n v="0.29500000000000004"/>
    <n v="0.59000000000000008"/>
    <n v="0.88500000000000001"/>
    <n v="2.95"/>
  </r>
  <r>
    <d v="2025-09-23T04:13:19"/>
    <n v="444618379"/>
    <s v="GOLD#"/>
    <s v="buy"/>
    <s v="0.01"/>
    <n v="3754.23"/>
    <n v="3756.57"/>
    <m/>
    <s v="2025.09.23 04:17:59"/>
    <n v="3756.52"/>
    <n v="0"/>
    <n v="0"/>
    <n v="2.29"/>
    <x v="1"/>
    <d v="2025-09-23T00:00:00"/>
    <s v="04"/>
    <x v="16"/>
    <s v="Tue"/>
    <d v="2025-09-23T04:13:19"/>
    <x v="1425"/>
    <x v="5"/>
    <x v="12"/>
    <x v="5"/>
    <n v="0.22900000000000001"/>
    <n v="0.45800000000000002"/>
    <n v="0.68699999999999994"/>
    <n v="-3"/>
  </r>
  <r>
    <d v="2025-09-23T04:13:19"/>
    <n v="444618381"/>
    <s v="GOLD#"/>
    <s v="buy"/>
    <s v="0.01"/>
    <n v="3754.23"/>
    <n v="3756.57"/>
    <m/>
    <s v="2025.09.23 04:17:59"/>
    <n v="3756.52"/>
    <n v="0"/>
    <n v="0"/>
    <n v="2.29"/>
    <x v="1"/>
    <d v="2025-09-23T00:00:00"/>
    <s v="04"/>
    <x v="14"/>
    <s v="Tue"/>
    <d v="2025-09-23T04:13:19"/>
    <x v="1425"/>
    <x v="5"/>
    <x v="12"/>
    <x v="5"/>
    <n v="0.22900000000000001"/>
    <n v="0.45800000000000002"/>
    <n v="0.68699999999999994"/>
    <n v="-3"/>
  </r>
  <r>
    <d v="2025-09-23T04:18:19"/>
    <n v="444620500"/>
    <s v="GOLD#"/>
    <s v="buy"/>
    <s v="0.01"/>
    <n v="3755.75"/>
    <n v="3752.73"/>
    <n v="3757.23"/>
    <s v="2025.09.23 04:19:02"/>
    <n v="3757.27"/>
    <n v="0"/>
    <n v="0"/>
    <n v="1.52"/>
    <x v="1"/>
    <d v="2025-09-23T00:00:00"/>
    <s v="04"/>
    <x v="20"/>
    <s v="Tue"/>
    <d v="2025-09-23T04:18:19"/>
    <x v="1426"/>
    <x v="5"/>
    <x v="12"/>
    <x v="5"/>
    <n v="0.15200000000000002"/>
    <n v="0.30400000000000005"/>
    <n v="0.45599999999999996"/>
    <n v="-3"/>
  </r>
  <r>
    <d v="2025-09-23T04:18:19"/>
    <n v="444620502"/>
    <s v="GOLD#"/>
    <s v="buy"/>
    <s v="0.01"/>
    <n v="3755.72"/>
    <n v="3753.55"/>
    <n v="3758.75"/>
    <s v="2025.09.23 04:22:34"/>
    <n v="3753.52"/>
    <n v="0"/>
    <n v="0"/>
    <n v="-2.2000000000000002"/>
    <x v="0"/>
    <d v="2025-09-23T00:00:00"/>
    <s v="04"/>
    <x v="19"/>
    <s v="Tue"/>
    <d v="2025-09-23T04:18:19"/>
    <x v="1426"/>
    <x v="5"/>
    <x v="12"/>
    <x v="5"/>
    <n v="-0.22000000000000003"/>
    <n v="-0.44000000000000006"/>
    <n v="-0.66"/>
    <n v="-3"/>
  </r>
  <r>
    <d v="2025-09-23T04:18:19"/>
    <n v="444620504"/>
    <s v="GOLD#"/>
    <s v="buy"/>
    <s v="0.01"/>
    <n v="3755.71"/>
    <n v="3755.68"/>
    <n v="3757.25"/>
    <s v="2025.09.23 04:19:02"/>
    <n v="3757.27"/>
    <n v="0"/>
    <n v="0"/>
    <n v="1.56"/>
    <x v="1"/>
    <d v="2025-09-23T00:00:00"/>
    <s v="04"/>
    <x v="11"/>
    <s v="Tue"/>
    <d v="2025-09-23T04:18:19"/>
    <x v="1426"/>
    <x v="5"/>
    <x v="12"/>
    <x v="5"/>
    <n v="0.15600000000000003"/>
    <n v="0.31200000000000006"/>
    <n v="0.46799999999999997"/>
    <n v="-3"/>
  </r>
  <r>
    <d v="2025-09-23T04:18:20"/>
    <n v="444620505"/>
    <s v="GOLD#"/>
    <s v="buy"/>
    <s v="0.01"/>
    <n v="3755.66"/>
    <n v="3755.69"/>
    <n v="3759.25"/>
    <s v="2025.09.23 04:20:04"/>
    <n v="3755.65"/>
    <n v="0"/>
    <n v="0"/>
    <n v="-0.01"/>
    <x v="0"/>
    <d v="2025-09-23T00:00:00"/>
    <s v="04"/>
    <x v="1"/>
    <s v="Tue"/>
    <d v="2025-09-23T04:18:20"/>
    <x v="1427"/>
    <x v="5"/>
    <x v="12"/>
    <x v="5"/>
    <n v="-1E-3"/>
    <n v="-2E-3"/>
    <n v="-3.0000000000000001E-3"/>
    <n v="-3"/>
  </r>
  <r>
    <d v="2025-09-23T04:18:20"/>
    <n v="444620508"/>
    <s v="GOLD#"/>
    <s v="buy"/>
    <s v="0.01"/>
    <n v="3755.56"/>
    <n v="3752.75"/>
    <n v="3757.95"/>
    <s v="2025.09.23 04:23:18"/>
    <n v="3752.72"/>
    <n v="0"/>
    <n v="0"/>
    <n v="-2.84"/>
    <x v="0"/>
    <d v="2025-09-23T00:00:00"/>
    <s v="04"/>
    <x v="17"/>
    <s v="Tue"/>
    <d v="2025-09-23T04:18:20"/>
    <x v="1427"/>
    <x v="5"/>
    <x v="12"/>
    <x v="5"/>
    <n v="-0.28399999999999997"/>
    <n v="-0.56799999999999995"/>
    <n v="-0.85199999999999998"/>
    <n v="-3"/>
  </r>
  <r>
    <d v="2025-09-23T04:18:20"/>
    <n v="444620511"/>
    <s v="GOLD#"/>
    <s v="buy"/>
    <s v="0.01"/>
    <n v="3755.56"/>
    <n v="3752.75"/>
    <n v="3759.25"/>
    <s v="2025.09.23 04:23:18"/>
    <n v="3752.72"/>
    <n v="0"/>
    <n v="0"/>
    <n v="-2.84"/>
    <x v="0"/>
    <d v="2025-09-23T00:00:00"/>
    <s v="04"/>
    <x v="12"/>
    <s v="Tue"/>
    <d v="2025-09-23T04:18:20"/>
    <x v="1427"/>
    <x v="5"/>
    <x v="12"/>
    <x v="5"/>
    <n v="-0.28399999999999997"/>
    <n v="-0.56799999999999995"/>
    <n v="-0.85199999999999998"/>
    <n v="-3"/>
  </r>
  <r>
    <d v="2025-09-23T04:18:20"/>
    <n v="444620512"/>
    <s v="GOLD#"/>
    <s v="buy"/>
    <s v="0.01"/>
    <n v="3755.57"/>
    <n v="3753.55"/>
    <n v="3757.25"/>
    <s v="2025.09.23 04:19:02"/>
    <n v="3757.27"/>
    <n v="0"/>
    <n v="0"/>
    <n v="1.7"/>
    <x v="1"/>
    <d v="2025-09-23T00:00:00"/>
    <s v="04"/>
    <x v="18"/>
    <s v="Tue"/>
    <d v="2025-09-23T04:18:20"/>
    <x v="1427"/>
    <x v="5"/>
    <x v="12"/>
    <x v="5"/>
    <n v="0.17"/>
    <n v="0.34"/>
    <n v="0.51"/>
    <n v="-3"/>
  </r>
  <r>
    <d v="2025-09-23T04:18:21"/>
    <n v="444620515"/>
    <s v="GOLD#"/>
    <s v="buy"/>
    <s v="0.01"/>
    <n v="3755.57"/>
    <n v="3755.71"/>
    <n v="3757.25"/>
    <s v="2025.09.23 04:19:02"/>
    <n v="3757.27"/>
    <n v="0"/>
    <n v="0"/>
    <n v="1.7"/>
    <x v="1"/>
    <d v="2025-09-23T00:00:00"/>
    <s v="04"/>
    <x v="10"/>
    <s v="Tue"/>
    <d v="2025-09-23T04:18:21"/>
    <x v="1428"/>
    <x v="5"/>
    <x v="12"/>
    <x v="5"/>
    <n v="0.17"/>
    <n v="0.34"/>
    <n v="0.51"/>
    <n v="-3"/>
  </r>
  <r>
    <d v="2025-09-23T04:18:21"/>
    <n v="444620516"/>
    <s v="GOLD#"/>
    <s v="buy"/>
    <s v="0.01"/>
    <n v="3755.57"/>
    <n v="3755.69"/>
    <n v="3758.75"/>
    <s v="2025.09.23 04:20:04"/>
    <n v="3755.65"/>
    <n v="0"/>
    <n v="0"/>
    <n v="0.08"/>
    <x v="1"/>
    <d v="2025-09-23T00:00:00"/>
    <s v="04"/>
    <x v="0"/>
    <s v="Tue"/>
    <d v="2025-09-23T04:18:21"/>
    <x v="1428"/>
    <x v="5"/>
    <x v="12"/>
    <x v="5"/>
    <n v="8.0000000000000002E-3"/>
    <n v="1.6E-2"/>
    <n v="2.4E-2"/>
    <n v="-3"/>
  </r>
  <r>
    <d v="2025-09-23T04:18:21"/>
    <n v="444620519"/>
    <s v="GOLD#"/>
    <s v="buy"/>
    <s v="0.01"/>
    <n v="3755.6"/>
    <n v="3755.38"/>
    <n v="3757.25"/>
    <s v="2025.09.23 04:19:02"/>
    <n v="3757.27"/>
    <n v="0"/>
    <n v="0"/>
    <n v="1.67"/>
    <x v="1"/>
    <d v="2025-09-23T00:00:00"/>
    <s v="04"/>
    <x v="6"/>
    <s v="Tue"/>
    <d v="2025-09-23T04:18:21"/>
    <x v="1428"/>
    <x v="5"/>
    <x v="12"/>
    <x v="5"/>
    <n v="0.16700000000000001"/>
    <n v="0.33400000000000002"/>
    <n v="0.501"/>
    <n v="-3"/>
  </r>
  <r>
    <d v="2025-09-23T04:18:21"/>
    <n v="444620520"/>
    <s v="GOLD#"/>
    <s v="buy"/>
    <s v="0.01"/>
    <n v="3755.7"/>
    <n v="3755.68"/>
    <n v="3758.75"/>
    <s v="2025.09.23 04:20:04"/>
    <n v="3755.65"/>
    <n v="0"/>
    <n v="0"/>
    <n v="-0.05"/>
    <x v="0"/>
    <d v="2025-09-23T00:00:00"/>
    <s v="04"/>
    <x v="2"/>
    <s v="Tue"/>
    <d v="2025-09-23T04:18:21"/>
    <x v="1428"/>
    <x v="5"/>
    <x v="12"/>
    <x v="5"/>
    <n v="-5.000000000000001E-3"/>
    <n v="-1.0000000000000002E-2"/>
    <n v="-1.4999999999999999E-2"/>
    <n v="-3"/>
  </r>
  <r>
    <d v="2025-09-23T04:18:29"/>
    <n v="444620565"/>
    <s v="GOLD#"/>
    <s v="buy"/>
    <s v="0.01"/>
    <n v="3756.5"/>
    <n v="3753.5"/>
    <m/>
    <s v="2025.09.23 04:22:35"/>
    <n v="3753.45"/>
    <n v="0"/>
    <n v="0"/>
    <n v="-3.05"/>
    <x v="0"/>
    <d v="2025-09-23T00:00:00"/>
    <s v="04"/>
    <x v="16"/>
    <s v="Tue"/>
    <d v="2025-09-23T04:18:29"/>
    <x v="1429"/>
    <x v="5"/>
    <x v="12"/>
    <x v="5"/>
    <n v="-0.30499999999999999"/>
    <n v="-0.61"/>
    <n v="-0.91499999999999992"/>
    <n v="-3"/>
  </r>
  <r>
    <d v="2025-09-23T04:18:29"/>
    <n v="444620566"/>
    <s v="GOLD#"/>
    <s v="buy"/>
    <s v="0.01"/>
    <n v="3756.44"/>
    <n v="3753.5"/>
    <m/>
    <s v="2025.09.23 04:22:35"/>
    <n v="3753.45"/>
    <n v="0"/>
    <n v="0"/>
    <n v="-2.99"/>
    <x v="0"/>
    <d v="2025-09-23T00:00:00"/>
    <s v="04"/>
    <x v="14"/>
    <s v="Tue"/>
    <d v="2025-09-23T04:18:29"/>
    <x v="1429"/>
    <x v="5"/>
    <x v="12"/>
    <x v="5"/>
    <n v="-0.29900000000000004"/>
    <n v="-0.59800000000000009"/>
    <n v="-0.89700000000000002"/>
    <n v="-3"/>
  </r>
  <r>
    <d v="2025-09-23T04:18:29"/>
    <n v="444620567"/>
    <s v="GOLD#"/>
    <s v="buy"/>
    <s v="0.01"/>
    <n v="3756.45"/>
    <n v="3753.5"/>
    <m/>
    <s v="2025.09.23 04:22:35"/>
    <n v="3753.45"/>
    <n v="0"/>
    <n v="0"/>
    <n v="-3"/>
    <x v="0"/>
    <d v="2025-09-23T00:00:00"/>
    <s v="04"/>
    <x v="15"/>
    <s v="Tue"/>
    <d v="2025-09-23T04:18:29"/>
    <x v="1429"/>
    <x v="5"/>
    <x v="12"/>
    <x v="5"/>
    <n v="-0.30000000000000004"/>
    <n v="-0.60000000000000009"/>
    <n v="-0.89999999999999991"/>
    <n v="-3"/>
  </r>
  <r>
    <d v="2025-09-23T04:19:09"/>
    <n v="444620719"/>
    <s v="GOLD#"/>
    <s v="buy"/>
    <s v="0.01"/>
    <n v="3756.16"/>
    <n v="3753.16"/>
    <n v="3757.66"/>
    <s v="2025.09.23 04:23:14"/>
    <n v="3753.16"/>
    <n v="0"/>
    <n v="0"/>
    <n v="-3"/>
    <x v="0"/>
    <d v="2025-09-23T00:00:00"/>
    <s v="04"/>
    <x v="6"/>
    <s v="Tue"/>
    <d v="2025-09-23T04:19:09"/>
    <x v="1430"/>
    <x v="5"/>
    <x v="12"/>
    <x v="5"/>
    <n v="-0.30000000000000004"/>
    <n v="-0.60000000000000009"/>
    <n v="-0.89999999999999991"/>
    <n v="-3"/>
  </r>
  <r>
    <d v="2025-09-23T04:19:09"/>
    <n v="444620720"/>
    <s v="GOLD#"/>
    <s v="buy"/>
    <s v="0.01"/>
    <n v="3756.16"/>
    <n v="3753.16"/>
    <n v="3757.66"/>
    <s v="2025.09.23 04:23:14"/>
    <n v="3753.16"/>
    <n v="0"/>
    <n v="0"/>
    <n v="-3"/>
    <x v="0"/>
    <d v="2025-09-23T00:00:00"/>
    <s v="04"/>
    <x v="10"/>
    <s v="Tue"/>
    <d v="2025-09-23T04:19:09"/>
    <x v="1430"/>
    <x v="5"/>
    <x v="12"/>
    <x v="5"/>
    <n v="-0.30000000000000004"/>
    <n v="-0.60000000000000009"/>
    <n v="-0.89999999999999991"/>
    <n v="-3"/>
  </r>
  <r>
    <d v="2025-09-23T04:19:09"/>
    <n v="444620721"/>
    <s v="GOLD#"/>
    <s v="buy"/>
    <s v="0.01"/>
    <n v="3756.16"/>
    <n v="3754.66"/>
    <n v="3757.66"/>
    <s v="2025.09.23 04:21:44"/>
    <n v="3754.62"/>
    <n v="0"/>
    <n v="0"/>
    <n v="-1.54"/>
    <x v="0"/>
    <d v="2025-09-23T00:00:00"/>
    <s v="04"/>
    <x v="11"/>
    <s v="Tue"/>
    <d v="2025-09-23T04:19:09"/>
    <x v="1430"/>
    <x v="5"/>
    <x v="12"/>
    <x v="5"/>
    <n v="-0.15400000000000003"/>
    <n v="-0.30800000000000005"/>
    <n v="-0.46199999999999997"/>
    <n v="-3"/>
  </r>
  <r>
    <d v="2025-09-23T04:19:09"/>
    <n v="444620722"/>
    <s v="GOLD#"/>
    <s v="buy"/>
    <s v="0.01"/>
    <n v="3756.11"/>
    <n v="3753.16"/>
    <n v="3757.66"/>
    <s v="2025.09.23 04:23:14"/>
    <n v="3753.16"/>
    <n v="0"/>
    <n v="0"/>
    <n v="-2.95"/>
    <x v="0"/>
    <d v="2025-09-23T00:00:00"/>
    <s v="04"/>
    <x v="20"/>
    <s v="Tue"/>
    <d v="2025-09-23T04:19:09"/>
    <x v="1430"/>
    <x v="5"/>
    <x v="12"/>
    <x v="5"/>
    <n v="-0.29500000000000004"/>
    <n v="-0.59000000000000008"/>
    <n v="-0.88500000000000001"/>
    <n v="-3"/>
  </r>
  <r>
    <d v="2025-09-23T04:19:10"/>
    <n v="444620724"/>
    <s v="GOLD#"/>
    <s v="buy"/>
    <s v="0.01"/>
    <n v="3756.11"/>
    <n v="3753.96"/>
    <n v="3757.66"/>
    <s v="2025.09.23 04:22:08"/>
    <n v="3753.94"/>
    <n v="0"/>
    <n v="0"/>
    <n v="-2.17"/>
    <x v="0"/>
    <d v="2025-09-23T00:00:00"/>
    <s v="04"/>
    <x v="18"/>
    <s v="Tue"/>
    <d v="2025-09-23T04:19:10"/>
    <x v="1431"/>
    <x v="5"/>
    <x v="12"/>
    <x v="5"/>
    <n v="-0.217"/>
    <n v="-0.434"/>
    <n v="-0.65099999999999991"/>
    <n v="-3"/>
  </r>
  <r>
    <d v="2025-09-23T04:20:19"/>
    <n v="444620926"/>
    <s v="GOLD#"/>
    <s v="buy"/>
    <s v="0.01"/>
    <n v="3756.19"/>
    <n v="3753.19"/>
    <n v="3759.19"/>
    <s v="2025.09.23 04:23:14"/>
    <n v="3753.16"/>
    <n v="0"/>
    <n v="0"/>
    <n v="-3.03"/>
    <x v="0"/>
    <d v="2025-09-23T00:00:00"/>
    <s v="04"/>
    <x v="0"/>
    <s v="Tue"/>
    <d v="2025-09-23T04:20:19"/>
    <x v="1432"/>
    <x v="5"/>
    <x v="12"/>
    <x v="5"/>
    <n v="-0.30299999999999999"/>
    <n v="-0.60599999999999998"/>
    <n v="-0.90899999999999992"/>
    <n v="-3"/>
  </r>
  <r>
    <d v="2025-09-23T04:20:19"/>
    <n v="444620931"/>
    <s v="GOLD#"/>
    <s v="buy"/>
    <s v="0.01"/>
    <n v="3756.19"/>
    <n v="3753.19"/>
    <n v="3759.69"/>
    <s v="2025.09.23 04:23:14"/>
    <n v="3753.16"/>
    <n v="0"/>
    <n v="0"/>
    <n v="-3.03"/>
    <x v="0"/>
    <d v="2025-09-23T00:00:00"/>
    <s v="04"/>
    <x v="1"/>
    <s v="Tue"/>
    <d v="2025-09-23T04:20:19"/>
    <x v="1432"/>
    <x v="5"/>
    <x v="12"/>
    <x v="5"/>
    <n v="-0.30299999999999999"/>
    <n v="-0.60599999999999998"/>
    <n v="-0.90899999999999992"/>
    <n v="-3"/>
  </r>
  <r>
    <d v="2025-09-23T04:20:19"/>
    <n v="444620933"/>
    <s v="GOLD#"/>
    <s v="buy"/>
    <s v="0.01"/>
    <n v="3756.15"/>
    <n v="3753.69"/>
    <n v="3759.19"/>
    <s v="2025.09.23 04:22:10"/>
    <n v="3753.66"/>
    <n v="0"/>
    <n v="0"/>
    <n v="-2.4900000000000002"/>
    <x v="0"/>
    <d v="2025-09-23T00:00:00"/>
    <s v="04"/>
    <x v="2"/>
    <s v="Tue"/>
    <d v="2025-09-23T04:20:19"/>
    <x v="1432"/>
    <x v="5"/>
    <x v="12"/>
    <x v="5"/>
    <n v="-0.24900000000000003"/>
    <n v="-0.49800000000000005"/>
    <n v="-0.747"/>
    <n v="-3"/>
  </r>
  <r>
    <d v="2025-09-23T04:21:39"/>
    <n v="444621204"/>
    <s v="GOLD#"/>
    <s v="buy"/>
    <s v="0.01"/>
    <n v="3755.1"/>
    <n v="3752.1"/>
    <n v="3758.6"/>
    <s v="2025.09.23 04:23:23"/>
    <n v="3752.03"/>
    <n v="0"/>
    <n v="0"/>
    <n v="-3.07"/>
    <x v="0"/>
    <d v="2025-09-23T00:00:00"/>
    <s v="04"/>
    <x v="9"/>
    <s v="Tue"/>
    <d v="2025-09-23T04:21:39"/>
    <x v="1433"/>
    <x v="5"/>
    <x v="12"/>
    <x v="5"/>
    <n v="-0.307"/>
    <n v="-0.61399999999999999"/>
    <n v="-0.92099999999999993"/>
    <n v="-3"/>
  </r>
  <r>
    <d v="2025-09-23T04:23:19"/>
    <n v="444621668"/>
    <s v="GOLD#"/>
    <s v="buy"/>
    <s v="0.01"/>
    <n v="3752.65"/>
    <n v="3749.74"/>
    <n v="3758.74"/>
    <s v="2025.09.23 04:27:00"/>
    <n v="3749.69"/>
    <n v="0"/>
    <n v="0"/>
    <n v="-2.96"/>
    <x v="0"/>
    <d v="2025-09-23T00:00:00"/>
    <s v="04"/>
    <x v="22"/>
    <s v="Tue"/>
    <d v="2025-09-23T04:23:19"/>
    <x v="1434"/>
    <x v="5"/>
    <x v="12"/>
    <x v="5"/>
    <n v="-0.29599999999999999"/>
    <n v="-0.59199999999999997"/>
    <n v="-0.88800000000000001"/>
    <n v="-3"/>
  </r>
  <r>
    <d v="2025-09-23T04:23:59"/>
    <n v="444621856"/>
    <s v="GOLD#"/>
    <s v="buy"/>
    <s v="0.01"/>
    <n v="3752.67"/>
    <n v="3749.67"/>
    <m/>
    <s v="2025.09.23 04:27:01"/>
    <n v="3749.58"/>
    <n v="0"/>
    <n v="0"/>
    <n v="-3.09"/>
    <x v="0"/>
    <d v="2025-09-23T00:00:00"/>
    <s v="04"/>
    <x v="23"/>
    <s v="Tue"/>
    <d v="2025-09-23T04:23:59"/>
    <x v="1435"/>
    <x v="5"/>
    <x v="12"/>
    <x v="5"/>
    <n v="-0.309"/>
    <n v="-0.61799999999999999"/>
    <n v="-0.92699999999999994"/>
    <n v="-3"/>
  </r>
  <r>
    <d v="2025-09-23T04:23:59"/>
    <n v="444621857"/>
    <s v="GOLD#"/>
    <s v="buy"/>
    <s v="0.01"/>
    <n v="3752.67"/>
    <n v="3749.67"/>
    <n v="3758.67"/>
    <s v="2025.09.23 04:27:01"/>
    <n v="3749.58"/>
    <n v="0"/>
    <n v="0"/>
    <n v="-3.09"/>
    <x v="0"/>
    <d v="2025-09-23T00:00:00"/>
    <s v="04"/>
    <x v="24"/>
    <s v="Tue"/>
    <d v="2025-09-23T04:23:59"/>
    <x v="1435"/>
    <x v="5"/>
    <x v="12"/>
    <x v="5"/>
    <n v="-0.309"/>
    <n v="-0.61799999999999999"/>
    <n v="-0.92699999999999994"/>
    <n v="-3"/>
  </r>
  <r>
    <d v="2025-09-23T04:24:29"/>
    <n v="444621944"/>
    <s v="GOLD#"/>
    <s v="sell"/>
    <s v="0.01"/>
    <n v="3753.26"/>
    <n v="3749.7"/>
    <m/>
    <s v="2025.09.23 04:28:08"/>
    <n v="3749.77"/>
    <n v="0"/>
    <n v="0"/>
    <n v="3.49"/>
    <x v="1"/>
    <d v="2025-09-23T00:00:00"/>
    <s v="04"/>
    <x v="15"/>
    <s v="Tue"/>
    <d v="2025-09-23T04:24:29"/>
    <x v="1436"/>
    <x v="5"/>
    <x v="12"/>
    <x v="5"/>
    <n v="0.34900000000000003"/>
    <n v="0.69800000000000006"/>
    <n v="1.0469999999999999"/>
    <n v="3.49"/>
  </r>
  <r>
    <d v="2025-09-23T04:24:29"/>
    <n v="444621947"/>
    <s v="GOLD#"/>
    <s v="sell"/>
    <s v="0.01"/>
    <n v="3753.52"/>
    <n v="3749.71"/>
    <m/>
    <s v="2025.09.23 04:28:08"/>
    <n v="3749.77"/>
    <n v="0"/>
    <n v="0"/>
    <n v="3.75"/>
    <x v="1"/>
    <d v="2025-09-23T00:00:00"/>
    <s v="04"/>
    <x v="14"/>
    <s v="Tue"/>
    <d v="2025-09-23T04:24:29"/>
    <x v="1436"/>
    <x v="5"/>
    <x v="12"/>
    <x v="5"/>
    <n v="0.375"/>
    <n v="0.75"/>
    <n v="1.125"/>
    <n v="3.75"/>
  </r>
  <r>
    <d v="2025-09-23T04:26:00"/>
    <n v="444622297"/>
    <s v="GOLD#"/>
    <s v="buy"/>
    <s v="0.01"/>
    <n v="3752.39"/>
    <n v="3749.44"/>
    <n v="3756.94"/>
    <s v="2025.09.23 04:27:02"/>
    <n v="3749.29"/>
    <n v="0"/>
    <n v="0"/>
    <n v="-3.1"/>
    <x v="0"/>
    <d v="2025-09-23T00:00:00"/>
    <s v="04"/>
    <x v="21"/>
    <s v="Tue"/>
    <d v="2025-09-23T04:26:00"/>
    <x v="1437"/>
    <x v="5"/>
    <x v="12"/>
    <x v="5"/>
    <n v="-0.31000000000000005"/>
    <n v="-0.62000000000000011"/>
    <n v="-0.92999999999999994"/>
    <n v="-3"/>
  </r>
  <r>
    <d v="2025-09-23T04:28:09"/>
    <n v="444623417"/>
    <s v="GOLD#"/>
    <s v="sell"/>
    <s v="0.01"/>
    <n v="3749.79"/>
    <n v="3749.25"/>
    <m/>
    <s v="2025.09.23 04:29:19"/>
    <n v="3749.35"/>
    <n v="0"/>
    <n v="0"/>
    <n v="0.44"/>
    <x v="1"/>
    <d v="2025-09-23T00:00:00"/>
    <s v="04"/>
    <x v="14"/>
    <s v="Tue"/>
    <d v="2025-09-23T04:28:09"/>
    <x v="1438"/>
    <x v="5"/>
    <x v="12"/>
    <x v="5"/>
    <n v="4.4000000000000004E-2"/>
    <n v="8.8000000000000009E-2"/>
    <n v="0.13200000000000001"/>
    <n v="-3"/>
  </r>
  <r>
    <d v="2025-09-23T04:28:09"/>
    <n v="444623421"/>
    <s v="GOLD#"/>
    <s v="sell"/>
    <s v="0.01"/>
    <n v="3749.82"/>
    <n v="3752.79"/>
    <m/>
    <s v="2025.09.23 04:33:00"/>
    <n v="3752.83"/>
    <n v="0"/>
    <n v="0"/>
    <n v="-3.01"/>
    <x v="0"/>
    <d v="2025-09-23T00:00:00"/>
    <s v="04"/>
    <x v="15"/>
    <s v="Tue"/>
    <d v="2025-09-23T04:28:09"/>
    <x v="1438"/>
    <x v="5"/>
    <x v="12"/>
    <x v="5"/>
    <n v="-0.30099999999999999"/>
    <n v="-0.60199999999999998"/>
    <n v="-0.90299999999999991"/>
    <n v="-3"/>
  </r>
  <r>
    <d v="2025-09-23T04:29:29"/>
    <n v="444623830"/>
    <s v="GOLD#"/>
    <s v="sell"/>
    <s v="0.01"/>
    <n v="3749.62"/>
    <n v="3749.26"/>
    <m/>
    <s v="2025.09.23 04:31:13"/>
    <n v="3749.29"/>
    <n v="0"/>
    <n v="0"/>
    <n v="0.33"/>
    <x v="1"/>
    <d v="2025-09-23T00:00:00"/>
    <s v="04"/>
    <x v="14"/>
    <s v="Tue"/>
    <d v="2025-09-23T04:29:29"/>
    <x v="1439"/>
    <x v="5"/>
    <x v="12"/>
    <x v="5"/>
    <n v="3.3000000000000002E-2"/>
    <n v="6.6000000000000003E-2"/>
    <n v="9.9000000000000005E-2"/>
    <n v="-3"/>
  </r>
  <r>
    <d v="2025-09-23T04:31:09"/>
    <n v="444624183"/>
    <s v="GOLD#"/>
    <s v="sell"/>
    <s v="0.01"/>
    <n v="3748.32"/>
    <n v="3751.38"/>
    <m/>
    <s v="2025.09.23 04:31:40"/>
    <n v="3751.41"/>
    <n v="0"/>
    <n v="0"/>
    <n v="-3.09"/>
    <x v="0"/>
    <d v="2025-09-23T00:00:00"/>
    <s v="04"/>
    <x v="16"/>
    <s v="Tue"/>
    <d v="2025-09-23T04:31:09"/>
    <x v="1440"/>
    <x v="5"/>
    <x v="12"/>
    <x v="5"/>
    <n v="-0.309"/>
    <n v="-0.61799999999999999"/>
    <n v="-0.92699999999999994"/>
    <n v="-3"/>
  </r>
  <r>
    <d v="2025-09-23T04:31:19"/>
    <n v="444624231"/>
    <s v="GOLD#"/>
    <s v="sell"/>
    <s v="0.01"/>
    <n v="3748.74"/>
    <n v="3751.74"/>
    <m/>
    <s v="2025.09.23 04:31:44"/>
    <n v="3751.77"/>
    <n v="0"/>
    <n v="0"/>
    <n v="-3.03"/>
    <x v="0"/>
    <d v="2025-09-23T00:00:00"/>
    <s v="04"/>
    <x v="14"/>
    <s v="Tue"/>
    <d v="2025-09-23T04:31:19"/>
    <x v="1441"/>
    <x v="5"/>
    <x v="12"/>
    <x v="5"/>
    <n v="-0.30299999999999999"/>
    <n v="-0.60599999999999998"/>
    <n v="-0.90899999999999992"/>
    <n v="-3"/>
  </r>
  <r>
    <d v="2025-09-23T04:31:39"/>
    <n v="444624289"/>
    <s v="GOLD#"/>
    <s v="buy"/>
    <s v="0.01"/>
    <n v="3751.07"/>
    <n v="3752.43"/>
    <n v="3757.1"/>
    <s v="2025.09.23 04:41:08"/>
    <n v="3757.16"/>
    <n v="0"/>
    <n v="0"/>
    <n v="6.09"/>
    <x v="1"/>
    <d v="2025-09-23T00:00:00"/>
    <s v="04"/>
    <x v="22"/>
    <s v="Tue"/>
    <d v="2025-09-23T04:31:39"/>
    <x v="1442"/>
    <x v="5"/>
    <x v="12"/>
    <x v="5"/>
    <n v="0.60899999999999999"/>
    <n v="1.218"/>
    <n v="1.827"/>
    <n v="6.09"/>
  </r>
  <r>
    <d v="2025-09-23T04:32:39"/>
    <n v="444624466"/>
    <s v="GOLD#"/>
    <s v="buy"/>
    <s v="0.01"/>
    <n v="3752.03"/>
    <n v="3753.03"/>
    <n v="3755.52"/>
    <s v="2025.09.23 04:40:58"/>
    <n v="3755.52"/>
    <n v="0"/>
    <n v="0"/>
    <n v="3.49"/>
    <x v="1"/>
    <d v="2025-09-23T00:00:00"/>
    <s v="04"/>
    <x v="9"/>
    <s v="Tue"/>
    <d v="2025-09-23T04:32:39"/>
    <x v="1443"/>
    <x v="5"/>
    <x v="12"/>
    <x v="5"/>
    <n v="0.34900000000000003"/>
    <n v="0.69800000000000006"/>
    <n v="1.0469999999999999"/>
    <n v="3.49"/>
  </r>
  <r>
    <d v="2025-09-23T04:35:59"/>
    <n v="444625000"/>
    <s v="GOLD#"/>
    <s v="buy"/>
    <s v="0.01"/>
    <n v="3752.15"/>
    <n v="3751.81"/>
    <n v="3756.65"/>
    <s v="2025.09.23 04:41:08"/>
    <n v="3756.66"/>
    <n v="0"/>
    <n v="0"/>
    <n v="4.51"/>
    <x v="1"/>
    <d v="2025-09-23T00:00:00"/>
    <s v="04"/>
    <x v="21"/>
    <s v="Tue"/>
    <d v="2025-09-23T04:35:59"/>
    <x v="1444"/>
    <x v="5"/>
    <x v="12"/>
    <x v="5"/>
    <n v="0.45100000000000001"/>
    <n v="0.90200000000000002"/>
    <n v="1.353"/>
    <n v="4.51"/>
  </r>
  <r>
    <d v="2025-09-23T04:35:59"/>
    <n v="444625001"/>
    <s v="GOLD#"/>
    <s v="buy"/>
    <s v="0.01"/>
    <n v="3752.1"/>
    <n v="3755.99"/>
    <m/>
    <s v="2025.09.23 04:49:45"/>
    <n v="3755.96"/>
    <n v="0"/>
    <n v="0"/>
    <n v="3.86"/>
    <x v="1"/>
    <d v="2025-09-23T00:00:00"/>
    <s v="04"/>
    <x v="23"/>
    <s v="Tue"/>
    <d v="2025-09-23T04:35:59"/>
    <x v="1444"/>
    <x v="5"/>
    <x v="12"/>
    <x v="5"/>
    <n v="0.38600000000000001"/>
    <n v="0.77200000000000002"/>
    <n v="1.1579999999999999"/>
    <n v="3.86"/>
  </r>
  <r>
    <d v="2025-09-23T04:35:59"/>
    <n v="444625002"/>
    <s v="GOLD#"/>
    <s v="buy"/>
    <s v="0.01"/>
    <n v="3752.22"/>
    <n v="3754.15"/>
    <n v="3758.1"/>
    <s v="2025.09.23 04:43:51"/>
    <n v="3758.3"/>
    <n v="0"/>
    <n v="0"/>
    <n v="6.08"/>
    <x v="1"/>
    <d v="2025-09-23T00:00:00"/>
    <s v="04"/>
    <x v="24"/>
    <s v="Tue"/>
    <d v="2025-09-23T04:35:59"/>
    <x v="1444"/>
    <x v="5"/>
    <x v="12"/>
    <x v="5"/>
    <n v="0.6080000000000001"/>
    <n v="1.2160000000000002"/>
    <n v="1.8239999999999998"/>
    <n v="6.08"/>
  </r>
  <r>
    <d v="2025-09-23T04:38:09"/>
    <n v="444625659"/>
    <s v="GOLD#"/>
    <s v="buy"/>
    <s v="0.01"/>
    <n v="3753.29"/>
    <n v="3757.24"/>
    <m/>
    <s v="2025.09.23 04:44:33"/>
    <n v="3757.23"/>
    <n v="0"/>
    <n v="0"/>
    <n v="3.94"/>
    <x v="1"/>
    <d v="2025-09-23T00:00:00"/>
    <s v="04"/>
    <x v="15"/>
    <s v="Tue"/>
    <d v="2025-09-23T04:38:09"/>
    <x v="1445"/>
    <x v="5"/>
    <x v="12"/>
    <x v="5"/>
    <n v="0.39400000000000002"/>
    <n v="0.78800000000000003"/>
    <n v="1.1819999999999999"/>
    <n v="3.94"/>
  </r>
  <r>
    <d v="2025-09-23T04:38:09"/>
    <n v="444625660"/>
    <s v="GOLD#"/>
    <s v="buy"/>
    <s v="0.01"/>
    <n v="3753.29"/>
    <n v="3757.28"/>
    <m/>
    <s v="2025.09.23 04:44:33"/>
    <n v="3757.23"/>
    <n v="0"/>
    <n v="0"/>
    <n v="3.94"/>
    <x v="1"/>
    <d v="2025-09-23T00:00:00"/>
    <s v="04"/>
    <x v="14"/>
    <s v="Tue"/>
    <d v="2025-09-23T04:38:09"/>
    <x v="1445"/>
    <x v="5"/>
    <x v="12"/>
    <x v="5"/>
    <n v="0.39400000000000002"/>
    <n v="0.78800000000000003"/>
    <n v="1.1819999999999999"/>
    <n v="3.94"/>
  </r>
  <r>
    <d v="2025-09-23T04:38:09"/>
    <n v="444625661"/>
    <s v="GOLD#"/>
    <s v="buy"/>
    <s v="0.01"/>
    <n v="3753.29"/>
    <n v="3757.26"/>
    <m/>
    <s v="2025.09.23 04:44:33"/>
    <n v="3757.23"/>
    <n v="0"/>
    <n v="0"/>
    <n v="3.94"/>
    <x v="1"/>
    <d v="2025-09-23T00:00:00"/>
    <s v="04"/>
    <x v="16"/>
    <s v="Tue"/>
    <d v="2025-09-23T04:38:09"/>
    <x v="1445"/>
    <x v="5"/>
    <x v="12"/>
    <x v="5"/>
    <n v="0.39400000000000002"/>
    <n v="0.78800000000000003"/>
    <n v="1.1819999999999999"/>
    <n v="3.94"/>
  </r>
  <r>
    <d v="2025-09-23T04:44:39"/>
    <n v="444628230"/>
    <s v="GOLD#"/>
    <s v="buy"/>
    <s v="0.01"/>
    <n v="3757.35"/>
    <n v="3757.62"/>
    <m/>
    <s v="2025.09.23 04:46:52"/>
    <n v="3757.54"/>
    <n v="0"/>
    <n v="0"/>
    <n v="0.19"/>
    <x v="1"/>
    <d v="2025-09-23T00:00:00"/>
    <s v="04"/>
    <x v="14"/>
    <s v="Tue"/>
    <d v="2025-09-23T04:44:39"/>
    <x v="1446"/>
    <x v="5"/>
    <x v="12"/>
    <x v="5"/>
    <n v="1.9000000000000003E-2"/>
    <n v="3.8000000000000006E-2"/>
    <n v="5.6999999999999995E-2"/>
    <n v="-3"/>
  </r>
  <r>
    <d v="2025-09-23T04:44:39"/>
    <n v="444628231"/>
    <s v="GOLD#"/>
    <s v="buy"/>
    <s v="0.01"/>
    <n v="3757.37"/>
    <n v="3757.97"/>
    <m/>
    <s v="2025.09.23 04:46:16"/>
    <n v="3757.92"/>
    <n v="0"/>
    <n v="0"/>
    <n v="0.55000000000000004"/>
    <x v="1"/>
    <d v="2025-09-23T00:00:00"/>
    <s v="04"/>
    <x v="16"/>
    <s v="Tue"/>
    <d v="2025-09-23T04:44:39"/>
    <x v="1446"/>
    <x v="5"/>
    <x v="12"/>
    <x v="5"/>
    <n v="5.5000000000000007E-2"/>
    <n v="0.11000000000000001"/>
    <n v="0.16500000000000001"/>
    <n v="-3"/>
  </r>
  <r>
    <d v="2025-09-23T04:44:39"/>
    <n v="444628232"/>
    <s v="GOLD#"/>
    <s v="buy"/>
    <s v="0.01"/>
    <n v="3757.4"/>
    <n v="3754.35"/>
    <m/>
    <s v="2025.09.23 04:50:37"/>
    <n v="3754.32"/>
    <n v="0"/>
    <n v="0"/>
    <n v="-3.08"/>
    <x v="0"/>
    <d v="2025-09-23T00:00:00"/>
    <s v="04"/>
    <x v="15"/>
    <s v="Tue"/>
    <d v="2025-09-23T04:44:39"/>
    <x v="1446"/>
    <x v="5"/>
    <x v="12"/>
    <x v="5"/>
    <n v="-0.30800000000000005"/>
    <n v="-0.6160000000000001"/>
    <n v="-0.92399999999999993"/>
    <n v="-3"/>
  </r>
  <r>
    <d v="2025-09-23T04:46:19"/>
    <n v="444628969"/>
    <s v="GOLD#"/>
    <s v="buy"/>
    <s v="0.01"/>
    <n v="3758.12"/>
    <n v="3755.11"/>
    <m/>
    <s v="2025.09.23 04:50:29"/>
    <n v="3755"/>
    <n v="0"/>
    <n v="0"/>
    <n v="-3.12"/>
    <x v="0"/>
    <d v="2025-09-23T00:00:00"/>
    <s v="04"/>
    <x v="16"/>
    <s v="Tue"/>
    <d v="2025-09-23T04:46:19"/>
    <x v="1447"/>
    <x v="5"/>
    <x v="12"/>
    <x v="5"/>
    <n v="-0.31200000000000006"/>
    <n v="-0.62400000000000011"/>
    <n v="-0.93599999999999994"/>
    <n v="-3"/>
  </r>
  <r>
    <d v="2025-09-23T04:47:29"/>
    <n v="444629306"/>
    <s v="GOLD#"/>
    <s v="buy"/>
    <s v="0.01"/>
    <n v="3757.08"/>
    <n v="3754.09"/>
    <n v="3759.29"/>
    <s v="2025.09.23 04:51:29"/>
    <n v="3754.05"/>
    <n v="0"/>
    <n v="0"/>
    <n v="-3.03"/>
    <x v="0"/>
    <d v="2025-09-23T00:00:00"/>
    <s v="04"/>
    <x v="17"/>
    <s v="Tue"/>
    <d v="2025-09-23T04:47:29"/>
    <x v="1448"/>
    <x v="5"/>
    <x v="12"/>
    <x v="5"/>
    <n v="-0.30299999999999999"/>
    <n v="-0.60599999999999998"/>
    <n v="-0.90899999999999992"/>
    <n v="-3"/>
  </r>
  <r>
    <d v="2025-09-23T04:47:29"/>
    <n v="444629308"/>
    <s v="GOLD#"/>
    <s v="buy"/>
    <s v="0.01"/>
    <n v="3757.09"/>
    <n v="3754.08"/>
    <n v="3758.58"/>
    <s v="2025.09.23 04:51:29"/>
    <n v="3754.05"/>
    <n v="0"/>
    <n v="0"/>
    <n v="-3.04"/>
    <x v="0"/>
    <d v="2025-09-23T00:00:00"/>
    <s v="04"/>
    <x v="20"/>
    <s v="Tue"/>
    <d v="2025-09-23T04:47:29"/>
    <x v="1448"/>
    <x v="5"/>
    <x v="12"/>
    <x v="5"/>
    <n v="-0.30400000000000005"/>
    <n v="-0.6080000000000001"/>
    <n v="-0.91199999999999992"/>
    <n v="-3"/>
  </r>
  <r>
    <d v="2025-09-23T04:47:29"/>
    <n v="444629312"/>
    <s v="GOLD#"/>
    <s v="buy"/>
    <s v="0.01"/>
    <n v="3757.1"/>
    <n v="3755.58"/>
    <n v="3758.58"/>
    <s v="2025.09.23 04:50:25"/>
    <n v="3755.58"/>
    <n v="0"/>
    <n v="0"/>
    <n v="-1.52"/>
    <x v="0"/>
    <d v="2025-09-23T00:00:00"/>
    <s v="04"/>
    <x v="11"/>
    <s v="Tue"/>
    <d v="2025-09-23T04:47:29"/>
    <x v="1448"/>
    <x v="5"/>
    <x v="12"/>
    <x v="5"/>
    <n v="-0.15200000000000002"/>
    <n v="-0.30400000000000005"/>
    <n v="-0.45599999999999996"/>
    <n v="-3"/>
  </r>
  <r>
    <d v="2025-09-23T04:47:29"/>
    <n v="444629315"/>
    <s v="GOLD#"/>
    <s v="buy"/>
    <s v="0.01"/>
    <n v="3757.1"/>
    <n v="3754.08"/>
    <n v="3760.58"/>
    <s v="2025.09.23 04:51:29"/>
    <n v="3754.05"/>
    <n v="0"/>
    <n v="0"/>
    <n v="-3.05"/>
    <x v="0"/>
    <d v="2025-09-23T00:00:00"/>
    <s v="04"/>
    <x v="1"/>
    <s v="Tue"/>
    <d v="2025-09-23T04:47:29"/>
    <x v="1448"/>
    <x v="5"/>
    <x v="12"/>
    <x v="5"/>
    <n v="-0.30499999999999999"/>
    <n v="-0.61"/>
    <n v="-0.91499999999999992"/>
    <n v="-3"/>
  </r>
  <r>
    <d v="2025-09-23T04:47:30"/>
    <n v="444629317"/>
    <s v="GOLD#"/>
    <s v="buy"/>
    <s v="0.01"/>
    <n v="3757.09"/>
    <n v="3754.08"/>
    <n v="3758.58"/>
    <s v="2025.09.23 04:51:29"/>
    <n v="3754.05"/>
    <n v="0"/>
    <n v="0"/>
    <n v="-3.04"/>
    <x v="0"/>
    <d v="2025-09-23T00:00:00"/>
    <s v="04"/>
    <x v="10"/>
    <s v="Tue"/>
    <d v="2025-09-23T04:47:30"/>
    <x v="1449"/>
    <x v="5"/>
    <x v="12"/>
    <x v="5"/>
    <n v="-0.30400000000000005"/>
    <n v="-0.6080000000000001"/>
    <n v="-0.91199999999999992"/>
    <n v="-3"/>
  </r>
  <r>
    <d v="2025-09-23T04:47:30"/>
    <n v="444629319"/>
    <s v="GOLD#"/>
    <s v="buy"/>
    <s v="0.01"/>
    <n v="3757.09"/>
    <n v="3754.58"/>
    <n v="3760.08"/>
    <s v="2025.09.23 04:50:32"/>
    <n v="3754.56"/>
    <n v="0"/>
    <n v="0"/>
    <n v="-2.5299999999999998"/>
    <x v="0"/>
    <d v="2025-09-23T00:00:00"/>
    <s v="04"/>
    <x v="2"/>
    <s v="Tue"/>
    <d v="2025-09-23T04:47:30"/>
    <x v="1449"/>
    <x v="5"/>
    <x v="12"/>
    <x v="5"/>
    <n v="-0.253"/>
    <n v="-0.50600000000000001"/>
    <n v="-0.7589999999999999"/>
    <n v="-3"/>
  </r>
  <r>
    <d v="2025-09-23T04:47:30"/>
    <n v="444629322"/>
    <s v="GOLD#"/>
    <s v="buy"/>
    <s v="0.01"/>
    <n v="3757.09"/>
    <n v="3754.08"/>
    <n v="3760.58"/>
    <s v="2025.09.23 04:51:29"/>
    <n v="3754.05"/>
    <n v="0"/>
    <n v="0"/>
    <n v="-3.04"/>
    <x v="0"/>
    <d v="2025-09-23T00:00:00"/>
    <s v="04"/>
    <x v="12"/>
    <s v="Tue"/>
    <d v="2025-09-23T04:47:30"/>
    <x v="1449"/>
    <x v="5"/>
    <x v="12"/>
    <x v="5"/>
    <n v="-0.30400000000000005"/>
    <n v="-0.6080000000000001"/>
    <n v="-0.91199999999999992"/>
    <n v="-3"/>
  </r>
  <r>
    <d v="2025-09-23T04:47:30"/>
    <n v="444629323"/>
    <s v="GOLD#"/>
    <s v="buy"/>
    <s v="0.01"/>
    <n v="3757.09"/>
    <n v="3754.08"/>
    <n v="3760.08"/>
    <s v="2025.09.23 04:51:29"/>
    <n v="3754.05"/>
    <n v="0"/>
    <n v="0"/>
    <n v="-3.04"/>
    <x v="0"/>
    <d v="2025-09-23T00:00:00"/>
    <s v="04"/>
    <x v="0"/>
    <s v="Tue"/>
    <d v="2025-09-23T04:47:30"/>
    <x v="1449"/>
    <x v="5"/>
    <x v="12"/>
    <x v="5"/>
    <n v="-0.30400000000000005"/>
    <n v="-0.6080000000000001"/>
    <n v="-0.91199999999999992"/>
    <n v="-3"/>
  </r>
  <r>
    <d v="2025-09-23T04:47:31"/>
    <n v="444629324"/>
    <s v="GOLD#"/>
    <s v="buy"/>
    <s v="0.01"/>
    <n v="3757.08"/>
    <n v="3754.08"/>
    <n v="3758.58"/>
    <s v="2025.09.23 04:51:29"/>
    <n v="3754.05"/>
    <n v="0"/>
    <n v="0"/>
    <n v="-3.03"/>
    <x v="0"/>
    <d v="2025-09-23T00:00:00"/>
    <s v="04"/>
    <x v="6"/>
    <s v="Tue"/>
    <d v="2025-09-23T04:47:31"/>
    <x v="1450"/>
    <x v="5"/>
    <x v="12"/>
    <x v="5"/>
    <n v="-0.30299999999999999"/>
    <n v="-0.60599999999999998"/>
    <n v="-0.90899999999999992"/>
    <n v="-3"/>
  </r>
  <r>
    <d v="2025-09-23T04:47:31"/>
    <n v="444629325"/>
    <s v="GOLD#"/>
    <s v="buy"/>
    <s v="0.01"/>
    <n v="3757.19"/>
    <n v="3754.88"/>
    <n v="3758.58"/>
    <s v="2025.09.23 04:50:30"/>
    <n v="3754.86"/>
    <n v="0"/>
    <n v="0"/>
    <n v="-2.33"/>
    <x v="0"/>
    <d v="2025-09-23T00:00:00"/>
    <s v="04"/>
    <x v="18"/>
    <s v="Tue"/>
    <d v="2025-09-23T04:47:31"/>
    <x v="1450"/>
    <x v="5"/>
    <x v="12"/>
    <x v="5"/>
    <n v="-0.23300000000000001"/>
    <n v="-0.46600000000000003"/>
    <n v="-0.69899999999999995"/>
    <n v="-3"/>
  </r>
  <r>
    <d v="2025-09-23T04:47:31"/>
    <n v="444629326"/>
    <s v="GOLD#"/>
    <s v="buy"/>
    <s v="0.01"/>
    <n v="3757.2"/>
    <n v="3754.88"/>
    <n v="3760.08"/>
    <s v="2025.09.23 04:50:30"/>
    <n v="3754.86"/>
    <n v="0"/>
    <n v="0"/>
    <n v="-2.34"/>
    <x v="0"/>
    <d v="2025-09-23T00:00:00"/>
    <s v="04"/>
    <x v="19"/>
    <s v="Tue"/>
    <d v="2025-09-23T04:47:31"/>
    <x v="1450"/>
    <x v="5"/>
    <x v="12"/>
    <x v="5"/>
    <n v="-0.23399999999999999"/>
    <n v="-0.46799999999999997"/>
    <n v="-0.70199999999999996"/>
    <n v="-3"/>
  </r>
  <r>
    <d v="2025-09-23T04:48:09"/>
    <n v="444629451"/>
    <s v="GOLD#"/>
    <s v="buy"/>
    <s v="0.01"/>
    <n v="3757.22"/>
    <n v="3754.22"/>
    <m/>
    <s v="2025.09.23 04:51:11"/>
    <n v="3754.22"/>
    <n v="0"/>
    <n v="0"/>
    <n v="-3"/>
    <x v="0"/>
    <d v="2025-09-23T00:00:00"/>
    <s v="04"/>
    <x v="14"/>
    <s v="Tue"/>
    <d v="2025-09-23T04:48:09"/>
    <x v="1451"/>
    <x v="5"/>
    <x v="12"/>
    <x v="5"/>
    <n v="-0.30000000000000004"/>
    <n v="-0.60000000000000009"/>
    <n v="-0.89999999999999991"/>
    <n v="-3"/>
  </r>
  <r>
    <d v="2025-09-23T04:48:59"/>
    <n v="444629857"/>
    <s v="GOLD#"/>
    <s v="buy"/>
    <s v="0.01"/>
    <n v="3756.51"/>
    <n v="3753.53"/>
    <n v="3760.03"/>
    <s v="2025.09.23 04:53:31"/>
    <n v="3753.39"/>
    <n v="0"/>
    <n v="0"/>
    <n v="-3.12"/>
    <x v="0"/>
    <d v="2025-09-23T00:00:00"/>
    <s v="04"/>
    <x v="9"/>
    <s v="Tue"/>
    <d v="2025-09-23T04:48:59"/>
    <x v="1452"/>
    <x v="5"/>
    <x v="12"/>
    <x v="5"/>
    <n v="-0.31200000000000006"/>
    <n v="-0.62400000000000011"/>
    <n v="-0.93599999999999994"/>
    <n v="-3"/>
  </r>
  <r>
    <d v="2025-09-23T04:50:29"/>
    <n v="444630238"/>
    <s v="GOLD#"/>
    <s v="buy"/>
    <s v="0.01"/>
    <n v="3755.42"/>
    <n v="3752.63"/>
    <n v="3761.63"/>
    <s v="2025.09.23 05:02:38"/>
    <n v="3752.48"/>
    <n v="0"/>
    <n v="0"/>
    <n v="-2.94"/>
    <x v="0"/>
    <d v="2025-09-23T00:00:00"/>
    <s v="04"/>
    <x v="22"/>
    <s v="Tue"/>
    <d v="2025-09-23T04:50:29"/>
    <x v="1453"/>
    <x v="5"/>
    <x v="12"/>
    <x v="5"/>
    <n v="-0.29399999999999998"/>
    <n v="-0.58799999999999997"/>
    <n v="-0.88200000000000001"/>
    <n v="-3"/>
  </r>
  <r>
    <d v="2025-09-23T04:50:59"/>
    <n v="444630498"/>
    <s v="GOLD#"/>
    <s v="buy"/>
    <s v="0.01"/>
    <n v="3755.17"/>
    <n v="3752.18"/>
    <n v="3759.68"/>
    <s v="2025.09.23 05:04:31"/>
    <n v="3752.17"/>
    <n v="0"/>
    <n v="0"/>
    <n v="-3"/>
    <x v="0"/>
    <d v="2025-09-23T00:00:00"/>
    <s v="04"/>
    <x v="21"/>
    <s v="Tue"/>
    <d v="2025-09-23T04:50:59"/>
    <x v="1454"/>
    <x v="5"/>
    <x v="12"/>
    <x v="5"/>
    <n v="-0.30000000000000004"/>
    <n v="-0.60000000000000009"/>
    <n v="-0.89999999999999991"/>
    <n v="-3"/>
  </r>
  <r>
    <d v="2025-09-23T04:51:59"/>
    <n v="444630662"/>
    <s v="GOLD#"/>
    <s v="buy"/>
    <s v="0.01"/>
    <n v="3754.47"/>
    <n v="3751.47"/>
    <n v="3760.47"/>
    <s v="2025.09.23 05:04:38"/>
    <n v="3751.47"/>
    <n v="0"/>
    <n v="0"/>
    <n v="-3"/>
    <x v="0"/>
    <d v="2025-09-23T00:00:00"/>
    <s v="04"/>
    <x v="24"/>
    <s v="Tue"/>
    <d v="2025-09-23T04:51:59"/>
    <x v="1455"/>
    <x v="5"/>
    <x v="12"/>
    <x v="5"/>
    <n v="-0.30000000000000004"/>
    <n v="-0.60000000000000009"/>
    <n v="-0.89999999999999991"/>
    <n v="-3"/>
  </r>
  <r>
    <d v="2025-09-23T04:51:59"/>
    <n v="444630664"/>
    <s v="GOLD#"/>
    <s v="buy"/>
    <s v="0.01"/>
    <n v="3754.44"/>
    <n v="3751.46"/>
    <m/>
    <s v="2025.09.23 05:04:38"/>
    <n v="3751.4"/>
    <n v="0"/>
    <n v="0"/>
    <n v="-3.04"/>
    <x v="0"/>
    <d v="2025-09-23T00:00:00"/>
    <s v="04"/>
    <x v="23"/>
    <s v="Tue"/>
    <d v="2025-09-23T04:51:59"/>
    <x v="1455"/>
    <x v="5"/>
    <x v="12"/>
    <x v="5"/>
    <n v="-0.30400000000000005"/>
    <n v="-0.6080000000000001"/>
    <n v="-0.91199999999999992"/>
    <n v="-3"/>
  </r>
  <r>
    <d v="2025-09-23T04:52:19"/>
    <n v="444630697"/>
    <s v="GOLD#"/>
    <s v="sell"/>
    <s v="0.01"/>
    <n v="3754.9"/>
    <n v="3751.72"/>
    <m/>
    <s v="2025.09.23 05:05:03"/>
    <n v="3751.82"/>
    <n v="0"/>
    <n v="0"/>
    <n v="3.08"/>
    <x v="1"/>
    <d v="2025-09-23T00:00:00"/>
    <s v="04"/>
    <x v="15"/>
    <s v="Tue"/>
    <d v="2025-09-23T04:52:19"/>
    <x v="1456"/>
    <x v="5"/>
    <x v="12"/>
    <x v="5"/>
    <n v="0.30800000000000005"/>
    <n v="0.6160000000000001"/>
    <n v="0.92399999999999993"/>
    <n v="3.08"/>
  </r>
  <r>
    <d v="2025-09-23T04:52:19"/>
    <n v="444630698"/>
    <s v="GOLD#"/>
    <s v="sell"/>
    <s v="0.01"/>
    <n v="3754.93"/>
    <n v="3753.41"/>
    <m/>
    <s v="2025.09.23 05:04:01"/>
    <n v="3753.42"/>
    <n v="0"/>
    <n v="0"/>
    <n v="1.51"/>
    <x v="1"/>
    <d v="2025-09-23T00:00:00"/>
    <s v="04"/>
    <x v="14"/>
    <s v="Tue"/>
    <d v="2025-09-23T04:52:19"/>
    <x v="1456"/>
    <x v="5"/>
    <x v="12"/>
    <x v="5"/>
    <n v="0.15100000000000002"/>
    <n v="0.30200000000000005"/>
    <n v="0.45299999999999996"/>
    <n v="-3"/>
  </r>
  <r>
    <d v="2025-09-23T04:54:39"/>
    <n v="444631279"/>
    <s v="GOLD#"/>
    <s v="buy"/>
    <s v="0.01"/>
    <n v="3755.53"/>
    <n v="3752.51"/>
    <n v="3759.01"/>
    <s v="2025.09.23 05:02:38"/>
    <n v="3752.48"/>
    <n v="0"/>
    <n v="0"/>
    <n v="-3.05"/>
    <x v="0"/>
    <d v="2025-09-23T00:00:00"/>
    <s v="04"/>
    <x v="9"/>
    <s v="Tue"/>
    <d v="2025-09-23T04:54:39"/>
    <x v="1457"/>
    <x v="5"/>
    <x v="12"/>
    <x v="5"/>
    <n v="-0.30499999999999999"/>
    <n v="-0.61"/>
    <n v="-0.91499999999999992"/>
    <n v="-3"/>
  </r>
  <r>
    <d v="2025-09-23T05:00:00"/>
    <n v="444632223"/>
    <s v="GOLD#"/>
    <s v="buy"/>
    <s v="0.01"/>
    <n v="3754.86"/>
    <n v="3751.76"/>
    <n v="3759.26"/>
    <s v="2025.09.23 05:04:34"/>
    <n v="3751.65"/>
    <n v="0"/>
    <n v="0"/>
    <n v="-3.21"/>
    <x v="0"/>
    <d v="2025-09-23T00:00:00"/>
    <s v="05"/>
    <x v="3"/>
    <s v="Tue"/>
    <d v="2025-09-23T05:00:00"/>
    <x v="1458"/>
    <x v="5"/>
    <x v="13"/>
    <x v="5"/>
    <n v="-0.32100000000000001"/>
    <n v="-0.64200000000000002"/>
    <n v="-0.96299999999999997"/>
    <n v="-3"/>
  </r>
  <r>
    <d v="2025-09-23T05:01:00"/>
    <n v="444632413"/>
    <s v="GOLD#"/>
    <s v="buy"/>
    <s v="0.01"/>
    <n v="3754.81"/>
    <n v="3751.84"/>
    <m/>
    <s v="2025.09.23 05:04:34"/>
    <n v="3751.81"/>
    <n v="0"/>
    <n v="0"/>
    <n v="-3"/>
    <x v="0"/>
    <d v="2025-09-23T00:00:00"/>
    <s v="05"/>
    <x v="4"/>
    <s v="Tue"/>
    <d v="2025-09-23T05:01:00"/>
    <x v="1459"/>
    <x v="5"/>
    <x v="13"/>
    <x v="5"/>
    <n v="-0.30000000000000004"/>
    <n v="-0.60000000000000009"/>
    <n v="-0.89999999999999991"/>
    <n v="-3"/>
  </r>
  <r>
    <d v="2025-09-23T05:01:00"/>
    <n v="444632414"/>
    <s v="GOLD#"/>
    <s v="buy"/>
    <s v="0.01"/>
    <n v="3754.81"/>
    <n v="3751.81"/>
    <n v="3760.81"/>
    <s v="2025.09.23 05:04:34"/>
    <n v="3751.81"/>
    <n v="0"/>
    <n v="0"/>
    <n v="-3"/>
    <x v="0"/>
    <d v="2025-09-23T00:00:00"/>
    <s v="05"/>
    <x v="5"/>
    <s v="Tue"/>
    <d v="2025-09-23T05:01:00"/>
    <x v="1459"/>
    <x v="5"/>
    <x v="13"/>
    <x v="5"/>
    <n v="-0.30000000000000004"/>
    <n v="-0.60000000000000009"/>
    <n v="-0.89999999999999991"/>
    <n v="-3"/>
  </r>
  <r>
    <d v="2025-09-23T05:01:09"/>
    <n v="444632423"/>
    <s v="GOLD#"/>
    <s v="buy"/>
    <s v="0.01"/>
    <n v="3755.09"/>
    <n v="3752.09"/>
    <n v="3758.59"/>
    <s v="2025.09.23 05:04:31"/>
    <n v="3752.09"/>
    <n v="0"/>
    <n v="0"/>
    <n v="-3"/>
    <x v="0"/>
    <d v="2025-09-23T00:00:00"/>
    <s v="05"/>
    <x v="8"/>
    <s v="Tue"/>
    <d v="2025-09-23T05:01:09"/>
    <x v="1460"/>
    <x v="5"/>
    <x v="13"/>
    <x v="5"/>
    <n v="-0.30000000000000004"/>
    <n v="-0.60000000000000009"/>
    <n v="-0.89999999999999991"/>
    <n v="-3"/>
  </r>
  <r>
    <d v="2025-09-23T05:04:09"/>
    <n v="444633168"/>
    <s v="GOLD#"/>
    <s v="sell"/>
    <s v="0.01"/>
    <n v="3753.08"/>
    <n v="3751.79"/>
    <m/>
    <s v="2025.09.23 05:05:03"/>
    <n v="3751.82"/>
    <n v="0"/>
    <n v="0"/>
    <n v="1.26"/>
    <x v="1"/>
    <d v="2025-09-23T00:00:00"/>
    <s v="05"/>
    <x v="14"/>
    <s v="Tue"/>
    <d v="2025-09-23T05:04:09"/>
    <x v="1461"/>
    <x v="5"/>
    <x v="13"/>
    <x v="5"/>
    <n v="0.126"/>
    <n v="0.252"/>
    <n v="0.378"/>
    <n v="-3"/>
  </r>
  <r>
    <d v="2025-09-23T05:05:09"/>
    <n v="444634083"/>
    <s v="GOLD#"/>
    <s v="sell"/>
    <s v="0.01"/>
    <n v="3751.97"/>
    <n v="3751.29"/>
    <m/>
    <s v="2025.09.23 05:06:23"/>
    <n v="3751.31"/>
    <n v="0"/>
    <n v="0"/>
    <n v="0.66"/>
    <x v="1"/>
    <d v="2025-09-23T00:00:00"/>
    <s v="05"/>
    <x v="14"/>
    <s v="Tue"/>
    <d v="2025-09-23T05:05:09"/>
    <x v="1462"/>
    <x v="5"/>
    <x v="13"/>
    <x v="5"/>
    <n v="6.6000000000000003E-2"/>
    <n v="0.13200000000000001"/>
    <n v="0.19800000000000001"/>
    <n v="-3"/>
  </r>
  <r>
    <d v="2025-09-23T05:05:09"/>
    <n v="444634087"/>
    <s v="GOLD#"/>
    <s v="sell"/>
    <s v="0.01"/>
    <n v="3751.97"/>
    <n v="3751.25"/>
    <m/>
    <s v="2025.09.23 05:06:17"/>
    <n v="3751.26"/>
    <n v="0"/>
    <n v="0"/>
    <n v="0.71"/>
    <x v="1"/>
    <d v="2025-09-23T00:00:00"/>
    <s v="05"/>
    <x v="16"/>
    <s v="Tue"/>
    <d v="2025-09-23T05:05:09"/>
    <x v="1462"/>
    <x v="5"/>
    <x v="13"/>
    <x v="5"/>
    <n v="7.0999999999999994E-2"/>
    <n v="0.14199999999999999"/>
    <n v="0.21299999999999999"/>
    <n v="-3"/>
  </r>
  <r>
    <d v="2025-09-23T05:05:09"/>
    <n v="444634092"/>
    <s v="GOLD#"/>
    <s v="sell"/>
    <s v="0.01"/>
    <n v="3752.04"/>
    <n v="3749.83"/>
    <m/>
    <s v="2025.09.23 05:08:32"/>
    <n v="3749.84"/>
    <n v="0"/>
    <n v="0"/>
    <n v="2.2000000000000002"/>
    <x v="1"/>
    <d v="2025-09-23T00:00:00"/>
    <s v="05"/>
    <x v="15"/>
    <s v="Tue"/>
    <d v="2025-09-23T05:05:09"/>
    <x v="1462"/>
    <x v="5"/>
    <x v="13"/>
    <x v="5"/>
    <n v="0.22000000000000003"/>
    <n v="0.44000000000000006"/>
    <n v="0.66"/>
    <n v="-3"/>
  </r>
  <r>
    <d v="2025-09-23T05:06:19"/>
    <n v="444634691"/>
    <s v="GOLD#"/>
    <s v="sell"/>
    <s v="0.01"/>
    <n v="3751.01"/>
    <n v="3749.83"/>
    <m/>
    <s v="2025.09.23 05:08:32"/>
    <n v="3749.84"/>
    <n v="0"/>
    <n v="0"/>
    <n v="1.17"/>
    <x v="1"/>
    <d v="2025-09-23T00:00:00"/>
    <s v="05"/>
    <x v="16"/>
    <s v="Tue"/>
    <d v="2025-09-23T05:06:19"/>
    <x v="1463"/>
    <x v="5"/>
    <x v="13"/>
    <x v="5"/>
    <n v="0.11699999999999999"/>
    <n v="0.23399999999999999"/>
    <n v="0.35099999999999998"/>
    <n v="-3"/>
  </r>
  <r>
    <d v="2025-09-23T05:06:29"/>
    <n v="444634709"/>
    <s v="GOLD#"/>
    <s v="sell"/>
    <s v="0.01"/>
    <n v="3751.1"/>
    <n v="3750.8"/>
    <m/>
    <s v="2025.09.23 05:06:54"/>
    <n v="3750.84"/>
    <n v="0"/>
    <n v="0"/>
    <n v="0.26"/>
    <x v="1"/>
    <d v="2025-09-23T00:00:00"/>
    <s v="05"/>
    <x v="14"/>
    <s v="Tue"/>
    <d v="2025-09-23T05:06:29"/>
    <x v="1464"/>
    <x v="5"/>
    <x v="13"/>
    <x v="5"/>
    <n v="2.6000000000000002E-2"/>
    <n v="5.2000000000000005E-2"/>
    <n v="7.8E-2"/>
    <n v="-3"/>
  </r>
  <r>
    <d v="2025-09-23T05:10:09"/>
    <n v="444636213"/>
    <s v="GOLD#"/>
    <s v="sell"/>
    <s v="0.01"/>
    <n v="3748"/>
    <n v="3745.22"/>
    <m/>
    <s v="2025.09.23 05:12:18"/>
    <n v="3745.31"/>
    <n v="0"/>
    <n v="0"/>
    <n v="2.69"/>
    <x v="1"/>
    <d v="2025-09-23T00:00:00"/>
    <s v="05"/>
    <x v="14"/>
    <s v="Tue"/>
    <d v="2025-09-23T05:10:09"/>
    <x v="1465"/>
    <x v="5"/>
    <x v="13"/>
    <x v="5"/>
    <n v="0.26900000000000002"/>
    <n v="0.53800000000000003"/>
    <n v="0.80699999999999994"/>
    <n v="-3"/>
  </r>
  <r>
    <d v="2025-09-23T05:10:09"/>
    <n v="444636215"/>
    <s v="GOLD#"/>
    <s v="sell"/>
    <s v="0.01"/>
    <n v="3747.91"/>
    <n v="3745.26"/>
    <m/>
    <s v="2025.09.23 05:12:18"/>
    <n v="3745.31"/>
    <n v="0"/>
    <n v="0"/>
    <n v="2.6"/>
    <x v="1"/>
    <d v="2025-09-23T00:00:00"/>
    <s v="05"/>
    <x v="15"/>
    <s v="Tue"/>
    <d v="2025-09-23T05:10:09"/>
    <x v="1465"/>
    <x v="5"/>
    <x v="13"/>
    <x v="5"/>
    <n v="0.26"/>
    <n v="0.52"/>
    <n v="0.78"/>
    <n v="-3"/>
  </r>
  <r>
    <d v="2025-09-23T05:10:09"/>
    <n v="444636217"/>
    <s v="GOLD#"/>
    <s v="sell"/>
    <s v="0.01"/>
    <n v="3747.91"/>
    <n v="3745.22"/>
    <m/>
    <s v="2025.09.23 05:12:18"/>
    <n v="3745.31"/>
    <n v="0"/>
    <n v="0"/>
    <n v="2.6"/>
    <x v="1"/>
    <d v="2025-09-23T00:00:00"/>
    <s v="05"/>
    <x v="16"/>
    <s v="Tue"/>
    <d v="2025-09-23T05:10:09"/>
    <x v="1465"/>
    <x v="5"/>
    <x v="13"/>
    <x v="5"/>
    <n v="0.26"/>
    <n v="0.52"/>
    <n v="0.78"/>
    <n v="-3"/>
  </r>
  <r>
    <d v="2025-09-23T05:12:19"/>
    <n v="444637725"/>
    <s v="GOLD#"/>
    <s v="sell"/>
    <s v="0.01"/>
    <n v="3745.2"/>
    <n v="3742.96"/>
    <m/>
    <s v="2025.09.23 05:14:33"/>
    <n v="3742.96"/>
    <n v="0"/>
    <n v="0"/>
    <n v="2.2400000000000002"/>
    <x v="1"/>
    <d v="2025-09-23T00:00:00"/>
    <s v="05"/>
    <x v="16"/>
    <s v="Tue"/>
    <d v="2025-09-23T05:12:19"/>
    <x v="1466"/>
    <x v="5"/>
    <x v="13"/>
    <x v="5"/>
    <n v="0.22400000000000003"/>
    <n v="0.44800000000000006"/>
    <n v="0.67200000000000004"/>
    <n v="-3"/>
  </r>
  <r>
    <d v="2025-09-23T05:12:19"/>
    <n v="444637729"/>
    <s v="GOLD#"/>
    <s v="sell"/>
    <s v="0.01"/>
    <n v="3745.21"/>
    <n v="3742.79"/>
    <m/>
    <s v="2025.09.23 05:14:14"/>
    <n v="3742.95"/>
    <n v="0"/>
    <n v="0"/>
    <n v="2.2599999999999998"/>
    <x v="1"/>
    <d v="2025-09-23T00:00:00"/>
    <s v="05"/>
    <x v="15"/>
    <s v="Tue"/>
    <d v="2025-09-23T05:12:19"/>
    <x v="1466"/>
    <x v="5"/>
    <x v="13"/>
    <x v="5"/>
    <n v="0.22599999999999998"/>
    <n v="0.45199999999999996"/>
    <n v="0.67799999999999994"/>
    <n v="-3"/>
  </r>
  <r>
    <d v="2025-09-23T05:12:19"/>
    <n v="444637742"/>
    <s v="GOLD#"/>
    <s v="sell"/>
    <s v="0.01"/>
    <n v="3745.21"/>
    <n v="3742.95"/>
    <m/>
    <s v="2025.09.23 05:14:14"/>
    <n v="3742.95"/>
    <n v="0"/>
    <n v="0"/>
    <n v="2.2599999999999998"/>
    <x v="1"/>
    <d v="2025-09-23T00:00:00"/>
    <s v="05"/>
    <x v="14"/>
    <s v="Tue"/>
    <d v="2025-09-23T05:12:19"/>
    <x v="1466"/>
    <x v="5"/>
    <x v="13"/>
    <x v="5"/>
    <n v="0.22599999999999998"/>
    <n v="0.45199999999999996"/>
    <n v="0.67799999999999994"/>
    <n v="-3"/>
  </r>
  <r>
    <d v="2025-09-23T05:14:49"/>
    <n v="444639130"/>
    <s v="GOLD#"/>
    <s v="sell"/>
    <s v="0.01"/>
    <n v="3743.45"/>
    <n v="3741.95"/>
    <m/>
    <s v="2025.09.23 05:31:06"/>
    <n v="3742"/>
    <n v="0"/>
    <n v="0"/>
    <n v="1.45"/>
    <x v="1"/>
    <d v="2025-09-23T00:00:00"/>
    <s v="05"/>
    <x v="15"/>
    <s v="Tue"/>
    <d v="2025-09-23T05:14:49"/>
    <x v="1467"/>
    <x v="5"/>
    <x v="13"/>
    <x v="5"/>
    <n v="0.14499999999999999"/>
    <n v="0.28999999999999998"/>
    <n v="0.435"/>
    <n v="-3"/>
  </r>
  <r>
    <d v="2025-09-23T05:14:49"/>
    <n v="444639131"/>
    <s v="GOLD#"/>
    <s v="sell"/>
    <s v="0.01"/>
    <n v="3743.45"/>
    <n v="3742.57"/>
    <m/>
    <s v="2025.09.23 05:25:22"/>
    <n v="3742.86"/>
    <n v="0"/>
    <n v="0"/>
    <n v="0.59"/>
    <x v="1"/>
    <d v="2025-09-23T00:00:00"/>
    <s v="05"/>
    <x v="14"/>
    <s v="Tue"/>
    <d v="2025-09-23T05:14:49"/>
    <x v="1467"/>
    <x v="5"/>
    <x v="13"/>
    <x v="5"/>
    <n v="5.8999999999999997E-2"/>
    <n v="0.11799999999999999"/>
    <n v="0.17699999999999999"/>
    <n v="-3"/>
  </r>
  <r>
    <d v="2025-09-23T05:14:49"/>
    <n v="444639133"/>
    <s v="GOLD#"/>
    <s v="sell"/>
    <s v="0.01"/>
    <n v="3743.41"/>
    <n v="3742.57"/>
    <m/>
    <s v="2025.09.23 05:25:22"/>
    <n v="3742.86"/>
    <n v="0"/>
    <n v="0"/>
    <n v="0.55000000000000004"/>
    <x v="1"/>
    <d v="2025-09-23T00:00:00"/>
    <s v="05"/>
    <x v="16"/>
    <s v="Tue"/>
    <d v="2025-09-23T05:14:49"/>
    <x v="1467"/>
    <x v="5"/>
    <x v="13"/>
    <x v="5"/>
    <n v="5.5000000000000007E-2"/>
    <n v="0.11000000000000001"/>
    <n v="0.16500000000000001"/>
    <n v="-3"/>
  </r>
  <r>
    <d v="2025-09-23T05:17:19"/>
    <n v="444640341"/>
    <s v="GOLD#"/>
    <s v="sell"/>
    <s v="0.01"/>
    <n v="3744.13"/>
    <n v="3747.12"/>
    <n v="3742.62"/>
    <s v="2025.09.23 05:19:40"/>
    <n v="3742.56"/>
    <n v="0"/>
    <n v="0"/>
    <n v="1.57"/>
    <x v="1"/>
    <d v="2025-09-23T00:00:00"/>
    <s v="05"/>
    <x v="20"/>
    <s v="Tue"/>
    <d v="2025-09-23T05:17:19"/>
    <x v="1468"/>
    <x v="5"/>
    <x v="13"/>
    <x v="5"/>
    <n v="0.15700000000000003"/>
    <n v="0.31400000000000006"/>
    <n v="0.47099999999999997"/>
    <n v="-3"/>
  </r>
  <r>
    <d v="2025-09-23T05:17:19"/>
    <n v="444640343"/>
    <s v="GOLD#"/>
    <s v="sell"/>
    <s v="0.01"/>
    <n v="3744.13"/>
    <n v="3746.33"/>
    <n v="3742.63"/>
    <s v="2025.09.23 05:19:40"/>
    <n v="3742.56"/>
    <n v="0"/>
    <n v="0"/>
    <n v="1.57"/>
    <x v="1"/>
    <d v="2025-09-23T00:00:00"/>
    <s v="05"/>
    <x v="18"/>
    <s v="Tue"/>
    <d v="2025-09-23T05:17:19"/>
    <x v="1468"/>
    <x v="5"/>
    <x v="13"/>
    <x v="5"/>
    <n v="0.15700000000000003"/>
    <n v="0.31400000000000006"/>
    <n v="0.47099999999999997"/>
    <n v="-3"/>
  </r>
  <r>
    <d v="2025-09-23T05:17:19"/>
    <n v="444640344"/>
    <s v="GOLD#"/>
    <s v="sell"/>
    <s v="0.01"/>
    <n v="3744.13"/>
    <n v="3743.31"/>
    <n v="3741.93"/>
    <s v="2025.09.23 05:25:05"/>
    <n v="3741.85"/>
    <n v="0"/>
    <n v="0"/>
    <n v="2.2799999999999998"/>
    <x v="1"/>
    <d v="2025-09-23T00:00:00"/>
    <s v="05"/>
    <x v="17"/>
    <s v="Tue"/>
    <d v="2025-09-23T05:17:19"/>
    <x v="1468"/>
    <x v="5"/>
    <x v="13"/>
    <x v="5"/>
    <n v="0.22799999999999998"/>
    <n v="0.45599999999999996"/>
    <n v="0.68399999999999994"/>
    <n v="-3"/>
  </r>
  <r>
    <d v="2025-09-23T05:17:19"/>
    <n v="444640345"/>
    <s v="GOLD#"/>
    <s v="sell"/>
    <s v="0.01"/>
    <n v="3744.01"/>
    <n v="3743.55"/>
    <n v="3740.63"/>
    <s v="2025.09.23 05:21:08"/>
    <n v="3743.56"/>
    <n v="0"/>
    <n v="0"/>
    <n v="0.45"/>
    <x v="1"/>
    <d v="2025-09-23T00:00:00"/>
    <s v="05"/>
    <x v="1"/>
    <s v="Tue"/>
    <d v="2025-09-23T05:17:19"/>
    <x v="1468"/>
    <x v="5"/>
    <x v="13"/>
    <x v="5"/>
    <n v="4.5000000000000005E-2"/>
    <n v="9.0000000000000011E-2"/>
    <n v="0.13500000000000001"/>
    <n v="-3"/>
  </r>
  <r>
    <d v="2025-09-23T05:17:20"/>
    <n v="444640357"/>
    <s v="GOLD#"/>
    <s v="sell"/>
    <s v="0.01"/>
    <n v="3744.02"/>
    <n v="3745.63"/>
    <n v="3742.63"/>
    <s v="2025.09.23 05:19:40"/>
    <n v="3742.56"/>
    <n v="0"/>
    <n v="0"/>
    <n v="1.46"/>
    <x v="1"/>
    <d v="2025-09-23T00:00:00"/>
    <s v="05"/>
    <x v="11"/>
    <s v="Tue"/>
    <d v="2025-09-23T05:17:20"/>
    <x v="1469"/>
    <x v="5"/>
    <x v="13"/>
    <x v="5"/>
    <n v="0.14599999999999999"/>
    <n v="0.29199999999999998"/>
    <n v="0.438"/>
    <n v="-3"/>
  </r>
  <r>
    <d v="2025-09-23T05:17:20"/>
    <n v="444640358"/>
    <s v="GOLD#"/>
    <s v="sell"/>
    <s v="0.01"/>
    <n v="3743.94"/>
    <n v="3746.33"/>
    <n v="3741.13"/>
    <s v="2025.09.23 05:30:10"/>
    <n v="3741.12"/>
    <n v="0"/>
    <n v="0"/>
    <n v="2.82"/>
    <x v="1"/>
    <d v="2025-09-23T00:00:00"/>
    <s v="05"/>
    <x v="19"/>
    <s v="Tue"/>
    <d v="2025-09-23T05:17:20"/>
    <x v="1469"/>
    <x v="5"/>
    <x v="13"/>
    <x v="5"/>
    <n v="0.28199999999999997"/>
    <n v="0.56399999999999995"/>
    <n v="0.84599999999999997"/>
    <n v="-3"/>
  </r>
  <r>
    <d v="2025-09-23T05:17:20"/>
    <n v="444640359"/>
    <s v="GOLD#"/>
    <s v="sell"/>
    <s v="0.01"/>
    <n v="3743.98"/>
    <n v="3747.13"/>
    <n v="3740.63"/>
    <s v="2025.09.23 05:30:11"/>
    <n v="3740.6"/>
    <n v="0"/>
    <n v="0"/>
    <n v="3.38"/>
    <x v="1"/>
    <d v="2025-09-23T00:00:00"/>
    <s v="05"/>
    <x v="12"/>
    <s v="Tue"/>
    <d v="2025-09-23T05:17:20"/>
    <x v="1469"/>
    <x v="5"/>
    <x v="13"/>
    <x v="5"/>
    <n v="0.33800000000000002"/>
    <n v="0.67600000000000005"/>
    <n v="1.014"/>
    <n v="3.38"/>
  </r>
  <r>
    <d v="2025-09-23T05:17:20"/>
    <n v="444640361"/>
    <s v="GOLD#"/>
    <s v="sell"/>
    <s v="0.01"/>
    <n v="3743.97"/>
    <n v="3747.13"/>
    <n v="3742.63"/>
    <s v="2025.09.23 05:19:40"/>
    <n v="3742.56"/>
    <n v="0"/>
    <n v="0"/>
    <n v="1.41"/>
    <x v="1"/>
    <d v="2025-09-23T00:00:00"/>
    <s v="05"/>
    <x v="6"/>
    <s v="Tue"/>
    <d v="2025-09-23T05:17:20"/>
    <x v="1469"/>
    <x v="5"/>
    <x v="13"/>
    <x v="5"/>
    <n v="0.14099999999999999"/>
    <n v="0.28199999999999997"/>
    <n v="0.42299999999999999"/>
    <n v="-3"/>
  </r>
  <r>
    <d v="2025-09-23T05:17:21"/>
    <n v="444640362"/>
    <s v="GOLD#"/>
    <s v="sell"/>
    <s v="0.01"/>
    <n v="3743.97"/>
    <n v="3743.55"/>
    <n v="3741.13"/>
    <s v="2025.09.23 05:21:08"/>
    <n v="3743.56"/>
    <n v="0"/>
    <n v="0"/>
    <n v="0.41"/>
    <x v="1"/>
    <d v="2025-09-23T00:00:00"/>
    <s v="05"/>
    <x v="2"/>
    <s v="Tue"/>
    <d v="2025-09-23T05:17:21"/>
    <x v="1470"/>
    <x v="5"/>
    <x v="13"/>
    <x v="5"/>
    <n v="4.1000000000000002E-2"/>
    <n v="8.2000000000000003E-2"/>
    <n v="0.12299999999999998"/>
    <n v="-3"/>
  </r>
  <r>
    <d v="2025-09-23T05:17:21"/>
    <n v="444640363"/>
    <s v="GOLD#"/>
    <s v="sell"/>
    <s v="0.01"/>
    <n v="3744.07"/>
    <n v="3743.55"/>
    <n v="3741.13"/>
    <s v="2025.09.23 05:21:08"/>
    <n v="3743.56"/>
    <n v="0"/>
    <n v="0"/>
    <n v="0.51"/>
    <x v="1"/>
    <d v="2025-09-23T00:00:00"/>
    <s v="05"/>
    <x v="0"/>
    <s v="Tue"/>
    <d v="2025-09-23T05:17:21"/>
    <x v="1470"/>
    <x v="5"/>
    <x v="13"/>
    <x v="5"/>
    <n v="5.1000000000000004E-2"/>
    <n v="0.10200000000000001"/>
    <n v="0.153"/>
    <n v="-3"/>
  </r>
  <r>
    <d v="2025-09-23T05:17:21"/>
    <n v="444640364"/>
    <s v="GOLD#"/>
    <s v="sell"/>
    <s v="0.01"/>
    <n v="3744.12"/>
    <n v="3747.13"/>
    <n v="3742.63"/>
    <s v="2025.09.23 05:19:40"/>
    <n v="3742.56"/>
    <n v="0"/>
    <n v="0"/>
    <n v="1.56"/>
    <x v="1"/>
    <d v="2025-09-23T00:00:00"/>
    <s v="05"/>
    <x v="10"/>
    <s v="Tue"/>
    <d v="2025-09-23T05:17:21"/>
    <x v="1470"/>
    <x v="5"/>
    <x v="13"/>
    <x v="5"/>
    <n v="0.15600000000000003"/>
    <n v="0.31200000000000006"/>
    <n v="0.46799999999999997"/>
    <n v="-3"/>
  </r>
  <r>
    <d v="2025-09-23T05:21:09"/>
    <n v="444641815"/>
    <s v="GOLD#"/>
    <s v="sell"/>
    <s v="0.01"/>
    <n v="3743.45"/>
    <n v="3745.65"/>
    <n v="3741.95"/>
    <s v="2025.09.23 05:22:38"/>
    <n v="3745.66"/>
    <n v="0"/>
    <n v="0"/>
    <n v="-2.21"/>
    <x v="0"/>
    <d v="2025-09-23T00:00:00"/>
    <s v="05"/>
    <x v="18"/>
    <s v="Tue"/>
    <d v="2025-09-23T05:21:09"/>
    <x v="1471"/>
    <x v="5"/>
    <x v="13"/>
    <x v="5"/>
    <n v="-0.221"/>
    <n v="-0.442"/>
    <n v="-0.66299999999999992"/>
    <n v="-3"/>
  </r>
  <r>
    <d v="2025-09-23T05:21:09"/>
    <n v="444641818"/>
    <s v="GOLD#"/>
    <s v="sell"/>
    <s v="0.01"/>
    <n v="3743.45"/>
    <n v="3743.18"/>
    <n v="3739.95"/>
    <s v="2025.09.23 05:25:29"/>
    <n v="3743.5"/>
    <n v="0"/>
    <n v="0"/>
    <n v="-0.05"/>
    <x v="0"/>
    <d v="2025-09-23T00:00:00"/>
    <s v="05"/>
    <x v="1"/>
    <s v="Tue"/>
    <d v="2025-09-23T05:21:09"/>
    <x v="1471"/>
    <x v="5"/>
    <x v="13"/>
    <x v="5"/>
    <n v="-5.000000000000001E-3"/>
    <n v="-1.0000000000000002E-2"/>
    <n v="-1.4999999999999999E-2"/>
    <n v="-3"/>
  </r>
  <r>
    <d v="2025-09-23T05:21:09"/>
    <n v="444641821"/>
    <s v="GOLD#"/>
    <s v="sell"/>
    <s v="0.01"/>
    <n v="3743.43"/>
    <n v="3743.2"/>
    <n v="3740.45"/>
    <s v="2025.09.23 05:25:29"/>
    <n v="3743.5"/>
    <n v="0"/>
    <n v="0"/>
    <n v="-7.0000000000000007E-2"/>
    <x v="0"/>
    <d v="2025-09-23T00:00:00"/>
    <s v="05"/>
    <x v="2"/>
    <s v="Tue"/>
    <d v="2025-09-23T05:21:09"/>
    <x v="1471"/>
    <x v="5"/>
    <x v="13"/>
    <x v="5"/>
    <n v="-7.000000000000001E-3"/>
    <n v="-1.4000000000000002E-2"/>
    <n v="-2.1000000000000001E-2"/>
    <n v="-3"/>
  </r>
  <r>
    <d v="2025-09-23T05:21:09"/>
    <n v="444641824"/>
    <s v="GOLD#"/>
    <s v="sell"/>
    <s v="0.01"/>
    <n v="3743.37"/>
    <n v="3746.45"/>
    <n v="3741.95"/>
    <s v="2025.09.23 05:25:05"/>
    <n v="3741.85"/>
    <n v="0"/>
    <n v="0"/>
    <n v="1.52"/>
    <x v="1"/>
    <d v="2025-09-23T00:00:00"/>
    <s v="05"/>
    <x v="6"/>
    <s v="Tue"/>
    <d v="2025-09-23T05:21:09"/>
    <x v="1471"/>
    <x v="5"/>
    <x v="13"/>
    <x v="5"/>
    <n v="0.15200000000000002"/>
    <n v="0.30400000000000005"/>
    <n v="0.45599999999999996"/>
    <n v="-3"/>
  </r>
  <r>
    <d v="2025-09-23T05:21:10"/>
    <n v="444641829"/>
    <s v="GOLD#"/>
    <s v="sell"/>
    <s v="0.01"/>
    <n v="3743.38"/>
    <n v="3746.45"/>
    <n v="3741.95"/>
    <s v="2025.09.23 05:25:05"/>
    <n v="3741.85"/>
    <n v="0"/>
    <n v="0"/>
    <n v="1.53"/>
    <x v="1"/>
    <d v="2025-09-23T00:00:00"/>
    <s v="05"/>
    <x v="20"/>
    <s v="Tue"/>
    <d v="2025-09-23T05:21:10"/>
    <x v="1472"/>
    <x v="5"/>
    <x v="13"/>
    <x v="5"/>
    <n v="0.15300000000000002"/>
    <n v="0.30600000000000005"/>
    <n v="0.45899999999999996"/>
    <n v="-3"/>
  </r>
  <r>
    <d v="2025-09-23T05:21:10"/>
    <n v="444641833"/>
    <s v="GOLD#"/>
    <s v="sell"/>
    <s v="0.01"/>
    <n v="3743.38"/>
    <n v="3746.45"/>
    <n v="3741.95"/>
    <s v="2025.09.23 05:25:05"/>
    <n v="3741.85"/>
    <n v="0"/>
    <n v="0"/>
    <n v="1.53"/>
    <x v="1"/>
    <d v="2025-09-23T00:00:00"/>
    <s v="05"/>
    <x v="10"/>
    <s v="Tue"/>
    <d v="2025-09-23T05:21:10"/>
    <x v="1472"/>
    <x v="5"/>
    <x v="13"/>
    <x v="5"/>
    <n v="0.15300000000000002"/>
    <n v="0.30600000000000005"/>
    <n v="0.45899999999999996"/>
    <n v="-3"/>
  </r>
  <r>
    <d v="2025-09-23T05:21:10"/>
    <n v="444641835"/>
    <s v="GOLD#"/>
    <s v="sell"/>
    <s v="0.01"/>
    <n v="3743.33"/>
    <n v="3744.95"/>
    <n v="3741.95"/>
    <s v="2025.09.23 05:22:11"/>
    <n v="3744.96"/>
    <n v="0"/>
    <n v="0"/>
    <n v="-1.63"/>
    <x v="0"/>
    <d v="2025-09-23T00:00:00"/>
    <s v="05"/>
    <x v="11"/>
    <s v="Tue"/>
    <d v="2025-09-23T05:21:10"/>
    <x v="1472"/>
    <x v="5"/>
    <x v="13"/>
    <x v="5"/>
    <n v="-0.16300000000000001"/>
    <n v="-0.32600000000000001"/>
    <n v="-0.48899999999999993"/>
    <n v="-3"/>
  </r>
  <r>
    <d v="2025-09-23T05:21:10"/>
    <n v="444641843"/>
    <s v="GOLD#"/>
    <s v="sell"/>
    <s v="0.01"/>
    <n v="3743.33"/>
    <n v="3743.12"/>
    <n v="3740.45"/>
    <s v="2025.09.23 05:25:29"/>
    <n v="3743.5"/>
    <n v="0"/>
    <n v="0"/>
    <n v="-0.17"/>
    <x v="0"/>
    <d v="2025-09-23T00:00:00"/>
    <s v="05"/>
    <x v="0"/>
    <s v="Tue"/>
    <d v="2025-09-23T05:21:10"/>
    <x v="1472"/>
    <x v="5"/>
    <x v="13"/>
    <x v="5"/>
    <n v="-1.7000000000000001E-2"/>
    <n v="-3.4000000000000002E-2"/>
    <n v="-5.1000000000000004E-2"/>
    <n v="-3"/>
  </r>
  <r>
    <d v="2025-09-23T05:23:49"/>
    <n v="444642782"/>
    <s v="GOLD#"/>
    <s v="sell"/>
    <s v="0.01"/>
    <n v="3743.78"/>
    <n v="3745.95"/>
    <n v="3742.25"/>
    <s v="2025.09.23 05:24:01"/>
    <n v="3742.2"/>
    <n v="0"/>
    <n v="0"/>
    <n v="1.58"/>
    <x v="1"/>
    <d v="2025-09-23T00:00:00"/>
    <s v="05"/>
    <x v="18"/>
    <s v="Tue"/>
    <d v="2025-09-23T05:23:49"/>
    <x v="1473"/>
    <x v="5"/>
    <x v="13"/>
    <x v="5"/>
    <n v="0.15800000000000003"/>
    <n v="0.31600000000000006"/>
    <n v="0.47399999999999998"/>
    <n v="-3"/>
  </r>
  <r>
    <d v="2025-09-23T05:23:49"/>
    <n v="444642783"/>
    <s v="GOLD#"/>
    <s v="sell"/>
    <s v="0.01"/>
    <n v="3743.78"/>
    <n v="3745.28"/>
    <n v="3742.28"/>
    <s v="2025.09.23 05:24:02"/>
    <n v="3742.2"/>
    <n v="0"/>
    <n v="0"/>
    <n v="1.58"/>
    <x v="1"/>
    <d v="2025-09-23T00:00:00"/>
    <s v="05"/>
    <x v="11"/>
    <s v="Tue"/>
    <d v="2025-09-23T05:23:49"/>
    <x v="1473"/>
    <x v="5"/>
    <x v="13"/>
    <x v="5"/>
    <n v="0.15800000000000003"/>
    <n v="0.31600000000000006"/>
    <n v="0.47399999999999998"/>
    <n v="-3"/>
  </r>
  <r>
    <d v="2025-09-23T05:25:29"/>
    <n v="444643098"/>
    <s v="GOLD#"/>
    <s v="sell"/>
    <s v="0.01"/>
    <n v="3742.84"/>
    <n v="3741.85"/>
    <m/>
    <s v="2025.09.23 05:31:05"/>
    <n v="3741.85"/>
    <n v="0"/>
    <n v="0"/>
    <n v="0.99"/>
    <x v="1"/>
    <d v="2025-09-23T00:00:00"/>
    <s v="05"/>
    <x v="14"/>
    <s v="Tue"/>
    <d v="2025-09-23T05:25:29"/>
    <x v="1474"/>
    <x v="5"/>
    <x v="13"/>
    <x v="5"/>
    <n v="9.9000000000000005E-2"/>
    <n v="0.19800000000000001"/>
    <n v="0.29699999999999999"/>
    <n v="-3"/>
  </r>
  <r>
    <d v="2025-09-23T05:25:29"/>
    <n v="444643103"/>
    <s v="GOLD#"/>
    <s v="sell"/>
    <s v="0.01"/>
    <n v="3743.27"/>
    <n v="3742.56"/>
    <m/>
    <s v="2025.09.23 05:27:25"/>
    <n v="3742.62"/>
    <n v="0"/>
    <n v="0"/>
    <n v="0.65"/>
    <x v="1"/>
    <d v="2025-09-23T00:00:00"/>
    <s v="05"/>
    <x v="16"/>
    <s v="Tue"/>
    <d v="2025-09-23T05:25:29"/>
    <x v="1474"/>
    <x v="5"/>
    <x v="13"/>
    <x v="5"/>
    <n v="6.5000000000000002E-2"/>
    <n v="0.13"/>
    <n v="0.19500000000000001"/>
    <n v="-3"/>
  </r>
  <r>
    <d v="2025-09-23T05:25:39"/>
    <n v="444643127"/>
    <s v="GOLD#"/>
    <s v="sell"/>
    <s v="0.01"/>
    <n v="3743.38"/>
    <n v="3746.4"/>
    <n v="3741.9"/>
    <s v="2025.09.23 05:26:32"/>
    <n v="3741.89"/>
    <n v="0"/>
    <n v="0"/>
    <n v="1.49"/>
    <x v="1"/>
    <d v="2025-09-23T00:00:00"/>
    <s v="05"/>
    <x v="20"/>
    <s v="Tue"/>
    <d v="2025-09-23T05:25:39"/>
    <x v="1475"/>
    <x v="5"/>
    <x v="13"/>
    <x v="5"/>
    <n v="0.14899999999999999"/>
    <n v="0.29799999999999999"/>
    <n v="0.44700000000000001"/>
    <n v="-3"/>
  </r>
  <r>
    <d v="2025-09-23T05:25:39"/>
    <n v="444643129"/>
    <s v="GOLD#"/>
    <s v="sell"/>
    <s v="0.01"/>
    <n v="3743.16"/>
    <n v="3746.38"/>
    <n v="3741.88"/>
    <s v="2025.09.23 05:26:40"/>
    <n v="3741.85"/>
    <n v="0"/>
    <n v="0"/>
    <n v="1.31"/>
    <x v="1"/>
    <d v="2025-09-23T00:00:00"/>
    <s v="05"/>
    <x v="6"/>
    <s v="Tue"/>
    <d v="2025-09-23T05:25:39"/>
    <x v="1475"/>
    <x v="5"/>
    <x v="13"/>
    <x v="5"/>
    <n v="0.13100000000000001"/>
    <n v="0.26200000000000001"/>
    <n v="0.39300000000000002"/>
    <n v="-3"/>
  </r>
  <r>
    <d v="2025-09-23T05:25:39"/>
    <n v="444643131"/>
    <s v="GOLD#"/>
    <s v="sell"/>
    <s v="0.01"/>
    <n v="3743.48"/>
    <n v="3743"/>
    <n v="3740.38"/>
    <s v="2025.09.23 05:27:31"/>
    <n v="3743.23"/>
    <n v="0"/>
    <n v="0"/>
    <n v="0.25"/>
    <x v="1"/>
    <d v="2025-09-23T00:00:00"/>
    <s v="05"/>
    <x v="2"/>
    <s v="Tue"/>
    <d v="2025-09-23T05:25:39"/>
    <x v="1475"/>
    <x v="5"/>
    <x v="13"/>
    <x v="5"/>
    <n v="2.5000000000000001E-2"/>
    <n v="0.05"/>
    <n v="7.4999999999999997E-2"/>
    <n v="-3"/>
  </r>
  <r>
    <d v="2025-09-23T05:25:39"/>
    <n v="444643133"/>
    <s v="GOLD#"/>
    <s v="sell"/>
    <s v="0.01"/>
    <n v="3743.58"/>
    <n v="3746.38"/>
    <n v="3741.18"/>
    <s v="2025.09.23 05:30:10"/>
    <n v="3741.17"/>
    <n v="0"/>
    <n v="0"/>
    <n v="2.41"/>
    <x v="1"/>
    <d v="2025-09-23T00:00:00"/>
    <s v="05"/>
    <x v="17"/>
    <s v="Tue"/>
    <d v="2025-09-23T05:25:39"/>
    <x v="1475"/>
    <x v="5"/>
    <x v="13"/>
    <x v="5"/>
    <n v="0.24100000000000002"/>
    <n v="0.48200000000000004"/>
    <n v="0.72299999999999998"/>
    <n v="-3"/>
  </r>
  <r>
    <d v="2025-09-23T05:25:40"/>
    <n v="444643135"/>
    <s v="GOLD#"/>
    <s v="sell"/>
    <s v="0.01"/>
    <n v="3743.58"/>
    <n v="3743.25"/>
    <n v="3741.88"/>
    <s v="2025.09.23 05:26:40"/>
    <n v="3741.85"/>
    <n v="0"/>
    <n v="0"/>
    <n v="1.73"/>
    <x v="1"/>
    <d v="2025-09-23T00:00:00"/>
    <s v="05"/>
    <x v="11"/>
    <s v="Tue"/>
    <d v="2025-09-23T05:25:40"/>
    <x v="1476"/>
    <x v="5"/>
    <x v="13"/>
    <x v="5"/>
    <n v="0.17300000000000001"/>
    <n v="0.34600000000000003"/>
    <n v="0.51900000000000002"/>
    <n v="-3"/>
  </r>
  <r>
    <d v="2025-09-23T05:25:40"/>
    <n v="444643136"/>
    <s v="GOLD#"/>
    <s v="sell"/>
    <s v="0.01"/>
    <n v="3743.59"/>
    <n v="3743"/>
    <n v="3739.88"/>
    <s v="2025.09.23 05:27:31"/>
    <n v="3743.23"/>
    <n v="0"/>
    <n v="0"/>
    <n v="0.36"/>
    <x v="1"/>
    <d v="2025-09-23T00:00:00"/>
    <s v="05"/>
    <x v="1"/>
    <s v="Tue"/>
    <d v="2025-09-23T05:25:40"/>
    <x v="1476"/>
    <x v="5"/>
    <x v="13"/>
    <x v="5"/>
    <n v="3.5999999999999997E-2"/>
    <n v="7.1999999999999995E-2"/>
    <n v="0.108"/>
    <n v="-3"/>
  </r>
  <r>
    <d v="2025-09-23T05:25:40"/>
    <n v="444643137"/>
    <s v="GOLD#"/>
    <s v="sell"/>
    <s v="0.01"/>
    <n v="3743.6"/>
    <n v="3743.25"/>
    <n v="3741.88"/>
    <s v="2025.09.23 05:26:40"/>
    <n v="3741.85"/>
    <n v="0"/>
    <n v="0"/>
    <n v="1.75"/>
    <x v="1"/>
    <d v="2025-09-23T00:00:00"/>
    <s v="05"/>
    <x v="10"/>
    <s v="Tue"/>
    <d v="2025-09-23T05:25:40"/>
    <x v="1476"/>
    <x v="5"/>
    <x v="13"/>
    <x v="5"/>
    <n v="0.17500000000000002"/>
    <n v="0.35000000000000003"/>
    <n v="0.52500000000000002"/>
    <n v="-3"/>
  </r>
  <r>
    <d v="2025-09-23T05:25:40"/>
    <n v="444643138"/>
    <s v="GOLD#"/>
    <s v="sell"/>
    <s v="0.01"/>
    <n v="3743.66"/>
    <n v="3745.58"/>
    <n v="3741.88"/>
    <s v="2025.09.23 05:26:40"/>
    <n v="3741.85"/>
    <n v="0"/>
    <n v="0"/>
    <n v="1.81"/>
    <x v="1"/>
    <d v="2025-09-23T00:00:00"/>
    <s v="05"/>
    <x v="18"/>
    <s v="Tue"/>
    <d v="2025-09-23T05:25:40"/>
    <x v="1476"/>
    <x v="5"/>
    <x v="13"/>
    <x v="5"/>
    <n v="0.18100000000000002"/>
    <n v="0.36200000000000004"/>
    <n v="0.54300000000000004"/>
    <n v="-3"/>
  </r>
  <r>
    <d v="2025-09-23T05:25:41"/>
    <n v="444643139"/>
    <s v="GOLD#"/>
    <s v="sell"/>
    <s v="0.01"/>
    <n v="3743.66"/>
    <n v="3743.02"/>
    <n v="3740.38"/>
    <s v="2025.09.23 05:27:31"/>
    <n v="3743.23"/>
    <n v="0"/>
    <n v="0"/>
    <n v="0.43"/>
    <x v="1"/>
    <d v="2025-09-23T00:00:00"/>
    <s v="05"/>
    <x v="0"/>
    <s v="Tue"/>
    <d v="2025-09-23T05:25:41"/>
    <x v="1477"/>
    <x v="5"/>
    <x v="13"/>
    <x v="5"/>
    <n v="4.3000000000000003E-2"/>
    <n v="8.6000000000000007E-2"/>
    <n v="0.129"/>
    <n v="-3"/>
  </r>
  <r>
    <d v="2025-09-23T05:27:29"/>
    <n v="444643422"/>
    <s v="GOLD#"/>
    <s v="sell"/>
    <s v="0.01"/>
    <n v="3742.41"/>
    <n v="3742.13"/>
    <m/>
    <s v="2025.09.23 05:31:26"/>
    <n v="3742.15"/>
    <n v="0"/>
    <n v="0"/>
    <n v="0.26"/>
    <x v="1"/>
    <d v="2025-09-23T00:00:00"/>
    <s v="05"/>
    <x v="16"/>
    <s v="Tue"/>
    <d v="2025-09-23T05:27:29"/>
    <x v="1478"/>
    <x v="5"/>
    <x v="13"/>
    <x v="5"/>
    <n v="2.6000000000000002E-2"/>
    <n v="5.2000000000000005E-2"/>
    <n v="7.8E-2"/>
    <n v="-3"/>
  </r>
  <r>
    <d v="2025-09-23T05:27:39"/>
    <n v="444643491"/>
    <s v="GOLD#"/>
    <s v="sell"/>
    <s v="0.01"/>
    <n v="3743"/>
    <n v="3746"/>
    <n v="3741.5"/>
    <s v="2025.09.23 05:30:09"/>
    <n v="3741.38"/>
    <n v="0"/>
    <n v="0"/>
    <n v="1.62"/>
    <x v="1"/>
    <d v="2025-09-23T00:00:00"/>
    <s v="05"/>
    <x v="20"/>
    <s v="Tue"/>
    <d v="2025-09-23T05:27:39"/>
    <x v="1479"/>
    <x v="5"/>
    <x v="13"/>
    <x v="5"/>
    <n v="0.16200000000000003"/>
    <n v="0.32400000000000007"/>
    <n v="0.48599999999999999"/>
    <n v="-3"/>
  </r>
  <r>
    <d v="2025-09-23T05:27:39"/>
    <n v="444643492"/>
    <s v="GOLD#"/>
    <s v="sell"/>
    <s v="0.01"/>
    <n v="3743.02"/>
    <n v="3746"/>
    <n v="3741.5"/>
    <s v="2025.09.23 05:30:09"/>
    <n v="3741.38"/>
    <n v="0"/>
    <n v="0"/>
    <n v="1.64"/>
    <x v="1"/>
    <d v="2025-09-23T00:00:00"/>
    <s v="05"/>
    <x v="10"/>
    <s v="Tue"/>
    <d v="2025-09-23T05:27:39"/>
    <x v="1479"/>
    <x v="5"/>
    <x v="13"/>
    <x v="5"/>
    <n v="0.16400000000000001"/>
    <n v="0.32800000000000001"/>
    <n v="0.49199999999999994"/>
    <n v="-3"/>
  </r>
  <r>
    <d v="2025-09-23T05:27:39"/>
    <n v="444643494"/>
    <s v="GOLD#"/>
    <s v="sell"/>
    <s v="0.01"/>
    <n v="3743.02"/>
    <n v="3744.5"/>
    <n v="3741.5"/>
    <s v="2025.09.23 05:30:09"/>
    <n v="3741.38"/>
    <n v="0"/>
    <n v="0"/>
    <n v="1.64"/>
    <x v="1"/>
    <d v="2025-09-23T00:00:00"/>
    <s v="05"/>
    <x v="11"/>
    <s v="Tue"/>
    <d v="2025-09-23T05:27:39"/>
    <x v="1479"/>
    <x v="5"/>
    <x v="13"/>
    <x v="5"/>
    <n v="0.16400000000000001"/>
    <n v="0.32800000000000001"/>
    <n v="0.49199999999999994"/>
    <n v="-3"/>
  </r>
  <r>
    <d v="2025-09-23T05:27:39"/>
    <n v="444643495"/>
    <s v="GOLD#"/>
    <s v="sell"/>
    <s v="0.01"/>
    <n v="3743.02"/>
    <n v="3742.42"/>
    <n v="3740"/>
    <s v="2025.09.23 05:32:31"/>
    <n v="3742.51"/>
    <n v="0"/>
    <n v="0"/>
    <n v="0.51"/>
    <x v="1"/>
    <d v="2025-09-23T00:00:00"/>
    <s v="05"/>
    <x v="2"/>
    <s v="Tue"/>
    <d v="2025-09-23T05:27:39"/>
    <x v="1479"/>
    <x v="5"/>
    <x v="13"/>
    <x v="5"/>
    <n v="5.1000000000000004E-2"/>
    <n v="0.10200000000000001"/>
    <n v="0.153"/>
    <n v="-3"/>
  </r>
  <r>
    <d v="2025-09-23T05:27:40"/>
    <n v="444643496"/>
    <s v="GOLD#"/>
    <s v="sell"/>
    <s v="0.01"/>
    <n v="3743.04"/>
    <n v="3745.2"/>
    <n v="3741.5"/>
    <s v="2025.09.23 05:30:09"/>
    <n v="3741.38"/>
    <n v="0"/>
    <n v="0"/>
    <n v="1.66"/>
    <x v="1"/>
    <d v="2025-09-23T00:00:00"/>
    <s v="05"/>
    <x v="18"/>
    <s v="Tue"/>
    <d v="2025-09-23T05:27:40"/>
    <x v="1480"/>
    <x v="5"/>
    <x v="13"/>
    <x v="5"/>
    <n v="0.16600000000000001"/>
    <n v="0.33200000000000002"/>
    <n v="0.49799999999999994"/>
    <n v="-3"/>
  </r>
  <r>
    <d v="2025-09-23T05:27:40"/>
    <n v="444643497"/>
    <s v="GOLD#"/>
    <s v="sell"/>
    <s v="0.01"/>
    <n v="3743.06"/>
    <n v="3742.45"/>
    <n v="3740"/>
    <s v="2025.09.23 05:32:31"/>
    <n v="3742.51"/>
    <n v="0"/>
    <n v="0"/>
    <n v="0.55000000000000004"/>
    <x v="1"/>
    <d v="2025-09-23T00:00:00"/>
    <s v="05"/>
    <x v="0"/>
    <s v="Tue"/>
    <d v="2025-09-23T05:27:40"/>
    <x v="1480"/>
    <x v="5"/>
    <x v="13"/>
    <x v="5"/>
    <n v="5.5000000000000007E-2"/>
    <n v="0.11000000000000001"/>
    <n v="0.16500000000000001"/>
    <n v="-3"/>
  </r>
  <r>
    <d v="2025-09-23T05:27:40"/>
    <n v="444643498"/>
    <s v="GOLD#"/>
    <s v="sell"/>
    <s v="0.01"/>
    <n v="3743.01"/>
    <n v="3746"/>
    <n v="3741.5"/>
    <s v="2025.09.23 05:30:09"/>
    <n v="3741.38"/>
    <n v="0"/>
    <n v="0"/>
    <n v="1.63"/>
    <x v="1"/>
    <d v="2025-09-23T00:00:00"/>
    <s v="05"/>
    <x v="6"/>
    <s v="Tue"/>
    <d v="2025-09-23T05:27:40"/>
    <x v="1480"/>
    <x v="5"/>
    <x v="13"/>
    <x v="5"/>
    <n v="0.16300000000000001"/>
    <n v="0.32600000000000001"/>
    <n v="0.48899999999999993"/>
    <n v="-3"/>
  </r>
  <r>
    <d v="2025-09-23T05:27:40"/>
    <n v="444643499"/>
    <s v="GOLD#"/>
    <s v="sell"/>
    <s v="0.01"/>
    <n v="3743.02"/>
    <n v="3742.49"/>
    <n v="3739.5"/>
    <s v="2025.09.23 05:32:31"/>
    <n v="3742.51"/>
    <n v="0"/>
    <n v="0"/>
    <n v="0.51"/>
    <x v="1"/>
    <d v="2025-09-23T00:00:00"/>
    <s v="05"/>
    <x v="1"/>
    <s v="Tue"/>
    <d v="2025-09-23T05:27:40"/>
    <x v="1480"/>
    <x v="5"/>
    <x v="13"/>
    <x v="5"/>
    <n v="5.1000000000000004E-2"/>
    <n v="0.10200000000000001"/>
    <n v="0.153"/>
    <n v="-3"/>
  </r>
  <r>
    <d v="2025-09-23T05:31:09"/>
    <n v="444644442"/>
    <s v="GOLD#"/>
    <s v="sell"/>
    <s v="0.01"/>
    <n v="3741.67"/>
    <n v="3744.67"/>
    <m/>
    <s v="2025.09.23 05:33:15"/>
    <n v="3744.72"/>
    <n v="0"/>
    <n v="0"/>
    <n v="-3.05"/>
    <x v="0"/>
    <d v="2025-09-23T00:00:00"/>
    <s v="05"/>
    <x v="14"/>
    <s v="Tue"/>
    <d v="2025-09-23T05:31:09"/>
    <x v="1481"/>
    <x v="5"/>
    <x v="13"/>
    <x v="5"/>
    <n v="-0.30499999999999999"/>
    <n v="-0.61"/>
    <n v="-0.91499999999999992"/>
    <n v="-3"/>
  </r>
  <r>
    <d v="2025-09-23T05:31:09"/>
    <n v="444644443"/>
    <s v="GOLD#"/>
    <s v="sell"/>
    <s v="0.01"/>
    <n v="3741.67"/>
    <n v="3744.67"/>
    <m/>
    <s v="2025.09.23 05:33:15"/>
    <n v="3744.72"/>
    <n v="0"/>
    <n v="0"/>
    <n v="-3.05"/>
    <x v="0"/>
    <d v="2025-09-23T00:00:00"/>
    <s v="05"/>
    <x v="15"/>
    <s v="Tue"/>
    <d v="2025-09-23T05:31:09"/>
    <x v="1481"/>
    <x v="5"/>
    <x v="13"/>
    <x v="5"/>
    <n v="-0.30499999999999999"/>
    <n v="-0.61"/>
    <n v="-0.91499999999999992"/>
    <n v="-3"/>
  </r>
  <r>
    <d v="2025-09-23T05:31:29"/>
    <n v="444644490"/>
    <s v="GOLD#"/>
    <s v="sell"/>
    <s v="0.01"/>
    <n v="3742.24"/>
    <n v="3744.44"/>
    <n v="3740.74"/>
    <s v="2025.09.23 05:33:03"/>
    <n v="3744.47"/>
    <n v="0"/>
    <n v="0"/>
    <n v="-2.23"/>
    <x v="0"/>
    <d v="2025-09-23T00:00:00"/>
    <s v="05"/>
    <x v="18"/>
    <s v="Tue"/>
    <d v="2025-09-23T05:31:29"/>
    <x v="1482"/>
    <x v="5"/>
    <x v="13"/>
    <x v="5"/>
    <n v="-0.223"/>
    <n v="-0.44600000000000001"/>
    <n v="-0.66899999999999993"/>
    <n v="-3"/>
  </r>
  <r>
    <d v="2025-09-23T05:31:29"/>
    <n v="444644491"/>
    <s v="GOLD#"/>
    <s v="sell"/>
    <s v="0.01"/>
    <n v="3742.22"/>
    <n v="3743.74"/>
    <n v="3740.74"/>
    <s v="2025.09.23 05:32:50"/>
    <n v="3743.77"/>
    <n v="0"/>
    <n v="0"/>
    <n v="-1.55"/>
    <x v="0"/>
    <d v="2025-09-23T00:00:00"/>
    <s v="05"/>
    <x v="11"/>
    <s v="Tue"/>
    <d v="2025-09-23T05:31:29"/>
    <x v="1482"/>
    <x v="5"/>
    <x v="13"/>
    <x v="5"/>
    <n v="-0.15500000000000003"/>
    <n v="-0.31000000000000005"/>
    <n v="-0.46499999999999997"/>
    <n v="-3"/>
  </r>
  <r>
    <d v="2025-09-23T05:31:29"/>
    <n v="444644492"/>
    <s v="GOLD#"/>
    <s v="sell"/>
    <s v="0.01"/>
    <n v="3742.22"/>
    <n v="3745.24"/>
    <n v="3740.74"/>
    <s v="2025.09.23 05:48:04"/>
    <n v="3740.74"/>
    <n v="0"/>
    <n v="0"/>
    <n v="1.48"/>
    <x v="1"/>
    <d v="2025-09-23T00:00:00"/>
    <s v="05"/>
    <x v="6"/>
    <s v="Tue"/>
    <d v="2025-09-23T05:31:29"/>
    <x v="1482"/>
    <x v="5"/>
    <x v="13"/>
    <x v="5"/>
    <n v="0.14799999999999999"/>
    <n v="0.29599999999999999"/>
    <n v="0.44400000000000001"/>
    <n v="-3"/>
  </r>
  <r>
    <d v="2025-09-23T05:31:29"/>
    <n v="444644493"/>
    <s v="GOLD#"/>
    <s v="sell"/>
    <s v="0.01"/>
    <n v="3742.22"/>
    <n v="3745.24"/>
    <n v="3738.74"/>
    <s v="2025.09.23 05:55:40"/>
    <n v="3738.73"/>
    <n v="0"/>
    <n v="0"/>
    <n v="3.49"/>
    <x v="1"/>
    <d v="2025-09-23T00:00:00"/>
    <s v="05"/>
    <x v="12"/>
    <s v="Tue"/>
    <d v="2025-09-23T05:31:29"/>
    <x v="1482"/>
    <x v="5"/>
    <x v="13"/>
    <x v="5"/>
    <n v="0.34900000000000003"/>
    <n v="0.69800000000000006"/>
    <n v="1.0469999999999999"/>
    <n v="3.49"/>
  </r>
  <r>
    <d v="2025-09-23T05:31:30"/>
    <n v="444644494"/>
    <s v="GOLD#"/>
    <s v="sell"/>
    <s v="0.01"/>
    <n v="3742.22"/>
    <n v="3745.24"/>
    <n v="3740.74"/>
    <s v="2025.09.23 05:48:04"/>
    <n v="3740.74"/>
    <n v="0"/>
    <n v="0"/>
    <n v="1.48"/>
    <x v="1"/>
    <d v="2025-09-23T00:00:00"/>
    <s v="05"/>
    <x v="20"/>
    <s v="Tue"/>
    <d v="2025-09-23T05:31:30"/>
    <x v="1483"/>
    <x v="5"/>
    <x v="13"/>
    <x v="5"/>
    <n v="0.14799999999999999"/>
    <n v="0.29599999999999999"/>
    <n v="0.44400000000000001"/>
    <n v="-3"/>
  </r>
  <r>
    <d v="2025-09-23T05:31:30"/>
    <n v="444644495"/>
    <s v="GOLD#"/>
    <s v="sell"/>
    <s v="0.01"/>
    <n v="3742.18"/>
    <n v="3745.24"/>
    <n v="3740.74"/>
    <s v="2025.09.23 05:48:04"/>
    <n v="3740.74"/>
    <n v="0"/>
    <n v="0"/>
    <n v="1.44"/>
    <x v="1"/>
    <d v="2025-09-23T00:00:00"/>
    <s v="05"/>
    <x v="10"/>
    <s v="Tue"/>
    <d v="2025-09-23T05:31:30"/>
    <x v="1483"/>
    <x v="5"/>
    <x v="13"/>
    <x v="5"/>
    <n v="0.14399999999999999"/>
    <n v="0.28799999999999998"/>
    <n v="0.432"/>
    <n v="-3"/>
  </r>
  <r>
    <d v="2025-09-23T05:31:30"/>
    <n v="444644497"/>
    <s v="GOLD#"/>
    <s v="sell"/>
    <s v="0.01"/>
    <n v="3742.18"/>
    <n v="3741.93"/>
    <n v="3740.04"/>
    <s v="2025.09.23 05:49:19"/>
    <n v="3740.04"/>
    <n v="0"/>
    <n v="0"/>
    <n v="2.14"/>
    <x v="1"/>
    <d v="2025-09-23T00:00:00"/>
    <s v="05"/>
    <x v="17"/>
    <s v="Tue"/>
    <d v="2025-09-23T05:31:30"/>
    <x v="1483"/>
    <x v="5"/>
    <x v="13"/>
    <x v="5"/>
    <n v="0.21400000000000002"/>
    <n v="0.42800000000000005"/>
    <n v="0.64200000000000002"/>
    <n v="-3"/>
  </r>
  <r>
    <d v="2025-09-23T05:31:30"/>
    <n v="444644498"/>
    <s v="GOLD#"/>
    <s v="sell"/>
    <s v="0.01"/>
    <n v="3742.18"/>
    <n v="3744.44"/>
    <n v="3739.24"/>
    <s v="2025.09.23 05:33:03"/>
    <n v="3744.47"/>
    <n v="0"/>
    <n v="0"/>
    <n v="-2.29"/>
    <x v="0"/>
    <d v="2025-09-23T00:00:00"/>
    <s v="05"/>
    <x v="19"/>
    <s v="Tue"/>
    <d v="2025-09-23T05:31:30"/>
    <x v="1483"/>
    <x v="5"/>
    <x v="13"/>
    <x v="5"/>
    <n v="-0.22900000000000001"/>
    <n v="-0.45800000000000002"/>
    <n v="-0.68699999999999994"/>
    <n v="-3"/>
  </r>
  <r>
    <d v="2025-09-23T05:31:31"/>
    <n v="444644500"/>
    <s v="GOLD#"/>
    <s v="sell"/>
    <s v="0.01"/>
    <n v="3742.14"/>
    <n v="3740.5"/>
    <m/>
    <s v="2025.09.23 05:50:57"/>
    <n v="3740.7"/>
    <n v="0"/>
    <n v="0"/>
    <n v="1.44"/>
    <x v="1"/>
    <d v="2025-09-23T00:00:00"/>
    <s v="05"/>
    <x v="16"/>
    <s v="Tue"/>
    <d v="2025-09-23T05:31:31"/>
    <x v="1484"/>
    <x v="5"/>
    <x v="13"/>
    <x v="5"/>
    <n v="0.14399999999999999"/>
    <n v="0.28799999999999998"/>
    <n v="0.432"/>
    <n v="-3"/>
  </r>
  <r>
    <d v="2025-09-23T05:34:09"/>
    <n v="444645260"/>
    <s v="GOLD#"/>
    <s v="sell"/>
    <s v="0.01"/>
    <n v="3742.56"/>
    <n v="3741.03"/>
    <n v="3739.24"/>
    <s v="2025.09.23 05:52:26"/>
    <n v="3741.04"/>
    <n v="0"/>
    <n v="0"/>
    <n v="1.52"/>
    <x v="1"/>
    <d v="2025-09-23T00:00:00"/>
    <s v="05"/>
    <x v="1"/>
    <s v="Tue"/>
    <d v="2025-09-23T05:34:09"/>
    <x v="1485"/>
    <x v="5"/>
    <x v="13"/>
    <x v="5"/>
    <n v="0.15200000000000002"/>
    <n v="0.30400000000000005"/>
    <n v="0.45599999999999996"/>
    <n v="-3"/>
  </r>
  <r>
    <d v="2025-09-23T05:34:09"/>
    <n v="444645261"/>
    <s v="GOLD#"/>
    <s v="sell"/>
    <s v="0.01"/>
    <n v="3742.56"/>
    <n v="3741.39"/>
    <n v="3739.56"/>
    <s v="2025.09.23 05:51:48"/>
    <n v="3739.54"/>
    <n v="0"/>
    <n v="0"/>
    <n v="3.02"/>
    <x v="1"/>
    <d v="2025-09-23T00:00:00"/>
    <s v="05"/>
    <x v="19"/>
    <s v="Tue"/>
    <d v="2025-09-23T05:34:09"/>
    <x v="1485"/>
    <x v="5"/>
    <x v="13"/>
    <x v="5"/>
    <n v="0.30200000000000005"/>
    <n v="0.60400000000000009"/>
    <n v="0.90599999999999992"/>
    <n v="3.02"/>
  </r>
  <r>
    <d v="2025-09-23T05:34:09"/>
    <n v="444645262"/>
    <s v="GOLD#"/>
    <s v="sell"/>
    <s v="0.01"/>
    <n v="3742.56"/>
    <n v="3741.35"/>
    <n v="3739.56"/>
    <s v="2025.09.23 05:51:48"/>
    <n v="3739.54"/>
    <n v="0"/>
    <n v="0"/>
    <n v="3.02"/>
    <x v="1"/>
    <d v="2025-09-23T00:00:00"/>
    <s v="05"/>
    <x v="0"/>
    <s v="Tue"/>
    <d v="2025-09-23T05:34:09"/>
    <x v="1485"/>
    <x v="5"/>
    <x v="13"/>
    <x v="5"/>
    <n v="0.30200000000000005"/>
    <n v="0.60400000000000009"/>
    <n v="0.90599999999999992"/>
    <n v="3.02"/>
  </r>
  <r>
    <d v="2025-09-23T05:34:09"/>
    <n v="444645264"/>
    <s v="GOLD#"/>
    <s v="sell"/>
    <s v="0.01"/>
    <n v="3742.56"/>
    <n v="3744.76"/>
    <n v="3741.06"/>
    <s v="2025.09.23 05:47:51"/>
    <n v="3741.02"/>
    <n v="0"/>
    <n v="0"/>
    <n v="1.54"/>
    <x v="1"/>
    <d v="2025-09-23T00:00:00"/>
    <s v="05"/>
    <x v="18"/>
    <s v="Tue"/>
    <d v="2025-09-23T05:34:09"/>
    <x v="1485"/>
    <x v="5"/>
    <x v="13"/>
    <x v="5"/>
    <n v="0.15400000000000003"/>
    <n v="0.30800000000000005"/>
    <n v="0.46199999999999997"/>
    <n v="-3"/>
  </r>
  <r>
    <d v="2025-09-23T05:34:10"/>
    <n v="444645266"/>
    <s v="GOLD#"/>
    <s v="sell"/>
    <s v="0.01"/>
    <n v="3742.56"/>
    <n v="3741.35"/>
    <n v="3739.56"/>
    <s v="2025.09.23 05:51:48"/>
    <n v="3739.54"/>
    <n v="0"/>
    <n v="0"/>
    <n v="3.02"/>
    <x v="1"/>
    <d v="2025-09-23T00:00:00"/>
    <s v="05"/>
    <x v="2"/>
    <s v="Tue"/>
    <d v="2025-09-23T05:34:10"/>
    <x v="1486"/>
    <x v="5"/>
    <x v="13"/>
    <x v="5"/>
    <n v="0.30200000000000005"/>
    <n v="0.60400000000000009"/>
    <n v="0.90599999999999992"/>
    <n v="3.02"/>
  </r>
  <r>
    <d v="2025-09-23T05:39:00"/>
    <n v="444645829"/>
    <s v="GOLD#"/>
    <s v="sell"/>
    <s v="0.01"/>
    <n v="3743.7"/>
    <n v="3742.33"/>
    <n v="3739.21"/>
    <s v="2025.09.23 05:53:54"/>
    <n v="3739.15"/>
    <n v="0"/>
    <n v="0"/>
    <n v="4.55"/>
    <x v="1"/>
    <d v="2025-09-23T00:00:00"/>
    <s v="05"/>
    <x v="21"/>
    <s v="Tue"/>
    <d v="2025-09-23T05:39:00"/>
    <x v="1487"/>
    <x v="5"/>
    <x v="13"/>
    <x v="5"/>
    <n v="0.45500000000000002"/>
    <n v="0.91"/>
    <n v="1.365"/>
    <n v="4.55"/>
  </r>
  <r>
    <d v="2025-09-23T05:39:09"/>
    <n v="444645841"/>
    <s v="GOLD#"/>
    <s v="buy"/>
    <s v="0.01"/>
    <n v="3743.85"/>
    <n v="3740.83"/>
    <m/>
    <s v="2025.09.23 05:47:51"/>
    <n v="3740.79"/>
    <n v="0"/>
    <n v="0"/>
    <n v="-3.06"/>
    <x v="0"/>
    <d v="2025-09-23T00:00:00"/>
    <s v="05"/>
    <x v="14"/>
    <s v="Tue"/>
    <d v="2025-09-23T05:39:09"/>
    <x v="1488"/>
    <x v="5"/>
    <x v="13"/>
    <x v="5"/>
    <n v="-0.30600000000000005"/>
    <n v="-0.6120000000000001"/>
    <n v="-0.91799999999999993"/>
    <n v="-3"/>
  </r>
  <r>
    <d v="2025-09-23T05:39:09"/>
    <n v="444645842"/>
    <s v="GOLD#"/>
    <s v="buy"/>
    <s v="0.01"/>
    <n v="3743.85"/>
    <n v="3740.85"/>
    <m/>
    <s v="2025.09.23 05:47:51"/>
    <n v="3740.79"/>
    <n v="0"/>
    <n v="0"/>
    <n v="-3.06"/>
    <x v="0"/>
    <d v="2025-09-23T00:00:00"/>
    <s v="05"/>
    <x v="15"/>
    <s v="Tue"/>
    <d v="2025-09-23T05:39:09"/>
    <x v="1488"/>
    <x v="5"/>
    <x v="13"/>
    <x v="5"/>
    <n v="-0.30600000000000005"/>
    <n v="-0.6120000000000001"/>
    <n v="-0.91799999999999993"/>
    <n v="-3"/>
  </r>
  <r>
    <d v="2025-09-23T05:50:59"/>
    <n v="444647742"/>
    <s v="GOLD#"/>
    <s v="sell"/>
    <s v="0.01"/>
    <n v="3740.92"/>
    <n v="3738.48"/>
    <m/>
    <s v="2025.09.23 05:56:21"/>
    <n v="3738.51"/>
    <n v="0"/>
    <n v="0"/>
    <n v="2.41"/>
    <x v="1"/>
    <d v="2025-09-23T00:00:00"/>
    <s v="05"/>
    <x v="15"/>
    <s v="Tue"/>
    <d v="2025-09-23T05:50:59"/>
    <x v="1489"/>
    <x v="5"/>
    <x v="13"/>
    <x v="5"/>
    <n v="0.24100000000000002"/>
    <n v="0.48200000000000004"/>
    <n v="0.72299999999999998"/>
    <n v="-3"/>
  </r>
  <r>
    <d v="2025-09-23T05:50:59"/>
    <n v="444647745"/>
    <s v="GOLD#"/>
    <s v="sell"/>
    <s v="0.01"/>
    <n v="3740.91"/>
    <n v="3739.85"/>
    <m/>
    <s v="2025.09.23 05:54:22"/>
    <n v="3739.92"/>
    <n v="0"/>
    <n v="0"/>
    <n v="0.99"/>
    <x v="1"/>
    <d v="2025-09-23T00:00:00"/>
    <s v="05"/>
    <x v="16"/>
    <s v="Tue"/>
    <d v="2025-09-23T05:50:59"/>
    <x v="1489"/>
    <x v="5"/>
    <x v="13"/>
    <x v="5"/>
    <n v="9.9000000000000005E-2"/>
    <n v="0.19800000000000001"/>
    <n v="0.29699999999999999"/>
    <n v="-3"/>
  </r>
  <r>
    <d v="2025-09-23T05:50:59"/>
    <n v="444647746"/>
    <s v="GOLD#"/>
    <s v="sell"/>
    <s v="0.01"/>
    <n v="3740.85"/>
    <n v="3739.76"/>
    <m/>
    <s v="2025.09.23 05:54:22"/>
    <n v="3739.83"/>
    <n v="0"/>
    <n v="0"/>
    <n v="1.02"/>
    <x v="1"/>
    <d v="2025-09-23T00:00:00"/>
    <s v="05"/>
    <x v="14"/>
    <s v="Tue"/>
    <d v="2025-09-23T05:50:59"/>
    <x v="1489"/>
    <x v="5"/>
    <x v="13"/>
    <x v="5"/>
    <n v="0.10200000000000001"/>
    <n v="0.20400000000000001"/>
    <n v="0.30599999999999999"/>
    <n v="-3"/>
  </r>
  <r>
    <d v="2025-09-23T05:52:29"/>
    <n v="444648201"/>
    <s v="GOLD#"/>
    <s v="sell"/>
    <s v="0.01"/>
    <n v="3740.68"/>
    <n v="3743.72"/>
    <n v="3738.52"/>
    <s v="2025.09.23 05:55:40"/>
    <n v="3738.29"/>
    <n v="0"/>
    <n v="0"/>
    <n v="2.39"/>
    <x v="1"/>
    <d v="2025-09-23T00:00:00"/>
    <s v="05"/>
    <x v="17"/>
    <s v="Tue"/>
    <d v="2025-09-23T05:52:29"/>
    <x v="1490"/>
    <x v="5"/>
    <x v="13"/>
    <x v="5"/>
    <n v="0.23900000000000002"/>
    <n v="0.47800000000000004"/>
    <n v="0.71699999999999997"/>
    <n v="-3"/>
  </r>
  <r>
    <d v="2025-09-23T05:52:29"/>
    <n v="444648202"/>
    <s v="GOLD#"/>
    <s v="sell"/>
    <s v="0.01"/>
    <n v="3740.68"/>
    <n v="3739.6"/>
    <n v="3737.68"/>
    <s v="2025.09.23 05:56:07"/>
    <n v="3737.24"/>
    <n v="0"/>
    <n v="0"/>
    <n v="3.44"/>
    <x v="1"/>
    <d v="2025-09-23T00:00:00"/>
    <s v="05"/>
    <x v="19"/>
    <s v="Tue"/>
    <d v="2025-09-23T05:52:29"/>
    <x v="1490"/>
    <x v="5"/>
    <x v="13"/>
    <x v="5"/>
    <n v="0.34400000000000003"/>
    <n v="0.68800000000000006"/>
    <n v="1.032"/>
    <n v="3.44"/>
  </r>
  <r>
    <d v="2025-09-23T05:52:29"/>
    <n v="444648203"/>
    <s v="GOLD#"/>
    <s v="sell"/>
    <s v="0.01"/>
    <n v="3740.67"/>
    <n v="3739.63"/>
    <n v="3737.68"/>
    <s v="2025.09.23 05:56:07"/>
    <n v="3737.24"/>
    <n v="0"/>
    <n v="0"/>
    <n v="3.43"/>
    <x v="1"/>
    <d v="2025-09-23T00:00:00"/>
    <s v="05"/>
    <x v="2"/>
    <s v="Tue"/>
    <d v="2025-09-23T05:52:29"/>
    <x v="1490"/>
    <x v="5"/>
    <x v="13"/>
    <x v="5"/>
    <n v="0.34300000000000003"/>
    <n v="0.68600000000000005"/>
    <n v="1.0289999999999999"/>
    <n v="3.43"/>
  </r>
  <r>
    <d v="2025-09-23T05:52:29"/>
    <n v="444648204"/>
    <s v="GOLD#"/>
    <s v="sell"/>
    <s v="0.01"/>
    <n v="3740.67"/>
    <n v="3740.75"/>
    <n v="3739.18"/>
    <s v="2025.09.23 05:53:54"/>
    <n v="3739.15"/>
    <n v="0"/>
    <n v="0"/>
    <n v="1.52"/>
    <x v="1"/>
    <d v="2025-09-23T00:00:00"/>
    <s v="05"/>
    <x v="10"/>
    <s v="Tue"/>
    <d v="2025-09-23T05:52:29"/>
    <x v="1490"/>
    <x v="5"/>
    <x v="13"/>
    <x v="5"/>
    <n v="0.15200000000000002"/>
    <n v="0.30400000000000005"/>
    <n v="0.45599999999999996"/>
    <n v="-3"/>
  </r>
  <r>
    <d v="2025-09-23T05:52:30"/>
    <n v="444648206"/>
    <s v="GOLD#"/>
    <s v="sell"/>
    <s v="0.01"/>
    <n v="3740.66"/>
    <n v="3740.75"/>
    <n v="3739.18"/>
    <s v="2025.09.23 05:53:54"/>
    <n v="3739.15"/>
    <n v="0"/>
    <n v="0"/>
    <n v="1.51"/>
    <x v="1"/>
    <d v="2025-09-23T00:00:00"/>
    <s v="05"/>
    <x v="20"/>
    <s v="Tue"/>
    <d v="2025-09-23T05:52:30"/>
    <x v="1491"/>
    <x v="5"/>
    <x v="13"/>
    <x v="5"/>
    <n v="0.15100000000000002"/>
    <n v="0.30200000000000005"/>
    <n v="0.45299999999999996"/>
    <n v="-3"/>
  </r>
  <r>
    <d v="2025-09-23T05:52:30"/>
    <n v="444648207"/>
    <s v="GOLD#"/>
    <s v="sell"/>
    <s v="0.01"/>
    <n v="3740.71"/>
    <n v="3740.76"/>
    <n v="3739.18"/>
    <s v="2025.09.23 05:53:54"/>
    <n v="3739.15"/>
    <n v="0"/>
    <n v="0"/>
    <n v="1.56"/>
    <x v="1"/>
    <d v="2025-09-23T00:00:00"/>
    <s v="05"/>
    <x v="11"/>
    <s v="Tue"/>
    <d v="2025-09-23T05:52:30"/>
    <x v="1491"/>
    <x v="5"/>
    <x v="13"/>
    <x v="5"/>
    <n v="0.15600000000000003"/>
    <n v="0.31200000000000006"/>
    <n v="0.46799999999999997"/>
    <n v="-3"/>
  </r>
  <r>
    <d v="2025-09-23T05:52:30"/>
    <n v="444648208"/>
    <s v="GOLD#"/>
    <s v="sell"/>
    <s v="0.01"/>
    <n v="3740.79"/>
    <n v="3740.43"/>
    <n v="3737.68"/>
    <s v="2025.09.23 05:55:16"/>
    <n v="3740.48"/>
    <n v="0"/>
    <n v="0"/>
    <n v="0.31"/>
    <x v="1"/>
    <d v="2025-09-23T00:00:00"/>
    <s v="05"/>
    <x v="0"/>
    <s v="Tue"/>
    <d v="2025-09-23T05:52:30"/>
    <x v="1491"/>
    <x v="5"/>
    <x v="13"/>
    <x v="5"/>
    <n v="3.1E-2"/>
    <n v="6.2E-2"/>
    <n v="9.2999999999999999E-2"/>
    <n v="-3"/>
  </r>
  <r>
    <d v="2025-09-23T05:52:30"/>
    <n v="444648209"/>
    <s v="GOLD#"/>
    <s v="sell"/>
    <s v="0.01"/>
    <n v="3740.79"/>
    <n v="3740.75"/>
    <n v="3739.18"/>
    <s v="2025.09.23 05:53:54"/>
    <n v="3739.15"/>
    <n v="0"/>
    <n v="0"/>
    <n v="1.64"/>
    <x v="1"/>
    <d v="2025-09-23T00:00:00"/>
    <s v="05"/>
    <x v="6"/>
    <s v="Tue"/>
    <d v="2025-09-23T05:52:30"/>
    <x v="1491"/>
    <x v="5"/>
    <x v="13"/>
    <x v="5"/>
    <n v="0.16400000000000001"/>
    <n v="0.32800000000000001"/>
    <n v="0.49199999999999994"/>
    <n v="-3"/>
  </r>
  <r>
    <d v="2025-09-23T05:52:30"/>
    <n v="444648210"/>
    <s v="GOLD#"/>
    <s v="sell"/>
    <s v="0.01"/>
    <n v="3740.79"/>
    <n v="3742.88"/>
    <n v="3739.18"/>
    <s v="2025.09.23 05:53:54"/>
    <n v="3739.15"/>
    <n v="0"/>
    <n v="0"/>
    <n v="1.64"/>
    <x v="1"/>
    <d v="2025-09-23T00:00:00"/>
    <s v="05"/>
    <x v="18"/>
    <s v="Tue"/>
    <d v="2025-09-23T05:52:30"/>
    <x v="1491"/>
    <x v="5"/>
    <x v="13"/>
    <x v="5"/>
    <n v="0.16400000000000001"/>
    <n v="0.32800000000000001"/>
    <n v="0.49199999999999994"/>
    <n v="-3"/>
  </r>
  <r>
    <d v="2025-09-23T05:52:31"/>
    <n v="444648211"/>
    <s v="GOLD#"/>
    <s v="sell"/>
    <s v="0.01"/>
    <n v="3740.79"/>
    <n v="3740.42"/>
    <n v="3737.18"/>
    <s v="2025.09.23 05:55:16"/>
    <n v="3740.42"/>
    <n v="0"/>
    <n v="0"/>
    <n v="0.37"/>
    <x v="1"/>
    <d v="2025-09-23T00:00:00"/>
    <s v="05"/>
    <x v="1"/>
    <s v="Tue"/>
    <d v="2025-09-23T05:52:31"/>
    <x v="1492"/>
    <x v="5"/>
    <x v="13"/>
    <x v="5"/>
    <n v="3.6999999999999998E-2"/>
    <n v="7.3999999999999996E-2"/>
    <n v="0.111"/>
    <n v="-3"/>
  </r>
  <r>
    <d v="2025-09-23T05:54:29"/>
    <n v="444649160"/>
    <s v="GOLD#"/>
    <s v="sell"/>
    <s v="0.01"/>
    <n v="3739.83"/>
    <n v="3738.58"/>
    <m/>
    <s v="2025.09.23 05:56:21"/>
    <n v="3738.64"/>
    <n v="0"/>
    <n v="0"/>
    <n v="1.19"/>
    <x v="1"/>
    <d v="2025-09-23T00:00:00"/>
    <s v="05"/>
    <x v="14"/>
    <s v="Tue"/>
    <d v="2025-09-23T05:54:29"/>
    <x v="1493"/>
    <x v="5"/>
    <x v="13"/>
    <x v="5"/>
    <n v="0.11899999999999999"/>
    <n v="0.23799999999999999"/>
    <n v="0.35699999999999998"/>
    <n v="-3"/>
  </r>
  <r>
    <d v="2025-09-23T05:54:29"/>
    <n v="444649161"/>
    <s v="GOLD#"/>
    <s v="sell"/>
    <s v="0.01"/>
    <n v="3739.75"/>
    <n v="3738.34"/>
    <m/>
    <s v="2025.09.23 05:56:20"/>
    <n v="3738.36"/>
    <n v="0"/>
    <n v="0"/>
    <n v="1.39"/>
    <x v="1"/>
    <d v="2025-09-23T00:00:00"/>
    <s v="05"/>
    <x v="16"/>
    <s v="Tue"/>
    <d v="2025-09-23T05:54:29"/>
    <x v="1493"/>
    <x v="5"/>
    <x v="13"/>
    <x v="5"/>
    <n v="0.13899999999999998"/>
    <n v="0.27799999999999997"/>
    <n v="0.41699999999999998"/>
    <n v="-3"/>
  </r>
  <r>
    <d v="2025-09-23T05:55:09"/>
    <n v="444649651"/>
    <s v="GOLD#"/>
    <s v="sell"/>
    <s v="0.01"/>
    <n v="3739.85"/>
    <n v="3742.05"/>
    <n v="3738.35"/>
    <s v="2025.09.23 05:55:40"/>
    <n v="3738.29"/>
    <n v="0"/>
    <n v="0"/>
    <n v="1.56"/>
    <x v="1"/>
    <d v="2025-09-23T00:00:00"/>
    <s v="05"/>
    <x v="18"/>
    <s v="Tue"/>
    <d v="2025-09-23T05:55:09"/>
    <x v="1494"/>
    <x v="5"/>
    <x v="13"/>
    <x v="5"/>
    <n v="0.15600000000000003"/>
    <n v="0.31200000000000006"/>
    <n v="0.46799999999999997"/>
    <n v="-3"/>
  </r>
  <r>
    <d v="2025-09-23T05:55:09"/>
    <n v="444649653"/>
    <s v="GOLD#"/>
    <s v="sell"/>
    <s v="0.01"/>
    <n v="3739.85"/>
    <n v="3742.85"/>
    <n v="3738.35"/>
    <s v="2025.09.23 05:55:40"/>
    <n v="3738.29"/>
    <n v="0"/>
    <n v="0"/>
    <n v="1.56"/>
    <x v="1"/>
    <d v="2025-09-23T00:00:00"/>
    <s v="05"/>
    <x v="20"/>
    <s v="Tue"/>
    <d v="2025-09-23T05:55:09"/>
    <x v="1494"/>
    <x v="5"/>
    <x v="13"/>
    <x v="5"/>
    <n v="0.15600000000000003"/>
    <n v="0.31200000000000006"/>
    <n v="0.46799999999999997"/>
    <n v="-3"/>
  </r>
  <r>
    <d v="2025-09-23T05:55:09"/>
    <n v="444649655"/>
    <s v="GOLD#"/>
    <s v="sell"/>
    <s v="0.01"/>
    <n v="3739.85"/>
    <n v="3742.85"/>
    <n v="3738.35"/>
    <s v="2025.09.23 05:55:40"/>
    <n v="3738.29"/>
    <n v="0"/>
    <n v="0"/>
    <n v="1.56"/>
    <x v="1"/>
    <d v="2025-09-23T00:00:00"/>
    <s v="05"/>
    <x v="6"/>
    <s v="Tue"/>
    <d v="2025-09-23T05:55:09"/>
    <x v="1494"/>
    <x v="5"/>
    <x v="13"/>
    <x v="5"/>
    <n v="0.15600000000000003"/>
    <n v="0.31200000000000006"/>
    <n v="0.46799999999999997"/>
    <n v="-3"/>
  </r>
  <r>
    <d v="2025-09-23T05:55:09"/>
    <n v="444649657"/>
    <s v="GOLD#"/>
    <s v="sell"/>
    <s v="0.01"/>
    <n v="3739.85"/>
    <n v="3741.35"/>
    <n v="3738.35"/>
    <s v="2025.09.23 05:55:40"/>
    <n v="3738.29"/>
    <n v="0"/>
    <n v="0"/>
    <n v="1.56"/>
    <x v="1"/>
    <d v="2025-09-23T00:00:00"/>
    <s v="05"/>
    <x v="11"/>
    <s v="Tue"/>
    <d v="2025-09-23T05:55:09"/>
    <x v="1494"/>
    <x v="5"/>
    <x v="13"/>
    <x v="5"/>
    <n v="0.15600000000000003"/>
    <n v="0.31200000000000006"/>
    <n v="0.46799999999999997"/>
    <n v="-3"/>
  </r>
  <r>
    <d v="2025-09-23T05:55:09"/>
    <n v="444649658"/>
    <s v="GOLD#"/>
    <s v="sell"/>
    <s v="0.01"/>
    <n v="3739.85"/>
    <n v="3742.85"/>
    <n v="3738.35"/>
    <s v="2025.09.23 05:55:40"/>
    <n v="3738.29"/>
    <n v="0"/>
    <n v="0"/>
    <n v="1.56"/>
    <x v="1"/>
    <d v="2025-09-23T00:00:00"/>
    <s v="05"/>
    <x v="10"/>
    <s v="Tue"/>
    <d v="2025-09-23T05:55:09"/>
    <x v="1494"/>
    <x v="5"/>
    <x v="13"/>
    <x v="5"/>
    <n v="0.15600000000000003"/>
    <n v="0.31200000000000006"/>
    <n v="0.46799999999999997"/>
    <n v="-3"/>
  </r>
  <r>
    <d v="2025-09-23T05:55:19"/>
    <n v="444649672"/>
    <s v="GOLD#"/>
    <s v="sell"/>
    <s v="0.01"/>
    <n v="3740.27"/>
    <n v="3739.49"/>
    <n v="3736.76"/>
    <s v="2025.09.23 05:56:36"/>
    <n v="3739.51"/>
    <n v="0"/>
    <n v="0"/>
    <n v="0.76"/>
    <x v="1"/>
    <d v="2025-09-23T00:00:00"/>
    <s v="05"/>
    <x v="1"/>
    <s v="Tue"/>
    <d v="2025-09-23T05:55:19"/>
    <x v="1495"/>
    <x v="5"/>
    <x v="13"/>
    <x v="5"/>
    <n v="7.6000000000000012E-2"/>
    <n v="0.15200000000000002"/>
    <n v="0.22799999999999998"/>
    <n v="-3"/>
  </r>
  <r>
    <d v="2025-09-23T05:55:19"/>
    <n v="444649673"/>
    <s v="GOLD#"/>
    <s v="sell"/>
    <s v="0.01"/>
    <n v="3740.27"/>
    <n v="3739.64"/>
    <n v="3737.27"/>
    <s v="2025.09.23 05:56:07"/>
    <n v="3737.24"/>
    <n v="0"/>
    <n v="0"/>
    <n v="3.03"/>
    <x v="1"/>
    <d v="2025-09-23T00:00:00"/>
    <s v="05"/>
    <x v="0"/>
    <s v="Tue"/>
    <d v="2025-09-23T05:55:19"/>
    <x v="1495"/>
    <x v="5"/>
    <x v="13"/>
    <x v="5"/>
    <n v="0.30299999999999999"/>
    <n v="0.60599999999999998"/>
    <n v="0.90899999999999992"/>
    <n v="3.03"/>
  </r>
  <r>
    <d v="2025-09-23T05:56:39"/>
    <n v="444650547"/>
    <s v="GOLD#"/>
    <s v="sell"/>
    <s v="0.01"/>
    <n v="3739.21"/>
    <n v="3742.42"/>
    <n v="3737.22"/>
    <s v="2025.09.23 06:00:58"/>
    <n v="3742.48"/>
    <n v="0"/>
    <n v="0"/>
    <n v="-3.27"/>
    <x v="0"/>
    <d v="2025-09-23T00:00:00"/>
    <s v="05"/>
    <x v="17"/>
    <s v="Tue"/>
    <d v="2025-09-23T05:56:39"/>
    <x v="1496"/>
    <x v="5"/>
    <x v="13"/>
    <x v="5"/>
    <n v="-0.32700000000000001"/>
    <n v="-0.65400000000000003"/>
    <n v="-0.98099999999999998"/>
    <n v="-3"/>
  </r>
  <r>
    <d v="2025-09-23T05:56:39"/>
    <n v="444650550"/>
    <s v="GOLD#"/>
    <s v="sell"/>
    <s v="0.01"/>
    <n v="3739.22"/>
    <n v="3742.21"/>
    <n v="3735.71"/>
    <s v="2025.09.23 05:57:57"/>
    <n v="3742.25"/>
    <n v="0"/>
    <n v="0"/>
    <n v="-3.03"/>
    <x v="0"/>
    <d v="2025-09-23T00:00:00"/>
    <s v="05"/>
    <x v="12"/>
    <s v="Tue"/>
    <d v="2025-09-23T05:56:39"/>
    <x v="1496"/>
    <x v="5"/>
    <x v="13"/>
    <x v="5"/>
    <n v="-0.30299999999999999"/>
    <n v="-0.60599999999999998"/>
    <n v="-0.90899999999999992"/>
    <n v="-3"/>
  </r>
  <r>
    <d v="2025-09-23T05:56:39"/>
    <n v="444650554"/>
    <s v="GOLD#"/>
    <s v="sell"/>
    <s v="0.01"/>
    <n v="3739.22"/>
    <n v="3742.21"/>
    <n v="3737.71"/>
    <s v="2025.09.23 05:57:57"/>
    <n v="3742.25"/>
    <n v="0"/>
    <n v="0"/>
    <n v="-3.03"/>
    <x v="0"/>
    <d v="2025-09-23T00:00:00"/>
    <s v="05"/>
    <x v="20"/>
    <s v="Tue"/>
    <d v="2025-09-23T05:56:39"/>
    <x v="1496"/>
    <x v="5"/>
    <x v="13"/>
    <x v="5"/>
    <n v="-0.30299999999999999"/>
    <n v="-0.60599999999999998"/>
    <n v="-0.90899999999999992"/>
    <n v="-3"/>
  </r>
  <r>
    <d v="2025-09-23T05:56:40"/>
    <n v="444650556"/>
    <s v="GOLD#"/>
    <s v="sell"/>
    <s v="0.01"/>
    <n v="3739.31"/>
    <n v="3740.71"/>
    <n v="3737.71"/>
    <s v="2025.09.23 05:57:16"/>
    <n v="3740.73"/>
    <n v="0"/>
    <n v="0"/>
    <n v="-1.42"/>
    <x v="0"/>
    <d v="2025-09-23T00:00:00"/>
    <s v="05"/>
    <x v="11"/>
    <s v="Tue"/>
    <d v="2025-09-23T05:56:40"/>
    <x v="1497"/>
    <x v="5"/>
    <x v="13"/>
    <x v="5"/>
    <n v="-0.14199999999999999"/>
    <n v="-0.28399999999999997"/>
    <n v="-0.42599999999999999"/>
    <n v="-3"/>
  </r>
  <r>
    <d v="2025-09-23T05:56:40"/>
    <n v="444650558"/>
    <s v="GOLD#"/>
    <s v="sell"/>
    <s v="0.01"/>
    <n v="3739.28"/>
    <n v="3742.21"/>
    <n v="3737.71"/>
    <s v="2025.09.23 05:57:57"/>
    <n v="3742.25"/>
    <n v="0"/>
    <n v="0"/>
    <n v="-2.97"/>
    <x v="0"/>
    <d v="2025-09-23T00:00:00"/>
    <s v="05"/>
    <x v="6"/>
    <s v="Tue"/>
    <d v="2025-09-23T05:56:40"/>
    <x v="1497"/>
    <x v="5"/>
    <x v="13"/>
    <x v="5"/>
    <n v="-0.29700000000000004"/>
    <n v="-0.59400000000000008"/>
    <n v="-0.89100000000000001"/>
    <n v="-3"/>
  </r>
  <r>
    <d v="2025-09-23T05:56:40"/>
    <n v="444650565"/>
    <s v="GOLD#"/>
    <s v="sell"/>
    <s v="0.01"/>
    <n v="3739.3"/>
    <n v="3741.41"/>
    <n v="3736.21"/>
    <s v="2025.09.23 05:57:27"/>
    <n v="3741.47"/>
    <n v="0"/>
    <n v="0"/>
    <n v="-2.17"/>
    <x v="0"/>
    <d v="2025-09-23T00:00:00"/>
    <s v="05"/>
    <x v="19"/>
    <s v="Tue"/>
    <d v="2025-09-23T05:56:40"/>
    <x v="1497"/>
    <x v="5"/>
    <x v="13"/>
    <x v="5"/>
    <n v="-0.217"/>
    <n v="-0.434"/>
    <n v="-0.65099999999999991"/>
    <n v="-3"/>
  </r>
  <r>
    <d v="2025-09-23T05:56:40"/>
    <n v="444650572"/>
    <s v="GOLD#"/>
    <s v="sell"/>
    <s v="0.01"/>
    <n v="3739.25"/>
    <n v="3741.41"/>
    <n v="3737.71"/>
    <s v="2025.09.23 05:57:27"/>
    <n v="3741.47"/>
    <n v="0"/>
    <n v="0"/>
    <n v="-2.2200000000000002"/>
    <x v="0"/>
    <d v="2025-09-23T00:00:00"/>
    <s v="05"/>
    <x v="18"/>
    <s v="Tue"/>
    <d v="2025-09-23T05:56:40"/>
    <x v="1497"/>
    <x v="5"/>
    <x v="13"/>
    <x v="5"/>
    <n v="-0.22200000000000003"/>
    <n v="-0.44400000000000006"/>
    <n v="-0.66600000000000004"/>
    <n v="-3"/>
  </r>
  <r>
    <d v="2025-09-23T05:56:41"/>
    <n v="444650576"/>
    <s v="GOLD#"/>
    <s v="sell"/>
    <s v="0.01"/>
    <n v="3739.3"/>
    <n v="3742.21"/>
    <n v="3737.71"/>
    <s v="2025.09.23 05:57:57"/>
    <n v="3742.25"/>
    <n v="0"/>
    <n v="0"/>
    <n v="-2.95"/>
    <x v="0"/>
    <d v="2025-09-23T00:00:00"/>
    <s v="05"/>
    <x v="10"/>
    <s v="Tue"/>
    <d v="2025-09-23T05:56:41"/>
    <x v="1498"/>
    <x v="5"/>
    <x v="13"/>
    <x v="5"/>
    <n v="-0.29500000000000004"/>
    <n v="-0.59000000000000008"/>
    <n v="-0.88500000000000001"/>
    <n v="-3"/>
  </r>
  <r>
    <d v="2025-09-23T05:56:41"/>
    <n v="444650579"/>
    <s v="GOLD#"/>
    <s v="sell"/>
    <s v="0.01"/>
    <n v="3739.34"/>
    <n v="3741.71"/>
    <n v="3736.21"/>
    <s v="2025.09.23 05:57:48"/>
    <n v="3741.71"/>
    <n v="0"/>
    <n v="0"/>
    <n v="-2.37"/>
    <x v="0"/>
    <d v="2025-09-23T00:00:00"/>
    <s v="05"/>
    <x v="2"/>
    <s v="Tue"/>
    <d v="2025-09-23T05:56:41"/>
    <x v="1498"/>
    <x v="5"/>
    <x v="13"/>
    <x v="5"/>
    <n v="-0.23700000000000002"/>
    <n v="-0.47400000000000003"/>
    <n v="-0.71099999999999997"/>
    <n v="-3"/>
  </r>
  <r>
    <d v="2025-09-23T05:56:49"/>
    <n v="444650669"/>
    <s v="GOLD#"/>
    <s v="sell"/>
    <s v="0.01"/>
    <n v="3739.52"/>
    <n v="3742.38"/>
    <n v="3736.38"/>
    <s v="2025.09.23 06:00:56"/>
    <n v="3742.41"/>
    <n v="0"/>
    <n v="0"/>
    <n v="-2.89"/>
    <x v="0"/>
    <d v="2025-09-23T00:00:00"/>
    <s v="05"/>
    <x v="0"/>
    <s v="Tue"/>
    <d v="2025-09-23T05:56:49"/>
    <x v="1499"/>
    <x v="5"/>
    <x v="13"/>
    <x v="5"/>
    <n v="-0.28900000000000003"/>
    <n v="-0.57800000000000007"/>
    <n v="-0.86699999999999999"/>
    <n v="-3"/>
  </r>
  <r>
    <d v="2025-09-23T05:56:49"/>
    <n v="444650672"/>
    <s v="GOLD#"/>
    <s v="sell"/>
    <s v="0.01"/>
    <n v="3739.47"/>
    <n v="3742.52"/>
    <n v="3736.02"/>
    <s v="2025.09.23 06:20:10"/>
    <n v="3742.72"/>
    <n v="0"/>
    <n v="0"/>
    <n v="-3.25"/>
    <x v="0"/>
    <d v="2025-09-23T00:00:00"/>
    <s v="05"/>
    <x v="1"/>
    <s v="Tue"/>
    <d v="2025-09-23T05:56:49"/>
    <x v="1499"/>
    <x v="5"/>
    <x v="13"/>
    <x v="5"/>
    <n v="-0.32500000000000001"/>
    <n v="-0.65"/>
    <n v="-0.97499999999999998"/>
    <n v="-3"/>
  </r>
  <r>
    <d v="2025-09-23T05:57:59"/>
    <n v="444651322"/>
    <s v="GOLD#"/>
    <s v="sell"/>
    <s v="0.01"/>
    <n v="3742.15"/>
    <n v="3745.13"/>
    <m/>
    <s v="2025.09.23 06:47:50"/>
    <n v="3745.14"/>
    <n v="0"/>
    <n v="0"/>
    <n v="-2.99"/>
    <x v="0"/>
    <d v="2025-09-23T00:00:00"/>
    <s v="05"/>
    <x v="23"/>
    <s v="Tue"/>
    <d v="2025-09-23T05:57:59"/>
    <x v="1500"/>
    <x v="5"/>
    <x v="13"/>
    <x v="5"/>
    <n v="-0.29900000000000004"/>
    <n v="-0.59800000000000009"/>
    <n v="-0.89700000000000002"/>
    <n v="-3"/>
  </r>
  <r>
    <d v="2025-09-23T05:57:59"/>
    <n v="444651323"/>
    <s v="GOLD#"/>
    <s v="sell"/>
    <s v="0.01"/>
    <n v="3742.15"/>
    <n v="3745.15"/>
    <n v="3737.65"/>
    <s v="2025.09.23 06:47:53"/>
    <n v="3745.17"/>
    <n v="0"/>
    <n v="0"/>
    <n v="-3.02"/>
    <x v="0"/>
    <d v="2025-09-23T00:00:00"/>
    <s v="05"/>
    <x v="21"/>
    <s v="Tue"/>
    <d v="2025-09-23T05:57:59"/>
    <x v="1500"/>
    <x v="5"/>
    <x v="13"/>
    <x v="5"/>
    <n v="-0.30200000000000005"/>
    <n v="-0.60400000000000009"/>
    <n v="-0.90599999999999992"/>
    <n v="-3"/>
  </r>
  <r>
    <d v="2025-09-23T05:58:00"/>
    <n v="444651324"/>
    <s v="GOLD#"/>
    <s v="sell"/>
    <s v="0.01"/>
    <n v="3742.12"/>
    <n v="3745.15"/>
    <n v="3736.15"/>
    <s v="2025.09.23 06:47:53"/>
    <n v="3745.17"/>
    <n v="0"/>
    <n v="0"/>
    <n v="-3.05"/>
    <x v="0"/>
    <d v="2025-09-23T00:00:00"/>
    <s v="05"/>
    <x v="24"/>
    <s v="Tue"/>
    <d v="2025-09-23T05:58:00"/>
    <x v="1501"/>
    <x v="5"/>
    <x v="13"/>
    <x v="5"/>
    <n v="-0.30499999999999999"/>
    <n v="-0.61"/>
    <n v="-0.91499999999999992"/>
    <n v="-3"/>
  </r>
  <r>
    <d v="2025-09-23T06:00:09"/>
    <n v="444651748"/>
    <s v="GOLD#"/>
    <s v="sell"/>
    <s v="0.01"/>
    <n v="3741.49"/>
    <n v="3744.49"/>
    <n v="3735.49"/>
    <s v="2025.09.23 06:23:00"/>
    <n v="3744.65"/>
    <n v="0"/>
    <n v="0"/>
    <n v="-3.16"/>
    <x v="0"/>
    <d v="2025-09-23T00:00:00"/>
    <s v="06"/>
    <x v="22"/>
    <s v="Tue"/>
    <d v="2025-09-23T06:00:09"/>
    <x v="1502"/>
    <x v="5"/>
    <x v="14"/>
    <x v="5"/>
    <n v="-0.31600000000000006"/>
    <n v="-0.63200000000000012"/>
    <n v="-0.94799999999999995"/>
    <n v="-3"/>
  </r>
  <r>
    <d v="2025-09-23T06:01:19"/>
    <n v="444652016"/>
    <s v="GOLD#"/>
    <s v="buy"/>
    <s v="0.01"/>
    <n v="3741.8"/>
    <n v="3744.51"/>
    <m/>
    <s v="2025.09.23 06:48:26"/>
    <n v="3744.47"/>
    <n v="0"/>
    <n v="0"/>
    <n v="2.67"/>
    <x v="1"/>
    <d v="2025-09-23T00:00:00"/>
    <s v="06"/>
    <x v="15"/>
    <s v="Tue"/>
    <d v="2025-09-23T06:01:19"/>
    <x v="1503"/>
    <x v="5"/>
    <x v="14"/>
    <x v="5"/>
    <n v="0.26700000000000002"/>
    <n v="0.53400000000000003"/>
    <n v="0.80099999999999993"/>
    <n v="-3"/>
  </r>
  <r>
    <d v="2025-09-23T06:01:19"/>
    <n v="444652017"/>
    <s v="GOLD#"/>
    <s v="buy"/>
    <s v="0.01"/>
    <n v="3741.85"/>
    <n v="3742.85"/>
    <m/>
    <s v="2025.09.23 06:23:17"/>
    <n v="3742.76"/>
    <n v="0"/>
    <n v="0"/>
    <n v="0.91"/>
    <x v="1"/>
    <d v="2025-09-23T00:00:00"/>
    <s v="06"/>
    <x v="14"/>
    <s v="Tue"/>
    <d v="2025-09-23T06:01:19"/>
    <x v="1503"/>
    <x v="5"/>
    <x v="14"/>
    <x v="5"/>
    <n v="9.1000000000000011E-2"/>
    <n v="0.18200000000000002"/>
    <n v="0.27300000000000002"/>
    <n v="-3"/>
  </r>
  <r>
    <d v="2025-09-23T06:06:29"/>
    <n v="444653226"/>
    <s v="GOLD#"/>
    <s v="sell"/>
    <s v="0.01"/>
    <n v="3740.59"/>
    <n v="3743.59"/>
    <n v="3737.09"/>
    <s v="2025.09.23 06:22:57"/>
    <n v="3743.67"/>
    <n v="0"/>
    <n v="0"/>
    <n v="-3.08"/>
    <x v="0"/>
    <d v="2025-09-23T00:00:00"/>
    <s v="06"/>
    <x v="9"/>
    <s v="Tue"/>
    <d v="2025-09-23T06:06:29"/>
    <x v="1504"/>
    <x v="5"/>
    <x v="14"/>
    <x v="5"/>
    <n v="-0.30800000000000005"/>
    <n v="-0.6160000000000001"/>
    <n v="-0.92399999999999993"/>
    <n v="-3"/>
  </r>
  <r>
    <d v="2025-09-23T06:09:09"/>
    <n v="444654024"/>
    <s v="GOLD#"/>
    <s v="sell"/>
    <s v="0.01"/>
    <n v="3739.34"/>
    <n v="3742.34"/>
    <m/>
    <s v="2025.09.23 06:20:10"/>
    <n v="3742.38"/>
    <n v="0"/>
    <n v="0"/>
    <n v="-3.04"/>
    <x v="0"/>
    <d v="2025-09-23T00:00:00"/>
    <s v="06"/>
    <x v="16"/>
    <s v="Tue"/>
    <d v="2025-09-23T06:09:09"/>
    <x v="1505"/>
    <x v="5"/>
    <x v="14"/>
    <x v="5"/>
    <n v="-0.30400000000000005"/>
    <n v="-0.6080000000000001"/>
    <n v="-0.91199999999999992"/>
    <n v="-3"/>
  </r>
  <r>
    <d v="2025-09-23T06:09:19"/>
    <n v="444654056"/>
    <s v="GOLD#"/>
    <s v="sell"/>
    <s v="0.01"/>
    <n v="3739.62"/>
    <n v="3741.82"/>
    <n v="3738.12"/>
    <s v="2025.09.23 06:10:11"/>
    <n v="3741.91"/>
    <n v="0"/>
    <n v="0"/>
    <n v="-2.29"/>
    <x v="0"/>
    <d v="2025-09-23T00:00:00"/>
    <s v="06"/>
    <x v="18"/>
    <s v="Tue"/>
    <d v="2025-09-23T06:09:19"/>
    <x v="1506"/>
    <x v="5"/>
    <x v="14"/>
    <x v="5"/>
    <n v="-0.22900000000000001"/>
    <n v="-0.45800000000000002"/>
    <n v="-0.68699999999999994"/>
    <n v="-3"/>
  </r>
  <r>
    <d v="2025-09-23T06:09:19"/>
    <n v="444654059"/>
    <s v="GOLD#"/>
    <s v="sell"/>
    <s v="0.01"/>
    <n v="3739.61"/>
    <n v="3742.62"/>
    <n v="3738.12"/>
    <s v="2025.09.23 06:20:10"/>
    <n v="3742.72"/>
    <n v="0"/>
    <n v="0"/>
    <n v="-3.11"/>
    <x v="0"/>
    <d v="2025-09-23T00:00:00"/>
    <s v="06"/>
    <x v="6"/>
    <s v="Tue"/>
    <d v="2025-09-23T06:09:19"/>
    <x v="1506"/>
    <x v="5"/>
    <x v="14"/>
    <x v="5"/>
    <n v="-0.311"/>
    <n v="-0.622"/>
    <n v="-0.93299999999999994"/>
    <n v="-3"/>
  </r>
  <r>
    <d v="2025-09-23T06:09:19"/>
    <n v="444654060"/>
    <s v="GOLD#"/>
    <s v="sell"/>
    <s v="0.01"/>
    <n v="3739.56"/>
    <n v="3741.82"/>
    <n v="3736.62"/>
    <s v="2025.09.23 06:10:11"/>
    <n v="3741.91"/>
    <n v="0"/>
    <n v="0"/>
    <n v="-2.35"/>
    <x v="0"/>
    <d v="2025-09-23T00:00:00"/>
    <s v="06"/>
    <x v="19"/>
    <s v="Tue"/>
    <d v="2025-09-23T06:09:19"/>
    <x v="1506"/>
    <x v="5"/>
    <x v="14"/>
    <x v="5"/>
    <n v="-0.23500000000000001"/>
    <n v="-0.47000000000000003"/>
    <n v="-0.70499999999999996"/>
    <n v="-3"/>
  </r>
  <r>
    <d v="2025-09-23T06:09:19"/>
    <n v="444654061"/>
    <s v="GOLD#"/>
    <s v="sell"/>
    <s v="0.01"/>
    <n v="3739.6"/>
    <n v="3742.62"/>
    <n v="3737.42"/>
    <s v="2025.09.23 06:20:10"/>
    <n v="3742.72"/>
    <n v="0"/>
    <n v="0"/>
    <n v="-3.12"/>
    <x v="0"/>
    <d v="2025-09-23T00:00:00"/>
    <s v="06"/>
    <x v="17"/>
    <s v="Tue"/>
    <d v="2025-09-23T06:09:19"/>
    <x v="1506"/>
    <x v="5"/>
    <x v="14"/>
    <x v="5"/>
    <n v="-0.31200000000000006"/>
    <n v="-0.62400000000000011"/>
    <n v="-0.93599999999999994"/>
    <n v="-3"/>
  </r>
  <r>
    <d v="2025-09-23T06:09:19"/>
    <n v="444654062"/>
    <s v="GOLD#"/>
    <s v="sell"/>
    <s v="0.01"/>
    <n v="3739.81"/>
    <n v="3742.12"/>
    <n v="3736.62"/>
    <s v="2025.09.23 06:10:34"/>
    <n v="3742.12"/>
    <n v="0"/>
    <n v="0"/>
    <n v="-2.31"/>
    <x v="0"/>
    <d v="2025-09-23T00:00:00"/>
    <s v="06"/>
    <x v="2"/>
    <s v="Tue"/>
    <d v="2025-09-23T06:09:19"/>
    <x v="1506"/>
    <x v="5"/>
    <x v="14"/>
    <x v="5"/>
    <n v="-0.23100000000000001"/>
    <n v="-0.46200000000000002"/>
    <n v="-0.69299999999999995"/>
    <n v="-3"/>
  </r>
  <r>
    <d v="2025-09-23T06:09:20"/>
    <n v="444654065"/>
    <s v="GOLD#"/>
    <s v="sell"/>
    <s v="0.01"/>
    <n v="3739.81"/>
    <n v="3742.62"/>
    <n v="3738.12"/>
    <s v="2025.09.23 06:20:10"/>
    <n v="3742.72"/>
    <n v="0"/>
    <n v="0"/>
    <n v="-2.91"/>
    <x v="0"/>
    <d v="2025-09-23T00:00:00"/>
    <s v="06"/>
    <x v="20"/>
    <s v="Tue"/>
    <d v="2025-09-23T06:09:20"/>
    <x v="1507"/>
    <x v="5"/>
    <x v="14"/>
    <x v="5"/>
    <n v="-0.29100000000000004"/>
    <n v="-0.58200000000000007"/>
    <n v="-0.873"/>
    <n v="-3"/>
  </r>
  <r>
    <d v="2025-09-23T06:09:20"/>
    <n v="444654068"/>
    <s v="GOLD#"/>
    <s v="sell"/>
    <s v="0.01"/>
    <n v="3739.81"/>
    <n v="3742.62"/>
    <n v="3736.62"/>
    <s v="2025.09.23 06:20:10"/>
    <n v="3742.72"/>
    <n v="0"/>
    <n v="0"/>
    <n v="-2.91"/>
    <x v="0"/>
    <d v="2025-09-23T00:00:00"/>
    <s v="06"/>
    <x v="0"/>
    <s v="Tue"/>
    <d v="2025-09-23T06:09:20"/>
    <x v="1507"/>
    <x v="5"/>
    <x v="14"/>
    <x v="5"/>
    <n v="-0.29100000000000004"/>
    <n v="-0.58200000000000007"/>
    <n v="-0.873"/>
    <n v="-3"/>
  </r>
  <r>
    <d v="2025-09-23T06:23:19"/>
    <n v="444659050"/>
    <s v="GOLD#"/>
    <s v="buy"/>
    <s v="0.01"/>
    <n v="3743.12"/>
    <n v="3744.52"/>
    <m/>
    <s v="2025.09.23 06:48:26"/>
    <n v="3744.47"/>
    <n v="0"/>
    <n v="0"/>
    <n v="1.35"/>
    <x v="1"/>
    <d v="2025-09-23T00:00:00"/>
    <s v="06"/>
    <x v="14"/>
    <s v="Tue"/>
    <d v="2025-09-23T06:23:19"/>
    <x v="1508"/>
    <x v="5"/>
    <x v="14"/>
    <x v="5"/>
    <n v="0.13500000000000001"/>
    <n v="0.27"/>
    <n v="0.40500000000000003"/>
    <n v="-3"/>
  </r>
  <r>
    <d v="2025-09-23T06:23:29"/>
    <n v="444659192"/>
    <s v="GOLD#"/>
    <s v="sell"/>
    <s v="0.01"/>
    <n v="3742.35"/>
    <n v="3745.31"/>
    <n v="3736.31"/>
    <s v="2025.09.23 06:48:21"/>
    <n v="3745.49"/>
    <n v="0"/>
    <n v="0"/>
    <n v="-3.14"/>
    <x v="0"/>
    <d v="2025-09-23T00:00:00"/>
    <s v="06"/>
    <x v="22"/>
    <s v="Tue"/>
    <d v="2025-09-23T06:23:29"/>
    <x v="1509"/>
    <x v="5"/>
    <x v="14"/>
    <x v="5"/>
    <n v="-0.31400000000000006"/>
    <n v="-0.62800000000000011"/>
    <n v="-0.94199999999999995"/>
    <n v="-3"/>
  </r>
  <r>
    <d v="2025-09-23T06:24:09"/>
    <n v="444659547"/>
    <s v="GOLD#"/>
    <s v="buy"/>
    <s v="0.01"/>
    <n v="3742.18"/>
    <n v="3743.25"/>
    <n v="3744.36"/>
    <s v="2025.09.23 06:45:15"/>
    <n v="3744.39"/>
    <n v="0"/>
    <n v="0"/>
    <n v="2.21"/>
    <x v="1"/>
    <d v="2025-09-23T00:00:00"/>
    <s v="06"/>
    <x v="17"/>
    <s v="Tue"/>
    <d v="2025-09-23T06:24:09"/>
    <x v="1510"/>
    <x v="5"/>
    <x v="14"/>
    <x v="5"/>
    <n v="0.221"/>
    <n v="0.442"/>
    <n v="0.66299999999999992"/>
    <n v="-3"/>
  </r>
  <r>
    <d v="2025-09-23T06:24:09"/>
    <n v="444659549"/>
    <s v="GOLD#"/>
    <s v="buy"/>
    <s v="0.01"/>
    <n v="3742.02"/>
    <n v="3741.97"/>
    <n v="3743.68"/>
    <s v="2025.09.23 06:25:21"/>
    <n v="3743.78"/>
    <n v="0"/>
    <n v="0"/>
    <n v="1.76"/>
    <x v="1"/>
    <d v="2025-09-23T00:00:00"/>
    <s v="06"/>
    <x v="20"/>
    <s v="Tue"/>
    <d v="2025-09-23T06:24:09"/>
    <x v="1510"/>
    <x v="5"/>
    <x v="14"/>
    <x v="5"/>
    <n v="0.17600000000000002"/>
    <n v="0.35200000000000004"/>
    <n v="0.52800000000000002"/>
    <n v="-3"/>
  </r>
  <r>
    <d v="2025-09-23T06:24:09"/>
    <n v="444659551"/>
    <s v="GOLD#"/>
    <s v="buy"/>
    <s v="0.01"/>
    <n v="3742.07"/>
    <n v="3739.98"/>
    <n v="3743.68"/>
    <s v="2025.09.23 06:25:21"/>
    <n v="3743.78"/>
    <n v="0"/>
    <n v="0"/>
    <n v="1.71"/>
    <x v="1"/>
    <d v="2025-09-23T00:00:00"/>
    <s v="06"/>
    <x v="18"/>
    <s v="Tue"/>
    <d v="2025-09-23T06:24:09"/>
    <x v="1510"/>
    <x v="5"/>
    <x v="14"/>
    <x v="5"/>
    <n v="0.17100000000000001"/>
    <n v="0.34200000000000003"/>
    <n v="0.51300000000000001"/>
    <n v="-3"/>
  </r>
  <r>
    <d v="2025-09-23T06:24:09"/>
    <n v="444659554"/>
    <s v="GOLD#"/>
    <s v="buy"/>
    <s v="0.01"/>
    <n v="3741.92"/>
    <n v="3742.5"/>
    <n v="3745.18"/>
    <s v="2025.09.23 06:26:47"/>
    <n v="3742.49"/>
    <n v="0"/>
    <n v="0"/>
    <n v="0.56999999999999995"/>
    <x v="1"/>
    <d v="2025-09-23T00:00:00"/>
    <s v="06"/>
    <x v="2"/>
    <s v="Tue"/>
    <d v="2025-09-23T06:24:09"/>
    <x v="1510"/>
    <x v="5"/>
    <x v="14"/>
    <x v="5"/>
    <n v="5.6999999999999995E-2"/>
    <n v="0.11399999999999999"/>
    <n v="0.17099999999999999"/>
    <n v="-3"/>
  </r>
  <r>
    <d v="2025-09-23T06:24:09"/>
    <n v="444659556"/>
    <s v="GOLD#"/>
    <s v="buy"/>
    <s v="0.01"/>
    <n v="3742.01"/>
    <n v="3742.5"/>
    <n v="3745.68"/>
    <s v="2025.09.23 06:26:47"/>
    <n v="3742.49"/>
    <n v="0"/>
    <n v="0"/>
    <n v="0.48"/>
    <x v="1"/>
    <d v="2025-09-23T00:00:00"/>
    <s v="06"/>
    <x v="1"/>
    <s v="Tue"/>
    <d v="2025-09-23T06:24:09"/>
    <x v="1510"/>
    <x v="5"/>
    <x v="14"/>
    <x v="5"/>
    <n v="4.8000000000000001E-2"/>
    <n v="9.6000000000000002E-2"/>
    <n v="0.14399999999999999"/>
    <n v="-3"/>
  </r>
  <r>
    <d v="2025-09-23T06:24:10"/>
    <n v="444659559"/>
    <s v="GOLD#"/>
    <s v="buy"/>
    <s v="0.01"/>
    <n v="3742.13"/>
    <n v="3742.51"/>
    <n v="3745.18"/>
    <s v="2025.09.23 06:26:47"/>
    <n v="3742.49"/>
    <n v="0"/>
    <n v="0"/>
    <n v="0.36"/>
    <x v="1"/>
    <d v="2025-09-23T00:00:00"/>
    <s v="06"/>
    <x v="0"/>
    <s v="Tue"/>
    <d v="2025-09-23T06:24:10"/>
    <x v="1511"/>
    <x v="5"/>
    <x v="14"/>
    <x v="5"/>
    <n v="3.5999999999999997E-2"/>
    <n v="7.1999999999999995E-2"/>
    <n v="0.108"/>
    <n v="-3"/>
  </r>
  <r>
    <d v="2025-09-23T06:24:10"/>
    <n v="444659561"/>
    <s v="GOLD#"/>
    <s v="buy"/>
    <s v="0.01"/>
    <n v="3742.2"/>
    <n v="3739.18"/>
    <n v="3743.68"/>
    <s v="2025.09.23 06:25:21"/>
    <n v="3743.78"/>
    <n v="0"/>
    <n v="0"/>
    <n v="1.58"/>
    <x v="1"/>
    <d v="2025-09-23T00:00:00"/>
    <s v="06"/>
    <x v="6"/>
    <s v="Tue"/>
    <d v="2025-09-23T06:24:10"/>
    <x v="1511"/>
    <x v="5"/>
    <x v="14"/>
    <x v="5"/>
    <n v="0.15800000000000003"/>
    <n v="0.31600000000000006"/>
    <n v="0.47399999999999998"/>
    <n v="-3"/>
  </r>
  <r>
    <d v="2025-09-23T06:24:10"/>
    <n v="444659564"/>
    <s v="GOLD#"/>
    <s v="buy"/>
    <s v="0.01"/>
    <n v="3742.23"/>
    <n v="3743.97"/>
    <n v="3745.18"/>
    <s v="2025.09.23 06:48:21"/>
    <n v="3745.28"/>
    <n v="0"/>
    <n v="0"/>
    <n v="3.05"/>
    <x v="1"/>
    <d v="2025-09-23T00:00:00"/>
    <s v="06"/>
    <x v="19"/>
    <s v="Tue"/>
    <d v="2025-09-23T06:24:10"/>
    <x v="1511"/>
    <x v="5"/>
    <x v="14"/>
    <x v="5"/>
    <n v="0.30499999999999999"/>
    <n v="0.61"/>
    <n v="0.91499999999999992"/>
    <n v="3.05"/>
  </r>
  <r>
    <d v="2025-09-23T06:25:18"/>
    <n v="444659798"/>
    <s v="GOLD#"/>
    <s v="buy"/>
    <s v="0.01"/>
    <n v="3743.61"/>
    <n v="3744.55"/>
    <m/>
    <s v="2025.09.23 06:48:26"/>
    <n v="3744.47"/>
    <n v="0"/>
    <n v="0"/>
    <n v="0.86"/>
    <x v="1"/>
    <d v="2025-09-23T00:00:00"/>
    <s v="06"/>
    <x v="16"/>
    <s v="Tue"/>
    <d v="2025-09-23T06:25:18"/>
    <x v="1512"/>
    <x v="5"/>
    <x v="14"/>
    <x v="5"/>
    <n v="8.6000000000000007E-2"/>
    <n v="0.17200000000000001"/>
    <n v="0.25800000000000001"/>
    <n v="-3"/>
  </r>
  <r>
    <d v="2025-09-23T06:26:48"/>
    <n v="444660052"/>
    <s v="GOLD#"/>
    <s v="buy"/>
    <s v="0.01"/>
    <n v="3742.62"/>
    <n v="3743"/>
    <n v="3744.12"/>
    <s v="2025.09.23 06:44:28"/>
    <n v="3744.15"/>
    <n v="0"/>
    <n v="0"/>
    <n v="1.53"/>
    <x v="1"/>
    <d v="2025-09-23T00:00:00"/>
    <s v="06"/>
    <x v="20"/>
    <s v="Tue"/>
    <d v="2025-09-23T06:26:48"/>
    <x v="1513"/>
    <x v="5"/>
    <x v="14"/>
    <x v="5"/>
    <n v="0.15300000000000002"/>
    <n v="0.30600000000000005"/>
    <n v="0.45899999999999996"/>
    <n v="-3"/>
  </r>
  <r>
    <d v="2025-09-23T06:26:49"/>
    <n v="444660053"/>
    <s v="GOLD#"/>
    <s v="buy"/>
    <s v="0.01"/>
    <n v="3742.71"/>
    <n v="3739.62"/>
    <n v="3744.12"/>
    <s v="2025.09.23 06:44:28"/>
    <n v="3744.15"/>
    <n v="0"/>
    <n v="0"/>
    <n v="1.44"/>
    <x v="1"/>
    <d v="2025-09-23T00:00:00"/>
    <s v="06"/>
    <x v="6"/>
    <s v="Tue"/>
    <d v="2025-09-23T06:26:49"/>
    <x v="1514"/>
    <x v="5"/>
    <x v="14"/>
    <x v="5"/>
    <n v="0.14399999999999999"/>
    <n v="0.28799999999999998"/>
    <n v="0.432"/>
    <n v="-3"/>
  </r>
  <r>
    <d v="2025-09-23T06:26:49"/>
    <n v="444660056"/>
    <s v="GOLD#"/>
    <s v="buy"/>
    <s v="0.01"/>
    <n v="3742.64"/>
    <n v="3742.94"/>
    <n v="3744.12"/>
    <s v="2025.09.23 06:44:28"/>
    <n v="3744.15"/>
    <n v="0"/>
    <n v="0"/>
    <n v="1.51"/>
    <x v="1"/>
    <d v="2025-09-23T00:00:00"/>
    <s v="06"/>
    <x v="10"/>
    <s v="Tue"/>
    <d v="2025-09-23T06:26:49"/>
    <x v="1514"/>
    <x v="5"/>
    <x v="14"/>
    <x v="5"/>
    <n v="0.15100000000000002"/>
    <n v="0.30200000000000005"/>
    <n v="0.45299999999999996"/>
    <n v="-3"/>
  </r>
  <r>
    <d v="2025-09-23T06:26:49"/>
    <n v="444660057"/>
    <s v="GOLD#"/>
    <s v="buy"/>
    <s v="0.01"/>
    <n v="3742.56"/>
    <n v="3744.04"/>
    <n v="3746.12"/>
    <s v="2025.09.23 06:49:05"/>
    <n v="3746.14"/>
    <n v="0"/>
    <n v="0"/>
    <n v="3.58"/>
    <x v="1"/>
    <d v="2025-09-23T00:00:00"/>
    <s v="06"/>
    <x v="1"/>
    <s v="Tue"/>
    <d v="2025-09-23T06:26:49"/>
    <x v="1514"/>
    <x v="5"/>
    <x v="14"/>
    <x v="5"/>
    <n v="0.35800000000000004"/>
    <n v="0.71600000000000008"/>
    <n v="1.0740000000000001"/>
    <n v="3.58"/>
  </r>
  <r>
    <d v="2025-09-23T06:26:49"/>
    <n v="444660058"/>
    <s v="GOLD#"/>
    <s v="buy"/>
    <s v="0.01"/>
    <n v="3742.56"/>
    <n v="3743"/>
    <n v="3744.12"/>
    <s v="2025.09.23 06:36:17"/>
    <n v="3742.99"/>
    <n v="0"/>
    <n v="0"/>
    <n v="0.43"/>
    <x v="1"/>
    <d v="2025-09-23T00:00:00"/>
    <s v="06"/>
    <x v="11"/>
    <s v="Tue"/>
    <d v="2025-09-23T06:26:49"/>
    <x v="1514"/>
    <x v="5"/>
    <x v="14"/>
    <x v="5"/>
    <n v="4.3000000000000003E-2"/>
    <n v="8.6000000000000007E-2"/>
    <n v="0.129"/>
    <n v="-3"/>
  </r>
  <r>
    <d v="2025-09-23T06:26:50"/>
    <n v="444660060"/>
    <s v="GOLD#"/>
    <s v="buy"/>
    <s v="0.01"/>
    <n v="3742.68"/>
    <n v="3740.42"/>
    <n v="3744.12"/>
    <s v="2025.09.23 06:44:28"/>
    <n v="3744.15"/>
    <n v="0"/>
    <n v="0"/>
    <n v="1.47"/>
    <x v="1"/>
    <d v="2025-09-23T00:00:00"/>
    <s v="06"/>
    <x v="18"/>
    <s v="Tue"/>
    <d v="2025-09-23T06:26:50"/>
    <x v="1515"/>
    <x v="5"/>
    <x v="14"/>
    <x v="5"/>
    <n v="0.14699999999999999"/>
    <n v="0.29399999999999998"/>
    <n v="0.441"/>
    <n v="-3"/>
  </r>
  <r>
    <d v="2025-09-23T06:26:50"/>
    <n v="444660062"/>
    <s v="GOLD#"/>
    <s v="buy"/>
    <s v="0.01"/>
    <n v="3742.66"/>
    <n v="3744.02"/>
    <n v="3745.62"/>
    <s v="2025.09.23 06:49:02"/>
    <n v="3745.62"/>
    <n v="0"/>
    <n v="0"/>
    <n v="2.96"/>
    <x v="1"/>
    <d v="2025-09-23T00:00:00"/>
    <s v="06"/>
    <x v="2"/>
    <s v="Tue"/>
    <d v="2025-09-23T06:26:50"/>
    <x v="1515"/>
    <x v="5"/>
    <x v="14"/>
    <x v="5"/>
    <n v="0.29599999999999999"/>
    <n v="0.59199999999999997"/>
    <n v="0.88800000000000001"/>
    <n v="2.96"/>
  </r>
  <r>
    <d v="2025-09-23T06:26:50"/>
    <n v="444660064"/>
    <s v="GOLD#"/>
    <s v="buy"/>
    <s v="0.01"/>
    <n v="3742.66"/>
    <n v="3739.62"/>
    <n v="3746.12"/>
    <s v="2025.09.23 06:49:05"/>
    <n v="3746.14"/>
    <n v="0"/>
    <n v="0"/>
    <n v="3.48"/>
    <x v="1"/>
    <d v="2025-09-23T00:00:00"/>
    <s v="06"/>
    <x v="12"/>
    <s v="Tue"/>
    <d v="2025-09-23T06:26:50"/>
    <x v="1515"/>
    <x v="5"/>
    <x v="14"/>
    <x v="5"/>
    <n v="0.34800000000000003"/>
    <n v="0.69600000000000006"/>
    <n v="1.044"/>
    <n v="3.48"/>
  </r>
  <r>
    <d v="2025-09-23T06:26:50"/>
    <n v="444660066"/>
    <s v="GOLD#"/>
    <s v="buy"/>
    <s v="0.01"/>
    <n v="3742.84"/>
    <n v="3744.02"/>
    <n v="3745.62"/>
    <s v="2025.09.23 06:49:02"/>
    <n v="3745.62"/>
    <n v="0"/>
    <n v="0"/>
    <n v="2.78"/>
    <x v="1"/>
    <d v="2025-09-23T00:00:00"/>
    <s v="06"/>
    <x v="0"/>
    <s v="Tue"/>
    <d v="2025-09-23T06:26:50"/>
    <x v="1515"/>
    <x v="5"/>
    <x v="14"/>
    <x v="5"/>
    <n v="0.27799999999999997"/>
    <n v="0.55599999999999994"/>
    <n v="0.83399999999999996"/>
    <n v="-3"/>
  </r>
  <r>
    <d v="2025-09-23T06:48:28"/>
    <n v="444664069"/>
    <s v="GOLD#"/>
    <s v="buy"/>
    <s v="0.01"/>
    <n v="3744.83"/>
    <n v="3745.66"/>
    <m/>
    <s v="2025.09.23 06:50:34"/>
    <n v="3745.66"/>
    <n v="0"/>
    <n v="0"/>
    <n v="0.83"/>
    <x v="1"/>
    <d v="2025-09-23T00:00:00"/>
    <s v="06"/>
    <x v="16"/>
    <s v="Tue"/>
    <d v="2025-09-23T06:48:28"/>
    <x v="1516"/>
    <x v="5"/>
    <x v="14"/>
    <x v="5"/>
    <n v="8.3000000000000004E-2"/>
    <n v="0.16600000000000001"/>
    <n v="0.24899999999999997"/>
    <n v="-3"/>
  </r>
  <r>
    <d v="2025-09-23T06:48:29"/>
    <n v="444664071"/>
    <s v="GOLD#"/>
    <s v="buy"/>
    <s v="0.01"/>
    <n v="3744.84"/>
    <n v="3745.6"/>
    <m/>
    <s v="2025.09.23 06:50:41"/>
    <n v="3745.56"/>
    <n v="0"/>
    <n v="0"/>
    <n v="0.72"/>
    <x v="1"/>
    <d v="2025-09-23T00:00:00"/>
    <s v="06"/>
    <x v="14"/>
    <s v="Tue"/>
    <d v="2025-09-23T06:48:29"/>
    <x v="1517"/>
    <x v="5"/>
    <x v="14"/>
    <x v="5"/>
    <n v="7.1999999999999995E-2"/>
    <n v="0.14399999999999999"/>
    <n v="0.216"/>
    <n v="-3"/>
  </r>
  <r>
    <d v="2025-09-23T06:48:29"/>
    <n v="444664072"/>
    <s v="GOLD#"/>
    <s v="buy"/>
    <s v="0.01"/>
    <n v="3744.84"/>
    <n v="3747.27"/>
    <m/>
    <s v="2025.09.23 08:20:19"/>
    <n v="3747.23"/>
    <n v="0"/>
    <n v="0"/>
    <n v="2.39"/>
    <x v="1"/>
    <d v="2025-09-23T00:00:00"/>
    <s v="06"/>
    <x v="15"/>
    <s v="Tue"/>
    <d v="2025-09-23T06:48:29"/>
    <x v="1517"/>
    <x v="5"/>
    <x v="14"/>
    <x v="5"/>
    <n v="0.23900000000000002"/>
    <n v="0.47800000000000004"/>
    <n v="0.71699999999999997"/>
    <n v="-3"/>
  </r>
  <r>
    <d v="2025-09-23T06:50:38"/>
    <n v="444664860"/>
    <s v="GOLD#"/>
    <s v="buy"/>
    <s v="0.01"/>
    <n v="3745.9"/>
    <n v="3746.66"/>
    <m/>
    <s v="2025.09.23 07:01:53"/>
    <n v="3746.6"/>
    <n v="0"/>
    <n v="0"/>
    <n v="0.7"/>
    <x v="1"/>
    <d v="2025-09-23T00:00:00"/>
    <s v="06"/>
    <x v="16"/>
    <s v="Tue"/>
    <d v="2025-09-23T06:50:38"/>
    <x v="1518"/>
    <x v="5"/>
    <x v="14"/>
    <x v="5"/>
    <n v="6.9999999999999993E-2"/>
    <n v="0.13999999999999999"/>
    <n v="0.21"/>
    <n v="-3"/>
  </r>
  <r>
    <d v="2025-09-23T06:50:48"/>
    <n v="444664888"/>
    <s v="GOLD#"/>
    <s v="buy"/>
    <s v="0.01"/>
    <n v="3745.53"/>
    <n v="3746.66"/>
    <m/>
    <s v="2025.09.23 07:01:53"/>
    <n v="3746.6"/>
    <n v="0"/>
    <n v="0"/>
    <n v="1.07"/>
    <x v="1"/>
    <d v="2025-09-23T00:00:00"/>
    <s v="06"/>
    <x v="14"/>
    <s v="Tue"/>
    <d v="2025-09-23T06:50:48"/>
    <x v="1519"/>
    <x v="5"/>
    <x v="14"/>
    <x v="5"/>
    <n v="0.10700000000000001"/>
    <n v="0.21400000000000002"/>
    <n v="0.32100000000000001"/>
    <n v="-3"/>
  </r>
  <r>
    <d v="2025-09-23T06:52:18"/>
    <n v="444665229"/>
    <s v="GOLD#"/>
    <s v="buy"/>
    <s v="0.01"/>
    <n v="3745.66"/>
    <n v="3743.46"/>
    <n v="3747.16"/>
    <s v="2025.09.23 07:00:52"/>
    <n v="3747.17"/>
    <n v="0"/>
    <n v="0"/>
    <n v="1.51"/>
    <x v="1"/>
    <d v="2025-09-23T00:00:00"/>
    <s v="06"/>
    <x v="18"/>
    <s v="Tue"/>
    <d v="2025-09-23T06:52:18"/>
    <x v="1520"/>
    <x v="5"/>
    <x v="14"/>
    <x v="5"/>
    <n v="0.15100000000000002"/>
    <n v="0.30200000000000005"/>
    <n v="0.45299999999999996"/>
    <n v="-3"/>
  </r>
  <r>
    <d v="2025-09-23T06:52:19"/>
    <n v="444665231"/>
    <s v="GOLD#"/>
    <s v="buy"/>
    <s v="0.01"/>
    <n v="3745.66"/>
    <n v="3746.23"/>
    <n v="3748.66"/>
    <s v="2025.09.23 07:05:01"/>
    <n v="3746.19"/>
    <n v="0"/>
    <n v="0"/>
    <n v="0.53"/>
    <x v="1"/>
    <d v="2025-09-23T00:00:00"/>
    <s v="06"/>
    <x v="2"/>
    <s v="Tue"/>
    <d v="2025-09-23T06:52:19"/>
    <x v="1521"/>
    <x v="5"/>
    <x v="14"/>
    <x v="5"/>
    <n v="5.3000000000000005E-2"/>
    <n v="0.10600000000000001"/>
    <n v="0.159"/>
    <n v="-3"/>
  </r>
  <r>
    <d v="2025-09-23T06:52:19"/>
    <n v="444665232"/>
    <s v="GOLD#"/>
    <s v="buy"/>
    <s v="0.01"/>
    <n v="3745.66"/>
    <n v="3743.46"/>
    <n v="3748.66"/>
    <s v="2025.09.23 07:18:37"/>
    <n v="3743.46"/>
    <n v="0"/>
    <n v="0"/>
    <n v="-2.2000000000000002"/>
    <x v="0"/>
    <d v="2025-09-23T00:00:00"/>
    <s v="06"/>
    <x v="19"/>
    <s v="Tue"/>
    <d v="2025-09-23T06:52:19"/>
    <x v="1521"/>
    <x v="5"/>
    <x v="14"/>
    <x v="5"/>
    <n v="-0.22000000000000003"/>
    <n v="-0.44000000000000006"/>
    <n v="-0.66"/>
    <n v="-3"/>
  </r>
  <r>
    <d v="2025-09-23T06:52:19"/>
    <n v="444665233"/>
    <s v="GOLD#"/>
    <s v="buy"/>
    <s v="0.01"/>
    <n v="3745.66"/>
    <n v="3745.96"/>
    <n v="3747.16"/>
    <s v="2025.09.23 07:00:52"/>
    <n v="3747.17"/>
    <n v="0"/>
    <n v="0"/>
    <n v="1.51"/>
    <x v="1"/>
    <d v="2025-09-23T00:00:00"/>
    <s v="06"/>
    <x v="10"/>
    <s v="Tue"/>
    <d v="2025-09-23T06:52:19"/>
    <x v="1521"/>
    <x v="5"/>
    <x v="14"/>
    <x v="5"/>
    <n v="0.15100000000000002"/>
    <n v="0.30200000000000005"/>
    <n v="0.45299999999999996"/>
    <n v="-3"/>
  </r>
  <r>
    <d v="2025-09-23T06:52:19"/>
    <n v="444665234"/>
    <s v="GOLD#"/>
    <s v="buy"/>
    <s v="0.01"/>
    <n v="3745.66"/>
    <n v="3746.22"/>
    <n v="3749.16"/>
    <s v="2025.09.23 07:05:01"/>
    <n v="3746.19"/>
    <n v="0"/>
    <n v="0"/>
    <n v="0.53"/>
    <x v="1"/>
    <d v="2025-09-23T00:00:00"/>
    <s v="06"/>
    <x v="1"/>
    <s v="Tue"/>
    <d v="2025-09-23T06:52:19"/>
    <x v="1521"/>
    <x v="5"/>
    <x v="14"/>
    <x v="5"/>
    <n v="5.3000000000000005E-2"/>
    <n v="0.10600000000000001"/>
    <n v="0.159"/>
    <n v="-3"/>
  </r>
  <r>
    <d v="2025-09-23T06:52:20"/>
    <n v="444665235"/>
    <s v="GOLD#"/>
    <s v="buy"/>
    <s v="0.01"/>
    <n v="3745.66"/>
    <n v="3745.95"/>
    <n v="3747.16"/>
    <s v="2025.09.23 07:00:52"/>
    <n v="3747.17"/>
    <n v="0"/>
    <n v="0"/>
    <n v="1.51"/>
    <x v="1"/>
    <d v="2025-09-23T00:00:00"/>
    <s v="06"/>
    <x v="6"/>
    <s v="Tue"/>
    <d v="2025-09-23T06:52:20"/>
    <x v="1522"/>
    <x v="5"/>
    <x v="14"/>
    <x v="5"/>
    <n v="0.15100000000000002"/>
    <n v="0.30200000000000005"/>
    <n v="0.45299999999999996"/>
    <n v="-3"/>
  </r>
  <r>
    <d v="2025-09-23T06:52:20"/>
    <n v="444665236"/>
    <s v="GOLD#"/>
    <s v="buy"/>
    <s v="0.01"/>
    <n v="3745.66"/>
    <n v="3747.73"/>
    <n v="3749.16"/>
    <s v="2025.09.23 08:27:19"/>
    <n v="3749.17"/>
    <n v="0"/>
    <n v="0"/>
    <n v="3.51"/>
    <x v="1"/>
    <d v="2025-09-23T00:00:00"/>
    <s v="06"/>
    <x v="12"/>
    <s v="Tue"/>
    <d v="2025-09-23T06:52:20"/>
    <x v="1522"/>
    <x v="5"/>
    <x v="14"/>
    <x v="5"/>
    <n v="0.35099999999999998"/>
    <n v="0.70199999999999996"/>
    <n v="1.0529999999999999"/>
    <n v="3.51"/>
  </r>
  <r>
    <d v="2025-09-23T06:52:20"/>
    <n v="444665238"/>
    <s v="GOLD#"/>
    <s v="buy"/>
    <s v="0.01"/>
    <n v="3745.66"/>
    <n v="3746.79"/>
    <n v="3747.86"/>
    <s v="2025.09.23 08:19:40"/>
    <n v="3748.07"/>
    <n v="0"/>
    <n v="0"/>
    <n v="2.41"/>
    <x v="1"/>
    <d v="2025-09-23T00:00:00"/>
    <s v="06"/>
    <x v="17"/>
    <s v="Tue"/>
    <d v="2025-09-23T06:52:20"/>
    <x v="1522"/>
    <x v="5"/>
    <x v="14"/>
    <x v="5"/>
    <n v="0.24100000000000002"/>
    <n v="0.48200000000000004"/>
    <n v="0.72299999999999998"/>
    <n v="-3"/>
  </r>
  <r>
    <d v="2025-09-23T06:52:20"/>
    <n v="444665240"/>
    <s v="GOLD#"/>
    <s v="buy"/>
    <s v="0.01"/>
    <n v="3745.7"/>
    <n v="3745.95"/>
    <n v="3747.16"/>
    <s v="2025.09.23 07:00:52"/>
    <n v="3747.17"/>
    <n v="0"/>
    <n v="0"/>
    <n v="1.47"/>
    <x v="1"/>
    <d v="2025-09-23T00:00:00"/>
    <s v="06"/>
    <x v="11"/>
    <s v="Tue"/>
    <d v="2025-09-23T06:52:20"/>
    <x v="1522"/>
    <x v="5"/>
    <x v="14"/>
    <x v="5"/>
    <n v="0.14699999999999999"/>
    <n v="0.29399999999999998"/>
    <n v="0.441"/>
    <n v="-3"/>
  </r>
  <r>
    <d v="2025-09-23T06:52:21"/>
    <n v="444665242"/>
    <s v="GOLD#"/>
    <s v="buy"/>
    <s v="0.01"/>
    <n v="3745.67"/>
    <n v="3745.95"/>
    <n v="3747.16"/>
    <s v="2025.09.23 07:00:52"/>
    <n v="3747.17"/>
    <n v="0"/>
    <n v="0"/>
    <n v="1.5"/>
    <x v="1"/>
    <d v="2025-09-23T00:00:00"/>
    <s v="06"/>
    <x v="20"/>
    <s v="Tue"/>
    <d v="2025-09-23T06:52:21"/>
    <x v="1523"/>
    <x v="5"/>
    <x v="14"/>
    <x v="5"/>
    <n v="0.15000000000000002"/>
    <n v="0.30000000000000004"/>
    <n v="0.44999999999999996"/>
    <n v="-3"/>
  </r>
  <r>
    <d v="2025-09-23T06:52:21"/>
    <n v="444665244"/>
    <s v="GOLD#"/>
    <s v="buy"/>
    <s v="0.01"/>
    <n v="3745.62"/>
    <n v="3746.23"/>
    <n v="3748.66"/>
    <s v="2025.09.23 07:05:01"/>
    <n v="3746.19"/>
    <n v="0"/>
    <n v="0"/>
    <n v="0.56999999999999995"/>
    <x v="1"/>
    <d v="2025-09-23T00:00:00"/>
    <s v="06"/>
    <x v="0"/>
    <s v="Tue"/>
    <d v="2025-09-23T06:52:21"/>
    <x v="1523"/>
    <x v="5"/>
    <x v="14"/>
    <x v="5"/>
    <n v="5.6999999999999995E-2"/>
    <n v="0.11399999999999999"/>
    <n v="0.17099999999999999"/>
    <n v="-3"/>
  </r>
  <r>
    <d v="2025-09-23T07:01:58"/>
    <n v="444667314"/>
    <s v="GOLD#"/>
    <s v="buy"/>
    <s v="0.01"/>
    <n v="3746.74"/>
    <n v="3743.7"/>
    <n v="3748.2"/>
    <s v="2025.09.23 07:06:53"/>
    <n v="3743.68"/>
    <n v="0"/>
    <n v="0"/>
    <n v="-3.06"/>
    <x v="0"/>
    <d v="2025-09-23T00:00:00"/>
    <s v="07"/>
    <x v="20"/>
    <s v="Tue"/>
    <d v="2025-09-23T07:01:58"/>
    <x v="1524"/>
    <x v="5"/>
    <x v="15"/>
    <x v="5"/>
    <n v="-0.30600000000000005"/>
    <n v="-0.6120000000000001"/>
    <n v="-0.91799999999999993"/>
    <n v="-3"/>
  </r>
  <r>
    <d v="2025-09-23T07:01:59"/>
    <n v="444667317"/>
    <s v="GOLD#"/>
    <s v="buy"/>
    <s v="0.01"/>
    <n v="3746.74"/>
    <n v="3745.24"/>
    <n v="3748.24"/>
    <s v="2025.09.23 07:06:16"/>
    <n v="3745.16"/>
    <n v="0"/>
    <n v="0"/>
    <n v="-1.58"/>
    <x v="0"/>
    <d v="2025-09-23T00:00:00"/>
    <s v="07"/>
    <x v="11"/>
    <s v="Tue"/>
    <d v="2025-09-23T07:01:59"/>
    <x v="1525"/>
    <x v="5"/>
    <x v="15"/>
    <x v="5"/>
    <n v="-0.15800000000000003"/>
    <n v="-0.31600000000000006"/>
    <n v="-0.47399999999999998"/>
    <n v="-3"/>
  </r>
  <r>
    <d v="2025-09-23T07:01:59"/>
    <n v="444667318"/>
    <s v="GOLD#"/>
    <s v="buy"/>
    <s v="0.01"/>
    <n v="3746.74"/>
    <n v="3744.54"/>
    <n v="3748.24"/>
    <s v="2025.09.23 07:06:50"/>
    <n v="3744.4"/>
    <n v="0"/>
    <n v="0"/>
    <n v="-2.34"/>
    <x v="0"/>
    <d v="2025-09-23T00:00:00"/>
    <s v="07"/>
    <x v="18"/>
    <s v="Tue"/>
    <d v="2025-09-23T07:01:59"/>
    <x v="1525"/>
    <x v="5"/>
    <x v="15"/>
    <x v="5"/>
    <n v="-0.23399999999999999"/>
    <n v="-0.46799999999999997"/>
    <n v="-0.70199999999999996"/>
    <n v="-3"/>
  </r>
  <r>
    <d v="2025-09-23T07:01:59"/>
    <n v="444667319"/>
    <s v="GOLD#"/>
    <s v="buy"/>
    <s v="0.01"/>
    <n v="3746.74"/>
    <n v="3743.74"/>
    <m/>
    <s v="2025.09.23 07:06:53"/>
    <n v="3743.68"/>
    <n v="0"/>
    <n v="0"/>
    <n v="-3.06"/>
    <x v="0"/>
    <d v="2025-09-23T00:00:00"/>
    <s v="07"/>
    <x v="14"/>
    <s v="Tue"/>
    <d v="2025-09-23T07:01:59"/>
    <x v="1525"/>
    <x v="5"/>
    <x v="15"/>
    <x v="5"/>
    <n v="-0.30600000000000005"/>
    <n v="-0.6120000000000001"/>
    <n v="-0.91799999999999993"/>
    <n v="-3"/>
  </r>
  <r>
    <d v="2025-09-23T07:01:59"/>
    <n v="444667321"/>
    <s v="GOLD#"/>
    <s v="buy"/>
    <s v="0.01"/>
    <n v="3746.74"/>
    <n v="3743.74"/>
    <n v="3748.24"/>
    <s v="2025.09.23 07:06:53"/>
    <n v="3743.68"/>
    <n v="0"/>
    <n v="0"/>
    <n v="-3.06"/>
    <x v="0"/>
    <d v="2025-09-23T00:00:00"/>
    <s v="07"/>
    <x v="6"/>
    <s v="Tue"/>
    <d v="2025-09-23T07:01:59"/>
    <x v="1525"/>
    <x v="5"/>
    <x v="15"/>
    <x v="5"/>
    <n v="-0.30600000000000005"/>
    <n v="-0.6120000000000001"/>
    <n v="-0.91799999999999993"/>
    <n v="-3"/>
  </r>
  <r>
    <d v="2025-09-23T07:02:00"/>
    <n v="444667323"/>
    <s v="GOLD#"/>
    <s v="buy"/>
    <s v="0.01"/>
    <n v="3746.74"/>
    <n v="3743.74"/>
    <n v="3748.24"/>
    <s v="2025.09.23 07:06:53"/>
    <n v="3743.68"/>
    <n v="0"/>
    <n v="0"/>
    <n v="-3.06"/>
    <x v="0"/>
    <d v="2025-09-23T00:00:00"/>
    <s v="07"/>
    <x v="10"/>
    <s v="Tue"/>
    <d v="2025-09-23T07:02:00"/>
    <x v="1526"/>
    <x v="5"/>
    <x v="15"/>
    <x v="5"/>
    <n v="-0.30600000000000005"/>
    <n v="-0.6120000000000001"/>
    <n v="-0.91799999999999993"/>
    <n v="-3"/>
  </r>
  <r>
    <d v="2025-09-23T07:02:00"/>
    <n v="444667326"/>
    <s v="GOLD#"/>
    <s v="buy"/>
    <s v="0.01"/>
    <n v="3746.68"/>
    <n v="3743.74"/>
    <m/>
    <s v="2025.09.23 07:06:53"/>
    <n v="3743.68"/>
    <n v="0"/>
    <n v="0"/>
    <n v="-3"/>
    <x v="0"/>
    <d v="2025-09-23T00:00:00"/>
    <s v="07"/>
    <x v="16"/>
    <s v="Tue"/>
    <d v="2025-09-23T07:02:00"/>
    <x v="1526"/>
    <x v="5"/>
    <x v="15"/>
    <x v="5"/>
    <n v="-0.30000000000000004"/>
    <n v="-0.60000000000000009"/>
    <n v="-0.89999999999999991"/>
    <n v="-3"/>
  </r>
  <r>
    <d v="2025-09-23T07:06:08"/>
    <n v="444667931"/>
    <s v="GOLD#"/>
    <s v="buy"/>
    <s v="0.01"/>
    <n v="3746.39"/>
    <n v="3743.39"/>
    <n v="3749.89"/>
    <s v="2025.09.23 07:18:37"/>
    <n v="3743.22"/>
    <n v="0"/>
    <n v="0"/>
    <n v="-3.17"/>
    <x v="0"/>
    <d v="2025-09-23T00:00:00"/>
    <s v="07"/>
    <x v="1"/>
    <s v="Tue"/>
    <d v="2025-09-23T07:06:08"/>
    <x v="1527"/>
    <x v="5"/>
    <x v="15"/>
    <x v="5"/>
    <n v="-0.317"/>
    <n v="-0.63400000000000001"/>
    <n v="-0.95099999999999996"/>
    <n v="-3"/>
  </r>
  <r>
    <d v="2025-09-23T07:06:09"/>
    <n v="444667933"/>
    <s v="GOLD#"/>
    <s v="buy"/>
    <s v="0.01"/>
    <n v="3746.39"/>
    <n v="3743.39"/>
    <n v="3749.39"/>
    <s v="2025.09.23 07:18:37"/>
    <n v="3743.22"/>
    <n v="0"/>
    <n v="0"/>
    <n v="-3.17"/>
    <x v="0"/>
    <d v="2025-09-23T00:00:00"/>
    <s v="07"/>
    <x v="0"/>
    <s v="Tue"/>
    <d v="2025-09-23T07:06:09"/>
    <x v="1528"/>
    <x v="5"/>
    <x v="15"/>
    <x v="5"/>
    <n v="-0.317"/>
    <n v="-0.63400000000000001"/>
    <n v="-0.95099999999999996"/>
    <n v="-3"/>
  </r>
  <r>
    <d v="2025-09-23T07:06:09"/>
    <n v="444667934"/>
    <s v="GOLD#"/>
    <s v="buy"/>
    <s v="0.01"/>
    <n v="3746.39"/>
    <n v="3743.89"/>
    <n v="3749.39"/>
    <s v="2025.09.23 07:06:53"/>
    <n v="3743.79"/>
    <n v="0"/>
    <n v="0"/>
    <n v="-2.6"/>
    <x v="0"/>
    <d v="2025-09-23T00:00:00"/>
    <s v="07"/>
    <x v="2"/>
    <s v="Tue"/>
    <d v="2025-09-23T07:06:09"/>
    <x v="1528"/>
    <x v="5"/>
    <x v="15"/>
    <x v="5"/>
    <n v="-0.26"/>
    <n v="-0.52"/>
    <n v="-0.78"/>
    <n v="-3"/>
  </r>
  <r>
    <d v="2025-09-23T07:08:08"/>
    <n v="444668655"/>
    <s v="GOLD#"/>
    <s v="sell"/>
    <s v="0.01"/>
    <n v="3744.68"/>
    <n v="3747.68"/>
    <m/>
    <s v="2025.09.23 08:17:20"/>
    <n v="3747.68"/>
    <n v="0"/>
    <n v="0"/>
    <n v="-3"/>
    <x v="0"/>
    <d v="2025-09-23T00:00:00"/>
    <s v="07"/>
    <x v="14"/>
    <s v="Tue"/>
    <d v="2025-09-23T07:08:08"/>
    <x v="1529"/>
    <x v="5"/>
    <x v="15"/>
    <x v="5"/>
    <n v="-0.30000000000000004"/>
    <n v="-0.60000000000000009"/>
    <n v="-0.89999999999999991"/>
    <n v="-3"/>
  </r>
  <r>
    <d v="2025-09-23T07:11:18"/>
    <n v="444669293"/>
    <s v="GOLD#"/>
    <s v="sell"/>
    <s v="0.01"/>
    <n v="3744.87"/>
    <n v="3744.73"/>
    <n v="3743.37"/>
    <s v="2025.09.23 07:20:45"/>
    <n v="3744.74"/>
    <n v="0"/>
    <n v="0"/>
    <n v="0.13"/>
    <x v="1"/>
    <d v="2025-09-23T00:00:00"/>
    <s v="07"/>
    <x v="10"/>
    <s v="Tue"/>
    <d v="2025-09-23T07:11:18"/>
    <x v="1530"/>
    <x v="5"/>
    <x v="15"/>
    <x v="5"/>
    <n v="1.3000000000000001E-2"/>
    <n v="2.6000000000000002E-2"/>
    <n v="3.9E-2"/>
    <n v="-3"/>
  </r>
  <r>
    <d v="2025-09-23T07:11:19"/>
    <n v="444669296"/>
    <s v="GOLD#"/>
    <s v="sell"/>
    <s v="0.01"/>
    <n v="3744.87"/>
    <n v="3744.73"/>
    <n v="3743.37"/>
    <s v="2025.09.23 07:20:45"/>
    <n v="3744.74"/>
    <n v="0"/>
    <n v="0"/>
    <n v="0.13"/>
    <x v="1"/>
    <d v="2025-09-23T00:00:00"/>
    <s v="07"/>
    <x v="11"/>
    <s v="Tue"/>
    <d v="2025-09-23T07:11:19"/>
    <x v="1531"/>
    <x v="5"/>
    <x v="15"/>
    <x v="5"/>
    <n v="1.3000000000000001E-2"/>
    <n v="2.6000000000000002E-2"/>
    <n v="3.9E-2"/>
    <n v="-3"/>
  </r>
  <r>
    <d v="2025-09-23T07:17:58"/>
    <n v="444670779"/>
    <s v="GOLD#"/>
    <s v="sell"/>
    <s v="0.01"/>
    <n v="3744.51"/>
    <n v="3747.51"/>
    <n v="3743.01"/>
    <s v="2025.09.23 07:42:17"/>
    <n v="3747.54"/>
    <n v="0"/>
    <n v="0"/>
    <n v="-3.03"/>
    <x v="0"/>
    <d v="2025-09-23T00:00:00"/>
    <s v="07"/>
    <x v="20"/>
    <s v="Tue"/>
    <d v="2025-09-23T07:17:58"/>
    <x v="1532"/>
    <x v="5"/>
    <x v="15"/>
    <x v="5"/>
    <n v="-0.30299999999999999"/>
    <n v="-0.60599999999999998"/>
    <n v="-0.90899999999999992"/>
    <n v="-3"/>
  </r>
  <r>
    <d v="2025-09-23T07:17:59"/>
    <n v="444670781"/>
    <s v="GOLD#"/>
    <s v="sell"/>
    <s v="0.01"/>
    <n v="3744.51"/>
    <n v="3747.01"/>
    <n v="3741.51"/>
    <s v="2025.09.23 07:40:41"/>
    <n v="3747.01"/>
    <n v="0"/>
    <n v="0"/>
    <n v="-2.5"/>
    <x v="0"/>
    <d v="2025-09-23T00:00:00"/>
    <s v="07"/>
    <x v="2"/>
    <s v="Tue"/>
    <d v="2025-09-23T07:17:59"/>
    <x v="1533"/>
    <x v="5"/>
    <x v="15"/>
    <x v="5"/>
    <n v="-0.25"/>
    <n v="-0.5"/>
    <n v="-0.75"/>
    <n v="-3"/>
  </r>
  <r>
    <d v="2025-09-23T07:17:59"/>
    <n v="444670785"/>
    <s v="GOLD#"/>
    <s v="sell"/>
    <s v="0.01"/>
    <n v="3744.51"/>
    <n v="3746.71"/>
    <n v="3743.01"/>
    <s v="2025.09.23 07:29:10"/>
    <n v="3746.71"/>
    <n v="0"/>
    <n v="0"/>
    <n v="-2.2000000000000002"/>
    <x v="0"/>
    <d v="2025-09-23T00:00:00"/>
    <s v="07"/>
    <x v="18"/>
    <s v="Tue"/>
    <d v="2025-09-23T07:17:59"/>
    <x v="1533"/>
    <x v="5"/>
    <x v="15"/>
    <x v="5"/>
    <n v="-0.22000000000000003"/>
    <n v="-0.44000000000000006"/>
    <n v="-0.66"/>
    <n v="-3"/>
  </r>
  <r>
    <d v="2025-09-23T07:17:59"/>
    <n v="444670787"/>
    <s v="GOLD#"/>
    <s v="sell"/>
    <s v="0.01"/>
    <n v="3744.51"/>
    <n v="3747.51"/>
    <n v="3743.01"/>
    <s v="2025.09.23 07:42:17"/>
    <n v="3747.54"/>
    <n v="0"/>
    <n v="0"/>
    <n v="-3.03"/>
    <x v="0"/>
    <d v="2025-09-23T00:00:00"/>
    <s v="07"/>
    <x v="6"/>
    <s v="Tue"/>
    <d v="2025-09-23T07:17:59"/>
    <x v="1533"/>
    <x v="5"/>
    <x v="15"/>
    <x v="5"/>
    <n v="-0.30299999999999999"/>
    <n v="-0.60599999999999998"/>
    <n v="-0.90899999999999992"/>
    <n v="-3"/>
  </r>
  <r>
    <d v="2025-09-23T07:19:18"/>
    <n v="444671096"/>
    <s v="GOLD#"/>
    <s v="sell"/>
    <s v="0.01"/>
    <n v="3744.4"/>
    <n v="3747.4"/>
    <n v="3740.9"/>
    <s v="2025.09.23 07:42:17"/>
    <n v="3747.54"/>
    <n v="0"/>
    <n v="0"/>
    <n v="-3.14"/>
    <x v="0"/>
    <d v="2025-09-23T00:00:00"/>
    <s v="07"/>
    <x v="1"/>
    <s v="Tue"/>
    <d v="2025-09-23T07:19:18"/>
    <x v="1534"/>
    <x v="5"/>
    <x v="15"/>
    <x v="5"/>
    <n v="-0.31400000000000006"/>
    <n v="-0.62800000000000011"/>
    <n v="-0.94199999999999995"/>
    <n v="-3"/>
  </r>
  <r>
    <d v="2025-09-23T07:19:19"/>
    <n v="444671098"/>
    <s v="GOLD#"/>
    <s v="sell"/>
    <s v="0.01"/>
    <n v="3744.4"/>
    <n v="3747.4"/>
    <n v="3741.4"/>
    <s v="2025.09.23 07:42:17"/>
    <n v="3747.54"/>
    <n v="0"/>
    <n v="0"/>
    <n v="-3.14"/>
    <x v="0"/>
    <d v="2025-09-23T00:00:00"/>
    <s v="07"/>
    <x v="0"/>
    <s v="Tue"/>
    <d v="2025-09-23T07:19:19"/>
    <x v="1535"/>
    <x v="5"/>
    <x v="15"/>
    <x v="5"/>
    <n v="-0.31400000000000006"/>
    <n v="-0.62800000000000011"/>
    <n v="-0.94199999999999995"/>
    <n v="-3"/>
  </r>
  <r>
    <d v="2025-09-23T07:19:19"/>
    <n v="444671100"/>
    <s v="GOLD#"/>
    <s v="sell"/>
    <s v="0.01"/>
    <n v="3744.4"/>
    <n v="3746.6"/>
    <n v="3741.4"/>
    <s v="2025.09.23 07:29:10"/>
    <n v="3746.6"/>
    <n v="0"/>
    <n v="0"/>
    <n v="-2.2000000000000002"/>
    <x v="0"/>
    <d v="2025-09-23T00:00:00"/>
    <s v="07"/>
    <x v="19"/>
    <s v="Tue"/>
    <d v="2025-09-23T07:19:19"/>
    <x v="1535"/>
    <x v="5"/>
    <x v="15"/>
    <x v="5"/>
    <n v="-0.22000000000000003"/>
    <n v="-0.44000000000000006"/>
    <n v="-0.66"/>
    <n v="-3"/>
  </r>
  <r>
    <d v="2025-09-23T07:25:08"/>
    <n v="444672904"/>
    <s v="GOLD#"/>
    <s v="buy"/>
    <s v="0.01"/>
    <n v="3745.33"/>
    <n v="3746.79"/>
    <m/>
    <s v="2025.09.23 07:45:28"/>
    <n v="3746.71"/>
    <n v="0"/>
    <n v="0"/>
    <n v="1.38"/>
    <x v="1"/>
    <d v="2025-09-23T00:00:00"/>
    <s v="07"/>
    <x v="16"/>
    <s v="Tue"/>
    <d v="2025-09-23T07:25:08"/>
    <x v="1536"/>
    <x v="5"/>
    <x v="15"/>
    <x v="5"/>
    <n v="0.13799999999999998"/>
    <n v="0.27599999999999997"/>
    <n v="0.41399999999999998"/>
    <n v="-3"/>
  </r>
  <r>
    <d v="2025-09-23T07:44:38"/>
    <n v="444676615"/>
    <s v="GOLD#"/>
    <s v="buy"/>
    <s v="0.01"/>
    <n v="3747.16"/>
    <n v="3744.16"/>
    <n v="3753.16"/>
    <s v="2025.09.23 07:54:34"/>
    <n v="3744.03"/>
    <n v="0"/>
    <n v="0"/>
    <n v="-3.13"/>
    <x v="0"/>
    <d v="2025-09-23T00:00:00"/>
    <s v="07"/>
    <x v="22"/>
    <s v="Tue"/>
    <d v="2025-09-23T07:44:38"/>
    <x v="1537"/>
    <x v="5"/>
    <x v="15"/>
    <x v="5"/>
    <n v="-0.313"/>
    <n v="-0.626"/>
    <n v="-0.93899999999999995"/>
    <n v="-3"/>
  </r>
  <r>
    <d v="2025-09-23T07:44:39"/>
    <n v="444676616"/>
    <s v="GOLD#"/>
    <s v="buy"/>
    <s v="0.01"/>
    <n v="3747.18"/>
    <n v="3745.66"/>
    <n v="3748.66"/>
    <s v="2025.09.23 07:49:37"/>
    <n v="3745.58"/>
    <n v="0"/>
    <n v="0"/>
    <n v="-1.6"/>
    <x v="0"/>
    <d v="2025-09-23T00:00:00"/>
    <s v="07"/>
    <x v="11"/>
    <s v="Tue"/>
    <d v="2025-09-23T07:44:39"/>
    <x v="1538"/>
    <x v="5"/>
    <x v="15"/>
    <x v="5"/>
    <n v="-0.16000000000000003"/>
    <n v="-0.32000000000000006"/>
    <n v="-0.48"/>
    <n v="-3"/>
  </r>
  <r>
    <d v="2025-09-23T07:44:39"/>
    <n v="444676617"/>
    <s v="GOLD#"/>
    <s v="buy"/>
    <s v="0.01"/>
    <n v="3747.18"/>
    <n v="3744.96"/>
    <n v="3750.16"/>
    <s v="2025.09.23 07:50:38"/>
    <n v="3744.93"/>
    <n v="0"/>
    <n v="0"/>
    <n v="-2.25"/>
    <x v="0"/>
    <d v="2025-09-23T00:00:00"/>
    <s v="07"/>
    <x v="19"/>
    <s v="Tue"/>
    <d v="2025-09-23T07:44:39"/>
    <x v="1538"/>
    <x v="5"/>
    <x v="15"/>
    <x v="5"/>
    <n v="-0.22500000000000001"/>
    <n v="-0.45"/>
    <n v="-0.67499999999999993"/>
    <n v="-3"/>
  </r>
  <r>
    <d v="2025-09-23T07:44:39"/>
    <n v="444676618"/>
    <s v="GOLD#"/>
    <s v="buy"/>
    <s v="0.01"/>
    <n v="3747.18"/>
    <n v="3744.16"/>
    <n v="3750.66"/>
    <s v="2025.09.23 07:54:34"/>
    <n v="3744.03"/>
    <n v="0"/>
    <n v="0"/>
    <n v="-3.15"/>
    <x v="0"/>
    <d v="2025-09-23T00:00:00"/>
    <s v="07"/>
    <x v="1"/>
    <s v="Tue"/>
    <d v="2025-09-23T07:44:39"/>
    <x v="1538"/>
    <x v="5"/>
    <x v="15"/>
    <x v="5"/>
    <n v="-0.315"/>
    <n v="-0.63"/>
    <n v="-0.94499999999999995"/>
    <n v="-3"/>
  </r>
  <r>
    <d v="2025-09-23T07:44:39"/>
    <n v="444676619"/>
    <s v="GOLD#"/>
    <s v="buy"/>
    <s v="0.01"/>
    <n v="3747.18"/>
    <n v="3744.16"/>
    <n v="3750.16"/>
    <s v="2025.09.23 07:54:34"/>
    <n v="3744.03"/>
    <n v="0"/>
    <n v="0"/>
    <n v="-3.15"/>
    <x v="0"/>
    <d v="2025-09-23T00:00:00"/>
    <s v="07"/>
    <x v="0"/>
    <s v="Tue"/>
    <d v="2025-09-23T07:44:39"/>
    <x v="1538"/>
    <x v="5"/>
    <x v="15"/>
    <x v="5"/>
    <n v="-0.315"/>
    <n v="-0.63"/>
    <n v="-0.94499999999999995"/>
    <n v="-3"/>
  </r>
  <r>
    <d v="2025-09-23T07:44:40"/>
    <n v="444676620"/>
    <s v="GOLD#"/>
    <s v="buy"/>
    <s v="0.01"/>
    <n v="3747.2"/>
    <n v="3744.16"/>
    <n v="3748.66"/>
    <s v="2025.09.23 07:54:34"/>
    <n v="3744.03"/>
    <n v="0"/>
    <n v="0"/>
    <n v="-3.17"/>
    <x v="0"/>
    <d v="2025-09-23T00:00:00"/>
    <s v="07"/>
    <x v="10"/>
    <s v="Tue"/>
    <d v="2025-09-23T07:44:40"/>
    <x v="1539"/>
    <x v="5"/>
    <x v="15"/>
    <x v="5"/>
    <n v="-0.317"/>
    <n v="-0.63400000000000001"/>
    <n v="-0.95099999999999996"/>
    <n v="-3"/>
  </r>
  <r>
    <d v="2025-09-23T07:44:40"/>
    <n v="444676621"/>
    <s v="GOLD#"/>
    <s v="buy"/>
    <s v="0.01"/>
    <n v="3747.2"/>
    <n v="3744.96"/>
    <n v="3748.66"/>
    <s v="2025.09.23 07:50:38"/>
    <n v="3744.93"/>
    <n v="0"/>
    <n v="0"/>
    <n v="-2.27"/>
    <x v="0"/>
    <d v="2025-09-23T00:00:00"/>
    <s v="07"/>
    <x v="18"/>
    <s v="Tue"/>
    <d v="2025-09-23T07:44:40"/>
    <x v="1539"/>
    <x v="5"/>
    <x v="15"/>
    <x v="5"/>
    <n v="-0.22700000000000001"/>
    <n v="-0.45400000000000001"/>
    <n v="-0.68099999999999994"/>
    <n v="-3"/>
  </r>
  <r>
    <d v="2025-09-23T07:44:40"/>
    <n v="444676622"/>
    <s v="GOLD#"/>
    <s v="buy"/>
    <s v="0.01"/>
    <n v="3747.2"/>
    <n v="3744.66"/>
    <n v="3750.16"/>
    <s v="2025.09.23 07:50:43"/>
    <n v="3744.66"/>
    <n v="0"/>
    <n v="0"/>
    <n v="-2.54"/>
    <x v="0"/>
    <d v="2025-09-23T00:00:00"/>
    <s v="07"/>
    <x v="2"/>
    <s v="Tue"/>
    <d v="2025-09-23T07:44:40"/>
    <x v="1539"/>
    <x v="5"/>
    <x v="15"/>
    <x v="5"/>
    <n v="-0.254"/>
    <n v="-0.50800000000000001"/>
    <n v="-0.76200000000000001"/>
    <n v="-3"/>
  </r>
  <r>
    <d v="2025-09-23T07:44:40"/>
    <n v="444676623"/>
    <s v="GOLD#"/>
    <s v="buy"/>
    <s v="0.01"/>
    <n v="3747.2"/>
    <n v="3744.16"/>
    <n v="3748.66"/>
    <s v="2025.09.23 07:54:34"/>
    <n v="3744.03"/>
    <n v="0"/>
    <n v="0"/>
    <n v="-3.17"/>
    <x v="0"/>
    <d v="2025-09-23T00:00:00"/>
    <s v="07"/>
    <x v="6"/>
    <s v="Tue"/>
    <d v="2025-09-23T07:44:40"/>
    <x v="1539"/>
    <x v="5"/>
    <x v="15"/>
    <x v="5"/>
    <n v="-0.317"/>
    <n v="-0.63400000000000001"/>
    <n v="-0.95099999999999996"/>
    <n v="-3"/>
  </r>
  <r>
    <d v="2025-09-23T07:44:40"/>
    <n v="444676624"/>
    <s v="GOLD#"/>
    <s v="buy"/>
    <s v="0.01"/>
    <n v="3747.2"/>
    <n v="3744.16"/>
    <n v="3748.66"/>
    <s v="2025.09.23 07:54:34"/>
    <n v="3744.03"/>
    <n v="0"/>
    <n v="0"/>
    <n v="-3.17"/>
    <x v="0"/>
    <d v="2025-09-23T00:00:00"/>
    <s v="07"/>
    <x v="20"/>
    <s v="Tue"/>
    <d v="2025-09-23T07:44:40"/>
    <x v="1539"/>
    <x v="5"/>
    <x v="15"/>
    <x v="5"/>
    <n v="-0.317"/>
    <n v="-0.63400000000000001"/>
    <n v="-0.95099999999999996"/>
    <n v="-3"/>
  </r>
  <r>
    <d v="2025-09-23T07:45:48"/>
    <n v="444676764"/>
    <s v="GOLD#"/>
    <s v="buy"/>
    <s v="0.01"/>
    <n v="3746.86"/>
    <n v="3743.86"/>
    <n v="3750.36"/>
    <s v="2025.09.23 07:54:38"/>
    <n v="3743.83"/>
    <n v="0"/>
    <n v="0"/>
    <n v="-3.03"/>
    <x v="0"/>
    <d v="2025-09-23T00:00:00"/>
    <s v="07"/>
    <x v="9"/>
    <s v="Tue"/>
    <d v="2025-09-23T07:45:48"/>
    <x v="1540"/>
    <x v="5"/>
    <x v="15"/>
    <x v="5"/>
    <n v="-0.30299999999999999"/>
    <n v="-0.60599999999999998"/>
    <n v="-0.90899999999999992"/>
    <n v="-3"/>
  </r>
  <r>
    <d v="2025-09-23T07:45:58"/>
    <n v="444676775"/>
    <s v="GOLD#"/>
    <s v="buy"/>
    <s v="0.01"/>
    <n v="3746.86"/>
    <n v="3743.86"/>
    <m/>
    <s v="2025.09.23 07:54:38"/>
    <n v="3743.83"/>
    <n v="0"/>
    <n v="0"/>
    <n v="-3.03"/>
    <x v="0"/>
    <d v="2025-09-23T00:00:00"/>
    <s v="07"/>
    <x v="16"/>
    <s v="Tue"/>
    <d v="2025-09-23T07:45:58"/>
    <x v="1541"/>
    <x v="5"/>
    <x v="15"/>
    <x v="5"/>
    <n v="-0.30299999999999999"/>
    <n v="-0.60599999999999998"/>
    <n v="-0.90899999999999992"/>
    <n v="-3"/>
  </r>
  <r>
    <d v="2025-09-23T07:52:48"/>
    <n v="444678014"/>
    <s v="GOLD#"/>
    <s v="sell"/>
    <s v="0.01"/>
    <n v="3745.23"/>
    <n v="3745.03"/>
    <n v="3742.23"/>
    <s v="2025.09.23 07:56:34"/>
    <n v="3745.11"/>
    <n v="0"/>
    <n v="0"/>
    <n v="0.12"/>
    <x v="1"/>
    <d v="2025-09-23T00:00:00"/>
    <s v="07"/>
    <x v="2"/>
    <s v="Tue"/>
    <d v="2025-09-23T07:52:48"/>
    <x v="1542"/>
    <x v="5"/>
    <x v="15"/>
    <x v="5"/>
    <n v="1.2E-2"/>
    <n v="2.4E-2"/>
    <n v="3.5999999999999997E-2"/>
    <n v="-3"/>
  </r>
  <r>
    <d v="2025-09-23T07:52:48"/>
    <n v="444678015"/>
    <s v="GOLD#"/>
    <s v="sell"/>
    <s v="0.01"/>
    <n v="3745.23"/>
    <n v="3745.03"/>
    <n v="3743.73"/>
    <s v="2025.09.23 07:56:34"/>
    <n v="3745.11"/>
    <n v="0"/>
    <n v="0"/>
    <n v="0.12"/>
    <x v="1"/>
    <d v="2025-09-23T00:00:00"/>
    <s v="07"/>
    <x v="11"/>
    <s v="Tue"/>
    <d v="2025-09-23T07:52:48"/>
    <x v="1542"/>
    <x v="5"/>
    <x v="15"/>
    <x v="5"/>
    <n v="1.2E-2"/>
    <n v="2.4E-2"/>
    <n v="3.5999999999999997E-2"/>
    <n v="-3"/>
  </r>
  <r>
    <d v="2025-09-23T07:52:49"/>
    <n v="444678017"/>
    <s v="GOLD#"/>
    <s v="sell"/>
    <s v="0.01"/>
    <n v="3745.23"/>
    <n v="3747.43"/>
    <n v="3743.73"/>
    <s v="2025.09.23 08:00:40"/>
    <n v="3743.61"/>
    <n v="0"/>
    <n v="0"/>
    <n v="1.62"/>
    <x v="1"/>
    <d v="2025-09-23T00:00:00"/>
    <s v="07"/>
    <x v="18"/>
    <s v="Tue"/>
    <d v="2025-09-23T07:52:49"/>
    <x v="1543"/>
    <x v="5"/>
    <x v="15"/>
    <x v="5"/>
    <n v="0.16200000000000003"/>
    <n v="0.32400000000000007"/>
    <n v="0.48599999999999999"/>
    <n v="-3"/>
  </r>
  <r>
    <d v="2025-09-23T07:52:49"/>
    <n v="444678018"/>
    <s v="GOLD#"/>
    <s v="sell"/>
    <s v="0.01"/>
    <n v="3745.23"/>
    <n v="3747.43"/>
    <n v="3742.23"/>
    <s v="2025.09.23 08:12:30"/>
    <n v="3747.43"/>
    <n v="0"/>
    <n v="0"/>
    <n v="-2.2000000000000002"/>
    <x v="0"/>
    <d v="2025-09-23T00:00:00"/>
    <s v="07"/>
    <x v="19"/>
    <s v="Tue"/>
    <d v="2025-09-23T07:52:49"/>
    <x v="1543"/>
    <x v="5"/>
    <x v="15"/>
    <x v="5"/>
    <n v="-0.22000000000000003"/>
    <n v="-0.44000000000000006"/>
    <n v="-0.66"/>
    <n v="-3"/>
  </r>
  <r>
    <d v="2025-09-23T07:56:08"/>
    <n v="444678669"/>
    <s v="GOLD#"/>
    <s v="sell"/>
    <s v="0.01"/>
    <n v="3743.86"/>
    <n v="3746.88"/>
    <m/>
    <s v="2025.09.23 08:12:16"/>
    <n v="3746.89"/>
    <n v="0"/>
    <n v="0"/>
    <n v="-3.03"/>
    <x v="0"/>
    <d v="2025-09-23T00:00:00"/>
    <s v="07"/>
    <x v="16"/>
    <s v="Tue"/>
    <d v="2025-09-23T07:56:08"/>
    <x v="1544"/>
    <x v="5"/>
    <x v="15"/>
    <x v="5"/>
    <n v="-0.30299999999999999"/>
    <n v="-0.60599999999999998"/>
    <n v="-0.90899999999999992"/>
    <n v="-3"/>
  </r>
  <r>
    <d v="2025-09-23T07:56:28"/>
    <n v="444678708"/>
    <s v="GOLD#"/>
    <s v="sell"/>
    <s v="0.01"/>
    <n v="3744.58"/>
    <n v="3747.58"/>
    <n v="3741.08"/>
    <s v="2025.09.23 08:17:19"/>
    <n v="3747.63"/>
    <n v="0"/>
    <n v="0"/>
    <n v="-3.05"/>
    <x v="0"/>
    <d v="2025-09-23T00:00:00"/>
    <s v="07"/>
    <x v="1"/>
    <s v="Tue"/>
    <d v="2025-09-23T07:56:28"/>
    <x v="1545"/>
    <x v="5"/>
    <x v="15"/>
    <x v="5"/>
    <n v="-0.30499999999999999"/>
    <n v="-0.61"/>
    <n v="-0.91499999999999992"/>
    <n v="-3"/>
  </r>
  <r>
    <d v="2025-09-23T07:56:29"/>
    <n v="444678710"/>
    <s v="GOLD#"/>
    <s v="sell"/>
    <s v="0.01"/>
    <n v="3744.58"/>
    <n v="3747.58"/>
    <n v="3743.08"/>
    <s v="2025.09.23 08:17:19"/>
    <n v="3747.63"/>
    <n v="0"/>
    <n v="0"/>
    <n v="-3.05"/>
    <x v="0"/>
    <d v="2025-09-23T00:00:00"/>
    <s v="07"/>
    <x v="10"/>
    <s v="Tue"/>
    <d v="2025-09-23T07:56:29"/>
    <x v="1546"/>
    <x v="5"/>
    <x v="15"/>
    <x v="5"/>
    <n v="-0.30499999999999999"/>
    <n v="-0.61"/>
    <n v="-0.91499999999999992"/>
    <n v="-3"/>
  </r>
  <r>
    <d v="2025-09-23T07:56:29"/>
    <n v="444678712"/>
    <s v="GOLD#"/>
    <s v="sell"/>
    <s v="0.01"/>
    <n v="3744.58"/>
    <n v="3747.58"/>
    <n v="3743.08"/>
    <s v="2025.09.23 08:17:19"/>
    <n v="3747.63"/>
    <n v="0"/>
    <n v="0"/>
    <n v="-3.05"/>
    <x v="0"/>
    <d v="2025-09-23T00:00:00"/>
    <s v="07"/>
    <x v="20"/>
    <s v="Tue"/>
    <d v="2025-09-23T07:56:29"/>
    <x v="1546"/>
    <x v="5"/>
    <x v="15"/>
    <x v="5"/>
    <n v="-0.30499999999999999"/>
    <n v="-0.61"/>
    <n v="-0.91499999999999992"/>
    <n v="-3"/>
  </r>
  <r>
    <d v="2025-09-23T07:56:29"/>
    <n v="444678715"/>
    <s v="GOLD#"/>
    <s v="sell"/>
    <s v="0.01"/>
    <n v="3744.58"/>
    <n v="3747.58"/>
    <n v="3741.58"/>
    <s v="2025.09.23 08:17:19"/>
    <n v="3747.63"/>
    <n v="0"/>
    <n v="0"/>
    <n v="-3.05"/>
    <x v="0"/>
    <d v="2025-09-23T00:00:00"/>
    <s v="07"/>
    <x v="0"/>
    <s v="Tue"/>
    <d v="2025-09-23T07:56:29"/>
    <x v="1546"/>
    <x v="5"/>
    <x v="15"/>
    <x v="5"/>
    <n v="-0.30499999999999999"/>
    <n v="-0.61"/>
    <n v="-0.91499999999999992"/>
    <n v="-3"/>
  </r>
  <r>
    <d v="2025-09-23T07:56:29"/>
    <n v="444678717"/>
    <s v="GOLD#"/>
    <s v="sell"/>
    <s v="0.01"/>
    <n v="3744.58"/>
    <n v="3747.58"/>
    <n v="3743.08"/>
    <s v="2025.09.23 08:17:19"/>
    <n v="3747.63"/>
    <n v="0"/>
    <n v="0"/>
    <n v="-3.05"/>
    <x v="0"/>
    <d v="2025-09-23T00:00:00"/>
    <s v="07"/>
    <x v="6"/>
    <s v="Tue"/>
    <d v="2025-09-23T07:56:29"/>
    <x v="1546"/>
    <x v="5"/>
    <x v="15"/>
    <x v="5"/>
    <n v="-0.30499999999999999"/>
    <n v="-0.61"/>
    <n v="-0.91499999999999992"/>
    <n v="-3"/>
  </r>
  <r>
    <d v="2025-09-23T07:56:38"/>
    <n v="444678750"/>
    <s v="GOLD#"/>
    <s v="sell"/>
    <s v="0.01"/>
    <n v="3744.69"/>
    <n v="3747.18"/>
    <n v="3741.68"/>
    <s v="2025.09.23 08:12:18"/>
    <n v="3747.2"/>
    <n v="0"/>
    <n v="0"/>
    <n v="-2.5099999999999998"/>
    <x v="0"/>
    <d v="2025-09-23T00:00:00"/>
    <s v="07"/>
    <x v="2"/>
    <s v="Tue"/>
    <d v="2025-09-23T07:56:38"/>
    <x v="1547"/>
    <x v="5"/>
    <x v="15"/>
    <x v="5"/>
    <n v="-0.251"/>
    <n v="-0.502"/>
    <n v="-0.75299999999999989"/>
    <n v="-3"/>
  </r>
  <r>
    <d v="2025-09-23T08:01:28"/>
    <n v="444679834"/>
    <s v="GOLD#"/>
    <s v="sell"/>
    <s v="0.01"/>
    <n v="3744.18"/>
    <n v="3746.39"/>
    <n v="3742.69"/>
    <s v="2025.09.23 08:04:06"/>
    <n v="3746.4"/>
    <n v="0"/>
    <n v="0"/>
    <n v="-2.2200000000000002"/>
    <x v="0"/>
    <d v="2025-09-23T00:00:00"/>
    <s v="08"/>
    <x v="18"/>
    <s v="Tue"/>
    <d v="2025-09-23T08:01:28"/>
    <x v="1548"/>
    <x v="5"/>
    <x v="16"/>
    <x v="5"/>
    <n v="-0.22200000000000003"/>
    <n v="-0.44400000000000006"/>
    <n v="-0.66600000000000004"/>
    <n v="-3"/>
  </r>
  <r>
    <d v="2025-09-23T08:12:48"/>
    <n v="444682719"/>
    <s v="GOLD#"/>
    <s v="buy"/>
    <s v="0.01"/>
    <n v="3746.45"/>
    <n v="3747.22"/>
    <m/>
    <s v="2025.09.23 08:20:19"/>
    <n v="3747.21"/>
    <n v="0"/>
    <n v="0"/>
    <n v="0.76"/>
    <x v="1"/>
    <d v="2025-09-23T00:00:00"/>
    <s v="08"/>
    <x v="16"/>
    <s v="Tue"/>
    <d v="2025-09-23T08:12:48"/>
    <x v="1549"/>
    <x v="5"/>
    <x v="16"/>
    <x v="5"/>
    <n v="7.6000000000000012E-2"/>
    <n v="0.15200000000000002"/>
    <n v="0.22799999999999998"/>
    <n v="-3"/>
  </r>
  <r>
    <d v="2025-09-23T08:13:08"/>
    <n v="444682892"/>
    <s v="GOLD#"/>
    <s v="buy"/>
    <s v="0.01"/>
    <n v="3746.55"/>
    <n v="3746.81"/>
    <n v="3749.55"/>
    <s v="2025.09.23 08:21:56"/>
    <n v="3746.81"/>
    <n v="0"/>
    <n v="0"/>
    <n v="0.26"/>
    <x v="1"/>
    <d v="2025-09-23T00:00:00"/>
    <s v="08"/>
    <x v="2"/>
    <s v="Tue"/>
    <d v="2025-09-23T08:13:08"/>
    <x v="1550"/>
    <x v="5"/>
    <x v="16"/>
    <x v="5"/>
    <n v="2.6000000000000002E-2"/>
    <n v="5.2000000000000005E-2"/>
    <n v="7.8E-2"/>
    <n v="-3"/>
  </r>
  <r>
    <d v="2025-09-23T08:13:08"/>
    <n v="444682893"/>
    <s v="GOLD#"/>
    <s v="buy"/>
    <s v="0.01"/>
    <n v="3746.55"/>
    <n v="3744.35"/>
    <n v="3748.05"/>
    <s v="2025.09.23 08:19:40"/>
    <n v="3748.07"/>
    <n v="0"/>
    <n v="0"/>
    <n v="1.52"/>
    <x v="1"/>
    <d v="2025-09-23T00:00:00"/>
    <s v="08"/>
    <x v="18"/>
    <s v="Tue"/>
    <d v="2025-09-23T08:13:08"/>
    <x v="1550"/>
    <x v="5"/>
    <x v="16"/>
    <x v="5"/>
    <n v="0.15200000000000002"/>
    <n v="0.30400000000000005"/>
    <n v="0.45599999999999996"/>
    <n v="-3"/>
  </r>
  <r>
    <d v="2025-09-23T08:13:09"/>
    <n v="444682895"/>
    <s v="GOLD#"/>
    <s v="buy"/>
    <s v="0.01"/>
    <n v="3746.55"/>
    <n v="3745.05"/>
    <n v="3748.05"/>
    <s v="2025.09.23 08:19:40"/>
    <n v="3748.07"/>
    <n v="0"/>
    <n v="0"/>
    <n v="1.52"/>
    <x v="1"/>
    <d v="2025-09-23T00:00:00"/>
    <s v="08"/>
    <x v="11"/>
    <s v="Tue"/>
    <d v="2025-09-23T08:13:09"/>
    <x v="1551"/>
    <x v="5"/>
    <x v="16"/>
    <x v="5"/>
    <n v="0.15200000000000002"/>
    <n v="0.30400000000000005"/>
    <n v="0.45599999999999996"/>
    <n v="-3"/>
  </r>
  <r>
    <d v="2025-09-23T08:13:09"/>
    <n v="444682903"/>
    <s v="GOLD#"/>
    <s v="buy"/>
    <s v="0.01"/>
    <n v="3746.55"/>
    <n v="3747.83"/>
    <n v="3749.55"/>
    <s v="2025.09.23 08:27:55"/>
    <n v="3749.55"/>
    <n v="0"/>
    <n v="0"/>
    <n v="3"/>
    <x v="1"/>
    <d v="2025-09-23T00:00:00"/>
    <s v="08"/>
    <x v="19"/>
    <s v="Tue"/>
    <d v="2025-09-23T08:13:09"/>
    <x v="1551"/>
    <x v="5"/>
    <x v="16"/>
    <x v="5"/>
    <n v="0.30000000000000004"/>
    <n v="0.60000000000000009"/>
    <n v="0.89999999999999991"/>
    <n v="3"/>
  </r>
  <r>
    <d v="2025-09-23T08:18:08"/>
    <n v="444684279"/>
    <s v="GOLD#"/>
    <s v="buy"/>
    <s v="0.01"/>
    <n v="3747.7"/>
    <n v="3749.59"/>
    <m/>
    <s v="2025.09.23 08:30:18"/>
    <n v="3749.56"/>
    <n v="0"/>
    <n v="0"/>
    <n v="1.86"/>
    <x v="1"/>
    <d v="2025-09-23T00:00:00"/>
    <s v="08"/>
    <x v="14"/>
    <s v="Tue"/>
    <d v="2025-09-23T08:18:08"/>
    <x v="1552"/>
    <x v="5"/>
    <x v="16"/>
    <x v="5"/>
    <n v="0.18600000000000003"/>
    <n v="0.37200000000000005"/>
    <n v="0.55800000000000005"/>
    <n v="-3"/>
  </r>
  <r>
    <d v="2025-09-23T08:18:38"/>
    <n v="444684400"/>
    <s v="GOLD#"/>
    <s v="buy"/>
    <s v="0.01"/>
    <n v="3747.26"/>
    <n v="3748.96"/>
    <n v="3750.76"/>
    <s v="2025.09.23 08:30:35"/>
    <n v="3750.77"/>
    <n v="0"/>
    <n v="0"/>
    <n v="3.51"/>
    <x v="1"/>
    <d v="2025-09-23T00:00:00"/>
    <s v="08"/>
    <x v="1"/>
    <s v="Tue"/>
    <d v="2025-09-23T08:18:38"/>
    <x v="1553"/>
    <x v="5"/>
    <x v="16"/>
    <x v="5"/>
    <n v="0.35099999999999998"/>
    <n v="0.70199999999999996"/>
    <n v="1.0529999999999999"/>
    <n v="3.51"/>
  </r>
  <r>
    <d v="2025-09-23T08:18:38"/>
    <n v="444684402"/>
    <s v="GOLD#"/>
    <s v="buy"/>
    <s v="0.01"/>
    <n v="3747.26"/>
    <n v="3747.15"/>
    <n v="3748.76"/>
    <s v="2025.09.23 08:25:54"/>
    <n v="3748.77"/>
    <n v="0"/>
    <n v="0"/>
    <n v="1.51"/>
    <x v="1"/>
    <d v="2025-09-23T00:00:00"/>
    <s v="08"/>
    <x v="6"/>
    <s v="Tue"/>
    <d v="2025-09-23T08:18:38"/>
    <x v="1553"/>
    <x v="5"/>
    <x v="16"/>
    <x v="5"/>
    <n v="0.15100000000000002"/>
    <n v="0.30200000000000005"/>
    <n v="0.45299999999999996"/>
    <n v="-3"/>
  </r>
  <r>
    <d v="2025-09-23T08:18:39"/>
    <n v="444684405"/>
    <s v="GOLD#"/>
    <s v="buy"/>
    <s v="0.01"/>
    <n v="3747.26"/>
    <n v="3747.15"/>
    <n v="3748.76"/>
    <s v="2025.09.23 08:25:54"/>
    <n v="3748.77"/>
    <n v="0"/>
    <n v="0"/>
    <n v="1.51"/>
    <x v="1"/>
    <d v="2025-09-23T00:00:00"/>
    <s v="08"/>
    <x v="10"/>
    <s v="Tue"/>
    <d v="2025-09-23T08:18:39"/>
    <x v="1554"/>
    <x v="5"/>
    <x v="16"/>
    <x v="5"/>
    <n v="0.15100000000000002"/>
    <n v="0.30200000000000005"/>
    <n v="0.45299999999999996"/>
    <n v="-3"/>
  </r>
  <r>
    <d v="2025-09-23T08:18:39"/>
    <n v="444684406"/>
    <s v="GOLD#"/>
    <s v="buy"/>
    <s v="0.01"/>
    <n v="3747.26"/>
    <n v="3747.15"/>
    <n v="3748.76"/>
    <s v="2025.09.23 08:25:54"/>
    <n v="3748.77"/>
    <n v="0"/>
    <n v="0"/>
    <n v="1.51"/>
    <x v="1"/>
    <d v="2025-09-23T00:00:00"/>
    <s v="08"/>
    <x v="20"/>
    <s v="Tue"/>
    <d v="2025-09-23T08:18:39"/>
    <x v="1554"/>
    <x v="5"/>
    <x v="16"/>
    <x v="5"/>
    <n v="0.15100000000000002"/>
    <n v="0.30200000000000005"/>
    <n v="0.45299999999999996"/>
    <n v="-3"/>
  </r>
  <r>
    <d v="2025-09-23T08:18:39"/>
    <n v="444684407"/>
    <s v="GOLD#"/>
    <s v="buy"/>
    <s v="0.01"/>
    <n v="3747.26"/>
    <n v="3748.54"/>
    <n v="3750.26"/>
    <s v="2025.09.23 08:29:32"/>
    <n v="3750.36"/>
    <n v="0"/>
    <n v="0"/>
    <n v="3.1"/>
    <x v="1"/>
    <d v="2025-09-23T00:00:00"/>
    <s v="08"/>
    <x v="0"/>
    <s v="Tue"/>
    <d v="2025-09-23T08:18:39"/>
    <x v="1554"/>
    <x v="5"/>
    <x v="16"/>
    <x v="5"/>
    <n v="0.31000000000000005"/>
    <n v="0.62000000000000011"/>
    <n v="0.92999999999999994"/>
    <n v="3.1"/>
  </r>
  <r>
    <d v="2025-09-23T08:18:39"/>
    <n v="444684409"/>
    <s v="GOLD#"/>
    <s v="buy"/>
    <s v="0.01"/>
    <n v="3747.25"/>
    <n v="3748.45"/>
    <n v="3753.26"/>
    <s v="2025.09.23 08:32:40"/>
    <n v="3753.27"/>
    <n v="0"/>
    <n v="0"/>
    <n v="6.02"/>
    <x v="1"/>
    <d v="2025-09-23T00:00:00"/>
    <s v="08"/>
    <x v="22"/>
    <s v="Tue"/>
    <d v="2025-09-23T08:18:39"/>
    <x v="1554"/>
    <x v="5"/>
    <x v="16"/>
    <x v="5"/>
    <n v="0.60199999999999998"/>
    <n v="1.204"/>
    <n v="1.8059999999999998"/>
    <n v="6.02"/>
  </r>
  <r>
    <d v="2025-09-23T08:20:28"/>
    <n v="444684968"/>
    <s v="GOLD#"/>
    <s v="buy"/>
    <s v="0.01"/>
    <n v="3747.22"/>
    <n v="3747.83"/>
    <n v="3749.42"/>
    <s v="2025.09.23 08:27:54"/>
    <n v="3749.49"/>
    <n v="0"/>
    <n v="0"/>
    <n v="2.27"/>
    <x v="1"/>
    <d v="2025-09-23T00:00:00"/>
    <s v="08"/>
    <x v="17"/>
    <s v="Tue"/>
    <d v="2025-09-23T08:20:28"/>
    <x v="1555"/>
    <x v="5"/>
    <x v="16"/>
    <x v="5"/>
    <n v="0.22700000000000001"/>
    <n v="0.45400000000000001"/>
    <n v="0.68099999999999994"/>
    <n v="-3"/>
  </r>
  <r>
    <d v="2025-09-23T08:20:28"/>
    <n v="444684973"/>
    <s v="GOLD#"/>
    <s v="buy"/>
    <s v="0.01"/>
    <n v="3747.22"/>
    <n v="3747.16"/>
    <n v="3748.72"/>
    <s v="2025.09.23 08:25:54"/>
    <n v="3748.72"/>
    <n v="0"/>
    <n v="0"/>
    <n v="1.5"/>
    <x v="1"/>
    <d v="2025-09-23T00:00:00"/>
    <s v="08"/>
    <x v="11"/>
    <s v="Tue"/>
    <d v="2025-09-23T08:20:28"/>
    <x v="1555"/>
    <x v="5"/>
    <x v="16"/>
    <x v="5"/>
    <n v="0.15000000000000002"/>
    <n v="0.30000000000000004"/>
    <n v="0.44999999999999996"/>
    <n v="-3"/>
  </r>
  <r>
    <d v="2025-09-23T08:20:29"/>
    <n v="444684974"/>
    <s v="GOLD#"/>
    <s v="buy"/>
    <s v="0.01"/>
    <n v="3747.2"/>
    <n v="3745.02"/>
    <n v="3748.72"/>
    <s v="2025.09.23 08:25:54"/>
    <n v="3748.72"/>
    <n v="0"/>
    <n v="0"/>
    <n v="1.52"/>
    <x v="1"/>
    <d v="2025-09-23T00:00:00"/>
    <s v="08"/>
    <x v="18"/>
    <s v="Tue"/>
    <d v="2025-09-23T08:20:29"/>
    <x v="1556"/>
    <x v="5"/>
    <x v="16"/>
    <x v="5"/>
    <n v="0.15200000000000002"/>
    <n v="0.30400000000000005"/>
    <n v="0.45599999999999996"/>
    <n v="-3"/>
  </r>
  <r>
    <d v="2025-09-23T08:20:48"/>
    <n v="444685174"/>
    <s v="GOLD#"/>
    <s v="buy"/>
    <s v="0.01"/>
    <n v="3747.3"/>
    <n v="3752.87"/>
    <m/>
    <s v="2025.09.23 08:33:18"/>
    <n v="3752.86"/>
    <n v="0"/>
    <n v="0"/>
    <n v="5.56"/>
    <x v="1"/>
    <d v="2025-09-23T00:00:00"/>
    <s v="08"/>
    <x v="15"/>
    <s v="Tue"/>
    <d v="2025-09-23T08:20:48"/>
    <x v="1557"/>
    <x v="5"/>
    <x v="16"/>
    <x v="5"/>
    <n v="0.55599999999999994"/>
    <n v="1.1119999999999999"/>
    <n v="1.6679999999999999"/>
    <n v="5.56"/>
  </r>
  <r>
    <d v="2025-09-23T08:20:48"/>
    <n v="444685176"/>
    <s v="GOLD#"/>
    <s v="buy"/>
    <s v="0.01"/>
    <n v="3747.3"/>
    <n v="3749.69"/>
    <m/>
    <s v="2025.09.23 08:30:18"/>
    <n v="3749.61"/>
    <n v="0"/>
    <n v="0"/>
    <n v="2.31"/>
    <x v="1"/>
    <d v="2025-09-23T00:00:00"/>
    <s v="08"/>
    <x v="16"/>
    <s v="Tue"/>
    <d v="2025-09-23T08:20:48"/>
    <x v="1557"/>
    <x v="5"/>
    <x v="16"/>
    <x v="5"/>
    <n v="0.23100000000000001"/>
    <n v="0.46200000000000002"/>
    <n v="0.69299999999999995"/>
    <n v="-3"/>
  </r>
  <r>
    <d v="2025-09-23T08:21:58"/>
    <n v="444685347"/>
    <s v="GOLD#"/>
    <s v="buy"/>
    <s v="0.01"/>
    <n v="3747.01"/>
    <n v="3748"/>
    <n v="3753"/>
    <s v="2025.09.23 08:32:02"/>
    <n v="3753.03"/>
    <n v="0"/>
    <n v="0"/>
    <n v="6.02"/>
    <x v="1"/>
    <d v="2025-09-23T00:00:00"/>
    <s v="08"/>
    <x v="25"/>
    <s v="Tue"/>
    <d v="2025-09-23T08:21:58"/>
    <x v="1558"/>
    <x v="5"/>
    <x v="16"/>
    <x v="5"/>
    <n v="0.60199999999999998"/>
    <n v="1.204"/>
    <n v="1.8059999999999998"/>
    <n v="6.02"/>
  </r>
  <r>
    <d v="2025-09-23T08:22:08"/>
    <n v="444685358"/>
    <s v="GOLD#"/>
    <s v="buy"/>
    <s v="0.01"/>
    <n v="3747"/>
    <n v="3748.25"/>
    <n v="3750"/>
    <s v="2025.09.23 08:28:17"/>
    <n v="3750.03"/>
    <n v="0"/>
    <n v="0"/>
    <n v="3.03"/>
    <x v="1"/>
    <d v="2025-09-23T00:00:00"/>
    <s v="08"/>
    <x v="2"/>
    <s v="Tue"/>
    <d v="2025-09-23T08:22:08"/>
    <x v="1559"/>
    <x v="5"/>
    <x v="16"/>
    <x v="5"/>
    <n v="0.30299999999999999"/>
    <n v="0.60599999999999998"/>
    <n v="0.90899999999999992"/>
    <n v="3.03"/>
  </r>
  <r>
    <d v="2025-09-23T08:22:09"/>
    <n v="444685359"/>
    <s v="GOLD#"/>
    <s v="buy"/>
    <s v="0.01"/>
    <n v="3747"/>
    <n v="3748.85"/>
    <n v="3750.5"/>
    <s v="2025.09.23 08:30:03"/>
    <n v="3750.63"/>
    <n v="0"/>
    <n v="0"/>
    <n v="3.63"/>
    <x v="1"/>
    <d v="2025-09-23T00:00:00"/>
    <s v="08"/>
    <x v="9"/>
    <s v="Tue"/>
    <d v="2025-09-23T08:22:09"/>
    <x v="1560"/>
    <x v="5"/>
    <x v="16"/>
    <x v="5"/>
    <n v="0.36299999999999999"/>
    <n v="0.72599999999999998"/>
    <n v="1.089"/>
    <n v="3.63"/>
  </r>
  <r>
    <d v="2025-09-23T08:30:28"/>
    <n v="444687562"/>
    <s v="GOLD#"/>
    <s v="buy"/>
    <s v="0.01"/>
    <n v="3750.06"/>
    <n v="3752.89"/>
    <m/>
    <s v="2025.09.23 08:33:18"/>
    <n v="3752.86"/>
    <n v="0"/>
    <n v="0"/>
    <n v="2.8"/>
    <x v="1"/>
    <d v="2025-09-23T00:00:00"/>
    <s v="08"/>
    <x v="14"/>
    <s v="Tue"/>
    <d v="2025-09-23T08:30:28"/>
    <x v="1561"/>
    <x v="5"/>
    <x v="16"/>
    <x v="5"/>
    <n v="0.27999999999999997"/>
    <n v="0.55999999999999994"/>
    <n v="0.84"/>
    <n v="-3"/>
  </r>
  <r>
    <d v="2025-09-23T08:30:28"/>
    <n v="444687564"/>
    <s v="GOLD#"/>
    <s v="buy"/>
    <s v="0.01"/>
    <n v="3750.06"/>
    <n v="3752.86"/>
    <m/>
    <s v="2025.09.23 08:33:18"/>
    <n v="3752.86"/>
    <n v="0"/>
    <n v="0"/>
    <n v="2.8"/>
    <x v="1"/>
    <d v="2025-09-23T00:00:00"/>
    <s v="08"/>
    <x v="16"/>
    <s v="Tue"/>
    <d v="2025-09-23T08:30:28"/>
    <x v="1561"/>
    <x v="5"/>
    <x v="16"/>
    <x v="5"/>
    <n v="0.27999999999999997"/>
    <n v="0.55999999999999994"/>
    <n v="0.84"/>
    <n v="-3"/>
  </r>
  <r>
    <d v="2025-09-23T08:33:18"/>
    <n v="444689160"/>
    <s v="GOLD#"/>
    <s v="buy"/>
    <s v="0.01"/>
    <n v="3753.05"/>
    <n v="3755.52"/>
    <m/>
    <s v="2025.09.23 08:39:23"/>
    <n v="3755.49"/>
    <n v="0"/>
    <n v="0"/>
    <n v="2.44"/>
    <x v="1"/>
    <d v="2025-09-23T00:00:00"/>
    <s v="08"/>
    <x v="16"/>
    <s v="Tue"/>
    <d v="2025-09-23T08:33:18"/>
    <x v="1562"/>
    <x v="5"/>
    <x v="16"/>
    <x v="5"/>
    <n v="0.24399999999999999"/>
    <n v="0.48799999999999999"/>
    <n v="0.73199999999999998"/>
    <n v="-3"/>
  </r>
  <r>
    <d v="2025-09-23T08:33:18"/>
    <n v="444689162"/>
    <s v="GOLD#"/>
    <s v="buy"/>
    <s v="0.01"/>
    <n v="3753.08"/>
    <n v="3755.52"/>
    <m/>
    <s v="2025.09.23 08:39:23"/>
    <n v="3755.49"/>
    <n v="0"/>
    <n v="0"/>
    <n v="2.41"/>
    <x v="1"/>
    <d v="2025-09-23T00:00:00"/>
    <s v="08"/>
    <x v="14"/>
    <s v="Tue"/>
    <d v="2025-09-23T08:33:18"/>
    <x v="1562"/>
    <x v="5"/>
    <x v="16"/>
    <x v="5"/>
    <n v="0.24100000000000002"/>
    <n v="0.48200000000000004"/>
    <n v="0.72299999999999998"/>
    <n v="-3"/>
  </r>
  <r>
    <d v="2025-09-23T08:33:19"/>
    <n v="444689164"/>
    <s v="GOLD#"/>
    <s v="buy"/>
    <s v="0.01"/>
    <n v="3753.07"/>
    <n v="3755.53"/>
    <m/>
    <s v="2025.09.23 08:39:23"/>
    <n v="3755.49"/>
    <n v="0"/>
    <n v="0"/>
    <n v="2.42"/>
    <x v="1"/>
    <d v="2025-09-23T00:00:00"/>
    <s v="08"/>
    <x v="15"/>
    <s v="Tue"/>
    <d v="2025-09-23T08:33:19"/>
    <x v="1563"/>
    <x v="5"/>
    <x v="16"/>
    <x v="5"/>
    <n v="0.24199999999999999"/>
    <n v="0.48399999999999999"/>
    <n v="0.72599999999999998"/>
    <n v="-3"/>
  </r>
  <r>
    <d v="2025-09-23T08:39:58"/>
    <n v="444691983"/>
    <s v="GOLD#"/>
    <s v="buy"/>
    <s v="0.01"/>
    <n v="3756.09"/>
    <n v="3756.71"/>
    <m/>
    <s v="2025.09.23 08:45:47"/>
    <n v="3756.59"/>
    <n v="0"/>
    <n v="0"/>
    <n v="0.5"/>
    <x v="1"/>
    <d v="2025-09-23T00:00:00"/>
    <s v="08"/>
    <x v="16"/>
    <s v="Tue"/>
    <d v="2025-09-23T08:39:58"/>
    <x v="1564"/>
    <x v="5"/>
    <x v="16"/>
    <x v="5"/>
    <n v="0.05"/>
    <n v="0.1"/>
    <n v="0.15"/>
    <n v="-3"/>
  </r>
  <r>
    <d v="2025-09-23T08:39:58"/>
    <n v="444691984"/>
    <s v="GOLD#"/>
    <s v="buy"/>
    <s v="0.01"/>
    <n v="3756.09"/>
    <n v="3753.09"/>
    <m/>
    <s v="2025.09.23 08:59:57"/>
    <n v="3753.09"/>
    <n v="0"/>
    <n v="0"/>
    <n v="-3"/>
    <x v="0"/>
    <d v="2025-09-23T00:00:00"/>
    <s v="08"/>
    <x v="15"/>
    <s v="Tue"/>
    <d v="2025-09-23T08:39:58"/>
    <x v="1564"/>
    <x v="5"/>
    <x v="16"/>
    <x v="5"/>
    <n v="-0.30000000000000004"/>
    <n v="-0.60000000000000009"/>
    <n v="-0.89999999999999991"/>
    <n v="-3"/>
  </r>
  <r>
    <d v="2025-09-23T08:39:59"/>
    <n v="444691985"/>
    <s v="GOLD#"/>
    <s v="buy"/>
    <s v="0.01"/>
    <n v="3756.13"/>
    <n v="3756.71"/>
    <m/>
    <s v="2025.09.23 08:45:47"/>
    <n v="3756.59"/>
    <n v="0"/>
    <n v="0"/>
    <n v="0.46"/>
    <x v="1"/>
    <d v="2025-09-23T00:00:00"/>
    <s v="08"/>
    <x v="14"/>
    <s v="Tue"/>
    <d v="2025-09-23T08:39:59"/>
    <x v="1565"/>
    <x v="5"/>
    <x v="16"/>
    <x v="5"/>
    <n v="4.6000000000000006E-2"/>
    <n v="9.2000000000000012E-2"/>
    <n v="0.13800000000000001"/>
    <n v="-3"/>
  </r>
  <r>
    <d v="2025-09-23T08:41:08"/>
    <n v="444692233"/>
    <s v="GOLD#"/>
    <s v="buy"/>
    <s v="0.01"/>
    <n v="3755.59"/>
    <n v="3753.39"/>
    <n v="3757.09"/>
    <s v="2025.09.23 08:44:14"/>
    <n v="3757.13"/>
    <n v="0"/>
    <n v="0"/>
    <n v="1.54"/>
    <x v="1"/>
    <d v="2025-09-23T00:00:00"/>
    <s v="08"/>
    <x v="18"/>
    <s v="Tue"/>
    <d v="2025-09-23T08:41:08"/>
    <x v="1566"/>
    <x v="5"/>
    <x v="16"/>
    <x v="5"/>
    <n v="0.15400000000000003"/>
    <n v="0.30800000000000005"/>
    <n v="0.46199999999999997"/>
    <n v="-3"/>
  </r>
  <r>
    <d v="2025-09-23T08:41:08"/>
    <n v="444692234"/>
    <s v="GOLD#"/>
    <s v="buy"/>
    <s v="0.01"/>
    <n v="3755.59"/>
    <n v="3755.41"/>
    <n v="3758.59"/>
    <s v="2025.09.23 08:42:47"/>
    <n v="3755.38"/>
    <n v="0"/>
    <n v="0"/>
    <n v="-0.21"/>
    <x v="0"/>
    <d v="2025-09-23T00:00:00"/>
    <s v="08"/>
    <x v="2"/>
    <s v="Tue"/>
    <d v="2025-09-23T08:41:08"/>
    <x v="1566"/>
    <x v="5"/>
    <x v="16"/>
    <x v="5"/>
    <n v="-2.1000000000000001E-2"/>
    <n v="-4.2000000000000003E-2"/>
    <n v="-6.3E-2"/>
    <n v="-3"/>
  </r>
  <r>
    <d v="2025-09-23T08:41:09"/>
    <n v="444692235"/>
    <s v="GOLD#"/>
    <s v="buy"/>
    <s v="0.01"/>
    <n v="3755.59"/>
    <n v="3755.41"/>
    <n v="3757.09"/>
    <s v="2025.09.23 08:42:47"/>
    <n v="3755.38"/>
    <n v="0"/>
    <n v="0"/>
    <n v="-0.21"/>
    <x v="0"/>
    <d v="2025-09-23T00:00:00"/>
    <s v="08"/>
    <x v="6"/>
    <s v="Tue"/>
    <d v="2025-09-23T08:41:09"/>
    <x v="1567"/>
    <x v="5"/>
    <x v="16"/>
    <x v="5"/>
    <n v="-2.1000000000000001E-2"/>
    <n v="-4.2000000000000003E-2"/>
    <n v="-6.3E-2"/>
    <n v="-3"/>
  </r>
  <r>
    <d v="2025-09-23T08:41:09"/>
    <n v="444692236"/>
    <s v="GOLD#"/>
    <s v="buy"/>
    <s v="0.01"/>
    <n v="3755.58"/>
    <n v="3755.41"/>
    <n v="3757.09"/>
    <s v="2025.09.23 08:42:47"/>
    <n v="3755.38"/>
    <n v="0"/>
    <n v="0"/>
    <n v="-0.2"/>
    <x v="0"/>
    <d v="2025-09-23T00:00:00"/>
    <s v="08"/>
    <x v="10"/>
    <s v="Tue"/>
    <d v="2025-09-23T08:41:09"/>
    <x v="1567"/>
    <x v="5"/>
    <x v="16"/>
    <x v="5"/>
    <n v="-2.0000000000000004E-2"/>
    <n v="-4.0000000000000008E-2"/>
    <n v="-0.06"/>
    <n v="-3"/>
  </r>
  <r>
    <d v="2025-09-23T08:41:09"/>
    <n v="444692238"/>
    <s v="GOLD#"/>
    <s v="buy"/>
    <s v="0.01"/>
    <n v="3755.59"/>
    <n v="3755.41"/>
    <n v="3757.09"/>
    <s v="2025.09.23 08:42:47"/>
    <n v="3755.38"/>
    <n v="0"/>
    <n v="0"/>
    <n v="-0.21"/>
    <x v="0"/>
    <d v="2025-09-23T00:00:00"/>
    <s v="08"/>
    <x v="20"/>
    <s v="Tue"/>
    <d v="2025-09-23T08:41:09"/>
    <x v="1567"/>
    <x v="5"/>
    <x v="16"/>
    <x v="5"/>
    <n v="-2.1000000000000001E-2"/>
    <n v="-4.2000000000000003E-2"/>
    <n v="-6.3E-2"/>
    <n v="-3"/>
  </r>
  <r>
    <d v="2025-09-23T08:41:09"/>
    <n v="444692242"/>
    <s v="GOLD#"/>
    <s v="buy"/>
    <s v="0.01"/>
    <n v="3755.6"/>
    <n v="3755.41"/>
    <n v="3757.09"/>
    <s v="2025.09.23 08:42:47"/>
    <n v="3755.38"/>
    <n v="0"/>
    <n v="0"/>
    <n v="-0.22"/>
    <x v="0"/>
    <d v="2025-09-23T00:00:00"/>
    <s v="08"/>
    <x v="11"/>
    <s v="Tue"/>
    <d v="2025-09-23T08:41:09"/>
    <x v="1567"/>
    <x v="5"/>
    <x v="16"/>
    <x v="5"/>
    <n v="-2.2000000000000002E-2"/>
    <n v="-4.4000000000000004E-2"/>
    <n v="-6.6000000000000003E-2"/>
    <n v="-3"/>
  </r>
  <r>
    <d v="2025-09-23T08:41:10"/>
    <n v="444692243"/>
    <s v="GOLD#"/>
    <s v="buy"/>
    <s v="0.01"/>
    <n v="3755.59"/>
    <n v="3755.41"/>
    <n v="3758.59"/>
    <s v="2025.09.23 08:42:47"/>
    <n v="3755.38"/>
    <n v="0"/>
    <n v="0"/>
    <n v="-0.21"/>
    <x v="0"/>
    <d v="2025-09-23T00:00:00"/>
    <s v="08"/>
    <x v="0"/>
    <s v="Tue"/>
    <d v="2025-09-23T08:41:10"/>
    <x v="1568"/>
    <x v="5"/>
    <x v="16"/>
    <x v="5"/>
    <n v="-2.1000000000000001E-2"/>
    <n v="-4.2000000000000003E-2"/>
    <n v="-6.3E-2"/>
    <n v="-3"/>
  </r>
  <r>
    <d v="2025-09-23T08:41:10"/>
    <n v="444692244"/>
    <s v="GOLD#"/>
    <s v="buy"/>
    <s v="0.01"/>
    <n v="3755.55"/>
    <n v="3756.31"/>
    <n v="3758.59"/>
    <s v="2025.09.23 08:46:51"/>
    <n v="3758.63"/>
    <n v="0"/>
    <n v="0"/>
    <n v="3.08"/>
    <x v="1"/>
    <d v="2025-09-23T00:00:00"/>
    <s v="08"/>
    <x v="19"/>
    <s v="Tue"/>
    <d v="2025-09-23T08:41:10"/>
    <x v="1568"/>
    <x v="5"/>
    <x v="16"/>
    <x v="5"/>
    <n v="0.30800000000000005"/>
    <n v="0.6160000000000001"/>
    <n v="0.92399999999999993"/>
    <n v="3.08"/>
  </r>
  <r>
    <d v="2025-09-23T08:41:18"/>
    <n v="444692257"/>
    <s v="GOLD#"/>
    <s v="buy"/>
    <s v="0.01"/>
    <n v="3755.45"/>
    <n v="3755.99"/>
    <n v="3757.65"/>
    <s v="2025.09.23 08:45:14"/>
    <n v="3757.76"/>
    <n v="0"/>
    <n v="0"/>
    <n v="2.31"/>
    <x v="1"/>
    <d v="2025-09-23T00:00:00"/>
    <s v="08"/>
    <x v="17"/>
    <s v="Tue"/>
    <d v="2025-09-23T08:41:18"/>
    <x v="1569"/>
    <x v="5"/>
    <x v="16"/>
    <x v="5"/>
    <n v="0.23100000000000001"/>
    <n v="0.46200000000000002"/>
    <n v="0.69299999999999995"/>
    <n v="-3"/>
  </r>
  <r>
    <d v="2025-09-23T08:41:18"/>
    <n v="444692258"/>
    <s v="GOLD#"/>
    <s v="buy"/>
    <s v="0.01"/>
    <n v="3755.44"/>
    <n v="3755.42"/>
    <n v="3758.95"/>
    <s v="2025.09.23 08:42:47"/>
    <n v="3755.38"/>
    <n v="0"/>
    <n v="0"/>
    <n v="-0.06"/>
    <x v="0"/>
    <d v="2025-09-23T00:00:00"/>
    <s v="08"/>
    <x v="1"/>
    <s v="Tue"/>
    <d v="2025-09-23T08:41:18"/>
    <x v="1569"/>
    <x v="5"/>
    <x v="16"/>
    <x v="5"/>
    <n v="-6.0000000000000001E-3"/>
    <n v="-1.2E-2"/>
    <n v="-1.7999999999999999E-2"/>
    <n v="-3"/>
  </r>
  <r>
    <d v="2025-09-23T08:41:19"/>
    <n v="444692259"/>
    <s v="GOLD#"/>
    <s v="buy"/>
    <s v="0.01"/>
    <n v="3755.42"/>
    <n v="3756.85"/>
    <n v="3758.95"/>
    <s v="2025.09.23 08:48:55"/>
    <n v="3756.81"/>
    <n v="0"/>
    <n v="0"/>
    <n v="1.39"/>
    <x v="1"/>
    <d v="2025-09-23T00:00:00"/>
    <s v="08"/>
    <x v="12"/>
    <s v="Tue"/>
    <d v="2025-09-23T08:41:19"/>
    <x v="1570"/>
    <x v="5"/>
    <x v="16"/>
    <x v="5"/>
    <n v="0.13899999999999998"/>
    <n v="0.27799999999999997"/>
    <n v="0.41699999999999998"/>
    <n v="-3"/>
  </r>
  <r>
    <d v="2025-09-23T08:42:48"/>
    <n v="444692828"/>
    <s v="GOLD#"/>
    <s v="buy"/>
    <s v="0.01"/>
    <n v="3755.56"/>
    <n v="3757.05"/>
    <n v="3759.1"/>
    <s v="2025.09.23 08:48:55"/>
    <n v="3756.86"/>
    <n v="0"/>
    <n v="0"/>
    <n v="1.3"/>
    <x v="1"/>
    <d v="2025-09-23T00:00:00"/>
    <s v="08"/>
    <x v="1"/>
    <s v="Tue"/>
    <d v="2025-09-23T08:42:48"/>
    <x v="1571"/>
    <x v="5"/>
    <x v="16"/>
    <x v="5"/>
    <n v="0.13"/>
    <n v="0.26"/>
    <n v="0.39"/>
    <n v="-3"/>
  </r>
  <r>
    <d v="2025-09-23T08:42:48"/>
    <n v="444692832"/>
    <s v="GOLD#"/>
    <s v="buy"/>
    <s v="0.01"/>
    <n v="3755.57"/>
    <n v="3755.62"/>
    <n v="3757.06"/>
    <s v="2025.09.23 08:44:14"/>
    <n v="3757.13"/>
    <n v="0"/>
    <n v="0"/>
    <n v="1.56"/>
    <x v="1"/>
    <d v="2025-09-23T00:00:00"/>
    <s v="08"/>
    <x v="20"/>
    <s v="Tue"/>
    <d v="2025-09-23T08:42:48"/>
    <x v="1571"/>
    <x v="5"/>
    <x v="16"/>
    <x v="5"/>
    <n v="0.15600000000000003"/>
    <n v="0.31200000000000006"/>
    <n v="0.46799999999999997"/>
    <n v="-3"/>
  </r>
  <r>
    <d v="2025-09-23T08:42:49"/>
    <n v="444692834"/>
    <s v="GOLD#"/>
    <s v="buy"/>
    <s v="0.01"/>
    <n v="3755.55"/>
    <n v="3756.33"/>
    <n v="3758.56"/>
    <s v="2025.09.23 08:46:51"/>
    <n v="3758.63"/>
    <n v="0"/>
    <n v="0"/>
    <n v="3.08"/>
    <x v="1"/>
    <d v="2025-09-23T00:00:00"/>
    <s v="08"/>
    <x v="2"/>
    <s v="Tue"/>
    <d v="2025-09-23T08:42:49"/>
    <x v="1572"/>
    <x v="5"/>
    <x v="16"/>
    <x v="5"/>
    <n v="0.30800000000000005"/>
    <n v="0.6160000000000001"/>
    <n v="0.92399999999999993"/>
    <n v="3.08"/>
  </r>
  <r>
    <d v="2025-09-23T08:42:49"/>
    <n v="444692837"/>
    <s v="GOLD#"/>
    <s v="buy"/>
    <s v="0.01"/>
    <n v="3755.55"/>
    <n v="3755.59"/>
    <n v="3757.06"/>
    <s v="2025.09.23 08:44:14"/>
    <n v="3757.13"/>
    <n v="0"/>
    <n v="0"/>
    <n v="1.58"/>
    <x v="1"/>
    <d v="2025-09-23T00:00:00"/>
    <s v="08"/>
    <x v="10"/>
    <s v="Tue"/>
    <d v="2025-09-23T08:42:49"/>
    <x v="1572"/>
    <x v="5"/>
    <x v="16"/>
    <x v="5"/>
    <n v="0.15800000000000003"/>
    <n v="0.31600000000000006"/>
    <n v="0.47399999999999998"/>
    <n v="-3"/>
  </r>
  <r>
    <d v="2025-09-23T08:42:49"/>
    <n v="444692838"/>
    <s v="GOLD#"/>
    <s v="buy"/>
    <s v="0.01"/>
    <n v="3755.55"/>
    <n v="3756.31"/>
    <n v="3758.56"/>
    <s v="2025.09.23 08:46:51"/>
    <n v="3758.63"/>
    <n v="0"/>
    <n v="0"/>
    <n v="3.08"/>
    <x v="1"/>
    <d v="2025-09-23T00:00:00"/>
    <s v="08"/>
    <x v="0"/>
    <s v="Tue"/>
    <d v="2025-09-23T08:42:49"/>
    <x v="1572"/>
    <x v="5"/>
    <x v="16"/>
    <x v="5"/>
    <n v="0.30800000000000005"/>
    <n v="0.6160000000000001"/>
    <n v="0.92399999999999993"/>
    <n v="3.08"/>
  </r>
  <r>
    <d v="2025-09-23T08:42:49"/>
    <n v="444692841"/>
    <s v="GOLD#"/>
    <s v="buy"/>
    <s v="0.01"/>
    <n v="3755.58"/>
    <n v="3755.59"/>
    <n v="3757.06"/>
    <s v="2025.09.23 08:44:14"/>
    <n v="3757.13"/>
    <n v="0"/>
    <n v="0"/>
    <n v="1.55"/>
    <x v="1"/>
    <d v="2025-09-23T00:00:00"/>
    <s v="08"/>
    <x v="6"/>
    <s v="Tue"/>
    <d v="2025-09-23T08:42:49"/>
    <x v="1572"/>
    <x v="5"/>
    <x v="16"/>
    <x v="5"/>
    <n v="0.15500000000000003"/>
    <n v="0.31000000000000005"/>
    <n v="0.46499999999999997"/>
    <n v="-3"/>
  </r>
  <r>
    <d v="2025-09-23T08:42:50"/>
    <n v="444692844"/>
    <s v="GOLD#"/>
    <s v="buy"/>
    <s v="0.01"/>
    <n v="3755.61"/>
    <n v="3755.62"/>
    <n v="3757.06"/>
    <s v="2025.09.23 08:44:14"/>
    <n v="3757.13"/>
    <n v="0"/>
    <n v="0"/>
    <n v="1.52"/>
    <x v="1"/>
    <d v="2025-09-23T00:00:00"/>
    <s v="08"/>
    <x v="11"/>
    <s v="Tue"/>
    <d v="2025-09-23T08:42:50"/>
    <x v="1573"/>
    <x v="5"/>
    <x v="16"/>
    <x v="5"/>
    <n v="0.15200000000000002"/>
    <n v="0.30400000000000005"/>
    <n v="0.45599999999999996"/>
    <n v="-3"/>
  </r>
  <r>
    <d v="2025-09-23T08:45:48"/>
    <n v="444694915"/>
    <s v="GOLD#"/>
    <s v="buy"/>
    <s v="0.01"/>
    <n v="3756.71"/>
    <n v="3757.73"/>
    <m/>
    <s v="2025.09.23 08:48:11"/>
    <n v="3757.62"/>
    <n v="0"/>
    <n v="0"/>
    <n v="0.91"/>
    <x v="1"/>
    <d v="2025-09-23T00:00:00"/>
    <s v="08"/>
    <x v="14"/>
    <s v="Tue"/>
    <d v="2025-09-23T08:45:48"/>
    <x v="1574"/>
    <x v="5"/>
    <x v="16"/>
    <x v="5"/>
    <n v="9.1000000000000011E-2"/>
    <n v="0.18200000000000002"/>
    <n v="0.27300000000000002"/>
    <n v="-3"/>
  </r>
  <r>
    <d v="2025-09-23T08:45:49"/>
    <n v="444694916"/>
    <s v="GOLD#"/>
    <s v="buy"/>
    <s v="0.01"/>
    <n v="3756.71"/>
    <n v="3757.74"/>
    <m/>
    <s v="2025.09.23 08:48:11"/>
    <n v="3757.62"/>
    <n v="0"/>
    <n v="0"/>
    <n v="0.91"/>
    <x v="1"/>
    <d v="2025-09-23T00:00:00"/>
    <s v="08"/>
    <x v="16"/>
    <s v="Tue"/>
    <d v="2025-09-23T08:45:49"/>
    <x v="1575"/>
    <x v="5"/>
    <x v="16"/>
    <x v="5"/>
    <n v="9.1000000000000011E-2"/>
    <n v="0.18200000000000002"/>
    <n v="0.27300000000000002"/>
    <n v="-3"/>
  </r>
  <r>
    <d v="2025-09-23T08:48:18"/>
    <n v="444695895"/>
    <s v="GOLD#"/>
    <s v="buy"/>
    <s v="0.01"/>
    <n v="3758.09"/>
    <n v="3755.04"/>
    <m/>
    <s v="2025.09.23 08:52:44"/>
    <n v="3754.99"/>
    <n v="0"/>
    <n v="0"/>
    <n v="-3.1"/>
    <x v="0"/>
    <d v="2025-09-23T00:00:00"/>
    <s v="08"/>
    <x v="14"/>
    <s v="Tue"/>
    <d v="2025-09-23T08:48:18"/>
    <x v="1576"/>
    <x v="5"/>
    <x v="16"/>
    <x v="5"/>
    <n v="-0.31000000000000005"/>
    <n v="-0.62000000000000011"/>
    <n v="-0.92999999999999994"/>
    <n v="-3"/>
  </r>
  <r>
    <d v="2025-09-23T08:48:18"/>
    <n v="444695896"/>
    <s v="GOLD#"/>
    <s v="buy"/>
    <s v="0.01"/>
    <n v="3758.09"/>
    <n v="3755.09"/>
    <m/>
    <s v="2025.09.23 08:52:43"/>
    <n v="3755.08"/>
    <n v="0"/>
    <n v="0"/>
    <n v="-3.01"/>
    <x v="0"/>
    <d v="2025-09-23T00:00:00"/>
    <s v="08"/>
    <x v="16"/>
    <s v="Tue"/>
    <d v="2025-09-23T08:48:18"/>
    <x v="1576"/>
    <x v="5"/>
    <x v="16"/>
    <x v="5"/>
    <n v="-0.30099999999999999"/>
    <n v="-0.60199999999999998"/>
    <n v="-0.90299999999999991"/>
    <n v="-3"/>
  </r>
  <r>
    <d v="2025-09-23T08:48:58"/>
    <n v="444696102"/>
    <s v="GOLD#"/>
    <s v="buy"/>
    <s v="0.01"/>
    <n v="3757.11"/>
    <n v="3754.12"/>
    <n v="3759.32"/>
    <s v="2025.09.23 08:53:38"/>
    <n v="3754.12"/>
    <n v="0"/>
    <n v="0"/>
    <n v="-2.99"/>
    <x v="0"/>
    <d v="2025-09-23T00:00:00"/>
    <s v="08"/>
    <x v="17"/>
    <s v="Tue"/>
    <d v="2025-09-23T08:48:58"/>
    <x v="1577"/>
    <x v="5"/>
    <x v="16"/>
    <x v="5"/>
    <n v="-0.29900000000000004"/>
    <n v="-0.59800000000000009"/>
    <n v="-0.89700000000000002"/>
    <n v="-3"/>
  </r>
  <r>
    <d v="2025-09-23T08:48:58"/>
    <n v="444696105"/>
    <s v="GOLD#"/>
    <s v="buy"/>
    <s v="0.01"/>
    <n v="3757.1"/>
    <n v="3754.61"/>
    <n v="3760.11"/>
    <s v="2025.09.23 08:53:32"/>
    <n v="3754.59"/>
    <n v="0"/>
    <n v="0"/>
    <n v="-2.5099999999999998"/>
    <x v="0"/>
    <d v="2025-09-23T00:00:00"/>
    <s v="08"/>
    <x v="2"/>
    <s v="Tue"/>
    <d v="2025-09-23T08:48:58"/>
    <x v="1577"/>
    <x v="5"/>
    <x v="16"/>
    <x v="5"/>
    <n v="-0.251"/>
    <n v="-0.502"/>
    <n v="-0.75299999999999989"/>
    <n v="-3"/>
  </r>
  <r>
    <d v="2025-09-23T08:48:59"/>
    <n v="444696122"/>
    <s v="GOLD#"/>
    <s v="buy"/>
    <s v="0.01"/>
    <n v="3757.1"/>
    <n v="3754.91"/>
    <n v="3760.11"/>
    <s v="2025.09.23 08:52:52"/>
    <n v="3754.76"/>
    <n v="0"/>
    <n v="0"/>
    <n v="-2.34"/>
    <x v="0"/>
    <d v="2025-09-23T00:00:00"/>
    <s v="08"/>
    <x v="19"/>
    <s v="Tue"/>
    <d v="2025-09-23T08:48:59"/>
    <x v="1578"/>
    <x v="5"/>
    <x v="16"/>
    <x v="5"/>
    <n v="-0.23399999999999999"/>
    <n v="-0.46799999999999997"/>
    <n v="-0.70199999999999996"/>
    <n v="-3"/>
  </r>
  <r>
    <d v="2025-09-23T08:48:59"/>
    <n v="444696124"/>
    <s v="GOLD#"/>
    <s v="buy"/>
    <s v="0.01"/>
    <n v="3757.13"/>
    <n v="3754.11"/>
    <n v="3760.61"/>
    <s v="2025.09.23 08:53:39"/>
    <n v="3754.11"/>
    <n v="0"/>
    <n v="0"/>
    <n v="-3.02"/>
    <x v="0"/>
    <d v="2025-09-23T00:00:00"/>
    <s v="08"/>
    <x v="12"/>
    <s v="Tue"/>
    <d v="2025-09-23T08:48:59"/>
    <x v="1578"/>
    <x v="5"/>
    <x v="16"/>
    <x v="5"/>
    <n v="-0.30200000000000005"/>
    <n v="-0.60400000000000009"/>
    <n v="-0.90599999999999992"/>
    <n v="-3"/>
  </r>
  <r>
    <d v="2025-09-23T08:48:59"/>
    <n v="444696127"/>
    <s v="GOLD#"/>
    <s v="buy"/>
    <s v="0.01"/>
    <n v="3757.03"/>
    <n v="3754.11"/>
    <n v="3760.61"/>
    <s v="2025.09.23 08:53:39"/>
    <n v="3754.11"/>
    <n v="0"/>
    <n v="0"/>
    <n v="-2.92"/>
    <x v="0"/>
    <d v="2025-09-23T00:00:00"/>
    <s v="08"/>
    <x v="1"/>
    <s v="Tue"/>
    <d v="2025-09-23T08:48:59"/>
    <x v="1578"/>
    <x v="5"/>
    <x v="16"/>
    <x v="5"/>
    <n v="-0.29199999999999998"/>
    <n v="-0.58399999999999996"/>
    <n v="-0.876"/>
    <n v="-3"/>
  </r>
  <r>
    <d v="2025-09-23T08:48:59"/>
    <n v="444696129"/>
    <s v="GOLD#"/>
    <s v="buy"/>
    <s v="0.01"/>
    <n v="3757.3"/>
    <n v="3754.91"/>
    <n v="3758.61"/>
    <s v="2025.09.23 08:52:52"/>
    <n v="3754.76"/>
    <n v="0"/>
    <n v="0"/>
    <n v="-2.54"/>
    <x v="0"/>
    <d v="2025-09-23T00:00:00"/>
    <s v="08"/>
    <x v="18"/>
    <s v="Tue"/>
    <d v="2025-09-23T08:48:59"/>
    <x v="1578"/>
    <x v="5"/>
    <x v="16"/>
    <x v="5"/>
    <n v="-0.254"/>
    <n v="-0.50800000000000001"/>
    <n v="-0.76200000000000001"/>
    <n v="-3"/>
  </r>
  <r>
    <d v="2025-09-23T08:49:00"/>
    <n v="444696131"/>
    <s v="GOLD#"/>
    <s v="buy"/>
    <s v="0.01"/>
    <n v="3757.09"/>
    <n v="3754.11"/>
    <n v="3758.61"/>
    <s v="2025.09.23 08:53:39"/>
    <n v="3754.11"/>
    <n v="0"/>
    <n v="0"/>
    <n v="-2.98"/>
    <x v="0"/>
    <d v="2025-09-23T00:00:00"/>
    <s v="08"/>
    <x v="10"/>
    <s v="Tue"/>
    <d v="2025-09-23T08:49:00"/>
    <x v="1579"/>
    <x v="5"/>
    <x v="16"/>
    <x v="5"/>
    <n v="-0.29799999999999999"/>
    <n v="-0.59599999999999997"/>
    <n v="-0.89400000000000002"/>
    <n v="-3"/>
  </r>
  <r>
    <d v="2025-09-23T08:49:00"/>
    <n v="444696133"/>
    <s v="GOLD#"/>
    <s v="buy"/>
    <s v="0.01"/>
    <n v="3757.1"/>
    <n v="3755.61"/>
    <n v="3758.61"/>
    <s v="2025.09.23 08:52:17"/>
    <n v="3755.6"/>
    <n v="0"/>
    <n v="0"/>
    <n v="-1.5"/>
    <x v="0"/>
    <d v="2025-09-23T00:00:00"/>
    <s v="08"/>
    <x v="11"/>
    <s v="Tue"/>
    <d v="2025-09-23T08:49:00"/>
    <x v="1579"/>
    <x v="5"/>
    <x v="16"/>
    <x v="5"/>
    <n v="-0.15000000000000002"/>
    <n v="-0.30000000000000004"/>
    <n v="-0.44999999999999996"/>
    <n v="-3"/>
  </r>
  <r>
    <d v="2025-09-23T08:49:00"/>
    <n v="444696134"/>
    <s v="GOLD#"/>
    <s v="buy"/>
    <s v="0.01"/>
    <n v="3757.1"/>
    <n v="3754.11"/>
    <n v="3760.11"/>
    <s v="2025.09.23 08:53:39"/>
    <n v="3754.11"/>
    <n v="0"/>
    <n v="0"/>
    <n v="-2.99"/>
    <x v="0"/>
    <d v="2025-09-23T00:00:00"/>
    <s v="08"/>
    <x v="0"/>
    <s v="Tue"/>
    <d v="2025-09-23T08:49:00"/>
    <x v="1579"/>
    <x v="5"/>
    <x v="16"/>
    <x v="5"/>
    <n v="-0.29900000000000004"/>
    <n v="-0.59800000000000009"/>
    <n v="-0.89700000000000002"/>
    <n v="-3"/>
  </r>
  <r>
    <d v="2025-09-23T08:49:00"/>
    <n v="444696138"/>
    <s v="GOLD#"/>
    <s v="buy"/>
    <s v="0.01"/>
    <n v="3756.79"/>
    <n v="3757.05"/>
    <n v="3758.61"/>
    <s v="2025.09.23 08:51:43"/>
    <n v="3756.91"/>
    <n v="0"/>
    <n v="0"/>
    <n v="0.12"/>
    <x v="1"/>
    <d v="2025-09-23T00:00:00"/>
    <s v="08"/>
    <x v="6"/>
    <s v="Tue"/>
    <d v="2025-09-23T08:49:00"/>
    <x v="1579"/>
    <x v="5"/>
    <x v="16"/>
    <x v="5"/>
    <n v="1.2E-2"/>
    <n v="2.4E-2"/>
    <n v="3.5999999999999997E-2"/>
    <n v="-3"/>
  </r>
  <r>
    <d v="2025-09-23T08:49:01"/>
    <n v="444696144"/>
    <s v="GOLD#"/>
    <s v="buy"/>
    <s v="0.01"/>
    <n v="3756.77"/>
    <n v="3757.05"/>
    <n v="3758.61"/>
    <s v="2025.09.23 08:51:43"/>
    <n v="3756.91"/>
    <n v="0"/>
    <n v="0"/>
    <n v="0.14000000000000001"/>
    <x v="1"/>
    <d v="2025-09-23T00:00:00"/>
    <s v="08"/>
    <x v="20"/>
    <s v="Tue"/>
    <d v="2025-09-23T08:49:01"/>
    <x v="1580"/>
    <x v="5"/>
    <x v="16"/>
    <x v="5"/>
    <n v="1.4000000000000002E-2"/>
    <n v="2.8000000000000004E-2"/>
    <n v="4.2000000000000003E-2"/>
    <n v="-3"/>
  </r>
  <r>
    <d v="2025-09-23T08:49:08"/>
    <n v="444696417"/>
    <s v="GOLD#"/>
    <s v="buy"/>
    <s v="0.01"/>
    <n v="3756.35"/>
    <n v="3753.34"/>
    <n v="3759.84"/>
    <s v="2025.09.23 08:59:54"/>
    <n v="3753.32"/>
    <n v="0"/>
    <n v="0"/>
    <n v="-3.03"/>
    <x v="0"/>
    <d v="2025-09-23T00:00:00"/>
    <s v="08"/>
    <x v="9"/>
    <s v="Tue"/>
    <d v="2025-09-23T08:49:08"/>
    <x v="1581"/>
    <x v="5"/>
    <x v="16"/>
    <x v="5"/>
    <n v="-0.30299999999999999"/>
    <n v="-0.60599999999999998"/>
    <n v="-0.90899999999999992"/>
    <n v="-3"/>
  </r>
  <r>
    <d v="2025-09-23T08:58:08"/>
    <n v="444699718"/>
    <s v="GOLD#"/>
    <s v="buy"/>
    <s v="0.01"/>
    <n v="3755.38"/>
    <n v="3752.44"/>
    <n v="3761.44"/>
    <s v="2025.09.23 09:00:00"/>
    <n v="3752.42"/>
    <n v="0"/>
    <n v="0"/>
    <n v="-2.96"/>
    <x v="0"/>
    <d v="2025-09-23T00:00:00"/>
    <s v="08"/>
    <x v="22"/>
    <s v="Tue"/>
    <d v="2025-09-23T08:58:08"/>
    <x v="1582"/>
    <x v="5"/>
    <x v="16"/>
    <x v="5"/>
    <n v="-0.29599999999999999"/>
    <n v="-0.59199999999999997"/>
    <n v="-0.88800000000000001"/>
    <n v="-3"/>
  </r>
  <r>
    <d v="2025-09-23T08:59:03"/>
    <n v="444699982"/>
    <s v="GOLD#"/>
    <s v="buy"/>
    <s v="0.01"/>
    <n v="3754.76"/>
    <n v="3751.76"/>
    <n v="3759.26"/>
    <s v="2025.09.23 09:00:31"/>
    <n v="3751.74"/>
    <n v="0"/>
    <n v="0"/>
    <n v="-3.02"/>
    <x v="0"/>
    <d v="2025-09-23T00:00:00"/>
    <s v="08"/>
    <x v="21"/>
    <s v="Tue"/>
    <d v="2025-09-23T08:59:03"/>
    <x v="1583"/>
    <x v="5"/>
    <x v="16"/>
    <x v="5"/>
    <n v="-0.30200000000000005"/>
    <n v="-0.60400000000000009"/>
    <n v="-0.90599999999999992"/>
    <n v="-3"/>
  </r>
  <r>
    <d v="2025-09-23T08:59:18"/>
    <n v="444700031"/>
    <s v="GOLD#"/>
    <s v="buy"/>
    <s v="0.01"/>
    <n v="3754.57"/>
    <n v="3751.71"/>
    <n v="3760.71"/>
    <s v="2025.09.23 09:00:31"/>
    <n v="3751.68"/>
    <n v="0"/>
    <n v="0"/>
    <n v="-2.89"/>
    <x v="0"/>
    <d v="2025-09-23T00:00:00"/>
    <s v="08"/>
    <x v="25"/>
    <s v="Tue"/>
    <d v="2025-09-23T08:59:18"/>
    <x v="1584"/>
    <x v="5"/>
    <x v="16"/>
    <x v="5"/>
    <n v="-0.28900000000000003"/>
    <n v="-0.57800000000000007"/>
    <n v="-0.86699999999999999"/>
    <n v="-3"/>
  </r>
  <r>
    <d v="2025-09-23T09:00:08"/>
    <n v="444700531"/>
    <s v="GOLD#"/>
    <s v="buy"/>
    <s v="0.01"/>
    <n v="3753.03"/>
    <n v="3755.28"/>
    <n v="3759.02"/>
    <s v="2025.09.23 09:32:59"/>
    <n v="3755.25"/>
    <n v="0"/>
    <n v="0"/>
    <n v="2.2200000000000002"/>
    <x v="1"/>
    <d v="2025-09-23T00:00:00"/>
    <s v="09"/>
    <x v="22"/>
    <s v="Tue"/>
    <d v="2025-09-23T09:00:08"/>
    <x v="1585"/>
    <x v="5"/>
    <x v="17"/>
    <x v="5"/>
    <n v="0.22200000000000003"/>
    <n v="0.44400000000000006"/>
    <n v="0.66600000000000004"/>
    <n v="-3"/>
  </r>
  <r>
    <d v="2025-09-23T09:01:08"/>
    <n v="444701051"/>
    <s v="GOLD#"/>
    <s v="sell"/>
    <s v="0.01"/>
    <n v="3753.36"/>
    <n v="3756.38"/>
    <m/>
    <s v="2025.09.23 09:22:39"/>
    <n v="3756.38"/>
    <n v="0"/>
    <n v="0"/>
    <n v="-3.02"/>
    <x v="0"/>
    <d v="2025-09-23T00:00:00"/>
    <s v="09"/>
    <x v="15"/>
    <s v="Tue"/>
    <d v="2025-09-23T09:01:08"/>
    <x v="1586"/>
    <x v="5"/>
    <x v="17"/>
    <x v="5"/>
    <n v="-0.30200000000000005"/>
    <n v="-0.60400000000000009"/>
    <n v="-0.90599999999999992"/>
    <n v="-3"/>
  </r>
  <r>
    <d v="2025-09-23T09:01:09"/>
    <n v="444701054"/>
    <s v="GOLD#"/>
    <s v="sell"/>
    <s v="0.01"/>
    <n v="3753.47"/>
    <n v="3752.51"/>
    <m/>
    <s v="2025.09.23 09:02:26"/>
    <n v="3752.75"/>
    <n v="0"/>
    <n v="0"/>
    <n v="0.72"/>
    <x v="1"/>
    <d v="2025-09-23T00:00:00"/>
    <s v="09"/>
    <x v="14"/>
    <s v="Tue"/>
    <d v="2025-09-23T09:01:09"/>
    <x v="1587"/>
    <x v="5"/>
    <x v="17"/>
    <x v="5"/>
    <n v="7.1999999999999995E-2"/>
    <n v="0.14399999999999999"/>
    <n v="0.216"/>
    <n v="-3"/>
  </r>
  <r>
    <d v="2025-09-23T09:02:28"/>
    <n v="444701821"/>
    <s v="GOLD#"/>
    <s v="sell"/>
    <s v="0.01"/>
    <n v="3752.5"/>
    <n v="3755.4"/>
    <m/>
    <s v="2025.09.23 09:08:23"/>
    <n v="3755.4"/>
    <n v="0"/>
    <n v="0"/>
    <n v="-2.9"/>
    <x v="0"/>
    <d v="2025-09-23T00:00:00"/>
    <s v="09"/>
    <x v="14"/>
    <s v="Tue"/>
    <d v="2025-09-23T09:02:28"/>
    <x v="1588"/>
    <x v="5"/>
    <x v="17"/>
    <x v="5"/>
    <n v="-0.28999999999999998"/>
    <n v="-0.57999999999999996"/>
    <n v="-0.87"/>
    <n v="-3"/>
  </r>
  <r>
    <d v="2025-09-23T09:04:28"/>
    <n v="444702530"/>
    <s v="GOLD#"/>
    <s v="sell"/>
    <s v="0.01"/>
    <n v="3753.31"/>
    <n v="3756.31"/>
    <n v="3751.11"/>
    <s v="2025.09.23 09:22:33"/>
    <n v="3756.32"/>
    <n v="0"/>
    <n v="0"/>
    <n v="-3.01"/>
    <x v="0"/>
    <d v="2025-09-23T00:00:00"/>
    <s v="09"/>
    <x v="17"/>
    <s v="Tue"/>
    <d v="2025-09-23T09:04:28"/>
    <x v="1589"/>
    <x v="5"/>
    <x v="17"/>
    <x v="5"/>
    <n v="-0.30099999999999999"/>
    <n v="-0.60199999999999998"/>
    <n v="-0.90299999999999991"/>
    <n v="-3"/>
  </r>
  <r>
    <d v="2025-09-23T09:04:28"/>
    <n v="444702539"/>
    <s v="GOLD#"/>
    <s v="sell"/>
    <s v="0.01"/>
    <n v="3753.32"/>
    <n v="3756.31"/>
    <n v="3749.81"/>
    <s v="2025.09.23 09:22:33"/>
    <n v="3756.32"/>
    <n v="0"/>
    <n v="0"/>
    <n v="-3"/>
    <x v="0"/>
    <d v="2025-09-23T00:00:00"/>
    <s v="09"/>
    <x v="12"/>
    <s v="Tue"/>
    <d v="2025-09-23T09:04:28"/>
    <x v="1589"/>
    <x v="5"/>
    <x v="17"/>
    <x v="5"/>
    <n v="-0.30000000000000004"/>
    <n v="-0.60000000000000009"/>
    <n v="-0.89999999999999991"/>
    <n v="-3"/>
  </r>
  <r>
    <d v="2025-09-23T09:04:29"/>
    <n v="444702540"/>
    <s v="GOLD#"/>
    <s v="sell"/>
    <s v="0.01"/>
    <n v="3753.32"/>
    <n v="3754.81"/>
    <n v="3751.81"/>
    <s v="2025.09.23 09:05:29"/>
    <n v="3754.86"/>
    <n v="0"/>
    <n v="0"/>
    <n v="-1.54"/>
    <x v="0"/>
    <d v="2025-09-23T00:00:00"/>
    <s v="09"/>
    <x v="11"/>
    <s v="Tue"/>
    <d v="2025-09-23T09:04:29"/>
    <x v="1590"/>
    <x v="5"/>
    <x v="17"/>
    <x v="5"/>
    <n v="-0.15400000000000003"/>
    <n v="-0.30800000000000005"/>
    <n v="-0.46199999999999997"/>
    <n v="-3"/>
  </r>
  <r>
    <d v="2025-09-23T09:04:29"/>
    <n v="444702541"/>
    <s v="GOLD#"/>
    <s v="sell"/>
    <s v="0.01"/>
    <n v="3753.32"/>
    <n v="3755.81"/>
    <n v="3750.31"/>
    <s v="2025.09.23 09:08:31"/>
    <n v="3755.81"/>
    <n v="0"/>
    <n v="0"/>
    <n v="-2.4900000000000002"/>
    <x v="0"/>
    <d v="2025-09-23T00:00:00"/>
    <s v="09"/>
    <x v="2"/>
    <s v="Tue"/>
    <d v="2025-09-23T09:04:29"/>
    <x v="1590"/>
    <x v="5"/>
    <x v="17"/>
    <x v="5"/>
    <n v="-0.24900000000000003"/>
    <n v="-0.49800000000000005"/>
    <n v="-0.747"/>
    <n v="-3"/>
  </r>
  <r>
    <d v="2025-09-23T09:04:29"/>
    <n v="444702542"/>
    <s v="GOLD#"/>
    <s v="sell"/>
    <s v="0.01"/>
    <n v="3753.33"/>
    <n v="3755.51"/>
    <n v="3750.31"/>
    <s v="2025.09.23 09:08:24"/>
    <n v="3755.54"/>
    <n v="0"/>
    <n v="0"/>
    <n v="-2.21"/>
    <x v="0"/>
    <d v="2025-09-23T00:00:00"/>
    <s v="09"/>
    <x v="19"/>
    <s v="Tue"/>
    <d v="2025-09-23T09:04:29"/>
    <x v="1590"/>
    <x v="5"/>
    <x v="17"/>
    <x v="5"/>
    <n v="-0.221"/>
    <n v="-0.442"/>
    <n v="-0.66299999999999992"/>
    <n v="-3"/>
  </r>
  <r>
    <d v="2025-09-23T09:04:29"/>
    <n v="444702543"/>
    <s v="GOLD#"/>
    <s v="sell"/>
    <s v="0.01"/>
    <n v="3753.29"/>
    <n v="3755.51"/>
    <n v="3751.81"/>
    <s v="2025.09.23 09:08:24"/>
    <n v="3755.54"/>
    <n v="0"/>
    <n v="0"/>
    <n v="-2.25"/>
    <x v="0"/>
    <d v="2025-09-23T00:00:00"/>
    <s v="09"/>
    <x v="18"/>
    <s v="Tue"/>
    <d v="2025-09-23T09:04:29"/>
    <x v="1590"/>
    <x v="5"/>
    <x v="17"/>
    <x v="5"/>
    <n v="-0.22500000000000001"/>
    <n v="-0.45"/>
    <n v="-0.67499999999999993"/>
    <n v="-3"/>
  </r>
  <r>
    <d v="2025-09-23T09:04:30"/>
    <n v="444702544"/>
    <s v="GOLD#"/>
    <s v="sell"/>
    <s v="0.01"/>
    <n v="3753.34"/>
    <n v="3756.31"/>
    <n v="3751.81"/>
    <s v="2025.09.23 09:22:33"/>
    <n v="3756.32"/>
    <n v="0"/>
    <n v="0"/>
    <n v="-2.98"/>
    <x v="0"/>
    <d v="2025-09-23T00:00:00"/>
    <s v="09"/>
    <x v="10"/>
    <s v="Tue"/>
    <d v="2025-09-23T09:04:30"/>
    <x v="1591"/>
    <x v="5"/>
    <x v="17"/>
    <x v="5"/>
    <n v="-0.29799999999999999"/>
    <n v="-0.59599999999999997"/>
    <n v="-0.89400000000000002"/>
    <n v="-3"/>
  </r>
  <r>
    <d v="2025-09-23T09:04:30"/>
    <n v="444702547"/>
    <s v="GOLD#"/>
    <s v="sell"/>
    <s v="0.01"/>
    <n v="3753.35"/>
    <n v="3756.31"/>
    <n v="3749.81"/>
    <s v="2025.09.23 09:22:33"/>
    <n v="3756.32"/>
    <n v="0"/>
    <n v="0"/>
    <n v="-2.97"/>
    <x v="0"/>
    <d v="2025-09-23T00:00:00"/>
    <s v="09"/>
    <x v="1"/>
    <s v="Tue"/>
    <d v="2025-09-23T09:04:30"/>
    <x v="1591"/>
    <x v="5"/>
    <x v="17"/>
    <x v="5"/>
    <n v="-0.29700000000000004"/>
    <n v="-0.59400000000000008"/>
    <n v="-0.89100000000000001"/>
    <n v="-3"/>
  </r>
  <r>
    <d v="2025-09-23T09:04:30"/>
    <n v="444702551"/>
    <s v="GOLD#"/>
    <s v="sell"/>
    <s v="0.01"/>
    <n v="3753.35"/>
    <n v="3756.31"/>
    <n v="3751.81"/>
    <s v="2025.09.23 09:22:33"/>
    <n v="3756.32"/>
    <n v="0"/>
    <n v="0"/>
    <n v="-2.97"/>
    <x v="0"/>
    <d v="2025-09-23T00:00:00"/>
    <s v="09"/>
    <x v="6"/>
    <s v="Tue"/>
    <d v="2025-09-23T09:04:30"/>
    <x v="1591"/>
    <x v="5"/>
    <x v="17"/>
    <x v="5"/>
    <n v="-0.29700000000000004"/>
    <n v="-0.59400000000000008"/>
    <n v="-0.89100000000000001"/>
    <n v="-3"/>
  </r>
  <r>
    <d v="2025-09-23T09:04:30"/>
    <n v="444702552"/>
    <s v="GOLD#"/>
    <s v="sell"/>
    <s v="0.01"/>
    <n v="3753.37"/>
    <n v="3756.31"/>
    <n v="3751.81"/>
    <s v="2025.09.23 09:22:33"/>
    <n v="3756.32"/>
    <n v="0"/>
    <n v="0"/>
    <n v="-2.95"/>
    <x v="0"/>
    <d v="2025-09-23T00:00:00"/>
    <s v="09"/>
    <x v="20"/>
    <s v="Tue"/>
    <d v="2025-09-23T09:04:30"/>
    <x v="1591"/>
    <x v="5"/>
    <x v="17"/>
    <x v="5"/>
    <n v="-0.29500000000000004"/>
    <n v="-0.59000000000000008"/>
    <n v="-0.88500000000000001"/>
    <n v="-3"/>
  </r>
  <r>
    <d v="2025-09-23T09:04:30"/>
    <n v="444702553"/>
    <s v="GOLD#"/>
    <s v="sell"/>
    <s v="0.01"/>
    <n v="3753.35"/>
    <n v="3756.31"/>
    <n v="3750.31"/>
    <s v="2025.09.23 09:22:33"/>
    <n v="3756.32"/>
    <n v="0"/>
    <n v="0"/>
    <n v="-2.97"/>
    <x v="0"/>
    <d v="2025-09-23T00:00:00"/>
    <s v="09"/>
    <x v="0"/>
    <s v="Tue"/>
    <d v="2025-09-23T09:04:30"/>
    <x v="1591"/>
    <x v="5"/>
    <x v="17"/>
    <x v="5"/>
    <n v="-0.29700000000000004"/>
    <n v="-0.59400000000000008"/>
    <n v="-0.89100000000000001"/>
    <n v="-3"/>
  </r>
  <r>
    <d v="2025-09-23T09:04:38"/>
    <n v="444702606"/>
    <s v="GOLD#"/>
    <s v="buy"/>
    <s v="0.01"/>
    <n v="3754.25"/>
    <n v="3756.03"/>
    <n v="3757.75"/>
    <s v="2025.09.23 09:30:38"/>
    <n v="3756.02"/>
    <n v="0"/>
    <n v="0"/>
    <n v="1.77"/>
    <x v="1"/>
    <d v="2025-09-23T00:00:00"/>
    <s v="09"/>
    <x v="9"/>
    <s v="Tue"/>
    <d v="2025-09-23T09:04:38"/>
    <x v="1592"/>
    <x v="5"/>
    <x v="17"/>
    <x v="5"/>
    <n v="0.17700000000000002"/>
    <n v="0.35400000000000004"/>
    <n v="0.53100000000000003"/>
    <n v="-3"/>
  </r>
  <r>
    <d v="2025-09-23T09:04:38"/>
    <n v="444702611"/>
    <s v="GOLD#"/>
    <s v="buy"/>
    <s v="0.01"/>
    <n v="3754.19"/>
    <n v="3755.19"/>
    <n v="3760.25"/>
    <s v="2025.09.23 09:32:59"/>
    <n v="3755.14"/>
    <n v="0"/>
    <n v="0"/>
    <n v="0.95"/>
    <x v="1"/>
    <d v="2025-09-23T00:00:00"/>
    <s v="09"/>
    <x v="25"/>
    <s v="Tue"/>
    <d v="2025-09-23T09:04:38"/>
    <x v="1592"/>
    <x v="5"/>
    <x v="17"/>
    <x v="5"/>
    <n v="9.5000000000000001E-2"/>
    <n v="0.19"/>
    <n v="0.28499999999999998"/>
    <n v="-3"/>
  </r>
  <r>
    <d v="2025-09-23T09:04:39"/>
    <n v="444702614"/>
    <s v="GOLD#"/>
    <s v="buy"/>
    <s v="0.01"/>
    <n v="3754.21"/>
    <n v="3755.19"/>
    <n v="3772.25"/>
    <s v="2025.09.23 09:32:59"/>
    <n v="3755.14"/>
    <n v="0"/>
    <n v="0"/>
    <n v="0.93"/>
    <x v="1"/>
    <d v="2025-09-23T00:00:00"/>
    <s v="09"/>
    <x v="26"/>
    <s v="Tue"/>
    <d v="2025-09-23T09:04:39"/>
    <x v="1593"/>
    <x v="5"/>
    <x v="17"/>
    <x v="5"/>
    <n v="9.3000000000000013E-2"/>
    <n v="0.18600000000000003"/>
    <n v="0.27900000000000003"/>
    <n v="-3"/>
  </r>
  <r>
    <d v="2025-09-23T09:04:39"/>
    <n v="444702617"/>
    <s v="GOLD#"/>
    <s v="buy"/>
    <s v="0.01"/>
    <n v="3754.2"/>
    <n v="3755.78"/>
    <n v="3757.75"/>
    <s v="2025.09.23 09:30:44"/>
    <n v="3755.76"/>
    <n v="0"/>
    <n v="0"/>
    <n v="1.56"/>
    <x v="1"/>
    <d v="2025-09-23T00:00:00"/>
    <s v="09"/>
    <x v="8"/>
    <s v="Tue"/>
    <d v="2025-09-23T09:04:39"/>
    <x v="1593"/>
    <x v="5"/>
    <x v="17"/>
    <x v="5"/>
    <n v="0.15600000000000003"/>
    <n v="0.31200000000000006"/>
    <n v="0.46799999999999997"/>
    <n v="-3"/>
  </r>
  <r>
    <d v="2025-09-23T09:05:58"/>
    <n v="444703106"/>
    <s v="GOLD#"/>
    <s v="buy"/>
    <s v="0.01"/>
    <n v="3754.96"/>
    <n v="3751.96"/>
    <n v="3760.96"/>
    <s v="2025.09.23 10:00:57"/>
    <n v="3751.93"/>
    <n v="0"/>
    <n v="0"/>
    <n v="-3.03"/>
    <x v="0"/>
    <d v="2025-09-23T00:00:00"/>
    <s v="09"/>
    <x v="5"/>
    <s v="Tue"/>
    <d v="2025-09-23T09:05:58"/>
    <x v="1594"/>
    <x v="5"/>
    <x v="17"/>
    <x v="5"/>
    <n v="-0.30299999999999999"/>
    <n v="-0.60599999999999998"/>
    <n v="-0.90899999999999992"/>
    <n v="-3"/>
  </r>
  <r>
    <d v="2025-09-23T09:05:58"/>
    <n v="444703107"/>
    <s v="GOLD#"/>
    <s v="buy"/>
    <s v="0.01"/>
    <n v="3754.96"/>
    <n v="3751.96"/>
    <m/>
    <s v="2025.09.23 10:00:57"/>
    <n v="3751.93"/>
    <n v="0"/>
    <n v="0"/>
    <n v="-3.03"/>
    <x v="0"/>
    <d v="2025-09-23T00:00:00"/>
    <s v="09"/>
    <x v="4"/>
    <s v="Tue"/>
    <d v="2025-09-23T09:05:58"/>
    <x v="1594"/>
    <x v="5"/>
    <x v="17"/>
    <x v="5"/>
    <n v="-0.30299999999999999"/>
    <n v="-0.60599999999999998"/>
    <n v="-0.90899999999999992"/>
    <n v="-3"/>
  </r>
  <r>
    <d v="2025-09-23T09:05:59"/>
    <n v="444703108"/>
    <s v="GOLD#"/>
    <s v="buy"/>
    <s v="0.01"/>
    <n v="3754.96"/>
    <n v="3751.96"/>
    <n v="3760.96"/>
    <s v="2025.09.23 10:00:57"/>
    <n v="3751.93"/>
    <n v="0"/>
    <n v="0"/>
    <n v="-3.03"/>
    <x v="0"/>
    <d v="2025-09-23T00:00:00"/>
    <s v="09"/>
    <x v="24"/>
    <s v="Tue"/>
    <d v="2025-09-23T09:05:59"/>
    <x v="1595"/>
    <x v="5"/>
    <x v="17"/>
    <x v="5"/>
    <n v="-0.30299999999999999"/>
    <n v="-0.60599999999999998"/>
    <n v="-0.90899999999999992"/>
    <n v="-3"/>
  </r>
  <r>
    <d v="2025-09-23T09:05:59"/>
    <n v="444703109"/>
    <s v="GOLD#"/>
    <s v="buy"/>
    <s v="0.01"/>
    <n v="3754.96"/>
    <n v="3751.96"/>
    <m/>
    <s v="2025.09.23 10:00:57"/>
    <n v="3751.93"/>
    <n v="0"/>
    <n v="0"/>
    <n v="-3.03"/>
    <x v="0"/>
    <d v="2025-09-23T00:00:00"/>
    <s v="09"/>
    <x v="23"/>
    <s v="Tue"/>
    <d v="2025-09-23T09:05:59"/>
    <x v="1595"/>
    <x v="5"/>
    <x v="17"/>
    <x v="5"/>
    <n v="-0.30299999999999999"/>
    <n v="-0.60599999999999998"/>
    <n v="-0.90899999999999992"/>
    <n v="-3"/>
  </r>
  <r>
    <d v="2025-09-23T09:05:59"/>
    <n v="444703110"/>
    <s v="GOLD#"/>
    <s v="buy"/>
    <s v="0.01"/>
    <n v="3754.96"/>
    <n v="3751.96"/>
    <n v="3759.46"/>
    <s v="2025.09.23 10:00:57"/>
    <n v="3751.93"/>
    <n v="0"/>
    <n v="0"/>
    <n v="-3.03"/>
    <x v="0"/>
    <d v="2025-09-23T00:00:00"/>
    <s v="09"/>
    <x v="21"/>
    <s v="Tue"/>
    <d v="2025-09-23T09:05:59"/>
    <x v="1595"/>
    <x v="5"/>
    <x v="17"/>
    <x v="5"/>
    <n v="-0.30299999999999999"/>
    <n v="-0.60599999999999998"/>
    <n v="-0.90899999999999992"/>
    <n v="-3"/>
  </r>
  <r>
    <d v="2025-09-23T09:05:59"/>
    <n v="444703111"/>
    <s v="GOLD#"/>
    <s v="buy"/>
    <s v="0.01"/>
    <n v="3754.88"/>
    <n v="3751.96"/>
    <n v="3759.46"/>
    <s v="2025.09.23 10:00:57"/>
    <n v="3751.93"/>
    <n v="0"/>
    <n v="0"/>
    <n v="-2.95"/>
    <x v="0"/>
    <d v="2025-09-23T00:00:00"/>
    <s v="09"/>
    <x v="3"/>
    <s v="Tue"/>
    <d v="2025-09-23T09:05:59"/>
    <x v="1595"/>
    <x v="5"/>
    <x v="17"/>
    <x v="5"/>
    <n v="-0.29500000000000004"/>
    <n v="-0.59000000000000008"/>
    <n v="-0.88500000000000001"/>
    <n v="-3"/>
  </r>
  <r>
    <d v="2025-09-23T09:10:08"/>
    <n v="444704007"/>
    <s v="GOLD#"/>
    <s v="buy"/>
    <s v="0.01"/>
    <n v="3755.17"/>
    <n v="3755.85"/>
    <m/>
    <s v="2025.09.23 09:24:09"/>
    <n v="3755.8"/>
    <n v="0"/>
    <n v="0"/>
    <n v="0.63"/>
    <x v="1"/>
    <d v="2025-09-23T00:00:00"/>
    <s v="09"/>
    <x v="14"/>
    <s v="Tue"/>
    <d v="2025-09-23T09:10:08"/>
    <x v="1596"/>
    <x v="5"/>
    <x v="17"/>
    <x v="5"/>
    <n v="6.3E-2"/>
    <n v="0.126"/>
    <n v="0.189"/>
    <n v="-3"/>
  </r>
  <r>
    <d v="2025-09-23T09:10:09"/>
    <n v="444704009"/>
    <s v="GOLD#"/>
    <s v="buy"/>
    <s v="0.01"/>
    <n v="3755.17"/>
    <n v="3755.85"/>
    <m/>
    <s v="2025.09.23 09:24:09"/>
    <n v="3755.8"/>
    <n v="0"/>
    <n v="0"/>
    <n v="0.63"/>
    <x v="1"/>
    <d v="2025-09-23T00:00:00"/>
    <s v="09"/>
    <x v="16"/>
    <s v="Tue"/>
    <d v="2025-09-23T09:10:09"/>
    <x v="1597"/>
    <x v="5"/>
    <x v="17"/>
    <x v="5"/>
    <n v="6.3E-2"/>
    <n v="0.126"/>
    <n v="0.189"/>
    <n v="-3"/>
  </r>
  <r>
    <d v="2025-09-23T09:24:08"/>
    <n v="444707113"/>
    <s v="GOLD#"/>
    <s v="buy"/>
    <s v="0.01"/>
    <n v="3756.28"/>
    <n v="3753.28"/>
    <m/>
    <s v="2025.09.23 09:38:17"/>
    <n v="3753.27"/>
    <n v="0"/>
    <n v="0"/>
    <n v="-3.01"/>
    <x v="0"/>
    <d v="2025-09-23T00:00:00"/>
    <s v="09"/>
    <x v="15"/>
    <s v="Tue"/>
    <d v="2025-09-23T09:24:08"/>
    <x v="1598"/>
    <x v="5"/>
    <x v="17"/>
    <x v="5"/>
    <n v="-0.30099999999999999"/>
    <n v="-0.60199999999999998"/>
    <n v="-0.90299999999999991"/>
    <n v="-3"/>
  </r>
  <r>
    <d v="2025-09-23T09:24:18"/>
    <n v="444707141"/>
    <s v="GOLD#"/>
    <s v="buy"/>
    <s v="0.01"/>
    <n v="3756.01"/>
    <n v="3753.01"/>
    <m/>
    <s v="2025.09.23 09:38:42"/>
    <n v="3752.96"/>
    <n v="0"/>
    <n v="0"/>
    <n v="-3.05"/>
    <x v="0"/>
    <d v="2025-09-23T00:00:00"/>
    <s v="09"/>
    <x v="16"/>
    <s v="Tue"/>
    <d v="2025-09-23T09:24:18"/>
    <x v="1599"/>
    <x v="5"/>
    <x v="17"/>
    <x v="5"/>
    <n v="-0.30499999999999999"/>
    <n v="-0.61"/>
    <n v="-0.91499999999999992"/>
    <n v="-3"/>
  </r>
  <r>
    <d v="2025-09-23T09:24:19"/>
    <n v="444707142"/>
    <s v="GOLD#"/>
    <s v="buy"/>
    <s v="0.01"/>
    <n v="3756.02"/>
    <n v="3753.01"/>
    <m/>
    <s v="2025.09.23 09:38:42"/>
    <n v="3752.96"/>
    <n v="0"/>
    <n v="0"/>
    <n v="-3.06"/>
    <x v="0"/>
    <d v="2025-09-23T00:00:00"/>
    <s v="09"/>
    <x v="14"/>
    <s v="Tue"/>
    <d v="2025-09-23T09:24:19"/>
    <x v="1600"/>
    <x v="5"/>
    <x v="17"/>
    <x v="5"/>
    <n v="-0.30600000000000005"/>
    <n v="-0.6120000000000001"/>
    <n v="-0.91799999999999993"/>
    <n v="-3"/>
  </r>
  <r>
    <d v="2025-09-23T09:28:08"/>
    <n v="444707763"/>
    <s v="GOLD#"/>
    <s v="buy"/>
    <s v="0.01"/>
    <n v="3756.44"/>
    <n v="3753.44"/>
    <n v="3759.94"/>
    <s v="2025.09.23 09:38:17"/>
    <n v="3753.43"/>
    <n v="0"/>
    <n v="0"/>
    <n v="-3.01"/>
    <x v="0"/>
    <d v="2025-09-23T00:00:00"/>
    <s v="09"/>
    <x v="12"/>
    <s v="Tue"/>
    <d v="2025-09-23T09:28:08"/>
    <x v="1601"/>
    <x v="5"/>
    <x v="17"/>
    <x v="5"/>
    <n v="-0.30099999999999999"/>
    <n v="-0.60199999999999998"/>
    <n v="-0.90299999999999991"/>
    <n v="-3"/>
  </r>
  <r>
    <d v="2025-09-23T09:28:09"/>
    <n v="444707764"/>
    <s v="GOLD#"/>
    <s v="buy"/>
    <s v="0.01"/>
    <n v="3756.44"/>
    <n v="3753.44"/>
    <n v="3759.94"/>
    <s v="2025.09.23 09:38:17"/>
    <n v="3753.43"/>
    <n v="0"/>
    <n v="0"/>
    <n v="-3.01"/>
    <x v="0"/>
    <d v="2025-09-23T00:00:00"/>
    <s v="09"/>
    <x v="1"/>
    <s v="Tue"/>
    <d v="2025-09-23T09:28:09"/>
    <x v="1602"/>
    <x v="5"/>
    <x v="17"/>
    <x v="5"/>
    <n v="-0.30099999999999999"/>
    <n v="-0.60199999999999998"/>
    <n v="-0.90299999999999991"/>
    <n v="-3"/>
  </r>
  <r>
    <d v="2025-09-23T09:28:09"/>
    <n v="444707765"/>
    <s v="GOLD#"/>
    <s v="buy"/>
    <s v="0.01"/>
    <n v="3756.44"/>
    <n v="3754.24"/>
    <n v="3759.44"/>
    <s v="2025.09.23 09:35:02"/>
    <n v="3754.23"/>
    <n v="0"/>
    <n v="0"/>
    <n v="-2.21"/>
    <x v="0"/>
    <d v="2025-09-23T00:00:00"/>
    <s v="09"/>
    <x v="19"/>
    <s v="Tue"/>
    <d v="2025-09-23T09:28:09"/>
    <x v="1602"/>
    <x v="5"/>
    <x v="17"/>
    <x v="5"/>
    <n v="-0.221"/>
    <n v="-0.442"/>
    <n v="-0.66299999999999992"/>
    <n v="-3"/>
  </r>
  <r>
    <d v="2025-09-23T09:28:09"/>
    <n v="444707767"/>
    <s v="GOLD#"/>
    <s v="buy"/>
    <s v="0.01"/>
    <n v="3756.44"/>
    <n v="3753.44"/>
    <n v="3758.64"/>
    <s v="2025.09.23 09:38:17"/>
    <n v="3753.43"/>
    <n v="0"/>
    <n v="0"/>
    <n v="-3.01"/>
    <x v="0"/>
    <d v="2025-09-23T00:00:00"/>
    <s v="09"/>
    <x v="17"/>
    <s v="Tue"/>
    <d v="2025-09-23T09:28:09"/>
    <x v="1602"/>
    <x v="5"/>
    <x v="17"/>
    <x v="5"/>
    <n v="-0.30099999999999999"/>
    <n v="-0.60199999999999998"/>
    <n v="-0.90299999999999991"/>
    <n v="-3"/>
  </r>
  <r>
    <d v="2025-09-23T09:28:09"/>
    <n v="444707769"/>
    <s v="GOLD#"/>
    <s v="buy"/>
    <s v="0.01"/>
    <n v="3756.4"/>
    <n v="3754.94"/>
    <n v="3757.94"/>
    <s v="2025.09.23 09:33:44"/>
    <n v="3754.92"/>
    <n v="0"/>
    <n v="0"/>
    <n v="-1.48"/>
    <x v="0"/>
    <d v="2025-09-23T00:00:00"/>
    <s v="09"/>
    <x v="11"/>
    <s v="Tue"/>
    <d v="2025-09-23T09:28:09"/>
    <x v="1602"/>
    <x v="5"/>
    <x v="17"/>
    <x v="5"/>
    <n v="-0.14799999999999999"/>
    <n v="-0.29599999999999999"/>
    <n v="-0.44400000000000001"/>
    <n v="-3"/>
  </r>
  <r>
    <d v="2025-09-23T09:28:09"/>
    <n v="444707770"/>
    <s v="GOLD#"/>
    <s v="buy"/>
    <s v="0.01"/>
    <n v="3756.4"/>
    <n v="3754.24"/>
    <n v="3757.94"/>
    <s v="2025.09.23 09:35:02"/>
    <n v="3754.23"/>
    <n v="0"/>
    <n v="0"/>
    <n v="-2.17"/>
    <x v="0"/>
    <d v="2025-09-23T00:00:00"/>
    <s v="09"/>
    <x v="18"/>
    <s v="Tue"/>
    <d v="2025-09-23T09:28:09"/>
    <x v="1602"/>
    <x v="5"/>
    <x v="17"/>
    <x v="5"/>
    <n v="-0.217"/>
    <n v="-0.434"/>
    <n v="-0.65099999999999991"/>
    <n v="-3"/>
  </r>
  <r>
    <d v="2025-09-23T09:28:10"/>
    <n v="444707771"/>
    <s v="GOLD#"/>
    <s v="buy"/>
    <s v="0.01"/>
    <n v="3756.42"/>
    <n v="3753.94"/>
    <n v="3759.44"/>
    <s v="2025.09.23 09:35:23"/>
    <n v="3753.93"/>
    <n v="0"/>
    <n v="0"/>
    <n v="-2.4900000000000002"/>
    <x v="0"/>
    <d v="2025-09-23T00:00:00"/>
    <s v="09"/>
    <x v="2"/>
    <s v="Tue"/>
    <d v="2025-09-23T09:28:10"/>
    <x v="1603"/>
    <x v="5"/>
    <x v="17"/>
    <x v="5"/>
    <n v="-0.24900000000000003"/>
    <n v="-0.49800000000000005"/>
    <n v="-0.747"/>
    <n v="-3"/>
  </r>
  <r>
    <d v="2025-09-23T09:28:10"/>
    <n v="444707772"/>
    <s v="GOLD#"/>
    <s v="buy"/>
    <s v="0.01"/>
    <n v="3756.4"/>
    <n v="3753.44"/>
    <n v="3759.44"/>
    <s v="2025.09.23 09:38:17"/>
    <n v="3753.43"/>
    <n v="0"/>
    <n v="0"/>
    <n v="-2.97"/>
    <x v="0"/>
    <d v="2025-09-23T00:00:00"/>
    <s v="09"/>
    <x v="0"/>
    <s v="Tue"/>
    <d v="2025-09-23T09:28:10"/>
    <x v="1603"/>
    <x v="5"/>
    <x v="17"/>
    <x v="5"/>
    <n v="-0.29700000000000004"/>
    <n v="-0.59400000000000008"/>
    <n v="-0.89100000000000001"/>
    <n v="-3"/>
  </r>
  <r>
    <d v="2025-09-23T09:28:10"/>
    <n v="444707773"/>
    <s v="GOLD#"/>
    <s v="buy"/>
    <s v="0.01"/>
    <n v="3756.4"/>
    <n v="3753.44"/>
    <n v="3757.94"/>
    <s v="2025.09.23 09:38:17"/>
    <n v="3753.43"/>
    <n v="0"/>
    <n v="0"/>
    <n v="-2.97"/>
    <x v="0"/>
    <d v="2025-09-23T00:00:00"/>
    <s v="09"/>
    <x v="10"/>
    <s v="Tue"/>
    <d v="2025-09-23T09:28:10"/>
    <x v="1603"/>
    <x v="5"/>
    <x v="17"/>
    <x v="5"/>
    <n v="-0.29700000000000004"/>
    <n v="-0.59400000000000008"/>
    <n v="-0.89100000000000001"/>
    <n v="-3"/>
  </r>
  <r>
    <d v="2025-09-23T09:28:10"/>
    <n v="444707774"/>
    <s v="GOLD#"/>
    <s v="buy"/>
    <s v="0.01"/>
    <n v="3756.4"/>
    <n v="3753.44"/>
    <n v="3757.94"/>
    <s v="2025.09.23 09:38:17"/>
    <n v="3753.43"/>
    <n v="0"/>
    <n v="0"/>
    <n v="-2.97"/>
    <x v="0"/>
    <d v="2025-09-23T00:00:00"/>
    <s v="09"/>
    <x v="20"/>
    <s v="Tue"/>
    <d v="2025-09-23T09:28:10"/>
    <x v="1603"/>
    <x v="5"/>
    <x v="17"/>
    <x v="5"/>
    <n v="-0.29700000000000004"/>
    <n v="-0.59400000000000008"/>
    <n v="-0.89100000000000001"/>
    <n v="-3"/>
  </r>
  <r>
    <d v="2025-09-23T09:28:11"/>
    <n v="444707776"/>
    <s v="GOLD#"/>
    <s v="buy"/>
    <s v="0.01"/>
    <n v="3756.4"/>
    <n v="3753.44"/>
    <n v="3757.94"/>
    <s v="2025.09.23 09:38:17"/>
    <n v="3753.43"/>
    <n v="0"/>
    <n v="0"/>
    <n v="-2.97"/>
    <x v="0"/>
    <d v="2025-09-23T00:00:00"/>
    <s v="09"/>
    <x v="6"/>
    <s v="Tue"/>
    <d v="2025-09-23T09:28:11"/>
    <x v="1604"/>
    <x v="5"/>
    <x v="17"/>
    <x v="5"/>
    <n v="-0.29700000000000004"/>
    <n v="-0.59400000000000008"/>
    <n v="-0.89100000000000001"/>
    <n v="-3"/>
  </r>
  <r>
    <d v="2025-09-23T09:30:48"/>
    <n v="444708214"/>
    <s v="GOLD#"/>
    <s v="buy"/>
    <s v="0.01"/>
    <n v="3756.03"/>
    <n v="3753"/>
    <n v="3759.5"/>
    <s v="2025.09.23 09:38:42"/>
    <n v="3752.96"/>
    <n v="0"/>
    <n v="0"/>
    <n v="-3.07"/>
    <x v="0"/>
    <d v="2025-09-23T00:00:00"/>
    <s v="09"/>
    <x v="8"/>
    <s v="Tue"/>
    <d v="2025-09-23T09:30:48"/>
    <x v="1605"/>
    <x v="5"/>
    <x v="17"/>
    <x v="5"/>
    <n v="-0.307"/>
    <n v="-0.61399999999999999"/>
    <n v="-0.92099999999999993"/>
    <n v="-3"/>
  </r>
  <r>
    <d v="2025-09-23T09:30:48"/>
    <n v="444708217"/>
    <s v="GOLD#"/>
    <s v="buy"/>
    <s v="0.01"/>
    <n v="3756.03"/>
    <n v="3753.03"/>
    <n v="3759.53"/>
    <s v="2025.09.23 09:38:42"/>
    <n v="3752.96"/>
    <n v="0"/>
    <n v="0"/>
    <n v="-3.07"/>
    <x v="0"/>
    <d v="2025-09-23T00:00:00"/>
    <s v="09"/>
    <x v="9"/>
    <s v="Tue"/>
    <d v="2025-09-23T09:30:48"/>
    <x v="1605"/>
    <x v="5"/>
    <x v="17"/>
    <x v="5"/>
    <n v="-0.307"/>
    <n v="-0.61399999999999999"/>
    <n v="-0.92099999999999993"/>
    <n v="-3"/>
  </r>
  <r>
    <d v="2025-09-23T09:33:08"/>
    <n v="444708711"/>
    <s v="GOLD#"/>
    <s v="buy"/>
    <s v="0.01"/>
    <n v="3755.23"/>
    <n v="3752.28"/>
    <n v="3761.28"/>
    <s v="2025.09.23 09:44:34"/>
    <n v="3752.25"/>
    <n v="0"/>
    <n v="0"/>
    <n v="-2.98"/>
    <x v="0"/>
    <d v="2025-09-23T00:00:00"/>
    <s v="09"/>
    <x v="22"/>
    <s v="Tue"/>
    <d v="2025-09-23T09:33:08"/>
    <x v="1606"/>
    <x v="5"/>
    <x v="17"/>
    <x v="5"/>
    <n v="-0.29799999999999999"/>
    <n v="-0.59599999999999997"/>
    <n v="-0.89400000000000002"/>
    <n v="-3"/>
  </r>
  <r>
    <d v="2025-09-23T09:33:08"/>
    <n v="444708716"/>
    <s v="GOLD#"/>
    <s v="buy"/>
    <s v="0.01"/>
    <n v="3755.27"/>
    <n v="3752.23"/>
    <n v="3761.23"/>
    <s v="2025.09.23 09:44:35"/>
    <n v="3752.23"/>
    <n v="0"/>
    <n v="0"/>
    <n v="-3.04"/>
    <x v="0"/>
    <d v="2025-09-23T00:00:00"/>
    <s v="09"/>
    <x v="25"/>
    <s v="Tue"/>
    <d v="2025-09-23T09:33:08"/>
    <x v="1606"/>
    <x v="5"/>
    <x v="17"/>
    <x v="5"/>
    <n v="-0.30400000000000005"/>
    <n v="-0.6080000000000001"/>
    <n v="-0.91199999999999992"/>
    <n v="-3"/>
  </r>
  <r>
    <d v="2025-09-23T09:33:08"/>
    <n v="444708720"/>
    <s v="GOLD#"/>
    <s v="buy"/>
    <s v="0.01"/>
    <n v="3755.27"/>
    <n v="3752.23"/>
    <n v="3773.23"/>
    <s v="2025.09.23 09:44:35"/>
    <n v="3752.23"/>
    <n v="0"/>
    <n v="0"/>
    <n v="-3.04"/>
    <x v="0"/>
    <d v="2025-09-23T00:00:00"/>
    <s v="09"/>
    <x v="26"/>
    <s v="Tue"/>
    <d v="2025-09-23T09:33:08"/>
    <x v="1606"/>
    <x v="5"/>
    <x v="17"/>
    <x v="5"/>
    <n v="-0.30400000000000005"/>
    <n v="-0.6080000000000001"/>
    <n v="-0.91199999999999992"/>
    <n v="-3"/>
  </r>
  <r>
    <d v="2025-09-23T09:39:08"/>
    <n v="444710056"/>
    <s v="GOLD#"/>
    <s v="sell"/>
    <s v="0.01"/>
    <n v="3753.92"/>
    <n v="3752.55"/>
    <m/>
    <s v="2025.09.23 10:02:15"/>
    <n v="3752.6"/>
    <n v="0"/>
    <n v="0"/>
    <n v="1.32"/>
    <x v="1"/>
    <d v="2025-09-23T00:00:00"/>
    <s v="09"/>
    <x v="14"/>
    <s v="Tue"/>
    <d v="2025-09-23T09:39:08"/>
    <x v="1607"/>
    <x v="5"/>
    <x v="17"/>
    <x v="5"/>
    <n v="0.13200000000000001"/>
    <n v="0.26400000000000001"/>
    <n v="0.39600000000000002"/>
    <n v="-3"/>
  </r>
  <r>
    <d v="2025-09-23T09:39:08"/>
    <n v="444710057"/>
    <s v="GOLD#"/>
    <s v="sell"/>
    <s v="0.01"/>
    <n v="3753.92"/>
    <n v="3751.46"/>
    <m/>
    <s v="2025.09.23 10:06:16"/>
    <n v="3751.59"/>
    <n v="0"/>
    <n v="0"/>
    <n v="2.33"/>
    <x v="1"/>
    <d v="2025-09-23T00:00:00"/>
    <s v="09"/>
    <x v="15"/>
    <s v="Tue"/>
    <d v="2025-09-23T09:39:08"/>
    <x v="1607"/>
    <x v="5"/>
    <x v="17"/>
    <x v="5"/>
    <n v="0.23300000000000001"/>
    <n v="0.46600000000000003"/>
    <n v="0.69899999999999995"/>
    <n v="-3"/>
  </r>
  <r>
    <d v="2025-09-23T09:40:48"/>
    <n v="444710293"/>
    <s v="GOLD#"/>
    <s v="buy"/>
    <s v="0.01"/>
    <n v="3755.16"/>
    <n v="3752.16"/>
    <n v="3758.66"/>
    <s v="2025.09.23 09:44:44"/>
    <n v="3752.09"/>
    <n v="0"/>
    <n v="0"/>
    <n v="-3.07"/>
    <x v="0"/>
    <d v="2025-09-23T00:00:00"/>
    <s v="09"/>
    <x v="8"/>
    <s v="Tue"/>
    <d v="2025-09-23T09:40:48"/>
    <x v="1608"/>
    <x v="5"/>
    <x v="17"/>
    <x v="5"/>
    <n v="-0.307"/>
    <n v="-0.61399999999999999"/>
    <n v="-0.92099999999999993"/>
    <n v="-3"/>
  </r>
  <r>
    <d v="2025-09-23T09:42:08"/>
    <n v="444710466"/>
    <s v="GOLD#"/>
    <s v="sell"/>
    <s v="0.01"/>
    <n v="3753.89"/>
    <n v="3752.53"/>
    <m/>
    <s v="2025.09.23 10:02:15"/>
    <n v="3752.6"/>
    <n v="0"/>
    <n v="0"/>
    <n v="1.29"/>
    <x v="1"/>
    <d v="2025-09-23T00:00:00"/>
    <s v="09"/>
    <x v="16"/>
    <s v="Tue"/>
    <d v="2025-09-23T09:42:08"/>
    <x v="1609"/>
    <x v="5"/>
    <x v="17"/>
    <x v="5"/>
    <n v="0.129"/>
    <n v="0.25800000000000001"/>
    <n v="0.38700000000000001"/>
    <n v="-3"/>
  </r>
  <r>
    <d v="2025-09-23T09:45:08"/>
    <n v="444711307"/>
    <s v="GOLD#"/>
    <s v="sell"/>
    <s v="0.01"/>
    <n v="3753.76"/>
    <n v="3756.69"/>
    <n v="3751.49"/>
    <s v="2025.09.23 09:49:15"/>
    <n v="3756.71"/>
    <n v="0"/>
    <n v="0"/>
    <n v="-2.95"/>
    <x v="0"/>
    <d v="2025-09-23T00:00:00"/>
    <s v="09"/>
    <x v="17"/>
    <s v="Tue"/>
    <d v="2025-09-23T09:45:08"/>
    <x v="1610"/>
    <x v="5"/>
    <x v="17"/>
    <x v="5"/>
    <n v="-0.29500000000000004"/>
    <n v="-0.59000000000000008"/>
    <n v="-0.88500000000000001"/>
    <n v="-3"/>
  </r>
  <r>
    <d v="2025-09-23T09:45:08"/>
    <n v="444711309"/>
    <s v="GOLD#"/>
    <s v="sell"/>
    <s v="0.01"/>
    <n v="3753.74"/>
    <n v="3755.96"/>
    <n v="3750.76"/>
    <s v="2025.09.23 09:46:25"/>
    <n v="3755.97"/>
    <n v="0"/>
    <n v="0"/>
    <n v="-2.23"/>
    <x v="0"/>
    <d v="2025-09-23T00:00:00"/>
    <s v="09"/>
    <x v="19"/>
    <s v="Tue"/>
    <d v="2025-09-23T09:45:08"/>
    <x v="1610"/>
    <x v="5"/>
    <x v="17"/>
    <x v="5"/>
    <n v="-0.223"/>
    <n v="-0.44600000000000001"/>
    <n v="-0.66899999999999993"/>
    <n v="-3"/>
  </r>
  <r>
    <d v="2025-09-23T09:45:09"/>
    <n v="444711313"/>
    <s v="GOLD#"/>
    <s v="sell"/>
    <s v="0.01"/>
    <n v="3753.77"/>
    <n v="3756.76"/>
    <n v="3750.26"/>
    <s v="2025.09.23 09:49:17"/>
    <n v="3756.77"/>
    <n v="0"/>
    <n v="0"/>
    <n v="-3"/>
    <x v="0"/>
    <d v="2025-09-23T00:00:00"/>
    <s v="09"/>
    <x v="1"/>
    <s v="Tue"/>
    <d v="2025-09-23T09:45:09"/>
    <x v="1611"/>
    <x v="5"/>
    <x v="17"/>
    <x v="5"/>
    <n v="-0.30000000000000004"/>
    <n v="-0.60000000000000009"/>
    <n v="-0.89999999999999991"/>
    <n v="-3"/>
  </r>
  <r>
    <d v="2025-09-23T09:45:09"/>
    <n v="444711316"/>
    <s v="GOLD#"/>
    <s v="sell"/>
    <s v="0.01"/>
    <n v="3753.77"/>
    <n v="3756.26"/>
    <n v="3750.76"/>
    <s v="2025.09.23 09:47:01"/>
    <n v="3756.28"/>
    <n v="0"/>
    <n v="0"/>
    <n v="-2.5099999999999998"/>
    <x v="0"/>
    <d v="2025-09-23T00:00:00"/>
    <s v="09"/>
    <x v="2"/>
    <s v="Tue"/>
    <d v="2025-09-23T09:45:09"/>
    <x v="1611"/>
    <x v="5"/>
    <x v="17"/>
    <x v="5"/>
    <n v="-0.251"/>
    <n v="-0.502"/>
    <n v="-0.75299999999999989"/>
    <n v="-3"/>
  </r>
  <r>
    <d v="2025-09-23T09:45:09"/>
    <n v="444711319"/>
    <s v="GOLD#"/>
    <s v="sell"/>
    <s v="0.01"/>
    <n v="3753.88"/>
    <n v="3756.76"/>
    <n v="3752.26"/>
    <s v="2025.09.23 09:49:17"/>
    <n v="3756.77"/>
    <n v="0"/>
    <n v="0"/>
    <n v="-2.89"/>
    <x v="0"/>
    <d v="2025-09-23T00:00:00"/>
    <s v="09"/>
    <x v="10"/>
    <s v="Tue"/>
    <d v="2025-09-23T09:45:09"/>
    <x v="1611"/>
    <x v="5"/>
    <x v="17"/>
    <x v="5"/>
    <n v="-0.28900000000000003"/>
    <n v="-0.57800000000000007"/>
    <n v="-0.86699999999999999"/>
    <n v="-3"/>
  </r>
  <r>
    <d v="2025-09-23T09:45:09"/>
    <n v="444711322"/>
    <s v="GOLD#"/>
    <s v="sell"/>
    <s v="0.01"/>
    <n v="3753.95"/>
    <n v="3756.76"/>
    <n v="3752.26"/>
    <s v="2025.09.23 09:49:17"/>
    <n v="3756.77"/>
    <n v="0"/>
    <n v="0"/>
    <n v="-2.82"/>
    <x v="0"/>
    <d v="2025-09-23T00:00:00"/>
    <s v="09"/>
    <x v="20"/>
    <s v="Tue"/>
    <d v="2025-09-23T09:45:09"/>
    <x v="1611"/>
    <x v="5"/>
    <x v="17"/>
    <x v="5"/>
    <n v="-0.28199999999999997"/>
    <n v="-0.56399999999999995"/>
    <n v="-0.84599999999999997"/>
    <n v="-3"/>
  </r>
  <r>
    <d v="2025-09-23T09:45:10"/>
    <n v="444711327"/>
    <s v="GOLD#"/>
    <s v="sell"/>
    <s v="0.01"/>
    <n v="3753.95"/>
    <n v="3755.26"/>
    <n v="3752.26"/>
    <s v="2025.09.23 09:46:01"/>
    <n v="3755.32"/>
    <n v="0"/>
    <n v="0"/>
    <n v="-1.37"/>
    <x v="0"/>
    <d v="2025-09-23T00:00:00"/>
    <s v="09"/>
    <x v="11"/>
    <s v="Tue"/>
    <d v="2025-09-23T09:45:10"/>
    <x v="1612"/>
    <x v="5"/>
    <x v="17"/>
    <x v="5"/>
    <n v="-0.13700000000000001"/>
    <n v="-0.27400000000000002"/>
    <n v="-0.41100000000000003"/>
    <n v="-3"/>
  </r>
  <r>
    <d v="2025-09-23T09:45:10"/>
    <n v="444711329"/>
    <s v="GOLD#"/>
    <s v="sell"/>
    <s v="0.01"/>
    <n v="3753.95"/>
    <n v="3756.76"/>
    <n v="3750.26"/>
    <s v="2025.09.23 09:49:17"/>
    <n v="3756.77"/>
    <n v="0"/>
    <n v="0"/>
    <n v="-2.82"/>
    <x v="0"/>
    <d v="2025-09-23T00:00:00"/>
    <s v="09"/>
    <x v="12"/>
    <s v="Tue"/>
    <d v="2025-09-23T09:45:10"/>
    <x v="1612"/>
    <x v="5"/>
    <x v="17"/>
    <x v="5"/>
    <n v="-0.28199999999999997"/>
    <n v="-0.56399999999999995"/>
    <n v="-0.84599999999999997"/>
    <n v="-3"/>
  </r>
  <r>
    <d v="2025-09-23T09:45:10"/>
    <n v="444711330"/>
    <s v="GOLD#"/>
    <s v="sell"/>
    <s v="0.01"/>
    <n v="3753.96"/>
    <n v="3756.76"/>
    <n v="3750.76"/>
    <s v="2025.09.23 09:49:17"/>
    <n v="3756.77"/>
    <n v="0"/>
    <n v="0"/>
    <n v="-2.81"/>
    <x v="0"/>
    <d v="2025-09-23T00:00:00"/>
    <s v="09"/>
    <x v="0"/>
    <s v="Tue"/>
    <d v="2025-09-23T09:45:10"/>
    <x v="1612"/>
    <x v="5"/>
    <x v="17"/>
    <x v="5"/>
    <n v="-0.28100000000000003"/>
    <n v="-0.56200000000000006"/>
    <n v="-0.84299999999999997"/>
    <n v="-3"/>
  </r>
  <r>
    <d v="2025-09-23T09:45:10"/>
    <n v="444711333"/>
    <s v="GOLD#"/>
    <s v="sell"/>
    <s v="0.01"/>
    <n v="3753.97"/>
    <n v="3755.96"/>
    <n v="3752.26"/>
    <s v="2025.09.23 09:46:25"/>
    <n v="3755.97"/>
    <n v="0"/>
    <n v="0"/>
    <n v="-2"/>
    <x v="0"/>
    <d v="2025-09-23T00:00:00"/>
    <s v="09"/>
    <x v="18"/>
    <s v="Tue"/>
    <d v="2025-09-23T09:45:10"/>
    <x v="1612"/>
    <x v="5"/>
    <x v="17"/>
    <x v="5"/>
    <n v="-0.2"/>
    <n v="-0.4"/>
    <n v="-0.6"/>
    <n v="-3"/>
  </r>
  <r>
    <d v="2025-09-23T09:45:11"/>
    <n v="444711336"/>
    <s v="GOLD#"/>
    <s v="sell"/>
    <s v="0.01"/>
    <n v="3753.89"/>
    <n v="3756.76"/>
    <n v="3752.26"/>
    <s v="2025.09.23 09:49:17"/>
    <n v="3756.77"/>
    <n v="0"/>
    <n v="0"/>
    <n v="-2.88"/>
    <x v="0"/>
    <d v="2025-09-23T00:00:00"/>
    <s v="09"/>
    <x v="6"/>
    <s v="Tue"/>
    <d v="2025-09-23T09:45:11"/>
    <x v="1613"/>
    <x v="5"/>
    <x v="17"/>
    <x v="5"/>
    <n v="-0.28799999999999998"/>
    <n v="-0.57599999999999996"/>
    <n v="-0.86399999999999999"/>
    <n v="-3"/>
  </r>
  <r>
    <d v="2025-09-23T09:45:18"/>
    <n v="444711407"/>
    <s v="GOLD#"/>
    <s v="buy"/>
    <s v="0.01"/>
    <n v="3754.15"/>
    <n v="3751.15"/>
    <n v="3760.15"/>
    <s v="2025.09.23 10:04:18"/>
    <n v="3751.1"/>
    <n v="0"/>
    <n v="0"/>
    <n v="-3.05"/>
    <x v="0"/>
    <d v="2025-09-23T00:00:00"/>
    <s v="09"/>
    <x v="22"/>
    <s v="Tue"/>
    <d v="2025-09-23T09:45:18"/>
    <x v="1614"/>
    <x v="5"/>
    <x v="17"/>
    <x v="5"/>
    <n v="-0.30499999999999999"/>
    <n v="-0.61"/>
    <n v="-0.91499999999999992"/>
    <n v="-3"/>
  </r>
  <r>
    <d v="2025-09-23T09:45:18"/>
    <n v="444711412"/>
    <s v="GOLD#"/>
    <s v="buy"/>
    <s v="0.01"/>
    <n v="3754.15"/>
    <n v="3751.15"/>
    <n v="3757.65"/>
    <s v="2025.09.23 10:04:18"/>
    <n v="3751.1"/>
    <n v="0"/>
    <n v="0"/>
    <n v="-3.05"/>
    <x v="0"/>
    <d v="2025-09-23T00:00:00"/>
    <s v="09"/>
    <x v="8"/>
    <s v="Tue"/>
    <d v="2025-09-23T09:45:18"/>
    <x v="1614"/>
    <x v="5"/>
    <x v="17"/>
    <x v="5"/>
    <n v="-0.30499999999999999"/>
    <n v="-0.61"/>
    <n v="-0.91499999999999992"/>
    <n v="-3"/>
  </r>
  <r>
    <d v="2025-09-23T09:45:48"/>
    <n v="444711547"/>
    <s v="GOLD#"/>
    <s v="buy"/>
    <s v="0.01"/>
    <n v="3754.81"/>
    <n v="3751.81"/>
    <n v="3772.81"/>
    <s v="2025.09.23 10:01:02"/>
    <n v="3751.76"/>
    <n v="0"/>
    <n v="0"/>
    <n v="-3.05"/>
    <x v="0"/>
    <d v="2025-09-23T00:00:00"/>
    <s v="09"/>
    <x v="26"/>
    <s v="Tue"/>
    <d v="2025-09-23T09:45:48"/>
    <x v="1615"/>
    <x v="5"/>
    <x v="17"/>
    <x v="5"/>
    <n v="-0.30499999999999999"/>
    <n v="-0.61"/>
    <n v="-0.91499999999999992"/>
    <n v="-3"/>
  </r>
  <r>
    <d v="2025-09-23T09:45:48"/>
    <n v="444711549"/>
    <s v="GOLD#"/>
    <s v="buy"/>
    <s v="0.01"/>
    <n v="3754.79"/>
    <n v="3751.81"/>
    <n v="3760.81"/>
    <s v="2025.09.23 10:01:02"/>
    <n v="3751.76"/>
    <n v="0"/>
    <n v="0"/>
    <n v="-3.03"/>
    <x v="0"/>
    <d v="2025-09-23T00:00:00"/>
    <s v="09"/>
    <x v="25"/>
    <s v="Tue"/>
    <d v="2025-09-23T09:45:48"/>
    <x v="1615"/>
    <x v="5"/>
    <x v="17"/>
    <x v="5"/>
    <n v="-0.30299999999999999"/>
    <n v="-0.60599999999999998"/>
    <n v="-0.90899999999999992"/>
    <n v="-3"/>
  </r>
  <r>
    <d v="2025-09-23T10:02:18"/>
    <n v="444716069"/>
    <s v="GOLD#"/>
    <s v="sell"/>
    <s v="0.01"/>
    <n v="3752.85"/>
    <n v="3751.56"/>
    <m/>
    <s v="2025.09.23 10:06:16"/>
    <n v="3751.59"/>
    <n v="0"/>
    <n v="0"/>
    <n v="1.26"/>
    <x v="1"/>
    <d v="2025-09-23T00:00:00"/>
    <s v="10"/>
    <x v="16"/>
    <s v="Tue"/>
    <d v="2025-09-23T10:02:18"/>
    <x v="1616"/>
    <x v="5"/>
    <x v="18"/>
    <x v="5"/>
    <n v="0.126"/>
    <n v="0.252"/>
    <n v="0.378"/>
    <n v="-3"/>
  </r>
  <r>
    <d v="2025-09-23T10:02:18"/>
    <n v="444716072"/>
    <s v="GOLD#"/>
    <s v="sell"/>
    <s v="0.01"/>
    <n v="3752.82"/>
    <n v="3751.56"/>
    <m/>
    <s v="2025.09.23 10:06:16"/>
    <n v="3751.59"/>
    <n v="0"/>
    <n v="0"/>
    <n v="1.23"/>
    <x v="1"/>
    <d v="2025-09-23T00:00:00"/>
    <s v="10"/>
    <x v="14"/>
    <s v="Tue"/>
    <d v="2025-09-23T10:02:18"/>
    <x v="1616"/>
    <x v="5"/>
    <x v="18"/>
    <x v="5"/>
    <n v="0.123"/>
    <n v="0.246"/>
    <n v="0.36899999999999999"/>
    <n v="-3"/>
  </r>
  <r>
    <d v="2025-09-23T10:07:28"/>
    <n v="444719086"/>
    <s v="GOLD#"/>
    <s v="sell"/>
    <s v="0.01"/>
    <n v="3750.59"/>
    <n v="3753.59"/>
    <m/>
    <s v="2025.09.23 10:24:47"/>
    <n v="3753.64"/>
    <n v="0"/>
    <n v="0"/>
    <n v="-3.05"/>
    <x v="0"/>
    <d v="2025-09-23T00:00:00"/>
    <s v="10"/>
    <x v="14"/>
    <s v="Tue"/>
    <d v="2025-09-23T10:07:28"/>
    <x v="1617"/>
    <x v="5"/>
    <x v="18"/>
    <x v="5"/>
    <n v="-0.30499999999999999"/>
    <n v="-0.61"/>
    <n v="-0.91499999999999992"/>
    <n v="-3"/>
  </r>
  <r>
    <d v="2025-09-23T10:07:28"/>
    <n v="444719087"/>
    <s v="GOLD#"/>
    <s v="sell"/>
    <s v="0.01"/>
    <n v="3750.59"/>
    <n v="3753.59"/>
    <m/>
    <s v="2025.09.23 10:24:47"/>
    <n v="3753.64"/>
    <n v="0"/>
    <n v="0"/>
    <n v="-3.05"/>
    <x v="0"/>
    <d v="2025-09-23T00:00:00"/>
    <s v="10"/>
    <x v="16"/>
    <s v="Tue"/>
    <d v="2025-09-23T10:07:28"/>
    <x v="1617"/>
    <x v="5"/>
    <x v="18"/>
    <x v="5"/>
    <n v="-0.30499999999999999"/>
    <n v="-0.61"/>
    <n v="-0.91499999999999992"/>
    <n v="-3"/>
  </r>
  <r>
    <d v="2025-09-23T10:07:29"/>
    <n v="444719088"/>
    <s v="GOLD#"/>
    <s v="sell"/>
    <s v="0.01"/>
    <n v="3750.59"/>
    <n v="3753.59"/>
    <m/>
    <s v="2025.09.23 10:24:47"/>
    <n v="3753.64"/>
    <n v="0"/>
    <n v="0"/>
    <n v="-3.05"/>
    <x v="0"/>
    <d v="2025-09-23T00:00:00"/>
    <s v="10"/>
    <x v="15"/>
    <s v="Tue"/>
    <d v="2025-09-23T10:07:29"/>
    <x v="1618"/>
    <x v="5"/>
    <x v="18"/>
    <x v="5"/>
    <n v="-0.30499999999999999"/>
    <n v="-0.61"/>
    <n v="-0.91499999999999992"/>
    <n v="-3"/>
  </r>
  <r>
    <d v="2025-09-23T10:07:48"/>
    <n v="444719163"/>
    <s v="GOLD#"/>
    <s v="sell"/>
    <s v="0.01"/>
    <n v="3751.27"/>
    <n v="3750.62"/>
    <n v="3749.07"/>
    <s v="2025.09.23 10:12:06"/>
    <n v="3750.75"/>
    <n v="0"/>
    <n v="0"/>
    <n v="0.52"/>
    <x v="1"/>
    <d v="2025-09-23T00:00:00"/>
    <s v="10"/>
    <x v="17"/>
    <s v="Tue"/>
    <d v="2025-09-23T10:07:48"/>
    <x v="1619"/>
    <x v="5"/>
    <x v="18"/>
    <x v="5"/>
    <n v="5.2000000000000005E-2"/>
    <n v="0.10400000000000001"/>
    <n v="0.156"/>
    <n v="-3"/>
  </r>
  <r>
    <d v="2025-09-23T10:07:48"/>
    <n v="444719164"/>
    <s v="GOLD#"/>
    <s v="sell"/>
    <s v="0.01"/>
    <n v="3751.27"/>
    <n v="3750.62"/>
    <n v="3747.77"/>
    <s v="2025.09.23 10:12:06"/>
    <n v="3750.75"/>
    <n v="0"/>
    <n v="0"/>
    <n v="0.52"/>
    <x v="1"/>
    <d v="2025-09-23T00:00:00"/>
    <s v="10"/>
    <x v="1"/>
    <s v="Tue"/>
    <d v="2025-09-23T10:07:48"/>
    <x v="1619"/>
    <x v="5"/>
    <x v="18"/>
    <x v="5"/>
    <n v="5.2000000000000005E-2"/>
    <n v="0.10400000000000001"/>
    <n v="0.156"/>
    <n v="-3"/>
  </r>
  <r>
    <d v="2025-09-23T10:07:48"/>
    <n v="444719165"/>
    <s v="GOLD#"/>
    <s v="sell"/>
    <s v="0.01"/>
    <n v="3751.27"/>
    <n v="3754.27"/>
    <n v="3747.77"/>
    <s v="2025.09.23 10:24:59"/>
    <n v="3754.38"/>
    <n v="0"/>
    <n v="0"/>
    <n v="-3.11"/>
    <x v="0"/>
    <d v="2025-09-23T00:00:00"/>
    <s v="10"/>
    <x v="12"/>
    <s v="Tue"/>
    <d v="2025-09-23T10:07:48"/>
    <x v="1619"/>
    <x v="5"/>
    <x v="18"/>
    <x v="5"/>
    <n v="-0.311"/>
    <n v="-0.622"/>
    <n v="-0.93299999999999994"/>
    <n v="-3"/>
  </r>
  <r>
    <d v="2025-09-23T10:07:49"/>
    <n v="444719175"/>
    <s v="GOLD#"/>
    <s v="sell"/>
    <s v="0.01"/>
    <n v="3751.27"/>
    <n v="3754.27"/>
    <n v="3749.77"/>
    <s v="2025.09.23 10:09:21"/>
    <n v="3749.68"/>
    <n v="0"/>
    <n v="0"/>
    <n v="1.59"/>
    <x v="1"/>
    <d v="2025-09-23T00:00:00"/>
    <s v="10"/>
    <x v="10"/>
    <s v="Tue"/>
    <d v="2025-09-23T10:07:49"/>
    <x v="1620"/>
    <x v="5"/>
    <x v="18"/>
    <x v="5"/>
    <n v="0.15900000000000003"/>
    <n v="0.31800000000000006"/>
    <n v="0.47699999999999998"/>
    <n v="-3"/>
  </r>
  <r>
    <d v="2025-09-23T10:07:49"/>
    <n v="444719181"/>
    <s v="GOLD#"/>
    <s v="sell"/>
    <s v="0.01"/>
    <n v="3751.27"/>
    <n v="3754.27"/>
    <n v="3749.77"/>
    <s v="2025.09.23 10:09:21"/>
    <n v="3749.68"/>
    <n v="0"/>
    <n v="0"/>
    <n v="1.59"/>
    <x v="1"/>
    <d v="2025-09-23T00:00:00"/>
    <s v="10"/>
    <x v="20"/>
    <s v="Tue"/>
    <d v="2025-09-23T10:07:49"/>
    <x v="1620"/>
    <x v="5"/>
    <x v="18"/>
    <x v="5"/>
    <n v="0.15900000000000003"/>
    <n v="0.31800000000000006"/>
    <n v="0.47699999999999998"/>
    <n v="-3"/>
  </r>
  <r>
    <d v="2025-09-23T10:07:49"/>
    <n v="444719182"/>
    <s v="GOLD#"/>
    <s v="sell"/>
    <s v="0.01"/>
    <n v="3751.27"/>
    <n v="3752.77"/>
    <n v="3749.77"/>
    <s v="2025.09.23 10:09:21"/>
    <n v="3749.68"/>
    <n v="0"/>
    <n v="0"/>
    <n v="1.59"/>
    <x v="1"/>
    <d v="2025-09-23T00:00:00"/>
    <s v="10"/>
    <x v="11"/>
    <s v="Tue"/>
    <d v="2025-09-23T10:07:49"/>
    <x v="1620"/>
    <x v="5"/>
    <x v="18"/>
    <x v="5"/>
    <n v="0.15900000000000003"/>
    <n v="0.31800000000000006"/>
    <n v="0.47699999999999998"/>
    <n v="-3"/>
  </r>
  <r>
    <d v="2025-09-23T10:07:49"/>
    <n v="444719183"/>
    <s v="GOLD#"/>
    <s v="sell"/>
    <s v="0.01"/>
    <n v="3751.27"/>
    <n v="3753.47"/>
    <n v="3748.27"/>
    <s v="2025.09.23 10:24:47"/>
    <n v="3753.55"/>
    <n v="0"/>
    <n v="0"/>
    <n v="-2.2799999999999998"/>
    <x v="0"/>
    <d v="2025-09-23T00:00:00"/>
    <s v="10"/>
    <x v="19"/>
    <s v="Tue"/>
    <d v="2025-09-23T10:07:49"/>
    <x v="1620"/>
    <x v="5"/>
    <x v="18"/>
    <x v="5"/>
    <n v="-0.22799999999999998"/>
    <n v="-0.45599999999999996"/>
    <n v="-0.68399999999999994"/>
    <n v="-3"/>
  </r>
  <r>
    <d v="2025-09-23T10:07:50"/>
    <n v="444719184"/>
    <s v="GOLD#"/>
    <s v="sell"/>
    <s v="0.01"/>
    <n v="3751.27"/>
    <n v="3750.63"/>
    <n v="3748.27"/>
    <s v="2025.09.23 10:12:06"/>
    <n v="3750.75"/>
    <n v="0"/>
    <n v="0"/>
    <n v="0.52"/>
    <x v="1"/>
    <d v="2025-09-23T00:00:00"/>
    <s v="10"/>
    <x v="2"/>
    <s v="Tue"/>
    <d v="2025-09-23T10:07:50"/>
    <x v="1621"/>
    <x v="5"/>
    <x v="18"/>
    <x v="5"/>
    <n v="5.2000000000000005E-2"/>
    <n v="0.10400000000000001"/>
    <n v="0.156"/>
    <n v="-3"/>
  </r>
  <r>
    <d v="2025-09-23T10:07:50"/>
    <n v="444719185"/>
    <s v="GOLD#"/>
    <s v="sell"/>
    <s v="0.01"/>
    <n v="3751.27"/>
    <n v="3750.63"/>
    <n v="3748.27"/>
    <s v="2025.09.23 10:12:06"/>
    <n v="3750.75"/>
    <n v="0"/>
    <n v="0"/>
    <n v="0.52"/>
    <x v="1"/>
    <d v="2025-09-23T00:00:00"/>
    <s v="10"/>
    <x v="0"/>
    <s v="Tue"/>
    <d v="2025-09-23T10:07:50"/>
    <x v="1621"/>
    <x v="5"/>
    <x v="18"/>
    <x v="5"/>
    <n v="5.2000000000000005E-2"/>
    <n v="0.10400000000000001"/>
    <n v="0.156"/>
    <n v="-3"/>
  </r>
  <r>
    <d v="2025-09-23T10:07:50"/>
    <n v="444719186"/>
    <s v="GOLD#"/>
    <s v="sell"/>
    <s v="0.01"/>
    <n v="3751.27"/>
    <n v="3753.47"/>
    <n v="3749.77"/>
    <s v="2025.09.23 10:09:21"/>
    <n v="3749.68"/>
    <n v="0"/>
    <n v="0"/>
    <n v="1.59"/>
    <x v="1"/>
    <d v="2025-09-23T00:00:00"/>
    <s v="10"/>
    <x v="18"/>
    <s v="Tue"/>
    <d v="2025-09-23T10:07:50"/>
    <x v="1621"/>
    <x v="5"/>
    <x v="18"/>
    <x v="5"/>
    <n v="0.15900000000000003"/>
    <n v="0.31800000000000006"/>
    <n v="0.47699999999999998"/>
    <n v="-3"/>
  </r>
  <r>
    <d v="2025-09-23T10:07:50"/>
    <n v="444719187"/>
    <s v="GOLD#"/>
    <s v="sell"/>
    <s v="0.01"/>
    <n v="3751.27"/>
    <n v="3754.27"/>
    <n v="3749.77"/>
    <s v="2025.09.23 10:09:21"/>
    <n v="3749.68"/>
    <n v="0"/>
    <n v="0"/>
    <n v="1.59"/>
    <x v="1"/>
    <d v="2025-09-23T00:00:00"/>
    <s v="10"/>
    <x v="6"/>
    <s v="Tue"/>
    <d v="2025-09-23T10:07:50"/>
    <x v="1621"/>
    <x v="5"/>
    <x v="18"/>
    <x v="5"/>
    <n v="0.15900000000000003"/>
    <n v="0.31800000000000006"/>
    <n v="0.47699999999999998"/>
    <n v="-3"/>
  </r>
  <r>
    <d v="2025-09-23T10:25:58"/>
    <n v="444725637"/>
    <s v="GOLD#"/>
    <s v="buy"/>
    <s v="0.01"/>
    <n v="3754.08"/>
    <n v="3753.65"/>
    <n v="3758.65"/>
    <s v="2025.09.23 10:41:46"/>
    <n v="3753.62"/>
    <n v="0"/>
    <n v="0"/>
    <n v="-0.46"/>
    <x v="0"/>
    <d v="2025-09-23T00:00:00"/>
    <s v="10"/>
    <x v="21"/>
    <s v="Tue"/>
    <d v="2025-09-23T10:25:58"/>
    <x v="1622"/>
    <x v="5"/>
    <x v="18"/>
    <x v="5"/>
    <n v="-4.6000000000000006E-2"/>
    <n v="-9.2000000000000012E-2"/>
    <n v="-0.13800000000000001"/>
    <n v="-3"/>
  </r>
  <r>
    <d v="2025-09-23T10:25:58"/>
    <n v="444725638"/>
    <s v="GOLD#"/>
    <s v="buy"/>
    <s v="0.01"/>
    <n v="3754.08"/>
    <n v="3755.23"/>
    <n v="3758.58"/>
    <s v="2025.09.23 10:38:46"/>
    <n v="3755.21"/>
    <n v="0"/>
    <n v="0"/>
    <n v="1.1299999999999999"/>
    <x v="1"/>
    <d v="2025-09-23T00:00:00"/>
    <s v="10"/>
    <x v="3"/>
    <s v="Tue"/>
    <d v="2025-09-23T10:25:58"/>
    <x v="1622"/>
    <x v="5"/>
    <x v="18"/>
    <x v="5"/>
    <n v="0.11299999999999999"/>
    <n v="0.22599999999999998"/>
    <n v="0.33899999999999997"/>
    <n v="-3"/>
  </r>
  <r>
    <d v="2025-09-23T10:25:58"/>
    <n v="444725639"/>
    <s v="GOLD#"/>
    <s v="buy"/>
    <s v="0.01"/>
    <n v="3754.1"/>
    <n v="3755.32"/>
    <n v="3760.08"/>
    <s v="2025.09.23 10:38:46"/>
    <n v="3755.27"/>
    <n v="0"/>
    <n v="0"/>
    <n v="1.17"/>
    <x v="1"/>
    <d v="2025-09-23T00:00:00"/>
    <s v="10"/>
    <x v="24"/>
    <s v="Tue"/>
    <d v="2025-09-23T10:25:58"/>
    <x v="1622"/>
    <x v="5"/>
    <x v="18"/>
    <x v="5"/>
    <n v="0.11699999999999999"/>
    <n v="0.23399999999999999"/>
    <n v="0.35099999999999998"/>
    <n v="-3"/>
  </r>
  <r>
    <d v="2025-09-23T10:25:59"/>
    <n v="444725641"/>
    <s v="GOLD#"/>
    <s v="buy"/>
    <s v="0.01"/>
    <n v="3754.12"/>
    <n v="3771.48"/>
    <m/>
    <s v="2025.09.23 11:52:39"/>
    <n v="3771.47"/>
    <n v="0"/>
    <n v="0"/>
    <n v="17.350000000000001"/>
    <x v="1"/>
    <d v="2025-09-23T00:00:00"/>
    <s v="10"/>
    <x v="23"/>
    <s v="Tue"/>
    <d v="2025-09-23T10:25:59"/>
    <x v="1623"/>
    <x v="5"/>
    <x v="18"/>
    <x v="5"/>
    <n v="1.7350000000000003"/>
    <n v="3.4700000000000006"/>
    <n v="5.2050000000000001"/>
    <n v="17.350000000000001"/>
  </r>
  <r>
    <d v="2025-09-23T10:25:59"/>
    <n v="444725643"/>
    <s v="GOLD#"/>
    <s v="buy"/>
    <s v="0.01"/>
    <n v="3754.11"/>
    <n v="3755.38"/>
    <m/>
    <s v="2025.09.23 10:38:46"/>
    <n v="3755.36"/>
    <n v="0"/>
    <n v="0"/>
    <n v="1.25"/>
    <x v="1"/>
    <d v="2025-09-23T00:00:00"/>
    <s v="10"/>
    <x v="4"/>
    <s v="Tue"/>
    <d v="2025-09-23T10:25:59"/>
    <x v="1623"/>
    <x v="5"/>
    <x v="18"/>
    <x v="5"/>
    <n v="0.125"/>
    <n v="0.25"/>
    <n v="0.375"/>
    <n v="-3"/>
  </r>
  <r>
    <d v="2025-09-23T10:25:59"/>
    <n v="444725644"/>
    <s v="GOLD#"/>
    <s v="buy"/>
    <s v="0.01"/>
    <n v="3754.15"/>
    <n v="3757.84"/>
    <n v="3760.12"/>
    <s v="2025.09.23 11:30:21"/>
    <n v="3760.15"/>
    <n v="0"/>
    <n v="0"/>
    <n v="6"/>
    <x v="1"/>
    <d v="2025-09-23T00:00:00"/>
    <s v="10"/>
    <x v="5"/>
    <s v="Tue"/>
    <d v="2025-09-23T10:25:59"/>
    <x v="1623"/>
    <x v="5"/>
    <x v="18"/>
    <x v="5"/>
    <n v="0.60000000000000009"/>
    <n v="1.2000000000000002"/>
    <n v="1.7999999999999998"/>
    <n v="6"/>
  </r>
  <r>
    <d v="2025-09-23T10:26:58"/>
    <n v="444726020"/>
    <s v="GOLD#"/>
    <s v="buy"/>
    <s v="0.01"/>
    <n v="3754.09"/>
    <n v="3755.74"/>
    <m/>
    <s v="2025.09.23 10:33:05"/>
    <n v="3755.71"/>
    <n v="0"/>
    <n v="0"/>
    <n v="1.62"/>
    <x v="1"/>
    <d v="2025-09-23T00:00:00"/>
    <s v="10"/>
    <x v="15"/>
    <s v="Tue"/>
    <d v="2025-09-23T10:26:58"/>
    <x v="1624"/>
    <x v="5"/>
    <x v="18"/>
    <x v="5"/>
    <n v="0.16200000000000003"/>
    <n v="0.32400000000000007"/>
    <n v="0.48599999999999999"/>
    <n v="-3"/>
  </r>
  <r>
    <d v="2025-09-23T10:26:58"/>
    <n v="444726021"/>
    <s v="GOLD#"/>
    <s v="buy"/>
    <s v="0.01"/>
    <n v="3754.09"/>
    <n v="3754.68"/>
    <m/>
    <s v="2025.09.23 10:31:20"/>
    <n v="3754.53"/>
    <n v="0"/>
    <n v="0"/>
    <n v="0.44"/>
    <x v="1"/>
    <d v="2025-09-23T00:00:00"/>
    <s v="10"/>
    <x v="14"/>
    <s v="Tue"/>
    <d v="2025-09-23T10:26:58"/>
    <x v="1624"/>
    <x v="5"/>
    <x v="18"/>
    <x v="5"/>
    <n v="4.4000000000000004E-2"/>
    <n v="8.8000000000000009E-2"/>
    <n v="0.13200000000000001"/>
    <n v="-3"/>
  </r>
  <r>
    <d v="2025-09-23T10:29:28"/>
    <n v="444727101"/>
    <s v="GOLD#"/>
    <s v="buy"/>
    <s v="0.01"/>
    <n v="3755"/>
    <n v="3755.75"/>
    <m/>
    <s v="2025.09.23 10:33:05"/>
    <n v="3755.71"/>
    <n v="0"/>
    <n v="0"/>
    <n v="0.71"/>
    <x v="1"/>
    <d v="2025-09-23T00:00:00"/>
    <s v="10"/>
    <x v="16"/>
    <s v="Tue"/>
    <d v="2025-09-23T10:29:28"/>
    <x v="1625"/>
    <x v="5"/>
    <x v="18"/>
    <x v="5"/>
    <n v="7.0999999999999994E-2"/>
    <n v="0.14199999999999999"/>
    <n v="0.21299999999999999"/>
    <n v="-3"/>
  </r>
  <r>
    <d v="2025-09-23T10:31:28"/>
    <n v="444727963"/>
    <s v="GOLD#"/>
    <s v="buy"/>
    <s v="0.01"/>
    <n v="3754.96"/>
    <n v="3755.78"/>
    <m/>
    <s v="2025.09.23 10:33:05"/>
    <n v="3755.71"/>
    <n v="0"/>
    <n v="0"/>
    <n v="0.75"/>
    <x v="1"/>
    <d v="2025-09-23T00:00:00"/>
    <s v="10"/>
    <x v="14"/>
    <s v="Tue"/>
    <d v="2025-09-23T10:31:28"/>
    <x v="1626"/>
    <x v="5"/>
    <x v="18"/>
    <x v="5"/>
    <n v="7.5000000000000011E-2"/>
    <n v="0.15000000000000002"/>
    <n v="0.22499999999999998"/>
    <n v="-3"/>
  </r>
  <r>
    <d v="2025-09-23T10:33:08"/>
    <n v="444728656"/>
    <s v="GOLD#"/>
    <s v="buy"/>
    <s v="0.01"/>
    <n v="3755.88"/>
    <n v="3752.95"/>
    <m/>
    <s v="2025.09.23 10:57:02"/>
    <n v="3752.92"/>
    <n v="0"/>
    <n v="0"/>
    <n v="-2.96"/>
    <x v="0"/>
    <d v="2025-09-23T00:00:00"/>
    <s v="10"/>
    <x v="15"/>
    <s v="Tue"/>
    <d v="2025-09-23T10:33:08"/>
    <x v="1627"/>
    <x v="5"/>
    <x v="18"/>
    <x v="5"/>
    <n v="-0.29599999999999999"/>
    <n v="-0.59199999999999997"/>
    <n v="-0.88800000000000001"/>
    <n v="-3"/>
  </r>
  <r>
    <d v="2025-09-23T10:33:08"/>
    <n v="444728658"/>
    <s v="GOLD#"/>
    <s v="buy"/>
    <s v="0.01"/>
    <n v="3755.88"/>
    <n v="3756.46"/>
    <m/>
    <s v="2025.09.23 10:38:29"/>
    <n v="3756.44"/>
    <n v="0"/>
    <n v="0"/>
    <n v="0.56000000000000005"/>
    <x v="1"/>
    <d v="2025-09-23T00:00:00"/>
    <s v="10"/>
    <x v="14"/>
    <s v="Tue"/>
    <d v="2025-09-23T10:33:08"/>
    <x v="1627"/>
    <x v="5"/>
    <x v="18"/>
    <x v="5"/>
    <n v="5.6000000000000008E-2"/>
    <n v="0.11200000000000002"/>
    <n v="0.16800000000000001"/>
    <n v="-3"/>
  </r>
  <r>
    <d v="2025-09-23T10:33:08"/>
    <n v="444728660"/>
    <s v="GOLD#"/>
    <s v="buy"/>
    <s v="0.01"/>
    <n v="3755.92"/>
    <n v="3756.49"/>
    <m/>
    <s v="2025.09.23 10:38:27"/>
    <n v="3756.49"/>
    <n v="0"/>
    <n v="0"/>
    <n v="0.56999999999999995"/>
    <x v="1"/>
    <d v="2025-09-23T00:00:00"/>
    <s v="10"/>
    <x v="16"/>
    <s v="Tue"/>
    <d v="2025-09-23T10:33:08"/>
    <x v="1627"/>
    <x v="5"/>
    <x v="18"/>
    <x v="5"/>
    <n v="5.6999999999999995E-2"/>
    <n v="0.11399999999999999"/>
    <n v="0.17099999999999999"/>
    <n v="-3"/>
  </r>
  <r>
    <d v="2025-09-23T10:35:48"/>
    <n v="444729479"/>
    <s v="GOLD#"/>
    <s v="buy"/>
    <s v="0.01"/>
    <n v="3755.84"/>
    <n v="3752.84"/>
    <n v="3758.04"/>
    <s v="2025.09.23 10:57:04"/>
    <n v="3752.82"/>
    <n v="0"/>
    <n v="0"/>
    <n v="-3.02"/>
    <x v="0"/>
    <d v="2025-09-23T00:00:00"/>
    <s v="10"/>
    <x v="17"/>
    <s v="Tue"/>
    <d v="2025-09-23T10:35:48"/>
    <x v="1628"/>
    <x v="5"/>
    <x v="18"/>
    <x v="5"/>
    <n v="-0.30200000000000005"/>
    <n v="-0.60400000000000009"/>
    <n v="-0.90599999999999992"/>
    <n v="-3"/>
  </r>
  <r>
    <d v="2025-09-23T10:35:48"/>
    <n v="444729482"/>
    <s v="GOLD#"/>
    <s v="buy"/>
    <s v="0.01"/>
    <n v="3755.84"/>
    <n v="3755.87"/>
    <n v="3759.34"/>
    <s v="2025.09.23 10:38:43"/>
    <n v="3755.87"/>
    <n v="0"/>
    <n v="0"/>
    <n v="0.03"/>
    <x v="1"/>
    <d v="2025-09-23T00:00:00"/>
    <s v="10"/>
    <x v="1"/>
    <s v="Tue"/>
    <d v="2025-09-23T10:35:48"/>
    <x v="1628"/>
    <x v="5"/>
    <x v="18"/>
    <x v="5"/>
    <n v="3.0000000000000001E-3"/>
    <n v="6.0000000000000001E-3"/>
    <n v="8.9999999999999993E-3"/>
    <n v="-3"/>
  </r>
  <r>
    <d v="2025-09-23T10:35:48"/>
    <n v="444729491"/>
    <s v="GOLD#"/>
    <s v="buy"/>
    <s v="0.01"/>
    <n v="3755.84"/>
    <n v="3755.89"/>
    <n v="3758.84"/>
    <s v="2025.09.23 10:38:43"/>
    <n v="3755.87"/>
    <n v="0"/>
    <n v="0"/>
    <n v="0.03"/>
    <x v="1"/>
    <d v="2025-09-23T00:00:00"/>
    <s v="10"/>
    <x v="2"/>
    <s v="Tue"/>
    <d v="2025-09-23T10:35:48"/>
    <x v="1628"/>
    <x v="5"/>
    <x v="18"/>
    <x v="5"/>
    <n v="3.0000000000000001E-3"/>
    <n v="6.0000000000000001E-3"/>
    <n v="8.9999999999999993E-3"/>
    <n v="-3"/>
  </r>
  <r>
    <d v="2025-09-23T10:35:49"/>
    <n v="444729494"/>
    <s v="GOLD#"/>
    <s v="buy"/>
    <s v="0.01"/>
    <n v="3755.92"/>
    <n v="3753.64"/>
    <n v="3758.84"/>
    <s v="2025.09.23 10:41:46"/>
    <n v="3753.62"/>
    <n v="0"/>
    <n v="0"/>
    <n v="-2.2999999999999998"/>
    <x v="0"/>
    <d v="2025-09-23T00:00:00"/>
    <s v="10"/>
    <x v="19"/>
    <s v="Tue"/>
    <d v="2025-09-23T10:35:49"/>
    <x v="1629"/>
    <x v="5"/>
    <x v="18"/>
    <x v="5"/>
    <n v="-0.22999999999999998"/>
    <n v="-0.45999999999999996"/>
    <n v="-0.69"/>
    <n v="-3"/>
  </r>
  <r>
    <d v="2025-09-23T10:35:49"/>
    <n v="444729496"/>
    <s v="GOLD#"/>
    <s v="buy"/>
    <s v="0.01"/>
    <n v="3755.89"/>
    <n v="3754.34"/>
    <n v="3757.34"/>
    <s v="2025.09.23 10:38:01"/>
    <n v="3757.38"/>
    <n v="0"/>
    <n v="0"/>
    <n v="1.49"/>
    <x v="1"/>
    <d v="2025-09-23T00:00:00"/>
    <s v="10"/>
    <x v="11"/>
    <s v="Tue"/>
    <d v="2025-09-23T10:35:49"/>
    <x v="1629"/>
    <x v="5"/>
    <x v="18"/>
    <x v="5"/>
    <n v="0.14899999999999999"/>
    <n v="0.29799999999999999"/>
    <n v="0.44700000000000001"/>
    <n v="-3"/>
  </r>
  <r>
    <d v="2025-09-23T10:35:49"/>
    <n v="444729498"/>
    <s v="GOLD#"/>
    <s v="buy"/>
    <s v="0.01"/>
    <n v="3755.86"/>
    <n v="3752.84"/>
    <n v="3757.34"/>
    <s v="2025.09.23 10:38:01"/>
    <n v="3757.38"/>
    <n v="0"/>
    <n v="0"/>
    <n v="1.52"/>
    <x v="1"/>
    <d v="2025-09-23T00:00:00"/>
    <s v="10"/>
    <x v="6"/>
    <s v="Tue"/>
    <d v="2025-09-23T10:35:49"/>
    <x v="1629"/>
    <x v="5"/>
    <x v="18"/>
    <x v="5"/>
    <n v="0.15200000000000002"/>
    <n v="0.30400000000000005"/>
    <n v="0.45599999999999996"/>
    <n v="-3"/>
  </r>
  <r>
    <d v="2025-09-23T10:35:49"/>
    <n v="444729503"/>
    <s v="GOLD#"/>
    <s v="buy"/>
    <s v="0.01"/>
    <n v="3755.86"/>
    <n v="3753.64"/>
    <n v="3757.34"/>
    <s v="2025.09.23 10:38:01"/>
    <n v="3757.38"/>
    <n v="0"/>
    <n v="0"/>
    <n v="1.52"/>
    <x v="1"/>
    <d v="2025-09-23T00:00:00"/>
    <s v="10"/>
    <x v="18"/>
    <s v="Tue"/>
    <d v="2025-09-23T10:35:49"/>
    <x v="1629"/>
    <x v="5"/>
    <x v="18"/>
    <x v="5"/>
    <n v="0.15200000000000002"/>
    <n v="0.30400000000000005"/>
    <n v="0.45599999999999996"/>
    <n v="-3"/>
  </r>
  <r>
    <d v="2025-09-23T10:35:50"/>
    <n v="444729505"/>
    <s v="GOLD#"/>
    <s v="buy"/>
    <s v="0.01"/>
    <n v="3755.88"/>
    <n v="3752.84"/>
    <n v="3757.34"/>
    <s v="2025.09.23 10:38:01"/>
    <n v="3757.38"/>
    <n v="0"/>
    <n v="0"/>
    <n v="1.5"/>
    <x v="1"/>
    <d v="2025-09-23T00:00:00"/>
    <s v="10"/>
    <x v="20"/>
    <s v="Tue"/>
    <d v="2025-09-23T10:35:50"/>
    <x v="1630"/>
    <x v="5"/>
    <x v="18"/>
    <x v="5"/>
    <n v="0.15000000000000002"/>
    <n v="0.30000000000000004"/>
    <n v="0.44999999999999996"/>
    <n v="-3"/>
  </r>
  <r>
    <d v="2025-09-23T10:35:50"/>
    <n v="444729507"/>
    <s v="GOLD#"/>
    <s v="buy"/>
    <s v="0.01"/>
    <n v="3755.88"/>
    <n v="3752.84"/>
    <n v="3757.34"/>
    <s v="2025.09.23 10:38:01"/>
    <n v="3757.38"/>
    <n v="0"/>
    <n v="0"/>
    <n v="1.5"/>
    <x v="1"/>
    <d v="2025-09-23T00:00:00"/>
    <s v="10"/>
    <x v="10"/>
    <s v="Tue"/>
    <d v="2025-09-23T10:35:50"/>
    <x v="1630"/>
    <x v="5"/>
    <x v="18"/>
    <x v="5"/>
    <n v="0.15000000000000002"/>
    <n v="0.30000000000000004"/>
    <n v="0.44999999999999996"/>
    <n v="-3"/>
  </r>
  <r>
    <d v="2025-09-23T10:35:50"/>
    <n v="444729509"/>
    <s v="GOLD#"/>
    <s v="buy"/>
    <s v="0.01"/>
    <n v="3755.87"/>
    <n v="3755.89"/>
    <n v="3758.84"/>
    <s v="2025.09.23 10:38:43"/>
    <n v="3755.87"/>
    <n v="0"/>
    <n v="0"/>
    <n v="0"/>
    <x v="2"/>
    <d v="2025-09-23T00:00:00"/>
    <s v="10"/>
    <x v="0"/>
    <s v="Tue"/>
    <d v="2025-09-23T10:35:50"/>
    <x v="1630"/>
    <x v="5"/>
    <x v="18"/>
    <x v="5"/>
    <n v="0"/>
    <n v="0"/>
    <n v="0"/>
    <n v="-3"/>
  </r>
  <r>
    <d v="2025-09-23T10:35:50"/>
    <n v="444729512"/>
    <s v="GOLD#"/>
    <s v="buy"/>
    <s v="0.01"/>
    <n v="3755.87"/>
    <n v="3752.84"/>
    <n v="3759.34"/>
    <s v="2025.09.23 10:57:04"/>
    <n v="3752.82"/>
    <n v="0"/>
    <n v="0"/>
    <n v="-3.05"/>
    <x v="0"/>
    <d v="2025-09-23T00:00:00"/>
    <s v="10"/>
    <x v="12"/>
    <s v="Tue"/>
    <d v="2025-09-23T10:35:50"/>
    <x v="1630"/>
    <x v="5"/>
    <x v="18"/>
    <x v="5"/>
    <n v="-0.30499999999999999"/>
    <n v="-0.61"/>
    <n v="-0.91499999999999992"/>
    <n v="-3"/>
  </r>
  <r>
    <d v="2025-09-23T10:38:28"/>
    <n v="444731010"/>
    <s v="GOLD#"/>
    <s v="buy"/>
    <s v="0.01"/>
    <n v="3756.69"/>
    <n v="3753.71"/>
    <m/>
    <s v="2025.09.23 10:41:43"/>
    <n v="3753.68"/>
    <n v="0"/>
    <n v="0"/>
    <n v="-3.01"/>
    <x v="0"/>
    <d v="2025-09-23T00:00:00"/>
    <s v="10"/>
    <x v="16"/>
    <s v="Tue"/>
    <d v="2025-09-23T10:38:28"/>
    <x v="1631"/>
    <x v="5"/>
    <x v="18"/>
    <x v="5"/>
    <n v="-0.30099999999999999"/>
    <n v="-0.60199999999999998"/>
    <n v="-0.90299999999999991"/>
    <n v="-3"/>
  </r>
  <r>
    <d v="2025-09-23T10:38:38"/>
    <n v="444731091"/>
    <s v="GOLD#"/>
    <s v="buy"/>
    <s v="0.01"/>
    <n v="3756.35"/>
    <n v="3753.35"/>
    <n v="3757.85"/>
    <s v="2025.09.23 10:42:26"/>
    <n v="3753.33"/>
    <n v="0"/>
    <n v="0"/>
    <n v="-3.02"/>
    <x v="0"/>
    <d v="2025-09-23T00:00:00"/>
    <s v="10"/>
    <x v="20"/>
    <s v="Tue"/>
    <d v="2025-09-23T10:38:38"/>
    <x v="1632"/>
    <x v="5"/>
    <x v="18"/>
    <x v="5"/>
    <n v="-0.30200000000000005"/>
    <n v="-0.60400000000000009"/>
    <n v="-0.90599999999999992"/>
    <n v="-3"/>
  </r>
  <r>
    <d v="2025-09-23T10:38:38"/>
    <n v="444731094"/>
    <s v="GOLD#"/>
    <s v="buy"/>
    <s v="0.01"/>
    <n v="3756.38"/>
    <n v="3754.15"/>
    <n v="3757.85"/>
    <s v="2025.09.23 10:40:32"/>
    <n v="3754.12"/>
    <n v="0"/>
    <n v="0"/>
    <n v="-2.2599999999999998"/>
    <x v="0"/>
    <d v="2025-09-23T00:00:00"/>
    <s v="10"/>
    <x v="18"/>
    <s v="Tue"/>
    <d v="2025-09-23T10:38:38"/>
    <x v="1632"/>
    <x v="5"/>
    <x v="18"/>
    <x v="5"/>
    <n v="-0.22599999999999998"/>
    <n v="-0.45199999999999996"/>
    <n v="-0.67799999999999994"/>
    <n v="-3"/>
  </r>
  <r>
    <d v="2025-09-23T10:38:38"/>
    <n v="444731097"/>
    <s v="GOLD#"/>
    <s v="buy"/>
    <s v="0.01"/>
    <n v="3756.38"/>
    <n v="3753.35"/>
    <n v="3757.85"/>
    <s v="2025.09.23 10:42:26"/>
    <n v="3753.33"/>
    <n v="0"/>
    <n v="0"/>
    <n v="-3.05"/>
    <x v="0"/>
    <d v="2025-09-23T00:00:00"/>
    <s v="10"/>
    <x v="10"/>
    <s v="Tue"/>
    <d v="2025-09-23T10:38:38"/>
    <x v="1632"/>
    <x v="5"/>
    <x v="18"/>
    <x v="5"/>
    <n v="-0.30499999999999999"/>
    <n v="-0.61"/>
    <n v="-0.91499999999999992"/>
    <n v="-3"/>
  </r>
  <r>
    <d v="2025-09-23T10:38:39"/>
    <n v="444731099"/>
    <s v="GOLD#"/>
    <s v="buy"/>
    <s v="0.01"/>
    <n v="3756.36"/>
    <n v="3754.85"/>
    <n v="3757.85"/>
    <s v="2025.09.23 10:39:13"/>
    <n v="3754.85"/>
    <n v="0"/>
    <n v="0"/>
    <n v="-1.51"/>
    <x v="0"/>
    <d v="2025-09-23T00:00:00"/>
    <s v="10"/>
    <x v="11"/>
    <s v="Tue"/>
    <d v="2025-09-23T10:38:39"/>
    <x v="1633"/>
    <x v="5"/>
    <x v="18"/>
    <x v="5"/>
    <n v="-0.15100000000000002"/>
    <n v="-0.30200000000000005"/>
    <n v="-0.45299999999999996"/>
    <n v="-3"/>
  </r>
  <r>
    <d v="2025-09-23T10:38:39"/>
    <n v="444731100"/>
    <s v="GOLD#"/>
    <s v="buy"/>
    <s v="0.01"/>
    <n v="3756.34"/>
    <n v="3753.35"/>
    <n v="3757.85"/>
    <s v="2025.09.23 10:42:26"/>
    <n v="3753.33"/>
    <n v="0"/>
    <n v="0"/>
    <n v="-3.01"/>
    <x v="0"/>
    <d v="2025-09-23T00:00:00"/>
    <s v="10"/>
    <x v="6"/>
    <s v="Tue"/>
    <d v="2025-09-23T10:38:39"/>
    <x v="1633"/>
    <x v="5"/>
    <x v="18"/>
    <x v="5"/>
    <n v="-0.30099999999999999"/>
    <n v="-0.60199999999999998"/>
    <n v="-0.90299999999999991"/>
    <n v="-3"/>
  </r>
  <r>
    <d v="2025-09-23T10:38:39"/>
    <n v="444731103"/>
    <s v="GOLD#"/>
    <s v="buy"/>
    <s v="0.01"/>
    <n v="3756.33"/>
    <n v="3753.35"/>
    <m/>
    <s v="2025.09.23 10:42:26"/>
    <n v="3753.33"/>
    <n v="0"/>
    <n v="0"/>
    <n v="-3"/>
    <x v="0"/>
    <d v="2025-09-23T00:00:00"/>
    <s v="10"/>
    <x v="14"/>
    <s v="Tue"/>
    <d v="2025-09-23T10:38:39"/>
    <x v="1633"/>
    <x v="5"/>
    <x v="18"/>
    <x v="5"/>
    <n v="-0.30000000000000004"/>
    <n v="-0.60000000000000009"/>
    <n v="-0.89999999999999991"/>
    <n v="-3"/>
  </r>
  <r>
    <d v="2025-09-23T10:39:58"/>
    <n v="444731516"/>
    <s v="GOLD#"/>
    <s v="buy"/>
    <s v="0.01"/>
    <n v="3754.71"/>
    <n v="3757.9"/>
    <n v="3760.71"/>
    <s v="2025.09.23 11:31:27"/>
    <n v="3760.72"/>
    <n v="0"/>
    <n v="0"/>
    <n v="6.01"/>
    <x v="1"/>
    <d v="2025-09-23T00:00:00"/>
    <s v="10"/>
    <x v="24"/>
    <s v="Tue"/>
    <d v="2025-09-23T10:39:58"/>
    <x v="1634"/>
    <x v="5"/>
    <x v="18"/>
    <x v="5"/>
    <n v="0.60099999999999998"/>
    <n v="1.202"/>
    <n v="1.8029999999999999"/>
    <n v="6.01"/>
  </r>
  <r>
    <d v="2025-09-23T10:39:58"/>
    <n v="444731518"/>
    <s v="GOLD#"/>
    <s v="buy"/>
    <s v="0.01"/>
    <n v="3754.71"/>
    <n v="3771.49"/>
    <m/>
    <s v="2025.09.23 11:52:39"/>
    <n v="3771.47"/>
    <n v="0"/>
    <n v="0"/>
    <n v="16.760000000000002"/>
    <x v="1"/>
    <d v="2025-09-23T00:00:00"/>
    <s v="10"/>
    <x v="4"/>
    <s v="Tue"/>
    <d v="2025-09-23T10:39:58"/>
    <x v="1634"/>
    <x v="5"/>
    <x v="18"/>
    <x v="5"/>
    <n v="1.6760000000000002"/>
    <n v="3.3520000000000003"/>
    <n v="5.0280000000000005"/>
    <n v="16.760000000000002"/>
  </r>
  <r>
    <d v="2025-09-23T10:40:59"/>
    <n v="444731741"/>
    <s v="GOLD#"/>
    <s v="buy"/>
    <s v="0.01"/>
    <n v="3754.2"/>
    <n v="3755"/>
    <n v="3758.7"/>
    <s v="2025.09.23 11:19:38"/>
    <n v="3758.72"/>
    <n v="0"/>
    <n v="0"/>
    <n v="4.5199999999999996"/>
    <x v="1"/>
    <d v="2025-09-23T00:00:00"/>
    <s v="10"/>
    <x v="3"/>
    <s v="Tue"/>
    <d v="2025-09-23T10:40:59"/>
    <x v="1635"/>
    <x v="5"/>
    <x v="18"/>
    <x v="5"/>
    <n v="0.45199999999999996"/>
    <n v="0.90399999999999991"/>
    <n v="1.3559999999999999"/>
    <n v="4.5199999999999996"/>
  </r>
  <r>
    <d v="2025-09-23T10:41:58"/>
    <n v="444732312"/>
    <s v="GOLD#"/>
    <s v="buy"/>
    <s v="0.01"/>
    <n v="3754.26"/>
    <n v="3755.03"/>
    <n v="3758.82"/>
    <s v="2025.09.23 11:19:45"/>
    <n v="3758.85"/>
    <n v="0"/>
    <n v="0"/>
    <n v="4.59"/>
    <x v="1"/>
    <d v="2025-09-23T00:00:00"/>
    <s v="10"/>
    <x v="21"/>
    <s v="Tue"/>
    <d v="2025-09-23T10:41:58"/>
    <x v="1636"/>
    <x v="5"/>
    <x v="18"/>
    <x v="5"/>
    <n v="0.45900000000000002"/>
    <n v="0.91800000000000004"/>
    <n v="1.377"/>
    <n v="4.59"/>
  </r>
  <r>
    <d v="2025-09-23T10:43:08"/>
    <n v="444732748"/>
    <s v="GOLD#"/>
    <s v="sell"/>
    <s v="0.01"/>
    <n v="3753.6"/>
    <n v="3753.37"/>
    <m/>
    <s v="2025.09.23 10:58:06"/>
    <n v="3753.42"/>
    <n v="0"/>
    <n v="0"/>
    <n v="0.18"/>
    <x v="1"/>
    <d v="2025-09-23T00:00:00"/>
    <s v="10"/>
    <x v="14"/>
    <s v="Tue"/>
    <d v="2025-09-23T10:43:08"/>
    <x v="1637"/>
    <x v="5"/>
    <x v="18"/>
    <x v="5"/>
    <n v="1.7999999999999999E-2"/>
    <n v="3.5999999999999997E-2"/>
    <n v="5.3999999999999999E-2"/>
    <n v="-3"/>
  </r>
  <r>
    <d v="2025-09-23T10:53:08"/>
    <n v="444735462"/>
    <s v="GOLD#"/>
    <s v="buy"/>
    <s v="0.01"/>
    <n v="3755.5"/>
    <n v="3752.51"/>
    <m/>
    <s v="2025.09.23 10:57:41"/>
    <n v="3752.46"/>
    <n v="0"/>
    <n v="0"/>
    <n v="-3.04"/>
    <x v="0"/>
    <d v="2025-09-23T00:00:00"/>
    <s v="10"/>
    <x v="16"/>
    <s v="Tue"/>
    <d v="2025-09-23T10:53:08"/>
    <x v="1638"/>
    <x v="5"/>
    <x v="18"/>
    <x v="5"/>
    <n v="-0.30400000000000005"/>
    <n v="-0.6080000000000001"/>
    <n v="-0.91199999999999992"/>
    <n v="-3"/>
  </r>
  <r>
    <d v="2025-09-23T10:58:08"/>
    <n v="444736950"/>
    <s v="GOLD#"/>
    <s v="sell"/>
    <s v="0.01"/>
    <n v="3753.32"/>
    <n v="3756.32"/>
    <m/>
    <s v="2025.09.23 11:15:40"/>
    <n v="3756.4"/>
    <n v="0"/>
    <n v="0"/>
    <n v="-3.08"/>
    <x v="0"/>
    <d v="2025-09-23T00:00:00"/>
    <s v="10"/>
    <x v="15"/>
    <s v="Tue"/>
    <d v="2025-09-23T10:58:08"/>
    <x v="1639"/>
    <x v="5"/>
    <x v="18"/>
    <x v="5"/>
    <n v="-0.30800000000000005"/>
    <n v="-0.6160000000000001"/>
    <n v="-0.92399999999999993"/>
    <n v="-3"/>
  </r>
  <r>
    <d v="2025-09-23T10:58:08"/>
    <n v="444736954"/>
    <s v="GOLD#"/>
    <s v="sell"/>
    <s v="0.01"/>
    <n v="3753.49"/>
    <n v="3756.32"/>
    <m/>
    <s v="2025.09.23 11:15:40"/>
    <n v="3756.4"/>
    <n v="0"/>
    <n v="0"/>
    <n v="-2.91"/>
    <x v="0"/>
    <d v="2025-09-23T00:00:00"/>
    <s v="10"/>
    <x v="14"/>
    <s v="Tue"/>
    <d v="2025-09-23T10:58:08"/>
    <x v="1639"/>
    <x v="5"/>
    <x v="18"/>
    <x v="5"/>
    <n v="-0.29100000000000004"/>
    <n v="-0.58200000000000007"/>
    <n v="-0.873"/>
    <n v="-3"/>
  </r>
  <r>
    <d v="2025-09-23T11:03:08"/>
    <n v="444738378"/>
    <s v="GOLD#"/>
    <s v="buy"/>
    <s v="0.01"/>
    <n v="3755.49"/>
    <n v="3757.97"/>
    <m/>
    <s v="2025.09.23 11:20:40"/>
    <n v="3757.89"/>
    <n v="0"/>
    <n v="0"/>
    <n v="2.4"/>
    <x v="1"/>
    <d v="2025-09-23T00:00:00"/>
    <s v="11"/>
    <x v="16"/>
    <s v="Tue"/>
    <d v="2025-09-23T11:03:08"/>
    <x v="1640"/>
    <x v="5"/>
    <x v="19"/>
    <x v="5"/>
    <n v="0.24"/>
    <n v="0.48"/>
    <n v="0.72"/>
    <n v="-3"/>
  </r>
  <r>
    <d v="2025-09-23T11:20:38"/>
    <n v="444744104"/>
    <s v="GOLD#"/>
    <s v="buy"/>
    <s v="0.01"/>
    <n v="3758.35"/>
    <n v="3764.18"/>
    <m/>
    <s v="2025.09.23 11:34:51"/>
    <n v="3764.12"/>
    <n v="0"/>
    <n v="0"/>
    <n v="5.77"/>
    <x v="1"/>
    <d v="2025-09-23T00:00:00"/>
    <s v="11"/>
    <x v="15"/>
    <s v="Tue"/>
    <d v="2025-09-23T11:20:38"/>
    <x v="1641"/>
    <x v="5"/>
    <x v="19"/>
    <x v="5"/>
    <n v="0.57699999999999996"/>
    <n v="1.1539999999999999"/>
    <n v="1.7309999999999999"/>
    <n v="5.77"/>
  </r>
  <r>
    <d v="2025-09-23T11:20:38"/>
    <n v="444744131"/>
    <s v="GOLD#"/>
    <s v="buy"/>
    <s v="0.01"/>
    <n v="3758.31"/>
    <n v="3764.08"/>
    <m/>
    <s v="2025.09.23 11:34:53"/>
    <n v="3764.07"/>
    <n v="0"/>
    <n v="0"/>
    <n v="5.76"/>
    <x v="1"/>
    <d v="2025-09-23T00:00:00"/>
    <s v="11"/>
    <x v="14"/>
    <s v="Tue"/>
    <d v="2025-09-23T11:20:38"/>
    <x v="1641"/>
    <x v="5"/>
    <x v="19"/>
    <x v="5"/>
    <n v="0.57599999999999996"/>
    <n v="1.1519999999999999"/>
    <n v="1.728"/>
    <n v="5.76"/>
  </r>
  <r>
    <d v="2025-09-23T11:20:48"/>
    <n v="444744388"/>
    <s v="GOLD#"/>
    <s v="buy"/>
    <s v="0.01"/>
    <n v="3757.94"/>
    <n v="3764.08"/>
    <m/>
    <s v="2025.09.23 11:34:53"/>
    <n v="3764.07"/>
    <n v="0"/>
    <n v="0"/>
    <n v="6.13"/>
    <x v="1"/>
    <d v="2025-09-23T00:00:00"/>
    <s v="11"/>
    <x v="16"/>
    <s v="Tue"/>
    <d v="2025-09-23T11:20:48"/>
    <x v="1642"/>
    <x v="5"/>
    <x v="19"/>
    <x v="5"/>
    <n v="0.61299999999999999"/>
    <n v="1.226"/>
    <n v="1.839"/>
    <n v="6.13"/>
  </r>
  <r>
    <d v="2025-09-23T11:21:08"/>
    <n v="444744638"/>
    <s v="GOLD#"/>
    <s v="buy"/>
    <s v="0.01"/>
    <n v="3757.43"/>
    <n v="3757.98"/>
    <n v="3759.65"/>
    <s v="2025.09.23 11:30:11"/>
    <n v="3759.83"/>
    <n v="0"/>
    <n v="0"/>
    <n v="2.4"/>
    <x v="1"/>
    <d v="2025-09-23T00:00:00"/>
    <s v="11"/>
    <x v="17"/>
    <s v="Tue"/>
    <d v="2025-09-23T11:21:08"/>
    <x v="1643"/>
    <x v="5"/>
    <x v="19"/>
    <x v="5"/>
    <n v="0.24"/>
    <n v="0.48"/>
    <n v="0.72"/>
    <n v="-3"/>
  </r>
  <r>
    <d v="2025-09-23T11:21:08"/>
    <n v="444744640"/>
    <s v="GOLD#"/>
    <s v="buy"/>
    <s v="0.01"/>
    <n v="3757.43"/>
    <n v="3755.23"/>
    <n v="3758.93"/>
    <s v="2025.09.23 11:26:41"/>
    <n v="3758.99"/>
    <n v="0"/>
    <n v="0"/>
    <n v="1.56"/>
    <x v="1"/>
    <d v="2025-09-23T00:00:00"/>
    <s v="11"/>
    <x v="18"/>
    <s v="Tue"/>
    <d v="2025-09-23T11:21:08"/>
    <x v="1643"/>
    <x v="5"/>
    <x v="19"/>
    <x v="5"/>
    <n v="0.15600000000000003"/>
    <n v="0.31200000000000006"/>
    <n v="0.46799999999999997"/>
    <n v="-3"/>
  </r>
  <r>
    <d v="2025-09-23T11:21:08"/>
    <n v="444744643"/>
    <s v="GOLD#"/>
    <s v="buy"/>
    <s v="0.01"/>
    <n v="3757.49"/>
    <n v="3755.93"/>
    <n v="3758.93"/>
    <s v="2025.09.23 11:26:41"/>
    <n v="3758.99"/>
    <n v="0"/>
    <n v="0"/>
    <n v="1.5"/>
    <x v="1"/>
    <d v="2025-09-23T00:00:00"/>
    <s v="11"/>
    <x v="11"/>
    <s v="Tue"/>
    <d v="2025-09-23T11:21:08"/>
    <x v="1643"/>
    <x v="5"/>
    <x v="19"/>
    <x v="5"/>
    <n v="0.15000000000000002"/>
    <n v="0.30000000000000004"/>
    <n v="0.44999999999999996"/>
    <n v="-3"/>
  </r>
  <r>
    <d v="2025-09-23T11:21:08"/>
    <n v="444744644"/>
    <s v="GOLD#"/>
    <s v="buy"/>
    <s v="0.01"/>
    <n v="3757.49"/>
    <n v="3754.43"/>
    <n v="3758.93"/>
    <s v="2025.09.23 11:26:41"/>
    <n v="3758.99"/>
    <n v="0"/>
    <n v="0"/>
    <n v="1.5"/>
    <x v="1"/>
    <d v="2025-09-23T00:00:00"/>
    <s v="11"/>
    <x v="6"/>
    <s v="Tue"/>
    <d v="2025-09-23T11:21:08"/>
    <x v="1643"/>
    <x v="5"/>
    <x v="19"/>
    <x v="5"/>
    <n v="0.15000000000000002"/>
    <n v="0.30000000000000004"/>
    <n v="0.44999999999999996"/>
    <n v="-3"/>
  </r>
  <r>
    <d v="2025-09-23T11:21:09"/>
    <n v="444744645"/>
    <s v="GOLD#"/>
    <s v="buy"/>
    <s v="0.01"/>
    <n v="3757.49"/>
    <n v="3758.66"/>
    <n v="3760.43"/>
    <s v="2025.09.23 11:31:27"/>
    <n v="3760.43"/>
    <n v="0"/>
    <n v="0"/>
    <n v="2.94"/>
    <x v="1"/>
    <d v="2025-09-23T00:00:00"/>
    <s v="11"/>
    <x v="19"/>
    <s v="Tue"/>
    <d v="2025-09-23T11:21:09"/>
    <x v="1644"/>
    <x v="5"/>
    <x v="19"/>
    <x v="5"/>
    <n v="0.29399999999999998"/>
    <n v="0.58799999999999997"/>
    <n v="0.88200000000000001"/>
    <n v="2.94"/>
  </r>
  <r>
    <d v="2025-09-23T11:21:09"/>
    <n v="444744646"/>
    <s v="GOLD#"/>
    <s v="buy"/>
    <s v="0.01"/>
    <n v="3757.47"/>
    <n v="3758.86"/>
    <n v="3760.93"/>
    <s v="2025.09.23 11:31:44"/>
    <n v="3761.1"/>
    <n v="0"/>
    <n v="0"/>
    <n v="3.63"/>
    <x v="1"/>
    <d v="2025-09-23T00:00:00"/>
    <s v="11"/>
    <x v="1"/>
    <s v="Tue"/>
    <d v="2025-09-23T11:21:09"/>
    <x v="1644"/>
    <x v="5"/>
    <x v="19"/>
    <x v="5"/>
    <n v="0.36299999999999999"/>
    <n v="0.72599999999999998"/>
    <n v="1.089"/>
    <n v="3.63"/>
  </r>
  <r>
    <d v="2025-09-23T11:21:09"/>
    <n v="444744647"/>
    <s v="GOLD#"/>
    <s v="buy"/>
    <s v="0.01"/>
    <n v="3757.47"/>
    <n v="3754.43"/>
    <n v="3758.93"/>
    <s v="2025.09.23 11:26:41"/>
    <n v="3758.99"/>
    <n v="0"/>
    <n v="0"/>
    <n v="1.52"/>
    <x v="1"/>
    <d v="2025-09-23T00:00:00"/>
    <s v="11"/>
    <x v="20"/>
    <s v="Tue"/>
    <d v="2025-09-23T11:21:09"/>
    <x v="1644"/>
    <x v="5"/>
    <x v="19"/>
    <x v="5"/>
    <n v="0.15200000000000002"/>
    <n v="0.30400000000000005"/>
    <n v="0.45599999999999996"/>
    <n v="-3"/>
  </r>
  <r>
    <d v="2025-09-23T11:21:09"/>
    <n v="444744648"/>
    <s v="GOLD#"/>
    <s v="buy"/>
    <s v="0.01"/>
    <n v="3757.47"/>
    <n v="3754.43"/>
    <n v="3758.93"/>
    <s v="2025.09.23 11:26:41"/>
    <n v="3758.99"/>
    <n v="0"/>
    <n v="0"/>
    <n v="1.52"/>
    <x v="1"/>
    <d v="2025-09-23T00:00:00"/>
    <s v="11"/>
    <x v="10"/>
    <s v="Tue"/>
    <d v="2025-09-23T11:21:09"/>
    <x v="1644"/>
    <x v="5"/>
    <x v="19"/>
    <x v="5"/>
    <n v="0.15200000000000002"/>
    <n v="0.30400000000000005"/>
    <n v="0.45599999999999996"/>
    <n v="-3"/>
  </r>
  <r>
    <d v="2025-09-23T11:21:10"/>
    <n v="444744649"/>
    <s v="GOLD#"/>
    <s v="buy"/>
    <s v="0.01"/>
    <n v="3757.47"/>
    <n v="3758.67"/>
    <n v="3760.43"/>
    <s v="2025.09.23 11:31:27"/>
    <n v="3760.43"/>
    <n v="0"/>
    <n v="0"/>
    <n v="2.96"/>
    <x v="1"/>
    <d v="2025-09-23T00:00:00"/>
    <s v="11"/>
    <x v="2"/>
    <s v="Tue"/>
    <d v="2025-09-23T11:21:10"/>
    <x v="1645"/>
    <x v="5"/>
    <x v="19"/>
    <x v="5"/>
    <n v="0.29599999999999999"/>
    <n v="0.59199999999999997"/>
    <n v="0.88800000000000001"/>
    <n v="2.96"/>
  </r>
  <r>
    <d v="2025-09-23T11:21:10"/>
    <n v="444744651"/>
    <s v="GOLD#"/>
    <s v="buy"/>
    <s v="0.01"/>
    <n v="3757.47"/>
    <n v="3758.87"/>
    <n v="3760.93"/>
    <s v="2025.09.23 11:31:44"/>
    <n v="3761.1"/>
    <n v="0"/>
    <n v="0"/>
    <n v="3.63"/>
    <x v="1"/>
    <d v="2025-09-23T00:00:00"/>
    <s v="11"/>
    <x v="12"/>
    <s v="Tue"/>
    <d v="2025-09-23T11:21:10"/>
    <x v="1645"/>
    <x v="5"/>
    <x v="19"/>
    <x v="5"/>
    <n v="0.36299999999999999"/>
    <n v="0.72599999999999998"/>
    <n v="1.089"/>
    <n v="3.63"/>
  </r>
  <r>
    <d v="2025-09-23T11:21:10"/>
    <n v="444744653"/>
    <s v="GOLD#"/>
    <s v="buy"/>
    <s v="0.01"/>
    <n v="3757.52"/>
    <n v="3758.67"/>
    <n v="3760.43"/>
    <s v="2025.09.23 11:31:27"/>
    <n v="3760.43"/>
    <n v="0"/>
    <n v="0"/>
    <n v="2.91"/>
    <x v="1"/>
    <d v="2025-09-23T00:00:00"/>
    <s v="11"/>
    <x v="0"/>
    <s v="Tue"/>
    <d v="2025-09-23T11:21:10"/>
    <x v="1645"/>
    <x v="5"/>
    <x v="19"/>
    <x v="5"/>
    <n v="0.29100000000000004"/>
    <n v="0.58200000000000007"/>
    <n v="0.873"/>
    <n v="2.91"/>
  </r>
  <r>
    <d v="2025-09-23T11:27:28"/>
    <n v="444746750"/>
    <s v="GOLD#"/>
    <s v="buy"/>
    <s v="0.01"/>
    <n v="3757.91"/>
    <n v="3757.97"/>
    <n v="3759.46"/>
    <s v="2025.09.23 11:29:52"/>
    <n v="3759.53"/>
    <n v="0"/>
    <n v="0"/>
    <n v="1.62"/>
    <x v="1"/>
    <d v="2025-09-23T00:00:00"/>
    <s v="11"/>
    <x v="11"/>
    <s v="Tue"/>
    <d v="2025-09-23T11:27:28"/>
    <x v="1646"/>
    <x v="5"/>
    <x v="19"/>
    <x v="5"/>
    <n v="0.16200000000000003"/>
    <n v="0.32400000000000007"/>
    <n v="0.48599999999999999"/>
    <n v="-3"/>
  </r>
  <r>
    <d v="2025-09-23T11:27:28"/>
    <n v="444746752"/>
    <s v="GOLD#"/>
    <s v="buy"/>
    <s v="0.01"/>
    <n v="3757.97"/>
    <n v="3757.97"/>
    <n v="3759.41"/>
    <s v="2025.09.23 11:29:50"/>
    <n v="3759.42"/>
    <n v="0"/>
    <n v="0"/>
    <n v="1.45"/>
    <x v="1"/>
    <d v="2025-09-23T00:00:00"/>
    <s v="11"/>
    <x v="20"/>
    <s v="Tue"/>
    <d v="2025-09-23T11:27:28"/>
    <x v="1646"/>
    <x v="5"/>
    <x v="19"/>
    <x v="5"/>
    <n v="0.14499999999999999"/>
    <n v="0.28999999999999998"/>
    <n v="0.435"/>
    <n v="-3"/>
  </r>
  <r>
    <d v="2025-09-23T11:27:28"/>
    <n v="444746754"/>
    <s v="GOLD#"/>
    <s v="buy"/>
    <s v="0.01"/>
    <n v="3757.97"/>
    <n v="3757.95"/>
    <n v="3759.41"/>
    <s v="2025.09.23 11:29:50"/>
    <n v="3759.42"/>
    <n v="0"/>
    <n v="0"/>
    <n v="1.45"/>
    <x v="1"/>
    <d v="2025-09-23T00:00:00"/>
    <s v="11"/>
    <x v="6"/>
    <s v="Tue"/>
    <d v="2025-09-23T11:27:28"/>
    <x v="1646"/>
    <x v="5"/>
    <x v="19"/>
    <x v="5"/>
    <n v="0.14499999999999999"/>
    <n v="0.28999999999999998"/>
    <n v="0.435"/>
    <n v="-3"/>
  </r>
  <r>
    <d v="2025-09-23T11:27:28"/>
    <n v="444746756"/>
    <s v="GOLD#"/>
    <s v="buy"/>
    <s v="0.01"/>
    <n v="3757.93"/>
    <n v="3757.97"/>
    <n v="3759.41"/>
    <s v="2025.09.23 11:29:50"/>
    <n v="3759.42"/>
    <n v="0"/>
    <n v="0"/>
    <n v="1.49"/>
    <x v="1"/>
    <d v="2025-09-23T00:00:00"/>
    <s v="11"/>
    <x v="10"/>
    <s v="Tue"/>
    <d v="2025-09-23T11:27:28"/>
    <x v="1646"/>
    <x v="5"/>
    <x v="19"/>
    <x v="5"/>
    <n v="0.14899999999999999"/>
    <n v="0.29799999999999999"/>
    <n v="0.44700000000000001"/>
    <n v="-3"/>
  </r>
  <r>
    <d v="2025-09-23T11:27:29"/>
    <n v="444746759"/>
    <s v="GOLD#"/>
    <s v="buy"/>
    <s v="0.01"/>
    <n v="3757.93"/>
    <n v="3755.71"/>
    <n v="3759.41"/>
    <s v="2025.09.23 11:29:50"/>
    <n v="3759.42"/>
    <n v="0"/>
    <n v="0"/>
    <n v="1.49"/>
    <x v="1"/>
    <d v="2025-09-23T00:00:00"/>
    <s v="11"/>
    <x v="18"/>
    <s v="Tue"/>
    <d v="2025-09-23T11:27:29"/>
    <x v="1647"/>
    <x v="5"/>
    <x v="19"/>
    <x v="5"/>
    <n v="0.14899999999999999"/>
    <n v="0.29799999999999999"/>
    <n v="0.44700000000000001"/>
    <n v="-3"/>
  </r>
  <r>
    <d v="2025-09-23T11:35:08"/>
    <n v="444753415"/>
    <s v="GOLD#"/>
    <s v="buy"/>
    <s v="0.01"/>
    <n v="3764.23"/>
    <n v="3764.63"/>
    <m/>
    <s v="2025.09.23 11:36:18"/>
    <n v="3764.56"/>
    <n v="0"/>
    <n v="0"/>
    <n v="0.33"/>
    <x v="1"/>
    <d v="2025-09-23T00:00:00"/>
    <s v="11"/>
    <x v="16"/>
    <s v="Tue"/>
    <d v="2025-09-23T11:35:08"/>
    <x v="1648"/>
    <x v="5"/>
    <x v="19"/>
    <x v="5"/>
    <n v="3.3000000000000002E-2"/>
    <n v="6.6000000000000003E-2"/>
    <n v="9.9000000000000005E-2"/>
    <n v="-3"/>
  </r>
  <r>
    <d v="2025-09-23T11:35:08"/>
    <n v="444753417"/>
    <s v="GOLD#"/>
    <s v="buy"/>
    <s v="0.01"/>
    <n v="3764.26"/>
    <n v="3768.07"/>
    <m/>
    <s v="2025.09.23 11:41:05"/>
    <n v="3768.04"/>
    <n v="0"/>
    <n v="0"/>
    <n v="3.78"/>
    <x v="1"/>
    <d v="2025-09-23T00:00:00"/>
    <s v="11"/>
    <x v="15"/>
    <s v="Tue"/>
    <d v="2025-09-23T11:35:08"/>
    <x v="1648"/>
    <x v="5"/>
    <x v="19"/>
    <x v="5"/>
    <n v="0.378"/>
    <n v="0.75600000000000001"/>
    <n v="1.1339999999999999"/>
    <n v="3.78"/>
  </r>
  <r>
    <d v="2025-09-23T11:35:08"/>
    <n v="444753420"/>
    <s v="GOLD#"/>
    <s v="buy"/>
    <s v="0.01"/>
    <n v="3764.26"/>
    <n v="3764.63"/>
    <m/>
    <s v="2025.09.23 11:36:18"/>
    <n v="3764.56"/>
    <n v="0"/>
    <n v="0"/>
    <n v="0.3"/>
    <x v="1"/>
    <d v="2025-09-23T00:00:00"/>
    <s v="11"/>
    <x v="14"/>
    <s v="Tue"/>
    <d v="2025-09-23T11:35:08"/>
    <x v="1648"/>
    <x v="5"/>
    <x v="19"/>
    <x v="5"/>
    <n v="0.03"/>
    <n v="0.06"/>
    <n v="0.09"/>
    <n v="-3"/>
  </r>
  <r>
    <d v="2025-09-23T11:36:28"/>
    <n v="444754449"/>
    <s v="GOLD#"/>
    <s v="buy"/>
    <s v="0.01"/>
    <n v="3764.66"/>
    <n v="3768.07"/>
    <m/>
    <s v="2025.09.23 11:41:05"/>
    <n v="3768.04"/>
    <n v="0"/>
    <n v="0"/>
    <n v="3.38"/>
    <x v="1"/>
    <d v="2025-09-23T00:00:00"/>
    <s v="11"/>
    <x v="16"/>
    <s v="Tue"/>
    <d v="2025-09-23T11:36:28"/>
    <x v="1649"/>
    <x v="5"/>
    <x v="19"/>
    <x v="5"/>
    <n v="0.33800000000000002"/>
    <n v="0.67600000000000005"/>
    <n v="1.014"/>
    <n v="3.38"/>
  </r>
  <r>
    <d v="2025-09-23T11:36:28"/>
    <n v="444754453"/>
    <s v="GOLD#"/>
    <s v="buy"/>
    <s v="0.01"/>
    <n v="3764.65"/>
    <n v="3767.9"/>
    <m/>
    <s v="2025.09.23 11:41:05"/>
    <n v="3767.78"/>
    <n v="0"/>
    <n v="0"/>
    <n v="3.13"/>
    <x v="1"/>
    <d v="2025-09-23T00:00:00"/>
    <s v="11"/>
    <x v="14"/>
    <s v="Tue"/>
    <d v="2025-09-23T11:36:28"/>
    <x v="1649"/>
    <x v="5"/>
    <x v="19"/>
    <x v="5"/>
    <n v="0.313"/>
    <n v="0.626"/>
    <n v="0.93899999999999995"/>
    <n v="3.13"/>
  </r>
  <r>
    <d v="2025-09-23T11:37:38"/>
    <n v="444755080"/>
    <s v="GOLD#"/>
    <s v="buy"/>
    <s v="0.01"/>
    <n v="3764.03"/>
    <n v="3761.03"/>
    <n v="3765.53"/>
    <s v="2025.09.23 11:38:23"/>
    <n v="3765.53"/>
    <n v="0"/>
    <n v="0"/>
    <n v="1.5"/>
    <x v="1"/>
    <d v="2025-09-23T00:00:00"/>
    <s v="11"/>
    <x v="20"/>
    <s v="Tue"/>
    <d v="2025-09-23T11:37:38"/>
    <x v="1650"/>
    <x v="5"/>
    <x v="19"/>
    <x v="5"/>
    <n v="0.15000000000000002"/>
    <n v="0.30000000000000004"/>
    <n v="0.44999999999999996"/>
    <n v="-3"/>
  </r>
  <r>
    <d v="2025-09-23T11:37:38"/>
    <n v="444755090"/>
    <s v="GOLD#"/>
    <s v="buy"/>
    <s v="0.01"/>
    <n v="3764.03"/>
    <n v="3763.85"/>
    <n v="3766.23"/>
    <s v="2025.09.23 11:38:53"/>
    <n v="3766.3"/>
    <n v="0"/>
    <n v="0"/>
    <n v="2.27"/>
    <x v="1"/>
    <d v="2025-09-23T00:00:00"/>
    <s v="11"/>
    <x v="17"/>
    <s v="Tue"/>
    <d v="2025-09-23T11:37:38"/>
    <x v="1650"/>
    <x v="5"/>
    <x v="19"/>
    <x v="5"/>
    <n v="0.22700000000000001"/>
    <n v="0.45400000000000001"/>
    <n v="0.68099999999999994"/>
    <n v="-3"/>
  </r>
  <r>
    <d v="2025-09-23T11:37:38"/>
    <n v="444755091"/>
    <s v="GOLD#"/>
    <s v="buy"/>
    <s v="0.01"/>
    <n v="3764.03"/>
    <n v="3764.57"/>
    <n v="3767.53"/>
    <s v="2025.09.23 11:39:59"/>
    <n v="3767.53"/>
    <n v="0"/>
    <n v="0"/>
    <n v="3.5"/>
    <x v="1"/>
    <d v="2025-09-23T00:00:00"/>
    <s v="11"/>
    <x v="1"/>
    <s v="Tue"/>
    <d v="2025-09-23T11:37:38"/>
    <x v="1650"/>
    <x v="5"/>
    <x v="19"/>
    <x v="5"/>
    <n v="0.35000000000000003"/>
    <n v="0.70000000000000007"/>
    <n v="1.05"/>
    <n v="3.5"/>
  </r>
  <r>
    <d v="2025-09-23T11:37:38"/>
    <n v="444755092"/>
    <s v="GOLD#"/>
    <s v="buy"/>
    <s v="0.01"/>
    <n v="3764.03"/>
    <n v="3762.53"/>
    <n v="3765.53"/>
    <s v="2025.09.23 11:38:23"/>
    <n v="3765.53"/>
    <n v="0"/>
    <n v="0"/>
    <n v="1.5"/>
    <x v="1"/>
    <d v="2025-09-23T00:00:00"/>
    <s v="11"/>
    <x v="11"/>
    <s v="Tue"/>
    <d v="2025-09-23T11:37:38"/>
    <x v="1650"/>
    <x v="5"/>
    <x v="19"/>
    <x v="5"/>
    <n v="0.15000000000000002"/>
    <n v="0.30000000000000004"/>
    <n v="0.44999999999999996"/>
    <n v="-3"/>
  </r>
  <r>
    <d v="2025-09-23T11:37:39"/>
    <n v="444755093"/>
    <s v="GOLD#"/>
    <s v="buy"/>
    <s v="0.01"/>
    <n v="3764.03"/>
    <n v="3761.03"/>
    <n v="3765.53"/>
    <s v="2025.09.23 11:38:23"/>
    <n v="3765.53"/>
    <n v="0"/>
    <n v="0"/>
    <n v="1.5"/>
    <x v="1"/>
    <d v="2025-09-23T00:00:00"/>
    <s v="11"/>
    <x v="10"/>
    <s v="Tue"/>
    <d v="2025-09-23T11:37:39"/>
    <x v="1651"/>
    <x v="5"/>
    <x v="19"/>
    <x v="5"/>
    <n v="0.15000000000000002"/>
    <n v="0.30000000000000004"/>
    <n v="0.44999999999999996"/>
    <n v="-3"/>
  </r>
  <r>
    <d v="2025-09-23T11:37:39"/>
    <n v="444755094"/>
    <s v="GOLD#"/>
    <s v="buy"/>
    <s v="0.01"/>
    <n v="3764.01"/>
    <n v="3761.03"/>
    <n v="3765.53"/>
    <s v="2025.09.23 11:38:23"/>
    <n v="3765.53"/>
    <n v="0"/>
    <n v="0"/>
    <n v="1.52"/>
    <x v="1"/>
    <d v="2025-09-23T00:00:00"/>
    <s v="11"/>
    <x v="6"/>
    <s v="Tue"/>
    <d v="2025-09-23T11:37:39"/>
    <x v="1651"/>
    <x v="5"/>
    <x v="19"/>
    <x v="5"/>
    <n v="0.15200000000000002"/>
    <n v="0.30400000000000005"/>
    <n v="0.45599999999999996"/>
    <n v="-3"/>
  </r>
  <r>
    <d v="2025-09-23T11:37:39"/>
    <n v="444755095"/>
    <s v="GOLD#"/>
    <s v="buy"/>
    <s v="0.01"/>
    <n v="3764.01"/>
    <n v="3764.57"/>
    <n v="3767.03"/>
    <s v="2025.09.23 11:39:42"/>
    <n v="3767.04"/>
    <n v="0"/>
    <n v="0"/>
    <n v="3.03"/>
    <x v="1"/>
    <d v="2025-09-23T00:00:00"/>
    <s v="11"/>
    <x v="19"/>
    <s v="Tue"/>
    <d v="2025-09-23T11:37:39"/>
    <x v="1651"/>
    <x v="5"/>
    <x v="19"/>
    <x v="5"/>
    <n v="0.30299999999999999"/>
    <n v="0.60599999999999998"/>
    <n v="0.90899999999999992"/>
    <n v="3.03"/>
  </r>
  <r>
    <d v="2025-09-23T11:37:39"/>
    <n v="444755096"/>
    <s v="GOLD#"/>
    <s v="buy"/>
    <s v="0.01"/>
    <n v="3764.01"/>
    <n v="3761.83"/>
    <n v="3765.53"/>
    <s v="2025.09.23 11:38:23"/>
    <n v="3765.53"/>
    <n v="0"/>
    <n v="0"/>
    <n v="1.52"/>
    <x v="1"/>
    <d v="2025-09-23T00:00:00"/>
    <s v="11"/>
    <x v="18"/>
    <s v="Tue"/>
    <d v="2025-09-23T11:37:39"/>
    <x v="1651"/>
    <x v="5"/>
    <x v="19"/>
    <x v="5"/>
    <n v="0.15200000000000002"/>
    <n v="0.30400000000000005"/>
    <n v="0.45599999999999996"/>
    <n v="-3"/>
  </r>
  <r>
    <d v="2025-09-23T11:37:40"/>
    <n v="444755097"/>
    <s v="GOLD#"/>
    <s v="buy"/>
    <s v="0.01"/>
    <n v="3764.01"/>
    <n v="3764.58"/>
    <n v="3767.03"/>
    <s v="2025.09.23 11:39:42"/>
    <n v="3767.04"/>
    <n v="0"/>
    <n v="0"/>
    <n v="3.03"/>
    <x v="1"/>
    <d v="2025-09-23T00:00:00"/>
    <s v="11"/>
    <x v="2"/>
    <s v="Tue"/>
    <d v="2025-09-23T11:37:40"/>
    <x v="1652"/>
    <x v="5"/>
    <x v="19"/>
    <x v="5"/>
    <n v="0.30299999999999999"/>
    <n v="0.60599999999999998"/>
    <n v="0.90899999999999992"/>
    <n v="3.03"/>
  </r>
  <r>
    <d v="2025-09-23T11:37:40"/>
    <n v="444755100"/>
    <s v="GOLD#"/>
    <s v="buy"/>
    <s v="0.01"/>
    <n v="3764.01"/>
    <n v="3761.03"/>
    <n v="3767.53"/>
    <s v="2025.09.23 11:39:59"/>
    <n v="3767.53"/>
    <n v="0"/>
    <n v="0"/>
    <n v="3.52"/>
    <x v="1"/>
    <d v="2025-09-23T00:00:00"/>
    <s v="11"/>
    <x v="12"/>
    <s v="Tue"/>
    <d v="2025-09-23T11:37:40"/>
    <x v="1652"/>
    <x v="5"/>
    <x v="19"/>
    <x v="5"/>
    <n v="0.35200000000000004"/>
    <n v="0.70400000000000007"/>
    <n v="1.056"/>
    <n v="3.52"/>
  </r>
  <r>
    <d v="2025-09-23T11:37:40"/>
    <n v="444755101"/>
    <s v="GOLD#"/>
    <s v="buy"/>
    <s v="0.01"/>
    <n v="3764.01"/>
    <n v="3764.57"/>
    <n v="3767.03"/>
    <s v="2025.09.23 11:39:42"/>
    <n v="3767.04"/>
    <n v="0"/>
    <n v="0"/>
    <n v="3.03"/>
    <x v="1"/>
    <d v="2025-09-23T00:00:00"/>
    <s v="11"/>
    <x v="0"/>
    <s v="Tue"/>
    <d v="2025-09-23T11:37:40"/>
    <x v="1652"/>
    <x v="5"/>
    <x v="19"/>
    <x v="5"/>
    <n v="0.30299999999999999"/>
    <n v="0.60599999999999998"/>
    <n v="0.90899999999999992"/>
    <n v="3.03"/>
  </r>
  <r>
    <d v="2025-09-23T11:41:08"/>
    <n v="444757376"/>
    <s v="GOLD#"/>
    <s v="buy"/>
    <s v="0.01"/>
    <n v="3767.73"/>
    <n v="3769.76"/>
    <m/>
    <s v="2025.09.23 11:45:57"/>
    <n v="3769.74"/>
    <n v="0"/>
    <n v="0"/>
    <n v="2.0099999999999998"/>
    <x v="1"/>
    <d v="2025-09-23T00:00:00"/>
    <s v="11"/>
    <x v="16"/>
    <s v="Tue"/>
    <d v="2025-09-23T11:41:08"/>
    <x v="1653"/>
    <x v="5"/>
    <x v="19"/>
    <x v="5"/>
    <n v="0.20099999999999998"/>
    <n v="0.40199999999999997"/>
    <n v="0.60299999999999987"/>
    <n v="-3"/>
  </r>
  <r>
    <d v="2025-09-23T11:41:08"/>
    <n v="444757380"/>
    <s v="GOLD#"/>
    <s v="buy"/>
    <s v="0.01"/>
    <n v="3767.73"/>
    <n v="3769.62"/>
    <m/>
    <s v="2025.09.23 11:46:39"/>
    <n v="3769.57"/>
    <n v="0"/>
    <n v="0"/>
    <n v="1.84"/>
    <x v="1"/>
    <d v="2025-09-23T00:00:00"/>
    <s v="11"/>
    <x v="14"/>
    <s v="Tue"/>
    <d v="2025-09-23T11:41:08"/>
    <x v="1653"/>
    <x v="5"/>
    <x v="19"/>
    <x v="5"/>
    <n v="0.18400000000000002"/>
    <n v="0.36800000000000005"/>
    <n v="0.55200000000000005"/>
    <n v="-3"/>
  </r>
  <r>
    <d v="2025-09-23T11:41:08"/>
    <n v="444757381"/>
    <s v="GOLD#"/>
    <s v="buy"/>
    <s v="0.01"/>
    <n v="3768.06"/>
    <n v="3773.49"/>
    <m/>
    <s v="2025.09.23 11:50:09"/>
    <n v="3773.33"/>
    <n v="0"/>
    <n v="0"/>
    <n v="5.27"/>
    <x v="1"/>
    <d v="2025-09-23T00:00:00"/>
    <s v="11"/>
    <x v="15"/>
    <s v="Tue"/>
    <d v="2025-09-23T11:41:08"/>
    <x v="1653"/>
    <x v="5"/>
    <x v="19"/>
    <x v="5"/>
    <n v="0.52700000000000002"/>
    <n v="1.054"/>
    <n v="1.5809999999999997"/>
    <n v="5.27"/>
  </r>
  <r>
    <d v="2025-09-23T11:46:28"/>
    <n v="444761458"/>
    <s v="GOLD#"/>
    <s v="buy"/>
    <s v="0.01"/>
    <n v="3770.06"/>
    <n v="3773.37"/>
    <m/>
    <s v="2025.09.23 11:50:09"/>
    <n v="3773.33"/>
    <n v="0"/>
    <n v="0"/>
    <n v="3.27"/>
    <x v="1"/>
    <d v="2025-09-23T00:00:00"/>
    <s v="11"/>
    <x v="16"/>
    <s v="Tue"/>
    <d v="2025-09-23T11:46:28"/>
    <x v="1654"/>
    <x v="5"/>
    <x v="19"/>
    <x v="5"/>
    <n v="0.32700000000000001"/>
    <n v="0.65400000000000003"/>
    <n v="0.98099999999999998"/>
    <n v="3.27"/>
  </r>
  <r>
    <d v="2025-09-23T11:46:48"/>
    <n v="444761552"/>
    <s v="GOLD#"/>
    <s v="buy"/>
    <s v="0.01"/>
    <n v="3769.46"/>
    <n v="3773.45"/>
    <m/>
    <s v="2025.09.23 11:50:09"/>
    <n v="3773.33"/>
    <n v="0"/>
    <n v="0"/>
    <n v="3.87"/>
    <x v="1"/>
    <d v="2025-09-23T00:00:00"/>
    <s v="11"/>
    <x v="14"/>
    <s v="Tue"/>
    <d v="2025-09-23T11:46:48"/>
    <x v="1655"/>
    <x v="5"/>
    <x v="19"/>
    <x v="5"/>
    <n v="0.38700000000000001"/>
    <n v="0.77400000000000002"/>
    <n v="1.161"/>
    <n v="3.87"/>
  </r>
  <r>
    <d v="2025-09-23T11:50:38"/>
    <n v="444766625"/>
    <s v="GOLD#"/>
    <s v="buy"/>
    <s v="0.01"/>
    <n v="3772.31"/>
    <n v="3769.32"/>
    <n v="3773.82"/>
    <s v="2025.09.23 11:51:01"/>
    <n v="3774.11"/>
    <n v="0"/>
    <n v="0"/>
    <n v="1.8"/>
    <x v="1"/>
    <d v="2025-09-23T00:00:00"/>
    <s v="11"/>
    <x v="20"/>
    <s v="Tue"/>
    <d v="2025-09-23T11:50:38"/>
    <x v="1656"/>
    <x v="5"/>
    <x v="19"/>
    <x v="5"/>
    <n v="0.18000000000000002"/>
    <n v="0.36000000000000004"/>
    <n v="0.54"/>
    <n v="-3"/>
  </r>
  <r>
    <d v="2025-09-23T11:50:38"/>
    <n v="444766629"/>
    <s v="GOLD#"/>
    <s v="buy"/>
    <s v="0.01"/>
    <n v="3772.36"/>
    <n v="3769.31"/>
    <n v="3774.51"/>
    <s v="2025.09.23 11:51:32"/>
    <n v="3774.53"/>
    <n v="0"/>
    <n v="0"/>
    <n v="2.17"/>
    <x v="1"/>
    <d v="2025-09-23T00:00:00"/>
    <s v="11"/>
    <x v="17"/>
    <s v="Tue"/>
    <d v="2025-09-23T11:50:38"/>
    <x v="1656"/>
    <x v="5"/>
    <x v="19"/>
    <x v="5"/>
    <n v="0.217"/>
    <n v="0.434"/>
    <n v="0.65099999999999991"/>
    <n v="-3"/>
  </r>
  <r>
    <d v="2025-09-23T11:50:38"/>
    <n v="444766632"/>
    <s v="GOLD#"/>
    <s v="buy"/>
    <s v="0.01"/>
    <n v="3772.36"/>
    <n v="3774.16"/>
    <n v="3775.81"/>
    <s v="2025.09.23 12:00:39"/>
    <n v="3775.85"/>
    <n v="0"/>
    <n v="0"/>
    <n v="3.49"/>
    <x v="1"/>
    <d v="2025-09-23T00:00:00"/>
    <s v="11"/>
    <x v="12"/>
    <s v="Tue"/>
    <d v="2025-09-23T11:50:38"/>
    <x v="1656"/>
    <x v="5"/>
    <x v="19"/>
    <x v="5"/>
    <n v="0.34900000000000003"/>
    <n v="0.69800000000000006"/>
    <n v="1.0469999999999999"/>
    <n v="3.49"/>
  </r>
  <r>
    <d v="2025-09-23T11:50:39"/>
    <n v="444766638"/>
    <s v="GOLD#"/>
    <s v="buy"/>
    <s v="0.01"/>
    <n v="3772.36"/>
    <n v="3770.81"/>
    <n v="3773.81"/>
    <s v="2025.09.23 11:51:01"/>
    <n v="3774.11"/>
    <n v="0"/>
    <n v="0"/>
    <n v="1.75"/>
    <x v="1"/>
    <d v="2025-09-23T00:00:00"/>
    <s v="11"/>
    <x v="11"/>
    <s v="Tue"/>
    <d v="2025-09-23T11:50:39"/>
    <x v="1657"/>
    <x v="5"/>
    <x v="19"/>
    <x v="5"/>
    <n v="0.17500000000000002"/>
    <n v="0.35000000000000003"/>
    <n v="0.52500000000000002"/>
    <n v="-3"/>
  </r>
  <r>
    <d v="2025-09-23T11:50:39"/>
    <n v="444766640"/>
    <s v="GOLD#"/>
    <s v="buy"/>
    <s v="0.01"/>
    <n v="3772.36"/>
    <n v="3772.97"/>
    <n v="3775.31"/>
    <s v="2025.09.23 11:52:26"/>
    <n v="3772.88"/>
    <n v="0"/>
    <n v="0"/>
    <n v="0.52"/>
    <x v="1"/>
    <d v="2025-09-23T00:00:00"/>
    <s v="11"/>
    <x v="2"/>
    <s v="Tue"/>
    <d v="2025-09-23T11:50:39"/>
    <x v="1657"/>
    <x v="5"/>
    <x v="19"/>
    <x v="5"/>
    <n v="5.2000000000000005E-2"/>
    <n v="0.10400000000000001"/>
    <n v="0.156"/>
    <n v="-3"/>
  </r>
  <r>
    <d v="2025-09-23T11:50:39"/>
    <n v="444766647"/>
    <s v="GOLD#"/>
    <s v="buy"/>
    <s v="0.01"/>
    <n v="3772.38"/>
    <n v="3769.31"/>
    <n v="3773.81"/>
    <s v="2025.09.23 11:51:01"/>
    <n v="3774.11"/>
    <n v="0"/>
    <n v="0"/>
    <n v="1.73"/>
    <x v="1"/>
    <d v="2025-09-23T00:00:00"/>
    <s v="11"/>
    <x v="6"/>
    <s v="Tue"/>
    <d v="2025-09-23T11:50:39"/>
    <x v="1657"/>
    <x v="5"/>
    <x v="19"/>
    <x v="5"/>
    <n v="0.17300000000000001"/>
    <n v="0.34600000000000003"/>
    <n v="0.51900000000000002"/>
    <n v="-3"/>
  </r>
  <r>
    <d v="2025-09-23T11:50:39"/>
    <n v="444766649"/>
    <s v="GOLD#"/>
    <s v="buy"/>
    <s v="0.01"/>
    <n v="3772.38"/>
    <n v="3772.98"/>
    <n v="3775.31"/>
    <s v="2025.09.23 11:52:26"/>
    <n v="3772.88"/>
    <n v="0"/>
    <n v="0"/>
    <n v="0.5"/>
    <x v="1"/>
    <d v="2025-09-23T00:00:00"/>
    <s v="11"/>
    <x v="19"/>
    <s v="Tue"/>
    <d v="2025-09-23T11:50:39"/>
    <x v="1657"/>
    <x v="5"/>
    <x v="19"/>
    <x v="5"/>
    <n v="0.05"/>
    <n v="0.1"/>
    <n v="0.15"/>
    <n v="-3"/>
  </r>
  <r>
    <d v="2025-09-23T11:50:40"/>
    <n v="444766652"/>
    <s v="GOLD#"/>
    <s v="buy"/>
    <s v="0.01"/>
    <n v="3772.48"/>
    <n v="3769.31"/>
    <n v="3773.81"/>
    <s v="2025.09.23 11:51:01"/>
    <n v="3774.11"/>
    <n v="0"/>
    <n v="0"/>
    <n v="1.63"/>
    <x v="1"/>
    <d v="2025-09-23T00:00:00"/>
    <s v="11"/>
    <x v="10"/>
    <s v="Tue"/>
    <d v="2025-09-23T11:50:40"/>
    <x v="1658"/>
    <x v="5"/>
    <x v="19"/>
    <x v="5"/>
    <n v="0.16300000000000001"/>
    <n v="0.32600000000000001"/>
    <n v="0.48899999999999993"/>
    <n v="-3"/>
  </r>
  <r>
    <d v="2025-09-23T11:50:40"/>
    <n v="444766661"/>
    <s v="GOLD#"/>
    <s v="buy"/>
    <s v="0.01"/>
    <n v="3772.47"/>
    <n v="3770.11"/>
    <n v="3773.81"/>
    <s v="2025.09.23 11:51:01"/>
    <n v="3774.11"/>
    <n v="0"/>
    <n v="0"/>
    <n v="1.64"/>
    <x v="1"/>
    <d v="2025-09-23T00:00:00"/>
    <s v="11"/>
    <x v="18"/>
    <s v="Tue"/>
    <d v="2025-09-23T11:50:40"/>
    <x v="1658"/>
    <x v="5"/>
    <x v="19"/>
    <x v="5"/>
    <n v="0.16400000000000001"/>
    <n v="0.32800000000000001"/>
    <n v="0.49199999999999994"/>
    <n v="-3"/>
  </r>
  <r>
    <d v="2025-09-23T11:50:40"/>
    <n v="444766668"/>
    <s v="GOLD#"/>
    <s v="buy"/>
    <s v="0.01"/>
    <n v="3772.45"/>
    <n v="3772.99"/>
    <n v="3775.81"/>
    <s v="2025.09.23 11:52:26"/>
    <n v="3772.88"/>
    <n v="0"/>
    <n v="0"/>
    <n v="0.43"/>
    <x v="1"/>
    <d v="2025-09-23T00:00:00"/>
    <s v="11"/>
    <x v="1"/>
    <s v="Tue"/>
    <d v="2025-09-23T11:50:40"/>
    <x v="1658"/>
    <x v="5"/>
    <x v="19"/>
    <x v="5"/>
    <n v="4.3000000000000003E-2"/>
    <n v="8.6000000000000007E-2"/>
    <n v="0.129"/>
    <n v="-3"/>
  </r>
  <r>
    <d v="2025-09-23T11:50:40"/>
    <n v="444766673"/>
    <s v="GOLD#"/>
    <s v="buy"/>
    <s v="0.01"/>
    <n v="3772.33"/>
    <n v="3772.99"/>
    <n v="3775.31"/>
    <s v="2025.09.23 11:52:26"/>
    <n v="3772.88"/>
    <n v="0"/>
    <n v="0"/>
    <n v="0.55000000000000004"/>
    <x v="1"/>
    <d v="2025-09-23T00:00:00"/>
    <s v="11"/>
    <x v="0"/>
    <s v="Tue"/>
    <d v="2025-09-23T11:50:40"/>
    <x v="1658"/>
    <x v="5"/>
    <x v="19"/>
    <x v="5"/>
    <n v="5.5000000000000007E-2"/>
    <n v="0.11000000000000001"/>
    <n v="0.16500000000000001"/>
    <n v="-3"/>
  </r>
  <r>
    <d v="2025-09-23T11:50:58"/>
    <n v="444766965"/>
    <s v="GOLD#"/>
    <s v="buy"/>
    <s v="0.01"/>
    <n v="3773.68"/>
    <n v="3778.35"/>
    <m/>
    <s v="2025.09.23 12:04:26"/>
    <n v="3778.27"/>
    <n v="0"/>
    <n v="0"/>
    <n v="4.59"/>
    <x v="1"/>
    <d v="2025-09-23T00:00:00"/>
    <s v="11"/>
    <x v="15"/>
    <s v="Tue"/>
    <d v="2025-09-23T11:50:58"/>
    <x v="1659"/>
    <x v="5"/>
    <x v="19"/>
    <x v="5"/>
    <n v="0.45900000000000002"/>
    <n v="0.91800000000000004"/>
    <n v="1.377"/>
    <n v="4.59"/>
  </r>
  <r>
    <d v="2025-09-23T11:50:58"/>
    <n v="444766972"/>
    <s v="GOLD#"/>
    <s v="buy"/>
    <s v="0.01"/>
    <n v="3773.64"/>
    <n v="3774.5"/>
    <m/>
    <s v="2025.09.23 11:57:33"/>
    <n v="3774.45"/>
    <n v="0"/>
    <n v="0"/>
    <n v="0.81"/>
    <x v="1"/>
    <d v="2025-09-23T00:00:00"/>
    <s v="11"/>
    <x v="16"/>
    <s v="Tue"/>
    <d v="2025-09-23T11:50:58"/>
    <x v="1659"/>
    <x v="5"/>
    <x v="19"/>
    <x v="5"/>
    <n v="8.1000000000000016E-2"/>
    <n v="0.16200000000000003"/>
    <n v="0.24299999999999999"/>
    <n v="-3"/>
  </r>
  <r>
    <d v="2025-09-23T11:50:58"/>
    <n v="444766976"/>
    <s v="GOLD#"/>
    <s v="buy"/>
    <s v="0.01"/>
    <n v="3773.7"/>
    <n v="3774.5"/>
    <m/>
    <s v="2025.09.23 11:57:33"/>
    <n v="3774.45"/>
    <n v="0"/>
    <n v="0"/>
    <n v="0.75"/>
    <x v="1"/>
    <d v="2025-09-23T00:00:00"/>
    <s v="11"/>
    <x v="14"/>
    <s v="Tue"/>
    <d v="2025-09-23T11:50:58"/>
    <x v="1659"/>
    <x v="5"/>
    <x v="19"/>
    <x v="5"/>
    <n v="7.5000000000000011E-2"/>
    <n v="0.15000000000000002"/>
    <n v="0.22499999999999998"/>
    <n v="-3"/>
  </r>
  <r>
    <d v="2025-09-23T11:52:28"/>
    <n v="444767987"/>
    <s v="GOLD#"/>
    <s v="buy"/>
    <s v="0.01"/>
    <n v="3772.98"/>
    <n v="3773.96"/>
    <n v="3775.28"/>
    <s v="2025.09.23 11:58:02"/>
    <n v="3773.84"/>
    <n v="0"/>
    <n v="0"/>
    <n v="0.86"/>
    <x v="1"/>
    <d v="2025-09-23T00:00:00"/>
    <s v="11"/>
    <x v="17"/>
    <s v="Tue"/>
    <d v="2025-09-23T11:52:28"/>
    <x v="1660"/>
    <x v="5"/>
    <x v="19"/>
    <x v="5"/>
    <n v="8.6000000000000007E-2"/>
    <n v="0.17200000000000001"/>
    <n v="0.25800000000000001"/>
    <n v="-3"/>
  </r>
  <r>
    <d v="2025-09-23T11:52:28"/>
    <n v="444767991"/>
    <s v="GOLD#"/>
    <s v="buy"/>
    <s v="0.01"/>
    <n v="3773"/>
    <n v="3769.98"/>
    <n v="3774.48"/>
    <s v="2025.09.23 11:54:06"/>
    <n v="3774.52"/>
    <n v="0"/>
    <n v="0"/>
    <n v="1.52"/>
    <x v="1"/>
    <d v="2025-09-23T00:00:00"/>
    <s v="11"/>
    <x v="20"/>
    <s v="Tue"/>
    <d v="2025-09-23T11:52:28"/>
    <x v="1660"/>
    <x v="5"/>
    <x v="19"/>
    <x v="5"/>
    <n v="0.15200000000000002"/>
    <n v="0.30400000000000005"/>
    <n v="0.45599999999999996"/>
    <n v="-3"/>
  </r>
  <r>
    <d v="2025-09-23T11:52:28"/>
    <n v="444767994"/>
    <s v="GOLD#"/>
    <s v="buy"/>
    <s v="0.01"/>
    <n v="3772.99"/>
    <n v="3773.98"/>
    <n v="3776.48"/>
    <s v="2025.09.23 11:58:02"/>
    <n v="3773.84"/>
    <n v="0"/>
    <n v="0"/>
    <n v="0.85"/>
    <x v="1"/>
    <d v="2025-09-23T00:00:00"/>
    <s v="11"/>
    <x v="1"/>
    <s v="Tue"/>
    <d v="2025-09-23T11:52:28"/>
    <x v="1660"/>
    <x v="5"/>
    <x v="19"/>
    <x v="5"/>
    <n v="8.5000000000000006E-2"/>
    <n v="0.17"/>
    <n v="0.255"/>
    <n v="-3"/>
  </r>
  <r>
    <d v="2025-09-23T11:52:28"/>
    <n v="444767997"/>
    <s v="GOLD#"/>
    <s v="buy"/>
    <s v="0.01"/>
    <n v="3772.98"/>
    <n v="3770.78"/>
    <n v="3774.48"/>
    <s v="2025.09.23 11:54:06"/>
    <n v="3774.52"/>
    <n v="0"/>
    <n v="0"/>
    <n v="1.54"/>
    <x v="1"/>
    <d v="2025-09-23T00:00:00"/>
    <s v="11"/>
    <x v="18"/>
    <s v="Tue"/>
    <d v="2025-09-23T11:52:28"/>
    <x v="1660"/>
    <x v="5"/>
    <x v="19"/>
    <x v="5"/>
    <n v="0.15400000000000003"/>
    <n v="0.30800000000000005"/>
    <n v="0.46199999999999997"/>
    <n v="-3"/>
  </r>
  <r>
    <d v="2025-09-23T11:52:29"/>
    <n v="444768002"/>
    <s v="GOLD#"/>
    <s v="buy"/>
    <s v="0.01"/>
    <n v="3772.98"/>
    <n v="3773.92"/>
    <n v="3775.98"/>
    <s v="2025.09.23 11:58:02"/>
    <n v="3773.84"/>
    <n v="0"/>
    <n v="0"/>
    <n v="0.86"/>
    <x v="1"/>
    <d v="2025-09-23T00:00:00"/>
    <s v="11"/>
    <x v="2"/>
    <s v="Tue"/>
    <d v="2025-09-23T11:52:29"/>
    <x v="1661"/>
    <x v="5"/>
    <x v="19"/>
    <x v="5"/>
    <n v="8.6000000000000007E-2"/>
    <n v="0.17200000000000001"/>
    <n v="0.25800000000000001"/>
    <n v="-3"/>
  </r>
  <r>
    <d v="2025-09-23T11:52:29"/>
    <n v="444768007"/>
    <s v="GOLD#"/>
    <s v="buy"/>
    <s v="0.01"/>
    <n v="3772.98"/>
    <n v="3769.98"/>
    <n v="3774.48"/>
    <s v="2025.09.23 11:54:06"/>
    <n v="3774.52"/>
    <n v="0"/>
    <n v="0"/>
    <n v="1.54"/>
    <x v="1"/>
    <d v="2025-09-23T00:00:00"/>
    <s v="11"/>
    <x v="10"/>
    <s v="Tue"/>
    <d v="2025-09-23T11:52:29"/>
    <x v="1661"/>
    <x v="5"/>
    <x v="19"/>
    <x v="5"/>
    <n v="0.15400000000000003"/>
    <n v="0.30800000000000005"/>
    <n v="0.46199999999999997"/>
    <n v="-3"/>
  </r>
  <r>
    <d v="2025-09-23T11:52:29"/>
    <n v="444768010"/>
    <s v="GOLD#"/>
    <s v="buy"/>
    <s v="0.01"/>
    <n v="3772.98"/>
    <n v="3774.62"/>
    <n v="3775.98"/>
    <s v="2025.09.23 12:02:39"/>
    <n v="3774.41"/>
    <n v="0"/>
    <n v="0"/>
    <n v="1.43"/>
    <x v="1"/>
    <d v="2025-09-23T00:00:00"/>
    <s v="11"/>
    <x v="19"/>
    <s v="Tue"/>
    <d v="2025-09-23T11:52:29"/>
    <x v="1661"/>
    <x v="5"/>
    <x v="19"/>
    <x v="5"/>
    <n v="0.14299999999999999"/>
    <n v="0.28599999999999998"/>
    <n v="0.42899999999999999"/>
    <n v="-3"/>
  </r>
  <r>
    <d v="2025-09-23T11:52:29"/>
    <n v="444768027"/>
    <s v="GOLD#"/>
    <s v="buy"/>
    <s v="0.01"/>
    <n v="3772.95"/>
    <n v="3769.98"/>
    <n v="3774.48"/>
    <s v="2025.09.23 11:54:06"/>
    <n v="3774.52"/>
    <n v="0"/>
    <n v="0"/>
    <n v="1.57"/>
    <x v="1"/>
    <d v="2025-09-23T00:00:00"/>
    <s v="11"/>
    <x v="6"/>
    <s v="Tue"/>
    <d v="2025-09-23T11:52:29"/>
    <x v="1661"/>
    <x v="5"/>
    <x v="19"/>
    <x v="5"/>
    <n v="0.15700000000000003"/>
    <n v="0.31400000000000006"/>
    <n v="0.47099999999999997"/>
    <n v="-3"/>
  </r>
  <r>
    <d v="2025-09-23T11:52:30"/>
    <n v="444768055"/>
    <s v="GOLD#"/>
    <s v="buy"/>
    <s v="0.01"/>
    <n v="3773.04"/>
    <n v="3773.93"/>
    <n v="3775.98"/>
    <s v="2025.09.23 11:58:02"/>
    <n v="3773.84"/>
    <n v="0"/>
    <n v="0"/>
    <n v="0.8"/>
    <x v="1"/>
    <d v="2025-09-23T00:00:00"/>
    <s v="11"/>
    <x v="0"/>
    <s v="Tue"/>
    <d v="2025-09-23T11:52:30"/>
    <x v="1662"/>
    <x v="5"/>
    <x v="19"/>
    <x v="5"/>
    <n v="8.0000000000000016E-2"/>
    <n v="0.16000000000000003"/>
    <n v="0.24"/>
    <n v="-3"/>
  </r>
  <r>
    <d v="2025-09-23T11:52:30"/>
    <n v="444768057"/>
    <s v="GOLD#"/>
    <s v="buy"/>
    <s v="0.01"/>
    <n v="3773.05"/>
    <n v="3771.48"/>
    <n v="3774.48"/>
    <s v="2025.09.23 11:52:39"/>
    <n v="3771.47"/>
    <n v="0"/>
    <n v="0"/>
    <n v="-1.58"/>
    <x v="0"/>
    <d v="2025-09-23T00:00:00"/>
    <s v="11"/>
    <x v="11"/>
    <s v="Tue"/>
    <d v="2025-09-23T11:52:30"/>
    <x v="1662"/>
    <x v="5"/>
    <x v="19"/>
    <x v="5"/>
    <n v="-0.15800000000000003"/>
    <n v="-0.31600000000000006"/>
    <n v="-0.47399999999999998"/>
    <n v="-3"/>
  </r>
  <r>
    <d v="2025-09-23T11:53:38"/>
    <n v="444768665"/>
    <s v="GOLD#"/>
    <s v="buy"/>
    <s v="0.01"/>
    <n v="3773.41"/>
    <n v="3771.82"/>
    <n v="3774.82"/>
    <s v="2025.09.23 11:54:41"/>
    <n v="3774.85"/>
    <n v="0"/>
    <n v="0"/>
    <n v="1.44"/>
    <x v="1"/>
    <d v="2025-09-23T00:00:00"/>
    <s v="11"/>
    <x v="11"/>
    <s v="Tue"/>
    <d v="2025-09-23T11:53:38"/>
    <x v="1663"/>
    <x v="5"/>
    <x v="19"/>
    <x v="5"/>
    <n v="0.14399999999999999"/>
    <n v="0.28799999999999998"/>
    <n v="0.432"/>
    <n v="-3"/>
  </r>
  <r>
    <d v="2025-09-23T11:57:38"/>
    <n v="444770768"/>
    <s v="GOLD#"/>
    <s v="buy"/>
    <s v="0.01"/>
    <n v="3774.79"/>
    <n v="3778.29"/>
    <m/>
    <s v="2025.09.23 12:04:26"/>
    <n v="3778.27"/>
    <n v="0"/>
    <n v="0"/>
    <n v="3.48"/>
    <x v="1"/>
    <d v="2025-09-23T00:00:00"/>
    <s v="11"/>
    <x v="16"/>
    <s v="Tue"/>
    <d v="2025-09-23T11:57:38"/>
    <x v="1664"/>
    <x v="5"/>
    <x v="19"/>
    <x v="5"/>
    <n v="0.34800000000000003"/>
    <n v="0.69600000000000006"/>
    <n v="1.044"/>
    <n v="3.48"/>
  </r>
  <r>
    <d v="2025-09-23T11:57:38"/>
    <n v="444770771"/>
    <s v="GOLD#"/>
    <s v="buy"/>
    <s v="0.01"/>
    <n v="3775.11"/>
    <n v="3778.3"/>
    <m/>
    <s v="2025.09.23 12:04:26"/>
    <n v="3778.27"/>
    <n v="0"/>
    <n v="0"/>
    <n v="3.16"/>
    <x v="1"/>
    <d v="2025-09-23T00:00:00"/>
    <s v="11"/>
    <x v="14"/>
    <s v="Tue"/>
    <d v="2025-09-23T11:57:38"/>
    <x v="1664"/>
    <x v="5"/>
    <x v="19"/>
    <x v="5"/>
    <n v="0.31600000000000006"/>
    <n v="0.63200000000000012"/>
    <n v="0.94799999999999995"/>
    <n v="3.16"/>
  </r>
  <r>
    <d v="2025-09-23T11:58:08"/>
    <n v="444771046"/>
    <s v="GOLD#"/>
    <s v="buy"/>
    <s v="0.01"/>
    <n v="3774.39"/>
    <n v="3771.37"/>
    <n v="3776.57"/>
    <s v="2025.09.23 12:03:24"/>
    <n v="3776.58"/>
    <n v="0"/>
    <n v="0"/>
    <n v="2.19"/>
    <x v="1"/>
    <d v="2025-09-23T00:00:00"/>
    <s v="11"/>
    <x v="17"/>
    <s v="Tue"/>
    <d v="2025-09-23T11:58:08"/>
    <x v="1665"/>
    <x v="5"/>
    <x v="19"/>
    <x v="5"/>
    <n v="0.219"/>
    <n v="0.438"/>
    <n v="0.65699999999999992"/>
    <n v="-3"/>
  </r>
  <r>
    <d v="2025-09-23T11:58:08"/>
    <n v="444771047"/>
    <s v="GOLD#"/>
    <s v="buy"/>
    <s v="0.01"/>
    <n v="3774.6"/>
    <n v="3771.39"/>
    <n v="3775.89"/>
    <s v="2025.09.23 12:00:41"/>
    <n v="3775.94"/>
    <n v="0"/>
    <n v="0"/>
    <n v="1.34"/>
    <x v="1"/>
    <d v="2025-09-23T00:00:00"/>
    <s v="11"/>
    <x v="20"/>
    <s v="Tue"/>
    <d v="2025-09-23T11:58:08"/>
    <x v="1665"/>
    <x v="5"/>
    <x v="19"/>
    <x v="5"/>
    <n v="0.13400000000000001"/>
    <n v="0.26800000000000002"/>
    <n v="0.40200000000000002"/>
    <n v="-3"/>
  </r>
  <r>
    <d v="2025-09-23T11:58:08"/>
    <n v="444771049"/>
    <s v="GOLD#"/>
    <s v="buy"/>
    <s v="0.01"/>
    <n v="3774.62"/>
    <n v="3771.39"/>
    <n v="3775.89"/>
    <s v="2025.09.23 12:00:41"/>
    <n v="3775.94"/>
    <n v="0"/>
    <n v="0"/>
    <n v="1.32"/>
    <x v="1"/>
    <d v="2025-09-23T00:00:00"/>
    <s v="11"/>
    <x v="6"/>
    <s v="Tue"/>
    <d v="2025-09-23T11:58:08"/>
    <x v="1665"/>
    <x v="5"/>
    <x v="19"/>
    <x v="5"/>
    <n v="0.13200000000000001"/>
    <n v="0.26400000000000001"/>
    <n v="0.39600000000000002"/>
    <n v="-3"/>
  </r>
  <r>
    <d v="2025-09-23T11:58:08"/>
    <n v="444771050"/>
    <s v="GOLD#"/>
    <s v="buy"/>
    <s v="0.01"/>
    <n v="3774.63"/>
    <n v="3772.89"/>
    <n v="3775.89"/>
    <s v="2025.09.23 12:00:41"/>
    <n v="3775.94"/>
    <n v="0"/>
    <n v="0"/>
    <n v="1.31"/>
    <x v="1"/>
    <d v="2025-09-23T00:00:00"/>
    <s v="11"/>
    <x v="11"/>
    <s v="Tue"/>
    <d v="2025-09-23T11:58:08"/>
    <x v="1665"/>
    <x v="5"/>
    <x v="19"/>
    <x v="5"/>
    <n v="0.13100000000000001"/>
    <n v="0.26200000000000001"/>
    <n v="0.39300000000000002"/>
    <n v="-3"/>
  </r>
  <r>
    <d v="2025-09-23T11:58:09"/>
    <n v="444771053"/>
    <s v="GOLD#"/>
    <s v="buy"/>
    <s v="0.01"/>
    <n v="3774.61"/>
    <n v="3774.84"/>
    <n v="3777.89"/>
    <s v="2025.09.23 12:03:36"/>
    <n v="3778.35"/>
    <n v="0"/>
    <n v="0"/>
    <n v="3.74"/>
    <x v="1"/>
    <d v="2025-09-23T00:00:00"/>
    <s v="11"/>
    <x v="1"/>
    <s v="Tue"/>
    <d v="2025-09-23T11:58:09"/>
    <x v="1666"/>
    <x v="5"/>
    <x v="19"/>
    <x v="5"/>
    <n v="0.37400000000000005"/>
    <n v="0.74800000000000011"/>
    <n v="1.1220000000000001"/>
    <n v="3.74"/>
  </r>
  <r>
    <d v="2025-09-23T11:58:09"/>
    <n v="444771054"/>
    <s v="GOLD#"/>
    <s v="buy"/>
    <s v="0.01"/>
    <n v="3774.61"/>
    <n v="3771.39"/>
    <n v="3775.89"/>
    <s v="2025.09.23 12:00:41"/>
    <n v="3775.94"/>
    <n v="0"/>
    <n v="0"/>
    <n v="1.33"/>
    <x v="1"/>
    <d v="2025-09-23T00:00:00"/>
    <s v="11"/>
    <x v="10"/>
    <s v="Tue"/>
    <d v="2025-09-23T11:58:09"/>
    <x v="1666"/>
    <x v="5"/>
    <x v="19"/>
    <x v="5"/>
    <n v="0.13300000000000001"/>
    <n v="0.26600000000000001"/>
    <n v="0.39900000000000002"/>
    <n v="-3"/>
  </r>
  <r>
    <d v="2025-09-23T11:58:09"/>
    <n v="444771056"/>
    <s v="GOLD#"/>
    <s v="buy"/>
    <s v="0.01"/>
    <n v="3774.61"/>
    <n v="3774.84"/>
    <n v="3777.39"/>
    <s v="2025.09.23 12:03:34"/>
    <n v="3777.51"/>
    <n v="0"/>
    <n v="0"/>
    <n v="2.9"/>
    <x v="1"/>
    <d v="2025-09-23T00:00:00"/>
    <s v="11"/>
    <x v="2"/>
    <s v="Tue"/>
    <d v="2025-09-23T11:58:09"/>
    <x v="1666"/>
    <x v="5"/>
    <x v="19"/>
    <x v="5"/>
    <n v="0.28999999999999998"/>
    <n v="0.57999999999999996"/>
    <n v="0.87"/>
    <n v="2.9"/>
  </r>
  <r>
    <d v="2025-09-23T11:58:09"/>
    <n v="444771057"/>
    <s v="GOLD#"/>
    <s v="buy"/>
    <s v="0.01"/>
    <n v="3774.61"/>
    <n v="3772.19"/>
    <n v="3775.89"/>
    <s v="2025.09.23 12:00:41"/>
    <n v="3775.94"/>
    <n v="0"/>
    <n v="0"/>
    <n v="1.33"/>
    <x v="1"/>
    <d v="2025-09-23T00:00:00"/>
    <s v="11"/>
    <x v="18"/>
    <s v="Tue"/>
    <d v="2025-09-23T11:58:09"/>
    <x v="1666"/>
    <x v="5"/>
    <x v="19"/>
    <x v="5"/>
    <n v="0.13300000000000001"/>
    <n v="0.26600000000000001"/>
    <n v="0.39900000000000002"/>
    <n v="-3"/>
  </r>
  <r>
    <d v="2025-09-23T11:58:09"/>
    <n v="444771058"/>
    <s v="GOLD#"/>
    <s v="buy"/>
    <s v="0.01"/>
    <n v="3774.61"/>
    <n v="3774.84"/>
    <n v="3777.39"/>
    <s v="2025.09.23 12:03:34"/>
    <n v="3777.51"/>
    <n v="0"/>
    <n v="0"/>
    <n v="2.9"/>
    <x v="1"/>
    <d v="2025-09-23T00:00:00"/>
    <s v="11"/>
    <x v="0"/>
    <s v="Tue"/>
    <d v="2025-09-23T11:58:09"/>
    <x v="1666"/>
    <x v="5"/>
    <x v="19"/>
    <x v="5"/>
    <n v="0.28999999999999998"/>
    <n v="0.57999999999999996"/>
    <n v="0.87"/>
    <n v="2.9"/>
  </r>
  <r>
    <d v="2025-09-23T12:02:38"/>
    <n v="444773474"/>
    <s v="GOLD#"/>
    <s v="buy"/>
    <s v="0.01"/>
    <n v="3775.1"/>
    <n v="3772.1"/>
    <n v="3776.6"/>
    <s v="2025.09.23 12:03:25"/>
    <n v="3776.6"/>
    <n v="0"/>
    <n v="0"/>
    <n v="1.5"/>
    <x v="1"/>
    <d v="2025-09-23T00:00:00"/>
    <s v="12"/>
    <x v="20"/>
    <s v="Tue"/>
    <d v="2025-09-23T12:02:38"/>
    <x v="1667"/>
    <x v="5"/>
    <x v="20"/>
    <x v="5"/>
    <n v="0.15000000000000002"/>
    <n v="0.30000000000000004"/>
    <n v="0.44999999999999996"/>
    <n v="-3"/>
  </r>
  <r>
    <d v="2025-09-23T12:02:38"/>
    <n v="444773475"/>
    <s v="GOLD#"/>
    <s v="buy"/>
    <s v="0.01"/>
    <n v="3775.04"/>
    <n v="3772.1"/>
    <n v="3776.6"/>
    <s v="2025.09.23 12:03:25"/>
    <n v="3776.6"/>
    <n v="0"/>
    <n v="0"/>
    <n v="1.56"/>
    <x v="1"/>
    <d v="2025-09-23T00:00:00"/>
    <s v="12"/>
    <x v="6"/>
    <s v="Tue"/>
    <d v="2025-09-23T12:02:38"/>
    <x v="1667"/>
    <x v="5"/>
    <x v="20"/>
    <x v="5"/>
    <n v="0.15600000000000003"/>
    <n v="0.31200000000000006"/>
    <n v="0.46799999999999997"/>
    <n v="-3"/>
  </r>
  <r>
    <d v="2025-09-23T12:02:38"/>
    <n v="444773487"/>
    <s v="GOLD#"/>
    <s v="buy"/>
    <s v="0.01"/>
    <n v="3774.92"/>
    <n v="3773.6"/>
    <n v="3776.6"/>
    <s v="2025.09.23 12:03:25"/>
    <n v="3776.6"/>
    <n v="0"/>
    <n v="0"/>
    <n v="1.68"/>
    <x v="1"/>
    <d v="2025-09-23T00:00:00"/>
    <s v="12"/>
    <x v="11"/>
    <s v="Tue"/>
    <d v="2025-09-23T12:02:38"/>
    <x v="1667"/>
    <x v="5"/>
    <x v="20"/>
    <x v="5"/>
    <n v="0.16800000000000001"/>
    <n v="0.33600000000000002"/>
    <n v="0.504"/>
    <n v="-3"/>
  </r>
  <r>
    <d v="2025-09-23T12:02:38"/>
    <n v="444773489"/>
    <s v="GOLD#"/>
    <s v="buy"/>
    <s v="0.01"/>
    <n v="3774.92"/>
    <n v="3772.1"/>
    <n v="3776.6"/>
    <s v="2025.09.23 12:03:25"/>
    <n v="3776.6"/>
    <n v="0"/>
    <n v="0"/>
    <n v="1.68"/>
    <x v="1"/>
    <d v="2025-09-23T00:00:00"/>
    <s v="12"/>
    <x v="10"/>
    <s v="Tue"/>
    <d v="2025-09-23T12:02:38"/>
    <x v="1667"/>
    <x v="5"/>
    <x v="20"/>
    <x v="5"/>
    <n v="0.16800000000000001"/>
    <n v="0.33600000000000002"/>
    <n v="0.504"/>
    <n v="-3"/>
  </r>
  <r>
    <d v="2025-09-23T12:02:39"/>
    <n v="444773490"/>
    <s v="GOLD#"/>
    <s v="buy"/>
    <s v="0.01"/>
    <n v="3774.91"/>
    <n v="3772.1"/>
    <n v="3778.6"/>
    <s v="2025.09.23 12:03:38"/>
    <n v="3778.6"/>
    <n v="0"/>
    <n v="0"/>
    <n v="3.69"/>
    <x v="1"/>
    <d v="2025-09-23T00:00:00"/>
    <s v="12"/>
    <x v="12"/>
    <s v="Tue"/>
    <d v="2025-09-23T12:02:39"/>
    <x v="1668"/>
    <x v="5"/>
    <x v="20"/>
    <x v="5"/>
    <n v="0.36899999999999999"/>
    <n v="0.73799999999999999"/>
    <n v="1.107"/>
    <n v="3.69"/>
  </r>
  <r>
    <d v="2025-09-23T12:02:39"/>
    <n v="444773502"/>
    <s v="GOLD#"/>
    <s v="buy"/>
    <s v="0.01"/>
    <n v="3774.63"/>
    <n v="3772.9"/>
    <n v="3776.6"/>
    <s v="2025.09.23 12:03:25"/>
    <n v="3776.6"/>
    <n v="0"/>
    <n v="0"/>
    <n v="1.97"/>
    <x v="1"/>
    <d v="2025-09-23T00:00:00"/>
    <s v="12"/>
    <x v="18"/>
    <s v="Tue"/>
    <d v="2025-09-23T12:02:39"/>
    <x v="1668"/>
    <x v="5"/>
    <x v="20"/>
    <x v="5"/>
    <n v="0.19700000000000001"/>
    <n v="0.39400000000000002"/>
    <n v="0.59099999999999997"/>
    <n v="-3"/>
  </r>
  <r>
    <d v="2025-09-23T12:02:58"/>
    <n v="444773765"/>
    <s v="GOLD#"/>
    <s v="buy"/>
    <s v="0.01"/>
    <n v="3775"/>
    <n v="3772.75"/>
    <n v="3777.95"/>
    <s v="2025.09.23 12:03:36"/>
    <n v="3778.35"/>
    <n v="0"/>
    <n v="0"/>
    <n v="3.35"/>
    <x v="1"/>
    <d v="2025-09-23T00:00:00"/>
    <s v="12"/>
    <x v="19"/>
    <s v="Tue"/>
    <d v="2025-09-23T12:02:58"/>
    <x v="1669"/>
    <x v="5"/>
    <x v="20"/>
    <x v="5"/>
    <n v="0.33500000000000002"/>
    <n v="0.67"/>
    <n v="1.0049999999999999"/>
    <n v="3.35"/>
  </r>
  <r>
    <d v="2025-09-23T12:05:08"/>
    <n v="444776948"/>
    <s v="GOLD#"/>
    <s v="buy"/>
    <s v="0.01"/>
    <n v="3778.51"/>
    <n v="3780.46"/>
    <m/>
    <s v="2025.09.23 12:10:24"/>
    <n v="3780.45"/>
    <n v="0"/>
    <n v="0"/>
    <n v="1.94"/>
    <x v="1"/>
    <d v="2025-09-23T00:00:00"/>
    <s v="12"/>
    <x v="14"/>
    <s v="Tue"/>
    <d v="2025-09-23T12:05:08"/>
    <x v="1670"/>
    <x v="5"/>
    <x v="20"/>
    <x v="5"/>
    <n v="0.19400000000000001"/>
    <n v="0.38800000000000001"/>
    <n v="0.58199999999999996"/>
    <n v="-3"/>
  </r>
  <r>
    <d v="2025-09-23T12:05:08"/>
    <n v="444776952"/>
    <s v="GOLD#"/>
    <s v="buy"/>
    <s v="0.01"/>
    <n v="3778.56"/>
    <n v="3780.47"/>
    <m/>
    <s v="2025.09.23 12:10:24"/>
    <n v="3780.45"/>
    <n v="0"/>
    <n v="0"/>
    <n v="1.89"/>
    <x v="1"/>
    <d v="2025-09-23T00:00:00"/>
    <s v="12"/>
    <x v="15"/>
    <s v="Tue"/>
    <d v="2025-09-23T12:05:08"/>
    <x v="1670"/>
    <x v="5"/>
    <x v="20"/>
    <x v="5"/>
    <n v="0.189"/>
    <n v="0.378"/>
    <n v="0.56699999999999995"/>
    <n v="-3"/>
  </r>
  <r>
    <d v="2025-09-23T12:05:08"/>
    <n v="444776956"/>
    <s v="GOLD#"/>
    <s v="buy"/>
    <s v="0.01"/>
    <n v="3778.56"/>
    <n v="3780.52"/>
    <m/>
    <s v="2025.09.23 12:10:24"/>
    <n v="3780.45"/>
    <n v="0"/>
    <n v="0"/>
    <n v="1.89"/>
    <x v="1"/>
    <d v="2025-09-23T00:00:00"/>
    <s v="12"/>
    <x v="16"/>
    <s v="Tue"/>
    <d v="2025-09-23T12:05:08"/>
    <x v="1670"/>
    <x v="5"/>
    <x v="20"/>
    <x v="5"/>
    <n v="0.189"/>
    <n v="0.378"/>
    <n v="0.56699999999999995"/>
    <n v="-3"/>
  </r>
  <r>
    <d v="2025-09-23T12:06:18"/>
    <n v="444778441"/>
    <s v="GOLD#"/>
    <s v="buy"/>
    <s v="0.01"/>
    <n v="3777.23"/>
    <n v="3774.23"/>
    <n v="3778.73"/>
    <s v="2025.09.23 12:07:20"/>
    <n v="3778.75"/>
    <n v="0"/>
    <n v="0"/>
    <n v="1.52"/>
    <x v="1"/>
    <d v="2025-09-23T00:00:00"/>
    <s v="12"/>
    <x v="20"/>
    <s v="Tue"/>
    <d v="2025-09-23T12:06:18"/>
    <x v="1671"/>
    <x v="5"/>
    <x v="20"/>
    <x v="5"/>
    <n v="0.15200000000000002"/>
    <n v="0.30400000000000005"/>
    <n v="0.45599999999999996"/>
    <n v="-3"/>
  </r>
  <r>
    <d v="2025-09-23T12:06:18"/>
    <n v="444778444"/>
    <s v="GOLD#"/>
    <s v="buy"/>
    <s v="0.01"/>
    <n v="3777.23"/>
    <n v="3774.23"/>
    <n v="3778.73"/>
    <s v="2025.09.23 12:07:20"/>
    <n v="3778.75"/>
    <n v="0"/>
    <n v="0"/>
    <n v="1.52"/>
    <x v="1"/>
    <d v="2025-09-23T00:00:00"/>
    <s v="12"/>
    <x v="10"/>
    <s v="Tue"/>
    <d v="2025-09-23T12:06:18"/>
    <x v="1671"/>
    <x v="5"/>
    <x v="20"/>
    <x v="5"/>
    <n v="0.15200000000000002"/>
    <n v="0.30400000000000005"/>
    <n v="0.45599999999999996"/>
    <n v="-3"/>
  </r>
  <r>
    <d v="2025-09-23T12:06:18"/>
    <n v="444778448"/>
    <s v="GOLD#"/>
    <s v="buy"/>
    <s v="0.01"/>
    <n v="3777.3"/>
    <n v="3774.23"/>
    <n v="3778.73"/>
    <s v="2025.09.23 12:07:20"/>
    <n v="3778.75"/>
    <n v="0"/>
    <n v="0"/>
    <n v="1.45"/>
    <x v="1"/>
    <d v="2025-09-23T00:00:00"/>
    <s v="12"/>
    <x v="6"/>
    <s v="Tue"/>
    <d v="2025-09-23T12:06:18"/>
    <x v="1671"/>
    <x v="5"/>
    <x v="20"/>
    <x v="5"/>
    <n v="0.14499999999999999"/>
    <n v="0.28999999999999998"/>
    <n v="0.435"/>
    <n v="-3"/>
  </r>
  <r>
    <d v="2025-09-23T12:06:18"/>
    <n v="444778450"/>
    <s v="GOLD#"/>
    <s v="buy"/>
    <s v="0.01"/>
    <n v="3777.4"/>
    <n v="3774.23"/>
    <n v="3779.43"/>
    <s v="2025.09.23 12:08:49"/>
    <n v="3779.45"/>
    <n v="0"/>
    <n v="0"/>
    <n v="2.0499999999999998"/>
    <x v="1"/>
    <d v="2025-09-23T00:00:00"/>
    <s v="12"/>
    <x v="17"/>
    <s v="Tue"/>
    <d v="2025-09-23T12:06:18"/>
    <x v="1671"/>
    <x v="5"/>
    <x v="20"/>
    <x v="5"/>
    <n v="0.20499999999999999"/>
    <n v="0.41"/>
    <n v="0.61499999999999988"/>
    <n v="-3"/>
  </r>
  <r>
    <d v="2025-09-23T12:06:19"/>
    <n v="444778456"/>
    <s v="GOLD#"/>
    <s v="buy"/>
    <s v="0.01"/>
    <n v="3777.43"/>
    <n v="3774.23"/>
    <n v="3780.73"/>
    <s v="2025.09.23 12:09:35"/>
    <n v="3780.8"/>
    <n v="0"/>
    <n v="0"/>
    <n v="3.37"/>
    <x v="1"/>
    <d v="2025-09-23T00:00:00"/>
    <s v="12"/>
    <x v="12"/>
    <s v="Tue"/>
    <d v="2025-09-23T12:06:19"/>
    <x v="1672"/>
    <x v="5"/>
    <x v="20"/>
    <x v="5"/>
    <n v="0.33700000000000002"/>
    <n v="0.67400000000000004"/>
    <n v="1.0109999999999999"/>
    <n v="3.37"/>
  </r>
  <r>
    <d v="2025-09-23T12:06:19"/>
    <n v="444778457"/>
    <s v="GOLD#"/>
    <s v="buy"/>
    <s v="0.01"/>
    <n v="3777.43"/>
    <n v="3778.03"/>
    <n v="3780.23"/>
    <s v="2025.09.23 12:09:11"/>
    <n v="3780.32"/>
    <n v="0"/>
    <n v="0"/>
    <n v="2.89"/>
    <x v="1"/>
    <d v="2025-09-23T00:00:00"/>
    <s v="12"/>
    <x v="19"/>
    <s v="Tue"/>
    <d v="2025-09-23T12:06:19"/>
    <x v="1672"/>
    <x v="5"/>
    <x v="20"/>
    <x v="5"/>
    <n v="0.28900000000000003"/>
    <n v="0.57800000000000007"/>
    <n v="0.86699999999999999"/>
    <n v="-3"/>
  </r>
  <r>
    <d v="2025-09-23T12:06:19"/>
    <n v="444778458"/>
    <s v="GOLD#"/>
    <s v="buy"/>
    <s v="0.01"/>
    <n v="3777.43"/>
    <n v="3775.73"/>
    <n v="3778.73"/>
    <s v="2025.09.23 12:07:20"/>
    <n v="3778.75"/>
    <n v="0"/>
    <n v="0"/>
    <n v="1.32"/>
    <x v="1"/>
    <d v="2025-09-23T00:00:00"/>
    <s v="12"/>
    <x v="11"/>
    <s v="Tue"/>
    <d v="2025-09-23T12:06:19"/>
    <x v="1672"/>
    <x v="5"/>
    <x v="20"/>
    <x v="5"/>
    <n v="0.13200000000000001"/>
    <n v="0.26400000000000001"/>
    <n v="0.39600000000000002"/>
    <n v="-3"/>
  </r>
  <r>
    <d v="2025-09-23T12:06:19"/>
    <n v="444778463"/>
    <s v="GOLD#"/>
    <s v="buy"/>
    <s v="0.01"/>
    <n v="3777.37"/>
    <n v="3777.94"/>
    <n v="3780.23"/>
    <s v="2025.09.23 12:09:11"/>
    <n v="3780.32"/>
    <n v="0"/>
    <n v="0"/>
    <n v="2.95"/>
    <x v="1"/>
    <d v="2025-09-23T00:00:00"/>
    <s v="12"/>
    <x v="2"/>
    <s v="Tue"/>
    <d v="2025-09-23T12:06:19"/>
    <x v="1672"/>
    <x v="5"/>
    <x v="20"/>
    <x v="5"/>
    <n v="0.29500000000000004"/>
    <n v="0.59000000000000008"/>
    <n v="0.88500000000000001"/>
    <n v="2.95"/>
  </r>
  <r>
    <d v="2025-09-23T12:06:20"/>
    <n v="444778470"/>
    <s v="GOLD#"/>
    <s v="buy"/>
    <s v="0.01"/>
    <n v="3777.37"/>
    <n v="3775.03"/>
    <n v="3778.73"/>
    <s v="2025.09.23 12:07:20"/>
    <n v="3778.75"/>
    <n v="0"/>
    <n v="0"/>
    <n v="1.38"/>
    <x v="1"/>
    <d v="2025-09-23T00:00:00"/>
    <s v="12"/>
    <x v="18"/>
    <s v="Tue"/>
    <d v="2025-09-23T12:06:20"/>
    <x v="1673"/>
    <x v="5"/>
    <x v="20"/>
    <x v="5"/>
    <n v="0.13799999999999998"/>
    <n v="0.27599999999999997"/>
    <n v="0.41399999999999998"/>
    <n v="-3"/>
  </r>
  <r>
    <d v="2025-09-23T12:06:20"/>
    <n v="444778474"/>
    <s v="GOLD#"/>
    <s v="buy"/>
    <s v="0.01"/>
    <n v="3777.34"/>
    <n v="3777.94"/>
    <n v="3780.23"/>
    <s v="2025.09.23 12:09:11"/>
    <n v="3780.32"/>
    <n v="0"/>
    <n v="0"/>
    <n v="2.98"/>
    <x v="1"/>
    <d v="2025-09-23T00:00:00"/>
    <s v="12"/>
    <x v="0"/>
    <s v="Tue"/>
    <d v="2025-09-23T12:06:20"/>
    <x v="1673"/>
    <x v="5"/>
    <x v="20"/>
    <x v="5"/>
    <n v="0.29799999999999999"/>
    <n v="0.59599999999999997"/>
    <n v="0.89400000000000002"/>
    <n v="2.98"/>
  </r>
  <r>
    <d v="2025-09-23T12:06:20"/>
    <n v="444778477"/>
    <s v="GOLD#"/>
    <s v="buy"/>
    <s v="0.01"/>
    <n v="3777.34"/>
    <n v="3778.13"/>
    <n v="3780.73"/>
    <s v="2025.09.23 12:09:35"/>
    <n v="3780.8"/>
    <n v="0"/>
    <n v="0"/>
    <n v="3.46"/>
    <x v="1"/>
    <d v="2025-09-23T00:00:00"/>
    <s v="12"/>
    <x v="1"/>
    <s v="Tue"/>
    <d v="2025-09-23T12:06:20"/>
    <x v="1673"/>
    <x v="5"/>
    <x v="20"/>
    <x v="5"/>
    <n v="0.34600000000000003"/>
    <n v="0.69200000000000006"/>
    <n v="1.038"/>
    <n v="3.46"/>
  </r>
  <r>
    <d v="2025-09-23T12:15:08"/>
    <n v="444787504"/>
    <s v="GOLD#"/>
    <s v="buy"/>
    <s v="0.01"/>
    <n v="3784.3"/>
    <n v="3788.73"/>
    <m/>
    <s v="2025.09.23 12:25:03"/>
    <n v="3788.63"/>
    <n v="0"/>
    <n v="0"/>
    <n v="4.33"/>
    <x v="1"/>
    <d v="2025-09-23T00:00:00"/>
    <s v="12"/>
    <x v="14"/>
    <s v="Tue"/>
    <d v="2025-09-23T12:15:08"/>
    <x v="1674"/>
    <x v="5"/>
    <x v="20"/>
    <x v="5"/>
    <n v="0.43300000000000005"/>
    <n v="0.8660000000000001"/>
    <n v="1.2989999999999999"/>
    <n v="4.33"/>
  </r>
  <r>
    <d v="2025-09-23T12:15:08"/>
    <n v="444787506"/>
    <s v="GOLD#"/>
    <s v="buy"/>
    <s v="0.01"/>
    <n v="3784.36"/>
    <n v="3788.69"/>
    <m/>
    <s v="2025.09.23 12:25:03"/>
    <n v="3788.63"/>
    <n v="0"/>
    <n v="0"/>
    <n v="4.2699999999999996"/>
    <x v="1"/>
    <d v="2025-09-23T00:00:00"/>
    <s v="12"/>
    <x v="15"/>
    <s v="Tue"/>
    <d v="2025-09-23T12:15:08"/>
    <x v="1674"/>
    <x v="5"/>
    <x v="20"/>
    <x v="5"/>
    <n v="0.42699999999999999"/>
    <n v="0.85399999999999998"/>
    <n v="1.2809999999999999"/>
    <n v="4.2699999999999996"/>
  </r>
  <r>
    <d v="2025-09-23T12:15:08"/>
    <n v="444787508"/>
    <s v="GOLD#"/>
    <s v="buy"/>
    <s v="0.01"/>
    <n v="3784.4"/>
    <n v="3788.72"/>
    <m/>
    <s v="2025.09.23 12:25:03"/>
    <n v="3788.63"/>
    <n v="0"/>
    <n v="0"/>
    <n v="4.2300000000000004"/>
    <x v="1"/>
    <d v="2025-09-23T00:00:00"/>
    <s v="12"/>
    <x v="16"/>
    <s v="Tue"/>
    <d v="2025-09-23T12:15:08"/>
    <x v="1674"/>
    <x v="5"/>
    <x v="20"/>
    <x v="5"/>
    <n v="0.42300000000000004"/>
    <n v="0.84600000000000009"/>
    <n v="1.2690000000000001"/>
    <n v="4.2300000000000004"/>
  </r>
  <r>
    <d v="2025-09-23T12:16:58"/>
    <n v="444788757"/>
    <s v="GOLD#"/>
    <s v="buy"/>
    <s v="0.01"/>
    <n v="3783.48"/>
    <n v="3780.48"/>
    <n v="3784.98"/>
    <s v="2025.09.23 12:22:04"/>
    <n v="3785.12"/>
    <n v="0"/>
    <n v="0"/>
    <n v="1.64"/>
    <x v="1"/>
    <d v="2025-09-23T00:00:00"/>
    <s v="12"/>
    <x v="20"/>
    <s v="Tue"/>
    <d v="2025-09-23T12:16:58"/>
    <x v="1675"/>
    <x v="5"/>
    <x v="20"/>
    <x v="5"/>
    <n v="0.16400000000000001"/>
    <n v="0.32800000000000001"/>
    <n v="0.49199999999999994"/>
    <n v="-3"/>
  </r>
  <r>
    <d v="2025-09-23T12:16:58"/>
    <n v="444788758"/>
    <s v="GOLD#"/>
    <s v="buy"/>
    <s v="0.01"/>
    <n v="3783.44"/>
    <n v="3783.63"/>
    <n v="3785.68"/>
    <s v="2025.09.23 12:22:14"/>
    <n v="3785.74"/>
    <n v="0"/>
    <n v="0"/>
    <n v="2.2999999999999998"/>
    <x v="1"/>
    <d v="2025-09-23T00:00:00"/>
    <s v="12"/>
    <x v="17"/>
    <s v="Tue"/>
    <d v="2025-09-23T12:16:58"/>
    <x v="1675"/>
    <x v="5"/>
    <x v="20"/>
    <x v="5"/>
    <n v="0.22999999999999998"/>
    <n v="0.45999999999999996"/>
    <n v="0.69"/>
    <n v="-3"/>
  </r>
  <r>
    <d v="2025-09-23T12:16:58"/>
    <n v="444788759"/>
    <s v="GOLD#"/>
    <s v="buy"/>
    <s v="0.01"/>
    <n v="3783.44"/>
    <n v="3783.81"/>
    <n v="3786.48"/>
    <s v="2025.09.23 12:22:49"/>
    <n v="3786.49"/>
    <n v="0"/>
    <n v="0"/>
    <n v="3.05"/>
    <x v="1"/>
    <d v="2025-09-23T00:00:00"/>
    <s v="12"/>
    <x v="19"/>
    <s v="Tue"/>
    <d v="2025-09-23T12:16:58"/>
    <x v="1675"/>
    <x v="5"/>
    <x v="20"/>
    <x v="5"/>
    <n v="0.30499999999999999"/>
    <n v="0.61"/>
    <n v="0.91499999999999992"/>
    <n v="3.05"/>
  </r>
  <r>
    <d v="2025-09-23T12:16:58"/>
    <n v="444788760"/>
    <s v="GOLD#"/>
    <s v="buy"/>
    <s v="0.01"/>
    <n v="3783.44"/>
    <n v="3784.46"/>
    <n v="3786.98"/>
    <s v="2025.09.23 12:23:13"/>
    <n v="3787.02"/>
    <n v="0"/>
    <n v="0"/>
    <n v="3.58"/>
    <x v="1"/>
    <d v="2025-09-23T00:00:00"/>
    <s v="12"/>
    <x v="1"/>
    <s v="Tue"/>
    <d v="2025-09-23T12:16:58"/>
    <x v="1675"/>
    <x v="5"/>
    <x v="20"/>
    <x v="5"/>
    <n v="0.35800000000000004"/>
    <n v="0.71600000000000008"/>
    <n v="1.0740000000000001"/>
    <n v="3.58"/>
  </r>
  <r>
    <d v="2025-09-23T12:16:59"/>
    <n v="444788762"/>
    <s v="GOLD#"/>
    <s v="buy"/>
    <s v="0.01"/>
    <n v="3783.44"/>
    <n v="3784.43"/>
    <n v="3786.98"/>
    <s v="2025.09.23 12:23:13"/>
    <n v="3787.02"/>
    <n v="0"/>
    <n v="0"/>
    <n v="3.58"/>
    <x v="1"/>
    <d v="2025-09-23T00:00:00"/>
    <s v="12"/>
    <x v="12"/>
    <s v="Tue"/>
    <d v="2025-09-23T12:16:59"/>
    <x v="1676"/>
    <x v="5"/>
    <x v="20"/>
    <x v="5"/>
    <n v="0.35800000000000004"/>
    <n v="0.71600000000000008"/>
    <n v="1.0740000000000001"/>
    <n v="3.58"/>
  </r>
  <r>
    <d v="2025-09-23T12:16:59"/>
    <n v="444788763"/>
    <s v="GOLD#"/>
    <s v="buy"/>
    <s v="0.01"/>
    <n v="3783.44"/>
    <n v="3781.28"/>
    <n v="3784.98"/>
    <s v="2025.09.23 12:22:04"/>
    <n v="3785.12"/>
    <n v="0"/>
    <n v="0"/>
    <n v="1.68"/>
    <x v="1"/>
    <d v="2025-09-23T00:00:00"/>
    <s v="12"/>
    <x v="18"/>
    <s v="Tue"/>
    <d v="2025-09-23T12:16:59"/>
    <x v="1676"/>
    <x v="5"/>
    <x v="20"/>
    <x v="5"/>
    <n v="0.16800000000000001"/>
    <n v="0.33600000000000002"/>
    <n v="0.504"/>
    <n v="-3"/>
  </r>
  <r>
    <d v="2025-09-23T12:16:59"/>
    <n v="444788765"/>
    <s v="GOLD#"/>
    <s v="buy"/>
    <s v="0.01"/>
    <n v="3783.44"/>
    <n v="3781.98"/>
    <n v="3784.98"/>
    <s v="2025.09.23 12:22:04"/>
    <n v="3785.12"/>
    <n v="0"/>
    <n v="0"/>
    <n v="1.68"/>
    <x v="1"/>
    <d v="2025-09-23T00:00:00"/>
    <s v="12"/>
    <x v="11"/>
    <s v="Tue"/>
    <d v="2025-09-23T12:16:59"/>
    <x v="1676"/>
    <x v="5"/>
    <x v="20"/>
    <x v="5"/>
    <n v="0.16800000000000001"/>
    <n v="0.33600000000000002"/>
    <n v="0.504"/>
    <n v="-3"/>
  </r>
  <r>
    <d v="2025-09-23T12:16:59"/>
    <n v="444788766"/>
    <s v="GOLD#"/>
    <s v="buy"/>
    <s v="0.01"/>
    <n v="3783.6"/>
    <n v="3780.48"/>
    <n v="3784.98"/>
    <s v="2025.09.23 12:22:04"/>
    <n v="3785.12"/>
    <n v="0"/>
    <n v="0"/>
    <n v="1.52"/>
    <x v="1"/>
    <d v="2025-09-23T00:00:00"/>
    <s v="12"/>
    <x v="6"/>
    <s v="Tue"/>
    <d v="2025-09-23T12:16:59"/>
    <x v="1676"/>
    <x v="5"/>
    <x v="20"/>
    <x v="5"/>
    <n v="0.15200000000000002"/>
    <n v="0.30400000000000005"/>
    <n v="0.45599999999999996"/>
    <n v="-3"/>
  </r>
  <r>
    <d v="2025-09-23T12:17:00"/>
    <n v="444788768"/>
    <s v="GOLD#"/>
    <s v="buy"/>
    <s v="0.01"/>
    <n v="3783.56"/>
    <n v="3783.81"/>
    <n v="3786.48"/>
    <s v="2025.09.23 12:22:49"/>
    <n v="3786.49"/>
    <n v="0"/>
    <n v="0"/>
    <n v="2.93"/>
    <x v="1"/>
    <d v="2025-09-23T00:00:00"/>
    <s v="12"/>
    <x v="2"/>
    <s v="Tue"/>
    <d v="2025-09-23T12:17:00"/>
    <x v="1677"/>
    <x v="5"/>
    <x v="20"/>
    <x v="5"/>
    <n v="0.29300000000000004"/>
    <n v="0.58600000000000008"/>
    <n v="0.879"/>
    <n v="2.93"/>
  </r>
  <r>
    <d v="2025-09-23T12:17:00"/>
    <n v="444788771"/>
    <s v="GOLD#"/>
    <s v="buy"/>
    <s v="0.01"/>
    <n v="3783.46"/>
    <n v="3780.48"/>
    <n v="3784.98"/>
    <s v="2025.09.23 12:22:04"/>
    <n v="3785.12"/>
    <n v="0"/>
    <n v="0"/>
    <n v="1.66"/>
    <x v="1"/>
    <d v="2025-09-23T00:00:00"/>
    <s v="12"/>
    <x v="10"/>
    <s v="Tue"/>
    <d v="2025-09-23T12:17:00"/>
    <x v="1677"/>
    <x v="5"/>
    <x v="20"/>
    <x v="5"/>
    <n v="0.16600000000000001"/>
    <n v="0.33200000000000002"/>
    <n v="0.49799999999999994"/>
    <n v="-3"/>
  </r>
  <r>
    <d v="2025-09-23T12:17:00"/>
    <n v="444788773"/>
    <s v="GOLD#"/>
    <s v="buy"/>
    <s v="0.01"/>
    <n v="3783.46"/>
    <n v="3783.8"/>
    <n v="3786.48"/>
    <s v="2025.09.23 12:22:49"/>
    <n v="3786.49"/>
    <n v="0"/>
    <n v="0"/>
    <n v="3.03"/>
    <x v="1"/>
    <d v="2025-09-23T00:00:00"/>
    <s v="12"/>
    <x v="0"/>
    <s v="Tue"/>
    <d v="2025-09-23T12:17:00"/>
    <x v="1677"/>
    <x v="5"/>
    <x v="20"/>
    <x v="5"/>
    <n v="0.30299999999999999"/>
    <n v="0.60599999999999998"/>
    <n v="0.90899999999999992"/>
    <n v="3.03"/>
  </r>
  <r>
    <d v="2025-09-23T12:25:08"/>
    <n v="444795535"/>
    <s v="GOLD#"/>
    <s v="buy"/>
    <s v="0.01"/>
    <n v="3788.89"/>
    <n v="3786.17"/>
    <m/>
    <s v="2025.09.23 12:27:19"/>
    <n v="3786.1"/>
    <n v="0"/>
    <n v="0"/>
    <n v="-2.79"/>
    <x v="0"/>
    <d v="2025-09-23T00:00:00"/>
    <s v="12"/>
    <x v="16"/>
    <s v="Tue"/>
    <d v="2025-09-23T12:25:08"/>
    <x v="1678"/>
    <x v="5"/>
    <x v="20"/>
    <x v="5"/>
    <n v="-0.27900000000000003"/>
    <n v="-0.55800000000000005"/>
    <n v="-0.83699999999999997"/>
    <n v="-3"/>
  </r>
  <r>
    <d v="2025-09-23T12:25:08"/>
    <n v="444795539"/>
    <s v="GOLD#"/>
    <s v="buy"/>
    <s v="0.01"/>
    <n v="3788.88"/>
    <n v="3785.89"/>
    <m/>
    <s v="2025.09.23 12:27:21"/>
    <n v="3785.81"/>
    <n v="0"/>
    <n v="0"/>
    <n v="-3.07"/>
    <x v="0"/>
    <d v="2025-09-23T00:00:00"/>
    <s v="12"/>
    <x v="14"/>
    <s v="Tue"/>
    <d v="2025-09-23T12:25:08"/>
    <x v="1678"/>
    <x v="5"/>
    <x v="20"/>
    <x v="5"/>
    <n v="-0.307"/>
    <n v="-0.61399999999999999"/>
    <n v="-0.92099999999999993"/>
    <n v="-3"/>
  </r>
  <r>
    <d v="2025-09-23T12:25:08"/>
    <n v="444795544"/>
    <s v="GOLD#"/>
    <s v="buy"/>
    <s v="0.01"/>
    <n v="3788.69"/>
    <n v="3785.89"/>
    <m/>
    <s v="2025.09.23 12:27:21"/>
    <n v="3785.81"/>
    <n v="0"/>
    <n v="0"/>
    <n v="-2.88"/>
    <x v="0"/>
    <d v="2025-09-23T00:00:00"/>
    <s v="12"/>
    <x v="15"/>
    <s v="Tue"/>
    <d v="2025-09-23T12:25:08"/>
    <x v="1678"/>
    <x v="5"/>
    <x v="20"/>
    <x v="5"/>
    <n v="-0.28799999999999998"/>
    <n v="-0.57599999999999996"/>
    <n v="-0.86399999999999999"/>
    <n v="-3"/>
  </r>
  <r>
    <d v="2025-09-23T12:26:58"/>
    <n v="444796417"/>
    <s v="GOLD#"/>
    <s v="buy"/>
    <s v="0.01"/>
    <n v="3787.78"/>
    <n v="3784.78"/>
    <n v="3789.28"/>
    <s v="2025.09.23 12:30:27"/>
    <n v="3784.66"/>
    <n v="0"/>
    <n v="0"/>
    <n v="-3.12"/>
    <x v="0"/>
    <d v="2025-09-23T00:00:00"/>
    <s v="12"/>
    <x v="20"/>
    <s v="Tue"/>
    <d v="2025-09-23T12:26:58"/>
    <x v="1679"/>
    <x v="5"/>
    <x v="20"/>
    <x v="5"/>
    <n v="-0.31200000000000006"/>
    <n v="-0.62400000000000011"/>
    <n v="-0.93599999999999994"/>
    <n v="-3"/>
  </r>
  <r>
    <d v="2025-09-23T12:26:58"/>
    <n v="444796418"/>
    <s v="GOLD#"/>
    <s v="buy"/>
    <s v="0.01"/>
    <n v="3787.78"/>
    <n v="3784.78"/>
    <n v="3791.28"/>
    <s v="2025.09.23 12:30:27"/>
    <n v="3784.66"/>
    <n v="0"/>
    <n v="0"/>
    <n v="-3.12"/>
    <x v="0"/>
    <d v="2025-09-23T00:00:00"/>
    <s v="12"/>
    <x v="1"/>
    <s v="Tue"/>
    <d v="2025-09-23T12:26:58"/>
    <x v="1679"/>
    <x v="5"/>
    <x v="20"/>
    <x v="5"/>
    <n v="-0.31200000000000006"/>
    <n v="-0.62400000000000011"/>
    <n v="-0.93599999999999994"/>
    <n v="-3"/>
  </r>
  <r>
    <d v="2025-09-23T12:26:58"/>
    <n v="444796421"/>
    <s v="GOLD#"/>
    <s v="buy"/>
    <s v="0.01"/>
    <n v="3787.8"/>
    <n v="3784.78"/>
    <n v="3791.28"/>
    <s v="2025.09.23 12:30:27"/>
    <n v="3784.66"/>
    <n v="0"/>
    <n v="0"/>
    <n v="-3.14"/>
    <x v="0"/>
    <d v="2025-09-23T00:00:00"/>
    <s v="12"/>
    <x v="12"/>
    <s v="Tue"/>
    <d v="2025-09-23T12:26:58"/>
    <x v="1679"/>
    <x v="5"/>
    <x v="20"/>
    <x v="5"/>
    <n v="-0.31400000000000006"/>
    <n v="-0.62800000000000011"/>
    <n v="-0.94199999999999995"/>
    <n v="-3"/>
  </r>
  <r>
    <d v="2025-09-23T12:26:58"/>
    <n v="444796422"/>
    <s v="GOLD#"/>
    <s v="buy"/>
    <s v="0.01"/>
    <n v="3787.8"/>
    <n v="3784.78"/>
    <n v="3789.98"/>
    <s v="2025.09.23 12:30:27"/>
    <n v="3784.66"/>
    <n v="0"/>
    <n v="0"/>
    <n v="-3.14"/>
    <x v="0"/>
    <d v="2025-09-23T00:00:00"/>
    <s v="12"/>
    <x v="17"/>
    <s v="Tue"/>
    <d v="2025-09-23T12:26:58"/>
    <x v="1679"/>
    <x v="5"/>
    <x v="20"/>
    <x v="5"/>
    <n v="-0.31400000000000006"/>
    <n v="-0.62800000000000011"/>
    <n v="-0.94199999999999995"/>
    <n v="-3"/>
  </r>
  <r>
    <d v="2025-09-23T12:26:59"/>
    <n v="444796423"/>
    <s v="GOLD#"/>
    <s v="buy"/>
    <s v="0.01"/>
    <n v="3787.78"/>
    <n v="3786.28"/>
    <n v="3789.28"/>
    <s v="2025.09.23 12:27:19"/>
    <n v="3786.1"/>
    <n v="0"/>
    <n v="0"/>
    <n v="-1.68"/>
    <x v="0"/>
    <d v="2025-09-23T00:00:00"/>
    <s v="12"/>
    <x v="11"/>
    <s v="Tue"/>
    <d v="2025-09-23T12:26:59"/>
    <x v="1680"/>
    <x v="5"/>
    <x v="20"/>
    <x v="5"/>
    <n v="-0.16800000000000001"/>
    <n v="-0.33600000000000002"/>
    <n v="-0.504"/>
    <n v="-3"/>
  </r>
  <r>
    <d v="2025-09-23T12:26:59"/>
    <n v="444796427"/>
    <s v="GOLD#"/>
    <s v="buy"/>
    <s v="0.01"/>
    <n v="3787.78"/>
    <n v="3784.78"/>
    <n v="3789.28"/>
    <s v="2025.09.23 12:30:27"/>
    <n v="3784.66"/>
    <n v="0"/>
    <n v="0"/>
    <n v="-3.12"/>
    <x v="0"/>
    <d v="2025-09-23T00:00:00"/>
    <s v="12"/>
    <x v="10"/>
    <s v="Tue"/>
    <d v="2025-09-23T12:26:59"/>
    <x v="1680"/>
    <x v="5"/>
    <x v="20"/>
    <x v="5"/>
    <n v="-0.31200000000000006"/>
    <n v="-0.62400000000000011"/>
    <n v="-0.93599999999999994"/>
    <n v="-3"/>
  </r>
  <r>
    <d v="2025-09-23T12:26:59"/>
    <n v="444796428"/>
    <s v="GOLD#"/>
    <s v="buy"/>
    <s v="0.01"/>
    <n v="3787.83"/>
    <n v="3784.78"/>
    <n v="3790.78"/>
    <s v="2025.09.23 12:30:27"/>
    <n v="3784.66"/>
    <n v="0"/>
    <n v="0"/>
    <n v="-3.17"/>
    <x v="0"/>
    <d v="2025-09-23T00:00:00"/>
    <s v="12"/>
    <x v="0"/>
    <s v="Tue"/>
    <d v="2025-09-23T12:26:59"/>
    <x v="1680"/>
    <x v="5"/>
    <x v="20"/>
    <x v="5"/>
    <n v="-0.317"/>
    <n v="-0.63400000000000001"/>
    <n v="-0.95099999999999996"/>
    <n v="-3"/>
  </r>
  <r>
    <d v="2025-09-23T12:26:59"/>
    <n v="444796429"/>
    <s v="GOLD#"/>
    <s v="buy"/>
    <s v="0.01"/>
    <n v="3787.83"/>
    <n v="3785.28"/>
    <n v="3790.78"/>
    <s v="2025.09.23 12:27:53"/>
    <n v="3785.22"/>
    <n v="0"/>
    <n v="0"/>
    <n v="-2.61"/>
    <x v="0"/>
    <d v="2025-09-23T00:00:00"/>
    <s v="12"/>
    <x v="2"/>
    <s v="Tue"/>
    <d v="2025-09-23T12:26:59"/>
    <x v="1680"/>
    <x v="5"/>
    <x v="20"/>
    <x v="5"/>
    <n v="-0.26100000000000001"/>
    <n v="-0.52200000000000002"/>
    <n v="-0.78299999999999992"/>
    <n v="-3"/>
  </r>
  <r>
    <d v="2025-09-23T12:27:00"/>
    <n v="444796431"/>
    <s v="GOLD#"/>
    <s v="buy"/>
    <s v="0.01"/>
    <n v="3787.75"/>
    <n v="3784.78"/>
    <n v="3789.28"/>
    <s v="2025.09.23 12:30:27"/>
    <n v="3784.66"/>
    <n v="0"/>
    <n v="0"/>
    <n v="-3.09"/>
    <x v="0"/>
    <d v="2025-09-23T00:00:00"/>
    <s v="12"/>
    <x v="6"/>
    <s v="Tue"/>
    <d v="2025-09-23T12:27:00"/>
    <x v="1681"/>
    <x v="5"/>
    <x v="20"/>
    <x v="5"/>
    <n v="-0.309"/>
    <n v="-0.61799999999999999"/>
    <n v="-0.92699999999999994"/>
    <n v="-3"/>
  </r>
  <r>
    <d v="2025-09-23T12:27:00"/>
    <n v="444796433"/>
    <s v="GOLD#"/>
    <s v="buy"/>
    <s v="0.01"/>
    <n v="3787.75"/>
    <n v="3785.58"/>
    <n v="3789.28"/>
    <s v="2025.09.23 12:27:31"/>
    <n v="3785.57"/>
    <n v="0"/>
    <n v="0"/>
    <n v="-2.1800000000000002"/>
    <x v="0"/>
    <d v="2025-09-23T00:00:00"/>
    <s v="12"/>
    <x v="18"/>
    <s v="Tue"/>
    <d v="2025-09-23T12:27:00"/>
    <x v="1681"/>
    <x v="5"/>
    <x v="20"/>
    <x v="5"/>
    <n v="-0.21800000000000003"/>
    <n v="-0.43600000000000005"/>
    <n v="-0.65400000000000003"/>
    <n v="-3"/>
  </r>
  <r>
    <d v="2025-09-23T12:27:00"/>
    <n v="444796438"/>
    <s v="GOLD#"/>
    <s v="buy"/>
    <s v="0.01"/>
    <n v="3787.74"/>
    <n v="3785.58"/>
    <n v="3790.78"/>
    <s v="2025.09.23 12:27:31"/>
    <n v="3785.57"/>
    <n v="0"/>
    <n v="0"/>
    <n v="-2.17"/>
    <x v="0"/>
    <d v="2025-09-23T00:00:00"/>
    <s v="12"/>
    <x v="19"/>
    <s v="Tue"/>
    <d v="2025-09-23T12:27:00"/>
    <x v="1681"/>
    <x v="5"/>
    <x v="20"/>
    <x v="5"/>
    <n v="-0.217"/>
    <n v="-0.434"/>
    <n v="-0.65099999999999991"/>
    <n v="-3"/>
  </r>
  <r>
    <d v="2025-09-23T12:27:28"/>
    <n v="444797458"/>
    <s v="GOLD#"/>
    <s v="buy"/>
    <s v="0.01"/>
    <n v="3786.01"/>
    <n v="3783"/>
    <n v="3789.5"/>
    <s v="2025.09.23 12:36:50"/>
    <n v="3783"/>
    <n v="0"/>
    <n v="0"/>
    <n v="-3.01"/>
    <x v="0"/>
    <d v="2025-09-23T00:00:00"/>
    <s v="12"/>
    <x v="9"/>
    <s v="Tue"/>
    <d v="2025-09-23T12:27:28"/>
    <x v="1682"/>
    <x v="5"/>
    <x v="20"/>
    <x v="5"/>
    <n v="-0.30099999999999999"/>
    <n v="-0.60199999999999998"/>
    <n v="-0.90299999999999991"/>
    <n v="-3"/>
  </r>
  <r>
    <d v="2025-09-23T12:28:48"/>
    <n v="444798448"/>
    <s v="GOLD#"/>
    <s v="buy"/>
    <s v="0.01"/>
    <n v="3787.39"/>
    <n v="3784.89"/>
    <n v="3790.39"/>
    <s v="2025.09.23 12:30:27"/>
    <n v="3784.66"/>
    <n v="0"/>
    <n v="0"/>
    <n v="-2.73"/>
    <x v="0"/>
    <d v="2025-09-23T00:00:00"/>
    <s v="12"/>
    <x v="2"/>
    <s v="Tue"/>
    <d v="2025-09-23T12:28:48"/>
    <x v="1683"/>
    <x v="5"/>
    <x v="20"/>
    <x v="5"/>
    <n v="-0.27300000000000002"/>
    <n v="-0.54600000000000004"/>
    <n v="-0.81899999999999995"/>
    <n v="-3"/>
  </r>
  <r>
    <d v="2025-09-23T12:28:48"/>
    <n v="444798453"/>
    <s v="GOLD#"/>
    <s v="buy"/>
    <s v="0.01"/>
    <n v="3787.41"/>
    <n v="3785.19"/>
    <n v="3790.39"/>
    <s v="2025.09.23 12:30:24"/>
    <n v="3785.07"/>
    <n v="0"/>
    <n v="0"/>
    <n v="-2.34"/>
    <x v="0"/>
    <d v="2025-09-23T00:00:00"/>
    <s v="12"/>
    <x v="19"/>
    <s v="Tue"/>
    <d v="2025-09-23T12:28:48"/>
    <x v="1683"/>
    <x v="5"/>
    <x v="20"/>
    <x v="5"/>
    <n v="-0.23399999999999999"/>
    <n v="-0.46799999999999997"/>
    <n v="-0.70199999999999996"/>
    <n v="-3"/>
  </r>
  <r>
    <d v="2025-09-23T12:28:48"/>
    <n v="444798464"/>
    <s v="GOLD#"/>
    <s v="buy"/>
    <s v="0.01"/>
    <n v="3787.37"/>
    <n v="3785.19"/>
    <n v="3788.89"/>
    <s v="2025.09.23 12:30:24"/>
    <n v="3785.07"/>
    <n v="0"/>
    <n v="0"/>
    <n v="-2.2999999999999998"/>
    <x v="0"/>
    <d v="2025-09-23T00:00:00"/>
    <s v="12"/>
    <x v="18"/>
    <s v="Tue"/>
    <d v="2025-09-23T12:28:48"/>
    <x v="1683"/>
    <x v="5"/>
    <x v="20"/>
    <x v="5"/>
    <n v="-0.22999999999999998"/>
    <n v="-0.45999999999999996"/>
    <n v="-0.69"/>
    <n v="-3"/>
  </r>
  <r>
    <d v="2025-09-23T12:28:48"/>
    <n v="444798467"/>
    <s v="GOLD#"/>
    <s v="buy"/>
    <s v="0.01"/>
    <n v="3787.43"/>
    <n v="3785.89"/>
    <n v="3788.89"/>
    <s v="2025.09.23 12:30:22"/>
    <n v="3785.81"/>
    <n v="0"/>
    <n v="0"/>
    <n v="-1.62"/>
    <x v="0"/>
    <d v="2025-09-23T00:00:00"/>
    <s v="12"/>
    <x v="11"/>
    <s v="Tue"/>
    <d v="2025-09-23T12:28:48"/>
    <x v="1683"/>
    <x v="5"/>
    <x v="20"/>
    <x v="5"/>
    <n v="-0.16200000000000003"/>
    <n v="-0.32400000000000007"/>
    <n v="-0.48599999999999999"/>
    <n v="-3"/>
  </r>
  <r>
    <d v="2025-09-23T12:30:58"/>
    <n v="444799416"/>
    <s v="GOLD#"/>
    <s v="buy"/>
    <s v="0.01"/>
    <n v="3786.92"/>
    <n v="3783.92"/>
    <n v="3789.12"/>
    <s v="2025.09.23 12:35:29"/>
    <n v="3783.89"/>
    <n v="0"/>
    <n v="0"/>
    <n v="-3.03"/>
    <x v="0"/>
    <d v="2025-09-23T00:00:00"/>
    <s v="12"/>
    <x v="17"/>
    <s v="Tue"/>
    <d v="2025-09-23T12:30:58"/>
    <x v="1684"/>
    <x v="5"/>
    <x v="20"/>
    <x v="5"/>
    <n v="-0.30299999999999999"/>
    <n v="-0.60599999999999998"/>
    <n v="-0.90899999999999992"/>
    <n v="-3"/>
  </r>
  <r>
    <d v="2025-09-23T12:30:58"/>
    <n v="444799420"/>
    <s v="GOLD#"/>
    <s v="buy"/>
    <s v="0.01"/>
    <n v="3786.92"/>
    <n v="3783.92"/>
    <n v="3790.42"/>
    <s v="2025.09.23 12:35:29"/>
    <n v="3783.89"/>
    <n v="0"/>
    <n v="0"/>
    <n v="-3.03"/>
    <x v="0"/>
    <d v="2025-09-23T00:00:00"/>
    <s v="12"/>
    <x v="1"/>
    <s v="Tue"/>
    <d v="2025-09-23T12:30:58"/>
    <x v="1684"/>
    <x v="5"/>
    <x v="20"/>
    <x v="5"/>
    <n v="-0.30299999999999999"/>
    <n v="-0.60599999999999998"/>
    <n v="-0.90899999999999992"/>
    <n v="-3"/>
  </r>
  <r>
    <d v="2025-09-23T12:30:58"/>
    <n v="444799422"/>
    <s v="GOLD#"/>
    <s v="buy"/>
    <s v="0.01"/>
    <n v="3786.92"/>
    <n v="3784.72"/>
    <n v="3788.42"/>
    <s v="2025.09.23 12:31:52"/>
    <n v="3784.64"/>
    <n v="0"/>
    <n v="0"/>
    <n v="-2.2799999999999998"/>
    <x v="0"/>
    <d v="2025-09-23T00:00:00"/>
    <s v="12"/>
    <x v="18"/>
    <s v="Tue"/>
    <d v="2025-09-23T12:30:58"/>
    <x v="1684"/>
    <x v="5"/>
    <x v="20"/>
    <x v="5"/>
    <n v="-0.22799999999999998"/>
    <n v="-0.45599999999999996"/>
    <n v="-0.68399999999999994"/>
    <n v="-3"/>
  </r>
  <r>
    <d v="2025-09-23T12:30:58"/>
    <n v="444799426"/>
    <s v="GOLD#"/>
    <s v="buy"/>
    <s v="0.01"/>
    <n v="3786.92"/>
    <n v="3784.42"/>
    <n v="3789.92"/>
    <s v="2025.09.23 12:32:01"/>
    <n v="3784.39"/>
    <n v="0"/>
    <n v="0"/>
    <n v="-2.5299999999999998"/>
    <x v="0"/>
    <d v="2025-09-23T00:00:00"/>
    <s v="12"/>
    <x v="2"/>
    <s v="Tue"/>
    <d v="2025-09-23T12:30:58"/>
    <x v="1684"/>
    <x v="5"/>
    <x v="20"/>
    <x v="5"/>
    <n v="-0.253"/>
    <n v="-0.50600000000000001"/>
    <n v="-0.7589999999999999"/>
    <n v="-3"/>
  </r>
  <r>
    <d v="2025-09-23T12:30:59"/>
    <n v="444799429"/>
    <s v="GOLD#"/>
    <s v="buy"/>
    <s v="0.01"/>
    <n v="3786.92"/>
    <n v="3783.92"/>
    <n v="3788.42"/>
    <s v="2025.09.23 12:35:29"/>
    <n v="3783.89"/>
    <n v="0"/>
    <n v="0"/>
    <n v="-3.03"/>
    <x v="0"/>
    <d v="2025-09-23T00:00:00"/>
    <s v="12"/>
    <x v="20"/>
    <s v="Tue"/>
    <d v="2025-09-23T12:30:59"/>
    <x v="1685"/>
    <x v="5"/>
    <x v="20"/>
    <x v="5"/>
    <n v="-0.30299999999999999"/>
    <n v="-0.60599999999999998"/>
    <n v="-0.90899999999999992"/>
    <n v="-3"/>
  </r>
  <r>
    <d v="2025-09-23T12:30:59"/>
    <n v="444799431"/>
    <s v="GOLD#"/>
    <s v="buy"/>
    <s v="0.01"/>
    <n v="3786.92"/>
    <n v="3784.72"/>
    <n v="3789.92"/>
    <s v="2025.09.23 12:31:52"/>
    <n v="3784.64"/>
    <n v="0"/>
    <n v="0"/>
    <n v="-2.2799999999999998"/>
    <x v="0"/>
    <d v="2025-09-23T00:00:00"/>
    <s v="12"/>
    <x v="19"/>
    <s v="Tue"/>
    <d v="2025-09-23T12:30:59"/>
    <x v="1685"/>
    <x v="5"/>
    <x v="20"/>
    <x v="5"/>
    <n v="-0.22799999999999998"/>
    <n v="-0.45599999999999996"/>
    <n v="-0.68399999999999994"/>
    <n v="-3"/>
  </r>
  <r>
    <d v="2025-09-23T12:30:59"/>
    <n v="444799433"/>
    <s v="GOLD#"/>
    <s v="buy"/>
    <s v="0.01"/>
    <n v="3786.92"/>
    <n v="3783.92"/>
    <n v="3788.42"/>
    <s v="2025.09.23 12:35:29"/>
    <n v="3783.89"/>
    <n v="0"/>
    <n v="0"/>
    <n v="-3.03"/>
    <x v="0"/>
    <d v="2025-09-23T00:00:00"/>
    <s v="12"/>
    <x v="6"/>
    <s v="Tue"/>
    <d v="2025-09-23T12:30:59"/>
    <x v="1685"/>
    <x v="5"/>
    <x v="20"/>
    <x v="5"/>
    <n v="-0.30299999999999999"/>
    <n v="-0.60599999999999998"/>
    <n v="-0.90899999999999992"/>
    <n v="-3"/>
  </r>
  <r>
    <d v="2025-09-23T12:30:59"/>
    <n v="444799434"/>
    <s v="GOLD#"/>
    <s v="buy"/>
    <s v="0.01"/>
    <n v="3786.92"/>
    <n v="3783.92"/>
    <n v="3789.92"/>
    <s v="2025.09.23 12:35:29"/>
    <n v="3783.89"/>
    <n v="0"/>
    <n v="0"/>
    <n v="-3.03"/>
    <x v="0"/>
    <d v="2025-09-23T00:00:00"/>
    <s v="12"/>
    <x v="0"/>
    <s v="Tue"/>
    <d v="2025-09-23T12:30:59"/>
    <x v="1685"/>
    <x v="5"/>
    <x v="20"/>
    <x v="5"/>
    <n v="-0.30299999999999999"/>
    <n v="-0.60599999999999998"/>
    <n v="-0.90899999999999992"/>
    <n v="-3"/>
  </r>
  <r>
    <d v="2025-09-23T12:34:08"/>
    <n v="444800714"/>
    <s v="GOLD#"/>
    <s v="sell"/>
    <s v="0.01"/>
    <n v="3785.41"/>
    <n v="3780.39"/>
    <m/>
    <s v="2025.09.23 12:44:16"/>
    <n v="3780.46"/>
    <n v="0"/>
    <n v="0"/>
    <n v="4.95"/>
    <x v="1"/>
    <d v="2025-09-23T00:00:00"/>
    <s v="12"/>
    <x v="15"/>
    <s v="Tue"/>
    <d v="2025-09-23T12:34:08"/>
    <x v="1686"/>
    <x v="5"/>
    <x v="20"/>
    <x v="5"/>
    <n v="0.49500000000000005"/>
    <n v="0.9900000000000001"/>
    <n v="1.4850000000000001"/>
    <n v="4.95"/>
  </r>
  <r>
    <d v="2025-09-23T12:34:08"/>
    <n v="444800717"/>
    <s v="GOLD#"/>
    <s v="sell"/>
    <s v="0.01"/>
    <n v="3785.41"/>
    <n v="3783.78"/>
    <m/>
    <s v="2025.09.23 12:37:12"/>
    <n v="3783.82"/>
    <n v="0"/>
    <n v="0"/>
    <n v="1.59"/>
    <x v="1"/>
    <d v="2025-09-23T00:00:00"/>
    <s v="12"/>
    <x v="14"/>
    <s v="Tue"/>
    <d v="2025-09-23T12:34:08"/>
    <x v="1686"/>
    <x v="5"/>
    <x v="20"/>
    <x v="5"/>
    <n v="0.15900000000000003"/>
    <n v="0.31800000000000006"/>
    <n v="0.47699999999999998"/>
    <n v="-3"/>
  </r>
  <r>
    <d v="2025-09-23T12:36:48"/>
    <n v="444801836"/>
    <s v="GOLD#"/>
    <s v="buy"/>
    <s v="0.01"/>
    <n v="3783.45"/>
    <n v="3780.46"/>
    <n v="3789.46"/>
    <s v="2025.09.23 12:43:30"/>
    <n v="3780.44"/>
    <n v="0"/>
    <n v="0"/>
    <n v="-3.01"/>
    <x v="0"/>
    <d v="2025-09-23T00:00:00"/>
    <s v="12"/>
    <x v="22"/>
    <s v="Tue"/>
    <d v="2025-09-23T12:36:48"/>
    <x v="1687"/>
    <x v="5"/>
    <x v="20"/>
    <x v="5"/>
    <n v="-0.30099999999999999"/>
    <n v="-0.60199999999999998"/>
    <n v="-0.90299999999999991"/>
    <n v="-3"/>
  </r>
  <r>
    <d v="2025-09-23T12:37:28"/>
    <n v="444802469"/>
    <s v="GOLD#"/>
    <s v="sell"/>
    <s v="0.01"/>
    <n v="3784.13"/>
    <n v="3780.37"/>
    <m/>
    <s v="2025.09.23 12:44:16"/>
    <n v="3780.46"/>
    <n v="0"/>
    <n v="0"/>
    <n v="3.67"/>
    <x v="1"/>
    <d v="2025-09-23T00:00:00"/>
    <s v="12"/>
    <x v="14"/>
    <s v="Tue"/>
    <d v="2025-09-23T12:37:28"/>
    <x v="1688"/>
    <x v="5"/>
    <x v="20"/>
    <x v="5"/>
    <n v="0.36699999999999999"/>
    <n v="0.73399999999999999"/>
    <n v="1.101"/>
    <n v="3.67"/>
  </r>
  <r>
    <d v="2025-09-23T12:37:58"/>
    <n v="444803012"/>
    <s v="GOLD#"/>
    <s v="buy"/>
    <s v="0.01"/>
    <n v="3784.02"/>
    <n v="3781.02"/>
    <n v="3788.52"/>
    <s v="2025.09.23 12:43:14"/>
    <n v="3781"/>
    <n v="0"/>
    <n v="0"/>
    <n v="-3.02"/>
    <x v="0"/>
    <d v="2025-09-23T00:00:00"/>
    <s v="12"/>
    <x v="21"/>
    <s v="Tue"/>
    <d v="2025-09-23T12:37:58"/>
    <x v="1689"/>
    <x v="5"/>
    <x v="20"/>
    <x v="5"/>
    <n v="-0.30200000000000005"/>
    <n v="-0.60400000000000009"/>
    <n v="-0.90599999999999992"/>
    <n v="-3"/>
  </r>
  <r>
    <d v="2025-09-23T12:40:08"/>
    <n v="444804297"/>
    <s v="GOLD#"/>
    <s v="buy"/>
    <s v="0.01"/>
    <n v="3784.66"/>
    <n v="3781.66"/>
    <n v="3788.16"/>
    <s v="2025.09.23 12:42:30"/>
    <n v="3781.65"/>
    <n v="0"/>
    <n v="0"/>
    <n v="-3.01"/>
    <x v="0"/>
    <d v="2025-09-23T00:00:00"/>
    <s v="12"/>
    <x v="9"/>
    <s v="Tue"/>
    <d v="2025-09-23T12:40:08"/>
    <x v="1690"/>
    <x v="5"/>
    <x v="20"/>
    <x v="5"/>
    <n v="-0.30099999999999999"/>
    <n v="-0.60199999999999998"/>
    <n v="-0.90299999999999991"/>
    <n v="-3"/>
  </r>
  <r>
    <d v="2025-09-23T12:41:18"/>
    <n v="444805140"/>
    <s v="GOLD#"/>
    <s v="buy"/>
    <s v="0.01"/>
    <n v="3783.05"/>
    <n v="3780.05"/>
    <n v="3801.05"/>
    <s v="2025.09.23 12:43:42"/>
    <n v="3780.02"/>
    <n v="0"/>
    <n v="0"/>
    <n v="-3.03"/>
    <x v="0"/>
    <d v="2025-09-23T00:00:00"/>
    <s v="12"/>
    <x v="26"/>
    <s v="Tue"/>
    <d v="2025-09-23T12:41:18"/>
    <x v="1691"/>
    <x v="5"/>
    <x v="20"/>
    <x v="5"/>
    <n v="-0.30299999999999999"/>
    <n v="-0.60599999999999998"/>
    <n v="-0.90899999999999992"/>
    <n v="-3"/>
  </r>
  <r>
    <d v="2025-09-23T12:41:18"/>
    <n v="444805143"/>
    <s v="GOLD#"/>
    <s v="buy"/>
    <s v="0.01"/>
    <n v="3783.05"/>
    <n v="3780.05"/>
    <n v="3789.05"/>
    <s v="2025.09.23 12:43:42"/>
    <n v="3780.02"/>
    <n v="0"/>
    <n v="0"/>
    <n v="-3.03"/>
    <x v="0"/>
    <d v="2025-09-23T00:00:00"/>
    <s v="12"/>
    <x v="25"/>
    <s v="Tue"/>
    <d v="2025-09-23T12:41:18"/>
    <x v="1691"/>
    <x v="5"/>
    <x v="20"/>
    <x v="5"/>
    <n v="-0.30299999999999999"/>
    <n v="-0.60599999999999998"/>
    <n v="-0.90899999999999992"/>
    <n v="-3"/>
  </r>
  <r>
    <d v="2025-09-23T12:45:28"/>
    <n v="444810033"/>
    <s v="GOLD#"/>
    <s v="sell"/>
    <s v="0.01"/>
    <n v="3779.45"/>
    <n v="3782.45"/>
    <m/>
    <s v="2025.09.23 12:51:50"/>
    <n v="3782.51"/>
    <n v="0"/>
    <n v="0"/>
    <n v="-3.06"/>
    <x v="0"/>
    <d v="2025-09-23T00:00:00"/>
    <s v="12"/>
    <x v="15"/>
    <s v="Tue"/>
    <d v="2025-09-23T12:45:28"/>
    <x v="1692"/>
    <x v="5"/>
    <x v="20"/>
    <x v="5"/>
    <n v="-0.30600000000000005"/>
    <n v="-0.6120000000000001"/>
    <n v="-0.91799999999999993"/>
    <n v="-3"/>
  </r>
  <r>
    <d v="2025-09-23T12:45:28"/>
    <n v="444810037"/>
    <s v="GOLD#"/>
    <s v="sell"/>
    <s v="0.01"/>
    <n v="3779.45"/>
    <n v="3782.45"/>
    <m/>
    <s v="2025.09.23 12:51:50"/>
    <n v="3782.51"/>
    <n v="0"/>
    <n v="0"/>
    <n v="-3.06"/>
    <x v="0"/>
    <d v="2025-09-23T00:00:00"/>
    <s v="12"/>
    <x v="14"/>
    <s v="Tue"/>
    <d v="2025-09-23T12:45:28"/>
    <x v="1692"/>
    <x v="5"/>
    <x v="20"/>
    <x v="5"/>
    <n v="-0.30600000000000005"/>
    <n v="-0.6120000000000001"/>
    <n v="-0.91799999999999993"/>
    <n v="-3"/>
  </r>
  <r>
    <d v="2025-09-23T12:46:28"/>
    <n v="444810587"/>
    <s v="GOLD#"/>
    <s v="sell"/>
    <s v="0.01"/>
    <n v="3780.45"/>
    <n v="3783.42"/>
    <n v="3778.92"/>
    <s v="2025.09.23 12:54:21"/>
    <n v="3783.44"/>
    <n v="0"/>
    <n v="0"/>
    <n v="-2.99"/>
    <x v="0"/>
    <d v="2025-09-23T00:00:00"/>
    <s v="12"/>
    <x v="20"/>
    <s v="Tue"/>
    <d v="2025-09-23T12:46:28"/>
    <x v="1693"/>
    <x v="5"/>
    <x v="20"/>
    <x v="5"/>
    <n v="-0.29900000000000004"/>
    <n v="-0.59800000000000009"/>
    <n v="-0.89700000000000002"/>
    <n v="-3"/>
  </r>
  <r>
    <d v="2025-09-23T12:46:28"/>
    <n v="444810588"/>
    <s v="GOLD#"/>
    <s v="sell"/>
    <s v="0.01"/>
    <n v="3780.43"/>
    <n v="3783.45"/>
    <n v="3778.25"/>
    <s v="2025.09.23 12:54:31"/>
    <n v="3783.51"/>
    <n v="0"/>
    <n v="0"/>
    <n v="-3.08"/>
    <x v="0"/>
    <d v="2025-09-23T00:00:00"/>
    <s v="12"/>
    <x v="17"/>
    <s v="Tue"/>
    <d v="2025-09-23T12:46:28"/>
    <x v="1693"/>
    <x v="5"/>
    <x v="20"/>
    <x v="5"/>
    <n v="-0.30800000000000005"/>
    <n v="-0.6160000000000001"/>
    <n v="-0.92399999999999993"/>
    <n v="-3"/>
  </r>
  <r>
    <d v="2025-09-23T12:46:28"/>
    <n v="444810590"/>
    <s v="GOLD#"/>
    <s v="sell"/>
    <s v="0.01"/>
    <n v="3780.46"/>
    <n v="3783.45"/>
    <n v="3776.95"/>
    <s v="2025.09.23 12:54:31"/>
    <n v="3783.51"/>
    <n v="0"/>
    <n v="0"/>
    <n v="-3.05"/>
    <x v="0"/>
    <d v="2025-09-23T00:00:00"/>
    <s v="12"/>
    <x v="12"/>
    <s v="Tue"/>
    <d v="2025-09-23T12:46:28"/>
    <x v="1693"/>
    <x v="5"/>
    <x v="20"/>
    <x v="5"/>
    <n v="-0.30499999999999999"/>
    <n v="-0.61"/>
    <n v="-0.91499999999999992"/>
    <n v="-3"/>
  </r>
  <r>
    <d v="2025-09-23T12:46:28"/>
    <n v="444810596"/>
    <s v="GOLD#"/>
    <s v="sell"/>
    <s v="0.01"/>
    <n v="3780.49"/>
    <n v="3782.95"/>
    <n v="3777.45"/>
    <s v="2025.09.23 12:52:11"/>
    <n v="3782.97"/>
    <n v="0"/>
    <n v="0"/>
    <n v="-2.48"/>
    <x v="0"/>
    <d v="2025-09-23T00:00:00"/>
    <s v="12"/>
    <x v="2"/>
    <s v="Tue"/>
    <d v="2025-09-23T12:46:28"/>
    <x v="1693"/>
    <x v="5"/>
    <x v="20"/>
    <x v="5"/>
    <n v="-0.248"/>
    <n v="-0.496"/>
    <n v="-0.74399999999999999"/>
    <n v="-3"/>
  </r>
  <r>
    <d v="2025-09-23T12:46:28"/>
    <n v="444810620"/>
    <s v="GOLD#"/>
    <s v="sell"/>
    <s v="0.01"/>
    <n v="3780.5"/>
    <n v="3782.65"/>
    <n v="3777.45"/>
    <s v="2025.09.23 12:51:55"/>
    <n v="3782.65"/>
    <n v="0"/>
    <n v="0"/>
    <n v="-2.15"/>
    <x v="0"/>
    <d v="2025-09-23T00:00:00"/>
    <s v="12"/>
    <x v="19"/>
    <s v="Tue"/>
    <d v="2025-09-23T12:46:28"/>
    <x v="1693"/>
    <x v="5"/>
    <x v="20"/>
    <x v="5"/>
    <n v="-0.215"/>
    <n v="-0.43"/>
    <n v="-0.64499999999999991"/>
    <n v="-3"/>
  </r>
  <r>
    <d v="2025-09-23T12:46:29"/>
    <n v="444810639"/>
    <s v="GOLD#"/>
    <s v="buy"/>
    <s v="0.01"/>
    <n v="3780.91"/>
    <n v="3783.17"/>
    <n v="3786.66"/>
    <s v="2025.09.23 13:05:04"/>
    <n v="3783.14"/>
    <n v="0"/>
    <n v="0"/>
    <n v="2.23"/>
    <x v="1"/>
    <d v="2025-09-23T00:00:00"/>
    <s v="12"/>
    <x v="22"/>
    <s v="Tue"/>
    <d v="2025-09-23T12:46:29"/>
    <x v="1694"/>
    <x v="5"/>
    <x v="20"/>
    <x v="5"/>
    <n v="0.223"/>
    <n v="0.44600000000000001"/>
    <n v="0.66899999999999993"/>
    <n v="-3"/>
  </r>
  <r>
    <d v="2025-09-23T12:46:29"/>
    <n v="444810643"/>
    <s v="GOLD#"/>
    <s v="sell"/>
    <s v="0.01"/>
    <n v="3780.66"/>
    <n v="3783.45"/>
    <n v="3778.95"/>
    <s v="2025.09.23 12:54:31"/>
    <n v="3783.51"/>
    <n v="0"/>
    <n v="0"/>
    <n v="-2.85"/>
    <x v="0"/>
    <d v="2025-09-23T00:00:00"/>
    <s v="12"/>
    <x v="6"/>
    <s v="Tue"/>
    <d v="2025-09-23T12:46:29"/>
    <x v="1694"/>
    <x v="5"/>
    <x v="20"/>
    <x v="5"/>
    <n v="-0.28500000000000003"/>
    <n v="-0.57000000000000006"/>
    <n v="-0.85499999999999998"/>
    <n v="-3"/>
  </r>
  <r>
    <d v="2025-09-23T12:46:29"/>
    <n v="444810645"/>
    <s v="GOLD#"/>
    <s v="sell"/>
    <s v="0.01"/>
    <n v="3780.67"/>
    <n v="3781.95"/>
    <n v="3778.95"/>
    <s v="2025.09.23 12:50:49"/>
    <n v="3781.95"/>
    <n v="0"/>
    <n v="0"/>
    <n v="-1.28"/>
    <x v="0"/>
    <d v="2025-09-23T00:00:00"/>
    <s v="12"/>
    <x v="11"/>
    <s v="Tue"/>
    <d v="2025-09-23T12:46:29"/>
    <x v="1694"/>
    <x v="5"/>
    <x v="20"/>
    <x v="5"/>
    <n v="-0.128"/>
    <n v="-0.25600000000000001"/>
    <n v="-0.38400000000000001"/>
    <n v="-3"/>
  </r>
  <r>
    <d v="2025-09-23T12:46:29"/>
    <n v="444810648"/>
    <s v="GOLD#"/>
    <s v="sell"/>
    <s v="0.01"/>
    <n v="3780.67"/>
    <n v="3783.45"/>
    <n v="3776.95"/>
    <s v="2025.09.23 12:54:31"/>
    <n v="3783.51"/>
    <n v="0"/>
    <n v="0"/>
    <n v="-2.84"/>
    <x v="0"/>
    <d v="2025-09-23T00:00:00"/>
    <s v="12"/>
    <x v="1"/>
    <s v="Tue"/>
    <d v="2025-09-23T12:46:29"/>
    <x v="1694"/>
    <x v="5"/>
    <x v="20"/>
    <x v="5"/>
    <n v="-0.28399999999999997"/>
    <n v="-0.56799999999999995"/>
    <n v="-0.85199999999999998"/>
    <n v="-3"/>
  </r>
  <r>
    <d v="2025-09-23T12:46:30"/>
    <n v="444810650"/>
    <s v="GOLD#"/>
    <s v="sell"/>
    <s v="0.01"/>
    <n v="3780.66"/>
    <n v="3783.45"/>
    <n v="3778.95"/>
    <s v="2025.09.23 12:54:31"/>
    <n v="3783.51"/>
    <n v="0"/>
    <n v="0"/>
    <n v="-2.85"/>
    <x v="0"/>
    <d v="2025-09-23T00:00:00"/>
    <s v="12"/>
    <x v="10"/>
    <s v="Tue"/>
    <d v="2025-09-23T12:46:30"/>
    <x v="1695"/>
    <x v="5"/>
    <x v="20"/>
    <x v="5"/>
    <n v="-0.28500000000000003"/>
    <n v="-0.57000000000000006"/>
    <n v="-0.85499999999999998"/>
    <n v="-3"/>
  </r>
  <r>
    <d v="2025-09-23T12:46:30"/>
    <n v="444810653"/>
    <s v="GOLD#"/>
    <s v="sell"/>
    <s v="0.01"/>
    <n v="3780.66"/>
    <n v="3783.45"/>
    <n v="3777.45"/>
    <s v="2025.09.23 12:54:31"/>
    <n v="3783.51"/>
    <n v="0"/>
    <n v="0"/>
    <n v="-2.85"/>
    <x v="0"/>
    <d v="2025-09-23T00:00:00"/>
    <s v="12"/>
    <x v="0"/>
    <s v="Tue"/>
    <d v="2025-09-23T12:46:30"/>
    <x v="1695"/>
    <x v="5"/>
    <x v="20"/>
    <x v="5"/>
    <n v="-0.28500000000000003"/>
    <n v="-0.57000000000000006"/>
    <n v="-0.85499999999999998"/>
    <n v="-3"/>
  </r>
  <r>
    <d v="2025-09-23T12:46:30"/>
    <n v="444810654"/>
    <s v="GOLD#"/>
    <s v="sell"/>
    <s v="0.01"/>
    <n v="3780.78"/>
    <n v="3782.65"/>
    <n v="3778.95"/>
    <s v="2025.09.23 12:51:55"/>
    <n v="3782.65"/>
    <n v="0"/>
    <n v="0"/>
    <n v="-1.87"/>
    <x v="0"/>
    <d v="2025-09-23T00:00:00"/>
    <s v="12"/>
    <x v="18"/>
    <s v="Tue"/>
    <d v="2025-09-23T12:46:30"/>
    <x v="1695"/>
    <x v="5"/>
    <x v="20"/>
    <x v="5"/>
    <n v="-0.18700000000000003"/>
    <n v="-0.37400000000000005"/>
    <n v="-0.56100000000000005"/>
    <n v="-3"/>
  </r>
  <r>
    <d v="2025-09-23T12:50:37"/>
    <n v="444813417"/>
    <s v="GOLD#"/>
    <s v="buy"/>
    <s v="0.01"/>
    <n v="3781.44"/>
    <n v="3782.54"/>
    <n v="3784.92"/>
    <s v="2025.09.23 12:55:40"/>
    <n v="3784.92"/>
    <n v="0"/>
    <n v="0"/>
    <n v="3.48"/>
    <x v="1"/>
    <d v="2025-09-23T00:00:00"/>
    <s v="12"/>
    <x v="9"/>
    <s v="Tue"/>
    <d v="2025-09-23T12:50:37"/>
    <x v="1696"/>
    <x v="5"/>
    <x v="20"/>
    <x v="5"/>
    <n v="0.34800000000000003"/>
    <n v="0.69600000000000006"/>
    <n v="1.044"/>
    <n v="3.48"/>
  </r>
  <r>
    <d v="2025-09-23T12:50:47"/>
    <n v="444813676"/>
    <s v="GOLD#"/>
    <s v="buy"/>
    <s v="0.01"/>
    <n v="3781.78"/>
    <n v="3783.11"/>
    <n v="3787.78"/>
    <s v="2025.09.23 13:06:46"/>
    <n v="3783.1"/>
    <n v="0"/>
    <n v="0"/>
    <n v="1.32"/>
    <x v="1"/>
    <d v="2025-09-23T00:00:00"/>
    <s v="12"/>
    <x v="25"/>
    <s v="Tue"/>
    <d v="2025-09-23T12:50:47"/>
    <x v="1697"/>
    <x v="5"/>
    <x v="20"/>
    <x v="5"/>
    <n v="0.13200000000000001"/>
    <n v="0.26400000000000001"/>
    <n v="0.39600000000000002"/>
    <n v="-3"/>
  </r>
  <r>
    <d v="2025-09-23T12:50:48"/>
    <n v="444813701"/>
    <s v="GOLD#"/>
    <s v="buy"/>
    <s v="0.01"/>
    <n v="3781.8"/>
    <n v="3783.11"/>
    <n v="3799.78"/>
    <s v="2025.09.23 13:06:46"/>
    <n v="3783.1"/>
    <n v="0"/>
    <n v="0"/>
    <n v="1.3"/>
    <x v="1"/>
    <d v="2025-09-23T00:00:00"/>
    <s v="12"/>
    <x v="26"/>
    <s v="Tue"/>
    <d v="2025-09-23T12:50:48"/>
    <x v="1698"/>
    <x v="5"/>
    <x v="20"/>
    <x v="5"/>
    <n v="0.13"/>
    <n v="0.26"/>
    <n v="0.39"/>
    <n v="-3"/>
  </r>
  <r>
    <d v="2025-09-23T12:53:17"/>
    <n v="444815437"/>
    <s v="GOLD#"/>
    <s v="buy"/>
    <s v="0.01"/>
    <n v="3782.59"/>
    <n v="3783.53"/>
    <m/>
    <s v="2025.09.23 12:55:52"/>
    <n v="3783.53"/>
    <n v="0"/>
    <n v="0"/>
    <n v="0.94"/>
    <x v="1"/>
    <d v="2025-09-23T00:00:00"/>
    <s v="12"/>
    <x v="16"/>
    <s v="Tue"/>
    <d v="2025-09-23T12:53:17"/>
    <x v="1699"/>
    <x v="5"/>
    <x v="20"/>
    <x v="5"/>
    <n v="9.4E-2"/>
    <n v="0.188"/>
    <n v="0.28199999999999997"/>
    <n v="-3"/>
  </r>
  <r>
    <d v="2025-09-23T12:53:18"/>
    <n v="444815439"/>
    <s v="GOLD#"/>
    <s v="buy"/>
    <s v="0.01"/>
    <n v="3782.61"/>
    <n v="3784.64"/>
    <m/>
    <s v="2025.09.23 12:57:32"/>
    <n v="3784.6"/>
    <n v="0"/>
    <n v="0"/>
    <n v="1.99"/>
    <x v="1"/>
    <d v="2025-09-23T00:00:00"/>
    <s v="12"/>
    <x v="14"/>
    <s v="Tue"/>
    <d v="2025-09-23T12:53:18"/>
    <x v="1700"/>
    <x v="5"/>
    <x v="20"/>
    <x v="5"/>
    <n v="0.19900000000000001"/>
    <n v="0.39800000000000002"/>
    <n v="0.59699999999999998"/>
    <n v="-3"/>
  </r>
  <r>
    <d v="2025-09-23T12:53:18"/>
    <n v="444815443"/>
    <s v="GOLD#"/>
    <s v="buy"/>
    <s v="0.01"/>
    <n v="3782.62"/>
    <n v="3784.49"/>
    <m/>
    <s v="2025.09.23 12:58:25"/>
    <n v="3784.25"/>
    <n v="0"/>
    <n v="0"/>
    <n v="1.63"/>
    <x v="1"/>
    <d v="2025-09-23T00:00:00"/>
    <s v="12"/>
    <x v="15"/>
    <s v="Tue"/>
    <d v="2025-09-23T12:53:18"/>
    <x v="1700"/>
    <x v="5"/>
    <x v="20"/>
    <x v="5"/>
    <n v="0.16300000000000001"/>
    <n v="0.32600000000000001"/>
    <n v="0.48899999999999993"/>
    <n v="-3"/>
  </r>
  <r>
    <d v="2025-09-23T12:55:58"/>
    <n v="444817653"/>
    <s v="GOLD#"/>
    <s v="buy"/>
    <s v="0.01"/>
    <n v="3784.32"/>
    <n v="3785.21"/>
    <n v="3788.86"/>
    <s v="2025.09.23 13:25:33"/>
    <n v="3785.17"/>
    <n v="0"/>
    <n v="0"/>
    <n v="0.85"/>
    <x v="1"/>
    <d v="2025-09-23T00:00:00"/>
    <s v="12"/>
    <x v="21"/>
    <s v="Tue"/>
    <d v="2025-09-23T12:55:58"/>
    <x v="1701"/>
    <x v="5"/>
    <x v="20"/>
    <x v="5"/>
    <n v="8.5000000000000006E-2"/>
    <n v="0.17"/>
    <n v="0.255"/>
    <n v="-3"/>
  </r>
  <r>
    <d v="2025-09-23T12:57:17"/>
    <n v="444818401"/>
    <s v="GOLD#"/>
    <s v="buy"/>
    <s v="0.01"/>
    <n v="3784.99"/>
    <n v="3785.65"/>
    <m/>
    <s v="2025.09.23 13:15:38"/>
    <n v="3785.65"/>
    <n v="0"/>
    <n v="0"/>
    <n v="0.66"/>
    <x v="1"/>
    <d v="2025-09-23T00:00:00"/>
    <s v="12"/>
    <x v="16"/>
    <s v="Tue"/>
    <d v="2025-09-23T12:57:17"/>
    <x v="1702"/>
    <x v="5"/>
    <x v="20"/>
    <x v="5"/>
    <n v="6.6000000000000003E-2"/>
    <n v="0.13200000000000001"/>
    <n v="0.19800000000000001"/>
    <n v="-3"/>
  </r>
  <r>
    <d v="2025-09-23T12:57:37"/>
    <n v="444818533"/>
    <s v="GOLD#"/>
    <s v="buy"/>
    <s v="0.01"/>
    <n v="3784.85"/>
    <n v="3785.59"/>
    <m/>
    <s v="2025.09.23 13:15:38"/>
    <n v="3785.59"/>
    <n v="0"/>
    <n v="0"/>
    <n v="0.74"/>
    <x v="1"/>
    <d v="2025-09-23T00:00:00"/>
    <s v="12"/>
    <x v="14"/>
    <s v="Tue"/>
    <d v="2025-09-23T12:57:37"/>
    <x v="1703"/>
    <x v="5"/>
    <x v="20"/>
    <x v="5"/>
    <n v="7.3999999999999996E-2"/>
    <n v="0.14799999999999999"/>
    <n v="0.222"/>
    <n v="-3"/>
  </r>
  <r>
    <d v="2025-09-23T12:58:47"/>
    <n v="444818809"/>
    <s v="GOLD#"/>
    <s v="buy"/>
    <s v="0.01"/>
    <n v="3785.14"/>
    <n v="3782.14"/>
    <m/>
    <s v="2025.09.23 13:29:43"/>
    <n v="3782.1"/>
    <n v="0"/>
    <n v="0"/>
    <n v="-3.04"/>
    <x v="0"/>
    <d v="2025-09-23T00:00:00"/>
    <s v="12"/>
    <x v="15"/>
    <s v="Tue"/>
    <d v="2025-09-23T12:58:47"/>
    <x v="1704"/>
    <x v="5"/>
    <x v="20"/>
    <x v="5"/>
    <n v="-0.30400000000000005"/>
    <n v="-0.6080000000000001"/>
    <n v="-0.91199999999999992"/>
    <n v="-3"/>
  </r>
  <r>
    <d v="2025-09-23T13:00:02"/>
    <n v="444819144"/>
    <s v="GOLD#"/>
    <s v="buy"/>
    <s v="0.01"/>
    <n v="3785.15"/>
    <n v="3782.11"/>
    <n v="3789.61"/>
    <s v="2025.09.23 13:29:43"/>
    <n v="3782.1"/>
    <n v="0"/>
    <n v="0"/>
    <n v="-3.05"/>
    <x v="0"/>
    <d v="2025-09-23T00:00:00"/>
    <s v="13"/>
    <x v="3"/>
    <s v="Tue"/>
    <d v="2025-09-23T13:00:02"/>
    <x v="1705"/>
    <x v="5"/>
    <x v="21"/>
    <x v="5"/>
    <n v="-0.30499999999999999"/>
    <n v="-0.61"/>
    <n v="-0.91499999999999992"/>
    <n v="-3"/>
  </r>
  <r>
    <d v="2025-09-23T13:00:38"/>
    <n v="444819562"/>
    <s v="GOLD#"/>
    <s v="buy"/>
    <s v="0.01"/>
    <n v="3784.66"/>
    <n v="3781.66"/>
    <n v="3786.16"/>
    <s v="2025.09.23 13:14:14"/>
    <n v="3786.21"/>
    <n v="0"/>
    <n v="0"/>
    <n v="1.55"/>
    <x v="1"/>
    <d v="2025-09-23T00:00:00"/>
    <s v="13"/>
    <x v="20"/>
    <s v="Tue"/>
    <d v="2025-09-23T13:00:38"/>
    <x v="1706"/>
    <x v="5"/>
    <x v="21"/>
    <x v="5"/>
    <n v="0.15500000000000003"/>
    <n v="0.31000000000000005"/>
    <n v="0.46499999999999997"/>
    <n v="-3"/>
  </r>
  <r>
    <d v="2025-09-23T13:00:38"/>
    <n v="444819563"/>
    <s v="GOLD#"/>
    <s v="buy"/>
    <s v="0.01"/>
    <n v="3784.66"/>
    <n v="3785.11"/>
    <n v="3788.16"/>
    <s v="2025.09.23 13:16:10"/>
    <n v="3785.09"/>
    <n v="0"/>
    <n v="0"/>
    <n v="0.43"/>
    <x v="1"/>
    <d v="2025-09-23T00:00:00"/>
    <s v="13"/>
    <x v="1"/>
    <s v="Tue"/>
    <d v="2025-09-23T13:00:38"/>
    <x v="1706"/>
    <x v="5"/>
    <x v="21"/>
    <x v="5"/>
    <n v="4.3000000000000003E-2"/>
    <n v="8.6000000000000007E-2"/>
    <n v="0.129"/>
    <n v="-3"/>
  </r>
  <r>
    <d v="2025-09-23T13:00:38"/>
    <n v="444819564"/>
    <s v="GOLD#"/>
    <s v="buy"/>
    <s v="0.01"/>
    <n v="3784.63"/>
    <n v="3785.07"/>
    <n v="3787.66"/>
    <s v="2025.09.23 13:16:22"/>
    <n v="3785.02"/>
    <n v="0"/>
    <n v="0"/>
    <n v="0.39"/>
    <x v="1"/>
    <d v="2025-09-23T00:00:00"/>
    <s v="13"/>
    <x v="2"/>
    <s v="Tue"/>
    <d v="2025-09-23T13:00:38"/>
    <x v="1706"/>
    <x v="5"/>
    <x v="21"/>
    <x v="5"/>
    <n v="3.9000000000000007E-2"/>
    <n v="7.8000000000000014E-2"/>
    <n v="0.11699999999999999"/>
    <n v="-3"/>
  </r>
  <r>
    <d v="2025-09-23T13:00:38"/>
    <n v="444819567"/>
    <s v="GOLD#"/>
    <s v="buy"/>
    <s v="0.01"/>
    <n v="3784.63"/>
    <n v="3781.66"/>
    <n v="3786.16"/>
    <s v="2025.09.23 13:14:14"/>
    <n v="3786.21"/>
    <n v="0"/>
    <n v="0"/>
    <n v="1.58"/>
    <x v="1"/>
    <d v="2025-09-23T00:00:00"/>
    <s v="13"/>
    <x v="6"/>
    <s v="Tue"/>
    <d v="2025-09-23T13:00:38"/>
    <x v="1706"/>
    <x v="5"/>
    <x v="21"/>
    <x v="5"/>
    <n v="0.15800000000000003"/>
    <n v="0.31600000000000006"/>
    <n v="0.47399999999999998"/>
    <n v="-3"/>
  </r>
  <r>
    <d v="2025-09-23T13:00:38"/>
    <n v="444819573"/>
    <s v="GOLD#"/>
    <s v="buy"/>
    <s v="0.01"/>
    <n v="3784.46"/>
    <n v="3783.16"/>
    <n v="3786.16"/>
    <s v="2025.09.23 13:05:04"/>
    <n v="3783.14"/>
    <n v="0"/>
    <n v="0"/>
    <n v="-1.32"/>
    <x v="0"/>
    <d v="2025-09-23T00:00:00"/>
    <s v="13"/>
    <x v="11"/>
    <s v="Tue"/>
    <d v="2025-09-23T13:00:38"/>
    <x v="1706"/>
    <x v="5"/>
    <x v="21"/>
    <x v="5"/>
    <n v="-0.13200000000000001"/>
    <n v="-0.26400000000000001"/>
    <n v="-0.39600000000000002"/>
    <n v="-3"/>
  </r>
  <r>
    <d v="2025-09-23T13:00:39"/>
    <n v="444819574"/>
    <s v="GOLD#"/>
    <s v="buy"/>
    <s v="0.01"/>
    <n v="3784.46"/>
    <n v="3786.14"/>
    <n v="3788.16"/>
    <s v="2025.09.23 13:20:38"/>
    <n v="3786.09"/>
    <n v="0"/>
    <n v="0"/>
    <n v="1.63"/>
    <x v="1"/>
    <d v="2025-09-23T00:00:00"/>
    <s v="13"/>
    <x v="12"/>
    <s v="Tue"/>
    <d v="2025-09-23T13:00:39"/>
    <x v="1707"/>
    <x v="5"/>
    <x v="21"/>
    <x v="5"/>
    <n v="0.16300000000000001"/>
    <n v="0.32600000000000001"/>
    <n v="0.48899999999999993"/>
    <n v="-3"/>
  </r>
  <r>
    <d v="2025-09-23T13:00:39"/>
    <n v="444819575"/>
    <s v="GOLD#"/>
    <s v="buy"/>
    <s v="0.01"/>
    <n v="3784.46"/>
    <n v="3784.73"/>
    <n v="3786.16"/>
    <s v="2025.09.23 13:14:14"/>
    <n v="3786.21"/>
    <n v="0"/>
    <n v="0"/>
    <n v="1.75"/>
    <x v="1"/>
    <d v="2025-09-23T00:00:00"/>
    <s v="13"/>
    <x v="10"/>
    <s v="Tue"/>
    <d v="2025-09-23T13:00:39"/>
    <x v="1707"/>
    <x v="5"/>
    <x v="21"/>
    <x v="5"/>
    <n v="0.17500000000000002"/>
    <n v="0.35000000000000003"/>
    <n v="0.52500000000000002"/>
    <n v="-3"/>
  </r>
  <r>
    <d v="2025-09-23T13:00:39"/>
    <n v="444819576"/>
    <s v="GOLD#"/>
    <s v="buy"/>
    <s v="0.01"/>
    <n v="3784.46"/>
    <n v="3785.81"/>
    <n v="3787.66"/>
    <s v="2025.09.23 13:19:45"/>
    <n v="3787.7"/>
    <n v="0"/>
    <n v="0"/>
    <n v="3.24"/>
    <x v="1"/>
    <d v="2025-09-23T00:00:00"/>
    <s v="13"/>
    <x v="19"/>
    <s v="Tue"/>
    <d v="2025-09-23T13:00:39"/>
    <x v="1707"/>
    <x v="5"/>
    <x v="21"/>
    <x v="5"/>
    <n v="0.32400000000000007"/>
    <n v="0.64800000000000013"/>
    <n v="0.97199999999999998"/>
    <n v="3.24"/>
  </r>
  <r>
    <d v="2025-09-23T13:00:39"/>
    <n v="444819583"/>
    <s v="GOLD#"/>
    <s v="buy"/>
    <s v="0.01"/>
    <n v="3784.46"/>
    <n v="3782.46"/>
    <n v="3786.16"/>
    <s v="2025.09.23 13:14:14"/>
    <n v="3786.21"/>
    <n v="0"/>
    <n v="0"/>
    <n v="1.75"/>
    <x v="1"/>
    <d v="2025-09-23T00:00:00"/>
    <s v="13"/>
    <x v="18"/>
    <s v="Tue"/>
    <d v="2025-09-23T13:00:39"/>
    <x v="1707"/>
    <x v="5"/>
    <x v="21"/>
    <x v="5"/>
    <n v="0.17500000000000002"/>
    <n v="0.35000000000000003"/>
    <n v="0.52500000000000002"/>
    <n v="-3"/>
  </r>
  <r>
    <d v="2025-09-23T13:00:40"/>
    <n v="444819584"/>
    <s v="GOLD#"/>
    <s v="buy"/>
    <s v="0.01"/>
    <n v="3784.46"/>
    <n v="3785.06"/>
    <n v="3787.66"/>
    <s v="2025.09.23 13:16:22"/>
    <n v="3785.02"/>
    <n v="0"/>
    <n v="0"/>
    <n v="0.56000000000000005"/>
    <x v="1"/>
    <d v="2025-09-23T00:00:00"/>
    <s v="13"/>
    <x v="0"/>
    <s v="Tue"/>
    <d v="2025-09-23T13:00:40"/>
    <x v="1708"/>
    <x v="5"/>
    <x v="21"/>
    <x v="5"/>
    <n v="5.6000000000000008E-2"/>
    <n v="0.11200000000000002"/>
    <n v="0.16800000000000001"/>
    <n v="-3"/>
  </r>
  <r>
    <d v="2025-09-23T13:00:40"/>
    <n v="444819589"/>
    <s v="GOLD#"/>
    <s v="buy"/>
    <s v="0.01"/>
    <n v="3784.48"/>
    <n v="3785.07"/>
    <n v="3786.86"/>
    <s v="2025.09.23 13:16:22"/>
    <n v="3785.02"/>
    <n v="0"/>
    <n v="0"/>
    <n v="0.54"/>
    <x v="1"/>
    <d v="2025-09-23T00:00:00"/>
    <s v="13"/>
    <x v="17"/>
    <s v="Tue"/>
    <d v="2025-09-23T13:00:40"/>
    <x v="1708"/>
    <x v="5"/>
    <x v="21"/>
    <x v="5"/>
    <n v="5.4000000000000006E-2"/>
    <n v="0.10800000000000001"/>
    <n v="0.16200000000000001"/>
    <n v="-3"/>
  </r>
  <r>
    <d v="2025-09-23T13:02:27"/>
    <n v="444820427"/>
    <s v="GOLD#"/>
    <s v="buy"/>
    <s v="0.01"/>
    <n v="3784.28"/>
    <n v="3785.74"/>
    <n v="3787.76"/>
    <s v="2025.09.23 13:19:47"/>
    <n v="3787.8"/>
    <n v="0"/>
    <n v="0"/>
    <n v="3.52"/>
    <x v="1"/>
    <d v="2025-09-23T00:00:00"/>
    <s v="13"/>
    <x v="9"/>
    <s v="Tue"/>
    <d v="2025-09-23T13:02:27"/>
    <x v="1709"/>
    <x v="5"/>
    <x v="21"/>
    <x v="5"/>
    <n v="0.35200000000000004"/>
    <n v="0.70400000000000007"/>
    <n v="1.056"/>
    <n v="3.52"/>
  </r>
  <r>
    <d v="2025-09-23T13:02:28"/>
    <n v="444820430"/>
    <s v="GOLD#"/>
    <s v="buy"/>
    <s v="0.01"/>
    <n v="3784.3"/>
    <n v="3785.44"/>
    <n v="3787.78"/>
    <s v="2025.09.23 13:19:47"/>
    <n v="3787.8"/>
    <n v="0"/>
    <n v="0"/>
    <n v="3.5"/>
    <x v="1"/>
    <d v="2025-09-23T00:00:00"/>
    <s v="13"/>
    <x v="8"/>
    <s v="Tue"/>
    <d v="2025-09-23T13:02:28"/>
    <x v="1710"/>
    <x v="5"/>
    <x v="21"/>
    <x v="5"/>
    <n v="0.35000000000000003"/>
    <n v="0.70000000000000007"/>
    <n v="1.05"/>
    <n v="3.5"/>
  </r>
  <r>
    <d v="2025-09-23T13:05:07"/>
    <n v="444821373"/>
    <s v="GOLD#"/>
    <s v="buy"/>
    <s v="0.01"/>
    <n v="3783.7"/>
    <n v="3785.25"/>
    <n v="3789.7"/>
    <s v="2025.09.23 13:25:33"/>
    <n v="3785.24"/>
    <n v="0"/>
    <n v="0"/>
    <n v="1.54"/>
    <x v="1"/>
    <d v="2025-09-23T00:00:00"/>
    <s v="13"/>
    <x v="22"/>
    <s v="Tue"/>
    <d v="2025-09-23T13:05:07"/>
    <x v="1711"/>
    <x v="5"/>
    <x v="21"/>
    <x v="5"/>
    <n v="0.15400000000000003"/>
    <n v="0.30800000000000005"/>
    <n v="0.46199999999999997"/>
    <n v="-3"/>
  </r>
  <r>
    <d v="2025-09-23T13:06:47"/>
    <n v="444821805"/>
    <s v="GOLD#"/>
    <s v="buy"/>
    <s v="0.01"/>
    <n v="3783.3"/>
    <n v="3785.25"/>
    <n v="3789.33"/>
    <s v="2025.09.23 13:25:33"/>
    <n v="3785.24"/>
    <n v="0"/>
    <n v="0"/>
    <n v="1.94"/>
    <x v="1"/>
    <d v="2025-09-23T00:00:00"/>
    <s v="13"/>
    <x v="25"/>
    <s v="Tue"/>
    <d v="2025-09-23T13:06:47"/>
    <x v="1712"/>
    <x v="5"/>
    <x v="21"/>
    <x v="5"/>
    <n v="0.19400000000000001"/>
    <n v="0.38800000000000001"/>
    <n v="0.58199999999999996"/>
    <n v="-3"/>
  </r>
  <r>
    <d v="2025-09-23T13:06:48"/>
    <n v="444821814"/>
    <s v="GOLD#"/>
    <s v="buy"/>
    <s v="0.01"/>
    <n v="3783.1"/>
    <n v="3785.25"/>
    <n v="3801.3"/>
    <s v="2025.09.23 13:25:33"/>
    <n v="3785.24"/>
    <n v="0"/>
    <n v="0"/>
    <n v="2.14"/>
    <x v="1"/>
    <d v="2025-09-23T00:00:00"/>
    <s v="13"/>
    <x v="26"/>
    <s v="Tue"/>
    <d v="2025-09-23T13:06:48"/>
    <x v="1713"/>
    <x v="5"/>
    <x v="21"/>
    <x v="5"/>
    <n v="0.21400000000000002"/>
    <n v="0.42800000000000005"/>
    <n v="0.64200000000000002"/>
    <n v="-3"/>
  </r>
  <r>
    <d v="2025-09-23T13:15:47"/>
    <n v="444825639"/>
    <s v="GOLD#"/>
    <s v="buy"/>
    <s v="0.01"/>
    <n v="3786.14"/>
    <n v="3786.45"/>
    <m/>
    <s v="2025.09.23 13:20:32"/>
    <n v="3786.32"/>
    <n v="0"/>
    <n v="0"/>
    <n v="0.18"/>
    <x v="1"/>
    <d v="2025-09-23T00:00:00"/>
    <s v="13"/>
    <x v="16"/>
    <s v="Tue"/>
    <d v="2025-09-23T13:15:47"/>
    <x v="1714"/>
    <x v="5"/>
    <x v="21"/>
    <x v="5"/>
    <n v="1.7999999999999999E-2"/>
    <n v="3.5999999999999997E-2"/>
    <n v="5.3999999999999999E-2"/>
    <n v="-3"/>
  </r>
  <r>
    <d v="2025-09-23T13:15:48"/>
    <n v="444825640"/>
    <s v="GOLD#"/>
    <s v="buy"/>
    <s v="0.01"/>
    <n v="3786.11"/>
    <n v="3786.45"/>
    <m/>
    <s v="2025.09.23 13:20:32"/>
    <n v="3786.32"/>
    <n v="0"/>
    <n v="0"/>
    <n v="0.21"/>
    <x v="1"/>
    <d v="2025-09-23T00:00:00"/>
    <s v="13"/>
    <x v="14"/>
    <s v="Tue"/>
    <d v="2025-09-23T13:15:48"/>
    <x v="1715"/>
    <x v="5"/>
    <x v="21"/>
    <x v="5"/>
    <n v="2.1000000000000001E-2"/>
    <n v="4.2000000000000003E-2"/>
    <n v="6.3E-2"/>
    <n v="-3"/>
  </r>
  <r>
    <d v="2025-09-23T13:16:07"/>
    <n v="444825886"/>
    <s v="GOLD#"/>
    <s v="buy"/>
    <s v="0.01"/>
    <n v="3785.55"/>
    <n v="3785.67"/>
    <n v="3787.09"/>
    <s v="2025.09.23 13:19:25"/>
    <n v="3787.09"/>
    <n v="0"/>
    <n v="0"/>
    <n v="1.54"/>
    <x v="1"/>
    <d v="2025-09-23T00:00:00"/>
    <s v="13"/>
    <x v="6"/>
    <s v="Tue"/>
    <d v="2025-09-23T13:16:07"/>
    <x v="1716"/>
    <x v="5"/>
    <x v="21"/>
    <x v="5"/>
    <n v="0.15400000000000003"/>
    <n v="0.30800000000000005"/>
    <n v="0.46199999999999997"/>
    <n v="-3"/>
  </r>
  <r>
    <d v="2025-09-23T13:16:08"/>
    <n v="444825891"/>
    <s v="GOLD#"/>
    <s v="buy"/>
    <s v="0.01"/>
    <n v="3785.55"/>
    <n v="3785.66"/>
    <n v="3787.05"/>
    <s v="2025.09.23 13:19:25"/>
    <n v="3787.07"/>
    <n v="0"/>
    <n v="0"/>
    <n v="1.52"/>
    <x v="1"/>
    <d v="2025-09-23T00:00:00"/>
    <s v="13"/>
    <x v="10"/>
    <s v="Tue"/>
    <d v="2025-09-23T13:16:08"/>
    <x v="1717"/>
    <x v="5"/>
    <x v="21"/>
    <x v="5"/>
    <n v="0.15200000000000002"/>
    <n v="0.30400000000000005"/>
    <n v="0.45599999999999996"/>
    <n v="-3"/>
  </r>
  <r>
    <d v="2025-09-23T13:16:08"/>
    <n v="444825894"/>
    <s v="GOLD#"/>
    <s v="buy"/>
    <s v="0.01"/>
    <n v="3785.52"/>
    <n v="3785.67"/>
    <n v="3787.05"/>
    <s v="2025.09.23 13:19:25"/>
    <n v="3787.07"/>
    <n v="0"/>
    <n v="0"/>
    <n v="1.55"/>
    <x v="1"/>
    <d v="2025-09-23T00:00:00"/>
    <s v="13"/>
    <x v="11"/>
    <s v="Tue"/>
    <d v="2025-09-23T13:16:08"/>
    <x v="1717"/>
    <x v="5"/>
    <x v="21"/>
    <x v="5"/>
    <n v="0.15500000000000003"/>
    <n v="0.31000000000000005"/>
    <n v="0.46499999999999997"/>
    <n v="-3"/>
  </r>
  <r>
    <d v="2025-09-23T13:16:08"/>
    <n v="444825899"/>
    <s v="GOLD#"/>
    <s v="buy"/>
    <s v="0.01"/>
    <n v="3785.52"/>
    <n v="3785.67"/>
    <n v="3787.05"/>
    <s v="2025.09.23 13:19:25"/>
    <n v="3787.07"/>
    <n v="0"/>
    <n v="0"/>
    <n v="1.55"/>
    <x v="1"/>
    <d v="2025-09-23T00:00:00"/>
    <s v="13"/>
    <x v="20"/>
    <s v="Tue"/>
    <d v="2025-09-23T13:16:08"/>
    <x v="1717"/>
    <x v="5"/>
    <x v="21"/>
    <x v="5"/>
    <n v="0.15500000000000003"/>
    <n v="0.31000000000000005"/>
    <n v="0.46499999999999997"/>
    <n v="-3"/>
  </r>
  <r>
    <d v="2025-09-23T13:16:08"/>
    <n v="444825901"/>
    <s v="GOLD#"/>
    <s v="buy"/>
    <s v="0.01"/>
    <n v="3785.52"/>
    <n v="3783.35"/>
    <n v="3787.05"/>
    <s v="2025.09.23 13:19:25"/>
    <n v="3787.07"/>
    <n v="0"/>
    <n v="0"/>
    <n v="1.55"/>
    <x v="1"/>
    <d v="2025-09-23T00:00:00"/>
    <s v="13"/>
    <x v="18"/>
    <s v="Tue"/>
    <d v="2025-09-23T13:16:08"/>
    <x v="1717"/>
    <x v="5"/>
    <x v="21"/>
    <x v="5"/>
    <n v="0.15500000000000003"/>
    <n v="0.31000000000000005"/>
    <n v="0.46499999999999997"/>
    <n v="-3"/>
  </r>
  <r>
    <d v="2025-09-23T13:16:17"/>
    <n v="444825966"/>
    <s v="GOLD#"/>
    <s v="buy"/>
    <s v="0.01"/>
    <n v="3785.46"/>
    <n v="3786.08"/>
    <n v="3788.96"/>
    <s v="2025.09.23 13:20:38"/>
    <n v="3786.05"/>
    <n v="0"/>
    <n v="0"/>
    <n v="0.59"/>
    <x v="1"/>
    <d v="2025-09-23T00:00:00"/>
    <s v="13"/>
    <x v="1"/>
    <s v="Tue"/>
    <d v="2025-09-23T13:16:17"/>
    <x v="1718"/>
    <x v="5"/>
    <x v="21"/>
    <x v="5"/>
    <n v="5.8999999999999997E-2"/>
    <n v="0.11799999999999999"/>
    <n v="0.17699999999999999"/>
    <n v="-3"/>
  </r>
  <r>
    <d v="2025-09-23T13:16:27"/>
    <n v="444826043"/>
    <s v="GOLD#"/>
    <s v="buy"/>
    <s v="0.01"/>
    <n v="3785.77"/>
    <n v="3786.16"/>
    <n v="3787.97"/>
    <s v="2025.09.23 13:20:38"/>
    <n v="3786.09"/>
    <n v="0"/>
    <n v="0"/>
    <n v="0.32"/>
    <x v="1"/>
    <d v="2025-09-23T00:00:00"/>
    <s v="13"/>
    <x v="17"/>
    <s v="Tue"/>
    <d v="2025-09-23T13:16:27"/>
    <x v="1719"/>
    <x v="5"/>
    <x v="21"/>
    <x v="5"/>
    <n v="3.2000000000000001E-2"/>
    <n v="6.4000000000000001E-2"/>
    <n v="9.6000000000000002E-2"/>
    <n v="-3"/>
  </r>
  <r>
    <d v="2025-09-23T13:16:28"/>
    <n v="444826044"/>
    <s v="GOLD#"/>
    <s v="buy"/>
    <s v="0.01"/>
    <n v="3785.77"/>
    <n v="3786.16"/>
    <n v="3788.77"/>
    <s v="2025.09.23 13:20:38"/>
    <n v="3786.09"/>
    <n v="0"/>
    <n v="0"/>
    <n v="0.32"/>
    <x v="1"/>
    <d v="2025-09-23T00:00:00"/>
    <s v="13"/>
    <x v="2"/>
    <s v="Tue"/>
    <d v="2025-09-23T13:16:28"/>
    <x v="1720"/>
    <x v="5"/>
    <x v="21"/>
    <x v="5"/>
    <n v="3.2000000000000001E-2"/>
    <n v="6.4000000000000001E-2"/>
    <n v="9.6000000000000002E-2"/>
    <n v="-3"/>
  </r>
  <r>
    <d v="2025-09-23T13:16:28"/>
    <n v="444826046"/>
    <s v="GOLD#"/>
    <s v="buy"/>
    <s v="0.01"/>
    <n v="3785.77"/>
    <n v="3786.16"/>
    <n v="3788.77"/>
    <s v="2025.09.23 13:20:38"/>
    <n v="3786.09"/>
    <n v="0"/>
    <n v="0"/>
    <n v="0.32"/>
    <x v="1"/>
    <d v="2025-09-23T00:00:00"/>
    <s v="13"/>
    <x v="0"/>
    <s v="Tue"/>
    <d v="2025-09-23T13:16:28"/>
    <x v="1720"/>
    <x v="5"/>
    <x v="21"/>
    <x v="5"/>
    <n v="3.2000000000000001E-2"/>
    <n v="6.4000000000000001E-2"/>
    <n v="9.6000000000000002E-2"/>
    <n v="-3"/>
  </r>
  <r>
    <d v="2025-09-23T13:20:37"/>
    <n v="444828455"/>
    <s v="GOLD#"/>
    <s v="buy"/>
    <s v="0.01"/>
    <n v="3786.54"/>
    <n v="3784.34"/>
    <n v="3788.04"/>
    <s v="2025.09.23 13:27:31"/>
    <n v="3784.32"/>
    <n v="0"/>
    <n v="0"/>
    <n v="-2.2200000000000002"/>
    <x v="0"/>
    <d v="2025-09-23T00:00:00"/>
    <s v="13"/>
    <x v="18"/>
    <s v="Tue"/>
    <d v="2025-09-23T13:20:37"/>
    <x v="1721"/>
    <x v="5"/>
    <x v="21"/>
    <x v="5"/>
    <n v="-0.22200000000000003"/>
    <n v="-0.44400000000000006"/>
    <n v="-0.66600000000000004"/>
    <n v="-3"/>
  </r>
  <r>
    <d v="2025-09-23T13:20:38"/>
    <n v="444828462"/>
    <s v="GOLD#"/>
    <s v="buy"/>
    <s v="0.01"/>
    <n v="3786.3"/>
    <n v="3784.34"/>
    <n v="3789.54"/>
    <s v="2025.09.23 13:27:31"/>
    <n v="3784.32"/>
    <n v="0"/>
    <n v="0"/>
    <n v="-1.98"/>
    <x v="0"/>
    <d v="2025-09-23T00:00:00"/>
    <s v="13"/>
    <x v="19"/>
    <s v="Tue"/>
    <d v="2025-09-23T13:20:38"/>
    <x v="1722"/>
    <x v="5"/>
    <x v="21"/>
    <x v="5"/>
    <n v="-0.19800000000000001"/>
    <n v="-0.39600000000000002"/>
    <n v="-0.59399999999999997"/>
    <n v="-3"/>
  </r>
  <r>
    <d v="2025-09-23T13:20:38"/>
    <n v="444828473"/>
    <s v="GOLD#"/>
    <s v="buy"/>
    <s v="0.01"/>
    <n v="3786.38"/>
    <n v="3783.54"/>
    <n v="3788.04"/>
    <s v="2025.09.23 13:28:58"/>
    <n v="3783.53"/>
    <n v="0"/>
    <n v="0"/>
    <n v="-2.85"/>
    <x v="0"/>
    <d v="2025-09-23T00:00:00"/>
    <s v="13"/>
    <x v="10"/>
    <s v="Tue"/>
    <d v="2025-09-23T13:20:38"/>
    <x v="1722"/>
    <x v="5"/>
    <x v="21"/>
    <x v="5"/>
    <n v="-0.28500000000000003"/>
    <n v="-0.57000000000000006"/>
    <n v="-0.85499999999999998"/>
    <n v="-3"/>
  </r>
  <r>
    <d v="2025-09-23T13:20:38"/>
    <n v="444828476"/>
    <s v="GOLD#"/>
    <s v="buy"/>
    <s v="0.01"/>
    <n v="3786.43"/>
    <n v="3785.04"/>
    <n v="3788.04"/>
    <s v="2025.09.23 13:25:39"/>
    <n v="3785.04"/>
    <n v="0"/>
    <n v="0"/>
    <n v="-1.39"/>
    <x v="0"/>
    <d v="2025-09-23T00:00:00"/>
    <s v="13"/>
    <x v="11"/>
    <s v="Tue"/>
    <d v="2025-09-23T13:20:38"/>
    <x v="1722"/>
    <x v="5"/>
    <x v="21"/>
    <x v="5"/>
    <n v="-0.13899999999999998"/>
    <n v="-0.27799999999999997"/>
    <n v="-0.41699999999999998"/>
    <n v="-3"/>
  </r>
  <r>
    <d v="2025-09-23T13:20:38"/>
    <n v="444828478"/>
    <s v="GOLD#"/>
    <s v="buy"/>
    <s v="0.01"/>
    <n v="3786.36"/>
    <n v="3783.54"/>
    <n v="3788.04"/>
    <s v="2025.09.23 13:28:58"/>
    <n v="3783.53"/>
    <n v="0"/>
    <n v="0"/>
    <n v="-2.83"/>
    <x v="0"/>
    <d v="2025-09-23T00:00:00"/>
    <s v="13"/>
    <x v="20"/>
    <s v="Tue"/>
    <d v="2025-09-23T13:20:38"/>
    <x v="1722"/>
    <x v="5"/>
    <x v="21"/>
    <x v="5"/>
    <n v="-0.28300000000000003"/>
    <n v="-0.56600000000000006"/>
    <n v="-0.84899999999999998"/>
    <n v="-3"/>
  </r>
  <r>
    <d v="2025-09-23T13:20:39"/>
    <n v="444828481"/>
    <s v="GOLD#"/>
    <s v="buy"/>
    <s v="0.01"/>
    <n v="3786.39"/>
    <n v="3783.54"/>
    <n v="3788.04"/>
    <s v="2025.09.23 13:28:58"/>
    <n v="3783.53"/>
    <n v="0"/>
    <n v="0"/>
    <n v="-2.86"/>
    <x v="0"/>
    <d v="2025-09-23T00:00:00"/>
    <s v="13"/>
    <x v="6"/>
    <s v="Tue"/>
    <d v="2025-09-23T13:20:39"/>
    <x v="1723"/>
    <x v="5"/>
    <x v="21"/>
    <x v="5"/>
    <n v="-0.28599999999999998"/>
    <n v="-0.57199999999999995"/>
    <n v="-0.85799999999999998"/>
    <n v="-3"/>
  </r>
  <r>
    <d v="2025-09-23T13:20:47"/>
    <n v="444828554"/>
    <s v="GOLD#"/>
    <s v="buy"/>
    <s v="0.01"/>
    <n v="3786.28"/>
    <n v="3783.27"/>
    <n v="3789.77"/>
    <s v="2025.09.23 13:29:09"/>
    <n v="3783.24"/>
    <n v="0"/>
    <n v="0"/>
    <n v="-3.04"/>
    <x v="0"/>
    <d v="2025-09-23T00:00:00"/>
    <s v="13"/>
    <x v="1"/>
    <s v="Tue"/>
    <d v="2025-09-23T13:20:47"/>
    <x v="1724"/>
    <x v="5"/>
    <x v="21"/>
    <x v="5"/>
    <n v="-0.30400000000000005"/>
    <n v="-0.6080000000000001"/>
    <n v="-0.91199999999999992"/>
    <n v="-3"/>
  </r>
  <r>
    <d v="2025-09-23T13:20:48"/>
    <n v="444828556"/>
    <s v="GOLD#"/>
    <s v="buy"/>
    <s v="0.01"/>
    <n v="3786.28"/>
    <n v="3783.28"/>
    <n v="3789.78"/>
    <s v="2025.09.23 13:29:07"/>
    <n v="3783.28"/>
    <n v="0"/>
    <n v="0"/>
    <n v="-3"/>
    <x v="0"/>
    <d v="2025-09-23T00:00:00"/>
    <s v="13"/>
    <x v="12"/>
    <s v="Tue"/>
    <d v="2025-09-23T13:20:48"/>
    <x v="1725"/>
    <x v="5"/>
    <x v="21"/>
    <x v="5"/>
    <n v="-0.30000000000000004"/>
    <n v="-0.60000000000000009"/>
    <n v="-0.89999999999999991"/>
    <n v="-3"/>
  </r>
  <r>
    <d v="2025-09-23T13:20:48"/>
    <n v="444828557"/>
    <s v="GOLD#"/>
    <s v="buy"/>
    <s v="0.01"/>
    <n v="3786.22"/>
    <n v="3783.28"/>
    <n v="3788.48"/>
    <s v="2025.09.23 13:29:07"/>
    <n v="3783.28"/>
    <n v="0"/>
    <n v="0"/>
    <n v="-2.94"/>
    <x v="0"/>
    <d v="2025-09-23T00:00:00"/>
    <s v="13"/>
    <x v="17"/>
    <s v="Tue"/>
    <d v="2025-09-23T13:20:48"/>
    <x v="1725"/>
    <x v="5"/>
    <x v="21"/>
    <x v="5"/>
    <n v="-0.29399999999999998"/>
    <n v="-0.58799999999999997"/>
    <n v="-0.88200000000000001"/>
    <n v="-3"/>
  </r>
  <r>
    <d v="2025-09-23T13:20:48"/>
    <n v="444828558"/>
    <s v="GOLD#"/>
    <s v="buy"/>
    <s v="0.01"/>
    <n v="3786.24"/>
    <n v="3783.28"/>
    <n v="3789.28"/>
    <s v="2025.09.23 13:29:07"/>
    <n v="3783.28"/>
    <n v="0"/>
    <n v="0"/>
    <n v="-2.96"/>
    <x v="0"/>
    <d v="2025-09-23T00:00:00"/>
    <s v="13"/>
    <x v="0"/>
    <s v="Tue"/>
    <d v="2025-09-23T13:20:48"/>
    <x v="1725"/>
    <x v="5"/>
    <x v="21"/>
    <x v="5"/>
    <n v="-0.29599999999999999"/>
    <n v="-0.59199999999999997"/>
    <n v="-0.88800000000000001"/>
    <n v="-3"/>
  </r>
  <r>
    <d v="2025-09-23T13:20:48"/>
    <n v="444828559"/>
    <s v="GOLD#"/>
    <s v="buy"/>
    <s v="0.01"/>
    <n v="3786.24"/>
    <n v="3783.78"/>
    <n v="3789.28"/>
    <s v="2025.09.23 13:28:05"/>
    <n v="3783.77"/>
    <n v="0"/>
    <n v="0"/>
    <n v="-2.4700000000000002"/>
    <x v="0"/>
    <d v="2025-09-23T00:00:00"/>
    <s v="13"/>
    <x v="2"/>
    <s v="Tue"/>
    <d v="2025-09-23T13:20:48"/>
    <x v="1725"/>
    <x v="5"/>
    <x v="21"/>
    <x v="5"/>
    <n v="-0.24700000000000003"/>
    <n v="-0.49400000000000005"/>
    <n v="-0.74099999999999999"/>
    <n v="-3"/>
  </r>
  <r>
    <d v="2025-09-23T13:21:07"/>
    <n v="444828643"/>
    <s v="GOLD#"/>
    <s v="buy"/>
    <s v="0.01"/>
    <n v="3786.68"/>
    <n v="3783.68"/>
    <m/>
    <s v="2025.09.23 13:28:53"/>
    <n v="3783.68"/>
    <n v="0"/>
    <n v="0"/>
    <n v="-3"/>
    <x v="0"/>
    <d v="2025-09-23T00:00:00"/>
    <s v="13"/>
    <x v="16"/>
    <s v="Tue"/>
    <d v="2025-09-23T13:21:07"/>
    <x v="1726"/>
    <x v="5"/>
    <x v="21"/>
    <x v="5"/>
    <n v="-0.30000000000000004"/>
    <n v="-0.60000000000000009"/>
    <n v="-0.89999999999999991"/>
    <n v="-3"/>
  </r>
  <r>
    <d v="2025-09-23T13:21:08"/>
    <n v="444828644"/>
    <s v="GOLD#"/>
    <s v="buy"/>
    <s v="0.01"/>
    <n v="3786.68"/>
    <n v="3783.68"/>
    <m/>
    <s v="2025.09.23 13:28:53"/>
    <n v="3783.68"/>
    <n v="0"/>
    <n v="0"/>
    <n v="-3"/>
    <x v="0"/>
    <d v="2025-09-23T00:00:00"/>
    <s v="13"/>
    <x v="14"/>
    <s v="Tue"/>
    <d v="2025-09-23T13:21:08"/>
    <x v="1727"/>
    <x v="5"/>
    <x v="21"/>
    <x v="5"/>
    <n v="-0.30000000000000004"/>
    <n v="-0.60000000000000009"/>
    <n v="-0.89999999999999991"/>
    <n v="-3"/>
  </r>
  <r>
    <d v="2025-09-23T13:25:17"/>
    <n v="444829719"/>
    <s v="GOLD#"/>
    <s v="buy"/>
    <s v="0.01"/>
    <n v="3786.05"/>
    <n v="3783.03"/>
    <n v="3789.53"/>
    <s v="2025.09.23 13:29:11"/>
    <n v="3783.03"/>
    <n v="0"/>
    <n v="0"/>
    <n v="-3.02"/>
    <x v="0"/>
    <d v="2025-09-23T00:00:00"/>
    <s v="13"/>
    <x v="8"/>
    <s v="Tue"/>
    <d v="2025-09-23T13:25:17"/>
    <x v="1728"/>
    <x v="5"/>
    <x v="21"/>
    <x v="5"/>
    <n v="-0.30200000000000005"/>
    <n v="-0.60400000000000009"/>
    <n v="-0.90599999999999992"/>
    <n v="-3"/>
  </r>
  <r>
    <d v="2025-09-23T13:25:37"/>
    <n v="444829844"/>
    <s v="GOLD#"/>
    <s v="buy"/>
    <s v="0.01"/>
    <n v="3785.36"/>
    <n v="3782.48"/>
    <n v="3791.48"/>
    <s v="2025.09.23 13:29:41"/>
    <n v="3782.42"/>
    <n v="0"/>
    <n v="0"/>
    <n v="-2.94"/>
    <x v="0"/>
    <d v="2025-09-23T00:00:00"/>
    <s v="13"/>
    <x v="22"/>
    <s v="Tue"/>
    <d v="2025-09-23T13:25:37"/>
    <x v="1729"/>
    <x v="5"/>
    <x v="21"/>
    <x v="5"/>
    <n v="-0.29399999999999998"/>
    <n v="-0.58799999999999997"/>
    <n v="-0.88200000000000001"/>
    <n v="-3"/>
  </r>
  <r>
    <d v="2025-09-23T13:25:38"/>
    <n v="444829847"/>
    <s v="GOLD#"/>
    <s v="buy"/>
    <s v="0.01"/>
    <n v="3785.36"/>
    <n v="3782.48"/>
    <n v="3803.48"/>
    <s v="2025.09.23 13:29:41"/>
    <n v="3782.42"/>
    <n v="0"/>
    <n v="0"/>
    <n v="-2.94"/>
    <x v="0"/>
    <d v="2025-09-23T00:00:00"/>
    <s v="13"/>
    <x v="26"/>
    <s v="Tue"/>
    <d v="2025-09-23T13:25:38"/>
    <x v="1730"/>
    <x v="5"/>
    <x v="21"/>
    <x v="5"/>
    <n v="-0.29399999999999998"/>
    <n v="-0.58799999999999997"/>
    <n v="-0.88200000000000001"/>
    <n v="-3"/>
  </r>
  <r>
    <d v="2025-09-23T13:25:38"/>
    <n v="444829851"/>
    <s v="GOLD#"/>
    <s v="buy"/>
    <s v="0.01"/>
    <n v="3785.39"/>
    <n v="3782.36"/>
    <n v="3791.36"/>
    <s v="2025.09.23 13:29:41"/>
    <n v="3782.31"/>
    <n v="0"/>
    <n v="0"/>
    <n v="-3.08"/>
    <x v="0"/>
    <d v="2025-09-23T00:00:00"/>
    <s v="13"/>
    <x v="25"/>
    <s v="Tue"/>
    <d v="2025-09-23T13:25:38"/>
    <x v="1730"/>
    <x v="5"/>
    <x v="21"/>
    <x v="5"/>
    <n v="-0.30800000000000005"/>
    <n v="-0.6160000000000001"/>
    <n v="-0.92399999999999993"/>
    <n v="-3"/>
  </r>
  <r>
    <d v="2025-09-23T13:25:58"/>
    <n v="444830177"/>
    <s v="GOLD#"/>
    <s v="buy"/>
    <s v="0.01"/>
    <n v="3785.24"/>
    <n v="3782.24"/>
    <n v="3789.74"/>
    <s v="2025.09.23 13:29:42"/>
    <n v="3782.2"/>
    <n v="0"/>
    <n v="0"/>
    <n v="-3.04"/>
    <x v="0"/>
    <d v="2025-09-23T00:00:00"/>
    <s v="13"/>
    <x v="21"/>
    <s v="Tue"/>
    <d v="2025-09-23T13:25:58"/>
    <x v="1731"/>
    <x v="5"/>
    <x v="21"/>
    <x v="5"/>
    <n v="-0.30400000000000005"/>
    <n v="-0.6080000000000001"/>
    <n v="-0.91199999999999992"/>
    <n v="-3"/>
  </r>
  <r>
    <d v="2025-09-23T13:30:07"/>
    <n v="444831521"/>
    <s v="GOLD#"/>
    <s v="sell"/>
    <s v="0.01"/>
    <n v="3783"/>
    <n v="3786"/>
    <m/>
    <s v="2025.09.23 14:23:54"/>
    <n v="3786.06"/>
    <n v="0"/>
    <n v="0"/>
    <n v="-3.06"/>
    <x v="0"/>
    <d v="2025-09-23T00:00:00"/>
    <s v="13"/>
    <x v="15"/>
    <s v="Tue"/>
    <d v="2025-09-23T13:30:07"/>
    <x v="1732"/>
    <x v="5"/>
    <x v="21"/>
    <x v="5"/>
    <n v="-0.30600000000000005"/>
    <n v="-0.6120000000000001"/>
    <n v="-0.91799999999999993"/>
    <n v="-3"/>
  </r>
  <r>
    <d v="2025-09-23T13:30:08"/>
    <n v="444831523"/>
    <s v="GOLD#"/>
    <s v="sell"/>
    <s v="0.01"/>
    <n v="3783"/>
    <n v="3781.77"/>
    <m/>
    <s v="2025.09.23 13:53:12"/>
    <n v="3781.83"/>
    <n v="0"/>
    <n v="0"/>
    <n v="1.17"/>
    <x v="1"/>
    <d v="2025-09-23T00:00:00"/>
    <s v="13"/>
    <x v="14"/>
    <s v="Tue"/>
    <d v="2025-09-23T13:30:08"/>
    <x v="1733"/>
    <x v="5"/>
    <x v="21"/>
    <x v="5"/>
    <n v="0.11699999999999999"/>
    <n v="0.23399999999999999"/>
    <n v="0.35099999999999998"/>
    <n v="-3"/>
  </r>
  <r>
    <d v="2025-09-23T13:30:47"/>
    <n v="444831787"/>
    <s v="GOLD#"/>
    <s v="buy"/>
    <s v="0.01"/>
    <n v="3784.03"/>
    <n v="3781.03"/>
    <n v="3790.03"/>
    <s v="2025.09.23 13:52:36"/>
    <n v="3780.95"/>
    <n v="0"/>
    <n v="0"/>
    <n v="-3.08"/>
    <x v="0"/>
    <d v="2025-09-23T00:00:00"/>
    <s v="13"/>
    <x v="22"/>
    <s v="Tue"/>
    <d v="2025-09-23T13:30:47"/>
    <x v="1734"/>
    <x v="5"/>
    <x v="21"/>
    <x v="5"/>
    <n v="-0.30800000000000005"/>
    <n v="-0.6160000000000001"/>
    <n v="-0.92399999999999993"/>
    <n v="-3"/>
  </r>
  <r>
    <d v="2025-09-23T13:31:17"/>
    <n v="444832010"/>
    <s v="GOLD#"/>
    <s v="sell"/>
    <s v="0.01"/>
    <n v="3784.06"/>
    <n v="3783.22"/>
    <n v="3781.88"/>
    <s v="2025.09.23 13:49:33"/>
    <n v="3783.22"/>
    <n v="0"/>
    <n v="0"/>
    <n v="0.84"/>
    <x v="1"/>
    <d v="2025-09-23T00:00:00"/>
    <s v="13"/>
    <x v="17"/>
    <s v="Tue"/>
    <d v="2025-09-23T13:31:17"/>
    <x v="1735"/>
    <x v="5"/>
    <x v="21"/>
    <x v="5"/>
    <n v="8.4000000000000005E-2"/>
    <n v="0.16800000000000001"/>
    <n v="0.252"/>
    <n v="-3"/>
  </r>
  <r>
    <d v="2025-09-23T13:31:18"/>
    <n v="444832012"/>
    <s v="GOLD#"/>
    <s v="sell"/>
    <s v="0.01"/>
    <n v="3784.06"/>
    <n v="3782.54"/>
    <n v="3781.06"/>
    <s v="2025.09.23 13:52:37"/>
    <n v="3781.05"/>
    <n v="0"/>
    <n v="0"/>
    <n v="3.01"/>
    <x v="1"/>
    <d v="2025-09-23T00:00:00"/>
    <s v="13"/>
    <x v="19"/>
    <s v="Tue"/>
    <d v="2025-09-23T13:31:18"/>
    <x v="1736"/>
    <x v="5"/>
    <x v="21"/>
    <x v="5"/>
    <n v="0.30099999999999999"/>
    <n v="0.60199999999999998"/>
    <n v="0.90299999999999991"/>
    <n v="3.01"/>
  </r>
  <r>
    <d v="2025-09-23T13:31:18"/>
    <n v="444832013"/>
    <s v="GOLD#"/>
    <s v="sell"/>
    <s v="0.01"/>
    <n v="3784.12"/>
    <n v="3783.61"/>
    <n v="3780.56"/>
    <s v="2025.09.23 13:47:13"/>
    <n v="3783.63"/>
    <n v="0"/>
    <n v="0"/>
    <n v="0.49"/>
    <x v="1"/>
    <d v="2025-09-23T00:00:00"/>
    <s v="13"/>
    <x v="1"/>
    <s v="Tue"/>
    <d v="2025-09-23T13:31:18"/>
    <x v="1736"/>
    <x v="5"/>
    <x v="21"/>
    <x v="5"/>
    <n v="4.9000000000000002E-2"/>
    <n v="9.8000000000000004E-2"/>
    <n v="0.14699999999999999"/>
    <n v="-3"/>
  </r>
  <r>
    <d v="2025-09-23T13:31:18"/>
    <n v="444832014"/>
    <s v="GOLD#"/>
    <s v="sell"/>
    <s v="0.01"/>
    <n v="3784.14"/>
    <n v="3786.26"/>
    <n v="3782.56"/>
    <s v="2025.09.23 13:45:49"/>
    <n v="3782.52"/>
    <n v="0"/>
    <n v="0"/>
    <n v="1.62"/>
    <x v="1"/>
    <d v="2025-09-23T00:00:00"/>
    <s v="13"/>
    <x v="18"/>
    <s v="Tue"/>
    <d v="2025-09-23T13:31:18"/>
    <x v="1736"/>
    <x v="5"/>
    <x v="21"/>
    <x v="5"/>
    <n v="0.16200000000000003"/>
    <n v="0.32400000000000007"/>
    <n v="0.48599999999999999"/>
    <n v="-3"/>
  </r>
  <r>
    <d v="2025-09-23T13:31:18"/>
    <n v="444832015"/>
    <s v="GOLD#"/>
    <s v="sell"/>
    <s v="0.01"/>
    <n v="3784.14"/>
    <n v="3783.61"/>
    <n v="3781.06"/>
    <s v="2025.09.23 13:47:13"/>
    <n v="3783.63"/>
    <n v="0"/>
    <n v="0"/>
    <n v="0.51"/>
    <x v="1"/>
    <d v="2025-09-23T00:00:00"/>
    <s v="13"/>
    <x v="2"/>
    <s v="Tue"/>
    <d v="2025-09-23T13:31:18"/>
    <x v="1736"/>
    <x v="5"/>
    <x v="21"/>
    <x v="5"/>
    <n v="5.1000000000000004E-2"/>
    <n v="0.10200000000000001"/>
    <n v="0.153"/>
    <n v="-3"/>
  </r>
  <r>
    <d v="2025-09-23T13:31:19"/>
    <n v="444832017"/>
    <s v="GOLD#"/>
    <s v="sell"/>
    <s v="0.01"/>
    <n v="3784.15"/>
    <n v="3783.61"/>
    <n v="3781.06"/>
    <s v="2025.09.23 13:47:13"/>
    <n v="3783.63"/>
    <n v="0"/>
    <n v="0"/>
    <n v="0.52"/>
    <x v="1"/>
    <d v="2025-09-23T00:00:00"/>
    <s v="13"/>
    <x v="0"/>
    <s v="Tue"/>
    <d v="2025-09-23T13:31:19"/>
    <x v="1737"/>
    <x v="5"/>
    <x v="21"/>
    <x v="5"/>
    <n v="5.2000000000000005E-2"/>
    <n v="0.10400000000000001"/>
    <n v="0.156"/>
    <n v="-3"/>
  </r>
  <r>
    <d v="2025-09-23T13:31:19"/>
    <n v="444832020"/>
    <s v="GOLD#"/>
    <s v="sell"/>
    <s v="0.01"/>
    <n v="3784.15"/>
    <n v="3787.06"/>
    <n v="3782.56"/>
    <s v="2025.09.23 13:45:49"/>
    <n v="3782.52"/>
    <n v="0"/>
    <n v="0"/>
    <n v="1.63"/>
    <x v="1"/>
    <d v="2025-09-23T00:00:00"/>
    <s v="13"/>
    <x v="20"/>
    <s v="Tue"/>
    <d v="2025-09-23T13:31:19"/>
    <x v="1737"/>
    <x v="5"/>
    <x v="21"/>
    <x v="5"/>
    <n v="0.16300000000000001"/>
    <n v="0.32600000000000001"/>
    <n v="0.48899999999999993"/>
    <n v="-3"/>
  </r>
  <r>
    <d v="2025-09-23T13:31:19"/>
    <n v="444832023"/>
    <s v="GOLD#"/>
    <s v="sell"/>
    <s v="0.01"/>
    <n v="3784.17"/>
    <n v="3787.06"/>
    <n v="3782.56"/>
    <s v="2025.09.23 13:45:49"/>
    <n v="3782.52"/>
    <n v="0"/>
    <n v="0"/>
    <n v="1.65"/>
    <x v="1"/>
    <d v="2025-09-23T00:00:00"/>
    <s v="13"/>
    <x v="6"/>
    <s v="Tue"/>
    <d v="2025-09-23T13:31:19"/>
    <x v="1737"/>
    <x v="5"/>
    <x v="21"/>
    <x v="5"/>
    <n v="0.16500000000000001"/>
    <n v="0.33"/>
    <n v="0.49499999999999994"/>
    <n v="-3"/>
  </r>
  <r>
    <d v="2025-09-23T13:31:27"/>
    <n v="444832059"/>
    <s v="GOLD#"/>
    <s v="buy"/>
    <s v="0.01"/>
    <n v="3784.75"/>
    <n v="3781.75"/>
    <n v="3788.25"/>
    <s v="2025.09.23 13:51:21"/>
    <n v="3781.62"/>
    <n v="0"/>
    <n v="0"/>
    <n v="-3.13"/>
    <x v="0"/>
    <d v="2025-09-23T00:00:00"/>
    <s v="13"/>
    <x v="8"/>
    <s v="Tue"/>
    <d v="2025-09-23T13:31:27"/>
    <x v="1738"/>
    <x v="5"/>
    <x v="21"/>
    <x v="5"/>
    <n v="-0.313"/>
    <n v="-0.626"/>
    <n v="-0.93899999999999995"/>
    <n v="-3"/>
  </r>
  <r>
    <d v="2025-09-23T13:31:28"/>
    <n v="444832061"/>
    <s v="GOLD#"/>
    <s v="buy"/>
    <s v="0.01"/>
    <n v="3784.75"/>
    <n v="3781.75"/>
    <n v="3802.75"/>
    <s v="2025.09.23 13:51:21"/>
    <n v="3781.62"/>
    <n v="0"/>
    <n v="0"/>
    <n v="-3.13"/>
    <x v="0"/>
    <d v="2025-09-23T00:00:00"/>
    <s v="13"/>
    <x v="26"/>
    <s v="Tue"/>
    <d v="2025-09-23T13:31:28"/>
    <x v="1739"/>
    <x v="5"/>
    <x v="21"/>
    <x v="5"/>
    <n v="-0.313"/>
    <n v="-0.626"/>
    <n v="-0.93899999999999995"/>
    <n v="-3"/>
  </r>
  <r>
    <d v="2025-09-23T13:31:28"/>
    <n v="444832063"/>
    <s v="GOLD#"/>
    <s v="buy"/>
    <s v="0.01"/>
    <n v="3784.86"/>
    <n v="3781.75"/>
    <n v="3790.75"/>
    <s v="2025.09.23 13:51:21"/>
    <n v="3781.62"/>
    <n v="0"/>
    <n v="0"/>
    <n v="-3.24"/>
    <x v="0"/>
    <d v="2025-09-23T00:00:00"/>
    <s v="13"/>
    <x v="25"/>
    <s v="Tue"/>
    <d v="2025-09-23T13:31:28"/>
    <x v="1739"/>
    <x v="5"/>
    <x v="21"/>
    <x v="5"/>
    <n v="-0.32400000000000007"/>
    <n v="-0.64800000000000013"/>
    <n v="-0.97199999999999998"/>
    <n v="-3"/>
  </r>
  <r>
    <d v="2025-09-23T13:36:57"/>
    <n v="444833200"/>
    <s v="GOLD#"/>
    <s v="buy"/>
    <s v="0.01"/>
    <n v="3785.4"/>
    <n v="3782.39"/>
    <n v="3789.89"/>
    <s v="2025.09.23 13:45:49"/>
    <n v="3782.33"/>
    <n v="0"/>
    <n v="0"/>
    <n v="-3.07"/>
    <x v="0"/>
    <d v="2025-09-23T00:00:00"/>
    <s v="13"/>
    <x v="3"/>
    <s v="Tue"/>
    <d v="2025-09-23T13:36:57"/>
    <x v="1740"/>
    <x v="5"/>
    <x v="21"/>
    <x v="5"/>
    <n v="-0.307"/>
    <n v="-0.61399999999999999"/>
    <n v="-0.92099999999999993"/>
    <n v="-3"/>
  </r>
  <r>
    <d v="2025-09-23T13:36:58"/>
    <n v="444833201"/>
    <s v="GOLD#"/>
    <s v="buy"/>
    <s v="0.01"/>
    <n v="3785.4"/>
    <n v="3782.39"/>
    <n v="3789.89"/>
    <s v="2025.09.23 13:45:49"/>
    <n v="3782.33"/>
    <n v="0"/>
    <n v="0"/>
    <n v="-3.07"/>
    <x v="0"/>
    <d v="2025-09-23T00:00:00"/>
    <s v="13"/>
    <x v="21"/>
    <s v="Tue"/>
    <d v="2025-09-23T13:36:58"/>
    <x v="1741"/>
    <x v="5"/>
    <x v="21"/>
    <x v="5"/>
    <n v="-0.307"/>
    <n v="-0.61399999999999999"/>
    <n v="-0.92099999999999993"/>
    <n v="-3"/>
  </r>
  <r>
    <d v="2025-09-23T13:42:07"/>
    <n v="444834984"/>
    <s v="GOLD#"/>
    <s v="sell"/>
    <s v="0.01"/>
    <n v="3783.24"/>
    <n v="3781.81"/>
    <m/>
    <s v="2025.09.23 13:53:12"/>
    <n v="3781.83"/>
    <n v="0"/>
    <n v="0"/>
    <n v="1.41"/>
    <x v="1"/>
    <d v="2025-09-23T00:00:00"/>
    <s v="13"/>
    <x v="16"/>
    <s v="Tue"/>
    <d v="2025-09-23T13:42:07"/>
    <x v="1742"/>
    <x v="5"/>
    <x v="21"/>
    <x v="5"/>
    <n v="0.14099999999999999"/>
    <n v="0.28199999999999997"/>
    <n v="0.42299999999999999"/>
    <n v="-3"/>
  </r>
  <r>
    <d v="2025-09-23T13:45:57"/>
    <n v="444836146"/>
    <s v="GOLD#"/>
    <s v="sell"/>
    <s v="0.01"/>
    <n v="3783.21"/>
    <n v="3782.89"/>
    <n v="3781.73"/>
    <s v="2025.09.23 13:51:35"/>
    <n v="3781.64"/>
    <n v="0"/>
    <n v="0"/>
    <n v="1.57"/>
    <x v="1"/>
    <d v="2025-09-23T00:00:00"/>
    <s v="13"/>
    <x v="6"/>
    <s v="Tue"/>
    <d v="2025-09-23T13:45:57"/>
    <x v="1743"/>
    <x v="5"/>
    <x v="21"/>
    <x v="5"/>
    <n v="0.15700000000000003"/>
    <n v="0.31400000000000006"/>
    <n v="0.47099999999999997"/>
    <n v="-3"/>
  </r>
  <r>
    <d v="2025-09-23T13:45:58"/>
    <n v="444836150"/>
    <s v="GOLD#"/>
    <s v="sell"/>
    <s v="0.01"/>
    <n v="3783.18"/>
    <n v="3782.9"/>
    <n v="3781.71"/>
    <s v="2025.09.23 13:51:35"/>
    <n v="3781.64"/>
    <n v="0"/>
    <n v="0"/>
    <n v="1.54"/>
    <x v="1"/>
    <d v="2025-09-23T00:00:00"/>
    <s v="13"/>
    <x v="20"/>
    <s v="Tue"/>
    <d v="2025-09-23T13:45:58"/>
    <x v="1744"/>
    <x v="5"/>
    <x v="21"/>
    <x v="5"/>
    <n v="0.15400000000000003"/>
    <n v="0.30800000000000005"/>
    <n v="0.46199999999999997"/>
    <n v="-3"/>
  </r>
  <r>
    <d v="2025-09-23T13:45:58"/>
    <n v="444836151"/>
    <s v="GOLD#"/>
    <s v="sell"/>
    <s v="0.01"/>
    <n v="3783.17"/>
    <n v="3785.41"/>
    <n v="3781.71"/>
    <s v="2025.09.23 13:51:35"/>
    <n v="3781.64"/>
    <n v="0"/>
    <n v="0"/>
    <n v="1.53"/>
    <x v="1"/>
    <d v="2025-09-23T00:00:00"/>
    <s v="13"/>
    <x v="18"/>
    <s v="Tue"/>
    <d v="2025-09-23T13:45:58"/>
    <x v="1744"/>
    <x v="5"/>
    <x v="21"/>
    <x v="5"/>
    <n v="0.15300000000000002"/>
    <n v="0.30600000000000005"/>
    <n v="0.45899999999999996"/>
    <n v="-3"/>
  </r>
  <r>
    <d v="2025-09-23T13:47:17"/>
    <n v="444836520"/>
    <s v="GOLD#"/>
    <s v="sell"/>
    <s v="0.01"/>
    <n v="3783.48"/>
    <n v="3782.27"/>
    <n v="3779.98"/>
    <s v="2025.09.23 13:54:32"/>
    <n v="3782.31"/>
    <n v="0"/>
    <n v="0"/>
    <n v="1.17"/>
    <x v="1"/>
    <d v="2025-09-23T00:00:00"/>
    <s v="13"/>
    <x v="1"/>
    <s v="Tue"/>
    <d v="2025-09-23T13:47:17"/>
    <x v="1745"/>
    <x v="5"/>
    <x v="21"/>
    <x v="5"/>
    <n v="0.11699999999999999"/>
    <n v="0.23399999999999999"/>
    <n v="0.35099999999999998"/>
    <n v="-3"/>
  </r>
  <r>
    <d v="2025-09-23T13:47:18"/>
    <n v="444836522"/>
    <s v="GOLD#"/>
    <s v="sell"/>
    <s v="0.01"/>
    <n v="3783.48"/>
    <n v="3783.22"/>
    <n v="3780.48"/>
    <s v="2025.09.23 13:49:33"/>
    <n v="3783.22"/>
    <n v="0"/>
    <n v="0"/>
    <n v="0.26"/>
    <x v="1"/>
    <d v="2025-09-23T00:00:00"/>
    <s v="13"/>
    <x v="2"/>
    <s v="Tue"/>
    <d v="2025-09-23T13:47:18"/>
    <x v="1746"/>
    <x v="5"/>
    <x v="21"/>
    <x v="5"/>
    <n v="2.6000000000000002E-2"/>
    <n v="5.2000000000000005E-2"/>
    <n v="7.8E-2"/>
    <n v="-3"/>
  </r>
  <r>
    <d v="2025-09-23T13:47:18"/>
    <n v="444836524"/>
    <s v="GOLD#"/>
    <s v="sell"/>
    <s v="0.01"/>
    <n v="3783.48"/>
    <n v="3783.22"/>
    <n v="3780.48"/>
    <s v="2025.09.23 13:49:33"/>
    <n v="3783.22"/>
    <n v="0"/>
    <n v="0"/>
    <n v="0.26"/>
    <x v="1"/>
    <d v="2025-09-23T00:00:00"/>
    <s v="13"/>
    <x v="0"/>
    <s v="Tue"/>
    <d v="2025-09-23T13:47:18"/>
    <x v="1746"/>
    <x v="5"/>
    <x v="21"/>
    <x v="5"/>
    <n v="2.6000000000000002E-2"/>
    <n v="5.2000000000000005E-2"/>
    <n v="7.8E-2"/>
    <n v="-3"/>
  </r>
  <r>
    <d v="2025-09-23T13:49:37"/>
    <n v="444837649"/>
    <s v="GOLD#"/>
    <s v="sell"/>
    <s v="0.01"/>
    <n v="3782.98"/>
    <n v="3782.03"/>
    <n v="3780.78"/>
    <s v="2025.09.23 13:56:32"/>
    <n v="3782.13"/>
    <n v="0"/>
    <n v="0"/>
    <n v="0.85"/>
    <x v="1"/>
    <d v="2025-09-23T00:00:00"/>
    <s v="13"/>
    <x v="17"/>
    <s v="Tue"/>
    <d v="2025-09-23T13:49:37"/>
    <x v="1747"/>
    <x v="5"/>
    <x v="21"/>
    <x v="5"/>
    <n v="8.5000000000000006E-2"/>
    <n v="0.17"/>
    <n v="0.255"/>
    <n v="-3"/>
  </r>
  <r>
    <d v="2025-09-23T13:49:38"/>
    <n v="444837653"/>
    <s v="GOLD#"/>
    <s v="sell"/>
    <s v="0.01"/>
    <n v="3782.97"/>
    <n v="3782.28"/>
    <n v="3779.98"/>
    <s v="2025.09.23 13:54:32"/>
    <n v="3782.31"/>
    <n v="0"/>
    <n v="0"/>
    <n v="0.66"/>
    <x v="1"/>
    <d v="2025-09-23T00:00:00"/>
    <s v="13"/>
    <x v="2"/>
    <s v="Tue"/>
    <d v="2025-09-23T13:49:38"/>
    <x v="1748"/>
    <x v="5"/>
    <x v="21"/>
    <x v="5"/>
    <n v="6.6000000000000003E-2"/>
    <n v="0.13200000000000001"/>
    <n v="0.19800000000000001"/>
    <n v="-3"/>
  </r>
  <r>
    <d v="2025-09-23T13:49:38"/>
    <n v="444837654"/>
    <s v="GOLD#"/>
    <s v="sell"/>
    <s v="0.01"/>
    <n v="3782.93"/>
    <n v="3782.28"/>
    <n v="3779.98"/>
    <s v="2025.09.23 13:54:32"/>
    <n v="3782.31"/>
    <n v="0"/>
    <n v="0"/>
    <n v="0.62"/>
    <x v="1"/>
    <d v="2025-09-23T00:00:00"/>
    <s v="13"/>
    <x v="0"/>
    <s v="Tue"/>
    <d v="2025-09-23T13:49:38"/>
    <x v="1748"/>
    <x v="5"/>
    <x v="21"/>
    <x v="5"/>
    <n v="6.2E-2"/>
    <n v="0.124"/>
    <n v="0.186"/>
    <n v="-3"/>
  </r>
  <r>
    <d v="2025-09-23T13:53:17"/>
    <n v="444839201"/>
    <s v="GOLD#"/>
    <s v="sell"/>
    <s v="0.01"/>
    <n v="3781.65"/>
    <n v="3784.82"/>
    <n v="3780.32"/>
    <s v="2025.09.23 14:14:13"/>
    <n v="3780.32"/>
    <n v="0"/>
    <n v="0"/>
    <n v="1.33"/>
    <x v="1"/>
    <d v="2025-09-23T00:00:00"/>
    <s v="13"/>
    <x v="20"/>
    <s v="Tue"/>
    <d v="2025-09-23T13:53:17"/>
    <x v="1749"/>
    <x v="5"/>
    <x v="21"/>
    <x v="5"/>
    <n v="0.13300000000000001"/>
    <n v="0.26600000000000001"/>
    <n v="0.39900000000000002"/>
    <n v="-3"/>
  </r>
  <r>
    <d v="2025-09-23T13:53:18"/>
    <n v="444839202"/>
    <s v="GOLD#"/>
    <s v="sell"/>
    <s v="0.01"/>
    <n v="3781.62"/>
    <n v="3783.85"/>
    <n v="3778.65"/>
    <s v="2025.09.23 14:02:30"/>
    <n v="3784.13"/>
    <n v="0"/>
    <n v="0"/>
    <n v="-2.5099999999999998"/>
    <x v="0"/>
    <d v="2025-09-23T00:00:00"/>
    <s v="13"/>
    <x v="19"/>
    <s v="Tue"/>
    <d v="2025-09-23T13:53:18"/>
    <x v="1750"/>
    <x v="5"/>
    <x v="21"/>
    <x v="5"/>
    <n v="-0.251"/>
    <n v="-0.502"/>
    <n v="-0.75299999999999989"/>
    <n v="-3"/>
  </r>
  <r>
    <d v="2025-09-23T13:53:18"/>
    <n v="444839205"/>
    <s v="GOLD#"/>
    <s v="sell"/>
    <s v="0.01"/>
    <n v="3781.67"/>
    <n v="3783.85"/>
    <n v="3780.15"/>
    <s v="2025.09.23 14:02:30"/>
    <n v="3784.13"/>
    <n v="0"/>
    <n v="0"/>
    <n v="-2.46"/>
    <x v="0"/>
    <d v="2025-09-23T00:00:00"/>
    <s v="13"/>
    <x v="18"/>
    <s v="Tue"/>
    <d v="2025-09-23T13:53:18"/>
    <x v="1750"/>
    <x v="5"/>
    <x v="21"/>
    <x v="5"/>
    <n v="-0.246"/>
    <n v="-0.49199999999999999"/>
    <n v="-0.73799999999999999"/>
    <n v="-3"/>
  </r>
  <r>
    <d v="2025-09-23T13:53:18"/>
    <n v="444839207"/>
    <s v="GOLD#"/>
    <s v="sell"/>
    <s v="0.01"/>
    <n v="3781.65"/>
    <n v="3784.65"/>
    <n v="3778.15"/>
    <s v="2025.09.23 14:23:22"/>
    <n v="3784.78"/>
    <n v="0"/>
    <n v="0"/>
    <n v="-3.13"/>
    <x v="0"/>
    <d v="2025-09-23T00:00:00"/>
    <s v="13"/>
    <x v="12"/>
    <s v="Tue"/>
    <d v="2025-09-23T13:53:18"/>
    <x v="1750"/>
    <x v="5"/>
    <x v="21"/>
    <x v="5"/>
    <n v="-0.313"/>
    <n v="-0.626"/>
    <n v="-0.93899999999999995"/>
    <n v="-3"/>
  </r>
  <r>
    <d v="2025-09-23T13:53:18"/>
    <n v="444839208"/>
    <s v="GOLD#"/>
    <s v="sell"/>
    <s v="0.01"/>
    <n v="3781.66"/>
    <n v="3783.15"/>
    <n v="3780.15"/>
    <s v="2025.09.23 13:59:31"/>
    <n v="3783.23"/>
    <n v="0"/>
    <n v="0"/>
    <n v="-1.57"/>
    <x v="0"/>
    <d v="2025-09-23T00:00:00"/>
    <s v="13"/>
    <x v="11"/>
    <s v="Tue"/>
    <d v="2025-09-23T13:53:18"/>
    <x v="1750"/>
    <x v="5"/>
    <x v="21"/>
    <x v="5"/>
    <n v="-0.15700000000000003"/>
    <n v="-0.31400000000000006"/>
    <n v="-0.47099999999999997"/>
    <n v="-3"/>
  </r>
  <r>
    <d v="2025-09-23T13:53:19"/>
    <n v="444839210"/>
    <s v="GOLD#"/>
    <s v="sell"/>
    <s v="0.01"/>
    <n v="3781.66"/>
    <n v="3781.62"/>
    <n v="3780.15"/>
    <s v="2025.09.23 14:14:39"/>
    <n v="3780.13"/>
    <n v="0"/>
    <n v="0"/>
    <n v="1.53"/>
    <x v="1"/>
    <d v="2025-09-23T00:00:00"/>
    <s v="13"/>
    <x v="6"/>
    <s v="Tue"/>
    <d v="2025-09-23T13:53:19"/>
    <x v="1751"/>
    <x v="5"/>
    <x v="21"/>
    <x v="5"/>
    <n v="0.15300000000000002"/>
    <n v="0.30600000000000005"/>
    <n v="0.45899999999999996"/>
    <n v="-3"/>
  </r>
  <r>
    <d v="2025-09-23T13:53:19"/>
    <n v="444839211"/>
    <s v="GOLD#"/>
    <s v="sell"/>
    <s v="0.01"/>
    <n v="3781.66"/>
    <n v="3780.76"/>
    <m/>
    <s v="2025.09.23 14:15:16"/>
    <n v="3780.76"/>
    <n v="0"/>
    <n v="0"/>
    <n v="0.9"/>
    <x v="1"/>
    <d v="2025-09-23T00:00:00"/>
    <s v="13"/>
    <x v="14"/>
    <s v="Tue"/>
    <d v="2025-09-23T13:53:19"/>
    <x v="1751"/>
    <x v="5"/>
    <x v="21"/>
    <x v="5"/>
    <n v="9.0000000000000011E-2"/>
    <n v="0.18000000000000002"/>
    <n v="0.27"/>
    <n v="-3"/>
  </r>
  <r>
    <d v="2025-09-23T13:53:19"/>
    <n v="444839212"/>
    <s v="GOLD#"/>
    <s v="sell"/>
    <s v="0.01"/>
    <n v="3781.49"/>
    <n v="3784.65"/>
    <n v="3780.15"/>
    <s v="2025.09.23 14:14:39"/>
    <n v="3780.13"/>
    <n v="0"/>
    <n v="0"/>
    <n v="1.36"/>
    <x v="1"/>
    <d v="2025-09-23T00:00:00"/>
    <s v="13"/>
    <x v="10"/>
    <s v="Tue"/>
    <d v="2025-09-23T13:53:19"/>
    <x v="1751"/>
    <x v="5"/>
    <x v="21"/>
    <x v="5"/>
    <n v="0.13600000000000001"/>
    <n v="0.27200000000000002"/>
    <n v="0.40800000000000003"/>
    <n v="-3"/>
  </r>
  <r>
    <d v="2025-09-23T13:53:19"/>
    <n v="444839213"/>
    <s v="GOLD#"/>
    <s v="sell"/>
    <s v="0.01"/>
    <n v="3781.49"/>
    <n v="3780.76"/>
    <m/>
    <s v="2025.09.23 14:15:16"/>
    <n v="3780.76"/>
    <n v="0"/>
    <n v="0"/>
    <n v="0.73"/>
    <x v="1"/>
    <d v="2025-09-23T00:00:00"/>
    <s v="13"/>
    <x v="16"/>
    <s v="Tue"/>
    <d v="2025-09-23T13:53:19"/>
    <x v="1751"/>
    <x v="5"/>
    <x v="21"/>
    <x v="5"/>
    <n v="7.2999999999999995E-2"/>
    <n v="0.14599999999999999"/>
    <n v="0.219"/>
    <n v="-3"/>
  </r>
  <r>
    <d v="2025-09-23T13:54:37"/>
    <n v="444839620"/>
    <s v="GOLD#"/>
    <s v="sell"/>
    <s v="0.01"/>
    <n v="3782.23"/>
    <n v="3781.28"/>
    <n v="3778.73"/>
    <s v="2025.09.23 14:17:00"/>
    <n v="3781.29"/>
    <n v="0"/>
    <n v="0"/>
    <n v="0.94"/>
    <x v="1"/>
    <d v="2025-09-23T00:00:00"/>
    <s v="13"/>
    <x v="1"/>
    <s v="Tue"/>
    <d v="2025-09-23T13:54:37"/>
    <x v="1752"/>
    <x v="5"/>
    <x v="21"/>
    <x v="5"/>
    <n v="9.4E-2"/>
    <n v="0.188"/>
    <n v="0.28199999999999997"/>
    <n v="-3"/>
  </r>
  <r>
    <d v="2025-09-23T13:54:38"/>
    <n v="444839622"/>
    <s v="GOLD#"/>
    <s v="sell"/>
    <s v="0.01"/>
    <n v="3782.23"/>
    <n v="3781.28"/>
    <n v="3779.23"/>
    <s v="2025.09.23 14:17:00"/>
    <n v="3781.29"/>
    <n v="0"/>
    <n v="0"/>
    <n v="0.94"/>
    <x v="1"/>
    <d v="2025-09-23T00:00:00"/>
    <s v="13"/>
    <x v="2"/>
    <s v="Tue"/>
    <d v="2025-09-23T13:54:38"/>
    <x v="1753"/>
    <x v="5"/>
    <x v="21"/>
    <x v="5"/>
    <n v="9.4E-2"/>
    <n v="0.188"/>
    <n v="0.28199999999999997"/>
    <n v="-3"/>
  </r>
  <r>
    <d v="2025-09-23T13:54:38"/>
    <n v="444839623"/>
    <s v="GOLD#"/>
    <s v="sell"/>
    <s v="0.01"/>
    <n v="3782.23"/>
    <n v="3781.29"/>
    <n v="3779.23"/>
    <s v="2025.09.23 14:17:00"/>
    <n v="3781.29"/>
    <n v="0"/>
    <n v="0"/>
    <n v="0.94"/>
    <x v="1"/>
    <d v="2025-09-23T00:00:00"/>
    <s v="13"/>
    <x v="0"/>
    <s v="Tue"/>
    <d v="2025-09-23T13:54:38"/>
    <x v="1753"/>
    <x v="5"/>
    <x v="21"/>
    <x v="5"/>
    <n v="9.4E-2"/>
    <n v="0.188"/>
    <n v="0.28199999999999997"/>
    <n v="-3"/>
  </r>
  <r>
    <d v="2025-09-23T13:56:37"/>
    <n v="444840006"/>
    <s v="GOLD#"/>
    <s v="sell"/>
    <s v="0.01"/>
    <n v="3781.66"/>
    <n v="3784.66"/>
    <n v="3779.46"/>
    <s v="2025.09.23 14:23:22"/>
    <n v="3784.78"/>
    <n v="0"/>
    <n v="0"/>
    <n v="-3.12"/>
    <x v="0"/>
    <d v="2025-09-23T00:00:00"/>
    <s v="13"/>
    <x v="17"/>
    <s v="Tue"/>
    <d v="2025-09-23T13:56:37"/>
    <x v="1754"/>
    <x v="5"/>
    <x v="21"/>
    <x v="5"/>
    <n v="-0.31200000000000006"/>
    <n v="-0.62400000000000011"/>
    <n v="-0.93599999999999994"/>
    <n v="-3"/>
  </r>
  <r>
    <d v="2025-09-23T13:57:37"/>
    <n v="444840168"/>
    <s v="GOLD#"/>
    <s v="buy"/>
    <s v="0.01"/>
    <n v="3782.77"/>
    <n v="3779.71"/>
    <n v="3788.71"/>
    <s v="2025.09.23 14:14:48"/>
    <n v="3779.71"/>
    <n v="0"/>
    <n v="0"/>
    <n v="-3.06"/>
    <x v="0"/>
    <d v="2025-09-23T00:00:00"/>
    <s v="13"/>
    <x v="22"/>
    <s v="Tue"/>
    <d v="2025-09-23T13:57:37"/>
    <x v="1755"/>
    <x v="5"/>
    <x v="21"/>
    <x v="5"/>
    <n v="-0.30600000000000005"/>
    <n v="-0.6120000000000001"/>
    <n v="-0.91799999999999993"/>
    <n v="-3"/>
  </r>
  <r>
    <d v="2025-09-23T14:00:27"/>
    <n v="444840709"/>
    <s v="GOLD#"/>
    <s v="buy"/>
    <s v="0.01"/>
    <n v="3783.55"/>
    <n v="3780.49"/>
    <n v="3801.49"/>
    <s v="2025.09.23 14:12:45"/>
    <n v="3780.47"/>
    <n v="0"/>
    <n v="0"/>
    <n v="-3.08"/>
    <x v="0"/>
    <d v="2025-09-23T00:00:00"/>
    <s v="14"/>
    <x v="26"/>
    <s v="Tue"/>
    <d v="2025-09-23T14:00:27"/>
    <x v="1756"/>
    <x v="5"/>
    <x v="22"/>
    <x v="5"/>
    <n v="-0.30800000000000005"/>
    <n v="-0.6160000000000001"/>
    <n v="-0.92399999999999993"/>
    <n v="-3"/>
  </r>
  <r>
    <d v="2025-09-23T14:00:27"/>
    <n v="444840710"/>
    <s v="GOLD#"/>
    <s v="buy"/>
    <s v="0.01"/>
    <n v="3783.56"/>
    <n v="3780.55"/>
    <n v="3789.55"/>
    <s v="2025.09.23 14:12:44"/>
    <n v="3780.55"/>
    <n v="0"/>
    <n v="0"/>
    <n v="-3.01"/>
    <x v="0"/>
    <d v="2025-09-23T00:00:00"/>
    <s v="14"/>
    <x v="25"/>
    <s v="Tue"/>
    <d v="2025-09-23T14:00:27"/>
    <x v="1756"/>
    <x v="5"/>
    <x v="22"/>
    <x v="5"/>
    <n v="-0.30099999999999999"/>
    <n v="-0.60199999999999998"/>
    <n v="-0.90299999999999991"/>
    <n v="-3"/>
  </r>
  <r>
    <d v="2025-09-23T14:07:57"/>
    <n v="444842706"/>
    <s v="GOLD#"/>
    <s v="buy"/>
    <s v="0.01"/>
    <n v="3783.79"/>
    <n v="3780.79"/>
    <n v="3788.29"/>
    <s v="2025.09.23 14:12:44"/>
    <n v="3780.78"/>
    <n v="0"/>
    <n v="0"/>
    <n v="-3.01"/>
    <x v="0"/>
    <d v="2025-09-23T00:00:00"/>
    <s v="14"/>
    <x v="3"/>
    <s v="Tue"/>
    <d v="2025-09-23T14:07:57"/>
    <x v="1757"/>
    <x v="5"/>
    <x v="22"/>
    <x v="5"/>
    <n v="-0.30099999999999999"/>
    <n v="-0.60199999999999998"/>
    <n v="-0.90299999999999991"/>
    <n v="-3"/>
  </r>
  <r>
    <d v="2025-09-23T14:07:58"/>
    <n v="444842708"/>
    <s v="GOLD#"/>
    <s v="buy"/>
    <s v="0.01"/>
    <n v="3783.79"/>
    <n v="3780.79"/>
    <n v="3788.29"/>
    <s v="2025.09.23 14:12:44"/>
    <n v="3780.78"/>
    <n v="0"/>
    <n v="0"/>
    <n v="-3.01"/>
    <x v="0"/>
    <d v="2025-09-23T00:00:00"/>
    <s v="14"/>
    <x v="21"/>
    <s v="Tue"/>
    <d v="2025-09-23T14:07:58"/>
    <x v="1758"/>
    <x v="5"/>
    <x v="22"/>
    <x v="5"/>
    <n v="-0.30099999999999999"/>
    <n v="-0.60199999999999998"/>
    <n v="-0.90299999999999991"/>
    <n v="-3"/>
  </r>
  <r>
    <d v="2025-09-23T14:15:17"/>
    <n v="444845625"/>
    <s v="GOLD#"/>
    <s v="sell"/>
    <s v="0.01"/>
    <n v="3780.58"/>
    <n v="3783.58"/>
    <m/>
    <s v="2025.09.23 14:22:53"/>
    <n v="3783.71"/>
    <n v="0"/>
    <n v="0"/>
    <n v="-3.13"/>
    <x v="0"/>
    <d v="2025-09-23T00:00:00"/>
    <s v="14"/>
    <x v="14"/>
    <s v="Tue"/>
    <d v="2025-09-23T14:15:17"/>
    <x v="1759"/>
    <x v="5"/>
    <x v="22"/>
    <x v="5"/>
    <n v="-0.313"/>
    <n v="-0.626"/>
    <n v="-0.93899999999999995"/>
    <n v="-3"/>
  </r>
  <r>
    <d v="2025-09-23T14:15:18"/>
    <n v="444845627"/>
    <s v="GOLD#"/>
    <s v="sell"/>
    <s v="0.01"/>
    <n v="3780.58"/>
    <n v="3783.58"/>
    <m/>
    <s v="2025.09.23 14:22:53"/>
    <n v="3783.71"/>
    <n v="0"/>
    <n v="0"/>
    <n v="-3.13"/>
    <x v="0"/>
    <d v="2025-09-23T00:00:00"/>
    <s v="14"/>
    <x v="16"/>
    <s v="Tue"/>
    <d v="2025-09-23T14:15:18"/>
    <x v="1760"/>
    <x v="5"/>
    <x v="22"/>
    <x v="5"/>
    <n v="-0.313"/>
    <n v="-0.626"/>
    <n v="-0.93899999999999995"/>
    <n v="-3"/>
  </r>
  <r>
    <d v="2025-09-23T14:17:57"/>
    <n v="444846724"/>
    <s v="GOLD#"/>
    <s v="buy"/>
    <s v="0.01"/>
    <n v="3782.88"/>
    <n v="3782.89"/>
    <n v="3787.38"/>
    <s v="2025.09.23 14:28:07"/>
    <n v="3787.47"/>
    <n v="0"/>
    <n v="0"/>
    <n v="4.59"/>
    <x v="1"/>
    <d v="2025-09-23T00:00:00"/>
    <s v="14"/>
    <x v="3"/>
    <s v="Tue"/>
    <d v="2025-09-23T14:17:57"/>
    <x v="1761"/>
    <x v="5"/>
    <x v="22"/>
    <x v="5"/>
    <n v="0.45900000000000002"/>
    <n v="0.91800000000000004"/>
    <n v="1.377"/>
    <n v="4.59"/>
  </r>
  <r>
    <d v="2025-09-23T14:17:58"/>
    <n v="444846726"/>
    <s v="GOLD#"/>
    <s v="buy"/>
    <s v="0.01"/>
    <n v="3782.87"/>
    <n v="3782.88"/>
    <n v="3787.38"/>
    <s v="2025.09.23 14:28:07"/>
    <n v="3787.47"/>
    <n v="0"/>
    <n v="0"/>
    <n v="4.5999999999999996"/>
    <x v="1"/>
    <d v="2025-09-23T00:00:00"/>
    <s v="14"/>
    <x v="21"/>
    <s v="Tue"/>
    <d v="2025-09-23T14:17:58"/>
    <x v="1762"/>
    <x v="5"/>
    <x v="22"/>
    <x v="5"/>
    <n v="0.45999999999999996"/>
    <n v="0.91999999999999993"/>
    <n v="1.38"/>
    <n v="4.5999999999999996"/>
  </r>
  <r>
    <d v="2025-09-23T14:25:27"/>
    <n v="444849627"/>
    <s v="GOLD#"/>
    <s v="buy"/>
    <s v="0.01"/>
    <n v="3785.21"/>
    <n v="3787.54"/>
    <m/>
    <s v="2025.09.23 14:30:18"/>
    <n v="3787.5"/>
    <n v="0"/>
    <n v="0"/>
    <n v="2.29"/>
    <x v="1"/>
    <d v="2025-09-23T00:00:00"/>
    <s v="14"/>
    <x v="15"/>
    <s v="Tue"/>
    <d v="2025-09-23T14:25:27"/>
    <x v="1763"/>
    <x v="5"/>
    <x v="22"/>
    <x v="5"/>
    <n v="0.22900000000000001"/>
    <n v="0.45800000000000002"/>
    <n v="0.68699999999999994"/>
    <n v="-3"/>
  </r>
  <r>
    <d v="2025-09-23T14:25:28"/>
    <n v="444849630"/>
    <s v="GOLD#"/>
    <s v="buy"/>
    <s v="0.01"/>
    <n v="3785.07"/>
    <n v="3787.48"/>
    <m/>
    <s v="2025.09.23 14:30:18"/>
    <n v="3787.48"/>
    <n v="0"/>
    <n v="0"/>
    <n v="2.41"/>
    <x v="1"/>
    <d v="2025-09-23T00:00:00"/>
    <s v="14"/>
    <x v="16"/>
    <s v="Tue"/>
    <d v="2025-09-23T14:25:28"/>
    <x v="1764"/>
    <x v="5"/>
    <x v="22"/>
    <x v="5"/>
    <n v="0.24100000000000002"/>
    <n v="0.48200000000000004"/>
    <n v="0.72299999999999998"/>
    <n v="-3"/>
  </r>
  <r>
    <d v="2025-09-23T14:25:28"/>
    <n v="444849632"/>
    <s v="GOLD#"/>
    <s v="buy"/>
    <s v="0.01"/>
    <n v="3785.11"/>
    <n v="3787.57"/>
    <m/>
    <s v="2025.09.23 14:30:18"/>
    <n v="3787.5"/>
    <n v="0"/>
    <n v="0"/>
    <n v="2.39"/>
    <x v="1"/>
    <d v="2025-09-23T00:00:00"/>
    <s v="14"/>
    <x v="14"/>
    <s v="Tue"/>
    <d v="2025-09-23T14:25:28"/>
    <x v="1764"/>
    <x v="5"/>
    <x v="22"/>
    <x v="5"/>
    <n v="0.23900000000000002"/>
    <n v="0.47800000000000004"/>
    <n v="0.71699999999999997"/>
    <n v="-3"/>
  </r>
  <r>
    <d v="2025-09-23T14:30:37"/>
    <n v="444852447"/>
    <s v="GOLD#"/>
    <s v="buy"/>
    <s v="0.01"/>
    <n v="3787.49"/>
    <n v="3784.5"/>
    <m/>
    <s v="2025.09.23 14:33:14"/>
    <n v="3784.45"/>
    <n v="0"/>
    <n v="0"/>
    <n v="-3.04"/>
    <x v="0"/>
    <d v="2025-09-23T00:00:00"/>
    <s v="14"/>
    <x v="15"/>
    <s v="Tue"/>
    <d v="2025-09-23T14:30:37"/>
    <x v="1765"/>
    <x v="5"/>
    <x v="22"/>
    <x v="5"/>
    <n v="-0.30400000000000005"/>
    <n v="-0.6080000000000001"/>
    <n v="-0.91199999999999992"/>
    <n v="-3"/>
  </r>
  <r>
    <d v="2025-09-23T14:30:38"/>
    <n v="444852448"/>
    <s v="GOLD#"/>
    <s v="buy"/>
    <s v="0.01"/>
    <n v="3787.46"/>
    <n v="3784.49"/>
    <m/>
    <s v="2025.09.23 14:33:14"/>
    <n v="3784.45"/>
    <n v="0"/>
    <n v="0"/>
    <n v="-3.01"/>
    <x v="0"/>
    <d v="2025-09-23T00:00:00"/>
    <s v="14"/>
    <x v="14"/>
    <s v="Tue"/>
    <d v="2025-09-23T14:30:38"/>
    <x v="1766"/>
    <x v="5"/>
    <x v="22"/>
    <x v="5"/>
    <n v="-0.30099999999999999"/>
    <n v="-0.60199999999999998"/>
    <n v="-0.90299999999999991"/>
    <n v="-3"/>
  </r>
  <r>
    <d v="2025-09-23T14:30:38"/>
    <n v="444852450"/>
    <s v="GOLD#"/>
    <s v="buy"/>
    <s v="0.01"/>
    <n v="3787.47"/>
    <n v="3784.49"/>
    <m/>
    <s v="2025.09.23 14:33:14"/>
    <n v="3784.45"/>
    <n v="0"/>
    <n v="0"/>
    <n v="-3.02"/>
    <x v="0"/>
    <d v="2025-09-23T00:00:00"/>
    <s v="14"/>
    <x v="16"/>
    <s v="Tue"/>
    <d v="2025-09-23T14:30:38"/>
    <x v="1766"/>
    <x v="5"/>
    <x v="22"/>
    <x v="5"/>
    <n v="-0.30200000000000005"/>
    <n v="-0.60400000000000009"/>
    <n v="-0.90599999999999992"/>
    <n v="-3"/>
  </r>
  <r>
    <d v="2025-09-23T14:31:47"/>
    <n v="444852777"/>
    <s v="GOLD#"/>
    <s v="buy"/>
    <s v="0.01"/>
    <n v="3787.3"/>
    <n v="3784.29"/>
    <n v="3790.79"/>
    <s v="2025.09.23 14:33:19"/>
    <n v="3784.25"/>
    <n v="0"/>
    <n v="0"/>
    <n v="-3.05"/>
    <x v="0"/>
    <d v="2025-09-23T00:00:00"/>
    <s v="14"/>
    <x v="1"/>
    <s v="Tue"/>
    <d v="2025-09-23T14:31:47"/>
    <x v="1767"/>
    <x v="5"/>
    <x v="22"/>
    <x v="5"/>
    <n v="-0.30499999999999999"/>
    <n v="-0.61"/>
    <n v="-0.91499999999999992"/>
    <n v="-3"/>
  </r>
  <r>
    <d v="2025-09-23T14:31:47"/>
    <n v="444852780"/>
    <s v="GOLD#"/>
    <s v="buy"/>
    <s v="0.01"/>
    <n v="3787.29"/>
    <n v="3784.3"/>
    <n v="3790.8"/>
    <s v="2025.09.23 14:33:19"/>
    <n v="3784.25"/>
    <n v="0"/>
    <n v="0"/>
    <n v="-3.04"/>
    <x v="0"/>
    <d v="2025-09-23T00:00:00"/>
    <s v="14"/>
    <x v="12"/>
    <s v="Tue"/>
    <d v="2025-09-23T14:31:47"/>
    <x v="1767"/>
    <x v="5"/>
    <x v="22"/>
    <x v="5"/>
    <n v="-0.30400000000000005"/>
    <n v="-0.6080000000000001"/>
    <n v="-0.91199999999999992"/>
    <n v="-3"/>
  </r>
  <r>
    <d v="2025-09-23T14:31:48"/>
    <n v="444852785"/>
    <s v="GOLD#"/>
    <s v="buy"/>
    <s v="0.01"/>
    <n v="3787.29"/>
    <n v="3784.3"/>
    <n v="3789.5"/>
    <s v="2025.09.23 14:33:19"/>
    <n v="3784.25"/>
    <n v="0"/>
    <n v="0"/>
    <n v="-3.04"/>
    <x v="0"/>
    <d v="2025-09-23T00:00:00"/>
    <s v="14"/>
    <x v="17"/>
    <s v="Tue"/>
    <d v="2025-09-23T14:31:48"/>
    <x v="1768"/>
    <x v="5"/>
    <x v="22"/>
    <x v="5"/>
    <n v="-0.30400000000000005"/>
    <n v="-0.6080000000000001"/>
    <n v="-0.91199999999999992"/>
    <n v="-3"/>
  </r>
  <r>
    <d v="2025-09-23T14:31:48"/>
    <n v="444852788"/>
    <s v="GOLD#"/>
    <s v="buy"/>
    <s v="0.01"/>
    <n v="3787.3"/>
    <n v="3784.8"/>
    <n v="3790.3"/>
    <s v="2025.09.23 14:33:13"/>
    <n v="3784.79"/>
    <n v="0"/>
    <n v="0"/>
    <n v="-2.5099999999999998"/>
    <x v="0"/>
    <d v="2025-09-23T00:00:00"/>
    <s v="14"/>
    <x v="2"/>
    <s v="Tue"/>
    <d v="2025-09-23T14:31:48"/>
    <x v="1768"/>
    <x v="5"/>
    <x v="22"/>
    <x v="5"/>
    <n v="-0.251"/>
    <n v="-0.502"/>
    <n v="-0.75299999999999989"/>
    <n v="-3"/>
  </r>
  <r>
    <d v="2025-09-23T14:31:48"/>
    <n v="444852791"/>
    <s v="GOLD#"/>
    <s v="buy"/>
    <s v="0.01"/>
    <n v="3787.3"/>
    <n v="3784.3"/>
    <n v="3788.8"/>
    <s v="2025.09.23 14:33:19"/>
    <n v="3784.25"/>
    <n v="0"/>
    <n v="0"/>
    <n v="-3.05"/>
    <x v="0"/>
    <d v="2025-09-23T00:00:00"/>
    <s v="14"/>
    <x v="6"/>
    <s v="Tue"/>
    <d v="2025-09-23T14:31:48"/>
    <x v="1768"/>
    <x v="5"/>
    <x v="22"/>
    <x v="5"/>
    <n v="-0.30499999999999999"/>
    <n v="-0.61"/>
    <n v="-0.91499999999999992"/>
    <n v="-3"/>
  </r>
  <r>
    <d v="2025-09-23T14:31:48"/>
    <n v="444852792"/>
    <s v="GOLD#"/>
    <s v="buy"/>
    <s v="0.01"/>
    <n v="3787.3"/>
    <n v="3785.8"/>
    <n v="3788.8"/>
    <s v="2025.09.23 14:33:08"/>
    <n v="3785.58"/>
    <n v="0"/>
    <n v="0"/>
    <n v="-1.72"/>
    <x v="0"/>
    <d v="2025-09-23T00:00:00"/>
    <s v="14"/>
    <x v="11"/>
    <s v="Tue"/>
    <d v="2025-09-23T14:31:48"/>
    <x v="1768"/>
    <x v="5"/>
    <x v="22"/>
    <x v="5"/>
    <n v="-0.17200000000000001"/>
    <n v="-0.34400000000000003"/>
    <n v="-0.51600000000000001"/>
    <n v="-3"/>
  </r>
  <r>
    <d v="2025-09-23T14:31:49"/>
    <n v="444852793"/>
    <s v="GOLD#"/>
    <s v="buy"/>
    <s v="0.01"/>
    <n v="3787.3"/>
    <n v="3785.1"/>
    <n v="3788.8"/>
    <s v="2025.09.23 14:33:09"/>
    <n v="3784.99"/>
    <n v="0"/>
    <n v="0"/>
    <n v="-2.31"/>
    <x v="0"/>
    <d v="2025-09-23T00:00:00"/>
    <s v="14"/>
    <x v="18"/>
    <s v="Tue"/>
    <d v="2025-09-23T14:31:49"/>
    <x v="1769"/>
    <x v="5"/>
    <x v="22"/>
    <x v="5"/>
    <n v="-0.23100000000000001"/>
    <n v="-0.46200000000000002"/>
    <n v="-0.69299999999999995"/>
    <n v="-3"/>
  </r>
  <r>
    <d v="2025-09-23T14:31:49"/>
    <n v="444852794"/>
    <s v="GOLD#"/>
    <s v="buy"/>
    <s v="0.01"/>
    <n v="3787.34"/>
    <n v="3784.3"/>
    <n v="3788.8"/>
    <s v="2025.09.23 14:33:19"/>
    <n v="3784.25"/>
    <n v="0"/>
    <n v="0"/>
    <n v="-3.09"/>
    <x v="0"/>
    <d v="2025-09-23T00:00:00"/>
    <s v="14"/>
    <x v="10"/>
    <s v="Tue"/>
    <d v="2025-09-23T14:31:49"/>
    <x v="1769"/>
    <x v="5"/>
    <x v="22"/>
    <x v="5"/>
    <n v="-0.309"/>
    <n v="-0.61799999999999999"/>
    <n v="-0.92699999999999994"/>
    <n v="-3"/>
  </r>
  <r>
    <d v="2025-09-23T14:31:49"/>
    <n v="444852797"/>
    <s v="GOLD#"/>
    <s v="buy"/>
    <s v="0.01"/>
    <n v="3787.32"/>
    <n v="3785.1"/>
    <n v="3790.3"/>
    <s v="2025.09.23 14:33:09"/>
    <n v="3784.99"/>
    <n v="0"/>
    <n v="0"/>
    <n v="-2.33"/>
    <x v="0"/>
    <d v="2025-09-23T00:00:00"/>
    <s v="14"/>
    <x v="19"/>
    <s v="Tue"/>
    <d v="2025-09-23T14:31:49"/>
    <x v="1769"/>
    <x v="5"/>
    <x v="22"/>
    <x v="5"/>
    <n v="-0.23300000000000001"/>
    <n v="-0.46600000000000003"/>
    <n v="-0.69899999999999995"/>
    <n v="-3"/>
  </r>
  <r>
    <d v="2025-09-23T14:31:49"/>
    <n v="444852798"/>
    <s v="GOLD#"/>
    <s v="buy"/>
    <s v="0.01"/>
    <n v="3787.32"/>
    <n v="3784.3"/>
    <n v="3788.8"/>
    <s v="2025.09.23 14:33:19"/>
    <n v="3784.25"/>
    <n v="0"/>
    <n v="0"/>
    <n v="-3.07"/>
    <x v="0"/>
    <d v="2025-09-23T00:00:00"/>
    <s v="14"/>
    <x v="20"/>
    <s v="Tue"/>
    <d v="2025-09-23T14:31:49"/>
    <x v="1769"/>
    <x v="5"/>
    <x v="22"/>
    <x v="5"/>
    <n v="-0.307"/>
    <n v="-0.61399999999999999"/>
    <n v="-0.92099999999999993"/>
    <n v="-3"/>
  </r>
  <r>
    <d v="2025-09-23T14:31:50"/>
    <n v="444852799"/>
    <s v="GOLD#"/>
    <s v="buy"/>
    <s v="0.01"/>
    <n v="3787.35"/>
    <n v="3784.3"/>
    <n v="3790.3"/>
    <s v="2025.09.23 14:33:19"/>
    <n v="3784.25"/>
    <n v="0"/>
    <n v="0"/>
    <n v="-3.1"/>
    <x v="0"/>
    <d v="2025-09-23T00:00:00"/>
    <s v="14"/>
    <x v="0"/>
    <s v="Tue"/>
    <d v="2025-09-23T14:31:50"/>
    <x v="1770"/>
    <x v="5"/>
    <x v="22"/>
    <x v="5"/>
    <n v="-0.31000000000000005"/>
    <n v="-0.62000000000000011"/>
    <n v="-0.92999999999999994"/>
    <n v="-3"/>
  </r>
  <r>
    <d v="2025-09-23T14:33:17"/>
    <n v="444853393"/>
    <s v="GOLD#"/>
    <s v="buy"/>
    <s v="0.01"/>
    <n v="3784.7"/>
    <n v="3781.8"/>
    <n v="3790.8"/>
    <s v="2025.09.23 14:48:43"/>
    <n v="3781.75"/>
    <n v="0"/>
    <n v="0"/>
    <n v="-2.95"/>
    <x v="0"/>
    <d v="2025-09-23T00:00:00"/>
    <s v="14"/>
    <x v="22"/>
    <s v="Tue"/>
    <d v="2025-09-23T14:33:17"/>
    <x v="1771"/>
    <x v="5"/>
    <x v="22"/>
    <x v="5"/>
    <n v="-0.29500000000000004"/>
    <n v="-0.59000000000000008"/>
    <n v="-0.88500000000000001"/>
    <n v="-3"/>
  </r>
  <r>
    <d v="2025-09-23T14:33:17"/>
    <n v="444853395"/>
    <s v="GOLD#"/>
    <s v="buy"/>
    <s v="0.01"/>
    <n v="3784.67"/>
    <n v="3781.7"/>
    <n v="3802.7"/>
    <s v="2025.09.23 14:49:38"/>
    <n v="3781.69"/>
    <n v="0"/>
    <n v="0"/>
    <n v="-2.98"/>
    <x v="0"/>
    <d v="2025-09-23T00:00:00"/>
    <s v="14"/>
    <x v="26"/>
    <s v="Tue"/>
    <d v="2025-09-23T14:33:17"/>
    <x v="1771"/>
    <x v="5"/>
    <x v="22"/>
    <x v="5"/>
    <n v="-0.29799999999999999"/>
    <n v="-0.59599999999999997"/>
    <n v="-0.89400000000000002"/>
    <n v="-3"/>
  </r>
  <r>
    <d v="2025-09-23T14:33:18"/>
    <n v="444853398"/>
    <s v="GOLD#"/>
    <s v="buy"/>
    <s v="0.01"/>
    <n v="3784.67"/>
    <n v="3781.7"/>
    <n v="3790.7"/>
    <s v="2025.09.23 14:49:38"/>
    <n v="3781.69"/>
    <n v="0"/>
    <n v="0"/>
    <n v="-2.98"/>
    <x v="0"/>
    <d v="2025-09-23T00:00:00"/>
    <s v="14"/>
    <x v="25"/>
    <s v="Tue"/>
    <d v="2025-09-23T14:33:18"/>
    <x v="1772"/>
    <x v="5"/>
    <x v="22"/>
    <x v="5"/>
    <n v="-0.29799999999999999"/>
    <n v="-0.59599999999999997"/>
    <n v="-0.89400000000000002"/>
    <n v="-3"/>
  </r>
  <r>
    <d v="2025-09-23T14:33:58"/>
    <n v="444853909"/>
    <s v="GOLD#"/>
    <s v="buy"/>
    <s v="0.01"/>
    <n v="3784.47"/>
    <n v="3781.47"/>
    <n v="3788.97"/>
    <s v="2025.09.23 14:50:57"/>
    <n v="3781.46"/>
    <n v="0"/>
    <n v="0"/>
    <n v="-3.01"/>
    <x v="0"/>
    <d v="2025-09-23T00:00:00"/>
    <s v="14"/>
    <x v="3"/>
    <s v="Tue"/>
    <d v="2025-09-23T14:33:58"/>
    <x v="1773"/>
    <x v="5"/>
    <x v="22"/>
    <x v="5"/>
    <n v="-0.30099999999999999"/>
    <n v="-0.60199999999999998"/>
    <n v="-0.90299999999999991"/>
    <n v="-3"/>
  </r>
  <r>
    <d v="2025-09-23T14:33:58"/>
    <n v="444853912"/>
    <s v="GOLD#"/>
    <s v="buy"/>
    <s v="0.01"/>
    <n v="3784.47"/>
    <n v="3781.47"/>
    <n v="3788.97"/>
    <s v="2025.09.23 14:50:57"/>
    <n v="3781.46"/>
    <n v="0"/>
    <n v="0"/>
    <n v="-3.01"/>
    <x v="0"/>
    <d v="2025-09-23T00:00:00"/>
    <s v="14"/>
    <x v="21"/>
    <s v="Tue"/>
    <d v="2025-09-23T14:33:58"/>
    <x v="1773"/>
    <x v="5"/>
    <x v="22"/>
    <x v="5"/>
    <n v="-0.30099999999999999"/>
    <n v="-0.60199999999999998"/>
    <n v="-0.90299999999999991"/>
    <n v="-3"/>
  </r>
  <r>
    <d v="2025-09-23T14:38:37"/>
    <n v="444855767"/>
    <s v="GOLD#"/>
    <s v="sell"/>
    <s v="0.01"/>
    <n v="3783.67"/>
    <n v="3780.98"/>
    <m/>
    <s v="2025.09.23 15:09:21"/>
    <n v="3780.98"/>
    <n v="0"/>
    <n v="0"/>
    <n v="2.69"/>
    <x v="1"/>
    <d v="2025-09-23T00:00:00"/>
    <s v="14"/>
    <x v="15"/>
    <s v="Tue"/>
    <d v="2025-09-23T14:38:37"/>
    <x v="1774"/>
    <x v="5"/>
    <x v="22"/>
    <x v="5"/>
    <n v="0.26900000000000002"/>
    <n v="0.53800000000000003"/>
    <n v="0.80699999999999994"/>
    <n v="-3"/>
  </r>
  <r>
    <d v="2025-09-23T14:38:37"/>
    <n v="444855770"/>
    <s v="GOLD#"/>
    <s v="sell"/>
    <s v="0.01"/>
    <n v="3783.59"/>
    <n v="3782.48"/>
    <m/>
    <s v="2025.09.23 14:50:00"/>
    <n v="3782.55"/>
    <n v="0"/>
    <n v="0"/>
    <n v="1.04"/>
    <x v="1"/>
    <d v="2025-09-23T00:00:00"/>
    <s v="14"/>
    <x v="14"/>
    <s v="Tue"/>
    <d v="2025-09-23T14:38:37"/>
    <x v="1774"/>
    <x v="5"/>
    <x v="22"/>
    <x v="5"/>
    <n v="0.10400000000000001"/>
    <n v="0.20800000000000002"/>
    <n v="0.312"/>
    <n v="-3"/>
  </r>
  <r>
    <d v="2025-09-23T14:43:27"/>
    <n v="444857672"/>
    <s v="GOLD#"/>
    <s v="sell"/>
    <s v="0.01"/>
    <n v="3782.91"/>
    <n v="3781.28"/>
    <m/>
    <s v="2025.09.23 14:52:22"/>
    <n v="3781.38"/>
    <n v="0"/>
    <n v="0"/>
    <n v="1.53"/>
    <x v="1"/>
    <d v="2025-09-23T00:00:00"/>
    <s v="14"/>
    <x v="16"/>
    <s v="Tue"/>
    <d v="2025-09-23T14:43:27"/>
    <x v="1775"/>
    <x v="5"/>
    <x v="22"/>
    <x v="5"/>
    <n v="0.15300000000000002"/>
    <n v="0.30600000000000005"/>
    <n v="0.45899999999999996"/>
    <n v="-3"/>
  </r>
  <r>
    <d v="2025-09-23T14:44:37"/>
    <n v="444857943"/>
    <s v="GOLD#"/>
    <s v="sell"/>
    <s v="0.01"/>
    <n v="3783.2"/>
    <n v="3786.2"/>
    <n v="3781"/>
    <s v="2025.09.23 14:51:05"/>
    <n v="3781"/>
    <n v="0"/>
    <n v="0"/>
    <n v="2.2000000000000002"/>
    <x v="1"/>
    <d v="2025-09-23T00:00:00"/>
    <s v="14"/>
    <x v="17"/>
    <s v="Tue"/>
    <d v="2025-09-23T14:44:37"/>
    <x v="1776"/>
    <x v="5"/>
    <x v="22"/>
    <x v="5"/>
    <n v="0.22000000000000003"/>
    <n v="0.44000000000000006"/>
    <n v="0.66"/>
    <n v="-3"/>
  </r>
  <r>
    <d v="2025-09-23T14:44:37"/>
    <n v="444857944"/>
    <s v="GOLD#"/>
    <s v="sell"/>
    <s v="0.01"/>
    <n v="3783.24"/>
    <n v="3782.01"/>
    <n v="3780.2"/>
    <s v="2025.09.23 14:52:27"/>
    <n v="3782.03"/>
    <n v="0"/>
    <n v="0"/>
    <n v="1.21"/>
    <x v="1"/>
    <d v="2025-09-23T00:00:00"/>
    <s v="14"/>
    <x v="2"/>
    <s v="Tue"/>
    <d v="2025-09-23T14:44:37"/>
    <x v="1776"/>
    <x v="5"/>
    <x v="22"/>
    <x v="5"/>
    <n v="0.121"/>
    <n v="0.24199999999999999"/>
    <n v="0.36299999999999999"/>
    <n v="-3"/>
  </r>
  <r>
    <d v="2025-09-23T14:44:38"/>
    <n v="444857945"/>
    <s v="GOLD#"/>
    <s v="sell"/>
    <s v="0.01"/>
    <n v="3783.21"/>
    <n v="3782.01"/>
    <n v="3779.7"/>
    <s v="2025.09.23 14:52:27"/>
    <n v="3782.03"/>
    <n v="0"/>
    <n v="0"/>
    <n v="1.18"/>
    <x v="1"/>
    <d v="2025-09-23T00:00:00"/>
    <s v="14"/>
    <x v="1"/>
    <s v="Tue"/>
    <d v="2025-09-23T14:44:38"/>
    <x v="1777"/>
    <x v="5"/>
    <x v="22"/>
    <x v="5"/>
    <n v="0.11799999999999999"/>
    <n v="0.23599999999999999"/>
    <n v="0.35399999999999998"/>
    <n v="-3"/>
  </r>
  <r>
    <d v="2025-09-23T14:44:38"/>
    <n v="444857947"/>
    <s v="GOLD#"/>
    <s v="sell"/>
    <s v="0.01"/>
    <n v="3783.21"/>
    <n v="3782"/>
    <n v="3780.2"/>
    <s v="2025.09.23 14:52:27"/>
    <n v="3782"/>
    <n v="0"/>
    <n v="0"/>
    <n v="1.21"/>
    <x v="1"/>
    <d v="2025-09-23T00:00:00"/>
    <s v="14"/>
    <x v="19"/>
    <s v="Tue"/>
    <d v="2025-09-23T14:44:38"/>
    <x v="1777"/>
    <x v="5"/>
    <x v="22"/>
    <x v="5"/>
    <n v="0.121"/>
    <n v="0.24199999999999999"/>
    <n v="0.36299999999999999"/>
    <n v="-3"/>
  </r>
  <r>
    <d v="2025-09-23T14:44:38"/>
    <n v="444857948"/>
    <s v="GOLD#"/>
    <s v="sell"/>
    <s v="0.01"/>
    <n v="3783.21"/>
    <n v="3785.4"/>
    <n v="3781.7"/>
    <s v="2025.09.23 14:50:57"/>
    <n v="3781.7"/>
    <n v="0"/>
    <n v="0"/>
    <n v="1.51"/>
    <x v="1"/>
    <d v="2025-09-23T00:00:00"/>
    <s v="14"/>
    <x v="18"/>
    <s v="Tue"/>
    <d v="2025-09-23T14:44:38"/>
    <x v="1777"/>
    <x v="5"/>
    <x v="22"/>
    <x v="5"/>
    <n v="0.15100000000000002"/>
    <n v="0.30200000000000005"/>
    <n v="0.45299999999999996"/>
    <n v="-3"/>
  </r>
  <r>
    <d v="2025-09-23T14:44:38"/>
    <n v="444857949"/>
    <s v="GOLD#"/>
    <s v="sell"/>
    <s v="0.01"/>
    <n v="3783.21"/>
    <n v="3783.06"/>
    <n v="3781.7"/>
    <s v="2025.09.23 14:50:57"/>
    <n v="3781.7"/>
    <n v="0"/>
    <n v="0"/>
    <n v="1.51"/>
    <x v="1"/>
    <d v="2025-09-23T00:00:00"/>
    <s v="14"/>
    <x v="6"/>
    <s v="Tue"/>
    <d v="2025-09-23T14:44:38"/>
    <x v="1777"/>
    <x v="5"/>
    <x v="22"/>
    <x v="5"/>
    <n v="0.15100000000000002"/>
    <n v="0.30200000000000005"/>
    <n v="0.45299999999999996"/>
    <n v="-3"/>
  </r>
  <r>
    <d v="2025-09-23T14:44:39"/>
    <n v="444857950"/>
    <s v="GOLD#"/>
    <s v="sell"/>
    <s v="0.01"/>
    <n v="3783.21"/>
    <n v="3782"/>
    <n v="3780.2"/>
    <s v="2025.09.23 14:52:27"/>
    <n v="3782"/>
    <n v="0"/>
    <n v="0"/>
    <n v="1.21"/>
    <x v="1"/>
    <d v="2025-09-23T00:00:00"/>
    <s v="14"/>
    <x v="0"/>
    <s v="Tue"/>
    <d v="2025-09-23T14:44:39"/>
    <x v="1778"/>
    <x v="5"/>
    <x v="22"/>
    <x v="5"/>
    <n v="0.121"/>
    <n v="0.24199999999999999"/>
    <n v="0.36299999999999999"/>
    <n v="-3"/>
  </r>
  <r>
    <d v="2025-09-23T14:44:39"/>
    <n v="444857954"/>
    <s v="GOLD#"/>
    <s v="sell"/>
    <s v="0.01"/>
    <n v="3783.21"/>
    <n v="3783.04"/>
    <n v="3781.7"/>
    <s v="2025.09.23 14:50:57"/>
    <n v="3781.7"/>
    <n v="0"/>
    <n v="0"/>
    <n v="1.51"/>
    <x v="1"/>
    <d v="2025-09-23T00:00:00"/>
    <s v="14"/>
    <x v="20"/>
    <s v="Tue"/>
    <d v="2025-09-23T14:44:39"/>
    <x v="1778"/>
    <x v="5"/>
    <x v="22"/>
    <x v="5"/>
    <n v="0.15100000000000002"/>
    <n v="0.30200000000000005"/>
    <n v="0.45299999999999996"/>
    <n v="-3"/>
  </r>
  <r>
    <d v="2025-09-23T14:45:57"/>
    <n v="444858296"/>
    <s v="GOLD#"/>
    <s v="buy"/>
    <s v="0.01"/>
    <n v="3784.38"/>
    <n v="3781.38"/>
    <n v="3790.38"/>
    <s v="2025.09.23 14:51:00"/>
    <n v="3781.33"/>
    <n v="0"/>
    <n v="0"/>
    <n v="-3.05"/>
    <x v="0"/>
    <d v="2025-09-23T00:00:00"/>
    <s v="14"/>
    <x v="24"/>
    <s v="Tue"/>
    <d v="2025-09-23T14:45:57"/>
    <x v="1779"/>
    <x v="5"/>
    <x v="22"/>
    <x v="5"/>
    <n v="-0.30499999999999999"/>
    <n v="-0.61"/>
    <n v="-0.91499999999999992"/>
    <n v="-3"/>
  </r>
  <r>
    <d v="2025-09-23T14:45:57"/>
    <n v="444858298"/>
    <s v="GOLD#"/>
    <s v="buy"/>
    <s v="0.01"/>
    <n v="3784.41"/>
    <n v="3781.38"/>
    <m/>
    <s v="2025.09.23 14:51:00"/>
    <n v="3781.33"/>
    <n v="0"/>
    <n v="0"/>
    <n v="-3.08"/>
    <x v="0"/>
    <d v="2025-09-23T00:00:00"/>
    <s v="14"/>
    <x v="23"/>
    <s v="Tue"/>
    <d v="2025-09-23T14:45:57"/>
    <x v="1779"/>
    <x v="5"/>
    <x v="22"/>
    <x v="5"/>
    <n v="-0.30800000000000005"/>
    <n v="-0.6160000000000001"/>
    <n v="-0.92399999999999993"/>
    <n v="-3"/>
  </r>
  <r>
    <d v="2025-09-23T14:45:58"/>
    <n v="444858299"/>
    <s v="GOLD#"/>
    <s v="buy"/>
    <s v="0.01"/>
    <n v="3784.41"/>
    <n v="3781.41"/>
    <n v="3790.41"/>
    <s v="2025.09.23 14:51:00"/>
    <n v="3781.39"/>
    <n v="0"/>
    <n v="0"/>
    <n v="-3.02"/>
    <x v="0"/>
    <d v="2025-09-23T00:00:00"/>
    <s v="14"/>
    <x v="5"/>
    <s v="Tue"/>
    <d v="2025-09-23T14:45:58"/>
    <x v="1780"/>
    <x v="5"/>
    <x v="22"/>
    <x v="5"/>
    <n v="-0.30200000000000005"/>
    <n v="-0.60400000000000009"/>
    <n v="-0.90599999999999992"/>
    <n v="-3"/>
  </r>
  <r>
    <d v="2025-09-23T14:45:58"/>
    <n v="444858302"/>
    <s v="GOLD#"/>
    <s v="buy"/>
    <s v="0.01"/>
    <n v="3784.38"/>
    <n v="3781.41"/>
    <m/>
    <s v="2025.09.23 14:51:00"/>
    <n v="3781.39"/>
    <n v="0"/>
    <n v="0"/>
    <n v="-2.99"/>
    <x v="0"/>
    <d v="2025-09-23T00:00:00"/>
    <s v="14"/>
    <x v="4"/>
    <s v="Tue"/>
    <d v="2025-09-23T14:45:58"/>
    <x v="1780"/>
    <x v="5"/>
    <x v="22"/>
    <x v="5"/>
    <n v="-0.29900000000000004"/>
    <n v="-0.59800000000000009"/>
    <n v="-0.89700000000000002"/>
    <n v="-3"/>
  </r>
  <r>
    <d v="2025-09-23T14:50:07"/>
    <n v="444859714"/>
    <s v="GOLD#"/>
    <s v="sell"/>
    <s v="0.01"/>
    <n v="3782.39"/>
    <n v="3781.28"/>
    <m/>
    <s v="2025.09.23 14:52:22"/>
    <n v="3781.38"/>
    <n v="0"/>
    <n v="0"/>
    <n v="1.01"/>
    <x v="1"/>
    <d v="2025-09-23T00:00:00"/>
    <s v="14"/>
    <x v="14"/>
    <s v="Tue"/>
    <d v="2025-09-23T14:50:07"/>
    <x v="1781"/>
    <x v="5"/>
    <x v="22"/>
    <x v="5"/>
    <n v="0.10100000000000001"/>
    <n v="0.20200000000000001"/>
    <n v="0.30299999999999999"/>
    <n v="-3"/>
  </r>
  <r>
    <d v="2025-09-23T14:52:27"/>
    <n v="444861018"/>
    <s v="GOLD#"/>
    <s v="sell"/>
    <s v="0.01"/>
    <n v="3781.42"/>
    <n v="3784.41"/>
    <m/>
    <s v="2025.09.23 14:55:22"/>
    <n v="3784.43"/>
    <n v="0"/>
    <n v="0"/>
    <n v="-3.01"/>
    <x v="0"/>
    <d v="2025-09-23T00:00:00"/>
    <s v="14"/>
    <x v="14"/>
    <s v="Tue"/>
    <d v="2025-09-23T14:52:27"/>
    <x v="1782"/>
    <x v="5"/>
    <x v="22"/>
    <x v="5"/>
    <n v="-0.30099999999999999"/>
    <n v="-0.60199999999999998"/>
    <n v="-0.90299999999999991"/>
    <n v="-3"/>
  </r>
  <r>
    <d v="2025-09-23T14:52:27"/>
    <n v="444861030"/>
    <s v="GOLD#"/>
    <s v="sell"/>
    <s v="0.01"/>
    <n v="3781.81"/>
    <n v="3784.42"/>
    <m/>
    <s v="2025.09.23 14:55:22"/>
    <n v="3784.43"/>
    <n v="0"/>
    <n v="0"/>
    <n v="-2.62"/>
    <x v="0"/>
    <d v="2025-09-23T00:00:00"/>
    <s v="14"/>
    <x v="16"/>
    <s v="Tue"/>
    <d v="2025-09-23T14:52:27"/>
    <x v="1782"/>
    <x v="5"/>
    <x v="22"/>
    <x v="5"/>
    <n v="-0.26200000000000001"/>
    <n v="-0.52400000000000002"/>
    <n v="-0.78600000000000003"/>
    <n v="-3"/>
  </r>
  <r>
    <d v="2025-09-23T14:52:37"/>
    <n v="444861136"/>
    <s v="GOLD#"/>
    <s v="sell"/>
    <s v="0.01"/>
    <n v="3782.1"/>
    <n v="3785.14"/>
    <n v="3778.64"/>
    <s v="2025.09.23 15:11:50"/>
    <n v="3778.61"/>
    <n v="0"/>
    <n v="0"/>
    <n v="3.49"/>
    <x v="1"/>
    <d v="2025-09-23T00:00:00"/>
    <s v="14"/>
    <x v="12"/>
    <s v="Tue"/>
    <d v="2025-09-23T14:52:37"/>
    <x v="1783"/>
    <x v="5"/>
    <x v="22"/>
    <x v="5"/>
    <n v="0.34900000000000003"/>
    <n v="0.69800000000000006"/>
    <n v="1.0469999999999999"/>
    <n v="3.49"/>
  </r>
  <r>
    <d v="2025-09-23T14:52:37"/>
    <n v="444861137"/>
    <s v="GOLD#"/>
    <s v="sell"/>
    <s v="0.01"/>
    <n v="3782.02"/>
    <n v="3785.14"/>
    <n v="3780.64"/>
    <s v="2025.09.23 15:06:57"/>
    <n v="3780.64"/>
    <n v="0"/>
    <n v="0"/>
    <n v="1.38"/>
    <x v="1"/>
    <d v="2025-09-23T00:00:00"/>
    <s v="14"/>
    <x v="20"/>
    <s v="Tue"/>
    <d v="2025-09-23T14:52:37"/>
    <x v="1783"/>
    <x v="5"/>
    <x v="22"/>
    <x v="5"/>
    <n v="0.13799999999999998"/>
    <n v="0.27599999999999997"/>
    <n v="0.41399999999999998"/>
    <n v="-3"/>
  </r>
  <r>
    <d v="2025-09-23T14:52:38"/>
    <n v="444861138"/>
    <s v="GOLD#"/>
    <s v="sell"/>
    <s v="0.01"/>
    <n v="3782.02"/>
    <n v="3781.14"/>
    <n v="3779.9"/>
    <s v="2025.09.23 15:11:35"/>
    <n v="3779.7"/>
    <n v="0"/>
    <n v="0"/>
    <n v="2.3199999999999998"/>
    <x v="1"/>
    <d v="2025-09-23T00:00:00"/>
    <s v="14"/>
    <x v="17"/>
    <s v="Tue"/>
    <d v="2025-09-23T14:52:38"/>
    <x v="1784"/>
    <x v="5"/>
    <x v="22"/>
    <x v="5"/>
    <n v="0.23199999999999998"/>
    <n v="0.46399999999999997"/>
    <n v="0.69599999999999995"/>
    <n v="-3"/>
  </r>
  <r>
    <d v="2025-09-23T14:52:38"/>
    <n v="444861139"/>
    <s v="GOLD#"/>
    <s v="sell"/>
    <s v="0.01"/>
    <n v="3782.16"/>
    <n v="3781.86"/>
    <n v="3778.6"/>
    <s v="2025.09.23 15:07:24"/>
    <n v="3781.88"/>
    <n v="0"/>
    <n v="0"/>
    <n v="0.28000000000000003"/>
    <x v="1"/>
    <d v="2025-09-23T00:00:00"/>
    <s v="14"/>
    <x v="1"/>
    <s v="Tue"/>
    <d v="2025-09-23T14:52:38"/>
    <x v="1784"/>
    <x v="5"/>
    <x v="22"/>
    <x v="5"/>
    <n v="2.8000000000000004E-2"/>
    <n v="5.6000000000000008E-2"/>
    <n v="8.4000000000000005E-2"/>
    <n v="-3"/>
  </r>
  <r>
    <d v="2025-09-23T14:52:38"/>
    <n v="444861143"/>
    <s v="GOLD#"/>
    <s v="sell"/>
    <s v="0.01"/>
    <n v="3782.17"/>
    <n v="3785.1"/>
    <n v="3780.6"/>
    <s v="2025.09.23 15:06:57"/>
    <n v="3780.6"/>
    <n v="0"/>
    <n v="0"/>
    <n v="1.57"/>
    <x v="1"/>
    <d v="2025-09-23T00:00:00"/>
    <s v="14"/>
    <x v="6"/>
    <s v="Tue"/>
    <d v="2025-09-23T14:52:38"/>
    <x v="1784"/>
    <x v="5"/>
    <x v="22"/>
    <x v="5"/>
    <n v="0.15700000000000003"/>
    <n v="0.31400000000000006"/>
    <n v="0.47099999999999997"/>
    <n v="-3"/>
  </r>
  <r>
    <d v="2025-09-23T14:52:38"/>
    <n v="444861147"/>
    <s v="GOLD#"/>
    <s v="sell"/>
    <s v="0.01"/>
    <n v="3782.12"/>
    <n v="3781.86"/>
    <n v="3779.1"/>
    <s v="2025.09.23 15:07:24"/>
    <n v="3781.88"/>
    <n v="0"/>
    <n v="0"/>
    <n v="0.24"/>
    <x v="1"/>
    <d v="2025-09-23T00:00:00"/>
    <s v="14"/>
    <x v="2"/>
    <s v="Tue"/>
    <d v="2025-09-23T14:52:38"/>
    <x v="1784"/>
    <x v="5"/>
    <x v="22"/>
    <x v="5"/>
    <n v="2.4E-2"/>
    <n v="4.8000000000000001E-2"/>
    <n v="7.1999999999999995E-2"/>
    <n v="-3"/>
  </r>
  <r>
    <d v="2025-09-23T14:52:39"/>
    <n v="444861149"/>
    <s v="GOLD#"/>
    <s v="sell"/>
    <s v="0.01"/>
    <n v="3782.12"/>
    <n v="3783.6"/>
    <n v="3780.6"/>
    <s v="2025.09.23 14:54:54"/>
    <n v="3783.6"/>
    <n v="0"/>
    <n v="0"/>
    <n v="-1.48"/>
    <x v="0"/>
    <d v="2025-09-23T00:00:00"/>
    <s v="14"/>
    <x v="11"/>
    <s v="Tue"/>
    <d v="2025-09-23T14:52:39"/>
    <x v="1785"/>
    <x v="5"/>
    <x v="22"/>
    <x v="5"/>
    <n v="-0.14799999999999999"/>
    <n v="-0.29599999999999999"/>
    <n v="-0.44400000000000001"/>
    <n v="-3"/>
  </r>
  <r>
    <d v="2025-09-23T14:52:39"/>
    <n v="444861153"/>
    <s v="GOLD#"/>
    <s v="sell"/>
    <s v="0.01"/>
    <n v="3782.1"/>
    <n v="3784.3"/>
    <n v="3780.6"/>
    <s v="2025.09.23 14:55:22"/>
    <n v="3784.36"/>
    <n v="0"/>
    <n v="0"/>
    <n v="-2.2599999999999998"/>
    <x v="0"/>
    <d v="2025-09-23T00:00:00"/>
    <s v="14"/>
    <x v="18"/>
    <s v="Tue"/>
    <d v="2025-09-23T14:52:39"/>
    <x v="1785"/>
    <x v="5"/>
    <x v="22"/>
    <x v="5"/>
    <n v="-0.22599999999999998"/>
    <n v="-0.45199999999999996"/>
    <n v="-0.67799999999999994"/>
    <n v="-3"/>
  </r>
  <r>
    <d v="2025-09-23T14:52:39"/>
    <n v="444861158"/>
    <s v="GOLD#"/>
    <s v="sell"/>
    <s v="0.01"/>
    <n v="3782.04"/>
    <n v="3784.3"/>
    <n v="3779.1"/>
    <s v="2025.09.23 14:55:22"/>
    <n v="3784.36"/>
    <n v="0"/>
    <n v="0"/>
    <n v="-2.3199999999999998"/>
    <x v="0"/>
    <d v="2025-09-23T00:00:00"/>
    <s v="14"/>
    <x v="19"/>
    <s v="Tue"/>
    <d v="2025-09-23T14:52:39"/>
    <x v="1785"/>
    <x v="5"/>
    <x v="22"/>
    <x v="5"/>
    <n v="-0.23199999999999998"/>
    <n v="-0.46399999999999997"/>
    <n v="-0.69599999999999995"/>
    <n v="-3"/>
  </r>
  <r>
    <d v="2025-09-23T14:52:39"/>
    <n v="444861179"/>
    <s v="GOLD#"/>
    <s v="sell"/>
    <s v="0.01"/>
    <n v="3782.01"/>
    <n v="3785.1"/>
    <n v="3780.6"/>
    <s v="2025.09.23 15:06:57"/>
    <n v="3780.6"/>
    <n v="0"/>
    <n v="0"/>
    <n v="1.41"/>
    <x v="1"/>
    <d v="2025-09-23T00:00:00"/>
    <s v="14"/>
    <x v="10"/>
    <s v="Tue"/>
    <d v="2025-09-23T14:52:39"/>
    <x v="1785"/>
    <x v="5"/>
    <x v="22"/>
    <x v="5"/>
    <n v="0.14099999999999999"/>
    <n v="0.28199999999999997"/>
    <n v="0.42299999999999999"/>
    <n v="-3"/>
  </r>
  <r>
    <d v="2025-09-23T14:52:40"/>
    <n v="444861182"/>
    <s v="GOLD#"/>
    <s v="sell"/>
    <s v="0.01"/>
    <n v="3782"/>
    <n v="3781.08"/>
    <n v="3779.1"/>
    <s v="2025.09.23 15:11:42"/>
    <n v="3779.03"/>
    <n v="0"/>
    <n v="0"/>
    <n v="2.97"/>
    <x v="1"/>
    <d v="2025-09-23T00:00:00"/>
    <s v="14"/>
    <x v="0"/>
    <s v="Tue"/>
    <d v="2025-09-23T14:52:40"/>
    <x v="1786"/>
    <x v="5"/>
    <x v="22"/>
    <x v="5"/>
    <n v="0.29700000000000004"/>
    <n v="0.59400000000000008"/>
    <n v="0.89100000000000001"/>
    <n v="2.97"/>
  </r>
  <r>
    <d v="2025-09-23T14:55:57"/>
    <n v="444862746"/>
    <s v="GOLD#"/>
    <s v="buy"/>
    <s v="0.01"/>
    <n v="3783.85"/>
    <n v="3780.93"/>
    <m/>
    <s v="2025.09.23 15:02:33"/>
    <n v="3780.93"/>
    <n v="0"/>
    <n v="0"/>
    <n v="-2.92"/>
    <x v="0"/>
    <d v="2025-09-23T00:00:00"/>
    <s v="14"/>
    <x v="4"/>
    <s v="Tue"/>
    <d v="2025-09-23T14:55:57"/>
    <x v="1787"/>
    <x v="5"/>
    <x v="22"/>
    <x v="5"/>
    <n v="-0.29199999999999998"/>
    <n v="-0.58399999999999996"/>
    <n v="-0.876"/>
    <n v="-3"/>
  </r>
  <r>
    <d v="2025-09-23T14:55:57"/>
    <n v="444862749"/>
    <s v="GOLD#"/>
    <s v="buy"/>
    <s v="0.01"/>
    <n v="3783.87"/>
    <n v="3780.85"/>
    <n v="3789.85"/>
    <s v="2025.09.23 15:02:54"/>
    <n v="3780.73"/>
    <n v="0"/>
    <n v="0"/>
    <n v="-3.14"/>
    <x v="0"/>
    <d v="2025-09-23T00:00:00"/>
    <s v="14"/>
    <x v="24"/>
    <s v="Tue"/>
    <d v="2025-09-23T14:55:57"/>
    <x v="1787"/>
    <x v="5"/>
    <x v="22"/>
    <x v="5"/>
    <n v="-0.31400000000000006"/>
    <n v="-0.62800000000000011"/>
    <n v="-0.94199999999999995"/>
    <n v="-3"/>
  </r>
  <r>
    <d v="2025-09-23T14:55:58"/>
    <n v="444862751"/>
    <s v="GOLD#"/>
    <s v="buy"/>
    <s v="0.01"/>
    <n v="3783.87"/>
    <n v="3780.87"/>
    <m/>
    <s v="2025.09.23 15:02:54"/>
    <n v="3780.86"/>
    <n v="0"/>
    <n v="0"/>
    <n v="-3.01"/>
    <x v="0"/>
    <d v="2025-09-23T00:00:00"/>
    <s v="14"/>
    <x v="23"/>
    <s v="Tue"/>
    <d v="2025-09-23T14:55:58"/>
    <x v="1788"/>
    <x v="5"/>
    <x v="22"/>
    <x v="5"/>
    <n v="-0.30099999999999999"/>
    <n v="-0.60199999999999998"/>
    <n v="-0.90299999999999991"/>
    <n v="-3"/>
  </r>
  <r>
    <d v="2025-09-23T14:55:58"/>
    <n v="444862753"/>
    <s v="GOLD#"/>
    <s v="buy"/>
    <s v="0.01"/>
    <n v="3783.87"/>
    <n v="3780.87"/>
    <n v="3789.87"/>
    <s v="2025.09.23 15:02:54"/>
    <n v="3780.86"/>
    <n v="0"/>
    <n v="0"/>
    <n v="-3.01"/>
    <x v="0"/>
    <d v="2025-09-23T00:00:00"/>
    <s v="14"/>
    <x v="5"/>
    <s v="Tue"/>
    <d v="2025-09-23T14:55:58"/>
    <x v="1788"/>
    <x v="5"/>
    <x v="22"/>
    <x v="5"/>
    <n v="-0.30099999999999999"/>
    <n v="-0.60199999999999998"/>
    <n v="-0.90299999999999991"/>
    <n v="-3"/>
  </r>
  <r>
    <d v="2025-09-23T15:04:07"/>
    <n v="444865824"/>
    <s v="GOLD#"/>
    <s v="sell"/>
    <s v="0.01"/>
    <n v="3782.38"/>
    <n v="3781.41"/>
    <m/>
    <s v="2025.09.23 15:07:15"/>
    <n v="3781.41"/>
    <n v="0"/>
    <n v="0"/>
    <n v="0.97"/>
    <x v="1"/>
    <d v="2025-09-23T00:00:00"/>
    <s v="15"/>
    <x v="14"/>
    <s v="Tue"/>
    <d v="2025-09-23T15:04:07"/>
    <x v="1789"/>
    <x v="5"/>
    <x v="0"/>
    <x v="5"/>
    <n v="9.7000000000000003E-2"/>
    <n v="0.19400000000000001"/>
    <n v="0.29099999999999998"/>
    <n v="-3"/>
  </r>
  <r>
    <d v="2025-09-23T15:04:07"/>
    <n v="444865827"/>
    <s v="GOLD#"/>
    <s v="sell"/>
    <s v="0.01"/>
    <n v="3782.38"/>
    <n v="3781.37"/>
    <m/>
    <s v="2025.09.23 15:07:14"/>
    <n v="3781.4"/>
    <n v="0"/>
    <n v="0"/>
    <n v="0.98"/>
    <x v="1"/>
    <d v="2025-09-23T00:00:00"/>
    <s v="15"/>
    <x v="16"/>
    <s v="Tue"/>
    <d v="2025-09-23T15:04:07"/>
    <x v="1789"/>
    <x v="5"/>
    <x v="0"/>
    <x v="5"/>
    <n v="9.8000000000000004E-2"/>
    <n v="0.19600000000000001"/>
    <n v="0.29399999999999998"/>
    <n v="-3"/>
  </r>
  <r>
    <d v="2025-09-23T15:07:17"/>
    <n v="444867489"/>
    <s v="GOLD#"/>
    <s v="sell"/>
    <s v="0.01"/>
    <n v="3781.39"/>
    <n v="3778.98"/>
    <m/>
    <s v="2025.09.23 15:12:35"/>
    <n v="3779"/>
    <n v="0"/>
    <n v="0"/>
    <n v="2.39"/>
    <x v="1"/>
    <d v="2025-09-23T00:00:00"/>
    <s v="15"/>
    <x v="14"/>
    <s v="Tue"/>
    <d v="2025-09-23T15:07:17"/>
    <x v="1790"/>
    <x v="5"/>
    <x v="0"/>
    <x v="5"/>
    <n v="0.23900000000000002"/>
    <n v="0.47800000000000004"/>
    <n v="0.71699999999999997"/>
    <n v="-3"/>
  </r>
  <r>
    <d v="2025-09-23T15:07:17"/>
    <n v="444867491"/>
    <s v="GOLD#"/>
    <s v="sell"/>
    <s v="0.01"/>
    <n v="3781.39"/>
    <n v="3778.96"/>
    <m/>
    <s v="2025.09.23 15:12:35"/>
    <n v="3779"/>
    <n v="0"/>
    <n v="0"/>
    <n v="2.39"/>
    <x v="1"/>
    <d v="2025-09-23T00:00:00"/>
    <s v="15"/>
    <x v="16"/>
    <s v="Tue"/>
    <d v="2025-09-23T15:07:17"/>
    <x v="1790"/>
    <x v="5"/>
    <x v="0"/>
    <x v="5"/>
    <n v="0.23900000000000002"/>
    <n v="0.47800000000000004"/>
    <n v="0.71699999999999997"/>
    <n v="-3"/>
  </r>
  <r>
    <d v="2025-09-23T15:09:27"/>
    <n v="444868139"/>
    <s v="GOLD#"/>
    <s v="sell"/>
    <s v="0.01"/>
    <n v="3780.71"/>
    <n v="3783.71"/>
    <m/>
    <s v="2025.09.23 15:17:18"/>
    <n v="3783.71"/>
    <n v="0"/>
    <n v="0"/>
    <n v="-3"/>
    <x v="0"/>
    <d v="2025-09-23T00:00:00"/>
    <s v="15"/>
    <x v="15"/>
    <s v="Tue"/>
    <d v="2025-09-23T15:09:27"/>
    <x v="1791"/>
    <x v="5"/>
    <x v="0"/>
    <x v="5"/>
    <n v="-0.30000000000000004"/>
    <n v="-0.60000000000000009"/>
    <n v="-0.89999999999999991"/>
    <n v="-3"/>
  </r>
  <r>
    <d v="2025-09-23T15:09:47"/>
    <n v="444868276"/>
    <s v="GOLD#"/>
    <s v="sell"/>
    <s v="0.01"/>
    <n v="3781.14"/>
    <n v="3784.14"/>
    <n v="3779.64"/>
    <s v="2025.09.23 15:11:39"/>
    <n v="3779.63"/>
    <n v="0"/>
    <n v="0"/>
    <n v="1.51"/>
    <x v="1"/>
    <d v="2025-09-23T00:00:00"/>
    <s v="15"/>
    <x v="20"/>
    <s v="Tue"/>
    <d v="2025-09-23T15:09:47"/>
    <x v="1792"/>
    <x v="5"/>
    <x v="0"/>
    <x v="5"/>
    <n v="0.15100000000000002"/>
    <n v="0.30200000000000005"/>
    <n v="0.45299999999999996"/>
    <n v="-3"/>
  </r>
  <r>
    <d v="2025-09-23T15:09:47"/>
    <n v="444868278"/>
    <s v="GOLD#"/>
    <s v="sell"/>
    <s v="0.01"/>
    <n v="3781.14"/>
    <n v="3779.93"/>
    <n v="3777.64"/>
    <s v="2025.09.23 15:14:29"/>
    <n v="3779.95"/>
    <n v="0"/>
    <n v="0"/>
    <n v="1.19"/>
    <x v="1"/>
    <d v="2025-09-23T00:00:00"/>
    <s v="15"/>
    <x v="1"/>
    <s v="Tue"/>
    <d v="2025-09-23T15:09:47"/>
    <x v="1792"/>
    <x v="5"/>
    <x v="0"/>
    <x v="5"/>
    <n v="0.11899999999999999"/>
    <n v="0.23799999999999999"/>
    <n v="0.35699999999999998"/>
    <n v="-3"/>
  </r>
  <r>
    <d v="2025-09-23T15:09:48"/>
    <n v="444868280"/>
    <s v="GOLD#"/>
    <s v="sell"/>
    <s v="0.01"/>
    <n v="3781.14"/>
    <n v="3784.14"/>
    <n v="3779.64"/>
    <s v="2025.09.23 15:11:39"/>
    <n v="3779.63"/>
    <n v="0"/>
    <n v="0"/>
    <n v="1.51"/>
    <x v="1"/>
    <d v="2025-09-23T00:00:00"/>
    <s v="15"/>
    <x v="6"/>
    <s v="Tue"/>
    <d v="2025-09-23T15:09:48"/>
    <x v="1793"/>
    <x v="5"/>
    <x v="0"/>
    <x v="5"/>
    <n v="0.15100000000000002"/>
    <n v="0.30200000000000005"/>
    <n v="0.45299999999999996"/>
    <n v="-3"/>
  </r>
  <r>
    <d v="2025-09-23T15:09:48"/>
    <n v="444868281"/>
    <s v="GOLD#"/>
    <s v="sell"/>
    <s v="0.01"/>
    <n v="3781.14"/>
    <n v="3783.34"/>
    <n v="3778.14"/>
    <s v="2025.09.23 15:11:55"/>
    <n v="3778.13"/>
    <n v="0"/>
    <n v="0"/>
    <n v="3.01"/>
    <x v="1"/>
    <d v="2025-09-23T00:00:00"/>
    <s v="15"/>
    <x v="19"/>
    <s v="Tue"/>
    <d v="2025-09-23T15:09:48"/>
    <x v="1793"/>
    <x v="5"/>
    <x v="0"/>
    <x v="5"/>
    <n v="0.30099999999999999"/>
    <n v="0.60199999999999998"/>
    <n v="0.90299999999999991"/>
    <n v="3.01"/>
  </r>
  <r>
    <d v="2025-09-23T15:09:48"/>
    <n v="444868282"/>
    <s v="GOLD#"/>
    <s v="sell"/>
    <s v="0.01"/>
    <n v="3781.14"/>
    <n v="3780.73"/>
    <n v="3778.14"/>
    <s v="2025.09.23 15:11:55"/>
    <n v="3778.13"/>
    <n v="0"/>
    <n v="0"/>
    <n v="3.01"/>
    <x v="1"/>
    <d v="2025-09-23T00:00:00"/>
    <s v="15"/>
    <x v="2"/>
    <s v="Tue"/>
    <d v="2025-09-23T15:09:48"/>
    <x v="1793"/>
    <x v="5"/>
    <x v="0"/>
    <x v="5"/>
    <n v="0.30099999999999999"/>
    <n v="0.60199999999999998"/>
    <n v="0.90299999999999991"/>
    <n v="3.01"/>
  </r>
  <r>
    <d v="2025-09-23T15:09:48"/>
    <n v="444868284"/>
    <s v="GOLD#"/>
    <s v="sell"/>
    <s v="0.01"/>
    <n v="3781.14"/>
    <n v="3783.34"/>
    <n v="3779.64"/>
    <s v="2025.09.23 15:11:39"/>
    <n v="3779.63"/>
    <n v="0"/>
    <n v="0"/>
    <n v="1.51"/>
    <x v="1"/>
    <d v="2025-09-23T00:00:00"/>
    <s v="15"/>
    <x v="18"/>
    <s v="Tue"/>
    <d v="2025-09-23T15:09:48"/>
    <x v="1793"/>
    <x v="5"/>
    <x v="0"/>
    <x v="5"/>
    <n v="0.15100000000000002"/>
    <n v="0.30200000000000005"/>
    <n v="0.45299999999999996"/>
    <n v="-3"/>
  </r>
  <r>
    <d v="2025-09-23T15:13:07"/>
    <n v="444871550"/>
    <s v="GOLD#"/>
    <s v="sell"/>
    <s v="0.01"/>
    <n v="3778.92"/>
    <n v="3781.9"/>
    <m/>
    <s v="2025.09.23 15:15:57"/>
    <n v="3781.93"/>
    <n v="0"/>
    <n v="0"/>
    <n v="-3.01"/>
    <x v="0"/>
    <d v="2025-09-23T00:00:00"/>
    <s v="15"/>
    <x v="16"/>
    <s v="Tue"/>
    <d v="2025-09-23T15:13:07"/>
    <x v="1794"/>
    <x v="5"/>
    <x v="0"/>
    <x v="5"/>
    <n v="-0.30099999999999999"/>
    <n v="-0.60199999999999998"/>
    <n v="-0.90299999999999991"/>
    <n v="-3"/>
  </r>
  <r>
    <d v="2025-09-23T15:13:07"/>
    <n v="444871552"/>
    <s v="GOLD#"/>
    <s v="sell"/>
    <s v="0.01"/>
    <n v="3778.92"/>
    <n v="3781.9"/>
    <m/>
    <s v="2025.09.23 15:15:57"/>
    <n v="3781.93"/>
    <n v="0"/>
    <n v="0"/>
    <n v="-3.01"/>
    <x v="0"/>
    <d v="2025-09-23T00:00:00"/>
    <s v="15"/>
    <x v="14"/>
    <s v="Tue"/>
    <d v="2025-09-23T15:13:07"/>
    <x v="1794"/>
    <x v="5"/>
    <x v="0"/>
    <x v="5"/>
    <n v="-0.30099999999999999"/>
    <n v="-0.60199999999999998"/>
    <n v="-0.90299999999999991"/>
    <n v="-3"/>
  </r>
  <r>
    <d v="2025-09-23T15:14:27"/>
    <n v="444872271"/>
    <s v="GOLD#"/>
    <s v="sell"/>
    <s v="0.01"/>
    <n v="3779.53"/>
    <n v="3781.75"/>
    <n v="3776.55"/>
    <s v="2025.09.23 15:15:41"/>
    <n v="3781.81"/>
    <n v="0"/>
    <n v="0"/>
    <n v="-2.2799999999999998"/>
    <x v="0"/>
    <d v="2025-09-23T00:00:00"/>
    <s v="15"/>
    <x v="19"/>
    <s v="Tue"/>
    <d v="2025-09-23T15:14:27"/>
    <x v="1795"/>
    <x v="5"/>
    <x v="0"/>
    <x v="5"/>
    <n v="-0.22799999999999998"/>
    <n v="-0.45599999999999996"/>
    <n v="-0.68399999999999994"/>
    <n v="-3"/>
  </r>
  <r>
    <d v="2025-09-23T15:14:27"/>
    <n v="444872273"/>
    <s v="GOLD#"/>
    <s v="sell"/>
    <s v="0.01"/>
    <n v="3779.52"/>
    <n v="3782.55"/>
    <n v="3777.35"/>
    <s v="2025.09.23 15:16:22"/>
    <n v="3782.55"/>
    <n v="0"/>
    <n v="0"/>
    <n v="-3.03"/>
    <x v="0"/>
    <d v="2025-09-23T00:00:00"/>
    <s v="15"/>
    <x v="17"/>
    <s v="Tue"/>
    <d v="2025-09-23T15:14:27"/>
    <x v="1795"/>
    <x v="5"/>
    <x v="0"/>
    <x v="5"/>
    <n v="-0.30299999999999999"/>
    <n v="-0.60599999999999998"/>
    <n v="-0.90899999999999992"/>
    <n v="-3"/>
  </r>
  <r>
    <d v="2025-09-23T15:14:28"/>
    <n v="444872274"/>
    <s v="GOLD#"/>
    <s v="sell"/>
    <s v="0.01"/>
    <n v="3779.48"/>
    <n v="3781.02"/>
    <n v="3778.02"/>
    <s v="2025.09.23 15:15:24"/>
    <n v="3781.15"/>
    <n v="0"/>
    <n v="0"/>
    <n v="-1.67"/>
    <x v="0"/>
    <d v="2025-09-23T00:00:00"/>
    <s v="15"/>
    <x v="11"/>
    <s v="Tue"/>
    <d v="2025-09-23T15:14:28"/>
    <x v="1796"/>
    <x v="5"/>
    <x v="0"/>
    <x v="5"/>
    <n v="-0.16700000000000001"/>
    <n v="-0.33400000000000002"/>
    <n v="-0.501"/>
    <n v="-3"/>
  </r>
  <r>
    <d v="2025-09-23T15:14:28"/>
    <n v="444872276"/>
    <s v="GOLD#"/>
    <s v="sell"/>
    <s v="0.01"/>
    <n v="3779.48"/>
    <n v="3782.52"/>
    <n v="3778.02"/>
    <s v="2025.09.23 15:16:15"/>
    <n v="3782.53"/>
    <n v="0"/>
    <n v="0"/>
    <n v="-3.05"/>
    <x v="0"/>
    <d v="2025-09-23T00:00:00"/>
    <s v="15"/>
    <x v="20"/>
    <s v="Tue"/>
    <d v="2025-09-23T15:14:28"/>
    <x v="1796"/>
    <x v="5"/>
    <x v="0"/>
    <x v="5"/>
    <n v="-0.30499999999999999"/>
    <n v="-0.61"/>
    <n v="-0.91499999999999992"/>
    <n v="-3"/>
  </r>
  <r>
    <d v="2025-09-23T15:14:28"/>
    <n v="444872277"/>
    <s v="GOLD#"/>
    <s v="sell"/>
    <s v="0.01"/>
    <n v="3779.5"/>
    <n v="3782.52"/>
    <n v="3776.02"/>
    <s v="2025.09.23 15:16:15"/>
    <n v="3782.53"/>
    <n v="0"/>
    <n v="0"/>
    <n v="-3.03"/>
    <x v="0"/>
    <d v="2025-09-23T00:00:00"/>
    <s v="15"/>
    <x v="12"/>
    <s v="Tue"/>
    <d v="2025-09-23T15:14:28"/>
    <x v="1796"/>
    <x v="5"/>
    <x v="0"/>
    <x v="5"/>
    <n v="-0.30299999999999999"/>
    <n v="-0.60599999999999998"/>
    <n v="-0.90899999999999992"/>
    <n v="-3"/>
  </r>
  <r>
    <d v="2025-09-23T15:14:28"/>
    <n v="444872278"/>
    <s v="GOLD#"/>
    <s v="sell"/>
    <s v="0.01"/>
    <n v="3779.5"/>
    <n v="3782.52"/>
    <n v="3778.02"/>
    <s v="2025.09.23 15:16:15"/>
    <n v="3782.53"/>
    <n v="0"/>
    <n v="0"/>
    <n v="-3.03"/>
    <x v="0"/>
    <d v="2025-09-23T00:00:00"/>
    <s v="15"/>
    <x v="10"/>
    <s v="Tue"/>
    <d v="2025-09-23T15:14:28"/>
    <x v="1796"/>
    <x v="5"/>
    <x v="0"/>
    <x v="5"/>
    <n v="-0.30299999999999999"/>
    <n v="-0.60599999999999998"/>
    <n v="-0.90899999999999992"/>
    <n v="-3"/>
  </r>
  <r>
    <d v="2025-09-23T15:14:29"/>
    <n v="444872279"/>
    <s v="GOLD#"/>
    <s v="sell"/>
    <s v="0.01"/>
    <n v="3779.5"/>
    <n v="3781.72"/>
    <n v="3778.02"/>
    <s v="2025.09.23 15:15:41"/>
    <n v="3781.81"/>
    <n v="0"/>
    <n v="0"/>
    <n v="-2.31"/>
    <x v="0"/>
    <d v="2025-09-23T00:00:00"/>
    <s v="15"/>
    <x v="18"/>
    <s v="Tue"/>
    <d v="2025-09-23T15:14:29"/>
    <x v="1797"/>
    <x v="5"/>
    <x v="0"/>
    <x v="5"/>
    <n v="-0.23100000000000001"/>
    <n v="-0.46200000000000002"/>
    <n v="-0.69299999999999995"/>
    <n v="-3"/>
  </r>
  <r>
    <d v="2025-09-23T15:14:29"/>
    <n v="444872281"/>
    <s v="GOLD#"/>
    <s v="sell"/>
    <s v="0.01"/>
    <n v="3779.68"/>
    <n v="3782.02"/>
    <n v="3776.52"/>
    <s v="2025.09.23 15:16:06"/>
    <n v="3782.04"/>
    <n v="0"/>
    <n v="0"/>
    <n v="-2.36"/>
    <x v="0"/>
    <d v="2025-09-23T00:00:00"/>
    <s v="15"/>
    <x v="2"/>
    <s v="Tue"/>
    <d v="2025-09-23T15:14:29"/>
    <x v="1797"/>
    <x v="5"/>
    <x v="0"/>
    <x v="5"/>
    <n v="-0.23599999999999999"/>
    <n v="-0.47199999999999998"/>
    <n v="-0.70799999999999996"/>
    <n v="-3"/>
  </r>
  <r>
    <d v="2025-09-23T15:14:29"/>
    <n v="444872283"/>
    <s v="GOLD#"/>
    <s v="sell"/>
    <s v="0.01"/>
    <n v="3779.77"/>
    <n v="3782.52"/>
    <n v="3778.02"/>
    <s v="2025.09.23 15:16:15"/>
    <n v="3782.53"/>
    <n v="0"/>
    <n v="0"/>
    <n v="-2.76"/>
    <x v="0"/>
    <d v="2025-09-23T00:00:00"/>
    <s v="15"/>
    <x v="6"/>
    <s v="Tue"/>
    <d v="2025-09-23T15:14:29"/>
    <x v="1797"/>
    <x v="5"/>
    <x v="0"/>
    <x v="5"/>
    <n v="-0.27599999999999997"/>
    <n v="-0.55199999999999994"/>
    <n v="-0.82799999999999996"/>
    <n v="-3"/>
  </r>
  <r>
    <d v="2025-09-23T15:14:29"/>
    <n v="444872287"/>
    <s v="GOLD#"/>
    <s v="sell"/>
    <s v="0.01"/>
    <n v="3779.84"/>
    <n v="3782.52"/>
    <n v="3776.52"/>
    <s v="2025.09.23 15:16:15"/>
    <n v="3782.53"/>
    <n v="0"/>
    <n v="0"/>
    <n v="-2.69"/>
    <x v="0"/>
    <d v="2025-09-23T00:00:00"/>
    <s v="15"/>
    <x v="0"/>
    <s v="Tue"/>
    <d v="2025-09-23T15:14:29"/>
    <x v="1797"/>
    <x v="5"/>
    <x v="0"/>
    <x v="5"/>
    <n v="-0.26900000000000002"/>
    <n v="-0.53800000000000003"/>
    <n v="-0.80699999999999994"/>
    <n v="-3"/>
  </r>
  <r>
    <d v="2025-09-23T15:14:57"/>
    <n v="444872579"/>
    <s v="GOLD#"/>
    <s v="sell"/>
    <s v="0.01"/>
    <n v="3779.53"/>
    <n v="3782.52"/>
    <n v="3776.02"/>
    <s v="2025.09.23 15:16:15"/>
    <n v="3782.53"/>
    <n v="0"/>
    <n v="0"/>
    <n v="-3"/>
    <x v="0"/>
    <d v="2025-09-23T00:00:00"/>
    <s v="15"/>
    <x v="1"/>
    <s v="Tue"/>
    <d v="2025-09-23T15:14:57"/>
    <x v="1798"/>
    <x v="5"/>
    <x v="0"/>
    <x v="5"/>
    <n v="-0.30000000000000004"/>
    <n v="-0.60000000000000009"/>
    <n v="-0.89999999999999991"/>
    <n v="-3"/>
  </r>
  <r>
    <m/>
    <m/>
    <m/>
    <m/>
    <m/>
    <m/>
    <m/>
    <m/>
    <m/>
    <m/>
    <m/>
    <m/>
    <m/>
    <x v="3"/>
    <m/>
    <m/>
    <x v="27"/>
    <m/>
    <m/>
    <x v="1799"/>
    <x v="6"/>
    <x v="23"/>
    <x v="6"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2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s v="Wed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s v="Wed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s v="Wed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s v="Wed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s v="Wed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s v="Wed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s v="Wed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s v="Wed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s v="Wed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s v="Wed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s v="Wed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s v="Wed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s v="Wed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s v="Wed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s v="Wed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s v="Wed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s v="Wed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s v="Wed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s v="Wed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s v="Wed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s v="Wed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s v="Wed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s v="Wed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s v="Wed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s v="Wed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s v="Wed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s v="Wed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s v="Wed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s v="Wed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s v="Wed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s v="Wed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s v="Wed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s v="Wed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s v="Wed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s v="Wed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s v="Wed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s v="Wed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s v="Wed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s v="Wed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s v="Wed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s v="Wed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s v="Wed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s v="Wed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s v="Wed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s v="Wed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s v="Wed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s v="Wed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s v="Thu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s v="Thu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s v="Thu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s v="Thu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s v="Thu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s v="Thu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s v="Thu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s v="Thu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s v="Thu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s v="Thu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s v="Thu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s v="Thu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s v="Thu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s v="Thu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s v="Thu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s v="Thu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s v="Thu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s v="Thu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s v="Thu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s v="Thu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s v="Thu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s v="Thu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s v="Thu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s v="Thu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s v="Thu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s v="Thu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s v="Thu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s v="Thu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s v="Thu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s v="Thu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s v="Thu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s v="Thu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s v="Thu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s v="Thu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s v="Thu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s v="Thu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s v="Thu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s v="Thu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s v="Thu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s v="Thu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s v="Thu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s v="Thu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s v="Thu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s v="Thu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s v="Thu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s v="Thu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s v="Thu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s v="Thu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s v="Thu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s v="Thu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s v="Thu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s v="Thu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s v="Thu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s v="Thu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s v="Thu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s v="Thu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s v="Thu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s v="Thu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s v="Thu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s v="Thu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s v="Thu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s v="Thu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s v="Thu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s v="Thu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s v="Thu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s v="Thu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s v="Thu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s v="Thu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s v="Thu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s v="Thu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s v="Thu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s v="Thu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s v="Thu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s v="Thu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s v="Thu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s v="Thu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s v="Thu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s v="Thu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s v="Thu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s v="Thu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s v="Thu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s v="Thu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s v="Thu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s v="Thu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s v="Thu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s v="Thu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s v="Thu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s v="Thu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s v="Thu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s v="Thu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s v="Thu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s v="Thu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s v="Thu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s v="Thu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s v="Thu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s v="Thu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s v="Thu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s v="Thu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s v="Thu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s v="Thu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s v="Thu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s v="Thu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s v="Thu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s v="Thu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s v="Thu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s v="Thu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s v="Thu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s v="Thu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s v="Thu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s v="Thu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s v="Thu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s v="Thu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s v="Thu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s v="Thu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s v="Thu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s v="Thu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s v="Thu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s v="Thu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s v="Thu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s v="Thu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s v="Thu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s v="Thu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s v="Thu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s v="Thu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s v="Thu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s v="Thu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s v="Thu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s v="Thu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s v="Thu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s v="Thu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s v="Thu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s v="Thu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s v="Thu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s v="Thu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s v="Thu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s v="Thu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s v="Thu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s v="Thu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s v="Thu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s v="Thu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s v="Thu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s v="Thu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s v="Thu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s v="Thu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s v="Thu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s v="Thu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s v="Thu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s v="Thu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s v="Thu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s v="Thu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s v="Thu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s v="Thu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s v="Thu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s v="Thu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s v="Thu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s v="Thu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s v="Thu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s v="Thu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s v="Thu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s v="Thu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s v="Thu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s v="Thu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s v="Thu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s v="Thu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s v="Thu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s v="Thu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s v="Thu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s v="Thu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s v="Thu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s v="Thu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s v="Thu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s v="Thu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s v="Thu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s v="Thu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s v="Thu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s v="Thu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s v="Thu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s v="Thu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s v="Thu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s v="Thu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s v="Thu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s v="Thu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s v="Thu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s v="Thu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s v="Thu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s v="Thu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s v="Thu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s v="Thu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s v="Thu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s v="Thu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s v="Thu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s v="Thu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s v="Thu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s v="Thu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s v="Thu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s v="Thu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s v="Thu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s v="Thu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s v="Thu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s v="Thu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s v="Thu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s v="Thu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s v="Thu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s v="Thu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s v="Thu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s v="Thu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s v="Thu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s v="Thu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s v="Thu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s v="Thu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s v="Thu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s v="Thu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s v="Thu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s v="Thu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s v="Thu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s v="Thu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s v="Thu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s v="Thu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s v="Thu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s v="Thu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s v="Thu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s v="Thu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s v="Thu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s v="Thu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s v="Thu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s v="Thu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s v="Thu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s v="Thu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s v="Thu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s v="Thu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s v="Thu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s v="Thu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s v="Thu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s v="Thu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s v="Thu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s v="Thu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s v="Thu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s v="Thu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s v="Thu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s v="Thu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s v="Thu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s v="Thu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s v="Thu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s v="Thu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s v="Thu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s v="Thu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s v="Thu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s v="Thu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s v="Thu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s v="Thu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s v="Thu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s v="Thu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s v="Thu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s v="Thu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s v="Thu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s v="Thu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s v="Thu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s v="Thu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s v="Thu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s v="Thu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s v="Thu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s v="Thu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s v="Thu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s v="Thu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s v="Thu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s v="Thu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s v="Thu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s v="Thu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s v="Thu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s v="Thu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s v="Thu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s v="Thu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s v="Thu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s v="Thu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s v="Thu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s v="Thu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s v="Thu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s v="Thu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s v="Thu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s v="Thu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s v="Thu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s v="Thu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s v="Thu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s v="Thu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s v="Thu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s v="Thu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s v="Thu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s v="Thu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s v="Thu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s v="Thu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s v="Thu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s v="Thu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s v="Thu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s v="Thu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s v="Thu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s v="Thu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s v="Thu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s v="Thu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s v="Thu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s v="Thu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s v="Thu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s v="Thu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s v="Thu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s v="Thu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s v="Thu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s v="Thu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s v="Thu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s v="Thu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s v="Thu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s v="Thu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s v="Thu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s v="Thu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s v="Thu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s v="Thu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s v="Thu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s v="Thu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s v="Thu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s v="Thu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s v="Thu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s v="Thu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s v="Thu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s v="Thu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s v="Thu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s v="Thu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s v="Thu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s v="Thu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s v="Thu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s v="Thu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s v="Thu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s v="Thu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s v="Thu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s v="Thu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s v="Thu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s v="Thu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s v="Thu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s v="Thu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s v="Thu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s v="Thu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s v="Thu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s v="Thu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s v="Thu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s v="Thu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s v="Thu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s v="Thu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s v="Thu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s v="Thu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s v="Thu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s v="Thu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s v="Thu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s v="Thu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s v="Thu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s v="Thu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s v="Thu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s v="Thu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s v="Thu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s v="Thu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s v="Thu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s v="Thu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s v="Thu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s v="Thu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s v="Thu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s v="Thu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s v="Thu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s v="Thu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s v="Thu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s v="Thu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s v="Thu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s v="Thu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s v="Thu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s v="Thu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s v="Thu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s v="Thu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s v="Thu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s v="Thu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s v="Thu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s v="Thu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s v="Thu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s v="Thu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s v="Thu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s v="Thu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s v="Thu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s v="Thu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s v="Thu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s v="Thu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s v="Thu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s v="Thu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s v="Thu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s v="Thu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s v="Thu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s v="Thu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s v="Thu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s v="Thu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s v="Thu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s v="Thu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s v="Thu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s v="Thu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s v="Thu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s v="Thu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s v="Thu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s v="Thu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s v="Thu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s v="Thu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s v="Thu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s v="Thu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s v="Thu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s v="Thu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s v="Thu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s v="Thu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s v="Thu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s v="Thu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s v="Thu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s v="Thu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s v="Thu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s v="Thu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s v="Thu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s v="Thu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s v="Thu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s v="Thu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s v="Thu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s v="Thu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s v="Thu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s v="Thu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s v="Thu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s v="Thu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s v="Thu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s v="Thu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s v="Thu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s v="Thu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s v="Thu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s v="Thu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s v="Thu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s v="Thu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s v="Thu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s v="Thu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s v="Thu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s v="Thu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s v="Thu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s v="Thu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s v="Thu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s v="Thu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s v="Thu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s v="Thu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s v="Thu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s v="Thu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s v="Thu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s v="Thu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s v="Thu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s v="Thu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s v="Thu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s v="Thu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s v="Thu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s v="Thu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s v="Thu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s v="Thu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s v="Thu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s v="Thu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s v="Thu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s v="Thu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s v="Thu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s v="Thu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s v="Thu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s v="Thu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s v="Thu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s v="Thu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s v="Thu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s v="Thu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s v="Thu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s v="Thu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s v="Thu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s v="Thu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s v="Thu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s v="Thu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s v="Thu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s v="Thu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s v="Thu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s v="Thu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s v="Thu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s v="Thu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s v="Thu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s v="Thu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s v="Thu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s v="Thu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s v="Thu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s v="Thu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s v="Thu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s v="Thu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s v="Thu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s v="Thu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s v="Thu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s v="Thu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s v="Thu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s v="Thu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s v="Thu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s v="Thu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s v="Thu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s v="Thu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s v="Thu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s v="Thu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s v="Thu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s v="Thu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s v="Thu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s v="Thu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s v="Thu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s v="Thu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s v="Thu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s v="Thu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s v="Thu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s v="Thu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s v="Thu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s v="Thu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s v="Thu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s v="Thu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s v="Thu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s v="Thu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s v="Thu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s v="Thu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s v="Thu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s v="Thu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s v="Thu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s v="Thu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s v="Thu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s v="Fri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s v="Fri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s v="Fri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s v="Fri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s v="Fri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s v="Fri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s v="Fri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s v="Fri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s v="Fri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s v="Fri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s v="Fri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s v="Fri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s v="Fri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s v="Fri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s v="Fri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s v="Fri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s v="Fri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s v="Fri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s v="Fri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s v="Fri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s v="Fri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s v="Fri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s v="Fri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s v="Fri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s v="Fri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s v="Fri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s v="Fri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s v="Fri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s v="Fri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s v="Fri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s v="Fri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s v="Fri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s v="Fri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s v="Fri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s v="Fri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s v="Fri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s v="Fri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s v="Fri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s v="Fri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s v="Fri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s v="Fri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s v="Fri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s v="Fri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s v="Fri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s v="Fri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s v="Fri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s v="Fri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s v="Fri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s v="Fri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s v="Fri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s v="Fri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s v="Fri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s v="Fri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s v="Fri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s v="Fri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s v="Fri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s v="Fri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s v="Fri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s v="Fri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s v="Fri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s v="Fri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s v="Fri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s v="Fri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s v="Fri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s v="Fri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s v="Fri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s v="Fri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s v="Fri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s v="Fri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s v="Fri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s v="Fri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s v="Fri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s v="Fri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s v="Fri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s v="Fri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s v="Fri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s v="Fri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s v="Fri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s v="Fri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s v="Fri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s v="Fri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s v="Fri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s v="Fri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s v="Fri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s v="Fri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s v="Fri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s v="Fri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s v="Fri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s v="Fri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s v="Fri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s v="Fri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s v="Fri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s v="Fri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s v="Fri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s v="Fri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s v="Fri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s v="Fri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s v="Fri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s v="Fri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s v="Fri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s v="Fri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s v="Fri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s v="Fri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s v="Fri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s v="Fri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s v="Fri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s v="Fri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s v="Fri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s v="Fri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s v="Fri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s v="Fri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s v="Fri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s v="Fri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s v="Fri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s v="Fri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s v="Fri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s v="Fri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s v="Fri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s v="Fri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s v="Fri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s v="Fri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s v="Fri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s v="Fri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s v="Fri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s v="Fri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s v="Fri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s v="Fri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s v="Fri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s v="Fri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s v="Fri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s v="Fri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s v="Fri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s v="Fri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s v="Fri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s v="Fri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s v="Fri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s v="Fri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s v="Fri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s v="Fri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s v="Fri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s v="Fri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s v="Fri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s v="Fri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s v="Fri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s v="Fri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s v="Fri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s v="Fri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s v="Fri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s v="Fri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s v="Fri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s v="Fri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s v="Fri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s v="Fri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s v="Fri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s v="Fri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s v="Fri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s v="Fri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s v="Fri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s v="Fri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s v="Fri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s v="Fri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s v="Fri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s v="Fri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s v="Fri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s v="Fri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s v="Fri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s v="Fri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s v="Fri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s v="Fri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s v="Fri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s v="Fri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s v="Fri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s v="Fri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s v="Fri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s v="Fri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s v="Fri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s v="Fri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s v="Fri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s v="Fri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s v="Fri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s v="Fri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s v="Fri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s v="Fri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s v="Fri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s v="Fri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s v="Fri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s v="Fri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s v="Fri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s v="Fri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s v="Fri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s v="Fri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s v="Fri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s v="Fri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s v="Fri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s v="Fri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s v="Fri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s v="Fri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s v="Fri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s v="Fri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s v="Fri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s v="Fri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s v="Fri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s v="Fri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s v="Fri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s v="Fri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s v="Fri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s v="Fri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s v="Fri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s v="Fri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s v="Fri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s v="Fri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s v="Fri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s v="Fri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s v="Fri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s v="Fri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s v="Fri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s v="Fri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s v="Fri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s v="Fri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s v="Fri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s v="Fri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s v="Fri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s v="Fri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s v="Fri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s v="Fri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s v="Fri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s v="Fri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s v="Fri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s v="Fri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s v="Fri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s v="Fri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s v="Fri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s v="Fri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s v="Fri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s v="Fri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s v="Fri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s v="Fri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s v="Fri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s v="Fri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s v="Fri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s v="Fri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s v="Fri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s v="Fri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s v="Fri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s v="Fri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s v="Fri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s v="Fri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s v="Fri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s v="Fri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s v="Fri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s v="Fri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s v="Fri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s v="Fri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s v="Fri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s v="Fri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s v="Fri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s v="Fri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s v="Fri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s v="Fri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s v="Fri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s v="Fri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s v="Fri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s v="Fri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s v="Fri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s v="Fri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s v="Fri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s v="Fri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s v="Fri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s v="Fri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s v="Fri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s v="Fri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s v="Fri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s v="Fri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s v="Fri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s v="Fri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s v="Fri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s v="Fri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s v="Fri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s v="Fri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s v="Fri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s v="Fri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s v="Fri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s v="Fri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s v="Fri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s v="Fri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s v="Fri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s v="Fri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s v="Fri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s v="Fri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s v="Fri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s v="Fri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s v="Fri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s v="Fri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s v="Fri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s v="Fri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s v="Fri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s v="Fri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s v="Fri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s v="Fri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s v="Fri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s v="Fri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s v="Fri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s v="Fri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s v="Fri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s v="Fri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s v="Fri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s v="Fri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s v="Fri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s v="Fri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s v="Fri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s v="Fri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s v="Fri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s v="Fri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s v="Fri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s v="Fri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s v="Fri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s v="Fri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s v="Fri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s v="Fri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s v="Fri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s v="Fri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s v="Fri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s v="Fri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s v="Fri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s v="Fri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s v="Fri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s v="Fri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s v="Fri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s v="Fri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s v="Fri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s v="Fri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s v="Fri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s v="Fri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s v="Fri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s v="Fri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s v="Fri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s v="Fri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s v="Fri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s v="Fri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s v="Fri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s v="Fri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s v="Fri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s v="Fri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s v="Fri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s v="Fri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s v="Fri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s v="Fri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s v="Fri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s v="Fri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s v="Fri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s v="Fri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s v="Fri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s v="Fri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s v="Fri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s v="Fri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s v="Fri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s v="Fri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s v="Fri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s v="Fri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s v="Fri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s v="Fri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s v="Fri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s v="Fri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s v="Fri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s v="Fri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s v="Fri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s v="Fri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s v="Fri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s v="Fri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s v="Fri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s v="Fri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s v="Fri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s v="Fri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s v="Fri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s v="Fri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s v="Fri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s v="Fri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s v="Fri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s v="Fri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s v="Fri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s v="Fri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s v="Fri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s v="Fri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s v="Fri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s v="Fri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s v="Fri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s v="Fri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s v="Fri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s v="Fri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s v="Fri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s v="Fri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s v="Fri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s v="Fri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s v="Fri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s v="Fri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s v="Fri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s v="Fri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s v="Fri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s v="Fri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s v="Fri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s v="Fri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s v="Fri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s v="Fri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s v="Fri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s v="Fri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s v="Fri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s v="Fri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s v="Fri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s v="Fri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s v="Fri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s v="Fri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s v="Fri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s v="Fri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s v="Fri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s v="Fri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s v="Fri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s v="Fri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s v="Fri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s v="Fri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s v="Fri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s v="Fri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s v="Fri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s v="Fri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s v="Fri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s v="Fri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s v="Fri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s v="Fri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s v="Fri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s v="Fri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s v="Fri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s v="Fri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s v="Fri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s v="Fri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s v="Fri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s v="Fri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s v="Fri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s v="Fri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s v="Fri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s v="Fri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s v="Fri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s v="Fri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s v="Fri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s v="Fri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s v="Fri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s v="Fri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s v="Fri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s v="Fri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s v="Fri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s v="Fri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s v="Fri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s v="Fri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s v="Fri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s v="Fri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s v="Fri"/>
    <n v="0.16700000000000001"/>
    <n v="0.33400000000000002"/>
    <n v="0.501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s v="2025-09-19"/>
    <x v="19"/>
    <s v="Fri"/>
    <n v="0.23199999999999998"/>
    <n v="0.46399999999999997"/>
    <n v="0.69599999999999995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s v="2025-09-19"/>
    <x v="19"/>
    <s v="Fri"/>
    <n v="0.23199999999999998"/>
    <n v="0.46399999999999997"/>
    <n v="0.69599999999999995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s v="2025-09-19"/>
    <x v="19"/>
    <s v="Fri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s v="2025-09-19"/>
    <x v="19"/>
    <s v="Fri"/>
    <n v="0.14499999999999999"/>
    <n v="0.28999999999999998"/>
    <n v="0.435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s v="2025-09-19"/>
    <x v="19"/>
    <s v="Fri"/>
    <n v="0.14899999999999999"/>
    <n v="0.29799999999999999"/>
    <n v="0.44700000000000001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s v="2025-09-19"/>
    <x v="20"/>
    <s v="Fri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s v="2025-09-19"/>
    <x v="20"/>
    <s v="Fri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s v="2025-09-19"/>
    <x v="20"/>
    <s v="Fri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s v="2025-09-19"/>
    <x v="20"/>
    <s v="Fri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s v="2025-09-19"/>
    <x v="20"/>
    <s v="Fri"/>
    <n v="0.15200000000000002"/>
    <n v="0.30400000000000005"/>
    <n v="0.45599999999999996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s v="2025-09-19"/>
    <x v="20"/>
    <s v="Fri"/>
    <n v="5.4000000000000006E-2"/>
    <n v="0.10800000000000001"/>
    <n v="0.16200000000000001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s v="2025-09-19"/>
    <x v="20"/>
    <s v="Fri"/>
    <n v="3.2000000000000001E-2"/>
    <n v="6.4000000000000001E-2"/>
    <n v="9.6000000000000002E-2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s v="2025-09-19"/>
    <x v="20"/>
    <s v="Fri"/>
    <n v="2.8000000000000004E-2"/>
    <n v="5.6000000000000008E-2"/>
    <n v="8.4000000000000005E-2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s v="2025-09-19"/>
    <x v="20"/>
    <s v="Fri"/>
    <n v="-0.15300000000000002"/>
    <n v="-0.30600000000000005"/>
    <n v="-0.45899999999999996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s v="2025-09-19"/>
    <x v="20"/>
    <s v="Fri"/>
    <n v="-0.30099999999999999"/>
    <n v="-0.60199999999999998"/>
    <n v="-0.90299999999999991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s v="2025-09-19"/>
    <x v="20"/>
    <s v="Fri"/>
    <n v="-0.30299999999999999"/>
    <n v="-0.60599999999999998"/>
    <n v="-0.90899999999999992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s v="2025-09-19"/>
    <x v="20"/>
    <s v="Fri"/>
    <n v="-0.30499999999999999"/>
    <n v="-0.61"/>
    <n v="-0.91499999999999992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s v="2025-09-19"/>
    <x v="20"/>
    <s v="Fri"/>
    <n v="-0.30200000000000005"/>
    <n v="-0.60400000000000009"/>
    <n v="-0.90599999999999992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s v="2025-09-19"/>
    <x v="20"/>
    <s v="Fri"/>
    <n v="-0.30000000000000004"/>
    <n v="-0.60000000000000009"/>
    <n v="-0.89999999999999991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s v="2025-09-19"/>
    <x v="20"/>
    <s v="Fri"/>
    <n v="-0.30499999999999999"/>
    <n v="-0.61"/>
    <n v="-0.91499999999999992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s v="2025-09-19"/>
    <x v="20"/>
    <s v="Fri"/>
    <n v="-0.30499999999999999"/>
    <n v="-0.61"/>
    <n v="-0.91499999999999992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s v="2025-09-19"/>
    <x v="20"/>
    <s v="Fri"/>
    <n v="-0.15200000000000002"/>
    <n v="-0.30400000000000005"/>
    <n v="-0.45599999999999996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s v="2025-09-19"/>
    <x v="21"/>
    <s v="Fri"/>
    <n v="-0.15900000000000003"/>
    <n v="-0.31800000000000006"/>
    <n v="-0.47699999999999998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s v="2025-09-19"/>
    <x v="21"/>
    <s v="Fri"/>
    <n v="-0.252"/>
    <n v="-0.504"/>
    <n v="-0.75600000000000001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s v="2025-09-19"/>
    <x v="21"/>
    <s v="Fri"/>
    <n v="-0.307"/>
    <n v="-0.61399999999999999"/>
    <n v="-0.9209999999999999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s v="2025-09-19"/>
    <x v="21"/>
    <s v="Fri"/>
    <n v="-0.307"/>
    <n v="-0.61399999999999999"/>
    <n v="-0.9209999999999999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s v="2025-09-19"/>
    <x v="21"/>
    <s v="Fri"/>
    <n v="-0.30499999999999999"/>
    <n v="-0.61"/>
    <n v="-0.91499999999999992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s v="2025-09-19"/>
    <x v="21"/>
    <s v="Fri"/>
    <n v="-0.30299999999999999"/>
    <n v="-0.60599999999999998"/>
    <n v="-0.90899999999999992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s v="2025-09-19"/>
    <x v="21"/>
    <s v="Fri"/>
    <n v="0.26500000000000001"/>
    <n v="0.53"/>
    <n v="0.7949999999999999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s v="2025-09-19"/>
    <x v="21"/>
    <s v="Fri"/>
    <n v="0.122"/>
    <n v="0.24399999999999999"/>
    <n v="0.36599999999999999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s v="2025-09-19"/>
    <x v="21"/>
    <s v="Fri"/>
    <n v="0.122"/>
    <n v="0.24399999999999999"/>
    <n v="0.36599999999999999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s v="2025-09-19"/>
    <x v="21"/>
    <s v="Fri"/>
    <n v="0.26500000000000001"/>
    <n v="0.53"/>
    <n v="0.7949999999999999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s v="2025-09-19"/>
    <x v="21"/>
    <s v="Fri"/>
    <n v="-0.15200000000000002"/>
    <n v="-0.30400000000000005"/>
    <n v="-0.45599999999999996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s v="2025-09-19"/>
    <x v="21"/>
    <s v="Fri"/>
    <n v="0.35000000000000003"/>
    <n v="0.70000000000000007"/>
    <n v="1.0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s v="2025-09-19"/>
    <x v="21"/>
    <s v="Fri"/>
    <n v="0.14899999999999999"/>
    <n v="0.29799999999999999"/>
    <n v="0.44700000000000001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s v="2025-09-19"/>
    <x v="21"/>
    <s v="Fri"/>
    <n v="5.7999999999999996E-2"/>
    <n v="0.11599999999999999"/>
    <n v="0.17399999999999999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s v="2025-09-19"/>
    <x v="21"/>
    <s v="Fri"/>
    <n v="0.14899999999999999"/>
    <n v="0.29799999999999999"/>
    <n v="0.44700000000000001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s v="2025-09-19"/>
    <x v="21"/>
    <s v="Fri"/>
    <n v="5.7999999999999996E-2"/>
    <n v="0.11599999999999999"/>
    <n v="0.17399999999999999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s v="2025-09-19"/>
    <x v="21"/>
    <s v="Fri"/>
    <n v="5.7999999999999996E-2"/>
    <n v="0.11599999999999999"/>
    <n v="0.17399999999999999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s v="2025-09-19"/>
    <x v="21"/>
    <s v="Fri"/>
    <n v="0.15100000000000002"/>
    <n v="0.30200000000000005"/>
    <n v="0.45299999999999996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s v="2025-09-19"/>
    <x v="22"/>
    <s v="Fri"/>
    <n v="0.15100000000000002"/>
    <n v="0.30200000000000005"/>
    <n v="0.45299999999999996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s v="2025-09-19"/>
    <x v="22"/>
    <s v="Fri"/>
    <n v="0.17300000000000001"/>
    <n v="0.34600000000000003"/>
    <n v="0.51900000000000002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s v="2025-09-19"/>
    <x v="22"/>
    <s v="Fri"/>
    <n v="0.16900000000000001"/>
    <n v="0.33800000000000002"/>
    <n v="0.50700000000000001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s v="2025-09-19"/>
    <x v="22"/>
    <s v="Fri"/>
    <n v="0.16900000000000001"/>
    <n v="0.33800000000000002"/>
    <n v="0.50700000000000001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s v="2025-09-19"/>
    <x v="22"/>
    <s v="Fri"/>
    <n v="9.4E-2"/>
    <n v="0.188"/>
    <n v="0.28199999999999997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s v="2025-09-19"/>
    <x v="22"/>
    <s v="Fri"/>
    <n v="9.3000000000000013E-2"/>
    <n v="0.18600000000000003"/>
    <n v="0.2790000000000000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s v="2025-09-19"/>
    <x v="22"/>
    <s v="Fri"/>
    <n v="0.15300000000000002"/>
    <n v="0.30600000000000005"/>
    <n v="0.45899999999999996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s v="2025-09-19"/>
    <x v="22"/>
    <s v="Fri"/>
    <n v="0.15300000000000002"/>
    <n v="0.30600000000000005"/>
    <n v="0.45899999999999996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s v="2025-09-19"/>
    <x v="22"/>
    <s v="Fri"/>
    <n v="0.15300000000000002"/>
    <n v="0.30600000000000005"/>
    <n v="0.45899999999999996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s v="2025-09-19"/>
    <x v="22"/>
    <s v="Fri"/>
    <n v="0.23100000000000001"/>
    <n v="0.46200000000000002"/>
    <n v="0.69299999999999995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s v="2025-09-19"/>
    <x v="22"/>
    <s v="Fri"/>
    <n v="0.11299999999999999"/>
    <n v="0.22599999999999998"/>
    <n v="0.33899999999999997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s v="2025-09-19"/>
    <x v="22"/>
    <s v="Fri"/>
    <n v="0.11299999999999999"/>
    <n v="0.22599999999999998"/>
    <n v="0.33899999999999997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s v="2025-09-19"/>
    <x v="22"/>
    <s v="Fri"/>
    <n v="0.22799999999999998"/>
    <n v="0.45599999999999996"/>
    <n v="0.68399999999999994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s v="2025-09-19"/>
    <x v="22"/>
    <s v="Fri"/>
    <n v="0.17200000000000001"/>
    <n v="0.34400000000000003"/>
    <n v="0.51600000000000001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s v="2025-09-19"/>
    <x v="22"/>
    <s v="Fri"/>
    <n v="0.17200000000000001"/>
    <n v="0.34400000000000003"/>
    <n v="0.51600000000000001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s v="2025-09-19"/>
    <x v="22"/>
    <s v="Fri"/>
    <n v="0.18300000000000002"/>
    <n v="0.36600000000000005"/>
    <n v="0.54900000000000004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s v="2025-09-19"/>
    <x v="22"/>
    <s v="Fri"/>
    <n v="0.36400000000000005"/>
    <n v="0.72800000000000009"/>
    <n v="1.0920000000000001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s v="2025-09-19"/>
    <x v="22"/>
    <s v="Fri"/>
    <n v="0.11100000000000002"/>
    <n v="0.22200000000000003"/>
    <n v="0.33300000000000002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s v="2025-09-19"/>
    <x v="22"/>
    <s v="Fri"/>
    <n v="1.7000000000000001E-2"/>
    <n v="3.4000000000000002E-2"/>
    <n v="5.1000000000000004E-2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s v="2025-09-19"/>
    <x v="22"/>
    <s v="Fri"/>
    <n v="1.7000000000000001E-2"/>
    <n v="3.4000000000000002E-2"/>
    <n v="5.1000000000000004E-2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s v="2025-09-19"/>
    <x v="22"/>
    <s v="Fri"/>
    <n v="9.5000000000000001E-2"/>
    <n v="0.19"/>
    <n v="0.28499999999999998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s v="2025-09-19"/>
    <x v="22"/>
    <s v="Fri"/>
    <n v="9.9000000000000005E-2"/>
    <n v="0.19800000000000001"/>
    <n v="0.29699999999999999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s v="2025-09-19"/>
    <x v="22"/>
    <s v="Fri"/>
    <n v="7.0999999999999994E-2"/>
    <n v="0.14199999999999999"/>
    <n v="0.21299999999999999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s v="2025-09-19"/>
    <x v="22"/>
    <s v="Fri"/>
    <n v="7.0999999999999994E-2"/>
    <n v="0.14199999999999999"/>
    <n v="0.21299999999999999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s v="2025-09-19"/>
    <x v="22"/>
    <s v="Fri"/>
    <n v="0.16100000000000003"/>
    <n v="0.32200000000000006"/>
    <n v="0.48299999999999998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s v="2025-09-19"/>
    <x v="22"/>
    <s v="Fri"/>
    <n v="0.16100000000000003"/>
    <n v="0.32200000000000006"/>
    <n v="0.48299999999999998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s v="2025-09-19"/>
    <x v="22"/>
    <s v="Fri"/>
    <n v="0.16300000000000001"/>
    <n v="0.32600000000000001"/>
    <n v="0.4889999999999999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s v="2025-09-19"/>
    <x v="22"/>
    <s v="Fri"/>
    <n v="0.11100000000000002"/>
    <n v="0.22200000000000003"/>
    <n v="0.33300000000000002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s v="2025-09-19"/>
    <x v="22"/>
    <s v="Fri"/>
    <n v="0.11100000000000002"/>
    <n v="0.22200000000000003"/>
    <n v="0.33300000000000002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s v="2025-09-19"/>
    <x v="22"/>
    <s v="Fri"/>
    <n v="6.6000000000000003E-2"/>
    <n v="0.13200000000000001"/>
    <n v="0.19800000000000001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s v="2025-09-19"/>
    <x v="22"/>
    <s v="Fri"/>
    <n v="0.14499999999999999"/>
    <n v="0.28999999999999998"/>
    <n v="0.435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s v="2025-09-19"/>
    <x v="22"/>
    <s v="Fri"/>
    <n v="0.14699999999999999"/>
    <n v="0.29399999999999998"/>
    <n v="0.441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s v="2025-09-19"/>
    <x v="22"/>
    <s v="Fri"/>
    <n v="0.18500000000000003"/>
    <n v="0.37000000000000005"/>
    <n v="0.55500000000000005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s v="2025-09-19"/>
    <x v="22"/>
    <s v="Fri"/>
    <n v="0.15800000000000003"/>
    <n v="0.31600000000000006"/>
    <n v="0.47399999999999998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s v="2025-09-19"/>
    <x v="22"/>
    <s v="Fri"/>
    <n v="0.17100000000000001"/>
    <n v="0.34200000000000003"/>
    <n v="0.51300000000000001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s v="2025-09-19"/>
    <x v="22"/>
    <s v="Fri"/>
    <n v="0.17200000000000001"/>
    <n v="0.34400000000000003"/>
    <n v="0.51600000000000001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s v="2025-09-19"/>
    <x v="22"/>
    <s v="Fri"/>
    <n v="0.16300000000000001"/>
    <n v="0.32600000000000001"/>
    <n v="0.4889999999999999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s v="2025-09-19"/>
    <x v="22"/>
    <s v="Fri"/>
    <n v="0.16300000000000001"/>
    <n v="0.32600000000000001"/>
    <n v="0.4889999999999999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s v="2025-09-19"/>
    <x v="22"/>
    <s v="Fri"/>
    <n v="0.31800000000000006"/>
    <n v="0.63600000000000012"/>
    <n v="0.95399999999999996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s v="2025-09-19"/>
    <x v="22"/>
    <s v="Fri"/>
    <n v="0.35400000000000004"/>
    <n v="0.70800000000000007"/>
    <n v="1.0620000000000001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s v="2025-09-19"/>
    <x v="22"/>
    <s v="Fri"/>
    <n v="0.18300000000000002"/>
    <n v="0.36600000000000005"/>
    <n v="0.54900000000000004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s v="2025-09-19"/>
    <x v="22"/>
    <s v="Fri"/>
    <n v="0.192"/>
    <n v="0.38400000000000001"/>
    <n v="0.57599999999999996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s v="2025-09-19"/>
    <x v="22"/>
    <s v="Fri"/>
    <n v="0.35200000000000004"/>
    <n v="0.70400000000000007"/>
    <n v="1.056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s v="2025-09-19"/>
    <x v="22"/>
    <s v="Fri"/>
    <n v="0.16300000000000001"/>
    <n v="0.32600000000000001"/>
    <n v="0.4889999999999999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s v="2025-09-19"/>
    <x v="22"/>
    <s v="Fri"/>
    <n v="0.16000000000000003"/>
    <n v="0.32000000000000006"/>
    <n v="0.48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s v="2025-09-19"/>
    <x v="22"/>
    <s v="Fri"/>
    <n v="0.15500000000000003"/>
    <n v="0.31000000000000005"/>
    <n v="0.46499999999999997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s v="2025-09-19"/>
    <x v="22"/>
    <s v="Fri"/>
    <n v="0.15600000000000003"/>
    <n v="0.31200000000000006"/>
    <n v="0.46799999999999997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s v="2025-09-19"/>
    <x v="22"/>
    <s v="Fri"/>
    <n v="0.15800000000000003"/>
    <n v="0.31600000000000006"/>
    <n v="0.47399999999999998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s v="2025-09-19"/>
    <x v="22"/>
    <s v="Fri"/>
    <n v="0.10900000000000001"/>
    <n v="0.21800000000000003"/>
    <n v="0.32700000000000001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s v="2025-09-19"/>
    <x v="22"/>
    <s v="Fri"/>
    <n v="0.11899999999999999"/>
    <n v="0.23799999999999999"/>
    <n v="0.35699999999999998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s v="2025-09-19"/>
    <x v="22"/>
    <s v="Fri"/>
    <n v="0.11799999999999999"/>
    <n v="0.23599999999999999"/>
    <n v="0.35399999999999998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s v="2025-09-19"/>
    <x v="22"/>
    <s v="Fri"/>
    <n v="-0.29599999999999999"/>
    <n v="-0.59199999999999997"/>
    <n v="-0.88800000000000001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s v="2025-09-19"/>
    <x v="22"/>
    <s v="Fri"/>
    <n v="-0.30000000000000004"/>
    <n v="-0.60000000000000009"/>
    <n v="-0.89999999999999991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s v="2025-09-19"/>
    <x v="22"/>
    <s v="Fri"/>
    <n v="9.7000000000000003E-2"/>
    <n v="0.19400000000000001"/>
    <n v="0.29099999999999998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s v="2025-09-19"/>
    <x v="22"/>
    <s v="Fri"/>
    <n v="-0.30400000000000005"/>
    <n v="-0.6080000000000001"/>
    <n v="-0.91199999999999992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s v="2025-09-19"/>
    <x v="22"/>
    <s v="Fri"/>
    <n v="-0.30000000000000004"/>
    <n v="-0.60000000000000009"/>
    <n v="-0.89999999999999991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s v="2025-09-19"/>
    <x v="22"/>
    <s v="Fri"/>
    <n v="-0.313"/>
    <n v="-0.626"/>
    <n v="-0.93899999999999995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s v="2025-09-19"/>
    <x v="22"/>
    <s v="Fri"/>
    <n v="-0.30000000000000004"/>
    <n v="-0.60000000000000009"/>
    <n v="-0.89999999999999991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s v="2025-09-19"/>
    <x v="22"/>
    <s v="Fri"/>
    <n v="-0.31800000000000006"/>
    <n v="-0.63600000000000012"/>
    <n v="-0.95399999999999996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s v="2025-09-19"/>
    <x v="22"/>
    <s v="Fri"/>
    <n v="-0.30000000000000004"/>
    <n v="-0.60000000000000009"/>
    <n v="-0.89999999999999991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s v="2025-09-19"/>
    <x v="22"/>
    <s v="Fri"/>
    <n v="-0.15200000000000002"/>
    <n v="-0.30400000000000005"/>
    <n v="-0.45599999999999996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s v="2025-09-19"/>
    <x v="22"/>
    <s v="Fri"/>
    <n v="-0.30000000000000004"/>
    <n v="-0.60000000000000009"/>
    <n v="-0.89999999999999991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s v="2025-09-19"/>
    <x v="22"/>
    <s v="Fri"/>
    <n v="-0.25800000000000001"/>
    <n v="-0.51600000000000001"/>
    <n v="-0.77400000000000002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s v="2025-09-19"/>
    <x v="22"/>
    <s v="Fri"/>
    <n v="-0.30000000000000004"/>
    <n v="-0.60000000000000009"/>
    <n v="-0.89999999999999991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s v="2025-09-19"/>
    <x v="22"/>
    <s v="Fri"/>
    <n v="-0.30499999999999999"/>
    <n v="-0.61"/>
    <n v="-0.91499999999999992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s v="2025-09-19"/>
    <x v="22"/>
    <s v="Fri"/>
    <n v="-0.30099999999999999"/>
    <n v="-0.60199999999999998"/>
    <n v="-0.90299999999999991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s v="2025-09-19"/>
    <x v="0"/>
    <s v="Fri"/>
    <n v="-0.30099999999999999"/>
    <n v="-0.60199999999999998"/>
    <n v="-0.90299999999999991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s v="2025-09-19"/>
    <x v="0"/>
    <s v="Fri"/>
    <n v="-0.30000000000000004"/>
    <n v="-0.60000000000000009"/>
    <n v="-0.89999999999999991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s v="2025-09-19"/>
    <x v="0"/>
    <s v="Fri"/>
    <n v="-0.30499999999999999"/>
    <n v="-0.61"/>
    <n v="-0.91499999999999992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s v="2025-09-19"/>
    <x v="0"/>
    <s v="Fri"/>
    <n v="-0.29399999999999998"/>
    <n v="-0.58799999999999997"/>
    <n v="-0.88200000000000001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s v="2025-09-19"/>
    <x v="0"/>
    <s v="Fri"/>
    <n v="-0.315"/>
    <n v="-0.63"/>
    <n v="-0.94499999999999995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s v="2025-09-19"/>
    <x v="0"/>
    <s v="Fri"/>
    <n v="-0.30400000000000005"/>
    <n v="-0.6080000000000001"/>
    <n v="-0.91199999999999992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s v="2025-09-19"/>
    <x v="0"/>
    <s v="Fri"/>
    <n v="-0.30099999999999999"/>
    <n v="-0.60199999999999998"/>
    <n v="-0.90299999999999991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s v="2025-09-19"/>
    <x v="0"/>
    <s v="Fri"/>
    <n v="-0.34600000000000003"/>
    <n v="-0.69200000000000006"/>
    <n v="-1.038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s v="2025-09-19"/>
    <x v="0"/>
    <s v="Fri"/>
    <n v="-0.34600000000000003"/>
    <n v="-0.69200000000000006"/>
    <n v="-1.038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s v="2025-09-19"/>
    <x v="0"/>
    <s v="Fri"/>
    <n v="-0.34600000000000003"/>
    <n v="-0.69200000000000006"/>
    <n v="-1.038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s v="2025-09-19"/>
    <x v="0"/>
    <s v="Fri"/>
    <n v="-0.30200000000000005"/>
    <n v="-0.60400000000000009"/>
    <n v="-0.90599999999999992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s v="2025-09-19"/>
    <x v="0"/>
    <s v="Fri"/>
    <n v="-0.248"/>
    <n v="-0.496"/>
    <n v="-0.74399999999999999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s v="2025-09-19"/>
    <x v="0"/>
    <s v="Fri"/>
    <n v="-0.29799999999999999"/>
    <n v="-0.59599999999999997"/>
    <n v="-0.89400000000000002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s v="2025-09-19"/>
    <x v="0"/>
    <s v="Fri"/>
    <n v="-0.30499999999999999"/>
    <n v="-0.61"/>
    <n v="-0.91499999999999992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s v="2025-09-19"/>
    <x v="0"/>
    <s v="Fri"/>
    <n v="-0.17400000000000002"/>
    <n v="-0.34800000000000003"/>
    <n v="-0.52200000000000002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s v="2025-09-19"/>
    <x v="0"/>
    <s v="Fri"/>
    <n v="0.10200000000000001"/>
    <n v="0.20400000000000001"/>
    <n v="0.30599999999999999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s v="2025-09-19"/>
    <x v="0"/>
    <s v="Fri"/>
    <n v="0.10200000000000001"/>
    <n v="0.20400000000000001"/>
    <n v="0.30599999999999999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s v="2025-09-19"/>
    <x v="0"/>
    <s v="Fri"/>
    <n v="0.10200000000000001"/>
    <n v="0.20400000000000001"/>
    <n v="0.30599999999999999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s v="2025-09-19"/>
    <x v="0"/>
    <s v="Fri"/>
    <n v="0.17400000000000002"/>
    <n v="0.34800000000000003"/>
    <n v="0.52200000000000002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s v="2025-09-19"/>
    <x v="0"/>
    <s v="Fri"/>
    <n v="0.17500000000000002"/>
    <n v="0.35000000000000003"/>
    <n v="0.52500000000000002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s v="2025-09-19"/>
    <x v="0"/>
    <s v="Fri"/>
    <n v="-6.0000000000000001E-3"/>
    <n v="-1.2E-2"/>
    <n v="-1.7999999999999999E-2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s v="2025-09-19"/>
    <x v="0"/>
    <s v="Fri"/>
    <n v="7.8000000000000014E-2"/>
    <n v="0.15600000000000003"/>
    <n v="0.23399999999999999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s v="2025-09-19"/>
    <x v="0"/>
    <s v="Fri"/>
    <n v="0.26100000000000001"/>
    <n v="0.52200000000000002"/>
    <n v="0.78299999999999992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s v="2025-09-19"/>
    <x v="0"/>
    <s v="Fri"/>
    <n v="0.24100000000000002"/>
    <n v="0.48200000000000004"/>
    <n v="0.72299999999999998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s v="2025-09-19"/>
    <x v="0"/>
    <s v="Fri"/>
    <n v="7.9000000000000015E-2"/>
    <n v="0.15800000000000003"/>
    <n v="0.23699999999999999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s v="2025-09-19"/>
    <x v="0"/>
    <s v="Fri"/>
    <n v="0.36499999999999999"/>
    <n v="0.73"/>
    <n v="1.09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s v="2025-09-19"/>
    <x v="0"/>
    <s v="Fri"/>
    <n v="0.36499999999999999"/>
    <n v="0.73"/>
    <n v="1.09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s v="2025-09-19"/>
    <x v="0"/>
    <s v="Fri"/>
    <n v="0.15400000000000003"/>
    <n v="0.30800000000000005"/>
    <n v="0.46199999999999997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s v="2025-09-19"/>
    <x v="0"/>
    <s v="Fri"/>
    <n v="0.15400000000000003"/>
    <n v="0.30800000000000005"/>
    <n v="0.46199999999999997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s v="2025-09-19"/>
    <x v="0"/>
    <s v="Fri"/>
    <n v="0.16800000000000001"/>
    <n v="0.33600000000000002"/>
    <n v="0.504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s v="2025-09-19"/>
    <x v="0"/>
    <s v="Fri"/>
    <n v="0.10100000000000001"/>
    <n v="0.20200000000000001"/>
    <n v="0.30299999999999999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s v="2025-09-19"/>
    <x v="0"/>
    <s v="Fri"/>
    <n v="0.10400000000000001"/>
    <n v="0.20800000000000002"/>
    <n v="0.312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s v="2025-09-19"/>
    <x v="0"/>
    <s v="Fri"/>
    <n v="0.1"/>
    <n v="0.2"/>
    <n v="0.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s v="2025-09-19"/>
    <x v="0"/>
    <s v="Fri"/>
    <n v="-0.30000000000000004"/>
    <n v="-0.60000000000000009"/>
    <n v="-0.89999999999999991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s v="2025-09-19"/>
    <x v="0"/>
    <s v="Fri"/>
    <n v="-0.28900000000000003"/>
    <n v="-0.57800000000000007"/>
    <n v="-0.86699999999999999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s v="2025-09-19"/>
    <x v="0"/>
    <s v="Fri"/>
    <n v="-0.28900000000000003"/>
    <n v="-0.57800000000000007"/>
    <n v="-0.86699999999999999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s v="2025-09-19"/>
    <x v="0"/>
    <s v="Fri"/>
    <n v="-0.28900000000000003"/>
    <n v="-0.57800000000000007"/>
    <n v="-0.86699999999999999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s v="2025-09-19"/>
    <x v="0"/>
    <s v="Fri"/>
    <n v="-0.30099999999999999"/>
    <n v="-0.60199999999999998"/>
    <n v="-0.90299999999999991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s v="2025-09-19"/>
    <x v="0"/>
    <s v="Fri"/>
    <n v="-0.32400000000000007"/>
    <n v="-0.64800000000000013"/>
    <n v="-0.97199999999999998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s v="2025-09-19"/>
    <x v="0"/>
    <s v="Fri"/>
    <n v="-0.31800000000000006"/>
    <n v="-0.63600000000000012"/>
    <n v="-0.95399999999999996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s v="2025-09-19"/>
    <x v="0"/>
    <s v="Fri"/>
    <n v="-0.26800000000000002"/>
    <n v="-0.53600000000000003"/>
    <n v="-0.80400000000000005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s v="2025-09-19"/>
    <x v="0"/>
    <s v="Fri"/>
    <n v="-1.3000000000000001E-2"/>
    <n v="-2.6000000000000002E-2"/>
    <n v="-3.9E-2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s v="2025-09-19"/>
    <x v="0"/>
    <s v="Fri"/>
    <n v="-1.6E-2"/>
    <n v="-3.2000000000000001E-2"/>
    <n v="-4.8000000000000001E-2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s v="2025-09-19"/>
    <x v="0"/>
    <s v="Fri"/>
    <n v="-4.1000000000000002E-2"/>
    <n v="-8.2000000000000003E-2"/>
    <n v="-0.12299999999999998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s v="2025-09-19"/>
    <x v="0"/>
    <s v="Fri"/>
    <n v="-0.30099999999999999"/>
    <n v="-0.60199999999999998"/>
    <n v="-0.90299999999999991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s v="2025-09-19"/>
    <x v="0"/>
    <s v="Fri"/>
    <n v="-0.30099999999999999"/>
    <n v="-0.60199999999999998"/>
    <n v="-0.90299999999999991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s v="2025-09-19"/>
    <x v="0"/>
    <s v="Fri"/>
    <n v="-0.29900000000000004"/>
    <n v="-0.59800000000000009"/>
    <n v="-0.89700000000000002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s v="2025-09-19"/>
    <x v="1"/>
    <s v="Fri"/>
    <n v="-0.31000000000000005"/>
    <n v="-0.62000000000000011"/>
    <n v="-0.92999999999999994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s v="2025-09-19"/>
    <x v="1"/>
    <s v="Fri"/>
    <n v="-0.31000000000000005"/>
    <n v="-0.62000000000000011"/>
    <n v="-0.92999999999999994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s v="2025-09-19"/>
    <x v="1"/>
    <s v="Fri"/>
    <n v="-0.27700000000000002"/>
    <n v="-0.55400000000000005"/>
    <n v="-0.83099999999999996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s v="2025-09-19"/>
    <x v="1"/>
    <s v="Fri"/>
    <n v="-0.28599999999999998"/>
    <n v="-0.57199999999999995"/>
    <n v="-0.85799999999999998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s v="2025-09-19"/>
    <x v="1"/>
    <s v="Fri"/>
    <n v="-0.30400000000000005"/>
    <n v="-0.6080000000000001"/>
    <n v="-0.91199999999999992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s v="2025-09-19"/>
    <x v="1"/>
    <s v="Fri"/>
    <n v="-0.30200000000000005"/>
    <n v="-0.60400000000000009"/>
    <n v="-0.90599999999999992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s v="2025-09-19"/>
    <x v="1"/>
    <s v="Fri"/>
    <n v="-0.30400000000000005"/>
    <n v="-0.6080000000000001"/>
    <n v="-0.91199999999999992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s v="2025-09-19"/>
    <x v="1"/>
    <s v="Fri"/>
    <n v="-0.30099999999999999"/>
    <n v="-0.60199999999999998"/>
    <n v="-0.90299999999999991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s v="2025-09-19"/>
    <x v="1"/>
    <s v="Fri"/>
    <n v="-0.31600000000000006"/>
    <n v="-0.63200000000000012"/>
    <n v="-0.94799999999999995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s v="2025-09-19"/>
    <x v="1"/>
    <s v="Fri"/>
    <n v="-0.315"/>
    <n v="-0.63"/>
    <n v="-0.94499999999999995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s v="2025-09-19"/>
    <x v="1"/>
    <s v="Fri"/>
    <n v="-0.315"/>
    <n v="-0.63"/>
    <n v="-0.94499999999999995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s v="2025-09-19"/>
    <x v="1"/>
    <s v="Fri"/>
    <n v="-0.30400000000000005"/>
    <n v="-0.6080000000000001"/>
    <n v="-0.91199999999999992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s v="2025-09-19"/>
    <x v="1"/>
    <s v="Fri"/>
    <n v="-0.30400000000000005"/>
    <n v="-0.6080000000000001"/>
    <n v="-0.91199999999999992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s v="2025-09-19"/>
    <x v="1"/>
    <s v="Fri"/>
    <n v="-0.253"/>
    <n v="-0.50600000000000001"/>
    <n v="-0.7589999999999999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s v="2025-09-19"/>
    <x v="1"/>
    <s v="Fri"/>
    <n v="-0.315"/>
    <n v="-0.63"/>
    <n v="-0.94499999999999995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s v="2025-09-19"/>
    <x v="1"/>
    <s v="Fri"/>
    <n v="-0.30299999999999999"/>
    <n v="-0.60599999999999998"/>
    <n v="-0.90899999999999992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s v="2025-09-19"/>
    <x v="1"/>
    <s v="Fri"/>
    <n v="-0.30200000000000005"/>
    <n v="-0.60400000000000009"/>
    <n v="-0.90599999999999992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s v="2025-09-19"/>
    <x v="1"/>
    <s v="Fri"/>
    <n v="0.27100000000000002"/>
    <n v="0.54200000000000004"/>
    <n v="0.81299999999999994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s v="2025-09-19"/>
    <x v="1"/>
    <s v="Fri"/>
    <n v="0.16200000000000003"/>
    <n v="0.32400000000000007"/>
    <n v="0.48599999999999999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s v="2025-09-19"/>
    <x v="1"/>
    <s v="Fri"/>
    <n v="0.14599999999999999"/>
    <n v="0.29199999999999998"/>
    <n v="0.438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s v="2025-09-19"/>
    <x v="1"/>
    <s v="Fri"/>
    <n v="0.33900000000000002"/>
    <n v="0.67800000000000005"/>
    <n v="1.016999999999999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s v="2025-09-19"/>
    <x v="1"/>
    <s v="Fri"/>
    <n v="7.5000000000000011E-2"/>
    <n v="0.15000000000000002"/>
    <n v="0.22499999999999998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s v="2025-09-19"/>
    <x v="1"/>
    <s v="Fri"/>
    <n v="6.8000000000000005E-2"/>
    <n v="0.13600000000000001"/>
    <n v="0.20400000000000001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s v="2025-09-19"/>
    <x v="1"/>
    <s v="Fri"/>
    <n v="-3.6999999999999998E-2"/>
    <n v="-7.3999999999999996E-2"/>
    <n v="-0.111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s v="2025-09-19"/>
    <x v="1"/>
    <s v="Fri"/>
    <n v="0.13999999999999999"/>
    <n v="0.27999999999999997"/>
    <n v="0.42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s v="2025-09-19"/>
    <x v="1"/>
    <s v="Fri"/>
    <n v="-3.4999999999999996E-2"/>
    <n v="-6.9999999999999993E-2"/>
    <n v="-0.105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s v="2025-09-19"/>
    <x v="1"/>
    <s v="Fri"/>
    <n v="0.36899999999999999"/>
    <n v="0.73799999999999999"/>
    <n v="1.107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s v="2025-09-19"/>
    <x v="1"/>
    <s v="Fri"/>
    <n v="-3.5999999999999997E-2"/>
    <n v="-7.1999999999999995E-2"/>
    <n v="-0.108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s v="2025-09-19"/>
    <x v="1"/>
    <s v="Fri"/>
    <n v="-3.2000000000000001E-2"/>
    <n v="-6.4000000000000001E-2"/>
    <n v="-9.6000000000000002E-2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s v="2025-09-19"/>
    <x v="1"/>
    <s v="Fri"/>
    <n v="-2.8999999999999998E-2"/>
    <n v="-5.7999999999999996E-2"/>
    <n v="-8.6999999999999994E-2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s v="2025-09-19"/>
    <x v="1"/>
    <s v="Fri"/>
    <n v="0.14799999999999999"/>
    <n v="0.29599999999999999"/>
    <n v="0.44400000000000001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s v="2025-09-19"/>
    <x v="1"/>
    <s v="Fri"/>
    <n v="5.1000000000000004E-2"/>
    <n v="0.10200000000000001"/>
    <n v="0.15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s v="2025-09-19"/>
    <x v="1"/>
    <s v="Fri"/>
    <n v="5.1000000000000004E-2"/>
    <n v="0.10200000000000001"/>
    <n v="0.15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s v="2025-09-19"/>
    <x v="1"/>
    <s v="Fri"/>
    <n v="4.0000000000000008E-2"/>
    <n v="8.0000000000000016E-2"/>
    <n v="0.12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s v="2025-09-19"/>
    <x v="1"/>
    <s v="Fri"/>
    <n v="0.15300000000000002"/>
    <n v="0.30600000000000005"/>
    <n v="0.45899999999999996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s v="2025-09-19"/>
    <x v="1"/>
    <s v="Fri"/>
    <n v="0.34800000000000003"/>
    <n v="0.69600000000000006"/>
    <n v="1.044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s v="2025-09-19"/>
    <x v="1"/>
    <s v="Fri"/>
    <n v="0.26100000000000001"/>
    <n v="0.52200000000000002"/>
    <n v="0.78299999999999992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s v="2025-09-19"/>
    <x v="1"/>
    <s v="Fri"/>
    <n v="6.6000000000000003E-2"/>
    <n v="0.13200000000000001"/>
    <n v="0.19800000000000001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s v="2025-09-19"/>
    <x v="1"/>
    <s v="Fri"/>
    <n v="6.8000000000000005E-2"/>
    <n v="0.13600000000000001"/>
    <n v="0.20400000000000001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s v="2025-09-19"/>
    <x v="1"/>
    <s v="Fri"/>
    <n v="0.06"/>
    <n v="0.12"/>
    <n v="0.18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s v="2025-09-19"/>
    <x v="1"/>
    <s v="Fri"/>
    <n v="4.7E-2"/>
    <n v="9.4E-2"/>
    <n v="0.14099999999999999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s v="2025-09-19"/>
    <x v="1"/>
    <s v="Fri"/>
    <n v="0.16200000000000003"/>
    <n v="0.32400000000000007"/>
    <n v="0.48599999999999999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s v="2025-09-19"/>
    <x v="1"/>
    <s v="Fri"/>
    <n v="0.16400000000000001"/>
    <n v="0.32800000000000001"/>
    <n v="0.49199999999999994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s v="2025-09-19"/>
    <x v="1"/>
    <s v="Fri"/>
    <n v="0.16200000000000003"/>
    <n v="0.32400000000000007"/>
    <n v="0.48599999999999999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s v="2025-09-19"/>
    <x v="1"/>
    <s v="Fri"/>
    <n v="5.5000000000000007E-2"/>
    <n v="0.11000000000000001"/>
    <n v="0.16500000000000001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s v="2025-09-19"/>
    <x v="1"/>
    <s v="Fri"/>
    <n v="0.193"/>
    <n v="0.38600000000000001"/>
    <n v="0.57899999999999996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s v="2025-09-19"/>
    <x v="1"/>
    <s v="Fri"/>
    <n v="0.18400000000000002"/>
    <n v="0.36800000000000005"/>
    <n v="0.55200000000000005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s v="2025-09-19"/>
    <x v="1"/>
    <s v="Fri"/>
    <n v="0.16700000000000001"/>
    <n v="0.33400000000000002"/>
    <n v="0.501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s v="2025-09-19"/>
    <x v="1"/>
    <s v="Fri"/>
    <n v="0.16700000000000001"/>
    <n v="0.33400000000000002"/>
    <n v="0.501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s v="2025-09-19"/>
    <x v="1"/>
    <s v="Fri"/>
    <n v="0.17100000000000001"/>
    <n v="0.34200000000000003"/>
    <n v="0.51300000000000001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s v="2025-09-19"/>
    <x v="1"/>
    <s v="Fri"/>
    <n v="0.307"/>
    <n v="0.61399999999999999"/>
    <n v="0.92099999999999993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s v="2025-09-19"/>
    <x v="1"/>
    <s v="Fri"/>
    <n v="0.307"/>
    <n v="0.61399999999999999"/>
    <n v="0.92099999999999993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s v="2025-09-19"/>
    <x v="1"/>
    <s v="Fri"/>
    <n v="0.35499999999999998"/>
    <n v="0.71"/>
    <n v="1.0649999999999999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s v="2025-09-19"/>
    <x v="1"/>
    <s v="Fri"/>
    <n v="0.35600000000000004"/>
    <n v="0.71200000000000008"/>
    <n v="1.0680000000000001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s v="2025-09-19"/>
    <x v="1"/>
    <s v="Fri"/>
    <n v="-0.29300000000000004"/>
    <n v="-0.58600000000000008"/>
    <n v="-0.879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s v="2025-09-19"/>
    <x v="1"/>
    <s v="Fri"/>
    <n v="-0.13999999999999999"/>
    <n v="-0.27999999999999997"/>
    <n v="-0.42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s v="2025-09-19"/>
    <x v="1"/>
    <s v="Fri"/>
    <n v="0.31900000000000001"/>
    <n v="0.63800000000000001"/>
    <n v="0.95699999999999996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s v="2025-09-19"/>
    <x v="1"/>
    <s v="Fri"/>
    <n v="0.15800000000000003"/>
    <n v="0.31600000000000006"/>
    <n v="0.47399999999999998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s v="2025-09-19"/>
    <x v="1"/>
    <s v="Fri"/>
    <n v="-0.24900000000000003"/>
    <n v="-0.49800000000000005"/>
    <n v="-0.747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s v="2025-09-19"/>
    <x v="1"/>
    <s v="Fri"/>
    <n v="0.38700000000000001"/>
    <n v="0.77400000000000002"/>
    <n v="1.161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s v="2025-09-19"/>
    <x v="1"/>
    <s v="Fri"/>
    <n v="0.16500000000000001"/>
    <n v="0.33"/>
    <n v="0.49499999999999994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s v="2025-09-19"/>
    <x v="1"/>
    <s v="Fri"/>
    <n v="0.34700000000000003"/>
    <n v="0.69400000000000006"/>
    <n v="1.0409999999999999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s v="2025-09-19"/>
    <x v="1"/>
    <s v="Fri"/>
    <n v="0.30499999999999999"/>
    <n v="0.61"/>
    <n v="0.91499999999999992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s v="2025-09-19"/>
    <x v="1"/>
    <s v="Fri"/>
    <n v="0.30499999999999999"/>
    <n v="0.61"/>
    <n v="0.91499999999999992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s v="2025-09-19"/>
    <x v="1"/>
    <s v="Fri"/>
    <n v="0.36099999999999999"/>
    <n v="0.72199999999999998"/>
    <n v="1.083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s v="2025-09-19"/>
    <x v="1"/>
    <s v="Fri"/>
    <n v="0.30499999999999999"/>
    <n v="0.61"/>
    <n v="0.91499999999999992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s v="2025-09-19"/>
    <x v="1"/>
    <s v="Fri"/>
    <n v="0.35499999999999998"/>
    <n v="0.71"/>
    <n v="1.0649999999999999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s v="2025-09-19"/>
    <x v="1"/>
    <s v="Fri"/>
    <n v="0.30400000000000005"/>
    <n v="0.6080000000000001"/>
    <n v="0.91199999999999992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s v="2025-09-19"/>
    <x v="1"/>
    <s v="Fri"/>
    <n v="0.311"/>
    <n v="0.622"/>
    <n v="0.93299999999999994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s v="2025-09-19"/>
    <x v="1"/>
    <s v="Fri"/>
    <n v="0.31400000000000006"/>
    <n v="0.62800000000000011"/>
    <n v="0.94199999999999995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s v="2025-09-19"/>
    <x v="1"/>
    <s v="Fri"/>
    <n v="-0.30800000000000005"/>
    <n v="-0.6160000000000001"/>
    <n v="-0.9239999999999999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s v="2025-09-19"/>
    <x v="1"/>
    <s v="Fri"/>
    <n v="-0.29700000000000004"/>
    <n v="-0.59400000000000008"/>
    <n v="-0.89100000000000001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s v="2025-09-19"/>
    <x v="1"/>
    <s v="Fri"/>
    <n v="-0.29599999999999999"/>
    <n v="-0.59199999999999997"/>
    <n v="-0.88800000000000001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s v="2025-09-19"/>
    <x v="1"/>
    <s v="Fri"/>
    <n v="-0.29500000000000004"/>
    <n v="-0.59000000000000008"/>
    <n v="-0.88500000000000001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s v="2025-09-19"/>
    <x v="2"/>
    <s v="Fri"/>
    <n v="-0.15300000000000002"/>
    <n v="-0.30600000000000005"/>
    <n v="-0.45899999999999996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s v="2025-09-19"/>
    <x v="2"/>
    <s v="Fri"/>
    <n v="-0.25"/>
    <n v="-0.5"/>
    <n v="-0.75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s v="2025-09-19"/>
    <x v="2"/>
    <s v="Fri"/>
    <n v="-0.32600000000000001"/>
    <n v="-0.65200000000000002"/>
    <n v="-0.97799999999999987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s v="2025-09-19"/>
    <x v="2"/>
    <s v="Fri"/>
    <n v="-0.33"/>
    <n v="-0.66"/>
    <n v="-0.98999999999999988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s v="2025-09-19"/>
    <x v="2"/>
    <s v="Fri"/>
    <n v="-0.31600000000000006"/>
    <n v="-0.63200000000000012"/>
    <n v="-0.94799999999999995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s v="2025-09-19"/>
    <x v="2"/>
    <s v="Fri"/>
    <n v="-0.31600000000000006"/>
    <n v="-0.63200000000000012"/>
    <n v="-0.94799999999999995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s v="2025-09-19"/>
    <x v="2"/>
    <s v="Fri"/>
    <n v="-0.31900000000000001"/>
    <n v="-0.63800000000000001"/>
    <n v="-0.95699999999999996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s v="2025-09-19"/>
    <x v="2"/>
    <s v="Fri"/>
    <n v="-0.30400000000000005"/>
    <n v="-0.6080000000000001"/>
    <n v="-0.91199999999999992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s v="2025-09-19"/>
    <x v="2"/>
    <s v="Fri"/>
    <n v="-0.30200000000000005"/>
    <n v="-0.60400000000000009"/>
    <n v="-0.90599999999999992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s v="2025-09-19"/>
    <x v="2"/>
    <s v="Fri"/>
    <n v="-0.15000000000000002"/>
    <n v="-0.30000000000000004"/>
    <n v="-0.44999999999999996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s v="2025-09-19"/>
    <x v="2"/>
    <s v="Fri"/>
    <n v="0.35499999999999998"/>
    <n v="0.71"/>
    <n v="1.0649999999999999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s v="2025-09-19"/>
    <x v="2"/>
    <s v="Fri"/>
    <n v="0.253"/>
    <n v="0.50600000000000001"/>
    <n v="0.7589999999999999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s v="2025-09-19"/>
    <x v="2"/>
    <s v="Fri"/>
    <n v="0.23799999999999999"/>
    <n v="0.47599999999999998"/>
    <n v="0.71399999999999997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s v="2025-09-19"/>
    <x v="2"/>
    <s v="Fri"/>
    <n v="-0.30600000000000005"/>
    <n v="-0.6120000000000001"/>
    <n v="-0.9179999999999999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s v="2025-09-19"/>
    <x v="2"/>
    <s v="Fri"/>
    <n v="-0.29799999999999999"/>
    <n v="-0.59599999999999997"/>
    <n v="-0.89400000000000002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s v="2025-09-19"/>
    <x v="2"/>
    <s v="Fri"/>
    <n v="-0.29700000000000004"/>
    <n v="-0.59400000000000008"/>
    <n v="-0.89100000000000001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s v="2025-09-19"/>
    <x v="2"/>
    <s v="Fri"/>
    <n v="-0.30499999999999999"/>
    <n v="-0.61"/>
    <n v="-0.91499999999999992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s v="2025-09-19"/>
    <x v="2"/>
    <s v="Fri"/>
    <n v="-0.25"/>
    <n v="-0.5"/>
    <n v="-0.75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s v="2025-09-19"/>
    <x v="2"/>
    <s v="Fri"/>
    <n v="0.15500000000000003"/>
    <n v="0.31000000000000005"/>
    <n v="0.46499999999999997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s v="2025-09-19"/>
    <x v="2"/>
    <s v="Fri"/>
    <n v="0.16900000000000001"/>
    <n v="0.33800000000000002"/>
    <n v="0.50700000000000001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s v="2025-09-19"/>
    <x v="2"/>
    <s v="Fri"/>
    <n v="-0.29199999999999998"/>
    <n v="-0.58399999999999996"/>
    <n v="-0.876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s v="2025-09-19"/>
    <x v="2"/>
    <s v="Fri"/>
    <n v="-0.28399999999999997"/>
    <n v="-0.56799999999999995"/>
    <n v="-0.85199999999999998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s v="2025-09-19"/>
    <x v="2"/>
    <s v="Fri"/>
    <n v="0.17600000000000002"/>
    <n v="0.35200000000000004"/>
    <n v="0.52800000000000002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s v="2025-09-19"/>
    <x v="2"/>
    <s v="Fri"/>
    <n v="-0.30600000000000005"/>
    <n v="-0.6120000000000001"/>
    <n v="-0.9179999999999999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s v="2025-09-19"/>
    <x v="2"/>
    <s v="Fri"/>
    <n v="-0.31000000000000005"/>
    <n v="-0.62000000000000011"/>
    <n v="-0.92999999999999994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s v="2025-09-19"/>
    <x v="2"/>
    <s v="Fri"/>
    <n v="-0.15000000000000002"/>
    <n v="-0.30000000000000004"/>
    <n v="-0.44999999999999996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s v="2025-09-19"/>
    <x v="2"/>
    <s v="Fri"/>
    <n v="0.35000000000000003"/>
    <n v="0.70000000000000007"/>
    <n v="1.0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s v="2025-09-19"/>
    <x v="2"/>
    <s v="Fri"/>
    <n v="0.35099999999999998"/>
    <n v="0.70199999999999996"/>
    <n v="1.0529999999999999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s v="2025-09-19"/>
    <x v="2"/>
    <s v="Fri"/>
    <n v="5.5000000000000007E-2"/>
    <n v="0.11000000000000001"/>
    <n v="0.16500000000000001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s v="2025-09-19"/>
    <x v="2"/>
    <s v="Fri"/>
    <n v="0.34100000000000003"/>
    <n v="0.68200000000000005"/>
    <n v="1.0229999999999999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s v="2025-09-19"/>
    <x v="2"/>
    <s v="Fri"/>
    <n v="0.36600000000000005"/>
    <n v="0.7320000000000001"/>
    <n v="1.0980000000000001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s v="2025-09-19"/>
    <x v="2"/>
    <s v="Fri"/>
    <n v="5.1000000000000004E-2"/>
    <n v="0.10200000000000001"/>
    <n v="0.15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s v="2025-09-19"/>
    <x v="2"/>
    <s v="Fri"/>
    <n v="0.27100000000000002"/>
    <n v="0.54200000000000004"/>
    <n v="0.81299999999999994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s v="2025-09-19"/>
    <x v="2"/>
    <s v="Fri"/>
    <n v="0.27100000000000002"/>
    <n v="0.54200000000000004"/>
    <n v="0.81299999999999994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s v="2025-09-19"/>
    <x v="2"/>
    <s v="Fri"/>
    <n v="4.3000000000000003E-2"/>
    <n v="8.6000000000000007E-2"/>
    <n v="0.129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s v="2025-09-19"/>
    <x v="2"/>
    <s v="Fri"/>
    <n v="0.17300000000000001"/>
    <n v="0.34600000000000003"/>
    <n v="0.51900000000000002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s v="2025-09-19"/>
    <x v="2"/>
    <s v="Fri"/>
    <n v="0.34700000000000003"/>
    <n v="0.69400000000000006"/>
    <n v="1.0409999999999999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s v="2025-09-19"/>
    <x v="2"/>
    <s v="Fri"/>
    <n v="4.2000000000000003E-2"/>
    <n v="8.4000000000000005E-2"/>
    <n v="0.126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s v="2025-09-19"/>
    <x v="2"/>
    <s v="Fri"/>
    <n v="-0.14899999999999999"/>
    <n v="-0.29799999999999999"/>
    <n v="-0.44700000000000001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s v="2025-09-19"/>
    <x v="2"/>
    <s v="Fri"/>
    <n v="0.17200000000000001"/>
    <n v="0.34400000000000003"/>
    <n v="0.51600000000000001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s v="2025-09-19"/>
    <x v="2"/>
    <s v="Fri"/>
    <n v="4.1000000000000002E-2"/>
    <n v="8.2000000000000003E-2"/>
    <n v="0.12299999999999998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s v="2025-09-19"/>
    <x v="2"/>
    <s v="Fri"/>
    <n v="0.35800000000000004"/>
    <n v="0.71600000000000008"/>
    <n v="1.0740000000000001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s v="2025-09-19"/>
    <x v="2"/>
    <s v="Fri"/>
    <n v="0.35200000000000004"/>
    <n v="0.70400000000000007"/>
    <n v="1.056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s v="2025-09-19"/>
    <x v="2"/>
    <s v="Fri"/>
    <n v="0.16500000000000001"/>
    <n v="0.33"/>
    <n v="0.49499999999999994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s v="2025-09-19"/>
    <x v="2"/>
    <s v="Fri"/>
    <n v="0.15100000000000002"/>
    <n v="0.30200000000000005"/>
    <n v="0.45299999999999996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s v="2025-09-19"/>
    <x v="2"/>
    <s v="Fri"/>
    <n v="0.15200000000000002"/>
    <n v="0.30400000000000005"/>
    <n v="0.45599999999999996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s v="2025-09-19"/>
    <x v="2"/>
    <s v="Fri"/>
    <n v="0.15400000000000003"/>
    <n v="0.30800000000000005"/>
    <n v="0.46199999999999997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s v="2025-09-19"/>
    <x v="2"/>
    <s v="Fri"/>
    <n v="0.309"/>
    <n v="0.61799999999999999"/>
    <n v="0.92699999999999994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s v="2025-09-19"/>
    <x v="2"/>
    <s v="Fri"/>
    <n v="0.37200000000000005"/>
    <n v="0.74400000000000011"/>
    <n v="1.1160000000000001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s v="2025-09-19"/>
    <x v="2"/>
    <s v="Fri"/>
    <n v="0.309"/>
    <n v="0.61799999999999999"/>
    <n v="0.92699999999999994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s v="2025-09-19"/>
    <x v="2"/>
    <s v="Fri"/>
    <n v="0.36200000000000004"/>
    <n v="0.72400000000000009"/>
    <n v="1.0860000000000001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s v="2025-09-19"/>
    <x v="2"/>
    <s v="Fri"/>
    <n v="0.19900000000000001"/>
    <n v="0.39800000000000002"/>
    <n v="0.59699999999999998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s v="2025-09-19"/>
    <x v="2"/>
    <s v="Fri"/>
    <n v="9.7000000000000003E-2"/>
    <n v="0.19400000000000001"/>
    <n v="0.29099999999999998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s v="2025-09-19"/>
    <x v="2"/>
    <s v="Fri"/>
    <n v="0.1"/>
    <n v="0.2"/>
    <n v="0.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s v="2025-09-19"/>
    <x v="2"/>
    <s v="Fri"/>
    <n v="-0.31400000000000006"/>
    <n v="-0.62800000000000011"/>
    <n v="-0.94199999999999995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s v="2025-09-19"/>
    <x v="2"/>
    <s v="Fri"/>
    <n v="-0.309"/>
    <n v="-0.61799999999999999"/>
    <n v="-0.92699999999999994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s v="2025-09-19"/>
    <x v="2"/>
    <s v="Fri"/>
    <n v="0.11100000000000002"/>
    <n v="0.22200000000000003"/>
    <n v="0.33300000000000002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s v="2025-09-19"/>
    <x v="2"/>
    <s v="Fri"/>
    <n v="0.10800000000000001"/>
    <n v="0.21600000000000003"/>
    <n v="0.32400000000000001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s v="2025-09-19"/>
    <x v="2"/>
    <s v="Fri"/>
    <n v="9.1000000000000011E-2"/>
    <n v="0.18200000000000002"/>
    <n v="0.27300000000000002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s v="2025-09-19"/>
    <x v="2"/>
    <s v="Fri"/>
    <n v="9.1000000000000011E-2"/>
    <n v="0.18200000000000002"/>
    <n v="0.27300000000000002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s v="2025-09-19"/>
    <x v="2"/>
    <s v="Fri"/>
    <n v="0.15800000000000003"/>
    <n v="0.31600000000000006"/>
    <n v="0.47399999999999998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s v="2025-09-19"/>
    <x v="2"/>
    <s v="Fri"/>
    <n v="9.2000000000000012E-2"/>
    <n v="0.18400000000000002"/>
    <n v="0.27600000000000002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s v="2025-09-19"/>
    <x v="3"/>
    <s v="Fri"/>
    <n v="0.35600000000000004"/>
    <n v="0.71200000000000008"/>
    <n v="1.0680000000000001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s v="2025-09-19"/>
    <x v="3"/>
    <s v="Fri"/>
    <n v="0.14899999999999999"/>
    <n v="0.29799999999999999"/>
    <n v="0.44700000000000001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s v="2025-09-19"/>
    <x v="3"/>
    <s v="Fri"/>
    <n v="0.14899999999999999"/>
    <n v="0.29799999999999999"/>
    <n v="0.44700000000000001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s v="2025-09-19"/>
    <x v="3"/>
    <s v="Fri"/>
    <n v="-0.30200000000000005"/>
    <n v="-0.60400000000000009"/>
    <n v="-0.90599999999999992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s v="2025-09-19"/>
    <x v="3"/>
    <s v="Fri"/>
    <n v="0.35600000000000004"/>
    <n v="0.71200000000000008"/>
    <n v="1.0680000000000001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s v="2025-09-19"/>
    <x v="3"/>
    <s v="Fri"/>
    <n v="0.30299999999999999"/>
    <n v="0.60599999999999998"/>
    <n v="0.90899999999999992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s v="2025-09-19"/>
    <x v="3"/>
    <s v="Fri"/>
    <n v="0.35899999999999999"/>
    <n v="0.71799999999999997"/>
    <n v="1.077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s v="2025-09-19"/>
    <x v="3"/>
    <s v="Fri"/>
    <n v="0.15600000000000003"/>
    <n v="0.31200000000000006"/>
    <n v="0.46799999999999997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s v="2025-09-19"/>
    <x v="3"/>
    <s v="Fri"/>
    <n v="0.35499999999999998"/>
    <n v="0.71"/>
    <n v="1.0649999999999999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s v="2025-09-19"/>
    <x v="3"/>
    <s v="Fri"/>
    <n v="0.30000000000000004"/>
    <n v="0.60000000000000009"/>
    <n v="0.89999999999999991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s v="2025-09-19"/>
    <x v="3"/>
    <s v="Fri"/>
    <n v="0.25700000000000001"/>
    <n v="0.51400000000000001"/>
    <n v="0.77099999999999991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s v="2025-09-19"/>
    <x v="3"/>
    <s v="Fri"/>
    <n v="0.35499999999999998"/>
    <n v="0.71"/>
    <n v="1.0649999999999999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s v="2025-09-19"/>
    <x v="3"/>
    <s v="Fri"/>
    <n v="0.29599999999999999"/>
    <n v="0.59199999999999997"/>
    <n v="0.88800000000000001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s v="2025-09-19"/>
    <x v="3"/>
    <s v="Fri"/>
    <n v="0.24900000000000003"/>
    <n v="0.49800000000000005"/>
    <n v="0.747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s v="2025-09-19"/>
    <x v="3"/>
    <s v="Fri"/>
    <n v="-0.30400000000000005"/>
    <n v="-0.6080000000000001"/>
    <n v="-0.91199999999999992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s v="2025-09-19"/>
    <x v="3"/>
    <s v="Fri"/>
    <n v="-0.30299999999999999"/>
    <n v="-0.60599999999999998"/>
    <n v="-0.90899999999999992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s v="2025-09-19"/>
    <x v="3"/>
    <s v="Fri"/>
    <n v="-0.30200000000000005"/>
    <n v="-0.60400000000000009"/>
    <n v="-0.90599999999999992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s v="2025-09-19"/>
    <x v="3"/>
    <s v="Fri"/>
    <n v="-0.29900000000000004"/>
    <n v="-0.59800000000000009"/>
    <n v="-0.89700000000000002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s v="2025-09-19"/>
    <x v="3"/>
    <s v="Fri"/>
    <n v="-0.15300000000000002"/>
    <n v="-0.30600000000000005"/>
    <n v="-0.45899999999999996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s v="2025-09-19"/>
    <x v="3"/>
    <s v="Fri"/>
    <n v="-0.30200000000000005"/>
    <n v="-0.60400000000000009"/>
    <n v="-0.90599999999999992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s v="2025-09-19"/>
    <x v="3"/>
    <s v="Fri"/>
    <n v="-0.30099999999999999"/>
    <n v="-0.60199999999999998"/>
    <n v="-0.90299999999999991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s v="2025-09-19"/>
    <x v="3"/>
    <s v="Fri"/>
    <n v="-0.30299999999999999"/>
    <n v="-0.60599999999999998"/>
    <n v="-0.90899999999999992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s v="2025-09-19"/>
    <x v="3"/>
    <s v="Fri"/>
    <n v="-0.30600000000000005"/>
    <n v="-0.6120000000000001"/>
    <n v="-0.9179999999999999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s v="2025-09-19"/>
    <x v="3"/>
    <s v="Fri"/>
    <n v="-0.254"/>
    <n v="-0.50800000000000001"/>
    <n v="-0.76200000000000001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s v="2025-09-19"/>
    <x v="3"/>
    <s v="Fri"/>
    <n v="-0.30099999999999999"/>
    <n v="-0.60199999999999998"/>
    <n v="-0.90299999999999991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s v="2025-09-19"/>
    <x v="3"/>
    <s v="Fri"/>
    <n v="-0.32200000000000006"/>
    <n v="-0.64400000000000013"/>
    <n v="-0.96599999999999997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s v="2025-09-19"/>
    <x v="3"/>
    <s v="Fri"/>
    <n v="-0.313"/>
    <n v="-0.626"/>
    <n v="-0.93899999999999995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s v="2025-09-19"/>
    <x v="3"/>
    <s v="Fri"/>
    <n v="-0.30299999999999999"/>
    <n v="-0.60599999999999998"/>
    <n v="-0.90899999999999992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s v="2025-09-19"/>
    <x v="3"/>
    <s v="Fri"/>
    <n v="-0.311"/>
    <n v="-0.622"/>
    <n v="-0.93299999999999994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s v="2025-09-19"/>
    <x v="3"/>
    <s v="Fri"/>
    <n v="-0.30400000000000005"/>
    <n v="-0.6080000000000001"/>
    <n v="-0.91199999999999992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s v="2025-09-19"/>
    <x v="3"/>
    <s v="Fri"/>
    <n v="2.7000000000000003E-2"/>
    <n v="5.4000000000000006E-2"/>
    <n v="8.1000000000000003E-2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s v="2025-09-19"/>
    <x v="3"/>
    <s v="Fri"/>
    <n v="2.8000000000000004E-2"/>
    <n v="5.6000000000000008E-2"/>
    <n v="8.4000000000000005E-2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s v="2025-09-19"/>
    <x v="3"/>
    <s v="Fri"/>
    <n v="-0.31000000000000005"/>
    <n v="-0.62000000000000011"/>
    <n v="-0.92999999999999994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s v="2025-09-19"/>
    <x v="3"/>
    <s v="Fri"/>
    <n v="-0.30000000000000004"/>
    <n v="-0.60000000000000009"/>
    <n v="-0.89999999999999991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s v="2025-09-19"/>
    <x v="3"/>
    <s v="Fri"/>
    <n v="-0.29700000000000004"/>
    <n v="-0.59400000000000008"/>
    <n v="-0.89100000000000001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s v="2025-09-19"/>
    <x v="3"/>
    <s v="Fri"/>
    <n v="-0.29799999999999999"/>
    <n v="-0.59599999999999997"/>
    <n v="-0.89400000000000002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s v="2025-09-19"/>
    <x v="3"/>
    <s v="Fri"/>
    <n v="-0.307"/>
    <n v="-0.61399999999999999"/>
    <n v="-0.9209999999999999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s v="2025-09-19"/>
    <x v="3"/>
    <s v="Fri"/>
    <n v="-0.14499999999999999"/>
    <n v="-0.28999999999999998"/>
    <n v="-0.435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s v="2025-09-19"/>
    <x v="3"/>
    <s v="Fri"/>
    <n v="-0.29799999999999999"/>
    <n v="-0.59599999999999997"/>
    <n v="-0.89400000000000002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s v="2025-09-19"/>
    <x v="3"/>
    <s v="Fri"/>
    <n v="-0.29599999999999999"/>
    <n v="-0.59199999999999997"/>
    <n v="-0.88800000000000001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s v="2025-09-19"/>
    <x v="3"/>
    <s v="Fri"/>
    <n v="-0.24300000000000002"/>
    <n v="-0.48600000000000004"/>
    <n v="-0.72899999999999998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s v="2025-09-19"/>
    <x v="3"/>
    <s v="Fri"/>
    <n v="0.13100000000000001"/>
    <n v="0.26200000000000001"/>
    <n v="0.39300000000000002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s v="2025-09-20"/>
    <x v="4"/>
    <s v="Sat"/>
    <n v="-0.30200000000000005"/>
    <n v="-0.60400000000000009"/>
    <n v="-0.90599999999999992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s v="2025-09-20"/>
    <x v="4"/>
    <s v="Sat"/>
    <n v="8.1000000000000016E-2"/>
    <n v="0.16200000000000003"/>
    <n v="0.24299999999999999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s v="2025-09-20"/>
    <x v="4"/>
    <s v="Sat"/>
    <n v="-0.30200000000000005"/>
    <n v="-0.60400000000000009"/>
    <n v="-0.90599999999999992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s v="2025-09-20"/>
    <x v="4"/>
    <s v="Sat"/>
    <n v="4.3000000000000003E-2"/>
    <n v="8.6000000000000007E-2"/>
    <n v="0.129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s v="2025-09-20"/>
    <x v="4"/>
    <s v="Sat"/>
    <n v="-0.33"/>
    <n v="-0.66"/>
    <n v="-0.98999999999999988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s v="2025-09-20"/>
    <x v="4"/>
    <s v="Sat"/>
    <n v="-0.32800000000000001"/>
    <n v="-0.65600000000000003"/>
    <n v="-0.98399999999999987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s v="2025-09-20"/>
    <x v="4"/>
    <s v="Sat"/>
    <n v="-0.31400000000000006"/>
    <n v="-0.62800000000000011"/>
    <n v="-0.94199999999999995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s v="2025-09-20"/>
    <x v="4"/>
    <s v="Sat"/>
    <n v="-0.31400000000000006"/>
    <n v="-0.62800000000000011"/>
    <n v="-0.94199999999999995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s v="2025-09-20"/>
    <x v="4"/>
    <s v="Sat"/>
    <n v="-0.15200000000000002"/>
    <n v="-0.30400000000000005"/>
    <n v="-0.45599999999999996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s v="2025-09-20"/>
    <x v="4"/>
    <s v="Sat"/>
    <n v="-0.31400000000000006"/>
    <n v="-0.62800000000000011"/>
    <n v="-0.94199999999999995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s v="2025-09-20"/>
    <x v="4"/>
    <s v="Sat"/>
    <n v="-0.31000000000000005"/>
    <n v="-0.62000000000000011"/>
    <n v="-0.92999999999999994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s v="2025-09-20"/>
    <x v="4"/>
    <s v="Sat"/>
    <n v="-0.32000000000000006"/>
    <n v="-0.64000000000000012"/>
    <n v="-0.96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s v="2025-09-20"/>
    <x v="4"/>
    <s v="Sat"/>
    <n v="-0.27799999999999997"/>
    <n v="-0.55599999999999994"/>
    <n v="-0.83399999999999996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s v="2025-09-20"/>
    <x v="4"/>
    <s v="Sat"/>
    <n v="-0.30099999999999999"/>
    <n v="-0.60199999999999998"/>
    <n v="-0.90299999999999991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s v="2025-09-20"/>
    <x v="4"/>
    <s v="Sat"/>
    <n v="0.13600000000000001"/>
    <n v="0.27200000000000002"/>
    <n v="0.4080000000000000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s v="2025-09-20"/>
    <x v="4"/>
    <s v="Sat"/>
    <n v="-0.30099999999999999"/>
    <n v="-0.60199999999999998"/>
    <n v="-0.90299999999999991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s v="2025-09-20"/>
    <x v="4"/>
    <s v="Sat"/>
    <n v="0.16600000000000001"/>
    <n v="0.33200000000000002"/>
    <n v="0.49799999999999994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s v="2025-09-20"/>
    <x v="4"/>
    <s v="Sat"/>
    <n v="0.15700000000000003"/>
    <n v="0.31400000000000006"/>
    <n v="0.47099999999999997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s v="2025-09-20"/>
    <x v="4"/>
    <s v="Sat"/>
    <n v="-0.311"/>
    <n v="-0.622"/>
    <n v="-0.93299999999999994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s v="2025-09-20"/>
    <x v="4"/>
    <s v="Sat"/>
    <n v="0.14699999999999999"/>
    <n v="0.29399999999999998"/>
    <n v="0.441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s v="2025-09-20"/>
    <x v="4"/>
    <s v="Sat"/>
    <n v="0.14699999999999999"/>
    <n v="0.29399999999999998"/>
    <n v="0.441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s v="2025-09-20"/>
    <x v="4"/>
    <s v="Sat"/>
    <n v="0.15400000000000003"/>
    <n v="0.30800000000000005"/>
    <n v="0.46199999999999997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s v="2025-09-20"/>
    <x v="4"/>
    <s v="Sat"/>
    <n v="0.29199999999999998"/>
    <n v="0.58399999999999996"/>
    <n v="0.876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s v="2025-09-20"/>
    <x v="4"/>
    <s v="Sat"/>
    <n v="0.29100000000000004"/>
    <n v="0.58200000000000007"/>
    <n v="0.873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s v="2025-09-20"/>
    <x v="4"/>
    <s v="Sat"/>
    <n v="-0.30099999999999999"/>
    <n v="-0.60199999999999998"/>
    <n v="-0.90299999999999991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s v="2025-09-20"/>
    <x v="4"/>
    <s v="Sat"/>
    <n v="-0.30099999999999999"/>
    <n v="-0.60199999999999998"/>
    <n v="-0.90299999999999991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s v="2025-09-20"/>
    <x v="4"/>
    <s v="Sat"/>
    <n v="-0.30099999999999999"/>
    <n v="-0.60199999999999998"/>
    <n v="-0.90299999999999991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s v="2025-09-20"/>
    <x v="4"/>
    <s v="Sat"/>
    <n v="-0.307"/>
    <n v="-0.61399999999999999"/>
    <n v="-0.9209999999999999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s v="2025-09-20"/>
    <x v="4"/>
    <s v="Sat"/>
    <n v="-0.317"/>
    <n v="-0.63400000000000001"/>
    <n v="-0.95099999999999996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s v="2025-09-20"/>
    <x v="4"/>
    <s v="Sat"/>
    <n v="-0.31800000000000006"/>
    <n v="-0.63600000000000012"/>
    <n v="-0.95399999999999996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s v="2025-09-20"/>
    <x v="4"/>
    <s v="Sat"/>
    <n v="-0.16000000000000003"/>
    <n v="-0.32000000000000006"/>
    <n v="-0.48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s v="2025-09-20"/>
    <x v="4"/>
    <s v="Sat"/>
    <n v="-0.26200000000000001"/>
    <n v="-0.52400000000000002"/>
    <n v="-0.7860000000000000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s v="2025-09-20"/>
    <x v="4"/>
    <s v="Sat"/>
    <n v="-0.29700000000000004"/>
    <n v="-0.59400000000000008"/>
    <n v="-0.89100000000000001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s v="2025-09-20"/>
    <x v="4"/>
    <s v="Sat"/>
    <n v="0.11599999999999999"/>
    <n v="0.23199999999999998"/>
    <n v="0.34799999999999998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s v="2025-09-20"/>
    <x v="4"/>
    <s v="Sat"/>
    <n v="-0.30099999999999999"/>
    <n v="-0.60199999999999998"/>
    <n v="-0.90299999999999991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s v="2025-09-20"/>
    <x v="4"/>
    <s v="Sat"/>
    <n v="0.15000000000000002"/>
    <n v="0.30000000000000004"/>
    <n v="0.44999999999999996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s v="2025-09-20"/>
    <x v="4"/>
    <s v="Sat"/>
    <n v="0.11100000000000002"/>
    <n v="0.22200000000000003"/>
    <n v="0.33300000000000002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s v="2025-09-20"/>
    <x v="4"/>
    <s v="Sat"/>
    <n v="-0.252"/>
    <n v="-0.504"/>
    <n v="-0.75600000000000001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s v="2025-09-20"/>
    <x v="4"/>
    <s v="Sat"/>
    <n v="-0.29700000000000004"/>
    <n v="-0.59400000000000008"/>
    <n v="-0.89100000000000001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s v="2025-09-20"/>
    <x v="4"/>
    <s v="Sat"/>
    <n v="-0.248"/>
    <n v="-0.496"/>
    <n v="-0.74399999999999999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s v="2025-09-20"/>
    <x v="4"/>
    <s v="Sat"/>
    <n v="-0.15100000000000002"/>
    <n v="-0.30200000000000005"/>
    <n v="-0.45299999999999996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s v="2025-09-20"/>
    <x v="4"/>
    <s v="Sat"/>
    <n v="-0.30099999999999999"/>
    <n v="-0.60199999999999998"/>
    <n v="-0.90299999999999991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s v="2025-09-20"/>
    <x v="5"/>
    <s v="Sat"/>
    <n v="0.65"/>
    <n v="1.3"/>
    <n v="1.9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s v="2025-09-20"/>
    <x v="5"/>
    <s v="Sat"/>
    <n v="1.1599999999999999"/>
    <n v="2.3199999999999998"/>
    <n v="3.48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s v="2025-09-20"/>
    <x v="5"/>
    <s v="Sat"/>
    <n v="0.46399999999999997"/>
    <n v="0.92799999999999994"/>
    <n v="1.3919999999999999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s v="2025-09-20"/>
    <x v="5"/>
    <s v="Sat"/>
    <n v="0.15000000000000002"/>
    <n v="0.30000000000000004"/>
    <n v="0.44999999999999996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s v="2025-09-20"/>
    <x v="5"/>
    <s v="Sat"/>
    <n v="0.10700000000000001"/>
    <n v="0.21400000000000002"/>
    <n v="0.32100000000000001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s v="2025-09-20"/>
    <x v="5"/>
    <s v="Sat"/>
    <n v="7.6000000000000012E-2"/>
    <n v="0.15200000000000002"/>
    <n v="0.22799999999999998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s v="2025-09-20"/>
    <x v="5"/>
    <s v="Sat"/>
    <n v="6.7000000000000004E-2"/>
    <n v="0.13400000000000001"/>
    <n v="0.20100000000000001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s v="2025-09-20"/>
    <x v="5"/>
    <s v="Sat"/>
    <n v="6.7000000000000004E-2"/>
    <n v="0.13400000000000001"/>
    <n v="0.20100000000000001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s v="2025-09-20"/>
    <x v="5"/>
    <s v="Sat"/>
    <n v="0.41399999999999998"/>
    <n v="0.82799999999999996"/>
    <n v="1.2419999999999998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s v="2025-09-20"/>
    <x v="5"/>
    <s v="Sat"/>
    <n v="0.48700000000000004"/>
    <n v="0.97400000000000009"/>
    <n v="1.4610000000000001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s v="2025-09-20"/>
    <x v="5"/>
    <s v="Sat"/>
    <n v="0.14699999999999999"/>
    <n v="0.29399999999999998"/>
    <n v="0.441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s v="2025-09-20"/>
    <x v="5"/>
    <s v="Sat"/>
    <n v="0.15400000000000003"/>
    <n v="0.30800000000000005"/>
    <n v="0.46199999999999997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s v="2025-09-20"/>
    <x v="5"/>
    <s v="Sat"/>
    <n v="8.1000000000000016E-2"/>
    <n v="0.16200000000000003"/>
    <n v="0.24299999999999999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s v="2025-09-20"/>
    <x v="5"/>
    <s v="Sat"/>
    <n v="0.36499999999999999"/>
    <n v="0.73"/>
    <n v="1.09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s v="2025-09-20"/>
    <x v="5"/>
    <s v="Sat"/>
    <n v="0.32800000000000001"/>
    <n v="0.65600000000000003"/>
    <n v="0.98399999999999987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s v="2025-09-20"/>
    <x v="5"/>
    <s v="Sat"/>
    <n v="0.32800000000000001"/>
    <n v="0.65600000000000003"/>
    <n v="0.98399999999999987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s v="2025-09-20"/>
    <x v="5"/>
    <s v="Sat"/>
    <n v="0.41900000000000004"/>
    <n v="0.83800000000000008"/>
    <n v="1.2570000000000001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s v="2025-09-20"/>
    <x v="5"/>
    <s v="Sat"/>
    <n v="0.41500000000000004"/>
    <n v="0.83000000000000007"/>
    <n v="1.2450000000000001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s v="2025-09-20"/>
    <x v="5"/>
    <s v="Sat"/>
    <n v="0.48399999999999999"/>
    <n v="0.96799999999999997"/>
    <n v="1.452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s v="2025-09-20"/>
    <x v="5"/>
    <s v="Sat"/>
    <n v="0.35099999999999998"/>
    <n v="0.70199999999999996"/>
    <n v="1.0529999999999999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s v="2025-09-20"/>
    <x v="5"/>
    <s v="Sat"/>
    <n v="0.15200000000000002"/>
    <n v="0.30400000000000005"/>
    <n v="0.45599999999999996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s v="2025-09-20"/>
    <x v="5"/>
    <s v="Sat"/>
    <n v="0.36600000000000005"/>
    <n v="0.7320000000000001"/>
    <n v="1.0980000000000001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s v="2025-09-20"/>
    <x v="5"/>
    <s v="Sat"/>
    <n v="0.40599999999999997"/>
    <n v="0.81199999999999994"/>
    <n v="1.2179999999999997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s v="2025-09-20"/>
    <x v="5"/>
    <s v="Sat"/>
    <n v="0.18100000000000002"/>
    <n v="0.36200000000000004"/>
    <n v="0.54300000000000004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s v="2025-09-20"/>
    <x v="5"/>
    <s v="Sat"/>
    <n v="0.18100000000000002"/>
    <n v="0.36200000000000004"/>
    <n v="0.54300000000000004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s v="2025-09-20"/>
    <x v="5"/>
    <s v="Sat"/>
    <n v="0.24399999999999999"/>
    <n v="0.48799999999999999"/>
    <n v="0.73199999999999998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s v="2025-09-20"/>
    <x v="5"/>
    <s v="Sat"/>
    <n v="7.1999999999999995E-2"/>
    <n v="0.14399999999999999"/>
    <n v="0.216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s v="2025-09-20"/>
    <x v="5"/>
    <s v="Sat"/>
    <n v="0.42300000000000004"/>
    <n v="0.84600000000000009"/>
    <n v="1.2690000000000001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s v="2025-09-20"/>
    <x v="5"/>
    <s v="Sat"/>
    <n v="7.7000000000000013E-2"/>
    <n v="0.15400000000000003"/>
    <n v="0.23099999999999998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s v="2025-09-20"/>
    <x v="5"/>
    <s v="Sat"/>
    <n v="0.30400000000000005"/>
    <n v="0.6080000000000001"/>
    <n v="0.91199999999999992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s v="2025-09-20"/>
    <x v="5"/>
    <s v="Sat"/>
    <n v="0.35000000000000003"/>
    <n v="0.70000000000000007"/>
    <n v="1.0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s v="2025-09-20"/>
    <x v="5"/>
    <s v="Sat"/>
    <n v="0.14699999999999999"/>
    <n v="0.29399999999999998"/>
    <n v="0.441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s v="2025-09-20"/>
    <x v="5"/>
    <s v="Sat"/>
    <n v="0.14699999999999999"/>
    <n v="0.29399999999999998"/>
    <n v="0.441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s v="2025-09-20"/>
    <x v="5"/>
    <s v="Sat"/>
    <n v="0.28900000000000003"/>
    <n v="0.57800000000000007"/>
    <n v="0.86699999999999999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s v="2025-09-20"/>
    <x v="5"/>
    <s v="Sat"/>
    <n v="0.13600000000000001"/>
    <n v="0.27200000000000002"/>
    <n v="0.4080000000000000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s v="2025-09-20"/>
    <x v="5"/>
    <s v="Sat"/>
    <n v="0.33500000000000002"/>
    <n v="0.67"/>
    <n v="1.0049999999999999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s v="2025-09-20"/>
    <x v="5"/>
    <s v="Sat"/>
    <n v="7.9000000000000015E-2"/>
    <n v="0.15800000000000003"/>
    <n v="0.23699999999999999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s v="2025-09-20"/>
    <x v="5"/>
    <s v="Sat"/>
    <n v="7.9000000000000015E-2"/>
    <n v="0.15800000000000003"/>
    <n v="0.23699999999999999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s v="2025-09-20"/>
    <x v="6"/>
    <s v="Sat"/>
    <n v="0.35400000000000004"/>
    <n v="0.70800000000000007"/>
    <n v="1.0620000000000001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s v="2025-09-20"/>
    <x v="6"/>
    <s v="Sat"/>
    <n v="0.34800000000000003"/>
    <n v="0.69600000000000006"/>
    <n v="1.044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s v="2025-09-20"/>
    <x v="6"/>
    <s v="Sat"/>
    <n v="0.34700000000000003"/>
    <n v="0.69400000000000006"/>
    <n v="1.0409999999999999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s v="2025-09-20"/>
    <x v="6"/>
    <s v="Sat"/>
    <n v="0.15000000000000002"/>
    <n v="0.30000000000000004"/>
    <n v="0.44999999999999996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s v="2025-09-20"/>
    <x v="6"/>
    <s v="Sat"/>
    <n v="0.15000000000000002"/>
    <n v="0.30000000000000004"/>
    <n v="0.44999999999999996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s v="2025-09-20"/>
    <x v="6"/>
    <s v="Sat"/>
    <n v="0.15700000000000003"/>
    <n v="0.31400000000000006"/>
    <n v="0.47099999999999997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s v="2025-09-20"/>
    <x v="6"/>
    <s v="Sat"/>
    <n v="0.193"/>
    <n v="0.38600000000000001"/>
    <n v="0.57899999999999996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s v="2025-09-20"/>
    <x v="6"/>
    <s v="Sat"/>
    <n v="0.20499999999999999"/>
    <n v="0.41"/>
    <n v="0.61499999999999988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s v="2025-09-20"/>
    <x v="6"/>
    <s v="Sat"/>
    <n v="0.373"/>
    <n v="0.746"/>
    <n v="1.119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s v="2025-09-20"/>
    <x v="6"/>
    <s v="Sat"/>
    <n v="0.56799999999999995"/>
    <n v="1.1359999999999999"/>
    <n v="1.704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s v="2025-09-20"/>
    <x v="6"/>
    <s v="Sat"/>
    <n v="0.11299999999999999"/>
    <n v="0.22599999999999998"/>
    <n v="0.33899999999999997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s v="2025-09-20"/>
    <x v="6"/>
    <s v="Sat"/>
    <n v="0.12"/>
    <n v="0.24"/>
    <n v="0.36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s v="2025-09-20"/>
    <x v="6"/>
    <s v="Sat"/>
    <n v="0.12"/>
    <n v="0.24"/>
    <n v="0.36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s v="2025-09-20"/>
    <x v="6"/>
    <s v="Sat"/>
    <n v="0.505"/>
    <n v="1.01"/>
    <n v="1.5149999999999999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s v="2025-09-20"/>
    <x v="6"/>
    <s v="Sat"/>
    <n v="0.16100000000000003"/>
    <n v="0.32200000000000006"/>
    <n v="0.48299999999999998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s v="2025-09-20"/>
    <x v="6"/>
    <s v="Sat"/>
    <n v="-0.13999999999999999"/>
    <n v="-0.27999999999999997"/>
    <n v="-0.42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s v="2025-09-20"/>
    <x v="6"/>
    <s v="Sat"/>
    <n v="0.16100000000000003"/>
    <n v="0.32200000000000006"/>
    <n v="0.48299999999999998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s v="2025-09-20"/>
    <x v="6"/>
    <s v="Sat"/>
    <n v="9.5000000000000001E-2"/>
    <n v="0.19"/>
    <n v="0.28499999999999998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s v="2025-09-20"/>
    <x v="6"/>
    <s v="Sat"/>
    <n v="9.5000000000000001E-2"/>
    <n v="0.19"/>
    <n v="0.28499999999999998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s v="2025-09-20"/>
    <x v="6"/>
    <s v="Sat"/>
    <n v="9.5000000000000001E-2"/>
    <n v="0.19"/>
    <n v="0.28499999999999998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s v="2025-09-20"/>
    <x v="6"/>
    <s v="Sat"/>
    <n v="0.20699999999999999"/>
    <n v="0.41399999999999998"/>
    <n v="0.62099999999999989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s v="2025-09-20"/>
    <x v="6"/>
    <s v="Sat"/>
    <n v="0.23700000000000002"/>
    <n v="0.47400000000000003"/>
    <n v="0.71099999999999997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s v="2025-09-20"/>
    <x v="6"/>
    <s v="Sat"/>
    <n v="0.20899999999999999"/>
    <n v="0.41799999999999998"/>
    <n v="0.62699999999999989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s v="2025-09-20"/>
    <x v="6"/>
    <s v="Sat"/>
    <n v="0.22599999999999998"/>
    <n v="0.45199999999999996"/>
    <n v="0.67799999999999994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s v="2025-09-20"/>
    <x v="6"/>
    <s v="Sat"/>
    <n v="0.36099999999999999"/>
    <n v="0.72199999999999998"/>
    <n v="1.083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s v="2025-09-20"/>
    <x v="6"/>
    <s v="Sat"/>
    <n v="0.36099999999999999"/>
    <n v="0.72199999999999998"/>
    <n v="1.083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s v="2025-09-20"/>
    <x v="6"/>
    <s v="Sat"/>
    <n v="0.45400000000000001"/>
    <n v="0.90800000000000003"/>
    <n v="1.3619999999999999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s v="2025-09-20"/>
    <x v="6"/>
    <s v="Sat"/>
    <n v="-0.15300000000000002"/>
    <n v="-0.30600000000000005"/>
    <n v="-0.45899999999999996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s v="2025-09-20"/>
    <x v="6"/>
    <s v="Sat"/>
    <n v="5.8999999999999997E-2"/>
    <n v="0.11799999999999999"/>
    <n v="0.17699999999999999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s v="2025-09-20"/>
    <x v="6"/>
    <s v="Sat"/>
    <n v="5.8999999999999997E-2"/>
    <n v="0.11799999999999999"/>
    <n v="0.17699999999999999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s v="2025-09-20"/>
    <x v="7"/>
    <s v="Sat"/>
    <n v="7.8000000000000014E-2"/>
    <n v="0.15600000000000003"/>
    <n v="0.23399999999999999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s v="2025-09-20"/>
    <x v="7"/>
    <s v="Sat"/>
    <n v="7.5000000000000011E-2"/>
    <n v="0.15000000000000002"/>
    <n v="0.22499999999999998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s v="2025-09-20"/>
    <x v="7"/>
    <s v="Sat"/>
    <n v="9.7000000000000003E-2"/>
    <n v="0.19400000000000001"/>
    <n v="0.29099999999999998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s v="2025-09-20"/>
    <x v="7"/>
    <s v="Sat"/>
    <n v="9.7000000000000003E-2"/>
    <n v="0.19400000000000001"/>
    <n v="0.29099999999999998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s v="2025-09-20"/>
    <x v="7"/>
    <s v="Sat"/>
    <n v="9.7000000000000003E-2"/>
    <n v="0.19400000000000001"/>
    <n v="0.29099999999999998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s v="2025-09-20"/>
    <x v="7"/>
    <s v="Sat"/>
    <n v="-0.311"/>
    <n v="-0.622"/>
    <n v="-0.93299999999999994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s v="2025-09-20"/>
    <x v="7"/>
    <s v="Sat"/>
    <n v="-0.15200000000000002"/>
    <n v="-0.30400000000000005"/>
    <n v="-0.45599999999999996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s v="2025-09-20"/>
    <x v="7"/>
    <s v="Sat"/>
    <n v="-0.15100000000000002"/>
    <n v="-0.30200000000000005"/>
    <n v="-0.45299999999999996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s v="2025-09-20"/>
    <x v="7"/>
    <s v="Sat"/>
    <n v="-0.31400000000000006"/>
    <n v="-0.62800000000000011"/>
    <n v="-0.94199999999999995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s v="2025-09-20"/>
    <x v="7"/>
    <s v="Sat"/>
    <n v="-0.31400000000000006"/>
    <n v="-0.62800000000000011"/>
    <n v="-0.94199999999999995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s v="2025-09-20"/>
    <x v="7"/>
    <s v="Sat"/>
    <n v="-0.30200000000000005"/>
    <n v="-0.60400000000000009"/>
    <n v="-0.90599999999999992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s v="2025-09-20"/>
    <x v="7"/>
    <s v="Sat"/>
    <n v="-0.30200000000000005"/>
    <n v="-0.60400000000000009"/>
    <n v="-0.90599999999999992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s v="2025-09-20"/>
    <x v="8"/>
    <s v="Sat"/>
    <n v="0.16200000000000003"/>
    <n v="0.32400000000000007"/>
    <n v="0.48599999999999999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s v="2025-09-20"/>
    <x v="8"/>
    <s v="Sat"/>
    <n v="0.15100000000000002"/>
    <n v="0.30200000000000005"/>
    <n v="0.45299999999999996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s v="2025-09-20"/>
    <x v="8"/>
    <s v="Sat"/>
    <n v="0.15100000000000002"/>
    <n v="0.30200000000000005"/>
    <n v="0.45299999999999996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s v="2025-09-20"/>
    <x v="8"/>
    <s v="Sat"/>
    <n v="0.15100000000000002"/>
    <n v="0.30200000000000005"/>
    <n v="0.45299999999999996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s v="2025-09-20"/>
    <x v="8"/>
    <s v="Sat"/>
    <n v="0.11299999999999999"/>
    <n v="0.22599999999999998"/>
    <n v="0.33899999999999997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s v="2025-09-20"/>
    <x v="8"/>
    <s v="Sat"/>
    <n v="0.11499999999999999"/>
    <n v="0.22999999999999998"/>
    <n v="0.34499999999999997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s v="2025-09-20"/>
    <x v="8"/>
    <s v="Sat"/>
    <n v="0.11499999999999999"/>
    <n v="0.22999999999999998"/>
    <n v="0.34499999999999997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s v="2025-09-20"/>
    <x v="8"/>
    <s v="Sat"/>
    <n v="-0.30200000000000005"/>
    <n v="-0.60400000000000009"/>
    <n v="-0.90599999999999992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s v="2025-09-20"/>
    <x v="8"/>
    <s v="Sat"/>
    <n v="-0.30200000000000005"/>
    <n v="-0.60400000000000009"/>
    <n v="-0.90599999999999992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s v="2025-09-20"/>
    <x v="8"/>
    <s v="Sat"/>
    <n v="-0.30499999999999999"/>
    <n v="-0.61"/>
    <n v="-0.91499999999999992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s v="2025-09-20"/>
    <x v="8"/>
    <s v="Sat"/>
    <n v="-0.15200000000000002"/>
    <n v="-0.30400000000000005"/>
    <n v="-0.45599999999999996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s v="2025-09-20"/>
    <x v="8"/>
    <s v="Sat"/>
    <n v="-0.30000000000000004"/>
    <n v="-0.60000000000000009"/>
    <n v="-0.89999999999999991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s v="2025-09-20"/>
    <x v="8"/>
    <s v="Sat"/>
    <n v="-0.30000000000000004"/>
    <n v="-0.60000000000000009"/>
    <n v="-0.89999999999999991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s v="2025-09-20"/>
    <x v="8"/>
    <s v="Sat"/>
    <n v="-0.30000000000000004"/>
    <n v="-0.60000000000000009"/>
    <n v="-0.89999999999999991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s v="2025-09-20"/>
    <x v="8"/>
    <s v="Sat"/>
    <n v="-0.254"/>
    <n v="-0.50800000000000001"/>
    <n v="-0.76200000000000001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s v="2025-09-20"/>
    <x v="8"/>
    <s v="Sat"/>
    <n v="-0.30000000000000004"/>
    <n v="-0.60000000000000009"/>
    <n v="-0.89999999999999991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s v="2025-09-20"/>
    <x v="8"/>
    <s v="Sat"/>
    <n v="0.14099999999999999"/>
    <n v="0.28199999999999997"/>
    <n v="0.42299999999999999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s v="2025-09-20"/>
    <x v="8"/>
    <s v="Sat"/>
    <n v="0.15200000000000002"/>
    <n v="0.30400000000000005"/>
    <n v="0.45599999999999996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s v="2025-09-20"/>
    <x v="8"/>
    <s v="Sat"/>
    <n v="0.26400000000000001"/>
    <n v="0.52800000000000002"/>
    <n v="0.79200000000000004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s v="2025-09-20"/>
    <x v="8"/>
    <s v="Sat"/>
    <n v="0.26400000000000001"/>
    <n v="0.52800000000000002"/>
    <n v="0.79200000000000004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s v="2025-09-20"/>
    <x v="8"/>
    <s v="Sat"/>
    <n v="0.36099999999999999"/>
    <n v="0.72199999999999998"/>
    <n v="1.083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s v="2025-09-20"/>
    <x v="8"/>
    <s v="Sat"/>
    <n v="0.36099999999999999"/>
    <n v="0.72199999999999998"/>
    <n v="1.083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s v="2025-09-20"/>
    <x v="8"/>
    <s v="Sat"/>
    <n v="0.36099999999999999"/>
    <n v="0.72199999999999998"/>
    <n v="1.083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s v="2025-09-20"/>
    <x v="8"/>
    <s v="Sat"/>
    <n v="0.36699999999999999"/>
    <n v="0.73399999999999999"/>
    <n v="1.101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s v="2025-09-20"/>
    <x v="8"/>
    <s v="Sat"/>
    <n v="0.36800000000000005"/>
    <n v="0.7360000000000001"/>
    <n v="1.1040000000000001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s v="2025-09-20"/>
    <x v="8"/>
    <s v="Sat"/>
    <n v="0.36800000000000005"/>
    <n v="0.7360000000000001"/>
    <n v="1.1040000000000001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s v="2025-09-20"/>
    <x v="8"/>
    <s v="Sat"/>
    <n v="0.376"/>
    <n v="0.752"/>
    <n v="1.1279999999999999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s v="2025-09-20"/>
    <x v="8"/>
    <s v="Sat"/>
    <n v="0.32900000000000001"/>
    <n v="0.65800000000000003"/>
    <n v="0.9869999999999999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s v="2025-09-20"/>
    <x v="8"/>
    <s v="Sat"/>
    <n v="0.17"/>
    <n v="0.34"/>
    <n v="0.51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s v="2025-09-20"/>
    <x v="8"/>
    <s v="Sat"/>
    <n v="0.11799999999999999"/>
    <n v="0.23599999999999999"/>
    <n v="0.35399999999999998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s v="2025-09-22"/>
    <x v="9"/>
    <s v="Mon"/>
    <n v="-0.30400000000000005"/>
    <n v="-0.6080000000000001"/>
    <n v="-0.91199999999999992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s v="2025-09-22"/>
    <x v="9"/>
    <s v="Mon"/>
    <n v="-0.30400000000000005"/>
    <n v="-0.6080000000000001"/>
    <n v="-0.91199999999999992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s v="2025-09-22"/>
    <x v="9"/>
    <s v="Mon"/>
    <n v="-0.30400000000000005"/>
    <n v="-0.6080000000000001"/>
    <n v="-0.91199999999999992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s v="2025-09-22"/>
    <x v="9"/>
    <s v="Mon"/>
    <n v="-0.31200000000000006"/>
    <n v="-0.62400000000000011"/>
    <n v="-0.93599999999999994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s v="2025-09-22"/>
    <x v="9"/>
    <s v="Mon"/>
    <n v="-0.31200000000000006"/>
    <n v="-0.62400000000000011"/>
    <n v="-0.93599999999999994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s v="2025-09-22"/>
    <x v="9"/>
    <s v="Mon"/>
    <n v="-0.31200000000000006"/>
    <n v="-0.62400000000000011"/>
    <n v="-0.93599999999999994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s v="2025-09-22"/>
    <x v="9"/>
    <s v="Mon"/>
    <n v="-0.315"/>
    <n v="-0.63"/>
    <n v="-0.94499999999999995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s v="2025-09-22"/>
    <x v="9"/>
    <s v="Mon"/>
    <n v="-0.315"/>
    <n v="-0.63"/>
    <n v="-0.94499999999999995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s v="2025-09-22"/>
    <x v="9"/>
    <s v="Mon"/>
    <n v="-0.26600000000000001"/>
    <n v="-0.53200000000000003"/>
    <n v="-0.79800000000000004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s v="2025-09-22"/>
    <x v="9"/>
    <s v="Mon"/>
    <n v="-0.32400000000000007"/>
    <n v="-0.64800000000000013"/>
    <n v="-0.97199999999999998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s v="2025-09-22"/>
    <x v="9"/>
    <s v="Mon"/>
    <n v="-0.19700000000000001"/>
    <n v="-0.39400000000000002"/>
    <n v="-0.59099999999999997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s v="2025-09-22"/>
    <x v="9"/>
    <s v="Mon"/>
    <n v="-0.30800000000000005"/>
    <n v="-0.6160000000000001"/>
    <n v="-0.9239999999999999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s v="2025-09-22"/>
    <x v="9"/>
    <s v="Mon"/>
    <n v="-0.31000000000000005"/>
    <n v="-0.62000000000000011"/>
    <n v="-0.92999999999999994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s v="2025-09-22"/>
    <x v="9"/>
    <s v="Mon"/>
    <n v="0.35299999999999998"/>
    <n v="0.70599999999999996"/>
    <n v="1.0589999999999999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s v="2025-09-22"/>
    <x v="9"/>
    <s v="Mon"/>
    <n v="0.45100000000000001"/>
    <n v="0.90200000000000002"/>
    <n v="1.353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s v="2025-09-22"/>
    <x v="9"/>
    <s v="Mon"/>
    <n v="0.34200000000000003"/>
    <n v="0.68400000000000005"/>
    <n v="1.026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s v="2025-09-22"/>
    <x v="9"/>
    <s v="Mon"/>
    <n v="0.34200000000000003"/>
    <n v="0.68400000000000005"/>
    <n v="1.026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s v="2025-09-22"/>
    <x v="9"/>
    <s v="Mon"/>
    <n v="0.32700000000000001"/>
    <n v="0.65400000000000003"/>
    <n v="0.98099999999999998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s v="2025-09-22"/>
    <x v="9"/>
    <s v="Mon"/>
    <n v="0.28799999999999998"/>
    <n v="0.57599999999999996"/>
    <n v="0.86399999999999999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s v="2025-09-22"/>
    <x v="9"/>
    <s v="Mon"/>
    <n v="0.217"/>
    <n v="0.434"/>
    <n v="0.65099999999999991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s v="2025-09-22"/>
    <x v="9"/>
    <s v="Mon"/>
    <n v="0.27799999999999997"/>
    <n v="0.55599999999999994"/>
    <n v="0.83399999999999996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s v="2025-09-22"/>
    <x v="9"/>
    <s v="Mon"/>
    <n v="0.32600000000000001"/>
    <n v="0.65200000000000002"/>
    <n v="0.97799999999999987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s v="2025-09-22"/>
    <x v="9"/>
    <s v="Mon"/>
    <n v="0.32600000000000001"/>
    <n v="0.65200000000000002"/>
    <n v="0.97799999999999987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s v="2025-09-22"/>
    <x v="9"/>
    <s v="Mon"/>
    <n v="0.29500000000000004"/>
    <n v="0.59000000000000008"/>
    <n v="0.88500000000000001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s v="2025-09-22"/>
    <x v="9"/>
    <s v="Mon"/>
    <n v="0.10600000000000001"/>
    <n v="0.21200000000000002"/>
    <n v="0.318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s v="2025-09-22"/>
    <x v="9"/>
    <s v="Mon"/>
    <n v="0.10600000000000001"/>
    <n v="0.21200000000000002"/>
    <n v="0.318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s v="2025-09-22"/>
    <x v="9"/>
    <s v="Mon"/>
    <n v="0.10600000000000001"/>
    <n v="0.21200000000000002"/>
    <n v="0.318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s v="2025-09-22"/>
    <x v="9"/>
    <s v="Mon"/>
    <n v="0.217"/>
    <n v="0.434"/>
    <n v="0.65099999999999991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s v="2025-09-22"/>
    <x v="9"/>
    <s v="Mon"/>
    <n v="0.20600000000000002"/>
    <n v="0.41200000000000003"/>
    <n v="0.61799999999999999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s v="2025-09-22"/>
    <x v="9"/>
    <s v="Mon"/>
    <n v="-0.34100000000000003"/>
    <n v="-0.68200000000000005"/>
    <n v="-1.0229999999999999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s v="2025-09-22"/>
    <x v="9"/>
    <s v="Mon"/>
    <n v="-0.34200000000000003"/>
    <n v="-0.68400000000000005"/>
    <n v="-1.026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s v="2025-09-22"/>
    <x v="9"/>
    <s v="Mon"/>
    <n v="-0.311"/>
    <n v="-0.622"/>
    <n v="-0.93299999999999994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s v="2025-09-22"/>
    <x v="9"/>
    <s v="Mon"/>
    <n v="-0.31400000000000006"/>
    <n v="-0.62800000000000011"/>
    <n v="-0.94199999999999995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s v="2025-09-22"/>
    <x v="9"/>
    <s v="Mon"/>
    <n v="-0.30099999999999999"/>
    <n v="-0.60199999999999998"/>
    <n v="-0.90299999999999991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s v="2025-09-22"/>
    <x v="9"/>
    <s v="Mon"/>
    <n v="-0.30099999999999999"/>
    <n v="-0.60199999999999998"/>
    <n v="-0.90299999999999991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s v="2025-09-22"/>
    <x v="9"/>
    <s v="Mon"/>
    <n v="-0.30099999999999999"/>
    <n v="-0.60199999999999998"/>
    <n v="-0.90299999999999991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s v="2025-09-22"/>
    <x v="9"/>
    <s v="Mon"/>
    <n v="-0.27999999999999997"/>
    <n v="-0.55999999999999994"/>
    <n v="-0.84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s v="2025-09-22"/>
    <x v="9"/>
    <s v="Mon"/>
    <n v="-0.30099999999999999"/>
    <n v="-0.60199999999999998"/>
    <n v="-0.90299999999999991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s v="2025-09-22"/>
    <x v="9"/>
    <s v="Mon"/>
    <n v="-0.15900000000000003"/>
    <n v="-0.31800000000000006"/>
    <n v="-0.47699999999999998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s v="2025-09-22"/>
    <x v="9"/>
    <s v="Mon"/>
    <n v="-0.30099999999999999"/>
    <n v="-0.60199999999999998"/>
    <n v="-0.90299999999999991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s v="2025-09-22"/>
    <x v="9"/>
    <s v="Mon"/>
    <n v="-0.29799999999999999"/>
    <n v="-0.59599999999999997"/>
    <n v="-0.89400000000000002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s v="2025-09-22"/>
    <x v="9"/>
    <s v="Mon"/>
    <n v="-0.32600000000000001"/>
    <n v="-0.65200000000000002"/>
    <n v="-0.97799999999999987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s v="2025-09-22"/>
    <x v="9"/>
    <s v="Mon"/>
    <n v="-0.30299999999999999"/>
    <n v="-0.60599999999999998"/>
    <n v="-0.90899999999999992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s v="2025-09-22"/>
    <x v="9"/>
    <s v="Mon"/>
    <n v="-0.30099999999999999"/>
    <n v="-0.60199999999999998"/>
    <n v="-0.90299999999999991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s v="2025-09-22"/>
    <x v="9"/>
    <s v="Mon"/>
    <n v="-0.29900000000000004"/>
    <n v="-0.59800000000000009"/>
    <n v="-0.89700000000000002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s v="2025-09-22"/>
    <x v="9"/>
    <s v="Mon"/>
    <n v="0.15400000000000003"/>
    <n v="0.30800000000000005"/>
    <n v="0.46199999999999997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s v="L"/>
    <d v="2025-09-22T00:00:00"/>
    <s v="01"/>
    <x v="15"/>
    <s v="Mon"/>
    <d v="2025-09-22T01:56:09"/>
    <x v="812"/>
    <s v="2025-09-22"/>
    <x v="9"/>
    <s v="Mon"/>
    <n v="-0.30099999999999999"/>
    <n v="-0.60199999999999998"/>
    <n v="-0.90299999999999991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s v="2025-09-22"/>
    <x v="9"/>
    <s v="Mon"/>
    <n v="0.11499999999999999"/>
    <n v="0.22999999999999998"/>
    <n v="0.34499999999999997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s v="W"/>
    <d v="2025-09-22T00:00:00"/>
    <s v="01"/>
    <x v="19"/>
    <s v="Mon"/>
    <d v="2025-09-22T01:57:09"/>
    <x v="813"/>
    <s v="2025-09-22"/>
    <x v="9"/>
    <s v="Mon"/>
    <n v="0.17800000000000002"/>
    <n v="0.35600000000000004"/>
    <n v="0.5340000000000000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s v="2025-09-22"/>
    <x v="9"/>
    <s v="Mon"/>
    <n v="0.15000000000000002"/>
    <n v="0.30000000000000004"/>
    <n v="0.44999999999999996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s v="2025-09-22"/>
    <x v="9"/>
    <s v="Mon"/>
    <n v="9.6000000000000002E-2"/>
    <n v="0.192"/>
    <n v="0.28799999999999998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20"/>
    <s v="Mon"/>
    <d v="2025-09-22T01:57:10"/>
    <x v="814"/>
    <s v="2025-09-22"/>
    <x v="9"/>
    <s v="Mon"/>
    <n v="0.15000000000000002"/>
    <n v="0.30000000000000004"/>
    <n v="0.44999999999999996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s v="2025-09-22"/>
    <x v="9"/>
    <s v="Mon"/>
    <n v="9.5000000000000001E-2"/>
    <n v="0.19"/>
    <n v="0.28499999999999998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s v="2025-09-22"/>
    <x v="9"/>
    <s v="Mon"/>
    <n v="0.15200000000000002"/>
    <n v="0.30400000000000005"/>
    <n v="0.45599999999999996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s v="2025-09-22"/>
    <x v="9"/>
    <s v="Mon"/>
    <n v="0.15200000000000002"/>
    <n v="0.30400000000000005"/>
    <n v="0.45599999999999996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s v="L"/>
    <d v="2025-09-22T00:00:00"/>
    <s v="01"/>
    <x v="12"/>
    <s v="Mon"/>
    <d v="2025-09-22T01:58:10"/>
    <x v="816"/>
    <s v="2025-09-22"/>
    <x v="9"/>
    <s v="Mon"/>
    <n v="-0.32600000000000001"/>
    <n v="-0.65200000000000002"/>
    <n v="-0.97799999999999987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s v="W"/>
    <d v="2025-09-22T00:00:00"/>
    <s v="01"/>
    <x v="17"/>
    <s v="Mon"/>
    <d v="2025-09-22T01:58:10"/>
    <x v="816"/>
    <s v="2025-09-22"/>
    <x v="9"/>
    <s v="Mon"/>
    <n v="9.0000000000000011E-2"/>
    <n v="0.18000000000000002"/>
    <n v="0.27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s v="2025-09-22"/>
    <x v="9"/>
    <s v="Mon"/>
    <n v="9.5000000000000001E-2"/>
    <n v="0.19"/>
    <n v="0.28499999999999998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s v="2025-09-22"/>
    <x v="10"/>
    <s v="Mon"/>
    <n v="0.11200000000000002"/>
    <n v="0.22400000000000003"/>
    <n v="0.33600000000000002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s v="W"/>
    <d v="2025-09-22T00:00:00"/>
    <s v="02"/>
    <x v="8"/>
    <s v="Mon"/>
    <d v="2025-09-22T02:04:19"/>
    <x v="818"/>
    <s v="2025-09-22"/>
    <x v="10"/>
    <s v="Mon"/>
    <n v="0.35099999999999998"/>
    <n v="0.70199999999999996"/>
    <n v="1.0529999999999999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9"/>
    <s v="2025-09-22"/>
    <x v="10"/>
    <s v="Mon"/>
    <n v="-0.30299999999999999"/>
    <n v="-0.60599999999999998"/>
    <n v="-0.90899999999999992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9"/>
    <s v="2025-09-22"/>
    <x v="10"/>
    <s v="Mon"/>
    <n v="-0.30299999999999999"/>
    <n v="-0.60599999999999998"/>
    <n v="-0.90899999999999992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20"/>
    <s v="2025-09-22"/>
    <x v="10"/>
    <s v="Mon"/>
    <n v="-0.30000000000000004"/>
    <n v="-0.60000000000000009"/>
    <n v="-0.89999999999999991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20"/>
    <s v="2025-09-22"/>
    <x v="10"/>
    <s v="Mon"/>
    <n v="-0.30000000000000004"/>
    <n v="-0.60000000000000009"/>
    <n v="-0.89999999999999991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20"/>
    <s v="2025-09-22"/>
    <x v="10"/>
    <s v="Mon"/>
    <n v="-0.14599999999999999"/>
    <n v="-0.29199999999999998"/>
    <n v="-0.438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1"/>
    <s v="2025-09-22"/>
    <x v="10"/>
    <s v="Mon"/>
    <n v="-0.22000000000000003"/>
    <n v="-0.44000000000000006"/>
    <n v="-0.66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20"/>
    <s v="Mon"/>
    <d v="2025-09-22T02:13:50"/>
    <x v="821"/>
    <s v="2025-09-22"/>
    <x v="10"/>
    <s v="Mon"/>
    <n v="-0.29300000000000004"/>
    <n v="-0.58600000000000008"/>
    <n v="-0.879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2"/>
    <s v="2025-09-22"/>
    <x v="10"/>
    <s v="Mon"/>
    <n v="-0.255"/>
    <n v="-0.51"/>
    <n v="-0.7649999999999999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2"/>
    <s v="2025-09-22"/>
    <x v="10"/>
    <s v="Mon"/>
    <n v="-0.30000000000000004"/>
    <n v="-0.60000000000000009"/>
    <n v="-0.89999999999999991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2"/>
    <s v="2025-09-22"/>
    <x v="10"/>
    <s v="Mon"/>
    <n v="-0.30000000000000004"/>
    <n v="-0.60000000000000009"/>
    <n v="-0.89999999999999991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s v="W"/>
    <d v="2025-09-22T00:00:00"/>
    <s v="02"/>
    <x v="4"/>
    <s v="Mon"/>
    <d v="2025-09-22T02:19:59"/>
    <x v="823"/>
    <s v="2025-09-22"/>
    <x v="10"/>
    <s v="Mon"/>
    <n v="0.13899999999999998"/>
    <n v="0.27799999999999997"/>
    <n v="0.41699999999999998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s v="W"/>
    <d v="2025-09-22T00:00:00"/>
    <s v="02"/>
    <x v="5"/>
    <s v="Mon"/>
    <d v="2025-09-22T02:20:00"/>
    <x v="824"/>
    <s v="2025-09-22"/>
    <x v="10"/>
    <s v="Mon"/>
    <n v="0.13899999999999998"/>
    <n v="0.27799999999999997"/>
    <n v="0.41699999999999998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s v="L"/>
    <d v="2025-09-22T00:00:00"/>
    <s v="02"/>
    <x v="3"/>
    <s v="Mon"/>
    <d v="2025-09-22T02:21:59"/>
    <x v="825"/>
    <s v="2025-09-22"/>
    <x v="10"/>
    <s v="Mon"/>
    <n v="-0.30299999999999999"/>
    <n v="-0.60599999999999998"/>
    <n v="-0.90899999999999992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6"/>
    <s v="Mon"/>
    <d v="2025-09-22T02:23:49"/>
    <x v="826"/>
    <s v="2025-09-22"/>
    <x v="10"/>
    <s v="Mon"/>
    <n v="-0.30000000000000004"/>
    <n v="-0.60000000000000009"/>
    <n v="-0.89999999999999991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4"/>
    <s v="Mon"/>
    <d v="2025-09-22T02:23:49"/>
    <x v="826"/>
    <s v="2025-09-22"/>
    <x v="10"/>
    <s v="Mon"/>
    <n v="-0.30000000000000004"/>
    <n v="-0.60000000000000009"/>
    <n v="-0.89999999999999991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s v="L"/>
    <d v="2025-09-22T00:00:00"/>
    <s v="02"/>
    <x v="1"/>
    <s v="Mon"/>
    <d v="2025-09-22T02:27:09"/>
    <x v="827"/>
    <s v="2025-09-22"/>
    <x v="10"/>
    <s v="Mon"/>
    <n v="-0.30000000000000004"/>
    <n v="-0.60000000000000009"/>
    <n v="-0.89999999999999991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s v="L"/>
    <d v="2025-09-22T00:00:00"/>
    <s v="02"/>
    <x v="10"/>
    <s v="Mon"/>
    <d v="2025-09-22T02:27:09"/>
    <x v="827"/>
    <s v="2025-09-22"/>
    <x v="10"/>
    <s v="Mon"/>
    <n v="-0.30000000000000004"/>
    <n v="-0.60000000000000009"/>
    <n v="-0.89999999999999991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s v="L"/>
    <d v="2025-09-22T00:00:00"/>
    <s v="02"/>
    <x v="2"/>
    <s v="Mon"/>
    <d v="2025-09-22T02:27:09"/>
    <x v="827"/>
    <s v="2025-09-22"/>
    <x v="10"/>
    <s v="Mon"/>
    <n v="-0.252"/>
    <n v="-0.504"/>
    <n v="-0.75600000000000001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8"/>
    <s v="2025-09-22"/>
    <x v="10"/>
    <s v="Mon"/>
    <n v="-0.22400000000000003"/>
    <n v="-0.44800000000000006"/>
    <n v="-0.67200000000000004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s v="L"/>
    <d v="2025-09-22T00:00:00"/>
    <s v="02"/>
    <x v="0"/>
    <s v="Mon"/>
    <d v="2025-09-22T02:27:10"/>
    <x v="828"/>
    <s v="2025-09-22"/>
    <x v="10"/>
    <s v="Mon"/>
    <n v="-0.309"/>
    <n v="-0.61799999999999999"/>
    <n v="-0.92699999999999994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s v="L"/>
    <d v="2025-09-22T00:00:00"/>
    <s v="02"/>
    <x v="6"/>
    <s v="Mon"/>
    <d v="2025-09-22T02:27:10"/>
    <x v="828"/>
    <s v="2025-09-22"/>
    <x v="10"/>
    <s v="Mon"/>
    <n v="-0.31000000000000005"/>
    <n v="-0.62000000000000011"/>
    <n v="-0.92999999999999994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s v="L"/>
    <d v="2025-09-22T00:00:00"/>
    <s v="02"/>
    <x v="20"/>
    <s v="Mon"/>
    <d v="2025-09-22T02:27:10"/>
    <x v="828"/>
    <s v="2025-09-22"/>
    <x v="10"/>
    <s v="Mon"/>
    <n v="-0.31900000000000001"/>
    <n v="-0.63800000000000001"/>
    <n v="-0.95699999999999996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9"/>
    <s v="2025-09-22"/>
    <x v="10"/>
    <s v="Mon"/>
    <n v="-0.17300000000000001"/>
    <n v="-0.34600000000000003"/>
    <n v="-0.51900000000000002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s v="W"/>
    <d v="2025-09-22T00:00:00"/>
    <s v="02"/>
    <x v="18"/>
    <s v="Mon"/>
    <d v="2025-09-22T02:39:19"/>
    <x v="830"/>
    <s v="2025-09-22"/>
    <x v="10"/>
    <s v="Mon"/>
    <n v="0.15000000000000002"/>
    <n v="0.30000000000000004"/>
    <n v="0.44999999999999996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s v="L"/>
    <d v="2025-09-22T00:00:00"/>
    <s v="02"/>
    <x v="14"/>
    <s v="Mon"/>
    <d v="2025-09-22T02:44:09"/>
    <x v="831"/>
    <s v="2025-09-22"/>
    <x v="10"/>
    <s v="Mon"/>
    <n v="-0.30499999999999999"/>
    <n v="-0.61"/>
    <n v="-0.91499999999999992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s v="L"/>
    <d v="2025-09-22T00:00:00"/>
    <s v="02"/>
    <x v="16"/>
    <s v="Mon"/>
    <d v="2025-09-22T02:44:09"/>
    <x v="831"/>
    <s v="2025-09-22"/>
    <x v="10"/>
    <s v="Mon"/>
    <n v="-0.30600000000000005"/>
    <n v="-0.6120000000000001"/>
    <n v="-0.9179999999999999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s v="W"/>
    <d v="2025-09-22T00:00:00"/>
    <s v="02"/>
    <x v="20"/>
    <s v="Mon"/>
    <d v="2025-09-22T02:45:09"/>
    <x v="832"/>
    <s v="2025-09-22"/>
    <x v="10"/>
    <s v="Mon"/>
    <n v="0.15200000000000002"/>
    <n v="0.30400000000000005"/>
    <n v="0.45599999999999996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s v="L"/>
    <d v="2025-09-22T00:00:00"/>
    <s v="02"/>
    <x v="17"/>
    <s v="Mon"/>
    <d v="2025-09-22T02:45:09"/>
    <x v="832"/>
    <s v="2025-09-22"/>
    <x v="10"/>
    <s v="Mon"/>
    <n v="-0.30499999999999999"/>
    <n v="-0.61"/>
    <n v="-0.91499999999999992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s v="W"/>
    <d v="2025-09-22T00:00:00"/>
    <s v="02"/>
    <x v="11"/>
    <s v="Mon"/>
    <d v="2025-09-22T02:45:09"/>
    <x v="832"/>
    <s v="2025-09-22"/>
    <x v="10"/>
    <s v="Mon"/>
    <n v="0.14699999999999999"/>
    <n v="0.29399999999999998"/>
    <n v="0.441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0"/>
    <s v="Mon"/>
    <d v="2025-09-22T02:45:10"/>
    <x v="833"/>
    <s v="2025-09-22"/>
    <x v="10"/>
    <s v="Mon"/>
    <n v="0.06"/>
    <n v="0.12"/>
    <n v="0.18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s v="W"/>
    <d v="2025-09-22T00:00:00"/>
    <s v="02"/>
    <x v="1"/>
    <s v="Mon"/>
    <d v="2025-09-22T02:45:10"/>
    <x v="833"/>
    <s v="2025-09-22"/>
    <x v="10"/>
    <s v="Mon"/>
    <n v="0.06"/>
    <n v="0.12"/>
    <n v="0.18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s v="W"/>
    <d v="2025-09-22T00:00:00"/>
    <s v="02"/>
    <x v="18"/>
    <s v="Mon"/>
    <d v="2025-09-22T02:45:10"/>
    <x v="833"/>
    <s v="2025-09-22"/>
    <x v="10"/>
    <s v="Mon"/>
    <n v="0.14699999999999999"/>
    <n v="0.29399999999999998"/>
    <n v="0.441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2"/>
    <s v="Mon"/>
    <d v="2025-09-22T02:45:10"/>
    <x v="833"/>
    <s v="2025-09-22"/>
    <x v="10"/>
    <s v="Mon"/>
    <n v="0.06"/>
    <n v="0.12"/>
    <n v="0.18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s v="W"/>
    <d v="2025-09-22T00:00:00"/>
    <s v="02"/>
    <x v="10"/>
    <s v="Mon"/>
    <d v="2025-09-22T02:45:11"/>
    <x v="834"/>
    <s v="2025-09-22"/>
    <x v="10"/>
    <s v="Mon"/>
    <n v="0.14699999999999999"/>
    <n v="0.29399999999999998"/>
    <n v="0.441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s v="W"/>
    <d v="2025-09-22T00:00:00"/>
    <s v="02"/>
    <x v="6"/>
    <s v="Mon"/>
    <d v="2025-09-22T02:45:11"/>
    <x v="834"/>
    <s v="2025-09-22"/>
    <x v="10"/>
    <s v="Mon"/>
    <n v="0.14899999999999999"/>
    <n v="0.29799999999999999"/>
    <n v="0.44700000000000001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s v="W"/>
    <d v="2025-09-22T00:00:00"/>
    <s v="03"/>
    <x v="3"/>
    <s v="Mon"/>
    <d v="2025-09-22T03:01:59"/>
    <x v="835"/>
    <s v="2025-09-22"/>
    <x v="11"/>
    <s v="Mon"/>
    <n v="0.47500000000000003"/>
    <n v="0.95000000000000007"/>
    <n v="1.42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s v="W"/>
    <d v="2025-09-22T00:00:00"/>
    <s v="03"/>
    <x v="16"/>
    <s v="Mon"/>
    <d v="2025-09-22T03:15:39"/>
    <x v="836"/>
    <s v="2025-09-22"/>
    <x v="11"/>
    <s v="Mon"/>
    <n v="7.9000000000000015E-2"/>
    <n v="0.15800000000000003"/>
    <n v="0.23699999999999999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s v="W"/>
    <d v="2025-09-22T00:00:00"/>
    <s v="03"/>
    <x v="14"/>
    <s v="Mon"/>
    <d v="2025-09-22T03:15:39"/>
    <x v="836"/>
    <s v="2025-09-22"/>
    <x v="11"/>
    <s v="Mon"/>
    <n v="8.0000000000000016E-2"/>
    <n v="0.16000000000000003"/>
    <n v="0.24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s v="W"/>
    <d v="2025-09-22T00:00:00"/>
    <s v="03"/>
    <x v="2"/>
    <s v="Mon"/>
    <d v="2025-09-22T03:17:19"/>
    <x v="837"/>
    <s v="2025-09-22"/>
    <x v="11"/>
    <s v="Mon"/>
    <n v="0.30400000000000005"/>
    <n v="0.6080000000000001"/>
    <n v="0.91199999999999992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s v="W"/>
    <d v="2025-09-22T00:00:00"/>
    <s v="03"/>
    <x v="20"/>
    <s v="Mon"/>
    <d v="2025-09-22T03:17:19"/>
    <x v="837"/>
    <s v="2025-09-22"/>
    <x v="11"/>
    <s v="Mon"/>
    <n v="0.15900000000000003"/>
    <n v="0.31800000000000006"/>
    <n v="0.47699999999999998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s v="L"/>
    <d v="2025-09-22T00:00:00"/>
    <s v="03"/>
    <x v="11"/>
    <s v="Mon"/>
    <d v="2025-09-22T03:17:19"/>
    <x v="837"/>
    <s v="2025-09-22"/>
    <x v="11"/>
    <s v="Mon"/>
    <n v="-0.16400000000000001"/>
    <n v="-0.32800000000000001"/>
    <n v="-0.49199999999999994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s v="W"/>
    <d v="2025-09-22T00:00:00"/>
    <s v="03"/>
    <x v="17"/>
    <s v="Mon"/>
    <d v="2025-09-22T03:17:20"/>
    <x v="838"/>
    <s v="2025-09-22"/>
    <x v="11"/>
    <s v="Mon"/>
    <n v="0.23700000000000002"/>
    <n v="0.47400000000000003"/>
    <n v="0.71099999999999997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s v="W"/>
    <d v="2025-09-22T00:00:00"/>
    <s v="03"/>
    <x v="1"/>
    <s v="Mon"/>
    <d v="2025-09-22T03:17:20"/>
    <x v="838"/>
    <s v="2025-09-22"/>
    <x v="11"/>
    <s v="Mon"/>
    <n v="0.35000000000000003"/>
    <n v="0.70000000000000007"/>
    <n v="1.0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s v="L"/>
    <d v="2025-09-22T00:00:00"/>
    <s v="03"/>
    <x v="18"/>
    <s v="Mon"/>
    <d v="2025-09-22T03:17:20"/>
    <x v="838"/>
    <s v="2025-09-22"/>
    <x v="11"/>
    <s v="Mon"/>
    <n v="-0.223"/>
    <n v="-0.44600000000000001"/>
    <n v="-0.6689999999999999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s v="W"/>
    <d v="2025-09-22T00:00:00"/>
    <s v="03"/>
    <x v="0"/>
    <s v="Mon"/>
    <d v="2025-09-22T03:17:20"/>
    <x v="838"/>
    <s v="2025-09-22"/>
    <x v="11"/>
    <s v="Mon"/>
    <n v="0.30099999999999999"/>
    <n v="0.60199999999999998"/>
    <n v="0.9029999999999999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s v="W"/>
    <d v="2025-09-22T00:00:00"/>
    <s v="03"/>
    <x v="6"/>
    <s v="Mon"/>
    <d v="2025-09-22T03:17:21"/>
    <x v="839"/>
    <s v="2025-09-22"/>
    <x v="11"/>
    <s v="Mon"/>
    <n v="0.15600000000000003"/>
    <n v="0.31200000000000006"/>
    <n v="0.46799999999999997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s v="L"/>
    <d v="2025-09-22T00:00:00"/>
    <s v="03"/>
    <x v="19"/>
    <s v="Mon"/>
    <d v="2025-09-22T03:17:21"/>
    <x v="839"/>
    <s v="2025-09-22"/>
    <x v="11"/>
    <s v="Mon"/>
    <n v="-0.223"/>
    <n v="-0.44600000000000001"/>
    <n v="-0.6689999999999999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s v="W"/>
    <d v="2025-09-22T00:00:00"/>
    <s v="03"/>
    <x v="10"/>
    <s v="Mon"/>
    <d v="2025-09-22T03:17:21"/>
    <x v="839"/>
    <s v="2025-09-22"/>
    <x v="11"/>
    <s v="Mon"/>
    <n v="0.15800000000000003"/>
    <n v="0.31600000000000006"/>
    <n v="0.47399999999999998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s v="L"/>
    <d v="2025-09-22T00:00:00"/>
    <s v="03"/>
    <x v="18"/>
    <s v="Mon"/>
    <d v="2025-09-22T03:33:09"/>
    <x v="840"/>
    <s v="2025-09-22"/>
    <x v="11"/>
    <s v="Mon"/>
    <n v="-0.22500000000000001"/>
    <n v="-0.45"/>
    <n v="-0.6749999999999999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s v="L"/>
    <d v="2025-09-22T00:00:00"/>
    <s v="03"/>
    <x v="19"/>
    <s v="Mon"/>
    <d v="2025-09-22T03:33:09"/>
    <x v="840"/>
    <s v="2025-09-22"/>
    <x v="11"/>
    <s v="Mon"/>
    <n v="-0.22500000000000001"/>
    <n v="-0.45"/>
    <n v="-0.6749999999999999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s v="W"/>
    <d v="2025-09-22T00:00:00"/>
    <s v="03"/>
    <x v="9"/>
    <s v="Mon"/>
    <d v="2025-09-22T03:34:09"/>
    <x v="841"/>
    <s v="2025-09-22"/>
    <x v="11"/>
    <s v="Mon"/>
    <n v="0.36099999999999999"/>
    <n v="0.72199999999999998"/>
    <n v="1.083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s v="L"/>
    <d v="2025-09-22T00:00:00"/>
    <s v="03"/>
    <x v="18"/>
    <s v="Mon"/>
    <d v="2025-09-22T03:57:39"/>
    <x v="842"/>
    <s v="2025-09-22"/>
    <x v="11"/>
    <s v="Mon"/>
    <n v="-0.22000000000000003"/>
    <n v="-0.44000000000000006"/>
    <n v="-0.66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s v="L"/>
    <d v="2025-09-22T00:00:00"/>
    <s v="03"/>
    <x v="19"/>
    <s v="Mon"/>
    <d v="2025-09-22T03:57:39"/>
    <x v="842"/>
    <s v="2025-09-22"/>
    <x v="11"/>
    <s v="Mon"/>
    <n v="-0.22000000000000003"/>
    <n v="-0.44000000000000006"/>
    <n v="-0.66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s v="W"/>
    <d v="2025-09-22T00:00:00"/>
    <s v="04"/>
    <x v="16"/>
    <s v="Mon"/>
    <d v="2025-09-22T04:01:19"/>
    <x v="843"/>
    <s v="2025-09-22"/>
    <x v="12"/>
    <s v="Mon"/>
    <n v="6.3E-2"/>
    <n v="0.126"/>
    <n v="0.189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s v="W"/>
    <d v="2025-09-22T00:00:00"/>
    <s v="04"/>
    <x v="14"/>
    <s v="Mon"/>
    <d v="2025-09-22T04:01:19"/>
    <x v="843"/>
    <s v="2025-09-22"/>
    <x v="12"/>
    <s v="Mon"/>
    <n v="7.2999999999999995E-2"/>
    <n v="0.14599999999999999"/>
    <n v="0.219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s v="L"/>
    <d v="2025-09-22T00:00:00"/>
    <s v="04"/>
    <x v="15"/>
    <s v="Mon"/>
    <d v="2025-09-22T04:01:19"/>
    <x v="843"/>
    <s v="2025-09-22"/>
    <x v="12"/>
    <s v="Mon"/>
    <n v="-0.30099999999999999"/>
    <n v="-0.60199999999999998"/>
    <n v="-0.90299999999999991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s v="W"/>
    <d v="2025-09-22T00:00:00"/>
    <s v="04"/>
    <x v="9"/>
    <s v="Mon"/>
    <d v="2025-09-22T04:01:29"/>
    <x v="844"/>
    <s v="2025-09-22"/>
    <x v="12"/>
    <s v="Mon"/>
    <n v="0.35299999999999998"/>
    <n v="0.70599999999999996"/>
    <n v="1.0589999999999999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s v="W"/>
    <d v="2025-09-22T00:00:00"/>
    <s v="04"/>
    <x v="9"/>
    <s v="Mon"/>
    <d v="2025-09-22T04:03:09"/>
    <x v="845"/>
    <s v="2025-09-22"/>
    <x v="12"/>
    <s v="Mon"/>
    <n v="0.34700000000000003"/>
    <n v="0.69400000000000006"/>
    <n v="1.0409999999999999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s v="W"/>
    <d v="2025-09-22T00:00:00"/>
    <s v="04"/>
    <x v="14"/>
    <s v="Mon"/>
    <d v="2025-09-22T04:12:19"/>
    <x v="846"/>
    <s v="2025-09-22"/>
    <x v="12"/>
    <s v="Mon"/>
    <n v="0.19400000000000001"/>
    <n v="0.38800000000000001"/>
    <n v="0.58199999999999996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s v="W"/>
    <d v="2025-09-22T00:00:00"/>
    <s v="04"/>
    <x v="15"/>
    <s v="Mon"/>
    <d v="2025-09-22T04:12:19"/>
    <x v="846"/>
    <s v="2025-09-22"/>
    <x v="12"/>
    <s v="Mon"/>
    <n v="0.191"/>
    <n v="0.38200000000000001"/>
    <n v="0.57299999999999995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s v="W"/>
    <d v="2025-09-22T00:00:00"/>
    <s v="04"/>
    <x v="16"/>
    <s v="Mon"/>
    <d v="2025-09-22T04:12:19"/>
    <x v="846"/>
    <s v="2025-09-22"/>
    <x v="12"/>
    <s v="Mon"/>
    <n v="0.18100000000000002"/>
    <n v="0.36200000000000004"/>
    <n v="0.54300000000000004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s v="L"/>
    <d v="2025-09-22T00:00:00"/>
    <s v="04"/>
    <x v="16"/>
    <s v="Mon"/>
    <d v="2025-09-22T04:16:39"/>
    <x v="847"/>
    <s v="2025-09-22"/>
    <x v="12"/>
    <s v="Mon"/>
    <n v="-0.30200000000000005"/>
    <n v="-0.60400000000000009"/>
    <n v="-0.90599999999999992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s v="L"/>
    <d v="2025-09-22T00:00:00"/>
    <s v="04"/>
    <x v="14"/>
    <s v="Mon"/>
    <d v="2025-09-22T04:16:39"/>
    <x v="847"/>
    <s v="2025-09-22"/>
    <x v="12"/>
    <s v="Mon"/>
    <n v="-0.30000000000000004"/>
    <n v="-0.60000000000000009"/>
    <n v="-0.89999999999999991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s v="L"/>
    <d v="2025-09-22T00:00:00"/>
    <s v="04"/>
    <x v="15"/>
    <s v="Mon"/>
    <d v="2025-09-22T04:16:39"/>
    <x v="847"/>
    <s v="2025-09-22"/>
    <x v="12"/>
    <s v="Mon"/>
    <n v="-0.30099999999999999"/>
    <n v="-0.60199999999999998"/>
    <n v="-0.90299999999999991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s v="L"/>
    <d v="2025-09-22T00:00:00"/>
    <s v="04"/>
    <x v="20"/>
    <s v="Mon"/>
    <d v="2025-09-22T04:17:09"/>
    <x v="848"/>
    <s v="2025-09-22"/>
    <x v="12"/>
    <s v="Mon"/>
    <n v="-0.29799999999999999"/>
    <n v="-0.59599999999999997"/>
    <n v="-0.89400000000000002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s v="L"/>
    <d v="2025-09-22T00:00:00"/>
    <s v="04"/>
    <x v="2"/>
    <s v="Mon"/>
    <d v="2025-09-22T04:17:09"/>
    <x v="848"/>
    <s v="2025-09-22"/>
    <x v="12"/>
    <s v="Mon"/>
    <n v="-0.23100000000000001"/>
    <n v="-0.46200000000000002"/>
    <n v="-0.69299999999999995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s v="L"/>
    <d v="2025-09-22T00:00:00"/>
    <s v="04"/>
    <x v="19"/>
    <s v="Mon"/>
    <d v="2025-09-22T04:17:09"/>
    <x v="848"/>
    <s v="2025-09-22"/>
    <x v="12"/>
    <s v="Mon"/>
    <n v="-0.19900000000000001"/>
    <n v="-0.39800000000000002"/>
    <n v="-0.59699999999999998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s v="L"/>
    <d v="2025-09-22T00:00:00"/>
    <s v="04"/>
    <x v="10"/>
    <s v="Mon"/>
    <d v="2025-09-22T04:17:09"/>
    <x v="848"/>
    <s v="2025-09-22"/>
    <x v="12"/>
    <s v="Mon"/>
    <n v="-0.27900000000000003"/>
    <n v="-0.55800000000000005"/>
    <n v="-0.83699999999999997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s v="L"/>
    <d v="2025-09-22T00:00:00"/>
    <s v="04"/>
    <x v="1"/>
    <s v="Mon"/>
    <d v="2025-09-22T04:17:10"/>
    <x v="849"/>
    <s v="2025-09-22"/>
    <x v="12"/>
    <s v="Mon"/>
    <n v="-0.26600000000000001"/>
    <n v="-0.53200000000000003"/>
    <n v="-0.79800000000000004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s v="L"/>
    <d v="2025-09-22T00:00:00"/>
    <s v="04"/>
    <x v="0"/>
    <s v="Mon"/>
    <d v="2025-09-22T04:17:10"/>
    <x v="849"/>
    <s v="2025-09-22"/>
    <x v="12"/>
    <s v="Mon"/>
    <n v="-0.26700000000000002"/>
    <n v="-0.53400000000000003"/>
    <n v="-0.8009999999999999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s v="L"/>
    <d v="2025-09-22T00:00:00"/>
    <s v="04"/>
    <x v="17"/>
    <s v="Mon"/>
    <d v="2025-09-22T04:17:10"/>
    <x v="849"/>
    <s v="2025-09-22"/>
    <x v="12"/>
    <s v="Mon"/>
    <n v="-0.26700000000000002"/>
    <n v="-0.53400000000000003"/>
    <n v="-0.8009999999999999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s v="L"/>
    <d v="2025-09-22T00:00:00"/>
    <s v="04"/>
    <x v="6"/>
    <s v="Mon"/>
    <d v="2025-09-22T04:17:10"/>
    <x v="849"/>
    <s v="2025-09-22"/>
    <x v="12"/>
    <s v="Mon"/>
    <n v="-0.26900000000000002"/>
    <n v="-0.53800000000000003"/>
    <n v="-0.80699999999999994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s v="L"/>
    <d v="2025-09-22T00:00:00"/>
    <s v="04"/>
    <x v="11"/>
    <s v="Mon"/>
    <d v="2025-09-22T04:17:11"/>
    <x v="850"/>
    <s v="2025-09-22"/>
    <x v="12"/>
    <s v="Mon"/>
    <n v="-0.123"/>
    <n v="-0.246"/>
    <n v="-0.36899999999999999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s v="L"/>
    <d v="2025-09-22T00:00:00"/>
    <s v="04"/>
    <x v="12"/>
    <s v="Mon"/>
    <d v="2025-09-22T04:17:11"/>
    <x v="850"/>
    <s v="2025-09-22"/>
    <x v="12"/>
    <s v="Mon"/>
    <n v="-0.25600000000000001"/>
    <n v="-0.51200000000000001"/>
    <n v="-0.76800000000000002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s v="L"/>
    <d v="2025-09-22T00:00:00"/>
    <s v="04"/>
    <x v="18"/>
    <s v="Mon"/>
    <d v="2025-09-22T04:17:11"/>
    <x v="850"/>
    <s v="2025-09-22"/>
    <x v="12"/>
    <s v="Mon"/>
    <n v="-0.17700000000000002"/>
    <n v="-0.35400000000000004"/>
    <n v="-0.5310000000000000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s v="L"/>
    <d v="2025-09-22T00:00:00"/>
    <s v="04"/>
    <x v="9"/>
    <s v="Mon"/>
    <d v="2025-09-22T04:18:39"/>
    <x v="851"/>
    <s v="2025-09-22"/>
    <x v="12"/>
    <s v="Mon"/>
    <n v="-0.30600000000000005"/>
    <n v="-0.6120000000000001"/>
    <n v="-0.9179999999999999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s v="L"/>
    <d v="2025-09-22T00:00:00"/>
    <s v="04"/>
    <x v="19"/>
    <s v="Mon"/>
    <d v="2025-09-22T04:20:59"/>
    <x v="852"/>
    <s v="2025-09-22"/>
    <x v="12"/>
    <s v="Mon"/>
    <n v="-0.22700000000000001"/>
    <n v="-0.45400000000000001"/>
    <n v="-0.68099999999999994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s v="L"/>
    <d v="2025-09-22T00:00:00"/>
    <s v="04"/>
    <x v="18"/>
    <s v="Mon"/>
    <d v="2025-09-22T04:20:59"/>
    <x v="852"/>
    <s v="2025-09-22"/>
    <x v="12"/>
    <s v="Mon"/>
    <n v="-0.21400000000000002"/>
    <n v="-0.42800000000000005"/>
    <n v="-0.64200000000000002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s v="L"/>
    <d v="2025-09-22T00:00:00"/>
    <s v="04"/>
    <x v="8"/>
    <s v="Mon"/>
    <d v="2025-09-22T04:24:29"/>
    <x v="853"/>
    <s v="2025-09-22"/>
    <x v="12"/>
    <s v="Mon"/>
    <n v="-0.30200000000000005"/>
    <n v="-0.60400000000000009"/>
    <n v="-0.90599999999999992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s v="L"/>
    <d v="2025-09-22T00:00:00"/>
    <s v="04"/>
    <x v="3"/>
    <s v="Mon"/>
    <d v="2025-09-22T04:27:59"/>
    <x v="854"/>
    <s v="2025-09-22"/>
    <x v="12"/>
    <s v="Mon"/>
    <n v="-0.309"/>
    <n v="-0.61799999999999999"/>
    <n v="-0.92699999999999994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s v="W"/>
    <d v="2025-09-22T00:00:00"/>
    <s v="04"/>
    <x v="14"/>
    <s v="Mon"/>
    <d v="2025-09-22T04:28:09"/>
    <x v="855"/>
    <s v="2025-09-22"/>
    <x v="12"/>
    <s v="Mon"/>
    <n v="0.127"/>
    <n v="0.254"/>
    <n v="0.38100000000000001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s v="W"/>
    <d v="2025-09-22T00:00:00"/>
    <s v="04"/>
    <x v="15"/>
    <s v="Mon"/>
    <d v="2025-09-22T04:28:09"/>
    <x v="855"/>
    <s v="2025-09-22"/>
    <x v="12"/>
    <s v="Mon"/>
    <n v="0.23199999999999998"/>
    <n v="0.46399999999999997"/>
    <n v="0.69599999999999995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s v="L"/>
    <d v="2025-09-22T00:00:00"/>
    <s v="04"/>
    <x v="14"/>
    <s v="Mon"/>
    <d v="2025-09-22T04:30:49"/>
    <x v="856"/>
    <s v="2025-09-22"/>
    <x v="12"/>
    <s v="Mon"/>
    <n v="-0.30400000000000005"/>
    <n v="-0.6080000000000001"/>
    <n v="-0.91199999999999992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s v="W"/>
    <d v="2025-09-22T00:00:00"/>
    <s v="04"/>
    <x v="17"/>
    <s v="Mon"/>
    <d v="2025-09-22T04:32:19"/>
    <x v="857"/>
    <s v="2025-09-22"/>
    <x v="12"/>
    <s v="Mon"/>
    <n v="0.20499999999999999"/>
    <n v="0.41"/>
    <n v="0.61499999999999988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s v="L"/>
    <d v="2025-09-22T00:00:00"/>
    <s v="04"/>
    <x v="11"/>
    <s v="Mon"/>
    <d v="2025-09-22T04:32:19"/>
    <x v="857"/>
    <s v="2025-09-22"/>
    <x v="12"/>
    <s v="Mon"/>
    <n v="-0.15000000000000002"/>
    <n v="-0.30000000000000004"/>
    <n v="-0.44999999999999996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s v="L"/>
    <d v="2025-09-22T00:00:00"/>
    <s v="04"/>
    <x v="2"/>
    <s v="Mon"/>
    <d v="2025-09-22T04:32:19"/>
    <x v="857"/>
    <s v="2025-09-22"/>
    <x v="12"/>
    <s v="Mon"/>
    <n v="-0.25800000000000001"/>
    <n v="-0.51600000000000001"/>
    <n v="-0.77400000000000002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s v="W"/>
    <d v="2025-09-22T00:00:00"/>
    <s v="04"/>
    <x v="6"/>
    <s v="Mon"/>
    <d v="2025-09-22T04:32:19"/>
    <x v="857"/>
    <s v="2025-09-22"/>
    <x v="12"/>
    <s v="Mon"/>
    <n v="0.15900000000000003"/>
    <n v="0.31800000000000006"/>
    <n v="0.47699999999999998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s v="W"/>
    <d v="2025-09-22T00:00:00"/>
    <s v="04"/>
    <x v="12"/>
    <s v="Mon"/>
    <d v="2025-09-22T04:32:20"/>
    <x v="858"/>
    <s v="2025-09-22"/>
    <x v="12"/>
    <s v="Mon"/>
    <n v="0.35000000000000003"/>
    <n v="0.70000000000000007"/>
    <n v="1.0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s v="W"/>
    <d v="2025-09-22T00:00:00"/>
    <s v="04"/>
    <x v="10"/>
    <s v="Mon"/>
    <d v="2025-09-22T04:32:20"/>
    <x v="858"/>
    <s v="2025-09-22"/>
    <x v="12"/>
    <s v="Mon"/>
    <n v="0.16000000000000003"/>
    <n v="0.32000000000000006"/>
    <n v="0.48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s v="L"/>
    <d v="2025-09-22T00:00:00"/>
    <s v="04"/>
    <x v="18"/>
    <s v="Mon"/>
    <d v="2025-09-22T04:32:20"/>
    <x v="858"/>
    <s v="2025-09-22"/>
    <x v="12"/>
    <s v="Mon"/>
    <n v="-0.22900000000000001"/>
    <n v="-0.45800000000000002"/>
    <n v="-0.68699999999999994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s v="L"/>
    <d v="2025-09-22T00:00:00"/>
    <s v="04"/>
    <x v="19"/>
    <s v="Mon"/>
    <d v="2025-09-22T04:32:20"/>
    <x v="858"/>
    <s v="2025-09-22"/>
    <x v="12"/>
    <s v="Mon"/>
    <n v="-0.24300000000000002"/>
    <n v="-0.48600000000000004"/>
    <n v="-0.72899999999999998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s v="W"/>
    <d v="2025-09-22T00:00:00"/>
    <s v="04"/>
    <x v="20"/>
    <s v="Mon"/>
    <d v="2025-09-22T04:32:21"/>
    <x v="859"/>
    <s v="2025-09-22"/>
    <x v="12"/>
    <s v="Mon"/>
    <n v="0.13799999999999998"/>
    <n v="0.27599999999999997"/>
    <n v="0.41399999999999998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s v="W"/>
    <d v="2025-09-22T00:00:00"/>
    <s v="04"/>
    <x v="1"/>
    <s v="Mon"/>
    <d v="2025-09-22T04:32:21"/>
    <x v="859"/>
    <s v="2025-09-22"/>
    <x v="12"/>
    <s v="Mon"/>
    <n v="4.6000000000000006E-2"/>
    <n v="9.2000000000000012E-2"/>
    <n v="0.13800000000000001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s v="W"/>
    <d v="2025-09-22T00:00:00"/>
    <s v="04"/>
    <x v="0"/>
    <s v="Mon"/>
    <d v="2025-09-22T04:32:21"/>
    <x v="859"/>
    <s v="2025-09-22"/>
    <x v="12"/>
    <s v="Mon"/>
    <n v="4.6000000000000006E-2"/>
    <n v="9.2000000000000012E-2"/>
    <n v="0.13800000000000001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s v="L"/>
    <d v="2025-09-22T00:00:00"/>
    <s v="04"/>
    <x v="4"/>
    <s v="Mon"/>
    <d v="2025-09-22T04:33:59"/>
    <x v="860"/>
    <s v="2025-09-22"/>
    <x v="12"/>
    <s v="Mon"/>
    <n v="-0.29700000000000004"/>
    <n v="-0.59400000000000008"/>
    <n v="-0.89100000000000001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s v="L"/>
    <d v="2025-09-22T00:00:00"/>
    <s v="04"/>
    <x v="5"/>
    <s v="Mon"/>
    <d v="2025-09-22T04:34:00"/>
    <x v="861"/>
    <s v="2025-09-22"/>
    <x v="12"/>
    <s v="Mon"/>
    <n v="-0.30299999999999999"/>
    <n v="-0.60599999999999998"/>
    <n v="-0.90899999999999992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s v="W"/>
    <d v="2025-09-22T00:00:00"/>
    <s v="04"/>
    <x v="16"/>
    <s v="Mon"/>
    <d v="2025-09-22T04:42:19"/>
    <x v="862"/>
    <s v="2025-09-22"/>
    <x v="12"/>
    <s v="Mon"/>
    <n v="9.6000000000000002E-2"/>
    <n v="0.192"/>
    <n v="0.28799999999999998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s v="L"/>
    <d v="2025-09-22T00:00:00"/>
    <s v="04"/>
    <x v="15"/>
    <s v="Mon"/>
    <d v="2025-09-22T04:42:19"/>
    <x v="862"/>
    <s v="2025-09-22"/>
    <x v="12"/>
    <s v="Mon"/>
    <n v="-0.30000000000000004"/>
    <n v="-0.60000000000000009"/>
    <n v="-0.89999999999999991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s v="W"/>
    <d v="2025-09-22T00:00:00"/>
    <s v="04"/>
    <x v="14"/>
    <s v="Mon"/>
    <d v="2025-09-22T04:42:19"/>
    <x v="862"/>
    <s v="2025-09-22"/>
    <x v="12"/>
    <s v="Mon"/>
    <n v="0.10400000000000001"/>
    <n v="0.20800000000000002"/>
    <n v="0.312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s v="W"/>
    <d v="2025-09-22T00:00:00"/>
    <s v="04"/>
    <x v="18"/>
    <s v="Mon"/>
    <d v="2025-09-22T04:43:09"/>
    <x v="863"/>
    <s v="2025-09-22"/>
    <x v="12"/>
    <s v="Mon"/>
    <n v="0.15100000000000002"/>
    <n v="0.30200000000000005"/>
    <n v="0.45299999999999996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s v="W"/>
    <d v="2025-09-22T00:00:00"/>
    <s v="04"/>
    <x v="19"/>
    <s v="Mon"/>
    <d v="2025-09-22T04:43:09"/>
    <x v="863"/>
    <s v="2025-09-22"/>
    <x v="12"/>
    <s v="Mon"/>
    <n v="0.30000000000000004"/>
    <n v="0.60000000000000009"/>
    <n v="0.89999999999999991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s v="W"/>
    <d v="2025-09-22T00:00:00"/>
    <s v="04"/>
    <x v="20"/>
    <s v="Mon"/>
    <d v="2025-09-22T04:43:09"/>
    <x v="863"/>
    <s v="2025-09-22"/>
    <x v="12"/>
    <s v="Mon"/>
    <n v="0.15000000000000002"/>
    <n v="0.30000000000000004"/>
    <n v="0.44999999999999996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s v="W"/>
    <d v="2025-09-22T00:00:00"/>
    <s v="04"/>
    <x v="17"/>
    <s v="Mon"/>
    <d v="2025-09-22T04:43:09"/>
    <x v="863"/>
    <s v="2025-09-22"/>
    <x v="12"/>
    <s v="Mon"/>
    <n v="0.22599999999999998"/>
    <n v="0.45199999999999996"/>
    <n v="0.67799999999999994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s v="W"/>
    <d v="2025-09-22T00:00:00"/>
    <s v="04"/>
    <x v="2"/>
    <s v="Mon"/>
    <d v="2025-09-22T04:43:10"/>
    <x v="864"/>
    <s v="2025-09-22"/>
    <x v="12"/>
    <s v="Mon"/>
    <n v="8.9999999999999993E-3"/>
    <n v="1.7999999999999999E-2"/>
    <n v="2.7E-2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s v="W"/>
    <d v="2025-09-22T00:00:00"/>
    <s v="04"/>
    <x v="6"/>
    <s v="Mon"/>
    <d v="2025-09-22T04:43:10"/>
    <x v="864"/>
    <s v="2025-09-22"/>
    <x v="12"/>
    <s v="Mon"/>
    <n v="0.15100000000000002"/>
    <n v="0.30200000000000005"/>
    <n v="0.45299999999999996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s v="W"/>
    <d v="2025-09-22T00:00:00"/>
    <s v="04"/>
    <x v="1"/>
    <s v="Mon"/>
    <d v="2025-09-22T04:45:59"/>
    <x v="865"/>
    <s v="2025-09-22"/>
    <x v="12"/>
    <s v="Mon"/>
    <n v="0.13400000000000001"/>
    <n v="0.26800000000000002"/>
    <n v="0.40200000000000002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s v="W"/>
    <d v="2025-09-22T00:00:00"/>
    <s v="04"/>
    <x v="2"/>
    <s v="Mon"/>
    <d v="2025-09-22T04:45:59"/>
    <x v="865"/>
    <s v="2025-09-22"/>
    <x v="12"/>
    <s v="Mon"/>
    <n v="0.14599999999999999"/>
    <n v="0.29199999999999998"/>
    <n v="0.438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20"/>
    <s v="Mon"/>
    <d v="2025-09-22T04:45:59"/>
    <x v="865"/>
    <s v="2025-09-22"/>
    <x v="12"/>
    <s v="Mon"/>
    <n v="0.16700000000000001"/>
    <n v="0.33400000000000002"/>
    <n v="0.501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6"/>
    <s v="Mon"/>
    <d v="2025-09-22T04:45:59"/>
    <x v="865"/>
    <s v="2025-09-22"/>
    <x v="12"/>
    <s v="Mon"/>
    <n v="0.16700000000000001"/>
    <n v="0.33400000000000002"/>
    <n v="0.501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s v="W"/>
    <d v="2025-09-22T00:00:00"/>
    <s v="04"/>
    <x v="18"/>
    <s v="Mon"/>
    <d v="2025-09-22T04:46:00"/>
    <x v="866"/>
    <s v="2025-09-22"/>
    <x v="12"/>
    <s v="Mon"/>
    <n v="0.16700000000000001"/>
    <n v="0.33400000000000002"/>
    <n v="0.501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s v="W"/>
    <d v="2025-09-22T00:00:00"/>
    <s v="04"/>
    <x v="0"/>
    <s v="Mon"/>
    <d v="2025-09-22T04:46:00"/>
    <x v="866"/>
    <s v="2025-09-22"/>
    <x v="12"/>
    <s v="Mon"/>
    <n v="0.13899999999999998"/>
    <n v="0.27799999999999997"/>
    <n v="0.41699999999999998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s v="W"/>
    <d v="2025-09-22T00:00:00"/>
    <s v="04"/>
    <x v="11"/>
    <s v="Mon"/>
    <d v="2025-09-22T04:46:00"/>
    <x v="866"/>
    <s v="2025-09-22"/>
    <x v="12"/>
    <s v="Mon"/>
    <n v="0.16000000000000003"/>
    <n v="0.32000000000000006"/>
    <n v="0.48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s v="W"/>
    <d v="2025-09-22T00:00:00"/>
    <s v="04"/>
    <x v="10"/>
    <s v="Mon"/>
    <d v="2025-09-22T04:46:00"/>
    <x v="866"/>
    <s v="2025-09-22"/>
    <x v="12"/>
    <s v="Mon"/>
    <n v="0.16200000000000003"/>
    <n v="0.32400000000000007"/>
    <n v="0.48599999999999999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s v="L"/>
    <d v="2025-09-22T00:00:00"/>
    <s v="04"/>
    <x v="14"/>
    <s v="Mon"/>
    <d v="2025-09-22T04:49:09"/>
    <x v="867"/>
    <s v="2025-09-22"/>
    <x v="12"/>
    <s v="Mon"/>
    <n v="-0.30499999999999999"/>
    <n v="-0.61"/>
    <n v="-0.91499999999999992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s v="L"/>
    <d v="2025-09-22T00:00:00"/>
    <s v="04"/>
    <x v="16"/>
    <s v="Mon"/>
    <d v="2025-09-22T04:49:29"/>
    <x v="868"/>
    <s v="2025-09-22"/>
    <x v="12"/>
    <s v="Mon"/>
    <n v="-0.32000000000000006"/>
    <n v="-0.64000000000000012"/>
    <n v="-0.96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s v="L"/>
    <d v="2025-09-22T00:00:00"/>
    <s v="04"/>
    <x v="17"/>
    <s v="Mon"/>
    <d v="2025-09-22T04:51:29"/>
    <x v="869"/>
    <s v="2025-09-22"/>
    <x v="12"/>
    <s v="Mon"/>
    <n v="-0.30099999999999999"/>
    <n v="-0.60199999999999998"/>
    <n v="-0.90299999999999991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s v="L"/>
    <d v="2025-09-22T00:00:00"/>
    <s v="04"/>
    <x v="11"/>
    <s v="Mon"/>
    <d v="2025-09-22T04:51:29"/>
    <x v="869"/>
    <s v="2025-09-22"/>
    <x v="12"/>
    <s v="Mon"/>
    <n v="-0.15000000000000002"/>
    <n v="-0.30000000000000004"/>
    <n v="-0.44999999999999996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s v="L"/>
    <d v="2025-09-22T00:00:00"/>
    <s v="04"/>
    <x v="18"/>
    <s v="Mon"/>
    <d v="2025-09-22T04:51:29"/>
    <x v="869"/>
    <s v="2025-09-22"/>
    <x v="12"/>
    <s v="Mon"/>
    <n v="-0.22200000000000003"/>
    <n v="-0.44400000000000006"/>
    <n v="-0.66600000000000004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s v="L"/>
    <d v="2025-09-22T00:00:00"/>
    <s v="04"/>
    <x v="1"/>
    <s v="Mon"/>
    <d v="2025-09-22T04:51:29"/>
    <x v="869"/>
    <s v="2025-09-22"/>
    <x v="12"/>
    <s v="Mon"/>
    <n v="-0.30400000000000005"/>
    <n v="-0.6080000000000001"/>
    <n v="-0.91199999999999992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s v="L"/>
    <d v="2025-09-22T00:00:00"/>
    <s v="04"/>
    <x v="20"/>
    <s v="Mon"/>
    <d v="2025-09-22T04:51:30"/>
    <x v="870"/>
    <s v="2025-09-22"/>
    <x v="12"/>
    <s v="Mon"/>
    <n v="-0.30600000000000005"/>
    <n v="-0.6120000000000001"/>
    <n v="-0.9179999999999999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s v="L"/>
    <d v="2025-09-22T00:00:00"/>
    <s v="04"/>
    <x v="19"/>
    <s v="Mon"/>
    <d v="2025-09-22T04:51:30"/>
    <x v="870"/>
    <s v="2025-09-22"/>
    <x v="12"/>
    <s v="Mon"/>
    <n v="-0.221"/>
    <n v="-0.442"/>
    <n v="-0.66299999999999992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s v="L"/>
    <d v="2025-09-22T00:00:00"/>
    <s v="04"/>
    <x v="12"/>
    <s v="Mon"/>
    <d v="2025-09-22T04:51:30"/>
    <x v="870"/>
    <s v="2025-09-22"/>
    <x v="12"/>
    <s v="Mon"/>
    <n v="-0.30000000000000004"/>
    <n v="-0.60000000000000009"/>
    <n v="-0.89999999999999991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s v="L"/>
    <d v="2025-09-22T00:00:00"/>
    <s v="04"/>
    <x v="10"/>
    <s v="Mon"/>
    <d v="2025-09-22T04:51:30"/>
    <x v="870"/>
    <s v="2025-09-22"/>
    <x v="12"/>
    <s v="Mon"/>
    <n v="-0.29900000000000004"/>
    <n v="-0.59800000000000009"/>
    <n v="-0.89700000000000002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s v="L"/>
    <d v="2025-09-22T00:00:00"/>
    <s v="04"/>
    <x v="2"/>
    <s v="Mon"/>
    <d v="2025-09-22T04:51:30"/>
    <x v="870"/>
    <s v="2025-09-22"/>
    <x v="12"/>
    <s v="Mon"/>
    <n v="-0.24900000000000003"/>
    <n v="-0.49800000000000005"/>
    <n v="-0.747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s v="L"/>
    <d v="2025-09-22T00:00:00"/>
    <s v="04"/>
    <x v="0"/>
    <s v="Mon"/>
    <d v="2025-09-22T04:51:31"/>
    <x v="871"/>
    <s v="2025-09-22"/>
    <x v="12"/>
    <s v="Mon"/>
    <n v="-0.29300000000000004"/>
    <n v="-0.58600000000000008"/>
    <n v="-0.879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s v="L"/>
    <d v="2025-09-22T00:00:00"/>
    <s v="04"/>
    <x v="6"/>
    <s v="Mon"/>
    <d v="2025-09-22T04:51:31"/>
    <x v="871"/>
    <s v="2025-09-22"/>
    <x v="12"/>
    <s v="Mon"/>
    <n v="-0.29500000000000004"/>
    <n v="-0.59000000000000008"/>
    <n v="-0.88500000000000001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s v="L"/>
    <d v="2025-09-22T00:00:00"/>
    <s v="05"/>
    <x v="3"/>
    <s v="Mon"/>
    <d v="2025-09-22T05:04:59"/>
    <x v="872"/>
    <s v="2025-09-22"/>
    <x v="13"/>
    <s v="Mon"/>
    <n v="-0.29700000000000004"/>
    <n v="-0.59400000000000008"/>
    <n v="-0.89100000000000001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s v="L"/>
    <d v="2025-09-22T00:00:00"/>
    <s v="05"/>
    <x v="5"/>
    <s v="Mon"/>
    <d v="2025-09-22T05:05:59"/>
    <x v="873"/>
    <s v="2025-09-22"/>
    <x v="13"/>
    <s v="Mon"/>
    <n v="-0.30299999999999999"/>
    <n v="-0.60599999999999998"/>
    <n v="-0.90899999999999992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s v="L"/>
    <d v="2025-09-22T00:00:00"/>
    <s v="05"/>
    <x v="4"/>
    <s v="Mon"/>
    <d v="2025-09-22T05:05:59"/>
    <x v="873"/>
    <s v="2025-09-22"/>
    <x v="13"/>
    <s v="Mon"/>
    <n v="-0.30099999999999999"/>
    <n v="-0.60199999999999998"/>
    <n v="-0.90299999999999991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s v="L"/>
    <d v="2025-09-22T00:00:00"/>
    <s v="05"/>
    <x v="3"/>
    <s v="Mon"/>
    <d v="2025-09-22T05:10:59"/>
    <x v="874"/>
    <s v="2025-09-22"/>
    <x v="13"/>
    <s v="Mon"/>
    <n v="-0.30099999999999999"/>
    <n v="-0.60199999999999998"/>
    <n v="-0.90299999999999991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s v="W"/>
    <d v="2025-09-22T00:00:00"/>
    <s v="05"/>
    <x v="5"/>
    <s v="Mon"/>
    <d v="2025-09-22T05:17:59"/>
    <x v="875"/>
    <s v="2025-09-22"/>
    <x v="13"/>
    <s v="Mon"/>
    <n v="0.11799999999999999"/>
    <n v="0.23599999999999999"/>
    <n v="0.35399999999999998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s v="W"/>
    <d v="2025-09-22T00:00:00"/>
    <s v="05"/>
    <x v="4"/>
    <s v="Mon"/>
    <d v="2025-09-22T05:17:59"/>
    <x v="875"/>
    <s v="2025-09-22"/>
    <x v="13"/>
    <s v="Mon"/>
    <n v="0.122"/>
    <n v="0.24399999999999999"/>
    <n v="0.36599999999999999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6"/>
    <s v="Mon"/>
    <d v="2025-09-22T05:22:09"/>
    <x v="876"/>
    <s v="2025-09-22"/>
    <x v="13"/>
    <s v="Mon"/>
    <n v="-0.31000000000000005"/>
    <n v="-0.62000000000000011"/>
    <n v="-0.92999999999999994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4"/>
    <s v="Mon"/>
    <d v="2025-09-22T05:22:09"/>
    <x v="876"/>
    <s v="2025-09-22"/>
    <x v="13"/>
    <s v="Mon"/>
    <n v="-0.31000000000000005"/>
    <n v="-0.62000000000000011"/>
    <n v="-0.92999999999999994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s v="L"/>
    <d v="2025-09-22T00:00:00"/>
    <s v="05"/>
    <x v="15"/>
    <s v="Mon"/>
    <d v="2025-09-22T05:32:39"/>
    <x v="877"/>
    <s v="2025-09-22"/>
    <x v="13"/>
    <s v="Mon"/>
    <n v="-0.30200000000000005"/>
    <n v="-0.60400000000000009"/>
    <n v="-0.90599999999999992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s v="L"/>
    <d v="2025-09-22T00:00:00"/>
    <s v="05"/>
    <x v="14"/>
    <s v="Mon"/>
    <d v="2025-09-22T05:32:39"/>
    <x v="877"/>
    <s v="2025-09-22"/>
    <x v="13"/>
    <s v="Mon"/>
    <n v="-0.29799999999999999"/>
    <n v="-0.59599999999999997"/>
    <n v="-0.89400000000000002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s v="L"/>
    <d v="2025-09-22T00:00:00"/>
    <s v="05"/>
    <x v="16"/>
    <s v="Mon"/>
    <d v="2025-09-22T05:32:39"/>
    <x v="877"/>
    <s v="2025-09-22"/>
    <x v="13"/>
    <s v="Mon"/>
    <n v="-0.29700000000000004"/>
    <n v="-0.59400000000000008"/>
    <n v="-0.89100000000000001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s v="L"/>
    <d v="2025-09-22T00:00:00"/>
    <s v="05"/>
    <x v="17"/>
    <s v="Mon"/>
    <d v="2025-09-22T05:33:18"/>
    <x v="878"/>
    <s v="2025-09-22"/>
    <x v="13"/>
    <s v="Mon"/>
    <n v="-0.30499999999999999"/>
    <n v="-0.61"/>
    <n v="-0.91499999999999992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s v="L"/>
    <d v="2025-09-22T00:00:00"/>
    <s v="05"/>
    <x v="1"/>
    <s v="Mon"/>
    <d v="2025-09-22T05:33:19"/>
    <x v="879"/>
    <s v="2025-09-22"/>
    <x v="13"/>
    <s v="Mon"/>
    <n v="-0.30499999999999999"/>
    <n v="-0.61"/>
    <n v="-0.91499999999999992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s v="L"/>
    <d v="2025-09-22T00:00:00"/>
    <s v="05"/>
    <x v="11"/>
    <s v="Mon"/>
    <d v="2025-09-22T05:33:19"/>
    <x v="879"/>
    <s v="2025-09-22"/>
    <x v="13"/>
    <s v="Mon"/>
    <n v="-0.15900000000000003"/>
    <n v="-0.31800000000000006"/>
    <n v="-0.47699999999999998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s v="L"/>
    <d v="2025-09-22T00:00:00"/>
    <s v="05"/>
    <x v="6"/>
    <s v="Mon"/>
    <d v="2025-09-22T05:33:19"/>
    <x v="879"/>
    <s v="2025-09-22"/>
    <x v="13"/>
    <s v="Mon"/>
    <n v="-0.313"/>
    <n v="-0.626"/>
    <n v="-0.93899999999999995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s v="L"/>
    <d v="2025-09-22T00:00:00"/>
    <s v="05"/>
    <x v="0"/>
    <s v="Mon"/>
    <d v="2025-09-22T05:33:19"/>
    <x v="879"/>
    <s v="2025-09-22"/>
    <x v="13"/>
    <s v="Mon"/>
    <n v="-0.313"/>
    <n v="-0.626"/>
    <n v="-0.93899999999999995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s v="L"/>
    <d v="2025-09-22T00:00:00"/>
    <s v="05"/>
    <x v="12"/>
    <s v="Mon"/>
    <d v="2025-09-22T05:33:20"/>
    <x v="880"/>
    <s v="2025-09-22"/>
    <x v="13"/>
    <s v="Mon"/>
    <n v="-0.31900000000000001"/>
    <n v="-0.63800000000000001"/>
    <n v="-0.95699999999999996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s v="L"/>
    <d v="2025-09-22T00:00:00"/>
    <s v="05"/>
    <x v="2"/>
    <s v="Mon"/>
    <d v="2025-09-22T05:33:20"/>
    <x v="880"/>
    <s v="2025-09-22"/>
    <x v="13"/>
    <s v="Mon"/>
    <n v="-0.248"/>
    <n v="-0.496"/>
    <n v="-0.74399999999999999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s v="L"/>
    <d v="2025-09-22T00:00:00"/>
    <s v="05"/>
    <x v="18"/>
    <s v="Mon"/>
    <d v="2025-09-22T05:33:20"/>
    <x v="880"/>
    <s v="2025-09-22"/>
    <x v="13"/>
    <s v="Mon"/>
    <n v="-0.21200000000000002"/>
    <n v="-0.42400000000000004"/>
    <n v="-0.63600000000000001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s v="L"/>
    <d v="2025-09-22T00:00:00"/>
    <s v="05"/>
    <x v="10"/>
    <s v="Mon"/>
    <d v="2025-09-22T05:33:20"/>
    <x v="880"/>
    <s v="2025-09-22"/>
    <x v="13"/>
    <s v="Mon"/>
    <n v="-0.30600000000000005"/>
    <n v="-0.6120000000000001"/>
    <n v="-0.9179999999999999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s v="L"/>
    <d v="2025-09-22T00:00:00"/>
    <s v="05"/>
    <x v="19"/>
    <s v="Mon"/>
    <d v="2025-09-22T05:33:21"/>
    <x v="881"/>
    <s v="2025-09-22"/>
    <x v="13"/>
    <s v="Mon"/>
    <n v="-0.20400000000000001"/>
    <n v="-0.40800000000000003"/>
    <n v="-0.61199999999999999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s v="L"/>
    <d v="2025-09-22T00:00:00"/>
    <s v="05"/>
    <x v="20"/>
    <s v="Mon"/>
    <d v="2025-09-22T05:33:21"/>
    <x v="881"/>
    <s v="2025-09-22"/>
    <x v="13"/>
    <s v="Mon"/>
    <n v="-0.28599999999999998"/>
    <n v="-0.57199999999999995"/>
    <n v="-0.85799999999999998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s v="L"/>
    <d v="2025-09-22T00:00:00"/>
    <s v="05"/>
    <x v="4"/>
    <s v="Mon"/>
    <d v="2025-09-22T05:33:59"/>
    <x v="882"/>
    <s v="2025-09-22"/>
    <x v="13"/>
    <s v="Mon"/>
    <n v="-0.309"/>
    <n v="-0.61799999999999999"/>
    <n v="-0.92699999999999994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s v="L"/>
    <d v="2025-09-22T00:00:00"/>
    <s v="05"/>
    <x v="5"/>
    <s v="Mon"/>
    <d v="2025-09-22T05:33:59"/>
    <x v="882"/>
    <s v="2025-09-22"/>
    <x v="13"/>
    <s v="Mon"/>
    <n v="-0.307"/>
    <n v="-0.61399999999999999"/>
    <n v="-0.9209999999999999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s v="W"/>
    <d v="2025-09-22T00:00:00"/>
    <s v="05"/>
    <x v="16"/>
    <s v="Mon"/>
    <d v="2025-09-22T05:37:09"/>
    <x v="883"/>
    <s v="2025-09-22"/>
    <x v="13"/>
    <s v="Mon"/>
    <n v="7.2999999999999995E-2"/>
    <n v="0.14599999999999999"/>
    <n v="0.219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s v="W"/>
    <d v="2025-09-22T00:00:00"/>
    <s v="05"/>
    <x v="14"/>
    <s v="Mon"/>
    <d v="2025-09-22T05:37:09"/>
    <x v="883"/>
    <s v="2025-09-22"/>
    <x v="13"/>
    <s v="Mon"/>
    <n v="7.2999999999999995E-2"/>
    <n v="0.14599999999999999"/>
    <n v="0.219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s v="L"/>
    <d v="2025-09-22T00:00:00"/>
    <s v="05"/>
    <x v="15"/>
    <s v="Mon"/>
    <d v="2025-09-22T05:37:09"/>
    <x v="883"/>
    <s v="2025-09-22"/>
    <x v="13"/>
    <s v="Mon"/>
    <n v="-0.30099999999999999"/>
    <n v="-0.60199999999999998"/>
    <n v="-0.90299999999999991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s v="W"/>
    <d v="2025-09-22T00:00:00"/>
    <s v="05"/>
    <x v="1"/>
    <s v="Mon"/>
    <d v="2025-09-22T05:40:18"/>
    <x v="884"/>
    <s v="2025-09-22"/>
    <x v="13"/>
    <s v="Mon"/>
    <n v="0.11499999999999999"/>
    <n v="0.22999999999999998"/>
    <n v="0.34499999999999997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s v="W"/>
    <d v="2025-09-22T00:00:00"/>
    <s v="05"/>
    <x v="2"/>
    <s v="Mon"/>
    <d v="2025-09-22T05:40:19"/>
    <x v="885"/>
    <s v="2025-09-22"/>
    <x v="13"/>
    <s v="Mon"/>
    <n v="0.11699999999999999"/>
    <n v="0.23399999999999999"/>
    <n v="0.35099999999999998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s v="W"/>
    <d v="2025-09-22T00:00:00"/>
    <s v="05"/>
    <x v="6"/>
    <s v="Mon"/>
    <d v="2025-09-22T05:40:19"/>
    <x v="885"/>
    <s v="2025-09-22"/>
    <x v="13"/>
    <s v="Mon"/>
    <n v="0.16100000000000003"/>
    <n v="0.32200000000000006"/>
    <n v="0.48299999999999998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s v="W"/>
    <d v="2025-09-22T00:00:00"/>
    <s v="05"/>
    <x v="18"/>
    <s v="Mon"/>
    <d v="2025-09-22T05:40:19"/>
    <x v="885"/>
    <s v="2025-09-22"/>
    <x v="13"/>
    <s v="Mon"/>
    <n v="0.14299999999999999"/>
    <n v="0.28599999999999998"/>
    <n v="0.42899999999999999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s v="W"/>
    <d v="2025-09-22T00:00:00"/>
    <s v="05"/>
    <x v="10"/>
    <s v="Mon"/>
    <d v="2025-09-22T05:40:19"/>
    <x v="885"/>
    <s v="2025-09-22"/>
    <x v="13"/>
    <s v="Mon"/>
    <n v="0.14299999999999999"/>
    <n v="0.28599999999999998"/>
    <n v="0.42899999999999999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s v="W"/>
    <d v="2025-09-22T00:00:00"/>
    <s v="05"/>
    <x v="17"/>
    <s v="Mon"/>
    <d v="2025-09-22T05:40:20"/>
    <x v="886"/>
    <s v="2025-09-22"/>
    <x v="13"/>
    <s v="Mon"/>
    <n v="0.20299999999999999"/>
    <n v="0.40599999999999997"/>
    <n v="0.60899999999999987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s v="W"/>
    <d v="2025-09-22T00:00:00"/>
    <s v="05"/>
    <x v="20"/>
    <s v="Mon"/>
    <d v="2025-09-22T05:40:20"/>
    <x v="886"/>
    <s v="2025-09-22"/>
    <x v="13"/>
    <s v="Mon"/>
    <n v="0.13899999999999998"/>
    <n v="0.27799999999999997"/>
    <n v="0.41699999999999998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s v="L"/>
    <d v="2025-09-22T00:00:00"/>
    <s v="05"/>
    <x v="12"/>
    <s v="Mon"/>
    <d v="2025-09-22T05:40:20"/>
    <x v="886"/>
    <s v="2025-09-22"/>
    <x v="13"/>
    <s v="Mon"/>
    <n v="-0.32400000000000007"/>
    <n v="-0.64800000000000013"/>
    <n v="-0.97199999999999998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s v="W"/>
    <d v="2025-09-22T00:00:00"/>
    <s v="05"/>
    <x v="11"/>
    <s v="Mon"/>
    <d v="2025-09-22T05:40:20"/>
    <x v="886"/>
    <s v="2025-09-22"/>
    <x v="13"/>
    <s v="Mon"/>
    <n v="0.14099999999999999"/>
    <n v="0.28199999999999997"/>
    <n v="0.42299999999999999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s v="W"/>
    <d v="2025-09-22T00:00:00"/>
    <s v="05"/>
    <x v="0"/>
    <s v="Mon"/>
    <d v="2025-09-22T05:40:21"/>
    <x v="887"/>
    <s v="2025-09-22"/>
    <x v="13"/>
    <s v="Mon"/>
    <n v="0.10300000000000001"/>
    <n v="0.20600000000000002"/>
    <n v="0.309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s v="W"/>
    <d v="2025-09-22T00:00:00"/>
    <s v="05"/>
    <x v="19"/>
    <s v="Mon"/>
    <d v="2025-09-22T05:40:21"/>
    <x v="887"/>
    <s v="2025-09-22"/>
    <x v="13"/>
    <s v="Mon"/>
    <n v="9.5000000000000001E-2"/>
    <n v="0.19"/>
    <n v="0.28499999999999998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6"/>
    <s v="Mon"/>
    <d v="2025-09-22T05:45:38"/>
    <x v="888"/>
    <s v="2025-09-22"/>
    <x v="13"/>
    <s v="Mon"/>
    <n v="0.15500000000000003"/>
    <n v="0.31000000000000005"/>
    <n v="0.46499999999999997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10"/>
    <s v="Mon"/>
    <d v="2025-09-22T05:45:39"/>
    <x v="889"/>
    <s v="2025-09-22"/>
    <x v="13"/>
    <s v="Mon"/>
    <n v="0.15500000000000003"/>
    <n v="0.31000000000000005"/>
    <n v="0.46499999999999997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20"/>
    <s v="Mon"/>
    <d v="2025-09-22T05:45:39"/>
    <x v="889"/>
    <s v="2025-09-22"/>
    <x v="13"/>
    <s v="Mon"/>
    <n v="0.15500000000000003"/>
    <n v="0.31000000000000005"/>
    <n v="0.46499999999999997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s v="W"/>
    <d v="2025-09-22T00:00:00"/>
    <s v="05"/>
    <x v="11"/>
    <s v="Mon"/>
    <d v="2025-09-22T05:45:39"/>
    <x v="889"/>
    <s v="2025-09-22"/>
    <x v="13"/>
    <s v="Mon"/>
    <n v="0.15600000000000003"/>
    <n v="0.31200000000000006"/>
    <n v="0.46799999999999997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s v="W"/>
    <d v="2025-09-22T00:00:00"/>
    <s v="05"/>
    <x v="18"/>
    <s v="Mon"/>
    <d v="2025-09-22T05:45:39"/>
    <x v="889"/>
    <s v="2025-09-22"/>
    <x v="13"/>
    <s v="Mon"/>
    <n v="0.15700000000000003"/>
    <n v="0.31400000000000006"/>
    <n v="0.47099999999999997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s v="L"/>
    <d v="2025-09-22T00:00:00"/>
    <s v="05"/>
    <x v="17"/>
    <s v="Mon"/>
    <d v="2025-09-22T05:47:28"/>
    <x v="890"/>
    <s v="2025-09-22"/>
    <x v="13"/>
    <s v="Mon"/>
    <n v="-0.32600000000000001"/>
    <n v="-0.65200000000000002"/>
    <n v="-0.97799999999999987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s v="L"/>
    <d v="2025-09-22T00:00:00"/>
    <s v="05"/>
    <x v="18"/>
    <s v="Mon"/>
    <d v="2025-09-22T05:47:29"/>
    <x v="891"/>
    <s v="2025-09-22"/>
    <x v="13"/>
    <s v="Mon"/>
    <n v="-0.24"/>
    <n v="-0.48"/>
    <n v="-0.72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s v="L"/>
    <d v="2025-09-22T00:00:00"/>
    <s v="05"/>
    <x v="16"/>
    <s v="Mon"/>
    <d v="2025-09-22T05:47:29"/>
    <x v="891"/>
    <s v="2025-09-22"/>
    <x v="13"/>
    <s v="Mon"/>
    <n v="-0.317"/>
    <n v="-0.63400000000000001"/>
    <n v="-0.95099999999999996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s v="L"/>
    <d v="2025-09-22T00:00:00"/>
    <s v="05"/>
    <x v="6"/>
    <s v="Mon"/>
    <d v="2025-09-22T05:47:29"/>
    <x v="891"/>
    <s v="2025-09-22"/>
    <x v="13"/>
    <s v="Mon"/>
    <n v="-0.317"/>
    <n v="-0.63400000000000001"/>
    <n v="-0.95099999999999996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s v="L"/>
    <d v="2025-09-22T00:00:00"/>
    <s v="05"/>
    <x v="20"/>
    <s v="Mon"/>
    <d v="2025-09-22T05:47:29"/>
    <x v="891"/>
    <s v="2025-09-22"/>
    <x v="13"/>
    <s v="Mon"/>
    <n v="-0.31900000000000001"/>
    <n v="-0.63800000000000001"/>
    <n v="-0.95699999999999996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s v="L"/>
    <d v="2025-09-22T00:00:00"/>
    <s v="05"/>
    <x v="11"/>
    <s v="Mon"/>
    <d v="2025-09-22T05:47:30"/>
    <x v="892"/>
    <s v="2025-09-22"/>
    <x v="13"/>
    <s v="Mon"/>
    <n v="-0.13999999999999999"/>
    <n v="-0.27999999999999997"/>
    <n v="-0.42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s v="L"/>
    <d v="2025-09-22T00:00:00"/>
    <s v="05"/>
    <x v="14"/>
    <s v="Mon"/>
    <d v="2025-09-22T05:47:30"/>
    <x v="892"/>
    <s v="2025-09-22"/>
    <x v="13"/>
    <s v="Mon"/>
    <n v="-0.30400000000000005"/>
    <n v="-0.6080000000000001"/>
    <n v="-0.91199999999999992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s v="L"/>
    <d v="2025-09-22T00:00:00"/>
    <s v="05"/>
    <x v="10"/>
    <s v="Mon"/>
    <d v="2025-09-22T05:47:30"/>
    <x v="892"/>
    <s v="2025-09-22"/>
    <x v="13"/>
    <s v="Mon"/>
    <n v="-0.30400000000000005"/>
    <n v="-0.6080000000000001"/>
    <n v="-0.91199999999999992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s v="L"/>
    <d v="2025-09-22T00:00:00"/>
    <s v="05"/>
    <x v="0"/>
    <s v="Mon"/>
    <d v="2025-09-22T05:47:38"/>
    <x v="893"/>
    <s v="2025-09-22"/>
    <x v="13"/>
    <s v="Mon"/>
    <n v="-0.313"/>
    <n v="-0.626"/>
    <n v="-0.93899999999999995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s v="L"/>
    <d v="2025-09-22T00:00:00"/>
    <s v="05"/>
    <x v="1"/>
    <s v="Mon"/>
    <d v="2025-09-22T05:47:39"/>
    <x v="894"/>
    <s v="2025-09-22"/>
    <x v="13"/>
    <s v="Mon"/>
    <n v="-0.31200000000000006"/>
    <n v="-0.62400000000000011"/>
    <n v="-0.93599999999999994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s v="L"/>
    <d v="2025-09-22T00:00:00"/>
    <s v="05"/>
    <x v="2"/>
    <s v="Mon"/>
    <d v="2025-09-22T05:47:39"/>
    <x v="894"/>
    <s v="2025-09-22"/>
    <x v="13"/>
    <s v="Mon"/>
    <n v="-0.254"/>
    <n v="-0.50800000000000001"/>
    <n v="-0.76200000000000001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s v="L"/>
    <d v="2025-09-22T00:00:00"/>
    <s v="05"/>
    <x v="19"/>
    <s v="Mon"/>
    <d v="2025-09-22T05:50:08"/>
    <x v="895"/>
    <s v="2025-09-22"/>
    <x v="13"/>
    <s v="Mon"/>
    <n v="-0.223"/>
    <n v="-0.44600000000000001"/>
    <n v="-0.6689999999999999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s v="L"/>
    <d v="2025-09-22T00:00:00"/>
    <s v="05"/>
    <x v="11"/>
    <s v="Mon"/>
    <d v="2025-09-22T05:59:08"/>
    <x v="896"/>
    <s v="2025-09-22"/>
    <x v="13"/>
    <s v="Mon"/>
    <n v="-0.14099999999999999"/>
    <n v="-0.28199999999999997"/>
    <n v="-0.42299999999999999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s v="W"/>
    <d v="2025-09-22T00:00:00"/>
    <s v="06"/>
    <x v="16"/>
    <s v="Mon"/>
    <d v="2025-09-22T06:06:28"/>
    <x v="897"/>
    <s v="2025-09-22"/>
    <x v="14"/>
    <s v="Mon"/>
    <n v="4.3000000000000003E-2"/>
    <n v="8.6000000000000007E-2"/>
    <n v="0.129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s v="W"/>
    <d v="2025-09-22T00:00:00"/>
    <s v="06"/>
    <x v="14"/>
    <s v="Mon"/>
    <d v="2025-09-22T06:06:29"/>
    <x v="898"/>
    <s v="2025-09-22"/>
    <x v="14"/>
    <s v="Mon"/>
    <n v="4.3000000000000003E-2"/>
    <n v="8.6000000000000007E-2"/>
    <n v="0.129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s v="W"/>
    <d v="2025-09-22T00:00:00"/>
    <s v="06"/>
    <x v="5"/>
    <s v="Mon"/>
    <d v="2025-09-22T06:07:59"/>
    <x v="899"/>
    <s v="2025-09-22"/>
    <x v="14"/>
    <s v="Mon"/>
    <n v="0.60499999999999998"/>
    <n v="1.21"/>
    <n v="1.8149999999999999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s v="W"/>
    <d v="2025-09-22T00:00:00"/>
    <s v="06"/>
    <x v="4"/>
    <s v="Mon"/>
    <d v="2025-09-22T06:07:59"/>
    <x v="899"/>
    <s v="2025-09-22"/>
    <x v="14"/>
    <s v="Mon"/>
    <n v="0.56500000000000006"/>
    <n v="1.1300000000000001"/>
    <n v="1.6950000000000001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s v="W"/>
    <d v="2025-09-22T00:00:00"/>
    <s v="06"/>
    <x v="17"/>
    <s v="Mon"/>
    <d v="2025-09-22T06:09:28"/>
    <x v="900"/>
    <s v="2025-09-22"/>
    <x v="14"/>
    <s v="Mon"/>
    <n v="0.22200000000000003"/>
    <n v="0.44400000000000006"/>
    <n v="0.66600000000000004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s v="W"/>
    <d v="2025-09-22T00:00:00"/>
    <s v="06"/>
    <x v="11"/>
    <s v="Mon"/>
    <d v="2025-09-22T06:09:29"/>
    <x v="901"/>
    <s v="2025-09-22"/>
    <x v="14"/>
    <s v="Mon"/>
    <n v="0.14899999999999999"/>
    <n v="0.29799999999999999"/>
    <n v="0.44700000000000001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s v="W"/>
    <d v="2025-09-22T00:00:00"/>
    <s v="06"/>
    <x v="18"/>
    <s v="Mon"/>
    <d v="2025-09-22T06:09:29"/>
    <x v="901"/>
    <s v="2025-09-22"/>
    <x v="14"/>
    <s v="Mon"/>
    <n v="0.14299999999999999"/>
    <n v="0.28599999999999998"/>
    <n v="0.42899999999999999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s v="W"/>
    <d v="2025-09-22T00:00:00"/>
    <s v="06"/>
    <x v="1"/>
    <s v="Mon"/>
    <d v="2025-09-22T06:09:29"/>
    <x v="901"/>
    <s v="2025-09-22"/>
    <x v="14"/>
    <s v="Mon"/>
    <n v="4.7E-2"/>
    <n v="9.4E-2"/>
    <n v="0.14099999999999999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10"/>
    <s v="Mon"/>
    <d v="2025-09-22T06:09:29"/>
    <x v="901"/>
    <s v="2025-09-22"/>
    <x v="14"/>
    <s v="Mon"/>
    <n v="0.14399999999999999"/>
    <n v="0.28799999999999998"/>
    <n v="0.432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20"/>
    <s v="Mon"/>
    <d v="2025-09-22T06:09:30"/>
    <x v="902"/>
    <s v="2025-09-22"/>
    <x v="14"/>
    <s v="Mon"/>
    <n v="0.14399999999999999"/>
    <n v="0.28799999999999998"/>
    <n v="0.432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s v="W"/>
    <d v="2025-09-22T00:00:00"/>
    <s v="06"/>
    <x v="2"/>
    <s v="Mon"/>
    <d v="2025-09-22T06:09:30"/>
    <x v="902"/>
    <s v="2025-09-22"/>
    <x v="14"/>
    <s v="Mon"/>
    <n v="4.5000000000000005E-2"/>
    <n v="9.0000000000000011E-2"/>
    <n v="0.13500000000000001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s v="W"/>
    <d v="2025-09-22T00:00:00"/>
    <s v="06"/>
    <x v="6"/>
    <s v="Mon"/>
    <d v="2025-09-22T06:09:30"/>
    <x v="902"/>
    <s v="2025-09-22"/>
    <x v="14"/>
    <s v="Mon"/>
    <n v="0.14299999999999999"/>
    <n v="0.28599999999999998"/>
    <n v="0.42899999999999999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s v="W"/>
    <d v="2025-09-22T00:00:00"/>
    <s v="06"/>
    <x v="0"/>
    <s v="Mon"/>
    <d v="2025-09-22T06:09:30"/>
    <x v="902"/>
    <s v="2025-09-22"/>
    <x v="14"/>
    <s v="Mon"/>
    <n v="4.1000000000000002E-2"/>
    <n v="8.2000000000000003E-2"/>
    <n v="0.12299999999999998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s v="W"/>
    <d v="2025-09-22T00:00:00"/>
    <s v="06"/>
    <x v="19"/>
    <s v="Mon"/>
    <d v="2025-09-22T06:09:31"/>
    <x v="903"/>
    <s v="2025-09-22"/>
    <x v="14"/>
    <s v="Mon"/>
    <n v="0.14899999999999999"/>
    <n v="0.29799999999999999"/>
    <n v="0.44700000000000001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s v="W"/>
    <d v="2025-09-22T00:00:00"/>
    <s v="06"/>
    <x v="15"/>
    <s v="Mon"/>
    <d v="2025-09-22T06:14:08"/>
    <x v="904"/>
    <s v="2025-09-22"/>
    <x v="14"/>
    <s v="Mon"/>
    <n v="0.56100000000000005"/>
    <n v="1.1220000000000001"/>
    <n v="1.683000000000000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s v="L"/>
    <d v="2025-09-22T00:00:00"/>
    <s v="06"/>
    <x v="11"/>
    <s v="Mon"/>
    <d v="2025-09-22T06:17:38"/>
    <x v="905"/>
    <s v="2025-09-22"/>
    <x v="14"/>
    <s v="Mon"/>
    <n v="-0.15200000000000002"/>
    <n v="-0.30400000000000005"/>
    <n v="-0.45599999999999996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s v="W"/>
    <d v="2025-09-22T00:00:00"/>
    <s v="06"/>
    <x v="18"/>
    <s v="Mon"/>
    <d v="2025-09-22T06:17:39"/>
    <x v="906"/>
    <s v="2025-09-22"/>
    <x v="14"/>
    <s v="Mon"/>
    <n v="0.16700000000000001"/>
    <n v="0.33400000000000002"/>
    <n v="0.501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s v="W"/>
    <d v="2025-09-22T00:00:00"/>
    <s v="06"/>
    <x v="20"/>
    <s v="Mon"/>
    <d v="2025-09-22T06:17:39"/>
    <x v="906"/>
    <s v="2025-09-22"/>
    <x v="14"/>
    <s v="Mon"/>
    <n v="0.16700000000000001"/>
    <n v="0.33400000000000002"/>
    <n v="0.501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6"/>
    <s v="Mon"/>
    <d v="2025-09-22T06:17:39"/>
    <x v="906"/>
    <s v="2025-09-22"/>
    <x v="14"/>
    <s v="Mon"/>
    <n v="0.16500000000000001"/>
    <n v="0.33"/>
    <n v="0.49499999999999994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10"/>
    <s v="Mon"/>
    <d v="2025-09-22T06:17:39"/>
    <x v="906"/>
    <s v="2025-09-22"/>
    <x v="14"/>
    <s v="Mon"/>
    <n v="0.16500000000000001"/>
    <n v="0.33"/>
    <n v="0.49499999999999994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s v="W"/>
    <d v="2025-09-22T00:00:00"/>
    <s v="06"/>
    <x v="1"/>
    <s v="Mon"/>
    <d v="2025-09-22T06:17:48"/>
    <x v="907"/>
    <s v="2025-09-22"/>
    <x v="14"/>
    <s v="Mon"/>
    <n v="9.7000000000000003E-2"/>
    <n v="0.19400000000000001"/>
    <n v="0.29099999999999998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s v="W"/>
    <d v="2025-09-22T00:00:00"/>
    <s v="06"/>
    <x v="0"/>
    <s v="Mon"/>
    <d v="2025-09-22T06:17:49"/>
    <x v="908"/>
    <s v="2025-09-22"/>
    <x v="14"/>
    <s v="Mon"/>
    <n v="9.3000000000000013E-2"/>
    <n v="0.18600000000000003"/>
    <n v="0.2790000000000000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s v="W"/>
    <d v="2025-09-22T00:00:00"/>
    <s v="06"/>
    <x v="2"/>
    <s v="Mon"/>
    <d v="2025-09-22T06:18:18"/>
    <x v="909"/>
    <s v="2025-09-22"/>
    <x v="14"/>
    <s v="Mon"/>
    <n v="0.10100000000000001"/>
    <n v="0.20200000000000001"/>
    <n v="0.30299999999999999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s v="W"/>
    <d v="2025-09-22T00:00:00"/>
    <s v="06"/>
    <x v="16"/>
    <s v="Mon"/>
    <d v="2025-09-22T06:23:08"/>
    <x v="910"/>
    <s v="2025-09-22"/>
    <x v="14"/>
    <s v="Mon"/>
    <n v="0.47599999999999998"/>
    <n v="0.95199999999999996"/>
    <n v="1.4279999999999999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s v="W"/>
    <d v="2025-09-22T00:00:00"/>
    <s v="06"/>
    <x v="14"/>
    <s v="Mon"/>
    <d v="2025-09-22T06:23:09"/>
    <x v="911"/>
    <s v="2025-09-22"/>
    <x v="14"/>
    <s v="Mon"/>
    <n v="0.25600000000000001"/>
    <n v="0.51200000000000001"/>
    <n v="0.76800000000000002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s v="W"/>
    <d v="2025-09-22T00:00:00"/>
    <s v="06"/>
    <x v="17"/>
    <s v="Mon"/>
    <d v="2025-09-22T06:25:38"/>
    <x v="912"/>
    <s v="2025-09-22"/>
    <x v="14"/>
    <s v="Mon"/>
    <n v="0.21800000000000003"/>
    <n v="0.43600000000000005"/>
    <n v="0.6540000000000000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s v="W"/>
    <d v="2025-09-22T00:00:00"/>
    <s v="06"/>
    <x v="11"/>
    <s v="Mon"/>
    <d v="2025-09-22T06:25:39"/>
    <x v="913"/>
    <s v="2025-09-22"/>
    <x v="14"/>
    <s v="Mon"/>
    <n v="0.16000000000000003"/>
    <n v="0.32000000000000006"/>
    <n v="0.48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s v="W"/>
    <d v="2025-09-22T00:00:00"/>
    <s v="06"/>
    <x v="12"/>
    <s v="Mon"/>
    <d v="2025-09-22T06:25:39"/>
    <x v="913"/>
    <s v="2025-09-22"/>
    <x v="14"/>
    <s v="Mon"/>
    <n v="0.35200000000000004"/>
    <n v="0.70400000000000007"/>
    <n v="1.056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s v="W"/>
    <d v="2025-09-22T00:00:00"/>
    <s v="06"/>
    <x v="20"/>
    <s v="Mon"/>
    <d v="2025-09-22T06:28:18"/>
    <x v="914"/>
    <s v="2025-09-22"/>
    <x v="14"/>
    <s v="Mon"/>
    <n v="0.15700000000000003"/>
    <n v="0.31400000000000006"/>
    <n v="0.47099999999999997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10"/>
    <s v="Mon"/>
    <d v="2025-09-22T06:28:19"/>
    <x v="915"/>
    <s v="2025-09-22"/>
    <x v="14"/>
    <s v="Mon"/>
    <n v="0.15300000000000002"/>
    <n v="0.30600000000000005"/>
    <n v="0.45899999999999996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6"/>
    <s v="Mon"/>
    <d v="2025-09-22T06:28:19"/>
    <x v="915"/>
    <s v="2025-09-22"/>
    <x v="14"/>
    <s v="Mon"/>
    <n v="0.15300000000000002"/>
    <n v="0.30600000000000005"/>
    <n v="0.45899999999999996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s v="W"/>
    <d v="2025-09-22T00:00:00"/>
    <s v="06"/>
    <x v="18"/>
    <s v="Mon"/>
    <d v="2025-09-22T06:28:19"/>
    <x v="915"/>
    <s v="2025-09-22"/>
    <x v="14"/>
    <s v="Mon"/>
    <n v="0.15300000000000002"/>
    <n v="0.30600000000000005"/>
    <n v="0.45899999999999996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s v="W"/>
    <d v="2025-09-22T00:00:00"/>
    <s v="06"/>
    <x v="0"/>
    <s v="Mon"/>
    <d v="2025-09-22T06:29:38"/>
    <x v="916"/>
    <s v="2025-09-22"/>
    <x v="14"/>
    <s v="Mon"/>
    <n v="0.32100000000000001"/>
    <n v="0.64200000000000002"/>
    <n v="0.96299999999999997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s v="W"/>
    <d v="2025-09-22T00:00:00"/>
    <s v="06"/>
    <x v="2"/>
    <s v="Mon"/>
    <d v="2025-09-22T06:29:39"/>
    <x v="917"/>
    <s v="2025-09-22"/>
    <x v="14"/>
    <s v="Mon"/>
    <n v="0.32100000000000001"/>
    <n v="0.64200000000000002"/>
    <n v="0.96299999999999997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s v="W"/>
    <d v="2025-09-22T00:00:00"/>
    <s v="06"/>
    <x v="19"/>
    <s v="Mon"/>
    <d v="2025-09-22T06:29:39"/>
    <x v="917"/>
    <s v="2025-09-22"/>
    <x v="14"/>
    <s v="Mon"/>
    <n v="0.32100000000000001"/>
    <n v="0.64200000000000002"/>
    <n v="0.96299999999999997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s v="W"/>
    <d v="2025-09-22T00:00:00"/>
    <s v="06"/>
    <x v="1"/>
    <s v="Mon"/>
    <d v="2025-09-22T06:29:39"/>
    <x v="917"/>
    <s v="2025-09-22"/>
    <x v="14"/>
    <s v="Mon"/>
    <n v="0.35099999999999998"/>
    <n v="0.70199999999999996"/>
    <n v="1.0529999999999999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s v="W"/>
    <d v="2025-09-22T00:00:00"/>
    <s v="06"/>
    <x v="9"/>
    <s v="Mon"/>
    <d v="2025-09-22T06:30:28"/>
    <x v="918"/>
    <s v="2025-09-22"/>
    <x v="14"/>
    <s v="Mon"/>
    <n v="0.35099999999999998"/>
    <n v="0.70199999999999996"/>
    <n v="1.0529999999999999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s v="W"/>
    <d v="2025-09-22T00:00:00"/>
    <s v="06"/>
    <x v="14"/>
    <s v="Mon"/>
    <d v="2025-09-22T06:42:08"/>
    <x v="919"/>
    <s v="2025-09-22"/>
    <x v="14"/>
    <s v="Mon"/>
    <n v="0.16900000000000001"/>
    <n v="0.33800000000000002"/>
    <n v="0.50700000000000001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4"/>
    <s v="Mon"/>
    <d v="2025-09-22T06:49:19"/>
    <x v="920"/>
    <s v="2025-09-22"/>
    <x v="14"/>
    <s v="Mon"/>
    <n v="-0.31900000000000001"/>
    <n v="-0.63800000000000001"/>
    <n v="-0.95699999999999996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5"/>
    <s v="Mon"/>
    <d v="2025-09-22T06:49:19"/>
    <x v="920"/>
    <s v="2025-09-22"/>
    <x v="14"/>
    <s v="Mon"/>
    <n v="-0.31900000000000001"/>
    <n v="-0.63800000000000001"/>
    <n v="-0.95699999999999996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6"/>
    <s v="Mon"/>
    <d v="2025-09-22T06:49:19"/>
    <x v="920"/>
    <s v="2025-09-22"/>
    <x v="14"/>
    <s v="Mon"/>
    <n v="-0.31900000000000001"/>
    <n v="-0.63800000000000001"/>
    <n v="-0.95699999999999996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s v="L"/>
    <d v="2025-09-22T00:00:00"/>
    <s v="06"/>
    <x v="11"/>
    <s v="Mon"/>
    <d v="2025-09-22T06:54:18"/>
    <x v="921"/>
    <s v="2025-09-22"/>
    <x v="14"/>
    <s v="Mon"/>
    <n v="-0.15100000000000002"/>
    <n v="-0.30200000000000005"/>
    <n v="-0.45299999999999996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s v="L"/>
    <d v="2025-09-22T00:00:00"/>
    <s v="06"/>
    <x v="19"/>
    <s v="Mon"/>
    <d v="2025-09-22T06:54:19"/>
    <x v="922"/>
    <s v="2025-09-22"/>
    <x v="14"/>
    <s v="Mon"/>
    <n v="-0.223"/>
    <n v="-0.44600000000000001"/>
    <n v="-0.6689999999999999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s v="L"/>
    <d v="2025-09-22T00:00:00"/>
    <s v="06"/>
    <x v="17"/>
    <s v="Mon"/>
    <d v="2025-09-22T06:54:19"/>
    <x v="922"/>
    <s v="2025-09-22"/>
    <x v="14"/>
    <s v="Mon"/>
    <n v="-0.30600000000000005"/>
    <n v="-0.6120000000000001"/>
    <n v="-0.9179999999999999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20"/>
    <s v="Mon"/>
    <d v="2025-09-22T06:54:19"/>
    <x v="922"/>
    <s v="2025-09-22"/>
    <x v="14"/>
    <s v="Mon"/>
    <n v="-0.30600000000000005"/>
    <n v="-0.6120000000000001"/>
    <n v="-0.9179999999999999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s v="L"/>
    <d v="2025-09-22T00:00:00"/>
    <s v="06"/>
    <x v="2"/>
    <s v="Mon"/>
    <d v="2025-09-22T06:54:19"/>
    <x v="922"/>
    <s v="2025-09-22"/>
    <x v="14"/>
    <s v="Mon"/>
    <n v="-0.253"/>
    <n v="-0.50600000000000001"/>
    <n v="-0.7589999999999999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2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s v="L"/>
    <d v="2025-09-22T00:00:00"/>
    <s v="06"/>
    <x v="0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6"/>
    <s v="Mon"/>
    <d v="2025-09-22T06:54:20"/>
    <x v="923"/>
    <s v="2025-09-22"/>
    <x v="14"/>
    <s v="Mon"/>
    <n v="-0.30600000000000005"/>
    <n v="-0.6120000000000001"/>
    <n v="-0.9179999999999999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10"/>
    <s v="Mon"/>
    <d v="2025-09-22T06:54:21"/>
    <x v="924"/>
    <s v="2025-09-22"/>
    <x v="14"/>
    <s v="Mon"/>
    <n v="-0.30600000000000005"/>
    <n v="-0.6120000000000001"/>
    <n v="-0.9179999999999999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s v="L"/>
    <d v="2025-09-22T00:00:00"/>
    <s v="06"/>
    <x v="18"/>
    <s v="Mon"/>
    <d v="2025-09-22T06:54:21"/>
    <x v="924"/>
    <s v="2025-09-22"/>
    <x v="14"/>
    <s v="Mon"/>
    <n v="-0.221"/>
    <n v="-0.442"/>
    <n v="-0.66299999999999992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s v="L"/>
    <d v="2025-09-22T00:00:00"/>
    <s v="06"/>
    <x v="9"/>
    <s v="Mon"/>
    <d v="2025-09-22T06:55:48"/>
    <x v="925"/>
    <s v="2025-09-22"/>
    <x v="14"/>
    <s v="Mon"/>
    <n v="-0.30800000000000005"/>
    <n v="-0.6160000000000001"/>
    <n v="-0.9239999999999999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s v="L"/>
    <d v="2025-09-22T00:00:00"/>
    <s v="07"/>
    <x v="3"/>
    <s v="Mon"/>
    <d v="2025-09-22T07:00:01"/>
    <x v="926"/>
    <s v="2025-09-22"/>
    <x v="15"/>
    <s v="Mon"/>
    <n v="-0.29399999999999998"/>
    <n v="-0.58799999999999997"/>
    <n v="-0.88200000000000001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s v="L"/>
    <d v="2025-09-22T00:00:00"/>
    <s v="07"/>
    <x v="8"/>
    <s v="Mon"/>
    <d v="2025-09-22T07:00:08"/>
    <x v="927"/>
    <s v="2025-09-22"/>
    <x v="15"/>
    <s v="Mon"/>
    <n v="-0.30299999999999999"/>
    <n v="-0.60599999999999998"/>
    <n v="-0.90899999999999992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s v="L"/>
    <d v="2025-09-22T00:00:00"/>
    <s v="07"/>
    <x v="4"/>
    <s v="Mon"/>
    <d v="2025-09-22T07:03:58"/>
    <x v="928"/>
    <s v="2025-09-22"/>
    <x v="15"/>
    <s v="Mon"/>
    <n v="-0.30000000000000004"/>
    <n v="-0.60000000000000009"/>
    <n v="-0.89999999999999991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s v="L"/>
    <d v="2025-09-22T00:00:00"/>
    <s v="07"/>
    <x v="5"/>
    <s v="Mon"/>
    <d v="2025-09-22T07:03:59"/>
    <x v="929"/>
    <s v="2025-09-22"/>
    <x v="15"/>
    <s v="Mon"/>
    <n v="-0.30000000000000004"/>
    <n v="-0.60000000000000009"/>
    <n v="-0.89999999999999991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s v="W"/>
    <d v="2025-09-22T00:00:00"/>
    <s v="07"/>
    <x v="14"/>
    <s v="Mon"/>
    <d v="2025-09-22T07:08:18"/>
    <x v="930"/>
    <s v="2025-09-22"/>
    <x v="15"/>
    <s v="Mon"/>
    <n v="9.4E-2"/>
    <n v="0.188"/>
    <n v="0.28199999999999997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s v="W"/>
    <d v="2025-09-22T00:00:00"/>
    <s v="07"/>
    <x v="15"/>
    <s v="Mon"/>
    <d v="2025-09-22T07:08:19"/>
    <x v="931"/>
    <s v="2025-09-22"/>
    <x v="15"/>
    <s v="Mon"/>
    <n v="0.22200000000000003"/>
    <n v="0.44400000000000006"/>
    <n v="0.66600000000000004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s v="W"/>
    <d v="2025-09-22T00:00:00"/>
    <s v="07"/>
    <x v="16"/>
    <s v="Mon"/>
    <d v="2025-09-22T07:12:18"/>
    <x v="932"/>
    <s v="2025-09-22"/>
    <x v="15"/>
    <s v="Mon"/>
    <n v="0.10300000000000001"/>
    <n v="0.20600000000000002"/>
    <n v="0.309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s v="W"/>
    <d v="2025-09-22T00:00:00"/>
    <s v="07"/>
    <x v="17"/>
    <s v="Mon"/>
    <d v="2025-09-22T07:18:28"/>
    <x v="933"/>
    <s v="2025-09-22"/>
    <x v="15"/>
    <s v="Mon"/>
    <n v="6.9999999999999993E-2"/>
    <n v="0.13999999999999999"/>
    <n v="0.21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s v="W"/>
    <d v="2025-09-22T00:00:00"/>
    <s v="07"/>
    <x v="1"/>
    <s v="Mon"/>
    <d v="2025-09-22T07:18:29"/>
    <x v="934"/>
    <s v="2025-09-22"/>
    <x v="15"/>
    <s v="Mon"/>
    <n v="7.2999999999999995E-2"/>
    <n v="0.14599999999999999"/>
    <n v="0.219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s v="W"/>
    <d v="2025-09-22T00:00:00"/>
    <s v="07"/>
    <x v="18"/>
    <s v="Mon"/>
    <d v="2025-09-22T07:18:29"/>
    <x v="934"/>
    <s v="2025-09-22"/>
    <x v="15"/>
    <s v="Mon"/>
    <n v="0.15700000000000003"/>
    <n v="0.31400000000000006"/>
    <n v="0.47099999999999997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s v="W"/>
    <d v="2025-09-22T00:00:00"/>
    <s v="07"/>
    <x v="2"/>
    <s v="Mon"/>
    <d v="2025-09-22T07:18:29"/>
    <x v="934"/>
    <s v="2025-09-22"/>
    <x v="15"/>
    <s v="Mon"/>
    <n v="6.6000000000000003E-2"/>
    <n v="0.13200000000000001"/>
    <n v="0.19800000000000001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20"/>
    <s v="Mon"/>
    <d v="2025-09-22T07:18:29"/>
    <x v="934"/>
    <s v="2025-09-22"/>
    <x v="15"/>
    <s v="Mon"/>
    <n v="0.14799999999999999"/>
    <n v="0.29599999999999999"/>
    <n v="0.44400000000000001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s v="W"/>
    <d v="2025-09-22T00:00:00"/>
    <s v="07"/>
    <x v="11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10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6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s v="L"/>
    <d v="2025-09-22T00:00:00"/>
    <s v="07"/>
    <x v="19"/>
    <s v="Mon"/>
    <d v="2025-09-22T07:18:30"/>
    <x v="935"/>
    <s v="2025-09-22"/>
    <x v="15"/>
    <s v="Mon"/>
    <n v="-0.23199999999999998"/>
    <n v="-0.46399999999999997"/>
    <n v="-0.69599999999999995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s v="W"/>
    <d v="2025-09-22T00:00:00"/>
    <s v="07"/>
    <x v="0"/>
    <s v="Mon"/>
    <d v="2025-09-22T07:18:31"/>
    <x v="936"/>
    <s v="2025-09-22"/>
    <x v="15"/>
    <s v="Mon"/>
    <n v="7.1999999999999995E-2"/>
    <n v="0.14399999999999999"/>
    <n v="0.216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s v="L"/>
    <d v="2025-09-22T00:00:00"/>
    <s v="07"/>
    <x v="12"/>
    <s v="Mon"/>
    <d v="2025-09-22T07:18:31"/>
    <x v="936"/>
    <s v="2025-09-22"/>
    <x v="15"/>
    <s v="Mon"/>
    <n v="-0.32500000000000001"/>
    <n v="-0.65"/>
    <n v="-0.97499999999999998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s v="W"/>
    <d v="2025-09-22T00:00:00"/>
    <s v="07"/>
    <x v="14"/>
    <s v="Mon"/>
    <d v="2025-09-22T07:18:48"/>
    <x v="937"/>
    <s v="2025-09-22"/>
    <x v="15"/>
    <s v="Mon"/>
    <n v="0.10400000000000001"/>
    <n v="0.20800000000000002"/>
    <n v="0.312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s v="L"/>
    <d v="2025-09-22T00:00:00"/>
    <s v="07"/>
    <x v="15"/>
    <s v="Mon"/>
    <d v="2025-09-22T07:38:48"/>
    <x v="938"/>
    <s v="2025-09-22"/>
    <x v="15"/>
    <s v="Mon"/>
    <n v="-0.29900000000000004"/>
    <n v="-0.59800000000000009"/>
    <n v="-0.89700000000000002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4"/>
    <s v="Mon"/>
    <d v="2025-09-22T07:38:48"/>
    <x v="938"/>
    <s v="2025-09-22"/>
    <x v="15"/>
    <s v="Mon"/>
    <n v="-0.30000000000000004"/>
    <n v="-0.60000000000000009"/>
    <n v="-0.89999999999999991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6"/>
    <s v="Mon"/>
    <d v="2025-09-22T07:38:49"/>
    <x v="939"/>
    <s v="2025-09-22"/>
    <x v="15"/>
    <s v="Mon"/>
    <n v="-0.30000000000000004"/>
    <n v="-0.60000000000000009"/>
    <n v="-0.89999999999999991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20"/>
    <s v="Mon"/>
    <d v="2025-09-22T07:39:08"/>
    <x v="940"/>
    <s v="2025-09-22"/>
    <x v="15"/>
    <s v="Mon"/>
    <n v="-0.30099999999999999"/>
    <n v="-0.60199999999999998"/>
    <n v="-0.90299999999999991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s v="L"/>
    <d v="2025-09-22T00:00:00"/>
    <s v="07"/>
    <x v="18"/>
    <s v="Mon"/>
    <d v="2025-09-22T07:39:08"/>
    <x v="940"/>
    <s v="2025-09-22"/>
    <x v="15"/>
    <s v="Mon"/>
    <n v="-0.22500000000000001"/>
    <n v="-0.45"/>
    <n v="-0.6749999999999999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6"/>
    <s v="Mon"/>
    <d v="2025-09-22T07:39:09"/>
    <x v="941"/>
    <s v="2025-09-22"/>
    <x v="15"/>
    <s v="Mon"/>
    <n v="-0.30099999999999999"/>
    <n v="-0.60199999999999998"/>
    <n v="-0.90299999999999991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s v="L"/>
    <d v="2025-09-22T00:00:00"/>
    <s v="07"/>
    <x v="0"/>
    <s v="Mon"/>
    <d v="2025-09-22T07:39:18"/>
    <x v="942"/>
    <s v="2025-09-22"/>
    <x v="15"/>
    <s v="Mon"/>
    <n v="-0.30000000000000004"/>
    <n v="-0.60000000000000009"/>
    <n v="-0.89999999999999991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s v="L"/>
    <d v="2025-09-22T00:00:00"/>
    <s v="07"/>
    <x v="17"/>
    <s v="Mon"/>
    <d v="2025-09-22T07:40:28"/>
    <x v="943"/>
    <s v="2025-09-22"/>
    <x v="15"/>
    <s v="Mon"/>
    <n v="-0.30200000000000005"/>
    <n v="-0.60400000000000009"/>
    <n v="-0.90599999999999992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s v="L"/>
    <d v="2025-09-22T00:00:00"/>
    <s v="07"/>
    <x v="1"/>
    <s v="Mon"/>
    <d v="2025-09-22T07:40:28"/>
    <x v="943"/>
    <s v="2025-09-22"/>
    <x v="15"/>
    <s v="Mon"/>
    <n v="-0.30200000000000005"/>
    <n v="-0.60400000000000009"/>
    <n v="-0.90599999999999992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s v="L"/>
    <d v="2025-09-22T00:00:00"/>
    <s v="07"/>
    <x v="2"/>
    <s v="Mon"/>
    <d v="2025-09-22T07:40:29"/>
    <x v="944"/>
    <s v="2025-09-22"/>
    <x v="15"/>
    <s v="Mon"/>
    <n v="-0.255"/>
    <n v="-0.51"/>
    <n v="-0.7649999999999999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s v="W"/>
    <d v="2025-09-22T00:00:00"/>
    <s v="07"/>
    <x v="4"/>
    <s v="Mon"/>
    <d v="2025-09-22T07:45:59"/>
    <x v="945"/>
    <s v="2025-09-22"/>
    <x v="15"/>
    <s v="Mon"/>
    <n v="0.38300000000000001"/>
    <n v="0.76600000000000001"/>
    <n v="1.149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s v="W"/>
    <d v="2025-09-22T00:00:00"/>
    <s v="07"/>
    <x v="5"/>
    <s v="Mon"/>
    <d v="2025-09-22T07:45:59"/>
    <x v="945"/>
    <s v="2025-09-22"/>
    <x v="15"/>
    <s v="Mon"/>
    <n v="0.38300000000000001"/>
    <n v="0.76600000000000001"/>
    <n v="1.149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s v="W"/>
    <d v="2025-09-22T00:00:00"/>
    <s v="08"/>
    <x v="18"/>
    <s v="Mon"/>
    <d v="2025-09-22T08:06:08"/>
    <x v="946"/>
    <s v="2025-09-22"/>
    <x v="16"/>
    <s v="Mon"/>
    <n v="0.15900000000000003"/>
    <n v="0.31800000000000006"/>
    <n v="0.47699999999999998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1"/>
    <s v="Mon"/>
    <d v="2025-09-22T08:06:08"/>
    <x v="946"/>
    <s v="2025-09-22"/>
    <x v="16"/>
    <s v="Mon"/>
    <n v="0.15900000000000003"/>
    <n v="0.31800000000000006"/>
    <n v="0.47699999999999998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0"/>
    <s v="Mon"/>
    <d v="2025-09-22T08:06:09"/>
    <x v="947"/>
    <s v="2025-09-22"/>
    <x v="16"/>
    <s v="Mon"/>
    <n v="0.15900000000000003"/>
    <n v="0.31800000000000006"/>
    <n v="0.47699999999999998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s v="W"/>
    <d v="2025-09-22T00:00:00"/>
    <s v="08"/>
    <x v="15"/>
    <s v="Mon"/>
    <d v="2025-09-22T08:07:08"/>
    <x v="948"/>
    <s v="2025-09-22"/>
    <x v="16"/>
    <s v="Mon"/>
    <n v="0.30299999999999999"/>
    <n v="0.60599999999999998"/>
    <n v="0.90899999999999992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4"/>
    <s v="Mon"/>
    <d v="2025-09-22T08:07:08"/>
    <x v="948"/>
    <s v="2025-09-22"/>
    <x v="16"/>
    <s v="Mon"/>
    <n v="0.19600000000000001"/>
    <n v="0.39200000000000002"/>
    <n v="0.58799999999999997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6"/>
    <s v="Mon"/>
    <d v="2025-09-22T08:07:09"/>
    <x v="949"/>
    <s v="2025-09-22"/>
    <x v="16"/>
    <s v="Mon"/>
    <n v="0.19600000000000001"/>
    <n v="0.39200000000000002"/>
    <n v="0.58799999999999997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s v="W"/>
    <d v="2025-09-22T00:00:00"/>
    <s v="08"/>
    <x v="17"/>
    <s v="Mon"/>
    <d v="2025-09-22T08:07:28"/>
    <x v="950"/>
    <s v="2025-09-22"/>
    <x v="16"/>
    <s v="Mon"/>
    <n v="0.23300000000000001"/>
    <n v="0.46600000000000003"/>
    <n v="0.69899999999999995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20"/>
    <s v="Mon"/>
    <d v="2025-09-22T08:07:28"/>
    <x v="950"/>
    <s v="2025-09-22"/>
    <x v="16"/>
    <s v="Mon"/>
    <n v="0.17400000000000002"/>
    <n v="0.34800000000000003"/>
    <n v="0.52200000000000002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6"/>
    <s v="Mon"/>
    <d v="2025-09-22T08:07:29"/>
    <x v="951"/>
    <s v="2025-09-22"/>
    <x v="16"/>
    <s v="Mon"/>
    <n v="0.17400000000000002"/>
    <n v="0.34800000000000003"/>
    <n v="0.52200000000000002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s v="W"/>
    <d v="2025-09-22T00:00:00"/>
    <s v="08"/>
    <x v="1"/>
    <s v="Mon"/>
    <d v="2025-09-22T08:07:29"/>
    <x v="951"/>
    <s v="2025-09-22"/>
    <x v="16"/>
    <s v="Mon"/>
    <n v="0.35499999999999998"/>
    <n v="0.71"/>
    <n v="1.0649999999999999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2"/>
    <s v="Mon"/>
    <d v="2025-09-22T08:07:29"/>
    <x v="951"/>
    <s v="2025-09-22"/>
    <x v="16"/>
    <s v="Mon"/>
    <n v="0.307"/>
    <n v="0.61399999999999999"/>
    <n v="0.92099999999999993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0"/>
    <s v="Mon"/>
    <d v="2025-09-22T08:07:29"/>
    <x v="951"/>
    <s v="2025-09-22"/>
    <x v="16"/>
    <s v="Mon"/>
    <n v="0.307"/>
    <n v="0.61399999999999999"/>
    <n v="0.92099999999999993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s v="W"/>
    <d v="2025-09-22T00:00:00"/>
    <s v="08"/>
    <x v="19"/>
    <s v="Mon"/>
    <d v="2025-09-22T08:14:08"/>
    <x v="952"/>
    <s v="2025-09-22"/>
    <x v="16"/>
    <s v="Mon"/>
    <n v="0.30000000000000004"/>
    <n v="0.60000000000000009"/>
    <n v="0.89999999999999991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s v="W"/>
    <d v="2025-09-22T00:00:00"/>
    <s v="08"/>
    <x v="16"/>
    <s v="Mon"/>
    <d v="2025-09-22T08:20:08"/>
    <x v="953"/>
    <s v="2025-09-22"/>
    <x v="16"/>
    <s v="Mon"/>
    <n v="6.8999999999999992E-2"/>
    <n v="0.13799999999999998"/>
    <n v="0.20699999999999999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s v="W"/>
    <d v="2025-09-22T00:00:00"/>
    <s v="08"/>
    <x v="14"/>
    <s v="Mon"/>
    <d v="2025-09-22T08:20:08"/>
    <x v="953"/>
    <s v="2025-09-22"/>
    <x v="16"/>
    <s v="Mon"/>
    <n v="6.8999999999999992E-2"/>
    <n v="0.13799999999999998"/>
    <n v="0.20699999999999999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s v="W"/>
    <d v="2025-09-22T00:00:00"/>
    <s v="08"/>
    <x v="14"/>
    <s v="Mon"/>
    <d v="2025-09-22T08:26:48"/>
    <x v="954"/>
    <s v="2025-09-22"/>
    <x v="16"/>
    <s v="Mon"/>
    <n v="6.3E-2"/>
    <n v="0.126"/>
    <n v="0.189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s v="W"/>
    <d v="2025-09-22T00:00:00"/>
    <s v="08"/>
    <x v="15"/>
    <s v="Mon"/>
    <d v="2025-09-22T08:26:48"/>
    <x v="954"/>
    <s v="2025-09-22"/>
    <x v="16"/>
    <s v="Mon"/>
    <n v="0.23700000000000002"/>
    <n v="0.47400000000000003"/>
    <n v="0.71099999999999997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s v="W"/>
    <d v="2025-09-22T00:00:00"/>
    <s v="08"/>
    <x v="16"/>
    <s v="Mon"/>
    <d v="2025-09-22T08:26:49"/>
    <x v="955"/>
    <s v="2025-09-22"/>
    <x v="16"/>
    <s v="Mon"/>
    <n v="6.4000000000000001E-2"/>
    <n v="0.128"/>
    <n v="0.192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s v="W"/>
    <d v="2025-09-22T00:00:00"/>
    <s v="08"/>
    <x v="18"/>
    <s v="Mon"/>
    <d v="2025-09-22T08:26:58"/>
    <x v="956"/>
    <s v="2025-09-22"/>
    <x v="16"/>
    <s v="Mon"/>
    <n v="0.15000000000000002"/>
    <n v="0.30000000000000004"/>
    <n v="0.44999999999999996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s v="W"/>
    <d v="2025-09-22T00:00:00"/>
    <s v="08"/>
    <x v="12"/>
    <s v="Mon"/>
    <d v="2025-09-22T08:26:58"/>
    <x v="956"/>
    <s v="2025-09-22"/>
    <x v="16"/>
    <s v="Mon"/>
    <n v="0.13899999999999998"/>
    <n v="0.27799999999999997"/>
    <n v="0.41699999999999998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s v="W"/>
    <d v="2025-09-22T00:00:00"/>
    <s v="08"/>
    <x v="2"/>
    <s v="Mon"/>
    <d v="2025-09-22T08:26:59"/>
    <x v="957"/>
    <s v="2025-09-22"/>
    <x v="16"/>
    <s v="Mon"/>
    <n v="4.3000000000000003E-2"/>
    <n v="8.6000000000000007E-2"/>
    <n v="0.129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s v="W"/>
    <d v="2025-09-22T00:00:00"/>
    <s v="08"/>
    <x v="17"/>
    <s v="Mon"/>
    <d v="2025-09-22T08:26:59"/>
    <x v="957"/>
    <s v="2025-09-22"/>
    <x v="16"/>
    <s v="Mon"/>
    <n v="0.22400000000000003"/>
    <n v="0.44800000000000006"/>
    <n v="0.67200000000000004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s v="W"/>
    <d v="2025-09-22T00:00:00"/>
    <s v="08"/>
    <x v="10"/>
    <s v="Mon"/>
    <d v="2025-09-22T08:26:59"/>
    <x v="957"/>
    <s v="2025-09-22"/>
    <x v="16"/>
    <s v="Mon"/>
    <n v="0.15200000000000002"/>
    <n v="0.30400000000000005"/>
    <n v="0.45599999999999996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s v="W"/>
    <d v="2025-09-22T00:00:00"/>
    <s v="08"/>
    <x v="1"/>
    <s v="Mon"/>
    <d v="2025-09-22T08:26:59"/>
    <x v="957"/>
    <s v="2025-09-22"/>
    <x v="16"/>
    <s v="Mon"/>
    <n v="4.2000000000000003E-2"/>
    <n v="8.4000000000000005E-2"/>
    <n v="0.126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s v="W"/>
    <d v="2025-09-22T00:00:00"/>
    <s v="08"/>
    <x v="0"/>
    <s v="Mon"/>
    <d v="2025-09-22T08:26:59"/>
    <x v="957"/>
    <s v="2025-09-22"/>
    <x v="16"/>
    <s v="Mon"/>
    <n v="4.2000000000000003E-2"/>
    <n v="8.4000000000000005E-2"/>
    <n v="0.126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6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s v="W"/>
    <d v="2025-09-22T00:00:00"/>
    <s v="08"/>
    <x v="20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11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s v="W"/>
    <d v="2025-09-22T00:00:00"/>
    <s v="08"/>
    <x v="19"/>
    <s v="Mon"/>
    <d v="2025-09-22T08:27:00"/>
    <x v="958"/>
    <s v="2025-09-22"/>
    <x v="16"/>
    <s v="Mon"/>
    <n v="0.30099999999999999"/>
    <n v="0.60199999999999998"/>
    <n v="0.9029999999999999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s v="W"/>
    <d v="2025-09-22T00:00:00"/>
    <s v="08"/>
    <x v="8"/>
    <s v="Mon"/>
    <d v="2025-09-22T08:29:18"/>
    <x v="959"/>
    <s v="2025-09-22"/>
    <x v="16"/>
    <s v="Mon"/>
    <n v="0.128"/>
    <n v="0.25600000000000001"/>
    <n v="0.38400000000000001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s v="W"/>
    <d v="2025-09-22T00:00:00"/>
    <s v="08"/>
    <x v="9"/>
    <s v="Mon"/>
    <d v="2025-09-22T08:29:18"/>
    <x v="959"/>
    <s v="2025-09-22"/>
    <x v="16"/>
    <s v="Mon"/>
    <n v="0.16500000000000001"/>
    <n v="0.33"/>
    <n v="0.49499999999999994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s v="W"/>
    <d v="2025-09-22T00:00:00"/>
    <s v="08"/>
    <x v="16"/>
    <s v="Mon"/>
    <d v="2025-09-22T08:35:58"/>
    <x v="960"/>
    <s v="2025-09-22"/>
    <x v="16"/>
    <s v="Mon"/>
    <n v="5.8999999999999997E-2"/>
    <n v="0.11799999999999999"/>
    <n v="0.17699999999999999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s v="W"/>
    <d v="2025-09-22T00:00:00"/>
    <s v="08"/>
    <x v="14"/>
    <s v="Mon"/>
    <d v="2025-09-22T08:35:58"/>
    <x v="960"/>
    <s v="2025-09-22"/>
    <x v="16"/>
    <s v="Mon"/>
    <n v="5.7999999999999996E-2"/>
    <n v="0.11599999999999999"/>
    <n v="0.17399999999999999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s v="W"/>
    <d v="2025-09-22T00:00:00"/>
    <s v="08"/>
    <x v="20"/>
    <s v="Mon"/>
    <d v="2025-09-22T08:36:08"/>
    <x v="961"/>
    <s v="2025-09-22"/>
    <x v="16"/>
    <s v="Mon"/>
    <n v="0.15000000000000002"/>
    <n v="0.30000000000000004"/>
    <n v="0.44999999999999996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s v="W"/>
    <d v="2025-09-22T00:00:00"/>
    <s v="08"/>
    <x v="18"/>
    <s v="Mon"/>
    <d v="2025-09-22T08:36:08"/>
    <x v="961"/>
    <s v="2025-09-22"/>
    <x v="16"/>
    <s v="Mon"/>
    <n v="0.15100000000000002"/>
    <n v="0.30200000000000005"/>
    <n v="0.45299999999999996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s v="W"/>
    <d v="2025-09-22T00:00:00"/>
    <s v="08"/>
    <x v="10"/>
    <s v="Mon"/>
    <d v="2025-09-22T08:36:08"/>
    <x v="961"/>
    <s v="2025-09-22"/>
    <x v="16"/>
    <s v="Mon"/>
    <n v="0.15500000000000003"/>
    <n v="0.31000000000000005"/>
    <n v="0.46499999999999997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s v="W"/>
    <d v="2025-09-22T00:00:00"/>
    <s v="08"/>
    <x v="1"/>
    <s v="Mon"/>
    <d v="2025-09-22T08:36:09"/>
    <x v="962"/>
    <s v="2025-09-22"/>
    <x v="16"/>
    <s v="Mon"/>
    <n v="2.5000000000000001E-2"/>
    <n v="0.05"/>
    <n v="7.4999999999999997E-2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s v="W"/>
    <d v="2025-09-22T00:00:00"/>
    <s v="08"/>
    <x v="2"/>
    <s v="Mon"/>
    <d v="2025-09-22T08:36:09"/>
    <x v="962"/>
    <s v="2025-09-22"/>
    <x v="16"/>
    <s v="Mon"/>
    <n v="2.8999999999999998E-2"/>
    <n v="5.7999999999999996E-2"/>
    <n v="8.6999999999999994E-2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s v="W"/>
    <d v="2025-09-22T00:00:00"/>
    <s v="08"/>
    <x v="6"/>
    <s v="Mon"/>
    <d v="2025-09-22T08:36:09"/>
    <x v="962"/>
    <s v="2025-09-22"/>
    <x v="16"/>
    <s v="Mon"/>
    <n v="0.15800000000000003"/>
    <n v="0.31600000000000006"/>
    <n v="0.47399999999999998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s v="W"/>
    <d v="2025-09-22T00:00:00"/>
    <s v="08"/>
    <x v="11"/>
    <s v="Mon"/>
    <d v="2025-09-22T08:36:09"/>
    <x v="962"/>
    <s v="2025-09-22"/>
    <x v="16"/>
    <s v="Mon"/>
    <n v="0.15900000000000003"/>
    <n v="0.31800000000000006"/>
    <n v="0.47699999999999998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s v="W"/>
    <d v="2025-09-22T00:00:00"/>
    <s v="08"/>
    <x v="0"/>
    <s v="Mon"/>
    <d v="2025-09-22T08:36:10"/>
    <x v="963"/>
    <s v="2025-09-22"/>
    <x v="16"/>
    <s v="Mon"/>
    <n v="2.7000000000000003E-2"/>
    <n v="5.4000000000000006E-2"/>
    <n v="8.1000000000000003E-2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s v="L"/>
    <d v="2025-09-22T00:00:00"/>
    <s v="08"/>
    <x v="17"/>
    <s v="Mon"/>
    <d v="2025-09-22T08:43:28"/>
    <x v="964"/>
    <s v="2025-09-22"/>
    <x v="16"/>
    <s v="Mon"/>
    <n v="-0.29199999999999998"/>
    <n v="-0.58399999999999996"/>
    <n v="-0.876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s v="W"/>
    <d v="2025-09-22T00:00:00"/>
    <s v="08"/>
    <x v="6"/>
    <s v="Mon"/>
    <d v="2025-09-22T08:43:28"/>
    <x v="964"/>
    <s v="2025-09-22"/>
    <x v="16"/>
    <s v="Mon"/>
    <n v="0.16000000000000003"/>
    <n v="0.32000000000000006"/>
    <n v="0.48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s v="W"/>
    <d v="2025-09-22T00:00:00"/>
    <s v="08"/>
    <x v="18"/>
    <s v="Mon"/>
    <d v="2025-09-22T08:43:28"/>
    <x v="964"/>
    <s v="2025-09-22"/>
    <x v="16"/>
    <s v="Mon"/>
    <n v="0.15800000000000003"/>
    <n v="0.31600000000000006"/>
    <n v="0.47399999999999998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s v="W"/>
    <d v="2025-09-22T00:00:00"/>
    <s v="08"/>
    <x v="20"/>
    <s v="Mon"/>
    <d v="2025-09-22T08:43:29"/>
    <x v="965"/>
    <s v="2025-09-22"/>
    <x v="16"/>
    <s v="Mon"/>
    <n v="0.16400000000000001"/>
    <n v="0.32800000000000001"/>
    <n v="0.49199999999999994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s v="L"/>
    <d v="2025-09-22T00:00:00"/>
    <s v="08"/>
    <x v="0"/>
    <s v="Mon"/>
    <d v="2025-09-22T08:43:48"/>
    <x v="966"/>
    <s v="2025-09-22"/>
    <x v="16"/>
    <s v="Mon"/>
    <n v="-0.30400000000000005"/>
    <n v="-0.6080000000000001"/>
    <n v="-0.91199999999999992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s v="L"/>
    <d v="2025-09-22T00:00:00"/>
    <s v="08"/>
    <x v="1"/>
    <s v="Mon"/>
    <d v="2025-09-22T08:43:48"/>
    <x v="966"/>
    <s v="2025-09-22"/>
    <x v="16"/>
    <s v="Mon"/>
    <n v="-0.29900000000000004"/>
    <n v="-0.59800000000000009"/>
    <n v="-0.89700000000000002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s v="L"/>
    <d v="2025-09-22T00:00:00"/>
    <s v="08"/>
    <x v="2"/>
    <s v="Mon"/>
    <d v="2025-09-22T08:43:48"/>
    <x v="966"/>
    <s v="2025-09-22"/>
    <x v="16"/>
    <s v="Mon"/>
    <n v="-0.24500000000000002"/>
    <n v="-0.49000000000000005"/>
    <n v="-0.73499999999999999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20"/>
    <s v="Mon"/>
    <d v="2025-09-22T08:51:58"/>
    <x v="967"/>
    <s v="2025-09-22"/>
    <x v="16"/>
    <s v="Mon"/>
    <n v="-0.30800000000000005"/>
    <n v="-0.6160000000000001"/>
    <n v="-0.9239999999999999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6"/>
    <s v="Mon"/>
    <d v="2025-09-22T08:51:58"/>
    <x v="967"/>
    <s v="2025-09-22"/>
    <x v="16"/>
    <s v="Mon"/>
    <n v="-0.30800000000000005"/>
    <n v="-0.6160000000000001"/>
    <n v="-0.9239999999999999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s v="L"/>
    <d v="2025-09-22T00:00:00"/>
    <s v="08"/>
    <x v="18"/>
    <s v="Mon"/>
    <d v="2025-09-22T08:51:58"/>
    <x v="967"/>
    <s v="2025-09-22"/>
    <x v="16"/>
    <s v="Mon"/>
    <n v="-0.22200000000000003"/>
    <n v="-0.44400000000000006"/>
    <n v="-0.66600000000000004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s v="L"/>
    <d v="2025-09-22T00:00:00"/>
    <s v="08"/>
    <x v="19"/>
    <s v="Mon"/>
    <d v="2025-09-22T08:51:59"/>
    <x v="968"/>
    <s v="2025-09-22"/>
    <x v="16"/>
    <s v="Mon"/>
    <n v="-0.219"/>
    <n v="-0.438"/>
    <n v="-0.65699999999999992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s v="W"/>
    <d v="2025-09-22T00:00:00"/>
    <s v="08"/>
    <x v="9"/>
    <s v="Mon"/>
    <d v="2025-09-22T08:52:28"/>
    <x v="969"/>
    <s v="2025-09-22"/>
    <x v="16"/>
    <s v="Mon"/>
    <n v="0.35400000000000004"/>
    <n v="0.70800000000000007"/>
    <n v="1.0620000000000001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s v="W"/>
    <d v="2025-09-22T00:00:00"/>
    <s v="08"/>
    <x v="8"/>
    <s v="Mon"/>
    <d v="2025-09-22T08:52:28"/>
    <x v="969"/>
    <s v="2025-09-22"/>
    <x v="16"/>
    <s v="Mon"/>
    <n v="0.35400000000000004"/>
    <n v="0.70800000000000007"/>
    <n v="1.0620000000000001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s v="L"/>
    <d v="2025-09-22T00:00:00"/>
    <s v="08"/>
    <x v="14"/>
    <s v="Mon"/>
    <d v="2025-09-22T08:58:48"/>
    <x v="970"/>
    <s v="2025-09-22"/>
    <x v="16"/>
    <s v="Mon"/>
    <n v="-0.30000000000000004"/>
    <n v="-0.60000000000000009"/>
    <n v="-0.89999999999999991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s v="W"/>
    <d v="2025-09-22T00:00:00"/>
    <s v="09"/>
    <x v="16"/>
    <s v="Mon"/>
    <d v="2025-09-22T09:09:48"/>
    <x v="971"/>
    <s v="2025-09-22"/>
    <x v="17"/>
    <s v="Mon"/>
    <n v="0.17900000000000002"/>
    <n v="0.35800000000000004"/>
    <n v="0.5370000000000000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s v="W"/>
    <d v="2025-09-22T00:00:00"/>
    <s v="09"/>
    <x v="14"/>
    <s v="Mon"/>
    <d v="2025-09-22T09:09:48"/>
    <x v="971"/>
    <s v="2025-09-22"/>
    <x v="17"/>
    <s v="Mon"/>
    <n v="0.18600000000000003"/>
    <n v="0.37200000000000005"/>
    <n v="0.55800000000000005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s v="W"/>
    <d v="2025-09-22T00:00:00"/>
    <s v="09"/>
    <x v="17"/>
    <s v="Mon"/>
    <d v="2025-09-22T09:11:48"/>
    <x v="972"/>
    <s v="2025-09-22"/>
    <x v="17"/>
    <s v="Mon"/>
    <n v="0.221"/>
    <n v="0.442"/>
    <n v="0.66299999999999992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s v="W"/>
    <d v="2025-09-22T00:00:00"/>
    <s v="09"/>
    <x v="1"/>
    <s v="Mon"/>
    <d v="2025-09-22T09:11:48"/>
    <x v="972"/>
    <s v="2025-09-22"/>
    <x v="17"/>
    <s v="Mon"/>
    <n v="0.36600000000000005"/>
    <n v="0.7320000000000001"/>
    <n v="1.0980000000000001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s v="W"/>
    <d v="2025-09-22T00:00:00"/>
    <s v="09"/>
    <x v="2"/>
    <s v="Mon"/>
    <d v="2025-09-22T09:11:48"/>
    <x v="972"/>
    <s v="2025-09-22"/>
    <x v="17"/>
    <s v="Mon"/>
    <n v="0.31400000000000006"/>
    <n v="0.62800000000000011"/>
    <n v="0.94199999999999995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s v="W"/>
    <d v="2025-09-22T00:00:00"/>
    <s v="09"/>
    <x v="12"/>
    <s v="Mon"/>
    <d v="2025-09-22T09:11:49"/>
    <x v="973"/>
    <s v="2025-09-22"/>
    <x v="17"/>
    <s v="Mon"/>
    <n v="0.36499999999999999"/>
    <n v="0.73"/>
    <n v="1.09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s v="W"/>
    <d v="2025-09-22T00:00:00"/>
    <s v="09"/>
    <x v="18"/>
    <s v="Mon"/>
    <d v="2025-09-22T09:11:49"/>
    <x v="973"/>
    <s v="2025-09-22"/>
    <x v="17"/>
    <s v="Mon"/>
    <n v="0.15700000000000003"/>
    <n v="0.31400000000000006"/>
    <n v="0.47099999999999997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20"/>
    <s v="Mon"/>
    <d v="2025-09-22T09:11:49"/>
    <x v="973"/>
    <s v="2025-09-22"/>
    <x v="17"/>
    <s v="Mon"/>
    <n v="0.15800000000000003"/>
    <n v="0.31600000000000006"/>
    <n v="0.47399999999999998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6"/>
    <s v="Mon"/>
    <d v="2025-09-22T09:11:49"/>
    <x v="973"/>
    <s v="2025-09-22"/>
    <x v="17"/>
    <s v="Mon"/>
    <n v="0.15800000000000003"/>
    <n v="0.31600000000000006"/>
    <n v="0.47399999999999998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s v="W"/>
    <d v="2025-09-22T00:00:00"/>
    <s v="09"/>
    <x v="19"/>
    <s v="Mon"/>
    <d v="2025-09-22T09:11:50"/>
    <x v="974"/>
    <s v="2025-09-22"/>
    <x v="17"/>
    <s v="Mon"/>
    <n v="0.309"/>
    <n v="0.61799999999999999"/>
    <n v="0.92699999999999994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s v="W"/>
    <d v="2025-09-22T00:00:00"/>
    <s v="09"/>
    <x v="10"/>
    <s v="Mon"/>
    <d v="2025-09-22T09:11:50"/>
    <x v="974"/>
    <s v="2025-09-22"/>
    <x v="17"/>
    <s v="Mon"/>
    <n v="0.15700000000000003"/>
    <n v="0.31400000000000006"/>
    <n v="0.47099999999999997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11"/>
    <s v="Mon"/>
    <d v="2025-09-22T09:11:50"/>
    <x v="974"/>
    <s v="2025-09-22"/>
    <x v="17"/>
    <s v="Mon"/>
    <n v="0.15800000000000003"/>
    <n v="0.31600000000000006"/>
    <n v="0.47399999999999998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s v="W"/>
    <d v="2025-09-22T00:00:00"/>
    <s v="09"/>
    <x v="0"/>
    <s v="Mon"/>
    <d v="2025-09-22T09:11:50"/>
    <x v="974"/>
    <s v="2025-09-22"/>
    <x v="17"/>
    <s v="Mon"/>
    <n v="0.311"/>
    <n v="0.622"/>
    <n v="0.93299999999999994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s v="W"/>
    <d v="2025-09-22T00:00:00"/>
    <s v="09"/>
    <x v="15"/>
    <s v="Mon"/>
    <d v="2025-09-22T09:11:58"/>
    <x v="975"/>
    <s v="2025-09-22"/>
    <x v="17"/>
    <s v="Mon"/>
    <n v="0.57199999999999995"/>
    <n v="1.1439999999999999"/>
    <n v="1.716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s v="W"/>
    <d v="2025-09-22T00:00:00"/>
    <s v="09"/>
    <x v="14"/>
    <s v="Mon"/>
    <d v="2025-09-22T09:24:08"/>
    <x v="976"/>
    <s v="2025-09-22"/>
    <x v="17"/>
    <s v="Mon"/>
    <n v="0.32400000000000007"/>
    <n v="0.64800000000000013"/>
    <n v="0.97199999999999998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s v="W"/>
    <d v="2025-09-22T00:00:00"/>
    <s v="09"/>
    <x v="16"/>
    <s v="Mon"/>
    <d v="2025-09-22T09:24:08"/>
    <x v="976"/>
    <s v="2025-09-22"/>
    <x v="17"/>
    <s v="Mon"/>
    <n v="0.32500000000000001"/>
    <n v="0.65"/>
    <n v="0.97499999999999998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s v="W"/>
    <d v="2025-09-22T00:00:00"/>
    <s v="09"/>
    <x v="14"/>
    <s v="Mon"/>
    <d v="2025-09-22T09:30:48"/>
    <x v="977"/>
    <s v="2025-09-22"/>
    <x v="17"/>
    <s v="Mon"/>
    <n v="0.8"/>
    <n v="1.6"/>
    <n v="2.4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s v="W"/>
    <d v="2025-09-22T00:00:00"/>
    <s v="09"/>
    <x v="15"/>
    <s v="Mon"/>
    <d v="2025-09-22T09:30:48"/>
    <x v="977"/>
    <s v="2025-09-22"/>
    <x v="17"/>
    <s v="Mon"/>
    <n v="0.79200000000000004"/>
    <n v="1.5840000000000001"/>
    <n v="2.3759999999999999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s v="W"/>
    <d v="2025-09-22T00:00:00"/>
    <s v="09"/>
    <x v="16"/>
    <s v="Mon"/>
    <d v="2025-09-22T09:30:48"/>
    <x v="977"/>
    <s v="2025-09-22"/>
    <x v="17"/>
    <s v="Mon"/>
    <n v="0.61699999999999999"/>
    <n v="1.234"/>
    <n v="1.851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s v="W"/>
    <d v="2025-09-22T00:00:00"/>
    <s v="09"/>
    <x v="17"/>
    <s v="Mon"/>
    <d v="2025-09-22T09:33:08"/>
    <x v="978"/>
    <s v="2025-09-22"/>
    <x v="17"/>
    <s v="Mon"/>
    <n v="0.23199999999999998"/>
    <n v="0.46399999999999997"/>
    <n v="0.69599999999999995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s v="W"/>
    <d v="2025-09-22T00:00:00"/>
    <s v="09"/>
    <x v="20"/>
    <s v="Mon"/>
    <d v="2025-09-22T09:33:08"/>
    <x v="978"/>
    <s v="2025-09-22"/>
    <x v="17"/>
    <s v="Mon"/>
    <n v="0.16000000000000003"/>
    <n v="0.32000000000000006"/>
    <n v="0.48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s v="W"/>
    <d v="2025-09-22T00:00:00"/>
    <s v="09"/>
    <x v="11"/>
    <s v="Mon"/>
    <d v="2025-09-22T09:33:08"/>
    <x v="978"/>
    <s v="2025-09-22"/>
    <x v="17"/>
    <s v="Mon"/>
    <n v="0.17100000000000001"/>
    <n v="0.34200000000000003"/>
    <n v="0.51300000000000001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s v="W"/>
    <d v="2025-09-22T00:00:00"/>
    <s v="09"/>
    <x v="6"/>
    <s v="Mon"/>
    <d v="2025-09-22T09:33:09"/>
    <x v="979"/>
    <s v="2025-09-22"/>
    <x v="17"/>
    <s v="Mon"/>
    <n v="0.17100000000000001"/>
    <n v="0.34200000000000003"/>
    <n v="0.51300000000000001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s v="W"/>
    <d v="2025-09-22T00:00:00"/>
    <s v="09"/>
    <x v="1"/>
    <s v="Mon"/>
    <d v="2025-09-22T09:33:09"/>
    <x v="979"/>
    <s v="2025-09-22"/>
    <x v="17"/>
    <s v="Mon"/>
    <n v="0.37400000000000005"/>
    <n v="0.74800000000000011"/>
    <n v="1.1220000000000001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s v="W"/>
    <d v="2025-09-22T00:00:00"/>
    <s v="09"/>
    <x v="10"/>
    <s v="Mon"/>
    <d v="2025-09-22T09:33:09"/>
    <x v="979"/>
    <s v="2025-09-22"/>
    <x v="17"/>
    <s v="Mon"/>
    <n v="0.17300000000000001"/>
    <n v="0.34600000000000003"/>
    <n v="0.51900000000000002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0"/>
    <s v="Mon"/>
    <d v="2025-09-22T09:33:09"/>
    <x v="979"/>
    <s v="2025-09-22"/>
    <x v="17"/>
    <s v="Mon"/>
    <n v="0.32300000000000001"/>
    <n v="0.64600000000000002"/>
    <n v="0.96899999999999997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s v="W"/>
    <d v="2025-09-22T00:00:00"/>
    <s v="09"/>
    <x v="2"/>
    <s v="Mon"/>
    <d v="2025-09-22T09:33:10"/>
    <x v="980"/>
    <s v="2025-09-22"/>
    <x v="17"/>
    <s v="Mon"/>
    <n v="0.32300000000000001"/>
    <n v="0.64600000000000002"/>
    <n v="0.96899999999999997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19"/>
    <s v="Mon"/>
    <d v="2025-09-22T09:33:10"/>
    <x v="980"/>
    <s v="2025-09-22"/>
    <x v="17"/>
    <s v="Mon"/>
    <n v="0.32300000000000001"/>
    <n v="0.64600000000000002"/>
    <n v="0.96899999999999997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s v="W"/>
    <d v="2025-09-22T00:00:00"/>
    <s v="09"/>
    <x v="18"/>
    <s v="Mon"/>
    <d v="2025-09-22T09:33:10"/>
    <x v="980"/>
    <s v="2025-09-22"/>
    <x v="17"/>
    <s v="Mon"/>
    <n v="0.17200000000000001"/>
    <n v="0.34400000000000003"/>
    <n v="0.51600000000000001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s v="W"/>
    <d v="2025-09-22T00:00:00"/>
    <s v="09"/>
    <x v="12"/>
    <s v="Mon"/>
    <d v="2025-09-22T09:33:10"/>
    <x v="980"/>
    <s v="2025-09-22"/>
    <x v="17"/>
    <s v="Mon"/>
    <n v="0.37000000000000005"/>
    <n v="0.7400000000000001"/>
    <n v="1.1100000000000001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s v="W"/>
    <d v="2025-09-22T00:00:00"/>
    <s v="09"/>
    <x v="16"/>
    <s v="Mon"/>
    <d v="2025-09-22T09:41:28"/>
    <x v="981"/>
    <s v="2025-09-22"/>
    <x v="17"/>
    <s v="Mon"/>
    <n v="0.14099999999999999"/>
    <n v="0.28199999999999997"/>
    <n v="0.42299999999999999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s v="W"/>
    <d v="2025-09-22T00:00:00"/>
    <s v="09"/>
    <x v="15"/>
    <s v="Mon"/>
    <d v="2025-09-22T09:41:28"/>
    <x v="981"/>
    <s v="2025-09-22"/>
    <x v="17"/>
    <s v="Mon"/>
    <n v="0.21099999999999999"/>
    <n v="0.42199999999999999"/>
    <n v="0.6329999999999999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s v="W"/>
    <d v="2025-09-22T00:00:00"/>
    <s v="09"/>
    <x v="14"/>
    <s v="Mon"/>
    <d v="2025-09-22T09:41:28"/>
    <x v="981"/>
    <s v="2025-09-22"/>
    <x v="17"/>
    <s v="Mon"/>
    <n v="0.12"/>
    <n v="0.24"/>
    <n v="0.36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s v="W"/>
    <d v="2025-09-22T00:00:00"/>
    <s v="09"/>
    <x v="16"/>
    <s v="Mon"/>
    <d v="2025-09-22T09:44:18"/>
    <x v="982"/>
    <s v="2025-09-22"/>
    <x v="17"/>
    <s v="Mon"/>
    <n v="8.1000000000000016E-2"/>
    <n v="0.16200000000000003"/>
    <n v="0.24299999999999999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s v="W"/>
    <d v="2025-09-22T00:00:00"/>
    <s v="09"/>
    <x v="14"/>
    <s v="Mon"/>
    <d v="2025-09-22T09:44:18"/>
    <x v="982"/>
    <s v="2025-09-22"/>
    <x v="17"/>
    <s v="Mon"/>
    <n v="7.2999999999999995E-2"/>
    <n v="0.14599999999999999"/>
    <n v="0.219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s v="W"/>
    <d v="2025-09-22T00:00:00"/>
    <s v="09"/>
    <x v="15"/>
    <s v="Mon"/>
    <d v="2025-09-22T09:45:18"/>
    <x v="983"/>
    <s v="2025-09-22"/>
    <x v="17"/>
    <s v="Mon"/>
    <n v="0.22200000000000003"/>
    <n v="0.44400000000000006"/>
    <n v="0.66600000000000004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s v="W"/>
    <d v="2025-09-22T00:00:00"/>
    <s v="09"/>
    <x v="14"/>
    <s v="Mon"/>
    <d v="2025-09-22T09:45:18"/>
    <x v="983"/>
    <s v="2025-09-22"/>
    <x v="17"/>
    <s v="Mon"/>
    <n v="4.8000000000000001E-2"/>
    <n v="9.6000000000000002E-2"/>
    <n v="0.14399999999999999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s v="W"/>
    <d v="2025-09-22T00:00:00"/>
    <s v="09"/>
    <x v="16"/>
    <s v="Mon"/>
    <d v="2025-09-22T09:45:18"/>
    <x v="983"/>
    <s v="2025-09-22"/>
    <x v="17"/>
    <s v="Mon"/>
    <n v="3.4999999999999996E-2"/>
    <n v="6.9999999999999993E-2"/>
    <n v="0.105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s v="W"/>
    <d v="2025-09-22T00:00:00"/>
    <s v="09"/>
    <x v="14"/>
    <s v="Mon"/>
    <d v="2025-09-22T09:47:28"/>
    <x v="984"/>
    <s v="2025-09-22"/>
    <x v="17"/>
    <s v="Mon"/>
    <n v="0.10800000000000001"/>
    <n v="0.21600000000000003"/>
    <n v="0.32400000000000001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s v="W"/>
    <d v="2025-09-22T00:00:00"/>
    <s v="09"/>
    <x v="16"/>
    <s v="Mon"/>
    <d v="2025-09-22T09:47:28"/>
    <x v="984"/>
    <s v="2025-09-22"/>
    <x v="17"/>
    <s v="Mon"/>
    <n v="0.10800000000000001"/>
    <n v="0.21600000000000003"/>
    <n v="0.32400000000000001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s v="L"/>
    <d v="2025-09-22T00:00:00"/>
    <s v="09"/>
    <x v="14"/>
    <s v="Mon"/>
    <d v="2025-09-22T09:51:08"/>
    <x v="985"/>
    <s v="2025-09-22"/>
    <x v="17"/>
    <s v="Mon"/>
    <n v="-0.28900000000000003"/>
    <n v="-0.57800000000000007"/>
    <n v="-0.86699999999999999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s v="L"/>
    <d v="2025-09-22T00:00:00"/>
    <s v="09"/>
    <x v="16"/>
    <s v="Mon"/>
    <d v="2025-09-22T09:51:08"/>
    <x v="985"/>
    <s v="2025-09-22"/>
    <x v="17"/>
    <s v="Mon"/>
    <n v="-0.29300000000000004"/>
    <n v="-0.58600000000000008"/>
    <n v="-0.879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s v="L"/>
    <d v="2025-09-22T00:00:00"/>
    <s v="09"/>
    <x v="15"/>
    <s v="Mon"/>
    <d v="2025-09-22T09:51:08"/>
    <x v="985"/>
    <s v="2025-09-22"/>
    <x v="17"/>
    <s v="Mon"/>
    <n v="-0.32200000000000006"/>
    <n v="-0.64400000000000013"/>
    <n v="-0.96599999999999997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s v="L"/>
    <d v="2025-09-22T00:00:00"/>
    <s v="09"/>
    <x v="17"/>
    <s v="Mon"/>
    <d v="2025-09-22T09:51:28"/>
    <x v="986"/>
    <s v="2025-09-22"/>
    <x v="17"/>
    <s v="Mon"/>
    <n v="-0.30299999999999999"/>
    <n v="-0.60599999999999998"/>
    <n v="-0.90899999999999992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s v="L"/>
    <d v="2025-09-22T00:00:00"/>
    <s v="09"/>
    <x v="19"/>
    <s v="Mon"/>
    <d v="2025-09-22T09:51:28"/>
    <x v="986"/>
    <s v="2025-09-22"/>
    <x v="17"/>
    <s v="Mon"/>
    <n v="-0.23599999999999999"/>
    <n v="-0.47199999999999998"/>
    <n v="-0.70799999999999996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s v="L"/>
    <d v="2025-09-22T00:00:00"/>
    <s v="09"/>
    <x v="2"/>
    <s v="Mon"/>
    <d v="2025-09-22T09:51:28"/>
    <x v="986"/>
    <s v="2025-09-22"/>
    <x v="17"/>
    <s v="Mon"/>
    <n v="-0.26100000000000001"/>
    <n v="-0.52200000000000002"/>
    <n v="-0.78299999999999992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s v="L"/>
    <d v="2025-09-22T00:00:00"/>
    <s v="09"/>
    <x v="18"/>
    <s v="Mon"/>
    <d v="2025-09-22T09:51:29"/>
    <x v="987"/>
    <s v="2025-09-22"/>
    <x v="17"/>
    <s v="Mon"/>
    <n v="-0.23599999999999999"/>
    <n v="-0.47199999999999998"/>
    <n v="-0.70799999999999996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s v="L"/>
    <d v="2025-09-22T00:00:00"/>
    <s v="09"/>
    <x v="10"/>
    <s v="Mon"/>
    <d v="2025-09-22T09:51:29"/>
    <x v="987"/>
    <s v="2025-09-22"/>
    <x v="17"/>
    <s v="Mon"/>
    <n v="-0.31000000000000005"/>
    <n v="-0.62000000000000011"/>
    <n v="-0.92999999999999994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s v="L"/>
    <d v="2025-09-22T00:00:00"/>
    <s v="09"/>
    <x v="12"/>
    <s v="Mon"/>
    <d v="2025-09-22T09:51:29"/>
    <x v="987"/>
    <s v="2025-09-22"/>
    <x v="17"/>
    <s v="Mon"/>
    <n v="-0.31000000000000005"/>
    <n v="-0.62000000000000011"/>
    <n v="-0.92999999999999994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s v="L"/>
    <d v="2025-09-22T00:00:00"/>
    <s v="09"/>
    <x v="1"/>
    <s v="Mon"/>
    <d v="2025-09-22T09:51:29"/>
    <x v="987"/>
    <s v="2025-09-22"/>
    <x v="17"/>
    <s v="Mon"/>
    <n v="-0.313"/>
    <n v="-0.626"/>
    <n v="-0.93899999999999995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s v="L"/>
    <d v="2025-09-22T00:00:00"/>
    <s v="09"/>
    <x v="0"/>
    <s v="Mon"/>
    <d v="2025-09-22T09:51:29"/>
    <x v="987"/>
    <s v="2025-09-22"/>
    <x v="17"/>
    <s v="Mon"/>
    <n v="-0.313"/>
    <n v="-0.626"/>
    <n v="-0.93899999999999995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20"/>
    <s v="Mon"/>
    <d v="2025-09-22T09:51:30"/>
    <x v="988"/>
    <s v="2025-09-22"/>
    <x v="17"/>
    <s v="Mon"/>
    <n v="-0.31400000000000006"/>
    <n v="-0.62800000000000011"/>
    <n v="-0.94199999999999995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6"/>
    <s v="Mon"/>
    <d v="2025-09-22T09:51:30"/>
    <x v="988"/>
    <s v="2025-09-22"/>
    <x v="17"/>
    <s v="Mon"/>
    <n v="-0.31400000000000006"/>
    <n v="-0.62800000000000011"/>
    <n v="-0.94199999999999995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s v="L"/>
    <d v="2025-09-22T00:00:00"/>
    <s v="09"/>
    <x v="11"/>
    <s v="Mon"/>
    <d v="2025-09-22T09:51:30"/>
    <x v="988"/>
    <s v="2025-09-22"/>
    <x v="17"/>
    <s v="Mon"/>
    <n v="-0.16100000000000003"/>
    <n v="-0.32200000000000006"/>
    <n v="-0.48299999999999998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s v="L"/>
    <d v="2025-09-22T00:00:00"/>
    <s v="09"/>
    <x v="9"/>
    <s v="Mon"/>
    <d v="2025-09-22T09:55:38"/>
    <x v="989"/>
    <s v="2025-09-22"/>
    <x v="17"/>
    <s v="Mon"/>
    <n v="-0.30200000000000005"/>
    <n v="-0.60400000000000009"/>
    <n v="-0.90599999999999992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s v="W"/>
    <d v="2025-09-22T00:00:00"/>
    <s v="09"/>
    <x v="14"/>
    <s v="Mon"/>
    <d v="2025-09-22T09:59:38"/>
    <x v="990"/>
    <s v="2025-09-22"/>
    <x v="17"/>
    <s v="Mon"/>
    <n v="1.9000000000000003E-2"/>
    <n v="3.8000000000000006E-2"/>
    <n v="5.6999999999999995E-2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s v="W"/>
    <d v="2025-09-22T00:00:00"/>
    <s v="09"/>
    <x v="15"/>
    <s v="Mon"/>
    <d v="2025-09-22T09:59:38"/>
    <x v="990"/>
    <s v="2025-09-22"/>
    <x v="17"/>
    <s v="Mon"/>
    <n v="0.23199999999999998"/>
    <n v="0.46399999999999997"/>
    <n v="0.69599999999999995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s v="W"/>
    <d v="2025-09-22T00:00:00"/>
    <s v="10"/>
    <x v="14"/>
    <s v="Mon"/>
    <d v="2025-09-22T10:02:39"/>
    <x v="991"/>
    <s v="2025-09-22"/>
    <x v="18"/>
    <s v="Mon"/>
    <n v="8.0000000000000016E-2"/>
    <n v="0.16000000000000003"/>
    <n v="0.24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s v="L"/>
    <d v="2025-09-22T00:00:00"/>
    <s v="10"/>
    <x v="9"/>
    <s v="Mon"/>
    <d v="2025-09-22T10:03:08"/>
    <x v="992"/>
    <s v="2025-09-22"/>
    <x v="18"/>
    <s v="Mon"/>
    <n v="-0.30000000000000004"/>
    <n v="-0.60000000000000009"/>
    <n v="-0.89999999999999991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s v="W"/>
    <d v="2025-09-22T00:00:00"/>
    <s v="10"/>
    <x v="14"/>
    <s v="Mon"/>
    <d v="2025-09-22T10:09:19"/>
    <x v="993"/>
    <s v="2025-09-22"/>
    <x v="18"/>
    <s v="Mon"/>
    <n v="0.14499999999999999"/>
    <n v="0.28999999999999998"/>
    <n v="0.435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s v="W"/>
    <d v="2025-09-22T00:00:00"/>
    <s v="10"/>
    <x v="14"/>
    <s v="Mon"/>
    <d v="2025-09-22T10:12:18"/>
    <x v="994"/>
    <s v="2025-09-22"/>
    <x v="18"/>
    <s v="Mon"/>
    <n v="0.11000000000000001"/>
    <n v="0.22000000000000003"/>
    <n v="0.3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s v="L"/>
    <d v="2025-09-22T00:00:00"/>
    <s v="10"/>
    <x v="15"/>
    <s v="Mon"/>
    <d v="2025-09-22T10:12:18"/>
    <x v="994"/>
    <s v="2025-09-22"/>
    <x v="18"/>
    <s v="Mon"/>
    <n v="-0.30600000000000005"/>
    <n v="-0.6120000000000001"/>
    <n v="-0.9179999999999999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s v="W"/>
    <d v="2025-09-22T00:00:00"/>
    <s v="10"/>
    <x v="17"/>
    <s v="Mon"/>
    <d v="2025-09-22T10:14:58"/>
    <x v="995"/>
    <s v="2025-09-22"/>
    <x v="18"/>
    <s v="Mon"/>
    <n v="0.22599999999999998"/>
    <n v="0.45199999999999996"/>
    <n v="0.67799999999999994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s v="W"/>
    <d v="2025-09-22T00:00:00"/>
    <s v="10"/>
    <x v="20"/>
    <s v="Mon"/>
    <d v="2025-09-22T10:14:58"/>
    <x v="995"/>
    <s v="2025-09-22"/>
    <x v="18"/>
    <s v="Mon"/>
    <n v="1.7999999999999999E-2"/>
    <n v="3.5999999999999997E-2"/>
    <n v="5.3999999999999999E-2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s v="L"/>
    <d v="2025-09-22T00:00:00"/>
    <s v="10"/>
    <x v="12"/>
    <s v="Mon"/>
    <d v="2025-09-22T10:14:58"/>
    <x v="995"/>
    <s v="2025-09-22"/>
    <x v="18"/>
    <s v="Mon"/>
    <n v="-0.309"/>
    <n v="-0.61799999999999999"/>
    <n v="-0.92699999999999994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s v="W"/>
    <d v="2025-09-22T00:00:00"/>
    <s v="10"/>
    <x v="11"/>
    <s v="Mon"/>
    <d v="2025-09-22T10:14:59"/>
    <x v="996"/>
    <s v="2025-09-22"/>
    <x v="18"/>
    <s v="Mon"/>
    <n v="0.13200000000000001"/>
    <n v="0.26400000000000001"/>
    <n v="0.39600000000000002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s v="W"/>
    <d v="2025-09-22T00:00:00"/>
    <s v="10"/>
    <x v="2"/>
    <s v="Mon"/>
    <d v="2025-09-22T10:14:59"/>
    <x v="996"/>
    <s v="2025-09-22"/>
    <x v="18"/>
    <s v="Mon"/>
    <n v="8.3000000000000004E-2"/>
    <n v="0.16600000000000001"/>
    <n v="0.24899999999999997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6"/>
    <s v="Mon"/>
    <d v="2025-09-22T10:14:59"/>
    <x v="996"/>
    <s v="2025-09-22"/>
    <x v="18"/>
    <s v="Mon"/>
    <n v="0.13200000000000001"/>
    <n v="0.26400000000000001"/>
    <n v="0.39600000000000002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s v="W"/>
    <d v="2025-09-22T00:00:00"/>
    <s v="10"/>
    <x v="1"/>
    <s v="Mon"/>
    <d v="2025-09-22T10:14:59"/>
    <x v="996"/>
    <s v="2025-09-22"/>
    <x v="18"/>
    <s v="Mon"/>
    <n v="8.3000000000000004E-2"/>
    <n v="0.16600000000000001"/>
    <n v="0.24899999999999997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s v="W"/>
    <d v="2025-09-22T00:00:00"/>
    <s v="10"/>
    <x v="19"/>
    <s v="Mon"/>
    <d v="2025-09-22T10:14:59"/>
    <x v="996"/>
    <s v="2025-09-22"/>
    <x v="18"/>
    <s v="Mon"/>
    <n v="0.13100000000000001"/>
    <n v="0.26200000000000001"/>
    <n v="0.39300000000000002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s v="W"/>
    <d v="2025-09-22T00:00:00"/>
    <s v="10"/>
    <x v="18"/>
    <s v="Mon"/>
    <d v="2025-09-22T10:15:00"/>
    <x v="997"/>
    <s v="2025-09-22"/>
    <x v="18"/>
    <s v="Mon"/>
    <n v="0.127"/>
    <n v="0.254"/>
    <n v="0.38100000000000001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s v="W"/>
    <d v="2025-09-22T00:00:00"/>
    <s v="10"/>
    <x v="0"/>
    <s v="Mon"/>
    <d v="2025-09-22T10:15:00"/>
    <x v="997"/>
    <s v="2025-09-22"/>
    <x v="18"/>
    <s v="Mon"/>
    <n v="8.8000000000000009E-2"/>
    <n v="0.17600000000000002"/>
    <n v="0.26400000000000001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10"/>
    <s v="Mon"/>
    <d v="2025-09-22T10:15:00"/>
    <x v="997"/>
    <s v="2025-09-22"/>
    <x v="18"/>
    <s v="Mon"/>
    <n v="0.13200000000000001"/>
    <n v="0.26400000000000001"/>
    <n v="0.39600000000000002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s v="L"/>
    <d v="2025-09-22T00:00:00"/>
    <s v="10"/>
    <x v="9"/>
    <s v="Mon"/>
    <d v="2025-09-22T10:16:18"/>
    <x v="998"/>
    <s v="2025-09-22"/>
    <x v="18"/>
    <s v="Mon"/>
    <n v="-0.29300000000000004"/>
    <n v="-0.58600000000000008"/>
    <n v="-0.879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s v="W"/>
    <d v="2025-09-22T00:00:00"/>
    <s v="10"/>
    <x v="20"/>
    <s v="Mon"/>
    <d v="2025-09-22T10:19:48"/>
    <x v="999"/>
    <s v="2025-09-22"/>
    <x v="18"/>
    <s v="Mon"/>
    <n v="0.15200000000000002"/>
    <n v="0.30400000000000005"/>
    <n v="0.45599999999999996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s v="L"/>
    <d v="2025-09-22T00:00:00"/>
    <s v="10"/>
    <x v="14"/>
    <s v="Mon"/>
    <d v="2025-09-22T10:22:08"/>
    <x v="1000"/>
    <s v="2025-09-22"/>
    <x v="18"/>
    <s v="Mon"/>
    <n v="-0.30000000000000004"/>
    <n v="-0.60000000000000009"/>
    <n v="-0.89999999999999991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s v="L"/>
    <d v="2025-09-22T00:00:00"/>
    <s v="10"/>
    <x v="16"/>
    <s v="Mon"/>
    <d v="2025-09-22T10:22:08"/>
    <x v="1000"/>
    <s v="2025-09-22"/>
    <x v="18"/>
    <s v="Mon"/>
    <n v="-0.30000000000000004"/>
    <n v="-0.60000000000000009"/>
    <n v="-0.89999999999999991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s v="L"/>
    <d v="2025-09-22T00:00:00"/>
    <s v="10"/>
    <x v="17"/>
    <s v="Mon"/>
    <d v="2025-09-22T10:22:18"/>
    <x v="1001"/>
    <s v="2025-09-22"/>
    <x v="18"/>
    <s v="Mon"/>
    <n v="-0.313"/>
    <n v="-0.626"/>
    <n v="-0.93899999999999995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s v="W"/>
    <d v="2025-09-22T00:00:00"/>
    <s v="10"/>
    <x v="0"/>
    <s v="Mon"/>
    <d v="2025-09-22T10:22:18"/>
    <x v="1001"/>
    <s v="2025-09-22"/>
    <x v="18"/>
    <s v="Mon"/>
    <n v="2.7000000000000003E-2"/>
    <n v="5.4000000000000006E-2"/>
    <n v="8.1000000000000003E-2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s v="W"/>
    <d v="2025-09-22T00:00:00"/>
    <s v="10"/>
    <x v="18"/>
    <s v="Mon"/>
    <d v="2025-09-22T10:22:18"/>
    <x v="1001"/>
    <s v="2025-09-22"/>
    <x v="18"/>
    <s v="Mon"/>
    <n v="0.15400000000000003"/>
    <n v="0.30800000000000005"/>
    <n v="0.46199999999999997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20"/>
    <s v="Mon"/>
    <d v="2025-09-22T10:22:18"/>
    <x v="1001"/>
    <s v="2025-09-22"/>
    <x v="18"/>
    <s v="Mon"/>
    <n v="0.15500000000000003"/>
    <n v="0.31000000000000005"/>
    <n v="0.46499999999999997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6"/>
    <s v="Mon"/>
    <d v="2025-09-22T10:22:19"/>
    <x v="1002"/>
    <s v="2025-09-22"/>
    <x v="18"/>
    <s v="Mon"/>
    <n v="0.15500000000000003"/>
    <n v="0.31000000000000005"/>
    <n v="0.46499999999999997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s v="L"/>
    <d v="2025-09-22T00:00:00"/>
    <s v="10"/>
    <x v="20"/>
    <s v="Mon"/>
    <d v="2025-09-22T10:25:08"/>
    <x v="1003"/>
    <s v="2025-09-22"/>
    <x v="18"/>
    <s v="Mon"/>
    <n v="-0.30299999999999999"/>
    <n v="-0.60599999999999998"/>
    <n v="-0.90899999999999992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s v="L"/>
    <d v="2025-09-22T00:00:00"/>
    <s v="10"/>
    <x v="2"/>
    <s v="Mon"/>
    <d v="2025-09-22T10:25:08"/>
    <x v="1003"/>
    <s v="2025-09-22"/>
    <x v="18"/>
    <s v="Mon"/>
    <n v="-0.255"/>
    <n v="-0.51"/>
    <n v="-0.7649999999999999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s v="L"/>
    <d v="2025-09-22T00:00:00"/>
    <s v="10"/>
    <x v="18"/>
    <s v="Mon"/>
    <d v="2025-09-22T10:25:08"/>
    <x v="1003"/>
    <s v="2025-09-22"/>
    <x v="18"/>
    <s v="Mon"/>
    <n v="-0.22700000000000001"/>
    <n v="-0.45400000000000001"/>
    <n v="-0.68099999999999994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s v="L"/>
    <d v="2025-09-22T00:00:00"/>
    <s v="10"/>
    <x v="1"/>
    <s v="Mon"/>
    <d v="2025-09-22T10:25:08"/>
    <x v="1003"/>
    <s v="2025-09-22"/>
    <x v="18"/>
    <s v="Mon"/>
    <n v="-0.30400000000000005"/>
    <n v="-0.6080000000000001"/>
    <n v="-0.91199999999999992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s v="L"/>
    <d v="2025-09-22T00:00:00"/>
    <s v="10"/>
    <x v="6"/>
    <s v="Mon"/>
    <d v="2025-09-22T10:25:09"/>
    <x v="1004"/>
    <s v="2025-09-22"/>
    <x v="18"/>
    <s v="Mon"/>
    <n v="-0.30400000000000005"/>
    <n v="-0.6080000000000001"/>
    <n v="-0.91199999999999992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s v="L"/>
    <d v="2025-09-22T00:00:00"/>
    <s v="10"/>
    <x v="10"/>
    <s v="Mon"/>
    <d v="2025-09-22T10:25:09"/>
    <x v="1004"/>
    <s v="2025-09-22"/>
    <x v="18"/>
    <s v="Mon"/>
    <n v="-0.30200000000000005"/>
    <n v="-0.60400000000000009"/>
    <n v="-0.90599999999999992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s v="L"/>
    <d v="2025-09-22T00:00:00"/>
    <s v="10"/>
    <x v="11"/>
    <s v="Mon"/>
    <d v="2025-09-22T10:25:09"/>
    <x v="1004"/>
    <s v="2025-09-22"/>
    <x v="18"/>
    <s v="Mon"/>
    <n v="-0.14899999999999999"/>
    <n v="-0.29799999999999999"/>
    <n v="-0.44700000000000001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s v="L"/>
    <d v="2025-09-22T00:00:00"/>
    <s v="10"/>
    <x v="0"/>
    <s v="Mon"/>
    <d v="2025-09-22T10:25:38"/>
    <x v="1005"/>
    <s v="2025-09-22"/>
    <x v="18"/>
    <s v="Mon"/>
    <n v="-0.35600000000000004"/>
    <n v="-0.71200000000000008"/>
    <n v="-1.0680000000000001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s v="L"/>
    <d v="2025-09-22T00:00:00"/>
    <s v="10"/>
    <x v="19"/>
    <s v="Mon"/>
    <d v="2025-09-22T10:25:38"/>
    <x v="1005"/>
    <s v="2025-09-22"/>
    <x v="18"/>
    <s v="Mon"/>
    <n v="-0.22200000000000003"/>
    <n v="-0.44400000000000006"/>
    <n v="-0.66600000000000004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s v="W"/>
    <d v="2025-09-22T00:00:00"/>
    <s v="10"/>
    <x v="9"/>
    <s v="Mon"/>
    <d v="2025-09-22T10:25:48"/>
    <x v="1006"/>
    <s v="2025-09-22"/>
    <x v="18"/>
    <s v="Mon"/>
    <n v="0.35000000000000003"/>
    <n v="0.70000000000000007"/>
    <n v="1.0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s v="W"/>
    <d v="2025-09-22T00:00:00"/>
    <s v="10"/>
    <x v="21"/>
    <s v="Mon"/>
    <d v="2025-09-22T10:29:58"/>
    <x v="1007"/>
    <s v="2025-09-22"/>
    <x v="18"/>
    <s v="Mon"/>
    <n v="0.46200000000000002"/>
    <n v="0.92400000000000004"/>
    <n v="1.3859999999999999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s v="W"/>
    <d v="2025-09-22T00:00:00"/>
    <s v="10"/>
    <x v="15"/>
    <s v="Mon"/>
    <d v="2025-09-22T10:32:18"/>
    <x v="1008"/>
    <s v="2025-09-22"/>
    <x v="18"/>
    <s v="Mon"/>
    <n v="0.315"/>
    <n v="0.63"/>
    <n v="0.9449999999999999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6"/>
    <s v="Mon"/>
    <d v="2025-09-22T10:32:18"/>
    <x v="1008"/>
    <s v="2025-09-22"/>
    <x v="18"/>
    <s v="Mon"/>
    <n v="8.5000000000000006E-2"/>
    <n v="0.17"/>
    <n v="0.255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4"/>
    <s v="Mon"/>
    <d v="2025-09-22T10:32:18"/>
    <x v="1008"/>
    <s v="2025-09-22"/>
    <x v="18"/>
    <s v="Mon"/>
    <n v="8.5000000000000006E-2"/>
    <n v="0.17"/>
    <n v="0.255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s v="W"/>
    <d v="2025-09-22T00:00:00"/>
    <s v="10"/>
    <x v="17"/>
    <s v="Mon"/>
    <d v="2025-09-22T10:32:58"/>
    <x v="1009"/>
    <s v="2025-09-22"/>
    <x v="18"/>
    <s v="Mon"/>
    <n v="0.22999999999999998"/>
    <n v="0.45999999999999996"/>
    <n v="0.69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s v="W"/>
    <d v="2025-09-22T00:00:00"/>
    <s v="10"/>
    <x v="20"/>
    <s v="Mon"/>
    <d v="2025-09-22T10:32:58"/>
    <x v="1009"/>
    <s v="2025-09-22"/>
    <x v="18"/>
    <s v="Mon"/>
    <n v="0.15200000000000002"/>
    <n v="0.30400000000000005"/>
    <n v="0.45599999999999996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s v="W"/>
    <d v="2025-09-22T00:00:00"/>
    <s v="10"/>
    <x v="19"/>
    <s v="Mon"/>
    <d v="2025-09-22T10:32:58"/>
    <x v="1009"/>
    <s v="2025-09-22"/>
    <x v="18"/>
    <s v="Mon"/>
    <n v="4.8000000000000001E-2"/>
    <n v="9.6000000000000002E-2"/>
    <n v="0.14399999999999999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s v="W"/>
    <d v="2025-09-22T00:00:00"/>
    <s v="10"/>
    <x v="1"/>
    <s v="Mon"/>
    <d v="2025-09-22T10:32:58"/>
    <x v="1009"/>
    <s v="2025-09-22"/>
    <x v="18"/>
    <s v="Mon"/>
    <n v="7.9000000000000015E-2"/>
    <n v="0.15800000000000003"/>
    <n v="0.23699999999999999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s v="W"/>
    <d v="2025-09-22T00:00:00"/>
    <s v="10"/>
    <x v="2"/>
    <s v="Mon"/>
    <d v="2025-09-22T10:32:59"/>
    <x v="1010"/>
    <s v="2025-09-22"/>
    <x v="18"/>
    <s v="Mon"/>
    <n v="7.8000000000000014E-2"/>
    <n v="0.15600000000000003"/>
    <n v="0.23399999999999999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s v="W"/>
    <d v="2025-09-22T00:00:00"/>
    <s v="10"/>
    <x v="6"/>
    <s v="Mon"/>
    <d v="2025-09-22T10:32:59"/>
    <x v="1010"/>
    <s v="2025-09-22"/>
    <x v="18"/>
    <s v="Mon"/>
    <n v="0.15400000000000003"/>
    <n v="0.30800000000000005"/>
    <n v="0.46199999999999997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s v="W"/>
    <d v="2025-09-22T00:00:00"/>
    <s v="10"/>
    <x v="18"/>
    <s v="Mon"/>
    <d v="2025-09-22T10:32:59"/>
    <x v="1010"/>
    <s v="2025-09-22"/>
    <x v="18"/>
    <s v="Mon"/>
    <n v="0.15300000000000002"/>
    <n v="0.30600000000000005"/>
    <n v="0.45899999999999996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s v="W"/>
    <d v="2025-09-22T00:00:00"/>
    <s v="10"/>
    <x v="0"/>
    <s v="Mon"/>
    <d v="2025-09-22T10:32:59"/>
    <x v="1010"/>
    <s v="2025-09-22"/>
    <x v="18"/>
    <s v="Mon"/>
    <n v="7.7000000000000013E-2"/>
    <n v="0.15400000000000003"/>
    <n v="0.23099999999999998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s v="W"/>
    <d v="2025-09-22T00:00:00"/>
    <s v="10"/>
    <x v="11"/>
    <s v="Mon"/>
    <d v="2025-09-22T10:33:18"/>
    <x v="1011"/>
    <s v="2025-09-22"/>
    <x v="18"/>
    <s v="Mon"/>
    <n v="0.15900000000000003"/>
    <n v="0.31800000000000006"/>
    <n v="0.47699999999999998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s v="W"/>
    <d v="2025-09-22T00:00:00"/>
    <s v="10"/>
    <x v="10"/>
    <s v="Mon"/>
    <d v="2025-09-22T10:33:18"/>
    <x v="1011"/>
    <s v="2025-09-22"/>
    <x v="18"/>
    <s v="Mon"/>
    <n v="0.16000000000000003"/>
    <n v="0.32000000000000006"/>
    <n v="0.48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s v="W"/>
    <d v="2025-09-22T00:00:00"/>
    <s v="10"/>
    <x v="12"/>
    <s v="Mon"/>
    <d v="2025-09-22T10:33:18"/>
    <x v="1011"/>
    <s v="2025-09-22"/>
    <x v="18"/>
    <s v="Mon"/>
    <n v="0.35600000000000004"/>
    <n v="0.71200000000000008"/>
    <n v="1.0680000000000001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s v="W"/>
    <d v="2025-09-22T00:00:00"/>
    <s v="10"/>
    <x v="10"/>
    <s v="Mon"/>
    <d v="2025-09-22T10:39:58"/>
    <x v="1012"/>
    <s v="2025-09-22"/>
    <x v="18"/>
    <s v="Mon"/>
    <n v="0.15000000000000002"/>
    <n v="0.30000000000000004"/>
    <n v="0.44999999999999996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s v="W"/>
    <d v="2025-09-22T00:00:00"/>
    <s v="10"/>
    <x v="20"/>
    <s v="Mon"/>
    <d v="2025-09-22T10:39:58"/>
    <x v="1012"/>
    <s v="2025-09-22"/>
    <x v="18"/>
    <s v="Mon"/>
    <n v="0.15300000000000002"/>
    <n v="0.30600000000000005"/>
    <n v="0.45899999999999996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s v="W"/>
    <d v="2025-09-22T00:00:00"/>
    <s v="10"/>
    <x v="17"/>
    <s v="Mon"/>
    <d v="2025-09-22T10:39:58"/>
    <x v="1012"/>
    <s v="2025-09-22"/>
    <x v="18"/>
    <s v="Mon"/>
    <n v="0.219"/>
    <n v="0.438"/>
    <n v="0.65699999999999992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s v="L"/>
    <d v="2025-09-22T00:00:00"/>
    <s v="10"/>
    <x v="11"/>
    <s v="Mon"/>
    <d v="2025-09-22T10:39:58"/>
    <x v="1012"/>
    <s v="2025-09-22"/>
    <x v="18"/>
    <s v="Mon"/>
    <n v="-0.16300000000000001"/>
    <n v="-0.32600000000000001"/>
    <n v="-0.4889999999999999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s v="W"/>
    <d v="2025-09-22T00:00:00"/>
    <s v="10"/>
    <x v="6"/>
    <s v="Mon"/>
    <d v="2025-09-22T10:39:59"/>
    <x v="1013"/>
    <s v="2025-09-22"/>
    <x v="18"/>
    <s v="Mon"/>
    <n v="0.14099999999999999"/>
    <n v="0.28199999999999997"/>
    <n v="0.42299999999999999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s v="L"/>
    <d v="2025-09-22T00:00:00"/>
    <s v="10"/>
    <x v="18"/>
    <s v="Mon"/>
    <d v="2025-09-22T10:39:59"/>
    <x v="1013"/>
    <s v="2025-09-22"/>
    <x v="18"/>
    <s v="Mon"/>
    <n v="-0.22200000000000003"/>
    <n v="-0.44400000000000006"/>
    <n v="-0.66600000000000004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s v="W"/>
    <d v="2025-09-22T00:00:00"/>
    <s v="10"/>
    <x v="0"/>
    <s v="Mon"/>
    <d v="2025-09-22T10:40:08"/>
    <x v="1014"/>
    <s v="2025-09-22"/>
    <x v="18"/>
    <s v="Mon"/>
    <n v="0.36800000000000005"/>
    <n v="0.7360000000000001"/>
    <n v="1.1040000000000001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s v="W"/>
    <d v="2025-09-22T00:00:00"/>
    <s v="10"/>
    <x v="1"/>
    <s v="Mon"/>
    <d v="2025-09-22T10:40:08"/>
    <x v="1014"/>
    <s v="2025-09-22"/>
    <x v="18"/>
    <s v="Mon"/>
    <n v="0.36800000000000005"/>
    <n v="0.7360000000000001"/>
    <n v="1.1040000000000001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s v="W"/>
    <d v="2025-09-22T00:00:00"/>
    <s v="10"/>
    <x v="2"/>
    <s v="Mon"/>
    <d v="2025-09-22T10:40:08"/>
    <x v="1014"/>
    <s v="2025-09-22"/>
    <x v="18"/>
    <s v="Mon"/>
    <n v="0.36600000000000005"/>
    <n v="0.7320000000000001"/>
    <n v="1.0980000000000001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s v="W"/>
    <d v="2025-09-22T00:00:00"/>
    <s v="10"/>
    <x v="19"/>
    <s v="Mon"/>
    <d v="2025-09-22T10:41:18"/>
    <x v="1015"/>
    <s v="2025-09-22"/>
    <x v="18"/>
    <s v="Mon"/>
    <n v="0.33"/>
    <n v="0.66"/>
    <n v="0.98999999999999988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s v="W"/>
    <d v="2025-09-22T00:00:00"/>
    <s v="10"/>
    <x v="18"/>
    <s v="Mon"/>
    <d v="2025-09-22T10:47:28"/>
    <x v="1016"/>
    <s v="2025-09-22"/>
    <x v="18"/>
    <s v="Mon"/>
    <n v="0.15300000000000002"/>
    <n v="0.30600000000000005"/>
    <n v="0.45899999999999996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s v="W"/>
    <d v="2025-09-22T00:00:00"/>
    <s v="10"/>
    <x v="22"/>
    <s v="Mon"/>
    <d v="2025-09-22T10:56:58"/>
    <x v="1017"/>
    <s v="2025-09-22"/>
    <x v="18"/>
    <s v="Mon"/>
    <n v="0.60599999999999998"/>
    <n v="1.212"/>
    <n v="1.8179999999999998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s v="W"/>
    <d v="2025-09-22T00:00:00"/>
    <s v="11"/>
    <x v="23"/>
    <s v="Mon"/>
    <d v="2025-09-22T11:01:58"/>
    <x v="1018"/>
    <s v="2025-09-22"/>
    <x v="19"/>
    <s v="Mon"/>
    <n v="0.34600000000000003"/>
    <n v="0.69200000000000006"/>
    <n v="1.038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s v="W"/>
    <d v="2025-09-22T00:00:00"/>
    <s v="11"/>
    <x v="24"/>
    <s v="Mon"/>
    <d v="2025-09-22T11:01:58"/>
    <x v="1018"/>
    <s v="2025-09-22"/>
    <x v="19"/>
    <s v="Mon"/>
    <n v="0.34600000000000003"/>
    <n v="0.69200000000000006"/>
    <n v="1.038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s v="W"/>
    <d v="2025-09-22T00:00:00"/>
    <s v="11"/>
    <x v="14"/>
    <s v="Mon"/>
    <d v="2025-09-22T11:07:18"/>
    <x v="1019"/>
    <s v="2025-09-22"/>
    <x v="19"/>
    <s v="Mon"/>
    <n v="0.20699999999999999"/>
    <n v="0.41399999999999998"/>
    <n v="0.62099999999999989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s v="W"/>
    <d v="2025-09-22T00:00:00"/>
    <s v="11"/>
    <x v="16"/>
    <s v="Mon"/>
    <d v="2025-09-22T11:07:18"/>
    <x v="1019"/>
    <s v="2025-09-22"/>
    <x v="19"/>
    <s v="Mon"/>
    <n v="0.20499999999999999"/>
    <n v="0.41"/>
    <n v="0.61499999999999988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s v="W"/>
    <d v="2025-09-22T00:00:00"/>
    <s v="11"/>
    <x v="14"/>
    <s v="Mon"/>
    <d v="2025-09-22T11:09:48"/>
    <x v="1020"/>
    <s v="2025-09-22"/>
    <x v="19"/>
    <s v="Mon"/>
    <n v="5.3000000000000005E-2"/>
    <n v="0.10600000000000001"/>
    <n v="0.159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s v="W"/>
    <d v="2025-09-22T00:00:00"/>
    <s v="11"/>
    <x v="15"/>
    <s v="Mon"/>
    <d v="2025-09-22T11:09:48"/>
    <x v="1020"/>
    <s v="2025-09-22"/>
    <x v="19"/>
    <s v="Mon"/>
    <n v="0.315"/>
    <n v="0.63"/>
    <n v="0.9449999999999999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s v="W"/>
    <d v="2025-09-22T00:00:00"/>
    <s v="11"/>
    <x v="16"/>
    <s v="Mon"/>
    <d v="2025-09-22T11:09:48"/>
    <x v="1020"/>
    <s v="2025-09-22"/>
    <x v="19"/>
    <s v="Mon"/>
    <n v="0.06"/>
    <n v="0.12"/>
    <n v="0.18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s v="W"/>
    <d v="2025-09-22T00:00:00"/>
    <s v="11"/>
    <x v="17"/>
    <s v="Mon"/>
    <d v="2025-09-22T11:10:28"/>
    <x v="1021"/>
    <s v="2025-09-22"/>
    <x v="19"/>
    <s v="Mon"/>
    <n v="0.22599999999999998"/>
    <n v="0.45199999999999996"/>
    <n v="0.67799999999999994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s v="W"/>
    <d v="2025-09-22T00:00:00"/>
    <s v="11"/>
    <x v="19"/>
    <s v="Mon"/>
    <d v="2025-09-22T11:10:28"/>
    <x v="1021"/>
    <s v="2025-09-22"/>
    <x v="19"/>
    <s v="Mon"/>
    <n v="0.30200000000000005"/>
    <n v="0.60400000000000009"/>
    <n v="0.9059999999999999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s v="W"/>
    <d v="2025-09-22T00:00:00"/>
    <s v="11"/>
    <x v="12"/>
    <s v="Mon"/>
    <d v="2025-09-22T11:10:28"/>
    <x v="1021"/>
    <s v="2025-09-22"/>
    <x v="19"/>
    <s v="Mon"/>
    <n v="0.35000000000000003"/>
    <n v="0.70000000000000007"/>
    <n v="1.0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s v="W"/>
    <d v="2025-09-22T00:00:00"/>
    <s v="11"/>
    <x v="1"/>
    <s v="Mon"/>
    <d v="2025-09-22T11:10:28"/>
    <x v="1021"/>
    <s v="2025-09-22"/>
    <x v="19"/>
    <s v="Mon"/>
    <n v="1.6E-2"/>
    <n v="3.2000000000000001E-2"/>
    <n v="4.8000000000000001E-2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s v="W"/>
    <d v="2025-09-22T00:00:00"/>
    <s v="11"/>
    <x v="11"/>
    <s v="Mon"/>
    <d v="2025-09-22T11:10:29"/>
    <x v="1022"/>
    <s v="2025-09-22"/>
    <x v="19"/>
    <s v="Mon"/>
    <n v="1.6E-2"/>
    <n v="3.2000000000000001E-2"/>
    <n v="4.8000000000000001E-2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20"/>
    <s v="Mon"/>
    <d v="2025-09-22T11:10:29"/>
    <x v="1022"/>
    <s v="2025-09-22"/>
    <x v="19"/>
    <s v="Mon"/>
    <n v="1.4999999999999999E-2"/>
    <n v="0.03"/>
    <n v="4.4999999999999998E-2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6"/>
    <s v="Mon"/>
    <d v="2025-09-22T11:10:29"/>
    <x v="1022"/>
    <s v="2025-09-22"/>
    <x v="19"/>
    <s v="Mon"/>
    <n v="1.4999999999999999E-2"/>
    <n v="0.03"/>
    <n v="4.4999999999999998E-2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s v="W"/>
    <d v="2025-09-22T00:00:00"/>
    <s v="11"/>
    <x v="18"/>
    <s v="Mon"/>
    <d v="2025-09-22T11:10:29"/>
    <x v="1022"/>
    <s v="2025-09-22"/>
    <x v="19"/>
    <s v="Mon"/>
    <n v="0.16300000000000001"/>
    <n v="0.32600000000000001"/>
    <n v="0.4889999999999999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s v="W"/>
    <d v="2025-09-22T00:00:00"/>
    <s v="11"/>
    <x v="10"/>
    <s v="Mon"/>
    <d v="2025-09-22T11:10:30"/>
    <x v="1023"/>
    <s v="2025-09-22"/>
    <x v="19"/>
    <s v="Mon"/>
    <n v="7.000000000000001E-3"/>
    <n v="1.4000000000000002E-2"/>
    <n v="2.1000000000000001E-2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2"/>
    <s v="Mon"/>
    <d v="2025-09-22T11:10:30"/>
    <x v="1023"/>
    <s v="2025-09-22"/>
    <x v="19"/>
    <s v="Mon"/>
    <n v="5.000000000000001E-3"/>
    <n v="1.0000000000000002E-2"/>
    <n v="1.4999999999999999E-2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0"/>
    <s v="Mon"/>
    <d v="2025-09-22T11:10:30"/>
    <x v="1023"/>
    <s v="2025-09-22"/>
    <x v="19"/>
    <s v="Mon"/>
    <n v="5.000000000000001E-3"/>
    <n v="1.0000000000000002E-2"/>
    <n v="1.4999999999999999E-2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s v="W"/>
    <d v="2025-09-22T00:00:00"/>
    <s v="11"/>
    <x v="2"/>
    <s v="Mon"/>
    <d v="2025-09-22T11:13:38"/>
    <x v="1024"/>
    <s v="2025-09-22"/>
    <x v="19"/>
    <s v="Mon"/>
    <n v="1.2E-2"/>
    <n v="2.4E-2"/>
    <n v="3.5999999999999997E-2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s v="W"/>
    <d v="2025-09-22T00:00:00"/>
    <s v="11"/>
    <x v="10"/>
    <s v="Mon"/>
    <d v="2025-09-22T11:13:38"/>
    <x v="1024"/>
    <s v="2025-09-22"/>
    <x v="19"/>
    <s v="Mon"/>
    <n v="0.15300000000000002"/>
    <n v="0.30600000000000005"/>
    <n v="0.45899999999999996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s v="W"/>
    <d v="2025-09-22T00:00:00"/>
    <s v="11"/>
    <x v="0"/>
    <s v="Mon"/>
    <d v="2025-09-22T11:13:38"/>
    <x v="1024"/>
    <s v="2025-09-22"/>
    <x v="19"/>
    <s v="Mon"/>
    <n v="1.3000000000000001E-2"/>
    <n v="2.6000000000000002E-2"/>
    <n v="3.9E-2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s v="W"/>
    <d v="2025-09-22T00:00:00"/>
    <s v="11"/>
    <x v="9"/>
    <s v="Mon"/>
    <d v="2025-09-22T11:14:18"/>
    <x v="1025"/>
    <s v="2025-09-22"/>
    <x v="19"/>
    <s v="Mon"/>
    <n v="0.36200000000000004"/>
    <n v="0.72400000000000009"/>
    <n v="1.0860000000000001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s v="W"/>
    <d v="2025-09-22T00:00:00"/>
    <s v="11"/>
    <x v="22"/>
    <s v="Mon"/>
    <d v="2025-09-22T11:19:58"/>
    <x v="1026"/>
    <s v="2025-09-22"/>
    <x v="19"/>
    <s v="Mon"/>
    <n v="0.35099999999999998"/>
    <n v="0.70199999999999996"/>
    <n v="1.0529999999999999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s v="W"/>
    <d v="2025-09-22T00:00:00"/>
    <s v="11"/>
    <x v="21"/>
    <s v="Mon"/>
    <d v="2025-09-22T11:19:59"/>
    <x v="1027"/>
    <s v="2025-09-22"/>
    <x v="19"/>
    <s v="Mon"/>
    <n v="0.16300000000000001"/>
    <n v="0.32600000000000001"/>
    <n v="0.4889999999999999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6"/>
    <s v="Mon"/>
    <d v="2025-09-22T11:27:08"/>
    <x v="1028"/>
    <s v="2025-09-22"/>
    <x v="19"/>
    <s v="Mon"/>
    <n v="0.21200000000000002"/>
    <n v="0.42400000000000004"/>
    <n v="0.63600000000000001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4"/>
    <s v="Mon"/>
    <d v="2025-09-22T11:27:08"/>
    <x v="1028"/>
    <s v="2025-09-22"/>
    <x v="19"/>
    <s v="Mon"/>
    <n v="0.21200000000000002"/>
    <n v="0.42400000000000004"/>
    <n v="0.63600000000000001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s v="W"/>
    <d v="2025-09-22T00:00:00"/>
    <s v="11"/>
    <x v="20"/>
    <s v="Mon"/>
    <d v="2025-09-22T11:27:28"/>
    <x v="1029"/>
    <s v="2025-09-22"/>
    <x v="19"/>
    <s v="Mon"/>
    <n v="8.0000000000000002E-3"/>
    <n v="1.6E-2"/>
    <n v="2.4E-2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s v="W"/>
    <d v="2025-09-22T00:00:00"/>
    <s v="11"/>
    <x v="6"/>
    <s v="Mon"/>
    <d v="2025-09-22T11:27:28"/>
    <x v="1029"/>
    <s v="2025-09-22"/>
    <x v="19"/>
    <s v="Mon"/>
    <n v="8.0000000000000002E-3"/>
    <n v="1.6E-2"/>
    <n v="2.4E-2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s v="W"/>
    <d v="2025-09-22T00:00:00"/>
    <s v="11"/>
    <x v="17"/>
    <s v="Mon"/>
    <d v="2025-09-22T11:27:28"/>
    <x v="1029"/>
    <s v="2025-09-22"/>
    <x v="19"/>
    <s v="Mon"/>
    <n v="0.20600000000000002"/>
    <n v="0.41200000000000003"/>
    <n v="0.61799999999999999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s v="W"/>
    <d v="2025-09-22T00:00:00"/>
    <s v="11"/>
    <x v="18"/>
    <s v="Mon"/>
    <d v="2025-09-22T11:27:28"/>
    <x v="1029"/>
    <s v="2025-09-22"/>
    <x v="19"/>
    <s v="Mon"/>
    <n v="0.13600000000000001"/>
    <n v="0.27200000000000002"/>
    <n v="0.4080000000000000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s v="W"/>
    <d v="2025-09-22T00:00:00"/>
    <s v="11"/>
    <x v="1"/>
    <s v="Mon"/>
    <d v="2025-09-22T11:27:28"/>
    <x v="1029"/>
    <s v="2025-09-22"/>
    <x v="19"/>
    <s v="Mon"/>
    <n v="0.34400000000000003"/>
    <n v="0.68800000000000006"/>
    <n v="1.032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s v="W"/>
    <d v="2025-09-22T00:00:00"/>
    <s v="11"/>
    <x v="2"/>
    <s v="Mon"/>
    <d v="2025-09-22T11:28:48"/>
    <x v="1030"/>
    <s v="2025-09-22"/>
    <x v="19"/>
    <s v="Mon"/>
    <n v="0.03"/>
    <n v="0.06"/>
    <n v="0.09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s v="W"/>
    <d v="2025-09-22T00:00:00"/>
    <s v="11"/>
    <x v="0"/>
    <s v="Mon"/>
    <d v="2025-09-22T11:28:48"/>
    <x v="1030"/>
    <s v="2025-09-22"/>
    <x v="19"/>
    <s v="Mon"/>
    <n v="3.2000000000000001E-2"/>
    <n v="6.4000000000000001E-2"/>
    <n v="9.6000000000000002E-2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s v="W"/>
    <d v="2025-09-22T00:00:00"/>
    <s v="11"/>
    <x v="10"/>
    <s v="Mon"/>
    <d v="2025-09-22T11:38:07"/>
    <x v="1031"/>
    <s v="2025-09-22"/>
    <x v="19"/>
    <s v="Mon"/>
    <n v="0.15300000000000002"/>
    <n v="0.30600000000000005"/>
    <n v="0.45899999999999996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s v="W"/>
    <d v="2025-09-22T00:00:00"/>
    <s v="11"/>
    <x v="11"/>
    <s v="Mon"/>
    <d v="2025-09-22T11:38:08"/>
    <x v="1032"/>
    <s v="2025-09-22"/>
    <x v="19"/>
    <s v="Mon"/>
    <n v="0.15300000000000002"/>
    <n v="0.30600000000000005"/>
    <n v="0.45899999999999996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s v="W"/>
    <d v="2025-09-22T00:00:00"/>
    <s v="11"/>
    <x v="0"/>
    <s v="Mon"/>
    <d v="2025-09-22T11:38:47"/>
    <x v="1033"/>
    <s v="2025-09-22"/>
    <x v="19"/>
    <s v="Mon"/>
    <n v="0.31400000000000006"/>
    <n v="0.62800000000000011"/>
    <n v="0.94199999999999995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s v="W"/>
    <d v="2025-09-22T00:00:00"/>
    <s v="11"/>
    <x v="6"/>
    <s v="Mon"/>
    <d v="2025-09-22T11:39:07"/>
    <x v="1034"/>
    <s v="2025-09-22"/>
    <x v="19"/>
    <s v="Mon"/>
    <n v="0.14599999999999999"/>
    <n v="0.29199999999999998"/>
    <n v="0.438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s v="W"/>
    <d v="2025-09-22T00:00:00"/>
    <s v="11"/>
    <x v="2"/>
    <s v="Mon"/>
    <d v="2025-09-22T11:39:08"/>
    <x v="1035"/>
    <s v="2025-09-22"/>
    <x v="19"/>
    <s v="Mon"/>
    <n v="0.32100000000000001"/>
    <n v="0.64200000000000002"/>
    <n v="0.96299999999999997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s v="W"/>
    <d v="2025-09-22T00:00:00"/>
    <s v="11"/>
    <x v="20"/>
    <s v="Mon"/>
    <d v="2025-09-22T11:39:08"/>
    <x v="1035"/>
    <s v="2025-09-22"/>
    <x v="19"/>
    <s v="Mon"/>
    <n v="0.16600000000000001"/>
    <n v="0.33200000000000002"/>
    <n v="0.49799999999999994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s v="W"/>
    <d v="2025-09-22T00:00:00"/>
    <s v="11"/>
    <x v="21"/>
    <s v="Mon"/>
    <d v="2025-09-22T11:39:58"/>
    <x v="1036"/>
    <s v="2025-09-22"/>
    <x v="19"/>
    <s v="Mon"/>
    <n v="5.5000000000000007E-2"/>
    <n v="0.11000000000000001"/>
    <n v="0.16500000000000001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s v="W"/>
    <d v="2025-09-22T00:00:00"/>
    <s v="11"/>
    <x v="17"/>
    <s v="Mon"/>
    <d v="2025-09-22T11:47:38"/>
    <x v="1037"/>
    <s v="2025-09-22"/>
    <x v="19"/>
    <s v="Mon"/>
    <n v="0.22599999999999998"/>
    <n v="0.45199999999999996"/>
    <n v="0.67799999999999994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s v="L"/>
    <d v="2025-09-22T00:00:00"/>
    <s v="11"/>
    <x v="11"/>
    <s v="Mon"/>
    <d v="2025-09-22T11:47:38"/>
    <x v="1037"/>
    <s v="2025-09-22"/>
    <x v="19"/>
    <s v="Mon"/>
    <n v="-0.15400000000000003"/>
    <n v="-0.30800000000000005"/>
    <n v="-0.46199999999999997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s v="W"/>
    <d v="2025-09-22T00:00:00"/>
    <s v="11"/>
    <x v="18"/>
    <s v="Mon"/>
    <d v="2025-09-22T11:47:38"/>
    <x v="1037"/>
    <s v="2025-09-22"/>
    <x v="19"/>
    <s v="Mon"/>
    <n v="0.15000000000000002"/>
    <n v="0.30000000000000004"/>
    <n v="0.44999999999999996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s v="W"/>
    <d v="2025-09-22T00:00:00"/>
    <s v="11"/>
    <x v="6"/>
    <s v="Mon"/>
    <d v="2025-09-22T11:47:38"/>
    <x v="1037"/>
    <s v="2025-09-22"/>
    <x v="19"/>
    <s v="Mon"/>
    <n v="0.14799999999999999"/>
    <n v="0.29599999999999999"/>
    <n v="0.44400000000000001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s v="W"/>
    <d v="2025-09-22T00:00:00"/>
    <s v="11"/>
    <x v="2"/>
    <s v="Mon"/>
    <d v="2025-09-22T11:47:38"/>
    <x v="1037"/>
    <s v="2025-09-22"/>
    <x v="19"/>
    <s v="Mon"/>
    <n v="0.30499999999999999"/>
    <n v="0.61"/>
    <n v="0.91499999999999992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s v="W"/>
    <d v="2025-09-22T00:00:00"/>
    <s v="11"/>
    <x v="10"/>
    <s v="Mon"/>
    <d v="2025-09-22T11:47:39"/>
    <x v="1038"/>
    <s v="2025-09-22"/>
    <x v="19"/>
    <s v="Mon"/>
    <n v="0.14799999999999999"/>
    <n v="0.29599999999999999"/>
    <n v="0.44400000000000001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s v="W"/>
    <d v="2025-09-22T00:00:00"/>
    <s v="11"/>
    <x v="1"/>
    <s v="Mon"/>
    <d v="2025-09-22T11:47:39"/>
    <x v="1038"/>
    <s v="2025-09-22"/>
    <x v="19"/>
    <s v="Mon"/>
    <n v="0.35499999999999998"/>
    <n v="0.71"/>
    <n v="1.0649999999999999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0"/>
    <s v="Mon"/>
    <d v="2025-09-22T11:47:39"/>
    <x v="1038"/>
    <s v="2025-09-22"/>
    <x v="19"/>
    <s v="Mon"/>
    <n v="0.307"/>
    <n v="0.61399999999999999"/>
    <n v="0.92099999999999993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19"/>
    <s v="Mon"/>
    <d v="2025-09-22T11:47:39"/>
    <x v="1038"/>
    <s v="2025-09-22"/>
    <x v="19"/>
    <s v="Mon"/>
    <n v="0.307"/>
    <n v="0.61399999999999999"/>
    <n v="0.92099999999999993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s v="W"/>
    <d v="2025-09-22T00:00:00"/>
    <s v="11"/>
    <x v="20"/>
    <s v="Mon"/>
    <d v="2025-09-22T11:47:40"/>
    <x v="1039"/>
    <s v="2025-09-22"/>
    <x v="19"/>
    <s v="Mon"/>
    <n v="0.15200000000000002"/>
    <n v="0.30400000000000005"/>
    <n v="0.45599999999999996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s v="W"/>
    <d v="2025-09-22T00:00:00"/>
    <s v="11"/>
    <x v="12"/>
    <s v="Mon"/>
    <d v="2025-09-22T11:47:40"/>
    <x v="1039"/>
    <s v="2025-09-22"/>
    <x v="19"/>
    <s v="Mon"/>
    <n v="0.36499999999999999"/>
    <n v="0.73"/>
    <n v="1.09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s v="W"/>
    <d v="2025-09-22T00:00:00"/>
    <s v="11"/>
    <x v="16"/>
    <s v="Mon"/>
    <d v="2025-09-22T11:48:07"/>
    <x v="1040"/>
    <s v="2025-09-22"/>
    <x v="19"/>
    <s v="Mon"/>
    <n v="0.22400000000000003"/>
    <n v="0.44800000000000006"/>
    <n v="0.67200000000000004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s v="W"/>
    <d v="2025-09-22T00:00:00"/>
    <s v="11"/>
    <x v="14"/>
    <s v="Mon"/>
    <d v="2025-09-22T11:48:08"/>
    <x v="1041"/>
    <s v="2025-09-22"/>
    <x v="19"/>
    <s v="Mon"/>
    <n v="0.22599999999999998"/>
    <n v="0.45199999999999996"/>
    <n v="0.67799999999999994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s v="W"/>
    <d v="2025-09-22T00:00:00"/>
    <s v="11"/>
    <x v="15"/>
    <s v="Mon"/>
    <d v="2025-09-22T11:48:08"/>
    <x v="1041"/>
    <s v="2025-09-22"/>
    <x v="19"/>
    <s v="Mon"/>
    <n v="0.317"/>
    <n v="0.63400000000000001"/>
    <n v="0.95099999999999996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s v="W"/>
    <d v="2025-09-22T00:00:00"/>
    <s v="11"/>
    <x v="9"/>
    <s v="Mon"/>
    <d v="2025-09-22T11:50:17"/>
    <x v="1042"/>
    <s v="2025-09-22"/>
    <x v="19"/>
    <s v="Mon"/>
    <n v="0.35800000000000004"/>
    <n v="0.71600000000000008"/>
    <n v="1.0740000000000001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s v="W"/>
    <d v="2025-09-22T00:00:00"/>
    <s v="12"/>
    <x v="8"/>
    <s v="Mon"/>
    <d v="2025-09-22T12:00:17"/>
    <x v="1043"/>
    <s v="2025-09-22"/>
    <x v="20"/>
    <s v="Mon"/>
    <n v="0.35000000000000003"/>
    <n v="0.70000000000000007"/>
    <n v="1.0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s v="W"/>
    <d v="2025-09-22T00:00:00"/>
    <s v="12"/>
    <x v="3"/>
    <s v="Mon"/>
    <d v="2025-09-22T12:02:49"/>
    <x v="1044"/>
    <s v="2025-09-22"/>
    <x v="20"/>
    <s v="Mon"/>
    <n v="0.45"/>
    <n v="0.9"/>
    <n v="1.3499999999999999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s v="W"/>
    <d v="2025-09-22T00:00:00"/>
    <s v="12"/>
    <x v="22"/>
    <s v="Mon"/>
    <d v="2025-09-22T12:04:17"/>
    <x v="1045"/>
    <s v="2025-09-22"/>
    <x v="20"/>
    <s v="Mon"/>
    <n v="0.63900000000000001"/>
    <n v="1.278"/>
    <n v="1.9169999999999998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s v="W"/>
    <d v="2025-09-22T00:00:00"/>
    <s v="12"/>
    <x v="21"/>
    <s v="Mon"/>
    <d v="2025-09-22T12:04:58"/>
    <x v="1046"/>
    <s v="2025-09-22"/>
    <x v="20"/>
    <s v="Mon"/>
    <n v="0.45500000000000002"/>
    <n v="0.91"/>
    <n v="1.36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s v="W"/>
    <d v="2025-09-22T00:00:00"/>
    <s v="12"/>
    <x v="14"/>
    <s v="Mon"/>
    <d v="2025-09-22T12:22:08"/>
    <x v="1047"/>
    <s v="2025-09-22"/>
    <x v="20"/>
    <s v="Mon"/>
    <n v="9.0000000000000011E-2"/>
    <n v="0.18000000000000002"/>
    <n v="0.27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s v="W"/>
    <d v="2025-09-22T00:00:00"/>
    <s v="12"/>
    <x v="16"/>
    <s v="Mon"/>
    <d v="2025-09-22T12:22:17"/>
    <x v="1048"/>
    <s v="2025-09-22"/>
    <x v="20"/>
    <s v="Mon"/>
    <n v="4.7E-2"/>
    <n v="9.4E-2"/>
    <n v="0.14099999999999999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s v="L"/>
    <d v="2025-09-22T00:00:00"/>
    <s v="12"/>
    <x v="15"/>
    <s v="Mon"/>
    <d v="2025-09-22T12:24:37"/>
    <x v="1049"/>
    <s v="2025-09-22"/>
    <x v="20"/>
    <s v="Mon"/>
    <n v="-0.30000000000000004"/>
    <n v="-0.60000000000000009"/>
    <n v="-0.89999999999999991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s v="W"/>
    <d v="2025-09-22T00:00:00"/>
    <s v="12"/>
    <x v="16"/>
    <s v="Mon"/>
    <d v="2025-09-22T12:24:38"/>
    <x v="1050"/>
    <s v="2025-09-22"/>
    <x v="20"/>
    <s v="Mon"/>
    <n v="6.8000000000000005E-2"/>
    <n v="0.13600000000000001"/>
    <n v="0.20400000000000001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s v="W"/>
    <d v="2025-09-22T00:00:00"/>
    <s v="12"/>
    <x v="14"/>
    <s v="Mon"/>
    <d v="2025-09-22T12:24:38"/>
    <x v="1050"/>
    <s v="2025-09-22"/>
    <x v="20"/>
    <s v="Mon"/>
    <n v="7.2999999999999995E-2"/>
    <n v="0.14599999999999999"/>
    <n v="0.219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s v="L"/>
    <d v="2025-09-22T00:00:00"/>
    <s v="12"/>
    <x v="17"/>
    <s v="Mon"/>
    <d v="2025-09-22T12:26:08"/>
    <x v="1051"/>
    <s v="2025-09-22"/>
    <x v="20"/>
    <s v="Mon"/>
    <n v="-0.30299999999999999"/>
    <n v="-0.60599999999999998"/>
    <n v="-0.90899999999999992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s v="W"/>
    <d v="2025-09-22T00:00:00"/>
    <s v="12"/>
    <x v="1"/>
    <s v="Mon"/>
    <d v="2025-09-22T12:26:08"/>
    <x v="1051"/>
    <s v="2025-09-22"/>
    <x v="20"/>
    <s v="Mon"/>
    <n v="1.0000000000000002E-2"/>
    <n v="2.0000000000000004E-2"/>
    <n v="0.0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20"/>
    <s v="Mon"/>
    <d v="2025-09-22T12:26:08"/>
    <x v="1051"/>
    <s v="2025-09-22"/>
    <x v="20"/>
    <s v="Mon"/>
    <n v="0.14899999999999999"/>
    <n v="0.29799999999999999"/>
    <n v="0.44700000000000001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s v="W"/>
    <d v="2025-09-22T00:00:00"/>
    <s v="12"/>
    <x v="18"/>
    <s v="Mon"/>
    <d v="2025-09-22T12:26:08"/>
    <x v="1051"/>
    <s v="2025-09-22"/>
    <x v="20"/>
    <s v="Mon"/>
    <n v="0.14899999999999999"/>
    <n v="0.29799999999999999"/>
    <n v="0.44700000000000001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s v="W"/>
    <d v="2025-09-22T00:00:00"/>
    <s v="12"/>
    <x v="2"/>
    <s v="Mon"/>
    <d v="2025-09-22T12:26:09"/>
    <x v="1052"/>
    <s v="2025-09-22"/>
    <x v="20"/>
    <s v="Mon"/>
    <n v="1.0000000000000002E-2"/>
    <n v="2.0000000000000004E-2"/>
    <n v="0.0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1"/>
    <s v="Mon"/>
    <d v="2025-09-22T12:26:09"/>
    <x v="1052"/>
    <s v="2025-09-22"/>
    <x v="20"/>
    <s v="Mon"/>
    <n v="0.14899999999999999"/>
    <n v="0.29799999999999999"/>
    <n v="0.44700000000000001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s v="L"/>
    <d v="2025-09-22T00:00:00"/>
    <s v="12"/>
    <x v="12"/>
    <s v="Mon"/>
    <d v="2025-09-22T12:26:09"/>
    <x v="1052"/>
    <s v="2025-09-22"/>
    <x v="20"/>
    <s v="Mon"/>
    <n v="-0.30800000000000005"/>
    <n v="-0.6160000000000001"/>
    <n v="-0.9239999999999999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s v="L"/>
    <d v="2025-09-22T00:00:00"/>
    <s v="12"/>
    <x v="19"/>
    <s v="Mon"/>
    <d v="2025-09-22T12:26:09"/>
    <x v="1052"/>
    <s v="2025-09-22"/>
    <x v="20"/>
    <s v="Mon"/>
    <n v="-0.24300000000000002"/>
    <n v="-0.48600000000000004"/>
    <n v="-0.72899999999999998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0"/>
    <s v="Mon"/>
    <d v="2025-09-22T12:26:09"/>
    <x v="1052"/>
    <s v="2025-09-22"/>
    <x v="20"/>
    <s v="Mon"/>
    <n v="0.14899999999999999"/>
    <n v="0.29799999999999999"/>
    <n v="0.44700000000000001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s v="W"/>
    <d v="2025-09-22T00:00:00"/>
    <s v="12"/>
    <x v="6"/>
    <s v="Mon"/>
    <d v="2025-09-22T12:26:10"/>
    <x v="1053"/>
    <s v="2025-09-22"/>
    <x v="20"/>
    <s v="Mon"/>
    <n v="0.15700000000000003"/>
    <n v="0.31400000000000006"/>
    <n v="0.47099999999999997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s v="W"/>
    <d v="2025-09-22T00:00:00"/>
    <s v="12"/>
    <x v="0"/>
    <s v="Mon"/>
    <d v="2025-09-22T12:26:10"/>
    <x v="1053"/>
    <s v="2025-09-22"/>
    <x v="20"/>
    <s v="Mon"/>
    <n v="1.9000000000000003E-2"/>
    <n v="3.8000000000000006E-2"/>
    <n v="5.6999999999999995E-2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6"/>
    <s v="Mon"/>
    <d v="2025-09-22T12:28:27"/>
    <x v="1054"/>
    <s v="2025-09-22"/>
    <x v="20"/>
    <s v="Mon"/>
    <n v="-0.30099999999999999"/>
    <n v="-0.60199999999999998"/>
    <n v="-0.90299999999999991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4"/>
    <s v="Mon"/>
    <d v="2025-09-22T12:28:28"/>
    <x v="1055"/>
    <s v="2025-09-22"/>
    <x v="20"/>
    <s v="Mon"/>
    <n v="-0.30099999999999999"/>
    <n v="-0.60199999999999998"/>
    <n v="-0.90299999999999991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s v="L"/>
    <d v="2025-09-22T00:00:00"/>
    <s v="12"/>
    <x v="18"/>
    <s v="Mon"/>
    <d v="2025-09-22T12:29:27"/>
    <x v="1056"/>
    <s v="2025-09-22"/>
    <x v="20"/>
    <s v="Mon"/>
    <n v="-0.23199999999999998"/>
    <n v="-0.46399999999999997"/>
    <n v="-0.69599999999999995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20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6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10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s v="L"/>
    <d v="2025-09-22T00:00:00"/>
    <s v="12"/>
    <x v="11"/>
    <s v="Mon"/>
    <d v="2025-09-22T12:29:28"/>
    <x v="1057"/>
    <s v="2025-09-22"/>
    <x v="20"/>
    <s v="Mon"/>
    <n v="-0.15200000000000002"/>
    <n v="-0.30400000000000005"/>
    <n v="-0.45599999999999996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s v="L"/>
    <d v="2025-09-22T00:00:00"/>
    <s v="12"/>
    <x v="1"/>
    <s v="Mon"/>
    <d v="2025-09-22T12:30:27"/>
    <x v="1058"/>
    <s v="2025-09-22"/>
    <x v="20"/>
    <s v="Mon"/>
    <n v="-0.29900000000000004"/>
    <n v="-0.59800000000000009"/>
    <n v="-0.89700000000000002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s v="L"/>
    <d v="2025-09-22T00:00:00"/>
    <s v="12"/>
    <x v="2"/>
    <s v="Mon"/>
    <d v="2025-09-22T12:30:28"/>
    <x v="1059"/>
    <s v="2025-09-22"/>
    <x v="20"/>
    <s v="Mon"/>
    <n v="-0.25700000000000001"/>
    <n v="-0.51400000000000001"/>
    <n v="-0.77099999999999991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s v="L"/>
    <d v="2025-09-22T00:00:00"/>
    <s v="12"/>
    <x v="0"/>
    <s v="Mon"/>
    <d v="2025-09-22T12:30:28"/>
    <x v="1059"/>
    <s v="2025-09-22"/>
    <x v="20"/>
    <s v="Mon"/>
    <n v="-0.31800000000000006"/>
    <n v="-0.63600000000000012"/>
    <n v="-0.95399999999999996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s v="L"/>
    <d v="2025-09-22T00:00:00"/>
    <s v="12"/>
    <x v="8"/>
    <s v="Mon"/>
    <d v="2025-09-22T12:30:37"/>
    <x v="1060"/>
    <s v="2025-09-22"/>
    <x v="20"/>
    <s v="Mon"/>
    <n v="-0.30000000000000004"/>
    <n v="-0.60000000000000009"/>
    <n v="-0.89999999999999991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s v="L"/>
    <d v="2025-09-22T00:00:00"/>
    <s v="12"/>
    <x v="9"/>
    <s v="Mon"/>
    <d v="2025-09-22T12:30:38"/>
    <x v="1061"/>
    <s v="2025-09-22"/>
    <x v="20"/>
    <s v="Mon"/>
    <n v="-0.28799999999999998"/>
    <n v="-0.57599999999999996"/>
    <n v="-0.86399999999999999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s v="L"/>
    <d v="2025-09-22T00:00:00"/>
    <s v="12"/>
    <x v="22"/>
    <s v="Mon"/>
    <d v="2025-09-22T12:31:07"/>
    <x v="1062"/>
    <s v="2025-09-22"/>
    <x v="20"/>
    <s v="Mon"/>
    <n v="-0.33900000000000002"/>
    <n v="-0.67800000000000005"/>
    <n v="-1.0169999999999999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s v="L"/>
    <d v="2025-09-22T00:00:00"/>
    <s v="12"/>
    <x v="15"/>
    <s v="Mon"/>
    <d v="2025-09-22T12:33:07"/>
    <x v="1063"/>
    <s v="2025-09-22"/>
    <x v="20"/>
    <s v="Mon"/>
    <n v="-0.29700000000000004"/>
    <n v="-0.59400000000000008"/>
    <n v="-0.89100000000000001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s v="W"/>
    <d v="2025-09-22T00:00:00"/>
    <s v="12"/>
    <x v="14"/>
    <s v="Mon"/>
    <d v="2025-09-22T12:33:08"/>
    <x v="1064"/>
    <s v="2025-09-22"/>
    <x v="20"/>
    <s v="Mon"/>
    <n v="9.2000000000000012E-2"/>
    <n v="0.18400000000000002"/>
    <n v="0.27600000000000002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s v="L"/>
    <d v="2025-09-22T00:00:00"/>
    <s v="12"/>
    <x v="3"/>
    <s v="Mon"/>
    <d v="2025-09-22T12:33:58"/>
    <x v="1065"/>
    <s v="2025-09-22"/>
    <x v="20"/>
    <s v="Mon"/>
    <n v="-0.30000000000000004"/>
    <n v="-0.60000000000000009"/>
    <n v="-0.89999999999999991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s v="L"/>
    <d v="2025-09-22T00:00:00"/>
    <s v="12"/>
    <x v="21"/>
    <s v="Mon"/>
    <d v="2025-09-22T12:33:58"/>
    <x v="1065"/>
    <s v="2025-09-22"/>
    <x v="20"/>
    <s v="Mon"/>
    <n v="-0.30000000000000004"/>
    <n v="-0.60000000000000009"/>
    <n v="-0.89999999999999991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s v="L"/>
    <d v="2025-09-22T00:00:00"/>
    <s v="12"/>
    <x v="14"/>
    <s v="Mon"/>
    <d v="2025-09-22T12:36:57"/>
    <x v="1066"/>
    <s v="2025-09-22"/>
    <x v="20"/>
    <s v="Mon"/>
    <n v="-0.30400000000000005"/>
    <n v="-0.6080000000000001"/>
    <n v="-0.91199999999999992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s v="L"/>
    <d v="2025-09-22T00:00:00"/>
    <s v="12"/>
    <x v="2"/>
    <s v="Mon"/>
    <d v="2025-09-22T12:40:07"/>
    <x v="1067"/>
    <s v="2025-09-22"/>
    <x v="20"/>
    <s v="Mon"/>
    <n v="-0.252"/>
    <n v="-0.504"/>
    <n v="-0.75600000000000001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s v="L"/>
    <d v="2025-09-22T00:00:00"/>
    <s v="12"/>
    <x v="10"/>
    <s v="Mon"/>
    <d v="2025-09-22T12:40:08"/>
    <x v="1068"/>
    <s v="2025-09-22"/>
    <x v="20"/>
    <s v="Mon"/>
    <n v="-0.30099999999999999"/>
    <n v="-0.60199999999999998"/>
    <n v="-0.90299999999999991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s v="L"/>
    <d v="2025-09-22T00:00:00"/>
    <s v="12"/>
    <x v="1"/>
    <s v="Mon"/>
    <d v="2025-09-22T12:40:08"/>
    <x v="1068"/>
    <s v="2025-09-22"/>
    <x v="20"/>
    <s v="Mon"/>
    <n v="-0.30099999999999999"/>
    <n v="-0.60199999999999998"/>
    <n v="-0.90299999999999991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s v="L"/>
    <d v="2025-09-22T00:00:00"/>
    <s v="12"/>
    <x v="17"/>
    <s v="Mon"/>
    <d v="2025-09-22T12:40:08"/>
    <x v="1068"/>
    <s v="2025-09-22"/>
    <x v="20"/>
    <s v="Mon"/>
    <n v="-0.30200000000000005"/>
    <n v="-0.60400000000000009"/>
    <n v="-0.90599999999999992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s v="L"/>
    <d v="2025-09-22T00:00:00"/>
    <s v="12"/>
    <x v="20"/>
    <s v="Mon"/>
    <d v="2025-09-22T12:40:08"/>
    <x v="1068"/>
    <s v="2025-09-22"/>
    <x v="20"/>
    <s v="Mon"/>
    <n v="-0.307"/>
    <n v="-0.61399999999999999"/>
    <n v="-0.9209999999999999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s v="L"/>
    <d v="2025-09-22T00:00:00"/>
    <s v="12"/>
    <x v="12"/>
    <s v="Mon"/>
    <d v="2025-09-22T12:40:09"/>
    <x v="1069"/>
    <s v="2025-09-22"/>
    <x v="20"/>
    <s v="Mon"/>
    <n v="-0.30600000000000005"/>
    <n v="-0.6120000000000001"/>
    <n v="-0.9179999999999999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s v="L"/>
    <d v="2025-09-22T00:00:00"/>
    <s v="12"/>
    <x v="6"/>
    <s v="Mon"/>
    <d v="2025-09-22T12:40:09"/>
    <x v="1069"/>
    <s v="2025-09-22"/>
    <x v="20"/>
    <s v="Mon"/>
    <n v="-0.32000000000000006"/>
    <n v="-0.64000000000000012"/>
    <n v="-0.96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s v="L"/>
    <d v="2025-09-22T00:00:00"/>
    <s v="12"/>
    <x v="11"/>
    <s v="Mon"/>
    <d v="2025-09-22T12:40:09"/>
    <x v="1069"/>
    <s v="2025-09-22"/>
    <x v="20"/>
    <s v="Mon"/>
    <n v="-0.17300000000000001"/>
    <n v="-0.34600000000000003"/>
    <n v="-0.51900000000000002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s v="L"/>
    <d v="2025-09-22T00:00:00"/>
    <s v="12"/>
    <x v="18"/>
    <s v="Mon"/>
    <d v="2025-09-22T12:40:09"/>
    <x v="1069"/>
    <s v="2025-09-22"/>
    <x v="20"/>
    <s v="Mon"/>
    <n v="-0.251"/>
    <n v="-0.502"/>
    <n v="-0.75299999999999989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s v="L"/>
    <d v="2025-09-22T00:00:00"/>
    <s v="12"/>
    <x v="19"/>
    <s v="Mon"/>
    <d v="2025-09-22T12:40:10"/>
    <x v="1070"/>
    <s v="2025-09-22"/>
    <x v="20"/>
    <s v="Mon"/>
    <n v="-0.251"/>
    <n v="-0.502"/>
    <n v="-0.75299999999999989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s v="L"/>
    <d v="2025-09-22T00:00:00"/>
    <s v="12"/>
    <x v="0"/>
    <s v="Mon"/>
    <d v="2025-09-22T12:40:10"/>
    <x v="1070"/>
    <s v="2025-09-22"/>
    <x v="20"/>
    <s v="Mon"/>
    <n v="-0.32200000000000006"/>
    <n v="-0.64400000000000013"/>
    <n v="-0.96599999999999997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s v="L"/>
    <d v="2025-09-22T00:00:00"/>
    <s v="12"/>
    <x v="16"/>
    <s v="Mon"/>
    <d v="2025-09-22T12:42:17"/>
    <x v="1071"/>
    <s v="2025-09-22"/>
    <x v="20"/>
    <s v="Mon"/>
    <n v="-0.313"/>
    <n v="-0.626"/>
    <n v="-0.93899999999999995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s v="W"/>
    <d v="2025-09-22T00:00:00"/>
    <s v="12"/>
    <x v="8"/>
    <s v="Mon"/>
    <d v="2025-09-22T12:45:37"/>
    <x v="1072"/>
    <s v="2025-09-22"/>
    <x v="20"/>
    <s v="Mon"/>
    <n v="0.11499999999999999"/>
    <n v="0.22999999999999998"/>
    <n v="0.34499999999999997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s v="W"/>
    <d v="2025-09-22T00:00:00"/>
    <s v="12"/>
    <x v="22"/>
    <s v="Mon"/>
    <d v="2025-09-22T12:45:38"/>
    <x v="1073"/>
    <s v="2025-09-22"/>
    <x v="20"/>
    <s v="Mon"/>
    <n v="7.9000000000000015E-2"/>
    <n v="0.15800000000000003"/>
    <n v="0.23699999999999999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s v="W"/>
    <d v="2025-09-22T00:00:00"/>
    <s v="12"/>
    <x v="24"/>
    <s v="Mon"/>
    <d v="2025-09-22T12:45:58"/>
    <x v="1074"/>
    <s v="2025-09-22"/>
    <x v="20"/>
    <s v="Mon"/>
    <n v="0.27799999999999997"/>
    <n v="0.55599999999999994"/>
    <n v="0.83399999999999996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s v="W"/>
    <d v="2025-09-22T00:00:00"/>
    <s v="12"/>
    <x v="23"/>
    <s v="Mon"/>
    <d v="2025-09-22T12:45:58"/>
    <x v="1074"/>
    <s v="2025-09-22"/>
    <x v="20"/>
    <s v="Mon"/>
    <n v="0.27200000000000002"/>
    <n v="0.54400000000000004"/>
    <n v="0.81600000000000006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21"/>
    <s v="Mon"/>
    <d v="2025-09-22T12:47:57"/>
    <x v="1075"/>
    <s v="2025-09-22"/>
    <x v="20"/>
    <s v="Mon"/>
    <n v="0.217"/>
    <n v="0.434"/>
    <n v="0.65099999999999991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3"/>
    <s v="Mon"/>
    <d v="2025-09-22T12:47:58"/>
    <x v="1076"/>
    <s v="2025-09-22"/>
    <x v="20"/>
    <s v="Mon"/>
    <n v="0.217"/>
    <n v="0.434"/>
    <n v="0.65099999999999991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s v="W"/>
    <d v="2025-09-22T00:00:00"/>
    <s v="12"/>
    <x v="16"/>
    <s v="Mon"/>
    <d v="2025-09-22T12:51:07"/>
    <x v="1077"/>
    <s v="2025-09-22"/>
    <x v="20"/>
    <s v="Mon"/>
    <n v="8.6000000000000007E-2"/>
    <n v="0.17200000000000001"/>
    <n v="0.25800000000000001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s v="L"/>
    <d v="2025-09-22T00:00:00"/>
    <s v="12"/>
    <x v="11"/>
    <s v="Mon"/>
    <d v="2025-09-22T12:55:17"/>
    <x v="1078"/>
    <s v="2025-09-22"/>
    <x v="20"/>
    <s v="Mon"/>
    <n v="-0.15300000000000002"/>
    <n v="-0.30600000000000005"/>
    <n v="-0.45899999999999996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s v="L"/>
    <d v="2025-09-22T00:00:00"/>
    <s v="12"/>
    <x v="2"/>
    <s v="Mon"/>
    <d v="2025-09-22T12:55:18"/>
    <x v="1079"/>
    <s v="2025-09-22"/>
    <x v="20"/>
    <s v="Mon"/>
    <n v="-0.27799999999999997"/>
    <n v="-0.55599999999999994"/>
    <n v="-0.83399999999999996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s v="L"/>
    <d v="2025-09-22T00:00:00"/>
    <s v="12"/>
    <x v="18"/>
    <s v="Mon"/>
    <d v="2025-09-22T12:55:18"/>
    <x v="1079"/>
    <s v="2025-09-22"/>
    <x v="20"/>
    <s v="Mon"/>
    <n v="-0.22599999999999998"/>
    <n v="-0.45199999999999996"/>
    <n v="-0.67799999999999994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s v="L"/>
    <d v="2025-09-22T00:00:00"/>
    <s v="12"/>
    <x v="19"/>
    <s v="Mon"/>
    <d v="2025-09-22T12:55:18"/>
    <x v="1079"/>
    <s v="2025-09-22"/>
    <x v="20"/>
    <s v="Mon"/>
    <n v="-0.22599999999999998"/>
    <n v="-0.45199999999999996"/>
    <n v="-0.67799999999999994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s v="L"/>
    <d v="2025-09-22T00:00:00"/>
    <s v="12"/>
    <x v="14"/>
    <s v="Mon"/>
    <d v="2025-09-22T12:57:07"/>
    <x v="1080"/>
    <s v="2025-09-22"/>
    <x v="20"/>
    <s v="Mon"/>
    <n v="-0.31600000000000006"/>
    <n v="-0.63200000000000012"/>
    <n v="-0.94799999999999995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s v="L"/>
    <d v="2025-09-22T00:00:00"/>
    <s v="12"/>
    <x v="1"/>
    <s v="Mon"/>
    <d v="2025-09-22T12:57:57"/>
    <x v="1081"/>
    <s v="2025-09-22"/>
    <x v="20"/>
    <s v="Mon"/>
    <n v="-0.30400000000000005"/>
    <n v="-0.6080000000000001"/>
    <n v="-0.91199999999999992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s v="L"/>
    <d v="2025-09-22T00:00:00"/>
    <s v="12"/>
    <x v="6"/>
    <s v="Mon"/>
    <d v="2025-09-22T12:57:58"/>
    <x v="1082"/>
    <s v="2025-09-22"/>
    <x v="20"/>
    <s v="Mon"/>
    <n v="-0.30400000000000005"/>
    <n v="-0.6080000000000001"/>
    <n v="-0.91199999999999992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s v="L"/>
    <d v="2025-09-22T00:00:00"/>
    <s v="12"/>
    <x v="0"/>
    <s v="Mon"/>
    <d v="2025-09-22T12:57:58"/>
    <x v="1082"/>
    <s v="2025-09-22"/>
    <x v="20"/>
    <s v="Mon"/>
    <n v="-0.29799999999999999"/>
    <n v="-0.59599999999999997"/>
    <n v="-0.89400000000000002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s v="L"/>
    <d v="2025-09-22T00:00:00"/>
    <s v="12"/>
    <x v="17"/>
    <s v="Mon"/>
    <d v="2025-09-22T12:57:58"/>
    <x v="1082"/>
    <s v="2025-09-22"/>
    <x v="20"/>
    <s v="Mon"/>
    <n v="-0.28300000000000003"/>
    <n v="-0.56600000000000006"/>
    <n v="-0.84899999999999998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s v="L"/>
    <d v="2025-09-22T00:00:00"/>
    <s v="12"/>
    <x v="16"/>
    <s v="Mon"/>
    <d v="2025-09-22T12:57:58"/>
    <x v="1082"/>
    <s v="2025-09-22"/>
    <x v="20"/>
    <s v="Mon"/>
    <n v="-0.28300000000000003"/>
    <n v="-0.56600000000000006"/>
    <n v="-0.84899999999999998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s v="L"/>
    <d v="2025-09-22T00:00:00"/>
    <s v="12"/>
    <x v="20"/>
    <s v="Mon"/>
    <d v="2025-09-22T12:57:58"/>
    <x v="1082"/>
    <s v="2025-09-22"/>
    <x v="20"/>
    <s v="Mon"/>
    <n v="-0.28300000000000003"/>
    <n v="-0.56600000000000006"/>
    <n v="-0.84899999999999998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s v="L"/>
    <d v="2025-09-22T00:00:00"/>
    <s v="12"/>
    <x v="10"/>
    <s v="Mon"/>
    <d v="2025-09-22T12:57:59"/>
    <x v="1083"/>
    <s v="2025-09-22"/>
    <x v="20"/>
    <s v="Mon"/>
    <n v="-0.27900000000000003"/>
    <n v="-0.55800000000000005"/>
    <n v="-0.83699999999999997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s v="L"/>
    <d v="2025-09-22T00:00:00"/>
    <s v="12"/>
    <x v="12"/>
    <s v="Mon"/>
    <d v="2025-09-22T12:57:59"/>
    <x v="1083"/>
    <s v="2025-09-22"/>
    <x v="20"/>
    <s v="Mon"/>
    <n v="-0.27700000000000002"/>
    <n v="-0.55400000000000005"/>
    <n v="-0.83099999999999996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s v="W"/>
    <d v="2025-09-22T00:00:00"/>
    <s v="12"/>
    <x v="9"/>
    <s v="Mon"/>
    <d v="2025-09-22T12:58:37"/>
    <x v="1084"/>
    <s v="2025-09-22"/>
    <x v="20"/>
    <s v="Mon"/>
    <n v="0.35000000000000003"/>
    <n v="0.70000000000000007"/>
    <n v="1.0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s v="W"/>
    <d v="2025-09-22T00:00:00"/>
    <s v="12"/>
    <x v="8"/>
    <s v="Mon"/>
    <d v="2025-09-22T12:58:38"/>
    <x v="1085"/>
    <s v="2025-09-22"/>
    <x v="20"/>
    <s v="Mon"/>
    <n v="0.34600000000000003"/>
    <n v="0.69200000000000006"/>
    <n v="1.038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s v="W"/>
    <d v="2025-09-22T00:00:00"/>
    <s v="12"/>
    <x v="4"/>
    <s v="Mon"/>
    <d v="2025-09-22T12:59:57"/>
    <x v="1086"/>
    <s v="2025-09-22"/>
    <x v="20"/>
    <s v="Mon"/>
    <n v="0.12"/>
    <n v="0.24"/>
    <n v="0.36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s v="W"/>
    <d v="2025-09-22T00:00:00"/>
    <s v="12"/>
    <x v="5"/>
    <s v="Mon"/>
    <d v="2025-09-22T12:59:57"/>
    <x v="1086"/>
    <s v="2025-09-22"/>
    <x v="20"/>
    <s v="Mon"/>
    <n v="0.12"/>
    <n v="0.24"/>
    <n v="0.36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s v="W"/>
    <d v="2025-09-22T00:00:00"/>
    <s v="13"/>
    <x v="22"/>
    <s v="Mon"/>
    <d v="2025-09-22T13:01:27"/>
    <x v="1087"/>
    <s v="2025-09-22"/>
    <x v="21"/>
    <s v="Mon"/>
    <n v="0.17500000000000002"/>
    <n v="0.35000000000000003"/>
    <n v="0.52500000000000002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s v="L"/>
    <d v="2025-09-22T00:00:00"/>
    <s v="13"/>
    <x v="14"/>
    <s v="Mon"/>
    <d v="2025-09-22T13:08:07"/>
    <x v="1088"/>
    <s v="2025-09-22"/>
    <x v="21"/>
    <s v="Mon"/>
    <n v="-0.30400000000000005"/>
    <n v="-0.6080000000000001"/>
    <n v="-0.91199999999999992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s v="W"/>
    <d v="2025-09-22T00:00:00"/>
    <s v="13"/>
    <x v="16"/>
    <s v="Mon"/>
    <d v="2025-09-22T13:11:17"/>
    <x v="1089"/>
    <s v="2025-09-22"/>
    <x v="21"/>
    <s v="Mon"/>
    <n v="0.25"/>
    <n v="0.5"/>
    <n v="0.75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s v="W"/>
    <d v="2025-09-22T00:00:00"/>
    <s v="13"/>
    <x v="14"/>
    <s v="Mon"/>
    <d v="2025-09-22T13:20:07"/>
    <x v="1090"/>
    <s v="2025-09-22"/>
    <x v="21"/>
    <s v="Mon"/>
    <n v="0.17600000000000002"/>
    <n v="0.35200000000000004"/>
    <n v="0.52800000000000002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s v="L"/>
    <d v="2025-09-22T00:00:00"/>
    <s v="13"/>
    <x v="15"/>
    <s v="Mon"/>
    <d v="2025-09-22T13:25:17"/>
    <x v="1091"/>
    <s v="2025-09-22"/>
    <x v="21"/>
    <s v="Mon"/>
    <n v="-0.31900000000000001"/>
    <n v="-0.63800000000000001"/>
    <n v="-0.95699999999999996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s v="L"/>
    <d v="2025-09-22T00:00:00"/>
    <s v="13"/>
    <x v="14"/>
    <s v="Mon"/>
    <d v="2025-09-22T13:25:47"/>
    <x v="1092"/>
    <s v="2025-09-22"/>
    <x v="21"/>
    <s v="Mon"/>
    <n v="-0.29900000000000004"/>
    <n v="-0.59800000000000009"/>
    <n v="-0.89700000000000002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s v="L"/>
    <d v="2025-09-22T00:00:00"/>
    <s v="13"/>
    <x v="16"/>
    <s v="Mon"/>
    <d v="2025-09-22T13:25:48"/>
    <x v="1093"/>
    <s v="2025-09-22"/>
    <x v="21"/>
    <s v="Mon"/>
    <n v="-0.32100000000000001"/>
    <n v="-0.64200000000000002"/>
    <n v="-0.96299999999999997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s v="W"/>
    <d v="2025-09-22T00:00:00"/>
    <s v="13"/>
    <x v="1"/>
    <s v="Mon"/>
    <d v="2025-09-22T13:26:37"/>
    <x v="1094"/>
    <s v="2025-09-22"/>
    <x v="21"/>
    <s v="Mon"/>
    <n v="9.7000000000000003E-2"/>
    <n v="0.19400000000000001"/>
    <n v="0.29099999999999998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s v="L"/>
    <d v="2025-09-22T00:00:00"/>
    <s v="13"/>
    <x v="17"/>
    <s v="Mon"/>
    <d v="2025-09-22T13:26:38"/>
    <x v="1095"/>
    <s v="2025-09-22"/>
    <x v="21"/>
    <s v="Mon"/>
    <n v="-0.307"/>
    <n v="-0.61399999999999999"/>
    <n v="-0.9209999999999999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s v="L"/>
    <d v="2025-09-22T00:00:00"/>
    <s v="13"/>
    <x v="12"/>
    <s v="Mon"/>
    <d v="2025-09-22T13:26:38"/>
    <x v="1095"/>
    <s v="2025-09-22"/>
    <x v="21"/>
    <s v="Mon"/>
    <n v="-0.307"/>
    <n v="-0.61399999999999999"/>
    <n v="-0.9209999999999999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s v="L"/>
    <d v="2025-09-22T00:00:00"/>
    <s v="13"/>
    <x v="19"/>
    <s v="Mon"/>
    <d v="2025-09-22T13:26:38"/>
    <x v="1095"/>
    <s v="2025-09-22"/>
    <x v="21"/>
    <s v="Mon"/>
    <n v="-0.24100000000000002"/>
    <n v="-0.48200000000000004"/>
    <n v="-0.72299999999999998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s v="L"/>
    <d v="2025-09-22T00:00:00"/>
    <s v="13"/>
    <x v="18"/>
    <s v="Mon"/>
    <d v="2025-09-22T13:26:38"/>
    <x v="1095"/>
    <s v="2025-09-22"/>
    <x v="21"/>
    <s v="Mon"/>
    <n v="-0.248"/>
    <n v="-0.496"/>
    <n v="-0.74399999999999999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s v="L"/>
    <d v="2025-09-22T00:00:00"/>
    <s v="13"/>
    <x v="11"/>
    <s v="Mon"/>
    <d v="2025-09-22T13:26:38"/>
    <x v="1095"/>
    <s v="2025-09-22"/>
    <x v="21"/>
    <s v="Mon"/>
    <n v="-0.16400000000000001"/>
    <n v="-0.32800000000000001"/>
    <n v="-0.49199999999999994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6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s v="L"/>
    <d v="2025-09-22T00:00:00"/>
    <s v="13"/>
    <x v="0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20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10"/>
    <s v="Mon"/>
    <d v="2025-09-22T13:26:39"/>
    <x v="1096"/>
    <s v="2025-09-22"/>
    <x v="21"/>
    <s v="Mon"/>
    <n v="-0.31400000000000006"/>
    <n v="-0.62800000000000011"/>
    <n v="-0.94199999999999995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s v="L"/>
    <d v="2025-09-22T00:00:00"/>
    <s v="13"/>
    <x v="2"/>
    <s v="Mon"/>
    <d v="2025-09-22T13:26:40"/>
    <x v="1097"/>
    <s v="2025-09-22"/>
    <x v="21"/>
    <s v="Mon"/>
    <n v="-0.27300000000000002"/>
    <n v="-0.54600000000000004"/>
    <n v="-0.81899999999999995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s v="W"/>
    <d v="2025-09-22T00:00:00"/>
    <s v="13"/>
    <x v="8"/>
    <s v="Mon"/>
    <d v="2025-09-22T13:29:07"/>
    <x v="1098"/>
    <s v="2025-09-22"/>
    <x v="21"/>
    <s v="Mon"/>
    <n v="0.14699999999999999"/>
    <n v="0.29399999999999998"/>
    <n v="0.441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s v="W"/>
    <d v="2025-09-22T00:00:00"/>
    <s v="13"/>
    <x v="9"/>
    <s v="Mon"/>
    <d v="2025-09-22T13:29:07"/>
    <x v="1098"/>
    <s v="2025-09-22"/>
    <x v="21"/>
    <s v="Mon"/>
    <n v="0.18200000000000002"/>
    <n v="0.36400000000000005"/>
    <n v="0.54600000000000004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s v="L"/>
    <d v="2025-09-22T00:00:00"/>
    <s v="13"/>
    <x v="24"/>
    <s v="Mon"/>
    <d v="2025-09-22T13:33:58"/>
    <x v="1099"/>
    <s v="2025-09-22"/>
    <x v="21"/>
    <s v="Mon"/>
    <n v="-0.30299999999999999"/>
    <n v="-0.60599999999999998"/>
    <n v="-0.90899999999999992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s v="L"/>
    <d v="2025-09-22T00:00:00"/>
    <s v="13"/>
    <x v="23"/>
    <s v="Mon"/>
    <d v="2025-09-22T13:33:58"/>
    <x v="1099"/>
    <s v="2025-09-22"/>
    <x v="21"/>
    <s v="Mon"/>
    <n v="-0.30000000000000004"/>
    <n v="-0.60000000000000009"/>
    <n v="-0.89999999999999991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s v="L"/>
    <d v="2025-09-22T00:00:00"/>
    <s v="13"/>
    <x v="3"/>
    <s v="Mon"/>
    <d v="2025-09-22T13:33:59"/>
    <x v="1100"/>
    <s v="2025-09-22"/>
    <x v="21"/>
    <s v="Mon"/>
    <n v="-0.313"/>
    <n v="-0.626"/>
    <n v="-0.93899999999999995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s v="L"/>
    <d v="2025-09-22T00:00:00"/>
    <s v="13"/>
    <x v="21"/>
    <s v="Mon"/>
    <d v="2025-09-22T13:34:00"/>
    <x v="1101"/>
    <s v="2025-09-22"/>
    <x v="21"/>
    <s v="Mon"/>
    <n v="-0.30299999999999999"/>
    <n v="-0.60599999999999998"/>
    <n v="-0.90899999999999992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s v="W"/>
    <d v="2025-09-22T00:00:00"/>
    <s v="13"/>
    <x v="22"/>
    <s v="Mon"/>
    <d v="2025-09-22T13:35:17"/>
    <x v="1102"/>
    <s v="2025-09-22"/>
    <x v="21"/>
    <s v="Mon"/>
    <n v="0.10800000000000001"/>
    <n v="0.21600000000000003"/>
    <n v="0.32400000000000001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s v="W"/>
    <d v="2025-09-22T00:00:00"/>
    <s v="13"/>
    <x v="4"/>
    <s v="Mon"/>
    <d v="2025-09-22T13:37:58"/>
    <x v="1103"/>
    <s v="2025-09-22"/>
    <x v="21"/>
    <s v="Mon"/>
    <n v="0.14699999999999999"/>
    <n v="0.29399999999999998"/>
    <n v="0.441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s v="W"/>
    <d v="2025-09-22T00:00:00"/>
    <s v="13"/>
    <x v="5"/>
    <s v="Mon"/>
    <d v="2025-09-22T13:37:58"/>
    <x v="1103"/>
    <s v="2025-09-22"/>
    <x v="21"/>
    <s v="Mon"/>
    <n v="0.14699999999999999"/>
    <n v="0.29399999999999998"/>
    <n v="0.441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s v="L"/>
    <d v="2025-09-22T00:00:00"/>
    <s v="13"/>
    <x v="14"/>
    <s v="Mon"/>
    <d v="2025-09-22T13:40:17"/>
    <x v="1104"/>
    <s v="2025-09-22"/>
    <x v="21"/>
    <s v="Mon"/>
    <n v="-0.30299999999999999"/>
    <n v="-0.60599999999999998"/>
    <n v="-0.90899999999999992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s v="L"/>
    <d v="2025-09-22T00:00:00"/>
    <s v="13"/>
    <x v="15"/>
    <s v="Mon"/>
    <d v="2025-09-22T13:40:17"/>
    <x v="1104"/>
    <s v="2025-09-22"/>
    <x v="21"/>
    <s v="Mon"/>
    <n v="-0.30099999999999999"/>
    <n v="-0.60199999999999998"/>
    <n v="-0.90299999999999991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s v="W"/>
    <d v="2025-09-22T00:00:00"/>
    <s v="13"/>
    <x v="16"/>
    <s v="Mon"/>
    <d v="2025-09-22T13:43:17"/>
    <x v="1105"/>
    <s v="2025-09-22"/>
    <x v="21"/>
    <s v="Mon"/>
    <n v="0.1"/>
    <n v="0.2"/>
    <n v="0.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s v="L"/>
    <d v="2025-09-22T00:00:00"/>
    <s v="13"/>
    <x v="15"/>
    <s v="Mon"/>
    <d v="2025-09-22T13:43:17"/>
    <x v="1105"/>
    <s v="2025-09-22"/>
    <x v="21"/>
    <s v="Mon"/>
    <n v="-0.30200000000000005"/>
    <n v="-0.60400000000000009"/>
    <n v="-0.90599999999999992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s v="W"/>
    <d v="2025-09-22T00:00:00"/>
    <s v="13"/>
    <x v="14"/>
    <s v="Mon"/>
    <d v="2025-09-22T13:43:18"/>
    <x v="1106"/>
    <s v="2025-09-22"/>
    <x v="21"/>
    <s v="Mon"/>
    <n v="0.10300000000000001"/>
    <n v="0.20600000000000002"/>
    <n v="0.309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s v="L"/>
    <d v="2025-09-22T00:00:00"/>
    <s v="13"/>
    <x v="17"/>
    <s v="Mon"/>
    <d v="2025-09-22T13:48:57"/>
    <x v="1107"/>
    <s v="2025-09-22"/>
    <x v="21"/>
    <s v="Mon"/>
    <n v="-0.311"/>
    <n v="-0.622"/>
    <n v="-0.93299999999999994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s v="W"/>
    <d v="2025-09-22T00:00:00"/>
    <s v="13"/>
    <x v="2"/>
    <s v="Mon"/>
    <d v="2025-09-22T13:48:57"/>
    <x v="1107"/>
    <s v="2025-09-22"/>
    <x v="21"/>
    <s v="Mon"/>
    <n v="4.1000000000000002E-2"/>
    <n v="8.2000000000000003E-2"/>
    <n v="0.12299999999999998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s v="W"/>
    <d v="2025-09-22T00:00:00"/>
    <s v="13"/>
    <x v="11"/>
    <s v="Mon"/>
    <d v="2025-09-22T13:48:58"/>
    <x v="1108"/>
    <s v="2025-09-22"/>
    <x v="21"/>
    <s v="Mon"/>
    <n v="0.15600000000000003"/>
    <n v="0.31200000000000006"/>
    <n v="0.46799999999999997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s v="W"/>
    <d v="2025-09-22T00:00:00"/>
    <s v="13"/>
    <x v="10"/>
    <s v="Mon"/>
    <d v="2025-09-22T13:48:58"/>
    <x v="1108"/>
    <s v="2025-09-22"/>
    <x v="21"/>
    <s v="Mon"/>
    <n v="0.15500000000000003"/>
    <n v="0.31000000000000005"/>
    <n v="0.46499999999999997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s v="W"/>
    <d v="2025-09-22T00:00:00"/>
    <s v="13"/>
    <x v="18"/>
    <s v="Mon"/>
    <d v="2025-09-22T13:48:58"/>
    <x v="1108"/>
    <s v="2025-09-22"/>
    <x v="21"/>
    <s v="Mon"/>
    <n v="0.15400000000000003"/>
    <n v="0.30800000000000005"/>
    <n v="0.46199999999999997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s v="W"/>
    <d v="2025-09-22T00:00:00"/>
    <s v="13"/>
    <x v="0"/>
    <s v="Mon"/>
    <d v="2025-09-22T13:48:58"/>
    <x v="1108"/>
    <s v="2025-09-22"/>
    <x v="21"/>
    <s v="Mon"/>
    <n v="4.3000000000000003E-2"/>
    <n v="8.6000000000000007E-2"/>
    <n v="0.129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s v="W"/>
    <d v="2025-09-22T00:00:00"/>
    <s v="13"/>
    <x v="20"/>
    <s v="Mon"/>
    <d v="2025-09-22T13:48:59"/>
    <x v="1109"/>
    <s v="2025-09-22"/>
    <x v="21"/>
    <s v="Mon"/>
    <n v="0.15400000000000003"/>
    <n v="0.30800000000000005"/>
    <n v="0.46199999999999997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s v="L"/>
    <d v="2025-09-22T00:00:00"/>
    <s v="13"/>
    <x v="12"/>
    <s v="Mon"/>
    <d v="2025-09-22T13:48:59"/>
    <x v="1109"/>
    <s v="2025-09-22"/>
    <x v="21"/>
    <s v="Mon"/>
    <n v="-0.29799999999999999"/>
    <n v="-0.59599999999999997"/>
    <n v="-0.89400000000000002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s v="W"/>
    <d v="2025-09-22T00:00:00"/>
    <s v="13"/>
    <x v="6"/>
    <s v="Mon"/>
    <d v="2025-09-22T13:48:59"/>
    <x v="1109"/>
    <s v="2025-09-22"/>
    <x v="21"/>
    <s v="Mon"/>
    <n v="0.16300000000000001"/>
    <n v="0.32600000000000001"/>
    <n v="0.4889999999999999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s v="L"/>
    <d v="2025-09-22T00:00:00"/>
    <s v="13"/>
    <x v="19"/>
    <s v="Mon"/>
    <d v="2025-09-22T13:48:59"/>
    <x v="1109"/>
    <s v="2025-09-22"/>
    <x v="21"/>
    <s v="Mon"/>
    <n v="-0.20600000000000002"/>
    <n v="-0.41200000000000003"/>
    <n v="-0.61799999999999999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s v="L"/>
    <d v="2025-09-22T00:00:00"/>
    <s v="13"/>
    <x v="16"/>
    <s v="Mon"/>
    <d v="2025-09-22T13:52:17"/>
    <x v="1110"/>
    <s v="2025-09-22"/>
    <x v="21"/>
    <s v="Mon"/>
    <n v="-0.29599999999999999"/>
    <n v="-0.59199999999999997"/>
    <n v="-0.88800000000000001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s v="L"/>
    <d v="2025-09-22T00:00:00"/>
    <s v="13"/>
    <x v="14"/>
    <s v="Mon"/>
    <d v="2025-09-22T13:52:17"/>
    <x v="1110"/>
    <s v="2025-09-22"/>
    <x v="21"/>
    <s v="Mon"/>
    <n v="-0.28999999999999998"/>
    <n v="-0.57999999999999996"/>
    <n v="-0.87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20"/>
    <s v="Mon"/>
    <d v="2025-09-22T13:55:47"/>
    <x v="1111"/>
    <s v="2025-09-22"/>
    <x v="21"/>
    <s v="Mon"/>
    <n v="-0.30200000000000005"/>
    <n v="-0.60400000000000009"/>
    <n v="-0.90599999999999992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6"/>
    <s v="Mon"/>
    <d v="2025-09-22T13:55:47"/>
    <x v="1111"/>
    <s v="2025-09-22"/>
    <x v="21"/>
    <s v="Mon"/>
    <n v="-0.30200000000000005"/>
    <n v="-0.60400000000000009"/>
    <n v="-0.90599999999999992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s v="L"/>
    <d v="2025-09-22T00:00:00"/>
    <s v="13"/>
    <x v="11"/>
    <s v="Mon"/>
    <d v="2025-09-22T13:55:48"/>
    <x v="1112"/>
    <s v="2025-09-22"/>
    <x v="21"/>
    <s v="Mon"/>
    <n v="-0.14599999999999999"/>
    <n v="-0.29199999999999998"/>
    <n v="-0.438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s v="L"/>
    <d v="2025-09-22T00:00:00"/>
    <s v="13"/>
    <x v="1"/>
    <s v="Mon"/>
    <d v="2025-09-22T13:55:48"/>
    <x v="1112"/>
    <s v="2025-09-22"/>
    <x v="21"/>
    <s v="Mon"/>
    <n v="-0.30299999999999999"/>
    <n v="-0.60599999999999998"/>
    <n v="-0.90899999999999992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s v="L"/>
    <d v="2025-09-22T00:00:00"/>
    <s v="13"/>
    <x v="2"/>
    <s v="Mon"/>
    <d v="2025-09-22T13:55:48"/>
    <x v="1112"/>
    <s v="2025-09-22"/>
    <x v="21"/>
    <s v="Mon"/>
    <n v="-0.255"/>
    <n v="-0.51"/>
    <n v="-0.7649999999999999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s v="L"/>
    <d v="2025-09-22T00:00:00"/>
    <s v="13"/>
    <x v="18"/>
    <s v="Mon"/>
    <d v="2025-09-22T13:55:48"/>
    <x v="1112"/>
    <s v="2025-09-22"/>
    <x v="21"/>
    <s v="Mon"/>
    <n v="-0.22900000000000001"/>
    <n v="-0.45800000000000002"/>
    <n v="-0.68699999999999994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s v="L"/>
    <d v="2025-09-22T00:00:00"/>
    <s v="13"/>
    <x v="10"/>
    <s v="Mon"/>
    <d v="2025-09-22T13:55:49"/>
    <x v="1113"/>
    <s v="2025-09-22"/>
    <x v="21"/>
    <s v="Mon"/>
    <n v="-0.30400000000000005"/>
    <n v="-0.6080000000000001"/>
    <n v="-0.91199999999999992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s v="L"/>
    <d v="2025-09-22T00:00:00"/>
    <s v="13"/>
    <x v="0"/>
    <s v="Mon"/>
    <d v="2025-09-22T13:55:49"/>
    <x v="1113"/>
    <s v="2025-09-22"/>
    <x v="21"/>
    <s v="Mon"/>
    <n v="-0.30499999999999999"/>
    <n v="-0.61"/>
    <n v="-0.91499999999999992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s v="L"/>
    <d v="2025-09-22T00:00:00"/>
    <s v="13"/>
    <x v="9"/>
    <s v="Mon"/>
    <d v="2025-09-22T13:56:17"/>
    <x v="1114"/>
    <s v="2025-09-22"/>
    <x v="21"/>
    <s v="Mon"/>
    <n v="-0.30099999999999999"/>
    <n v="-0.60199999999999998"/>
    <n v="-0.90299999999999991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s v="L"/>
    <d v="2025-09-22T00:00:00"/>
    <s v="13"/>
    <x v="8"/>
    <s v="Mon"/>
    <d v="2025-09-22T13:56:17"/>
    <x v="1114"/>
    <s v="2025-09-22"/>
    <x v="21"/>
    <s v="Mon"/>
    <n v="-0.307"/>
    <n v="-0.61399999999999999"/>
    <n v="-0.9209999999999999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s v="L"/>
    <d v="2025-09-22T00:00:00"/>
    <s v="13"/>
    <x v="22"/>
    <s v="Mon"/>
    <d v="2025-09-22T13:56:27"/>
    <x v="1115"/>
    <s v="2025-09-22"/>
    <x v="21"/>
    <s v="Mon"/>
    <n v="-0.30200000000000005"/>
    <n v="-0.60400000000000009"/>
    <n v="-0.90599999999999992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s v="L"/>
    <d v="2025-09-22T00:00:00"/>
    <s v="13"/>
    <x v="5"/>
    <s v="Mon"/>
    <d v="2025-09-22T13:59:57"/>
    <x v="1116"/>
    <s v="2025-09-22"/>
    <x v="21"/>
    <s v="Mon"/>
    <n v="-0.30000000000000004"/>
    <n v="-0.60000000000000009"/>
    <n v="-0.89999999999999991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s v="L"/>
    <d v="2025-09-22T00:00:00"/>
    <s v="13"/>
    <x v="4"/>
    <s v="Mon"/>
    <d v="2025-09-22T13:59:58"/>
    <x v="1117"/>
    <s v="2025-09-22"/>
    <x v="21"/>
    <s v="Mon"/>
    <n v="-0.30099999999999999"/>
    <n v="-0.60199999999999998"/>
    <n v="-0.90299999999999991"/>
  </r>
  <r>
    <d v="2025-09-22T14:42:27"/>
    <n v="444367312"/>
    <s v="GOLD#"/>
    <s v="sell"/>
    <s v="0.01"/>
    <n v="3723.92"/>
    <n v="3719.43"/>
    <m/>
    <s v="2025.09.22 15:19:07"/>
    <n v="3719.61"/>
    <n v="0"/>
    <n v="0"/>
    <n v="4.3099999999999996"/>
    <s v="W"/>
    <d v="2025-09-22T00:00:00"/>
    <s v="14"/>
    <x v="15"/>
    <s v="Mon"/>
    <d v="2025-09-22T14:42:27"/>
    <x v="1118"/>
    <s v="2025-09-22"/>
    <x v="22"/>
    <s v="Mon"/>
    <n v="0.43099999999999999"/>
    <n v="0.86199999999999999"/>
    <n v="1.2929999999999999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s v="W"/>
    <d v="2025-09-22T00:00:00"/>
    <s v="14"/>
    <x v="14"/>
    <s v="Mon"/>
    <d v="2025-09-22T14:42:27"/>
    <x v="1118"/>
    <s v="2025-09-22"/>
    <x v="22"/>
    <s v="Mon"/>
    <n v="0.13600000000000001"/>
    <n v="0.27200000000000002"/>
    <n v="0.4080000000000000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s v="W"/>
    <d v="2025-09-22T00:00:00"/>
    <s v="14"/>
    <x v="16"/>
    <s v="Mon"/>
    <d v="2025-09-22T14:42:28"/>
    <x v="1119"/>
    <s v="2025-09-22"/>
    <x v="22"/>
    <s v="Mon"/>
    <n v="0.13100000000000001"/>
    <n v="0.26200000000000001"/>
    <n v="0.39300000000000002"/>
  </r>
  <r>
    <d v="2025-09-22T14:45:27"/>
    <n v="444369778"/>
    <s v="GOLD#"/>
    <s v="sell"/>
    <s v="0.01"/>
    <n v="3722.43"/>
    <n v="3725.45"/>
    <m/>
    <s v="2025.09.22 15:00:15"/>
    <n v="3725.45"/>
    <n v="0"/>
    <n v="0"/>
    <n v="-3.02"/>
    <s v="L"/>
    <d v="2025-09-22T00:00:00"/>
    <s v="14"/>
    <x v="14"/>
    <s v="Mon"/>
    <d v="2025-09-22T14:45:27"/>
    <x v="1120"/>
    <s v="2025-09-22"/>
    <x v="22"/>
    <s v="Mon"/>
    <n v="-0.30200000000000005"/>
    <n v="-0.60400000000000009"/>
    <n v="-0.90599999999999992"/>
  </r>
  <r>
    <d v="2025-09-22T14:45:37"/>
    <n v="444369838"/>
    <s v="GOLD#"/>
    <s v="sell"/>
    <s v="0.01"/>
    <n v="3722.48"/>
    <n v="3725.48"/>
    <m/>
    <s v="2025.09.22 15:00:22"/>
    <n v="3725.5"/>
    <n v="0"/>
    <n v="0"/>
    <n v="-3.02"/>
    <s v="L"/>
    <d v="2025-09-22T00:00:00"/>
    <s v="14"/>
    <x v="16"/>
    <s v="Mon"/>
    <d v="2025-09-22T14:45:37"/>
    <x v="1121"/>
    <s v="2025-09-22"/>
    <x v="22"/>
    <s v="Mon"/>
    <n v="-0.30200000000000005"/>
    <n v="-0.60400000000000009"/>
    <n v="-0.90599999999999992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s v="W"/>
    <d v="2025-09-22T00:00:00"/>
    <s v="14"/>
    <x v="1"/>
    <s v="Mon"/>
    <d v="2025-09-22T14:46:17"/>
    <x v="1122"/>
    <s v="2025-09-22"/>
    <x v="22"/>
    <s v="Mon"/>
    <n v="3.9000000000000007E-2"/>
    <n v="7.8000000000000014E-2"/>
    <n v="0.11699999999999999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s v="W"/>
    <d v="2025-09-22T00:00:00"/>
    <s v="14"/>
    <x v="20"/>
    <s v="Mon"/>
    <d v="2025-09-22T14:46:17"/>
    <x v="1122"/>
    <s v="2025-09-22"/>
    <x v="22"/>
    <s v="Mon"/>
    <n v="0.15400000000000003"/>
    <n v="0.30800000000000005"/>
    <n v="0.46199999999999997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s v="W"/>
    <d v="2025-09-22T00:00:00"/>
    <s v="14"/>
    <x v="18"/>
    <s v="Mon"/>
    <d v="2025-09-22T14:46:18"/>
    <x v="1123"/>
    <s v="2025-09-22"/>
    <x v="22"/>
    <s v="Mon"/>
    <n v="0.15300000000000002"/>
    <n v="0.30600000000000005"/>
    <n v="0.45899999999999996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s v="W"/>
    <d v="2025-09-22T00:00:00"/>
    <s v="14"/>
    <x v="2"/>
    <s v="Mon"/>
    <d v="2025-09-22T14:46:18"/>
    <x v="1123"/>
    <s v="2025-09-22"/>
    <x v="22"/>
    <s v="Mon"/>
    <n v="3.8000000000000006E-2"/>
    <n v="7.6000000000000012E-2"/>
    <n v="0.11399999999999999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s v="W"/>
    <d v="2025-09-22T00:00:00"/>
    <s v="14"/>
    <x v="6"/>
    <s v="Mon"/>
    <d v="2025-09-22T14:46:18"/>
    <x v="1123"/>
    <s v="2025-09-22"/>
    <x v="22"/>
    <s v="Mon"/>
    <n v="0.15300000000000002"/>
    <n v="0.30600000000000005"/>
    <n v="0.45899999999999996"/>
  </r>
  <r>
    <d v="2025-09-22T14:46:18"/>
    <n v="444370354"/>
    <s v="GOLD#"/>
    <s v="sell"/>
    <s v="0.01"/>
    <n v="3723.83"/>
    <n v="3722.44"/>
    <n v="3720.53"/>
    <s v="2025.09.22 14:58:48"/>
    <n v="3722.52"/>
    <n v="0"/>
    <n v="0"/>
    <n v="1.31"/>
    <s v="W"/>
    <d v="2025-09-22T00:00:00"/>
    <s v="14"/>
    <x v="19"/>
    <s v="Mon"/>
    <d v="2025-09-22T14:46:18"/>
    <x v="1123"/>
    <s v="2025-09-22"/>
    <x v="22"/>
    <s v="Mon"/>
    <n v="0.13100000000000001"/>
    <n v="0.26200000000000001"/>
    <n v="0.39300000000000002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s v="W"/>
    <d v="2025-09-22T00:00:00"/>
    <s v="14"/>
    <x v="17"/>
    <s v="Mon"/>
    <d v="2025-09-22T14:46:18"/>
    <x v="1123"/>
    <s v="2025-09-22"/>
    <x v="22"/>
    <s v="Mon"/>
    <n v="0.10300000000000001"/>
    <n v="0.20600000000000002"/>
    <n v="0.309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s v="W"/>
    <d v="2025-09-22T00:00:00"/>
    <s v="14"/>
    <x v="11"/>
    <s v="Mon"/>
    <d v="2025-09-22T14:46:19"/>
    <x v="1124"/>
    <s v="2025-09-22"/>
    <x v="22"/>
    <s v="Mon"/>
    <n v="0.18700000000000003"/>
    <n v="0.37400000000000005"/>
    <n v="0.56100000000000005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s v="W"/>
    <d v="2025-09-22T00:00:00"/>
    <s v="14"/>
    <x v="10"/>
    <s v="Mon"/>
    <d v="2025-09-22T14:46:19"/>
    <x v="1124"/>
    <s v="2025-09-22"/>
    <x v="22"/>
    <s v="Mon"/>
    <n v="0.18100000000000002"/>
    <n v="0.36200000000000004"/>
    <n v="0.54300000000000004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s v="W"/>
    <d v="2025-09-22T00:00:00"/>
    <s v="14"/>
    <x v="0"/>
    <s v="Mon"/>
    <d v="2025-09-22T14:46:19"/>
    <x v="1124"/>
    <s v="2025-09-22"/>
    <x v="22"/>
    <s v="Mon"/>
    <n v="7.0999999999999994E-2"/>
    <n v="0.14199999999999999"/>
    <n v="0.21299999999999999"/>
  </r>
  <r>
    <d v="2025-09-22T14:46:19"/>
    <n v="444370374"/>
    <s v="GOLD#"/>
    <s v="sell"/>
    <s v="0.01"/>
    <n v="3723.92"/>
    <n v="3722.11"/>
    <n v="3720.03"/>
    <s v="2025.09.22 15:17:54"/>
    <n v="3720.03"/>
    <n v="0"/>
    <n v="0"/>
    <n v="3.89"/>
    <s v="W"/>
    <d v="2025-09-22T00:00:00"/>
    <s v="14"/>
    <x v="12"/>
    <s v="Mon"/>
    <d v="2025-09-22T14:46:19"/>
    <x v="1124"/>
    <s v="2025-09-22"/>
    <x v="22"/>
    <s v="Mon"/>
    <n v="0.38900000000000001"/>
    <n v="0.77800000000000002"/>
    <n v="1.167"/>
  </r>
  <r>
    <d v="2025-09-22T14:50:57"/>
    <n v="444372106"/>
    <s v="GOLD#"/>
    <s v="sell"/>
    <s v="0.01"/>
    <n v="3722.84"/>
    <n v="3725.09"/>
    <n v="3721.39"/>
    <s v="2025.09.22 14:58:04"/>
    <n v="3721.38"/>
    <n v="0"/>
    <n v="0"/>
    <n v="1.46"/>
    <s v="W"/>
    <d v="2025-09-22T00:00:00"/>
    <s v="14"/>
    <x v="18"/>
    <s v="Mon"/>
    <d v="2025-09-22T14:50:57"/>
    <x v="1125"/>
    <s v="2025-09-22"/>
    <x v="22"/>
    <s v="Mon"/>
    <n v="0.14599999999999999"/>
    <n v="0.29199999999999998"/>
    <n v="0.438"/>
  </r>
  <r>
    <d v="2025-09-22T14:50:57"/>
    <n v="444372108"/>
    <s v="GOLD#"/>
    <s v="sell"/>
    <s v="0.01"/>
    <n v="3722.91"/>
    <n v="3722.42"/>
    <n v="3719.34"/>
    <s v="2025.09.22 14:58:48"/>
    <n v="3722.43"/>
    <n v="0"/>
    <n v="0"/>
    <n v="0.48"/>
    <s v="W"/>
    <d v="2025-09-22T00:00:00"/>
    <s v="14"/>
    <x v="1"/>
    <s v="Mon"/>
    <d v="2025-09-22T14:50:57"/>
    <x v="1125"/>
    <s v="2025-09-22"/>
    <x v="22"/>
    <s v="Mon"/>
    <n v="4.8000000000000001E-2"/>
    <n v="9.6000000000000002E-2"/>
    <n v="0.14399999999999999"/>
  </r>
  <r>
    <d v="2025-09-22T14:50:58"/>
    <n v="444372109"/>
    <s v="GOLD#"/>
    <s v="sell"/>
    <s v="0.01"/>
    <n v="3722.91"/>
    <n v="3722.69"/>
    <n v="3721.34"/>
    <s v="2025.09.22 14:58:09"/>
    <n v="3721.33"/>
    <n v="0"/>
    <n v="0"/>
    <n v="1.58"/>
    <s v="W"/>
    <d v="2025-09-22T00:00:00"/>
    <s v="14"/>
    <x v="10"/>
    <s v="Mon"/>
    <d v="2025-09-22T14:50:58"/>
    <x v="1126"/>
    <s v="2025-09-22"/>
    <x v="22"/>
    <s v="Mon"/>
    <n v="0.15800000000000003"/>
    <n v="0.31600000000000006"/>
    <n v="0.47399999999999998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s v="L"/>
    <d v="2025-09-22T00:00:00"/>
    <s v="14"/>
    <x v="11"/>
    <s v="Mon"/>
    <d v="2025-09-22T14:50:58"/>
    <x v="1126"/>
    <s v="2025-09-22"/>
    <x v="22"/>
    <s v="Mon"/>
    <n v="-0.14799999999999999"/>
    <n v="-0.29599999999999999"/>
    <n v="-0.44400000000000001"/>
  </r>
  <r>
    <d v="2025-09-22T14:50:58"/>
    <n v="444372112"/>
    <s v="GOLD#"/>
    <s v="sell"/>
    <s v="0.01"/>
    <n v="3722.91"/>
    <n v="3722.69"/>
    <n v="3721.34"/>
    <s v="2025.09.22 14:58:09"/>
    <n v="3721.33"/>
    <n v="0"/>
    <n v="0"/>
    <n v="1.58"/>
    <s v="W"/>
    <d v="2025-09-22T00:00:00"/>
    <s v="14"/>
    <x v="20"/>
    <s v="Mon"/>
    <d v="2025-09-22T14:50:58"/>
    <x v="1126"/>
    <s v="2025-09-22"/>
    <x v="22"/>
    <s v="Mon"/>
    <n v="0.15800000000000003"/>
    <n v="0.31600000000000006"/>
    <n v="0.47399999999999998"/>
  </r>
  <r>
    <d v="2025-09-22T14:50:58"/>
    <n v="444372113"/>
    <s v="GOLD#"/>
    <s v="sell"/>
    <s v="0.01"/>
    <n v="3722.94"/>
    <n v="3722.41"/>
    <n v="3719.84"/>
    <s v="2025.09.22 14:58:48"/>
    <n v="3722.43"/>
    <n v="0"/>
    <n v="0"/>
    <n v="0.51"/>
    <s v="W"/>
    <d v="2025-09-22T00:00:00"/>
    <s v="14"/>
    <x v="2"/>
    <s v="Mon"/>
    <d v="2025-09-22T14:50:58"/>
    <x v="1126"/>
    <s v="2025-09-22"/>
    <x v="22"/>
    <s v="Mon"/>
    <n v="5.1000000000000004E-2"/>
    <n v="0.10200000000000001"/>
    <n v="0.153"/>
  </r>
  <r>
    <d v="2025-09-22T14:50:58"/>
    <n v="444372115"/>
    <s v="GOLD#"/>
    <s v="sell"/>
    <s v="0.01"/>
    <n v="3722.94"/>
    <n v="3722.69"/>
    <n v="3721.34"/>
    <s v="2025.09.22 14:58:09"/>
    <n v="3721.33"/>
    <n v="0"/>
    <n v="0"/>
    <n v="1.61"/>
    <s v="W"/>
    <d v="2025-09-22T00:00:00"/>
    <s v="14"/>
    <x v="6"/>
    <s v="Mon"/>
    <d v="2025-09-22T14:50:58"/>
    <x v="1126"/>
    <s v="2025-09-22"/>
    <x v="22"/>
    <s v="Mon"/>
    <n v="0.16100000000000003"/>
    <n v="0.32200000000000006"/>
    <n v="0.48299999999999998"/>
  </r>
  <r>
    <d v="2025-09-22T14:50:59"/>
    <n v="444372116"/>
    <s v="GOLD#"/>
    <s v="sell"/>
    <s v="0.01"/>
    <n v="3722.94"/>
    <n v="3722.44"/>
    <n v="3719.84"/>
    <s v="2025.09.22 14:58:48"/>
    <n v="3722.52"/>
    <n v="0"/>
    <n v="0"/>
    <n v="0.42"/>
    <s v="W"/>
    <d v="2025-09-22T00:00:00"/>
    <s v="14"/>
    <x v="0"/>
    <s v="Mon"/>
    <d v="2025-09-22T14:50:59"/>
    <x v="1127"/>
    <s v="2025-09-22"/>
    <x v="22"/>
    <s v="Mon"/>
    <n v="4.2000000000000003E-2"/>
    <n v="8.4000000000000005E-2"/>
    <n v="0.126"/>
  </r>
  <r>
    <d v="2025-09-22T14:56:27"/>
    <n v="444374625"/>
    <s v="GOLD#"/>
    <s v="sell"/>
    <s v="0.01"/>
    <n v="3722.66"/>
    <n v="3725.54"/>
    <n v="3720.34"/>
    <s v="2025.09.22 15:00:24"/>
    <n v="3725.54"/>
    <n v="0"/>
    <n v="0"/>
    <n v="-2.88"/>
    <s v="L"/>
    <d v="2025-09-22T00:00:00"/>
    <s v="14"/>
    <x v="17"/>
    <s v="Mon"/>
    <d v="2025-09-22T14:56:27"/>
    <x v="1128"/>
    <s v="2025-09-22"/>
    <x v="22"/>
    <s v="Mon"/>
    <n v="-0.28799999999999998"/>
    <n v="-0.57599999999999996"/>
    <n v="-0.86399999999999999"/>
  </r>
  <r>
    <d v="2025-09-22T14:58:47"/>
    <n v="444375448"/>
    <s v="GOLD#"/>
    <s v="sell"/>
    <s v="0.01"/>
    <n v="3722.16"/>
    <n v="3725.15"/>
    <n v="3720.65"/>
    <s v="2025.09.22 15:00:14"/>
    <n v="3725.2"/>
    <n v="0"/>
    <n v="0"/>
    <n v="-3.04"/>
    <s v="L"/>
    <d v="2025-09-22T00:00:00"/>
    <s v="14"/>
    <x v="20"/>
    <s v="Mon"/>
    <d v="2025-09-22T14:58:47"/>
    <x v="1129"/>
    <s v="2025-09-22"/>
    <x v="22"/>
    <s v="Mon"/>
    <n v="-0.30400000000000005"/>
    <n v="-0.6080000000000001"/>
    <n v="-0.91199999999999992"/>
  </r>
  <r>
    <d v="2025-09-22T14:58:47"/>
    <n v="444375450"/>
    <s v="GOLD#"/>
    <s v="sell"/>
    <s v="0.01"/>
    <n v="3722.16"/>
    <n v="3725.16"/>
    <n v="3720.66"/>
    <s v="2025.09.22 15:00:14"/>
    <n v="3725.2"/>
    <n v="0"/>
    <n v="0"/>
    <n v="-3.04"/>
    <s v="L"/>
    <d v="2025-09-22T00:00:00"/>
    <s v="14"/>
    <x v="6"/>
    <s v="Mon"/>
    <d v="2025-09-22T14:58:47"/>
    <x v="1129"/>
    <s v="2025-09-22"/>
    <x v="22"/>
    <s v="Mon"/>
    <n v="-0.30400000000000005"/>
    <n v="-0.6080000000000001"/>
    <n v="-0.91199999999999992"/>
  </r>
  <r>
    <d v="2025-09-22T14:58:47"/>
    <n v="444375452"/>
    <s v="GOLD#"/>
    <s v="sell"/>
    <s v="0.01"/>
    <n v="3722.16"/>
    <n v="3724.36"/>
    <n v="3720.66"/>
    <s v="2025.09.22 14:59:20"/>
    <n v="3724.49"/>
    <n v="0"/>
    <n v="0"/>
    <n v="-2.33"/>
    <s v="L"/>
    <d v="2025-09-22T00:00:00"/>
    <s v="14"/>
    <x v="18"/>
    <s v="Mon"/>
    <d v="2025-09-22T14:58:47"/>
    <x v="1129"/>
    <s v="2025-09-22"/>
    <x v="22"/>
    <s v="Mon"/>
    <n v="-0.23300000000000001"/>
    <n v="-0.46600000000000003"/>
    <n v="-0.69899999999999995"/>
  </r>
  <r>
    <d v="2025-09-22T14:59:57"/>
    <n v="444375941"/>
    <s v="GOLD#"/>
    <s v="buy"/>
    <s v="0.01"/>
    <n v="3724.88"/>
    <n v="3721.88"/>
    <n v="3729.38"/>
    <s v="2025.09.22 15:14:21"/>
    <n v="3721.84"/>
    <n v="0"/>
    <n v="0"/>
    <n v="-3.04"/>
    <s v="L"/>
    <d v="2025-09-22T00:00:00"/>
    <s v="14"/>
    <x v="21"/>
    <s v="Mon"/>
    <d v="2025-09-22T14:59:57"/>
    <x v="1130"/>
    <s v="2025-09-22"/>
    <x v="22"/>
    <s v="Mon"/>
    <n v="-0.30400000000000005"/>
    <n v="-0.6080000000000001"/>
    <n v="-0.91199999999999992"/>
  </r>
  <r>
    <d v="2025-09-22T14:59:57"/>
    <n v="444375944"/>
    <s v="GOLD#"/>
    <s v="buy"/>
    <s v="0.01"/>
    <n v="3724.84"/>
    <n v="3721.88"/>
    <m/>
    <s v="2025.09.22 15:14:21"/>
    <n v="3721.84"/>
    <n v="0"/>
    <n v="0"/>
    <n v="-3"/>
    <s v="L"/>
    <d v="2025-09-22T00:00:00"/>
    <s v="14"/>
    <x v="4"/>
    <s v="Mon"/>
    <d v="2025-09-22T14:59:57"/>
    <x v="1130"/>
    <s v="2025-09-22"/>
    <x v="22"/>
    <s v="Mon"/>
    <n v="-0.30000000000000004"/>
    <n v="-0.60000000000000009"/>
    <n v="-0.89999999999999991"/>
  </r>
  <r>
    <d v="2025-09-22T14:59:58"/>
    <n v="444375948"/>
    <s v="GOLD#"/>
    <s v="buy"/>
    <s v="0.01"/>
    <n v="3724.83"/>
    <n v="3721.84"/>
    <n v="3730.84"/>
    <s v="2025.09.22 15:14:21"/>
    <n v="3721.84"/>
    <n v="0"/>
    <n v="0"/>
    <n v="-2.99"/>
    <s v="L"/>
    <d v="2025-09-22T00:00:00"/>
    <s v="14"/>
    <x v="24"/>
    <s v="Mon"/>
    <d v="2025-09-22T14:59:58"/>
    <x v="1131"/>
    <s v="2025-09-22"/>
    <x v="22"/>
    <s v="Mon"/>
    <n v="-0.29900000000000004"/>
    <n v="-0.59800000000000009"/>
    <n v="-0.89700000000000002"/>
  </r>
  <r>
    <d v="2025-09-22T14:59:58"/>
    <n v="444375950"/>
    <s v="GOLD#"/>
    <s v="buy"/>
    <s v="0.01"/>
    <n v="3724.83"/>
    <n v="3721.83"/>
    <m/>
    <s v="2025.09.22 15:14:28"/>
    <n v="3721.79"/>
    <n v="0"/>
    <n v="0"/>
    <n v="-3.04"/>
    <s v="L"/>
    <d v="2025-09-22T00:00:00"/>
    <s v="14"/>
    <x v="23"/>
    <s v="Mon"/>
    <d v="2025-09-22T14:59:58"/>
    <x v="1131"/>
    <s v="2025-09-22"/>
    <x v="22"/>
    <s v="Mon"/>
    <n v="-0.30400000000000005"/>
    <n v="-0.6080000000000001"/>
    <n v="-0.91199999999999992"/>
  </r>
  <r>
    <d v="2025-09-22T14:59:58"/>
    <n v="444375952"/>
    <s v="GOLD#"/>
    <s v="buy"/>
    <s v="0.01"/>
    <n v="3724.83"/>
    <n v="3721.83"/>
    <n v="3730.83"/>
    <s v="2025.09.22 15:14:28"/>
    <n v="3721.79"/>
    <n v="0"/>
    <n v="0"/>
    <n v="-3.04"/>
    <s v="L"/>
    <d v="2025-09-22T00:00:00"/>
    <s v="14"/>
    <x v="5"/>
    <s v="Mon"/>
    <d v="2025-09-22T14:59:58"/>
    <x v="1131"/>
    <s v="2025-09-22"/>
    <x v="22"/>
    <s v="Mon"/>
    <n v="-0.30400000000000005"/>
    <n v="-0.6080000000000001"/>
    <n v="-0.91199999999999992"/>
  </r>
  <r>
    <d v="2025-09-22T15:00:01"/>
    <n v="444375984"/>
    <s v="GOLD#"/>
    <s v="buy"/>
    <s v="0.01"/>
    <n v="3724.86"/>
    <n v="3721.79"/>
    <n v="3729.29"/>
    <s v="2025.09.22 15:14:28"/>
    <n v="3721.79"/>
    <n v="0"/>
    <n v="0"/>
    <n v="-3.07"/>
    <s v="L"/>
    <d v="2025-09-22T00:00:00"/>
    <s v="15"/>
    <x v="3"/>
    <s v="Mon"/>
    <d v="2025-09-22T15:00:01"/>
    <x v="1132"/>
    <s v="2025-09-22"/>
    <x v="0"/>
    <s v="Mon"/>
    <n v="-0.307"/>
    <n v="-0.61399999999999999"/>
    <n v="-0.92099999999999993"/>
  </r>
  <r>
    <d v="2025-09-22T15:01:07"/>
    <n v="444376606"/>
    <s v="GOLD#"/>
    <s v="buy"/>
    <s v="0.01"/>
    <n v="3724.59"/>
    <n v="3721.67"/>
    <m/>
    <s v="2025.09.22 15:14:30"/>
    <n v="3721.67"/>
    <n v="0"/>
    <n v="0"/>
    <n v="-2.92"/>
    <s v="L"/>
    <d v="2025-09-22T00:00:00"/>
    <s v="15"/>
    <x v="14"/>
    <s v="Mon"/>
    <d v="2025-09-22T15:01:07"/>
    <x v="1133"/>
    <s v="2025-09-22"/>
    <x v="0"/>
    <s v="Mon"/>
    <n v="-0.29199999999999998"/>
    <n v="-0.58399999999999996"/>
    <n v="-0.876"/>
  </r>
  <r>
    <d v="2025-09-22T15:15:07"/>
    <n v="444382761"/>
    <s v="GOLD#"/>
    <s v="sell"/>
    <s v="0.01"/>
    <n v="3721.63"/>
    <n v="3718.59"/>
    <m/>
    <s v="2025.09.22 15:20:22"/>
    <n v="3718.64"/>
    <n v="0"/>
    <n v="0"/>
    <n v="2.99"/>
    <s v="W"/>
    <d v="2025-09-22T00:00:00"/>
    <s v="15"/>
    <x v="14"/>
    <s v="Mon"/>
    <d v="2025-09-22T15:15:07"/>
    <x v="1134"/>
    <s v="2025-09-22"/>
    <x v="0"/>
    <s v="Mon"/>
    <n v="0.29900000000000004"/>
    <n v="0.59800000000000009"/>
    <n v="0.89700000000000002"/>
  </r>
  <r>
    <d v="2025-09-22T15:15:07"/>
    <n v="444382764"/>
    <s v="GOLD#"/>
    <s v="sell"/>
    <s v="0.01"/>
    <n v="3721.59"/>
    <n v="3718.45"/>
    <m/>
    <s v="2025.09.22 15:20:22"/>
    <n v="3718.49"/>
    <n v="0"/>
    <n v="0"/>
    <n v="3.1"/>
    <s v="W"/>
    <d v="2025-09-22T00:00:00"/>
    <s v="15"/>
    <x v="16"/>
    <s v="Mon"/>
    <d v="2025-09-22T15:15:07"/>
    <x v="1134"/>
    <s v="2025-09-22"/>
    <x v="0"/>
    <s v="Mon"/>
    <n v="0.31000000000000005"/>
    <n v="0.62000000000000011"/>
    <n v="0.92999999999999994"/>
  </r>
  <r>
    <d v="2025-09-22T15:19:27"/>
    <n v="444385730"/>
    <s v="GOLD#"/>
    <s v="sell"/>
    <s v="0.01"/>
    <n v="3719.5"/>
    <n v="3716.46"/>
    <m/>
    <s v="2025.09.22 15:22:45"/>
    <n v="3716.54"/>
    <n v="0"/>
    <n v="0"/>
    <n v="2.96"/>
    <s v="W"/>
    <d v="2025-09-22T00:00:00"/>
    <s v="15"/>
    <x v="15"/>
    <s v="Mon"/>
    <d v="2025-09-22T15:19:27"/>
    <x v="1135"/>
    <s v="2025-09-22"/>
    <x v="0"/>
    <s v="Mon"/>
    <n v="0.29599999999999999"/>
    <n v="0.59199999999999997"/>
    <n v="0.88800000000000001"/>
  </r>
  <r>
    <d v="2025-09-22T15:21:07"/>
    <n v="444387463"/>
    <s v="GOLD#"/>
    <s v="sell"/>
    <s v="0.01"/>
    <n v="3718.08"/>
    <n v="3716.48"/>
    <m/>
    <s v="2025.09.22 15:22:45"/>
    <n v="3716.54"/>
    <n v="0"/>
    <n v="0"/>
    <n v="1.54"/>
    <s v="W"/>
    <d v="2025-09-22T00:00:00"/>
    <s v="15"/>
    <x v="16"/>
    <s v="Mon"/>
    <d v="2025-09-22T15:21:07"/>
    <x v="1136"/>
    <s v="2025-09-22"/>
    <x v="0"/>
    <s v="Mon"/>
    <n v="0.15400000000000003"/>
    <n v="0.30800000000000005"/>
    <n v="0.46199999999999997"/>
  </r>
  <r>
    <d v="2025-09-22T15:21:07"/>
    <n v="444387464"/>
    <s v="GOLD#"/>
    <s v="sell"/>
    <s v="0.01"/>
    <n v="3718.08"/>
    <n v="3716.51"/>
    <m/>
    <s v="2025.09.22 15:22:45"/>
    <n v="3716.54"/>
    <n v="0"/>
    <n v="0"/>
    <n v="1.54"/>
    <s v="W"/>
    <d v="2025-09-22T00:00:00"/>
    <s v="15"/>
    <x v="14"/>
    <s v="Mon"/>
    <d v="2025-09-22T15:21:07"/>
    <x v="1136"/>
    <s v="2025-09-22"/>
    <x v="0"/>
    <s v="Mon"/>
    <n v="0.15400000000000003"/>
    <n v="0.30800000000000005"/>
    <n v="0.46199999999999997"/>
  </r>
  <r>
    <d v="2025-09-22T15:26:17"/>
    <n v="444393416"/>
    <s v="GOLD#"/>
    <s v="sell"/>
    <s v="0.01"/>
    <n v="3714.4"/>
    <n v="3717.41"/>
    <m/>
    <s v="2025.09.22 15:34:35"/>
    <n v="3717.42"/>
    <n v="0"/>
    <n v="0"/>
    <n v="-3.02"/>
    <s v="L"/>
    <d v="2025-09-22T00:00:00"/>
    <s v="15"/>
    <x v="14"/>
    <s v="Mon"/>
    <d v="2025-09-22T15:26:17"/>
    <x v="1137"/>
    <s v="2025-09-22"/>
    <x v="0"/>
    <s v="Mon"/>
    <n v="-0.30200000000000005"/>
    <n v="-0.60400000000000009"/>
    <n v="-0.90599999999999992"/>
  </r>
  <r>
    <d v="2025-09-22T15:26:17"/>
    <n v="444393419"/>
    <s v="GOLD#"/>
    <s v="sell"/>
    <s v="0.01"/>
    <n v="3714.58"/>
    <n v="3717.4"/>
    <m/>
    <s v="2025.09.22 15:34:35"/>
    <n v="3717.42"/>
    <n v="0"/>
    <n v="0"/>
    <n v="-2.84"/>
    <s v="L"/>
    <d v="2025-09-22T00:00:00"/>
    <s v="15"/>
    <x v="15"/>
    <s v="Mon"/>
    <d v="2025-09-22T15:26:17"/>
    <x v="1137"/>
    <s v="2025-09-22"/>
    <x v="0"/>
    <s v="Mon"/>
    <n v="-0.28399999999999997"/>
    <n v="-0.56799999999999995"/>
    <n v="-0.85199999999999998"/>
  </r>
  <r>
    <d v="2025-09-22T15:26:17"/>
    <n v="444393421"/>
    <s v="GOLD#"/>
    <s v="sell"/>
    <s v="0.01"/>
    <n v="3714.54"/>
    <n v="3717.4"/>
    <m/>
    <s v="2025.09.22 15:34:35"/>
    <n v="3717.42"/>
    <n v="0"/>
    <n v="0"/>
    <n v="-2.88"/>
    <s v="L"/>
    <d v="2025-09-22T00:00:00"/>
    <s v="15"/>
    <x v="16"/>
    <s v="Mon"/>
    <d v="2025-09-22T15:26:17"/>
    <x v="1137"/>
    <s v="2025-09-22"/>
    <x v="0"/>
    <s v="Mon"/>
    <n v="-0.28799999999999998"/>
    <n v="-0.57599999999999996"/>
    <n v="-0.86399999999999999"/>
  </r>
  <r>
    <d v="2025-09-22T15:27:07"/>
    <n v="444394020"/>
    <s v="GOLD#"/>
    <s v="sell"/>
    <s v="0.01"/>
    <n v="3715.48"/>
    <n v="3715.42"/>
    <n v="3711.95"/>
    <s v="2025.09.22 15:29:00"/>
    <n v="3715.48"/>
    <n v="0"/>
    <n v="0"/>
    <n v="0"/>
    <s v="BE"/>
    <d v="2025-09-22T00:00:00"/>
    <s v="15"/>
    <x v="1"/>
    <s v="Mon"/>
    <d v="2025-09-22T15:27:07"/>
    <x v="1138"/>
    <s v="2025-09-22"/>
    <x v="0"/>
    <s v="Mon"/>
    <n v="0"/>
    <n v="0"/>
    <n v="0"/>
  </r>
  <r>
    <d v="2025-09-22T15:27:07"/>
    <n v="444394028"/>
    <s v="GOLD#"/>
    <s v="sell"/>
    <s v="0.01"/>
    <n v="3715.5"/>
    <n v="3715.53"/>
    <n v="3713.98"/>
    <s v="2025.09.22 15:27:52"/>
    <n v="3713.76"/>
    <n v="0"/>
    <n v="0"/>
    <n v="1.74"/>
    <s v="W"/>
    <d v="2025-09-22T00:00:00"/>
    <s v="15"/>
    <x v="20"/>
    <s v="Mon"/>
    <d v="2025-09-22T15:27:07"/>
    <x v="1138"/>
    <s v="2025-09-22"/>
    <x v="0"/>
    <s v="Mon"/>
    <n v="0.17400000000000002"/>
    <n v="0.34800000000000003"/>
    <n v="0.52200000000000002"/>
  </r>
  <r>
    <d v="2025-09-22T15:27:07"/>
    <n v="444394034"/>
    <s v="GOLD#"/>
    <s v="sell"/>
    <s v="0.01"/>
    <n v="3715.52"/>
    <n v="3714.56"/>
    <n v="3713.28"/>
    <s v="2025.09.22 15:33:24"/>
    <n v="3714.56"/>
    <n v="0"/>
    <n v="0"/>
    <n v="0.96"/>
    <s v="W"/>
    <d v="2025-09-22T00:00:00"/>
    <s v="15"/>
    <x v="17"/>
    <s v="Mon"/>
    <d v="2025-09-22T15:27:07"/>
    <x v="1138"/>
    <s v="2025-09-22"/>
    <x v="0"/>
    <s v="Mon"/>
    <n v="9.6000000000000002E-2"/>
    <n v="0.192"/>
    <n v="0.28799999999999998"/>
  </r>
  <r>
    <d v="2025-09-22T15:27:08"/>
    <n v="444394037"/>
    <s v="GOLD#"/>
    <s v="sell"/>
    <s v="0.01"/>
    <n v="3715.46"/>
    <n v="3715.43"/>
    <n v="3712.48"/>
    <s v="2025.09.22 15:29:00"/>
    <n v="3715.48"/>
    <n v="0"/>
    <n v="0"/>
    <n v="-0.02"/>
    <s v="L"/>
    <d v="2025-09-22T00:00:00"/>
    <s v="15"/>
    <x v="2"/>
    <s v="Mon"/>
    <d v="2025-09-22T15:27:08"/>
    <x v="1139"/>
    <s v="2025-09-22"/>
    <x v="0"/>
    <s v="Mon"/>
    <n v="-2E-3"/>
    <n v="-4.0000000000000001E-3"/>
    <n v="-6.0000000000000001E-3"/>
  </r>
  <r>
    <d v="2025-09-22T15:27:08"/>
    <n v="444394047"/>
    <s v="GOLD#"/>
    <s v="sell"/>
    <s v="0.01"/>
    <n v="3715.52"/>
    <n v="3715.53"/>
    <n v="3713.98"/>
    <s v="2025.09.22 15:27:52"/>
    <n v="3713.76"/>
    <n v="0"/>
    <n v="0"/>
    <n v="1.76"/>
    <s v="W"/>
    <d v="2025-09-22T00:00:00"/>
    <s v="15"/>
    <x v="11"/>
    <s v="Mon"/>
    <d v="2025-09-22T15:27:08"/>
    <x v="1139"/>
    <s v="2025-09-22"/>
    <x v="0"/>
    <s v="Mon"/>
    <n v="0.17600000000000002"/>
    <n v="0.35200000000000004"/>
    <n v="0.52800000000000002"/>
  </r>
  <r>
    <d v="2025-09-22T15:27:08"/>
    <n v="444394052"/>
    <s v="GOLD#"/>
    <s v="sell"/>
    <s v="0.01"/>
    <n v="3715.54"/>
    <n v="3717.68"/>
    <n v="3713.98"/>
    <s v="2025.09.22 15:27:52"/>
    <n v="3713.76"/>
    <n v="0"/>
    <n v="0"/>
    <n v="1.78"/>
    <s v="W"/>
    <d v="2025-09-22T00:00:00"/>
    <s v="15"/>
    <x v="18"/>
    <s v="Mon"/>
    <d v="2025-09-22T15:27:08"/>
    <x v="1139"/>
    <s v="2025-09-22"/>
    <x v="0"/>
    <s v="Mon"/>
    <n v="0.17800000000000002"/>
    <n v="0.35600000000000004"/>
    <n v="0.53400000000000003"/>
  </r>
  <r>
    <d v="2025-09-22T15:27:08"/>
    <n v="444394057"/>
    <s v="GOLD#"/>
    <s v="sell"/>
    <s v="0.01"/>
    <n v="3715.52"/>
    <n v="3715.53"/>
    <n v="3713.98"/>
    <s v="2025.09.22 15:27:52"/>
    <n v="3713.76"/>
    <n v="0"/>
    <n v="0"/>
    <n v="1.76"/>
    <s v="W"/>
    <d v="2025-09-22T00:00:00"/>
    <s v="15"/>
    <x v="6"/>
    <s v="Mon"/>
    <d v="2025-09-22T15:27:08"/>
    <x v="1139"/>
    <s v="2025-09-22"/>
    <x v="0"/>
    <s v="Mon"/>
    <n v="0.17600000000000002"/>
    <n v="0.35200000000000004"/>
    <n v="0.52800000000000002"/>
  </r>
  <r>
    <d v="2025-09-22T15:27:09"/>
    <n v="444394059"/>
    <s v="GOLD#"/>
    <s v="sell"/>
    <s v="0.01"/>
    <n v="3715.51"/>
    <n v="3718.48"/>
    <n v="3711.98"/>
    <s v="2025.09.22 15:35:05"/>
    <n v="3718.49"/>
    <n v="0"/>
    <n v="0"/>
    <n v="-2.98"/>
    <s v="L"/>
    <d v="2025-09-22T00:00:00"/>
    <s v="15"/>
    <x v="12"/>
    <s v="Mon"/>
    <d v="2025-09-22T15:27:09"/>
    <x v="1140"/>
    <s v="2025-09-22"/>
    <x v="0"/>
    <s v="Mon"/>
    <n v="-0.29799999999999999"/>
    <n v="-0.59599999999999997"/>
    <n v="-0.89400000000000002"/>
  </r>
  <r>
    <d v="2025-09-22T15:27:09"/>
    <n v="444394082"/>
    <s v="GOLD#"/>
    <s v="sell"/>
    <s v="0.01"/>
    <n v="3715.63"/>
    <n v="3715.1"/>
    <n v="3712.48"/>
    <s v="2025.09.22 15:28:59"/>
    <n v="3715.15"/>
    <n v="0"/>
    <n v="0"/>
    <n v="0.48"/>
    <s v="W"/>
    <d v="2025-09-22T00:00:00"/>
    <s v="15"/>
    <x v="0"/>
    <s v="Mon"/>
    <d v="2025-09-22T15:27:09"/>
    <x v="1140"/>
    <s v="2025-09-22"/>
    <x v="0"/>
    <s v="Mon"/>
    <n v="4.8000000000000001E-2"/>
    <n v="9.6000000000000002E-2"/>
    <n v="0.14399999999999999"/>
  </r>
  <r>
    <d v="2025-09-22T15:27:09"/>
    <n v="444394085"/>
    <s v="GOLD#"/>
    <s v="sell"/>
    <s v="0.01"/>
    <n v="3715.65"/>
    <n v="3715.49"/>
    <n v="3713.98"/>
    <s v="2025.09.22 15:27:52"/>
    <n v="3713.76"/>
    <n v="0"/>
    <n v="0"/>
    <n v="1.89"/>
    <s v="W"/>
    <d v="2025-09-22T00:00:00"/>
    <s v="15"/>
    <x v="10"/>
    <s v="Mon"/>
    <d v="2025-09-22T15:27:09"/>
    <x v="1140"/>
    <s v="2025-09-22"/>
    <x v="0"/>
    <s v="Mon"/>
    <n v="0.189"/>
    <n v="0.378"/>
    <n v="0.56699999999999995"/>
  </r>
  <r>
    <d v="2025-09-22T15:27:09"/>
    <n v="444394089"/>
    <s v="GOLD#"/>
    <s v="sell"/>
    <s v="0.01"/>
    <n v="3715.6"/>
    <n v="3717.68"/>
    <n v="3712.48"/>
    <s v="2025.09.22 15:34:52"/>
    <n v="3717.69"/>
    <n v="0"/>
    <n v="0"/>
    <n v="-2.09"/>
    <s v="L"/>
    <d v="2025-09-22T00:00:00"/>
    <s v="15"/>
    <x v="19"/>
    <s v="Mon"/>
    <d v="2025-09-22T15:27:09"/>
    <x v="1140"/>
    <s v="2025-09-22"/>
    <x v="0"/>
    <s v="Mon"/>
    <n v="-0.20899999999999999"/>
    <n v="-0.41799999999999998"/>
    <n v="-0.62699999999999989"/>
  </r>
  <r>
    <d v="2025-09-22T15:30:07"/>
    <n v="444396106"/>
    <s v="GOLD#"/>
    <s v="sell"/>
    <s v="0.01"/>
    <n v="3715.07"/>
    <n v="3718.07"/>
    <n v="3711.57"/>
    <s v="2025.09.22 15:35:05"/>
    <n v="3718.49"/>
    <n v="0"/>
    <n v="0"/>
    <n v="-3.42"/>
    <s v="L"/>
    <d v="2025-09-22T00:00:00"/>
    <s v="15"/>
    <x v="1"/>
    <s v="Mon"/>
    <d v="2025-09-22T15:30:07"/>
    <x v="1141"/>
    <s v="2025-09-22"/>
    <x v="0"/>
    <s v="Mon"/>
    <n v="-0.34200000000000003"/>
    <n v="-0.68400000000000005"/>
    <n v="-1.026"/>
  </r>
  <r>
    <d v="2025-09-22T15:30:07"/>
    <n v="444396107"/>
    <s v="GOLD#"/>
    <s v="sell"/>
    <s v="0.01"/>
    <n v="3715.07"/>
    <n v="3716.57"/>
    <n v="3713.57"/>
    <s v="2025.09.22 15:33:00"/>
    <n v="3713.55"/>
    <n v="0"/>
    <n v="0"/>
    <n v="1.52"/>
    <s v="W"/>
    <d v="2025-09-22T00:00:00"/>
    <s v="15"/>
    <x v="11"/>
    <s v="Mon"/>
    <d v="2025-09-22T15:30:07"/>
    <x v="1141"/>
    <s v="2025-09-22"/>
    <x v="0"/>
    <s v="Mon"/>
    <n v="0.15200000000000002"/>
    <n v="0.30400000000000005"/>
    <n v="0.45599999999999996"/>
  </r>
  <r>
    <d v="2025-09-22T15:30:07"/>
    <n v="444396109"/>
    <s v="GOLD#"/>
    <s v="sell"/>
    <s v="0.01"/>
    <n v="3715.07"/>
    <n v="3718.07"/>
    <n v="3712.07"/>
    <s v="2025.09.22 15:35:05"/>
    <n v="3718.49"/>
    <n v="0"/>
    <n v="0"/>
    <n v="-3.42"/>
    <s v="L"/>
    <d v="2025-09-22T00:00:00"/>
    <s v="15"/>
    <x v="0"/>
    <s v="Mon"/>
    <d v="2025-09-22T15:30:07"/>
    <x v="1141"/>
    <s v="2025-09-22"/>
    <x v="0"/>
    <s v="Mon"/>
    <n v="-0.34200000000000003"/>
    <n v="-0.68400000000000005"/>
    <n v="-1.026"/>
  </r>
  <r>
    <d v="2025-09-22T15:30:08"/>
    <n v="444396110"/>
    <s v="GOLD#"/>
    <s v="sell"/>
    <s v="0.01"/>
    <n v="3715.07"/>
    <n v="3717.27"/>
    <n v="3713.57"/>
    <s v="2025.09.22 15:33:00"/>
    <n v="3713.55"/>
    <n v="0"/>
    <n v="0"/>
    <n v="1.52"/>
    <s v="W"/>
    <d v="2025-09-22T00:00:00"/>
    <s v="15"/>
    <x v="18"/>
    <s v="Mon"/>
    <d v="2025-09-22T15:30:08"/>
    <x v="1142"/>
    <s v="2025-09-22"/>
    <x v="0"/>
    <s v="Mon"/>
    <n v="0.15200000000000002"/>
    <n v="0.30400000000000005"/>
    <n v="0.45599999999999996"/>
  </r>
  <r>
    <d v="2025-09-22T15:30:08"/>
    <n v="444396113"/>
    <s v="GOLD#"/>
    <s v="sell"/>
    <s v="0.01"/>
    <n v="3715.07"/>
    <n v="3718.07"/>
    <n v="3713.57"/>
    <s v="2025.09.22 15:33:00"/>
    <n v="3713.55"/>
    <n v="0"/>
    <n v="0"/>
    <n v="1.52"/>
    <s v="W"/>
    <d v="2025-09-22T00:00:00"/>
    <s v="15"/>
    <x v="6"/>
    <s v="Mon"/>
    <d v="2025-09-22T15:30:08"/>
    <x v="1142"/>
    <s v="2025-09-22"/>
    <x v="0"/>
    <s v="Mon"/>
    <n v="0.15200000000000002"/>
    <n v="0.30400000000000005"/>
    <n v="0.45599999999999996"/>
  </r>
  <r>
    <d v="2025-09-22T15:30:08"/>
    <n v="444396114"/>
    <s v="GOLD#"/>
    <s v="sell"/>
    <s v="0.01"/>
    <n v="3715.07"/>
    <n v="3717.57"/>
    <n v="3712.07"/>
    <s v="2025.09.22 15:34:40"/>
    <n v="3717.6"/>
    <n v="0"/>
    <n v="0"/>
    <n v="-2.5299999999999998"/>
    <s v="L"/>
    <d v="2025-09-22T00:00:00"/>
    <s v="15"/>
    <x v="2"/>
    <s v="Mon"/>
    <d v="2025-09-22T15:30:08"/>
    <x v="1142"/>
    <s v="2025-09-22"/>
    <x v="0"/>
    <s v="Mon"/>
    <n v="-0.253"/>
    <n v="-0.50600000000000001"/>
    <n v="-0.7589999999999999"/>
  </r>
  <r>
    <d v="2025-09-22T15:30:08"/>
    <n v="444396118"/>
    <s v="GOLD#"/>
    <s v="sell"/>
    <s v="0.01"/>
    <n v="3715.07"/>
    <n v="3718.07"/>
    <n v="3713.57"/>
    <s v="2025.09.22 15:33:00"/>
    <n v="3713.55"/>
    <n v="0"/>
    <n v="0"/>
    <n v="1.52"/>
    <s v="W"/>
    <d v="2025-09-22T00:00:00"/>
    <s v="15"/>
    <x v="10"/>
    <s v="Mon"/>
    <d v="2025-09-22T15:30:08"/>
    <x v="1142"/>
    <s v="2025-09-22"/>
    <x v="0"/>
    <s v="Mon"/>
    <n v="0.15200000000000002"/>
    <n v="0.30400000000000005"/>
    <n v="0.45599999999999996"/>
  </r>
  <r>
    <d v="2025-09-22T15:30:09"/>
    <n v="444396124"/>
    <s v="GOLD#"/>
    <s v="sell"/>
    <s v="0.01"/>
    <n v="3715.06"/>
    <n v="3714.8"/>
    <n v="3713.57"/>
    <s v="2025.09.22 15:33:00"/>
    <n v="3713.55"/>
    <n v="0"/>
    <n v="0"/>
    <n v="1.51"/>
    <s v="W"/>
    <d v="2025-09-22T00:00:00"/>
    <s v="15"/>
    <x v="20"/>
    <s v="Mon"/>
    <d v="2025-09-22T15:30:09"/>
    <x v="1143"/>
    <s v="2025-09-22"/>
    <x v="0"/>
    <s v="Mon"/>
    <n v="0.15100000000000002"/>
    <n v="0.30200000000000005"/>
    <n v="0.45299999999999996"/>
  </r>
  <r>
    <d v="2025-09-22T15:33:07"/>
    <n v="444397711"/>
    <s v="GOLD#"/>
    <s v="sell"/>
    <s v="0.01"/>
    <n v="3714.23"/>
    <n v="3717.2"/>
    <n v="3712.7"/>
    <s v="2025.09.22 15:34:32"/>
    <n v="3717.22"/>
    <n v="0"/>
    <n v="0"/>
    <n v="-2.99"/>
    <s v="L"/>
    <d v="2025-09-22T00:00:00"/>
    <s v="15"/>
    <x v="20"/>
    <s v="Mon"/>
    <d v="2025-09-22T15:33:07"/>
    <x v="1144"/>
    <s v="2025-09-22"/>
    <x v="0"/>
    <s v="Mon"/>
    <n v="-0.29900000000000004"/>
    <n v="-0.59800000000000009"/>
    <n v="-0.89700000000000002"/>
  </r>
  <r>
    <d v="2025-09-22T15:33:07"/>
    <n v="444397713"/>
    <s v="GOLD#"/>
    <s v="sell"/>
    <s v="0.01"/>
    <n v="3714.22"/>
    <n v="3715.73"/>
    <n v="3712.73"/>
    <s v="2025.09.22 15:33:46"/>
    <n v="3715.86"/>
    <n v="0"/>
    <n v="0"/>
    <n v="-1.64"/>
    <s v="L"/>
    <d v="2025-09-22T00:00:00"/>
    <s v="15"/>
    <x v="11"/>
    <s v="Mon"/>
    <d v="2025-09-22T15:33:07"/>
    <x v="1144"/>
    <s v="2025-09-22"/>
    <x v="0"/>
    <s v="Mon"/>
    <n v="-0.16400000000000001"/>
    <n v="-0.32800000000000001"/>
    <n v="-0.49199999999999994"/>
  </r>
  <r>
    <d v="2025-09-22T15:33:07"/>
    <n v="444397720"/>
    <s v="GOLD#"/>
    <s v="sell"/>
    <s v="0.01"/>
    <n v="3714.12"/>
    <n v="3717.23"/>
    <n v="3712.73"/>
    <s v="2025.09.22 15:34:34"/>
    <n v="3717.26"/>
    <n v="0"/>
    <n v="0"/>
    <n v="-3.14"/>
    <s v="L"/>
    <d v="2025-09-22T00:00:00"/>
    <s v="15"/>
    <x v="6"/>
    <s v="Mon"/>
    <d v="2025-09-22T15:33:07"/>
    <x v="1144"/>
    <s v="2025-09-22"/>
    <x v="0"/>
    <s v="Mon"/>
    <n v="-0.31400000000000006"/>
    <n v="-0.62800000000000011"/>
    <n v="-0.94199999999999995"/>
  </r>
  <r>
    <d v="2025-09-22T15:33:08"/>
    <n v="444397723"/>
    <s v="GOLD#"/>
    <s v="sell"/>
    <s v="0.01"/>
    <n v="3714.08"/>
    <n v="3717.23"/>
    <n v="3712.73"/>
    <s v="2025.09.22 15:34:34"/>
    <n v="3717.26"/>
    <n v="0"/>
    <n v="0"/>
    <n v="-3.18"/>
    <s v="L"/>
    <d v="2025-09-22T00:00:00"/>
    <s v="15"/>
    <x v="10"/>
    <s v="Mon"/>
    <d v="2025-09-22T15:33:08"/>
    <x v="1145"/>
    <s v="2025-09-22"/>
    <x v="0"/>
    <s v="Mon"/>
    <n v="-0.31800000000000006"/>
    <n v="-0.63600000000000012"/>
    <n v="-0.95399999999999996"/>
  </r>
  <r>
    <d v="2025-09-22T15:33:08"/>
    <n v="444397727"/>
    <s v="GOLD#"/>
    <s v="sell"/>
    <s v="0.01"/>
    <n v="3714.13"/>
    <n v="3716.43"/>
    <n v="3712.73"/>
    <s v="2025.09.22 15:33:58"/>
    <n v="3716.51"/>
    <n v="0"/>
    <n v="0"/>
    <n v="-2.38"/>
    <s v="L"/>
    <d v="2025-09-22T00:00:00"/>
    <s v="15"/>
    <x v="18"/>
    <s v="Mon"/>
    <d v="2025-09-22T15:33:08"/>
    <x v="1145"/>
    <s v="2025-09-22"/>
    <x v="0"/>
    <s v="Mon"/>
    <n v="-0.23799999999999999"/>
    <n v="-0.47599999999999998"/>
    <n v="-0.71399999999999997"/>
  </r>
  <r>
    <d v="2025-09-22T15:33:27"/>
    <n v="444398196"/>
    <s v="GOLD#"/>
    <s v="sell"/>
    <s v="0.01"/>
    <n v="3714.69"/>
    <n v="3717.39"/>
    <n v="3712.19"/>
    <s v="2025.09.22 15:34:35"/>
    <n v="3717.42"/>
    <n v="0"/>
    <n v="0"/>
    <n v="-2.73"/>
    <s v="L"/>
    <d v="2025-09-22T00:00:00"/>
    <s v="15"/>
    <x v="17"/>
    <s v="Mon"/>
    <d v="2025-09-22T15:33:27"/>
    <x v="1146"/>
    <s v="2025-09-22"/>
    <x v="0"/>
    <s v="Mon"/>
    <n v="-0.27300000000000002"/>
    <n v="-0.54600000000000004"/>
    <n v="-0.81899999999999995"/>
  </r>
  <r>
    <d v="2025-09-22T15:37:07"/>
    <n v="444400201"/>
    <s v="GOLD#"/>
    <s v="buy"/>
    <s v="0.01"/>
    <n v="3717.41"/>
    <n v="3714.41"/>
    <m/>
    <s v="2025.09.22 15:42:47"/>
    <n v="3714.4"/>
    <n v="0"/>
    <n v="0"/>
    <n v="-3.01"/>
    <s v="L"/>
    <d v="2025-09-22T00:00:00"/>
    <s v="15"/>
    <x v="14"/>
    <s v="Mon"/>
    <d v="2025-09-22T15:37:07"/>
    <x v="1147"/>
    <s v="2025-09-22"/>
    <x v="0"/>
    <s v="Mon"/>
    <n v="-0.30099999999999999"/>
    <n v="-0.60199999999999998"/>
    <n v="-0.90299999999999991"/>
  </r>
  <r>
    <d v="2025-09-22T15:37:07"/>
    <n v="444400202"/>
    <s v="GOLD#"/>
    <s v="buy"/>
    <s v="0.01"/>
    <n v="3717.45"/>
    <n v="3714.41"/>
    <m/>
    <s v="2025.09.22 15:42:47"/>
    <n v="3714.4"/>
    <n v="0"/>
    <n v="0"/>
    <n v="-3.05"/>
    <s v="L"/>
    <d v="2025-09-22T00:00:00"/>
    <s v="15"/>
    <x v="15"/>
    <s v="Mon"/>
    <d v="2025-09-22T15:37:07"/>
    <x v="1147"/>
    <s v="2025-09-22"/>
    <x v="0"/>
    <s v="Mon"/>
    <n v="-0.30499999999999999"/>
    <n v="-0.61"/>
    <n v="-0.91499999999999992"/>
  </r>
  <r>
    <d v="2025-09-22T15:53:07"/>
    <n v="444409419"/>
    <s v="GOLD#"/>
    <s v="buy"/>
    <s v="0.01"/>
    <n v="3721.83"/>
    <n v="3722.93"/>
    <m/>
    <s v="2025.09.22 16:02:22"/>
    <n v="3722.68"/>
    <n v="0"/>
    <n v="0"/>
    <n v="0.85"/>
    <s v="W"/>
    <d v="2025-09-22T00:00:00"/>
    <s v="15"/>
    <x v="14"/>
    <s v="Mon"/>
    <d v="2025-09-22T15:53:07"/>
    <x v="1148"/>
    <s v="2025-09-22"/>
    <x v="0"/>
    <s v="Mon"/>
    <n v="8.5000000000000006E-2"/>
    <n v="0.17"/>
    <n v="0.255"/>
  </r>
  <r>
    <d v="2025-09-22T15:53:07"/>
    <n v="444409426"/>
    <s v="GOLD#"/>
    <s v="buy"/>
    <s v="0.01"/>
    <n v="3721.72"/>
    <n v="3722.92"/>
    <m/>
    <s v="2025.09.22 16:02:22"/>
    <n v="3722.68"/>
    <n v="0"/>
    <n v="0"/>
    <n v="0.96"/>
    <s v="W"/>
    <d v="2025-09-22T00:00:00"/>
    <s v="15"/>
    <x v="16"/>
    <s v="Mon"/>
    <d v="2025-09-22T15:53:07"/>
    <x v="1148"/>
    <s v="2025-09-22"/>
    <x v="0"/>
    <s v="Mon"/>
    <n v="9.6000000000000002E-2"/>
    <n v="0.192"/>
    <n v="0.28799999999999998"/>
  </r>
  <r>
    <d v="2025-09-22T15:53:07"/>
    <n v="444409432"/>
    <s v="GOLD#"/>
    <s v="buy"/>
    <s v="0.01"/>
    <n v="3721.73"/>
    <n v="3723.79"/>
    <m/>
    <s v="2025.09.22 16:04:10"/>
    <n v="3723.41"/>
    <n v="0"/>
    <n v="0"/>
    <n v="1.68"/>
    <s v="W"/>
    <d v="2025-09-22T00:00:00"/>
    <s v="15"/>
    <x v="15"/>
    <s v="Mon"/>
    <d v="2025-09-22T15:53:07"/>
    <x v="1148"/>
    <s v="2025-09-22"/>
    <x v="0"/>
    <s v="Mon"/>
    <n v="0.16800000000000001"/>
    <n v="0.33600000000000002"/>
    <n v="0.504"/>
  </r>
  <r>
    <d v="2025-09-22T15:54:27"/>
    <n v="444410259"/>
    <s v="GOLD#"/>
    <s v="buy"/>
    <s v="0.01"/>
    <n v="3720.65"/>
    <n v="3717.65"/>
    <n v="3724.15"/>
    <s v="2025.09.22 16:02:02"/>
    <n v="3724.26"/>
    <n v="0"/>
    <n v="0"/>
    <n v="3.61"/>
    <s v="W"/>
    <d v="2025-09-22T00:00:00"/>
    <s v="15"/>
    <x v="12"/>
    <s v="Mon"/>
    <d v="2025-09-22T15:54:27"/>
    <x v="1149"/>
    <s v="2025-09-22"/>
    <x v="0"/>
    <s v="Mon"/>
    <n v="0.36099999999999999"/>
    <n v="0.72199999999999998"/>
    <n v="1.083"/>
  </r>
  <r>
    <d v="2025-09-22T15:54:27"/>
    <n v="444410272"/>
    <s v="GOLD#"/>
    <s v="buy"/>
    <s v="0.01"/>
    <n v="3720.65"/>
    <n v="3721.14"/>
    <n v="3722.85"/>
    <s v="2025.09.22 16:01:44"/>
    <n v="3722.85"/>
    <n v="0"/>
    <n v="0"/>
    <n v="2.2000000000000002"/>
    <s v="W"/>
    <d v="2025-09-22T00:00:00"/>
    <s v="15"/>
    <x v="17"/>
    <s v="Mon"/>
    <d v="2025-09-22T15:54:27"/>
    <x v="1149"/>
    <s v="2025-09-22"/>
    <x v="0"/>
    <s v="Mon"/>
    <n v="0.22000000000000003"/>
    <n v="0.44000000000000006"/>
    <n v="0.66"/>
  </r>
  <r>
    <d v="2025-09-22T15:54:27"/>
    <n v="444410274"/>
    <s v="GOLD#"/>
    <s v="buy"/>
    <s v="0.01"/>
    <n v="3720.65"/>
    <n v="3721.01"/>
    <n v="3722.15"/>
    <s v="2025.09.22 16:00:40"/>
    <n v="3722.17"/>
    <n v="0"/>
    <n v="0"/>
    <n v="1.52"/>
    <s v="W"/>
    <d v="2025-09-22T00:00:00"/>
    <s v="15"/>
    <x v="11"/>
    <s v="Mon"/>
    <d v="2025-09-22T15:54:27"/>
    <x v="1149"/>
    <s v="2025-09-22"/>
    <x v="0"/>
    <s v="Mon"/>
    <n v="0.15200000000000002"/>
    <n v="0.30400000000000005"/>
    <n v="0.45599999999999996"/>
  </r>
  <r>
    <d v="2025-09-22T15:54:28"/>
    <n v="444410276"/>
    <s v="GOLD#"/>
    <s v="buy"/>
    <s v="0.01"/>
    <n v="3720.67"/>
    <n v="3717.65"/>
    <n v="3722.15"/>
    <s v="2025.09.22 16:00:40"/>
    <n v="3722.17"/>
    <n v="0"/>
    <n v="0"/>
    <n v="1.5"/>
    <s v="W"/>
    <d v="2025-09-22T00:00:00"/>
    <s v="15"/>
    <x v="20"/>
    <s v="Mon"/>
    <d v="2025-09-22T15:54:28"/>
    <x v="1150"/>
    <s v="2025-09-22"/>
    <x v="0"/>
    <s v="Mon"/>
    <n v="0.15000000000000002"/>
    <n v="0.30000000000000004"/>
    <n v="0.44999999999999996"/>
  </r>
  <r>
    <d v="2025-09-22T15:54:28"/>
    <n v="444410280"/>
    <s v="GOLD#"/>
    <s v="buy"/>
    <s v="0.01"/>
    <n v="3720.74"/>
    <n v="3718.45"/>
    <n v="3722.15"/>
    <s v="2025.09.22 16:00:40"/>
    <n v="3722.17"/>
    <n v="0"/>
    <n v="0"/>
    <n v="1.43"/>
    <s v="W"/>
    <d v="2025-09-22T00:00:00"/>
    <s v="15"/>
    <x v="18"/>
    <s v="Mon"/>
    <d v="2025-09-22T15:54:28"/>
    <x v="1150"/>
    <s v="2025-09-22"/>
    <x v="0"/>
    <s v="Mon"/>
    <n v="0.14299999999999999"/>
    <n v="0.28599999999999998"/>
    <n v="0.42899999999999999"/>
  </r>
  <r>
    <d v="2025-09-22T15:54:28"/>
    <n v="444410284"/>
    <s v="GOLD#"/>
    <s v="buy"/>
    <s v="0.01"/>
    <n v="3720.87"/>
    <n v="3717.65"/>
    <n v="3722.15"/>
    <s v="2025.09.22 16:00:40"/>
    <n v="3722.17"/>
    <n v="0"/>
    <n v="0"/>
    <n v="1.3"/>
    <s v="W"/>
    <d v="2025-09-22T00:00:00"/>
    <s v="15"/>
    <x v="10"/>
    <s v="Mon"/>
    <d v="2025-09-22T15:54:28"/>
    <x v="1150"/>
    <s v="2025-09-22"/>
    <x v="0"/>
    <s v="Mon"/>
    <n v="0.13"/>
    <n v="0.26"/>
    <n v="0.39"/>
  </r>
  <r>
    <d v="2025-09-22T15:54:28"/>
    <n v="444410286"/>
    <s v="GOLD#"/>
    <s v="buy"/>
    <s v="0.01"/>
    <n v="3720.87"/>
    <n v="3717.65"/>
    <n v="3722.15"/>
    <s v="2025.09.22 16:00:40"/>
    <n v="3722.17"/>
    <n v="0"/>
    <n v="0"/>
    <n v="1.3"/>
    <s v="W"/>
    <d v="2025-09-22T00:00:00"/>
    <s v="15"/>
    <x v="6"/>
    <s v="Mon"/>
    <d v="2025-09-22T15:54:28"/>
    <x v="1150"/>
    <s v="2025-09-22"/>
    <x v="0"/>
    <s v="Mon"/>
    <n v="0.13"/>
    <n v="0.26"/>
    <n v="0.39"/>
  </r>
  <r>
    <d v="2025-09-22T15:54:28"/>
    <n v="444410289"/>
    <s v="GOLD#"/>
    <s v="buy"/>
    <s v="0.01"/>
    <n v="3720.87"/>
    <n v="3721.76"/>
    <n v="3723.65"/>
    <s v="2025.09.22 16:02:01"/>
    <n v="3723.8"/>
    <n v="0"/>
    <n v="0"/>
    <n v="2.93"/>
    <s v="W"/>
    <d v="2025-09-22T00:00:00"/>
    <s v="15"/>
    <x v="19"/>
    <s v="Mon"/>
    <d v="2025-09-22T15:54:28"/>
    <x v="1150"/>
    <s v="2025-09-22"/>
    <x v="0"/>
    <s v="Mon"/>
    <n v="0.29300000000000004"/>
    <n v="0.58600000000000008"/>
    <n v="0.879"/>
  </r>
  <r>
    <d v="2025-09-22T15:54:29"/>
    <n v="444410292"/>
    <s v="GOLD#"/>
    <s v="buy"/>
    <s v="0.01"/>
    <n v="3720.87"/>
    <n v="3721.75"/>
    <n v="3723.65"/>
    <s v="2025.09.22 16:02:01"/>
    <n v="3723.8"/>
    <n v="0"/>
    <n v="0"/>
    <n v="2.93"/>
    <s v="W"/>
    <d v="2025-09-22T00:00:00"/>
    <s v="15"/>
    <x v="2"/>
    <s v="Mon"/>
    <d v="2025-09-22T15:54:29"/>
    <x v="1151"/>
    <s v="2025-09-22"/>
    <x v="0"/>
    <s v="Mon"/>
    <n v="0.29300000000000004"/>
    <n v="0.58600000000000008"/>
    <n v="0.879"/>
  </r>
  <r>
    <d v="2025-09-22T15:54:29"/>
    <n v="444410294"/>
    <s v="GOLD#"/>
    <s v="buy"/>
    <s v="0.01"/>
    <n v="3720.87"/>
    <n v="3721.76"/>
    <n v="3724.15"/>
    <s v="2025.09.22 16:02:02"/>
    <n v="3724.26"/>
    <n v="0"/>
    <n v="0"/>
    <n v="3.39"/>
    <s v="W"/>
    <d v="2025-09-22T00:00:00"/>
    <s v="15"/>
    <x v="1"/>
    <s v="Mon"/>
    <d v="2025-09-22T15:54:29"/>
    <x v="1151"/>
    <s v="2025-09-22"/>
    <x v="0"/>
    <s v="Mon"/>
    <n v="0.33900000000000002"/>
    <n v="0.67800000000000005"/>
    <n v="1.0169999999999999"/>
  </r>
  <r>
    <d v="2025-09-22T15:54:29"/>
    <n v="444410297"/>
    <s v="GOLD#"/>
    <s v="buy"/>
    <s v="0.01"/>
    <n v="3720.86"/>
    <n v="3721.75"/>
    <n v="3723.65"/>
    <s v="2025.09.22 16:02:01"/>
    <n v="3723.8"/>
    <n v="0"/>
    <n v="0"/>
    <n v="2.94"/>
    <s v="W"/>
    <d v="2025-09-22T00:00:00"/>
    <s v="15"/>
    <x v="0"/>
    <s v="Mon"/>
    <d v="2025-09-22T15:54:29"/>
    <x v="1151"/>
    <s v="2025-09-22"/>
    <x v="0"/>
    <s v="Mon"/>
    <n v="0.29399999999999998"/>
    <n v="0.58799999999999997"/>
    <n v="0.88200000000000001"/>
  </r>
  <r>
    <d v="2025-09-22T16:00:57"/>
    <n v="444413606"/>
    <s v="GOLD#"/>
    <s v="buy"/>
    <s v="0.01"/>
    <n v="3721.28"/>
    <n v="3718.26"/>
    <n v="3722.76"/>
    <s v="2025.09.22 16:01:34"/>
    <n v="3722.8"/>
    <n v="0"/>
    <n v="0"/>
    <n v="1.52"/>
    <s v="W"/>
    <d v="2025-09-22T00:00:00"/>
    <s v="16"/>
    <x v="6"/>
    <s v="Mon"/>
    <d v="2025-09-22T16:00:57"/>
    <x v="1152"/>
    <s v="2025-09-22"/>
    <x v="1"/>
    <s v="Mon"/>
    <n v="0.15200000000000002"/>
    <n v="0.30400000000000005"/>
    <n v="0.45599999999999996"/>
  </r>
  <r>
    <d v="2025-09-22T16:00:57"/>
    <n v="444413610"/>
    <s v="GOLD#"/>
    <s v="buy"/>
    <s v="0.01"/>
    <n v="3721.13"/>
    <n v="3721.13"/>
    <n v="3722.72"/>
    <s v="2025.09.22 16:01:34"/>
    <n v="3722.8"/>
    <n v="0"/>
    <n v="0"/>
    <n v="1.67"/>
    <s v="W"/>
    <d v="2025-09-22T00:00:00"/>
    <s v="16"/>
    <x v="20"/>
    <s v="Mon"/>
    <d v="2025-09-22T16:00:57"/>
    <x v="1152"/>
    <s v="2025-09-22"/>
    <x v="1"/>
    <s v="Mon"/>
    <n v="0.16700000000000001"/>
    <n v="0.33400000000000002"/>
    <n v="0.501"/>
  </r>
  <r>
    <d v="2025-09-22T16:00:57"/>
    <n v="444413615"/>
    <s v="GOLD#"/>
    <s v="buy"/>
    <s v="0.01"/>
    <n v="3721.17"/>
    <n v="3719.02"/>
    <n v="3722.72"/>
    <s v="2025.09.22 16:01:34"/>
    <n v="3722.8"/>
    <n v="0"/>
    <n v="0"/>
    <n v="1.63"/>
    <s v="W"/>
    <d v="2025-09-22T00:00:00"/>
    <s v="16"/>
    <x v="18"/>
    <s v="Mon"/>
    <d v="2025-09-22T16:00:57"/>
    <x v="1152"/>
    <s v="2025-09-22"/>
    <x v="1"/>
    <s v="Mon"/>
    <n v="0.16300000000000001"/>
    <n v="0.32600000000000001"/>
    <n v="0.48899999999999993"/>
  </r>
  <r>
    <d v="2025-09-22T16:02:27"/>
    <n v="444415171"/>
    <s v="GOLD#"/>
    <s v="buy"/>
    <s v="0.01"/>
    <n v="3722.67"/>
    <n v="3723.66"/>
    <m/>
    <s v="2025.09.22 16:04:10"/>
    <n v="3723.41"/>
    <n v="0"/>
    <n v="0"/>
    <n v="0.74"/>
    <s v="W"/>
    <d v="2025-09-22T00:00:00"/>
    <s v="16"/>
    <x v="14"/>
    <s v="Mon"/>
    <d v="2025-09-22T16:02:27"/>
    <x v="1153"/>
    <s v="2025-09-22"/>
    <x v="1"/>
    <s v="Mon"/>
    <n v="7.3999999999999996E-2"/>
    <n v="0.14799999999999999"/>
    <n v="0.222"/>
  </r>
  <r>
    <d v="2025-09-22T16:02:27"/>
    <n v="444415173"/>
    <s v="GOLD#"/>
    <s v="buy"/>
    <s v="0.01"/>
    <n v="3722.62"/>
    <n v="3723.65"/>
    <m/>
    <s v="2025.09.22 16:04:10"/>
    <n v="3723.41"/>
    <n v="0"/>
    <n v="0"/>
    <n v="0.79"/>
    <s v="W"/>
    <d v="2025-09-22T00:00:00"/>
    <s v="16"/>
    <x v="16"/>
    <s v="Mon"/>
    <d v="2025-09-22T16:02:27"/>
    <x v="1153"/>
    <s v="2025-09-22"/>
    <x v="1"/>
    <s v="Mon"/>
    <n v="7.9000000000000015E-2"/>
    <n v="0.15800000000000003"/>
    <n v="0.23699999999999999"/>
  </r>
  <r>
    <d v="2025-09-22T16:02:37"/>
    <n v="444415288"/>
    <s v="GOLD#"/>
    <s v="buy"/>
    <s v="0.01"/>
    <n v="3721.85"/>
    <n v="3722.47"/>
    <n v="3725.33"/>
    <s v="2025.09.22 16:04:30"/>
    <n v="3722.39"/>
    <n v="0"/>
    <n v="0"/>
    <n v="0.54"/>
    <s v="W"/>
    <d v="2025-09-22T00:00:00"/>
    <s v="16"/>
    <x v="1"/>
    <s v="Mon"/>
    <d v="2025-09-22T16:02:37"/>
    <x v="1154"/>
    <s v="2025-09-22"/>
    <x v="1"/>
    <s v="Mon"/>
    <n v="5.4000000000000006E-2"/>
    <n v="0.10800000000000001"/>
    <n v="0.16200000000000001"/>
  </r>
  <r>
    <d v="2025-09-22T16:02:37"/>
    <n v="444415291"/>
    <s v="GOLD#"/>
    <s v="buy"/>
    <s v="0.01"/>
    <n v="3721.85"/>
    <n v="3719.65"/>
    <n v="3723.35"/>
    <s v="2025.09.22 16:03:36"/>
    <n v="3723.36"/>
    <n v="0"/>
    <n v="0"/>
    <n v="1.51"/>
    <s v="W"/>
    <d v="2025-09-22T00:00:00"/>
    <s v="16"/>
    <x v="18"/>
    <s v="Mon"/>
    <d v="2025-09-22T16:02:37"/>
    <x v="1154"/>
    <s v="2025-09-22"/>
    <x v="1"/>
    <s v="Mon"/>
    <n v="0.15100000000000002"/>
    <n v="0.30200000000000005"/>
    <n v="0.45299999999999996"/>
  </r>
  <r>
    <d v="2025-09-22T16:02:37"/>
    <n v="444415294"/>
    <s v="GOLD#"/>
    <s v="buy"/>
    <s v="0.01"/>
    <n v="3721.9"/>
    <n v="3722.61"/>
    <n v="3724.85"/>
    <s v="2025.09.22 16:04:29"/>
    <n v="3722.6"/>
    <n v="0"/>
    <n v="0"/>
    <n v="0.7"/>
    <s v="W"/>
    <d v="2025-09-22T00:00:00"/>
    <s v="16"/>
    <x v="2"/>
    <s v="Mon"/>
    <d v="2025-09-22T16:02:37"/>
    <x v="1154"/>
    <s v="2025-09-22"/>
    <x v="1"/>
    <s v="Mon"/>
    <n v="6.9999999999999993E-2"/>
    <n v="0.13999999999999999"/>
    <n v="0.21"/>
  </r>
  <r>
    <d v="2025-09-22T16:02:38"/>
    <n v="444415299"/>
    <s v="GOLD#"/>
    <s v="buy"/>
    <s v="0.01"/>
    <n v="3721.94"/>
    <n v="3718.85"/>
    <n v="3724.05"/>
    <s v="2025.09.22 16:03:48"/>
    <n v="3724.1"/>
    <n v="0"/>
    <n v="0"/>
    <n v="2.16"/>
    <s v="W"/>
    <d v="2025-09-22T00:00:00"/>
    <s v="16"/>
    <x v="17"/>
    <s v="Mon"/>
    <d v="2025-09-22T16:02:38"/>
    <x v="1155"/>
    <s v="2025-09-22"/>
    <x v="1"/>
    <s v="Mon"/>
    <n v="0.21600000000000003"/>
    <n v="0.43200000000000005"/>
    <n v="0.64800000000000002"/>
  </r>
  <r>
    <d v="2025-09-22T16:02:38"/>
    <n v="444415302"/>
    <s v="GOLD#"/>
    <s v="buy"/>
    <s v="0.01"/>
    <n v="3722.04"/>
    <n v="3718.85"/>
    <n v="3723.35"/>
    <s v="2025.09.22 16:03:36"/>
    <n v="3723.36"/>
    <n v="0"/>
    <n v="0"/>
    <n v="1.32"/>
    <s v="W"/>
    <d v="2025-09-22T00:00:00"/>
    <s v="16"/>
    <x v="6"/>
    <s v="Mon"/>
    <d v="2025-09-22T16:02:38"/>
    <x v="1155"/>
    <s v="2025-09-22"/>
    <x v="1"/>
    <s v="Mon"/>
    <n v="0.13200000000000001"/>
    <n v="0.26400000000000001"/>
    <n v="0.39600000000000002"/>
  </r>
  <r>
    <d v="2025-09-22T16:02:38"/>
    <n v="444415306"/>
    <s v="GOLD#"/>
    <s v="buy"/>
    <s v="0.01"/>
    <n v="3722.03"/>
    <n v="3718.85"/>
    <n v="3723.35"/>
    <s v="2025.09.22 16:03:36"/>
    <n v="3723.36"/>
    <n v="0"/>
    <n v="0"/>
    <n v="1.33"/>
    <s v="W"/>
    <d v="2025-09-22T00:00:00"/>
    <s v="16"/>
    <x v="20"/>
    <s v="Mon"/>
    <d v="2025-09-22T16:02:38"/>
    <x v="1155"/>
    <s v="2025-09-22"/>
    <x v="1"/>
    <s v="Mon"/>
    <n v="0.13300000000000001"/>
    <n v="0.26600000000000001"/>
    <n v="0.39900000000000002"/>
  </r>
  <r>
    <d v="2025-09-22T16:02:38"/>
    <n v="444415309"/>
    <s v="GOLD#"/>
    <s v="buy"/>
    <s v="0.01"/>
    <n v="3722.05"/>
    <n v="3722.3"/>
    <n v="3724.85"/>
    <s v="2025.09.22 16:04:47"/>
    <n v="3721.87"/>
    <n v="0"/>
    <n v="0"/>
    <n v="-0.18"/>
    <s v="L"/>
    <d v="2025-09-22T00:00:00"/>
    <s v="16"/>
    <x v="19"/>
    <s v="Mon"/>
    <d v="2025-09-22T16:02:38"/>
    <x v="1155"/>
    <s v="2025-09-22"/>
    <x v="1"/>
    <s v="Mon"/>
    <n v="-1.7999999999999999E-2"/>
    <n v="-3.5999999999999997E-2"/>
    <n v="-5.3999999999999999E-2"/>
  </r>
  <r>
    <d v="2025-09-22T16:02:39"/>
    <n v="444415313"/>
    <s v="GOLD#"/>
    <s v="buy"/>
    <s v="0.01"/>
    <n v="3722.13"/>
    <n v="3722.63"/>
    <n v="3724.85"/>
    <s v="2025.09.22 16:04:29"/>
    <n v="3722.6"/>
    <n v="0"/>
    <n v="0"/>
    <n v="0.47"/>
    <s v="W"/>
    <d v="2025-09-22T00:00:00"/>
    <s v="16"/>
    <x v="0"/>
    <s v="Mon"/>
    <d v="2025-09-22T16:02:39"/>
    <x v="1156"/>
    <s v="2025-09-22"/>
    <x v="1"/>
    <s v="Mon"/>
    <n v="4.7E-2"/>
    <n v="9.4E-2"/>
    <n v="0.14099999999999999"/>
  </r>
  <r>
    <d v="2025-09-22T16:04:17"/>
    <n v="444416520"/>
    <s v="GOLD#"/>
    <s v="buy"/>
    <s v="0.01"/>
    <n v="3723.84"/>
    <n v="3720.83"/>
    <m/>
    <s v="2025.09.22 16:12:49"/>
    <n v="3720.83"/>
    <n v="0"/>
    <n v="0"/>
    <n v="-3.01"/>
    <s v="L"/>
    <d v="2025-09-22T00:00:00"/>
    <s v="16"/>
    <x v="15"/>
    <s v="Mon"/>
    <d v="2025-09-22T16:04:17"/>
    <x v="1157"/>
    <s v="2025-09-22"/>
    <x v="1"/>
    <s v="Mon"/>
    <n v="-0.30099999999999999"/>
    <n v="-0.60199999999999998"/>
    <n v="-0.90299999999999991"/>
  </r>
  <r>
    <d v="2025-09-22T16:04:17"/>
    <n v="444416523"/>
    <s v="GOLD#"/>
    <s v="buy"/>
    <s v="0.01"/>
    <n v="3723.86"/>
    <n v="3720.84"/>
    <m/>
    <s v="2025.09.22 16:12:49"/>
    <n v="3720.83"/>
    <n v="0"/>
    <n v="0"/>
    <n v="-3.03"/>
    <s v="L"/>
    <d v="2025-09-22T00:00:00"/>
    <s v="16"/>
    <x v="14"/>
    <s v="Mon"/>
    <d v="2025-09-22T16:04:17"/>
    <x v="1157"/>
    <s v="2025-09-22"/>
    <x v="1"/>
    <s v="Mon"/>
    <n v="-0.30299999999999999"/>
    <n v="-0.60599999999999998"/>
    <n v="-0.90899999999999992"/>
  </r>
  <r>
    <d v="2025-09-22T16:04:17"/>
    <n v="444416527"/>
    <s v="GOLD#"/>
    <s v="buy"/>
    <s v="0.01"/>
    <n v="3723.86"/>
    <n v="3720.84"/>
    <m/>
    <s v="2025.09.22 16:12:49"/>
    <n v="3720.83"/>
    <n v="0"/>
    <n v="0"/>
    <n v="-3.03"/>
    <s v="L"/>
    <d v="2025-09-22T00:00:00"/>
    <s v="16"/>
    <x v="16"/>
    <s v="Mon"/>
    <d v="2025-09-22T16:04:17"/>
    <x v="1157"/>
    <s v="2025-09-22"/>
    <x v="1"/>
    <s v="Mon"/>
    <n v="-0.30299999999999999"/>
    <n v="-0.60599999999999998"/>
    <n v="-0.90899999999999992"/>
  </r>
  <r>
    <d v="2025-09-22T16:04:47"/>
    <n v="444416872"/>
    <s v="GOLD#"/>
    <s v="buy"/>
    <s v="0.01"/>
    <n v="3722.67"/>
    <n v="3723.05"/>
    <n v="3726.26"/>
    <s v="2025.09.22 16:08:17"/>
    <n v="3723.03"/>
    <n v="0"/>
    <n v="0"/>
    <n v="0.36"/>
    <s v="W"/>
    <d v="2025-09-22T00:00:00"/>
    <s v="16"/>
    <x v="1"/>
    <s v="Mon"/>
    <d v="2025-09-22T16:04:47"/>
    <x v="1158"/>
    <s v="2025-09-22"/>
    <x v="1"/>
    <s v="Mon"/>
    <n v="3.5999999999999997E-2"/>
    <n v="7.1999999999999995E-2"/>
    <n v="0.108"/>
  </r>
  <r>
    <d v="2025-09-22T16:04:47"/>
    <n v="444416874"/>
    <s v="GOLD#"/>
    <s v="buy"/>
    <s v="0.01"/>
    <n v="3722.53"/>
    <n v="3722.62"/>
    <n v="3724.17"/>
    <s v="2025.09.22 16:06:14"/>
    <n v="3724.18"/>
    <n v="0"/>
    <n v="0"/>
    <n v="1.65"/>
    <s v="W"/>
    <d v="2025-09-22T00:00:00"/>
    <s v="16"/>
    <x v="6"/>
    <s v="Mon"/>
    <d v="2025-09-22T16:04:47"/>
    <x v="1158"/>
    <s v="2025-09-22"/>
    <x v="1"/>
    <s v="Mon"/>
    <n v="0.16500000000000001"/>
    <n v="0.33"/>
    <n v="0.49499999999999994"/>
  </r>
  <r>
    <d v="2025-09-22T16:04:47"/>
    <n v="444416881"/>
    <s v="GOLD#"/>
    <s v="buy"/>
    <s v="0.01"/>
    <n v="3722"/>
    <n v="3722.65"/>
    <n v="3724.17"/>
    <s v="2025.09.22 16:06:14"/>
    <n v="3724.18"/>
    <n v="0"/>
    <n v="0"/>
    <n v="2.1800000000000002"/>
    <s v="W"/>
    <d v="2025-09-22T00:00:00"/>
    <s v="16"/>
    <x v="20"/>
    <s v="Mon"/>
    <d v="2025-09-22T16:04:47"/>
    <x v="1158"/>
    <s v="2025-09-22"/>
    <x v="1"/>
    <s v="Mon"/>
    <n v="0.21800000000000003"/>
    <n v="0.43600000000000005"/>
    <n v="0.65400000000000003"/>
  </r>
  <r>
    <d v="2025-09-22T16:04:48"/>
    <n v="444416889"/>
    <s v="GOLD#"/>
    <s v="buy"/>
    <s v="0.01"/>
    <n v="3721.87"/>
    <n v="3722.71"/>
    <n v="3724.87"/>
    <s v="2025.09.22 16:06:47"/>
    <n v="3724.88"/>
    <n v="0"/>
    <n v="0"/>
    <n v="3.01"/>
    <s v="W"/>
    <d v="2025-09-22T00:00:00"/>
    <s v="16"/>
    <x v="17"/>
    <s v="Mon"/>
    <d v="2025-09-22T16:04:48"/>
    <x v="1159"/>
    <s v="2025-09-22"/>
    <x v="1"/>
    <s v="Mon"/>
    <n v="0.30099999999999999"/>
    <n v="0.60199999999999998"/>
    <n v="0.90299999999999991"/>
  </r>
  <r>
    <d v="2025-09-22T16:04:48"/>
    <n v="444416894"/>
    <s v="GOLD#"/>
    <s v="buy"/>
    <s v="0.01"/>
    <n v="3722"/>
    <n v="3723.02"/>
    <n v="3725.67"/>
    <s v="2025.09.22 16:08:17"/>
    <n v="3723.01"/>
    <n v="0"/>
    <n v="0"/>
    <n v="1.01"/>
    <s v="W"/>
    <d v="2025-09-22T00:00:00"/>
    <s v="16"/>
    <x v="2"/>
    <s v="Mon"/>
    <d v="2025-09-22T16:04:48"/>
    <x v="1159"/>
    <s v="2025-09-22"/>
    <x v="1"/>
    <s v="Mon"/>
    <n v="0.10100000000000001"/>
    <n v="0.20200000000000001"/>
    <n v="0.30299999999999999"/>
  </r>
  <r>
    <d v="2025-09-22T16:04:48"/>
    <n v="444416896"/>
    <s v="GOLD#"/>
    <s v="buy"/>
    <s v="0.01"/>
    <n v="3721.92"/>
    <n v="3723.05"/>
    <n v="3725.67"/>
    <s v="2025.09.22 16:08:17"/>
    <n v="3723.03"/>
    <n v="0"/>
    <n v="0"/>
    <n v="1.1100000000000001"/>
    <s v="W"/>
    <d v="2025-09-22T00:00:00"/>
    <s v="16"/>
    <x v="0"/>
    <s v="Mon"/>
    <d v="2025-09-22T16:04:48"/>
    <x v="1159"/>
    <s v="2025-09-22"/>
    <x v="1"/>
    <s v="Mon"/>
    <n v="0.11100000000000002"/>
    <n v="0.22200000000000003"/>
    <n v="0.33300000000000002"/>
  </r>
  <r>
    <d v="2025-09-22T16:04:48"/>
    <n v="444416898"/>
    <s v="GOLD#"/>
    <s v="buy"/>
    <s v="0.01"/>
    <n v="3721.88"/>
    <n v="3720.47"/>
    <n v="3724.17"/>
    <s v="2025.09.22 16:06:14"/>
    <n v="3724.18"/>
    <n v="0"/>
    <n v="0"/>
    <n v="2.2999999999999998"/>
    <s v="W"/>
    <d v="2025-09-22T00:00:00"/>
    <s v="16"/>
    <x v="18"/>
    <s v="Mon"/>
    <d v="2025-09-22T16:04:48"/>
    <x v="1159"/>
    <s v="2025-09-22"/>
    <x v="1"/>
    <s v="Mon"/>
    <n v="0.22999999999999998"/>
    <n v="0.45999999999999996"/>
    <n v="0.69"/>
  </r>
  <r>
    <d v="2025-09-22T16:05:47"/>
    <n v="444417416"/>
    <s v="GOLD#"/>
    <s v="buy"/>
    <s v="0.01"/>
    <n v="3723.11"/>
    <n v="3720.91"/>
    <n v="3726.11"/>
    <s v="2025.09.22 16:12:44"/>
    <n v="3720.91"/>
    <n v="0"/>
    <n v="0"/>
    <n v="-2.2000000000000002"/>
    <s v="L"/>
    <d v="2025-09-22T00:00:00"/>
    <s v="16"/>
    <x v="19"/>
    <s v="Mon"/>
    <d v="2025-09-22T16:05:47"/>
    <x v="1160"/>
    <s v="2025-09-22"/>
    <x v="1"/>
    <s v="Mon"/>
    <n v="-0.22000000000000003"/>
    <n v="-0.44000000000000006"/>
    <n v="-0.66"/>
  </r>
  <r>
    <d v="2025-09-22T16:08:17"/>
    <n v="444418473"/>
    <s v="GOLD#"/>
    <s v="buy"/>
    <s v="0.01"/>
    <n v="3723.23"/>
    <n v="3720.26"/>
    <n v="3725.46"/>
    <s v="2025.09.22 16:23:02"/>
    <n v="3725.47"/>
    <n v="0"/>
    <n v="0"/>
    <n v="2.2400000000000002"/>
    <s v="W"/>
    <d v="2025-09-22T00:00:00"/>
    <s v="16"/>
    <x v="17"/>
    <s v="Mon"/>
    <d v="2025-09-22T16:08:17"/>
    <x v="1161"/>
    <s v="2025-09-22"/>
    <x v="1"/>
    <s v="Mon"/>
    <n v="0.22400000000000003"/>
    <n v="0.44800000000000006"/>
    <n v="0.67200000000000004"/>
  </r>
  <r>
    <d v="2025-09-22T16:08:17"/>
    <n v="444418474"/>
    <s v="GOLD#"/>
    <s v="buy"/>
    <s v="0.01"/>
    <n v="3723.2"/>
    <n v="3721.03"/>
    <n v="3724.73"/>
    <s v="2025.09.22 16:12:43"/>
    <n v="3721.02"/>
    <n v="0"/>
    <n v="0"/>
    <n v="-2.1800000000000002"/>
    <s v="L"/>
    <d v="2025-09-22T00:00:00"/>
    <s v="16"/>
    <x v="18"/>
    <s v="Mon"/>
    <d v="2025-09-22T16:08:17"/>
    <x v="1161"/>
    <s v="2025-09-22"/>
    <x v="1"/>
    <s v="Mon"/>
    <n v="-0.21800000000000003"/>
    <n v="-0.43600000000000005"/>
    <n v="-0.65400000000000003"/>
  </r>
  <r>
    <d v="2025-09-22T16:08:17"/>
    <n v="444418476"/>
    <s v="GOLD#"/>
    <s v="buy"/>
    <s v="0.01"/>
    <n v="3723.18"/>
    <n v="3720.23"/>
    <n v="3724.73"/>
    <s v="2025.09.22 16:22:32"/>
    <n v="3724.73"/>
    <n v="0"/>
    <n v="0"/>
    <n v="1.55"/>
    <s v="W"/>
    <d v="2025-09-22T00:00:00"/>
    <s v="16"/>
    <x v="20"/>
    <s v="Mon"/>
    <d v="2025-09-22T16:08:17"/>
    <x v="1161"/>
    <s v="2025-09-22"/>
    <x v="1"/>
    <s v="Mon"/>
    <n v="0.15500000000000003"/>
    <n v="0.31000000000000005"/>
    <n v="0.46499999999999997"/>
  </r>
  <r>
    <d v="2025-09-22T16:08:18"/>
    <n v="444418478"/>
    <s v="GOLD#"/>
    <s v="buy"/>
    <s v="0.01"/>
    <n v="3723.14"/>
    <n v="3723.1"/>
    <n v="3724.73"/>
    <s v="2025.09.22 16:22:32"/>
    <n v="3724.73"/>
    <n v="0"/>
    <n v="0"/>
    <n v="1.59"/>
    <s v="W"/>
    <d v="2025-09-22T00:00:00"/>
    <s v="16"/>
    <x v="6"/>
    <s v="Mon"/>
    <d v="2025-09-22T16:08:18"/>
    <x v="1162"/>
    <s v="2025-09-22"/>
    <x v="1"/>
    <s v="Mon"/>
    <n v="0.15900000000000003"/>
    <n v="0.31800000000000006"/>
    <n v="0.47699999999999998"/>
  </r>
  <r>
    <d v="2025-09-22T16:08:27"/>
    <n v="444418667"/>
    <s v="GOLD#"/>
    <s v="buy"/>
    <s v="0.01"/>
    <n v="3723.2"/>
    <n v="3723.56"/>
    <n v="3726.73"/>
    <s v="2025.09.22 16:25:03"/>
    <n v="3723.5"/>
    <n v="0"/>
    <n v="0"/>
    <n v="0.3"/>
    <s v="W"/>
    <d v="2025-09-22T00:00:00"/>
    <s v="16"/>
    <x v="1"/>
    <s v="Mon"/>
    <d v="2025-09-22T16:08:27"/>
    <x v="1163"/>
    <s v="2025-09-22"/>
    <x v="1"/>
    <s v="Mon"/>
    <n v="0.03"/>
    <n v="0.06"/>
    <n v="0.09"/>
  </r>
  <r>
    <d v="2025-09-22T16:08:27"/>
    <n v="444418671"/>
    <s v="GOLD#"/>
    <s v="buy"/>
    <s v="0.01"/>
    <n v="3723.19"/>
    <n v="3723.56"/>
    <n v="3726.2"/>
    <s v="2025.09.22 16:25:03"/>
    <n v="3723.5"/>
    <n v="0"/>
    <n v="0"/>
    <n v="0.31"/>
    <s v="W"/>
    <d v="2025-09-22T00:00:00"/>
    <s v="16"/>
    <x v="0"/>
    <s v="Mon"/>
    <d v="2025-09-22T16:08:27"/>
    <x v="1163"/>
    <s v="2025-09-22"/>
    <x v="1"/>
    <s v="Mon"/>
    <n v="3.1E-2"/>
    <n v="6.2E-2"/>
    <n v="9.2999999999999999E-2"/>
  </r>
  <r>
    <d v="2025-09-22T16:08:27"/>
    <n v="444418673"/>
    <s v="GOLD#"/>
    <s v="buy"/>
    <s v="0.01"/>
    <n v="3723.31"/>
    <n v="3723.69"/>
    <n v="3726.2"/>
    <s v="2025.09.22 16:24:16"/>
    <n v="3723.66"/>
    <n v="0"/>
    <n v="0"/>
    <n v="0.35"/>
    <s v="W"/>
    <d v="2025-09-22T00:00:00"/>
    <s v="16"/>
    <x v="2"/>
    <s v="Mon"/>
    <d v="2025-09-22T16:08:27"/>
    <x v="1163"/>
    <s v="2025-09-22"/>
    <x v="1"/>
    <s v="Mon"/>
    <n v="3.4999999999999996E-2"/>
    <n v="6.9999999999999993E-2"/>
    <n v="0.105"/>
  </r>
  <r>
    <d v="2025-09-22T16:15:57"/>
    <n v="444421631"/>
    <s v="GOLD#"/>
    <s v="buy"/>
    <s v="0.01"/>
    <n v="3721.76"/>
    <n v="3723.12"/>
    <m/>
    <s v="2025.09.22 16:25:17"/>
    <n v="3723.12"/>
    <n v="0"/>
    <n v="0"/>
    <n v="1.36"/>
    <s v="W"/>
    <d v="2025-09-22T00:00:00"/>
    <s v="16"/>
    <x v="4"/>
    <s v="Mon"/>
    <d v="2025-09-22T16:15:57"/>
    <x v="1164"/>
    <s v="2025-09-22"/>
    <x v="1"/>
    <s v="Mon"/>
    <n v="0.13600000000000001"/>
    <n v="0.27200000000000002"/>
    <n v="0.40800000000000003"/>
  </r>
  <r>
    <d v="2025-09-22T16:15:57"/>
    <n v="444421632"/>
    <s v="GOLD#"/>
    <s v="buy"/>
    <s v="0.01"/>
    <n v="3721.73"/>
    <n v="3723.22"/>
    <n v="3727.85"/>
    <s v="2025.09.22 16:25:17"/>
    <n v="3723.14"/>
    <n v="0"/>
    <n v="0"/>
    <n v="1.41"/>
    <s v="W"/>
    <d v="2025-09-22T00:00:00"/>
    <s v="16"/>
    <x v="5"/>
    <s v="Mon"/>
    <d v="2025-09-22T16:15:57"/>
    <x v="1164"/>
    <s v="2025-09-22"/>
    <x v="1"/>
    <s v="Mon"/>
    <n v="0.14099999999999999"/>
    <n v="0.28199999999999997"/>
    <n v="0.42299999999999999"/>
  </r>
  <r>
    <d v="2025-09-22T16:15:57"/>
    <n v="444421633"/>
    <s v="GOLD#"/>
    <s v="buy"/>
    <s v="0.01"/>
    <n v="3721.72"/>
    <n v="3723.12"/>
    <n v="3727.72"/>
    <s v="2025.09.22 16:25:17"/>
    <n v="3723.12"/>
    <n v="0"/>
    <n v="0"/>
    <n v="1.4"/>
    <s v="W"/>
    <d v="2025-09-22T00:00:00"/>
    <s v="16"/>
    <x v="24"/>
    <s v="Mon"/>
    <d v="2025-09-22T16:15:57"/>
    <x v="1164"/>
    <s v="2025-09-22"/>
    <x v="1"/>
    <s v="Mon"/>
    <n v="0.13999999999999999"/>
    <n v="0.27999999999999997"/>
    <n v="0.42"/>
  </r>
  <r>
    <d v="2025-09-22T16:15:58"/>
    <n v="444421634"/>
    <s v="GOLD#"/>
    <s v="buy"/>
    <s v="0.01"/>
    <n v="3721.63"/>
    <n v="3723.11"/>
    <m/>
    <s v="2025.09.22 16:25:17"/>
    <n v="3723.09"/>
    <n v="0"/>
    <n v="0"/>
    <n v="1.46"/>
    <s v="W"/>
    <d v="2025-09-22T00:00:00"/>
    <s v="16"/>
    <x v="23"/>
    <s v="Mon"/>
    <d v="2025-09-22T16:15:58"/>
    <x v="1165"/>
    <s v="2025-09-22"/>
    <x v="1"/>
    <s v="Mon"/>
    <n v="0.14599999999999999"/>
    <n v="0.29199999999999998"/>
    <n v="0.438"/>
  </r>
  <r>
    <d v="2025-09-22T16:18:17"/>
    <n v="444422264"/>
    <s v="GOLD#"/>
    <s v="buy"/>
    <s v="0.01"/>
    <n v="3722.77"/>
    <n v="3719.77"/>
    <n v="3726.27"/>
    <s v="2025.09.22 16:33:28"/>
    <n v="3719.69"/>
    <n v="0"/>
    <n v="0"/>
    <n v="-3.08"/>
    <s v="L"/>
    <d v="2025-09-22T00:00:00"/>
    <s v="16"/>
    <x v="9"/>
    <s v="Mon"/>
    <d v="2025-09-22T16:18:17"/>
    <x v="1166"/>
    <s v="2025-09-22"/>
    <x v="1"/>
    <s v="Mon"/>
    <n v="-0.30800000000000005"/>
    <n v="-0.6160000000000001"/>
    <n v="-0.92399999999999993"/>
  </r>
  <r>
    <d v="2025-09-22T16:21:07"/>
    <n v="444423448"/>
    <s v="GOLD#"/>
    <s v="buy"/>
    <s v="0.01"/>
    <n v="3723.41"/>
    <n v="3724.21"/>
    <m/>
    <s v="2025.09.22 16:24:10"/>
    <n v="3724.21"/>
    <n v="0"/>
    <n v="0"/>
    <n v="0.8"/>
    <s v="W"/>
    <d v="2025-09-22T00:00:00"/>
    <s v="16"/>
    <x v="16"/>
    <s v="Mon"/>
    <d v="2025-09-22T16:21:07"/>
    <x v="1167"/>
    <s v="2025-09-22"/>
    <x v="1"/>
    <s v="Mon"/>
    <n v="8.0000000000000016E-2"/>
    <n v="0.16000000000000003"/>
    <n v="0.24"/>
  </r>
  <r>
    <d v="2025-09-22T16:21:07"/>
    <n v="444423449"/>
    <s v="GOLD#"/>
    <s v="buy"/>
    <s v="0.01"/>
    <n v="3723.48"/>
    <n v="3720.39"/>
    <m/>
    <s v="2025.09.22 16:33:21"/>
    <n v="3720.25"/>
    <n v="0"/>
    <n v="0"/>
    <n v="-3.23"/>
    <s v="L"/>
    <d v="2025-09-22T00:00:00"/>
    <s v="16"/>
    <x v="15"/>
    <s v="Mon"/>
    <d v="2025-09-22T16:21:07"/>
    <x v="1167"/>
    <s v="2025-09-22"/>
    <x v="1"/>
    <s v="Mon"/>
    <n v="-0.32300000000000001"/>
    <n v="-0.64600000000000002"/>
    <n v="-0.96899999999999997"/>
  </r>
  <r>
    <d v="2025-09-22T16:21:07"/>
    <n v="444423450"/>
    <s v="GOLD#"/>
    <s v="buy"/>
    <s v="0.01"/>
    <n v="3723.52"/>
    <n v="3720.48"/>
    <m/>
    <s v="2025.09.22 16:31:12"/>
    <n v="3720.43"/>
    <n v="0"/>
    <n v="0"/>
    <n v="-3.09"/>
    <s v="L"/>
    <d v="2025-09-22T00:00:00"/>
    <s v="16"/>
    <x v="14"/>
    <s v="Mon"/>
    <d v="2025-09-22T16:21:07"/>
    <x v="1167"/>
    <s v="2025-09-22"/>
    <x v="1"/>
    <s v="Mon"/>
    <n v="-0.309"/>
    <n v="-0.61799999999999999"/>
    <n v="-0.92699999999999994"/>
  </r>
  <r>
    <d v="2025-09-22T16:24:17"/>
    <n v="444425057"/>
    <s v="GOLD#"/>
    <s v="buy"/>
    <s v="0.01"/>
    <n v="3724.03"/>
    <n v="3721.01"/>
    <n v="3725.51"/>
    <s v="2025.09.22 16:31:09"/>
    <n v="3721.01"/>
    <n v="0"/>
    <n v="0"/>
    <n v="-3.02"/>
    <s v="L"/>
    <d v="2025-09-22T00:00:00"/>
    <s v="16"/>
    <x v="20"/>
    <s v="Mon"/>
    <d v="2025-09-22T16:24:17"/>
    <x v="1168"/>
    <s v="2025-09-22"/>
    <x v="1"/>
    <s v="Mon"/>
    <n v="-0.30200000000000005"/>
    <n v="-0.60400000000000009"/>
    <n v="-0.90599999999999992"/>
  </r>
  <r>
    <d v="2025-09-22T16:24:17"/>
    <n v="444425060"/>
    <s v="GOLD#"/>
    <s v="buy"/>
    <s v="0.01"/>
    <n v="3724.05"/>
    <n v="3721.03"/>
    <n v="3726.23"/>
    <s v="2025.09.22 16:31:09"/>
    <n v="3721.01"/>
    <n v="0"/>
    <n v="0"/>
    <n v="-3.04"/>
    <s v="L"/>
    <d v="2025-09-22T00:00:00"/>
    <s v="16"/>
    <x v="17"/>
    <s v="Mon"/>
    <d v="2025-09-22T16:24:17"/>
    <x v="1168"/>
    <s v="2025-09-22"/>
    <x v="1"/>
    <s v="Mon"/>
    <n v="-0.30400000000000005"/>
    <n v="-0.6080000000000001"/>
    <n v="-0.91199999999999992"/>
  </r>
  <r>
    <d v="2025-09-22T16:24:17"/>
    <n v="444425072"/>
    <s v="GOLD#"/>
    <s v="buy"/>
    <s v="0.01"/>
    <n v="3724.03"/>
    <n v="3721.03"/>
    <n v="3725.53"/>
    <s v="2025.09.22 16:31:09"/>
    <n v="3721.01"/>
    <n v="0"/>
    <n v="0"/>
    <n v="-3.02"/>
    <s v="L"/>
    <d v="2025-09-22T00:00:00"/>
    <s v="16"/>
    <x v="6"/>
    <s v="Mon"/>
    <d v="2025-09-22T16:24:17"/>
    <x v="1168"/>
    <s v="2025-09-22"/>
    <x v="1"/>
    <s v="Mon"/>
    <n v="-0.30200000000000005"/>
    <n v="-0.60400000000000009"/>
    <n v="-0.90599999999999992"/>
  </r>
  <r>
    <d v="2025-09-22T16:24:17"/>
    <n v="444425074"/>
    <s v="GOLD#"/>
    <s v="buy"/>
    <s v="0.01"/>
    <n v="3724.02"/>
    <n v="3721.83"/>
    <n v="3725.53"/>
    <s v="2025.09.22 16:31:07"/>
    <n v="3721.16"/>
    <n v="0"/>
    <n v="0"/>
    <n v="-2.86"/>
    <s v="L"/>
    <d v="2025-09-22T00:00:00"/>
    <s v="16"/>
    <x v="18"/>
    <s v="Mon"/>
    <d v="2025-09-22T16:24:17"/>
    <x v="1168"/>
    <s v="2025-09-22"/>
    <x v="1"/>
    <s v="Mon"/>
    <n v="-0.28599999999999998"/>
    <n v="-0.57199999999999995"/>
    <n v="-0.85799999999999998"/>
  </r>
  <r>
    <d v="2025-09-22T16:24:18"/>
    <n v="444425076"/>
    <s v="GOLD#"/>
    <s v="buy"/>
    <s v="0.01"/>
    <n v="3724"/>
    <n v="3721.53"/>
    <n v="3727.03"/>
    <s v="2025.09.22 16:31:07"/>
    <n v="3721.16"/>
    <n v="0"/>
    <n v="0"/>
    <n v="-2.84"/>
    <s v="L"/>
    <d v="2025-09-22T00:00:00"/>
    <s v="16"/>
    <x v="2"/>
    <s v="Mon"/>
    <d v="2025-09-22T16:24:18"/>
    <x v="1169"/>
    <s v="2025-09-22"/>
    <x v="1"/>
    <s v="Mon"/>
    <n v="-0.28399999999999997"/>
    <n v="-0.56799999999999995"/>
    <n v="-0.85199999999999998"/>
  </r>
  <r>
    <d v="2025-09-22T16:25:57"/>
    <n v="444425996"/>
    <s v="GOLD#"/>
    <s v="buy"/>
    <s v="0.01"/>
    <n v="3722.89"/>
    <n v="3719.89"/>
    <m/>
    <s v="2025.09.22 16:33:28"/>
    <n v="3719.8"/>
    <n v="0"/>
    <n v="0"/>
    <n v="-3.09"/>
    <s v="L"/>
    <d v="2025-09-22T00:00:00"/>
    <s v="16"/>
    <x v="23"/>
    <s v="Mon"/>
    <d v="2025-09-22T16:25:57"/>
    <x v="1170"/>
    <s v="2025-09-22"/>
    <x v="1"/>
    <s v="Mon"/>
    <n v="-0.309"/>
    <n v="-0.61799999999999999"/>
    <n v="-0.92699999999999994"/>
  </r>
  <r>
    <d v="2025-09-22T16:25:57"/>
    <n v="444426000"/>
    <s v="GOLD#"/>
    <s v="buy"/>
    <s v="0.01"/>
    <n v="3722.91"/>
    <n v="3719.89"/>
    <m/>
    <s v="2025.09.22 16:33:28"/>
    <n v="3719.8"/>
    <n v="0"/>
    <n v="0"/>
    <n v="-3.11"/>
    <s v="L"/>
    <d v="2025-09-22T00:00:00"/>
    <s v="16"/>
    <x v="4"/>
    <s v="Mon"/>
    <d v="2025-09-22T16:25:57"/>
    <x v="1170"/>
    <s v="2025-09-22"/>
    <x v="1"/>
    <s v="Mon"/>
    <n v="-0.311"/>
    <n v="-0.622"/>
    <n v="-0.93299999999999994"/>
  </r>
  <r>
    <d v="2025-09-22T16:25:57"/>
    <n v="444426006"/>
    <s v="GOLD#"/>
    <s v="buy"/>
    <s v="0.01"/>
    <n v="3722.91"/>
    <n v="3719.91"/>
    <n v="3728.91"/>
    <s v="2025.09.22 16:33:28"/>
    <n v="3719.8"/>
    <n v="0"/>
    <n v="0"/>
    <n v="-3.11"/>
    <s v="L"/>
    <d v="2025-09-22T00:00:00"/>
    <s v="16"/>
    <x v="5"/>
    <s v="Mon"/>
    <d v="2025-09-22T16:25:57"/>
    <x v="1170"/>
    <s v="2025-09-22"/>
    <x v="1"/>
    <s v="Mon"/>
    <n v="-0.311"/>
    <n v="-0.622"/>
    <n v="-0.93299999999999994"/>
  </r>
  <r>
    <d v="2025-09-22T16:25:58"/>
    <n v="444426009"/>
    <s v="GOLD#"/>
    <s v="buy"/>
    <s v="0.01"/>
    <n v="3722.91"/>
    <n v="3719.91"/>
    <n v="3728.91"/>
    <s v="2025.09.22 16:33:28"/>
    <n v="3719.8"/>
    <n v="0"/>
    <n v="0"/>
    <n v="-3.11"/>
    <s v="L"/>
    <d v="2025-09-22T00:00:00"/>
    <s v="16"/>
    <x v="24"/>
    <s v="Mon"/>
    <d v="2025-09-22T16:25:58"/>
    <x v="1171"/>
    <s v="2025-09-22"/>
    <x v="1"/>
    <s v="Mon"/>
    <n v="-0.311"/>
    <n v="-0.622"/>
    <n v="-0.93299999999999994"/>
  </r>
  <r>
    <d v="2025-09-22T16:31:59"/>
    <n v="444429635"/>
    <s v="GOLD#"/>
    <s v="buy"/>
    <s v="0.01"/>
    <n v="3724.42"/>
    <n v="3721.41"/>
    <n v="3728.91"/>
    <s v="2025.09.22 16:33:18"/>
    <n v="3721.35"/>
    <n v="0"/>
    <n v="0"/>
    <n v="-3.07"/>
    <s v="L"/>
    <d v="2025-09-22T00:00:00"/>
    <s v="16"/>
    <x v="3"/>
    <s v="Mon"/>
    <d v="2025-09-22T16:31:59"/>
    <x v="1172"/>
    <s v="2025-09-22"/>
    <x v="1"/>
    <s v="Mon"/>
    <n v="-0.307"/>
    <n v="-0.61399999999999999"/>
    <n v="-0.92099999999999993"/>
  </r>
  <r>
    <d v="2025-09-22T16:31:59"/>
    <n v="444429638"/>
    <s v="GOLD#"/>
    <s v="buy"/>
    <s v="0.01"/>
    <n v="3724.43"/>
    <n v="3721.42"/>
    <n v="3728.92"/>
    <s v="2025.09.22 16:33:18"/>
    <n v="3721.35"/>
    <n v="0"/>
    <n v="0"/>
    <n v="-3.08"/>
    <s v="L"/>
    <d v="2025-09-22T00:00:00"/>
    <s v="16"/>
    <x v="21"/>
    <s v="Mon"/>
    <d v="2025-09-22T16:31:59"/>
    <x v="1172"/>
    <s v="2025-09-22"/>
    <x v="1"/>
    <s v="Mon"/>
    <n v="-0.30800000000000005"/>
    <n v="-0.6160000000000001"/>
    <n v="-0.92399999999999993"/>
  </r>
  <r>
    <d v="2025-09-22T16:35:37"/>
    <n v="444434963"/>
    <s v="GOLD#"/>
    <s v="sell"/>
    <s v="0.01"/>
    <n v="3718.81"/>
    <n v="3721.92"/>
    <m/>
    <s v="2025.09.22 16:36:47"/>
    <n v="3721.93"/>
    <n v="0"/>
    <n v="0"/>
    <n v="-3.12"/>
    <s v="L"/>
    <d v="2025-09-22T00:00:00"/>
    <s v="16"/>
    <x v="15"/>
    <s v="Mon"/>
    <d v="2025-09-22T16:35:37"/>
    <x v="1173"/>
    <s v="2025-09-22"/>
    <x v="1"/>
    <s v="Mon"/>
    <n v="-0.31200000000000006"/>
    <n v="-0.62400000000000011"/>
    <n v="-0.93599999999999994"/>
  </r>
  <r>
    <d v="2025-09-22T16:35:37"/>
    <n v="444434966"/>
    <s v="GOLD#"/>
    <s v="sell"/>
    <s v="0.01"/>
    <n v="3718.79"/>
    <n v="3721.81"/>
    <m/>
    <s v="2025.09.22 16:36:46"/>
    <n v="3721.83"/>
    <n v="0"/>
    <n v="0"/>
    <n v="-3.04"/>
    <s v="L"/>
    <d v="2025-09-22T00:00:00"/>
    <s v="16"/>
    <x v="16"/>
    <s v="Mon"/>
    <d v="2025-09-22T16:35:37"/>
    <x v="1173"/>
    <s v="2025-09-22"/>
    <x v="1"/>
    <s v="Mon"/>
    <n v="-0.30400000000000005"/>
    <n v="-0.6080000000000001"/>
    <n v="-0.91199999999999992"/>
  </r>
  <r>
    <d v="2025-09-22T16:35:37"/>
    <n v="444434970"/>
    <s v="GOLD#"/>
    <s v="sell"/>
    <s v="0.01"/>
    <n v="3718.71"/>
    <n v="3721.81"/>
    <m/>
    <s v="2025.09.22 16:36:46"/>
    <n v="3721.83"/>
    <n v="0"/>
    <n v="0"/>
    <n v="-3.12"/>
    <s v="L"/>
    <d v="2025-09-22T00:00:00"/>
    <s v="16"/>
    <x v="14"/>
    <s v="Mon"/>
    <d v="2025-09-22T16:35:37"/>
    <x v="1173"/>
    <s v="2025-09-22"/>
    <x v="1"/>
    <s v="Mon"/>
    <n v="-0.31200000000000006"/>
    <n v="-0.62400000000000011"/>
    <n v="-0.93599999999999994"/>
  </r>
  <r>
    <d v="2025-09-22T16:36:17"/>
    <n v="444435708"/>
    <s v="GOLD#"/>
    <s v="sell"/>
    <s v="0.01"/>
    <n v="3720.26"/>
    <n v="3723.27"/>
    <n v="3718.07"/>
    <s v="2025.09.22 16:40:57"/>
    <n v="3723.35"/>
    <n v="0"/>
    <n v="0"/>
    <n v="-3.09"/>
    <s v="L"/>
    <d v="2025-09-22T00:00:00"/>
    <s v="16"/>
    <x v="17"/>
    <s v="Mon"/>
    <d v="2025-09-22T16:36:17"/>
    <x v="1174"/>
    <s v="2025-09-22"/>
    <x v="1"/>
    <s v="Mon"/>
    <n v="-0.309"/>
    <n v="-0.61799999999999999"/>
    <n v="-0.92699999999999994"/>
  </r>
  <r>
    <d v="2025-09-22T16:36:17"/>
    <n v="444435710"/>
    <s v="GOLD#"/>
    <s v="sell"/>
    <s v="0.01"/>
    <n v="3720.18"/>
    <n v="3723.26"/>
    <n v="3716.76"/>
    <s v="2025.09.22 16:40:57"/>
    <n v="3723.35"/>
    <n v="0"/>
    <n v="0"/>
    <n v="-3.17"/>
    <s v="L"/>
    <d v="2025-09-22T00:00:00"/>
    <s v="16"/>
    <x v="1"/>
    <s v="Mon"/>
    <d v="2025-09-22T16:36:17"/>
    <x v="1174"/>
    <s v="2025-09-22"/>
    <x v="1"/>
    <s v="Mon"/>
    <n v="-0.317"/>
    <n v="-0.63400000000000001"/>
    <n v="-0.95099999999999996"/>
  </r>
  <r>
    <d v="2025-09-22T16:36:17"/>
    <n v="444435711"/>
    <s v="GOLD#"/>
    <s v="sell"/>
    <s v="0.01"/>
    <n v="3720.16"/>
    <n v="3723.26"/>
    <n v="3718.76"/>
    <s v="2025.09.22 16:40:57"/>
    <n v="3723.35"/>
    <n v="0"/>
    <n v="0"/>
    <n v="-3.19"/>
    <s v="L"/>
    <d v="2025-09-22T00:00:00"/>
    <s v="16"/>
    <x v="20"/>
    <s v="Mon"/>
    <d v="2025-09-22T16:36:17"/>
    <x v="1174"/>
    <s v="2025-09-22"/>
    <x v="1"/>
    <s v="Mon"/>
    <n v="-0.31900000000000001"/>
    <n v="-0.63800000000000001"/>
    <n v="-0.95699999999999996"/>
  </r>
  <r>
    <d v="2025-09-22T16:36:17"/>
    <n v="444435713"/>
    <s v="GOLD#"/>
    <s v="sell"/>
    <s v="0.01"/>
    <n v="3720.15"/>
    <n v="3722.76"/>
    <n v="3717.26"/>
    <s v="2025.09.22 16:40:55"/>
    <n v="3722.88"/>
    <n v="0"/>
    <n v="0"/>
    <n v="-2.73"/>
    <s v="L"/>
    <d v="2025-09-22T00:00:00"/>
    <s v="16"/>
    <x v="2"/>
    <s v="Mon"/>
    <d v="2025-09-22T16:36:17"/>
    <x v="1174"/>
    <s v="2025-09-22"/>
    <x v="1"/>
    <s v="Mon"/>
    <n v="-0.27300000000000002"/>
    <n v="-0.54600000000000004"/>
    <n v="-0.81899999999999995"/>
  </r>
  <r>
    <d v="2025-09-22T16:36:18"/>
    <n v="444435714"/>
    <s v="GOLD#"/>
    <s v="sell"/>
    <s v="0.01"/>
    <n v="3720.2"/>
    <n v="3723.26"/>
    <n v="3718.76"/>
    <s v="2025.09.22 16:40:57"/>
    <n v="3723.35"/>
    <n v="0"/>
    <n v="0"/>
    <n v="-3.15"/>
    <s v="L"/>
    <d v="2025-09-22T00:00:00"/>
    <s v="16"/>
    <x v="6"/>
    <s v="Mon"/>
    <d v="2025-09-22T16:36:18"/>
    <x v="1175"/>
    <s v="2025-09-22"/>
    <x v="1"/>
    <s v="Mon"/>
    <n v="-0.315"/>
    <n v="-0.63"/>
    <n v="-0.94499999999999995"/>
  </r>
  <r>
    <d v="2025-09-22T16:36:18"/>
    <n v="444435719"/>
    <s v="GOLD#"/>
    <s v="sell"/>
    <s v="0.01"/>
    <n v="3720.32"/>
    <n v="3723.26"/>
    <n v="3717.26"/>
    <s v="2025.09.22 16:40:57"/>
    <n v="3723.35"/>
    <n v="0"/>
    <n v="0"/>
    <n v="-3.03"/>
    <s v="L"/>
    <d v="2025-09-22T00:00:00"/>
    <s v="16"/>
    <x v="0"/>
    <s v="Mon"/>
    <d v="2025-09-22T16:36:18"/>
    <x v="1175"/>
    <s v="2025-09-22"/>
    <x v="1"/>
    <s v="Mon"/>
    <n v="-0.30299999999999999"/>
    <n v="-0.60599999999999998"/>
    <n v="-0.90899999999999992"/>
  </r>
  <r>
    <d v="2025-09-22T16:36:18"/>
    <n v="444435720"/>
    <s v="GOLD#"/>
    <s v="sell"/>
    <s v="0.01"/>
    <n v="3720.33"/>
    <n v="3722.46"/>
    <n v="3718.76"/>
    <s v="2025.09.22 16:36:52"/>
    <n v="3722.49"/>
    <n v="0"/>
    <n v="0"/>
    <n v="-2.16"/>
    <s v="L"/>
    <d v="2025-09-22T00:00:00"/>
    <s v="16"/>
    <x v="18"/>
    <s v="Mon"/>
    <d v="2025-09-22T16:36:18"/>
    <x v="1175"/>
    <s v="2025-09-22"/>
    <x v="1"/>
    <s v="Mon"/>
    <n v="-0.21600000000000003"/>
    <n v="-0.43200000000000005"/>
    <n v="-0.64800000000000002"/>
  </r>
  <r>
    <d v="2025-09-22T16:36:37"/>
    <n v="444436376"/>
    <s v="GOLD#"/>
    <s v="buy"/>
    <s v="0.01"/>
    <n v="3721.44"/>
    <n v="3718.58"/>
    <n v="3725.08"/>
    <s v="2025.09.22 16:42:15"/>
    <n v="3718.52"/>
    <n v="0"/>
    <n v="0"/>
    <n v="-2.92"/>
    <s v="L"/>
    <d v="2025-09-22T00:00:00"/>
    <s v="16"/>
    <x v="9"/>
    <s v="Mon"/>
    <d v="2025-09-22T16:36:37"/>
    <x v="1176"/>
    <s v="2025-09-22"/>
    <x v="1"/>
    <s v="Mon"/>
    <n v="-0.29199999999999998"/>
    <n v="-0.58399999999999996"/>
    <n v="-0.876"/>
  </r>
  <r>
    <d v="2025-09-22T16:44:07"/>
    <n v="444443175"/>
    <s v="GOLD#"/>
    <s v="sell"/>
    <s v="0.01"/>
    <n v="3719.64"/>
    <n v="3717.89"/>
    <m/>
    <s v="2025.09.22 16:46:20"/>
    <n v="3717.93"/>
    <n v="0"/>
    <n v="0"/>
    <n v="1.71"/>
    <s v="W"/>
    <d v="2025-09-22T00:00:00"/>
    <s v="16"/>
    <x v="16"/>
    <s v="Mon"/>
    <d v="2025-09-22T16:44:07"/>
    <x v="1177"/>
    <s v="2025-09-22"/>
    <x v="1"/>
    <s v="Mon"/>
    <n v="0.17100000000000001"/>
    <n v="0.34200000000000003"/>
    <n v="0.51300000000000001"/>
  </r>
  <r>
    <d v="2025-09-22T16:44:07"/>
    <n v="444443199"/>
    <s v="GOLD#"/>
    <s v="sell"/>
    <s v="0.01"/>
    <n v="3719.51"/>
    <n v="3716.85"/>
    <m/>
    <s v="2025.09.22 16:47:21"/>
    <n v="3716.87"/>
    <n v="0"/>
    <n v="0"/>
    <n v="2.64"/>
    <s v="W"/>
    <d v="2025-09-22T00:00:00"/>
    <s v="16"/>
    <x v="15"/>
    <s v="Mon"/>
    <d v="2025-09-22T16:44:07"/>
    <x v="1177"/>
    <s v="2025-09-22"/>
    <x v="1"/>
    <s v="Mon"/>
    <n v="0.26400000000000001"/>
    <n v="0.52800000000000002"/>
    <n v="0.79200000000000004"/>
  </r>
  <r>
    <d v="2025-09-22T16:44:07"/>
    <n v="444443218"/>
    <s v="GOLD#"/>
    <s v="sell"/>
    <s v="0.01"/>
    <n v="3719.49"/>
    <n v="3718.06"/>
    <m/>
    <s v="2025.09.22 16:45:41"/>
    <n v="3718.07"/>
    <n v="0"/>
    <n v="0"/>
    <n v="1.42"/>
    <s v="W"/>
    <d v="2025-09-22T00:00:00"/>
    <s v="16"/>
    <x v="14"/>
    <s v="Mon"/>
    <d v="2025-09-22T16:44:07"/>
    <x v="1177"/>
    <s v="2025-09-22"/>
    <x v="1"/>
    <s v="Mon"/>
    <n v="0.14199999999999999"/>
    <n v="0.28399999999999997"/>
    <n v="0.42599999999999999"/>
  </r>
  <r>
    <d v="2025-09-22T16:46:17"/>
    <n v="444445502"/>
    <s v="GOLD#"/>
    <s v="sell"/>
    <s v="0.01"/>
    <n v="3717.31"/>
    <n v="3715.42"/>
    <m/>
    <s v="2025.09.22 16:48:11"/>
    <n v="3715.42"/>
    <n v="0"/>
    <n v="0"/>
    <n v="1.89"/>
    <s v="W"/>
    <d v="2025-09-22T00:00:00"/>
    <s v="16"/>
    <x v="14"/>
    <s v="Mon"/>
    <d v="2025-09-22T16:46:17"/>
    <x v="1178"/>
    <s v="2025-09-22"/>
    <x v="1"/>
    <s v="Mon"/>
    <n v="0.189"/>
    <n v="0.378"/>
    <n v="0.56699999999999995"/>
  </r>
  <r>
    <d v="2025-09-22T16:48:17"/>
    <n v="444448075"/>
    <s v="GOLD#"/>
    <s v="sell"/>
    <s v="0.01"/>
    <n v="3715.53"/>
    <n v="3718.47"/>
    <m/>
    <s v="2025.09.22 16:52:35"/>
    <n v="3718.5"/>
    <n v="0"/>
    <n v="0"/>
    <n v="-2.97"/>
    <s v="L"/>
    <d v="2025-09-22T00:00:00"/>
    <s v="16"/>
    <x v="16"/>
    <s v="Mon"/>
    <d v="2025-09-22T16:48:17"/>
    <x v="1179"/>
    <s v="2025-09-22"/>
    <x v="1"/>
    <s v="Mon"/>
    <n v="-0.29700000000000004"/>
    <n v="-0.59400000000000008"/>
    <n v="-0.89100000000000001"/>
  </r>
  <r>
    <d v="2025-09-22T16:48:17"/>
    <n v="444448076"/>
    <s v="GOLD#"/>
    <s v="sell"/>
    <s v="0.01"/>
    <n v="3715.47"/>
    <n v="3718.53"/>
    <m/>
    <s v="2025.09.22 16:52:39"/>
    <n v="3718.53"/>
    <n v="0"/>
    <n v="0"/>
    <n v="-3.06"/>
    <s v="L"/>
    <d v="2025-09-22T00:00:00"/>
    <s v="16"/>
    <x v="14"/>
    <s v="Mon"/>
    <d v="2025-09-22T16:48:17"/>
    <x v="1179"/>
    <s v="2025-09-22"/>
    <x v="1"/>
    <s v="Mon"/>
    <n v="-0.30600000000000005"/>
    <n v="-0.6120000000000001"/>
    <n v="-0.91799999999999993"/>
  </r>
  <r>
    <d v="2025-09-22T16:48:17"/>
    <n v="444448078"/>
    <s v="GOLD#"/>
    <s v="sell"/>
    <s v="0.01"/>
    <n v="3715.52"/>
    <n v="3718.53"/>
    <m/>
    <s v="2025.09.22 16:52:39"/>
    <n v="3718.53"/>
    <n v="0"/>
    <n v="0"/>
    <n v="-3.01"/>
    <s v="L"/>
    <d v="2025-09-22T00:00:00"/>
    <s v="16"/>
    <x v="15"/>
    <s v="Mon"/>
    <d v="2025-09-22T16:48:17"/>
    <x v="1179"/>
    <s v="2025-09-22"/>
    <x v="1"/>
    <s v="Mon"/>
    <n v="-0.30099999999999999"/>
    <n v="-0.60199999999999998"/>
    <n v="-0.90299999999999991"/>
  </r>
  <r>
    <d v="2025-09-22T16:49:07"/>
    <n v="444448739"/>
    <s v="GOLD#"/>
    <s v="sell"/>
    <s v="0.01"/>
    <n v="3716.79"/>
    <n v="3716.79"/>
    <n v="3714.58"/>
    <s v="2025.09.22 16:49:51"/>
    <n v="3714.55"/>
    <n v="0"/>
    <n v="0"/>
    <n v="2.2400000000000002"/>
    <s v="W"/>
    <d v="2025-09-22T00:00:00"/>
    <s v="16"/>
    <x v="17"/>
    <s v="Mon"/>
    <d v="2025-09-22T16:49:07"/>
    <x v="1180"/>
    <s v="2025-09-22"/>
    <x v="1"/>
    <s v="Mon"/>
    <n v="0.22400000000000003"/>
    <n v="0.44800000000000006"/>
    <n v="0.67200000000000004"/>
  </r>
  <r>
    <d v="2025-09-22T16:49:07"/>
    <n v="444448745"/>
    <s v="GOLD#"/>
    <s v="sell"/>
    <s v="0.01"/>
    <n v="3716.84"/>
    <n v="3716.09"/>
    <n v="3713.28"/>
    <s v="2025.09.22 16:51:14"/>
    <n v="3716.29"/>
    <n v="0"/>
    <n v="0"/>
    <n v="0.55000000000000004"/>
    <s v="W"/>
    <d v="2025-09-22T00:00:00"/>
    <s v="16"/>
    <x v="1"/>
    <s v="Mon"/>
    <d v="2025-09-22T16:49:07"/>
    <x v="1180"/>
    <s v="2025-09-22"/>
    <x v="1"/>
    <s v="Mon"/>
    <n v="5.5000000000000007E-2"/>
    <n v="0.11000000000000001"/>
    <n v="0.16500000000000001"/>
  </r>
  <r>
    <d v="2025-09-22T16:49:07"/>
    <n v="444448748"/>
    <s v="GOLD#"/>
    <s v="sell"/>
    <s v="0.01"/>
    <n v="3716.8"/>
    <n v="3716.08"/>
    <n v="3713.84"/>
    <s v="2025.09.22 16:51:14"/>
    <n v="3716.29"/>
    <n v="0"/>
    <n v="0"/>
    <n v="0.51"/>
    <s v="W"/>
    <d v="2025-09-22T00:00:00"/>
    <s v="16"/>
    <x v="2"/>
    <s v="Mon"/>
    <d v="2025-09-22T16:49:07"/>
    <x v="1180"/>
    <s v="2025-09-22"/>
    <x v="1"/>
    <s v="Mon"/>
    <n v="5.1000000000000004E-2"/>
    <n v="0.10200000000000001"/>
    <n v="0.153"/>
  </r>
  <r>
    <d v="2025-09-22T16:49:07"/>
    <n v="444448755"/>
    <s v="GOLD#"/>
    <s v="sell"/>
    <s v="0.01"/>
    <n v="3716.8"/>
    <n v="3719.84"/>
    <n v="3715.34"/>
    <s v="2025.09.22 16:49:44"/>
    <n v="3715.34"/>
    <n v="0"/>
    <n v="0"/>
    <n v="1.46"/>
    <s v="W"/>
    <d v="2025-09-22T00:00:00"/>
    <s v="16"/>
    <x v="20"/>
    <s v="Mon"/>
    <d v="2025-09-22T16:49:07"/>
    <x v="1180"/>
    <s v="2025-09-22"/>
    <x v="1"/>
    <s v="Mon"/>
    <n v="0.14599999999999999"/>
    <n v="0.29199999999999998"/>
    <n v="0.438"/>
  </r>
  <r>
    <d v="2025-09-22T16:49:08"/>
    <n v="444448758"/>
    <s v="GOLD#"/>
    <s v="sell"/>
    <s v="0.01"/>
    <n v="3716.82"/>
    <n v="3719.84"/>
    <n v="3715.34"/>
    <s v="2025.09.22 16:49:44"/>
    <n v="3715.34"/>
    <n v="0"/>
    <n v="0"/>
    <n v="1.48"/>
    <s v="W"/>
    <d v="2025-09-22T00:00:00"/>
    <s v="16"/>
    <x v="6"/>
    <s v="Mon"/>
    <d v="2025-09-22T16:49:08"/>
    <x v="1181"/>
    <s v="2025-09-22"/>
    <x v="1"/>
    <s v="Mon"/>
    <n v="0.14799999999999999"/>
    <n v="0.29599999999999999"/>
    <n v="0.44400000000000001"/>
  </r>
  <r>
    <d v="2025-09-22T16:49:08"/>
    <n v="444448763"/>
    <s v="GOLD#"/>
    <s v="sell"/>
    <s v="0.01"/>
    <n v="3716.77"/>
    <n v="3719.04"/>
    <n v="3713.84"/>
    <s v="2025.09.22 16:53:11"/>
    <n v="3719.04"/>
    <n v="0"/>
    <n v="0"/>
    <n v="-2.27"/>
    <s v="L"/>
    <d v="2025-09-22T00:00:00"/>
    <s v="16"/>
    <x v="19"/>
    <s v="Mon"/>
    <d v="2025-09-22T16:49:08"/>
    <x v="1181"/>
    <s v="2025-09-22"/>
    <x v="1"/>
    <s v="Mon"/>
    <n v="-0.22700000000000001"/>
    <n v="-0.45400000000000001"/>
    <n v="-0.68099999999999994"/>
  </r>
  <r>
    <d v="2025-09-22T16:49:08"/>
    <n v="444448764"/>
    <s v="GOLD#"/>
    <s v="sell"/>
    <s v="0.01"/>
    <n v="3716.83"/>
    <n v="3719.84"/>
    <n v="3713.34"/>
    <s v="2025.09.22 16:53:58"/>
    <n v="3720"/>
    <n v="0"/>
    <n v="0"/>
    <n v="-3.17"/>
    <s v="L"/>
    <d v="2025-09-22T00:00:00"/>
    <s v="16"/>
    <x v="12"/>
    <s v="Mon"/>
    <d v="2025-09-22T16:49:08"/>
    <x v="1181"/>
    <s v="2025-09-22"/>
    <x v="1"/>
    <s v="Mon"/>
    <n v="-0.317"/>
    <n v="-0.63400000000000001"/>
    <n v="-0.95099999999999996"/>
  </r>
  <r>
    <d v="2025-09-22T16:49:08"/>
    <n v="444448769"/>
    <s v="GOLD#"/>
    <s v="sell"/>
    <s v="0.01"/>
    <n v="3716.84"/>
    <n v="3718.34"/>
    <n v="3715.34"/>
    <s v="2025.09.22 16:49:44"/>
    <n v="3715.34"/>
    <n v="0"/>
    <n v="0"/>
    <n v="1.5"/>
    <s v="W"/>
    <d v="2025-09-22T00:00:00"/>
    <s v="16"/>
    <x v="11"/>
    <s v="Mon"/>
    <d v="2025-09-22T16:49:08"/>
    <x v="1181"/>
    <s v="2025-09-22"/>
    <x v="1"/>
    <s v="Mon"/>
    <n v="0.15000000000000002"/>
    <n v="0.30000000000000004"/>
    <n v="0.44999999999999996"/>
  </r>
  <r>
    <d v="2025-09-22T16:49:09"/>
    <n v="444448772"/>
    <s v="GOLD#"/>
    <s v="sell"/>
    <s v="0.01"/>
    <n v="3716.83"/>
    <n v="3719.04"/>
    <n v="3715.34"/>
    <s v="2025.09.22 16:49:44"/>
    <n v="3715.34"/>
    <n v="0"/>
    <n v="0"/>
    <n v="1.49"/>
    <s v="W"/>
    <d v="2025-09-22T00:00:00"/>
    <s v="16"/>
    <x v="18"/>
    <s v="Mon"/>
    <d v="2025-09-22T16:49:09"/>
    <x v="1182"/>
    <s v="2025-09-22"/>
    <x v="1"/>
    <s v="Mon"/>
    <n v="0.14899999999999999"/>
    <n v="0.29799999999999999"/>
    <n v="0.44700000000000001"/>
  </r>
  <r>
    <d v="2025-09-22T16:49:09"/>
    <n v="444448776"/>
    <s v="GOLD#"/>
    <s v="sell"/>
    <s v="0.01"/>
    <n v="3716.81"/>
    <n v="3716.07"/>
    <n v="3713.84"/>
    <s v="2025.09.22 16:51:14"/>
    <n v="3716.29"/>
    <n v="0"/>
    <n v="0"/>
    <n v="0.52"/>
    <s v="W"/>
    <d v="2025-09-22T00:00:00"/>
    <s v="16"/>
    <x v="0"/>
    <s v="Mon"/>
    <d v="2025-09-22T16:49:09"/>
    <x v="1182"/>
    <s v="2025-09-22"/>
    <x v="1"/>
    <s v="Mon"/>
    <n v="5.2000000000000005E-2"/>
    <n v="0.10400000000000001"/>
    <n v="0.156"/>
  </r>
  <r>
    <d v="2025-09-22T16:49:09"/>
    <n v="444448781"/>
    <s v="GOLD#"/>
    <s v="sell"/>
    <s v="0.01"/>
    <n v="3716.75"/>
    <n v="3719.84"/>
    <n v="3715.34"/>
    <s v="2025.09.22 16:49:44"/>
    <n v="3715.34"/>
    <n v="0"/>
    <n v="0"/>
    <n v="1.41"/>
    <s v="W"/>
    <d v="2025-09-22T00:00:00"/>
    <s v="16"/>
    <x v="10"/>
    <s v="Mon"/>
    <d v="2025-09-22T16:49:09"/>
    <x v="1182"/>
    <s v="2025-09-22"/>
    <x v="1"/>
    <s v="Mon"/>
    <n v="0.14099999999999999"/>
    <n v="0.28199999999999997"/>
    <n v="0.42299999999999999"/>
  </r>
  <r>
    <d v="2025-09-22T16:51:27"/>
    <n v="444450307"/>
    <s v="GOLD#"/>
    <s v="sell"/>
    <s v="0.01"/>
    <n v="3716.18"/>
    <n v="3719.15"/>
    <n v="3712.65"/>
    <s v="2025.09.22 16:53:12"/>
    <n v="3719.2"/>
    <n v="0"/>
    <n v="0"/>
    <n v="-3.02"/>
    <s v="L"/>
    <d v="2025-09-22T00:00:00"/>
    <s v="16"/>
    <x v="1"/>
    <s v="Mon"/>
    <d v="2025-09-22T16:51:27"/>
    <x v="1183"/>
    <s v="2025-09-22"/>
    <x v="1"/>
    <s v="Mon"/>
    <n v="-0.30200000000000005"/>
    <n v="-0.60400000000000009"/>
    <n v="-0.90599999999999992"/>
  </r>
  <r>
    <d v="2025-09-22T16:51:27"/>
    <n v="444450310"/>
    <s v="GOLD#"/>
    <s v="sell"/>
    <s v="0.01"/>
    <n v="3716.2"/>
    <n v="3719.18"/>
    <n v="3714.68"/>
    <s v="2025.09.22 16:53:12"/>
    <n v="3719.2"/>
    <n v="0"/>
    <n v="0"/>
    <n v="-3"/>
    <s v="L"/>
    <d v="2025-09-22T00:00:00"/>
    <s v="16"/>
    <x v="20"/>
    <s v="Mon"/>
    <d v="2025-09-22T16:51:27"/>
    <x v="1183"/>
    <s v="2025-09-22"/>
    <x v="1"/>
    <s v="Mon"/>
    <n v="-0.30000000000000004"/>
    <n v="-0.60000000000000009"/>
    <n v="-0.89999999999999991"/>
  </r>
  <r>
    <d v="2025-09-22T16:51:27"/>
    <n v="444450312"/>
    <s v="GOLD#"/>
    <s v="sell"/>
    <s v="0.01"/>
    <n v="3716.2"/>
    <n v="3718.68"/>
    <n v="3713.18"/>
    <s v="2025.09.22 16:53:02"/>
    <n v="3718.68"/>
    <n v="0"/>
    <n v="0"/>
    <n v="-2.48"/>
    <s v="L"/>
    <d v="2025-09-22T00:00:00"/>
    <s v="16"/>
    <x v="2"/>
    <s v="Mon"/>
    <d v="2025-09-22T16:51:27"/>
    <x v="1183"/>
    <s v="2025-09-22"/>
    <x v="1"/>
    <s v="Mon"/>
    <n v="-0.248"/>
    <n v="-0.496"/>
    <n v="-0.74399999999999999"/>
  </r>
  <r>
    <d v="2025-09-22T16:51:27"/>
    <n v="444450315"/>
    <s v="GOLD#"/>
    <s v="sell"/>
    <s v="0.01"/>
    <n v="3716.18"/>
    <n v="3719.18"/>
    <n v="3713.98"/>
    <s v="2025.09.22 16:53:12"/>
    <n v="3719.2"/>
    <n v="0"/>
    <n v="0"/>
    <n v="-3.02"/>
    <s v="L"/>
    <d v="2025-09-22T00:00:00"/>
    <s v="16"/>
    <x v="17"/>
    <s v="Mon"/>
    <d v="2025-09-22T16:51:27"/>
    <x v="1183"/>
    <s v="2025-09-22"/>
    <x v="1"/>
    <s v="Mon"/>
    <n v="-0.30200000000000005"/>
    <n v="-0.60400000000000009"/>
    <n v="-0.90599999999999992"/>
  </r>
  <r>
    <d v="2025-09-22T16:51:28"/>
    <n v="444450321"/>
    <s v="GOLD#"/>
    <s v="sell"/>
    <s v="0.01"/>
    <n v="3716.08"/>
    <n v="3719.18"/>
    <n v="3714.68"/>
    <s v="2025.09.22 16:53:12"/>
    <n v="3719.2"/>
    <n v="0"/>
    <n v="0"/>
    <n v="-3.12"/>
    <s v="L"/>
    <d v="2025-09-22T00:00:00"/>
    <s v="16"/>
    <x v="6"/>
    <s v="Mon"/>
    <d v="2025-09-22T16:51:28"/>
    <x v="1184"/>
    <s v="2025-09-22"/>
    <x v="1"/>
    <s v="Mon"/>
    <n v="-0.31200000000000006"/>
    <n v="-0.62400000000000011"/>
    <n v="-0.93599999999999994"/>
  </r>
  <r>
    <d v="2025-09-22T16:51:28"/>
    <n v="444450323"/>
    <s v="GOLD#"/>
    <s v="sell"/>
    <s v="0.01"/>
    <n v="3715.94"/>
    <n v="3719.18"/>
    <n v="3714.68"/>
    <s v="2025.09.22 16:53:12"/>
    <n v="3719.2"/>
    <n v="0"/>
    <n v="0"/>
    <n v="-3.26"/>
    <s v="L"/>
    <d v="2025-09-22T00:00:00"/>
    <s v="16"/>
    <x v="10"/>
    <s v="Mon"/>
    <d v="2025-09-22T16:51:28"/>
    <x v="1184"/>
    <s v="2025-09-22"/>
    <x v="1"/>
    <s v="Mon"/>
    <n v="-0.32600000000000001"/>
    <n v="-0.65200000000000002"/>
    <n v="-0.97799999999999987"/>
  </r>
  <r>
    <d v="2025-09-22T16:51:28"/>
    <n v="444450326"/>
    <s v="GOLD#"/>
    <s v="sell"/>
    <s v="0.01"/>
    <n v="3716.11"/>
    <n v="3717.68"/>
    <n v="3714.68"/>
    <s v="2025.09.22 16:52:24"/>
    <n v="3717.68"/>
    <n v="0"/>
    <n v="0"/>
    <n v="-1.57"/>
    <s v="L"/>
    <d v="2025-09-22T00:00:00"/>
    <s v="16"/>
    <x v="11"/>
    <s v="Mon"/>
    <d v="2025-09-22T16:51:28"/>
    <x v="1184"/>
    <s v="2025-09-22"/>
    <x v="1"/>
    <s v="Mon"/>
    <n v="-0.15700000000000003"/>
    <n v="-0.31400000000000006"/>
    <n v="-0.47099999999999997"/>
  </r>
  <r>
    <d v="2025-09-22T16:51:28"/>
    <n v="444450329"/>
    <s v="GOLD#"/>
    <s v="sell"/>
    <s v="0.01"/>
    <n v="3716.11"/>
    <n v="3719.18"/>
    <n v="3713.18"/>
    <s v="2025.09.22 16:53:12"/>
    <n v="3719.2"/>
    <n v="0"/>
    <n v="0"/>
    <n v="-3.09"/>
    <s v="L"/>
    <d v="2025-09-22T00:00:00"/>
    <s v="16"/>
    <x v="0"/>
    <s v="Mon"/>
    <d v="2025-09-22T16:51:28"/>
    <x v="1184"/>
    <s v="2025-09-22"/>
    <x v="1"/>
    <s v="Mon"/>
    <n v="-0.309"/>
    <n v="-0.61799999999999999"/>
    <n v="-0.92699999999999994"/>
  </r>
  <r>
    <d v="2025-09-22T16:51:29"/>
    <n v="444450332"/>
    <s v="GOLD#"/>
    <s v="sell"/>
    <s v="0.01"/>
    <n v="3716.11"/>
    <n v="3718.38"/>
    <n v="3714.68"/>
    <s v="2025.09.22 16:52:35"/>
    <n v="3718.4"/>
    <n v="0"/>
    <n v="0"/>
    <n v="-2.29"/>
    <s v="L"/>
    <d v="2025-09-22T00:00:00"/>
    <s v="16"/>
    <x v="18"/>
    <s v="Mon"/>
    <d v="2025-09-22T16:51:29"/>
    <x v="1185"/>
    <s v="2025-09-22"/>
    <x v="1"/>
    <s v="Mon"/>
    <n v="-0.22900000000000001"/>
    <n v="-0.45800000000000002"/>
    <n v="-0.68699999999999994"/>
  </r>
  <r>
    <d v="2025-09-22T16:55:07"/>
    <n v="444453556"/>
    <s v="GOLD#"/>
    <s v="buy"/>
    <s v="0.01"/>
    <n v="3719.79"/>
    <n v="3720.77"/>
    <m/>
    <s v="2025.09.22 16:57:44"/>
    <n v="3720.76"/>
    <n v="0"/>
    <n v="0"/>
    <n v="0.97"/>
    <s v="W"/>
    <d v="2025-09-22T00:00:00"/>
    <s v="16"/>
    <x v="14"/>
    <s v="Mon"/>
    <d v="2025-09-22T16:55:07"/>
    <x v="1186"/>
    <s v="2025-09-22"/>
    <x v="1"/>
    <s v="Mon"/>
    <n v="9.7000000000000003E-2"/>
    <n v="0.19400000000000001"/>
    <n v="0.29099999999999998"/>
  </r>
  <r>
    <d v="2025-09-22T16:55:07"/>
    <n v="444453558"/>
    <s v="GOLD#"/>
    <s v="buy"/>
    <s v="0.01"/>
    <n v="3719.85"/>
    <n v="3724.68"/>
    <m/>
    <s v="2025.09.22 17:55:50"/>
    <n v="3724.66"/>
    <n v="0"/>
    <n v="0"/>
    <n v="4.8099999999999996"/>
    <s v="W"/>
    <d v="2025-09-22T00:00:00"/>
    <s v="16"/>
    <x v="15"/>
    <s v="Mon"/>
    <d v="2025-09-22T16:55:07"/>
    <x v="1186"/>
    <s v="2025-09-22"/>
    <x v="1"/>
    <s v="Mon"/>
    <n v="0.48099999999999998"/>
    <n v="0.96199999999999997"/>
    <n v="1.4429999999999998"/>
  </r>
  <r>
    <d v="2025-09-22T16:58:07"/>
    <n v="444455558"/>
    <s v="GOLD#"/>
    <s v="buy"/>
    <s v="0.01"/>
    <n v="3721.16"/>
    <n v="3718.35"/>
    <m/>
    <s v="2025.09.22 17:03:28"/>
    <n v="3718.24"/>
    <n v="0"/>
    <n v="0"/>
    <n v="-2.92"/>
    <s v="L"/>
    <d v="2025-09-22T00:00:00"/>
    <s v="16"/>
    <x v="14"/>
    <s v="Mon"/>
    <d v="2025-09-22T16:58:07"/>
    <x v="1187"/>
    <s v="2025-09-22"/>
    <x v="1"/>
    <s v="Mon"/>
    <n v="-0.29199999999999998"/>
    <n v="-0.58399999999999996"/>
    <n v="-0.876"/>
  </r>
  <r>
    <d v="2025-09-22T17:00:37"/>
    <n v="444456950"/>
    <s v="GOLD#"/>
    <s v="buy"/>
    <s v="0.01"/>
    <n v="3721.18"/>
    <n v="3718.1"/>
    <n v="3724.6"/>
    <s v="2025.09.22 17:03:29"/>
    <n v="3718.09"/>
    <n v="0"/>
    <n v="0"/>
    <n v="-3.09"/>
    <s v="L"/>
    <d v="2025-09-22T00:00:00"/>
    <s v="17"/>
    <x v="12"/>
    <s v="Mon"/>
    <d v="2025-09-22T17:00:37"/>
    <x v="1188"/>
    <s v="2025-09-22"/>
    <x v="2"/>
    <s v="Mon"/>
    <n v="-0.309"/>
    <n v="-0.61799999999999999"/>
    <n v="-0.92699999999999994"/>
  </r>
  <r>
    <d v="2025-09-22T17:00:37"/>
    <n v="444456951"/>
    <s v="GOLD#"/>
    <s v="buy"/>
    <s v="0.01"/>
    <n v="3721.18"/>
    <n v="3718.1"/>
    <n v="3722.6"/>
    <s v="2025.09.22 17:03:29"/>
    <n v="3718.09"/>
    <n v="0"/>
    <n v="0"/>
    <n v="-3.09"/>
    <s v="L"/>
    <d v="2025-09-22T00:00:00"/>
    <s v="17"/>
    <x v="20"/>
    <s v="Mon"/>
    <d v="2025-09-22T17:00:37"/>
    <x v="1188"/>
    <s v="2025-09-22"/>
    <x v="2"/>
    <s v="Mon"/>
    <n v="-0.309"/>
    <n v="-0.61799999999999999"/>
    <n v="-0.92699999999999994"/>
  </r>
  <r>
    <d v="2025-09-22T17:00:38"/>
    <n v="444456953"/>
    <s v="GOLD#"/>
    <s v="buy"/>
    <s v="0.01"/>
    <n v="3721.25"/>
    <n v="3718.68"/>
    <n v="3724.18"/>
    <s v="2025.09.22 17:03:27"/>
    <n v="3718.63"/>
    <n v="0"/>
    <n v="0"/>
    <n v="-2.62"/>
    <s v="L"/>
    <d v="2025-09-22T00:00:00"/>
    <s v="17"/>
    <x v="2"/>
    <s v="Mon"/>
    <d v="2025-09-22T17:00:38"/>
    <x v="1189"/>
    <s v="2025-09-22"/>
    <x v="2"/>
    <s v="Mon"/>
    <n v="-0.26200000000000001"/>
    <n v="-0.52400000000000002"/>
    <n v="-0.78600000000000003"/>
  </r>
  <r>
    <d v="2025-09-22T17:00:38"/>
    <n v="444456955"/>
    <s v="GOLD#"/>
    <s v="buy"/>
    <s v="0.01"/>
    <n v="3721.25"/>
    <n v="3718.18"/>
    <n v="3722.68"/>
    <s v="2025.09.22 17:03:29"/>
    <n v="3718.13"/>
    <n v="0"/>
    <n v="0"/>
    <n v="-3.12"/>
    <s v="L"/>
    <d v="2025-09-22T00:00:00"/>
    <s v="17"/>
    <x v="6"/>
    <s v="Mon"/>
    <d v="2025-09-22T17:00:38"/>
    <x v="1189"/>
    <s v="2025-09-22"/>
    <x v="2"/>
    <s v="Mon"/>
    <n v="-0.31200000000000006"/>
    <n v="-0.62400000000000011"/>
    <n v="-0.93599999999999994"/>
  </r>
  <r>
    <d v="2025-09-22T17:00:38"/>
    <n v="444456956"/>
    <s v="GOLD#"/>
    <s v="buy"/>
    <s v="0.01"/>
    <n v="3721.25"/>
    <n v="3718.18"/>
    <n v="3722.68"/>
    <s v="2025.09.22 17:03:29"/>
    <n v="3718.13"/>
    <n v="0"/>
    <n v="0"/>
    <n v="-3.12"/>
    <s v="L"/>
    <d v="2025-09-22T00:00:00"/>
    <s v="17"/>
    <x v="10"/>
    <s v="Mon"/>
    <d v="2025-09-22T17:00:38"/>
    <x v="1189"/>
    <s v="2025-09-22"/>
    <x v="2"/>
    <s v="Mon"/>
    <n v="-0.31200000000000006"/>
    <n v="-0.62400000000000011"/>
    <n v="-0.93599999999999994"/>
  </r>
  <r>
    <d v="2025-09-22T17:00:38"/>
    <n v="444456959"/>
    <s v="GOLD#"/>
    <s v="buy"/>
    <s v="0.01"/>
    <n v="3721.21"/>
    <n v="3718.18"/>
    <n v="3724.18"/>
    <s v="2025.09.22 17:03:29"/>
    <n v="3718.13"/>
    <n v="0"/>
    <n v="0"/>
    <n v="-3.08"/>
    <s v="L"/>
    <d v="2025-09-22T00:00:00"/>
    <s v="17"/>
    <x v="0"/>
    <s v="Mon"/>
    <d v="2025-09-22T17:00:38"/>
    <x v="1189"/>
    <s v="2025-09-22"/>
    <x v="2"/>
    <s v="Mon"/>
    <n v="-0.30800000000000005"/>
    <n v="-0.6160000000000001"/>
    <n v="-0.92399999999999993"/>
  </r>
  <r>
    <d v="2025-09-22T17:00:38"/>
    <n v="444456960"/>
    <s v="GOLD#"/>
    <s v="buy"/>
    <s v="0.01"/>
    <n v="3721.19"/>
    <n v="3718.98"/>
    <n v="3724.18"/>
    <s v="2025.09.22 17:03:07"/>
    <n v="3718.94"/>
    <n v="0"/>
    <n v="0"/>
    <n v="-2.25"/>
    <s v="L"/>
    <d v="2025-09-22T00:00:00"/>
    <s v="17"/>
    <x v="19"/>
    <s v="Mon"/>
    <d v="2025-09-22T17:00:38"/>
    <x v="1189"/>
    <s v="2025-09-22"/>
    <x v="2"/>
    <s v="Mon"/>
    <n v="-0.22500000000000001"/>
    <n v="-0.45"/>
    <n v="-0.67499999999999993"/>
  </r>
  <r>
    <d v="2025-09-22T17:00:39"/>
    <n v="444456964"/>
    <s v="GOLD#"/>
    <s v="buy"/>
    <s v="0.01"/>
    <n v="3721.11"/>
    <n v="3718.98"/>
    <n v="3722.68"/>
    <s v="2025.09.22 17:03:07"/>
    <n v="3718.94"/>
    <n v="0"/>
    <n v="0"/>
    <n v="-2.17"/>
    <s v="L"/>
    <d v="2025-09-22T00:00:00"/>
    <s v="17"/>
    <x v="18"/>
    <s v="Mon"/>
    <d v="2025-09-22T17:00:39"/>
    <x v="1190"/>
    <s v="2025-09-22"/>
    <x v="2"/>
    <s v="Mon"/>
    <n v="-0.217"/>
    <n v="-0.434"/>
    <n v="-0.65099999999999991"/>
  </r>
  <r>
    <d v="2025-09-22T17:01:07"/>
    <n v="444457461"/>
    <s v="GOLD#"/>
    <s v="buy"/>
    <s v="0.01"/>
    <n v="3721"/>
    <n v="3718.01"/>
    <n v="3723.21"/>
    <s v="2025.09.22 17:03:29"/>
    <n v="3717.94"/>
    <n v="0"/>
    <n v="0"/>
    <n v="-3.06"/>
    <s v="L"/>
    <d v="2025-09-22T00:00:00"/>
    <s v="17"/>
    <x v="17"/>
    <s v="Mon"/>
    <d v="2025-09-22T17:01:07"/>
    <x v="1191"/>
    <s v="2025-09-22"/>
    <x v="2"/>
    <s v="Mon"/>
    <n v="-0.30600000000000005"/>
    <n v="-0.6120000000000001"/>
    <n v="-0.91799999999999993"/>
  </r>
  <r>
    <d v="2025-09-22T17:01:07"/>
    <n v="444457463"/>
    <s v="GOLD#"/>
    <s v="buy"/>
    <s v="0.01"/>
    <n v="3721.03"/>
    <n v="3718"/>
    <n v="3724.5"/>
    <s v="2025.09.22 17:03:29"/>
    <n v="3717.94"/>
    <n v="0"/>
    <n v="0"/>
    <n v="-3.09"/>
    <s v="L"/>
    <d v="2025-09-22T00:00:00"/>
    <s v="17"/>
    <x v="1"/>
    <s v="Mon"/>
    <d v="2025-09-22T17:01:07"/>
    <x v="1191"/>
    <s v="2025-09-22"/>
    <x v="2"/>
    <s v="Mon"/>
    <n v="-0.309"/>
    <n v="-0.61799999999999999"/>
    <n v="-0.92699999999999994"/>
  </r>
  <r>
    <d v="2025-09-22T17:01:57"/>
    <n v="444458084"/>
    <s v="GOLD#"/>
    <s v="buy"/>
    <s v="0.01"/>
    <n v="3721.54"/>
    <n v="3718.57"/>
    <n v="3727.57"/>
    <s v="2025.09.22 17:03:27"/>
    <n v="3718.44"/>
    <n v="0"/>
    <n v="0"/>
    <n v="-3.1"/>
    <s v="L"/>
    <d v="2025-09-22T00:00:00"/>
    <s v="17"/>
    <x v="5"/>
    <s v="Mon"/>
    <d v="2025-09-22T17:01:57"/>
    <x v="1192"/>
    <s v="2025-09-22"/>
    <x v="2"/>
    <s v="Mon"/>
    <n v="-0.31000000000000005"/>
    <n v="-0.62000000000000011"/>
    <n v="-0.92999999999999994"/>
  </r>
  <r>
    <d v="2025-09-22T17:01:57"/>
    <n v="444458089"/>
    <s v="GOLD#"/>
    <s v="buy"/>
    <s v="0.01"/>
    <n v="3721.7"/>
    <n v="3718.54"/>
    <m/>
    <s v="2025.09.22 17:03:27"/>
    <n v="3718.44"/>
    <n v="0"/>
    <n v="0"/>
    <n v="-3.26"/>
    <s v="L"/>
    <d v="2025-09-22T00:00:00"/>
    <s v="17"/>
    <x v="4"/>
    <s v="Mon"/>
    <d v="2025-09-22T17:01:57"/>
    <x v="1192"/>
    <s v="2025-09-22"/>
    <x v="2"/>
    <s v="Mon"/>
    <n v="-0.32600000000000001"/>
    <n v="-0.65200000000000002"/>
    <n v="-0.97799999999999987"/>
  </r>
  <r>
    <d v="2025-09-22T17:02:07"/>
    <n v="444458214"/>
    <s v="GOLD#"/>
    <s v="buy"/>
    <s v="0.01"/>
    <n v="3721.52"/>
    <n v="3718.55"/>
    <m/>
    <s v="2025.09.22 17:03:27"/>
    <n v="3718.44"/>
    <n v="0"/>
    <n v="0"/>
    <n v="-3.08"/>
    <s v="L"/>
    <d v="2025-09-22T00:00:00"/>
    <s v="17"/>
    <x v="16"/>
    <s v="Mon"/>
    <d v="2025-09-22T17:02:07"/>
    <x v="1193"/>
    <s v="2025-09-22"/>
    <x v="2"/>
    <s v="Mon"/>
    <n v="-0.30800000000000005"/>
    <n v="-0.6160000000000001"/>
    <n v="-0.92399999999999993"/>
  </r>
  <r>
    <d v="2025-09-22T17:05:07"/>
    <n v="444460918"/>
    <s v="GOLD#"/>
    <s v="sell"/>
    <s v="0.01"/>
    <n v="3718.77"/>
    <n v="3721.75"/>
    <m/>
    <s v="2025.09.22 17:08:10"/>
    <n v="3721.75"/>
    <n v="0"/>
    <n v="0"/>
    <n v="-2.98"/>
    <s v="L"/>
    <d v="2025-09-22T00:00:00"/>
    <s v="17"/>
    <x v="16"/>
    <s v="Mon"/>
    <d v="2025-09-22T17:05:07"/>
    <x v="1194"/>
    <s v="2025-09-22"/>
    <x v="2"/>
    <s v="Mon"/>
    <n v="-0.29799999999999999"/>
    <n v="-0.59599999999999997"/>
    <n v="-0.89400000000000002"/>
  </r>
  <r>
    <d v="2025-09-22T17:05:07"/>
    <n v="444460921"/>
    <s v="GOLD#"/>
    <s v="sell"/>
    <s v="0.01"/>
    <n v="3718.71"/>
    <n v="3721.77"/>
    <m/>
    <s v="2025.09.22 17:08:23"/>
    <n v="3722.06"/>
    <n v="0"/>
    <n v="0"/>
    <n v="-3.35"/>
    <s v="L"/>
    <d v="2025-09-22T00:00:00"/>
    <s v="17"/>
    <x v="14"/>
    <s v="Mon"/>
    <d v="2025-09-22T17:05:07"/>
    <x v="1194"/>
    <s v="2025-09-22"/>
    <x v="2"/>
    <s v="Mon"/>
    <n v="-0.33500000000000002"/>
    <n v="-0.67"/>
    <n v="-1.0049999999999999"/>
  </r>
  <r>
    <d v="2025-09-22T17:10:07"/>
    <n v="444463661"/>
    <s v="GOLD#"/>
    <s v="buy"/>
    <s v="0.01"/>
    <n v="3722.15"/>
    <n v="3719.11"/>
    <m/>
    <s v="2025.09.22 17:15:37"/>
    <n v="3718.79"/>
    <n v="0"/>
    <n v="0"/>
    <n v="-3.36"/>
    <s v="L"/>
    <d v="2025-09-22T00:00:00"/>
    <s v="17"/>
    <x v="16"/>
    <s v="Mon"/>
    <d v="2025-09-22T17:10:07"/>
    <x v="1195"/>
    <s v="2025-09-22"/>
    <x v="2"/>
    <s v="Mon"/>
    <n v="-0.33600000000000002"/>
    <n v="-0.67200000000000004"/>
    <n v="-1.008"/>
  </r>
  <r>
    <d v="2025-09-22T17:10:07"/>
    <n v="444463663"/>
    <s v="GOLD#"/>
    <s v="buy"/>
    <s v="0.01"/>
    <n v="3722.15"/>
    <n v="3719.15"/>
    <m/>
    <s v="2025.09.22 17:15:37"/>
    <n v="3718.79"/>
    <n v="0"/>
    <n v="0"/>
    <n v="-3.36"/>
    <s v="L"/>
    <d v="2025-09-22T00:00:00"/>
    <s v="17"/>
    <x v="14"/>
    <s v="Mon"/>
    <d v="2025-09-22T17:10:07"/>
    <x v="1195"/>
    <s v="2025-09-22"/>
    <x v="2"/>
    <s v="Mon"/>
    <n v="-0.33600000000000002"/>
    <n v="-0.67200000000000004"/>
    <n v="-1.008"/>
  </r>
  <r>
    <d v="2025-09-22T17:19:58"/>
    <n v="444468352"/>
    <s v="GOLD#"/>
    <s v="sell"/>
    <s v="0.01"/>
    <n v="3718.44"/>
    <n v="3721.42"/>
    <n v="3713.92"/>
    <s v="2025.09.22 17:25:17"/>
    <n v="3721.43"/>
    <n v="0"/>
    <n v="0"/>
    <n v="-2.99"/>
    <s v="L"/>
    <d v="2025-09-22T00:00:00"/>
    <s v="17"/>
    <x v="3"/>
    <s v="Mon"/>
    <d v="2025-09-22T17:19:58"/>
    <x v="1196"/>
    <s v="2025-09-22"/>
    <x v="2"/>
    <s v="Mon"/>
    <n v="-0.29900000000000004"/>
    <n v="-0.59800000000000009"/>
    <n v="-0.89700000000000002"/>
  </r>
  <r>
    <d v="2025-09-22T17:19:58"/>
    <n v="444468353"/>
    <s v="GOLD#"/>
    <s v="sell"/>
    <s v="0.01"/>
    <n v="3718.37"/>
    <n v="3721.43"/>
    <n v="3713.93"/>
    <s v="2025.09.22 17:25:17"/>
    <n v="3721.43"/>
    <n v="0"/>
    <n v="0"/>
    <n v="-3.06"/>
    <s v="L"/>
    <d v="2025-09-22T00:00:00"/>
    <s v="17"/>
    <x v="21"/>
    <s v="Mon"/>
    <d v="2025-09-22T17:19:58"/>
    <x v="1196"/>
    <s v="2025-09-22"/>
    <x v="2"/>
    <s v="Mon"/>
    <n v="-0.30600000000000005"/>
    <n v="-0.6120000000000001"/>
    <n v="-0.91799999999999993"/>
  </r>
  <r>
    <d v="2025-09-22T17:21:07"/>
    <n v="444469009"/>
    <s v="GOLD#"/>
    <s v="sell"/>
    <s v="0.01"/>
    <n v="3717.8"/>
    <n v="3720.8"/>
    <m/>
    <s v="2025.09.22 17:21:54"/>
    <n v="3720.81"/>
    <n v="0"/>
    <n v="0"/>
    <n v="-3.01"/>
    <s v="L"/>
    <d v="2025-09-22T00:00:00"/>
    <s v="17"/>
    <x v="14"/>
    <s v="Mon"/>
    <d v="2025-09-22T17:21:07"/>
    <x v="1197"/>
    <s v="2025-09-22"/>
    <x v="2"/>
    <s v="Mon"/>
    <n v="-0.30099999999999999"/>
    <n v="-0.60199999999999998"/>
    <n v="-0.90299999999999991"/>
  </r>
  <r>
    <d v="2025-09-22T17:21:07"/>
    <n v="444469012"/>
    <s v="GOLD#"/>
    <s v="sell"/>
    <s v="0.01"/>
    <n v="3717.82"/>
    <n v="3720.8"/>
    <m/>
    <s v="2025.09.22 17:21:54"/>
    <n v="3720.81"/>
    <n v="0"/>
    <n v="0"/>
    <n v="-2.99"/>
    <s v="L"/>
    <d v="2025-09-22T00:00:00"/>
    <s v="17"/>
    <x v="16"/>
    <s v="Mon"/>
    <d v="2025-09-22T17:21:07"/>
    <x v="1197"/>
    <s v="2025-09-22"/>
    <x v="2"/>
    <s v="Mon"/>
    <n v="-0.29900000000000004"/>
    <n v="-0.59800000000000009"/>
    <n v="-0.89700000000000002"/>
  </r>
  <r>
    <d v="2025-09-22T17:43:37"/>
    <n v="444478362"/>
    <s v="GOLD#"/>
    <s v="sell"/>
    <s v="0.01"/>
    <n v="3718.09"/>
    <n v="3721.06"/>
    <m/>
    <s v="2025.09.22 17:50:42"/>
    <n v="3721.15"/>
    <n v="0"/>
    <n v="0"/>
    <n v="-3.06"/>
    <s v="L"/>
    <d v="2025-09-22T00:00:00"/>
    <s v="17"/>
    <x v="16"/>
    <s v="Mon"/>
    <d v="2025-09-22T17:43:37"/>
    <x v="1198"/>
    <s v="2025-09-22"/>
    <x v="2"/>
    <s v="Mon"/>
    <n v="-0.30600000000000005"/>
    <n v="-0.6120000000000001"/>
    <n v="-0.91799999999999993"/>
  </r>
  <r>
    <d v="2025-09-22T17:43:37"/>
    <n v="444478363"/>
    <s v="GOLD#"/>
    <s v="sell"/>
    <s v="0.01"/>
    <n v="3718.09"/>
    <n v="3721.09"/>
    <m/>
    <s v="2025.09.22 17:50:42"/>
    <n v="3721.15"/>
    <n v="0"/>
    <n v="0"/>
    <n v="-3.06"/>
    <s v="L"/>
    <d v="2025-09-22T00:00:00"/>
    <s v="17"/>
    <x v="14"/>
    <s v="Mon"/>
    <d v="2025-09-22T17:43:37"/>
    <x v="1198"/>
    <s v="2025-09-22"/>
    <x v="2"/>
    <s v="Mon"/>
    <n v="-0.30600000000000005"/>
    <n v="-0.6120000000000001"/>
    <n v="-0.91799999999999993"/>
  </r>
  <r>
    <d v="2025-09-22T17:44:17"/>
    <n v="444478494"/>
    <s v="GOLD#"/>
    <s v="sell"/>
    <s v="0.01"/>
    <n v="3718.45"/>
    <n v="3721.44"/>
    <n v="3716.94"/>
    <s v="2025.09.22 17:50:46"/>
    <n v="3721.55"/>
    <n v="0"/>
    <n v="0"/>
    <n v="-3.1"/>
    <s v="L"/>
    <d v="2025-09-22T00:00:00"/>
    <s v="17"/>
    <x v="20"/>
    <s v="Mon"/>
    <d v="2025-09-22T17:44:17"/>
    <x v="1199"/>
    <s v="2025-09-22"/>
    <x v="2"/>
    <s v="Mon"/>
    <n v="-0.31000000000000005"/>
    <n v="-0.62000000000000011"/>
    <n v="-0.92999999999999994"/>
  </r>
  <r>
    <d v="2025-09-22T17:44:17"/>
    <n v="444478498"/>
    <s v="GOLD#"/>
    <s v="sell"/>
    <s v="0.01"/>
    <n v="3718.36"/>
    <n v="3720.65"/>
    <n v="3715.45"/>
    <s v="2025.09.22 17:49:10"/>
    <n v="3720.65"/>
    <n v="0"/>
    <n v="0"/>
    <n v="-2.29"/>
    <s v="L"/>
    <d v="2025-09-22T00:00:00"/>
    <s v="17"/>
    <x v="19"/>
    <s v="Mon"/>
    <d v="2025-09-22T17:44:17"/>
    <x v="1199"/>
    <s v="2025-09-22"/>
    <x v="2"/>
    <s v="Mon"/>
    <n v="-0.22900000000000001"/>
    <n v="-0.45800000000000002"/>
    <n v="-0.68699999999999994"/>
  </r>
  <r>
    <d v="2025-09-22T17:44:17"/>
    <n v="444478500"/>
    <s v="GOLD#"/>
    <s v="sell"/>
    <s v="0.01"/>
    <n v="3718.36"/>
    <n v="3721.45"/>
    <n v="3714.95"/>
    <s v="2025.09.22 17:50:46"/>
    <n v="3721.55"/>
    <n v="0"/>
    <n v="0"/>
    <n v="-3.19"/>
    <s v="L"/>
    <d v="2025-09-22T00:00:00"/>
    <s v="17"/>
    <x v="1"/>
    <s v="Mon"/>
    <d v="2025-09-22T17:44:17"/>
    <x v="1199"/>
    <s v="2025-09-22"/>
    <x v="2"/>
    <s v="Mon"/>
    <n v="-0.31900000000000001"/>
    <n v="-0.63800000000000001"/>
    <n v="-0.95699999999999996"/>
  </r>
  <r>
    <d v="2025-09-22T17:44:17"/>
    <n v="444478502"/>
    <s v="GOLD#"/>
    <s v="sell"/>
    <s v="0.01"/>
    <n v="3718.33"/>
    <n v="3720.95"/>
    <n v="3715.45"/>
    <s v="2025.09.22 17:50:42"/>
    <n v="3720.95"/>
    <n v="0"/>
    <n v="0"/>
    <n v="-2.62"/>
    <s v="L"/>
    <d v="2025-09-22T00:00:00"/>
    <s v="17"/>
    <x v="2"/>
    <s v="Mon"/>
    <d v="2025-09-22T17:44:17"/>
    <x v="1199"/>
    <s v="2025-09-22"/>
    <x v="2"/>
    <s v="Mon"/>
    <n v="-0.26200000000000001"/>
    <n v="-0.52400000000000002"/>
    <n v="-0.78600000000000003"/>
  </r>
  <r>
    <d v="2025-09-22T17:44:18"/>
    <n v="444478504"/>
    <s v="GOLD#"/>
    <s v="sell"/>
    <s v="0.01"/>
    <n v="3718.33"/>
    <n v="3721.45"/>
    <n v="3716.25"/>
    <s v="2025.09.22 17:50:46"/>
    <n v="3721.55"/>
    <n v="0"/>
    <n v="0"/>
    <n v="-3.22"/>
    <s v="L"/>
    <d v="2025-09-22T00:00:00"/>
    <s v="17"/>
    <x v="17"/>
    <s v="Mon"/>
    <d v="2025-09-22T17:44:18"/>
    <x v="1200"/>
    <s v="2025-09-22"/>
    <x v="2"/>
    <s v="Mon"/>
    <n v="-0.32200000000000006"/>
    <n v="-0.64400000000000013"/>
    <n v="-0.96599999999999997"/>
  </r>
  <r>
    <d v="2025-09-22T17:44:18"/>
    <n v="444478505"/>
    <s v="GOLD#"/>
    <s v="sell"/>
    <s v="0.01"/>
    <n v="3718.27"/>
    <n v="3720.65"/>
    <n v="3716.95"/>
    <s v="2025.09.22 17:49:10"/>
    <n v="3720.65"/>
    <n v="0"/>
    <n v="0"/>
    <n v="-2.38"/>
    <s v="L"/>
    <d v="2025-09-22T00:00:00"/>
    <s v="17"/>
    <x v="18"/>
    <s v="Mon"/>
    <d v="2025-09-22T17:44:18"/>
    <x v="1200"/>
    <s v="2025-09-22"/>
    <x v="2"/>
    <s v="Mon"/>
    <n v="-0.23799999999999999"/>
    <n v="-0.47599999999999998"/>
    <n v="-0.71399999999999997"/>
  </r>
  <r>
    <d v="2025-09-22T17:44:18"/>
    <n v="444478507"/>
    <s v="GOLD#"/>
    <s v="sell"/>
    <s v="0.01"/>
    <n v="3718.3"/>
    <n v="3721.45"/>
    <n v="3716.95"/>
    <s v="2025.09.22 17:50:46"/>
    <n v="3721.55"/>
    <n v="0"/>
    <n v="0"/>
    <n v="-3.25"/>
    <s v="L"/>
    <d v="2025-09-22T00:00:00"/>
    <s v="17"/>
    <x v="6"/>
    <s v="Mon"/>
    <d v="2025-09-22T17:44:18"/>
    <x v="1200"/>
    <s v="2025-09-22"/>
    <x v="2"/>
    <s v="Mon"/>
    <n v="-0.32500000000000001"/>
    <n v="-0.65"/>
    <n v="-0.97499999999999998"/>
  </r>
  <r>
    <d v="2025-09-22T17:44:18"/>
    <n v="444478509"/>
    <s v="GOLD#"/>
    <s v="sell"/>
    <s v="0.01"/>
    <n v="3718.33"/>
    <n v="3721.45"/>
    <n v="3715.45"/>
    <s v="2025.09.22 17:50:46"/>
    <n v="3721.55"/>
    <n v="0"/>
    <n v="0"/>
    <n v="-3.22"/>
    <s v="L"/>
    <d v="2025-09-22T00:00:00"/>
    <s v="17"/>
    <x v="0"/>
    <s v="Mon"/>
    <d v="2025-09-22T17:44:18"/>
    <x v="1200"/>
    <s v="2025-09-22"/>
    <x v="2"/>
    <s v="Mon"/>
    <n v="-0.32200000000000006"/>
    <n v="-0.64400000000000013"/>
    <n v="-0.96599999999999997"/>
  </r>
  <r>
    <d v="2025-09-22T17:52:27"/>
    <n v="444481308"/>
    <s v="GOLD#"/>
    <s v="buy"/>
    <s v="0.01"/>
    <n v="3721.27"/>
    <n v="3724.74"/>
    <m/>
    <s v="2025.09.22 17:55:49"/>
    <n v="3724.71"/>
    <n v="0"/>
    <n v="0"/>
    <n v="3.44"/>
    <s v="W"/>
    <d v="2025-09-22T00:00:00"/>
    <s v="17"/>
    <x v="16"/>
    <s v="Mon"/>
    <d v="2025-09-22T17:52:27"/>
    <x v="1201"/>
    <s v="2025-09-22"/>
    <x v="2"/>
    <s v="Mon"/>
    <n v="0.34400000000000003"/>
    <n v="0.68800000000000006"/>
    <n v="1.032"/>
  </r>
  <r>
    <d v="2025-09-22T17:52:27"/>
    <n v="444481310"/>
    <s v="GOLD#"/>
    <s v="buy"/>
    <s v="0.01"/>
    <n v="3721.15"/>
    <n v="3724.73"/>
    <m/>
    <s v="2025.09.22 17:55:49"/>
    <n v="3724.71"/>
    <n v="0"/>
    <n v="0"/>
    <n v="3.56"/>
    <s v="W"/>
    <d v="2025-09-22T00:00:00"/>
    <s v="17"/>
    <x v="14"/>
    <s v="Mon"/>
    <d v="2025-09-22T17:52:27"/>
    <x v="1201"/>
    <s v="2025-09-22"/>
    <x v="2"/>
    <s v="Mon"/>
    <n v="0.35600000000000004"/>
    <n v="0.71200000000000008"/>
    <n v="1.0680000000000001"/>
  </r>
  <r>
    <d v="2025-09-22T17:55:57"/>
    <n v="444484147"/>
    <s v="GOLD#"/>
    <s v="buy"/>
    <s v="0.01"/>
    <n v="3725.01"/>
    <n v="3726.48"/>
    <m/>
    <s v="2025.09.22 18:10:04"/>
    <n v="3726.44"/>
    <n v="0"/>
    <n v="0"/>
    <n v="1.43"/>
    <s v="W"/>
    <d v="2025-09-22T00:00:00"/>
    <s v="17"/>
    <x v="16"/>
    <s v="Mon"/>
    <d v="2025-09-22T17:55:57"/>
    <x v="1202"/>
    <s v="2025-09-22"/>
    <x v="2"/>
    <s v="Mon"/>
    <n v="0.14299999999999999"/>
    <n v="0.28599999999999998"/>
    <n v="0.42899999999999999"/>
  </r>
  <r>
    <d v="2025-09-22T17:55:57"/>
    <n v="444484148"/>
    <s v="GOLD#"/>
    <s v="buy"/>
    <s v="0.01"/>
    <n v="3725.02"/>
    <n v="3728.2"/>
    <m/>
    <s v="2025.09.22 18:25:27"/>
    <n v="3728.19"/>
    <n v="0"/>
    <n v="0"/>
    <n v="3.17"/>
    <s v="W"/>
    <d v="2025-09-22T00:00:00"/>
    <s v="17"/>
    <x v="15"/>
    <s v="Mon"/>
    <d v="2025-09-22T17:55:57"/>
    <x v="1202"/>
    <s v="2025-09-22"/>
    <x v="2"/>
    <s v="Mon"/>
    <n v="0.317"/>
    <n v="0.63400000000000001"/>
    <n v="0.95099999999999996"/>
  </r>
  <r>
    <d v="2025-09-22T17:55:57"/>
    <n v="444484149"/>
    <s v="GOLD#"/>
    <s v="buy"/>
    <s v="0.01"/>
    <n v="3724.92"/>
    <n v="3725.11"/>
    <m/>
    <s v="2025.09.22 18:02:46"/>
    <n v="3725.07"/>
    <n v="0"/>
    <n v="0"/>
    <n v="0.15"/>
    <s v="W"/>
    <d v="2025-09-22T00:00:00"/>
    <s v="17"/>
    <x v="14"/>
    <s v="Mon"/>
    <d v="2025-09-22T17:55:57"/>
    <x v="1202"/>
    <s v="2025-09-22"/>
    <x v="2"/>
    <s v="Mon"/>
    <n v="1.4999999999999999E-2"/>
    <n v="0.03"/>
    <n v="4.4999999999999998E-2"/>
  </r>
  <r>
    <d v="2025-09-22T18:00:37"/>
    <n v="444486559"/>
    <s v="GOLD#"/>
    <s v="buy"/>
    <s v="0.01"/>
    <n v="3725.4"/>
    <n v="3723.89"/>
    <n v="3726.89"/>
    <s v="2025.09.22 18:00:56"/>
    <n v="3723.88"/>
    <n v="0"/>
    <n v="0"/>
    <n v="-1.52"/>
    <s v="L"/>
    <d v="2025-09-22T00:00:00"/>
    <s v="18"/>
    <x v="11"/>
    <s v="Mon"/>
    <d v="2025-09-22T18:00:37"/>
    <x v="1203"/>
    <s v="2025-09-22"/>
    <x v="3"/>
    <s v="Mon"/>
    <n v="-0.15200000000000002"/>
    <n v="-0.30400000000000005"/>
    <n v="-0.45599999999999996"/>
  </r>
  <r>
    <d v="2025-09-22T18:00:37"/>
    <n v="444486561"/>
    <s v="GOLD#"/>
    <s v="buy"/>
    <s v="0.01"/>
    <n v="3725.38"/>
    <n v="3725.48"/>
    <n v="3727.59"/>
    <s v="2025.09.22 18:08:50"/>
    <n v="3727.59"/>
    <n v="0"/>
    <n v="0"/>
    <n v="2.21"/>
    <s v="W"/>
    <d v="2025-09-22T00:00:00"/>
    <s v="18"/>
    <x v="17"/>
    <s v="Mon"/>
    <d v="2025-09-22T18:00:37"/>
    <x v="1203"/>
    <s v="2025-09-22"/>
    <x v="3"/>
    <s v="Mon"/>
    <n v="0.221"/>
    <n v="0.442"/>
    <n v="0.66299999999999992"/>
  </r>
  <r>
    <d v="2025-09-22T18:00:37"/>
    <n v="444486562"/>
    <s v="GOLD#"/>
    <s v="buy"/>
    <s v="0.01"/>
    <n v="3725.38"/>
    <n v="3725.97"/>
    <n v="3728.4"/>
    <s v="2025.09.22 18:10:40"/>
    <n v="3725.93"/>
    <n v="0"/>
    <n v="0"/>
    <n v="0.55000000000000004"/>
    <s v="W"/>
    <d v="2025-09-22T00:00:00"/>
    <s v="18"/>
    <x v="2"/>
    <s v="Mon"/>
    <d v="2025-09-22T18:00:37"/>
    <x v="1203"/>
    <s v="2025-09-22"/>
    <x v="3"/>
    <s v="Mon"/>
    <n v="5.5000000000000007E-2"/>
    <n v="0.11000000000000001"/>
    <n v="0.16500000000000001"/>
  </r>
  <r>
    <d v="2025-09-22T18:00:37"/>
    <n v="444486564"/>
    <s v="GOLD#"/>
    <s v="buy"/>
    <s v="0.01"/>
    <n v="3725.51"/>
    <n v="3725.98"/>
    <n v="3728.9"/>
    <s v="2025.09.22 18:10:40"/>
    <n v="3725.93"/>
    <n v="0"/>
    <n v="0"/>
    <n v="0.42"/>
    <s v="W"/>
    <d v="2025-09-22T00:00:00"/>
    <s v="18"/>
    <x v="1"/>
    <s v="Mon"/>
    <d v="2025-09-22T18:00:37"/>
    <x v="1203"/>
    <s v="2025-09-22"/>
    <x v="3"/>
    <s v="Mon"/>
    <n v="4.2000000000000003E-2"/>
    <n v="8.4000000000000005E-2"/>
    <n v="0.126"/>
  </r>
  <r>
    <d v="2025-09-22T18:00:38"/>
    <n v="444486565"/>
    <s v="GOLD#"/>
    <s v="buy"/>
    <s v="0.01"/>
    <n v="3725.45"/>
    <n v="3723.2"/>
    <n v="3726.9"/>
    <s v="2025.09.22 18:08:25"/>
    <n v="3726.96"/>
    <n v="0"/>
    <n v="0"/>
    <n v="1.51"/>
    <s v="W"/>
    <d v="2025-09-22T00:00:00"/>
    <s v="18"/>
    <x v="18"/>
    <s v="Mon"/>
    <d v="2025-09-22T18:00:38"/>
    <x v="1204"/>
    <s v="2025-09-22"/>
    <x v="3"/>
    <s v="Mon"/>
    <n v="0.15100000000000002"/>
    <n v="0.30200000000000005"/>
    <n v="0.45299999999999996"/>
  </r>
  <r>
    <d v="2025-09-22T18:00:38"/>
    <n v="444486566"/>
    <s v="GOLD#"/>
    <s v="buy"/>
    <s v="0.01"/>
    <n v="3725.42"/>
    <n v="3722.4"/>
    <n v="3726.9"/>
    <s v="2025.09.22 18:08:25"/>
    <n v="3726.96"/>
    <n v="0"/>
    <n v="0"/>
    <n v="1.54"/>
    <s v="W"/>
    <d v="2025-09-22T00:00:00"/>
    <s v="18"/>
    <x v="20"/>
    <s v="Mon"/>
    <d v="2025-09-22T18:00:38"/>
    <x v="1204"/>
    <s v="2025-09-22"/>
    <x v="3"/>
    <s v="Mon"/>
    <n v="0.15400000000000003"/>
    <n v="0.30800000000000005"/>
    <n v="0.46199999999999997"/>
  </r>
  <r>
    <d v="2025-09-22T18:00:38"/>
    <n v="444486569"/>
    <s v="GOLD#"/>
    <s v="buy"/>
    <s v="0.01"/>
    <n v="3725.43"/>
    <n v="3723.2"/>
    <n v="3728.4"/>
    <s v="2025.09.22 18:24:44"/>
    <n v="3728.47"/>
    <n v="0"/>
    <n v="0"/>
    <n v="3.04"/>
    <s v="W"/>
    <d v="2025-09-22T00:00:00"/>
    <s v="18"/>
    <x v="19"/>
    <s v="Mon"/>
    <d v="2025-09-22T18:00:38"/>
    <x v="1204"/>
    <s v="2025-09-22"/>
    <x v="3"/>
    <s v="Mon"/>
    <n v="0.30400000000000005"/>
    <n v="0.6080000000000001"/>
    <n v="0.91199999999999992"/>
  </r>
  <r>
    <d v="2025-09-22T18:00:38"/>
    <n v="444486571"/>
    <s v="GOLD#"/>
    <s v="buy"/>
    <s v="0.01"/>
    <n v="3725.27"/>
    <n v="3725.3"/>
    <n v="3726.9"/>
    <s v="2025.09.22 18:08:25"/>
    <n v="3726.96"/>
    <n v="0"/>
    <n v="0"/>
    <n v="1.69"/>
    <s v="W"/>
    <d v="2025-09-22T00:00:00"/>
    <s v="18"/>
    <x v="10"/>
    <s v="Mon"/>
    <d v="2025-09-22T18:00:38"/>
    <x v="1204"/>
    <s v="2025-09-22"/>
    <x v="3"/>
    <s v="Mon"/>
    <n v="0.16900000000000001"/>
    <n v="0.33800000000000002"/>
    <n v="0.50700000000000001"/>
  </r>
  <r>
    <d v="2025-09-22T18:00:38"/>
    <n v="444486573"/>
    <s v="GOLD#"/>
    <s v="buy"/>
    <s v="0.01"/>
    <n v="3725.2"/>
    <n v="3725.31"/>
    <n v="3726.9"/>
    <s v="2025.09.22 18:08:25"/>
    <n v="3726.96"/>
    <n v="0"/>
    <n v="0"/>
    <n v="1.76"/>
    <s v="W"/>
    <d v="2025-09-22T00:00:00"/>
    <s v="18"/>
    <x v="6"/>
    <s v="Mon"/>
    <d v="2025-09-22T18:00:38"/>
    <x v="1204"/>
    <s v="2025-09-22"/>
    <x v="3"/>
    <s v="Mon"/>
    <n v="0.17600000000000002"/>
    <n v="0.35200000000000004"/>
    <n v="0.52800000000000002"/>
  </r>
  <r>
    <d v="2025-09-22T18:00:39"/>
    <n v="444486574"/>
    <s v="GOLD#"/>
    <s v="buy"/>
    <s v="0.01"/>
    <n v="3724.91"/>
    <n v="3724.7"/>
    <n v="3728.4"/>
    <s v="2025.09.22 18:03:10"/>
    <n v="3724.62"/>
    <n v="0"/>
    <n v="0"/>
    <n v="-0.28999999999999998"/>
    <s v="L"/>
    <d v="2025-09-22T00:00:00"/>
    <s v="18"/>
    <x v="0"/>
    <s v="Mon"/>
    <d v="2025-09-22T18:00:39"/>
    <x v="1205"/>
    <s v="2025-09-22"/>
    <x v="3"/>
    <s v="Mon"/>
    <n v="-2.8999999999999998E-2"/>
    <n v="-5.7999999999999996E-2"/>
    <n v="-8.6999999999999994E-2"/>
  </r>
  <r>
    <d v="2025-09-22T18:00:39"/>
    <n v="444486576"/>
    <s v="GOLD#"/>
    <s v="buy"/>
    <s v="0.01"/>
    <n v="3724.86"/>
    <n v="3722.4"/>
    <n v="3728.9"/>
    <s v="2025.09.22 18:24:44"/>
    <n v="3728.97"/>
    <n v="0"/>
    <n v="0"/>
    <n v="4.1100000000000003"/>
    <s v="W"/>
    <d v="2025-09-22T00:00:00"/>
    <s v="18"/>
    <x v="12"/>
    <s v="Mon"/>
    <d v="2025-09-22T18:00:39"/>
    <x v="1205"/>
    <s v="2025-09-22"/>
    <x v="3"/>
    <s v="Mon"/>
    <n v="0.41100000000000003"/>
    <n v="0.82200000000000006"/>
    <n v="1.2330000000000001"/>
  </r>
  <r>
    <d v="2025-09-22T18:00:56"/>
    <n v="444486709"/>
    <s v="GOLD#"/>
    <s v="buy"/>
    <s v="0.01"/>
    <n v="3724.08"/>
    <n v="3725.51"/>
    <n v="3727.59"/>
    <s v="2025.09.22 18:08:50"/>
    <n v="3727.59"/>
    <n v="0"/>
    <n v="0"/>
    <n v="3.51"/>
    <s v="W"/>
    <d v="2025-09-22T00:00:00"/>
    <s v="18"/>
    <x v="9"/>
    <s v="Mon"/>
    <d v="2025-09-22T18:00:56"/>
    <x v="1206"/>
    <s v="2025-09-22"/>
    <x v="3"/>
    <s v="Mon"/>
    <n v="0.35099999999999998"/>
    <n v="0.70199999999999996"/>
    <n v="1.0529999999999999"/>
  </r>
  <r>
    <d v="2025-09-22T18:01:16"/>
    <n v="444486860"/>
    <s v="GOLD#"/>
    <s v="buy"/>
    <s v="0.01"/>
    <n v="3724.95"/>
    <n v="3723.39"/>
    <n v="3726.39"/>
    <s v="2025.09.22 18:01:44"/>
    <n v="3726.43"/>
    <n v="0"/>
    <n v="0"/>
    <n v="1.48"/>
    <s v="W"/>
    <d v="2025-09-22T00:00:00"/>
    <s v="18"/>
    <x v="11"/>
    <s v="Mon"/>
    <d v="2025-09-22T18:01:16"/>
    <x v="1207"/>
    <s v="2025-09-22"/>
    <x v="3"/>
    <s v="Mon"/>
    <n v="0.14799999999999999"/>
    <n v="0.29599999999999999"/>
    <n v="0.44400000000000001"/>
  </r>
  <r>
    <d v="2025-09-22T18:02:16"/>
    <n v="444487603"/>
    <s v="GOLD#"/>
    <s v="buy"/>
    <s v="0.01"/>
    <n v="3725.48"/>
    <n v="3723.98"/>
    <n v="3726.98"/>
    <s v="2025.09.22 18:08:25"/>
    <n v="3726.98"/>
    <n v="0"/>
    <n v="0"/>
    <n v="1.5"/>
    <s v="W"/>
    <d v="2025-09-22T00:00:00"/>
    <s v="18"/>
    <x v="11"/>
    <s v="Mon"/>
    <d v="2025-09-22T18:02:16"/>
    <x v="1208"/>
    <s v="2025-09-22"/>
    <x v="3"/>
    <s v="Mon"/>
    <n v="0.15000000000000002"/>
    <n v="0.30000000000000004"/>
    <n v="0.44999999999999996"/>
  </r>
  <r>
    <d v="2025-09-22T18:02:46"/>
    <n v="444487878"/>
    <s v="GOLD#"/>
    <s v="buy"/>
    <s v="0.01"/>
    <n v="3725.21"/>
    <n v="3726.43"/>
    <m/>
    <s v="2025.09.22 18:10:04"/>
    <n v="3726.42"/>
    <n v="0"/>
    <n v="0"/>
    <n v="1.21"/>
    <s v="W"/>
    <d v="2025-09-22T00:00:00"/>
    <s v="18"/>
    <x v="14"/>
    <s v="Mon"/>
    <d v="2025-09-22T18:02:46"/>
    <x v="1209"/>
    <s v="2025-09-22"/>
    <x v="3"/>
    <s v="Mon"/>
    <n v="0.121"/>
    <n v="0.24199999999999999"/>
    <n v="0.36299999999999999"/>
  </r>
  <r>
    <d v="2025-09-22T18:03:46"/>
    <n v="444488141"/>
    <s v="GOLD#"/>
    <s v="buy"/>
    <s v="0.01"/>
    <n v="3725.1"/>
    <n v="3725.86"/>
    <n v="3728.11"/>
    <s v="2025.09.22 18:10:42"/>
    <n v="3725.83"/>
    <n v="0"/>
    <n v="0"/>
    <n v="0.73"/>
    <s v="W"/>
    <d v="2025-09-22T00:00:00"/>
    <s v="18"/>
    <x v="0"/>
    <s v="Mon"/>
    <d v="2025-09-22T18:03:46"/>
    <x v="1210"/>
    <s v="2025-09-22"/>
    <x v="3"/>
    <s v="Mon"/>
    <n v="7.2999999999999995E-2"/>
    <n v="0.14599999999999999"/>
    <n v="0.219"/>
  </r>
  <r>
    <d v="2025-09-22T18:10:07"/>
    <n v="444490676"/>
    <s v="GOLD#"/>
    <s v="buy"/>
    <s v="0.01"/>
    <n v="3726.57"/>
    <n v="3728.18"/>
    <m/>
    <s v="2025.09.22 18:25:50"/>
    <n v="3728.16"/>
    <n v="0"/>
    <n v="0"/>
    <n v="1.59"/>
    <s v="W"/>
    <d v="2025-09-22T00:00:00"/>
    <s v="18"/>
    <x v="14"/>
    <s v="Mon"/>
    <d v="2025-09-22T18:10:07"/>
    <x v="1211"/>
    <s v="2025-09-22"/>
    <x v="3"/>
    <s v="Mon"/>
    <n v="0.15900000000000003"/>
    <n v="0.31800000000000006"/>
    <n v="0.47699999999999998"/>
  </r>
  <r>
    <d v="2025-09-22T18:10:07"/>
    <n v="444490677"/>
    <s v="GOLD#"/>
    <s v="buy"/>
    <s v="0.01"/>
    <n v="3726.58"/>
    <n v="3728.18"/>
    <m/>
    <s v="2025.09.22 18:25:50"/>
    <n v="3728.16"/>
    <n v="0"/>
    <n v="0"/>
    <n v="1.58"/>
    <s v="W"/>
    <d v="2025-09-22T00:00:00"/>
    <s v="18"/>
    <x v="16"/>
    <s v="Mon"/>
    <d v="2025-09-22T18:10:07"/>
    <x v="1211"/>
    <s v="2025-09-22"/>
    <x v="3"/>
    <s v="Mon"/>
    <n v="0.15800000000000003"/>
    <n v="0.31600000000000006"/>
    <n v="0.47399999999999998"/>
  </r>
  <r>
    <d v="2025-09-22T18:10:26"/>
    <n v="444490832"/>
    <s v="GOLD#"/>
    <s v="buy"/>
    <s v="0.01"/>
    <n v="3726.58"/>
    <n v="3725.08"/>
    <n v="3728.08"/>
    <s v="2025.09.22 18:11:01"/>
    <n v="3724.91"/>
    <n v="0"/>
    <n v="0"/>
    <n v="-1.67"/>
    <s v="L"/>
    <d v="2025-09-22T00:00:00"/>
    <s v="18"/>
    <x v="11"/>
    <s v="Mon"/>
    <d v="2025-09-22T18:10:26"/>
    <x v="1212"/>
    <s v="2025-09-22"/>
    <x v="3"/>
    <s v="Mon"/>
    <n v="-0.16700000000000001"/>
    <n v="-0.33400000000000002"/>
    <n v="-0.501"/>
  </r>
  <r>
    <d v="2025-09-22T18:10:27"/>
    <n v="444490837"/>
    <s v="GOLD#"/>
    <s v="buy"/>
    <s v="0.01"/>
    <n v="3726.6"/>
    <n v="3723.58"/>
    <n v="3728.08"/>
    <s v="2025.09.22 18:24:41"/>
    <n v="3728.11"/>
    <n v="0"/>
    <n v="0"/>
    <n v="1.51"/>
    <s v="W"/>
    <d v="2025-09-22T00:00:00"/>
    <s v="18"/>
    <x v="20"/>
    <s v="Mon"/>
    <d v="2025-09-22T18:10:27"/>
    <x v="1213"/>
    <s v="2025-09-22"/>
    <x v="3"/>
    <s v="Mon"/>
    <n v="0.15100000000000002"/>
    <n v="0.30200000000000005"/>
    <n v="0.45299999999999996"/>
  </r>
  <r>
    <d v="2025-09-22T18:10:27"/>
    <n v="444490838"/>
    <s v="GOLD#"/>
    <s v="buy"/>
    <s v="0.01"/>
    <n v="3726.56"/>
    <n v="3723.58"/>
    <n v="3728.78"/>
    <s v="2025.09.22 18:24:44"/>
    <n v="3728.97"/>
    <n v="0"/>
    <n v="0"/>
    <n v="2.41"/>
    <s v="W"/>
    <d v="2025-09-22T00:00:00"/>
    <s v="18"/>
    <x v="17"/>
    <s v="Mon"/>
    <d v="2025-09-22T18:10:27"/>
    <x v="1213"/>
    <s v="2025-09-22"/>
    <x v="3"/>
    <s v="Mon"/>
    <n v="0.24100000000000002"/>
    <n v="0.48200000000000004"/>
    <n v="0.72299999999999998"/>
  </r>
  <r>
    <d v="2025-09-22T18:10:27"/>
    <n v="444490839"/>
    <s v="GOLD#"/>
    <s v="buy"/>
    <s v="0.01"/>
    <n v="3726.4"/>
    <n v="3723.58"/>
    <n v="3728.08"/>
    <s v="2025.09.22 18:24:41"/>
    <n v="3728.11"/>
    <n v="0"/>
    <n v="0"/>
    <n v="1.71"/>
    <s v="W"/>
    <d v="2025-09-22T00:00:00"/>
    <s v="18"/>
    <x v="6"/>
    <s v="Mon"/>
    <d v="2025-09-22T18:10:27"/>
    <x v="1213"/>
    <s v="2025-09-22"/>
    <x v="3"/>
    <s v="Mon"/>
    <n v="0.17100000000000001"/>
    <n v="0.34200000000000003"/>
    <n v="0.51300000000000001"/>
  </r>
  <r>
    <d v="2025-09-22T18:10:27"/>
    <n v="444490844"/>
    <s v="GOLD#"/>
    <s v="buy"/>
    <s v="0.01"/>
    <n v="3726.42"/>
    <n v="3724.38"/>
    <n v="3728.08"/>
    <s v="2025.09.22 18:24:41"/>
    <n v="3728.11"/>
    <n v="0"/>
    <n v="0"/>
    <n v="1.69"/>
    <s v="W"/>
    <d v="2025-09-22T00:00:00"/>
    <s v="18"/>
    <x v="18"/>
    <s v="Mon"/>
    <d v="2025-09-22T18:10:27"/>
    <x v="1213"/>
    <s v="2025-09-22"/>
    <x v="3"/>
    <s v="Mon"/>
    <n v="0.16900000000000001"/>
    <n v="0.33800000000000002"/>
    <n v="0.50700000000000001"/>
  </r>
  <r>
    <d v="2025-09-22T18:10:28"/>
    <n v="444490846"/>
    <s v="GOLD#"/>
    <s v="buy"/>
    <s v="0.01"/>
    <n v="3726.39"/>
    <n v="3723.58"/>
    <n v="3728.08"/>
    <s v="2025.09.22 18:24:41"/>
    <n v="3728.11"/>
    <n v="0"/>
    <n v="0"/>
    <n v="1.72"/>
    <s v="W"/>
    <d v="2025-09-22T00:00:00"/>
    <s v="18"/>
    <x v="10"/>
    <s v="Mon"/>
    <d v="2025-09-22T18:10:28"/>
    <x v="1214"/>
    <s v="2025-09-22"/>
    <x v="3"/>
    <s v="Mon"/>
    <n v="0.17200000000000001"/>
    <n v="0.34400000000000003"/>
    <n v="0.51600000000000001"/>
  </r>
  <r>
    <d v="2025-09-22T18:10:46"/>
    <n v="444490976"/>
    <s v="GOLD#"/>
    <s v="buy"/>
    <s v="0.01"/>
    <n v="3725.96"/>
    <n v="3727.73"/>
    <n v="3729.42"/>
    <s v="2025.09.22 18:28:06"/>
    <n v="3729.42"/>
    <n v="0"/>
    <n v="0"/>
    <n v="3.46"/>
    <s v="W"/>
    <d v="2025-09-22T00:00:00"/>
    <s v="18"/>
    <x v="9"/>
    <s v="Mon"/>
    <d v="2025-09-22T18:10:46"/>
    <x v="1215"/>
    <s v="2025-09-22"/>
    <x v="3"/>
    <s v="Mon"/>
    <n v="0.34600000000000003"/>
    <n v="0.69200000000000006"/>
    <n v="1.038"/>
  </r>
  <r>
    <d v="2025-09-22T18:10:47"/>
    <n v="444490979"/>
    <s v="GOLD#"/>
    <s v="buy"/>
    <s v="0.01"/>
    <n v="3725.95"/>
    <n v="3727.66"/>
    <n v="3729.46"/>
    <s v="2025.09.22 18:28:09"/>
    <n v="3729.46"/>
    <n v="0"/>
    <n v="0"/>
    <n v="3.51"/>
    <s v="W"/>
    <d v="2025-09-22T00:00:00"/>
    <s v="18"/>
    <x v="8"/>
    <s v="Mon"/>
    <d v="2025-09-22T18:10:47"/>
    <x v="1216"/>
    <s v="2025-09-22"/>
    <x v="3"/>
    <s v="Mon"/>
    <n v="0.35099999999999998"/>
    <n v="0.70199999999999996"/>
    <n v="1.0529999999999999"/>
  </r>
  <r>
    <d v="2025-09-22T18:11:16"/>
    <n v="444491186"/>
    <s v="GOLD#"/>
    <s v="buy"/>
    <s v="0.01"/>
    <n v="3726"/>
    <n v="3726.37"/>
    <n v="3728.98"/>
    <s v="2025.09.22 18:24:45"/>
    <n v="3728.98"/>
    <n v="0"/>
    <n v="0"/>
    <n v="2.98"/>
    <s v="W"/>
    <d v="2025-09-22T00:00:00"/>
    <s v="18"/>
    <x v="2"/>
    <s v="Mon"/>
    <d v="2025-09-22T18:11:16"/>
    <x v="1217"/>
    <s v="2025-09-22"/>
    <x v="3"/>
    <s v="Mon"/>
    <n v="0.29799999999999999"/>
    <n v="0.59599999999999997"/>
    <n v="0.89400000000000002"/>
  </r>
  <r>
    <d v="2025-09-22T18:11:17"/>
    <n v="444491191"/>
    <s v="GOLD#"/>
    <s v="buy"/>
    <s v="0.01"/>
    <n v="3725.91"/>
    <n v="3727.95"/>
    <n v="3729.5"/>
    <s v="2025.09.22 18:28:10"/>
    <n v="3729.5"/>
    <n v="0"/>
    <n v="0"/>
    <n v="3.59"/>
    <s v="W"/>
    <d v="2025-09-22T00:00:00"/>
    <s v="18"/>
    <x v="1"/>
    <s v="Mon"/>
    <d v="2025-09-22T18:11:17"/>
    <x v="1218"/>
    <s v="2025-09-22"/>
    <x v="3"/>
    <s v="Mon"/>
    <n v="0.35899999999999999"/>
    <n v="0.71799999999999997"/>
    <n v="1.077"/>
  </r>
  <r>
    <d v="2025-09-22T18:11:17"/>
    <n v="444491193"/>
    <s v="GOLD#"/>
    <s v="buy"/>
    <s v="0.01"/>
    <n v="3725.88"/>
    <n v="3726.37"/>
    <n v="3729"/>
    <s v="2025.09.22 18:24:45"/>
    <n v="3729.06"/>
    <n v="0"/>
    <n v="0"/>
    <n v="3.18"/>
    <s v="W"/>
    <d v="2025-09-22T00:00:00"/>
    <s v="18"/>
    <x v="0"/>
    <s v="Mon"/>
    <d v="2025-09-22T18:11:17"/>
    <x v="1218"/>
    <s v="2025-09-22"/>
    <x v="3"/>
    <s v="Mon"/>
    <n v="0.31800000000000006"/>
    <n v="0.63600000000000012"/>
    <n v="0.95399999999999996"/>
  </r>
  <r>
    <d v="2025-09-22T18:14:36"/>
    <n v="444492972"/>
    <s v="GOLD#"/>
    <s v="buy"/>
    <s v="0.01"/>
    <n v="3725.45"/>
    <n v="3727"/>
    <n v="3731.41"/>
    <s v="2025.09.22 18:29:41"/>
    <n v="3731.49"/>
    <n v="0"/>
    <n v="0"/>
    <n v="6.04"/>
    <s v="W"/>
    <d v="2025-09-22T00:00:00"/>
    <s v="18"/>
    <x v="22"/>
    <s v="Mon"/>
    <d v="2025-09-22T18:14:36"/>
    <x v="1219"/>
    <s v="2025-09-22"/>
    <x v="3"/>
    <s v="Mon"/>
    <n v="0.60400000000000009"/>
    <n v="1.2080000000000002"/>
    <n v="1.8119999999999998"/>
  </r>
  <r>
    <d v="2025-09-22T18:22:58"/>
    <n v="444496641"/>
    <s v="GOLD#"/>
    <s v="buy"/>
    <s v="0.01"/>
    <n v="3726.24"/>
    <n v="3727"/>
    <n v="3730.74"/>
    <s v="2025.09.22 18:29:40"/>
    <n v="3730.75"/>
    <n v="0"/>
    <n v="0"/>
    <n v="4.51"/>
    <s v="W"/>
    <d v="2025-09-22T00:00:00"/>
    <s v="18"/>
    <x v="3"/>
    <s v="Mon"/>
    <d v="2025-09-22T18:22:58"/>
    <x v="1220"/>
    <s v="2025-09-22"/>
    <x v="3"/>
    <s v="Mon"/>
    <n v="0.45100000000000001"/>
    <n v="0.90200000000000002"/>
    <n v="1.353"/>
  </r>
  <r>
    <d v="2025-09-22T18:22:58"/>
    <n v="444496643"/>
    <s v="GOLD#"/>
    <s v="buy"/>
    <s v="0.01"/>
    <n v="3726.28"/>
    <n v="3726.99"/>
    <n v="3730.74"/>
    <s v="2025.09.22 18:29:40"/>
    <n v="3730.75"/>
    <n v="0"/>
    <n v="0"/>
    <n v="4.47"/>
    <s v="W"/>
    <d v="2025-09-22T00:00:00"/>
    <s v="18"/>
    <x v="21"/>
    <s v="Mon"/>
    <d v="2025-09-22T18:22:58"/>
    <x v="1220"/>
    <s v="2025-09-22"/>
    <x v="3"/>
    <s v="Mon"/>
    <n v="0.44700000000000001"/>
    <n v="0.89400000000000002"/>
    <n v="1.341"/>
  </r>
  <r>
    <d v="2025-09-22T18:25:56"/>
    <n v="444499754"/>
    <s v="GOLD#"/>
    <s v="buy"/>
    <s v="0.01"/>
    <n v="3728.17"/>
    <n v="3731.71"/>
    <m/>
    <s v="2025.09.22 18:32:57"/>
    <n v="3731.71"/>
    <n v="0"/>
    <n v="0"/>
    <n v="3.54"/>
    <s v="W"/>
    <d v="2025-09-22T00:00:00"/>
    <s v="18"/>
    <x v="15"/>
    <s v="Mon"/>
    <d v="2025-09-22T18:25:56"/>
    <x v="1221"/>
    <s v="2025-09-22"/>
    <x v="3"/>
    <s v="Mon"/>
    <n v="0.35400000000000004"/>
    <n v="0.70800000000000007"/>
    <n v="1.0620000000000001"/>
  </r>
  <r>
    <d v="2025-09-22T18:25:57"/>
    <n v="444499755"/>
    <s v="GOLD#"/>
    <s v="buy"/>
    <s v="0.01"/>
    <n v="3728.14"/>
    <n v="3731.75"/>
    <m/>
    <s v="2025.09.22 18:32:57"/>
    <n v="3731.71"/>
    <n v="0"/>
    <n v="0"/>
    <n v="3.57"/>
    <s v="W"/>
    <d v="2025-09-22T00:00:00"/>
    <s v="18"/>
    <x v="14"/>
    <s v="Mon"/>
    <d v="2025-09-22T18:25:57"/>
    <x v="1222"/>
    <s v="2025-09-22"/>
    <x v="3"/>
    <s v="Mon"/>
    <n v="0.35699999999999998"/>
    <n v="0.71399999999999997"/>
    <n v="1.071"/>
  </r>
  <r>
    <d v="2025-09-22T18:25:57"/>
    <n v="444499756"/>
    <s v="GOLD#"/>
    <s v="buy"/>
    <s v="0.01"/>
    <n v="3728.13"/>
    <n v="3731.72"/>
    <m/>
    <s v="2025.09.22 18:32:57"/>
    <n v="3731.71"/>
    <n v="0"/>
    <n v="0"/>
    <n v="3.58"/>
    <s v="W"/>
    <d v="2025-09-22T00:00:00"/>
    <s v="18"/>
    <x v="16"/>
    <s v="Mon"/>
    <d v="2025-09-22T18:25:57"/>
    <x v="1222"/>
    <s v="2025-09-22"/>
    <x v="3"/>
    <s v="Mon"/>
    <n v="0.35800000000000004"/>
    <n v="0.71600000000000008"/>
    <n v="1.0740000000000001"/>
  </r>
  <r>
    <d v="2025-09-22T18:33:16"/>
    <n v="444505163"/>
    <s v="GOLD#"/>
    <s v="buy"/>
    <s v="0.01"/>
    <n v="3731.86"/>
    <n v="3732.69"/>
    <m/>
    <s v="2025.09.22 18:40:49"/>
    <n v="3732.65"/>
    <n v="0"/>
    <n v="0"/>
    <n v="0.79"/>
    <s v="W"/>
    <d v="2025-09-22T00:00:00"/>
    <s v="18"/>
    <x v="16"/>
    <s v="Mon"/>
    <d v="2025-09-22T18:33:16"/>
    <x v="1223"/>
    <s v="2025-09-22"/>
    <x v="3"/>
    <s v="Mon"/>
    <n v="7.9000000000000015E-2"/>
    <n v="0.15800000000000003"/>
    <n v="0.23699999999999999"/>
  </r>
  <r>
    <d v="2025-09-22T18:33:17"/>
    <n v="444505165"/>
    <s v="GOLD#"/>
    <s v="buy"/>
    <s v="0.01"/>
    <n v="3731.86"/>
    <n v="3732.81"/>
    <m/>
    <s v="2025.09.22 18:40:17"/>
    <n v="3732.77"/>
    <n v="0"/>
    <n v="0"/>
    <n v="0.91"/>
    <s v="W"/>
    <d v="2025-09-22T00:00:00"/>
    <s v="18"/>
    <x v="14"/>
    <s v="Mon"/>
    <d v="2025-09-22T18:33:17"/>
    <x v="1224"/>
    <s v="2025-09-22"/>
    <x v="3"/>
    <s v="Mon"/>
    <n v="9.1000000000000011E-2"/>
    <n v="0.18200000000000002"/>
    <n v="0.27300000000000002"/>
  </r>
  <r>
    <d v="2025-09-22T18:33:17"/>
    <n v="444505168"/>
    <s v="GOLD#"/>
    <s v="buy"/>
    <s v="0.01"/>
    <n v="3731.89"/>
    <n v="3734.96"/>
    <m/>
    <s v="2025.09.22 18:52:11"/>
    <n v="3734.92"/>
    <n v="0"/>
    <n v="0"/>
    <n v="3.03"/>
    <s v="W"/>
    <d v="2025-09-22T00:00:00"/>
    <s v="18"/>
    <x v="15"/>
    <s v="Mon"/>
    <d v="2025-09-22T18:33:17"/>
    <x v="1224"/>
    <s v="2025-09-22"/>
    <x v="3"/>
    <s v="Mon"/>
    <n v="0.30299999999999999"/>
    <n v="0.60599999999999998"/>
    <n v="0.90899999999999992"/>
  </r>
  <r>
    <d v="2025-09-22T18:36:36"/>
    <n v="444507011"/>
    <s v="GOLD#"/>
    <s v="buy"/>
    <s v="0.01"/>
    <n v="3731.89"/>
    <n v="3732.05"/>
    <n v="3735.4"/>
    <s v="2025.09.22 18:42:25"/>
    <n v="3732.05"/>
    <n v="0"/>
    <n v="0"/>
    <n v="0.16"/>
    <s v="W"/>
    <d v="2025-09-22T00:00:00"/>
    <s v="18"/>
    <x v="1"/>
    <s v="Mon"/>
    <d v="2025-09-22T18:36:36"/>
    <x v="1225"/>
    <s v="2025-09-22"/>
    <x v="3"/>
    <s v="Mon"/>
    <n v="1.6E-2"/>
    <n v="3.2000000000000001E-2"/>
    <n v="4.8000000000000001E-2"/>
  </r>
  <r>
    <d v="2025-09-22T18:36:37"/>
    <n v="444507012"/>
    <s v="GOLD#"/>
    <s v="buy"/>
    <s v="0.01"/>
    <n v="3731.89"/>
    <n v="3732.25"/>
    <n v="3734.89"/>
    <s v="2025.09.22 18:42:24"/>
    <n v="3732.12"/>
    <n v="0"/>
    <n v="0"/>
    <n v="0.23"/>
    <s v="W"/>
    <d v="2025-09-22T00:00:00"/>
    <s v="18"/>
    <x v="2"/>
    <s v="Mon"/>
    <d v="2025-09-22T18:36:37"/>
    <x v="1226"/>
    <s v="2025-09-22"/>
    <x v="3"/>
    <s v="Mon"/>
    <n v="2.3000000000000003E-2"/>
    <n v="4.6000000000000006E-2"/>
    <n v="6.9000000000000006E-2"/>
  </r>
  <r>
    <d v="2025-09-22T18:36:37"/>
    <n v="444507017"/>
    <s v="GOLD#"/>
    <s v="buy"/>
    <s v="0.01"/>
    <n v="3731.85"/>
    <n v="3733.48"/>
    <n v="3734.89"/>
    <s v="2025.09.22 18:48:09"/>
    <n v="3734.99"/>
    <n v="0"/>
    <n v="0"/>
    <n v="3.14"/>
    <s v="W"/>
    <d v="2025-09-22T00:00:00"/>
    <s v="18"/>
    <x v="19"/>
    <s v="Mon"/>
    <d v="2025-09-22T18:36:37"/>
    <x v="1226"/>
    <s v="2025-09-22"/>
    <x v="3"/>
    <s v="Mon"/>
    <n v="0.31400000000000006"/>
    <n v="0.62800000000000011"/>
    <n v="0.94199999999999995"/>
  </r>
  <r>
    <d v="2025-09-22T18:36:37"/>
    <n v="444507019"/>
    <s v="GOLD#"/>
    <s v="buy"/>
    <s v="0.01"/>
    <n v="3731.85"/>
    <n v="3728.89"/>
    <n v="3734.09"/>
    <s v="2025.09.22 18:39:49"/>
    <n v="3734.14"/>
    <n v="0"/>
    <n v="0"/>
    <n v="2.29"/>
    <s v="W"/>
    <d v="2025-09-22T00:00:00"/>
    <s v="18"/>
    <x v="17"/>
    <s v="Mon"/>
    <d v="2025-09-22T18:36:37"/>
    <x v="1226"/>
    <s v="2025-09-22"/>
    <x v="3"/>
    <s v="Mon"/>
    <n v="0.22900000000000001"/>
    <n v="0.45800000000000002"/>
    <n v="0.68699999999999994"/>
  </r>
  <r>
    <d v="2025-09-22T18:36:37"/>
    <n v="444507020"/>
    <s v="GOLD#"/>
    <s v="buy"/>
    <s v="0.01"/>
    <n v="3731.85"/>
    <n v="3729.69"/>
    <n v="3733.39"/>
    <s v="2025.09.22 18:39:40"/>
    <n v="3733.39"/>
    <n v="0"/>
    <n v="0"/>
    <n v="1.54"/>
    <s v="W"/>
    <d v="2025-09-22T00:00:00"/>
    <s v="18"/>
    <x v="18"/>
    <s v="Mon"/>
    <d v="2025-09-22T18:36:37"/>
    <x v="1226"/>
    <s v="2025-09-22"/>
    <x v="3"/>
    <s v="Mon"/>
    <n v="0.15400000000000003"/>
    <n v="0.30800000000000005"/>
    <n v="0.46199999999999997"/>
  </r>
  <r>
    <d v="2025-09-22T18:36:38"/>
    <n v="444507021"/>
    <s v="GOLD#"/>
    <s v="buy"/>
    <s v="0.01"/>
    <n v="3731.85"/>
    <n v="3732.24"/>
    <n v="3734.89"/>
    <s v="2025.09.22 18:42:24"/>
    <n v="3732.12"/>
    <n v="0"/>
    <n v="0"/>
    <n v="0.27"/>
    <s v="W"/>
    <d v="2025-09-22T00:00:00"/>
    <s v="18"/>
    <x v="0"/>
    <s v="Mon"/>
    <d v="2025-09-22T18:36:38"/>
    <x v="1227"/>
    <s v="2025-09-22"/>
    <x v="3"/>
    <s v="Mon"/>
    <n v="2.7000000000000003E-2"/>
    <n v="5.4000000000000006E-2"/>
    <n v="8.1000000000000003E-2"/>
  </r>
  <r>
    <d v="2025-09-22T18:36:38"/>
    <n v="444507023"/>
    <s v="GOLD#"/>
    <s v="buy"/>
    <s v="0.01"/>
    <n v="3731.89"/>
    <n v="3728.89"/>
    <n v="3733.39"/>
    <s v="2025.09.22 18:39:40"/>
    <n v="3733.39"/>
    <n v="0"/>
    <n v="0"/>
    <n v="1.5"/>
    <s v="W"/>
    <d v="2025-09-22T00:00:00"/>
    <s v="18"/>
    <x v="20"/>
    <s v="Mon"/>
    <d v="2025-09-22T18:36:38"/>
    <x v="1227"/>
    <s v="2025-09-22"/>
    <x v="3"/>
    <s v="Mon"/>
    <n v="0.15000000000000002"/>
    <n v="0.30000000000000004"/>
    <n v="0.44999999999999996"/>
  </r>
  <r>
    <d v="2025-09-22T18:36:38"/>
    <n v="444507024"/>
    <s v="GOLD#"/>
    <s v="buy"/>
    <s v="0.01"/>
    <n v="3731.88"/>
    <n v="3730.39"/>
    <n v="3733.39"/>
    <s v="2025.09.22 18:39:40"/>
    <n v="3733.39"/>
    <n v="0"/>
    <n v="0"/>
    <n v="1.51"/>
    <s v="W"/>
    <d v="2025-09-22T00:00:00"/>
    <s v="18"/>
    <x v="11"/>
    <s v="Mon"/>
    <d v="2025-09-22T18:36:38"/>
    <x v="1227"/>
    <s v="2025-09-22"/>
    <x v="3"/>
    <s v="Mon"/>
    <n v="0.15100000000000002"/>
    <n v="0.30200000000000005"/>
    <n v="0.45299999999999996"/>
  </r>
  <r>
    <d v="2025-09-22T18:36:38"/>
    <n v="444507025"/>
    <s v="GOLD#"/>
    <s v="buy"/>
    <s v="0.01"/>
    <n v="3731.9"/>
    <n v="3734.11"/>
    <n v="3735.39"/>
    <s v="2025.09.22 18:50:06"/>
    <n v="3735.39"/>
    <n v="0"/>
    <n v="0"/>
    <n v="3.49"/>
    <s v="W"/>
    <d v="2025-09-22T00:00:00"/>
    <s v="18"/>
    <x v="12"/>
    <s v="Mon"/>
    <d v="2025-09-22T18:36:38"/>
    <x v="1227"/>
    <s v="2025-09-22"/>
    <x v="3"/>
    <s v="Mon"/>
    <n v="0.34900000000000003"/>
    <n v="0.69800000000000006"/>
    <n v="1.0469999999999999"/>
  </r>
  <r>
    <d v="2025-09-22T18:36:39"/>
    <n v="444507026"/>
    <s v="GOLD#"/>
    <s v="buy"/>
    <s v="0.01"/>
    <n v="3731.92"/>
    <n v="3728.89"/>
    <n v="3733.39"/>
    <s v="2025.09.22 18:39:40"/>
    <n v="3733.39"/>
    <n v="0"/>
    <n v="0"/>
    <n v="1.47"/>
    <s v="W"/>
    <d v="2025-09-22T00:00:00"/>
    <s v="18"/>
    <x v="10"/>
    <s v="Mon"/>
    <d v="2025-09-22T18:36:39"/>
    <x v="1228"/>
    <s v="2025-09-22"/>
    <x v="3"/>
    <s v="Mon"/>
    <n v="0.14699999999999999"/>
    <n v="0.29399999999999998"/>
    <n v="0.441"/>
  </r>
  <r>
    <d v="2025-09-22T18:36:39"/>
    <n v="444507028"/>
    <s v="GOLD#"/>
    <s v="buy"/>
    <s v="0.01"/>
    <n v="3732.02"/>
    <n v="3728.89"/>
    <n v="3733.39"/>
    <s v="2025.09.22 18:39:40"/>
    <n v="3733.39"/>
    <n v="0"/>
    <n v="0"/>
    <n v="1.37"/>
    <s v="W"/>
    <d v="2025-09-22T00:00:00"/>
    <s v="18"/>
    <x v="6"/>
    <s v="Mon"/>
    <d v="2025-09-22T18:36:39"/>
    <x v="1228"/>
    <s v="2025-09-22"/>
    <x v="3"/>
    <s v="Mon"/>
    <n v="0.13700000000000001"/>
    <n v="0.27400000000000002"/>
    <n v="0.41100000000000003"/>
  </r>
  <r>
    <d v="2025-09-22T18:37:36"/>
    <n v="444507728"/>
    <s v="GOLD#"/>
    <s v="buy"/>
    <s v="0.01"/>
    <n v="3730.94"/>
    <n v="3732.76"/>
    <n v="3734.44"/>
    <s v="2025.09.22 18:46:19"/>
    <n v="3734.46"/>
    <n v="0"/>
    <n v="0"/>
    <n v="3.52"/>
    <s v="W"/>
    <d v="2025-09-22T00:00:00"/>
    <s v="18"/>
    <x v="9"/>
    <s v="Mon"/>
    <d v="2025-09-22T18:37:36"/>
    <x v="1229"/>
    <s v="2025-09-22"/>
    <x v="3"/>
    <s v="Mon"/>
    <n v="0.35200000000000004"/>
    <n v="0.70400000000000007"/>
    <n v="1.056"/>
  </r>
  <r>
    <d v="2025-09-22T18:40:26"/>
    <n v="444509551"/>
    <s v="GOLD#"/>
    <s v="buy"/>
    <s v="0.01"/>
    <n v="3733.17"/>
    <n v="3734.98"/>
    <m/>
    <s v="2025.09.22 18:52:11"/>
    <n v="3734.92"/>
    <n v="0"/>
    <n v="0"/>
    <n v="1.75"/>
    <s v="W"/>
    <d v="2025-09-22T00:00:00"/>
    <s v="18"/>
    <x v="14"/>
    <s v="Mon"/>
    <d v="2025-09-22T18:40:26"/>
    <x v="1230"/>
    <s v="2025-09-22"/>
    <x v="3"/>
    <s v="Mon"/>
    <n v="0.17500000000000002"/>
    <n v="0.35000000000000003"/>
    <n v="0.52500000000000002"/>
  </r>
  <r>
    <d v="2025-09-22T18:40:56"/>
    <n v="444509714"/>
    <s v="GOLD#"/>
    <s v="buy"/>
    <s v="0.01"/>
    <n v="3733.12"/>
    <n v="3734.98"/>
    <m/>
    <s v="2025.09.22 18:52:11"/>
    <n v="3734.92"/>
    <n v="0"/>
    <n v="0"/>
    <n v="1.8"/>
    <s v="W"/>
    <d v="2025-09-22T00:00:00"/>
    <s v="18"/>
    <x v="16"/>
    <s v="Mon"/>
    <d v="2025-09-22T18:40:56"/>
    <x v="1231"/>
    <s v="2025-09-22"/>
    <x v="3"/>
    <s v="Mon"/>
    <n v="0.18000000000000002"/>
    <n v="0.36000000000000004"/>
    <n v="0.54"/>
  </r>
  <r>
    <d v="2025-09-22T18:41:46"/>
    <n v="444509923"/>
    <s v="GOLD#"/>
    <s v="buy"/>
    <s v="0.01"/>
    <n v="3732.54"/>
    <n v="3729.51"/>
    <n v="3734.01"/>
    <s v="2025.09.22 18:46:15"/>
    <n v="3734.02"/>
    <n v="0"/>
    <n v="0"/>
    <n v="1.48"/>
    <s v="W"/>
    <d v="2025-09-22T00:00:00"/>
    <s v="18"/>
    <x v="20"/>
    <s v="Mon"/>
    <d v="2025-09-22T18:41:46"/>
    <x v="1232"/>
    <s v="2025-09-22"/>
    <x v="3"/>
    <s v="Mon"/>
    <n v="0.14799999999999999"/>
    <n v="0.29599999999999999"/>
    <n v="0.44400000000000001"/>
  </r>
  <r>
    <d v="2025-09-22T18:41:47"/>
    <n v="444509924"/>
    <s v="GOLD#"/>
    <s v="buy"/>
    <s v="0.01"/>
    <n v="3732.58"/>
    <n v="3729.51"/>
    <n v="3734.01"/>
    <s v="2025.09.22 18:46:15"/>
    <n v="3734.02"/>
    <n v="0"/>
    <n v="0"/>
    <n v="1.44"/>
    <s v="W"/>
    <d v="2025-09-22T00:00:00"/>
    <s v="18"/>
    <x v="6"/>
    <s v="Mon"/>
    <d v="2025-09-22T18:41:47"/>
    <x v="1233"/>
    <s v="2025-09-22"/>
    <x v="3"/>
    <s v="Mon"/>
    <n v="0.14399999999999999"/>
    <n v="0.28799999999999998"/>
    <n v="0.432"/>
  </r>
  <r>
    <d v="2025-09-22T18:41:47"/>
    <n v="444509925"/>
    <s v="GOLD#"/>
    <s v="buy"/>
    <s v="0.01"/>
    <n v="3732.58"/>
    <n v="3729.54"/>
    <n v="3734.74"/>
    <s v="2025.09.22 18:46:32"/>
    <n v="3734.79"/>
    <n v="0"/>
    <n v="0"/>
    <n v="2.21"/>
    <s v="W"/>
    <d v="2025-09-22T00:00:00"/>
    <s v="18"/>
    <x v="17"/>
    <s v="Mon"/>
    <d v="2025-09-22T18:41:47"/>
    <x v="1233"/>
    <s v="2025-09-22"/>
    <x v="3"/>
    <s v="Mon"/>
    <n v="0.221"/>
    <n v="0.442"/>
    <n v="0.66299999999999992"/>
  </r>
  <r>
    <d v="2025-09-22T18:41:47"/>
    <n v="444509926"/>
    <s v="GOLD#"/>
    <s v="buy"/>
    <s v="0.01"/>
    <n v="3732.58"/>
    <n v="3731.04"/>
    <n v="3734.04"/>
    <s v="2025.09.22 18:46:15"/>
    <n v="3734.15"/>
    <n v="0"/>
    <n v="0"/>
    <n v="1.57"/>
    <s v="W"/>
    <d v="2025-09-22T00:00:00"/>
    <s v="18"/>
    <x v="11"/>
    <s v="Mon"/>
    <d v="2025-09-22T18:41:47"/>
    <x v="1233"/>
    <s v="2025-09-22"/>
    <x v="3"/>
    <s v="Mon"/>
    <n v="0.15700000000000003"/>
    <n v="0.31400000000000006"/>
    <n v="0.47099999999999997"/>
  </r>
  <r>
    <d v="2025-09-22T18:41:47"/>
    <n v="444509927"/>
    <s v="GOLD#"/>
    <s v="buy"/>
    <s v="0.01"/>
    <n v="3732.6"/>
    <n v="3729.54"/>
    <n v="3734.04"/>
    <s v="2025.09.22 18:46:15"/>
    <n v="3734.15"/>
    <n v="0"/>
    <n v="0"/>
    <n v="1.55"/>
    <s v="W"/>
    <d v="2025-09-22T00:00:00"/>
    <s v="18"/>
    <x v="10"/>
    <s v="Mon"/>
    <d v="2025-09-22T18:41:47"/>
    <x v="1233"/>
    <s v="2025-09-22"/>
    <x v="3"/>
    <s v="Mon"/>
    <n v="0.15500000000000003"/>
    <n v="0.31000000000000005"/>
    <n v="0.46499999999999997"/>
  </r>
  <r>
    <d v="2025-09-22T18:41:48"/>
    <n v="444509929"/>
    <s v="GOLD#"/>
    <s v="buy"/>
    <s v="0.01"/>
    <n v="3732.6"/>
    <n v="3730.34"/>
    <n v="3734.04"/>
    <s v="2025.09.22 18:46:15"/>
    <n v="3734.15"/>
    <n v="0"/>
    <n v="0"/>
    <n v="1.55"/>
    <s v="W"/>
    <d v="2025-09-22T00:00:00"/>
    <s v="18"/>
    <x v="18"/>
    <s v="Mon"/>
    <d v="2025-09-22T18:41:48"/>
    <x v="1234"/>
    <s v="2025-09-22"/>
    <x v="3"/>
    <s v="Mon"/>
    <n v="0.15500000000000003"/>
    <n v="0.31000000000000005"/>
    <n v="0.46499999999999997"/>
  </r>
  <r>
    <d v="2025-09-22T18:42:36"/>
    <n v="444510138"/>
    <s v="GOLD#"/>
    <s v="buy"/>
    <s v="0.01"/>
    <n v="3732.4"/>
    <n v="3734.72"/>
    <n v="3735.95"/>
    <s v="2025.09.22 18:53:14"/>
    <n v="3735.97"/>
    <n v="0"/>
    <n v="0"/>
    <n v="3.57"/>
    <s v="W"/>
    <d v="2025-09-22T00:00:00"/>
    <s v="18"/>
    <x v="1"/>
    <s v="Mon"/>
    <d v="2025-09-22T18:42:36"/>
    <x v="1235"/>
    <s v="2025-09-22"/>
    <x v="3"/>
    <s v="Mon"/>
    <n v="0.35699999999999998"/>
    <n v="0.71399999999999997"/>
    <n v="1.071"/>
  </r>
  <r>
    <d v="2025-09-22T18:42:37"/>
    <n v="444510140"/>
    <s v="GOLD#"/>
    <s v="buy"/>
    <s v="0.01"/>
    <n v="3732.38"/>
    <n v="3734.11"/>
    <n v="3735.4"/>
    <s v="2025.09.22 18:50:06"/>
    <n v="3735.4"/>
    <n v="0"/>
    <n v="0"/>
    <n v="3.02"/>
    <s v="W"/>
    <d v="2025-09-22T00:00:00"/>
    <s v="18"/>
    <x v="0"/>
    <s v="Mon"/>
    <d v="2025-09-22T18:42:37"/>
    <x v="1236"/>
    <s v="2025-09-22"/>
    <x v="3"/>
    <s v="Mon"/>
    <n v="0.30200000000000005"/>
    <n v="0.60400000000000009"/>
    <n v="0.90599999999999992"/>
  </r>
  <r>
    <d v="2025-09-22T18:42:37"/>
    <n v="444510145"/>
    <s v="GOLD#"/>
    <s v="buy"/>
    <s v="0.01"/>
    <n v="3732.38"/>
    <n v="3734.11"/>
    <n v="3735.4"/>
    <s v="2025.09.22 18:50:06"/>
    <n v="3735.4"/>
    <n v="0"/>
    <n v="0"/>
    <n v="3.02"/>
    <s v="W"/>
    <d v="2025-09-22T00:00:00"/>
    <s v="18"/>
    <x v="2"/>
    <s v="Mon"/>
    <d v="2025-09-22T18:42:37"/>
    <x v="1236"/>
    <s v="2025-09-22"/>
    <x v="3"/>
    <s v="Mon"/>
    <n v="0.30200000000000005"/>
    <n v="0.60400000000000009"/>
    <n v="0.90599999999999992"/>
  </r>
  <r>
    <d v="2025-09-22T18:52:17"/>
    <n v="444515654"/>
    <s v="GOLD#"/>
    <s v="buy"/>
    <s v="0.01"/>
    <n v="3734.91"/>
    <n v="3736.24"/>
    <n v="3737.91"/>
    <s v="2025.09.22 19:04:56"/>
    <n v="3737.91"/>
    <n v="0"/>
    <n v="0"/>
    <n v="3"/>
    <s v="W"/>
    <d v="2025-09-22T00:00:00"/>
    <s v="18"/>
    <x v="2"/>
    <s v="Mon"/>
    <d v="2025-09-22T18:52:17"/>
    <x v="1237"/>
    <s v="2025-09-22"/>
    <x v="3"/>
    <s v="Mon"/>
    <n v="0.30000000000000004"/>
    <n v="0.60000000000000009"/>
    <n v="0.89999999999999991"/>
  </r>
  <r>
    <d v="2025-09-22T18:52:17"/>
    <n v="444515657"/>
    <s v="GOLD#"/>
    <s v="buy"/>
    <s v="0.01"/>
    <n v="3734.91"/>
    <n v="3736"/>
    <n v="3737.11"/>
    <s v="2025.09.22 19:04:04"/>
    <n v="3737.12"/>
    <n v="0"/>
    <n v="0"/>
    <n v="2.21"/>
    <s v="W"/>
    <d v="2025-09-22T00:00:00"/>
    <s v="18"/>
    <x v="17"/>
    <s v="Mon"/>
    <d v="2025-09-22T18:52:17"/>
    <x v="1237"/>
    <s v="2025-09-22"/>
    <x v="3"/>
    <s v="Mon"/>
    <n v="0.221"/>
    <n v="0.442"/>
    <n v="0.66299999999999992"/>
  </r>
  <r>
    <d v="2025-09-22T18:52:17"/>
    <n v="444515660"/>
    <s v="GOLD#"/>
    <s v="buy"/>
    <s v="0.01"/>
    <n v="3734.99"/>
    <n v="3731.91"/>
    <n v="3736.41"/>
    <s v="2025.09.22 19:00:34"/>
    <n v="3736.41"/>
    <n v="0"/>
    <n v="0"/>
    <n v="1.42"/>
    <s v="W"/>
    <d v="2025-09-22T00:00:00"/>
    <s v="18"/>
    <x v="20"/>
    <s v="Mon"/>
    <d v="2025-09-22T18:52:17"/>
    <x v="1237"/>
    <s v="2025-09-22"/>
    <x v="3"/>
    <s v="Mon"/>
    <n v="0.14199999999999999"/>
    <n v="0.28399999999999997"/>
    <n v="0.42599999999999999"/>
  </r>
  <r>
    <d v="2025-09-22T18:52:17"/>
    <n v="444515662"/>
    <s v="GOLD#"/>
    <s v="buy"/>
    <s v="0.01"/>
    <n v="3734.93"/>
    <n v="3736.97"/>
    <n v="3738.41"/>
    <s v="2025.09.22 19:08:33"/>
    <n v="3736.96"/>
    <n v="0"/>
    <n v="0"/>
    <n v="2.0299999999999998"/>
    <s v="W"/>
    <d v="2025-09-22T00:00:00"/>
    <s v="18"/>
    <x v="12"/>
    <s v="Mon"/>
    <d v="2025-09-22T18:52:17"/>
    <x v="1237"/>
    <s v="2025-09-22"/>
    <x v="3"/>
    <s v="Mon"/>
    <n v="0.20299999999999999"/>
    <n v="0.40599999999999997"/>
    <n v="0.60899999999999987"/>
  </r>
  <r>
    <d v="2025-09-22T18:52:17"/>
    <n v="444515665"/>
    <s v="GOLD#"/>
    <s v="buy"/>
    <s v="0.01"/>
    <n v="3734.95"/>
    <n v="3735.29"/>
    <n v="3736.41"/>
    <s v="2025.09.22 19:00:34"/>
    <n v="3736.41"/>
    <n v="0"/>
    <n v="0"/>
    <n v="1.46"/>
    <s v="W"/>
    <d v="2025-09-22T00:00:00"/>
    <s v="18"/>
    <x v="6"/>
    <s v="Mon"/>
    <d v="2025-09-22T18:52:17"/>
    <x v="1237"/>
    <s v="2025-09-22"/>
    <x v="3"/>
    <s v="Mon"/>
    <n v="0.14599999999999999"/>
    <n v="0.29199999999999998"/>
    <n v="0.438"/>
  </r>
  <r>
    <d v="2025-09-22T18:52:18"/>
    <n v="444515668"/>
    <s v="GOLD#"/>
    <s v="buy"/>
    <s v="0.01"/>
    <n v="3734.95"/>
    <n v="3732.71"/>
    <n v="3736.41"/>
    <s v="2025.09.22 19:00:34"/>
    <n v="3736.41"/>
    <n v="0"/>
    <n v="0"/>
    <n v="1.46"/>
    <s v="W"/>
    <d v="2025-09-22T00:00:00"/>
    <s v="18"/>
    <x v="18"/>
    <s v="Mon"/>
    <d v="2025-09-22T18:52:18"/>
    <x v="1238"/>
    <s v="2025-09-22"/>
    <x v="3"/>
    <s v="Mon"/>
    <n v="0.14599999999999999"/>
    <n v="0.29199999999999998"/>
    <n v="0.438"/>
  </r>
  <r>
    <d v="2025-09-22T18:52:18"/>
    <n v="444515684"/>
    <s v="GOLD#"/>
    <s v="buy"/>
    <s v="0.01"/>
    <n v="3734.95"/>
    <n v="3736.26"/>
    <n v="3737.91"/>
    <s v="2025.09.22 19:04:56"/>
    <n v="3737.91"/>
    <n v="0"/>
    <n v="0"/>
    <n v="2.96"/>
    <s v="W"/>
    <d v="2025-09-22T00:00:00"/>
    <s v="18"/>
    <x v="19"/>
    <s v="Mon"/>
    <d v="2025-09-22T18:52:18"/>
    <x v="1238"/>
    <s v="2025-09-22"/>
    <x v="3"/>
    <s v="Mon"/>
    <n v="0.29599999999999999"/>
    <n v="0.59199999999999997"/>
    <n v="0.88800000000000001"/>
  </r>
  <r>
    <d v="2025-09-22T18:52:18"/>
    <n v="444515688"/>
    <s v="GOLD#"/>
    <s v="buy"/>
    <s v="0.01"/>
    <n v="3734.95"/>
    <n v="3735.29"/>
    <n v="3736.41"/>
    <s v="2025.09.22 19:00:34"/>
    <n v="3736.41"/>
    <n v="0"/>
    <n v="0"/>
    <n v="1.46"/>
    <s v="W"/>
    <d v="2025-09-22T00:00:00"/>
    <s v="18"/>
    <x v="10"/>
    <s v="Mon"/>
    <d v="2025-09-22T18:52:18"/>
    <x v="1238"/>
    <s v="2025-09-22"/>
    <x v="3"/>
    <s v="Mon"/>
    <n v="0.14599999999999999"/>
    <n v="0.29199999999999998"/>
    <n v="0.438"/>
  </r>
  <r>
    <d v="2025-09-22T18:52:18"/>
    <n v="444515691"/>
    <s v="GOLD#"/>
    <s v="buy"/>
    <s v="0.01"/>
    <n v="3734.99"/>
    <n v="3733.41"/>
    <n v="3736.41"/>
    <s v="2025.09.22 19:00:34"/>
    <n v="3736.41"/>
    <n v="0"/>
    <n v="0"/>
    <n v="1.42"/>
    <s v="W"/>
    <d v="2025-09-22T00:00:00"/>
    <s v="18"/>
    <x v="11"/>
    <s v="Mon"/>
    <d v="2025-09-22T18:52:18"/>
    <x v="1238"/>
    <s v="2025-09-22"/>
    <x v="3"/>
    <s v="Mon"/>
    <n v="0.14199999999999999"/>
    <n v="0.28399999999999997"/>
    <n v="0.42599999999999999"/>
  </r>
  <r>
    <d v="2025-09-22T18:52:19"/>
    <n v="444515694"/>
    <s v="GOLD#"/>
    <s v="buy"/>
    <s v="0.01"/>
    <n v="3734.99"/>
    <n v="3736.25"/>
    <n v="3737.91"/>
    <s v="2025.09.22 19:04:56"/>
    <n v="3737.91"/>
    <n v="0"/>
    <n v="0"/>
    <n v="2.92"/>
    <s v="W"/>
    <d v="2025-09-22T00:00:00"/>
    <s v="18"/>
    <x v="0"/>
    <s v="Mon"/>
    <d v="2025-09-22T18:52:19"/>
    <x v="1239"/>
    <s v="2025-09-22"/>
    <x v="3"/>
    <s v="Mon"/>
    <n v="0.29199999999999998"/>
    <n v="0.58399999999999996"/>
    <n v="0.876"/>
  </r>
  <r>
    <d v="2025-09-22T18:52:36"/>
    <n v="444515875"/>
    <s v="GOLD#"/>
    <s v="buy"/>
    <s v="0.01"/>
    <n v="3735.08"/>
    <n v="3736.17"/>
    <m/>
    <s v="2025.09.22 19:02:44"/>
    <n v="3736.11"/>
    <n v="0"/>
    <n v="0"/>
    <n v="1.03"/>
    <s v="W"/>
    <d v="2025-09-22T00:00:00"/>
    <s v="18"/>
    <x v="14"/>
    <s v="Mon"/>
    <d v="2025-09-22T18:52:36"/>
    <x v="1240"/>
    <s v="2025-09-22"/>
    <x v="3"/>
    <s v="Mon"/>
    <n v="0.10300000000000001"/>
    <n v="0.20600000000000002"/>
    <n v="0.309"/>
  </r>
  <r>
    <d v="2025-09-22T18:52:37"/>
    <n v="444515882"/>
    <s v="GOLD#"/>
    <s v="buy"/>
    <s v="0.01"/>
    <n v="3735.08"/>
    <n v="3736.14"/>
    <m/>
    <s v="2025.09.22 19:02:44"/>
    <n v="3736.11"/>
    <n v="0"/>
    <n v="0"/>
    <n v="1.03"/>
    <s v="W"/>
    <d v="2025-09-22T00:00:00"/>
    <s v="18"/>
    <x v="16"/>
    <s v="Mon"/>
    <d v="2025-09-22T18:52:37"/>
    <x v="1241"/>
    <s v="2025-09-22"/>
    <x v="3"/>
    <s v="Mon"/>
    <n v="0.10300000000000001"/>
    <n v="0.20600000000000002"/>
    <n v="0.309"/>
  </r>
  <r>
    <d v="2025-09-22T18:52:37"/>
    <n v="444515886"/>
    <s v="GOLD#"/>
    <s v="buy"/>
    <s v="0.01"/>
    <n v="3735.06"/>
    <n v="3737.55"/>
    <m/>
    <s v="2025.09.22 19:06:59"/>
    <n v="3737.54"/>
    <n v="0"/>
    <n v="0"/>
    <n v="2.48"/>
    <s v="W"/>
    <d v="2025-09-22T00:00:00"/>
    <s v="18"/>
    <x v="15"/>
    <s v="Mon"/>
    <d v="2025-09-22T18:52:37"/>
    <x v="1241"/>
    <s v="2025-09-22"/>
    <x v="3"/>
    <s v="Mon"/>
    <n v="0.248"/>
    <n v="0.496"/>
    <n v="0.74399999999999999"/>
  </r>
  <r>
    <d v="2025-09-22T18:54:46"/>
    <n v="444517314"/>
    <s v="GOLD#"/>
    <s v="buy"/>
    <s v="0.01"/>
    <n v="3735.4"/>
    <n v="3736.97"/>
    <n v="3738.9"/>
    <s v="2025.09.22 19:08:33"/>
    <n v="3736.96"/>
    <n v="0"/>
    <n v="0"/>
    <n v="1.56"/>
    <s v="W"/>
    <d v="2025-09-22T00:00:00"/>
    <s v="18"/>
    <x v="1"/>
    <s v="Mon"/>
    <d v="2025-09-22T18:54:46"/>
    <x v="1242"/>
    <s v="2025-09-22"/>
    <x v="3"/>
    <s v="Mon"/>
    <n v="0.15600000000000003"/>
    <n v="0.31200000000000006"/>
    <n v="0.46799999999999997"/>
  </r>
  <r>
    <d v="2025-09-22T19:01:06"/>
    <n v="444520666"/>
    <s v="GOLD#"/>
    <s v="buy"/>
    <s v="0.01"/>
    <n v="3736.2"/>
    <n v="3733.2"/>
    <n v="3737.7"/>
    <s v="2025.09.22 19:04:33"/>
    <n v="3737.7"/>
    <n v="0"/>
    <n v="0"/>
    <n v="1.5"/>
    <s v="W"/>
    <d v="2025-09-22T00:00:00"/>
    <s v="19"/>
    <x v="6"/>
    <s v="Mon"/>
    <d v="2025-09-22T19:01:06"/>
    <x v="1243"/>
    <s v="2025-09-23"/>
    <x v="4"/>
    <s v="Tue"/>
    <n v="0.15000000000000002"/>
    <n v="0.30000000000000004"/>
    <n v="0.44999999999999996"/>
  </r>
  <r>
    <d v="2025-09-22T19:01:07"/>
    <n v="444520668"/>
    <s v="GOLD#"/>
    <s v="buy"/>
    <s v="0.01"/>
    <n v="3736.2"/>
    <n v="3734"/>
    <n v="3737.7"/>
    <s v="2025.09.22 19:04:33"/>
    <n v="3737.7"/>
    <n v="0"/>
    <n v="0"/>
    <n v="1.5"/>
    <s v="W"/>
    <d v="2025-09-22T00:00:00"/>
    <s v="19"/>
    <x v="18"/>
    <s v="Mon"/>
    <d v="2025-09-22T19:01:07"/>
    <x v="1244"/>
    <s v="2025-09-23"/>
    <x v="4"/>
    <s v="Tue"/>
    <n v="0.15000000000000002"/>
    <n v="0.30000000000000004"/>
    <n v="0.44999999999999996"/>
  </r>
  <r>
    <d v="2025-09-22T19:01:07"/>
    <n v="444520669"/>
    <s v="GOLD#"/>
    <s v="buy"/>
    <s v="0.01"/>
    <n v="3736.22"/>
    <n v="3733.2"/>
    <n v="3737.7"/>
    <s v="2025.09.22 19:04:33"/>
    <n v="3737.7"/>
    <n v="0"/>
    <n v="0"/>
    <n v="1.48"/>
    <s v="W"/>
    <d v="2025-09-22T00:00:00"/>
    <s v="19"/>
    <x v="10"/>
    <s v="Mon"/>
    <d v="2025-09-22T19:01:07"/>
    <x v="1244"/>
    <s v="2025-09-23"/>
    <x v="4"/>
    <s v="Tue"/>
    <n v="0.14799999999999999"/>
    <n v="0.29599999999999999"/>
    <n v="0.44400000000000001"/>
  </r>
  <r>
    <d v="2025-09-22T19:01:07"/>
    <n v="444520672"/>
    <s v="GOLD#"/>
    <s v="buy"/>
    <s v="0.01"/>
    <n v="3736.26"/>
    <n v="3733.2"/>
    <n v="3737.7"/>
    <s v="2025.09.22 19:04:33"/>
    <n v="3737.7"/>
    <n v="0"/>
    <n v="0"/>
    <n v="1.44"/>
    <s v="W"/>
    <d v="2025-09-22T00:00:00"/>
    <s v="19"/>
    <x v="20"/>
    <s v="Mon"/>
    <d v="2025-09-22T19:01:07"/>
    <x v="1244"/>
    <s v="2025-09-23"/>
    <x v="4"/>
    <s v="Tue"/>
    <n v="0.14399999999999999"/>
    <n v="0.28799999999999998"/>
    <n v="0.432"/>
  </r>
  <r>
    <d v="2025-09-22T19:01:07"/>
    <n v="444520674"/>
    <s v="GOLD#"/>
    <s v="buy"/>
    <s v="0.01"/>
    <n v="3736.25"/>
    <n v="3734.7"/>
    <n v="3737.7"/>
    <s v="2025.09.22 19:04:33"/>
    <n v="3737.7"/>
    <n v="0"/>
    <n v="0"/>
    <n v="1.45"/>
    <s v="W"/>
    <d v="2025-09-22T00:00:00"/>
    <s v="19"/>
    <x v="11"/>
    <s v="Mon"/>
    <d v="2025-09-22T19:01:07"/>
    <x v="1244"/>
    <s v="2025-09-23"/>
    <x v="4"/>
    <s v="Tue"/>
    <n v="0.14499999999999999"/>
    <n v="0.28999999999999998"/>
    <n v="0.435"/>
  </r>
  <r>
    <d v="2025-09-22T19:02:46"/>
    <n v="444521570"/>
    <s v="GOLD#"/>
    <s v="buy"/>
    <s v="0.01"/>
    <n v="3736.54"/>
    <n v="3737.62"/>
    <m/>
    <s v="2025.09.22 19:06:59"/>
    <n v="3737.54"/>
    <n v="0"/>
    <n v="0"/>
    <n v="1"/>
    <s v="W"/>
    <d v="2025-09-22T00:00:00"/>
    <s v="19"/>
    <x v="16"/>
    <s v="Mon"/>
    <d v="2025-09-22T19:02:46"/>
    <x v="1245"/>
    <s v="2025-09-23"/>
    <x v="4"/>
    <s v="Tue"/>
    <n v="0.1"/>
    <n v="0.2"/>
    <n v="0.3"/>
  </r>
  <r>
    <d v="2025-09-22T19:02:47"/>
    <n v="444521572"/>
    <s v="GOLD#"/>
    <s v="buy"/>
    <s v="0.01"/>
    <n v="3736.54"/>
    <n v="3737.62"/>
    <m/>
    <s v="2025.09.22 19:06:59"/>
    <n v="3737.54"/>
    <n v="0"/>
    <n v="0"/>
    <n v="1"/>
    <s v="W"/>
    <d v="2025-09-22T00:00:00"/>
    <s v="19"/>
    <x v="14"/>
    <s v="Mon"/>
    <d v="2025-09-22T19:02:47"/>
    <x v="1246"/>
    <s v="2025-09-23"/>
    <x v="4"/>
    <s v="Tue"/>
    <n v="0.1"/>
    <n v="0.2"/>
    <n v="0.3"/>
  </r>
  <r>
    <d v="2025-09-22T19:07:06"/>
    <n v="444524167"/>
    <s v="GOLD#"/>
    <s v="buy"/>
    <s v="0.01"/>
    <n v="3737.85"/>
    <n v="3738.7"/>
    <m/>
    <s v="2025.09.22 19:46:18"/>
    <n v="3738.69"/>
    <n v="0"/>
    <n v="0"/>
    <n v="0.84"/>
    <s v="W"/>
    <d v="2025-09-22T00:00:00"/>
    <s v="19"/>
    <x v="16"/>
    <s v="Mon"/>
    <d v="2025-09-22T19:07:06"/>
    <x v="1247"/>
    <s v="2025-09-23"/>
    <x v="4"/>
    <s v="Tue"/>
    <n v="8.4000000000000005E-2"/>
    <n v="0.16800000000000001"/>
    <n v="0.252"/>
  </r>
  <r>
    <d v="2025-09-22T19:07:07"/>
    <n v="444524169"/>
    <s v="GOLD#"/>
    <s v="buy"/>
    <s v="0.01"/>
    <n v="3737.78"/>
    <n v="3738.7"/>
    <m/>
    <s v="2025.09.22 19:46:18"/>
    <n v="3738.69"/>
    <n v="0"/>
    <n v="0"/>
    <n v="0.91"/>
    <s v="W"/>
    <d v="2025-09-22T00:00:00"/>
    <s v="19"/>
    <x v="14"/>
    <s v="Mon"/>
    <d v="2025-09-22T19:07:07"/>
    <x v="1248"/>
    <s v="2025-09-23"/>
    <x v="4"/>
    <s v="Tue"/>
    <n v="9.1000000000000011E-2"/>
    <n v="0.18200000000000002"/>
    <n v="0.27300000000000002"/>
  </r>
  <r>
    <d v="2025-09-22T19:07:07"/>
    <n v="444524171"/>
    <s v="GOLD#"/>
    <s v="buy"/>
    <s v="0.01"/>
    <n v="3737.79"/>
    <n v="3739.58"/>
    <m/>
    <s v="2025.09.22 20:12:34"/>
    <n v="3739.57"/>
    <n v="0"/>
    <n v="0"/>
    <n v="1.78"/>
    <s v="W"/>
    <d v="2025-09-22T00:00:00"/>
    <s v="19"/>
    <x v="15"/>
    <s v="Mon"/>
    <d v="2025-09-22T19:07:07"/>
    <x v="1248"/>
    <s v="2025-09-23"/>
    <x v="4"/>
    <s v="Tue"/>
    <n v="0.17800000000000002"/>
    <n v="0.35600000000000004"/>
    <n v="0.53400000000000003"/>
  </r>
  <r>
    <d v="2025-09-22T19:07:46"/>
    <n v="444524616"/>
    <s v="GOLD#"/>
    <s v="buy"/>
    <s v="0.01"/>
    <n v="3737.54"/>
    <n v="3738.38"/>
    <n v="3739.74"/>
    <s v="2025.09.22 19:50:36"/>
    <n v="3738.36"/>
    <n v="0"/>
    <n v="0"/>
    <n v="0.82"/>
    <s v="W"/>
    <d v="2025-09-22T00:00:00"/>
    <s v="19"/>
    <x v="17"/>
    <s v="Mon"/>
    <d v="2025-09-22T19:07:46"/>
    <x v="1249"/>
    <s v="2025-09-23"/>
    <x v="4"/>
    <s v="Tue"/>
    <n v="8.2000000000000003E-2"/>
    <n v="0.16400000000000001"/>
    <n v="0.24599999999999997"/>
  </r>
  <r>
    <d v="2025-09-22T19:07:47"/>
    <n v="444524618"/>
    <s v="GOLD#"/>
    <s v="buy"/>
    <s v="0.01"/>
    <n v="3737.54"/>
    <n v="3738.48"/>
    <n v="3740.54"/>
    <s v="2025.09.22 19:50:35"/>
    <n v="3738.45"/>
    <n v="0"/>
    <n v="0"/>
    <n v="0.91"/>
    <s v="W"/>
    <d v="2025-09-22T00:00:00"/>
    <s v="19"/>
    <x v="2"/>
    <s v="Mon"/>
    <d v="2025-09-22T19:07:47"/>
    <x v="1250"/>
    <s v="2025-09-23"/>
    <x v="4"/>
    <s v="Tue"/>
    <n v="9.1000000000000011E-2"/>
    <n v="0.18200000000000002"/>
    <n v="0.27300000000000002"/>
  </r>
  <r>
    <d v="2025-09-22T19:07:47"/>
    <n v="444524619"/>
    <s v="GOLD#"/>
    <s v="buy"/>
    <s v="0.01"/>
    <n v="3737.53"/>
    <n v="3735.34"/>
    <n v="3739.04"/>
    <s v="2025.09.22 19:11:22"/>
    <n v="3739.13"/>
    <n v="0"/>
    <n v="0"/>
    <n v="1.6"/>
    <s v="W"/>
    <d v="2025-09-22T00:00:00"/>
    <s v="19"/>
    <x v="18"/>
    <s v="Mon"/>
    <d v="2025-09-22T19:07:47"/>
    <x v="1250"/>
    <s v="2025-09-23"/>
    <x v="4"/>
    <s v="Tue"/>
    <n v="0.16000000000000003"/>
    <n v="0.32000000000000006"/>
    <n v="0.48"/>
  </r>
  <r>
    <d v="2025-09-22T19:07:47"/>
    <n v="444524620"/>
    <s v="GOLD#"/>
    <s v="buy"/>
    <s v="0.01"/>
    <n v="3737.55"/>
    <n v="3734.54"/>
    <n v="3739.04"/>
    <s v="2025.09.22 19:11:22"/>
    <n v="3739.13"/>
    <n v="0"/>
    <n v="0"/>
    <n v="1.58"/>
    <s v="W"/>
    <d v="2025-09-22T00:00:00"/>
    <s v="19"/>
    <x v="10"/>
    <s v="Mon"/>
    <d v="2025-09-22T19:07:47"/>
    <x v="1250"/>
    <s v="2025-09-23"/>
    <x v="4"/>
    <s v="Tue"/>
    <n v="0.15800000000000003"/>
    <n v="0.31600000000000006"/>
    <n v="0.47399999999999998"/>
  </r>
  <r>
    <d v="2025-09-22T19:07:47"/>
    <n v="444524621"/>
    <s v="GOLD#"/>
    <s v="buy"/>
    <s v="0.01"/>
    <n v="3737.57"/>
    <n v="3734.54"/>
    <n v="3739.04"/>
    <s v="2025.09.22 19:11:22"/>
    <n v="3739.13"/>
    <n v="0"/>
    <n v="0"/>
    <n v="1.56"/>
    <s v="W"/>
    <d v="2025-09-22T00:00:00"/>
    <s v="19"/>
    <x v="20"/>
    <s v="Mon"/>
    <d v="2025-09-22T19:07:47"/>
    <x v="1250"/>
    <s v="2025-09-23"/>
    <x v="4"/>
    <s v="Tue"/>
    <n v="0.15600000000000003"/>
    <n v="0.31200000000000006"/>
    <n v="0.46799999999999997"/>
  </r>
  <r>
    <d v="2025-09-22T19:07:48"/>
    <n v="444524622"/>
    <s v="GOLD#"/>
    <s v="buy"/>
    <s v="0.01"/>
    <n v="3737.56"/>
    <n v="3735.34"/>
    <n v="3740.54"/>
    <s v="2025.09.22 19:12:32"/>
    <n v="3735.34"/>
    <n v="0"/>
    <n v="0"/>
    <n v="-2.2200000000000002"/>
    <s v="L"/>
    <d v="2025-09-22T00:00:00"/>
    <s v="19"/>
    <x v="19"/>
    <s v="Mon"/>
    <d v="2025-09-22T19:07:48"/>
    <x v="1251"/>
    <s v="2025-09-23"/>
    <x v="4"/>
    <s v="Tue"/>
    <n v="-0.22200000000000003"/>
    <n v="-0.44400000000000006"/>
    <n v="-0.66600000000000004"/>
  </r>
  <r>
    <d v="2025-09-22T19:07:48"/>
    <n v="444524623"/>
    <s v="GOLD#"/>
    <s v="buy"/>
    <s v="0.01"/>
    <n v="3737.58"/>
    <n v="3738.49"/>
    <n v="3740.54"/>
    <s v="2025.09.22 19:50:35"/>
    <n v="3738.45"/>
    <n v="0"/>
    <n v="0"/>
    <n v="0.87"/>
    <s v="W"/>
    <d v="2025-09-22T00:00:00"/>
    <s v="19"/>
    <x v="0"/>
    <s v="Mon"/>
    <d v="2025-09-22T19:07:48"/>
    <x v="1251"/>
    <s v="2025-09-23"/>
    <x v="4"/>
    <s v="Tue"/>
    <n v="8.7000000000000008E-2"/>
    <n v="0.17400000000000002"/>
    <n v="0.26100000000000001"/>
  </r>
  <r>
    <d v="2025-09-22T19:07:48"/>
    <n v="444524624"/>
    <s v="GOLD#"/>
    <s v="buy"/>
    <s v="0.01"/>
    <n v="3737.57"/>
    <n v="3734.54"/>
    <n v="3739.04"/>
    <s v="2025.09.22 19:11:22"/>
    <n v="3739.13"/>
    <n v="0"/>
    <n v="0"/>
    <n v="1.56"/>
    <s v="W"/>
    <d v="2025-09-22T00:00:00"/>
    <s v="19"/>
    <x v="6"/>
    <s v="Mon"/>
    <d v="2025-09-22T19:07:48"/>
    <x v="1251"/>
    <s v="2025-09-23"/>
    <x v="4"/>
    <s v="Tue"/>
    <n v="0.15600000000000003"/>
    <n v="0.31200000000000006"/>
    <n v="0.46799999999999997"/>
  </r>
  <r>
    <d v="2025-09-22T19:07:48"/>
    <n v="444524625"/>
    <s v="GOLD#"/>
    <s v="buy"/>
    <s v="0.01"/>
    <n v="3737.56"/>
    <n v="3736.04"/>
    <n v="3739.04"/>
    <s v="2025.09.22 19:11:22"/>
    <n v="3739.13"/>
    <n v="0"/>
    <n v="0"/>
    <n v="1.57"/>
    <s v="W"/>
    <d v="2025-09-22T00:00:00"/>
    <s v="19"/>
    <x v="11"/>
    <s v="Mon"/>
    <d v="2025-09-22T19:07:48"/>
    <x v="1251"/>
    <s v="2025-09-23"/>
    <x v="4"/>
    <s v="Tue"/>
    <n v="0.15700000000000003"/>
    <n v="0.31400000000000006"/>
    <n v="0.47099999999999997"/>
  </r>
  <r>
    <d v="2025-09-22T19:08:36"/>
    <n v="444524948"/>
    <s v="GOLD#"/>
    <s v="buy"/>
    <s v="0.01"/>
    <n v="3737.23"/>
    <n v="3737.36"/>
    <n v="3740.67"/>
    <s v="2025.09.22 19:11:35"/>
    <n v="3737.33"/>
    <n v="0"/>
    <n v="0"/>
    <n v="0.1"/>
    <s v="W"/>
    <d v="2025-09-22T00:00:00"/>
    <s v="19"/>
    <x v="1"/>
    <s v="Mon"/>
    <d v="2025-09-22T19:08:36"/>
    <x v="1252"/>
    <s v="2025-09-23"/>
    <x v="4"/>
    <s v="Tue"/>
    <n v="1.0000000000000002E-2"/>
    <n v="2.0000000000000004E-2"/>
    <n v="0.03"/>
  </r>
  <r>
    <d v="2025-09-22T19:08:37"/>
    <n v="444524949"/>
    <s v="GOLD#"/>
    <s v="buy"/>
    <s v="0.01"/>
    <n v="3737.25"/>
    <n v="3738.75"/>
    <n v="3740.73"/>
    <s v="2025.09.22 20:09:43"/>
    <n v="3740.83"/>
    <n v="0"/>
    <n v="0"/>
    <n v="3.58"/>
    <s v="W"/>
    <d v="2025-09-22T00:00:00"/>
    <s v="19"/>
    <x v="12"/>
    <s v="Mon"/>
    <d v="2025-09-22T19:08:37"/>
    <x v="1253"/>
    <s v="2025-09-23"/>
    <x v="4"/>
    <s v="Tue"/>
    <n v="0.35800000000000004"/>
    <n v="0.71600000000000008"/>
    <n v="1.0740000000000001"/>
  </r>
  <r>
    <d v="2025-09-22T19:09:26"/>
    <n v="444525228"/>
    <s v="GOLD#"/>
    <s v="buy"/>
    <s v="0.01"/>
    <n v="3737.13"/>
    <n v="3738.72"/>
    <n v="3740.59"/>
    <s v="2025.09.22 20:09:43"/>
    <n v="3740.6"/>
    <n v="0"/>
    <n v="0"/>
    <n v="3.47"/>
    <s v="W"/>
    <d v="2025-09-22T00:00:00"/>
    <s v="19"/>
    <x v="9"/>
    <s v="Mon"/>
    <d v="2025-09-22T19:09:26"/>
    <x v="1254"/>
    <s v="2025-09-23"/>
    <x v="4"/>
    <s v="Tue"/>
    <n v="0.34700000000000003"/>
    <n v="0.69400000000000006"/>
    <n v="1.0409999999999999"/>
  </r>
  <r>
    <d v="2025-09-22T19:11:46"/>
    <n v="444527318"/>
    <s v="GOLD#"/>
    <s v="buy"/>
    <s v="0.01"/>
    <n v="3737.44"/>
    <n v="3735.24"/>
    <n v="3738.94"/>
    <s v="2025.09.22 19:12:39"/>
    <n v="3735.17"/>
    <n v="0"/>
    <n v="0"/>
    <n v="-2.27"/>
    <s v="L"/>
    <d v="2025-09-22T00:00:00"/>
    <s v="19"/>
    <x v="18"/>
    <s v="Mon"/>
    <d v="2025-09-22T19:11:46"/>
    <x v="1255"/>
    <s v="2025-09-23"/>
    <x v="4"/>
    <s v="Tue"/>
    <n v="-0.22700000000000001"/>
    <n v="-0.45400000000000001"/>
    <n v="-0.68099999999999994"/>
  </r>
  <r>
    <d v="2025-09-22T19:11:47"/>
    <n v="444527325"/>
    <s v="GOLD#"/>
    <s v="buy"/>
    <s v="0.01"/>
    <n v="3737.42"/>
    <n v="3737.37"/>
    <n v="3738.94"/>
    <s v="2025.09.22 19:42:13"/>
    <n v="3739.02"/>
    <n v="0"/>
    <n v="0"/>
    <n v="1.6"/>
    <s v="W"/>
    <d v="2025-09-22T00:00:00"/>
    <s v="19"/>
    <x v="6"/>
    <s v="Mon"/>
    <d v="2025-09-22T19:11:47"/>
    <x v="1256"/>
    <s v="2025-09-23"/>
    <x v="4"/>
    <s v="Tue"/>
    <n v="0.16000000000000003"/>
    <n v="0.32000000000000006"/>
    <n v="0.48"/>
  </r>
  <r>
    <d v="2025-09-22T19:11:47"/>
    <n v="444527328"/>
    <s v="GOLD#"/>
    <s v="buy"/>
    <s v="0.01"/>
    <n v="3737.42"/>
    <n v="3734.44"/>
    <n v="3738.94"/>
    <s v="2025.09.22 19:42:13"/>
    <n v="3739.02"/>
    <n v="0"/>
    <n v="0"/>
    <n v="1.6"/>
    <s v="W"/>
    <d v="2025-09-22T00:00:00"/>
    <s v="19"/>
    <x v="20"/>
    <s v="Mon"/>
    <d v="2025-09-22T19:11:47"/>
    <x v="1256"/>
    <s v="2025-09-23"/>
    <x v="4"/>
    <s v="Tue"/>
    <n v="0.16000000000000003"/>
    <n v="0.32000000000000006"/>
    <n v="0.48"/>
  </r>
  <r>
    <d v="2025-09-22T19:11:47"/>
    <n v="444527332"/>
    <s v="GOLD#"/>
    <s v="buy"/>
    <s v="0.01"/>
    <n v="3737.42"/>
    <n v="3738.49"/>
    <n v="3740.94"/>
    <s v="2025.09.22 19:50:35"/>
    <n v="3738.45"/>
    <n v="0"/>
    <n v="0"/>
    <n v="1.03"/>
    <s v="W"/>
    <d v="2025-09-22T00:00:00"/>
    <s v="19"/>
    <x v="1"/>
    <s v="Mon"/>
    <d v="2025-09-22T19:11:47"/>
    <x v="1256"/>
    <s v="2025-09-23"/>
    <x v="4"/>
    <s v="Tue"/>
    <n v="0.10300000000000001"/>
    <n v="0.20600000000000002"/>
    <n v="0.309"/>
  </r>
  <r>
    <d v="2025-09-22T19:12:26"/>
    <n v="444527918"/>
    <s v="GOLD#"/>
    <s v="buy"/>
    <s v="0.01"/>
    <n v="3735.85"/>
    <n v="3737.82"/>
    <n v="3741.85"/>
    <s v="2025.09.22 19:50:50"/>
    <n v="3737.79"/>
    <n v="0"/>
    <n v="0"/>
    <n v="1.94"/>
    <s v="W"/>
    <d v="2025-09-22T00:00:00"/>
    <s v="19"/>
    <x v="22"/>
    <s v="Mon"/>
    <d v="2025-09-22T19:12:26"/>
    <x v="1257"/>
    <s v="2025-09-23"/>
    <x v="4"/>
    <s v="Tue"/>
    <n v="0.19400000000000001"/>
    <n v="0.38800000000000001"/>
    <n v="0.58199999999999996"/>
  </r>
  <r>
    <d v="2025-09-22T19:12:58"/>
    <n v="444529044"/>
    <s v="GOLD#"/>
    <s v="buy"/>
    <s v="0.01"/>
    <n v="3735.69"/>
    <n v="3737.95"/>
    <n v="3740.17"/>
    <s v="2025.09.22 19:50:50"/>
    <n v="3737.91"/>
    <n v="0"/>
    <n v="0"/>
    <n v="2.2200000000000002"/>
    <s v="W"/>
    <d v="2025-09-22T00:00:00"/>
    <s v="19"/>
    <x v="21"/>
    <s v="Mon"/>
    <d v="2025-09-22T19:12:58"/>
    <x v="1258"/>
    <s v="2025-09-23"/>
    <x v="4"/>
    <s v="Tue"/>
    <n v="0.22200000000000003"/>
    <n v="0.44400000000000006"/>
    <n v="0.66600000000000004"/>
  </r>
  <r>
    <d v="2025-09-22T19:13:56"/>
    <n v="444529576"/>
    <s v="GOLD#"/>
    <s v="buy"/>
    <s v="0.01"/>
    <n v="3736.32"/>
    <n v="3738.11"/>
    <n v="3742.31"/>
    <s v="2025.09.22 19:50:36"/>
    <n v="3738.07"/>
    <n v="0"/>
    <n v="0"/>
    <n v="1.75"/>
    <s v="W"/>
    <d v="2025-09-22T00:00:00"/>
    <s v="19"/>
    <x v="24"/>
    <s v="Mon"/>
    <d v="2025-09-22T19:13:56"/>
    <x v="1259"/>
    <s v="2025-09-23"/>
    <x v="4"/>
    <s v="Tue"/>
    <n v="0.17500000000000002"/>
    <n v="0.35000000000000003"/>
    <n v="0.52500000000000002"/>
  </r>
  <r>
    <d v="2025-09-22T19:13:57"/>
    <n v="444529577"/>
    <s v="GOLD#"/>
    <s v="buy"/>
    <s v="0.01"/>
    <n v="3736.32"/>
    <n v="3738.11"/>
    <m/>
    <s v="2025.09.22 19:50:36"/>
    <n v="3738.07"/>
    <n v="0"/>
    <n v="0"/>
    <n v="1.75"/>
    <s v="W"/>
    <d v="2025-09-22T00:00:00"/>
    <s v="19"/>
    <x v="23"/>
    <s v="Mon"/>
    <d v="2025-09-22T19:13:57"/>
    <x v="1260"/>
    <s v="2025-09-23"/>
    <x v="4"/>
    <s v="Tue"/>
    <n v="0.17500000000000002"/>
    <n v="0.35000000000000003"/>
    <n v="0.52500000000000002"/>
  </r>
  <r>
    <d v="2025-09-22T19:35:16"/>
    <n v="444536432"/>
    <s v="GOLD#"/>
    <s v="buy"/>
    <s v="0.01"/>
    <n v="3737.95"/>
    <n v="3738.72"/>
    <n v="3740.96"/>
    <s v="2025.09.22 20:09:46"/>
    <n v="3741.04"/>
    <n v="0"/>
    <n v="0"/>
    <n v="3.09"/>
    <s v="W"/>
    <d v="2025-09-22T00:00:00"/>
    <s v="19"/>
    <x v="19"/>
    <s v="Mon"/>
    <d v="2025-09-22T19:35:16"/>
    <x v="1261"/>
    <s v="2025-09-23"/>
    <x v="4"/>
    <s v="Tue"/>
    <n v="0.309"/>
    <n v="0.61799999999999999"/>
    <n v="0.92699999999999994"/>
  </r>
  <r>
    <d v="2025-09-22T19:35:16"/>
    <n v="444536433"/>
    <s v="GOLD#"/>
    <s v="buy"/>
    <s v="0.01"/>
    <n v="3737.95"/>
    <n v="3735.75"/>
    <n v="3739.45"/>
    <s v="2025.09.22 19:45:27"/>
    <n v="3739.45"/>
    <n v="0"/>
    <n v="0"/>
    <n v="1.5"/>
    <s v="W"/>
    <d v="2025-09-22T00:00:00"/>
    <s v="19"/>
    <x v="18"/>
    <s v="Mon"/>
    <d v="2025-09-22T19:35:16"/>
    <x v="1261"/>
    <s v="2025-09-23"/>
    <x v="4"/>
    <s v="Tue"/>
    <n v="0.15000000000000002"/>
    <n v="0.30000000000000004"/>
    <n v="0.44999999999999996"/>
  </r>
  <r>
    <d v="2025-09-22T19:46:16"/>
    <n v="444539153"/>
    <s v="GOLD#"/>
    <s v="buy"/>
    <s v="0.01"/>
    <n v="3739"/>
    <n v="3738.72"/>
    <n v="3740.52"/>
    <s v="2025.09.22 20:09:43"/>
    <n v="3740.58"/>
    <n v="0"/>
    <n v="0"/>
    <n v="1.58"/>
    <s v="W"/>
    <d v="2025-09-22T00:00:00"/>
    <s v="19"/>
    <x v="6"/>
    <s v="Mon"/>
    <d v="2025-09-22T19:46:16"/>
    <x v="1262"/>
    <s v="2025-09-23"/>
    <x v="4"/>
    <s v="Tue"/>
    <n v="0.15800000000000003"/>
    <n v="0.31600000000000006"/>
    <n v="0.47399999999999998"/>
  </r>
  <r>
    <d v="2025-09-22T19:46:16"/>
    <n v="444539154"/>
    <s v="GOLD#"/>
    <s v="buy"/>
    <s v="0.01"/>
    <n v="3738.99"/>
    <n v="3738.72"/>
    <n v="3740.5"/>
    <s v="2025.09.22 20:09:43"/>
    <n v="3740.58"/>
    <n v="0"/>
    <n v="0"/>
    <n v="1.59"/>
    <s v="W"/>
    <d v="2025-09-22T00:00:00"/>
    <s v="19"/>
    <x v="20"/>
    <s v="Mon"/>
    <d v="2025-09-22T19:46:16"/>
    <x v="1262"/>
    <s v="2025-09-23"/>
    <x v="4"/>
    <s v="Tue"/>
    <n v="0.15900000000000003"/>
    <n v="0.31800000000000006"/>
    <n v="0.47699999999999998"/>
  </r>
  <r>
    <d v="2025-09-22T19:46:17"/>
    <n v="444539155"/>
    <s v="GOLD#"/>
    <s v="buy"/>
    <s v="0.01"/>
    <n v="3738.99"/>
    <n v="3736.8"/>
    <n v="3740.5"/>
    <s v="2025.09.22 19:51:17"/>
    <n v="3736.8"/>
    <n v="0"/>
    <n v="0"/>
    <n v="-2.19"/>
    <s v="L"/>
    <d v="2025-09-22T00:00:00"/>
    <s v="19"/>
    <x v="18"/>
    <s v="Mon"/>
    <d v="2025-09-22T19:46:17"/>
    <x v="1263"/>
    <s v="2025-09-23"/>
    <x v="4"/>
    <s v="Tue"/>
    <n v="-0.219"/>
    <n v="-0.438"/>
    <n v="-0.65699999999999992"/>
  </r>
  <r>
    <d v="2025-09-22T19:46:17"/>
    <n v="444539157"/>
    <s v="GOLD#"/>
    <s v="buy"/>
    <s v="0.01"/>
    <n v="3738.99"/>
    <n v="3738.72"/>
    <n v="3740.5"/>
    <s v="2025.09.22 20:09:43"/>
    <n v="3740.58"/>
    <n v="0"/>
    <n v="0"/>
    <n v="1.59"/>
    <s v="W"/>
    <d v="2025-09-22T00:00:00"/>
    <s v="19"/>
    <x v="10"/>
    <s v="Mon"/>
    <d v="2025-09-22T19:46:17"/>
    <x v="1263"/>
    <s v="2025-09-23"/>
    <x v="4"/>
    <s v="Tue"/>
    <n v="0.15900000000000003"/>
    <n v="0.31800000000000006"/>
    <n v="0.47699999999999998"/>
  </r>
  <r>
    <d v="2025-09-22T19:46:17"/>
    <n v="444539158"/>
    <s v="GOLD#"/>
    <s v="buy"/>
    <s v="0.01"/>
    <n v="3738.97"/>
    <n v="3737.5"/>
    <n v="3740.5"/>
    <s v="2025.09.22 19:50:53"/>
    <n v="3737.5"/>
    <n v="0"/>
    <n v="0"/>
    <n v="-1.47"/>
    <s v="L"/>
    <d v="2025-09-22T00:00:00"/>
    <s v="19"/>
    <x v="11"/>
    <s v="Mon"/>
    <d v="2025-09-22T19:46:17"/>
    <x v="1263"/>
    <s v="2025-09-23"/>
    <x v="4"/>
    <s v="Tue"/>
    <n v="-0.14699999999999999"/>
    <n v="-0.29399999999999998"/>
    <n v="-0.441"/>
  </r>
  <r>
    <d v="2025-09-22T19:46:26"/>
    <n v="444539200"/>
    <s v="GOLD#"/>
    <s v="buy"/>
    <s v="0.01"/>
    <n v="3739.2"/>
    <n v="3739.55"/>
    <m/>
    <s v="2025.09.22 20:12:42"/>
    <n v="3739.55"/>
    <n v="0"/>
    <n v="0"/>
    <n v="0.35"/>
    <s v="W"/>
    <d v="2025-09-22T00:00:00"/>
    <s v="19"/>
    <x v="16"/>
    <s v="Mon"/>
    <d v="2025-09-22T19:46:26"/>
    <x v="1264"/>
    <s v="2025-09-23"/>
    <x v="4"/>
    <s v="Tue"/>
    <n v="3.4999999999999996E-2"/>
    <n v="6.9999999999999993E-2"/>
    <n v="0.105"/>
  </r>
  <r>
    <d v="2025-09-22T19:46:26"/>
    <n v="444539202"/>
    <s v="GOLD#"/>
    <s v="buy"/>
    <s v="0.01"/>
    <n v="3739.2"/>
    <n v="3739.65"/>
    <m/>
    <s v="2025.09.22 20:12:34"/>
    <n v="3739.57"/>
    <n v="0"/>
    <n v="0"/>
    <n v="0.37"/>
    <s v="W"/>
    <d v="2025-09-22T00:00:00"/>
    <s v="19"/>
    <x v="14"/>
    <s v="Mon"/>
    <d v="2025-09-22T19:46:26"/>
    <x v="1264"/>
    <s v="2025-09-23"/>
    <x v="4"/>
    <s v="Tue"/>
    <n v="3.6999999999999998E-2"/>
    <n v="7.3999999999999996E-2"/>
    <n v="0.111"/>
  </r>
  <r>
    <d v="2025-09-22T19:50:56"/>
    <n v="444539989"/>
    <s v="GOLD#"/>
    <s v="buy"/>
    <s v="0.01"/>
    <n v="3737.49"/>
    <n v="3739.62"/>
    <n v="3743.53"/>
    <s v="2025.09.22 20:30:56"/>
    <n v="3743.65"/>
    <n v="0"/>
    <n v="0"/>
    <n v="6.16"/>
    <s v="W"/>
    <d v="2025-09-22T00:00:00"/>
    <s v="19"/>
    <x v="22"/>
    <s v="Mon"/>
    <d v="2025-09-22T19:50:56"/>
    <x v="1265"/>
    <s v="2025-09-23"/>
    <x v="4"/>
    <s v="Tue"/>
    <n v="0.6160000000000001"/>
    <n v="1.2320000000000002"/>
    <n v="1.8479999999999999"/>
  </r>
  <r>
    <d v="2025-09-22T19:59:56"/>
    <n v="444542403"/>
    <s v="GOLD#"/>
    <s v="sell"/>
    <s v="0.01"/>
    <n v="3737.02"/>
    <n v="3740.02"/>
    <n v="3733.52"/>
    <s v="2025.09.22 20:09:16"/>
    <n v="3740.03"/>
    <n v="0"/>
    <n v="0"/>
    <n v="-3.01"/>
    <s v="L"/>
    <d v="2025-09-22T00:00:00"/>
    <s v="19"/>
    <x v="1"/>
    <s v="Mon"/>
    <d v="2025-09-22T19:59:56"/>
    <x v="1266"/>
    <s v="2025-09-23"/>
    <x v="4"/>
    <s v="Tue"/>
    <n v="-0.30099999999999999"/>
    <n v="-0.60199999999999998"/>
    <n v="-0.90299999999999991"/>
  </r>
  <r>
    <d v="2025-09-22T19:59:56"/>
    <n v="444542404"/>
    <s v="GOLD#"/>
    <s v="sell"/>
    <s v="0.01"/>
    <n v="3737.02"/>
    <n v="3740.02"/>
    <n v="3734.82"/>
    <s v="2025.09.22 20:09:16"/>
    <n v="3740.03"/>
    <n v="0"/>
    <n v="0"/>
    <n v="-3.01"/>
    <s v="L"/>
    <d v="2025-09-22T00:00:00"/>
    <s v="19"/>
    <x v="17"/>
    <s v="Mon"/>
    <d v="2025-09-22T19:59:56"/>
    <x v="1266"/>
    <s v="2025-09-23"/>
    <x v="4"/>
    <s v="Tue"/>
    <n v="-0.30099999999999999"/>
    <n v="-0.60199999999999998"/>
    <n v="-0.90299999999999991"/>
  </r>
  <r>
    <d v="2025-09-22T19:59:57"/>
    <n v="444542405"/>
    <s v="GOLD#"/>
    <s v="sell"/>
    <s v="0.01"/>
    <n v="3736.93"/>
    <n v="3739.52"/>
    <n v="3734.02"/>
    <s v="2025.09.22 20:08:01"/>
    <n v="3739.53"/>
    <n v="0"/>
    <n v="0"/>
    <n v="-2.6"/>
    <s v="L"/>
    <d v="2025-09-22T00:00:00"/>
    <s v="19"/>
    <x v="2"/>
    <s v="Mon"/>
    <d v="2025-09-22T19:59:57"/>
    <x v="1267"/>
    <s v="2025-09-23"/>
    <x v="4"/>
    <s v="Tue"/>
    <n v="-0.26"/>
    <n v="-0.52"/>
    <n v="-0.78"/>
  </r>
  <r>
    <d v="2025-09-22T19:59:57"/>
    <n v="444542407"/>
    <s v="GOLD#"/>
    <s v="sell"/>
    <s v="0.01"/>
    <n v="3736.93"/>
    <n v="3740.02"/>
    <n v="3734.02"/>
    <s v="2025.09.22 20:09:16"/>
    <n v="3740.03"/>
    <n v="0"/>
    <n v="0"/>
    <n v="-3.1"/>
    <s v="L"/>
    <d v="2025-09-22T00:00:00"/>
    <s v="19"/>
    <x v="0"/>
    <s v="Mon"/>
    <d v="2025-09-22T19:59:57"/>
    <x v="1267"/>
    <s v="2025-09-23"/>
    <x v="4"/>
    <s v="Tue"/>
    <n v="-0.31000000000000005"/>
    <n v="-0.62000000000000011"/>
    <n v="-0.92999999999999994"/>
  </r>
  <r>
    <d v="2025-09-22T19:59:57"/>
    <n v="444542408"/>
    <s v="GOLD#"/>
    <s v="sell"/>
    <s v="0.01"/>
    <n v="3736.93"/>
    <n v="3738.52"/>
    <n v="3735.52"/>
    <s v="2025.09.22 20:03:06"/>
    <n v="3738.52"/>
    <n v="0"/>
    <n v="0"/>
    <n v="-1.59"/>
    <s v="L"/>
    <d v="2025-09-22T00:00:00"/>
    <s v="19"/>
    <x v="11"/>
    <s v="Mon"/>
    <d v="2025-09-22T19:59:57"/>
    <x v="1267"/>
    <s v="2025-09-23"/>
    <x v="4"/>
    <s v="Tue"/>
    <n v="-0.15900000000000003"/>
    <n v="-0.31800000000000006"/>
    <n v="-0.47699999999999998"/>
  </r>
  <r>
    <d v="2025-09-22T19:59:57"/>
    <n v="444542410"/>
    <s v="GOLD#"/>
    <s v="sell"/>
    <s v="0.01"/>
    <n v="3737"/>
    <n v="3739.22"/>
    <n v="3735.52"/>
    <s v="2025.09.22 20:06:36"/>
    <n v="3739.24"/>
    <n v="0"/>
    <n v="0"/>
    <n v="-2.2400000000000002"/>
    <s v="L"/>
    <d v="2025-09-22T00:00:00"/>
    <s v="19"/>
    <x v="18"/>
    <s v="Mon"/>
    <d v="2025-09-22T19:59:57"/>
    <x v="1267"/>
    <s v="2025-09-23"/>
    <x v="4"/>
    <s v="Tue"/>
    <n v="-0.22400000000000003"/>
    <n v="-0.44800000000000006"/>
    <n v="-0.67200000000000004"/>
  </r>
  <r>
    <d v="2025-09-22T20:00:06"/>
    <n v="444542459"/>
    <s v="GOLD#"/>
    <s v="buy"/>
    <s v="0.01"/>
    <n v="3737.71"/>
    <n v="3738.59"/>
    <n v="3741.21"/>
    <s v="2025.09.22 20:21:28"/>
    <n v="3738.59"/>
    <n v="0"/>
    <n v="0"/>
    <n v="0.88"/>
    <s v="W"/>
    <d v="2025-09-22T00:00:00"/>
    <s v="20"/>
    <x v="8"/>
    <s v="Mon"/>
    <d v="2025-09-22T20:00:06"/>
    <x v="1268"/>
    <s v="2025-09-23"/>
    <x v="5"/>
    <s v="Tue"/>
    <n v="8.8000000000000009E-2"/>
    <n v="0.17600000000000002"/>
    <n v="0.26400000000000001"/>
  </r>
  <r>
    <d v="2025-09-22T20:00:59"/>
    <n v="444542647"/>
    <s v="GOLD#"/>
    <s v="buy"/>
    <s v="0.01"/>
    <n v="3737.81"/>
    <n v="3739.8"/>
    <m/>
    <s v="2025.09.22 20:29:37"/>
    <n v="3739.79"/>
    <n v="0"/>
    <n v="0"/>
    <n v="1.98"/>
    <s v="W"/>
    <d v="2025-09-22T00:00:00"/>
    <s v="20"/>
    <x v="4"/>
    <s v="Mon"/>
    <d v="2025-09-22T20:00:59"/>
    <x v="1269"/>
    <s v="2025-09-23"/>
    <x v="5"/>
    <s v="Tue"/>
    <n v="0.19800000000000001"/>
    <n v="0.39600000000000002"/>
    <n v="0.59399999999999997"/>
  </r>
  <r>
    <d v="2025-09-22T20:00:59"/>
    <n v="444542648"/>
    <s v="GOLD#"/>
    <s v="buy"/>
    <s v="0.01"/>
    <n v="3737.81"/>
    <n v="3739.84"/>
    <n v="3743.81"/>
    <s v="2025.09.22 20:29:37"/>
    <n v="3739.79"/>
    <n v="0"/>
    <n v="0"/>
    <n v="1.98"/>
    <s v="W"/>
    <d v="2025-09-22T00:00:00"/>
    <s v="20"/>
    <x v="5"/>
    <s v="Mon"/>
    <d v="2025-09-22T20:00:59"/>
    <x v="1269"/>
    <s v="2025-09-23"/>
    <x v="5"/>
    <s v="Tue"/>
    <n v="0.19800000000000001"/>
    <n v="0.39600000000000002"/>
    <n v="0.59399999999999997"/>
  </r>
  <r>
    <d v="2025-09-22T20:01:56"/>
    <n v="444542836"/>
    <s v="GOLD#"/>
    <s v="buy"/>
    <s v="0.01"/>
    <n v="3737.89"/>
    <n v="3739.85"/>
    <m/>
    <s v="2025.09.22 20:29:37"/>
    <n v="3739.79"/>
    <n v="0"/>
    <n v="0"/>
    <n v="1.9"/>
    <s v="W"/>
    <d v="2025-09-22T00:00:00"/>
    <s v="20"/>
    <x v="23"/>
    <s v="Mon"/>
    <d v="2025-09-22T20:01:56"/>
    <x v="1270"/>
    <s v="2025-09-23"/>
    <x v="5"/>
    <s v="Tue"/>
    <n v="0.19"/>
    <n v="0.38"/>
    <n v="0.56999999999999995"/>
  </r>
  <r>
    <d v="2025-09-22T20:01:56"/>
    <n v="444542837"/>
    <s v="GOLD#"/>
    <s v="buy"/>
    <s v="0.01"/>
    <n v="3737.89"/>
    <n v="3739.85"/>
    <n v="3743.9"/>
    <s v="2025.09.22 20:29:37"/>
    <n v="3739.79"/>
    <n v="0"/>
    <n v="0"/>
    <n v="1.9"/>
    <s v="W"/>
    <d v="2025-09-22T00:00:00"/>
    <s v="20"/>
    <x v="24"/>
    <s v="Mon"/>
    <d v="2025-09-22T20:01:56"/>
    <x v="1270"/>
    <s v="2025-09-23"/>
    <x v="5"/>
    <s v="Tue"/>
    <n v="0.19"/>
    <n v="0.38"/>
    <n v="0.56999999999999995"/>
  </r>
  <r>
    <d v="2025-09-22T20:01:57"/>
    <n v="444542838"/>
    <s v="GOLD#"/>
    <s v="buy"/>
    <s v="0.01"/>
    <n v="3737.89"/>
    <n v="3739.45"/>
    <n v="3742.39"/>
    <s v="2025.09.22 20:30:51"/>
    <n v="3742.42"/>
    <n v="0"/>
    <n v="0"/>
    <n v="4.53"/>
    <s v="W"/>
    <d v="2025-09-22T00:00:00"/>
    <s v="20"/>
    <x v="21"/>
    <s v="Mon"/>
    <d v="2025-09-22T20:01:57"/>
    <x v="1271"/>
    <s v="2025-09-23"/>
    <x v="5"/>
    <s v="Tue"/>
    <n v="0.45300000000000007"/>
    <n v="0.90600000000000014"/>
    <n v="1.359"/>
  </r>
  <r>
    <d v="2025-09-22T20:01:57"/>
    <n v="444542839"/>
    <s v="GOLD#"/>
    <s v="buy"/>
    <s v="0.01"/>
    <n v="3737.89"/>
    <n v="3739.48"/>
    <n v="3742.39"/>
    <s v="2025.09.22 20:30:51"/>
    <n v="3742.42"/>
    <n v="0"/>
    <n v="0"/>
    <n v="4.53"/>
    <s v="W"/>
    <d v="2025-09-22T00:00:00"/>
    <s v="20"/>
    <x v="3"/>
    <s v="Mon"/>
    <d v="2025-09-22T20:01:57"/>
    <x v="1271"/>
    <s v="2025-09-23"/>
    <x v="5"/>
    <s v="Tue"/>
    <n v="0.45300000000000007"/>
    <n v="0.90600000000000014"/>
    <n v="1.359"/>
  </r>
  <r>
    <d v="2025-09-22T20:12:26"/>
    <n v="444547215"/>
    <s v="GOLD#"/>
    <s v="buy"/>
    <s v="0.01"/>
    <n v="3739.97"/>
    <n v="3740.04"/>
    <n v="3741.47"/>
    <s v="2025.09.22 20:28:41"/>
    <n v="3741.52"/>
    <n v="0"/>
    <n v="0"/>
    <n v="1.55"/>
    <s v="W"/>
    <d v="2025-09-22T00:00:00"/>
    <s v="20"/>
    <x v="20"/>
    <s v="Mon"/>
    <d v="2025-09-22T20:12:26"/>
    <x v="1272"/>
    <s v="2025-09-23"/>
    <x v="5"/>
    <s v="Tue"/>
    <n v="0.15500000000000003"/>
    <n v="0.31000000000000005"/>
    <n v="0.46499999999999997"/>
  </r>
  <r>
    <d v="2025-09-22T20:12:26"/>
    <n v="444547216"/>
    <s v="GOLD#"/>
    <s v="buy"/>
    <s v="0.01"/>
    <n v="3739.97"/>
    <n v="3740.07"/>
    <n v="3743.47"/>
    <s v="2025.09.22 20:29:37"/>
    <n v="3739.89"/>
    <n v="0"/>
    <n v="0"/>
    <n v="-0.08"/>
    <s v="L"/>
    <d v="2025-09-22T00:00:00"/>
    <s v="20"/>
    <x v="1"/>
    <s v="Mon"/>
    <d v="2025-09-22T20:12:26"/>
    <x v="1272"/>
    <s v="2025-09-23"/>
    <x v="5"/>
    <s v="Tue"/>
    <n v="-8.0000000000000002E-3"/>
    <n v="-1.6E-2"/>
    <n v="-2.4E-2"/>
  </r>
  <r>
    <d v="2025-09-22T20:12:27"/>
    <n v="444547219"/>
    <s v="GOLD#"/>
    <s v="buy"/>
    <s v="0.01"/>
    <n v="3739.97"/>
    <n v="3740.03"/>
    <n v="3741.47"/>
    <s v="2025.09.22 20:28:41"/>
    <n v="3741.52"/>
    <n v="0"/>
    <n v="0"/>
    <n v="1.55"/>
    <s v="W"/>
    <d v="2025-09-22T00:00:00"/>
    <s v="20"/>
    <x v="11"/>
    <s v="Mon"/>
    <d v="2025-09-22T20:12:27"/>
    <x v="1273"/>
    <s v="2025-09-23"/>
    <x v="5"/>
    <s v="Tue"/>
    <n v="0.15500000000000003"/>
    <n v="0.31000000000000005"/>
    <n v="0.46499999999999997"/>
  </r>
  <r>
    <d v="2025-09-22T20:12:27"/>
    <n v="444547220"/>
    <s v="GOLD#"/>
    <s v="buy"/>
    <s v="0.01"/>
    <n v="3740.02"/>
    <n v="3740.08"/>
    <n v="3742.97"/>
    <s v="2025.09.22 20:29:37"/>
    <n v="3739.89"/>
    <n v="0"/>
    <n v="0"/>
    <n v="-0.13"/>
    <s v="L"/>
    <d v="2025-09-22T00:00:00"/>
    <s v="20"/>
    <x v="2"/>
    <s v="Mon"/>
    <d v="2025-09-22T20:12:27"/>
    <x v="1273"/>
    <s v="2025-09-23"/>
    <x v="5"/>
    <s v="Tue"/>
    <n v="-1.3000000000000001E-2"/>
    <n v="-2.6000000000000002E-2"/>
    <n v="-3.9E-2"/>
  </r>
  <r>
    <d v="2025-09-22T20:12:27"/>
    <n v="444547221"/>
    <s v="GOLD#"/>
    <s v="buy"/>
    <s v="0.01"/>
    <n v="3740.02"/>
    <n v="3736.97"/>
    <n v="3742.17"/>
    <s v="2025.09.22 20:30:51"/>
    <n v="3742.42"/>
    <n v="0"/>
    <n v="0"/>
    <n v="2.4"/>
    <s v="W"/>
    <d v="2025-09-22T00:00:00"/>
    <s v="20"/>
    <x v="17"/>
    <s v="Mon"/>
    <d v="2025-09-22T20:12:27"/>
    <x v="1273"/>
    <s v="2025-09-23"/>
    <x v="5"/>
    <s v="Tue"/>
    <n v="0.24"/>
    <n v="0.48"/>
    <n v="0.72"/>
  </r>
  <r>
    <d v="2025-09-22T20:12:27"/>
    <n v="444547222"/>
    <s v="GOLD#"/>
    <s v="buy"/>
    <s v="0.01"/>
    <n v="3740.02"/>
    <n v="3737.77"/>
    <n v="3742.97"/>
    <s v="2025.09.22 20:30:55"/>
    <n v="3743.12"/>
    <n v="0"/>
    <n v="0"/>
    <n v="3.1"/>
    <s v="W"/>
    <d v="2025-09-22T00:00:00"/>
    <s v="20"/>
    <x v="19"/>
    <s v="Mon"/>
    <d v="2025-09-22T20:12:27"/>
    <x v="1273"/>
    <s v="2025-09-23"/>
    <x v="5"/>
    <s v="Tue"/>
    <n v="0.31000000000000005"/>
    <n v="0.62000000000000011"/>
    <n v="0.92999999999999994"/>
  </r>
  <r>
    <d v="2025-09-22T20:12:28"/>
    <n v="444547223"/>
    <s v="GOLD#"/>
    <s v="buy"/>
    <s v="0.01"/>
    <n v="3740.02"/>
    <n v="3737.77"/>
    <n v="3741.47"/>
    <s v="2025.09.22 20:28:41"/>
    <n v="3741.52"/>
    <n v="0"/>
    <n v="0"/>
    <n v="1.5"/>
    <s v="W"/>
    <d v="2025-09-22T00:00:00"/>
    <s v="20"/>
    <x v="18"/>
    <s v="Mon"/>
    <d v="2025-09-22T20:12:28"/>
    <x v="1274"/>
    <s v="2025-09-23"/>
    <x v="5"/>
    <s v="Tue"/>
    <n v="0.15000000000000002"/>
    <n v="0.30000000000000004"/>
    <n v="0.44999999999999996"/>
  </r>
  <r>
    <d v="2025-09-22T20:12:28"/>
    <n v="444547224"/>
    <s v="GOLD#"/>
    <s v="buy"/>
    <s v="0.01"/>
    <n v="3740.03"/>
    <n v="3740.08"/>
    <n v="3742.97"/>
    <s v="2025.09.22 20:29:37"/>
    <n v="3739.89"/>
    <n v="0"/>
    <n v="0"/>
    <n v="-0.14000000000000001"/>
    <s v="L"/>
    <d v="2025-09-22T00:00:00"/>
    <s v="20"/>
    <x v="0"/>
    <s v="Mon"/>
    <d v="2025-09-22T20:12:28"/>
    <x v="1274"/>
    <s v="2025-09-23"/>
    <x v="5"/>
    <s v="Tue"/>
    <n v="-1.4000000000000002E-2"/>
    <n v="-2.8000000000000004E-2"/>
    <n v="-4.2000000000000003E-2"/>
  </r>
  <r>
    <d v="2025-09-22T20:12:28"/>
    <n v="444547227"/>
    <s v="GOLD#"/>
    <s v="buy"/>
    <s v="0.01"/>
    <n v="3740.02"/>
    <n v="3736.97"/>
    <n v="3741.47"/>
    <s v="2025.09.22 20:28:41"/>
    <n v="3741.52"/>
    <n v="0"/>
    <n v="0"/>
    <n v="1.5"/>
    <s v="W"/>
    <d v="2025-09-22T00:00:00"/>
    <s v="20"/>
    <x v="6"/>
    <s v="Mon"/>
    <d v="2025-09-22T20:12:28"/>
    <x v="1274"/>
    <s v="2025-09-23"/>
    <x v="5"/>
    <s v="Tue"/>
    <n v="0.15000000000000002"/>
    <n v="0.30000000000000004"/>
    <n v="0.44999999999999996"/>
  </r>
  <r>
    <d v="2025-09-22T20:12:28"/>
    <n v="444547229"/>
    <s v="GOLD#"/>
    <s v="buy"/>
    <s v="0.01"/>
    <n v="3740.02"/>
    <n v="3736.97"/>
    <n v="3741.47"/>
    <s v="2025.09.22 20:28:41"/>
    <n v="3741.52"/>
    <n v="0"/>
    <n v="0"/>
    <n v="1.5"/>
    <s v="W"/>
    <d v="2025-09-22T00:00:00"/>
    <s v="20"/>
    <x v="10"/>
    <s v="Mon"/>
    <d v="2025-09-22T20:12:28"/>
    <x v="1274"/>
    <s v="2025-09-23"/>
    <x v="5"/>
    <s v="Tue"/>
    <n v="0.15000000000000002"/>
    <n v="0.30000000000000004"/>
    <n v="0.44999999999999996"/>
  </r>
  <r>
    <d v="2025-09-22T20:12:29"/>
    <n v="444547233"/>
    <s v="GOLD#"/>
    <s v="buy"/>
    <s v="0.01"/>
    <n v="3740.03"/>
    <n v="3736.97"/>
    <n v="3743.47"/>
    <s v="2025.09.22 20:30:56"/>
    <n v="3743.5"/>
    <n v="0"/>
    <n v="0"/>
    <n v="3.47"/>
    <s v="W"/>
    <d v="2025-09-22T00:00:00"/>
    <s v="20"/>
    <x v="12"/>
    <s v="Mon"/>
    <d v="2025-09-22T20:12:29"/>
    <x v="1275"/>
    <s v="2025-09-23"/>
    <x v="5"/>
    <s v="Tue"/>
    <n v="0.34700000000000003"/>
    <n v="0.69400000000000006"/>
    <n v="1.0409999999999999"/>
  </r>
  <r>
    <d v="2025-09-22T20:12:36"/>
    <n v="444547251"/>
    <s v="GOLD#"/>
    <s v="buy"/>
    <s v="0.01"/>
    <n v="3739.83"/>
    <n v="3740.59"/>
    <m/>
    <s v="2025.09.22 20:29:01"/>
    <n v="3740.55"/>
    <n v="0"/>
    <n v="0"/>
    <n v="0.72"/>
    <s v="W"/>
    <d v="2025-09-22T00:00:00"/>
    <s v="20"/>
    <x v="14"/>
    <s v="Mon"/>
    <d v="2025-09-22T20:12:36"/>
    <x v="1276"/>
    <s v="2025-09-23"/>
    <x v="5"/>
    <s v="Tue"/>
    <n v="7.1999999999999995E-2"/>
    <n v="0.14399999999999999"/>
    <n v="0.216"/>
  </r>
  <r>
    <d v="2025-09-22T20:12:36"/>
    <n v="444547253"/>
    <s v="GOLD#"/>
    <s v="buy"/>
    <s v="0.01"/>
    <n v="3739.83"/>
    <n v="3742.45"/>
    <m/>
    <s v="2025.09.22 20:32:15"/>
    <n v="3742.45"/>
    <n v="0"/>
    <n v="0"/>
    <n v="2.62"/>
    <s v="W"/>
    <d v="2025-09-22T00:00:00"/>
    <s v="20"/>
    <x v="15"/>
    <s v="Mon"/>
    <d v="2025-09-22T20:12:36"/>
    <x v="1276"/>
    <s v="2025-09-23"/>
    <x v="5"/>
    <s v="Tue"/>
    <n v="0.26200000000000001"/>
    <n v="0.52400000000000002"/>
    <n v="0.78600000000000003"/>
  </r>
  <r>
    <d v="2025-09-22T20:12:56"/>
    <n v="444547345"/>
    <s v="GOLD#"/>
    <s v="buy"/>
    <s v="0.01"/>
    <n v="3739.87"/>
    <n v="3740.64"/>
    <m/>
    <s v="2025.09.22 20:29:01"/>
    <n v="3740.55"/>
    <n v="0"/>
    <n v="0"/>
    <n v="0.68"/>
    <s v="W"/>
    <d v="2025-09-22T00:00:00"/>
    <s v="20"/>
    <x v="16"/>
    <s v="Mon"/>
    <d v="2025-09-22T20:12:56"/>
    <x v="1277"/>
    <s v="2025-09-23"/>
    <x v="5"/>
    <s v="Tue"/>
    <n v="6.8000000000000005E-2"/>
    <n v="0.13600000000000001"/>
    <n v="0.20400000000000001"/>
  </r>
  <r>
    <d v="2025-09-22T20:15:36"/>
    <n v="444547913"/>
    <s v="GOLD#"/>
    <s v="buy"/>
    <s v="0.01"/>
    <n v="3739.76"/>
    <n v="3736.75"/>
    <n v="3743.25"/>
    <s v="2025.09.22 20:30:56"/>
    <n v="3743.25"/>
    <n v="0"/>
    <n v="0"/>
    <n v="3.49"/>
    <s v="W"/>
    <d v="2025-09-22T00:00:00"/>
    <s v="20"/>
    <x v="9"/>
    <s v="Mon"/>
    <d v="2025-09-22T20:15:36"/>
    <x v="1278"/>
    <s v="2025-09-23"/>
    <x v="5"/>
    <s v="Tue"/>
    <n v="0.34900000000000003"/>
    <n v="0.69800000000000006"/>
    <n v="1.0469999999999999"/>
  </r>
  <r>
    <d v="2025-09-22T20:22:46"/>
    <n v="444549652"/>
    <s v="GOLD#"/>
    <s v="buy"/>
    <s v="0.01"/>
    <n v="3739.4"/>
    <n v="3736.4"/>
    <n v="3742.9"/>
    <s v="2025.09.22 20:30:55"/>
    <n v="3742.9"/>
    <n v="0"/>
    <n v="0"/>
    <n v="3.5"/>
    <s v="W"/>
    <d v="2025-09-22T00:00:00"/>
    <s v="20"/>
    <x v="8"/>
    <s v="Mon"/>
    <d v="2025-09-22T20:22:46"/>
    <x v="1279"/>
    <s v="2025-09-23"/>
    <x v="5"/>
    <s v="Tue"/>
    <n v="0.35000000000000003"/>
    <n v="0.70000000000000007"/>
    <n v="1.05"/>
  </r>
  <r>
    <d v="2025-09-22T20:29:06"/>
    <n v="444551237"/>
    <s v="GOLD#"/>
    <s v="buy"/>
    <s v="0.01"/>
    <n v="3740.65"/>
    <n v="3742.36"/>
    <m/>
    <s v="2025.09.22 20:33:07"/>
    <n v="3742.34"/>
    <n v="0"/>
    <n v="0"/>
    <n v="1.69"/>
    <s v="W"/>
    <d v="2025-09-22T00:00:00"/>
    <s v="20"/>
    <x v="16"/>
    <s v="Mon"/>
    <d v="2025-09-22T20:29:06"/>
    <x v="1280"/>
    <s v="2025-09-23"/>
    <x v="5"/>
    <s v="Tue"/>
    <n v="0.16900000000000001"/>
    <n v="0.33800000000000002"/>
    <n v="0.50700000000000001"/>
  </r>
  <r>
    <d v="2025-09-22T20:29:06"/>
    <n v="444551238"/>
    <s v="GOLD#"/>
    <s v="buy"/>
    <s v="0.01"/>
    <n v="3740.66"/>
    <n v="3742.5"/>
    <m/>
    <s v="2025.09.22 20:32:15"/>
    <n v="3742.47"/>
    <n v="0"/>
    <n v="0"/>
    <n v="1.81"/>
    <s v="W"/>
    <d v="2025-09-22T00:00:00"/>
    <s v="20"/>
    <x v="14"/>
    <s v="Mon"/>
    <d v="2025-09-22T20:29:06"/>
    <x v="1280"/>
    <s v="2025-09-23"/>
    <x v="5"/>
    <s v="Tue"/>
    <n v="0.18100000000000002"/>
    <n v="0.36200000000000004"/>
    <n v="0.54300000000000004"/>
  </r>
  <r>
    <d v="2025-09-22T20:29:16"/>
    <n v="444551288"/>
    <s v="GOLD#"/>
    <s v="buy"/>
    <s v="0.01"/>
    <n v="3740.85"/>
    <n v="3738.6"/>
    <n v="3742.3"/>
    <s v="2025.09.22 20:30:51"/>
    <n v="3742.42"/>
    <n v="0"/>
    <n v="0"/>
    <n v="1.57"/>
    <s v="W"/>
    <d v="2025-09-22T00:00:00"/>
    <s v="20"/>
    <x v="18"/>
    <s v="Mon"/>
    <d v="2025-09-22T20:29:16"/>
    <x v="1281"/>
    <s v="2025-09-23"/>
    <x v="5"/>
    <s v="Tue"/>
    <n v="0.15700000000000003"/>
    <n v="0.31400000000000006"/>
    <n v="0.47099999999999997"/>
  </r>
  <r>
    <d v="2025-09-22T20:29:16"/>
    <n v="444551289"/>
    <s v="GOLD#"/>
    <s v="buy"/>
    <s v="0.01"/>
    <n v="3740.88"/>
    <n v="3737.85"/>
    <n v="3742.35"/>
    <s v="2025.09.22 20:30:51"/>
    <n v="3742.42"/>
    <n v="0"/>
    <n v="0"/>
    <n v="1.54"/>
    <s v="W"/>
    <d v="2025-09-22T00:00:00"/>
    <s v="20"/>
    <x v="6"/>
    <s v="Mon"/>
    <d v="2025-09-22T20:29:16"/>
    <x v="1281"/>
    <s v="2025-09-23"/>
    <x v="5"/>
    <s v="Tue"/>
    <n v="0.15400000000000003"/>
    <n v="0.30800000000000005"/>
    <n v="0.46199999999999997"/>
  </r>
  <r>
    <d v="2025-09-22T20:29:17"/>
    <n v="444551291"/>
    <s v="GOLD#"/>
    <s v="buy"/>
    <s v="0.01"/>
    <n v="3740.92"/>
    <n v="3737.85"/>
    <n v="3742.35"/>
    <s v="2025.09.22 20:30:51"/>
    <n v="3742.42"/>
    <n v="0"/>
    <n v="0"/>
    <n v="1.5"/>
    <s v="W"/>
    <d v="2025-09-22T00:00:00"/>
    <s v="20"/>
    <x v="20"/>
    <s v="Mon"/>
    <d v="2025-09-22T20:29:17"/>
    <x v="1282"/>
    <s v="2025-09-23"/>
    <x v="5"/>
    <s v="Tue"/>
    <n v="0.15000000000000002"/>
    <n v="0.30000000000000004"/>
    <n v="0.44999999999999996"/>
  </r>
  <r>
    <d v="2025-09-22T20:29:56"/>
    <n v="444551445"/>
    <s v="GOLD#"/>
    <s v="buy"/>
    <s v="0.01"/>
    <n v="3740.32"/>
    <n v="3745.96"/>
    <m/>
    <s v="2025.09.22 21:05:39"/>
    <n v="3745.92"/>
    <n v="0"/>
    <n v="0"/>
    <n v="5.6"/>
    <s v="W"/>
    <d v="2025-09-22T00:00:00"/>
    <s v="20"/>
    <x v="23"/>
    <s v="Mon"/>
    <d v="2025-09-22T20:29:56"/>
    <x v="1283"/>
    <s v="2025-09-23"/>
    <x v="5"/>
    <s v="Tue"/>
    <n v="0.55999999999999994"/>
    <n v="1.1199999999999999"/>
    <n v="1.68"/>
  </r>
  <r>
    <d v="2025-09-22T20:29:57"/>
    <n v="444551448"/>
    <s v="GOLD#"/>
    <s v="buy"/>
    <s v="0.01"/>
    <n v="3740.24"/>
    <n v="3743.92"/>
    <n v="3746.32"/>
    <s v="2025.09.22 20:46:00"/>
    <n v="3746.35"/>
    <n v="0"/>
    <n v="0"/>
    <n v="6.11"/>
    <s v="W"/>
    <d v="2025-09-22T00:00:00"/>
    <s v="20"/>
    <x v="24"/>
    <s v="Mon"/>
    <d v="2025-09-22T20:29:57"/>
    <x v="1284"/>
    <s v="2025-09-23"/>
    <x v="5"/>
    <s v="Tue"/>
    <n v="0.6110000000000001"/>
    <n v="1.2220000000000002"/>
    <n v="1.833"/>
  </r>
  <r>
    <d v="2025-09-22T20:29:57"/>
    <n v="444551450"/>
    <s v="GOLD#"/>
    <s v="buy"/>
    <s v="0.01"/>
    <n v="3740.23"/>
    <n v="3745.96"/>
    <m/>
    <s v="2025.09.22 21:05:39"/>
    <n v="3745.92"/>
    <n v="0"/>
    <n v="0"/>
    <n v="5.69"/>
    <s v="W"/>
    <d v="2025-09-22T00:00:00"/>
    <s v="20"/>
    <x v="4"/>
    <s v="Mon"/>
    <d v="2025-09-22T20:29:57"/>
    <x v="1284"/>
    <s v="2025-09-23"/>
    <x v="5"/>
    <s v="Tue"/>
    <n v="0.56900000000000006"/>
    <n v="1.1380000000000001"/>
    <n v="1.7070000000000001"/>
  </r>
  <r>
    <d v="2025-09-22T20:29:57"/>
    <n v="444551451"/>
    <s v="GOLD#"/>
    <s v="buy"/>
    <s v="0.01"/>
    <n v="3740.27"/>
    <n v="3743.93"/>
    <n v="3746.23"/>
    <s v="2025.09.22 20:46:00"/>
    <n v="3746.35"/>
    <n v="0"/>
    <n v="0"/>
    <n v="6.08"/>
    <s v="W"/>
    <d v="2025-09-22T00:00:00"/>
    <s v="20"/>
    <x v="5"/>
    <s v="Mon"/>
    <d v="2025-09-22T20:29:57"/>
    <x v="1284"/>
    <s v="2025-09-23"/>
    <x v="5"/>
    <s v="Tue"/>
    <n v="0.6080000000000001"/>
    <n v="1.2160000000000002"/>
    <n v="1.8239999999999998"/>
  </r>
  <r>
    <d v="2025-09-22T20:32:16"/>
    <n v="444552984"/>
    <s v="GOLD#"/>
    <s v="buy"/>
    <s v="0.01"/>
    <n v="3742.67"/>
    <n v="3745.07"/>
    <m/>
    <s v="2025.09.22 20:42:47"/>
    <n v="3745.07"/>
    <n v="0"/>
    <n v="0"/>
    <n v="2.4"/>
    <s v="W"/>
    <d v="2025-09-22T00:00:00"/>
    <s v="20"/>
    <x v="15"/>
    <s v="Mon"/>
    <d v="2025-09-22T20:32:16"/>
    <x v="1285"/>
    <s v="2025-09-23"/>
    <x v="5"/>
    <s v="Tue"/>
    <n v="0.24"/>
    <n v="0.48"/>
    <n v="0.72"/>
  </r>
  <r>
    <d v="2025-09-22T20:32:16"/>
    <n v="444552987"/>
    <s v="GOLD#"/>
    <s v="buy"/>
    <s v="0.01"/>
    <n v="3742.66"/>
    <n v="3745.12"/>
    <m/>
    <s v="2025.09.22 20:42:47"/>
    <n v="3745.07"/>
    <n v="0"/>
    <n v="0"/>
    <n v="2.41"/>
    <s v="W"/>
    <d v="2025-09-22T00:00:00"/>
    <s v="20"/>
    <x v="14"/>
    <s v="Mon"/>
    <d v="2025-09-22T20:32:16"/>
    <x v="1285"/>
    <s v="2025-09-23"/>
    <x v="5"/>
    <s v="Tue"/>
    <n v="0.24100000000000002"/>
    <n v="0.48200000000000004"/>
    <n v="0.72299999999999998"/>
  </r>
  <r>
    <d v="2025-09-22T20:33:16"/>
    <n v="444553202"/>
    <s v="GOLD#"/>
    <s v="buy"/>
    <s v="0.01"/>
    <n v="3742.34"/>
    <n v="3739.34"/>
    <n v="3744.54"/>
    <s v="2025.09.22 20:38:17"/>
    <n v="3744.6"/>
    <n v="0"/>
    <n v="0"/>
    <n v="2.2599999999999998"/>
    <s v="W"/>
    <d v="2025-09-22T00:00:00"/>
    <s v="20"/>
    <x v="17"/>
    <s v="Mon"/>
    <d v="2025-09-22T20:33:16"/>
    <x v="1286"/>
    <s v="2025-09-23"/>
    <x v="5"/>
    <s v="Tue"/>
    <n v="0.22599999999999998"/>
    <n v="0.45199999999999996"/>
    <n v="0.67799999999999994"/>
  </r>
  <r>
    <d v="2025-09-22T20:33:16"/>
    <n v="444553203"/>
    <s v="GOLD#"/>
    <s v="buy"/>
    <s v="0.01"/>
    <n v="3742.34"/>
    <n v="3743.52"/>
    <n v="3745.84"/>
    <s v="2025.09.22 20:40:03"/>
    <n v="3745.84"/>
    <n v="0"/>
    <n v="0"/>
    <n v="3.5"/>
    <s v="W"/>
    <d v="2025-09-22T00:00:00"/>
    <s v="20"/>
    <x v="1"/>
    <s v="Mon"/>
    <d v="2025-09-22T20:33:16"/>
    <x v="1286"/>
    <s v="2025-09-23"/>
    <x v="5"/>
    <s v="Tue"/>
    <n v="0.35000000000000003"/>
    <n v="0.70000000000000007"/>
    <n v="1.05"/>
  </r>
  <r>
    <d v="2025-09-22T20:33:17"/>
    <n v="444553205"/>
    <s v="GOLD#"/>
    <s v="buy"/>
    <s v="0.01"/>
    <n v="3742.34"/>
    <n v="3743.51"/>
    <n v="3745.34"/>
    <s v="2025.09.22 20:40:01"/>
    <n v="3745.45"/>
    <n v="0"/>
    <n v="0"/>
    <n v="3.11"/>
    <s v="W"/>
    <d v="2025-09-22T00:00:00"/>
    <s v="20"/>
    <x v="2"/>
    <s v="Mon"/>
    <d v="2025-09-22T20:33:17"/>
    <x v="1287"/>
    <s v="2025-09-23"/>
    <x v="5"/>
    <s v="Tue"/>
    <n v="0.311"/>
    <n v="0.622"/>
    <n v="0.93299999999999994"/>
  </r>
  <r>
    <d v="2025-09-22T20:33:17"/>
    <n v="444553206"/>
    <s v="GOLD#"/>
    <s v="buy"/>
    <s v="0.01"/>
    <n v="3742.41"/>
    <n v="3740.84"/>
    <n v="3743.84"/>
    <s v="2025.09.22 20:38:00"/>
    <n v="3744.18"/>
    <n v="0"/>
    <n v="0"/>
    <n v="1.77"/>
    <s v="W"/>
    <d v="2025-09-22T00:00:00"/>
    <s v="20"/>
    <x v="11"/>
    <s v="Mon"/>
    <d v="2025-09-22T20:33:17"/>
    <x v="1287"/>
    <s v="2025-09-23"/>
    <x v="5"/>
    <s v="Tue"/>
    <n v="0.17700000000000002"/>
    <n v="0.35400000000000004"/>
    <n v="0.53100000000000003"/>
  </r>
  <r>
    <d v="2025-09-22T20:33:17"/>
    <n v="444553208"/>
    <s v="GOLD#"/>
    <s v="buy"/>
    <s v="0.01"/>
    <n v="3742.37"/>
    <n v="3739.34"/>
    <n v="3743.84"/>
    <s v="2025.09.22 20:38:00"/>
    <n v="3744.18"/>
    <n v="0"/>
    <n v="0"/>
    <n v="1.81"/>
    <s v="W"/>
    <d v="2025-09-22T00:00:00"/>
    <s v="20"/>
    <x v="6"/>
    <s v="Mon"/>
    <d v="2025-09-22T20:33:17"/>
    <x v="1287"/>
    <s v="2025-09-23"/>
    <x v="5"/>
    <s v="Tue"/>
    <n v="0.18100000000000002"/>
    <n v="0.36200000000000004"/>
    <n v="0.54300000000000004"/>
  </r>
  <r>
    <d v="2025-09-22T20:33:17"/>
    <n v="444553209"/>
    <s v="GOLD#"/>
    <s v="buy"/>
    <s v="0.01"/>
    <n v="3742.35"/>
    <n v="3739.34"/>
    <n v="3743.84"/>
    <s v="2025.09.22 20:38:00"/>
    <n v="3744.18"/>
    <n v="0"/>
    <n v="0"/>
    <n v="1.83"/>
    <s v="W"/>
    <d v="2025-09-22T00:00:00"/>
    <s v="20"/>
    <x v="20"/>
    <s v="Mon"/>
    <d v="2025-09-22T20:33:17"/>
    <x v="1287"/>
    <s v="2025-09-23"/>
    <x v="5"/>
    <s v="Tue"/>
    <n v="0.18300000000000002"/>
    <n v="0.36600000000000005"/>
    <n v="0.54900000000000004"/>
  </r>
  <r>
    <d v="2025-09-22T20:33:18"/>
    <n v="444553210"/>
    <s v="GOLD#"/>
    <s v="buy"/>
    <s v="0.01"/>
    <n v="3742.3"/>
    <n v="3739.34"/>
    <n v="3745.84"/>
    <s v="2025.09.22 20:40:03"/>
    <n v="3745.84"/>
    <n v="0"/>
    <n v="0"/>
    <n v="3.54"/>
    <s v="W"/>
    <d v="2025-09-22T00:00:00"/>
    <s v="20"/>
    <x v="12"/>
    <s v="Mon"/>
    <d v="2025-09-22T20:33:18"/>
    <x v="1288"/>
    <s v="2025-09-23"/>
    <x v="5"/>
    <s v="Tue"/>
    <n v="0.35400000000000004"/>
    <n v="0.70800000000000007"/>
    <n v="1.0620000000000001"/>
  </r>
  <r>
    <d v="2025-09-22T20:33:18"/>
    <n v="444553211"/>
    <s v="GOLD#"/>
    <s v="buy"/>
    <s v="0.01"/>
    <n v="3742.3"/>
    <n v="3743.15"/>
    <n v="3745.34"/>
    <s v="2025.09.22 20:40:01"/>
    <n v="3745.45"/>
    <n v="0"/>
    <n v="0"/>
    <n v="3.15"/>
    <s v="W"/>
    <d v="2025-09-22T00:00:00"/>
    <s v="20"/>
    <x v="19"/>
    <s v="Mon"/>
    <d v="2025-09-22T20:33:18"/>
    <x v="1288"/>
    <s v="2025-09-23"/>
    <x v="5"/>
    <s v="Tue"/>
    <n v="0.315"/>
    <n v="0.63"/>
    <n v="0.94499999999999995"/>
  </r>
  <r>
    <d v="2025-09-22T20:33:18"/>
    <n v="444553212"/>
    <s v="GOLD#"/>
    <s v="buy"/>
    <s v="0.01"/>
    <n v="3742.29"/>
    <n v="3743.51"/>
    <n v="3745.34"/>
    <s v="2025.09.22 20:40:01"/>
    <n v="3745.45"/>
    <n v="0"/>
    <n v="0"/>
    <n v="3.16"/>
    <s v="W"/>
    <d v="2025-09-22T00:00:00"/>
    <s v="20"/>
    <x v="0"/>
    <s v="Mon"/>
    <d v="2025-09-22T20:33:18"/>
    <x v="1288"/>
    <s v="2025-09-23"/>
    <x v="5"/>
    <s v="Tue"/>
    <n v="0.31600000000000006"/>
    <n v="0.63200000000000012"/>
    <n v="0.94799999999999995"/>
  </r>
  <r>
    <d v="2025-09-22T20:33:18"/>
    <n v="444553214"/>
    <s v="GOLD#"/>
    <s v="buy"/>
    <s v="0.01"/>
    <n v="3742.31"/>
    <n v="3740.14"/>
    <n v="3743.84"/>
    <s v="2025.09.22 20:38:00"/>
    <n v="3744.18"/>
    <n v="0"/>
    <n v="0"/>
    <n v="1.87"/>
    <s v="W"/>
    <d v="2025-09-22T00:00:00"/>
    <s v="20"/>
    <x v="18"/>
    <s v="Mon"/>
    <d v="2025-09-22T20:33:18"/>
    <x v="1288"/>
    <s v="2025-09-23"/>
    <x v="5"/>
    <s v="Tue"/>
    <n v="0.18700000000000003"/>
    <n v="0.37400000000000005"/>
    <n v="0.56100000000000005"/>
  </r>
  <r>
    <d v="2025-09-22T20:33:18"/>
    <n v="444553216"/>
    <s v="GOLD#"/>
    <s v="buy"/>
    <s v="0.01"/>
    <n v="3742.32"/>
    <n v="3739.34"/>
    <n v="3743.84"/>
    <s v="2025.09.22 20:38:00"/>
    <n v="3744.18"/>
    <n v="0"/>
    <n v="0"/>
    <n v="1.86"/>
    <s v="W"/>
    <d v="2025-09-22T00:00:00"/>
    <s v="20"/>
    <x v="10"/>
    <s v="Mon"/>
    <d v="2025-09-22T20:33:18"/>
    <x v="1288"/>
    <s v="2025-09-23"/>
    <x v="5"/>
    <s v="Tue"/>
    <n v="0.18600000000000003"/>
    <n v="0.37200000000000005"/>
    <n v="0.55800000000000005"/>
  </r>
  <r>
    <d v="2025-09-22T20:33:46"/>
    <n v="444553408"/>
    <s v="GOLD#"/>
    <s v="buy"/>
    <s v="0.01"/>
    <n v="3742.65"/>
    <n v="3745.1"/>
    <m/>
    <s v="2025.09.22 20:42:47"/>
    <n v="3745.07"/>
    <n v="0"/>
    <n v="0"/>
    <n v="2.42"/>
    <s v="W"/>
    <d v="2025-09-22T00:00:00"/>
    <s v="20"/>
    <x v="16"/>
    <s v="Mon"/>
    <d v="2025-09-22T20:33:46"/>
    <x v="1289"/>
    <s v="2025-09-23"/>
    <x v="5"/>
    <s v="Tue"/>
    <n v="0.24199999999999999"/>
    <n v="0.48399999999999999"/>
    <n v="0.72599999999999998"/>
  </r>
  <r>
    <d v="2025-09-22T20:42:56"/>
    <n v="444556379"/>
    <s v="GOLD#"/>
    <s v="buy"/>
    <s v="0.01"/>
    <n v="3745.42"/>
    <n v="3746.57"/>
    <m/>
    <s v="2025.09.22 20:56:19"/>
    <n v="3746.56"/>
    <n v="0"/>
    <n v="0"/>
    <n v="1.1399999999999999"/>
    <s v="W"/>
    <d v="2025-09-22T00:00:00"/>
    <s v="20"/>
    <x v="16"/>
    <s v="Mon"/>
    <d v="2025-09-22T20:42:56"/>
    <x v="1290"/>
    <s v="2025-09-23"/>
    <x v="5"/>
    <s v="Tue"/>
    <n v="0.11399999999999999"/>
    <n v="0.22799999999999998"/>
    <n v="0.34199999999999997"/>
  </r>
  <r>
    <d v="2025-09-22T20:42:56"/>
    <n v="444556380"/>
    <s v="GOLD#"/>
    <s v="buy"/>
    <s v="0.01"/>
    <n v="3745.42"/>
    <n v="3748"/>
    <m/>
    <s v="2025.09.22 22:03:14"/>
    <n v="3747.96"/>
    <n v="0"/>
    <n v="0"/>
    <n v="2.54"/>
    <s v="W"/>
    <d v="2025-09-22T00:00:00"/>
    <s v="20"/>
    <x v="15"/>
    <s v="Mon"/>
    <d v="2025-09-22T20:42:56"/>
    <x v="1290"/>
    <s v="2025-09-23"/>
    <x v="5"/>
    <s v="Tue"/>
    <n v="0.254"/>
    <n v="0.50800000000000001"/>
    <n v="0.76200000000000001"/>
  </r>
  <r>
    <d v="2025-09-22T20:42:57"/>
    <n v="444556382"/>
    <s v="GOLD#"/>
    <s v="buy"/>
    <s v="0.01"/>
    <n v="3745.42"/>
    <n v="3746.57"/>
    <m/>
    <s v="2025.09.22 20:56:19"/>
    <n v="3746.56"/>
    <n v="0"/>
    <n v="0"/>
    <n v="1.1399999999999999"/>
    <s v="W"/>
    <d v="2025-09-22T00:00:00"/>
    <s v="20"/>
    <x v="14"/>
    <s v="Mon"/>
    <d v="2025-09-22T20:42:57"/>
    <x v="1291"/>
    <s v="2025-09-23"/>
    <x v="5"/>
    <s v="Tue"/>
    <n v="0.11399999999999999"/>
    <n v="0.22799999999999998"/>
    <n v="0.34199999999999997"/>
  </r>
  <r>
    <d v="2025-09-22T20:47:16"/>
    <n v="444557861"/>
    <s v="GOLD#"/>
    <s v="buy"/>
    <s v="0.01"/>
    <n v="3745.4"/>
    <n v="3746.17"/>
    <n v="3747.6"/>
    <s v="2025.09.22 21:01:03"/>
    <n v="3746.17"/>
    <n v="0"/>
    <n v="0"/>
    <n v="0.77"/>
    <s v="W"/>
    <d v="2025-09-22T00:00:00"/>
    <s v="20"/>
    <x v="17"/>
    <s v="Mon"/>
    <d v="2025-09-22T20:47:16"/>
    <x v="1292"/>
    <s v="2025-09-23"/>
    <x v="5"/>
    <s v="Tue"/>
    <n v="7.7000000000000013E-2"/>
    <n v="0.15400000000000003"/>
    <n v="0.23099999999999998"/>
  </r>
  <r>
    <d v="2025-09-22T20:47:16"/>
    <n v="444557862"/>
    <s v="GOLD#"/>
    <s v="buy"/>
    <s v="0.01"/>
    <n v="3745.44"/>
    <n v="3746.34"/>
    <n v="3748.9"/>
    <s v="2025.09.22 21:00:54"/>
    <n v="3746.33"/>
    <n v="0"/>
    <n v="0"/>
    <n v="0.89"/>
    <s v="W"/>
    <d v="2025-09-22T00:00:00"/>
    <s v="20"/>
    <x v="1"/>
    <s v="Mon"/>
    <d v="2025-09-22T20:47:16"/>
    <x v="1292"/>
    <s v="2025-09-23"/>
    <x v="5"/>
    <s v="Tue"/>
    <n v="8.900000000000001E-2"/>
    <n v="0.17800000000000002"/>
    <n v="0.26700000000000002"/>
  </r>
  <r>
    <d v="2025-09-22T20:47:17"/>
    <n v="444557866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20"/>
    <s v="Mon"/>
    <d v="2025-09-22T20:47:17"/>
    <x v="1293"/>
    <s v="2025-09-23"/>
    <x v="5"/>
    <s v="Tue"/>
    <n v="0.13700000000000001"/>
    <n v="0.27400000000000002"/>
    <n v="0.41100000000000003"/>
  </r>
  <r>
    <d v="2025-09-22T20:47:17"/>
    <n v="444557868"/>
    <s v="GOLD#"/>
    <s v="buy"/>
    <s v="0.01"/>
    <n v="3745.58"/>
    <n v="3746.31"/>
    <n v="3748.4"/>
    <s v="2025.09.22 21:00:55"/>
    <n v="3746.31"/>
    <n v="0"/>
    <n v="0"/>
    <n v="0.73"/>
    <s v="W"/>
    <d v="2025-09-22T00:00:00"/>
    <s v="20"/>
    <x v="2"/>
    <s v="Mon"/>
    <d v="2025-09-22T20:47:17"/>
    <x v="1293"/>
    <s v="2025-09-23"/>
    <x v="5"/>
    <s v="Tue"/>
    <n v="7.2999999999999995E-2"/>
    <n v="0.14599999999999999"/>
    <n v="0.219"/>
  </r>
  <r>
    <d v="2025-09-22T20:47:17"/>
    <n v="444557872"/>
    <s v="GOLD#"/>
    <s v="buy"/>
    <s v="0.01"/>
    <n v="3745.56"/>
    <n v="3747.61"/>
    <n v="3748.9"/>
    <s v="2025.09.22 22:05:28"/>
    <n v="3747.6"/>
    <n v="0"/>
    <n v="0"/>
    <n v="2.04"/>
    <s v="W"/>
    <d v="2025-09-22T00:00:00"/>
    <s v="20"/>
    <x v="12"/>
    <s v="Mon"/>
    <d v="2025-09-22T20:47:17"/>
    <x v="1293"/>
    <s v="2025-09-23"/>
    <x v="5"/>
    <s v="Tue"/>
    <n v="0.20400000000000001"/>
    <n v="0.40800000000000003"/>
    <n v="0.61199999999999999"/>
  </r>
  <r>
    <d v="2025-09-22T20:47:17"/>
    <n v="444557878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10"/>
    <s v="Mon"/>
    <d v="2025-09-22T20:47:17"/>
    <x v="1293"/>
    <s v="2025-09-23"/>
    <x v="5"/>
    <s v="Tue"/>
    <n v="0.13700000000000001"/>
    <n v="0.27400000000000002"/>
    <n v="0.41100000000000003"/>
  </r>
  <r>
    <d v="2025-09-22T20:47:18"/>
    <n v="444557879"/>
    <s v="GOLD#"/>
    <s v="buy"/>
    <s v="0.01"/>
    <n v="3745.58"/>
    <n v="3743.9"/>
    <n v="3746.9"/>
    <s v="2025.09.22 20:53:24"/>
    <n v="3746.95"/>
    <n v="0"/>
    <n v="0"/>
    <n v="1.37"/>
    <s v="W"/>
    <d v="2025-09-22T00:00:00"/>
    <s v="20"/>
    <x v="11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83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6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84"/>
    <s v="GOLD#"/>
    <s v="buy"/>
    <s v="0.01"/>
    <n v="3745.58"/>
    <n v="3747.34"/>
    <n v="3748.4"/>
    <s v="2025.09.22 22:01:14"/>
    <n v="3748.4"/>
    <n v="0"/>
    <n v="0"/>
    <n v="2.82"/>
    <s v="W"/>
    <d v="2025-09-22T00:00:00"/>
    <s v="20"/>
    <x v="19"/>
    <s v="Mon"/>
    <d v="2025-09-22T20:47:18"/>
    <x v="1294"/>
    <s v="2025-09-23"/>
    <x v="5"/>
    <s v="Tue"/>
    <n v="0.28199999999999997"/>
    <n v="0.56399999999999995"/>
    <n v="0.84599999999999997"/>
  </r>
  <r>
    <d v="2025-09-22T20:47:18"/>
    <n v="444557888"/>
    <s v="GOLD#"/>
    <s v="buy"/>
    <s v="0.01"/>
    <n v="3745.58"/>
    <n v="3743.2"/>
    <n v="3746.9"/>
    <s v="2025.09.22 20:53:24"/>
    <n v="3746.95"/>
    <n v="0"/>
    <n v="0"/>
    <n v="1.37"/>
    <s v="W"/>
    <d v="2025-09-22T00:00:00"/>
    <s v="20"/>
    <x v="18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90"/>
    <s v="GOLD#"/>
    <s v="buy"/>
    <s v="0.01"/>
    <n v="3745.58"/>
    <n v="3746.33"/>
    <n v="3748.4"/>
    <s v="2025.09.22 21:00:54"/>
    <n v="3746.33"/>
    <n v="0"/>
    <n v="0"/>
    <n v="0.75"/>
    <s v="W"/>
    <d v="2025-09-22T00:00:00"/>
    <s v="20"/>
    <x v="0"/>
    <s v="Mon"/>
    <d v="2025-09-22T20:47:18"/>
    <x v="1294"/>
    <s v="2025-09-23"/>
    <x v="5"/>
    <s v="Tue"/>
    <n v="7.5000000000000011E-2"/>
    <n v="0.15000000000000002"/>
    <n v="0.22499999999999998"/>
  </r>
  <r>
    <d v="2025-09-22T20:56:26"/>
    <n v="444561186"/>
    <s v="GOLD#"/>
    <s v="buy"/>
    <s v="0.01"/>
    <n v="3746.82"/>
    <n v="3747.33"/>
    <n v="3748.32"/>
    <s v="2025.09.22 22:01:13"/>
    <n v="3748.32"/>
    <n v="0"/>
    <n v="0"/>
    <n v="1.5"/>
    <s v="W"/>
    <d v="2025-09-22T00:00:00"/>
    <s v="20"/>
    <x v="20"/>
    <s v="Mon"/>
    <d v="2025-09-22T20:56:26"/>
    <x v="1295"/>
    <s v="2025-09-23"/>
    <x v="5"/>
    <s v="Tue"/>
    <n v="0.15000000000000002"/>
    <n v="0.30000000000000004"/>
    <n v="0.44999999999999996"/>
  </r>
  <r>
    <d v="2025-09-22T20:56:26"/>
    <n v="444561188"/>
    <s v="GOLD#"/>
    <s v="buy"/>
    <s v="0.01"/>
    <n v="3746.82"/>
    <n v="3747.33"/>
    <n v="3748.32"/>
    <s v="2025.09.22 22:01:13"/>
    <n v="3748.32"/>
    <n v="0"/>
    <n v="0"/>
    <n v="1.5"/>
    <s v="W"/>
    <d v="2025-09-22T00:00:00"/>
    <s v="20"/>
    <x v="6"/>
    <s v="Mon"/>
    <d v="2025-09-22T20:56:26"/>
    <x v="1295"/>
    <s v="2025-09-23"/>
    <x v="5"/>
    <s v="Tue"/>
    <n v="0.15000000000000002"/>
    <n v="0.30000000000000004"/>
    <n v="0.44999999999999996"/>
  </r>
  <r>
    <d v="2025-09-22T20:56:27"/>
    <n v="444561191"/>
    <s v="GOLD#"/>
    <s v="buy"/>
    <s v="0.01"/>
    <n v="3746.82"/>
    <n v="3745.32"/>
    <n v="3748.32"/>
    <s v="2025.09.22 21:20:27"/>
    <n v="3745.28"/>
    <n v="0"/>
    <n v="0"/>
    <n v="-1.54"/>
    <s v="L"/>
    <d v="2025-09-22T00:00:00"/>
    <s v="20"/>
    <x v="11"/>
    <s v="Mon"/>
    <d v="2025-09-22T20:56:27"/>
    <x v="1296"/>
    <s v="2025-09-23"/>
    <x v="5"/>
    <s v="Tue"/>
    <n v="-0.15400000000000003"/>
    <n v="-0.30800000000000005"/>
    <n v="-0.46199999999999997"/>
  </r>
  <r>
    <d v="2025-09-22T20:56:27"/>
    <n v="444561193"/>
    <s v="GOLD#"/>
    <s v="buy"/>
    <s v="0.01"/>
    <n v="3746.86"/>
    <n v="3747.35"/>
    <n v="3748.32"/>
    <s v="2025.09.22 22:01:13"/>
    <n v="3748.32"/>
    <n v="0"/>
    <n v="0"/>
    <n v="1.46"/>
    <s v="W"/>
    <d v="2025-09-22T00:00:00"/>
    <s v="20"/>
    <x v="10"/>
    <s v="Mon"/>
    <d v="2025-09-22T20:56:27"/>
    <x v="1296"/>
    <s v="2025-09-23"/>
    <x v="5"/>
    <s v="Tue"/>
    <n v="0.14599999999999999"/>
    <n v="0.29199999999999998"/>
    <n v="0.438"/>
  </r>
  <r>
    <d v="2025-09-22T20:56:27"/>
    <n v="444561197"/>
    <s v="GOLD#"/>
    <s v="buy"/>
    <s v="0.01"/>
    <n v="3746.88"/>
    <n v="3747.95"/>
    <m/>
    <s v="2025.09.22 22:03:14"/>
    <n v="3747.95"/>
    <n v="0"/>
    <n v="0"/>
    <n v="1.07"/>
    <s v="W"/>
    <d v="2025-09-22T00:00:00"/>
    <s v="20"/>
    <x v="14"/>
    <s v="Mon"/>
    <d v="2025-09-22T20:56:27"/>
    <x v="1296"/>
    <s v="2025-09-23"/>
    <x v="5"/>
    <s v="Tue"/>
    <n v="0.10700000000000001"/>
    <n v="0.21400000000000002"/>
    <n v="0.32100000000000001"/>
  </r>
  <r>
    <d v="2025-09-22T20:56:27"/>
    <n v="444561198"/>
    <s v="GOLD#"/>
    <s v="buy"/>
    <s v="0.01"/>
    <n v="3746.9"/>
    <n v="3744.62"/>
    <n v="3748.32"/>
    <s v="2025.09.22 21:31:02"/>
    <n v="3744.56"/>
    <n v="0"/>
    <n v="0"/>
    <n v="-2.34"/>
    <s v="L"/>
    <d v="2025-09-22T00:00:00"/>
    <s v="20"/>
    <x v="18"/>
    <s v="Mon"/>
    <d v="2025-09-22T20:56:27"/>
    <x v="1296"/>
    <s v="2025-09-23"/>
    <x v="5"/>
    <s v="Tue"/>
    <n v="-0.23399999999999999"/>
    <n v="-0.46799999999999997"/>
    <n v="-0.70199999999999996"/>
  </r>
  <r>
    <d v="2025-09-22T20:56:27"/>
    <n v="444561200"/>
    <s v="GOLD#"/>
    <s v="buy"/>
    <s v="0.01"/>
    <n v="3746.9"/>
    <n v="3748"/>
    <m/>
    <s v="2025.09.22 22:03:14"/>
    <n v="3747.96"/>
    <n v="0"/>
    <n v="0"/>
    <n v="1.06"/>
    <s v="W"/>
    <d v="2025-09-22T00:00:00"/>
    <s v="20"/>
    <x v="16"/>
    <s v="Mon"/>
    <d v="2025-09-22T20:56:27"/>
    <x v="1296"/>
    <s v="2025-09-23"/>
    <x v="5"/>
    <s v="Tue"/>
    <n v="0.10600000000000001"/>
    <n v="0.21200000000000002"/>
    <n v="0.318"/>
  </r>
  <r>
    <d v="2025-09-22T21:00:56"/>
    <n v="444562713"/>
    <s v="GOLD#"/>
    <s v="buy"/>
    <s v="0.01"/>
    <n v="3746.56"/>
    <n v="3743.51"/>
    <n v="3750.01"/>
    <s v="2025.09.22 22:29:18"/>
    <n v="3743.5"/>
    <n v="0"/>
    <n v="0"/>
    <n v="-3.06"/>
    <s v="L"/>
    <d v="2025-09-22T00:00:00"/>
    <s v="21"/>
    <x v="9"/>
    <s v="Mon"/>
    <d v="2025-09-22T21:00:56"/>
    <x v="1297"/>
    <s v="2025-09-23"/>
    <x v="6"/>
    <s v="Tue"/>
    <n v="-0.30600000000000005"/>
    <n v="-0.6120000000000001"/>
    <n v="-0.91799999999999993"/>
  </r>
  <r>
    <d v="2025-09-22T21:00:56"/>
    <n v="444562716"/>
    <s v="GOLD#"/>
    <s v="buy"/>
    <s v="0.01"/>
    <n v="3746.56"/>
    <n v="3743.51"/>
    <n v="3750.01"/>
    <s v="2025.09.22 22:29:18"/>
    <n v="3743.5"/>
    <n v="0"/>
    <n v="0"/>
    <n v="-3.06"/>
    <s v="L"/>
    <d v="2025-09-22T00:00:00"/>
    <s v="21"/>
    <x v="8"/>
    <s v="Mon"/>
    <d v="2025-09-22T21:00:56"/>
    <x v="1297"/>
    <s v="2025-09-23"/>
    <x v="6"/>
    <s v="Tue"/>
    <n v="-0.30600000000000005"/>
    <n v="-0.6120000000000001"/>
    <n v="-0.91799999999999993"/>
  </r>
  <r>
    <d v="2025-09-22T21:01:26"/>
    <n v="444562881"/>
    <s v="GOLD#"/>
    <s v="buy"/>
    <s v="0.01"/>
    <n v="3746.66"/>
    <n v="3747.58"/>
    <n v="3748.82"/>
    <s v="2025.09.22 22:06:00"/>
    <n v="3747.58"/>
    <n v="0"/>
    <n v="0"/>
    <n v="0.92"/>
    <s v="W"/>
    <d v="2025-09-22T00:00:00"/>
    <s v="21"/>
    <x v="17"/>
    <s v="Mon"/>
    <d v="2025-09-22T21:01:26"/>
    <x v="1298"/>
    <s v="2025-09-23"/>
    <x v="6"/>
    <s v="Tue"/>
    <n v="9.2000000000000012E-2"/>
    <n v="0.18400000000000002"/>
    <n v="0.27600000000000002"/>
  </r>
  <r>
    <d v="2025-09-22T21:01:26"/>
    <n v="444562882"/>
    <s v="GOLD#"/>
    <s v="buy"/>
    <s v="0.01"/>
    <n v="3746.66"/>
    <n v="3747.61"/>
    <n v="3750.16"/>
    <s v="2025.09.22 22:05:28"/>
    <n v="3747.6"/>
    <n v="0"/>
    <n v="0"/>
    <n v="0.94"/>
    <s v="W"/>
    <d v="2025-09-22T00:00:00"/>
    <s v="21"/>
    <x v="1"/>
    <s v="Mon"/>
    <d v="2025-09-22T21:01:26"/>
    <x v="1298"/>
    <s v="2025-09-23"/>
    <x v="6"/>
    <s v="Tue"/>
    <n v="9.4E-2"/>
    <n v="0.188"/>
    <n v="0.28199999999999997"/>
  </r>
  <r>
    <d v="2025-09-22T21:01:26"/>
    <n v="444562883"/>
    <s v="GOLD#"/>
    <s v="buy"/>
    <s v="0.01"/>
    <n v="3746.66"/>
    <n v="3747.61"/>
    <n v="3749.66"/>
    <s v="2025.09.22 22:05:28"/>
    <n v="3747.6"/>
    <n v="0"/>
    <n v="0"/>
    <n v="0.94"/>
    <s v="W"/>
    <d v="2025-09-22T00:00:00"/>
    <s v="21"/>
    <x v="0"/>
    <s v="Mon"/>
    <d v="2025-09-22T21:01:26"/>
    <x v="1298"/>
    <s v="2025-09-23"/>
    <x v="6"/>
    <s v="Tue"/>
    <n v="9.4E-2"/>
    <n v="0.188"/>
    <n v="0.28199999999999997"/>
  </r>
  <r>
    <d v="2025-09-22T21:01:27"/>
    <n v="444562886"/>
    <s v="GOLD#"/>
    <s v="buy"/>
    <s v="0.01"/>
    <n v="3746.66"/>
    <n v="3747.61"/>
    <n v="3749.66"/>
    <s v="2025.09.22 22:05:28"/>
    <n v="3747.6"/>
    <n v="0"/>
    <n v="0"/>
    <n v="0.94"/>
    <s v="W"/>
    <d v="2025-09-22T00:00:00"/>
    <s v="21"/>
    <x v="2"/>
    <s v="Mon"/>
    <d v="2025-09-22T21:01:27"/>
    <x v="1299"/>
    <s v="2025-09-23"/>
    <x v="6"/>
    <s v="Tue"/>
    <n v="9.4E-2"/>
    <n v="0.188"/>
    <n v="0.28199999999999997"/>
  </r>
  <r>
    <d v="2025-09-22T21:05:46"/>
    <n v="444563581"/>
    <s v="GOLD#"/>
    <s v="buy"/>
    <s v="0.01"/>
    <n v="3746.14"/>
    <n v="3743.1"/>
    <n v="3752.1"/>
    <s v="2025.09.22 22:30:23"/>
    <n v="3742.98"/>
    <n v="0"/>
    <n v="0"/>
    <n v="-3.16"/>
    <s v="L"/>
    <d v="2025-09-22T00:00:00"/>
    <s v="21"/>
    <x v="22"/>
    <s v="Mon"/>
    <d v="2025-09-22T21:05:46"/>
    <x v="1300"/>
    <s v="2025-09-23"/>
    <x v="6"/>
    <s v="Tue"/>
    <n v="-0.31600000000000006"/>
    <n v="-0.63200000000000012"/>
    <n v="-0.94799999999999995"/>
  </r>
  <r>
    <d v="2025-09-22T21:05:57"/>
    <n v="444563631"/>
    <s v="GOLD#"/>
    <s v="buy"/>
    <s v="0.01"/>
    <n v="3746.27"/>
    <n v="3743.21"/>
    <n v="3750.71"/>
    <s v="2025.09.22 22:30:22"/>
    <n v="3743.2"/>
    <n v="0"/>
    <n v="0"/>
    <n v="-3.07"/>
    <s v="L"/>
    <d v="2025-09-22T00:00:00"/>
    <s v="21"/>
    <x v="21"/>
    <s v="Mon"/>
    <d v="2025-09-22T21:05:57"/>
    <x v="1301"/>
    <s v="2025-09-23"/>
    <x v="6"/>
    <s v="Tue"/>
    <n v="-0.307"/>
    <n v="-0.61399999999999999"/>
    <n v="-0.92099999999999993"/>
  </r>
  <r>
    <d v="2025-09-22T21:05:58"/>
    <n v="444563634"/>
    <s v="GOLD#"/>
    <s v="buy"/>
    <s v="0.01"/>
    <n v="3746.22"/>
    <n v="3743.27"/>
    <n v="3750.77"/>
    <s v="2025.09.22 22:30:22"/>
    <n v="3743.2"/>
    <n v="0"/>
    <n v="0"/>
    <n v="-3.02"/>
    <s v="L"/>
    <d v="2025-09-22T00:00:00"/>
    <s v="21"/>
    <x v="3"/>
    <s v="Mon"/>
    <d v="2025-09-22T21:05:58"/>
    <x v="1302"/>
    <s v="2025-09-23"/>
    <x v="6"/>
    <s v="Tue"/>
    <n v="-0.30200000000000005"/>
    <n v="-0.60400000000000009"/>
    <n v="-0.90599999999999992"/>
  </r>
  <r>
    <d v="2025-09-22T21:19:56"/>
    <n v="444566809"/>
    <s v="GOLD#"/>
    <s v="buy"/>
    <s v="0.01"/>
    <n v="3745.7"/>
    <n v="3742.7"/>
    <n v="3751.7"/>
    <s v="2025.09.22 22:30:32"/>
    <n v="3742.7"/>
    <n v="0"/>
    <n v="0"/>
    <n v="-3"/>
    <s v="L"/>
    <d v="2025-09-22T00:00:00"/>
    <s v="21"/>
    <x v="24"/>
    <s v="Mon"/>
    <d v="2025-09-22T21:19:56"/>
    <x v="1303"/>
    <s v="2025-09-23"/>
    <x v="6"/>
    <s v="Tue"/>
    <n v="-0.30000000000000004"/>
    <n v="-0.60000000000000009"/>
    <n v="-0.89999999999999991"/>
  </r>
  <r>
    <d v="2025-09-22T21:19:56"/>
    <n v="444566810"/>
    <s v="GOLD#"/>
    <s v="buy"/>
    <s v="0.01"/>
    <n v="3745.7"/>
    <n v="3742.7"/>
    <m/>
    <s v="2025.09.22 22:30:32"/>
    <n v="3742.7"/>
    <n v="0"/>
    <n v="0"/>
    <n v="-3"/>
    <s v="L"/>
    <d v="2025-09-22T00:00:00"/>
    <s v="21"/>
    <x v="4"/>
    <s v="Mon"/>
    <d v="2025-09-22T21:19:56"/>
    <x v="1303"/>
    <s v="2025-09-23"/>
    <x v="6"/>
    <s v="Tue"/>
    <n v="-0.30000000000000004"/>
    <n v="-0.60000000000000009"/>
    <n v="-0.89999999999999991"/>
  </r>
  <r>
    <d v="2025-09-22T21:19:57"/>
    <n v="444566811"/>
    <s v="GOLD#"/>
    <s v="buy"/>
    <s v="0.01"/>
    <n v="3745.7"/>
    <n v="3742.7"/>
    <n v="3751.7"/>
    <s v="2025.09.22 22:30:32"/>
    <n v="3742.7"/>
    <n v="0"/>
    <n v="0"/>
    <n v="-3"/>
    <s v="L"/>
    <d v="2025-09-22T00:00:00"/>
    <s v="21"/>
    <x v="5"/>
    <s v="Mon"/>
    <d v="2025-09-22T21:19:57"/>
    <x v="1304"/>
    <s v="2025-09-23"/>
    <x v="6"/>
    <s v="Tue"/>
    <n v="-0.30000000000000004"/>
    <n v="-0.60000000000000009"/>
    <n v="-0.89999999999999991"/>
  </r>
  <r>
    <d v="2025-09-22T21:19:57"/>
    <n v="444566812"/>
    <s v="GOLD#"/>
    <s v="buy"/>
    <s v="0.01"/>
    <n v="3745.7"/>
    <n v="3742.7"/>
    <m/>
    <s v="2025.09.22 22:30:32"/>
    <n v="3742.7"/>
    <n v="0"/>
    <n v="0"/>
    <n v="-3"/>
    <s v="L"/>
    <d v="2025-09-22T00:00:00"/>
    <s v="21"/>
    <x v="23"/>
    <s v="Mon"/>
    <d v="2025-09-22T21:19:57"/>
    <x v="1304"/>
    <s v="2025-09-23"/>
    <x v="6"/>
    <s v="Tue"/>
    <n v="-0.30000000000000004"/>
    <n v="-0.60000000000000009"/>
    <n v="-0.89999999999999991"/>
  </r>
  <r>
    <d v="2025-09-22T21:27:16"/>
    <n v="444569718"/>
    <s v="GOLD#"/>
    <s v="buy"/>
    <s v="0.01"/>
    <n v="3746.82"/>
    <n v="3745.42"/>
    <n v="3748.42"/>
    <s v="2025.09.22 21:30:28"/>
    <n v="3745.09"/>
    <n v="0"/>
    <n v="0"/>
    <n v="-1.73"/>
    <s v="L"/>
    <d v="2025-09-22T00:00:00"/>
    <s v="21"/>
    <x v="11"/>
    <s v="Mon"/>
    <d v="2025-09-22T21:27:16"/>
    <x v="1305"/>
    <s v="2025-09-23"/>
    <x v="6"/>
    <s v="Tue"/>
    <n v="-0.17300000000000001"/>
    <n v="-0.34600000000000003"/>
    <n v="-0.51900000000000002"/>
  </r>
  <r>
    <d v="2025-09-22T21:59:46"/>
    <n v="444573735"/>
    <s v="GOLD#"/>
    <s v="buy"/>
    <s v="0.01"/>
    <n v="3747.82"/>
    <n v="3746.3"/>
    <n v="3749.3"/>
    <s v="2025.09.22 22:22:21"/>
    <n v="3746.3"/>
    <n v="0"/>
    <n v="0"/>
    <n v="-1.52"/>
    <s v="L"/>
    <d v="2025-09-22T00:00:00"/>
    <s v="21"/>
    <x v="11"/>
    <s v="Mon"/>
    <d v="2025-09-22T21:59:46"/>
    <x v="1306"/>
    <s v="2025-09-23"/>
    <x v="6"/>
    <s v="Tue"/>
    <n v="-0.15200000000000002"/>
    <n v="-0.30400000000000005"/>
    <n v="-0.45599999999999996"/>
  </r>
  <r>
    <d v="2025-09-22T21:59:46"/>
    <n v="444573736"/>
    <s v="GOLD#"/>
    <s v="buy"/>
    <s v="0.01"/>
    <n v="3747.82"/>
    <n v="3745.62"/>
    <n v="3749.32"/>
    <s v="2025.09.22 22:26:42"/>
    <n v="3745.47"/>
    <n v="0"/>
    <n v="0"/>
    <n v="-2.35"/>
    <s v="L"/>
    <d v="2025-09-22T00:00:00"/>
    <s v="21"/>
    <x v="18"/>
    <s v="Mon"/>
    <d v="2025-09-22T21:59:46"/>
    <x v="1306"/>
    <s v="2025-09-23"/>
    <x v="6"/>
    <s v="Tue"/>
    <n v="-0.23500000000000001"/>
    <n v="-0.47000000000000003"/>
    <n v="-0.70499999999999996"/>
  </r>
  <r>
    <d v="2025-09-22T22:03:16"/>
    <n v="444574614"/>
    <s v="GOLD#"/>
    <s v="buy"/>
    <s v="0.01"/>
    <n v="3747.97"/>
    <n v="3744.97"/>
    <n v="3749.47"/>
    <s v="2025.09.22 22:27:37"/>
    <n v="3744.93"/>
    <n v="0"/>
    <n v="0"/>
    <n v="-3.04"/>
    <s v="L"/>
    <d v="2025-09-22T00:00:00"/>
    <s v="22"/>
    <x v="6"/>
    <s v="Mon"/>
    <d v="2025-09-22T22:03:16"/>
    <x v="1307"/>
    <s v="2025-09-23"/>
    <x v="7"/>
    <s v="Tue"/>
    <n v="-0.30400000000000005"/>
    <n v="-0.6080000000000001"/>
    <n v="-0.91199999999999992"/>
  </r>
  <r>
    <d v="2025-09-22T22:03:16"/>
    <n v="444574616"/>
    <s v="GOLD#"/>
    <s v="buy"/>
    <s v="0.01"/>
    <n v="3747.89"/>
    <n v="3744.97"/>
    <n v="3749.47"/>
    <s v="2025.09.22 22:27:37"/>
    <n v="3744.93"/>
    <n v="0"/>
    <n v="0"/>
    <n v="-2.96"/>
    <s v="L"/>
    <d v="2025-09-22T00:00:00"/>
    <s v="22"/>
    <x v="20"/>
    <s v="Mon"/>
    <d v="2025-09-22T22:03:16"/>
    <x v="1307"/>
    <s v="2025-09-23"/>
    <x v="7"/>
    <s v="Tue"/>
    <n v="-0.29599999999999999"/>
    <n v="-0.59199999999999997"/>
    <n v="-0.88800000000000001"/>
  </r>
  <r>
    <d v="2025-09-22T22:03:16"/>
    <n v="444574618"/>
    <s v="GOLD#"/>
    <s v="buy"/>
    <s v="0.01"/>
    <n v="3747.89"/>
    <n v="3744.97"/>
    <n v="3749.47"/>
    <s v="2025.09.22 22:27:37"/>
    <n v="3744.93"/>
    <n v="0"/>
    <n v="0"/>
    <n v="-2.96"/>
    <s v="L"/>
    <d v="2025-09-22T00:00:00"/>
    <s v="22"/>
    <x v="10"/>
    <s v="Mon"/>
    <d v="2025-09-22T22:03:16"/>
    <x v="1307"/>
    <s v="2025-09-23"/>
    <x v="7"/>
    <s v="Tue"/>
    <n v="-0.29599999999999999"/>
    <n v="-0.59199999999999997"/>
    <n v="-0.88800000000000001"/>
  </r>
  <r>
    <d v="2025-09-22T22:03:17"/>
    <n v="444574619"/>
    <s v="GOLD#"/>
    <s v="buy"/>
    <s v="0.01"/>
    <n v="3747.95"/>
    <n v="3745.77"/>
    <n v="3750.97"/>
    <s v="2025.09.22 22:22:39"/>
    <n v="3745.75"/>
    <n v="0"/>
    <n v="0"/>
    <n v="-2.2000000000000002"/>
    <s v="L"/>
    <d v="2025-09-22T00:00:00"/>
    <s v="22"/>
    <x v="19"/>
    <s v="Mon"/>
    <d v="2025-09-22T22:03:17"/>
    <x v="1308"/>
    <s v="2025-09-23"/>
    <x v="7"/>
    <s v="Tue"/>
    <n v="-0.22000000000000003"/>
    <n v="-0.44000000000000006"/>
    <n v="-0.66"/>
  </r>
  <r>
    <d v="2025-09-22T22:03:26"/>
    <n v="444574637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4"/>
    <s v="Mon"/>
    <d v="2025-09-22T22:03:26"/>
    <x v="1309"/>
    <s v="2025-09-23"/>
    <x v="7"/>
    <s v="Tue"/>
    <n v="-0.311"/>
    <n v="-0.622"/>
    <n v="-0.93299999999999994"/>
  </r>
  <r>
    <d v="2025-09-22T22:03:26"/>
    <n v="444574638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6"/>
    <s v="Mon"/>
    <d v="2025-09-22T22:03:26"/>
    <x v="1309"/>
    <s v="2025-09-23"/>
    <x v="7"/>
    <s v="Tue"/>
    <n v="-0.311"/>
    <n v="-0.622"/>
    <n v="-0.93299999999999994"/>
  </r>
  <r>
    <d v="2025-09-22T22:03:26"/>
    <n v="444574639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5"/>
    <s v="Mon"/>
    <d v="2025-09-22T22:03:26"/>
    <x v="1309"/>
    <s v="2025-09-23"/>
    <x v="7"/>
    <s v="Tue"/>
    <n v="-0.311"/>
    <n v="-0.622"/>
    <n v="-0.93299999999999994"/>
  </r>
  <r>
    <d v="2025-09-22T22:05:36"/>
    <n v="444574761"/>
    <s v="GOLD#"/>
    <s v="buy"/>
    <s v="0.01"/>
    <n v="3747.98"/>
    <n v="3744.97"/>
    <n v="3751.47"/>
    <s v="2025.09.22 22:27:37"/>
    <n v="3744.93"/>
    <n v="0"/>
    <n v="0"/>
    <n v="-3.05"/>
    <s v="L"/>
    <d v="2025-09-22T00:00:00"/>
    <s v="22"/>
    <x v="12"/>
    <s v="Mon"/>
    <d v="2025-09-22T22:05:36"/>
    <x v="1310"/>
    <s v="2025-09-23"/>
    <x v="7"/>
    <s v="Tue"/>
    <n v="-0.30499999999999999"/>
    <n v="-0.61"/>
    <n v="-0.91499999999999992"/>
  </r>
  <r>
    <d v="2025-09-22T22:05:36"/>
    <n v="444574762"/>
    <s v="GOLD#"/>
    <s v="buy"/>
    <s v="0.01"/>
    <n v="3747.98"/>
    <n v="3744.98"/>
    <n v="3750.98"/>
    <s v="2025.09.22 22:27:37"/>
    <n v="3744.93"/>
    <n v="0"/>
    <n v="0"/>
    <n v="-3.05"/>
    <s v="L"/>
    <d v="2025-09-22T00:00:00"/>
    <s v="22"/>
    <x v="0"/>
    <s v="Mon"/>
    <d v="2025-09-22T22:05:36"/>
    <x v="1310"/>
    <s v="2025-09-23"/>
    <x v="7"/>
    <s v="Tue"/>
    <n v="-0.30499999999999999"/>
    <n v="-0.61"/>
    <n v="-0.91499999999999992"/>
  </r>
  <r>
    <d v="2025-09-22T22:05:36"/>
    <n v="444574763"/>
    <s v="GOLD#"/>
    <s v="buy"/>
    <s v="0.01"/>
    <n v="3748.01"/>
    <n v="3745.48"/>
    <n v="3750.98"/>
    <s v="2025.09.22 22:26:42"/>
    <n v="3745.47"/>
    <n v="0"/>
    <n v="0"/>
    <n v="-2.54"/>
    <s v="L"/>
    <d v="2025-09-22T00:00:00"/>
    <s v="22"/>
    <x v="2"/>
    <s v="Mon"/>
    <d v="2025-09-22T22:05:36"/>
    <x v="1310"/>
    <s v="2025-09-23"/>
    <x v="7"/>
    <s v="Tue"/>
    <n v="-0.254"/>
    <n v="-0.50800000000000001"/>
    <n v="-0.76200000000000001"/>
  </r>
  <r>
    <d v="2025-09-22T22:05:37"/>
    <n v="444574764"/>
    <s v="GOLD#"/>
    <s v="buy"/>
    <s v="0.01"/>
    <n v="3748.01"/>
    <n v="3744.98"/>
    <n v="3751.48"/>
    <s v="2025.09.22 22:27:37"/>
    <n v="3744.93"/>
    <n v="0"/>
    <n v="0"/>
    <n v="-3.08"/>
    <s v="L"/>
    <d v="2025-09-22T00:00:00"/>
    <s v="22"/>
    <x v="1"/>
    <s v="Mon"/>
    <d v="2025-09-22T22:05:37"/>
    <x v="1311"/>
    <s v="2025-09-23"/>
    <x v="7"/>
    <s v="Tue"/>
    <n v="-0.30800000000000005"/>
    <n v="-0.6160000000000001"/>
    <n v="-0.92399999999999993"/>
  </r>
  <r>
    <d v="2025-09-22T22:06:26"/>
    <n v="444574809"/>
    <s v="GOLD#"/>
    <s v="buy"/>
    <s v="0.01"/>
    <n v="3747.92"/>
    <n v="3744.92"/>
    <n v="3750.12"/>
    <s v="2025.09.22 22:27:37"/>
    <n v="3744.81"/>
    <n v="0"/>
    <n v="0"/>
    <n v="-3.11"/>
    <s v="L"/>
    <d v="2025-09-22T00:00:00"/>
    <s v="22"/>
    <x v="17"/>
    <s v="Mon"/>
    <d v="2025-09-22T22:06:26"/>
    <x v="1312"/>
    <s v="2025-09-23"/>
    <x v="7"/>
    <s v="Tue"/>
    <n v="-0.311"/>
    <n v="-0.622"/>
    <n v="-0.93299999999999994"/>
  </r>
  <r>
    <d v="2025-09-22T22:25:36"/>
    <n v="444576519"/>
    <s v="GOLD#"/>
    <s v="sell"/>
    <s v="0.01"/>
    <n v="3746.53"/>
    <n v="3746.44"/>
    <n v="3745.03"/>
    <s v="2025.09.22 22:27:42"/>
    <n v="3745.01"/>
    <n v="0"/>
    <n v="0"/>
    <n v="1.52"/>
    <s v="W"/>
    <d v="2025-09-22T00:00:00"/>
    <s v="22"/>
    <x v="11"/>
    <s v="Mon"/>
    <d v="2025-09-22T22:25:36"/>
    <x v="1313"/>
    <s v="2025-09-23"/>
    <x v="7"/>
    <s v="Tue"/>
    <n v="0.15200000000000002"/>
    <n v="0.30400000000000005"/>
    <n v="0.45599999999999996"/>
  </r>
  <r>
    <d v="2025-09-22T22:25:36"/>
    <n v="444576520"/>
    <s v="GOLD#"/>
    <s v="sell"/>
    <s v="0.01"/>
    <n v="3746.52"/>
    <n v="3745"/>
    <n v="3743.53"/>
    <s v="2025.09.22 22:30:15"/>
    <n v="3743.52"/>
    <n v="0"/>
    <n v="0"/>
    <n v="3"/>
    <s v="W"/>
    <d v="2025-09-22T00:00:00"/>
    <s v="22"/>
    <x v="19"/>
    <s v="Mon"/>
    <d v="2025-09-22T22:25:36"/>
    <x v="1313"/>
    <s v="2025-09-23"/>
    <x v="7"/>
    <s v="Tue"/>
    <n v="0.30000000000000004"/>
    <n v="0.60000000000000009"/>
    <n v="0.89999999999999991"/>
  </r>
  <r>
    <d v="2025-09-22T22:31:16"/>
    <n v="444578359"/>
    <s v="GOLD#"/>
    <s v="sell"/>
    <s v="0.01"/>
    <n v="3743.29"/>
    <n v="3746.28"/>
    <m/>
    <s v="2025.09.22 22:38:03"/>
    <n v="3746.28"/>
    <n v="0"/>
    <n v="0"/>
    <n v="-2.99"/>
    <s v="L"/>
    <d v="2025-09-22T00:00:00"/>
    <s v="22"/>
    <x v="16"/>
    <s v="Mon"/>
    <d v="2025-09-22T22:31:16"/>
    <x v="1314"/>
    <s v="2025-09-23"/>
    <x v="7"/>
    <s v="Tue"/>
    <n v="-0.29900000000000004"/>
    <n v="-0.59800000000000009"/>
    <n v="-0.89700000000000002"/>
  </r>
  <r>
    <d v="2025-09-22T22:31:16"/>
    <n v="444578361"/>
    <s v="GOLD#"/>
    <s v="sell"/>
    <s v="0.01"/>
    <n v="3743.29"/>
    <n v="3746.29"/>
    <m/>
    <s v="2025.09.22 22:38:03"/>
    <n v="3746.31"/>
    <n v="0"/>
    <n v="0"/>
    <n v="-3.02"/>
    <s v="L"/>
    <d v="2025-09-22T00:00:00"/>
    <s v="22"/>
    <x v="14"/>
    <s v="Mon"/>
    <d v="2025-09-22T22:31:16"/>
    <x v="1314"/>
    <s v="2025-09-23"/>
    <x v="7"/>
    <s v="Tue"/>
    <n v="-0.30200000000000005"/>
    <n v="-0.60400000000000009"/>
    <n v="-0.90599999999999992"/>
  </r>
  <r>
    <d v="2025-09-22T22:31:16"/>
    <n v="444578363"/>
    <s v="GOLD#"/>
    <s v="sell"/>
    <s v="0.01"/>
    <n v="3743.29"/>
    <n v="3746.29"/>
    <m/>
    <s v="2025.09.22 22:38:03"/>
    <n v="3746.31"/>
    <n v="0"/>
    <n v="0"/>
    <n v="-3.02"/>
    <s v="L"/>
    <d v="2025-09-22T00:00:00"/>
    <s v="22"/>
    <x v="15"/>
    <s v="Mon"/>
    <d v="2025-09-22T22:31:16"/>
    <x v="1314"/>
    <s v="2025-09-23"/>
    <x v="7"/>
    <s v="Tue"/>
    <n v="-0.30200000000000005"/>
    <n v="-0.60400000000000009"/>
    <n v="-0.90599999999999992"/>
  </r>
  <r>
    <d v="2025-09-22T22:31:36"/>
    <n v="444578569"/>
    <s v="GOLD#"/>
    <s v="sell"/>
    <s v="0.01"/>
    <n v="3744.6"/>
    <n v="3746.11"/>
    <n v="3743.11"/>
    <s v="2025.09.22 22:38:03"/>
    <n v="3746.24"/>
    <n v="0"/>
    <n v="0"/>
    <n v="-1.64"/>
    <s v="L"/>
    <d v="2025-09-22T00:00:00"/>
    <s v="22"/>
    <x v="11"/>
    <s v="Mon"/>
    <d v="2025-09-22T22:31:36"/>
    <x v="1315"/>
    <s v="2025-09-23"/>
    <x v="7"/>
    <s v="Tue"/>
    <n v="-0.16400000000000001"/>
    <n v="-0.32800000000000001"/>
    <n v="-0.49199999999999994"/>
  </r>
  <r>
    <d v="2025-09-22T22:31:36"/>
    <n v="444578570"/>
    <s v="GOLD#"/>
    <s v="sell"/>
    <s v="0.01"/>
    <n v="3744.66"/>
    <n v="3747.6"/>
    <n v="3741.1"/>
    <s v="2025.09.22 22:50:09"/>
    <n v="3747.68"/>
    <n v="0"/>
    <n v="0"/>
    <n v="-3.02"/>
    <s v="L"/>
    <d v="2025-09-22T00:00:00"/>
    <s v="22"/>
    <x v="1"/>
    <s v="Mon"/>
    <d v="2025-09-22T22:31:36"/>
    <x v="1315"/>
    <s v="2025-09-23"/>
    <x v="7"/>
    <s v="Tue"/>
    <n v="-0.30200000000000005"/>
    <n v="-0.60400000000000009"/>
    <n v="-0.90599999999999992"/>
  </r>
  <r>
    <d v="2025-09-22T22:31:36"/>
    <n v="444578572"/>
    <s v="GOLD#"/>
    <s v="sell"/>
    <s v="0.01"/>
    <n v="3744.67"/>
    <n v="3747.1"/>
    <n v="3741.6"/>
    <s v="2025.09.22 22:38:14"/>
    <n v="3747.13"/>
    <n v="0"/>
    <n v="0"/>
    <n v="-2.46"/>
    <s v="L"/>
    <d v="2025-09-22T00:00:00"/>
    <s v="22"/>
    <x v="2"/>
    <s v="Mon"/>
    <d v="2025-09-22T22:31:36"/>
    <x v="1315"/>
    <s v="2025-09-23"/>
    <x v="7"/>
    <s v="Tue"/>
    <n v="-0.246"/>
    <n v="-0.49199999999999999"/>
    <n v="-0.73799999999999999"/>
  </r>
  <r>
    <d v="2025-09-22T22:31:37"/>
    <n v="444578574"/>
    <s v="GOLD#"/>
    <s v="sell"/>
    <s v="0.01"/>
    <n v="3744.65"/>
    <n v="3746.8"/>
    <n v="3741.6"/>
    <s v="2025.09.22 22:38:13"/>
    <n v="3746.93"/>
    <n v="0"/>
    <n v="0"/>
    <n v="-2.2799999999999998"/>
    <s v="L"/>
    <d v="2025-09-22T00:00:00"/>
    <s v="22"/>
    <x v="19"/>
    <s v="Mon"/>
    <d v="2025-09-22T22:31:37"/>
    <x v="1316"/>
    <s v="2025-09-23"/>
    <x v="7"/>
    <s v="Tue"/>
    <n v="-0.22799999999999998"/>
    <n v="-0.45599999999999996"/>
    <n v="-0.68399999999999994"/>
  </r>
  <r>
    <d v="2025-09-22T22:31:37"/>
    <n v="444578576"/>
    <s v="GOLD#"/>
    <s v="sell"/>
    <s v="0.01"/>
    <n v="3744.65"/>
    <n v="3747.6"/>
    <n v="3742.4"/>
    <s v="2025.09.22 22:50:09"/>
    <n v="3747.68"/>
    <n v="0"/>
    <n v="0"/>
    <n v="-3.03"/>
    <s v="L"/>
    <d v="2025-09-22T00:00:00"/>
    <s v="22"/>
    <x v="17"/>
    <s v="Mon"/>
    <d v="2025-09-22T22:31:37"/>
    <x v="1316"/>
    <s v="2025-09-23"/>
    <x v="7"/>
    <s v="Tue"/>
    <n v="-0.30299999999999999"/>
    <n v="-0.60599999999999998"/>
    <n v="-0.90899999999999992"/>
  </r>
  <r>
    <d v="2025-09-22T22:31:37"/>
    <n v="444578577"/>
    <s v="GOLD#"/>
    <s v="sell"/>
    <s v="0.01"/>
    <n v="3744.5"/>
    <n v="3747.6"/>
    <n v="3743.1"/>
    <s v="2025.09.22 22:50:09"/>
    <n v="3747.68"/>
    <n v="0"/>
    <n v="0"/>
    <n v="-3.18"/>
    <s v="L"/>
    <d v="2025-09-22T00:00:00"/>
    <s v="22"/>
    <x v="6"/>
    <s v="Mon"/>
    <d v="2025-09-22T22:31:37"/>
    <x v="1316"/>
    <s v="2025-09-23"/>
    <x v="7"/>
    <s v="Tue"/>
    <n v="-0.31800000000000006"/>
    <n v="-0.63600000000000012"/>
    <n v="-0.95399999999999996"/>
  </r>
  <r>
    <d v="2025-09-22T22:31:37"/>
    <n v="444578578"/>
    <s v="GOLD#"/>
    <s v="sell"/>
    <s v="0.01"/>
    <n v="3744.54"/>
    <n v="3747.6"/>
    <n v="3741.6"/>
    <s v="2025.09.22 22:50:09"/>
    <n v="3747.68"/>
    <n v="0"/>
    <n v="0"/>
    <n v="-3.14"/>
    <s v="L"/>
    <d v="2025-09-22T00:00:00"/>
    <s v="22"/>
    <x v="0"/>
    <s v="Mon"/>
    <d v="2025-09-22T22:31:37"/>
    <x v="1316"/>
    <s v="2025-09-23"/>
    <x v="7"/>
    <s v="Tue"/>
    <n v="-0.31400000000000006"/>
    <n v="-0.62800000000000011"/>
    <n v="-0.94199999999999995"/>
  </r>
  <r>
    <d v="2025-09-22T22:31:37"/>
    <n v="444578579"/>
    <s v="GOLD#"/>
    <s v="sell"/>
    <s v="0.01"/>
    <n v="3744.54"/>
    <n v="3746.8"/>
    <n v="3743.1"/>
    <s v="2025.09.22 22:38:13"/>
    <n v="3746.93"/>
    <n v="0"/>
    <n v="0"/>
    <n v="-2.39"/>
    <s v="L"/>
    <d v="2025-09-22T00:00:00"/>
    <s v="22"/>
    <x v="18"/>
    <s v="Mon"/>
    <d v="2025-09-22T22:31:37"/>
    <x v="1316"/>
    <s v="2025-09-23"/>
    <x v="7"/>
    <s v="Tue"/>
    <n v="-0.23900000000000002"/>
    <n v="-0.47800000000000004"/>
    <n v="-0.71699999999999997"/>
  </r>
  <r>
    <d v="2025-09-22T22:31:38"/>
    <n v="444578581"/>
    <s v="GOLD#"/>
    <s v="sell"/>
    <s v="0.01"/>
    <n v="3744.49"/>
    <n v="3747.6"/>
    <n v="3743.1"/>
    <s v="2025.09.22 22:50:09"/>
    <n v="3747.68"/>
    <n v="0"/>
    <n v="0"/>
    <n v="-3.19"/>
    <s v="L"/>
    <d v="2025-09-22T00:00:00"/>
    <s v="22"/>
    <x v="20"/>
    <s v="Mon"/>
    <d v="2025-09-22T22:31:38"/>
    <x v="1317"/>
    <s v="2025-09-23"/>
    <x v="7"/>
    <s v="Tue"/>
    <n v="-0.31900000000000001"/>
    <n v="-0.63800000000000001"/>
    <n v="-0.95699999999999996"/>
  </r>
  <r>
    <d v="2025-09-22T22:31:38"/>
    <n v="444578582"/>
    <s v="GOLD#"/>
    <s v="sell"/>
    <s v="0.01"/>
    <n v="3744.45"/>
    <n v="3747.6"/>
    <n v="3741.1"/>
    <s v="2025.09.22 22:50:09"/>
    <n v="3747.68"/>
    <n v="0"/>
    <n v="0"/>
    <n v="-3.23"/>
    <s v="L"/>
    <d v="2025-09-22T00:00:00"/>
    <s v="22"/>
    <x v="12"/>
    <s v="Mon"/>
    <d v="2025-09-22T22:31:38"/>
    <x v="1317"/>
    <s v="2025-09-23"/>
    <x v="7"/>
    <s v="Tue"/>
    <n v="-0.32300000000000001"/>
    <n v="-0.64600000000000002"/>
    <n v="-0.96899999999999997"/>
  </r>
  <r>
    <d v="2025-09-22T22:31:38"/>
    <n v="444578583"/>
    <s v="GOLD#"/>
    <s v="sell"/>
    <s v="0.01"/>
    <n v="3744.44"/>
    <n v="3747.6"/>
    <n v="3743.1"/>
    <s v="2025.09.22 22:50:09"/>
    <n v="3747.68"/>
    <n v="0"/>
    <n v="0"/>
    <n v="-3.24"/>
    <s v="L"/>
    <d v="2025-09-22T00:00:00"/>
    <s v="22"/>
    <x v="10"/>
    <s v="Mon"/>
    <d v="2025-09-22T22:31:38"/>
    <x v="1317"/>
    <s v="2025-09-23"/>
    <x v="7"/>
    <s v="Tue"/>
    <n v="-0.32400000000000007"/>
    <n v="-0.64800000000000013"/>
    <n v="-0.97199999999999998"/>
  </r>
  <r>
    <d v="2025-09-22T22:38:58"/>
    <n v="444580350"/>
    <s v="GOLD#"/>
    <s v="buy"/>
    <s v="0.01"/>
    <n v="3747.06"/>
    <n v="3744.06"/>
    <n v="3751.56"/>
    <s v="2025.09.23 01:24:24"/>
    <n v="3744.01"/>
    <n v="0"/>
    <n v="0"/>
    <n v="-3.05"/>
    <s v="L"/>
    <d v="2025-09-22T00:00:00"/>
    <s v="22"/>
    <x v="3"/>
    <s v="Mon"/>
    <d v="2025-09-22T22:38:58"/>
    <x v="1318"/>
    <s v="2025-09-23"/>
    <x v="7"/>
    <s v="Tue"/>
    <n v="-0.30499999999999999"/>
    <n v="-0.61"/>
    <n v="-0.91499999999999992"/>
  </r>
  <r>
    <d v="2025-09-22T22:38:58"/>
    <n v="444580351"/>
    <s v="GOLD#"/>
    <s v="buy"/>
    <s v="0.01"/>
    <n v="3747.06"/>
    <n v="3744.06"/>
    <n v="3751.56"/>
    <s v="2025.09.23 01:24:24"/>
    <n v="3744.01"/>
    <n v="0"/>
    <n v="0"/>
    <n v="-3.05"/>
    <s v="L"/>
    <d v="2025-09-22T00:00:00"/>
    <s v="22"/>
    <x v="21"/>
    <s v="Mon"/>
    <d v="2025-09-22T22:38:58"/>
    <x v="1318"/>
    <s v="2025-09-23"/>
    <x v="7"/>
    <s v="Tue"/>
    <n v="-0.30499999999999999"/>
    <n v="-0.61"/>
    <n v="-0.91499999999999992"/>
  </r>
  <r>
    <d v="2025-09-22T22:39:06"/>
    <n v="444580365"/>
    <s v="GOLD#"/>
    <s v="buy"/>
    <s v="0.01"/>
    <n v="3746.35"/>
    <n v="3747.78"/>
    <m/>
    <s v="2025.09.22 22:55:00"/>
    <n v="3747.75"/>
    <n v="0"/>
    <n v="0"/>
    <n v="1.4"/>
    <s v="W"/>
    <d v="2025-09-22T00:00:00"/>
    <s v="22"/>
    <x v="14"/>
    <s v="Mon"/>
    <d v="2025-09-22T22:39:06"/>
    <x v="1319"/>
    <s v="2025-09-23"/>
    <x v="7"/>
    <s v="Tue"/>
    <n v="0.13999999999999999"/>
    <n v="0.27999999999999997"/>
    <n v="0.42"/>
  </r>
  <r>
    <d v="2025-09-22T22:39:06"/>
    <n v="444580366"/>
    <s v="GOLD#"/>
    <s v="buy"/>
    <s v="0.01"/>
    <n v="3746.35"/>
    <n v="3743.35"/>
    <m/>
    <s v="2025.09.23 01:29:39"/>
    <n v="3743.29"/>
    <n v="0"/>
    <n v="0"/>
    <n v="-3.06"/>
    <s v="L"/>
    <d v="2025-09-22T00:00:00"/>
    <s v="22"/>
    <x v="15"/>
    <s v="Mon"/>
    <d v="2025-09-22T22:39:06"/>
    <x v="1319"/>
    <s v="2025-09-23"/>
    <x v="7"/>
    <s v="Tue"/>
    <n v="-0.30600000000000005"/>
    <n v="-0.6120000000000001"/>
    <n v="-0.91799999999999993"/>
  </r>
  <r>
    <d v="2025-09-22T22:39:56"/>
    <n v="444580440"/>
    <s v="GOLD#"/>
    <s v="buy"/>
    <s v="0.01"/>
    <n v="3746.94"/>
    <n v="3743.94"/>
    <n v="3752.94"/>
    <s v="2025.09.23 01:24:45"/>
    <n v="3743.9"/>
    <n v="0"/>
    <n v="0"/>
    <n v="-3.04"/>
    <s v="L"/>
    <d v="2025-09-22T00:00:00"/>
    <s v="22"/>
    <x v="5"/>
    <s v="Mon"/>
    <d v="2025-09-22T22:39:56"/>
    <x v="1320"/>
    <s v="2025-09-23"/>
    <x v="7"/>
    <s v="Tue"/>
    <n v="-0.30400000000000005"/>
    <n v="-0.6080000000000001"/>
    <n v="-0.91199999999999992"/>
  </r>
  <r>
    <d v="2025-09-22T22:39:56"/>
    <n v="444580441"/>
    <s v="GOLD#"/>
    <s v="buy"/>
    <s v="0.01"/>
    <n v="3746.94"/>
    <n v="3743.94"/>
    <n v="3752.94"/>
    <s v="2025.09.23 01:24:45"/>
    <n v="3743.9"/>
    <n v="0"/>
    <n v="0"/>
    <n v="-3.04"/>
    <s v="L"/>
    <d v="2025-09-22T00:00:00"/>
    <s v="22"/>
    <x v="24"/>
    <s v="Mon"/>
    <d v="2025-09-22T22:39:56"/>
    <x v="1320"/>
    <s v="2025-09-23"/>
    <x v="7"/>
    <s v="Tue"/>
    <n v="-0.30400000000000005"/>
    <n v="-0.6080000000000001"/>
    <n v="-0.91199999999999992"/>
  </r>
  <r>
    <d v="2025-09-22T22:39:57"/>
    <n v="444580443"/>
    <s v="GOLD#"/>
    <s v="buy"/>
    <s v="0.01"/>
    <n v="3746.94"/>
    <n v="3743.94"/>
    <m/>
    <s v="2025.09.23 01:24:45"/>
    <n v="3743.9"/>
    <n v="0"/>
    <n v="0"/>
    <n v="-3.04"/>
    <s v="L"/>
    <d v="2025-09-22T00:00:00"/>
    <s v="22"/>
    <x v="23"/>
    <s v="Mon"/>
    <d v="2025-09-22T22:39:57"/>
    <x v="1321"/>
    <s v="2025-09-23"/>
    <x v="7"/>
    <s v="Tue"/>
    <n v="-0.30400000000000005"/>
    <n v="-0.6080000000000001"/>
    <n v="-0.91199999999999992"/>
  </r>
  <r>
    <d v="2025-09-22T22:39:57"/>
    <n v="444580444"/>
    <s v="GOLD#"/>
    <s v="buy"/>
    <s v="0.01"/>
    <n v="3746.94"/>
    <n v="3743.94"/>
    <m/>
    <s v="2025.09.23 01:24:45"/>
    <n v="3743.9"/>
    <n v="0"/>
    <n v="0"/>
    <n v="-3.04"/>
    <s v="L"/>
    <d v="2025-09-22T00:00:00"/>
    <s v="22"/>
    <x v="4"/>
    <s v="Mon"/>
    <d v="2025-09-22T22:39:57"/>
    <x v="1321"/>
    <s v="2025-09-23"/>
    <x v="7"/>
    <s v="Tue"/>
    <n v="-0.30400000000000005"/>
    <n v="-0.6080000000000001"/>
    <n v="-0.91199999999999992"/>
  </r>
  <r>
    <d v="2025-09-22T22:49:06"/>
    <n v="444581554"/>
    <s v="GOLD#"/>
    <s v="buy"/>
    <s v="0.01"/>
    <n v="3746.89"/>
    <n v="3747.77"/>
    <m/>
    <s v="2025.09.22 22:55:00"/>
    <n v="3747.75"/>
    <n v="0"/>
    <n v="0"/>
    <n v="0.86"/>
    <s v="W"/>
    <d v="2025-09-22T00:00:00"/>
    <s v="22"/>
    <x v="16"/>
    <s v="Mon"/>
    <d v="2025-09-22T22:49:06"/>
    <x v="1322"/>
    <s v="2025-09-23"/>
    <x v="7"/>
    <s v="Tue"/>
    <n v="8.6000000000000007E-2"/>
    <n v="0.17200000000000001"/>
    <n v="0.25800000000000001"/>
  </r>
  <r>
    <d v="2025-09-22T22:52:06"/>
    <n v="444582063"/>
    <s v="GOLD#"/>
    <s v="buy"/>
    <s v="0.01"/>
    <n v="3747.65"/>
    <n v="3744.62"/>
    <n v="3753.62"/>
    <s v="2025.09.23 01:24:14"/>
    <n v="3744.62"/>
    <n v="0"/>
    <n v="0"/>
    <n v="-3.03"/>
    <s v="L"/>
    <d v="2025-09-22T00:00:00"/>
    <s v="22"/>
    <x v="22"/>
    <s v="Mon"/>
    <d v="2025-09-22T22:52:06"/>
    <x v="1323"/>
    <s v="2025-09-23"/>
    <x v="7"/>
    <s v="Tue"/>
    <n v="-0.30299999999999999"/>
    <n v="-0.60599999999999998"/>
    <n v="-0.90899999999999992"/>
  </r>
  <r>
    <d v="2025-09-22T22:55:06"/>
    <n v="444582551"/>
    <s v="GOLD#"/>
    <s v="buy"/>
    <s v="0.01"/>
    <n v="3748.09"/>
    <n v="3745.89"/>
    <n v="3749.59"/>
    <s v="2025.09.22 23:14:18"/>
    <n v="3745.87"/>
    <n v="0"/>
    <n v="0"/>
    <n v="-2.2200000000000002"/>
    <s v="L"/>
    <d v="2025-09-22T00:00:00"/>
    <s v="22"/>
    <x v="18"/>
    <s v="Mon"/>
    <d v="2025-09-22T22:55:06"/>
    <x v="1324"/>
    <s v="2025-09-23"/>
    <x v="7"/>
    <s v="Tue"/>
    <n v="-0.22200000000000003"/>
    <n v="-0.44400000000000006"/>
    <n v="-0.66600000000000004"/>
  </r>
  <r>
    <d v="2025-09-22T22:55:06"/>
    <n v="444582553"/>
    <s v="GOLD#"/>
    <s v="buy"/>
    <s v="0.01"/>
    <n v="3748.12"/>
    <n v="3745.09"/>
    <n v="3750.29"/>
    <s v="2025.09.23 01:14:43"/>
    <n v="3745.06"/>
    <n v="0"/>
    <n v="0"/>
    <n v="-3.06"/>
    <s v="L"/>
    <d v="2025-09-22T00:00:00"/>
    <s v="22"/>
    <x v="17"/>
    <s v="Mon"/>
    <d v="2025-09-22T22:55:06"/>
    <x v="1324"/>
    <s v="2025-09-23"/>
    <x v="7"/>
    <s v="Tue"/>
    <n v="-0.30600000000000005"/>
    <n v="-0.6120000000000001"/>
    <n v="-0.91799999999999993"/>
  </r>
  <r>
    <d v="2025-09-22T22:55:06"/>
    <n v="444582556"/>
    <s v="GOLD#"/>
    <s v="buy"/>
    <s v="0.01"/>
    <n v="3748.12"/>
    <n v="3745.09"/>
    <n v="3751.59"/>
    <s v="2025.09.23 01:14:43"/>
    <n v="3745.06"/>
    <n v="0"/>
    <n v="0"/>
    <n v="-3.06"/>
    <s v="L"/>
    <d v="2025-09-22T00:00:00"/>
    <s v="22"/>
    <x v="1"/>
    <s v="Mon"/>
    <d v="2025-09-22T22:55:06"/>
    <x v="1324"/>
    <s v="2025-09-23"/>
    <x v="7"/>
    <s v="Tue"/>
    <n v="-0.30600000000000005"/>
    <n v="-0.6120000000000001"/>
    <n v="-0.91799999999999993"/>
  </r>
  <r>
    <d v="2025-09-22T22:55:06"/>
    <n v="444582559"/>
    <s v="GOLD#"/>
    <s v="buy"/>
    <s v="0.01"/>
    <n v="3748.09"/>
    <n v="3745.09"/>
    <n v="3749.59"/>
    <s v="2025.09.23 01:14:43"/>
    <n v="3745.06"/>
    <n v="0"/>
    <n v="0"/>
    <n v="-3.03"/>
    <s v="L"/>
    <d v="2025-09-22T00:00:00"/>
    <s v="22"/>
    <x v="20"/>
    <s v="Mon"/>
    <d v="2025-09-22T22:55:06"/>
    <x v="1324"/>
    <s v="2025-09-23"/>
    <x v="7"/>
    <s v="Tue"/>
    <n v="-0.30299999999999999"/>
    <n v="-0.60599999999999998"/>
    <n v="-0.90899999999999992"/>
  </r>
  <r>
    <d v="2025-09-22T22:55:07"/>
    <n v="444582561"/>
    <s v="GOLD#"/>
    <s v="buy"/>
    <s v="0.01"/>
    <n v="3748.09"/>
    <n v="3745.89"/>
    <n v="3751.09"/>
    <s v="2025.09.22 23:14:18"/>
    <n v="3745.87"/>
    <n v="0"/>
    <n v="0"/>
    <n v="-2.2200000000000002"/>
    <s v="L"/>
    <d v="2025-09-22T00:00:00"/>
    <s v="22"/>
    <x v="19"/>
    <s v="Mon"/>
    <d v="2025-09-22T22:55:07"/>
    <x v="1325"/>
    <s v="2025-09-23"/>
    <x v="7"/>
    <s v="Tue"/>
    <n v="-0.22200000000000003"/>
    <n v="-0.44400000000000006"/>
    <n v="-0.66600000000000004"/>
  </r>
  <r>
    <d v="2025-09-22T22:55:07"/>
    <n v="444582562"/>
    <s v="GOLD#"/>
    <s v="buy"/>
    <s v="0.01"/>
    <n v="3748.09"/>
    <n v="3745.09"/>
    <n v="3751.09"/>
    <s v="2025.09.23 01:14:43"/>
    <n v="3745.06"/>
    <n v="0"/>
    <n v="0"/>
    <n v="-3.03"/>
    <s v="L"/>
    <d v="2025-09-22T00:00:00"/>
    <s v="22"/>
    <x v="0"/>
    <s v="Mon"/>
    <d v="2025-09-22T22:55:07"/>
    <x v="1325"/>
    <s v="2025-09-23"/>
    <x v="7"/>
    <s v="Tue"/>
    <n v="-0.30299999999999999"/>
    <n v="-0.60599999999999998"/>
    <n v="-0.90899999999999992"/>
  </r>
  <r>
    <d v="2025-09-22T22:55:07"/>
    <n v="444582564"/>
    <s v="GOLD#"/>
    <s v="buy"/>
    <s v="0.01"/>
    <n v="3748.12"/>
    <n v="3745.09"/>
    <n v="3749.59"/>
    <s v="2025.09.23 01:14:43"/>
    <n v="3745.06"/>
    <n v="0"/>
    <n v="0"/>
    <n v="-3.06"/>
    <s v="L"/>
    <d v="2025-09-22T00:00:00"/>
    <s v="22"/>
    <x v="6"/>
    <s v="Mon"/>
    <d v="2025-09-22T22:55:07"/>
    <x v="1325"/>
    <s v="2025-09-23"/>
    <x v="7"/>
    <s v="Tue"/>
    <n v="-0.30600000000000005"/>
    <n v="-0.6120000000000001"/>
    <n v="-0.91799999999999993"/>
  </r>
  <r>
    <d v="2025-09-22T22:55:07"/>
    <n v="444582567"/>
    <s v="GOLD#"/>
    <s v="buy"/>
    <s v="0.01"/>
    <n v="3748.12"/>
    <n v="3746.59"/>
    <n v="3749.59"/>
    <s v="2025.09.22 23:06:16"/>
    <n v="3746.57"/>
    <n v="0"/>
    <n v="0"/>
    <n v="-1.55"/>
    <s v="L"/>
    <d v="2025-09-22T00:00:00"/>
    <s v="22"/>
    <x v="11"/>
    <s v="Mon"/>
    <d v="2025-09-22T22:55:07"/>
    <x v="1325"/>
    <s v="2025-09-23"/>
    <x v="7"/>
    <s v="Tue"/>
    <n v="-0.15500000000000003"/>
    <n v="-0.31000000000000005"/>
    <n v="-0.46499999999999997"/>
  </r>
  <r>
    <d v="2025-09-22T22:55:08"/>
    <n v="444582568"/>
    <s v="GOLD#"/>
    <s v="buy"/>
    <s v="0.01"/>
    <n v="3748.12"/>
    <n v="3745.09"/>
    <n v="3751.59"/>
    <s v="2025.09.23 01:14:43"/>
    <n v="3745.06"/>
    <n v="0"/>
    <n v="0"/>
    <n v="-3.06"/>
    <s v="L"/>
    <d v="2025-09-22T00:00:00"/>
    <s v="22"/>
    <x v="12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69"/>
    <s v="GOLD#"/>
    <s v="buy"/>
    <s v="0.01"/>
    <n v="3748.12"/>
    <n v="3745.09"/>
    <n v="3749.59"/>
    <s v="2025.09.23 01:14:43"/>
    <n v="3745.06"/>
    <n v="0"/>
    <n v="0"/>
    <n v="-3.06"/>
    <s v="L"/>
    <d v="2025-09-22T00:00:00"/>
    <s v="22"/>
    <x v="10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71"/>
    <s v="GOLD#"/>
    <s v="buy"/>
    <s v="0.01"/>
    <n v="3748.12"/>
    <n v="3745.09"/>
    <m/>
    <s v="2025.09.23 01:14:43"/>
    <n v="3745.06"/>
    <n v="0"/>
    <n v="0"/>
    <n v="-3.06"/>
    <s v="L"/>
    <d v="2025-09-22T00:00:00"/>
    <s v="22"/>
    <x v="16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76"/>
    <s v="GOLD#"/>
    <s v="buy"/>
    <s v="0.01"/>
    <n v="3748.12"/>
    <n v="3745.09"/>
    <m/>
    <s v="2025.09.23 01:14:43"/>
    <n v="3745.06"/>
    <n v="0"/>
    <n v="0"/>
    <n v="-3.06"/>
    <s v="L"/>
    <d v="2025-09-22T00:00:00"/>
    <s v="22"/>
    <x v="14"/>
    <s v="Mon"/>
    <d v="2025-09-22T22:55:08"/>
    <x v="1326"/>
    <s v="2025-09-23"/>
    <x v="7"/>
    <s v="Tue"/>
    <n v="-0.30600000000000005"/>
    <n v="-0.6120000000000001"/>
    <n v="-0.91799999999999993"/>
  </r>
  <r>
    <d v="2025-09-22T22:55:09"/>
    <n v="444582578"/>
    <s v="GOLD#"/>
    <s v="buy"/>
    <s v="0.01"/>
    <n v="3748.13"/>
    <n v="3745.59"/>
    <n v="3751.09"/>
    <s v="2025.09.22 23:15:09"/>
    <n v="3745.56"/>
    <n v="0"/>
    <n v="0"/>
    <n v="-2.57"/>
    <s v="L"/>
    <d v="2025-09-22T00:00:00"/>
    <s v="22"/>
    <x v="2"/>
    <s v="Mon"/>
    <d v="2025-09-22T22:55:09"/>
    <x v="1327"/>
    <s v="2025-09-23"/>
    <x v="7"/>
    <s v="Tue"/>
    <n v="-0.25700000000000001"/>
    <n v="-0.51400000000000001"/>
    <n v="-0.77099999999999991"/>
  </r>
  <r>
    <d v="2025-09-22T23:17:10"/>
    <n v="444586621"/>
    <s v="GOLD#"/>
    <s v="sell"/>
    <s v="0.01"/>
    <n v="3745.89"/>
    <n v="3748.39"/>
    <n v="3742.89"/>
    <s v="2025.09.22 23:30:46"/>
    <n v="3748.4"/>
    <n v="0"/>
    <n v="0"/>
    <n v="-2.5099999999999998"/>
    <s v="L"/>
    <d v="2025-09-22T00:00:00"/>
    <s v="23"/>
    <x v="2"/>
    <s v="Mon"/>
    <d v="2025-09-22T23:17:10"/>
    <x v="1328"/>
    <s v="2025-09-23"/>
    <x v="8"/>
    <s v="Tue"/>
    <n v="-0.251"/>
    <n v="-0.502"/>
    <n v="-0.75299999999999989"/>
  </r>
  <r>
    <d v="2025-09-22T23:17:10"/>
    <n v="444586622"/>
    <s v="GOLD#"/>
    <s v="sell"/>
    <s v="0.01"/>
    <n v="3745.89"/>
    <n v="3747.39"/>
    <n v="3744.39"/>
    <s v="2025.09.22 23:26:30"/>
    <n v="3747.39"/>
    <n v="0"/>
    <n v="0"/>
    <n v="-1.5"/>
    <s v="L"/>
    <d v="2025-09-22T00:00:00"/>
    <s v="23"/>
    <x v="11"/>
    <s v="Mon"/>
    <d v="2025-09-22T23:17:10"/>
    <x v="1328"/>
    <s v="2025-09-23"/>
    <x v="8"/>
    <s v="Tue"/>
    <n v="-0.15000000000000002"/>
    <n v="-0.30000000000000004"/>
    <n v="-0.44999999999999996"/>
  </r>
  <r>
    <d v="2025-09-22T23:17:10"/>
    <n v="444586623"/>
    <s v="GOLD#"/>
    <s v="sell"/>
    <s v="0.01"/>
    <n v="3745.89"/>
    <n v="3748.09"/>
    <n v="3742.89"/>
    <s v="2025.09.22 23:30:35"/>
    <n v="3748.22"/>
    <n v="0"/>
    <n v="0"/>
    <n v="-2.33"/>
    <s v="L"/>
    <d v="2025-09-22T00:00:00"/>
    <s v="23"/>
    <x v="19"/>
    <s v="Mon"/>
    <d v="2025-09-22T23:17:10"/>
    <x v="1328"/>
    <s v="2025-09-23"/>
    <x v="8"/>
    <s v="Tue"/>
    <n v="-0.23300000000000001"/>
    <n v="-0.46600000000000003"/>
    <n v="-0.69899999999999995"/>
  </r>
  <r>
    <d v="2025-09-22T23:17:10"/>
    <n v="444586624"/>
    <s v="GOLD#"/>
    <s v="sell"/>
    <s v="0.01"/>
    <n v="3745.89"/>
    <n v="3748.09"/>
    <n v="3744.39"/>
    <s v="2025.09.22 23:30:35"/>
    <n v="3748.22"/>
    <n v="0"/>
    <n v="0"/>
    <n v="-2.33"/>
    <s v="L"/>
    <d v="2025-09-22T00:00:00"/>
    <s v="23"/>
    <x v="18"/>
    <s v="Mon"/>
    <d v="2025-09-22T23:17:10"/>
    <x v="1328"/>
    <s v="2025-09-23"/>
    <x v="8"/>
    <s v="Tue"/>
    <n v="-0.23300000000000001"/>
    <n v="-0.46600000000000003"/>
    <n v="-0.69899999999999995"/>
  </r>
  <r>
    <d v="2025-09-22T23:29:10"/>
    <n v="444587533"/>
    <s v="GOLD#"/>
    <s v="buy"/>
    <s v="0.01"/>
    <n v="3747.57"/>
    <n v="3746.07"/>
    <n v="3749.07"/>
    <s v="2025.09.23 01:13:14"/>
    <n v="3746.01"/>
    <n v="0"/>
    <n v="0"/>
    <n v="-1.56"/>
    <s v="L"/>
    <d v="2025-09-22T00:00:00"/>
    <s v="23"/>
    <x v="11"/>
    <s v="Mon"/>
    <d v="2025-09-22T23:29:10"/>
    <x v="1329"/>
    <s v="2025-09-23"/>
    <x v="8"/>
    <s v="Tue"/>
    <n v="-0.15600000000000003"/>
    <n v="-0.31200000000000006"/>
    <n v="-0.46799999999999997"/>
  </r>
  <r>
    <d v="2025-09-22T23:32:20"/>
    <n v="444587831"/>
    <s v="GOLD#"/>
    <s v="buy"/>
    <s v="0.01"/>
    <n v="3748.1"/>
    <n v="3745.6"/>
    <n v="3751.1"/>
    <s v="2025.09.23 01:13:45"/>
    <n v="3745.58"/>
    <n v="0"/>
    <n v="0"/>
    <n v="-2.52"/>
    <s v="L"/>
    <d v="2025-09-22T00:00:00"/>
    <s v="23"/>
    <x v="2"/>
    <s v="Mon"/>
    <d v="2025-09-22T23:32:20"/>
    <x v="1330"/>
    <s v="2025-09-23"/>
    <x v="8"/>
    <s v="Tue"/>
    <n v="-0.252"/>
    <n v="-0.504"/>
    <n v="-0.75600000000000001"/>
  </r>
  <r>
    <d v="2025-09-22T23:32:20"/>
    <n v="444587832"/>
    <s v="GOLD#"/>
    <s v="buy"/>
    <s v="0.01"/>
    <n v="3748.1"/>
    <n v="3745.9"/>
    <n v="3749.6"/>
    <s v="2025.09.23 01:13:14"/>
    <n v="3745.89"/>
    <n v="0"/>
    <n v="0"/>
    <n v="-2.21"/>
    <s v="L"/>
    <d v="2025-09-22T00:00:00"/>
    <s v="23"/>
    <x v="18"/>
    <s v="Mon"/>
    <d v="2025-09-22T23:32:20"/>
    <x v="1330"/>
    <s v="2025-09-23"/>
    <x v="8"/>
    <s v="Tue"/>
    <n v="-0.221"/>
    <n v="-0.442"/>
    <n v="-0.66299999999999992"/>
  </r>
  <r>
    <d v="2025-09-22T23:32:20"/>
    <n v="444587833"/>
    <s v="GOLD#"/>
    <s v="buy"/>
    <s v="0.01"/>
    <n v="3748.1"/>
    <n v="3745.9"/>
    <n v="3751.1"/>
    <s v="2025.09.23 01:13:14"/>
    <n v="3745.89"/>
    <n v="0"/>
    <n v="0"/>
    <n v="-2.21"/>
    <s v="L"/>
    <d v="2025-09-22T00:00:00"/>
    <s v="23"/>
    <x v="19"/>
    <s v="Mon"/>
    <d v="2025-09-22T23:32:20"/>
    <x v="1330"/>
    <s v="2025-09-23"/>
    <x v="8"/>
    <s v="Tue"/>
    <n v="-0.221"/>
    <n v="-0.442"/>
    <n v="-0.66299999999999992"/>
  </r>
  <r>
    <d v="2025-09-22T23:34:50"/>
    <n v="444588086"/>
    <s v="GOLD#"/>
    <s v="buy"/>
    <s v="0.01"/>
    <n v="3747.68"/>
    <n v="3744.68"/>
    <n v="3751.18"/>
    <s v="2025.09.23 01:24:14"/>
    <n v="3744.62"/>
    <n v="0"/>
    <n v="0"/>
    <n v="-3.06"/>
    <s v="L"/>
    <d v="2025-09-22T00:00:00"/>
    <s v="23"/>
    <x v="9"/>
    <s v="Mon"/>
    <d v="2025-09-22T23:34:50"/>
    <x v="1331"/>
    <s v="2025-09-23"/>
    <x v="8"/>
    <s v="Tue"/>
    <n v="-0.30600000000000005"/>
    <n v="-0.6120000000000001"/>
    <n v="-0.91799999999999993"/>
  </r>
  <r>
    <d v="2025-09-23T01:15:09"/>
    <n v="444592386"/>
    <s v="GOLD#"/>
    <s v="sell"/>
    <s v="0.01"/>
    <n v="3745.24"/>
    <n v="3744.16"/>
    <m/>
    <s v="2025.09.23 01:30:00"/>
    <n v="3744.17"/>
    <n v="0"/>
    <n v="0"/>
    <n v="1.07"/>
    <s v="W"/>
    <d v="2025-09-23T00:00:00"/>
    <s v="01"/>
    <x v="14"/>
    <s v="Tue"/>
    <d v="2025-09-23T01:15:09"/>
    <x v="1332"/>
    <s v="2025-09-23"/>
    <x v="9"/>
    <s v="Tue"/>
    <n v="0.10700000000000001"/>
    <n v="0.21400000000000002"/>
    <n v="0.32100000000000001"/>
  </r>
  <r>
    <d v="2025-09-23T01:15:10"/>
    <n v="444592387"/>
    <s v="GOLD#"/>
    <s v="sell"/>
    <s v="0.01"/>
    <n v="3745.24"/>
    <n v="3744.16"/>
    <m/>
    <s v="2025.09.23 01:30:00"/>
    <n v="3744.17"/>
    <n v="0"/>
    <n v="0"/>
    <n v="1.07"/>
    <s v="W"/>
    <d v="2025-09-23T00:00:00"/>
    <s v="01"/>
    <x v="16"/>
    <s v="Tue"/>
    <d v="2025-09-23T01:15:10"/>
    <x v="1333"/>
    <s v="2025-09-23"/>
    <x v="9"/>
    <s v="Tue"/>
    <n v="0.10700000000000001"/>
    <n v="0.21400000000000002"/>
    <n v="0.32100000000000001"/>
  </r>
  <r>
    <d v="2025-09-23T01:16:09"/>
    <n v="444592457"/>
    <s v="GOLD#"/>
    <s v="sell"/>
    <s v="0.01"/>
    <n v="3746.08"/>
    <n v="3744.61"/>
    <n v="3743.82"/>
    <s v="2025.09.23 01:29:39"/>
    <n v="3743.52"/>
    <n v="0"/>
    <n v="0"/>
    <n v="2.56"/>
    <s v="W"/>
    <d v="2025-09-23T00:00:00"/>
    <s v="01"/>
    <x v="17"/>
    <s v="Tue"/>
    <d v="2025-09-23T01:16:09"/>
    <x v="1334"/>
    <s v="2025-09-23"/>
    <x v="9"/>
    <s v="Tue"/>
    <n v="0.25600000000000001"/>
    <n v="0.51200000000000001"/>
    <n v="0.76800000000000002"/>
  </r>
  <r>
    <d v="2025-09-23T01:16:10"/>
    <n v="444592459"/>
    <s v="GOLD#"/>
    <s v="sell"/>
    <s v="0.01"/>
    <n v="3746.08"/>
    <n v="3748.28"/>
    <n v="3744.58"/>
    <s v="2025.09.23 01:24:21"/>
    <n v="3744.55"/>
    <n v="0"/>
    <n v="0"/>
    <n v="1.53"/>
    <s v="W"/>
    <d v="2025-09-23T00:00:00"/>
    <s v="01"/>
    <x v="18"/>
    <s v="Tue"/>
    <d v="2025-09-23T01:16:10"/>
    <x v="1335"/>
    <s v="2025-09-23"/>
    <x v="9"/>
    <s v="Tue"/>
    <n v="0.15300000000000002"/>
    <n v="0.30600000000000005"/>
    <n v="0.45899999999999996"/>
  </r>
  <r>
    <d v="2025-09-23T01:16:10"/>
    <n v="444592460"/>
    <s v="GOLD#"/>
    <s v="sell"/>
    <s v="0.01"/>
    <n v="3746.08"/>
    <n v="3744.46"/>
    <n v="3743.08"/>
    <s v="2025.09.23 01:30:33"/>
    <n v="3744.57"/>
    <n v="0"/>
    <n v="0"/>
    <n v="1.51"/>
    <s v="W"/>
    <d v="2025-09-23T00:00:00"/>
    <s v="01"/>
    <x v="2"/>
    <s v="Tue"/>
    <d v="2025-09-23T01:16:10"/>
    <x v="1335"/>
    <s v="2025-09-23"/>
    <x v="9"/>
    <s v="Tue"/>
    <n v="0.15100000000000002"/>
    <n v="0.30200000000000005"/>
    <n v="0.45299999999999996"/>
  </r>
  <r>
    <d v="2025-09-23T01:16:10"/>
    <n v="444592462"/>
    <s v="GOLD#"/>
    <s v="sell"/>
    <s v="0.01"/>
    <n v="3745.97"/>
    <n v="3749.08"/>
    <n v="3744.58"/>
    <s v="2025.09.23 01:24:21"/>
    <n v="3744.55"/>
    <n v="0"/>
    <n v="0"/>
    <n v="1.42"/>
    <s v="W"/>
    <d v="2025-09-23T00:00:00"/>
    <s v="01"/>
    <x v="6"/>
    <s v="Tue"/>
    <d v="2025-09-23T01:16:10"/>
    <x v="1335"/>
    <s v="2025-09-23"/>
    <x v="9"/>
    <s v="Tue"/>
    <n v="0.14199999999999999"/>
    <n v="0.28399999999999997"/>
    <n v="0.42599999999999999"/>
  </r>
  <r>
    <d v="2025-09-23T01:16:10"/>
    <n v="444592463"/>
    <s v="GOLD#"/>
    <s v="sell"/>
    <s v="0.01"/>
    <n v="3745.97"/>
    <n v="3747.58"/>
    <n v="3744.58"/>
    <s v="2025.09.23 01:24:21"/>
    <n v="3744.55"/>
    <n v="0"/>
    <n v="0"/>
    <n v="1.42"/>
    <s v="W"/>
    <d v="2025-09-23T00:00:00"/>
    <s v="01"/>
    <x v="11"/>
    <s v="Tue"/>
    <d v="2025-09-23T01:16:10"/>
    <x v="1335"/>
    <s v="2025-09-23"/>
    <x v="9"/>
    <s v="Tue"/>
    <n v="0.14199999999999999"/>
    <n v="0.28399999999999997"/>
    <n v="0.42599999999999999"/>
  </r>
  <r>
    <d v="2025-09-23T01:16:10"/>
    <n v="444592464"/>
    <s v="GOLD#"/>
    <s v="sell"/>
    <s v="0.01"/>
    <n v="3745.97"/>
    <n v="3744.45"/>
    <n v="3742.58"/>
    <s v="2025.09.23 01:30:33"/>
    <n v="3744.57"/>
    <n v="0"/>
    <n v="0"/>
    <n v="1.4"/>
    <s v="W"/>
    <d v="2025-09-23T00:00:00"/>
    <s v="01"/>
    <x v="1"/>
    <s v="Tue"/>
    <d v="2025-09-23T01:16:10"/>
    <x v="1335"/>
    <s v="2025-09-23"/>
    <x v="9"/>
    <s v="Tue"/>
    <n v="0.13999999999999999"/>
    <n v="0.27999999999999997"/>
    <n v="0.42"/>
  </r>
  <r>
    <d v="2025-09-23T01:16:11"/>
    <n v="444592465"/>
    <s v="GOLD#"/>
    <s v="sell"/>
    <s v="0.01"/>
    <n v="3745.97"/>
    <n v="3743.99"/>
    <n v="3742.58"/>
    <s v="2025.09.23 01:39:41"/>
    <n v="3742.56"/>
    <n v="0"/>
    <n v="0"/>
    <n v="3.41"/>
    <s v="W"/>
    <d v="2025-09-23T00:00:00"/>
    <s v="01"/>
    <x v="12"/>
    <s v="Tue"/>
    <d v="2025-09-23T01:16:11"/>
    <x v="1336"/>
    <s v="2025-09-23"/>
    <x v="9"/>
    <s v="Tue"/>
    <n v="0.34100000000000003"/>
    <n v="0.68200000000000005"/>
    <n v="1.0229999999999999"/>
  </r>
  <r>
    <d v="2025-09-23T01:16:11"/>
    <n v="444592466"/>
    <s v="GOLD#"/>
    <s v="sell"/>
    <s v="0.01"/>
    <n v="3745.95"/>
    <n v="3744.45"/>
    <n v="3743.08"/>
    <s v="2025.09.23 01:30:33"/>
    <n v="3744.57"/>
    <n v="0"/>
    <n v="0"/>
    <n v="1.38"/>
    <s v="W"/>
    <d v="2025-09-23T00:00:00"/>
    <s v="01"/>
    <x v="0"/>
    <s v="Tue"/>
    <d v="2025-09-23T01:16:11"/>
    <x v="1336"/>
    <s v="2025-09-23"/>
    <x v="9"/>
    <s v="Tue"/>
    <n v="0.13799999999999998"/>
    <n v="0.27599999999999997"/>
    <n v="0.41399999999999998"/>
  </r>
  <r>
    <d v="2025-09-23T01:16:11"/>
    <n v="444592467"/>
    <s v="GOLD#"/>
    <s v="sell"/>
    <s v="0.01"/>
    <n v="3745.91"/>
    <n v="3749.08"/>
    <n v="3744.58"/>
    <s v="2025.09.23 01:24:21"/>
    <n v="3744.55"/>
    <n v="0"/>
    <n v="0"/>
    <n v="1.36"/>
    <s v="W"/>
    <d v="2025-09-23T00:00:00"/>
    <s v="01"/>
    <x v="20"/>
    <s v="Tue"/>
    <d v="2025-09-23T01:16:11"/>
    <x v="1336"/>
    <s v="2025-09-23"/>
    <x v="9"/>
    <s v="Tue"/>
    <n v="0.13600000000000001"/>
    <n v="0.27200000000000002"/>
    <n v="0.40800000000000003"/>
  </r>
  <r>
    <d v="2025-09-23T01:16:11"/>
    <n v="444592468"/>
    <s v="GOLD#"/>
    <s v="sell"/>
    <s v="0.01"/>
    <n v="3745.85"/>
    <n v="3749.08"/>
    <n v="3744.58"/>
    <s v="2025.09.23 01:24:21"/>
    <n v="3744.55"/>
    <n v="0"/>
    <n v="0"/>
    <n v="1.3"/>
    <s v="W"/>
    <d v="2025-09-23T00:00:00"/>
    <s v="01"/>
    <x v="10"/>
    <s v="Tue"/>
    <d v="2025-09-23T01:16:11"/>
    <x v="1336"/>
    <s v="2025-09-23"/>
    <x v="9"/>
    <s v="Tue"/>
    <n v="0.13"/>
    <n v="0.26"/>
    <n v="0.39"/>
  </r>
  <r>
    <d v="2025-09-23T01:16:12"/>
    <n v="444592469"/>
    <s v="GOLD#"/>
    <s v="sell"/>
    <s v="0.01"/>
    <n v="3745.85"/>
    <n v="3744.06"/>
    <n v="3743.08"/>
    <s v="2025.09.23 01:39:29"/>
    <n v="3743.05"/>
    <n v="0"/>
    <n v="0"/>
    <n v="2.8"/>
    <s v="W"/>
    <d v="2025-09-23T00:00:00"/>
    <s v="01"/>
    <x v="19"/>
    <s v="Tue"/>
    <d v="2025-09-23T01:16:12"/>
    <x v="1337"/>
    <s v="2025-09-23"/>
    <x v="9"/>
    <s v="Tue"/>
    <n v="0.27999999999999997"/>
    <n v="0.55999999999999994"/>
    <n v="0.84"/>
  </r>
  <r>
    <d v="2025-09-23T01:30:09"/>
    <n v="444594000"/>
    <s v="GOLD#"/>
    <s v="sell"/>
    <s v="0.01"/>
    <n v="3744.03"/>
    <n v="3740.35"/>
    <m/>
    <s v="2025.09.23 01:46:51"/>
    <n v="3740.68"/>
    <n v="0"/>
    <n v="0"/>
    <n v="3.35"/>
    <s v="W"/>
    <d v="2025-09-23T00:00:00"/>
    <s v="01"/>
    <x v="15"/>
    <s v="Tue"/>
    <d v="2025-09-23T01:30:09"/>
    <x v="1338"/>
    <s v="2025-09-23"/>
    <x v="9"/>
    <s v="Tue"/>
    <n v="0.33500000000000002"/>
    <n v="0.67"/>
    <n v="1.0049999999999999"/>
  </r>
  <r>
    <d v="2025-09-23T01:30:09"/>
    <n v="444594002"/>
    <s v="GOLD#"/>
    <s v="sell"/>
    <s v="0.01"/>
    <n v="3744.03"/>
    <n v="3746.23"/>
    <n v="3742.53"/>
    <s v="2025.09.23 01:39:42"/>
    <n v="3742.49"/>
    <n v="0"/>
    <n v="0"/>
    <n v="1.54"/>
    <s v="W"/>
    <d v="2025-09-23T00:00:00"/>
    <s v="01"/>
    <x v="18"/>
    <s v="Tue"/>
    <d v="2025-09-23T01:30:09"/>
    <x v="1338"/>
    <s v="2025-09-23"/>
    <x v="9"/>
    <s v="Tue"/>
    <n v="0.15400000000000003"/>
    <n v="0.30800000000000005"/>
    <n v="0.46199999999999997"/>
  </r>
  <r>
    <d v="2025-09-23T01:30:10"/>
    <n v="444594003"/>
    <s v="GOLD#"/>
    <s v="sell"/>
    <s v="0.01"/>
    <n v="3744.03"/>
    <n v="3745.53"/>
    <n v="3742.53"/>
    <s v="2025.09.23 01:31:05"/>
    <n v="3745.53"/>
    <n v="0"/>
    <n v="0"/>
    <n v="-1.5"/>
    <s v="L"/>
    <d v="2025-09-23T00:00:00"/>
    <s v="01"/>
    <x v="11"/>
    <s v="Tue"/>
    <d v="2025-09-23T01:30:10"/>
    <x v="1339"/>
    <s v="2025-09-23"/>
    <x v="9"/>
    <s v="Tue"/>
    <n v="-0.15000000000000002"/>
    <n v="-0.30000000000000004"/>
    <n v="-0.44999999999999996"/>
  </r>
  <r>
    <d v="2025-09-23T01:30:10"/>
    <n v="444594005"/>
    <s v="GOLD#"/>
    <s v="sell"/>
    <s v="0.01"/>
    <n v="3744.03"/>
    <n v="3743.54"/>
    <n v="3741.83"/>
    <s v="2025.09.23 01:40:44"/>
    <n v="3741.75"/>
    <n v="0"/>
    <n v="0"/>
    <n v="2.2799999999999998"/>
    <s v="W"/>
    <d v="2025-09-23T00:00:00"/>
    <s v="01"/>
    <x v="17"/>
    <s v="Tue"/>
    <d v="2025-09-23T01:30:10"/>
    <x v="1339"/>
    <s v="2025-09-23"/>
    <x v="9"/>
    <s v="Tue"/>
    <n v="0.22799999999999998"/>
    <n v="0.45599999999999996"/>
    <n v="0.68399999999999994"/>
  </r>
  <r>
    <d v="2025-09-23T01:30:10"/>
    <n v="444594006"/>
    <s v="GOLD#"/>
    <s v="sell"/>
    <s v="0.01"/>
    <n v="3744.03"/>
    <n v="3747.03"/>
    <n v="3742.53"/>
    <s v="2025.09.23 01:39:42"/>
    <n v="3742.49"/>
    <n v="0"/>
    <n v="0"/>
    <n v="1.54"/>
    <s v="W"/>
    <d v="2025-09-23T00:00:00"/>
    <s v="01"/>
    <x v="20"/>
    <s v="Tue"/>
    <d v="2025-09-23T01:30:10"/>
    <x v="1339"/>
    <s v="2025-09-23"/>
    <x v="9"/>
    <s v="Tue"/>
    <n v="0.15400000000000003"/>
    <n v="0.30800000000000005"/>
    <n v="0.46199999999999997"/>
  </r>
  <r>
    <d v="2025-09-23T01:30:10"/>
    <n v="444594008"/>
    <s v="GOLD#"/>
    <s v="sell"/>
    <s v="0.01"/>
    <n v="3744.03"/>
    <n v="3743.91"/>
    <n v="3742.53"/>
    <s v="2025.09.23 01:39:42"/>
    <n v="3742.49"/>
    <n v="0"/>
    <n v="0"/>
    <n v="1.54"/>
    <s v="W"/>
    <d v="2025-09-23T00:00:00"/>
    <s v="01"/>
    <x v="6"/>
    <s v="Tue"/>
    <d v="2025-09-23T01:30:10"/>
    <x v="1339"/>
    <s v="2025-09-23"/>
    <x v="9"/>
    <s v="Tue"/>
    <n v="0.15400000000000003"/>
    <n v="0.30800000000000005"/>
    <n v="0.46199999999999997"/>
  </r>
  <r>
    <d v="2025-09-23T01:30:11"/>
    <n v="444594009"/>
    <s v="GOLD#"/>
    <s v="sell"/>
    <s v="0.01"/>
    <n v="3744.03"/>
    <n v="3747.03"/>
    <n v="3742.53"/>
    <s v="2025.09.23 01:39:42"/>
    <n v="3742.49"/>
    <n v="0"/>
    <n v="0"/>
    <n v="1.54"/>
    <s v="W"/>
    <d v="2025-09-23T00:00:00"/>
    <s v="01"/>
    <x v="10"/>
    <s v="Tue"/>
    <d v="2025-09-23T01:30:11"/>
    <x v="1340"/>
    <s v="2025-09-23"/>
    <x v="9"/>
    <s v="Tue"/>
    <n v="0.15400000000000003"/>
    <n v="0.30800000000000005"/>
    <n v="0.46199999999999997"/>
  </r>
  <r>
    <d v="2025-09-23T01:30:11"/>
    <n v="444594012"/>
    <s v="GOLD#"/>
    <s v="sell"/>
    <s v="0.01"/>
    <n v="3744.03"/>
    <n v="3743.35"/>
    <m/>
    <s v="2025.09.23 01:40:03"/>
    <n v="3743.38"/>
    <n v="0"/>
    <n v="0"/>
    <n v="0.65"/>
    <s v="W"/>
    <d v="2025-09-23T00:00:00"/>
    <s v="01"/>
    <x v="14"/>
    <s v="Tue"/>
    <d v="2025-09-23T01:30:11"/>
    <x v="1340"/>
    <s v="2025-09-23"/>
    <x v="9"/>
    <s v="Tue"/>
    <n v="6.5000000000000002E-2"/>
    <n v="0.13"/>
    <n v="0.19500000000000001"/>
  </r>
  <r>
    <d v="2025-09-23T01:30:11"/>
    <n v="444594013"/>
    <s v="GOLD#"/>
    <s v="sell"/>
    <s v="0.01"/>
    <n v="3744.03"/>
    <n v="3743.4"/>
    <m/>
    <s v="2025.09.23 01:40:04"/>
    <n v="3743.4"/>
    <n v="0"/>
    <n v="0"/>
    <n v="0.63"/>
    <s v="W"/>
    <d v="2025-09-23T00:00:00"/>
    <s v="01"/>
    <x v="16"/>
    <s v="Tue"/>
    <d v="2025-09-23T01:30:11"/>
    <x v="1340"/>
    <s v="2025-09-23"/>
    <x v="9"/>
    <s v="Tue"/>
    <n v="6.3E-2"/>
    <n v="0.126"/>
    <n v="0.189"/>
  </r>
  <r>
    <d v="2025-09-23T01:30:39"/>
    <n v="444594033"/>
    <s v="GOLD#"/>
    <s v="sell"/>
    <s v="0.01"/>
    <n v="3743.94"/>
    <n v="3742.31"/>
    <n v="3741.03"/>
    <s v="2025.09.23 01:45:22"/>
    <n v="3741.02"/>
    <n v="0"/>
    <n v="0"/>
    <n v="2.92"/>
    <s v="W"/>
    <d v="2025-09-23T00:00:00"/>
    <s v="01"/>
    <x v="0"/>
    <s v="Tue"/>
    <d v="2025-09-23T01:30:39"/>
    <x v="1341"/>
    <s v="2025-09-23"/>
    <x v="9"/>
    <s v="Tue"/>
    <n v="0.29199999999999998"/>
    <n v="0.58399999999999996"/>
    <n v="0.876"/>
  </r>
  <r>
    <d v="2025-09-23T01:30:39"/>
    <n v="444594034"/>
    <s v="GOLD#"/>
    <s v="sell"/>
    <s v="0.01"/>
    <n v="3743.94"/>
    <n v="3742.01"/>
    <n v="3740.44"/>
    <s v="2025.09.23 01:45:29"/>
    <n v="3740.39"/>
    <n v="0"/>
    <n v="0"/>
    <n v="3.55"/>
    <s v="W"/>
    <d v="2025-09-23T00:00:00"/>
    <s v="01"/>
    <x v="1"/>
    <s v="Tue"/>
    <d v="2025-09-23T01:30:39"/>
    <x v="1341"/>
    <s v="2025-09-23"/>
    <x v="9"/>
    <s v="Tue"/>
    <n v="0.35499999999999998"/>
    <n v="0.71"/>
    <n v="1.0649999999999999"/>
  </r>
  <r>
    <d v="2025-09-23T01:30:40"/>
    <n v="444594035"/>
    <s v="GOLD#"/>
    <s v="sell"/>
    <s v="0.01"/>
    <n v="3743.94"/>
    <n v="3742.31"/>
    <n v="3740.94"/>
    <s v="2025.09.23 01:45:23"/>
    <n v="3740.83"/>
    <n v="0"/>
    <n v="0"/>
    <n v="3.11"/>
    <s v="W"/>
    <d v="2025-09-23T00:00:00"/>
    <s v="01"/>
    <x v="2"/>
    <s v="Tue"/>
    <d v="2025-09-23T01:30:40"/>
    <x v="1342"/>
    <s v="2025-09-23"/>
    <x v="9"/>
    <s v="Tue"/>
    <n v="0.311"/>
    <n v="0.622"/>
    <n v="0.93299999999999994"/>
  </r>
  <r>
    <d v="2025-09-23T01:30:49"/>
    <n v="444594052"/>
    <s v="GOLD#"/>
    <s v="sell"/>
    <s v="0.01"/>
    <n v="3744.54"/>
    <n v="3742.61"/>
    <n v="3741.06"/>
    <s v="2025.09.23 01:45:21"/>
    <n v="3741.05"/>
    <n v="0"/>
    <n v="0"/>
    <n v="3.49"/>
    <s v="W"/>
    <d v="2025-09-23T00:00:00"/>
    <s v="01"/>
    <x v="8"/>
    <s v="Tue"/>
    <d v="2025-09-23T01:30:49"/>
    <x v="1343"/>
    <s v="2025-09-23"/>
    <x v="9"/>
    <s v="Tue"/>
    <n v="0.34900000000000003"/>
    <n v="0.69800000000000006"/>
    <n v="1.0469999999999999"/>
  </r>
  <r>
    <d v="2025-09-23T01:36:39"/>
    <n v="444594403"/>
    <s v="GOLD#"/>
    <s v="sell"/>
    <s v="0.01"/>
    <n v="3743.99"/>
    <n v="3745.49"/>
    <n v="3742.49"/>
    <s v="2025.09.23 01:39:42"/>
    <n v="3742.49"/>
    <n v="0"/>
    <n v="0"/>
    <n v="1.5"/>
    <s v="W"/>
    <d v="2025-09-23T00:00:00"/>
    <s v="01"/>
    <x v="11"/>
    <s v="Tue"/>
    <d v="2025-09-23T01:36:39"/>
    <x v="1344"/>
    <s v="2025-09-23"/>
    <x v="9"/>
    <s v="Tue"/>
    <n v="0.15000000000000002"/>
    <n v="0.30000000000000004"/>
    <n v="0.44999999999999996"/>
  </r>
  <r>
    <d v="2025-09-23T01:40:09"/>
    <n v="444594847"/>
    <s v="GOLD#"/>
    <s v="sell"/>
    <s v="0.01"/>
    <n v="3742.79"/>
    <n v="3741.82"/>
    <m/>
    <s v="2025.09.23 01:44:58"/>
    <n v="3741.82"/>
    <n v="0"/>
    <n v="0"/>
    <n v="0.97"/>
    <s v="W"/>
    <d v="2025-09-23T00:00:00"/>
    <s v="01"/>
    <x v="16"/>
    <s v="Tue"/>
    <d v="2025-09-23T01:40:09"/>
    <x v="1345"/>
    <s v="2025-09-23"/>
    <x v="9"/>
    <s v="Tue"/>
    <n v="9.7000000000000003E-2"/>
    <n v="0.19400000000000001"/>
    <n v="0.29099999999999998"/>
  </r>
  <r>
    <d v="2025-09-23T01:40:10"/>
    <n v="444594849"/>
    <s v="GOLD#"/>
    <s v="sell"/>
    <s v="0.01"/>
    <n v="3742.79"/>
    <n v="3741.8"/>
    <m/>
    <s v="2025.09.23 01:44:58"/>
    <n v="3741.8"/>
    <n v="0"/>
    <n v="0"/>
    <n v="0.99"/>
    <s v="W"/>
    <d v="2025-09-23T00:00:00"/>
    <s v="01"/>
    <x v="14"/>
    <s v="Tue"/>
    <d v="2025-09-23T01:40:10"/>
    <x v="1346"/>
    <s v="2025-09-23"/>
    <x v="9"/>
    <s v="Tue"/>
    <n v="9.9000000000000005E-2"/>
    <n v="0.19800000000000001"/>
    <n v="0.29699999999999999"/>
  </r>
  <r>
    <d v="2025-09-23T01:44:59"/>
    <n v="444595467"/>
    <s v="GOLD#"/>
    <s v="sell"/>
    <s v="0.01"/>
    <n v="3741.65"/>
    <n v="3740.39"/>
    <m/>
    <s v="2025.09.23 01:46:51"/>
    <n v="3740.68"/>
    <n v="0"/>
    <n v="0"/>
    <n v="0.97"/>
    <s v="W"/>
    <d v="2025-09-23T00:00:00"/>
    <s v="01"/>
    <x v="16"/>
    <s v="Tue"/>
    <d v="2025-09-23T01:44:59"/>
    <x v="1347"/>
    <s v="2025-09-23"/>
    <x v="9"/>
    <s v="Tue"/>
    <n v="9.7000000000000003E-2"/>
    <n v="0.19400000000000001"/>
    <n v="0.29099999999999998"/>
  </r>
  <r>
    <d v="2025-09-23T01:45:00"/>
    <n v="444595468"/>
    <s v="GOLD#"/>
    <s v="sell"/>
    <s v="0.01"/>
    <n v="3741.68"/>
    <n v="3740.39"/>
    <m/>
    <s v="2025.09.23 01:46:51"/>
    <n v="3740.68"/>
    <n v="0"/>
    <n v="0"/>
    <n v="1"/>
    <s v="W"/>
    <d v="2025-09-23T00:00:00"/>
    <s v="01"/>
    <x v="14"/>
    <s v="Tue"/>
    <d v="2025-09-23T01:45:00"/>
    <x v="1348"/>
    <s v="2025-09-23"/>
    <x v="9"/>
    <s v="Tue"/>
    <n v="0.1"/>
    <n v="0.2"/>
    <n v="0.3"/>
  </r>
  <r>
    <d v="2025-09-23T01:46:59"/>
    <n v="444596095"/>
    <s v="GOLD#"/>
    <s v="sell"/>
    <s v="0.01"/>
    <n v="3740.42"/>
    <n v="3738.94"/>
    <m/>
    <s v="2025.09.23 01:55:07"/>
    <n v="3738.94"/>
    <n v="0"/>
    <n v="0"/>
    <n v="1.48"/>
    <s v="W"/>
    <d v="2025-09-23T00:00:00"/>
    <s v="01"/>
    <x v="16"/>
    <s v="Tue"/>
    <d v="2025-09-23T01:46:59"/>
    <x v="1349"/>
    <s v="2025-09-23"/>
    <x v="9"/>
    <s v="Tue"/>
    <n v="0.14799999999999999"/>
    <n v="0.29599999999999999"/>
    <n v="0.44400000000000001"/>
  </r>
  <r>
    <d v="2025-09-23T01:46:59"/>
    <n v="444596097"/>
    <s v="GOLD#"/>
    <s v="sell"/>
    <s v="0.01"/>
    <n v="3740.42"/>
    <n v="3743.42"/>
    <m/>
    <s v="2025.09.23 02:15:16"/>
    <n v="3743.44"/>
    <n v="0"/>
    <n v="0"/>
    <n v="-3.02"/>
    <s v="L"/>
    <d v="2025-09-23T00:00:00"/>
    <s v="01"/>
    <x v="15"/>
    <s v="Tue"/>
    <d v="2025-09-23T01:46:59"/>
    <x v="1349"/>
    <s v="2025-09-23"/>
    <x v="9"/>
    <s v="Tue"/>
    <n v="-0.30200000000000005"/>
    <n v="-0.60400000000000009"/>
    <n v="-0.90599999999999992"/>
  </r>
  <r>
    <d v="2025-09-23T01:47:00"/>
    <n v="444596098"/>
    <s v="GOLD#"/>
    <s v="sell"/>
    <s v="0.01"/>
    <n v="3740.38"/>
    <n v="3738.94"/>
    <m/>
    <s v="2025.09.23 01:55:07"/>
    <n v="3738.94"/>
    <n v="0"/>
    <n v="0"/>
    <n v="1.44"/>
    <s v="W"/>
    <d v="2025-09-23T00:00:00"/>
    <s v="01"/>
    <x v="14"/>
    <s v="Tue"/>
    <d v="2025-09-23T01:47:00"/>
    <x v="1350"/>
    <s v="2025-09-23"/>
    <x v="9"/>
    <s v="Tue"/>
    <n v="0.14399999999999999"/>
    <n v="0.28799999999999998"/>
    <n v="0.432"/>
  </r>
  <r>
    <d v="2025-09-23T01:48:29"/>
    <n v="444596583"/>
    <s v="GOLD#"/>
    <s v="sell"/>
    <s v="0.01"/>
    <n v="3741.01"/>
    <n v="3743.21"/>
    <n v="3739.51"/>
    <s v="2025.09.23 01:52:51"/>
    <n v="3739.45"/>
    <n v="0"/>
    <n v="0"/>
    <n v="1.56"/>
    <s v="W"/>
    <d v="2025-09-23T00:00:00"/>
    <s v="01"/>
    <x v="18"/>
    <s v="Tue"/>
    <d v="2025-09-23T01:48:29"/>
    <x v="1351"/>
    <s v="2025-09-23"/>
    <x v="9"/>
    <s v="Tue"/>
    <n v="0.15600000000000003"/>
    <n v="0.31200000000000006"/>
    <n v="0.46799999999999997"/>
  </r>
  <r>
    <d v="2025-09-23T01:48:30"/>
    <n v="444596585"/>
    <s v="GOLD#"/>
    <s v="sell"/>
    <s v="0.01"/>
    <n v="3741.01"/>
    <n v="3739.66"/>
    <n v="3737.51"/>
    <s v="2025.09.23 01:56:18"/>
    <n v="3739.74"/>
    <n v="0"/>
    <n v="0"/>
    <n v="1.27"/>
    <s v="W"/>
    <d v="2025-09-23T00:00:00"/>
    <s v="01"/>
    <x v="1"/>
    <s v="Tue"/>
    <d v="2025-09-23T01:48:30"/>
    <x v="1352"/>
    <s v="2025-09-23"/>
    <x v="9"/>
    <s v="Tue"/>
    <n v="0.127"/>
    <n v="0.254"/>
    <n v="0.38100000000000001"/>
  </r>
  <r>
    <d v="2025-09-23T01:48:30"/>
    <n v="444596587"/>
    <s v="GOLD#"/>
    <s v="sell"/>
    <s v="0.01"/>
    <n v="3741.01"/>
    <n v="3739.66"/>
    <n v="3738.01"/>
    <s v="2025.09.23 01:56:18"/>
    <n v="3739.74"/>
    <n v="0"/>
    <n v="0"/>
    <n v="1.27"/>
    <s v="W"/>
    <d v="2025-09-23T00:00:00"/>
    <s v="01"/>
    <x v="2"/>
    <s v="Tue"/>
    <d v="2025-09-23T01:48:30"/>
    <x v="1352"/>
    <s v="2025-09-23"/>
    <x v="9"/>
    <s v="Tue"/>
    <n v="0.127"/>
    <n v="0.254"/>
    <n v="0.38100000000000001"/>
  </r>
  <r>
    <d v="2025-09-23T01:48:30"/>
    <n v="444596588"/>
    <s v="GOLD#"/>
    <s v="sell"/>
    <s v="0.01"/>
    <n v="3741.01"/>
    <n v="3739.66"/>
    <n v="3738.01"/>
    <s v="2025.09.23 01:56:18"/>
    <n v="3739.74"/>
    <n v="0"/>
    <n v="0"/>
    <n v="1.27"/>
    <s v="W"/>
    <d v="2025-09-23T00:00:00"/>
    <s v="01"/>
    <x v="19"/>
    <s v="Tue"/>
    <d v="2025-09-23T01:48:30"/>
    <x v="1352"/>
    <s v="2025-09-23"/>
    <x v="9"/>
    <s v="Tue"/>
    <n v="0.127"/>
    <n v="0.254"/>
    <n v="0.38100000000000001"/>
  </r>
  <r>
    <d v="2025-09-23T01:48:30"/>
    <n v="444596590"/>
    <s v="GOLD#"/>
    <s v="sell"/>
    <s v="0.01"/>
    <n v="3741.01"/>
    <n v="3741.06"/>
    <n v="3739.51"/>
    <s v="2025.09.23 01:52:51"/>
    <n v="3739.45"/>
    <n v="0"/>
    <n v="0"/>
    <n v="1.56"/>
    <s v="W"/>
    <d v="2025-09-23T00:00:00"/>
    <s v="01"/>
    <x v="6"/>
    <s v="Tue"/>
    <d v="2025-09-23T01:48:30"/>
    <x v="1352"/>
    <s v="2025-09-23"/>
    <x v="9"/>
    <s v="Tue"/>
    <n v="0.15600000000000003"/>
    <n v="0.31200000000000006"/>
    <n v="0.46799999999999997"/>
  </r>
  <r>
    <d v="2025-09-23T01:48:30"/>
    <n v="444596592"/>
    <s v="GOLD#"/>
    <s v="sell"/>
    <s v="0.01"/>
    <n v="3741.01"/>
    <n v="3740.93"/>
    <n v="3738.81"/>
    <s v="2025.09.23 01:53:51"/>
    <n v="3738.77"/>
    <n v="0"/>
    <n v="0"/>
    <n v="2.2400000000000002"/>
    <s v="W"/>
    <d v="2025-09-23T00:00:00"/>
    <s v="01"/>
    <x v="17"/>
    <s v="Tue"/>
    <d v="2025-09-23T01:48:30"/>
    <x v="1352"/>
    <s v="2025-09-23"/>
    <x v="9"/>
    <s v="Tue"/>
    <n v="0.22400000000000003"/>
    <n v="0.44800000000000006"/>
    <n v="0.67200000000000004"/>
  </r>
  <r>
    <d v="2025-09-23T01:48:31"/>
    <n v="444596593"/>
    <s v="GOLD#"/>
    <s v="sell"/>
    <s v="0.01"/>
    <n v="3741.03"/>
    <n v="3741.06"/>
    <n v="3739.51"/>
    <s v="2025.09.23 01:52:51"/>
    <n v="3739.45"/>
    <n v="0"/>
    <n v="0"/>
    <n v="1.58"/>
    <s v="W"/>
    <d v="2025-09-23T00:00:00"/>
    <s v="01"/>
    <x v="20"/>
    <s v="Tue"/>
    <d v="2025-09-23T01:48:31"/>
    <x v="1353"/>
    <s v="2025-09-23"/>
    <x v="9"/>
    <s v="Tue"/>
    <n v="0.15800000000000003"/>
    <n v="0.31600000000000006"/>
    <n v="0.47399999999999998"/>
  </r>
  <r>
    <d v="2025-09-23T01:48:31"/>
    <n v="444596595"/>
    <s v="GOLD#"/>
    <s v="sell"/>
    <s v="0.01"/>
    <n v="3741.03"/>
    <n v="3741.06"/>
    <n v="3739.51"/>
    <s v="2025.09.23 01:52:51"/>
    <n v="3739.45"/>
    <n v="0"/>
    <n v="0"/>
    <n v="1.58"/>
    <s v="W"/>
    <d v="2025-09-23T00:00:00"/>
    <s v="01"/>
    <x v="10"/>
    <s v="Tue"/>
    <d v="2025-09-23T01:48:31"/>
    <x v="1353"/>
    <s v="2025-09-23"/>
    <x v="9"/>
    <s v="Tue"/>
    <n v="0.15800000000000003"/>
    <n v="0.31600000000000006"/>
    <n v="0.47399999999999998"/>
  </r>
  <r>
    <d v="2025-09-23T01:48:31"/>
    <n v="444596597"/>
    <s v="GOLD#"/>
    <s v="sell"/>
    <s v="0.01"/>
    <n v="3741.11"/>
    <n v="3739.66"/>
    <n v="3738.01"/>
    <s v="2025.09.23 01:56:18"/>
    <n v="3739.74"/>
    <n v="0"/>
    <n v="0"/>
    <n v="1.37"/>
    <s v="W"/>
    <d v="2025-09-23T00:00:00"/>
    <s v="01"/>
    <x v="0"/>
    <s v="Tue"/>
    <d v="2025-09-23T01:48:31"/>
    <x v="1353"/>
    <s v="2025-09-23"/>
    <x v="9"/>
    <s v="Tue"/>
    <n v="0.13700000000000001"/>
    <n v="0.27400000000000002"/>
    <n v="0.41100000000000003"/>
  </r>
  <r>
    <d v="2025-09-23T01:48:31"/>
    <n v="444596598"/>
    <s v="GOLD#"/>
    <s v="sell"/>
    <s v="0.01"/>
    <n v="3741.11"/>
    <n v="3744.01"/>
    <n v="3737.51"/>
    <s v="2025.09.23 02:21:10"/>
    <n v="3744.04"/>
    <n v="0"/>
    <n v="0"/>
    <n v="-2.93"/>
    <s v="L"/>
    <d v="2025-09-23T00:00:00"/>
    <s v="01"/>
    <x v="12"/>
    <s v="Tue"/>
    <d v="2025-09-23T01:48:31"/>
    <x v="1353"/>
    <s v="2025-09-23"/>
    <x v="9"/>
    <s v="Tue"/>
    <n v="-0.29300000000000004"/>
    <n v="-0.58600000000000008"/>
    <n v="-0.879"/>
  </r>
  <r>
    <d v="2025-09-23T01:48:32"/>
    <n v="444596599"/>
    <s v="GOLD#"/>
    <s v="sell"/>
    <s v="0.01"/>
    <n v="3741.11"/>
    <n v="3741.06"/>
    <n v="3739.51"/>
    <s v="2025.09.23 01:52:51"/>
    <n v="3739.45"/>
    <n v="0"/>
    <n v="0"/>
    <n v="1.66"/>
    <s v="W"/>
    <d v="2025-09-23T00:00:00"/>
    <s v="01"/>
    <x v="11"/>
    <s v="Tue"/>
    <d v="2025-09-23T01:48:32"/>
    <x v="1354"/>
    <s v="2025-09-23"/>
    <x v="9"/>
    <s v="Tue"/>
    <n v="0.16600000000000001"/>
    <n v="0.33200000000000002"/>
    <n v="0.49799999999999994"/>
  </r>
  <r>
    <d v="2025-09-23T01:48:49"/>
    <n v="444596697"/>
    <s v="GOLD#"/>
    <s v="sell"/>
    <s v="0.01"/>
    <n v="3741.45"/>
    <n v="3740.23"/>
    <n v="3737.95"/>
    <s v="2025.09.23 01:57:22"/>
    <n v="3740.28"/>
    <n v="0"/>
    <n v="0"/>
    <n v="1.17"/>
    <s v="W"/>
    <d v="2025-09-23T00:00:00"/>
    <s v="01"/>
    <x v="8"/>
    <s v="Tue"/>
    <d v="2025-09-23T01:48:49"/>
    <x v="1355"/>
    <s v="2025-09-23"/>
    <x v="9"/>
    <s v="Tue"/>
    <n v="0.11699999999999999"/>
    <n v="0.23399999999999999"/>
    <n v="0.35099999999999998"/>
  </r>
  <r>
    <d v="2025-09-23T01:55:09"/>
    <n v="444597562"/>
    <s v="GOLD#"/>
    <s v="sell"/>
    <s v="0.01"/>
    <n v="3738.87"/>
    <n v="3741.87"/>
    <m/>
    <s v="2025.09.23 02:06:07"/>
    <n v="3741.93"/>
    <n v="0"/>
    <n v="0"/>
    <n v="-3.06"/>
    <s v="L"/>
    <d v="2025-09-23T00:00:00"/>
    <s v="01"/>
    <x v="16"/>
    <s v="Tue"/>
    <d v="2025-09-23T01:55:09"/>
    <x v="1356"/>
    <s v="2025-09-23"/>
    <x v="9"/>
    <s v="Tue"/>
    <n v="-0.30600000000000005"/>
    <n v="-0.6120000000000001"/>
    <n v="-0.91799999999999993"/>
  </r>
  <r>
    <d v="2025-09-23T01:55:09"/>
    <n v="444597563"/>
    <s v="GOLD#"/>
    <s v="sell"/>
    <s v="0.01"/>
    <n v="3738.87"/>
    <n v="3741.87"/>
    <m/>
    <s v="2025.09.23 02:06:07"/>
    <n v="3741.93"/>
    <n v="0"/>
    <n v="0"/>
    <n v="-3.06"/>
    <s v="L"/>
    <d v="2025-09-23T00:00:00"/>
    <s v="01"/>
    <x v="14"/>
    <s v="Tue"/>
    <d v="2025-09-23T01:55:09"/>
    <x v="1356"/>
    <s v="2025-09-23"/>
    <x v="9"/>
    <s v="Tue"/>
    <n v="-0.30600000000000005"/>
    <n v="-0.6120000000000001"/>
    <n v="-0.91799999999999993"/>
  </r>
  <r>
    <d v="2025-09-23T01:56:09"/>
    <n v="444597655"/>
    <s v="GOLD#"/>
    <s v="sell"/>
    <s v="0.01"/>
    <n v="3739.15"/>
    <n v="3742.15"/>
    <n v="3736.95"/>
    <s v="2025.09.23 02:06:07"/>
    <n v="3742.18"/>
    <n v="0"/>
    <n v="0"/>
    <n v="-3.03"/>
    <s v="L"/>
    <d v="2025-09-23T00:00:00"/>
    <s v="01"/>
    <x v="17"/>
    <s v="Tue"/>
    <d v="2025-09-23T01:56:09"/>
    <x v="1357"/>
    <s v="2025-09-23"/>
    <x v="9"/>
    <s v="Tue"/>
    <n v="-0.30299999999999999"/>
    <n v="-0.60599999999999998"/>
    <n v="-0.90899999999999992"/>
  </r>
  <r>
    <d v="2025-09-23T01:56:09"/>
    <n v="444597656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10"/>
    <s v="Tue"/>
    <d v="2025-09-23T01:56:09"/>
    <x v="1357"/>
    <s v="2025-09-23"/>
    <x v="9"/>
    <s v="Tue"/>
    <n v="-0.30299999999999999"/>
    <n v="-0.60599999999999998"/>
    <n v="-0.90899999999999992"/>
  </r>
  <r>
    <d v="2025-09-23T01:56:10"/>
    <n v="444597657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6"/>
    <s v="Tue"/>
    <d v="2025-09-23T01:56:10"/>
    <x v="1358"/>
    <s v="2025-09-23"/>
    <x v="9"/>
    <s v="Tue"/>
    <n v="-0.30299999999999999"/>
    <n v="-0.60599999999999998"/>
    <n v="-0.90899999999999992"/>
  </r>
  <r>
    <d v="2025-09-23T01:56:10"/>
    <n v="444597658"/>
    <s v="GOLD#"/>
    <s v="sell"/>
    <s v="0.01"/>
    <n v="3739.15"/>
    <n v="3740.65"/>
    <n v="3737.65"/>
    <s v="2025.09.23 01:58:37"/>
    <n v="3740.68"/>
    <n v="0"/>
    <n v="0"/>
    <n v="-1.53"/>
    <s v="L"/>
    <d v="2025-09-23T00:00:00"/>
    <s v="01"/>
    <x v="11"/>
    <s v="Tue"/>
    <d v="2025-09-23T01:56:10"/>
    <x v="1358"/>
    <s v="2025-09-23"/>
    <x v="9"/>
    <s v="Tue"/>
    <n v="-0.15300000000000002"/>
    <n v="-0.30600000000000005"/>
    <n v="-0.45899999999999996"/>
  </r>
  <r>
    <d v="2025-09-23T01:56:10"/>
    <n v="444597660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20"/>
    <s v="Tue"/>
    <d v="2025-09-23T01:56:10"/>
    <x v="1358"/>
    <s v="2025-09-23"/>
    <x v="9"/>
    <s v="Tue"/>
    <n v="-0.30299999999999999"/>
    <n v="-0.60599999999999998"/>
    <n v="-0.90899999999999992"/>
  </r>
  <r>
    <d v="2025-09-23T01:56:10"/>
    <n v="444597662"/>
    <s v="GOLD#"/>
    <s v="sell"/>
    <s v="0.01"/>
    <n v="3739.18"/>
    <n v="3741.35"/>
    <n v="3737.65"/>
    <s v="2025.09.23 02:05:45"/>
    <n v="3741.41"/>
    <n v="0"/>
    <n v="0"/>
    <n v="-2.23"/>
    <s v="L"/>
    <d v="2025-09-23T00:00:00"/>
    <s v="01"/>
    <x v="18"/>
    <s v="Tue"/>
    <d v="2025-09-23T01:56:10"/>
    <x v="1358"/>
    <s v="2025-09-23"/>
    <x v="9"/>
    <s v="Tue"/>
    <n v="-0.223"/>
    <n v="-0.44600000000000001"/>
    <n v="-0.66899999999999993"/>
  </r>
  <r>
    <d v="2025-09-23T01:56:19"/>
    <n v="444597673"/>
    <s v="GOLD#"/>
    <s v="sell"/>
    <s v="0.01"/>
    <n v="3739.61"/>
    <n v="3742.07"/>
    <n v="3736.57"/>
    <s v="2025.09.23 02:06:07"/>
    <n v="3742.18"/>
    <n v="0"/>
    <n v="0"/>
    <n v="-2.57"/>
    <s v="L"/>
    <d v="2025-09-23T00:00:00"/>
    <s v="01"/>
    <x v="2"/>
    <s v="Tue"/>
    <d v="2025-09-23T01:56:19"/>
    <x v="1359"/>
    <s v="2025-09-23"/>
    <x v="9"/>
    <s v="Tue"/>
    <n v="-0.25700000000000001"/>
    <n v="-0.51400000000000001"/>
    <n v="-0.77099999999999991"/>
  </r>
  <r>
    <d v="2025-09-23T01:56:19"/>
    <n v="444597674"/>
    <s v="GOLD#"/>
    <s v="sell"/>
    <s v="0.01"/>
    <n v="3739.61"/>
    <n v="3742.61"/>
    <n v="3736.11"/>
    <s v="2025.09.23 02:14:59"/>
    <n v="3742.63"/>
    <n v="0"/>
    <n v="0"/>
    <n v="-3.02"/>
    <s v="L"/>
    <d v="2025-09-23T00:00:00"/>
    <s v="01"/>
    <x v="1"/>
    <s v="Tue"/>
    <d v="2025-09-23T01:56:19"/>
    <x v="1359"/>
    <s v="2025-09-23"/>
    <x v="9"/>
    <s v="Tue"/>
    <n v="-0.30200000000000005"/>
    <n v="-0.60400000000000009"/>
    <n v="-0.90599999999999992"/>
  </r>
  <r>
    <d v="2025-09-23T01:56:20"/>
    <n v="444597675"/>
    <s v="GOLD#"/>
    <s v="sell"/>
    <s v="0.01"/>
    <n v="3739.61"/>
    <n v="3741.81"/>
    <n v="3736.61"/>
    <s v="2025.09.23 02:06:07"/>
    <n v="3741.93"/>
    <n v="0"/>
    <n v="0"/>
    <n v="-2.3199999999999998"/>
    <s v="L"/>
    <d v="2025-09-23T00:00:00"/>
    <s v="01"/>
    <x v="19"/>
    <s v="Tue"/>
    <d v="2025-09-23T01:56:20"/>
    <x v="1360"/>
    <s v="2025-09-23"/>
    <x v="9"/>
    <s v="Tue"/>
    <n v="-0.23199999999999998"/>
    <n v="-0.46399999999999997"/>
    <n v="-0.69599999999999995"/>
  </r>
  <r>
    <d v="2025-09-23T01:56:20"/>
    <n v="444597676"/>
    <s v="GOLD#"/>
    <s v="sell"/>
    <s v="0.01"/>
    <n v="3739.61"/>
    <n v="3742.61"/>
    <n v="3736.61"/>
    <s v="2025.09.23 02:14:59"/>
    <n v="3742.63"/>
    <n v="0"/>
    <n v="0"/>
    <n v="-3.02"/>
    <s v="L"/>
    <d v="2025-09-23T00:00:00"/>
    <s v="01"/>
    <x v="0"/>
    <s v="Tue"/>
    <d v="2025-09-23T01:56:20"/>
    <x v="1360"/>
    <s v="2025-09-23"/>
    <x v="9"/>
    <s v="Tue"/>
    <n v="-0.30200000000000005"/>
    <n v="-0.60400000000000009"/>
    <n v="-0.90599999999999992"/>
  </r>
  <r>
    <d v="2025-09-23T01:57:29"/>
    <n v="444597753"/>
    <s v="GOLD#"/>
    <s v="sell"/>
    <s v="0.01"/>
    <n v="3740.12"/>
    <n v="3743.12"/>
    <n v="3736.62"/>
    <s v="2025.09.23 02:15:13"/>
    <n v="3743.13"/>
    <n v="0"/>
    <n v="0"/>
    <n v="-3.01"/>
    <s v="L"/>
    <d v="2025-09-23T00:00:00"/>
    <s v="01"/>
    <x v="8"/>
    <s v="Tue"/>
    <d v="2025-09-23T01:57:29"/>
    <x v="1361"/>
    <s v="2025-09-23"/>
    <x v="9"/>
    <s v="Tue"/>
    <n v="-0.30099999999999999"/>
    <n v="-0.60199999999999998"/>
    <n v="-0.90299999999999991"/>
  </r>
  <r>
    <d v="2025-09-23T02:08:09"/>
    <n v="444599680"/>
    <s v="GOLD#"/>
    <s v="buy"/>
    <s v="0.01"/>
    <n v="3741.99"/>
    <n v="3742.91"/>
    <m/>
    <s v="2025.09.23 02:19:05"/>
    <n v="3742.74"/>
    <n v="0"/>
    <n v="0"/>
    <n v="0.75"/>
    <s v="W"/>
    <d v="2025-09-23T00:00:00"/>
    <s v="02"/>
    <x v="14"/>
    <s v="Tue"/>
    <d v="2025-09-23T02:08:09"/>
    <x v="1362"/>
    <s v="2025-09-23"/>
    <x v="10"/>
    <s v="Tue"/>
    <n v="7.5000000000000011E-2"/>
    <n v="0.15000000000000002"/>
    <n v="0.22499999999999998"/>
  </r>
  <r>
    <d v="2025-09-23T02:11:09"/>
    <n v="444599852"/>
    <s v="GOLD#"/>
    <s v="buy"/>
    <s v="0.01"/>
    <n v="3741.64"/>
    <n v="3740.14"/>
    <n v="3743.14"/>
    <s v="2025.09.23 02:15:16"/>
    <n v="3743.24"/>
    <n v="0"/>
    <n v="0"/>
    <n v="1.6"/>
    <s v="W"/>
    <d v="2025-09-23T00:00:00"/>
    <s v="02"/>
    <x v="11"/>
    <s v="Tue"/>
    <d v="2025-09-23T02:11:09"/>
    <x v="1363"/>
    <s v="2025-09-23"/>
    <x v="10"/>
    <s v="Tue"/>
    <n v="0.16000000000000003"/>
    <n v="0.32000000000000006"/>
    <n v="0.48"/>
  </r>
  <r>
    <d v="2025-09-23T02:11:09"/>
    <n v="444599853"/>
    <s v="GOLD#"/>
    <s v="buy"/>
    <s v="0.01"/>
    <n v="3741.64"/>
    <n v="3738.64"/>
    <n v="3743.14"/>
    <s v="2025.09.23 02:15:16"/>
    <n v="3743.24"/>
    <n v="0"/>
    <n v="0"/>
    <n v="1.6"/>
    <s v="W"/>
    <d v="2025-09-23T00:00:00"/>
    <s v="02"/>
    <x v="10"/>
    <s v="Tue"/>
    <d v="2025-09-23T02:11:09"/>
    <x v="1363"/>
    <s v="2025-09-23"/>
    <x v="10"/>
    <s v="Tue"/>
    <n v="0.16000000000000003"/>
    <n v="0.32000000000000006"/>
    <n v="0.48"/>
  </r>
  <r>
    <d v="2025-09-23T02:14:09"/>
    <n v="444599987"/>
    <s v="GOLD#"/>
    <s v="buy"/>
    <s v="0.01"/>
    <n v="3741.81"/>
    <n v="3741.64"/>
    <n v="3743.31"/>
    <s v="2025.09.23 02:15:22"/>
    <n v="3743.38"/>
    <n v="0"/>
    <n v="0"/>
    <n v="1.57"/>
    <s v="W"/>
    <d v="2025-09-23T00:00:00"/>
    <s v="02"/>
    <x v="6"/>
    <s v="Tue"/>
    <d v="2025-09-23T02:14:09"/>
    <x v="1364"/>
    <s v="2025-09-23"/>
    <x v="10"/>
    <s v="Tue"/>
    <n v="0.15700000000000003"/>
    <n v="0.31400000000000006"/>
    <n v="0.47099999999999997"/>
  </r>
  <r>
    <d v="2025-09-23T02:14:09"/>
    <n v="444599988"/>
    <s v="GOLD#"/>
    <s v="buy"/>
    <s v="0.01"/>
    <n v="3741.81"/>
    <n v="3742.73"/>
    <n v="3744.81"/>
    <s v="2025.09.23 02:21:44"/>
    <n v="3745.12"/>
    <n v="0"/>
    <n v="0"/>
    <n v="3.31"/>
    <s v="W"/>
    <d v="2025-09-23T00:00:00"/>
    <s v="02"/>
    <x v="19"/>
    <s v="Tue"/>
    <d v="2025-09-23T02:14:09"/>
    <x v="1364"/>
    <s v="2025-09-23"/>
    <x v="10"/>
    <s v="Tue"/>
    <n v="0.33100000000000002"/>
    <n v="0.66200000000000003"/>
    <n v="0.99299999999999999"/>
  </r>
  <r>
    <d v="2025-09-23T02:14:10"/>
    <n v="444599989"/>
    <s v="GOLD#"/>
    <s v="buy"/>
    <s v="0.01"/>
    <n v="3741.81"/>
    <n v="3742.48"/>
    <n v="3744.81"/>
    <s v="2025.09.23 02:19:23"/>
    <n v="3742.47"/>
    <n v="0"/>
    <n v="0"/>
    <n v="0.66"/>
    <s v="W"/>
    <d v="2025-09-23T00:00:00"/>
    <s v="02"/>
    <x v="2"/>
    <s v="Tue"/>
    <d v="2025-09-23T02:14:10"/>
    <x v="1365"/>
    <s v="2025-09-23"/>
    <x v="10"/>
    <s v="Tue"/>
    <n v="6.6000000000000003E-2"/>
    <n v="0.13200000000000001"/>
    <n v="0.19800000000000001"/>
  </r>
  <r>
    <d v="2025-09-23T02:14:10"/>
    <n v="444599990"/>
    <s v="GOLD#"/>
    <s v="buy"/>
    <s v="0.01"/>
    <n v="3741.81"/>
    <n v="3742.61"/>
    <n v="3744.01"/>
    <s v="2025.09.23 02:21:13"/>
    <n v="3744.01"/>
    <n v="0"/>
    <n v="0"/>
    <n v="2.2000000000000002"/>
    <s v="W"/>
    <d v="2025-09-23T00:00:00"/>
    <s v="02"/>
    <x v="17"/>
    <s v="Tue"/>
    <d v="2025-09-23T02:14:10"/>
    <x v="1365"/>
    <s v="2025-09-23"/>
    <x v="10"/>
    <s v="Tue"/>
    <n v="0.22000000000000003"/>
    <n v="0.44000000000000006"/>
    <n v="0.66"/>
  </r>
  <r>
    <d v="2025-09-23T02:14:10"/>
    <n v="444599991"/>
    <s v="GOLD#"/>
    <s v="buy"/>
    <s v="0.01"/>
    <n v="3741.81"/>
    <n v="3739.61"/>
    <n v="3743.31"/>
    <s v="2025.09.23 02:15:22"/>
    <n v="3743.38"/>
    <n v="0"/>
    <n v="0"/>
    <n v="1.57"/>
    <s v="W"/>
    <d v="2025-09-23T00:00:00"/>
    <s v="02"/>
    <x v="18"/>
    <s v="Tue"/>
    <d v="2025-09-23T02:14:10"/>
    <x v="1365"/>
    <s v="2025-09-23"/>
    <x v="10"/>
    <s v="Tue"/>
    <n v="0.15700000000000003"/>
    <n v="0.31400000000000006"/>
    <n v="0.47099999999999997"/>
  </r>
  <r>
    <d v="2025-09-23T02:14:10"/>
    <n v="444599992"/>
    <s v="GOLD#"/>
    <s v="buy"/>
    <s v="0.01"/>
    <n v="3741.77"/>
    <n v="3741.64"/>
    <n v="3743.31"/>
    <s v="2025.09.23 02:15:22"/>
    <n v="3743.38"/>
    <n v="0"/>
    <n v="0"/>
    <n v="1.61"/>
    <s v="W"/>
    <d v="2025-09-23T00:00:00"/>
    <s v="02"/>
    <x v="20"/>
    <s v="Tue"/>
    <d v="2025-09-23T02:14:10"/>
    <x v="1365"/>
    <s v="2025-09-23"/>
    <x v="10"/>
    <s v="Tue"/>
    <n v="0.16100000000000003"/>
    <n v="0.32200000000000006"/>
    <n v="0.48299999999999998"/>
  </r>
  <r>
    <d v="2025-09-23T02:16:09"/>
    <n v="444600246"/>
    <s v="GOLD#"/>
    <s v="buy"/>
    <s v="0.01"/>
    <n v="3742.92"/>
    <n v="3747.65"/>
    <m/>
    <s v="2025.09.23 02:24:10"/>
    <n v="3747.58"/>
    <n v="0"/>
    <n v="0"/>
    <n v="4.66"/>
    <s v="W"/>
    <d v="2025-09-23T00:00:00"/>
    <s v="02"/>
    <x v="15"/>
    <s v="Tue"/>
    <d v="2025-09-23T02:16:09"/>
    <x v="1366"/>
    <s v="2025-09-23"/>
    <x v="10"/>
    <s v="Tue"/>
    <n v="0.46600000000000003"/>
    <n v="0.93200000000000005"/>
    <n v="1.3979999999999999"/>
  </r>
  <r>
    <d v="2025-09-23T02:17:09"/>
    <n v="444600372"/>
    <s v="GOLD#"/>
    <s v="buy"/>
    <s v="0.01"/>
    <n v="3743.41"/>
    <n v="3747.52"/>
    <m/>
    <s v="2025.09.23 02:24:19"/>
    <n v="3747.42"/>
    <n v="0"/>
    <n v="0"/>
    <n v="4.01"/>
    <s v="W"/>
    <d v="2025-09-23T00:00:00"/>
    <s v="02"/>
    <x v="16"/>
    <s v="Tue"/>
    <d v="2025-09-23T02:17:09"/>
    <x v="1367"/>
    <s v="2025-09-23"/>
    <x v="10"/>
    <s v="Tue"/>
    <n v="0.40100000000000002"/>
    <n v="0.80200000000000005"/>
    <n v="1.2029999999999998"/>
  </r>
  <r>
    <d v="2025-09-23T02:19:09"/>
    <n v="444600624"/>
    <s v="GOLD#"/>
    <s v="buy"/>
    <s v="0.01"/>
    <n v="3743.1"/>
    <n v="3740.1"/>
    <n v="3744.6"/>
    <s v="2025.09.23 02:21:43"/>
    <n v="3744.67"/>
    <n v="0"/>
    <n v="0"/>
    <n v="1.57"/>
    <s v="W"/>
    <d v="2025-09-23T00:00:00"/>
    <s v="02"/>
    <x v="20"/>
    <s v="Tue"/>
    <d v="2025-09-23T02:19:09"/>
    <x v="1368"/>
    <s v="2025-09-23"/>
    <x v="10"/>
    <s v="Tue"/>
    <n v="0.15700000000000003"/>
    <n v="0.31400000000000006"/>
    <n v="0.47099999999999997"/>
  </r>
  <r>
    <d v="2025-09-23T02:19:09"/>
    <n v="444600626"/>
    <s v="GOLD#"/>
    <s v="buy"/>
    <s v="0.01"/>
    <n v="3743.1"/>
    <n v="3740.1"/>
    <n v="3746.6"/>
    <s v="2025.09.23 02:21:48"/>
    <n v="3746.81"/>
    <n v="0"/>
    <n v="0"/>
    <n v="3.71"/>
    <s v="W"/>
    <d v="2025-09-23T00:00:00"/>
    <s v="02"/>
    <x v="1"/>
    <s v="Tue"/>
    <d v="2025-09-23T02:19:09"/>
    <x v="1368"/>
    <s v="2025-09-23"/>
    <x v="10"/>
    <s v="Tue"/>
    <n v="0.371"/>
    <n v="0.74199999999999999"/>
    <n v="1.113"/>
  </r>
  <r>
    <d v="2025-09-23T02:19:10"/>
    <n v="444600627"/>
    <s v="GOLD#"/>
    <s v="buy"/>
    <s v="0.01"/>
    <n v="3743.1"/>
    <n v="3740.1"/>
    <n v="3744.6"/>
    <s v="2025.09.23 02:21:43"/>
    <n v="3744.67"/>
    <n v="0"/>
    <n v="0"/>
    <n v="1.57"/>
    <s v="W"/>
    <d v="2025-09-23T00:00:00"/>
    <s v="02"/>
    <x v="6"/>
    <s v="Tue"/>
    <d v="2025-09-23T02:19:10"/>
    <x v="1369"/>
    <s v="2025-09-23"/>
    <x v="10"/>
    <s v="Tue"/>
    <n v="0.15700000000000003"/>
    <n v="0.31400000000000006"/>
    <n v="0.47099999999999997"/>
  </r>
  <r>
    <d v="2025-09-23T02:19:10"/>
    <n v="444600628"/>
    <s v="GOLD#"/>
    <s v="buy"/>
    <s v="0.01"/>
    <n v="3743.05"/>
    <n v="3740.1"/>
    <n v="3744.6"/>
    <s v="2025.09.23 02:21:43"/>
    <n v="3744.67"/>
    <n v="0"/>
    <n v="0"/>
    <n v="1.62"/>
    <s v="W"/>
    <d v="2025-09-23T00:00:00"/>
    <s v="02"/>
    <x v="10"/>
    <s v="Tue"/>
    <d v="2025-09-23T02:19:10"/>
    <x v="1369"/>
    <s v="2025-09-23"/>
    <x v="10"/>
    <s v="Tue"/>
    <n v="0.16200000000000003"/>
    <n v="0.32400000000000007"/>
    <n v="0.48599999999999999"/>
  </r>
  <r>
    <d v="2025-09-23T02:19:10"/>
    <n v="444600629"/>
    <s v="GOLD#"/>
    <s v="buy"/>
    <s v="0.01"/>
    <n v="3743.07"/>
    <n v="3740.9"/>
    <n v="3744.6"/>
    <s v="2025.09.23 02:21:43"/>
    <n v="3744.67"/>
    <n v="0"/>
    <n v="0"/>
    <n v="1.6"/>
    <s v="W"/>
    <d v="2025-09-23T00:00:00"/>
    <s v="02"/>
    <x v="18"/>
    <s v="Tue"/>
    <d v="2025-09-23T02:19:10"/>
    <x v="1369"/>
    <s v="2025-09-23"/>
    <x v="10"/>
    <s v="Tue"/>
    <n v="0.16000000000000003"/>
    <n v="0.32000000000000006"/>
    <n v="0.48"/>
  </r>
  <r>
    <d v="2025-09-23T02:19:10"/>
    <n v="444600630"/>
    <s v="GOLD#"/>
    <s v="buy"/>
    <s v="0.01"/>
    <n v="3743.09"/>
    <n v="3741.6"/>
    <n v="3744.6"/>
    <s v="2025.09.23 02:21:43"/>
    <n v="3744.67"/>
    <n v="0"/>
    <n v="0"/>
    <n v="1.58"/>
    <s v="W"/>
    <d v="2025-09-23T00:00:00"/>
    <s v="02"/>
    <x v="11"/>
    <s v="Tue"/>
    <d v="2025-09-23T02:19:10"/>
    <x v="1369"/>
    <s v="2025-09-23"/>
    <x v="10"/>
    <s v="Tue"/>
    <n v="0.15800000000000003"/>
    <n v="0.31600000000000006"/>
    <n v="0.47399999999999998"/>
  </r>
  <r>
    <d v="2025-09-23T02:19:11"/>
    <n v="444600631"/>
    <s v="GOLD#"/>
    <s v="buy"/>
    <s v="0.01"/>
    <n v="3743.09"/>
    <n v="3740.1"/>
    <n v="3746.1"/>
    <s v="2025.09.23 02:21:47"/>
    <n v="3746.23"/>
    <n v="0"/>
    <n v="0"/>
    <n v="3.14"/>
    <s v="W"/>
    <d v="2025-09-23T00:00:00"/>
    <s v="02"/>
    <x v="0"/>
    <s v="Tue"/>
    <d v="2025-09-23T02:19:11"/>
    <x v="1370"/>
    <s v="2025-09-23"/>
    <x v="10"/>
    <s v="Tue"/>
    <n v="0.31400000000000006"/>
    <n v="0.62800000000000011"/>
    <n v="0.94199999999999995"/>
  </r>
  <r>
    <d v="2025-09-23T02:19:11"/>
    <n v="444600632"/>
    <s v="GOLD#"/>
    <s v="buy"/>
    <s v="0.01"/>
    <n v="3743.07"/>
    <n v="3747.64"/>
    <m/>
    <s v="2025.09.23 02:24:10"/>
    <n v="3747.58"/>
    <n v="0"/>
    <n v="0"/>
    <n v="4.51"/>
    <s v="W"/>
    <d v="2025-09-23T00:00:00"/>
    <s v="02"/>
    <x v="14"/>
    <s v="Tue"/>
    <d v="2025-09-23T02:19:11"/>
    <x v="1370"/>
    <s v="2025-09-23"/>
    <x v="10"/>
    <s v="Tue"/>
    <n v="0.45100000000000001"/>
    <n v="0.90200000000000002"/>
    <n v="1.353"/>
  </r>
  <r>
    <d v="2025-09-23T02:19:39"/>
    <n v="444600685"/>
    <s v="GOLD#"/>
    <s v="sell"/>
    <s v="0.01"/>
    <n v="3742.25"/>
    <n v="3745.25"/>
    <n v="3738.75"/>
    <s v="2025.09.23 02:21:44"/>
    <n v="3745.33"/>
    <n v="0"/>
    <n v="0"/>
    <n v="-3.08"/>
    <s v="L"/>
    <d v="2025-09-23T00:00:00"/>
    <s v="02"/>
    <x v="8"/>
    <s v="Tue"/>
    <d v="2025-09-23T02:19:39"/>
    <x v="1371"/>
    <s v="2025-09-23"/>
    <x v="10"/>
    <s v="Tue"/>
    <n v="-0.30800000000000005"/>
    <n v="-0.6160000000000001"/>
    <n v="-0.92399999999999993"/>
  </r>
  <r>
    <d v="2025-09-23T02:19:49"/>
    <n v="444600697"/>
    <s v="GOLD#"/>
    <s v="buy"/>
    <s v="0.01"/>
    <n v="3742.72"/>
    <n v="3742.73"/>
    <n v="3745.72"/>
    <s v="2025.09.23 02:21:47"/>
    <n v="3745.76"/>
    <n v="0"/>
    <n v="0"/>
    <n v="3.04"/>
    <s v="W"/>
    <d v="2025-09-23T00:00:00"/>
    <s v="02"/>
    <x v="2"/>
    <s v="Tue"/>
    <d v="2025-09-23T02:19:49"/>
    <x v="1372"/>
    <s v="2025-09-23"/>
    <x v="10"/>
    <s v="Tue"/>
    <n v="0.30400000000000005"/>
    <n v="0.6080000000000001"/>
    <n v="0.91199999999999992"/>
  </r>
  <r>
    <d v="2025-09-23T02:24:19"/>
    <n v="444601842"/>
    <s v="GOLD#"/>
    <s v="buy"/>
    <s v="0.01"/>
    <n v="3747.65"/>
    <n v="3748.43"/>
    <m/>
    <s v="2025.09.23 02:51:30"/>
    <n v="3748.35"/>
    <n v="0"/>
    <n v="0"/>
    <n v="0.7"/>
    <s v="W"/>
    <d v="2025-09-23T00:00:00"/>
    <s v="02"/>
    <x v="16"/>
    <s v="Tue"/>
    <d v="2025-09-23T02:24:19"/>
    <x v="1373"/>
    <s v="2025-09-23"/>
    <x v="10"/>
    <s v="Tue"/>
    <n v="6.9999999999999993E-2"/>
    <n v="0.13999999999999999"/>
    <n v="0.21"/>
  </r>
  <r>
    <d v="2025-09-23T02:24:19"/>
    <n v="444601843"/>
    <s v="GOLD#"/>
    <s v="buy"/>
    <s v="0.01"/>
    <n v="3747.65"/>
    <n v="3750.5"/>
    <m/>
    <s v="2025.09.23 04:06:18"/>
    <n v="3750.44"/>
    <n v="0"/>
    <n v="0"/>
    <n v="2.79"/>
    <s v="W"/>
    <d v="2025-09-23T00:00:00"/>
    <s v="02"/>
    <x v="15"/>
    <s v="Tue"/>
    <d v="2025-09-23T02:24:19"/>
    <x v="1373"/>
    <s v="2025-09-23"/>
    <x v="10"/>
    <s v="Tue"/>
    <n v="0.27900000000000003"/>
    <n v="0.55800000000000005"/>
    <n v="0.83699999999999997"/>
  </r>
  <r>
    <d v="2025-09-23T02:24:20"/>
    <n v="444601845"/>
    <s v="GOLD#"/>
    <s v="buy"/>
    <s v="0.01"/>
    <n v="3747.65"/>
    <n v="3748.43"/>
    <m/>
    <s v="2025.09.23 02:51:30"/>
    <n v="3748.35"/>
    <n v="0"/>
    <n v="0"/>
    <n v="0.7"/>
    <s v="W"/>
    <d v="2025-09-23T00:00:00"/>
    <s v="02"/>
    <x v="14"/>
    <s v="Tue"/>
    <d v="2025-09-23T02:24:20"/>
    <x v="1374"/>
    <s v="2025-09-23"/>
    <x v="10"/>
    <s v="Tue"/>
    <n v="6.9999999999999993E-2"/>
    <n v="0.13999999999999999"/>
    <n v="0.21"/>
  </r>
  <r>
    <d v="2025-09-23T02:25:49"/>
    <n v="444602157"/>
    <s v="GOLD#"/>
    <s v="buy"/>
    <s v="0.01"/>
    <n v="3746.32"/>
    <n v="3746.45"/>
    <n v="3749.82"/>
    <s v="2025.09.23 02:27:16"/>
    <n v="3746.45"/>
    <n v="0"/>
    <n v="0"/>
    <n v="0.13"/>
    <s v="W"/>
    <d v="2025-09-23T00:00:00"/>
    <s v="02"/>
    <x v="1"/>
    <s v="Tue"/>
    <d v="2025-09-23T02:25:49"/>
    <x v="1375"/>
    <s v="2025-09-23"/>
    <x v="10"/>
    <s v="Tue"/>
    <n v="1.3000000000000001E-2"/>
    <n v="2.6000000000000002E-2"/>
    <n v="3.9E-2"/>
  </r>
  <r>
    <d v="2025-09-23T02:25:49"/>
    <n v="444602158"/>
    <s v="GOLD#"/>
    <s v="buy"/>
    <s v="0.01"/>
    <n v="3746.32"/>
    <n v="3746.45"/>
    <n v="3749.32"/>
    <s v="2025.09.23 02:27:16"/>
    <n v="3746.45"/>
    <n v="0"/>
    <n v="0"/>
    <n v="0.13"/>
    <s v="W"/>
    <d v="2025-09-23T00:00:00"/>
    <s v="02"/>
    <x v="2"/>
    <s v="Tue"/>
    <d v="2025-09-23T02:25:49"/>
    <x v="1375"/>
    <s v="2025-09-23"/>
    <x v="10"/>
    <s v="Tue"/>
    <n v="1.3000000000000001E-2"/>
    <n v="2.6000000000000002E-2"/>
    <n v="3.9E-2"/>
  </r>
  <r>
    <d v="2025-09-23T02:25:50"/>
    <n v="444602159"/>
    <s v="GOLD#"/>
    <s v="buy"/>
    <s v="0.01"/>
    <n v="3746.32"/>
    <n v="3748.15"/>
    <n v="3749.32"/>
    <s v="2025.09.23 02:51:32"/>
    <n v="3748.09"/>
    <n v="0"/>
    <n v="0"/>
    <n v="1.77"/>
    <s v="W"/>
    <d v="2025-09-23T00:00:00"/>
    <s v="02"/>
    <x v="19"/>
    <s v="Tue"/>
    <d v="2025-09-23T02:25:50"/>
    <x v="1376"/>
    <s v="2025-09-23"/>
    <x v="10"/>
    <s v="Tue"/>
    <n v="0.17700000000000002"/>
    <n v="0.35400000000000004"/>
    <n v="0.53100000000000003"/>
  </r>
  <r>
    <d v="2025-09-23T02:25:50"/>
    <n v="444602160"/>
    <s v="GOLD#"/>
    <s v="buy"/>
    <s v="0.01"/>
    <n v="3746.32"/>
    <n v="3743.32"/>
    <n v="3748.52"/>
    <s v="2025.09.23 02:45:05"/>
    <n v="3748.59"/>
    <n v="0"/>
    <n v="0"/>
    <n v="2.27"/>
    <s v="W"/>
    <d v="2025-09-23T00:00:00"/>
    <s v="02"/>
    <x v="17"/>
    <s v="Tue"/>
    <d v="2025-09-23T02:25:50"/>
    <x v="1376"/>
    <s v="2025-09-23"/>
    <x v="10"/>
    <s v="Tue"/>
    <n v="0.22700000000000001"/>
    <n v="0.45400000000000001"/>
    <n v="0.68099999999999994"/>
  </r>
  <r>
    <d v="2025-09-23T02:25:50"/>
    <n v="444602161"/>
    <s v="GOLD#"/>
    <s v="buy"/>
    <s v="0.01"/>
    <n v="3746.31"/>
    <n v="3743.32"/>
    <n v="3747.82"/>
    <s v="2025.09.23 02:26:51"/>
    <n v="3747.94"/>
    <n v="0"/>
    <n v="0"/>
    <n v="1.63"/>
    <s v="W"/>
    <d v="2025-09-23T00:00:00"/>
    <s v="02"/>
    <x v="20"/>
    <s v="Tue"/>
    <d v="2025-09-23T02:25:50"/>
    <x v="1376"/>
    <s v="2025-09-23"/>
    <x v="10"/>
    <s v="Tue"/>
    <n v="0.16300000000000001"/>
    <n v="0.32600000000000001"/>
    <n v="0.48899999999999993"/>
  </r>
  <r>
    <d v="2025-09-23T02:25:50"/>
    <n v="444602163"/>
    <s v="GOLD#"/>
    <s v="buy"/>
    <s v="0.01"/>
    <n v="3746.41"/>
    <n v="3744.82"/>
    <n v="3747.82"/>
    <s v="2025.09.23 02:26:51"/>
    <n v="3747.94"/>
    <n v="0"/>
    <n v="0"/>
    <n v="1.53"/>
    <s v="W"/>
    <d v="2025-09-23T00:00:00"/>
    <s v="02"/>
    <x v="11"/>
    <s v="Tue"/>
    <d v="2025-09-23T02:25:50"/>
    <x v="1376"/>
    <s v="2025-09-23"/>
    <x v="10"/>
    <s v="Tue"/>
    <n v="0.15300000000000002"/>
    <n v="0.30600000000000005"/>
    <n v="0.45899999999999996"/>
  </r>
  <r>
    <d v="2025-09-23T02:25:50"/>
    <n v="444602164"/>
    <s v="GOLD#"/>
    <s v="buy"/>
    <s v="0.01"/>
    <n v="3746.41"/>
    <n v="3748.76"/>
    <n v="3749.82"/>
    <s v="2025.09.23 03:45:47"/>
    <n v="3749.84"/>
    <n v="0"/>
    <n v="0"/>
    <n v="3.43"/>
    <s v="W"/>
    <d v="2025-09-23T00:00:00"/>
    <s v="02"/>
    <x v="12"/>
    <s v="Tue"/>
    <d v="2025-09-23T02:25:50"/>
    <x v="1376"/>
    <s v="2025-09-23"/>
    <x v="10"/>
    <s v="Tue"/>
    <n v="0.34300000000000003"/>
    <n v="0.68600000000000005"/>
    <n v="1.0289999999999999"/>
  </r>
  <r>
    <d v="2025-09-23T02:25:51"/>
    <n v="444602165"/>
    <s v="GOLD#"/>
    <s v="buy"/>
    <s v="0.01"/>
    <n v="3746.37"/>
    <n v="3746.45"/>
    <n v="3749.32"/>
    <s v="2025.09.23 02:27:16"/>
    <n v="3746.45"/>
    <n v="0"/>
    <n v="0"/>
    <n v="0.08"/>
    <s v="W"/>
    <d v="2025-09-23T00:00:00"/>
    <s v="02"/>
    <x v="0"/>
    <s v="Tue"/>
    <d v="2025-09-23T02:25:51"/>
    <x v="1377"/>
    <s v="2025-09-23"/>
    <x v="10"/>
    <s v="Tue"/>
    <n v="8.0000000000000002E-3"/>
    <n v="1.6E-2"/>
    <n v="2.4E-2"/>
  </r>
  <r>
    <d v="2025-09-23T02:25:51"/>
    <n v="444602166"/>
    <s v="GOLD#"/>
    <s v="buy"/>
    <s v="0.01"/>
    <n v="3746.37"/>
    <n v="3743.32"/>
    <n v="3747.82"/>
    <s v="2025.09.23 02:26:51"/>
    <n v="3747.94"/>
    <n v="0"/>
    <n v="0"/>
    <n v="1.57"/>
    <s v="W"/>
    <d v="2025-09-23T00:00:00"/>
    <s v="02"/>
    <x v="6"/>
    <s v="Tue"/>
    <d v="2025-09-23T02:25:51"/>
    <x v="1377"/>
    <s v="2025-09-23"/>
    <x v="10"/>
    <s v="Tue"/>
    <n v="0.15700000000000003"/>
    <n v="0.31400000000000006"/>
    <n v="0.47099999999999997"/>
  </r>
  <r>
    <d v="2025-09-23T02:25:51"/>
    <n v="444602167"/>
    <s v="GOLD#"/>
    <s v="buy"/>
    <s v="0.01"/>
    <n v="3746.37"/>
    <n v="3744.12"/>
    <n v="3747.82"/>
    <s v="2025.09.23 02:26:51"/>
    <n v="3747.94"/>
    <n v="0"/>
    <n v="0"/>
    <n v="1.57"/>
    <s v="W"/>
    <d v="2025-09-23T00:00:00"/>
    <s v="02"/>
    <x v="18"/>
    <s v="Tue"/>
    <d v="2025-09-23T02:25:51"/>
    <x v="1377"/>
    <s v="2025-09-23"/>
    <x v="10"/>
    <s v="Tue"/>
    <n v="0.15700000000000003"/>
    <n v="0.31400000000000006"/>
    <n v="0.47099999999999997"/>
  </r>
  <r>
    <d v="2025-09-23T02:25:51"/>
    <n v="444602168"/>
    <s v="GOLD#"/>
    <s v="buy"/>
    <s v="0.01"/>
    <n v="3746.37"/>
    <n v="3743.32"/>
    <n v="3747.82"/>
    <s v="2025.09.23 02:26:51"/>
    <n v="3747.94"/>
    <n v="0"/>
    <n v="0"/>
    <n v="1.57"/>
    <s v="W"/>
    <d v="2025-09-23T00:00:00"/>
    <s v="02"/>
    <x v="10"/>
    <s v="Tue"/>
    <d v="2025-09-23T02:25:51"/>
    <x v="1377"/>
    <s v="2025-09-23"/>
    <x v="10"/>
    <s v="Tue"/>
    <n v="0.15700000000000003"/>
    <n v="0.31400000000000006"/>
    <n v="0.47099999999999997"/>
  </r>
  <r>
    <d v="2025-09-23T02:27:19"/>
    <n v="444602271"/>
    <s v="GOLD#"/>
    <s v="buy"/>
    <s v="0.01"/>
    <n v="3746.49"/>
    <n v="3744.29"/>
    <n v="3747.99"/>
    <s v="2025.09.23 02:33:03"/>
    <n v="3748.04"/>
    <n v="0"/>
    <n v="0"/>
    <n v="1.55"/>
    <s v="W"/>
    <d v="2025-09-23T00:00:00"/>
    <s v="02"/>
    <x v="18"/>
    <s v="Tue"/>
    <d v="2025-09-23T02:27:19"/>
    <x v="1378"/>
    <s v="2025-09-23"/>
    <x v="10"/>
    <s v="Tue"/>
    <n v="0.15500000000000003"/>
    <n v="0.31000000000000005"/>
    <n v="0.46499999999999997"/>
  </r>
  <r>
    <d v="2025-09-23T02:27:19"/>
    <n v="444602272"/>
    <s v="GOLD#"/>
    <s v="buy"/>
    <s v="0.01"/>
    <n v="3746.49"/>
    <n v="3748.16"/>
    <n v="3749.49"/>
    <s v="2025.09.23 02:51:32"/>
    <n v="3748.09"/>
    <n v="0"/>
    <n v="0"/>
    <n v="1.6"/>
    <s v="W"/>
    <d v="2025-09-23T00:00:00"/>
    <s v="02"/>
    <x v="2"/>
    <s v="Tue"/>
    <d v="2025-09-23T02:27:19"/>
    <x v="1378"/>
    <s v="2025-09-23"/>
    <x v="10"/>
    <s v="Tue"/>
    <n v="0.16000000000000003"/>
    <n v="0.32000000000000006"/>
    <n v="0.48"/>
  </r>
  <r>
    <d v="2025-09-23T02:27:20"/>
    <n v="444602273"/>
    <s v="GOLD#"/>
    <s v="buy"/>
    <s v="0.01"/>
    <n v="3746.49"/>
    <n v="3743.49"/>
    <n v="3747.99"/>
    <s v="2025.09.23 02:33:03"/>
    <n v="3748.04"/>
    <n v="0"/>
    <n v="0"/>
    <n v="1.55"/>
    <s v="W"/>
    <d v="2025-09-23T00:00:00"/>
    <s v="02"/>
    <x v="20"/>
    <s v="Tue"/>
    <d v="2025-09-23T02:27:20"/>
    <x v="1379"/>
    <s v="2025-09-23"/>
    <x v="10"/>
    <s v="Tue"/>
    <n v="0.15500000000000003"/>
    <n v="0.31000000000000005"/>
    <n v="0.46499999999999997"/>
  </r>
  <r>
    <d v="2025-09-23T02:27:20"/>
    <n v="444602274"/>
    <s v="GOLD#"/>
    <s v="buy"/>
    <s v="0.01"/>
    <n v="3746.56"/>
    <n v="3743.49"/>
    <n v="3747.99"/>
    <s v="2025.09.23 02:33:03"/>
    <n v="3748.04"/>
    <n v="0"/>
    <n v="0"/>
    <n v="1.48"/>
    <s v="W"/>
    <d v="2025-09-23T00:00:00"/>
    <s v="02"/>
    <x v="10"/>
    <s v="Tue"/>
    <d v="2025-09-23T02:27:20"/>
    <x v="1379"/>
    <s v="2025-09-23"/>
    <x v="10"/>
    <s v="Tue"/>
    <n v="0.14799999999999999"/>
    <n v="0.29599999999999999"/>
    <n v="0.44400000000000001"/>
  </r>
  <r>
    <d v="2025-09-23T02:27:20"/>
    <n v="444602275"/>
    <s v="GOLD#"/>
    <s v="buy"/>
    <s v="0.01"/>
    <n v="3746.52"/>
    <n v="3744.99"/>
    <n v="3747.99"/>
    <s v="2025.09.23 02:33:03"/>
    <n v="3748.04"/>
    <n v="0"/>
    <n v="0"/>
    <n v="1.52"/>
    <s v="W"/>
    <d v="2025-09-23T00:00:00"/>
    <s v="02"/>
    <x v="11"/>
    <s v="Tue"/>
    <d v="2025-09-23T02:27:20"/>
    <x v="1379"/>
    <s v="2025-09-23"/>
    <x v="10"/>
    <s v="Tue"/>
    <n v="0.15200000000000002"/>
    <n v="0.30400000000000005"/>
    <n v="0.45599999999999996"/>
  </r>
  <r>
    <d v="2025-09-23T02:27:20"/>
    <n v="444602277"/>
    <s v="GOLD#"/>
    <s v="buy"/>
    <s v="0.01"/>
    <n v="3746.45"/>
    <n v="3743.49"/>
    <n v="3747.99"/>
    <s v="2025.09.23 02:33:03"/>
    <n v="3748.04"/>
    <n v="0"/>
    <n v="0"/>
    <n v="1.59"/>
    <s v="W"/>
    <d v="2025-09-23T00:00:00"/>
    <s v="02"/>
    <x v="6"/>
    <s v="Tue"/>
    <d v="2025-09-23T02:27:20"/>
    <x v="1379"/>
    <s v="2025-09-23"/>
    <x v="10"/>
    <s v="Tue"/>
    <n v="0.15900000000000003"/>
    <n v="0.31800000000000006"/>
    <n v="0.47699999999999998"/>
  </r>
  <r>
    <d v="2025-09-23T02:27:21"/>
    <n v="444602278"/>
    <s v="GOLD#"/>
    <s v="buy"/>
    <s v="0.01"/>
    <n v="3746.45"/>
    <n v="3746.64"/>
    <n v="3749.49"/>
    <s v="2025.09.23 02:37:28"/>
    <n v="3746.6"/>
    <n v="0"/>
    <n v="0"/>
    <n v="0.15"/>
    <s v="W"/>
    <d v="2025-09-23T00:00:00"/>
    <s v="02"/>
    <x v="0"/>
    <s v="Tue"/>
    <d v="2025-09-23T02:27:21"/>
    <x v="1380"/>
    <s v="2025-09-23"/>
    <x v="10"/>
    <s v="Tue"/>
    <n v="1.4999999999999999E-2"/>
    <n v="0.03"/>
    <n v="4.4999999999999998E-2"/>
  </r>
  <r>
    <d v="2025-09-23T02:27:21"/>
    <n v="444602279"/>
    <s v="GOLD#"/>
    <s v="buy"/>
    <s v="0.01"/>
    <n v="3746.45"/>
    <n v="3748.15"/>
    <n v="3749.99"/>
    <s v="2025.09.23 02:51:32"/>
    <n v="3748.09"/>
    <n v="0"/>
    <n v="0"/>
    <n v="1.64"/>
    <s v="W"/>
    <d v="2025-09-23T00:00:00"/>
    <s v="02"/>
    <x v="1"/>
    <s v="Tue"/>
    <d v="2025-09-23T02:27:21"/>
    <x v="1380"/>
    <s v="2025-09-23"/>
    <x v="10"/>
    <s v="Tue"/>
    <n v="0.16400000000000001"/>
    <n v="0.32800000000000001"/>
    <n v="0.49199999999999994"/>
  </r>
  <r>
    <d v="2025-09-23T02:34:59"/>
    <n v="444602934"/>
    <s v="GOLD#"/>
    <s v="buy"/>
    <s v="0.01"/>
    <n v="3747.27"/>
    <n v="3745.07"/>
    <n v="3748.77"/>
    <s v="2025.09.23 02:45:41"/>
    <n v="3748.94"/>
    <n v="0"/>
    <n v="0"/>
    <n v="1.67"/>
    <s v="W"/>
    <d v="2025-09-23T00:00:00"/>
    <s v="02"/>
    <x v="18"/>
    <s v="Tue"/>
    <d v="2025-09-23T02:34:59"/>
    <x v="1381"/>
    <s v="2025-09-23"/>
    <x v="10"/>
    <s v="Tue"/>
    <n v="0.16700000000000001"/>
    <n v="0.33400000000000002"/>
    <n v="0.501"/>
  </r>
  <r>
    <d v="2025-09-23T02:34:59"/>
    <n v="444602935"/>
    <s v="GOLD#"/>
    <s v="buy"/>
    <s v="0.01"/>
    <n v="3747.27"/>
    <n v="3744.27"/>
    <n v="3748.77"/>
    <s v="2025.09.23 02:45:41"/>
    <n v="3748.94"/>
    <n v="0"/>
    <n v="0"/>
    <n v="1.67"/>
    <s v="W"/>
    <d v="2025-09-23T00:00:00"/>
    <s v="02"/>
    <x v="20"/>
    <s v="Tue"/>
    <d v="2025-09-23T02:34:59"/>
    <x v="1381"/>
    <s v="2025-09-23"/>
    <x v="10"/>
    <s v="Tue"/>
    <n v="0.16700000000000001"/>
    <n v="0.33400000000000002"/>
    <n v="0.501"/>
  </r>
  <r>
    <d v="2025-09-23T02:35:00"/>
    <n v="444602936"/>
    <s v="GOLD#"/>
    <s v="buy"/>
    <s v="0.01"/>
    <n v="3747.27"/>
    <n v="3745.77"/>
    <n v="3748.77"/>
    <s v="2025.09.23 02:45:41"/>
    <n v="3748.94"/>
    <n v="0"/>
    <n v="0"/>
    <n v="1.67"/>
    <s v="W"/>
    <d v="2025-09-23T00:00:00"/>
    <s v="02"/>
    <x v="11"/>
    <s v="Tue"/>
    <d v="2025-09-23T02:35:00"/>
    <x v="1382"/>
    <s v="2025-09-23"/>
    <x v="10"/>
    <s v="Tue"/>
    <n v="0.16700000000000001"/>
    <n v="0.33400000000000002"/>
    <n v="0.501"/>
  </r>
  <r>
    <d v="2025-09-23T02:35:00"/>
    <n v="444602940"/>
    <s v="GOLD#"/>
    <s v="buy"/>
    <s v="0.01"/>
    <n v="3747.29"/>
    <n v="3747.07"/>
    <n v="3748.77"/>
    <s v="2025.09.23 02:45:41"/>
    <n v="3748.94"/>
    <n v="0"/>
    <n v="0"/>
    <n v="1.65"/>
    <s v="W"/>
    <d v="2025-09-23T00:00:00"/>
    <s v="02"/>
    <x v="10"/>
    <s v="Tue"/>
    <d v="2025-09-23T02:35:00"/>
    <x v="1382"/>
    <s v="2025-09-23"/>
    <x v="10"/>
    <s v="Tue"/>
    <n v="0.16500000000000001"/>
    <n v="0.33"/>
    <n v="0.49499999999999994"/>
  </r>
  <r>
    <d v="2025-09-23T02:35:00"/>
    <n v="444602943"/>
    <s v="GOLD#"/>
    <s v="buy"/>
    <s v="0.01"/>
    <n v="3747.29"/>
    <n v="3747.07"/>
    <n v="3748.77"/>
    <s v="2025.09.23 02:45:41"/>
    <n v="3748.94"/>
    <n v="0"/>
    <n v="0"/>
    <n v="1.65"/>
    <s v="W"/>
    <d v="2025-09-23T00:00:00"/>
    <s v="02"/>
    <x v="6"/>
    <s v="Tue"/>
    <d v="2025-09-23T02:35:00"/>
    <x v="1382"/>
    <s v="2025-09-23"/>
    <x v="10"/>
    <s v="Tue"/>
    <n v="0.16500000000000001"/>
    <n v="0.33"/>
    <n v="0.49499999999999994"/>
  </r>
  <r>
    <d v="2025-09-23T02:36:19"/>
    <n v="444603018"/>
    <s v="GOLD#"/>
    <s v="buy"/>
    <s v="0.01"/>
    <n v="3747.11"/>
    <n v="3748.98"/>
    <n v="3750.61"/>
    <s v="2025.09.23 03:47:05"/>
    <n v="3748.93"/>
    <n v="0"/>
    <n v="0"/>
    <n v="1.82"/>
    <s v="W"/>
    <d v="2025-09-23T00:00:00"/>
    <s v="02"/>
    <x v="9"/>
    <s v="Tue"/>
    <d v="2025-09-23T02:36:19"/>
    <x v="1383"/>
    <s v="2025-09-23"/>
    <x v="10"/>
    <s v="Tue"/>
    <n v="0.18200000000000002"/>
    <n v="0.36400000000000005"/>
    <n v="0.54600000000000004"/>
  </r>
  <r>
    <d v="2025-09-23T02:37:59"/>
    <n v="444603141"/>
    <s v="GOLD#"/>
    <s v="buy"/>
    <s v="0.01"/>
    <n v="3746.27"/>
    <n v="3748.74"/>
    <n v="3752.27"/>
    <s v="2025.09.23 03:48:49"/>
    <n v="3748.26"/>
    <n v="0"/>
    <n v="0"/>
    <n v="1.99"/>
    <s v="W"/>
    <d v="2025-09-23T00:00:00"/>
    <s v="02"/>
    <x v="24"/>
    <s v="Tue"/>
    <d v="2025-09-23T02:37:59"/>
    <x v="1384"/>
    <s v="2025-09-23"/>
    <x v="10"/>
    <s v="Tue"/>
    <n v="0.19900000000000001"/>
    <n v="0.39800000000000002"/>
    <n v="0.59699999999999998"/>
  </r>
  <r>
    <d v="2025-09-23T02:38:00"/>
    <n v="444603143"/>
    <s v="GOLD#"/>
    <s v="buy"/>
    <s v="0.01"/>
    <n v="3746.28"/>
    <n v="3748.74"/>
    <m/>
    <s v="2025.09.23 03:48:49"/>
    <n v="3748.26"/>
    <n v="0"/>
    <n v="0"/>
    <n v="1.98"/>
    <s v="W"/>
    <d v="2025-09-23T00:00:00"/>
    <s v="02"/>
    <x v="23"/>
    <s v="Tue"/>
    <d v="2025-09-23T02:38:00"/>
    <x v="1385"/>
    <s v="2025-09-23"/>
    <x v="10"/>
    <s v="Tue"/>
    <n v="0.19800000000000001"/>
    <n v="0.39600000000000002"/>
    <n v="0.59399999999999997"/>
  </r>
  <r>
    <d v="2025-09-23T02:38:00"/>
    <n v="444603144"/>
    <s v="GOLD#"/>
    <s v="buy"/>
    <s v="0.01"/>
    <n v="3746.28"/>
    <n v="3748.74"/>
    <m/>
    <s v="2025.09.23 03:48:49"/>
    <n v="3748.26"/>
    <n v="0"/>
    <n v="0"/>
    <n v="1.98"/>
    <s v="W"/>
    <d v="2025-09-23T00:00:00"/>
    <s v="02"/>
    <x v="4"/>
    <s v="Tue"/>
    <d v="2025-09-23T02:38:00"/>
    <x v="1385"/>
    <s v="2025-09-23"/>
    <x v="10"/>
    <s v="Tue"/>
    <n v="0.19800000000000001"/>
    <n v="0.39600000000000002"/>
    <n v="0.59399999999999997"/>
  </r>
  <r>
    <d v="2025-09-23T02:38:00"/>
    <n v="444603145"/>
    <s v="GOLD#"/>
    <s v="buy"/>
    <s v="0.01"/>
    <n v="3746.28"/>
    <n v="3748.73"/>
    <n v="3752.28"/>
    <s v="2025.09.23 03:48:49"/>
    <n v="3748.26"/>
    <n v="0"/>
    <n v="0"/>
    <n v="1.98"/>
    <s v="W"/>
    <d v="2025-09-23T00:00:00"/>
    <s v="02"/>
    <x v="5"/>
    <s v="Tue"/>
    <d v="2025-09-23T02:38:00"/>
    <x v="1385"/>
    <s v="2025-09-23"/>
    <x v="10"/>
    <s v="Tue"/>
    <n v="0.19800000000000001"/>
    <n v="0.39600000000000002"/>
    <n v="0.59399999999999997"/>
  </r>
  <r>
    <d v="2025-09-23T02:38:59"/>
    <n v="444603222"/>
    <s v="GOLD#"/>
    <s v="buy"/>
    <s v="0.01"/>
    <n v="3746.76"/>
    <n v="3748.15"/>
    <n v="3749.76"/>
    <s v="2025.09.23 02:51:32"/>
    <n v="3748.09"/>
    <n v="0"/>
    <n v="0"/>
    <n v="1.33"/>
    <s v="W"/>
    <d v="2025-09-23T00:00:00"/>
    <s v="02"/>
    <x v="0"/>
    <s v="Tue"/>
    <d v="2025-09-23T02:38:59"/>
    <x v="1386"/>
    <s v="2025-09-23"/>
    <x v="10"/>
    <s v="Tue"/>
    <n v="0.13300000000000001"/>
    <n v="0.26600000000000001"/>
    <n v="0.39900000000000002"/>
  </r>
  <r>
    <d v="2025-09-23T02:42:09"/>
    <n v="444603461"/>
    <s v="GOLD#"/>
    <s v="buy"/>
    <s v="0.01"/>
    <n v="3747.09"/>
    <n v="3744.09"/>
    <n v="3750.59"/>
    <s v="2025.09.23 03:46:41"/>
    <n v="3750.59"/>
    <n v="0"/>
    <n v="0"/>
    <n v="3.5"/>
    <s v="W"/>
    <d v="2025-09-23T00:00:00"/>
    <s v="02"/>
    <x v="8"/>
    <s v="Tue"/>
    <d v="2025-09-23T02:42:09"/>
    <x v="1387"/>
    <s v="2025-09-23"/>
    <x v="10"/>
    <s v="Tue"/>
    <n v="0.35000000000000003"/>
    <n v="0.70000000000000007"/>
    <n v="1.05"/>
  </r>
  <r>
    <d v="2025-09-23T02:50:19"/>
    <n v="444604138"/>
    <s v="GOLD#"/>
    <s v="buy"/>
    <s v="0.01"/>
    <n v="3748.82"/>
    <n v="3745.81"/>
    <n v="3751.01"/>
    <s v="2025.09.23 03:17:50"/>
    <n v="3745.76"/>
    <n v="0"/>
    <n v="0"/>
    <n v="-3.06"/>
    <s v="L"/>
    <d v="2025-09-23T00:00:00"/>
    <s v="02"/>
    <x v="17"/>
    <s v="Tue"/>
    <d v="2025-09-23T02:50:19"/>
    <x v="1388"/>
    <s v="2025-09-23"/>
    <x v="10"/>
    <s v="Tue"/>
    <n v="-0.30600000000000005"/>
    <n v="-0.6120000000000001"/>
    <n v="-0.91799999999999993"/>
  </r>
  <r>
    <d v="2025-09-23T02:50:19"/>
    <n v="444604139"/>
    <s v="GOLD#"/>
    <s v="buy"/>
    <s v="0.01"/>
    <n v="3748.82"/>
    <n v="3746.62"/>
    <n v="3750.32"/>
    <s v="2025.09.23 02:54:39"/>
    <n v="3746.59"/>
    <n v="0"/>
    <n v="0"/>
    <n v="-2.23"/>
    <s v="L"/>
    <d v="2025-09-23T00:00:00"/>
    <s v="02"/>
    <x v="18"/>
    <s v="Tue"/>
    <d v="2025-09-23T02:50:19"/>
    <x v="1388"/>
    <s v="2025-09-23"/>
    <x v="10"/>
    <s v="Tue"/>
    <n v="-0.223"/>
    <n v="-0.44600000000000001"/>
    <n v="-0.66899999999999993"/>
  </r>
  <r>
    <d v="2025-09-23T02:50:19"/>
    <n v="444604140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20"/>
    <s v="Tue"/>
    <d v="2025-09-23T02:50:19"/>
    <x v="1388"/>
    <s v="2025-09-23"/>
    <x v="10"/>
    <s v="Tue"/>
    <n v="-0.30000000000000004"/>
    <n v="-0.60000000000000009"/>
    <n v="-0.89999999999999991"/>
  </r>
  <r>
    <d v="2025-09-23T02:50:20"/>
    <n v="444604141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6"/>
    <s v="Tue"/>
    <d v="2025-09-23T02:50:20"/>
    <x v="1389"/>
    <s v="2025-09-23"/>
    <x v="10"/>
    <s v="Tue"/>
    <n v="-0.30000000000000004"/>
    <n v="-0.60000000000000009"/>
    <n v="-0.89999999999999991"/>
  </r>
  <r>
    <d v="2025-09-23T02:50:20"/>
    <n v="444604143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10"/>
    <s v="Tue"/>
    <d v="2025-09-23T02:50:20"/>
    <x v="1389"/>
    <s v="2025-09-23"/>
    <x v="10"/>
    <s v="Tue"/>
    <n v="-0.30000000000000004"/>
    <n v="-0.60000000000000009"/>
    <n v="-0.89999999999999991"/>
  </r>
  <r>
    <d v="2025-09-23T02:50:20"/>
    <n v="444604144"/>
    <s v="GOLD#"/>
    <s v="buy"/>
    <s v="0.01"/>
    <n v="3748.82"/>
    <n v="3747.32"/>
    <n v="3750.32"/>
    <s v="2025.09.23 02:53:34"/>
    <n v="3747.27"/>
    <n v="0"/>
    <n v="0"/>
    <n v="-1.55"/>
    <s v="L"/>
    <d v="2025-09-23T00:00:00"/>
    <s v="02"/>
    <x v="11"/>
    <s v="Tue"/>
    <d v="2025-09-23T02:50:20"/>
    <x v="1389"/>
    <s v="2025-09-23"/>
    <x v="10"/>
    <s v="Tue"/>
    <n v="-0.15500000000000003"/>
    <n v="-0.31000000000000005"/>
    <n v="-0.46499999999999997"/>
  </r>
  <r>
    <d v="2025-09-23T02:52:01"/>
    <n v="444604346"/>
    <s v="GOLD#"/>
    <s v="buy"/>
    <s v="0.01"/>
    <n v="3748.17"/>
    <n v="3745.17"/>
    <n v="3752.67"/>
    <s v="2025.09.23 03:21:23"/>
    <n v="3745.17"/>
    <n v="0"/>
    <n v="0"/>
    <n v="-3"/>
    <s v="L"/>
    <d v="2025-09-23T00:00:00"/>
    <s v="02"/>
    <x v="21"/>
    <s v="Tue"/>
    <d v="2025-09-23T02:52:01"/>
    <x v="1390"/>
    <s v="2025-09-23"/>
    <x v="10"/>
    <s v="Tue"/>
    <n v="-0.30000000000000004"/>
    <n v="-0.60000000000000009"/>
    <n v="-0.89999999999999991"/>
  </r>
  <r>
    <d v="2025-09-23T02:52:01"/>
    <n v="444604348"/>
    <s v="GOLD#"/>
    <s v="buy"/>
    <s v="0.01"/>
    <n v="3748.17"/>
    <n v="3745.17"/>
    <n v="3752.67"/>
    <s v="2025.09.23 03:21:23"/>
    <n v="3745.17"/>
    <n v="0"/>
    <n v="0"/>
    <n v="-3"/>
    <s v="L"/>
    <d v="2025-09-23T00:00:00"/>
    <s v="02"/>
    <x v="3"/>
    <s v="Tue"/>
    <d v="2025-09-23T02:52:01"/>
    <x v="1390"/>
    <s v="2025-09-23"/>
    <x v="10"/>
    <s v="Tue"/>
    <n v="-0.30000000000000004"/>
    <n v="-0.60000000000000009"/>
    <n v="-0.89999999999999991"/>
  </r>
  <r>
    <d v="2025-09-23T02:52:29"/>
    <n v="444604419"/>
    <s v="GOLD#"/>
    <s v="buy"/>
    <s v="0.01"/>
    <n v="3747.61"/>
    <n v="3748.59"/>
    <n v="3753.61"/>
    <s v="2025.09.23 04:07:40"/>
    <n v="3753.63"/>
    <n v="0"/>
    <n v="0"/>
    <n v="6.02"/>
    <s v="W"/>
    <d v="2025-09-23T00:00:00"/>
    <s v="02"/>
    <x v="22"/>
    <s v="Tue"/>
    <d v="2025-09-23T02:52:29"/>
    <x v="1391"/>
    <s v="2025-09-23"/>
    <x v="10"/>
    <s v="Tue"/>
    <n v="0.60199999999999998"/>
    <n v="1.204"/>
    <n v="1.8059999999999998"/>
  </r>
  <r>
    <d v="2025-09-23T02:54:09"/>
    <n v="444604531"/>
    <s v="GOLD#"/>
    <s v="sell"/>
    <s v="0.01"/>
    <n v="3747.45"/>
    <n v="3746.4"/>
    <m/>
    <s v="2025.09.23 03:18:33"/>
    <n v="3746.44"/>
    <n v="0"/>
    <n v="0"/>
    <n v="1.01"/>
    <s v="W"/>
    <d v="2025-09-23T00:00:00"/>
    <s v="02"/>
    <x v="14"/>
    <s v="Tue"/>
    <d v="2025-09-23T02:54:09"/>
    <x v="1392"/>
    <s v="2025-09-23"/>
    <x v="10"/>
    <s v="Tue"/>
    <n v="0.10100000000000001"/>
    <n v="0.20200000000000001"/>
    <n v="0.30299999999999999"/>
  </r>
  <r>
    <d v="2025-09-23T03:02:09"/>
    <n v="444605772"/>
    <s v="GOLD#"/>
    <s v="buy"/>
    <s v="0.01"/>
    <n v="3748.37"/>
    <n v="3745.52"/>
    <m/>
    <s v="2025.09.23 03:21:23"/>
    <n v="3745.41"/>
    <n v="0"/>
    <n v="0"/>
    <n v="-2.96"/>
    <s v="L"/>
    <d v="2025-09-23T00:00:00"/>
    <s v="03"/>
    <x v="16"/>
    <s v="Tue"/>
    <d v="2025-09-23T03:02:09"/>
    <x v="1393"/>
    <s v="2025-09-23"/>
    <x v="11"/>
    <s v="Tue"/>
    <n v="-0.29599999999999999"/>
    <n v="-0.59199999999999997"/>
    <n v="-0.88800000000000001"/>
  </r>
  <r>
    <d v="2025-09-23T03:06:19"/>
    <n v="444606247"/>
    <s v="GOLD#"/>
    <s v="buy"/>
    <s v="0.01"/>
    <n v="3748.67"/>
    <n v="3746.17"/>
    <n v="3751.67"/>
    <s v="2025.09.23 03:15:19"/>
    <n v="3746.17"/>
    <n v="0"/>
    <n v="0"/>
    <n v="-2.5"/>
    <s v="L"/>
    <d v="2025-09-23T00:00:00"/>
    <s v="03"/>
    <x v="2"/>
    <s v="Tue"/>
    <d v="2025-09-23T03:06:19"/>
    <x v="1394"/>
    <s v="2025-09-23"/>
    <x v="11"/>
    <s v="Tue"/>
    <n v="-0.25"/>
    <n v="-0.5"/>
    <n v="-0.75"/>
  </r>
  <r>
    <d v="2025-09-23T03:06:19"/>
    <n v="444606249"/>
    <s v="GOLD#"/>
    <s v="buy"/>
    <s v="0.01"/>
    <n v="3748.67"/>
    <n v="3745.67"/>
    <n v="3751.67"/>
    <s v="2025.09.23 03:21:19"/>
    <n v="3745.57"/>
    <n v="0"/>
    <n v="0"/>
    <n v="-3.1"/>
    <s v="L"/>
    <d v="2025-09-23T00:00:00"/>
    <s v="03"/>
    <x v="0"/>
    <s v="Tue"/>
    <d v="2025-09-23T03:06:19"/>
    <x v="1394"/>
    <s v="2025-09-23"/>
    <x v="11"/>
    <s v="Tue"/>
    <n v="-0.31000000000000005"/>
    <n v="-0.62000000000000011"/>
    <n v="-0.92999999999999994"/>
  </r>
  <r>
    <d v="2025-09-23T03:06:19"/>
    <n v="444606250"/>
    <s v="GOLD#"/>
    <s v="buy"/>
    <s v="0.01"/>
    <n v="3748.67"/>
    <n v="3746.47"/>
    <n v="3750.17"/>
    <s v="2025.09.23 03:15:19"/>
    <n v="3746.39"/>
    <n v="0"/>
    <n v="0"/>
    <n v="-2.2799999999999998"/>
    <s v="L"/>
    <d v="2025-09-23T00:00:00"/>
    <s v="03"/>
    <x v="18"/>
    <s v="Tue"/>
    <d v="2025-09-23T03:06:19"/>
    <x v="1394"/>
    <s v="2025-09-23"/>
    <x v="11"/>
    <s v="Tue"/>
    <n v="-0.22799999999999998"/>
    <n v="-0.45599999999999996"/>
    <n v="-0.68399999999999994"/>
  </r>
  <r>
    <d v="2025-09-23T03:06:20"/>
    <n v="444606251"/>
    <s v="GOLD#"/>
    <s v="buy"/>
    <s v="0.01"/>
    <n v="3748.66"/>
    <n v="3746.47"/>
    <n v="3751.67"/>
    <s v="2025.09.23 03:15:19"/>
    <n v="3746.39"/>
    <n v="0"/>
    <n v="0"/>
    <n v="-2.27"/>
    <s v="L"/>
    <d v="2025-09-23T00:00:00"/>
    <s v="03"/>
    <x v="19"/>
    <s v="Tue"/>
    <d v="2025-09-23T03:06:20"/>
    <x v="1395"/>
    <s v="2025-09-23"/>
    <x v="11"/>
    <s v="Tue"/>
    <n v="-0.22700000000000001"/>
    <n v="-0.45400000000000001"/>
    <n v="-0.68099999999999994"/>
  </r>
  <r>
    <d v="2025-09-23T03:06:20"/>
    <n v="444606252"/>
    <s v="GOLD#"/>
    <s v="buy"/>
    <s v="0.01"/>
    <n v="3748.68"/>
    <n v="3745.67"/>
    <n v="3752.17"/>
    <s v="2025.09.23 03:21:19"/>
    <n v="3745.57"/>
    <n v="0"/>
    <n v="0"/>
    <n v="-3.11"/>
    <s v="L"/>
    <d v="2025-09-23T00:00:00"/>
    <s v="03"/>
    <x v="1"/>
    <s v="Tue"/>
    <d v="2025-09-23T03:06:20"/>
    <x v="1395"/>
    <s v="2025-09-23"/>
    <x v="11"/>
    <s v="Tue"/>
    <n v="-0.311"/>
    <n v="-0.622"/>
    <n v="-0.93299999999999994"/>
  </r>
  <r>
    <d v="2025-09-23T03:18:39"/>
    <n v="444607791"/>
    <s v="GOLD#"/>
    <s v="sell"/>
    <s v="0.01"/>
    <n v="3746.32"/>
    <n v="3749.32"/>
    <m/>
    <s v="2025.09.23 03:30:08"/>
    <n v="3749.38"/>
    <n v="0"/>
    <n v="0"/>
    <n v="-3.06"/>
    <s v="L"/>
    <d v="2025-09-23T00:00:00"/>
    <s v="03"/>
    <x v="14"/>
    <s v="Tue"/>
    <d v="2025-09-23T03:18:39"/>
    <x v="1396"/>
    <s v="2025-09-23"/>
    <x v="11"/>
    <s v="Tue"/>
    <n v="-0.30600000000000005"/>
    <n v="-0.6120000000000001"/>
    <n v="-0.91799999999999993"/>
  </r>
  <r>
    <d v="2025-09-23T03:21:19"/>
    <n v="444607957"/>
    <s v="GOLD#"/>
    <s v="sell"/>
    <s v="0.01"/>
    <n v="3746.13"/>
    <n v="3747.63"/>
    <n v="3744.63"/>
    <s v="2025.09.23 03:26:51"/>
    <n v="3747.68"/>
    <n v="0"/>
    <n v="0"/>
    <n v="-1.55"/>
    <s v="L"/>
    <d v="2025-09-23T00:00:00"/>
    <s v="03"/>
    <x v="11"/>
    <s v="Tue"/>
    <d v="2025-09-23T03:21:19"/>
    <x v="1397"/>
    <s v="2025-09-23"/>
    <x v="11"/>
    <s v="Tue"/>
    <n v="-0.15500000000000003"/>
    <n v="-0.31000000000000005"/>
    <n v="-0.46499999999999997"/>
  </r>
  <r>
    <d v="2025-09-23T03:21:19"/>
    <n v="444607958"/>
    <s v="GOLD#"/>
    <s v="sell"/>
    <s v="0.01"/>
    <n v="3746.13"/>
    <n v="3749.13"/>
    <n v="3744.63"/>
    <s v="2025.09.23 03:28:56"/>
    <n v="3749.14"/>
    <n v="0"/>
    <n v="0"/>
    <n v="-3.01"/>
    <s v="L"/>
    <d v="2025-09-23T00:00:00"/>
    <s v="03"/>
    <x v="6"/>
    <s v="Tue"/>
    <d v="2025-09-23T03:21:19"/>
    <x v="1397"/>
    <s v="2025-09-23"/>
    <x v="11"/>
    <s v="Tue"/>
    <n v="-0.30099999999999999"/>
    <n v="-0.60199999999999998"/>
    <n v="-0.90299999999999991"/>
  </r>
  <r>
    <d v="2025-09-23T03:21:19"/>
    <n v="444607960"/>
    <s v="GOLD#"/>
    <s v="sell"/>
    <s v="0.01"/>
    <n v="3745.74"/>
    <n v="3748.63"/>
    <n v="3743.13"/>
    <s v="2025.09.23 03:28:31"/>
    <n v="3748.63"/>
    <n v="0"/>
    <n v="0"/>
    <n v="-2.89"/>
    <s v="L"/>
    <d v="2025-09-23T00:00:00"/>
    <s v="03"/>
    <x v="2"/>
    <s v="Tue"/>
    <d v="2025-09-23T03:21:19"/>
    <x v="1397"/>
    <s v="2025-09-23"/>
    <x v="11"/>
    <s v="Tue"/>
    <n v="-0.28900000000000003"/>
    <n v="-0.57800000000000007"/>
    <n v="-0.86699999999999999"/>
  </r>
  <r>
    <d v="2025-09-23T03:21:20"/>
    <n v="444607966"/>
    <s v="GOLD#"/>
    <s v="sell"/>
    <s v="0.01"/>
    <n v="3745.65"/>
    <n v="3748.33"/>
    <n v="3743.13"/>
    <s v="2025.09.23 03:28:10"/>
    <n v="3748.33"/>
    <n v="0"/>
    <n v="0"/>
    <n v="-2.68"/>
    <s v="L"/>
    <d v="2025-09-23T00:00:00"/>
    <s v="03"/>
    <x v="19"/>
    <s v="Tue"/>
    <d v="2025-09-23T03:21:20"/>
    <x v="1398"/>
    <s v="2025-09-23"/>
    <x v="11"/>
    <s v="Tue"/>
    <n v="-0.26800000000000002"/>
    <n v="-0.53600000000000003"/>
    <n v="-0.80400000000000005"/>
  </r>
  <r>
    <d v="2025-09-23T03:21:20"/>
    <n v="444607968"/>
    <s v="GOLD#"/>
    <s v="sell"/>
    <s v="0.01"/>
    <n v="3745.63"/>
    <n v="3748.33"/>
    <n v="3744.63"/>
    <s v="2025.09.23 03:28:10"/>
    <n v="3748.33"/>
    <n v="0"/>
    <n v="0"/>
    <n v="-2.7"/>
    <s v="L"/>
    <d v="2025-09-23T00:00:00"/>
    <s v="03"/>
    <x v="18"/>
    <s v="Tue"/>
    <d v="2025-09-23T03:21:20"/>
    <x v="1398"/>
    <s v="2025-09-23"/>
    <x v="11"/>
    <s v="Tue"/>
    <n v="-0.27"/>
    <n v="-0.54"/>
    <n v="-0.81"/>
  </r>
  <r>
    <d v="2025-09-23T03:21:20"/>
    <n v="444607970"/>
    <s v="GOLD#"/>
    <s v="sell"/>
    <s v="0.01"/>
    <n v="3745.63"/>
    <n v="3749.13"/>
    <n v="3743.93"/>
    <s v="2025.09.23 03:28:56"/>
    <n v="3749.14"/>
    <n v="0"/>
    <n v="0"/>
    <n v="-3.51"/>
    <s v="L"/>
    <d v="2025-09-23T00:00:00"/>
    <s v="03"/>
    <x v="17"/>
    <s v="Tue"/>
    <d v="2025-09-23T03:21:20"/>
    <x v="1398"/>
    <s v="2025-09-23"/>
    <x v="11"/>
    <s v="Tue"/>
    <n v="-0.35099999999999998"/>
    <n v="-0.70199999999999996"/>
    <n v="-1.0529999999999999"/>
  </r>
  <r>
    <d v="2025-09-23T03:21:20"/>
    <n v="444607971"/>
    <s v="GOLD#"/>
    <s v="sell"/>
    <s v="0.01"/>
    <n v="3745.63"/>
    <n v="3749.13"/>
    <n v="3744.63"/>
    <s v="2025.09.23 03:28:56"/>
    <n v="3749.14"/>
    <n v="0"/>
    <n v="0"/>
    <n v="-3.51"/>
    <s v="L"/>
    <d v="2025-09-23T00:00:00"/>
    <s v="03"/>
    <x v="10"/>
    <s v="Tue"/>
    <d v="2025-09-23T03:21:20"/>
    <x v="1398"/>
    <s v="2025-09-23"/>
    <x v="11"/>
    <s v="Tue"/>
    <n v="-0.35099999999999998"/>
    <n v="-0.70199999999999996"/>
    <n v="-1.0529999999999999"/>
  </r>
  <r>
    <d v="2025-09-23T03:21:21"/>
    <n v="444607973"/>
    <s v="GOLD#"/>
    <s v="sell"/>
    <s v="0.01"/>
    <n v="3745.63"/>
    <n v="3749.13"/>
    <n v="3744.63"/>
    <s v="2025.09.23 03:28:56"/>
    <n v="3749.14"/>
    <n v="0"/>
    <n v="0"/>
    <n v="-3.51"/>
    <s v="L"/>
    <d v="2025-09-23T00:00:00"/>
    <s v="03"/>
    <x v="20"/>
    <s v="Tue"/>
    <d v="2025-09-23T03:21:21"/>
    <x v="1399"/>
    <s v="2025-09-23"/>
    <x v="11"/>
    <s v="Tue"/>
    <n v="-0.35099999999999998"/>
    <n v="-0.70199999999999996"/>
    <n v="-1.0529999999999999"/>
  </r>
  <r>
    <d v="2025-09-23T03:22:09"/>
    <n v="444608265"/>
    <s v="GOLD#"/>
    <s v="sell"/>
    <s v="0.01"/>
    <n v="3745.68"/>
    <n v="3748.68"/>
    <n v="3742.18"/>
    <s v="2025.09.23 03:28:41"/>
    <n v="3748.75"/>
    <n v="0"/>
    <n v="0"/>
    <n v="-3.07"/>
    <s v="L"/>
    <d v="2025-09-23T00:00:00"/>
    <s v="03"/>
    <x v="1"/>
    <s v="Tue"/>
    <d v="2025-09-23T03:22:09"/>
    <x v="1400"/>
    <s v="2025-09-23"/>
    <x v="11"/>
    <s v="Tue"/>
    <n v="-0.307"/>
    <n v="-0.61399999999999999"/>
    <n v="-0.92099999999999993"/>
  </r>
  <r>
    <d v="2025-09-23T03:22:09"/>
    <n v="444608266"/>
    <s v="GOLD#"/>
    <s v="sell"/>
    <s v="0.01"/>
    <n v="3745.74"/>
    <n v="3748.68"/>
    <m/>
    <s v="2025.09.23 03:28:41"/>
    <n v="3748.75"/>
    <n v="0"/>
    <n v="0"/>
    <n v="-3.01"/>
    <s v="L"/>
    <d v="2025-09-23T00:00:00"/>
    <s v="03"/>
    <x v="16"/>
    <s v="Tue"/>
    <d v="2025-09-23T03:22:09"/>
    <x v="1400"/>
    <s v="2025-09-23"/>
    <x v="11"/>
    <s v="Tue"/>
    <n v="-0.30099999999999999"/>
    <n v="-0.60199999999999998"/>
    <n v="-0.90299999999999991"/>
  </r>
  <r>
    <d v="2025-09-23T03:22:09"/>
    <n v="444608267"/>
    <s v="GOLD#"/>
    <s v="sell"/>
    <s v="0.01"/>
    <n v="3745.8"/>
    <n v="3748.68"/>
    <n v="3742.68"/>
    <s v="2025.09.23 03:28:41"/>
    <n v="3748.75"/>
    <n v="0"/>
    <n v="0"/>
    <n v="-2.95"/>
    <s v="L"/>
    <d v="2025-09-23T00:00:00"/>
    <s v="03"/>
    <x v="0"/>
    <s v="Tue"/>
    <d v="2025-09-23T03:22:09"/>
    <x v="1400"/>
    <s v="2025-09-23"/>
    <x v="11"/>
    <s v="Tue"/>
    <n v="-0.29500000000000004"/>
    <n v="-0.59000000000000008"/>
    <n v="-0.88500000000000001"/>
  </r>
  <r>
    <d v="2025-09-23T03:30:29"/>
    <n v="444609216"/>
    <s v="GOLD#"/>
    <s v="buy"/>
    <s v="0.01"/>
    <n v="3748.72"/>
    <n v="3749.39"/>
    <m/>
    <s v="2025.09.23 03:47:01"/>
    <n v="3749.36"/>
    <n v="0"/>
    <n v="0"/>
    <n v="0.64"/>
    <s v="W"/>
    <d v="2025-09-23T00:00:00"/>
    <s v="03"/>
    <x v="14"/>
    <s v="Tue"/>
    <d v="2025-09-23T03:30:29"/>
    <x v="1401"/>
    <s v="2025-09-23"/>
    <x v="11"/>
    <s v="Tue"/>
    <n v="6.4000000000000001E-2"/>
    <n v="0.128"/>
    <n v="0.192"/>
  </r>
  <r>
    <d v="2025-09-23T03:30:29"/>
    <n v="444609218"/>
    <s v="GOLD#"/>
    <s v="buy"/>
    <s v="0.01"/>
    <n v="3748.72"/>
    <n v="3749.4"/>
    <m/>
    <s v="2025.09.23 03:47:01"/>
    <n v="3749.36"/>
    <n v="0"/>
    <n v="0"/>
    <n v="0.64"/>
    <s v="W"/>
    <d v="2025-09-23T00:00:00"/>
    <s v="03"/>
    <x v="16"/>
    <s v="Tue"/>
    <d v="2025-09-23T03:30:29"/>
    <x v="1401"/>
    <s v="2025-09-23"/>
    <x v="11"/>
    <s v="Tue"/>
    <n v="6.4000000000000001E-2"/>
    <n v="0.128"/>
    <n v="0.192"/>
  </r>
  <r>
    <d v="2025-09-23T03:30:39"/>
    <n v="444609256"/>
    <s v="GOLD#"/>
    <s v="buy"/>
    <s v="0.01"/>
    <n v="3748.15"/>
    <n v="3748.98"/>
    <n v="3751.67"/>
    <s v="2025.09.23 03:47:05"/>
    <n v="3748.93"/>
    <n v="0"/>
    <n v="0"/>
    <n v="0.78"/>
    <s v="W"/>
    <d v="2025-09-23T00:00:00"/>
    <s v="03"/>
    <x v="1"/>
    <s v="Tue"/>
    <d v="2025-09-23T03:30:39"/>
    <x v="1402"/>
    <s v="2025-09-23"/>
    <x v="11"/>
    <s v="Tue"/>
    <n v="7.8000000000000014E-2"/>
    <n v="0.15600000000000003"/>
    <n v="0.23399999999999999"/>
  </r>
  <r>
    <d v="2025-09-23T03:30:39"/>
    <n v="444609257"/>
    <s v="GOLD#"/>
    <s v="buy"/>
    <s v="0.01"/>
    <n v="3748.15"/>
    <n v="3745.95"/>
    <n v="3749.65"/>
    <s v="2025.09.23 03:45:46"/>
    <n v="3749.75"/>
    <n v="0"/>
    <n v="0"/>
    <n v="1.6"/>
    <s v="W"/>
    <d v="2025-09-23T00:00:00"/>
    <s v="03"/>
    <x v="18"/>
    <s v="Tue"/>
    <d v="2025-09-23T03:30:39"/>
    <x v="1402"/>
    <s v="2025-09-23"/>
    <x v="11"/>
    <s v="Tue"/>
    <n v="0.16000000000000003"/>
    <n v="0.32000000000000006"/>
    <n v="0.48"/>
  </r>
  <r>
    <d v="2025-09-23T03:30:39"/>
    <n v="444609259"/>
    <s v="GOLD#"/>
    <s v="buy"/>
    <s v="0.01"/>
    <n v="3748.15"/>
    <n v="3748.98"/>
    <n v="3751.15"/>
    <s v="2025.09.23 03:47:05"/>
    <n v="3748.93"/>
    <n v="0"/>
    <n v="0"/>
    <n v="0.78"/>
    <s v="W"/>
    <d v="2025-09-23T00:00:00"/>
    <s v="03"/>
    <x v="2"/>
    <s v="Tue"/>
    <d v="2025-09-23T03:30:39"/>
    <x v="1402"/>
    <s v="2025-09-23"/>
    <x v="11"/>
    <s v="Tue"/>
    <n v="7.8000000000000014E-2"/>
    <n v="0.15600000000000003"/>
    <n v="0.23399999999999999"/>
  </r>
  <r>
    <d v="2025-09-23T03:30:40"/>
    <n v="444609260"/>
    <s v="GOLD#"/>
    <s v="buy"/>
    <s v="0.01"/>
    <n v="3748.15"/>
    <n v="3745.15"/>
    <n v="3749.65"/>
    <s v="2025.09.23 03:45:46"/>
    <n v="3749.75"/>
    <n v="0"/>
    <n v="0"/>
    <n v="1.6"/>
    <s v="W"/>
    <d v="2025-09-23T00:00:00"/>
    <s v="03"/>
    <x v="6"/>
    <s v="Tue"/>
    <d v="2025-09-23T03:30:40"/>
    <x v="1403"/>
    <s v="2025-09-23"/>
    <x v="11"/>
    <s v="Tue"/>
    <n v="0.16000000000000003"/>
    <n v="0.32000000000000006"/>
    <n v="0.48"/>
  </r>
  <r>
    <d v="2025-09-23T03:30:40"/>
    <n v="444609262"/>
    <s v="GOLD#"/>
    <s v="buy"/>
    <s v="0.01"/>
    <n v="3748.15"/>
    <n v="3745.95"/>
    <n v="3751.15"/>
    <s v="2025.09.23 04:01:56"/>
    <n v="3745.94"/>
    <n v="0"/>
    <n v="0"/>
    <n v="-2.21"/>
    <s v="L"/>
    <d v="2025-09-23T00:00:00"/>
    <s v="03"/>
    <x v="19"/>
    <s v="Tue"/>
    <d v="2025-09-23T03:30:40"/>
    <x v="1403"/>
    <s v="2025-09-23"/>
    <x v="11"/>
    <s v="Tue"/>
    <n v="-0.221"/>
    <n v="-0.442"/>
    <n v="-0.66299999999999992"/>
  </r>
  <r>
    <d v="2025-09-23T03:30:40"/>
    <n v="444609263"/>
    <s v="GOLD#"/>
    <s v="buy"/>
    <s v="0.01"/>
    <n v="3748.15"/>
    <n v="3748.99"/>
    <n v="3751.15"/>
    <s v="2025.09.23 03:47:03"/>
    <n v="3748.99"/>
    <n v="0"/>
    <n v="0"/>
    <n v="0.84"/>
    <s v="W"/>
    <d v="2025-09-23T00:00:00"/>
    <s v="03"/>
    <x v="0"/>
    <s v="Tue"/>
    <d v="2025-09-23T03:30:40"/>
    <x v="1403"/>
    <s v="2025-09-23"/>
    <x v="11"/>
    <s v="Tue"/>
    <n v="8.4000000000000005E-2"/>
    <n v="0.16800000000000001"/>
    <n v="0.252"/>
  </r>
  <r>
    <d v="2025-09-23T03:30:40"/>
    <n v="444609266"/>
    <s v="GOLD#"/>
    <s v="buy"/>
    <s v="0.01"/>
    <n v="3748.15"/>
    <n v="3745.15"/>
    <n v="3750.35"/>
    <s v="2025.09.23 03:46:41"/>
    <n v="3750.59"/>
    <n v="0"/>
    <n v="0"/>
    <n v="2.44"/>
    <s v="W"/>
    <d v="2025-09-23T00:00:00"/>
    <s v="03"/>
    <x v="17"/>
    <s v="Tue"/>
    <d v="2025-09-23T03:30:40"/>
    <x v="1403"/>
    <s v="2025-09-23"/>
    <x v="11"/>
    <s v="Tue"/>
    <n v="0.24399999999999999"/>
    <n v="0.48799999999999999"/>
    <n v="0.73199999999999998"/>
  </r>
  <r>
    <d v="2025-09-23T03:30:41"/>
    <n v="444609267"/>
    <s v="GOLD#"/>
    <s v="buy"/>
    <s v="0.01"/>
    <n v="3748.15"/>
    <n v="3745.15"/>
    <n v="3749.65"/>
    <s v="2025.09.23 03:45:46"/>
    <n v="3749.75"/>
    <n v="0"/>
    <n v="0"/>
    <n v="1.6"/>
    <s v="W"/>
    <d v="2025-09-23T00:00:00"/>
    <s v="03"/>
    <x v="20"/>
    <s v="Tue"/>
    <d v="2025-09-23T03:30:41"/>
    <x v="1404"/>
    <s v="2025-09-23"/>
    <x v="11"/>
    <s v="Tue"/>
    <n v="0.16000000000000003"/>
    <n v="0.32000000000000006"/>
    <n v="0.48"/>
  </r>
  <r>
    <d v="2025-09-23T03:31:09"/>
    <n v="444609336"/>
    <s v="GOLD#"/>
    <s v="buy"/>
    <s v="0.01"/>
    <n v="3748.11"/>
    <n v="3748.73"/>
    <n v="3749.61"/>
    <s v="2025.09.23 03:45:46"/>
    <n v="3749.75"/>
    <n v="0"/>
    <n v="0"/>
    <n v="1.64"/>
    <s v="W"/>
    <d v="2025-09-23T00:00:00"/>
    <s v="03"/>
    <x v="10"/>
    <s v="Tue"/>
    <d v="2025-09-23T03:31:09"/>
    <x v="1405"/>
    <s v="2025-09-23"/>
    <x v="11"/>
    <s v="Tue"/>
    <n v="0.16400000000000001"/>
    <n v="0.32800000000000001"/>
    <n v="0.49199999999999994"/>
  </r>
  <r>
    <d v="2025-09-23T03:31:09"/>
    <n v="444609337"/>
    <s v="GOLD#"/>
    <s v="buy"/>
    <s v="0.01"/>
    <n v="3748.11"/>
    <n v="3748.73"/>
    <n v="3749.61"/>
    <s v="2025.09.23 03:45:46"/>
    <n v="3749.75"/>
    <n v="0"/>
    <n v="0"/>
    <n v="1.64"/>
    <s v="W"/>
    <d v="2025-09-23T00:00:00"/>
    <s v="03"/>
    <x v="11"/>
    <s v="Tue"/>
    <d v="2025-09-23T03:31:09"/>
    <x v="1405"/>
    <s v="2025-09-23"/>
    <x v="11"/>
    <s v="Tue"/>
    <n v="0.16400000000000001"/>
    <n v="0.32800000000000001"/>
    <n v="0.49199999999999994"/>
  </r>
  <r>
    <d v="2025-09-23T03:34:59"/>
    <n v="444609634"/>
    <s v="GOLD#"/>
    <s v="buy"/>
    <s v="0.01"/>
    <n v="3748.7"/>
    <n v="3745.69"/>
    <n v="3753.19"/>
    <s v="2025.09.23 04:02:01"/>
    <n v="3745.69"/>
    <n v="0"/>
    <n v="0"/>
    <n v="-3.01"/>
    <s v="L"/>
    <d v="2025-09-23T00:00:00"/>
    <s v="03"/>
    <x v="21"/>
    <s v="Tue"/>
    <d v="2025-09-23T03:34:59"/>
    <x v="1406"/>
    <s v="2025-09-23"/>
    <x v="11"/>
    <s v="Tue"/>
    <n v="-0.30099999999999999"/>
    <n v="-0.60199999999999998"/>
    <n v="-0.90299999999999991"/>
  </r>
  <r>
    <d v="2025-09-23T03:35:00"/>
    <n v="444609635"/>
    <s v="GOLD#"/>
    <s v="buy"/>
    <s v="0.01"/>
    <n v="3748.69"/>
    <n v="3745.7"/>
    <n v="3753.2"/>
    <s v="2025.09.23 04:02:01"/>
    <n v="3745.69"/>
    <n v="0"/>
    <n v="0"/>
    <n v="-3"/>
    <s v="L"/>
    <d v="2025-09-23T00:00:00"/>
    <s v="03"/>
    <x v="3"/>
    <s v="Tue"/>
    <d v="2025-09-23T03:35:00"/>
    <x v="1407"/>
    <s v="2025-09-23"/>
    <x v="11"/>
    <s v="Tue"/>
    <n v="-0.30000000000000004"/>
    <n v="-0.60000000000000009"/>
    <n v="-0.89999999999999991"/>
  </r>
  <r>
    <d v="2025-09-23T03:47:09"/>
    <n v="444612584"/>
    <s v="GOLD#"/>
    <s v="buy"/>
    <s v="0.01"/>
    <n v="3749.26"/>
    <n v="3746.26"/>
    <n v="3751.46"/>
    <s v="2025.09.23 03:55:08"/>
    <n v="3746.26"/>
    <n v="0"/>
    <n v="0"/>
    <n v="-3"/>
    <s v="L"/>
    <d v="2025-09-23T00:00:00"/>
    <s v="03"/>
    <x v="17"/>
    <s v="Tue"/>
    <d v="2025-09-23T03:47:09"/>
    <x v="1408"/>
    <s v="2025-09-23"/>
    <x v="11"/>
    <s v="Tue"/>
    <n v="-0.30000000000000004"/>
    <n v="-0.60000000000000009"/>
    <n v="-0.89999999999999991"/>
  </r>
  <r>
    <d v="2025-09-23T03:47:09"/>
    <n v="444612585"/>
    <s v="GOLD#"/>
    <s v="buy"/>
    <s v="0.01"/>
    <n v="3749.26"/>
    <n v="3746.26"/>
    <n v="3752.76"/>
    <s v="2025.09.23 03:55:08"/>
    <n v="3746.26"/>
    <n v="0"/>
    <n v="0"/>
    <n v="-3"/>
    <s v="L"/>
    <d v="2025-09-23T00:00:00"/>
    <s v="03"/>
    <x v="12"/>
    <s v="Tue"/>
    <d v="2025-09-23T03:47:09"/>
    <x v="1408"/>
    <s v="2025-09-23"/>
    <x v="11"/>
    <s v="Tue"/>
    <n v="-0.30000000000000004"/>
    <n v="-0.60000000000000009"/>
    <n v="-0.89999999999999991"/>
  </r>
  <r>
    <d v="2025-09-23T03:47:09"/>
    <n v="444612586"/>
    <s v="GOLD#"/>
    <s v="buy"/>
    <s v="0.01"/>
    <n v="3749.27"/>
    <n v="3747.76"/>
    <n v="3750.76"/>
    <s v="2025.09.23 03:49:01"/>
    <n v="3747.5"/>
    <n v="0"/>
    <n v="0"/>
    <n v="-1.77"/>
    <s v="L"/>
    <d v="2025-09-23T00:00:00"/>
    <s v="03"/>
    <x v="11"/>
    <s v="Tue"/>
    <d v="2025-09-23T03:47:09"/>
    <x v="1408"/>
    <s v="2025-09-23"/>
    <x v="11"/>
    <s v="Tue"/>
    <n v="-0.17700000000000002"/>
    <n v="-0.35400000000000004"/>
    <n v="-0.53100000000000003"/>
  </r>
  <r>
    <d v="2025-09-23T03:47:10"/>
    <n v="444612588"/>
    <s v="GOLD#"/>
    <s v="buy"/>
    <s v="0.01"/>
    <n v="3749.37"/>
    <n v="3746.26"/>
    <n v="3750.76"/>
    <s v="2025.09.23 03:55:08"/>
    <n v="3746.26"/>
    <n v="0"/>
    <n v="0"/>
    <n v="-3.11"/>
    <s v="L"/>
    <d v="2025-09-23T00:00:00"/>
    <s v="03"/>
    <x v="20"/>
    <s v="Tue"/>
    <d v="2025-09-23T03:47:10"/>
    <x v="1409"/>
    <s v="2025-09-23"/>
    <x v="11"/>
    <s v="Tue"/>
    <n v="-0.311"/>
    <n v="-0.622"/>
    <n v="-0.93299999999999994"/>
  </r>
  <r>
    <d v="2025-09-23T03:47:10"/>
    <n v="444612589"/>
    <s v="GOLD#"/>
    <s v="buy"/>
    <s v="0.01"/>
    <n v="3749.31"/>
    <n v="3746.76"/>
    <n v="3752.26"/>
    <s v="2025.09.23 03:53:38"/>
    <n v="3746.69"/>
    <n v="0"/>
    <n v="0"/>
    <n v="-2.62"/>
    <s v="L"/>
    <d v="2025-09-23T00:00:00"/>
    <s v="03"/>
    <x v="2"/>
    <s v="Tue"/>
    <d v="2025-09-23T03:47:10"/>
    <x v="1409"/>
    <s v="2025-09-23"/>
    <x v="11"/>
    <s v="Tue"/>
    <n v="-0.26200000000000001"/>
    <n v="-0.52400000000000002"/>
    <n v="-0.78600000000000003"/>
  </r>
  <r>
    <d v="2025-09-23T03:47:10"/>
    <n v="444612590"/>
    <s v="GOLD#"/>
    <s v="buy"/>
    <s v="0.01"/>
    <n v="3749.31"/>
    <n v="3747.06"/>
    <n v="3750.76"/>
    <s v="2025.09.23 03:53:00"/>
    <n v="3747.05"/>
    <n v="0"/>
    <n v="0"/>
    <n v="-2.2599999999999998"/>
    <s v="L"/>
    <d v="2025-09-23T00:00:00"/>
    <s v="03"/>
    <x v="18"/>
    <s v="Tue"/>
    <d v="2025-09-23T03:47:10"/>
    <x v="1409"/>
    <s v="2025-09-23"/>
    <x v="11"/>
    <s v="Tue"/>
    <n v="-0.22599999999999998"/>
    <n v="-0.45199999999999996"/>
    <n v="-0.67799999999999994"/>
  </r>
  <r>
    <d v="2025-09-23T03:47:10"/>
    <n v="444612591"/>
    <s v="GOLD#"/>
    <s v="buy"/>
    <s v="0.01"/>
    <n v="3749.29"/>
    <n v="3746.26"/>
    <n v="3752.76"/>
    <s v="2025.09.23 03:55:08"/>
    <n v="3746.26"/>
    <n v="0"/>
    <n v="0"/>
    <n v="-3.03"/>
    <s v="L"/>
    <d v="2025-09-23T00:00:00"/>
    <s v="03"/>
    <x v="8"/>
    <s v="Tue"/>
    <d v="2025-09-23T03:47:10"/>
    <x v="1409"/>
    <s v="2025-09-23"/>
    <x v="11"/>
    <s v="Tue"/>
    <n v="-0.30299999999999999"/>
    <n v="-0.60599999999999998"/>
    <n v="-0.90899999999999992"/>
  </r>
  <r>
    <d v="2025-09-23T03:47:11"/>
    <n v="444612592"/>
    <s v="GOLD#"/>
    <s v="buy"/>
    <s v="0.01"/>
    <n v="3749.27"/>
    <n v="3746.26"/>
    <n v="3750.76"/>
    <s v="2025.09.23 03:55:08"/>
    <n v="3746.26"/>
    <n v="0"/>
    <n v="0"/>
    <n v="-3.01"/>
    <s v="L"/>
    <d v="2025-09-23T00:00:00"/>
    <s v="03"/>
    <x v="6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3"/>
    <s v="GOLD#"/>
    <s v="buy"/>
    <s v="0.01"/>
    <n v="3749.27"/>
    <n v="3746.26"/>
    <n v="3750.76"/>
    <s v="2025.09.23 03:55:08"/>
    <n v="3746.26"/>
    <n v="0"/>
    <n v="0"/>
    <n v="-3.01"/>
    <s v="L"/>
    <d v="2025-09-23T00:00:00"/>
    <s v="03"/>
    <x v="10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4"/>
    <s v="GOLD#"/>
    <s v="buy"/>
    <s v="0.01"/>
    <n v="3749.27"/>
    <n v="3746.26"/>
    <n v="3752.76"/>
    <s v="2025.09.23 03:55:08"/>
    <n v="3746.26"/>
    <n v="0"/>
    <n v="0"/>
    <n v="-3.01"/>
    <s v="L"/>
    <d v="2025-09-23T00:00:00"/>
    <s v="03"/>
    <x v="1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5"/>
    <s v="GOLD#"/>
    <s v="buy"/>
    <s v="0.01"/>
    <n v="3749.33"/>
    <n v="3746.26"/>
    <n v="3752.26"/>
    <s v="2025.09.23 03:55:08"/>
    <n v="3746.26"/>
    <n v="0"/>
    <n v="0"/>
    <n v="-3.07"/>
    <s v="L"/>
    <d v="2025-09-23T00:00:00"/>
    <s v="03"/>
    <x v="0"/>
    <s v="Tue"/>
    <d v="2025-09-23T03:47:11"/>
    <x v="1410"/>
    <s v="2025-09-23"/>
    <x v="11"/>
    <s v="Tue"/>
    <n v="-0.307"/>
    <n v="-0.61399999999999999"/>
    <n v="-0.92099999999999993"/>
  </r>
  <r>
    <d v="2025-09-23T03:48:09"/>
    <n v="444612718"/>
    <s v="GOLD#"/>
    <s v="buy"/>
    <s v="0.01"/>
    <n v="3749.7"/>
    <n v="3746.7"/>
    <m/>
    <s v="2025.09.23 03:53:38"/>
    <n v="3746.69"/>
    <n v="0"/>
    <n v="0"/>
    <n v="-3.01"/>
    <s v="L"/>
    <d v="2025-09-23T00:00:00"/>
    <s v="03"/>
    <x v="14"/>
    <s v="Tue"/>
    <d v="2025-09-23T03:48:09"/>
    <x v="1411"/>
    <s v="2025-09-23"/>
    <x v="11"/>
    <s v="Tue"/>
    <n v="-0.30099999999999999"/>
    <n v="-0.60199999999999998"/>
    <n v="-0.90299999999999991"/>
  </r>
  <r>
    <d v="2025-09-23T03:48:09"/>
    <n v="444612719"/>
    <s v="GOLD#"/>
    <s v="buy"/>
    <s v="0.01"/>
    <n v="3749.72"/>
    <n v="3746.7"/>
    <m/>
    <s v="2025.09.23 03:53:38"/>
    <n v="3746.69"/>
    <n v="0"/>
    <n v="0"/>
    <n v="-3.03"/>
    <s v="L"/>
    <d v="2025-09-23T00:00:00"/>
    <s v="03"/>
    <x v="16"/>
    <s v="Tue"/>
    <d v="2025-09-23T03:48:09"/>
    <x v="1411"/>
    <s v="2025-09-23"/>
    <x v="11"/>
    <s v="Tue"/>
    <n v="-0.30299999999999999"/>
    <n v="-0.60599999999999998"/>
    <n v="-0.90899999999999992"/>
  </r>
  <r>
    <d v="2025-09-23T03:49:59"/>
    <n v="444613221"/>
    <s v="GOLD#"/>
    <s v="buy"/>
    <s v="0.01"/>
    <n v="3748.51"/>
    <n v="3745.69"/>
    <n v="3754.69"/>
    <s v="2025.09.23 04:02:01"/>
    <n v="3745.69"/>
    <n v="0"/>
    <n v="0"/>
    <n v="-2.82"/>
    <s v="L"/>
    <d v="2025-09-23T00:00:00"/>
    <s v="03"/>
    <x v="24"/>
    <s v="Tue"/>
    <d v="2025-09-23T03:49:59"/>
    <x v="1412"/>
    <s v="2025-09-23"/>
    <x v="11"/>
    <s v="Tue"/>
    <n v="-0.28199999999999997"/>
    <n v="-0.56399999999999995"/>
    <n v="-0.84599999999999997"/>
  </r>
  <r>
    <d v="2025-09-23T03:49:59"/>
    <n v="444613223"/>
    <s v="GOLD#"/>
    <s v="buy"/>
    <s v="0.01"/>
    <n v="3748.52"/>
    <n v="3754.63"/>
    <m/>
    <s v="2025.09.23 04:21:44"/>
    <n v="3754.62"/>
    <n v="0"/>
    <n v="0"/>
    <n v="6.1"/>
    <s v="W"/>
    <d v="2025-09-23T00:00:00"/>
    <s v="03"/>
    <x v="23"/>
    <s v="Tue"/>
    <d v="2025-09-23T03:49:59"/>
    <x v="1412"/>
    <s v="2025-09-23"/>
    <x v="11"/>
    <s v="Tue"/>
    <n v="0.61"/>
    <n v="1.22"/>
    <n v="1.8299999999999998"/>
  </r>
  <r>
    <d v="2025-09-23T03:49:59"/>
    <n v="444613225"/>
    <s v="GOLD#"/>
    <s v="buy"/>
    <s v="0.01"/>
    <n v="3748.52"/>
    <n v="3749.63"/>
    <n v="3754.52"/>
    <s v="2025.09.23 04:07:46"/>
    <n v="3754.54"/>
    <n v="0"/>
    <n v="0"/>
    <n v="6.02"/>
    <s v="W"/>
    <d v="2025-09-23T00:00:00"/>
    <s v="03"/>
    <x v="5"/>
    <s v="Tue"/>
    <d v="2025-09-23T03:49:59"/>
    <x v="1412"/>
    <s v="2025-09-23"/>
    <x v="11"/>
    <s v="Tue"/>
    <n v="0.60199999999999998"/>
    <n v="1.204"/>
    <n v="1.8059999999999998"/>
  </r>
  <r>
    <d v="2025-09-23T03:50:00"/>
    <n v="444613226"/>
    <s v="GOLD#"/>
    <s v="buy"/>
    <s v="0.01"/>
    <n v="3748.53"/>
    <n v="3754.63"/>
    <m/>
    <s v="2025.09.23 04:21:44"/>
    <n v="3754.62"/>
    <n v="0"/>
    <n v="0"/>
    <n v="6.09"/>
    <s v="W"/>
    <d v="2025-09-23T00:00:00"/>
    <s v="03"/>
    <x v="4"/>
    <s v="Tue"/>
    <d v="2025-09-23T03:50:00"/>
    <x v="1413"/>
    <s v="2025-09-23"/>
    <x v="11"/>
    <s v="Tue"/>
    <n v="0.60899999999999999"/>
    <n v="1.218"/>
    <n v="1.827"/>
  </r>
  <r>
    <d v="2025-09-23T03:54:09"/>
    <n v="444613598"/>
    <s v="GOLD#"/>
    <s v="sell"/>
    <s v="0.01"/>
    <n v="3746.87"/>
    <n v="3749.93"/>
    <m/>
    <s v="2025.09.23 04:03:19"/>
    <n v="3749.99"/>
    <n v="0"/>
    <n v="0"/>
    <n v="-3.12"/>
    <s v="L"/>
    <d v="2025-09-23T00:00:00"/>
    <s v="03"/>
    <x v="14"/>
    <s v="Tue"/>
    <d v="2025-09-23T03:54:09"/>
    <x v="1414"/>
    <s v="2025-09-23"/>
    <x v="11"/>
    <s v="Tue"/>
    <n v="-0.31200000000000006"/>
    <n v="-0.62400000000000011"/>
    <n v="-0.93599999999999994"/>
  </r>
  <r>
    <d v="2025-09-23T03:55:09"/>
    <n v="444613750"/>
    <s v="GOLD#"/>
    <s v="sell"/>
    <s v="0.01"/>
    <n v="3746.85"/>
    <n v="3749.85"/>
    <m/>
    <s v="2025.09.23 04:03:19"/>
    <n v="3749.99"/>
    <n v="0"/>
    <n v="0"/>
    <n v="-3.14"/>
    <s v="L"/>
    <d v="2025-09-23T00:00:00"/>
    <s v="03"/>
    <x v="16"/>
    <s v="Tue"/>
    <d v="2025-09-23T03:55:09"/>
    <x v="1415"/>
    <s v="2025-09-23"/>
    <x v="11"/>
    <s v="Tue"/>
    <n v="-0.31400000000000006"/>
    <n v="-0.62800000000000011"/>
    <n v="-0.94199999999999995"/>
  </r>
  <r>
    <d v="2025-09-23T03:56:09"/>
    <n v="444613828"/>
    <s v="GOLD#"/>
    <s v="sell"/>
    <s v="0.01"/>
    <n v="3747.28"/>
    <n v="3747.06"/>
    <n v="3745.78"/>
    <s v="2025.09.23 04:02:31"/>
    <n v="3747.38"/>
    <n v="0"/>
    <n v="0"/>
    <n v="-0.1"/>
    <s v="L"/>
    <d v="2025-09-23T00:00:00"/>
    <s v="03"/>
    <x v="20"/>
    <s v="Tue"/>
    <d v="2025-09-23T03:56:09"/>
    <x v="1416"/>
    <s v="2025-09-23"/>
    <x v="11"/>
    <s v="Tue"/>
    <n v="-1.0000000000000002E-2"/>
    <n v="-2.0000000000000004E-2"/>
    <n v="-0.03"/>
  </r>
  <r>
    <d v="2025-09-23T03:56:09"/>
    <n v="444613829"/>
    <s v="GOLD#"/>
    <s v="sell"/>
    <s v="0.01"/>
    <n v="3747.28"/>
    <n v="3747.08"/>
    <n v="3743.78"/>
    <s v="2025.09.23 04:02:31"/>
    <n v="3747.38"/>
    <n v="0"/>
    <n v="0"/>
    <n v="-0.1"/>
    <s v="L"/>
    <d v="2025-09-23T00:00:00"/>
    <s v="03"/>
    <x v="1"/>
    <s v="Tue"/>
    <d v="2025-09-23T03:56:09"/>
    <x v="1416"/>
    <s v="2025-09-23"/>
    <x v="11"/>
    <s v="Tue"/>
    <n v="-1.0000000000000002E-2"/>
    <n v="-2.0000000000000004E-2"/>
    <n v="-0.03"/>
  </r>
  <r>
    <d v="2025-09-23T03:56:09"/>
    <n v="444613831"/>
    <s v="GOLD#"/>
    <s v="sell"/>
    <s v="0.01"/>
    <n v="3747.28"/>
    <n v="3747.06"/>
    <n v="3745.78"/>
    <s v="2025.09.23 04:02:31"/>
    <n v="3747.38"/>
    <n v="0"/>
    <n v="0"/>
    <n v="-0.1"/>
    <s v="L"/>
    <d v="2025-09-23T00:00:00"/>
    <s v="03"/>
    <x v="6"/>
    <s v="Tue"/>
    <d v="2025-09-23T03:56:09"/>
    <x v="1416"/>
    <s v="2025-09-23"/>
    <x v="11"/>
    <s v="Tue"/>
    <n v="-1.0000000000000002E-2"/>
    <n v="-2.0000000000000004E-2"/>
    <n v="-0.03"/>
  </r>
  <r>
    <d v="2025-09-23T03:56:10"/>
    <n v="444613833"/>
    <s v="GOLD#"/>
    <s v="sell"/>
    <s v="0.01"/>
    <n v="3747.28"/>
    <n v="3750.28"/>
    <n v="3745.08"/>
    <s v="2025.09.23 04:04:31"/>
    <n v="3750.3"/>
    <n v="0"/>
    <n v="0"/>
    <n v="-3.02"/>
    <s v="L"/>
    <d v="2025-09-23T00:00:00"/>
    <s v="03"/>
    <x v="17"/>
    <s v="Tue"/>
    <d v="2025-09-23T03:56:10"/>
    <x v="1417"/>
    <s v="2025-09-23"/>
    <x v="11"/>
    <s v="Tue"/>
    <n v="-0.30200000000000005"/>
    <n v="-0.60400000000000009"/>
    <n v="-0.90599999999999992"/>
  </r>
  <r>
    <d v="2025-09-23T03:56:10"/>
    <n v="444613834"/>
    <s v="GOLD#"/>
    <s v="sell"/>
    <s v="0.01"/>
    <n v="3747.28"/>
    <n v="3747.08"/>
    <n v="3744.28"/>
    <s v="2025.09.23 04:02:31"/>
    <n v="3747.38"/>
    <n v="0"/>
    <n v="0"/>
    <n v="-0.1"/>
    <s v="L"/>
    <d v="2025-09-23T00:00:00"/>
    <s v="03"/>
    <x v="0"/>
    <s v="Tue"/>
    <d v="2025-09-23T03:56:10"/>
    <x v="1417"/>
    <s v="2025-09-23"/>
    <x v="11"/>
    <s v="Tue"/>
    <n v="-1.0000000000000002E-2"/>
    <n v="-2.0000000000000004E-2"/>
    <n v="-0.03"/>
  </r>
  <r>
    <d v="2025-09-23T03:56:10"/>
    <n v="444613835"/>
    <s v="GOLD#"/>
    <s v="sell"/>
    <s v="0.01"/>
    <n v="3747.31"/>
    <n v="3747.08"/>
    <n v="3744.28"/>
    <s v="2025.09.23 04:02:31"/>
    <n v="3747.38"/>
    <n v="0"/>
    <n v="0"/>
    <n v="-7.0000000000000007E-2"/>
    <s v="L"/>
    <d v="2025-09-23T00:00:00"/>
    <s v="03"/>
    <x v="2"/>
    <s v="Tue"/>
    <d v="2025-09-23T03:56:10"/>
    <x v="1417"/>
    <s v="2025-09-23"/>
    <x v="11"/>
    <s v="Tue"/>
    <n v="-7.000000000000001E-3"/>
    <n v="-1.4000000000000002E-2"/>
    <n v="-2.1000000000000001E-2"/>
  </r>
  <r>
    <d v="2025-09-23T03:56:10"/>
    <n v="444613836"/>
    <s v="GOLD#"/>
    <s v="sell"/>
    <s v="0.01"/>
    <n v="3747.31"/>
    <n v="3749.48"/>
    <n v="3745.78"/>
    <s v="2025.09.23 04:03:12"/>
    <n v="3749.49"/>
    <n v="0"/>
    <n v="0"/>
    <n v="-2.1800000000000002"/>
    <s v="L"/>
    <d v="2025-09-23T00:00:00"/>
    <s v="03"/>
    <x v="18"/>
    <s v="Tue"/>
    <d v="2025-09-23T03:56:10"/>
    <x v="1417"/>
    <s v="2025-09-23"/>
    <x v="11"/>
    <s v="Tue"/>
    <n v="-0.21800000000000003"/>
    <n v="-0.43600000000000005"/>
    <n v="-0.65400000000000003"/>
  </r>
  <r>
    <d v="2025-09-23T04:03:59"/>
    <n v="444614773"/>
    <s v="GOLD#"/>
    <s v="buy"/>
    <s v="0.01"/>
    <n v="3749.61"/>
    <n v="3748.15"/>
    <n v="3754.08"/>
    <s v="2025.09.23 04:07:45"/>
    <n v="3754.08"/>
    <n v="0"/>
    <n v="0"/>
    <n v="4.47"/>
    <s v="W"/>
    <d v="2025-09-23T00:00:00"/>
    <s v="04"/>
    <x v="21"/>
    <s v="Tue"/>
    <d v="2025-09-23T04:03:59"/>
    <x v="1418"/>
    <s v="2025-09-23"/>
    <x v="12"/>
    <s v="Tue"/>
    <n v="0.44700000000000001"/>
    <n v="0.89400000000000002"/>
    <n v="1.341"/>
  </r>
  <r>
    <d v="2025-09-23T04:04:00"/>
    <n v="444614776"/>
    <s v="GOLD#"/>
    <s v="buy"/>
    <s v="0.01"/>
    <n v="3749.62"/>
    <n v="3748.15"/>
    <n v="3754.11"/>
    <s v="2025.09.23 04:07:46"/>
    <n v="3754.23"/>
    <n v="0"/>
    <n v="0"/>
    <n v="4.6100000000000003"/>
    <s v="W"/>
    <d v="2025-09-23T00:00:00"/>
    <s v="04"/>
    <x v="3"/>
    <s v="Tue"/>
    <d v="2025-09-23T04:04:00"/>
    <x v="1419"/>
    <s v="2025-09-23"/>
    <x v="12"/>
    <s v="Tue"/>
    <n v="0.46100000000000008"/>
    <n v="0.92200000000000015"/>
    <n v="1.383"/>
  </r>
  <r>
    <d v="2025-09-23T04:06:19"/>
    <n v="444615900"/>
    <s v="GOLD#"/>
    <s v="buy"/>
    <s v="0.01"/>
    <n v="3750.79"/>
    <n v="3753.22"/>
    <m/>
    <s v="2025.09.23 04:08:17"/>
    <n v="3753.07"/>
    <n v="0"/>
    <n v="0"/>
    <n v="2.2799999999999998"/>
    <s v="W"/>
    <d v="2025-09-23T00:00:00"/>
    <s v="04"/>
    <x v="16"/>
    <s v="Tue"/>
    <d v="2025-09-23T04:06:19"/>
    <x v="1420"/>
    <s v="2025-09-23"/>
    <x v="12"/>
    <s v="Tue"/>
    <n v="0.22799999999999998"/>
    <n v="0.45599999999999996"/>
    <n v="0.68399999999999994"/>
  </r>
  <r>
    <d v="2025-09-23T04:06:19"/>
    <n v="444615902"/>
    <s v="GOLD#"/>
    <s v="buy"/>
    <s v="0.01"/>
    <n v="3750.81"/>
    <n v="3753"/>
    <m/>
    <s v="2025.09.23 04:08:18"/>
    <n v="3752.96"/>
    <n v="0"/>
    <n v="0"/>
    <n v="2.15"/>
    <s v="W"/>
    <d v="2025-09-23T00:00:00"/>
    <s v="04"/>
    <x v="15"/>
    <s v="Tue"/>
    <d v="2025-09-23T04:06:19"/>
    <x v="1420"/>
    <s v="2025-09-23"/>
    <x v="12"/>
    <s v="Tue"/>
    <n v="0.215"/>
    <n v="0.43"/>
    <n v="0.64499999999999991"/>
  </r>
  <r>
    <d v="2025-09-23T04:06:19"/>
    <n v="444615903"/>
    <s v="GOLD#"/>
    <s v="buy"/>
    <s v="0.01"/>
    <n v="3750.79"/>
    <n v="3753.2"/>
    <m/>
    <s v="2025.09.23 04:08:17"/>
    <n v="3753.07"/>
    <n v="0"/>
    <n v="0"/>
    <n v="2.2799999999999998"/>
    <s v="W"/>
    <d v="2025-09-23T00:00:00"/>
    <s v="04"/>
    <x v="14"/>
    <s v="Tue"/>
    <d v="2025-09-23T04:06:19"/>
    <x v="1420"/>
    <s v="2025-09-23"/>
    <x v="12"/>
    <s v="Tue"/>
    <n v="0.22799999999999998"/>
    <n v="0.45599999999999996"/>
    <n v="0.68399999999999994"/>
  </r>
  <r>
    <d v="2025-09-23T04:08:19"/>
    <n v="444617338"/>
    <s v="GOLD#"/>
    <s v="buy"/>
    <s v="0.01"/>
    <n v="3753.44"/>
    <n v="3753.67"/>
    <m/>
    <s v="2025.09.23 04:13:12"/>
    <n v="3753.45"/>
    <n v="0"/>
    <n v="0"/>
    <n v="0.01"/>
    <s v="W"/>
    <d v="2025-09-23T00:00:00"/>
    <s v="04"/>
    <x v="16"/>
    <s v="Tue"/>
    <d v="2025-09-23T04:08:19"/>
    <x v="1421"/>
    <s v="2025-09-23"/>
    <x v="12"/>
    <s v="Tue"/>
    <n v="1E-3"/>
    <n v="2E-3"/>
    <n v="3.0000000000000001E-3"/>
  </r>
  <r>
    <d v="2025-09-23T04:08:19"/>
    <n v="444617339"/>
    <s v="GOLD#"/>
    <s v="buy"/>
    <s v="0.01"/>
    <n v="3753.42"/>
    <n v="3756.54"/>
    <m/>
    <s v="2025.09.23 04:17:59"/>
    <n v="3756.52"/>
    <n v="0"/>
    <n v="0"/>
    <n v="3.1"/>
    <s v="W"/>
    <d v="2025-09-23T00:00:00"/>
    <s v="04"/>
    <x v="15"/>
    <s v="Tue"/>
    <d v="2025-09-23T04:08:19"/>
    <x v="1421"/>
    <s v="2025-09-23"/>
    <x v="12"/>
    <s v="Tue"/>
    <n v="0.31000000000000005"/>
    <n v="0.62000000000000011"/>
    <n v="0.92999999999999994"/>
  </r>
  <r>
    <d v="2025-09-23T04:08:19"/>
    <n v="444617340"/>
    <s v="GOLD#"/>
    <s v="buy"/>
    <s v="0.01"/>
    <n v="3753.42"/>
    <n v="3753.67"/>
    <m/>
    <s v="2025.09.23 04:13:12"/>
    <n v="3753.45"/>
    <n v="0"/>
    <n v="0"/>
    <n v="0.03"/>
    <s v="W"/>
    <d v="2025-09-23T00:00:00"/>
    <s v="04"/>
    <x v="14"/>
    <s v="Tue"/>
    <d v="2025-09-23T04:08:19"/>
    <x v="1421"/>
    <s v="2025-09-23"/>
    <x v="12"/>
    <s v="Tue"/>
    <n v="3.0000000000000001E-3"/>
    <n v="6.0000000000000001E-3"/>
    <n v="8.9999999999999993E-3"/>
  </r>
  <r>
    <d v="2025-09-23T04:09:39"/>
    <n v="444617656"/>
    <s v="GOLD#"/>
    <s v="buy"/>
    <s v="0.01"/>
    <n v="3751.69"/>
    <n v="3748.69"/>
    <n v="3753.19"/>
    <s v="2025.09.23 04:10:03"/>
    <n v="3753.51"/>
    <n v="0"/>
    <n v="0"/>
    <n v="1.82"/>
    <s v="W"/>
    <d v="2025-09-23T00:00:00"/>
    <s v="04"/>
    <x v="20"/>
    <s v="Tue"/>
    <d v="2025-09-23T04:09:39"/>
    <x v="1422"/>
    <s v="2025-09-23"/>
    <x v="12"/>
    <s v="Tue"/>
    <n v="0.18200000000000002"/>
    <n v="0.36400000000000005"/>
    <n v="0.54600000000000004"/>
  </r>
  <r>
    <d v="2025-09-23T04:09:39"/>
    <n v="444617659"/>
    <s v="GOLD#"/>
    <s v="buy"/>
    <s v="0.01"/>
    <n v="3751.71"/>
    <n v="3752.35"/>
    <n v="3754.69"/>
    <s v="2025.09.23 04:11:35"/>
    <n v="3754.69"/>
    <n v="0"/>
    <n v="0"/>
    <n v="2.98"/>
    <s v="W"/>
    <d v="2025-09-23T00:00:00"/>
    <s v="04"/>
    <x v="2"/>
    <s v="Tue"/>
    <d v="2025-09-23T04:09:39"/>
    <x v="1422"/>
    <s v="2025-09-23"/>
    <x v="12"/>
    <s v="Tue"/>
    <n v="0.29799999999999999"/>
    <n v="0.59599999999999997"/>
    <n v="0.89400000000000002"/>
  </r>
  <r>
    <d v="2025-09-23T04:09:39"/>
    <n v="444617660"/>
    <s v="GOLD#"/>
    <s v="buy"/>
    <s v="0.01"/>
    <n v="3751.71"/>
    <n v="3752.23"/>
    <n v="3753.91"/>
    <s v="2025.09.23 04:11:06"/>
    <n v="3753.95"/>
    <n v="0"/>
    <n v="0"/>
    <n v="2.2400000000000002"/>
    <s v="W"/>
    <d v="2025-09-23T00:00:00"/>
    <s v="04"/>
    <x v="17"/>
    <s v="Tue"/>
    <d v="2025-09-23T04:09:39"/>
    <x v="1422"/>
    <s v="2025-09-23"/>
    <x v="12"/>
    <s v="Tue"/>
    <n v="0.22400000000000003"/>
    <n v="0.44800000000000006"/>
    <n v="0.67200000000000004"/>
  </r>
  <r>
    <d v="2025-09-23T04:09:40"/>
    <n v="444617661"/>
    <s v="GOLD#"/>
    <s v="buy"/>
    <s v="0.01"/>
    <n v="3751.71"/>
    <n v="3753.66"/>
    <n v="3755.21"/>
    <s v="2025.09.23 04:15:36"/>
    <n v="3755.25"/>
    <n v="0"/>
    <n v="0"/>
    <n v="3.54"/>
    <s v="W"/>
    <d v="2025-09-23T00:00:00"/>
    <s v="04"/>
    <x v="1"/>
    <s v="Tue"/>
    <d v="2025-09-23T04:09:40"/>
    <x v="1423"/>
    <s v="2025-09-23"/>
    <x v="12"/>
    <s v="Tue"/>
    <n v="0.35400000000000004"/>
    <n v="0.70800000000000007"/>
    <n v="1.0620000000000001"/>
  </r>
  <r>
    <d v="2025-09-23T04:09:40"/>
    <n v="444617663"/>
    <s v="GOLD#"/>
    <s v="buy"/>
    <s v="0.01"/>
    <n v="3751.72"/>
    <n v="3751.66"/>
    <n v="3753.21"/>
    <s v="2025.09.23 04:10:03"/>
    <n v="3753.51"/>
    <n v="0"/>
    <n v="0"/>
    <n v="1.79"/>
    <s v="W"/>
    <d v="2025-09-23T00:00:00"/>
    <s v="04"/>
    <x v="11"/>
    <s v="Tue"/>
    <d v="2025-09-23T04:09:40"/>
    <x v="1423"/>
    <s v="2025-09-23"/>
    <x v="12"/>
    <s v="Tue"/>
    <n v="0.17900000000000002"/>
    <n v="0.35800000000000004"/>
    <n v="0.53700000000000003"/>
  </r>
  <r>
    <d v="2025-09-23T04:09:40"/>
    <n v="444617664"/>
    <s v="GOLD#"/>
    <s v="buy"/>
    <s v="0.01"/>
    <n v="3751.73"/>
    <n v="3752.32"/>
    <n v="3754.71"/>
    <s v="2025.09.23 04:11:36"/>
    <n v="3754.71"/>
    <n v="0"/>
    <n v="0"/>
    <n v="2.98"/>
    <s v="W"/>
    <d v="2025-09-23T00:00:00"/>
    <s v="04"/>
    <x v="19"/>
    <s v="Tue"/>
    <d v="2025-09-23T04:09:40"/>
    <x v="1423"/>
    <s v="2025-09-23"/>
    <x v="12"/>
    <s v="Tue"/>
    <n v="0.29799999999999999"/>
    <n v="0.59599999999999997"/>
    <n v="0.89400000000000002"/>
  </r>
  <r>
    <d v="2025-09-23T04:09:40"/>
    <n v="444617665"/>
    <s v="GOLD#"/>
    <s v="buy"/>
    <s v="0.01"/>
    <n v="3751.75"/>
    <n v="3751.66"/>
    <n v="3753.21"/>
    <s v="2025.09.23 04:10:03"/>
    <n v="3753.51"/>
    <n v="0"/>
    <n v="0"/>
    <n v="1.76"/>
    <s v="W"/>
    <d v="2025-09-23T00:00:00"/>
    <s v="04"/>
    <x v="6"/>
    <s v="Tue"/>
    <d v="2025-09-23T04:09:40"/>
    <x v="1423"/>
    <s v="2025-09-23"/>
    <x v="12"/>
    <s v="Tue"/>
    <n v="0.17600000000000002"/>
    <n v="0.35200000000000004"/>
    <n v="0.52800000000000002"/>
  </r>
  <r>
    <d v="2025-09-23T04:09:41"/>
    <n v="444617666"/>
    <s v="GOLD#"/>
    <s v="buy"/>
    <s v="0.01"/>
    <n v="3751.75"/>
    <n v="3749.51"/>
    <n v="3753.21"/>
    <s v="2025.09.23 04:10:03"/>
    <n v="3753.51"/>
    <n v="0"/>
    <n v="0"/>
    <n v="1.76"/>
    <s v="W"/>
    <d v="2025-09-23T00:00:00"/>
    <s v="04"/>
    <x v="18"/>
    <s v="Tue"/>
    <d v="2025-09-23T04:09:41"/>
    <x v="1424"/>
    <s v="2025-09-23"/>
    <x v="12"/>
    <s v="Tue"/>
    <n v="0.17600000000000002"/>
    <n v="0.35200000000000004"/>
    <n v="0.52800000000000002"/>
  </r>
  <r>
    <d v="2025-09-23T04:09:41"/>
    <n v="444617667"/>
    <s v="GOLD#"/>
    <s v="buy"/>
    <s v="0.01"/>
    <n v="3751.78"/>
    <n v="3753.66"/>
    <n v="3755.21"/>
    <s v="2025.09.23 04:15:36"/>
    <n v="3755.25"/>
    <n v="0"/>
    <n v="0"/>
    <n v="3.47"/>
    <s v="W"/>
    <d v="2025-09-23T00:00:00"/>
    <s v="04"/>
    <x v="12"/>
    <s v="Tue"/>
    <d v="2025-09-23T04:09:41"/>
    <x v="1424"/>
    <s v="2025-09-23"/>
    <x v="12"/>
    <s v="Tue"/>
    <n v="0.34700000000000003"/>
    <n v="0.69400000000000006"/>
    <n v="1.0409999999999999"/>
  </r>
  <r>
    <d v="2025-09-23T04:09:41"/>
    <n v="444617669"/>
    <s v="GOLD#"/>
    <s v="buy"/>
    <s v="0.01"/>
    <n v="3751.76"/>
    <n v="3751.66"/>
    <n v="3753.21"/>
    <s v="2025.09.23 04:10:03"/>
    <n v="3753.51"/>
    <n v="0"/>
    <n v="0"/>
    <n v="1.75"/>
    <s v="W"/>
    <d v="2025-09-23T00:00:00"/>
    <s v="04"/>
    <x v="10"/>
    <s v="Tue"/>
    <d v="2025-09-23T04:09:41"/>
    <x v="1424"/>
    <s v="2025-09-23"/>
    <x v="12"/>
    <s v="Tue"/>
    <n v="0.17500000000000002"/>
    <n v="0.35000000000000003"/>
    <n v="0.52500000000000002"/>
  </r>
  <r>
    <d v="2025-09-23T04:09:41"/>
    <n v="444617670"/>
    <s v="GOLD#"/>
    <s v="buy"/>
    <s v="0.01"/>
    <n v="3751.76"/>
    <n v="3752.35"/>
    <n v="3754.71"/>
    <s v="2025.09.23 04:11:36"/>
    <n v="3754.71"/>
    <n v="0"/>
    <n v="0"/>
    <n v="2.95"/>
    <s v="W"/>
    <d v="2025-09-23T00:00:00"/>
    <s v="04"/>
    <x v="0"/>
    <s v="Tue"/>
    <d v="2025-09-23T04:09:41"/>
    <x v="1424"/>
    <s v="2025-09-23"/>
    <x v="12"/>
    <s v="Tue"/>
    <n v="0.29500000000000004"/>
    <n v="0.59000000000000008"/>
    <n v="0.88500000000000001"/>
  </r>
  <r>
    <d v="2025-09-23T04:13:19"/>
    <n v="444618379"/>
    <s v="GOLD#"/>
    <s v="buy"/>
    <s v="0.01"/>
    <n v="3754.23"/>
    <n v="3756.57"/>
    <m/>
    <s v="2025.09.23 04:17:59"/>
    <n v="3756.52"/>
    <n v="0"/>
    <n v="0"/>
    <n v="2.29"/>
    <s v="W"/>
    <d v="2025-09-23T00:00:00"/>
    <s v="04"/>
    <x v="16"/>
    <s v="Tue"/>
    <d v="2025-09-23T04:13:19"/>
    <x v="1425"/>
    <s v="2025-09-23"/>
    <x v="12"/>
    <s v="Tue"/>
    <n v="0.22900000000000001"/>
    <n v="0.45800000000000002"/>
    <n v="0.68699999999999994"/>
  </r>
  <r>
    <d v="2025-09-23T04:13:19"/>
    <n v="444618381"/>
    <s v="GOLD#"/>
    <s v="buy"/>
    <s v="0.01"/>
    <n v="3754.23"/>
    <n v="3756.57"/>
    <m/>
    <s v="2025.09.23 04:17:59"/>
    <n v="3756.52"/>
    <n v="0"/>
    <n v="0"/>
    <n v="2.29"/>
    <s v="W"/>
    <d v="2025-09-23T00:00:00"/>
    <s v="04"/>
    <x v="14"/>
    <s v="Tue"/>
    <d v="2025-09-23T04:13:19"/>
    <x v="1425"/>
    <s v="2025-09-23"/>
    <x v="12"/>
    <s v="Tue"/>
    <n v="0.22900000000000001"/>
    <n v="0.45800000000000002"/>
    <n v="0.68699999999999994"/>
  </r>
  <r>
    <d v="2025-09-23T04:18:19"/>
    <n v="444620500"/>
    <s v="GOLD#"/>
    <s v="buy"/>
    <s v="0.01"/>
    <n v="3755.75"/>
    <n v="3752.73"/>
    <n v="3757.23"/>
    <s v="2025.09.23 04:19:02"/>
    <n v="3757.27"/>
    <n v="0"/>
    <n v="0"/>
    <n v="1.52"/>
    <s v="W"/>
    <d v="2025-09-23T00:00:00"/>
    <s v="04"/>
    <x v="20"/>
    <s v="Tue"/>
    <d v="2025-09-23T04:18:19"/>
    <x v="1426"/>
    <s v="2025-09-23"/>
    <x v="12"/>
    <s v="Tue"/>
    <n v="0.15200000000000002"/>
    <n v="0.30400000000000005"/>
    <n v="0.45599999999999996"/>
  </r>
  <r>
    <d v="2025-09-23T04:18:19"/>
    <n v="444620502"/>
    <s v="GOLD#"/>
    <s v="buy"/>
    <s v="0.01"/>
    <n v="3755.72"/>
    <n v="3753.55"/>
    <n v="3758.75"/>
    <s v="2025.09.23 04:22:34"/>
    <n v="3753.52"/>
    <n v="0"/>
    <n v="0"/>
    <n v="-2.2000000000000002"/>
    <s v="L"/>
    <d v="2025-09-23T00:00:00"/>
    <s v="04"/>
    <x v="19"/>
    <s v="Tue"/>
    <d v="2025-09-23T04:18:19"/>
    <x v="1426"/>
    <s v="2025-09-23"/>
    <x v="12"/>
    <s v="Tue"/>
    <n v="-0.22000000000000003"/>
    <n v="-0.44000000000000006"/>
    <n v="-0.66"/>
  </r>
  <r>
    <d v="2025-09-23T04:18:19"/>
    <n v="444620504"/>
    <s v="GOLD#"/>
    <s v="buy"/>
    <s v="0.01"/>
    <n v="3755.71"/>
    <n v="3755.68"/>
    <n v="3757.25"/>
    <s v="2025.09.23 04:19:02"/>
    <n v="3757.27"/>
    <n v="0"/>
    <n v="0"/>
    <n v="1.56"/>
    <s v="W"/>
    <d v="2025-09-23T00:00:00"/>
    <s v="04"/>
    <x v="11"/>
    <s v="Tue"/>
    <d v="2025-09-23T04:18:19"/>
    <x v="1426"/>
    <s v="2025-09-23"/>
    <x v="12"/>
    <s v="Tue"/>
    <n v="0.15600000000000003"/>
    <n v="0.31200000000000006"/>
    <n v="0.46799999999999997"/>
  </r>
  <r>
    <d v="2025-09-23T04:18:20"/>
    <n v="444620505"/>
    <s v="GOLD#"/>
    <s v="buy"/>
    <s v="0.01"/>
    <n v="3755.66"/>
    <n v="3755.69"/>
    <n v="3759.25"/>
    <s v="2025.09.23 04:20:04"/>
    <n v="3755.65"/>
    <n v="0"/>
    <n v="0"/>
    <n v="-0.01"/>
    <s v="L"/>
    <d v="2025-09-23T00:00:00"/>
    <s v="04"/>
    <x v="1"/>
    <s v="Tue"/>
    <d v="2025-09-23T04:18:20"/>
    <x v="1427"/>
    <s v="2025-09-23"/>
    <x v="12"/>
    <s v="Tue"/>
    <n v="-1E-3"/>
    <n v="-2E-3"/>
    <n v="-3.0000000000000001E-3"/>
  </r>
  <r>
    <d v="2025-09-23T04:18:20"/>
    <n v="444620508"/>
    <s v="GOLD#"/>
    <s v="buy"/>
    <s v="0.01"/>
    <n v="3755.56"/>
    <n v="3752.75"/>
    <n v="3757.95"/>
    <s v="2025.09.23 04:23:18"/>
    <n v="3752.72"/>
    <n v="0"/>
    <n v="0"/>
    <n v="-2.84"/>
    <s v="L"/>
    <d v="2025-09-23T00:00:00"/>
    <s v="04"/>
    <x v="17"/>
    <s v="Tue"/>
    <d v="2025-09-23T04:18:20"/>
    <x v="1427"/>
    <s v="2025-09-23"/>
    <x v="12"/>
    <s v="Tue"/>
    <n v="-0.28399999999999997"/>
    <n v="-0.56799999999999995"/>
    <n v="-0.85199999999999998"/>
  </r>
  <r>
    <d v="2025-09-23T04:18:20"/>
    <n v="444620511"/>
    <s v="GOLD#"/>
    <s v="buy"/>
    <s v="0.01"/>
    <n v="3755.56"/>
    <n v="3752.75"/>
    <n v="3759.25"/>
    <s v="2025.09.23 04:23:18"/>
    <n v="3752.72"/>
    <n v="0"/>
    <n v="0"/>
    <n v="-2.84"/>
    <s v="L"/>
    <d v="2025-09-23T00:00:00"/>
    <s v="04"/>
    <x v="12"/>
    <s v="Tue"/>
    <d v="2025-09-23T04:18:20"/>
    <x v="1427"/>
    <s v="2025-09-23"/>
    <x v="12"/>
    <s v="Tue"/>
    <n v="-0.28399999999999997"/>
    <n v="-0.56799999999999995"/>
    <n v="-0.85199999999999998"/>
  </r>
  <r>
    <d v="2025-09-23T04:18:20"/>
    <n v="444620512"/>
    <s v="GOLD#"/>
    <s v="buy"/>
    <s v="0.01"/>
    <n v="3755.57"/>
    <n v="3753.55"/>
    <n v="3757.25"/>
    <s v="2025.09.23 04:19:02"/>
    <n v="3757.27"/>
    <n v="0"/>
    <n v="0"/>
    <n v="1.7"/>
    <s v="W"/>
    <d v="2025-09-23T00:00:00"/>
    <s v="04"/>
    <x v="18"/>
    <s v="Tue"/>
    <d v="2025-09-23T04:18:20"/>
    <x v="1427"/>
    <s v="2025-09-23"/>
    <x v="12"/>
    <s v="Tue"/>
    <n v="0.17"/>
    <n v="0.34"/>
    <n v="0.51"/>
  </r>
  <r>
    <d v="2025-09-23T04:18:21"/>
    <n v="444620515"/>
    <s v="GOLD#"/>
    <s v="buy"/>
    <s v="0.01"/>
    <n v="3755.57"/>
    <n v="3755.71"/>
    <n v="3757.25"/>
    <s v="2025.09.23 04:19:02"/>
    <n v="3757.27"/>
    <n v="0"/>
    <n v="0"/>
    <n v="1.7"/>
    <s v="W"/>
    <d v="2025-09-23T00:00:00"/>
    <s v="04"/>
    <x v="10"/>
    <s v="Tue"/>
    <d v="2025-09-23T04:18:21"/>
    <x v="1428"/>
    <s v="2025-09-23"/>
    <x v="12"/>
    <s v="Tue"/>
    <n v="0.17"/>
    <n v="0.34"/>
    <n v="0.51"/>
  </r>
  <r>
    <d v="2025-09-23T04:18:21"/>
    <n v="444620516"/>
    <s v="GOLD#"/>
    <s v="buy"/>
    <s v="0.01"/>
    <n v="3755.57"/>
    <n v="3755.69"/>
    <n v="3758.75"/>
    <s v="2025.09.23 04:20:04"/>
    <n v="3755.65"/>
    <n v="0"/>
    <n v="0"/>
    <n v="0.08"/>
    <s v="W"/>
    <d v="2025-09-23T00:00:00"/>
    <s v="04"/>
    <x v="0"/>
    <s v="Tue"/>
    <d v="2025-09-23T04:18:21"/>
    <x v="1428"/>
    <s v="2025-09-23"/>
    <x v="12"/>
    <s v="Tue"/>
    <n v="8.0000000000000002E-3"/>
    <n v="1.6E-2"/>
    <n v="2.4E-2"/>
  </r>
  <r>
    <d v="2025-09-23T04:18:21"/>
    <n v="444620519"/>
    <s v="GOLD#"/>
    <s v="buy"/>
    <s v="0.01"/>
    <n v="3755.6"/>
    <n v="3755.38"/>
    <n v="3757.25"/>
    <s v="2025.09.23 04:19:02"/>
    <n v="3757.27"/>
    <n v="0"/>
    <n v="0"/>
    <n v="1.67"/>
    <s v="W"/>
    <d v="2025-09-23T00:00:00"/>
    <s v="04"/>
    <x v="6"/>
    <s v="Tue"/>
    <d v="2025-09-23T04:18:21"/>
    <x v="1428"/>
    <s v="2025-09-23"/>
    <x v="12"/>
    <s v="Tue"/>
    <n v="0.16700000000000001"/>
    <n v="0.33400000000000002"/>
    <n v="0.501"/>
  </r>
  <r>
    <d v="2025-09-23T04:18:21"/>
    <n v="444620520"/>
    <s v="GOLD#"/>
    <s v="buy"/>
    <s v="0.01"/>
    <n v="3755.7"/>
    <n v="3755.68"/>
    <n v="3758.75"/>
    <s v="2025.09.23 04:20:04"/>
    <n v="3755.65"/>
    <n v="0"/>
    <n v="0"/>
    <n v="-0.05"/>
    <s v="L"/>
    <d v="2025-09-23T00:00:00"/>
    <s v="04"/>
    <x v="2"/>
    <s v="Tue"/>
    <d v="2025-09-23T04:18:21"/>
    <x v="1428"/>
    <s v="2025-09-23"/>
    <x v="12"/>
    <s v="Tue"/>
    <n v="-5.000000000000001E-3"/>
    <n v="-1.0000000000000002E-2"/>
    <n v="-1.4999999999999999E-2"/>
  </r>
  <r>
    <d v="2025-09-23T04:18:29"/>
    <n v="444620565"/>
    <s v="GOLD#"/>
    <s v="buy"/>
    <s v="0.01"/>
    <n v="3756.5"/>
    <n v="3753.5"/>
    <m/>
    <s v="2025.09.23 04:22:35"/>
    <n v="3753.45"/>
    <n v="0"/>
    <n v="0"/>
    <n v="-3.05"/>
    <s v="L"/>
    <d v="2025-09-23T00:00:00"/>
    <s v="04"/>
    <x v="16"/>
    <s v="Tue"/>
    <d v="2025-09-23T04:18:29"/>
    <x v="1429"/>
    <s v="2025-09-23"/>
    <x v="12"/>
    <s v="Tue"/>
    <n v="-0.30499999999999999"/>
    <n v="-0.61"/>
    <n v="-0.91499999999999992"/>
  </r>
  <r>
    <d v="2025-09-23T04:18:29"/>
    <n v="444620566"/>
    <s v="GOLD#"/>
    <s v="buy"/>
    <s v="0.01"/>
    <n v="3756.44"/>
    <n v="3753.5"/>
    <m/>
    <s v="2025.09.23 04:22:35"/>
    <n v="3753.45"/>
    <n v="0"/>
    <n v="0"/>
    <n v="-2.99"/>
    <s v="L"/>
    <d v="2025-09-23T00:00:00"/>
    <s v="04"/>
    <x v="14"/>
    <s v="Tue"/>
    <d v="2025-09-23T04:18:29"/>
    <x v="1429"/>
    <s v="2025-09-23"/>
    <x v="12"/>
    <s v="Tue"/>
    <n v="-0.29900000000000004"/>
    <n v="-0.59800000000000009"/>
    <n v="-0.89700000000000002"/>
  </r>
  <r>
    <d v="2025-09-23T04:18:29"/>
    <n v="444620567"/>
    <s v="GOLD#"/>
    <s v="buy"/>
    <s v="0.01"/>
    <n v="3756.45"/>
    <n v="3753.5"/>
    <m/>
    <s v="2025.09.23 04:22:35"/>
    <n v="3753.45"/>
    <n v="0"/>
    <n v="0"/>
    <n v="-3"/>
    <s v="L"/>
    <d v="2025-09-23T00:00:00"/>
    <s v="04"/>
    <x v="15"/>
    <s v="Tue"/>
    <d v="2025-09-23T04:18:29"/>
    <x v="1429"/>
    <s v="2025-09-23"/>
    <x v="12"/>
    <s v="Tue"/>
    <n v="-0.30000000000000004"/>
    <n v="-0.60000000000000009"/>
    <n v="-0.89999999999999991"/>
  </r>
  <r>
    <d v="2025-09-23T04:19:09"/>
    <n v="444620719"/>
    <s v="GOLD#"/>
    <s v="buy"/>
    <s v="0.01"/>
    <n v="3756.16"/>
    <n v="3753.16"/>
    <n v="3757.66"/>
    <s v="2025.09.23 04:23:14"/>
    <n v="3753.16"/>
    <n v="0"/>
    <n v="0"/>
    <n v="-3"/>
    <s v="L"/>
    <d v="2025-09-23T00:00:00"/>
    <s v="04"/>
    <x v="6"/>
    <s v="Tue"/>
    <d v="2025-09-23T04:19:09"/>
    <x v="1430"/>
    <s v="2025-09-23"/>
    <x v="12"/>
    <s v="Tue"/>
    <n v="-0.30000000000000004"/>
    <n v="-0.60000000000000009"/>
    <n v="-0.89999999999999991"/>
  </r>
  <r>
    <d v="2025-09-23T04:19:09"/>
    <n v="444620720"/>
    <s v="GOLD#"/>
    <s v="buy"/>
    <s v="0.01"/>
    <n v="3756.16"/>
    <n v="3753.16"/>
    <n v="3757.66"/>
    <s v="2025.09.23 04:23:14"/>
    <n v="3753.16"/>
    <n v="0"/>
    <n v="0"/>
    <n v="-3"/>
    <s v="L"/>
    <d v="2025-09-23T00:00:00"/>
    <s v="04"/>
    <x v="10"/>
    <s v="Tue"/>
    <d v="2025-09-23T04:19:09"/>
    <x v="1430"/>
    <s v="2025-09-23"/>
    <x v="12"/>
    <s v="Tue"/>
    <n v="-0.30000000000000004"/>
    <n v="-0.60000000000000009"/>
    <n v="-0.89999999999999991"/>
  </r>
  <r>
    <d v="2025-09-23T04:19:09"/>
    <n v="444620721"/>
    <s v="GOLD#"/>
    <s v="buy"/>
    <s v="0.01"/>
    <n v="3756.16"/>
    <n v="3754.66"/>
    <n v="3757.66"/>
    <s v="2025.09.23 04:21:44"/>
    <n v="3754.62"/>
    <n v="0"/>
    <n v="0"/>
    <n v="-1.54"/>
    <s v="L"/>
    <d v="2025-09-23T00:00:00"/>
    <s v="04"/>
    <x v="11"/>
    <s v="Tue"/>
    <d v="2025-09-23T04:19:09"/>
    <x v="1430"/>
    <s v="2025-09-23"/>
    <x v="12"/>
    <s v="Tue"/>
    <n v="-0.15400000000000003"/>
    <n v="-0.30800000000000005"/>
    <n v="-0.46199999999999997"/>
  </r>
  <r>
    <d v="2025-09-23T04:19:09"/>
    <n v="444620722"/>
    <s v="GOLD#"/>
    <s v="buy"/>
    <s v="0.01"/>
    <n v="3756.11"/>
    <n v="3753.16"/>
    <n v="3757.66"/>
    <s v="2025.09.23 04:23:14"/>
    <n v="3753.16"/>
    <n v="0"/>
    <n v="0"/>
    <n v="-2.95"/>
    <s v="L"/>
    <d v="2025-09-23T00:00:00"/>
    <s v="04"/>
    <x v="20"/>
    <s v="Tue"/>
    <d v="2025-09-23T04:19:09"/>
    <x v="1430"/>
    <s v="2025-09-23"/>
    <x v="12"/>
    <s v="Tue"/>
    <n v="-0.29500000000000004"/>
    <n v="-0.59000000000000008"/>
    <n v="-0.88500000000000001"/>
  </r>
  <r>
    <d v="2025-09-23T04:19:10"/>
    <n v="444620724"/>
    <s v="GOLD#"/>
    <s v="buy"/>
    <s v="0.01"/>
    <n v="3756.11"/>
    <n v="3753.96"/>
    <n v="3757.66"/>
    <s v="2025.09.23 04:22:08"/>
    <n v="3753.94"/>
    <n v="0"/>
    <n v="0"/>
    <n v="-2.17"/>
    <s v="L"/>
    <d v="2025-09-23T00:00:00"/>
    <s v="04"/>
    <x v="18"/>
    <s v="Tue"/>
    <d v="2025-09-23T04:19:10"/>
    <x v="1431"/>
    <s v="2025-09-23"/>
    <x v="12"/>
    <s v="Tue"/>
    <n v="-0.217"/>
    <n v="-0.434"/>
    <n v="-0.65099999999999991"/>
  </r>
  <r>
    <d v="2025-09-23T04:20:19"/>
    <n v="444620926"/>
    <s v="GOLD#"/>
    <s v="buy"/>
    <s v="0.01"/>
    <n v="3756.19"/>
    <n v="3753.19"/>
    <n v="3759.19"/>
    <s v="2025.09.23 04:23:14"/>
    <n v="3753.16"/>
    <n v="0"/>
    <n v="0"/>
    <n v="-3.03"/>
    <s v="L"/>
    <d v="2025-09-23T00:00:00"/>
    <s v="04"/>
    <x v="0"/>
    <s v="Tue"/>
    <d v="2025-09-23T04:20:19"/>
    <x v="1432"/>
    <s v="2025-09-23"/>
    <x v="12"/>
    <s v="Tue"/>
    <n v="-0.30299999999999999"/>
    <n v="-0.60599999999999998"/>
    <n v="-0.90899999999999992"/>
  </r>
  <r>
    <d v="2025-09-23T04:20:19"/>
    <n v="444620931"/>
    <s v="GOLD#"/>
    <s v="buy"/>
    <s v="0.01"/>
    <n v="3756.19"/>
    <n v="3753.19"/>
    <n v="3759.69"/>
    <s v="2025.09.23 04:23:14"/>
    <n v="3753.16"/>
    <n v="0"/>
    <n v="0"/>
    <n v="-3.03"/>
    <s v="L"/>
    <d v="2025-09-23T00:00:00"/>
    <s v="04"/>
    <x v="1"/>
    <s v="Tue"/>
    <d v="2025-09-23T04:20:19"/>
    <x v="1432"/>
    <s v="2025-09-23"/>
    <x v="12"/>
    <s v="Tue"/>
    <n v="-0.30299999999999999"/>
    <n v="-0.60599999999999998"/>
    <n v="-0.90899999999999992"/>
  </r>
  <r>
    <d v="2025-09-23T04:20:19"/>
    <n v="444620933"/>
    <s v="GOLD#"/>
    <s v="buy"/>
    <s v="0.01"/>
    <n v="3756.15"/>
    <n v="3753.69"/>
    <n v="3759.19"/>
    <s v="2025.09.23 04:22:10"/>
    <n v="3753.66"/>
    <n v="0"/>
    <n v="0"/>
    <n v="-2.4900000000000002"/>
    <s v="L"/>
    <d v="2025-09-23T00:00:00"/>
    <s v="04"/>
    <x v="2"/>
    <s v="Tue"/>
    <d v="2025-09-23T04:20:19"/>
    <x v="1432"/>
    <s v="2025-09-23"/>
    <x v="12"/>
    <s v="Tue"/>
    <n v="-0.24900000000000003"/>
    <n v="-0.49800000000000005"/>
    <n v="-0.747"/>
  </r>
  <r>
    <d v="2025-09-23T04:21:39"/>
    <n v="444621204"/>
    <s v="GOLD#"/>
    <s v="buy"/>
    <s v="0.01"/>
    <n v="3755.1"/>
    <n v="3752.1"/>
    <n v="3758.6"/>
    <s v="2025.09.23 04:23:23"/>
    <n v="3752.03"/>
    <n v="0"/>
    <n v="0"/>
    <n v="-3.07"/>
    <s v="L"/>
    <d v="2025-09-23T00:00:00"/>
    <s v="04"/>
    <x v="9"/>
    <s v="Tue"/>
    <d v="2025-09-23T04:21:39"/>
    <x v="1433"/>
    <s v="2025-09-23"/>
    <x v="12"/>
    <s v="Tue"/>
    <n v="-0.307"/>
    <n v="-0.61399999999999999"/>
    <n v="-0.92099999999999993"/>
  </r>
  <r>
    <d v="2025-09-23T04:23:19"/>
    <n v="444621668"/>
    <s v="GOLD#"/>
    <s v="buy"/>
    <s v="0.01"/>
    <n v="3752.65"/>
    <n v="3749.74"/>
    <n v="3758.74"/>
    <s v="2025.09.23 04:27:00"/>
    <n v="3749.69"/>
    <n v="0"/>
    <n v="0"/>
    <n v="-2.96"/>
    <s v="L"/>
    <d v="2025-09-23T00:00:00"/>
    <s v="04"/>
    <x v="22"/>
    <s v="Tue"/>
    <d v="2025-09-23T04:23:19"/>
    <x v="1434"/>
    <s v="2025-09-23"/>
    <x v="12"/>
    <s v="Tue"/>
    <n v="-0.29599999999999999"/>
    <n v="-0.59199999999999997"/>
    <n v="-0.88800000000000001"/>
  </r>
  <r>
    <d v="2025-09-23T04:23:59"/>
    <n v="444621856"/>
    <s v="GOLD#"/>
    <s v="buy"/>
    <s v="0.01"/>
    <n v="3752.67"/>
    <n v="3749.67"/>
    <m/>
    <s v="2025.09.23 04:27:01"/>
    <n v="3749.58"/>
    <n v="0"/>
    <n v="0"/>
    <n v="-3.09"/>
    <s v="L"/>
    <d v="2025-09-23T00:00:00"/>
    <s v="04"/>
    <x v="23"/>
    <s v="Tue"/>
    <d v="2025-09-23T04:23:59"/>
    <x v="1435"/>
    <s v="2025-09-23"/>
    <x v="12"/>
    <s v="Tue"/>
    <n v="-0.309"/>
    <n v="-0.61799999999999999"/>
    <n v="-0.92699999999999994"/>
  </r>
  <r>
    <d v="2025-09-23T04:23:59"/>
    <n v="444621857"/>
    <s v="GOLD#"/>
    <s v="buy"/>
    <s v="0.01"/>
    <n v="3752.67"/>
    <n v="3749.67"/>
    <n v="3758.67"/>
    <s v="2025.09.23 04:27:01"/>
    <n v="3749.58"/>
    <n v="0"/>
    <n v="0"/>
    <n v="-3.09"/>
    <s v="L"/>
    <d v="2025-09-23T00:00:00"/>
    <s v="04"/>
    <x v="24"/>
    <s v="Tue"/>
    <d v="2025-09-23T04:23:59"/>
    <x v="1435"/>
    <s v="2025-09-23"/>
    <x v="12"/>
    <s v="Tue"/>
    <n v="-0.309"/>
    <n v="-0.61799999999999999"/>
    <n v="-0.92699999999999994"/>
  </r>
  <r>
    <d v="2025-09-23T04:24:29"/>
    <n v="444621944"/>
    <s v="GOLD#"/>
    <s v="sell"/>
    <s v="0.01"/>
    <n v="3753.26"/>
    <n v="3749.7"/>
    <m/>
    <s v="2025.09.23 04:28:08"/>
    <n v="3749.77"/>
    <n v="0"/>
    <n v="0"/>
    <n v="3.49"/>
    <s v="W"/>
    <d v="2025-09-23T00:00:00"/>
    <s v="04"/>
    <x v="15"/>
    <s v="Tue"/>
    <d v="2025-09-23T04:24:29"/>
    <x v="1436"/>
    <s v="2025-09-23"/>
    <x v="12"/>
    <s v="Tue"/>
    <n v="0.34900000000000003"/>
    <n v="0.69800000000000006"/>
    <n v="1.0469999999999999"/>
  </r>
  <r>
    <d v="2025-09-23T04:24:29"/>
    <n v="444621947"/>
    <s v="GOLD#"/>
    <s v="sell"/>
    <s v="0.01"/>
    <n v="3753.52"/>
    <n v="3749.71"/>
    <m/>
    <s v="2025.09.23 04:28:08"/>
    <n v="3749.77"/>
    <n v="0"/>
    <n v="0"/>
    <n v="3.75"/>
    <s v="W"/>
    <d v="2025-09-23T00:00:00"/>
    <s v="04"/>
    <x v="14"/>
    <s v="Tue"/>
    <d v="2025-09-23T04:24:29"/>
    <x v="1436"/>
    <s v="2025-09-23"/>
    <x v="12"/>
    <s v="Tue"/>
    <n v="0.375"/>
    <n v="0.75"/>
    <n v="1.125"/>
  </r>
  <r>
    <d v="2025-09-23T04:26:00"/>
    <n v="444622297"/>
    <s v="GOLD#"/>
    <s v="buy"/>
    <s v="0.01"/>
    <n v="3752.39"/>
    <n v="3749.44"/>
    <n v="3756.94"/>
    <s v="2025.09.23 04:27:02"/>
    <n v="3749.29"/>
    <n v="0"/>
    <n v="0"/>
    <n v="-3.1"/>
    <s v="L"/>
    <d v="2025-09-23T00:00:00"/>
    <s v="04"/>
    <x v="21"/>
    <s v="Tue"/>
    <d v="2025-09-23T04:26:00"/>
    <x v="1437"/>
    <s v="2025-09-23"/>
    <x v="12"/>
    <s v="Tue"/>
    <n v="-0.31000000000000005"/>
    <n v="-0.62000000000000011"/>
    <n v="-0.92999999999999994"/>
  </r>
  <r>
    <d v="2025-09-23T04:28:09"/>
    <n v="444623417"/>
    <s v="GOLD#"/>
    <s v="sell"/>
    <s v="0.01"/>
    <n v="3749.79"/>
    <n v="3749.25"/>
    <m/>
    <s v="2025.09.23 04:29:19"/>
    <n v="3749.35"/>
    <n v="0"/>
    <n v="0"/>
    <n v="0.44"/>
    <s v="W"/>
    <d v="2025-09-23T00:00:00"/>
    <s v="04"/>
    <x v="14"/>
    <s v="Tue"/>
    <d v="2025-09-23T04:28:09"/>
    <x v="1438"/>
    <s v="2025-09-23"/>
    <x v="12"/>
    <s v="Tue"/>
    <n v="4.4000000000000004E-2"/>
    <n v="8.8000000000000009E-2"/>
    <n v="0.13200000000000001"/>
  </r>
  <r>
    <d v="2025-09-23T04:28:09"/>
    <n v="444623421"/>
    <s v="GOLD#"/>
    <s v="sell"/>
    <s v="0.01"/>
    <n v="3749.82"/>
    <n v="3752.79"/>
    <m/>
    <s v="2025.09.23 04:33:00"/>
    <n v="3752.83"/>
    <n v="0"/>
    <n v="0"/>
    <n v="-3.01"/>
    <s v="L"/>
    <d v="2025-09-23T00:00:00"/>
    <s v="04"/>
    <x v="15"/>
    <s v="Tue"/>
    <d v="2025-09-23T04:28:09"/>
    <x v="1438"/>
    <s v="2025-09-23"/>
    <x v="12"/>
    <s v="Tue"/>
    <n v="-0.30099999999999999"/>
    <n v="-0.60199999999999998"/>
    <n v="-0.90299999999999991"/>
  </r>
  <r>
    <d v="2025-09-23T04:29:29"/>
    <n v="444623830"/>
    <s v="GOLD#"/>
    <s v="sell"/>
    <s v="0.01"/>
    <n v="3749.62"/>
    <n v="3749.26"/>
    <m/>
    <s v="2025.09.23 04:31:13"/>
    <n v="3749.29"/>
    <n v="0"/>
    <n v="0"/>
    <n v="0.33"/>
    <s v="W"/>
    <d v="2025-09-23T00:00:00"/>
    <s v="04"/>
    <x v="14"/>
    <s v="Tue"/>
    <d v="2025-09-23T04:29:29"/>
    <x v="1439"/>
    <s v="2025-09-23"/>
    <x v="12"/>
    <s v="Tue"/>
    <n v="3.3000000000000002E-2"/>
    <n v="6.6000000000000003E-2"/>
    <n v="9.9000000000000005E-2"/>
  </r>
  <r>
    <d v="2025-09-23T04:31:09"/>
    <n v="444624183"/>
    <s v="GOLD#"/>
    <s v="sell"/>
    <s v="0.01"/>
    <n v="3748.32"/>
    <n v="3751.38"/>
    <m/>
    <s v="2025.09.23 04:31:40"/>
    <n v="3751.41"/>
    <n v="0"/>
    <n v="0"/>
    <n v="-3.09"/>
    <s v="L"/>
    <d v="2025-09-23T00:00:00"/>
    <s v="04"/>
    <x v="16"/>
    <s v="Tue"/>
    <d v="2025-09-23T04:31:09"/>
    <x v="1440"/>
    <s v="2025-09-23"/>
    <x v="12"/>
    <s v="Tue"/>
    <n v="-0.309"/>
    <n v="-0.61799999999999999"/>
    <n v="-0.92699999999999994"/>
  </r>
  <r>
    <d v="2025-09-23T04:31:19"/>
    <n v="444624231"/>
    <s v="GOLD#"/>
    <s v="sell"/>
    <s v="0.01"/>
    <n v="3748.74"/>
    <n v="3751.74"/>
    <m/>
    <s v="2025.09.23 04:31:44"/>
    <n v="3751.77"/>
    <n v="0"/>
    <n v="0"/>
    <n v="-3.03"/>
    <s v="L"/>
    <d v="2025-09-23T00:00:00"/>
    <s v="04"/>
    <x v="14"/>
    <s v="Tue"/>
    <d v="2025-09-23T04:31:19"/>
    <x v="1441"/>
    <s v="2025-09-23"/>
    <x v="12"/>
    <s v="Tue"/>
    <n v="-0.30299999999999999"/>
    <n v="-0.60599999999999998"/>
    <n v="-0.90899999999999992"/>
  </r>
  <r>
    <d v="2025-09-23T04:31:39"/>
    <n v="444624289"/>
    <s v="GOLD#"/>
    <s v="buy"/>
    <s v="0.01"/>
    <n v="3751.07"/>
    <n v="3752.43"/>
    <n v="3757.1"/>
    <s v="2025.09.23 04:41:08"/>
    <n v="3757.16"/>
    <n v="0"/>
    <n v="0"/>
    <n v="6.09"/>
    <s v="W"/>
    <d v="2025-09-23T00:00:00"/>
    <s v="04"/>
    <x v="22"/>
    <s v="Tue"/>
    <d v="2025-09-23T04:31:39"/>
    <x v="1442"/>
    <s v="2025-09-23"/>
    <x v="12"/>
    <s v="Tue"/>
    <n v="0.60899999999999999"/>
    <n v="1.218"/>
    <n v="1.827"/>
  </r>
  <r>
    <d v="2025-09-23T04:32:39"/>
    <n v="444624466"/>
    <s v="GOLD#"/>
    <s v="buy"/>
    <s v="0.01"/>
    <n v="3752.03"/>
    <n v="3753.03"/>
    <n v="3755.52"/>
    <s v="2025.09.23 04:40:58"/>
    <n v="3755.52"/>
    <n v="0"/>
    <n v="0"/>
    <n v="3.49"/>
    <s v="W"/>
    <d v="2025-09-23T00:00:00"/>
    <s v="04"/>
    <x v="9"/>
    <s v="Tue"/>
    <d v="2025-09-23T04:32:39"/>
    <x v="1443"/>
    <s v="2025-09-23"/>
    <x v="12"/>
    <s v="Tue"/>
    <n v="0.34900000000000003"/>
    <n v="0.69800000000000006"/>
    <n v="1.0469999999999999"/>
  </r>
  <r>
    <d v="2025-09-23T04:35:59"/>
    <n v="444625000"/>
    <s v="GOLD#"/>
    <s v="buy"/>
    <s v="0.01"/>
    <n v="3752.15"/>
    <n v="3751.81"/>
    <n v="3756.65"/>
    <s v="2025.09.23 04:41:08"/>
    <n v="3756.66"/>
    <n v="0"/>
    <n v="0"/>
    <n v="4.51"/>
    <s v="W"/>
    <d v="2025-09-23T00:00:00"/>
    <s v="04"/>
    <x v="21"/>
    <s v="Tue"/>
    <d v="2025-09-23T04:35:59"/>
    <x v="1444"/>
    <s v="2025-09-23"/>
    <x v="12"/>
    <s v="Tue"/>
    <n v="0.45100000000000001"/>
    <n v="0.90200000000000002"/>
    <n v="1.353"/>
  </r>
  <r>
    <d v="2025-09-23T04:35:59"/>
    <n v="444625001"/>
    <s v="GOLD#"/>
    <s v="buy"/>
    <s v="0.01"/>
    <n v="3752.1"/>
    <n v="3755.99"/>
    <m/>
    <s v="2025.09.23 04:49:45"/>
    <n v="3755.96"/>
    <n v="0"/>
    <n v="0"/>
    <n v="3.86"/>
    <s v="W"/>
    <d v="2025-09-23T00:00:00"/>
    <s v="04"/>
    <x v="23"/>
    <s v="Tue"/>
    <d v="2025-09-23T04:35:59"/>
    <x v="1444"/>
    <s v="2025-09-23"/>
    <x v="12"/>
    <s v="Tue"/>
    <n v="0.38600000000000001"/>
    <n v="0.77200000000000002"/>
    <n v="1.1579999999999999"/>
  </r>
  <r>
    <d v="2025-09-23T04:35:59"/>
    <n v="444625002"/>
    <s v="GOLD#"/>
    <s v="buy"/>
    <s v="0.01"/>
    <n v="3752.22"/>
    <n v="3754.15"/>
    <n v="3758.1"/>
    <s v="2025.09.23 04:43:51"/>
    <n v="3758.3"/>
    <n v="0"/>
    <n v="0"/>
    <n v="6.08"/>
    <s v="W"/>
    <d v="2025-09-23T00:00:00"/>
    <s v="04"/>
    <x v="24"/>
    <s v="Tue"/>
    <d v="2025-09-23T04:35:59"/>
    <x v="1444"/>
    <s v="2025-09-23"/>
    <x v="12"/>
    <s v="Tue"/>
    <n v="0.6080000000000001"/>
    <n v="1.2160000000000002"/>
    <n v="1.8239999999999998"/>
  </r>
  <r>
    <d v="2025-09-23T04:38:09"/>
    <n v="444625659"/>
    <s v="GOLD#"/>
    <s v="buy"/>
    <s v="0.01"/>
    <n v="3753.29"/>
    <n v="3757.24"/>
    <m/>
    <s v="2025.09.23 04:44:33"/>
    <n v="3757.23"/>
    <n v="0"/>
    <n v="0"/>
    <n v="3.94"/>
    <s v="W"/>
    <d v="2025-09-23T00:00:00"/>
    <s v="04"/>
    <x v="15"/>
    <s v="Tue"/>
    <d v="2025-09-23T04:38:09"/>
    <x v="1445"/>
    <s v="2025-09-23"/>
    <x v="12"/>
    <s v="Tue"/>
    <n v="0.39400000000000002"/>
    <n v="0.78800000000000003"/>
    <n v="1.1819999999999999"/>
  </r>
  <r>
    <d v="2025-09-23T04:38:09"/>
    <n v="444625660"/>
    <s v="GOLD#"/>
    <s v="buy"/>
    <s v="0.01"/>
    <n v="3753.29"/>
    <n v="3757.28"/>
    <m/>
    <s v="2025.09.23 04:44:33"/>
    <n v="3757.23"/>
    <n v="0"/>
    <n v="0"/>
    <n v="3.94"/>
    <s v="W"/>
    <d v="2025-09-23T00:00:00"/>
    <s v="04"/>
    <x v="14"/>
    <s v="Tue"/>
    <d v="2025-09-23T04:38:09"/>
    <x v="1445"/>
    <s v="2025-09-23"/>
    <x v="12"/>
    <s v="Tue"/>
    <n v="0.39400000000000002"/>
    <n v="0.78800000000000003"/>
    <n v="1.1819999999999999"/>
  </r>
  <r>
    <d v="2025-09-23T04:38:09"/>
    <n v="444625661"/>
    <s v="GOLD#"/>
    <s v="buy"/>
    <s v="0.01"/>
    <n v="3753.29"/>
    <n v="3757.26"/>
    <m/>
    <s v="2025.09.23 04:44:33"/>
    <n v="3757.23"/>
    <n v="0"/>
    <n v="0"/>
    <n v="3.94"/>
    <s v="W"/>
    <d v="2025-09-23T00:00:00"/>
    <s v="04"/>
    <x v="16"/>
    <s v="Tue"/>
    <d v="2025-09-23T04:38:09"/>
    <x v="1445"/>
    <s v="2025-09-23"/>
    <x v="12"/>
    <s v="Tue"/>
    <n v="0.39400000000000002"/>
    <n v="0.78800000000000003"/>
    <n v="1.1819999999999999"/>
  </r>
  <r>
    <d v="2025-09-23T04:44:39"/>
    <n v="444628230"/>
    <s v="GOLD#"/>
    <s v="buy"/>
    <s v="0.01"/>
    <n v="3757.35"/>
    <n v="3757.62"/>
    <m/>
    <s v="2025.09.23 04:46:52"/>
    <n v="3757.54"/>
    <n v="0"/>
    <n v="0"/>
    <n v="0.19"/>
    <s v="W"/>
    <d v="2025-09-23T00:00:00"/>
    <s v="04"/>
    <x v="14"/>
    <s v="Tue"/>
    <d v="2025-09-23T04:44:39"/>
    <x v="1446"/>
    <s v="2025-09-23"/>
    <x v="12"/>
    <s v="Tue"/>
    <n v="1.9000000000000003E-2"/>
    <n v="3.8000000000000006E-2"/>
    <n v="5.6999999999999995E-2"/>
  </r>
  <r>
    <d v="2025-09-23T04:44:39"/>
    <n v="444628231"/>
    <s v="GOLD#"/>
    <s v="buy"/>
    <s v="0.01"/>
    <n v="3757.37"/>
    <n v="3757.97"/>
    <m/>
    <s v="2025.09.23 04:46:16"/>
    <n v="3757.92"/>
    <n v="0"/>
    <n v="0"/>
    <n v="0.55000000000000004"/>
    <s v="W"/>
    <d v="2025-09-23T00:00:00"/>
    <s v="04"/>
    <x v="16"/>
    <s v="Tue"/>
    <d v="2025-09-23T04:44:39"/>
    <x v="1446"/>
    <s v="2025-09-23"/>
    <x v="12"/>
    <s v="Tue"/>
    <n v="5.5000000000000007E-2"/>
    <n v="0.11000000000000001"/>
    <n v="0.16500000000000001"/>
  </r>
  <r>
    <d v="2025-09-23T04:44:39"/>
    <n v="444628232"/>
    <s v="GOLD#"/>
    <s v="buy"/>
    <s v="0.01"/>
    <n v="3757.4"/>
    <n v="3754.35"/>
    <m/>
    <s v="2025.09.23 04:50:37"/>
    <n v="3754.32"/>
    <n v="0"/>
    <n v="0"/>
    <n v="-3.08"/>
    <s v="L"/>
    <d v="2025-09-23T00:00:00"/>
    <s v="04"/>
    <x v="15"/>
    <s v="Tue"/>
    <d v="2025-09-23T04:44:39"/>
    <x v="1446"/>
    <s v="2025-09-23"/>
    <x v="12"/>
    <s v="Tue"/>
    <n v="-0.30800000000000005"/>
    <n v="-0.6160000000000001"/>
    <n v="-0.92399999999999993"/>
  </r>
  <r>
    <d v="2025-09-23T04:46:19"/>
    <n v="444628969"/>
    <s v="GOLD#"/>
    <s v="buy"/>
    <s v="0.01"/>
    <n v="3758.12"/>
    <n v="3755.11"/>
    <m/>
    <s v="2025.09.23 04:50:29"/>
    <n v="3755"/>
    <n v="0"/>
    <n v="0"/>
    <n v="-3.12"/>
    <s v="L"/>
    <d v="2025-09-23T00:00:00"/>
    <s v="04"/>
    <x v="16"/>
    <s v="Tue"/>
    <d v="2025-09-23T04:46:19"/>
    <x v="1447"/>
    <s v="2025-09-23"/>
    <x v="12"/>
    <s v="Tue"/>
    <n v="-0.31200000000000006"/>
    <n v="-0.62400000000000011"/>
    <n v="-0.93599999999999994"/>
  </r>
  <r>
    <d v="2025-09-23T04:47:29"/>
    <n v="444629306"/>
    <s v="GOLD#"/>
    <s v="buy"/>
    <s v="0.01"/>
    <n v="3757.08"/>
    <n v="3754.09"/>
    <n v="3759.29"/>
    <s v="2025.09.23 04:51:29"/>
    <n v="3754.05"/>
    <n v="0"/>
    <n v="0"/>
    <n v="-3.03"/>
    <s v="L"/>
    <d v="2025-09-23T00:00:00"/>
    <s v="04"/>
    <x v="17"/>
    <s v="Tue"/>
    <d v="2025-09-23T04:47:29"/>
    <x v="1448"/>
    <s v="2025-09-23"/>
    <x v="12"/>
    <s v="Tue"/>
    <n v="-0.30299999999999999"/>
    <n v="-0.60599999999999998"/>
    <n v="-0.90899999999999992"/>
  </r>
  <r>
    <d v="2025-09-23T04:47:29"/>
    <n v="444629308"/>
    <s v="GOLD#"/>
    <s v="buy"/>
    <s v="0.01"/>
    <n v="3757.09"/>
    <n v="3754.08"/>
    <n v="3758.58"/>
    <s v="2025.09.23 04:51:29"/>
    <n v="3754.05"/>
    <n v="0"/>
    <n v="0"/>
    <n v="-3.04"/>
    <s v="L"/>
    <d v="2025-09-23T00:00:00"/>
    <s v="04"/>
    <x v="20"/>
    <s v="Tue"/>
    <d v="2025-09-23T04:47:29"/>
    <x v="1448"/>
    <s v="2025-09-23"/>
    <x v="12"/>
    <s v="Tue"/>
    <n v="-0.30400000000000005"/>
    <n v="-0.6080000000000001"/>
    <n v="-0.91199999999999992"/>
  </r>
  <r>
    <d v="2025-09-23T04:47:29"/>
    <n v="444629312"/>
    <s v="GOLD#"/>
    <s v="buy"/>
    <s v="0.01"/>
    <n v="3757.1"/>
    <n v="3755.58"/>
    <n v="3758.58"/>
    <s v="2025.09.23 04:50:25"/>
    <n v="3755.58"/>
    <n v="0"/>
    <n v="0"/>
    <n v="-1.52"/>
    <s v="L"/>
    <d v="2025-09-23T00:00:00"/>
    <s v="04"/>
    <x v="11"/>
    <s v="Tue"/>
    <d v="2025-09-23T04:47:29"/>
    <x v="1448"/>
    <s v="2025-09-23"/>
    <x v="12"/>
    <s v="Tue"/>
    <n v="-0.15200000000000002"/>
    <n v="-0.30400000000000005"/>
    <n v="-0.45599999999999996"/>
  </r>
  <r>
    <d v="2025-09-23T04:47:29"/>
    <n v="444629315"/>
    <s v="GOLD#"/>
    <s v="buy"/>
    <s v="0.01"/>
    <n v="3757.1"/>
    <n v="3754.08"/>
    <n v="3760.58"/>
    <s v="2025.09.23 04:51:29"/>
    <n v="3754.05"/>
    <n v="0"/>
    <n v="0"/>
    <n v="-3.05"/>
    <s v="L"/>
    <d v="2025-09-23T00:00:00"/>
    <s v="04"/>
    <x v="1"/>
    <s v="Tue"/>
    <d v="2025-09-23T04:47:29"/>
    <x v="1448"/>
    <s v="2025-09-23"/>
    <x v="12"/>
    <s v="Tue"/>
    <n v="-0.30499999999999999"/>
    <n v="-0.61"/>
    <n v="-0.91499999999999992"/>
  </r>
  <r>
    <d v="2025-09-23T04:47:30"/>
    <n v="444629317"/>
    <s v="GOLD#"/>
    <s v="buy"/>
    <s v="0.01"/>
    <n v="3757.09"/>
    <n v="3754.08"/>
    <n v="3758.58"/>
    <s v="2025.09.23 04:51:29"/>
    <n v="3754.05"/>
    <n v="0"/>
    <n v="0"/>
    <n v="-3.04"/>
    <s v="L"/>
    <d v="2025-09-23T00:00:00"/>
    <s v="04"/>
    <x v="10"/>
    <s v="Tue"/>
    <d v="2025-09-23T04:47:30"/>
    <x v="1449"/>
    <s v="2025-09-23"/>
    <x v="12"/>
    <s v="Tue"/>
    <n v="-0.30400000000000005"/>
    <n v="-0.6080000000000001"/>
    <n v="-0.91199999999999992"/>
  </r>
  <r>
    <d v="2025-09-23T04:47:30"/>
    <n v="444629319"/>
    <s v="GOLD#"/>
    <s v="buy"/>
    <s v="0.01"/>
    <n v="3757.09"/>
    <n v="3754.58"/>
    <n v="3760.08"/>
    <s v="2025.09.23 04:50:32"/>
    <n v="3754.56"/>
    <n v="0"/>
    <n v="0"/>
    <n v="-2.5299999999999998"/>
    <s v="L"/>
    <d v="2025-09-23T00:00:00"/>
    <s v="04"/>
    <x v="2"/>
    <s v="Tue"/>
    <d v="2025-09-23T04:47:30"/>
    <x v="1449"/>
    <s v="2025-09-23"/>
    <x v="12"/>
    <s v="Tue"/>
    <n v="-0.253"/>
    <n v="-0.50600000000000001"/>
    <n v="-0.7589999999999999"/>
  </r>
  <r>
    <d v="2025-09-23T04:47:30"/>
    <n v="444629322"/>
    <s v="GOLD#"/>
    <s v="buy"/>
    <s v="0.01"/>
    <n v="3757.09"/>
    <n v="3754.08"/>
    <n v="3760.58"/>
    <s v="2025.09.23 04:51:29"/>
    <n v="3754.05"/>
    <n v="0"/>
    <n v="0"/>
    <n v="-3.04"/>
    <s v="L"/>
    <d v="2025-09-23T00:00:00"/>
    <s v="04"/>
    <x v="12"/>
    <s v="Tue"/>
    <d v="2025-09-23T04:47:30"/>
    <x v="1449"/>
    <s v="2025-09-23"/>
    <x v="12"/>
    <s v="Tue"/>
    <n v="-0.30400000000000005"/>
    <n v="-0.6080000000000001"/>
    <n v="-0.91199999999999992"/>
  </r>
  <r>
    <d v="2025-09-23T04:47:30"/>
    <n v="444629323"/>
    <s v="GOLD#"/>
    <s v="buy"/>
    <s v="0.01"/>
    <n v="3757.09"/>
    <n v="3754.08"/>
    <n v="3760.08"/>
    <s v="2025.09.23 04:51:29"/>
    <n v="3754.05"/>
    <n v="0"/>
    <n v="0"/>
    <n v="-3.04"/>
    <s v="L"/>
    <d v="2025-09-23T00:00:00"/>
    <s v="04"/>
    <x v="0"/>
    <s v="Tue"/>
    <d v="2025-09-23T04:47:30"/>
    <x v="1449"/>
    <s v="2025-09-23"/>
    <x v="12"/>
    <s v="Tue"/>
    <n v="-0.30400000000000005"/>
    <n v="-0.6080000000000001"/>
    <n v="-0.91199999999999992"/>
  </r>
  <r>
    <d v="2025-09-23T04:47:31"/>
    <n v="444629324"/>
    <s v="GOLD#"/>
    <s v="buy"/>
    <s v="0.01"/>
    <n v="3757.08"/>
    <n v="3754.08"/>
    <n v="3758.58"/>
    <s v="2025.09.23 04:51:29"/>
    <n v="3754.05"/>
    <n v="0"/>
    <n v="0"/>
    <n v="-3.03"/>
    <s v="L"/>
    <d v="2025-09-23T00:00:00"/>
    <s v="04"/>
    <x v="6"/>
    <s v="Tue"/>
    <d v="2025-09-23T04:47:31"/>
    <x v="1450"/>
    <s v="2025-09-23"/>
    <x v="12"/>
    <s v="Tue"/>
    <n v="-0.30299999999999999"/>
    <n v="-0.60599999999999998"/>
    <n v="-0.90899999999999992"/>
  </r>
  <r>
    <d v="2025-09-23T04:47:31"/>
    <n v="444629325"/>
    <s v="GOLD#"/>
    <s v="buy"/>
    <s v="0.01"/>
    <n v="3757.19"/>
    <n v="3754.88"/>
    <n v="3758.58"/>
    <s v="2025.09.23 04:50:30"/>
    <n v="3754.86"/>
    <n v="0"/>
    <n v="0"/>
    <n v="-2.33"/>
    <s v="L"/>
    <d v="2025-09-23T00:00:00"/>
    <s v="04"/>
    <x v="18"/>
    <s v="Tue"/>
    <d v="2025-09-23T04:47:31"/>
    <x v="1450"/>
    <s v="2025-09-23"/>
    <x v="12"/>
    <s v="Tue"/>
    <n v="-0.23300000000000001"/>
    <n v="-0.46600000000000003"/>
    <n v="-0.69899999999999995"/>
  </r>
  <r>
    <d v="2025-09-23T04:47:31"/>
    <n v="444629326"/>
    <s v="GOLD#"/>
    <s v="buy"/>
    <s v="0.01"/>
    <n v="3757.2"/>
    <n v="3754.88"/>
    <n v="3760.08"/>
    <s v="2025.09.23 04:50:30"/>
    <n v="3754.86"/>
    <n v="0"/>
    <n v="0"/>
    <n v="-2.34"/>
    <s v="L"/>
    <d v="2025-09-23T00:00:00"/>
    <s v="04"/>
    <x v="19"/>
    <s v="Tue"/>
    <d v="2025-09-23T04:47:31"/>
    <x v="1450"/>
    <s v="2025-09-23"/>
    <x v="12"/>
    <s v="Tue"/>
    <n v="-0.23399999999999999"/>
    <n v="-0.46799999999999997"/>
    <n v="-0.70199999999999996"/>
  </r>
  <r>
    <d v="2025-09-23T04:48:09"/>
    <n v="444629451"/>
    <s v="GOLD#"/>
    <s v="buy"/>
    <s v="0.01"/>
    <n v="3757.22"/>
    <n v="3754.22"/>
    <m/>
    <s v="2025.09.23 04:51:11"/>
    <n v="3754.22"/>
    <n v="0"/>
    <n v="0"/>
    <n v="-3"/>
    <s v="L"/>
    <d v="2025-09-23T00:00:00"/>
    <s v="04"/>
    <x v="14"/>
    <s v="Tue"/>
    <d v="2025-09-23T04:48:09"/>
    <x v="1451"/>
    <s v="2025-09-23"/>
    <x v="12"/>
    <s v="Tue"/>
    <n v="-0.30000000000000004"/>
    <n v="-0.60000000000000009"/>
    <n v="-0.89999999999999991"/>
  </r>
  <r>
    <d v="2025-09-23T04:48:59"/>
    <n v="444629857"/>
    <s v="GOLD#"/>
    <s v="buy"/>
    <s v="0.01"/>
    <n v="3756.51"/>
    <n v="3753.53"/>
    <n v="3760.03"/>
    <s v="2025.09.23 04:53:31"/>
    <n v="3753.39"/>
    <n v="0"/>
    <n v="0"/>
    <n v="-3.12"/>
    <s v="L"/>
    <d v="2025-09-23T00:00:00"/>
    <s v="04"/>
    <x v="9"/>
    <s v="Tue"/>
    <d v="2025-09-23T04:48:59"/>
    <x v="1452"/>
    <s v="2025-09-23"/>
    <x v="12"/>
    <s v="Tue"/>
    <n v="-0.31200000000000006"/>
    <n v="-0.62400000000000011"/>
    <n v="-0.93599999999999994"/>
  </r>
  <r>
    <d v="2025-09-23T04:50:29"/>
    <n v="444630238"/>
    <s v="GOLD#"/>
    <s v="buy"/>
    <s v="0.01"/>
    <n v="3755.42"/>
    <n v="3752.63"/>
    <n v="3761.63"/>
    <s v="2025.09.23 05:02:38"/>
    <n v="3752.48"/>
    <n v="0"/>
    <n v="0"/>
    <n v="-2.94"/>
    <s v="L"/>
    <d v="2025-09-23T00:00:00"/>
    <s v="04"/>
    <x v="22"/>
    <s v="Tue"/>
    <d v="2025-09-23T04:50:29"/>
    <x v="1453"/>
    <s v="2025-09-23"/>
    <x v="12"/>
    <s v="Tue"/>
    <n v="-0.29399999999999998"/>
    <n v="-0.58799999999999997"/>
    <n v="-0.88200000000000001"/>
  </r>
  <r>
    <d v="2025-09-23T04:50:59"/>
    <n v="444630498"/>
    <s v="GOLD#"/>
    <s v="buy"/>
    <s v="0.01"/>
    <n v="3755.17"/>
    <n v="3752.18"/>
    <n v="3759.68"/>
    <s v="2025.09.23 05:04:31"/>
    <n v="3752.17"/>
    <n v="0"/>
    <n v="0"/>
    <n v="-3"/>
    <s v="L"/>
    <d v="2025-09-23T00:00:00"/>
    <s v="04"/>
    <x v="21"/>
    <s v="Tue"/>
    <d v="2025-09-23T04:50:59"/>
    <x v="1454"/>
    <s v="2025-09-23"/>
    <x v="12"/>
    <s v="Tue"/>
    <n v="-0.30000000000000004"/>
    <n v="-0.60000000000000009"/>
    <n v="-0.89999999999999991"/>
  </r>
  <r>
    <d v="2025-09-23T04:51:59"/>
    <n v="444630662"/>
    <s v="GOLD#"/>
    <s v="buy"/>
    <s v="0.01"/>
    <n v="3754.47"/>
    <n v="3751.47"/>
    <n v="3760.47"/>
    <s v="2025.09.23 05:04:38"/>
    <n v="3751.47"/>
    <n v="0"/>
    <n v="0"/>
    <n v="-3"/>
    <s v="L"/>
    <d v="2025-09-23T00:00:00"/>
    <s v="04"/>
    <x v="24"/>
    <s v="Tue"/>
    <d v="2025-09-23T04:51:59"/>
    <x v="1455"/>
    <s v="2025-09-23"/>
    <x v="12"/>
    <s v="Tue"/>
    <n v="-0.30000000000000004"/>
    <n v="-0.60000000000000009"/>
    <n v="-0.89999999999999991"/>
  </r>
  <r>
    <d v="2025-09-23T04:51:59"/>
    <n v="444630664"/>
    <s v="GOLD#"/>
    <s v="buy"/>
    <s v="0.01"/>
    <n v="3754.44"/>
    <n v="3751.46"/>
    <m/>
    <s v="2025.09.23 05:04:38"/>
    <n v="3751.4"/>
    <n v="0"/>
    <n v="0"/>
    <n v="-3.04"/>
    <s v="L"/>
    <d v="2025-09-23T00:00:00"/>
    <s v="04"/>
    <x v="23"/>
    <s v="Tue"/>
    <d v="2025-09-23T04:51:59"/>
    <x v="1455"/>
    <s v="2025-09-23"/>
    <x v="12"/>
    <s v="Tue"/>
    <n v="-0.30400000000000005"/>
    <n v="-0.6080000000000001"/>
    <n v="-0.91199999999999992"/>
  </r>
  <r>
    <d v="2025-09-23T04:52:19"/>
    <n v="444630697"/>
    <s v="GOLD#"/>
    <s v="sell"/>
    <s v="0.01"/>
    <n v="3754.9"/>
    <n v="3751.72"/>
    <m/>
    <s v="2025.09.23 05:05:03"/>
    <n v="3751.82"/>
    <n v="0"/>
    <n v="0"/>
    <n v="3.08"/>
    <s v="W"/>
    <d v="2025-09-23T00:00:00"/>
    <s v="04"/>
    <x v="15"/>
    <s v="Tue"/>
    <d v="2025-09-23T04:52:19"/>
    <x v="1456"/>
    <s v="2025-09-23"/>
    <x v="12"/>
    <s v="Tue"/>
    <n v="0.30800000000000005"/>
    <n v="0.6160000000000001"/>
    <n v="0.92399999999999993"/>
  </r>
  <r>
    <d v="2025-09-23T04:52:19"/>
    <n v="444630698"/>
    <s v="GOLD#"/>
    <s v="sell"/>
    <s v="0.01"/>
    <n v="3754.93"/>
    <n v="3753.41"/>
    <m/>
    <s v="2025.09.23 05:04:01"/>
    <n v="3753.42"/>
    <n v="0"/>
    <n v="0"/>
    <n v="1.51"/>
    <s v="W"/>
    <d v="2025-09-23T00:00:00"/>
    <s v="04"/>
    <x v="14"/>
    <s v="Tue"/>
    <d v="2025-09-23T04:52:19"/>
    <x v="1456"/>
    <s v="2025-09-23"/>
    <x v="12"/>
    <s v="Tue"/>
    <n v="0.15100000000000002"/>
    <n v="0.30200000000000005"/>
    <n v="0.45299999999999996"/>
  </r>
  <r>
    <d v="2025-09-23T04:54:39"/>
    <n v="444631279"/>
    <s v="GOLD#"/>
    <s v="buy"/>
    <s v="0.01"/>
    <n v="3755.53"/>
    <n v="3752.51"/>
    <n v="3759.01"/>
    <s v="2025.09.23 05:02:38"/>
    <n v="3752.48"/>
    <n v="0"/>
    <n v="0"/>
    <n v="-3.05"/>
    <s v="L"/>
    <d v="2025-09-23T00:00:00"/>
    <s v="04"/>
    <x v="9"/>
    <s v="Tue"/>
    <d v="2025-09-23T04:54:39"/>
    <x v="1457"/>
    <s v="2025-09-23"/>
    <x v="12"/>
    <s v="Tue"/>
    <n v="-0.30499999999999999"/>
    <n v="-0.61"/>
    <n v="-0.91499999999999992"/>
  </r>
  <r>
    <d v="2025-09-23T05:00:00"/>
    <n v="444632223"/>
    <s v="GOLD#"/>
    <s v="buy"/>
    <s v="0.01"/>
    <n v="3754.86"/>
    <n v="3751.76"/>
    <n v="3759.26"/>
    <s v="2025.09.23 05:04:34"/>
    <n v="3751.65"/>
    <n v="0"/>
    <n v="0"/>
    <n v="-3.21"/>
    <s v="L"/>
    <d v="2025-09-23T00:00:00"/>
    <s v="05"/>
    <x v="3"/>
    <s v="Tue"/>
    <d v="2025-09-23T05:00:00"/>
    <x v="1458"/>
    <s v="2025-09-23"/>
    <x v="13"/>
    <s v="Tue"/>
    <n v="-0.32100000000000001"/>
    <n v="-0.64200000000000002"/>
    <n v="-0.96299999999999997"/>
  </r>
  <r>
    <d v="2025-09-23T05:01:00"/>
    <n v="444632413"/>
    <s v="GOLD#"/>
    <s v="buy"/>
    <s v="0.01"/>
    <n v="3754.81"/>
    <n v="3751.84"/>
    <m/>
    <s v="2025.09.23 05:04:34"/>
    <n v="3751.81"/>
    <n v="0"/>
    <n v="0"/>
    <n v="-3"/>
    <s v="L"/>
    <d v="2025-09-23T00:00:00"/>
    <s v="05"/>
    <x v="4"/>
    <s v="Tue"/>
    <d v="2025-09-23T05:01:00"/>
    <x v="1459"/>
    <s v="2025-09-23"/>
    <x v="13"/>
    <s v="Tue"/>
    <n v="-0.30000000000000004"/>
    <n v="-0.60000000000000009"/>
    <n v="-0.89999999999999991"/>
  </r>
  <r>
    <d v="2025-09-23T05:01:00"/>
    <n v="444632414"/>
    <s v="GOLD#"/>
    <s v="buy"/>
    <s v="0.01"/>
    <n v="3754.81"/>
    <n v="3751.81"/>
    <n v="3760.81"/>
    <s v="2025.09.23 05:04:34"/>
    <n v="3751.81"/>
    <n v="0"/>
    <n v="0"/>
    <n v="-3"/>
    <s v="L"/>
    <d v="2025-09-23T00:00:00"/>
    <s v="05"/>
    <x v="5"/>
    <s v="Tue"/>
    <d v="2025-09-23T05:01:00"/>
    <x v="1459"/>
    <s v="2025-09-23"/>
    <x v="13"/>
    <s v="Tue"/>
    <n v="-0.30000000000000004"/>
    <n v="-0.60000000000000009"/>
    <n v="-0.89999999999999991"/>
  </r>
  <r>
    <d v="2025-09-23T05:01:09"/>
    <n v="444632423"/>
    <s v="GOLD#"/>
    <s v="buy"/>
    <s v="0.01"/>
    <n v="3755.09"/>
    <n v="3752.09"/>
    <n v="3758.59"/>
    <s v="2025.09.23 05:04:31"/>
    <n v="3752.09"/>
    <n v="0"/>
    <n v="0"/>
    <n v="-3"/>
    <s v="L"/>
    <d v="2025-09-23T00:00:00"/>
    <s v="05"/>
    <x v="8"/>
    <s v="Tue"/>
    <d v="2025-09-23T05:01:09"/>
    <x v="1460"/>
    <s v="2025-09-23"/>
    <x v="13"/>
    <s v="Tue"/>
    <n v="-0.30000000000000004"/>
    <n v="-0.60000000000000009"/>
    <n v="-0.89999999999999991"/>
  </r>
  <r>
    <d v="2025-09-23T05:04:09"/>
    <n v="444633168"/>
    <s v="GOLD#"/>
    <s v="sell"/>
    <s v="0.01"/>
    <n v="3753.08"/>
    <n v="3751.79"/>
    <m/>
    <s v="2025.09.23 05:05:03"/>
    <n v="3751.82"/>
    <n v="0"/>
    <n v="0"/>
    <n v="1.26"/>
    <s v="W"/>
    <d v="2025-09-23T00:00:00"/>
    <s v="05"/>
    <x v="14"/>
    <s v="Tue"/>
    <d v="2025-09-23T05:04:09"/>
    <x v="1461"/>
    <s v="2025-09-23"/>
    <x v="13"/>
    <s v="Tue"/>
    <n v="0.126"/>
    <n v="0.252"/>
    <n v="0.378"/>
  </r>
  <r>
    <d v="2025-09-23T05:05:09"/>
    <n v="444634083"/>
    <s v="GOLD#"/>
    <s v="sell"/>
    <s v="0.01"/>
    <n v="3751.97"/>
    <n v="3751.29"/>
    <m/>
    <s v="2025.09.23 05:06:23"/>
    <n v="3751.31"/>
    <n v="0"/>
    <n v="0"/>
    <n v="0.66"/>
    <s v="W"/>
    <d v="2025-09-23T00:00:00"/>
    <s v="05"/>
    <x v="14"/>
    <s v="Tue"/>
    <d v="2025-09-23T05:05:09"/>
    <x v="1462"/>
    <s v="2025-09-23"/>
    <x v="13"/>
    <s v="Tue"/>
    <n v="6.6000000000000003E-2"/>
    <n v="0.13200000000000001"/>
    <n v="0.19800000000000001"/>
  </r>
  <r>
    <d v="2025-09-23T05:05:09"/>
    <n v="444634087"/>
    <s v="GOLD#"/>
    <s v="sell"/>
    <s v="0.01"/>
    <n v="3751.97"/>
    <n v="3751.25"/>
    <m/>
    <s v="2025.09.23 05:06:17"/>
    <n v="3751.26"/>
    <n v="0"/>
    <n v="0"/>
    <n v="0.71"/>
    <s v="W"/>
    <d v="2025-09-23T00:00:00"/>
    <s v="05"/>
    <x v="16"/>
    <s v="Tue"/>
    <d v="2025-09-23T05:05:09"/>
    <x v="1462"/>
    <s v="2025-09-23"/>
    <x v="13"/>
    <s v="Tue"/>
    <n v="7.0999999999999994E-2"/>
    <n v="0.14199999999999999"/>
    <n v="0.21299999999999999"/>
  </r>
  <r>
    <d v="2025-09-23T05:05:09"/>
    <n v="444634092"/>
    <s v="GOLD#"/>
    <s v="sell"/>
    <s v="0.01"/>
    <n v="3752.04"/>
    <n v="3749.83"/>
    <m/>
    <s v="2025.09.23 05:08:32"/>
    <n v="3749.84"/>
    <n v="0"/>
    <n v="0"/>
    <n v="2.2000000000000002"/>
    <s v="W"/>
    <d v="2025-09-23T00:00:00"/>
    <s v="05"/>
    <x v="15"/>
    <s v="Tue"/>
    <d v="2025-09-23T05:05:09"/>
    <x v="1462"/>
    <s v="2025-09-23"/>
    <x v="13"/>
    <s v="Tue"/>
    <n v="0.22000000000000003"/>
    <n v="0.44000000000000006"/>
    <n v="0.66"/>
  </r>
  <r>
    <d v="2025-09-23T05:06:19"/>
    <n v="444634691"/>
    <s v="GOLD#"/>
    <s v="sell"/>
    <s v="0.01"/>
    <n v="3751.01"/>
    <n v="3749.83"/>
    <m/>
    <s v="2025.09.23 05:08:32"/>
    <n v="3749.84"/>
    <n v="0"/>
    <n v="0"/>
    <n v="1.17"/>
    <s v="W"/>
    <d v="2025-09-23T00:00:00"/>
    <s v="05"/>
    <x v="16"/>
    <s v="Tue"/>
    <d v="2025-09-23T05:06:19"/>
    <x v="1463"/>
    <s v="2025-09-23"/>
    <x v="13"/>
    <s v="Tue"/>
    <n v="0.11699999999999999"/>
    <n v="0.23399999999999999"/>
    <n v="0.35099999999999998"/>
  </r>
  <r>
    <d v="2025-09-23T05:06:29"/>
    <n v="444634709"/>
    <s v="GOLD#"/>
    <s v="sell"/>
    <s v="0.01"/>
    <n v="3751.1"/>
    <n v="3750.8"/>
    <m/>
    <s v="2025.09.23 05:06:54"/>
    <n v="3750.84"/>
    <n v="0"/>
    <n v="0"/>
    <n v="0.26"/>
    <s v="W"/>
    <d v="2025-09-23T00:00:00"/>
    <s v="05"/>
    <x v="14"/>
    <s v="Tue"/>
    <d v="2025-09-23T05:06:29"/>
    <x v="1464"/>
    <s v="2025-09-23"/>
    <x v="13"/>
    <s v="Tue"/>
    <n v="2.6000000000000002E-2"/>
    <n v="5.2000000000000005E-2"/>
    <n v="7.8E-2"/>
  </r>
  <r>
    <d v="2025-09-23T05:10:09"/>
    <n v="444636213"/>
    <s v="GOLD#"/>
    <s v="sell"/>
    <s v="0.01"/>
    <n v="3748"/>
    <n v="3745.22"/>
    <m/>
    <s v="2025.09.23 05:12:18"/>
    <n v="3745.31"/>
    <n v="0"/>
    <n v="0"/>
    <n v="2.69"/>
    <s v="W"/>
    <d v="2025-09-23T00:00:00"/>
    <s v="05"/>
    <x v="14"/>
    <s v="Tue"/>
    <d v="2025-09-23T05:10:09"/>
    <x v="1465"/>
    <s v="2025-09-23"/>
    <x v="13"/>
    <s v="Tue"/>
    <n v="0.26900000000000002"/>
    <n v="0.53800000000000003"/>
    <n v="0.80699999999999994"/>
  </r>
  <r>
    <d v="2025-09-23T05:10:09"/>
    <n v="444636215"/>
    <s v="GOLD#"/>
    <s v="sell"/>
    <s v="0.01"/>
    <n v="3747.91"/>
    <n v="3745.26"/>
    <m/>
    <s v="2025.09.23 05:12:18"/>
    <n v="3745.31"/>
    <n v="0"/>
    <n v="0"/>
    <n v="2.6"/>
    <s v="W"/>
    <d v="2025-09-23T00:00:00"/>
    <s v="05"/>
    <x v="15"/>
    <s v="Tue"/>
    <d v="2025-09-23T05:10:09"/>
    <x v="1465"/>
    <s v="2025-09-23"/>
    <x v="13"/>
    <s v="Tue"/>
    <n v="0.26"/>
    <n v="0.52"/>
    <n v="0.78"/>
  </r>
  <r>
    <d v="2025-09-23T05:10:09"/>
    <n v="444636217"/>
    <s v="GOLD#"/>
    <s v="sell"/>
    <s v="0.01"/>
    <n v="3747.91"/>
    <n v="3745.22"/>
    <m/>
    <s v="2025.09.23 05:12:18"/>
    <n v="3745.31"/>
    <n v="0"/>
    <n v="0"/>
    <n v="2.6"/>
    <s v="W"/>
    <d v="2025-09-23T00:00:00"/>
    <s v="05"/>
    <x v="16"/>
    <s v="Tue"/>
    <d v="2025-09-23T05:10:09"/>
    <x v="1465"/>
    <s v="2025-09-23"/>
    <x v="13"/>
    <s v="Tue"/>
    <n v="0.26"/>
    <n v="0.52"/>
    <n v="0.78"/>
  </r>
  <r>
    <d v="2025-09-23T05:12:19"/>
    <n v="444637725"/>
    <s v="GOLD#"/>
    <s v="sell"/>
    <s v="0.01"/>
    <n v="3745.2"/>
    <n v="3742.96"/>
    <m/>
    <s v="2025.09.23 05:14:33"/>
    <n v="3742.96"/>
    <n v="0"/>
    <n v="0"/>
    <n v="2.2400000000000002"/>
    <s v="W"/>
    <d v="2025-09-23T00:00:00"/>
    <s v="05"/>
    <x v="16"/>
    <s v="Tue"/>
    <d v="2025-09-23T05:12:19"/>
    <x v="1466"/>
    <s v="2025-09-23"/>
    <x v="13"/>
    <s v="Tue"/>
    <n v="0.22400000000000003"/>
    <n v="0.44800000000000006"/>
    <n v="0.67200000000000004"/>
  </r>
  <r>
    <d v="2025-09-23T05:12:19"/>
    <n v="444637729"/>
    <s v="GOLD#"/>
    <s v="sell"/>
    <s v="0.01"/>
    <n v="3745.21"/>
    <n v="3742.79"/>
    <m/>
    <s v="2025.09.23 05:14:14"/>
    <n v="3742.95"/>
    <n v="0"/>
    <n v="0"/>
    <n v="2.2599999999999998"/>
    <s v="W"/>
    <d v="2025-09-23T00:00:00"/>
    <s v="05"/>
    <x v="15"/>
    <s v="Tue"/>
    <d v="2025-09-23T05:12:19"/>
    <x v="1466"/>
    <s v="2025-09-23"/>
    <x v="13"/>
    <s v="Tue"/>
    <n v="0.22599999999999998"/>
    <n v="0.45199999999999996"/>
    <n v="0.67799999999999994"/>
  </r>
  <r>
    <d v="2025-09-23T05:12:19"/>
    <n v="444637742"/>
    <s v="GOLD#"/>
    <s v="sell"/>
    <s v="0.01"/>
    <n v="3745.21"/>
    <n v="3742.95"/>
    <m/>
    <s v="2025.09.23 05:14:14"/>
    <n v="3742.95"/>
    <n v="0"/>
    <n v="0"/>
    <n v="2.2599999999999998"/>
    <s v="W"/>
    <d v="2025-09-23T00:00:00"/>
    <s v="05"/>
    <x v="14"/>
    <s v="Tue"/>
    <d v="2025-09-23T05:12:19"/>
    <x v="1466"/>
    <s v="2025-09-23"/>
    <x v="13"/>
    <s v="Tue"/>
    <n v="0.22599999999999998"/>
    <n v="0.45199999999999996"/>
    <n v="0.67799999999999994"/>
  </r>
  <r>
    <d v="2025-09-23T05:14:49"/>
    <n v="444639130"/>
    <s v="GOLD#"/>
    <s v="sell"/>
    <s v="0.01"/>
    <n v="3743.45"/>
    <n v="3741.95"/>
    <m/>
    <s v="2025.09.23 05:31:06"/>
    <n v="3742"/>
    <n v="0"/>
    <n v="0"/>
    <n v="1.45"/>
    <s v="W"/>
    <d v="2025-09-23T00:00:00"/>
    <s v="05"/>
    <x v="15"/>
    <s v="Tue"/>
    <d v="2025-09-23T05:14:49"/>
    <x v="1467"/>
    <s v="2025-09-23"/>
    <x v="13"/>
    <s v="Tue"/>
    <n v="0.14499999999999999"/>
    <n v="0.28999999999999998"/>
    <n v="0.435"/>
  </r>
  <r>
    <d v="2025-09-23T05:14:49"/>
    <n v="444639131"/>
    <s v="GOLD#"/>
    <s v="sell"/>
    <s v="0.01"/>
    <n v="3743.45"/>
    <n v="3742.57"/>
    <m/>
    <s v="2025.09.23 05:25:22"/>
    <n v="3742.86"/>
    <n v="0"/>
    <n v="0"/>
    <n v="0.59"/>
    <s v="W"/>
    <d v="2025-09-23T00:00:00"/>
    <s v="05"/>
    <x v="14"/>
    <s v="Tue"/>
    <d v="2025-09-23T05:14:49"/>
    <x v="1467"/>
    <s v="2025-09-23"/>
    <x v="13"/>
    <s v="Tue"/>
    <n v="5.8999999999999997E-2"/>
    <n v="0.11799999999999999"/>
    <n v="0.17699999999999999"/>
  </r>
  <r>
    <d v="2025-09-23T05:14:49"/>
    <n v="444639133"/>
    <s v="GOLD#"/>
    <s v="sell"/>
    <s v="0.01"/>
    <n v="3743.41"/>
    <n v="3742.57"/>
    <m/>
    <s v="2025.09.23 05:25:22"/>
    <n v="3742.86"/>
    <n v="0"/>
    <n v="0"/>
    <n v="0.55000000000000004"/>
    <s v="W"/>
    <d v="2025-09-23T00:00:00"/>
    <s v="05"/>
    <x v="16"/>
    <s v="Tue"/>
    <d v="2025-09-23T05:14:49"/>
    <x v="1467"/>
    <s v="2025-09-23"/>
    <x v="13"/>
    <s v="Tue"/>
    <n v="5.5000000000000007E-2"/>
    <n v="0.11000000000000001"/>
    <n v="0.16500000000000001"/>
  </r>
  <r>
    <d v="2025-09-23T05:17:19"/>
    <n v="444640341"/>
    <s v="GOLD#"/>
    <s v="sell"/>
    <s v="0.01"/>
    <n v="3744.13"/>
    <n v="3747.12"/>
    <n v="3742.62"/>
    <s v="2025.09.23 05:19:40"/>
    <n v="3742.56"/>
    <n v="0"/>
    <n v="0"/>
    <n v="1.57"/>
    <s v="W"/>
    <d v="2025-09-23T00:00:00"/>
    <s v="05"/>
    <x v="20"/>
    <s v="Tue"/>
    <d v="2025-09-23T05:17:19"/>
    <x v="1468"/>
    <s v="2025-09-23"/>
    <x v="13"/>
    <s v="Tue"/>
    <n v="0.15700000000000003"/>
    <n v="0.31400000000000006"/>
    <n v="0.47099999999999997"/>
  </r>
  <r>
    <d v="2025-09-23T05:17:19"/>
    <n v="444640343"/>
    <s v="GOLD#"/>
    <s v="sell"/>
    <s v="0.01"/>
    <n v="3744.13"/>
    <n v="3746.33"/>
    <n v="3742.63"/>
    <s v="2025.09.23 05:19:40"/>
    <n v="3742.56"/>
    <n v="0"/>
    <n v="0"/>
    <n v="1.57"/>
    <s v="W"/>
    <d v="2025-09-23T00:00:00"/>
    <s v="05"/>
    <x v="18"/>
    <s v="Tue"/>
    <d v="2025-09-23T05:17:19"/>
    <x v="1468"/>
    <s v="2025-09-23"/>
    <x v="13"/>
    <s v="Tue"/>
    <n v="0.15700000000000003"/>
    <n v="0.31400000000000006"/>
    <n v="0.47099999999999997"/>
  </r>
  <r>
    <d v="2025-09-23T05:17:19"/>
    <n v="444640344"/>
    <s v="GOLD#"/>
    <s v="sell"/>
    <s v="0.01"/>
    <n v="3744.13"/>
    <n v="3743.31"/>
    <n v="3741.93"/>
    <s v="2025.09.23 05:25:05"/>
    <n v="3741.85"/>
    <n v="0"/>
    <n v="0"/>
    <n v="2.2799999999999998"/>
    <s v="W"/>
    <d v="2025-09-23T00:00:00"/>
    <s v="05"/>
    <x v="17"/>
    <s v="Tue"/>
    <d v="2025-09-23T05:17:19"/>
    <x v="1468"/>
    <s v="2025-09-23"/>
    <x v="13"/>
    <s v="Tue"/>
    <n v="0.22799999999999998"/>
    <n v="0.45599999999999996"/>
    <n v="0.68399999999999994"/>
  </r>
  <r>
    <d v="2025-09-23T05:17:19"/>
    <n v="444640345"/>
    <s v="GOLD#"/>
    <s v="sell"/>
    <s v="0.01"/>
    <n v="3744.01"/>
    <n v="3743.55"/>
    <n v="3740.63"/>
    <s v="2025.09.23 05:21:08"/>
    <n v="3743.56"/>
    <n v="0"/>
    <n v="0"/>
    <n v="0.45"/>
    <s v="W"/>
    <d v="2025-09-23T00:00:00"/>
    <s v="05"/>
    <x v="1"/>
    <s v="Tue"/>
    <d v="2025-09-23T05:17:19"/>
    <x v="1468"/>
    <s v="2025-09-23"/>
    <x v="13"/>
    <s v="Tue"/>
    <n v="4.5000000000000005E-2"/>
    <n v="9.0000000000000011E-2"/>
    <n v="0.13500000000000001"/>
  </r>
  <r>
    <d v="2025-09-23T05:17:20"/>
    <n v="444640357"/>
    <s v="GOLD#"/>
    <s v="sell"/>
    <s v="0.01"/>
    <n v="3744.02"/>
    <n v="3745.63"/>
    <n v="3742.63"/>
    <s v="2025.09.23 05:19:40"/>
    <n v="3742.56"/>
    <n v="0"/>
    <n v="0"/>
    <n v="1.46"/>
    <s v="W"/>
    <d v="2025-09-23T00:00:00"/>
    <s v="05"/>
    <x v="11"/>
    <s v="Tue"/>
    <d v="2025-09-23T05:17:20"/>
    <x v="1469"/>
    <s v="2025-09-23"/>
    <x v="13"/>
    <s v="Tue"/>
    <n v="0.14599999999999999"/>
    <n v="0.29199999999999998"/>
    <n v="0.438"/>
  </r>
  <r>
    <d v="2025-09-23T05:17:20"/>
    <n v="444640358"/>
    <s v="GOLD#"/>
    <s v="sell"/>
    <s v="0.01"/>
    <n v="3743.94"/>
    <n v="3746.33"/>
    <n v="3741.13"/>
    <s v="2025.09.23 05:30:10"/>
    <n v="3741.12"/>
    <n v="0"/>
    <n v="0"/>
    <n v="2.82"/>
    <s v="W"/>
    <d v="2025-09-23T00:00:00"/>
    <s v="05"/>
    <x v="19"/>
    <s v="Tue"/>
    <d v="2025-09-23T05:17:20"/>
    <x v="1469"/>
    <s v="2025-09-23"/>
    <x v="13"/>
    <s v="Tue"/>
    <n v="0.28199999999999997"/>
    <n v="0.56399999999999995"/>
    <n v="0.84599999999999997"/>
  </r>
  <r>
    <d v="2025-09-23T05:17:20"/>
    <n v="444640359"/>
    <s v="GOLD#"/>
    <s v="sell"/>
    <s v="0.01"/>
    <n v="3743.98"/>
    <n v="3747.13"/>
    <n v="3740.63"/>
    <s v="2025.09.23 05:30:11"/>
    <n v="3740.6"/>
    <n v="0"/>
    <n v="0"/>
    <n v="3.38"/>
    <s v="W"/>
    <d v="2025-09-23T00:00:00"/>
    <s v="05"/>
    <x v="12"/>
    <s v="Tue"/>
    <d v="2025-09-23T05:17:20"/>
    <x v="1469"/>
    <s v="2025-09-23"/>
    <x v="13"/>
    <s v="Tue"/>
    <n v="0.33800000000000002"/>
    <n v="0.67600000000000005"/>
    <n v="1.014"/>
  </r>
  <r>
    <d v="2025-09-23T05:17:20"/>
    <n v="444640361"/>
    <s v="GOLD#"/>
    <s v="sell"/>
    <s v="0.01"/>
    <n v="3743.97"/>
    <n v="3747.13"/>
    <n v="3742.63"/>
    <s v="2025.09.23 05:19:40"/>
    <n v="3742.56"/>
    <n v="0"/>
    <n v="0"/>
    <n v="1.41"/>
    <s v="W"/>
    <d v="2025-09-23T00:00:00"/>
    <s v="05"/>
    <x v="6"/>
    <s v="Tue"/>
    <d v="2025-09-23T05:17:20"/>
    <x v="1469"/>
    <s v="2025-09-23"/>
    <x v="13"/>
    <s v="Tue"/>
    <n v="0.14099999999999999"/>
    <n v="0.28199999999999997"/>
    <n v="0.42299999999999999"/>
  </r>
  <r>
    <d v="2025-09-23T05:17:21"/>
    <n v="444640362"/>
    <s v="GOLD#"/>
    <s v="sell"/>
    <s v="0.01"/>
    <n v="3743.97"/>
    <n v="3743.55"/>
    <n v="3741.13"/>
    <s v="2025.09.23 05:21:08"/>
    <n v="3743.56"/>
    <n v="0"/>
    <n v="0"/>
    <n v="0.41"/>
    <s v="W"/>
    <d v="2025-09-23T00:00:00"/>
    <s v="05"/>
    <x v="2"/>
    <s v="Tue"/>
    <d v="2025-09-23T05:17:21"/>
    <x v="1470"/>
    <s v="2025-09-23"/>
    <x v="13"/>
    <s v="Tue"/>
    <n v="4.1000000000000002E-2"/>
    <n v="8.2000000000000003E-2"/>
    <n v="0.12299999999999998"/>
  </r>
  <r>
    <d v="2025-09-23T05:17:21"/>
    <n v="444640363"/>
    <s v="GOLD#"/>
    <s v="sell"/>
    <s v="0.01"/>
    <n v="3744.07"/>
    <n v="3743.55"/>
    <n v="3741.13"/>
    <s v="2025.09.23 05:21:08"/>
    <n v="3743.56"/>
    <n v="0"/>
    <n v="0"/>
    <n v="0.51"/>
    <s v="W"/>
    <d v="2025-09-23T00:00:00"/>
    <s v="05"/>
    <x v="0"/>
    <s v="Tue"/>
    <d v="2025-09-23T05:17:21"/>
    <x v="1470"/>
    <s v="2025-09-23"/>
    <x v="13"/>
    <s v="Tue"/>
    <n v="5.1000000000000004E-2"/>
    <n v="0.10200000000000001"/>
    <n v="0.153"/>
  </r>
  <r>
    <d v="2025-09-23T05:17:21"/>
    <n v="444640364"/>
    <s v="GOLD#"/>
    <s v="sell"/>
    <s v="0.01"/>
    <n v="3744.12"/>
    <n v="3747.13"/>
    <n v="3742.63"/>
    <s v="2025.09.23 05:19:40"/>
    <n v="3742.56"/>
    <n v="0"/>
    <n v="0"/>
    <n v="1.56"/>
    <s v="W"/>
    <d v="2025-09-23T00:00:00"/>
    <s v="05"/>
    <x v="10"/>
    <s v="Tue"/>
    <d v="2025-09-23T05:17:21"/>
    <x v="1470"/>
    <s v="2025-09-23"/>
    <x v="13"/>
    <s v="Tue"/>
    <n v="0.15600000000000003"/>
    <n v="0.31200000000000006"/>
    <n v="0.46799999999999997"/>
  </r>
  <r>
    <d v="2025-09-23T05:21:09"/>
    <n v="444641815"/>
    <s v="GOLD#"/>
    <s v="sell"/>
    <s v="0.01"/>
    <n v="3743.45"/>
    <n v="3745.65"/>
    <n v="3741.95"/>
    <s v="2025.09.23 05:22:38"/>
    <n v="3745.66"/>
    <n v="0"/>
    <n v="0"/>
    <n v="-2.21"/>
    <s v="L"/>
    <d v="2025-09-23T00:00:00"/>
    <s v="05"/>
    <x v="18"/>
    <s v="Tue"/>
    <d v="2025-09-23T05:21:09"/>
    <x v="1471"/>
    <s v="2025-09-23"/>
    <x v="13"/>
    <s v="Tue"/>
    <n v="-0.221"/>
    <n v="-0.442"/>
    <n v="-0.66299999999999992"/>
  </r>
  <r>
    <d v="2025-09-23T05:21:09"/>
    <n v="444641818"/>
    <s v="GOLD#"/>
    <s v="sell"/>
    <s v="0.01"/>
    <n v="3743.45"/>
    <n v="3743.18"/>
    <n v="3739.95"/>
    <s v="2025.09.23 05:25:29"/>
    <n v="3743.5"/>
    <n v="0"/>
    <n v="0"/>
    <n v="-0.05"/>
    <s v="L"/>
    <d v="2025-09-23T00:00:00"/>
    <s v="05"/>
    <x v="1"/>
    <s v="Tue"/>
    <d v="2025-09-23T05:21:09"/>
    <x v="1471"/>
    <s v="2025-09-23"/>
    <x v="13"/>
    <s v="Tue"/>
    <n v="-5.000000000000001E-3"/>
    <n v="-1.0000000000000002E-2"/>
    <n v="-1.4999999999999999E-2"/>
  </r>
  <r>
    <d v="2025-09-23T05:21:09"/>
    <n v="444641821"/>
    <s v="GOLD#"/>
    <s v="sell"/>
    <s v="0.01"/>
    <n v="3743.43"/>
    <n v="3743.2"/>
    <n v="3740.45"/>
    <s v="2025.09.23 05:25:29"/>
    <n v="3743.5"/>
    <n v="0"/>
    <n v="0"/>
    <n v="-7.0000000000000007E-2"/>
    <s v="L"/>
    <d v="2025-09-23T00:00:00"/>
    <s v="05"/>
    <x v="2"/>
    <s v="Tue"/>
    <d v="2025-09-23T05:21:09"/>
    <x v="1471"/>
    <s v="2025-09-23"/>
    <x v="13"/>
    <s v="Tue"/>
    <n v="-7.000000000000001E-3"/>
    <n v="-1.4000000000000002E-2"/>
    <n v="-2.1000000000000001E-2"/>
  </r>
  <r>
    <d v="2025-09-23T05:21:09"/>
    <n v="444641824"/>
    <s v="GOLD#"/>
    <s v="sell"/>
    <s v="0.01"/>
    <n v="3743.37"/>
    <n v="3746.45"/>
    <n v="3741.95"/>
    <s v="2025.09.23 05:25:05"/>
    <n v="3741.85"/>
    <n v="0"/>
    <n v="0"/>
    <n v="1.52"/>
    <s v="W"/>
    <d v="2025-09-23T00:00:00"/>
    <s v="05"/>
    <x v="6"/>
    <s v="Tue"/>
    <d v="2025-09-23T05:21:09"/>
    <x v="1471"/>
    <s v="2025-09-23"/>
    <x v="13"/>
    <s v="Tue"/>
    <n v="0.15200000000000002"/>
    <n v="0.30400000000000005"/>
    <n v="0.45599999999999996"/>
  </r>
  <r>
    <d v="2025-09-23T05:21:10"/>
    <n v="444641829"/>
    <s v="GOLD#"/>
    <s v="sell"/>
    <s v="0.01"/>
    <n v="3743.38"/>
    <n v="3746.45"/>
    <n v="3741.95"/>
    <s v="2025.09.23 05:25:05"/>
    <n v="3741.85"/>
    <n v="0"/>
    <n v="0"/>
    <n v="1.53"/>
    <s v="W"/>
    <d v="2025-09-23T00:00:00"/>
    <s v="05"/>
    <x v="20"/>
    <s v="Tue"/>
    <d v="2025-09-23T05:21:10"/>
    <x v="1472"/>
    <s v="2025-09-23"/>
    <x v="13"/>
    <s v="Tue"/>
    <n v="0.15300000000000002"/>
    <n v="0.30600000000000005"/>
    <n v="0.45899999999999996"/>
  </r>
  <r>
    <d v="2025-09-23T05:21:10"/>
    <n v="444641833"/>
    <s v="GOLD#"/>
    <s v="sell"/>
    <s v="0.01"/>
    <n v="3743.38"/>
    <n v="3746.45"/>
    <n v="3741.95"/>
    <s v="2025.09.23 05:25:05"/>
    <n v="3741.85"/>
    <n v="0"/>
    <n v="0"/>
    <n v="1.53"/>
    <s v="W"/>
    <d v="2025-09-23T00:00:00"/>
    <s v="05"/>
    <x v="10"/>
    <s v="Tue"/>
    <d v="2025-09-23T05:21:10"/>
    <x v="1472"/>
    <s v="2025-09-23"/>
    <x v="13"/>
    <s v="Tue"/>
    <n v="0.15300000000000002"/>
    <n v="0.30600000000000005"/>
    <n v="0.45899999999999996"/>
  </r>
  <r>
    <d v="2025-09-23T05:21:10"/>
    <n v="444641835"/>
    <s v="GOLD#"/>
    <s v="sell"/>
    <s v="0.01"/>
    <n v="3743.33"/>
    <n v="3744.95"/>
    <n v="3741.95"/>
    <s v="2025.09.23 05:22:11"/>
    <n v="3744.96"/>
    <n v="0"/>
    <n v="0"/>
    <n v="-1.63"/>
    <s v="L"/>
    <d v="2025-09-23T00:00:00"/>
    <s v="05"/>
    <x v="11"/>
    <s v="Tue"/>
    <d v="2025-09-23T05:21:10"/>
    <x v="1472"/>
    <s v="2025-09-23"/>
    <x v="13"/>
    <s v="Tue"/>
    <n v="-0.16300000000000001"/>
    <n v="-0.32600000000000001"/>
    <n v="-0.48899999999999993"/>
  </r>
  <r>
    <d v="2025-09-23T05:21:10"/>
    <n v="444641843"/>
    <s v="GOLD#"/>
    <s v="sell"/>
    <s v="0.01"/>
    <n v="3743.33"/>
    <n v="3743.12"/>
    <n v="3740.45"/>
    <s v="2025.09.23 05:25:29"/>
    <n v="3743.5"/>
    <n v="0"/>
    <n v="0"/>
    <n v="-0.17"/>
    <s v="L"/>
    <d v="2025-09-23T00:00:00"/>
    <s v="05"/>
    <x v="0"/>
    <s v="Tue"/>
    <d v="2025-09-23T05:21:10"/>
    <x v="1472"/>
    <s v="2025-09-23"/>
    <x v="13"/>
    <s v="Tue"/>
    <n v="-1.7000000000000001E-2"/>
    <n v="-3.4000000000000002E-2"/>
    <n v="-5.1000000000000004E-2"/>
  </r>
  <r>
    <d v="2025-09-23T05:23:49"/>
    <n v="444642782"/>
    <s v="GOLD#"/>
    <s v="sell"/>
    <s v="0.01"/>
    <n v="3743.78"/>
    <n v="3745.95"/>
    <n v="3742.25"/>
    <s v="2025.09.23 05:24:01"/>
    <n v="3742.2"/>
    <n v="0"/>
    <n v="0"/>
    <n v="1.58"/>
    <s v="W"/>
    <d v="2025-09-23T00:00:00"/>
    <s v="05"/>
    <x v="18"/>
    <s v="Tue"/>
    <d v="2025-09-23T05:23:49"/>
    <x v="1473"/>
    <s v="2025-09-23"/>
    <x v="13"/>
    <s v="Tue"/>
    <n v="0.15800000000000003"/>
    <n v="0.31600000000000006"/>
    <n v="0.47399999999999998"/>
  </r>
  <r>
    <d v="2025-09-23T05:23:49"/>
    <n v="444642783"/>
    <s v="GOLD#"/>
    <s v="sell"/>
    <s v="0.01"/>
    <n v="3743.78"/>
    <n v="3745.28"/>
    <n v="3742.28"/>
    <s v="2025.09.23 05:24:02"/>
    <n v="3742.2"/>
    <n v="0"/>
    <n v="0"/>
    <n v="1.58"/>
    <s v="W"/>
    <d v="2025-09-23T00:00:00"/>
    <s v="05"/>
    <x v="11"/>
    <s v="Tue"/>
    <d v="2025-09-23T05:23:49"/>
    <x v="1473"/>
    <s v="2025-09-23"/>
    <x v="13"/>
    <s v="Tue"/>
    <n v="0.15800000000000003"/>
    <n v="0.31600000000000006"/>
    <n v="0.47399999999999998"/>
  </r>
  <r>
    <d v="2025-09-23T05:25:29"/>
    <n v="444643098"/>
    <s v="GOLD#"/>
    <s v="sell"/>
    <s v="0.01"/>
    <n v="3742.84"/>
    <n v="3741.85"/>
    <m/>
    <s v="2025.09.23 05:31:05"/>
    <n v="3741.85"/>
    <n v="0"/>
    <n v="0"/>
    <n v="0.99"/>
    <s v="W"/>
    <d v="2025-09-23T00:00:00"/>
    <s v="05"/>
    <x v="14"/>
    <s v="Tue"/>
    <d v="2025-09-23T05:25:29"/>
    <x v="1474"/>
    <s v="2025-09-23"/>
    <x v="13"/>
    <s v="Tue"/>
    <n v="9.9000000000000005E-2"/>
    <n v="0.19800000000000001"/>
    <n v="0.29699999999999999"/>
  </r>
  <r>
    <d v="2025-09-23T05:25:29"/>
    <n v="444643103"/>
    <s v="GOLD#"/>
    <s v="sell"/>
    <s v="0.01"/>
    <n v="3743.27"/>
    <n v="3742.56"/>
    <m/>
    <s v="2025.09.23 05:27:25"/>
    <n v="3742.62"/>
    <n v="0"/>
    <n v="0"/>
    <n v="0.65"/>
    <s v="W"/>
    <d v="2025-09-23T00:00:00"/>
    <s v="05"/>
    <x v="16"/>
    <s v="Tue"/>
    <d v="2025-09-23T05:25:29"/>
    <x v="1474"/>
    <s v="2025-09-23"/>
    <x v="13"/>
    <s v="Tue"/>
    <n v="6.5000000000000002E-2"/>
    <n v="0.13"/>
    <n v="0.19500000000000001"/>
  </r>
  <r>
    <d v="2025-09-23T05:25:39"/>
    <n v="444643127"/>
    <s v="GOLD#"/>
    <s v="sell"/>
    <s v="0.01"/>
    <n v="3743.38"/>
    <n v="3746.4"/>
    <n v="3741.9"/>
    <s v="2025.09.23 05:26:32"/>
    <n v="3741.89"/>
    <n v="0"/>
    <n v="0"/>
    <n v="1.49"/>
    <s v="W"/>
    <d v="2025-09-23T00:00:00"/>
    <s v="05"/>
    <x v="20"/>
    <s v="Tue"/>
    <d v="2025-09-23T05:25:39"/>
    <x v="1475"/>
    <s v="2025-09-23"/>
    <x v="13"/>
    <s v="Tue"/>
    <n v="0.14899999999999999"/>
    <n v="0.29799999999999999"/>
    <n v="0.44700000000000001"/>
  </r>
  <r>
    <d v="2025-09-23T05:25:39"/>
    <n v="444643129"/>
    <s v="GOLD#"/>
    <s v="sell"/>
    <s v="0.01"/>
    <n v="3743.16"/>
    <n v="3746.38"/>
    <n v="3741.88"/>
    <s v="2025.09.23 05:26:40"/>
    <n v="3741.85"/>
    <n v="0"/>
    <n v="0"/>
    <n v="1.31"/>
    <s v="W"/>
    <d v="2025-09-23T00:00:00"/>
    <s v="05"/>
    <x v="6"/>
    <s v="Tue"/>
    <d v="2025-09-23T05:25:39"/>
    <x v="1475"/>
    <s v="2025-09-23"/>
    <x v="13"/>
    <s v="Tue"/>
    <n v="0.13100000000000001"/>
    <n v="0.26200000000000001"/>
    <n v="0.39300000000000002"/>
  </r>
  <r>
    <d v="2025-09-23T05:25:39"/>
    <n v="444643131"/>
    <s v="GOLD#"/>
    <s v="sell"/>
    <s v="0.01"/>
    <n v="3743.48"/>
    <n v="3743"/>
    <n v="3740.38"/>
    <s v="2025.09.23 05:27:31"/>
    <n v="3743.23"/>
    <n v="0"/>
    <n v="0"/>
    <n v="0.25"/>
    <s v="W"/>
    <d v="2025-09-23T00:00:00"/>
    <s v="05"/>
    <x v="2"/>
    <s v="Tue"/>
    <d v="2025-09-23T05:25:39"/>
    <x v="1475"/>
    <s v="2025-09-23"/>
    <x v="13"/>
    <s v="Tue"/>
    <n v="2.5000000000000001E-2"/>
    <n v="0.05"/>
    <n v="7.4999999999999997E-2"/>
  </r>
  <r>
    <d v="2025-09-23T05:25:39"/>
    <n v="444643133"/>
    <s v="GOLD#"/>
    <s v="sell"/>
    <s v="0.01"/>
    <n v="3743.58"/>
    <n v="3746.38"/>
    <n v="3741.18"/>
    <s v="2025.09.23 05:30:10"/>
    <n v="3741.17"/>
    <n v="0"/>
    <n v="0"/>
    <n v="2.41"/>
    <s v="W"/>
    <d v="2025-09-23T00:00:00"/>
    <s v="05"/>
    <x v="17"/>
    <s v="Tue"/>
    <d v="2025-09-23T05:25:39"/>
    <x v="1475"/>
    <s v="2025-09-23"/>
    <x v="13"/>
    <s v="Tue"/>
    <n v="0.24100000000000002"/>
    <n v="0.48200000000000004"/>
    <n v="0.72299999999999998"/>
  </r>
  <r>
    <d v="2025-09-23T05:25:40"/>
    <n v="444643135"/>
    <s v="GOLD#"/>
    <s v="sell"/>
    <s v="0.01"/>
    <n v="3743.58"/>
    <n v="3743.25"/>
    <n v="3741.88"/>
    <s v="2025.09.23 05:26:40"/>
    <n v="3741.85"/>
    <n v="0"/>
    <n v="0"/>
    <n v="1.73"/>
    <s v="W"/>
    <d v="2025-09-23T00:00:00"/>
    <s v="05"/>
    <x v="11"/>
    <s v="Tue"/>
    <d v="2025-09-23T05:25:40"/>
    <x v="1476"/>
    <s v="2025-09-23"/>
    <x v="13"/>
    <s v="Tue"/>
    <n v="0.17300000000000001"/>
    <n v="0.34600000000000003"/>
    <n v="0.51900000000000002"/>
  </r>
  <r>
    <d v="2025-09-23T05:25:40"/>
    <n v="444643136"/>
    <s v="GOLD#"/>
    <s v="sell"/>
    <s v="0.01"/>
    <n v="3743.59"/>
    <n v="3743"/>
    <n v="3739.88"/>
    <s v="2025.09.23 05:27:31"/>
    <n v="3743.23"/>
    <n v="0"/>
    <n v="0"/>
    <n v="0.36"/>
    <s v="W"/>
    <d v="2025-09-23T00:00:00"/>
    <s v="05"/>
    <x v="1"/>
    <s v="Tue"/>
    <d v="2025-09-23T05:25:40"/>
    <x v="1476"/>
    <s v="2025-09-23"/>
    <x v="13"/>
    <s v="Tue"/>
    <n v="3.5999999999999997E-2"/>
    <n v="7.1999999999999995E-2"/>
    <n v="0.108"/>
  </r>
  <r>
    <d v="2025-09-23T05:25:40"/>
    <n v="444643137"/>
    <s v="GOLD#"/>
    <s v="sell"/>
    <s v="0.01"/>
    <n v="3743.6"/>
    <n v="3743.25"/>
    <n v="3741.88"/>
    <s v="2025.09.23 05:26:40"/>
    <n v="3741.85"/>
    <n v="0"/>
    <n v="0"/>
    <n v="1.75"/>
    <s v="W"/>
    <d v="2025-09-23T00:00:00"/>
    <s v="05"/>
    <x v="10"/>
    <s v="Tue"/>
    <d v="2025-09-23T05:25:40"/>
    <x v="1476"/>
    <s v="2025-09-23"/>
    <x v="13"/>
    <s v="Tue"/>
    <n v="0.17500000000000002"/>
    <n v="0.35000000000000003"/>
    <n v="0.52500000000000002"/>
  </r>
  <r>
    <d v="2025-09-23T05:25:40"/>
    <n v="444643138"/>
    <s v="GOLD#"/>
    <s v="sell"/>
    <s v="0.01"/>
    <n v="3743.66"/>
    <n v="3745.58"/>
    <n v="3741.88"/>
    <s v="2025.09.23 05:26:40"/>
    <n v="3741.85"/>
    <n v="0"/>
    <n v="0"/>
    <n v="1.81"/>
    <s v="W"/>
    <d v="2025-09-23T00:00:00"/>
    <s v="05"/>
    <x v="18"/>
    <s v="Tue"/>
    <d v="2025-09-23T05:25:40"/>
    <x v="1476"/>
    <s v="2025-09-23"/>
    <x v="13"/>
    <s v="Tue"/>
    <n v="0.18100000000000002"/>
    <n v="0.36200000000000004"/>
    <n v="0.54300000000000004"/>
  </r>
  <r>
    <d v="2025-09-23T05:25:41"/>
    <n v="444643139"/>
    <s v="GOLD#"/>
    <s v="sell"/>
    <s v="0.01"/>
    <n v="3743.66"/>
    <n v="3743.02"/>
    <n v="3740.38"/>
    <s v="2025.09.23 05:27:31"/>
    <n v="3743.23"/>
    <n v="0"/>
    <n v="0"/>
    <n v="0.43"/>
    <s v="W"/>
    <d v="2025-09-23T00:00:00"/>
    <s v="05"/>
    <x v="0"/>
    <s v="Tue"/>
    <d v="2025-09-23T05:25:41"/>
    <x v="1477"/>
    <s v="2025-09-23"/>
    <x v="13"/>
    <s v="Tue"/>
    <n v="4.3000000000000003E-2"/>
    <n v="8.6000000000000007E-2"/>
    <n v="0.129"/>
  </r>
  <r>
    <d v="2025-09-23T05:27:29"/>
    <n v="444643422"/>
    <s v="GOLD#"/>
    <s v="sell"/>
    <s v="0.01"/>
    <n v="3742.41"/>
    <n v="3742.13"/>
    <m/>
    <s v="2025.09.23 05:31:26"/>
    <n v="3742.15"/>
    <n v="0"/>
    <n v="0"/>
    <n v="0.26"/>
    <s v="W"/>
    <d v="2025-09-23T00:00:00"/>
    <s v="05"/>
    <x v="16"/>
    <s v="Tue"/>
    <d v="2025-09-23T05:27:29"/>
    <x v="1478"/>
    <s v="2025-09-23"/>
    <x v="13"/>
    <s v="Tue"/>
    <n v="2.6000000000000002E-2"/>
    <n v="5.2000000000000005E-2"/>
    <n v="7.8E-2"/>
  </r>
  <r>
    <d v="2025-09-23T05:27:39"/>
    <n v="444643491"/>
    <s v="GOLD#"/>
    <s v="sell"/>
    <s v="0.01"/>
    <n v="3743"/>
    <n v="3746"/>
    <n v="3741.5"/>
    <s v="2025.09.23 05:30:09"/>
    <n v="3741.38"/>
    <n v="0"/>
    <n v="0"/>
    <n v="1.62"/>
    <s v="W"/>
    <d v="2025-09-23T00:00:00"/>
    <s v="05"/>
    <x v="20"/>
    <s v="Tue"/>
    <d v="2025-09-23T05:27:39"/>
    <x v="1479"/>
    <s v="2025-09-23"/>
    <x v="13"/>
    <s v="Tue"/>
    <n v="0.16200000000000003"/>
    <n v="0.32400000000000007"/>
    <n v="0.48599999999999999"/>
  </r>
  <r>
    <d v="2025-09-23T05:27:39"/>
    <n v="444643492"/>
    <s v="GOLD#"/>
    <s v="sell"/>
    <s v="0.01"/>
    <n v="3743.02"/>
    <n v="3746"/>
    <n v="3741.5"/>
    <s v="2025.09.23 05:30:09"/>
    <n v="3741.38"/>
    <n v="0"/>
    <n v="0"/>
    <n v="1.64"/>
    <s v="W"/>
    <d v="2025-09-23T00:00:00"/>
    <s v="05"/>
    <x v="10"/>
    <s v="Tue"/>
    <d v="2025-09-23T05:27:39"/>
    <x v="1479"/>
    <s v="2025-09-23"/>
    <x v="13"/>
    <s v="Tue"/>
    <n v="0.16400000000000001"/>
    <n v="0.32800000000000001"/>
    <n v="0.49199999999999994"/>
  </r>
  <r>
    <d v="2025-09-23T05:27:39"/>
    <n v="444643494"/>
    <s v="GOLD#"/>
    <s v="sell"/>
    <s v="0.01"/>
    <n v="3743.02"/>
    <n v="3744.5"/>
    <n v="3741.5"/>
    <s v="2025.09.23 05:30:09"/>
    <n v="3741.38"/>
    <n v="0"/>
    <n v="0"/>
    <n v="1.64"/>
    <s v="W"/>
    <d v="2025-09-23T00:00:00"/>
    <s v="05"/>
    <x v="11"/>
    <s v="Tue"/>
    <d v="2025-09-23T05:27:39"/>
    <x v="1479"/>
    <s v="2025-09-23"/>
    <x v="13"/>
    <s v="Tue"/>
    <n v="0.16400000000000001"/>
    <n v="0.32800000000000001"/>
    <n v="0.49199999999999994"/>
  </r>
  <r>
    <d v="2025-09-23T05:27:39"/>
    <n v="444643495"/>
    <s v="GOLD#"/>
    <s v="sell"/>
    <s v="0.01"/>
    <n v="3743.02"/>
    <n v="3742.42"/>
    <n v="3740"/>
    <s v="2025.09.23 05:32:31"/>
    <n v="3742.51"/>
    <n v="0"/>
    <n v="0"/>
    <n v="0.51"/>
    <s v="W"/>
    <d v="2025-09-23T00:00:00"/>
    <s v="05"/>
    <x v="2"/>
    <s v="Tue"/>
    <d v="2025-09-23T05:27:39"/>
    <x v="1479"/>
    <s v="2025-09-23"/>
    <x v="13"/>
    <s v="Tue"/>
    <n v="5.1000000000000004E-2"/>
    <n v="0.10200000000000001"/>
    <n v="0.153"/>
  </r>
  <r>
    <d v="2025-09-23T05:27:40"/>
    <n v="444643496"/>
    <s v="GOLD#"/>
    <s v="sell"/>
    <s v="0.01"/>
    <n v="3743.04"/>
    <n v="3745.2"/>
    <n v="3741.5"/>
    <s v="2025.09.23 05:30:09"/>
    <n v="3741.38"/>
    <n v="0"/>
    <n v="0"/>
    <n v="1.66"/>
    <s v="W"/>
    <d v="2025-09-23T00:00:00"/>
    <s v="05"/>
    <x v="18"/>
    <s v="Tue"/>
    <d v="2025-09-23T05:27:40"/>
    <x v="1480"/>
    <s v="2025-09-23"/>
    <x v="13"/>
    <s v="Tue"/>
    <n v="0.16600000000000001"/>
    <n v="0.33200000000000002"/>
    <n v="0.49799999999999994"/>
  </r>
  <r>
    <d v="2025-09-23T05:27:40"/>
    <n v="444643497"/>
    <s v="GOLD#"/>
    <s v="sell"/>
    <s v="0.01"/>
    <n v="3743.06"/>
    <n v="3742.45"/>
    <n v="3740"/>
    <s v="2025.09.23 05:32:31"/>
    <n v="3742.51"/>
    <n v="0"/>
    <n v="0"/>
    <n v="0.55000000000000004"/>
    <s v="W"/>
    <d v="2025-09-23T00:00:00"/>
    <s v="05"/>
    <x v="0"/>
    <s v="Tue"/>
    <d v="2025-09-23T05:27:40"/>
    <x v="1480"/>
    <s v="2025-09-23"/>
    <x v="13"/>
    <s v="Tue"/>
    <n v="5.5000000000000007E-2"/>
    <n v="0.11000000000000001"/>
    <n v="0.16500000000000001"/>
  </r>
  <r>
    <d v="2025-09-23T05:27:40"/>
    <n v="444643498"/>
    <s v="GOLD#"/>
    <s v="sell"/>
    <s v="0.01"/>
    <n v="3743.01"/>
    <n v="3746"/>
    <n v="3741.5"/>
    <s v="2025.09.23 05:30:09"/>
    <n v="3741.38"/>
    <n v="0"/>
    <n v="0"/>
    <n v="1.63"/>
    <s v="W"/>
    <d v="2025-09-23T00:00:00"/>
    <s v="05"/>
    <x v="6"/>
    <s v="Tue"/>
    <d v="2025-09-23T05:27:40"/>
    <x v="1480"/>
    <s v="2025-09-23"/>
    <x v="13"/>
    <s v="Tue"/>
    <n v="0.16300000000000001"/>
    <n v="0.32600000000000001"/>
    <n v="0.48899999999999993"/>
  </r>
  <r>
    <d v="2025-09-23T05:27:40"/>
    <n v="444643499"/>
    <s v="GOLD#"/>
    <s v="sell"/>
    <s v="0.01"/>
    <n v="3743.02"/>
    <n v="3742.49"/>
    <n v="3739.5"/>
    <s v="2025.09.23 05:32:31"/>
    <n v="3742.51"/>
    <n v="0"/>
    <n v="0"/>
    <n v="0.51"/>
    <s v="W"/>
    <d v="2025-09-23T00:00:00"/>
    <s v="05"/>
    <x v="1"/>
    <s v="Tue"/>
    <d v="2025-09-23T05:27:40"/>
    <x v="1480"/>
    <s v="2025-09-23"/>
    <x v="13"/>
    <s v="Tue"/>
    <n v="5.1000000000000004E-2"/>
    <n v="0.10200000000000001"/>
    <n v="0.153"/>
  </r>
  <r>
    <d v="2025-09-23T05:31:09"/>
    <n v="444644442"/>
    <s v="GOLD#"/>
    <s v="sell"/>
    <s v="0.01"/>
    <n v="3741.67"/>
    <n v="3744.67"/>
    <m/>
    <s v="2025.09.23 05:33:15"/>
    <n v="3744.72"/>
    <n v="0"/>
    <n v="0"/>
    <n v="-3.05"/>
    <s v="L"/>
    <d v="2025-09-23T00:00:00"/>
    <s v="05"/>
    <x v="14"/>
    <s v="Tue"/>
    <d v="2025-09-23T05:31:09"/>
    <x v="1481"/>
    <s v="2025-09-23"/>
    <x v="13"/>
    <s v="Tue"/>
    <n v="-0.30499999999999999"/>
    <n v="-0.61"/>
    <n v="-0.91499999999999992"/>
  </r>
  <r>
    <d v="2025-09-23T05:31:09"/>
    <n v="444644443"/>
    <s v="GOLD#"/>
    <s v="sell"/>
    <s v="0.01"/>
    <n v="3741.67"/>
    <n v="3744.67"/>
    <m/>
    <s v="2025.09.23 05:33:15"/>
    <n v="3744.72"/>
    <n v="0"/>
    <n v="0"/>
    <n v="-3.05"/>
    <s v="L"/>
    <d v="2025-09-23T00:00:00"/>
    <s v="05"/>
    <x v="15"/>
    <s v="Tue"/>
    <d v="2025-09-23T05:31:09"/>
    <x v="1481"/>
    <s v="2025-09-23"/>
    <x v="13"/>
    <s v="Tue"/>
    <n v="-0.30499999999999999"/>
    <n v="-0.61"/>
    <n v="-0.91499999999999992"/>
  </r>
  <r>
    <d v="2025-09-23T05:31:29"/>
    <n v="444644490"/>
    <s v="GOLD#"/>
    <s v="sell"/>
    <s v="0.01"/>
    <n v="3742.24"/>
    <n v="3744.44"/>
    <n v="3740.74"/>
    <s v="2025.09.23 05:33:03"/>
    <n v="3744.47"/>
    <n v="0"/>
    <n v="0"/>
    <n v="-2.23"/>
    <s v="L"/>
    <d v="2025-09-23T00:00:00"/>
    <s v="05"/>
    <x v="18"/>
    <s v="Tue"/>
    <d v="2025-09-23T05:31:29"/>
    <x v="1482"/>
    <s v="2025-09-23"/>
    <x v="13"/>
    <s v="Tue"/>
    <n v="-0.223"/>
    <n v="-0.44600000000000001"/>
    <n v="-0.66899999999999993"/>
  </r>
  <r>
    <d v="2025-09-23T05:31:29"/>
    <n v="444644491"/>
    <s v="GOLD#"/>
    <s v="sell"/>
    <s v="0.01"/>
    <n v="3742.22"/>
    <n v="3743.74"/>
    <n v="3740.74"/>
    <s v="2025.09.23 05:32:50"/>
    <n v="3743.77"/>
    <n v="0"/>
    <n v="0"/>
    <n v="-1.55"/>
    <s v="L"/>
    <d v="2025-09-23T00:00:00"/>
    <s v="05"/>
    <x v="11"/>
    <s v="Tue"/>
    <d v="2025-09-23T05:31:29"/>
    <x v="1482"/>
    <s v="2025-09-23"/>
    <x v="13"/>
    <s v="Tue"/>
    <n v="-0.15500000000000003"/>
    <n v="-0.31000000000000005"/>
    <n v="-0.46499999999999997"/>
  </r>
  <r>
    <d v="2025-09-23T05:31:29"/>
    <n v="444644492"/>
    <s v="GOLD#"/>
    <s v="sell"/>
    <s v="0.01"/>
    <n v="3742.22"/>
    <n v="3745.24"/>
    <n v="3740.74"/>
    <s v="2025.09.23 05:48:04"/>
    <n v="3740.74"/>
    <n v="0"/>
    <n v="0"/>
    <n v="1.48"/>
    <s v="W"/>
    <d v="2025-09-23T00:00:00"/>
    <s v="05"/>
    <x v="6"/>
    <s v="Tue"/>
    <d v="2025-09-23T05:31:29"/>
    <x v="1482"/>
    <s v="2025-09-23"/>
    <x v="13"/>
    <s v="Tue"/>
    <n v="0.14799999999999999"/>
    <n v="0.29599999999999999"/>
    <n v="0.44400000000000001"/>
  </r>
  <r>
    <d v="2025-09-23T05:31:29"/>
    <n v="444644493"/>
    <s v="GOLD#"/>
    <s v="sell"/>
    <s v="0.01"/>
    <n v="3742.22"/>
    <n v="3745.24"/>
    <n v="3738.74"/>
    <s v="2025.09.23 05:55:40"/>
    <n v="3738.73"/>
    <n v="0"/>
    <n v="0"/>
    <n v="3.49"/>
    <s v="W"/>
    <d v="2025-09-23T00:00:00"/>
    <s v="05"/>
    <x v="12"/>
    <s v="Tue"/>
    <d v="2025-09-23T05:31:29"/>
    <x v="1482"/>
    <s v="2025-09-23"/>
    <x v="13"/>
    <s v="Tue"/>
    <n v="0.34900000000000003"/>
    <n v="0.69800000000000006"/>
    <n v="1.0469999999999999"/>
  </r>
  <r>
    <d v="2025-09-23T05:31:30"/>
    <n v="444644494"/>
    <s v="GOLD#"/>
    <s v="sell"/>
    <s v="0.01"/>
    <n v="3742.22"/>
    <n v="3745.24"/>
    <n v="3740.74"/>
    <s v="2025.09.23 05:48:04"/>
    <n v="3740.74"/>
    <n v="0"/>
    <n v="0"/>
    <n v="1.48"/>
    <s v="W"/>
    <d v="2025-09-23T00:00:00"/>
    <s v="05"/>
    <x v="20"/>
    <s v="Tue"/>
    <d v="2025-09-23T05:31:30"/>
    <x v="1483"/>
    <s v="2025-09-23"/>
    <x v="13"/>
    <s v="Tue"/>
    <n v="0.14799999999999999"/>
    <n v="0.29599999999999999"/>
    <n v="0.44400000000000001"/>
  </r>
  <r>
    <d v="2025-09-23T05:31:30"/>
    <n v="444644495"/>
    <s v="GOLD#"/>
    <s v="sell"/>
    <s v="0.01"/>
    <n v="3742.18"/>
    <n v="3745.24"/>
    <n v="3740.74"/>
    <s v="2025.09.23 05:48:04"/>
    <n v="3740.74"/>
    <n v="0"/>
    <n v="0"/>
    <n v="1.44"/>
    <s v="W"/>
    <d v="2025-09-23T00:00:00"/>
    <s v="05"/>
    <x v="10"/>
    <s v="Tue"/>
    <d v="2025-09-23T05:31:30"/>
    <x v="1483"/>
    <s v="2025-09-23"/>
    <x v="13"/>
    <s v="Tue"/>
    <n v="0.14399999999999999"/>
    <n v="0.28799999999999998"/>
    <n v="0.432"/>
  </r>
  <r>
    <d v="2025-09-23T05:31:30"/>
    <n v="444644497"/>
    <s v="GOLD#"/>
    <s v="sell"/>
    <s v="0.01"/>
    <n v="3742.18"/>
    <n v="3741.93"/>
    <n v="3740.04"/>
    <s v="2025.09.23 05:49:19"/>
    <n v="3740.04"/>
    <n v="0"/>
    <n v="0"/>
    <n v="2.14"/>
    <s v="W"/>
    <d v="2025-09-23T00:00:00"/>
    <s v="05"/>
    <x v="17"/>
    <s v="Tue"/>
    <d v="2025-09-23T05:31:30"/>
    <x v="1483"/>
    <s v="2025-09-23"/>
    <x v="13"/>
    <s v="Tue"/>
    <n v="0.21400000000000002"/>
    <n v="0.42800000000000005"/>
    <n v="0.64200000000000002"/>
  </r>
  <r>
    <d v="2025-09-23T05:31:30"/>
    <n v="444644498"/>
    <s v="GOLD#"/>
    <s v="sell"/>
    <s v="0.01"/>
    <n v="3742.18"/>
    <n v="3744.44"/>
    <n v="3739.24"/>
    <s v="2025.09.23 05:33:03"/>
    <n v="3744.47"/>
    <n v="0"/>
    <n v="0"/>
    <n v="-2.29"/>
    <s v="L"/>
    <d v="2025-09-23T00:00:00"/>
    <s v="05"/>
    <x v="19"/>
    <s v="Tue"/>
    <d v="2025-09-23T05:31:30"/>
    <x v="1483"/>
    <s v="2025-09-23"/>
    <x v="13"/>
    <s v="Tue"/>
    <n v="-0.22900000000000001"/>
    <n v="-0.45800000000000002"/>
    <n v="-0.68699999999999994"/>
  </r>
  <r>
    <d v="2025-09-23T05:31:31"/>
    <n v="444644500"/>
    <s v="GOLD#"/>
    <s v="sell"/>
    <s v="0.01"/>
    <n v="3742.14"/>
    <n v="3740.5"/>
    <m/>
    <s v="2025.09.23 05:50:57"/>
    <n v="3740.7"/>
    <n v="0"/>
    <n v="0"/>
    <n v="1.44"/>
    <s v="W"/>
    <d v="2025-09-23T00:00:00"/>
    <s v="05"/>
    <x v="16"/>
    <s v="Tue"/>
    <d v="2025-09-23T05:31:31"/>
    <x v="1484"/>
    <s v="2025-09-23"/>
    <x v="13"/>
    <s v="Tue"/>
    <n v="0.14399999999999999"/>
    <n v="0.28799999999999998"/>
    <n v="0.432"/>
  </r>
  <r>
    <d v="2025-09-23T05:34:09"/>
    <n v="444645260"/>
    <s v="GOLD#"/>
    <s v="sell"/>
    <s v="0.01"/>
    <n v="3742.56"/>
    <n v="3741.03"/>
    <n v="3739.24"/>
    <s v="2025.09.23 05:52:26"/>
    <n v="3741.04"/>
    <n v="0"/>
    <n v="0"/>
    <n v="1.52"/>
    <s v="W"/>
    <d v="2025-09-23T00:00:00"/>
    <s v="05"/>
    <x v="1"/>
    <s v="Tue"/>
    <d v="2025-09-23T05:34:09"/>
    <x v="1485"/>
    <s v="2025-09-23"/>
    <x v="13"/>
    <s v="Tue"/>
    <n v="0.15200000000000002"/>
    <n v="0.30400000000000005"/>
    <n v="0.45599999999999996"/>
  </r>
  <r>
    <d v="2025-09-23T05:34:09"/>
    <n v="444645261"/>
    <s v="GOLD#"/>
    <s v="sell"/>
    <s v="0.01"/>
    <n v="3742.56"/>
    <n v="3741.39"/>
    <n v="3739.56"/>
    <s v="2025.09.23 05:51:48"/>
    <n v="3739.54"/>
    <n v="0"/>
    <n v="0"/>
    <n v="3.02"/>
    <s v="W"/>
    <d v="2025-09-23T00:00:00"/>
    <s v="05"/>
    <x v="19"/>
    <s v="Tue"/>
    <d v="2025-09-23T05:34:09"/>
    <x v="1485"/>
    <s v="2025-09-23"/>
    <x v="13"/>
    <s v="Tue"/>
    <n v="0.30200000000000005"/>
    <n v="0.60400000000000009"/>
    <n v="0.90599999999999992"/>
  </r>
  <r>
    <d v="2025-09-23T05:34:09"/>
    <n v="444645262"/>
    <s v="GOLD#"/>
    <s v="sell"/>
    <s v="0.01"/>
    <n v="3742.56"/>
    <n v="3741.35"/>
    <n v="3739.56"/>
    <s v="2025.09.23 05:51:48"/>
    <n v="3739.54"/>
    <n v="0"/>
    <n v="0"/>
    <n v="3.02"/>
    <s v="W"/>
    <d v="2025-09-23T00:00:00"/>
    <s v="05"/>
    <x v="0"/>
    <s v="Tue"/>
    <d v="2025-09-23T05:34:09"/>
    <x v="1485"/>
    <s v="2025-09-23"/>
    <x v="13"/>
    <s v="Tue"/>
    <n v="0.30200000000000005"/>
    <n v="0.60400000000000009"/>
    <n v="0.90599999999999992"/>
  </r>
  <r>
    <d v="2025-09-23T05:34:09"/>
    <n v="444645264"/>
    <s v="GOLD#"/>
    <s v="sell"/>
    <s v="0.01"/>
    <n v="3742.56"/>
    <n v="3744.76"/>
    <n v="3741.06"/>
    <s v="2025.09.23 05:47:51"/>
    <n v="3741.02"/>
    <n v="0"/>
    <n v="0"/>
    <n v="1.54"/>
    <s v="W"/>
    <d v="2025-09-23T00:00:00"/>
    <s v="05"/>
    <x v="18"/>
    <s v="Tue"/>
    <d v="2025-09-23T05:34:09"/>
    <x v="1485"/>
    <s v="2025-09-23"/>
    <x v="13"/>
    <s v="Tue"/>
    <n v="0.15400000000000003"/>
    <n v="0.30800000000000005"/>
    <n v="0.46199999999999997"/>
  </r>
  <r>
    <d v="2025-09-23T05:34:10"/>
    <n v="444645266"/>
    <s v="GOLD#"/>
    <s v="sell"/>
    <s v="0.01"/>
    <n v="3742.56"/>
    <n v="3741.35"/>
    <n v="3739.56"/>
    <s v="2025.09.23 05:51:48"/>
    <n v="3739.54"/>
    <n v="0"/>
    <n v="0"/>
    <n v="3.02"/>
    <s v="W"/>
    <d v="2025-09-23T00:00:00"/>
    <s v="05"/>
    <x v="2"/>
    <s v="Tue"/>
    <d v="2025-09-23T05:34:10"/>
    <x v="1486"/>
    <s v="2025-09-23"/>
    <x v="13"/>
    <s v="Tue"/>
    <n v="0.30200000000000005"/>
    <n v="0.60400000000000009"/>
    <n v="0.90599999999999992"/>
  </r>
  <r>
    <d v="2025-09-23T05:39:00"/>
    <n v="444645829"/>
    <s v="GOLD#"/>
    <s v="sell"/>
    <s v="0.01"/>
    <n v="3743.7"/>
    <n v="3742.33"/>
    <n v="3739.21"/>
    <s v="2025.09.23 05:53:54"/>
    <n v="3739.15"/>
    <n v="0"/>
    <n v="0"/>
    <n v="4.55"/>
    <s v="W"/>
    <d v="2025-09-23T00:00:00"/>
    <s v="05"/>
    <x v="21"/>
    <s v="Tue"/>
    <d v="2025-09-23T05:39:00"/>
    <x v="1487"/>
    <s v="2025-09-23"/>
    <x v="13"/>
    <s v="Tue"/>
    <n v="0.45500000000000002"/>
    <n v="0.91"/>
    <n v="1.365"/>
  </r>
  <r>
    <d v="2025-09-23T05:39:09"/>
    <n v="444645841"/>
    <s v="GOLD#"/>
    <s v="buy"/>
    <s v="0.01"/>
    <n v="3743.85"/>
    <n v="3740.83"/>
    <m/>
    <s v="2025.09.23 05:47:51"/>
    <n v="3740.79"/>
    <n v="0"/>
    <n v="0"/>
    <n v="-3.06"/>
    <s v="L"/>
    <d v="2025-09-23T00:00:00"/>
    <s v="05"/>
    <x v="14"/>
    <s v="Tue"/>
    <d v="2025-09-23T05:39:09"/>
    <x v="1488"/>
    <s v="2025-09-23"/>
    <x v="13"/>
    <s v="Tue"/>
    <n v="-0.30600000000000005"/>
    <n v="-0.6120000000000001"/>
    <n v="-0.91799999999999993"/>
  </r>
  <r>
    <d v="2025-09-23T05:39:09"/>
    <n v="444645842"/>
    <s v="GOLD#"/>
    <s v="buy"/>
    <s v="0.01"/>
    <n v="3743.85"/>
    <n v="3740.85"/>
    <m/>
    <s v="2025.09.23 05:47:51"/>
    <n v="3740.79"/>
    <n v="0"/>
    <n v="0"/>
    <n v="-3.06"/>
    <s v="L"/>
    <d v="2025-09-23T00:00:00"/>
    <s v="05"/>
    <x v="15"/>
    <s v="Tue"/>
    <d v="2025-09-23T05:39:09"/>
    <x v="1488"/>
    <s v="2025-09-23"/>
    <x v="13"/>
    <s v="Tue"/>
    <n v="-0.30600000000000005"/>
    <n v="-0.6120000000000001"/>
    <n v="-0.91799999999999993"/>
  </r>
  <r>
    <d v="2025-09-23T05:50:59"/>
    <n v="444647742"/>
    <s v="GOLD#"/>
    <s v="sell"/>
    <s v="0.01"/>
    <n v="3740.92"/>
    <n v="3738.48"/>
    <m/>
    <s v="2025.09.23 05:56:21"/>
    <n v="3738.51"/>
    <n v="0"/>
    <n v="0"/>
    <n v="2.41"/>
    <s v="W"/>
    <d v="2025-09-23T00:00:00"/>
    <s v="05"/>
    <x v="15"/>
    <s v="Tue"/>
    <d v="2025-09-23T05:50:59"/>
    <x v="1489"/>
    <s v="2025-09-23"/>
    <x v="13"/>
    <s v="Tue"/>
    <n v="0.24100000000000002"/>
    <n v="0.48200000000000004"/>
    <n v="0.72299999999999998"/>
  </r>
  <r>
    <d v="2025-09-23T05:50:59"/>
    <n v="444647745"/>
    <s v="GOLD#"/>
    <s v="sell"/>
    <s v="0.01"/>
    <n v="3740.91"/>
    <n v="3739.85"/>
    <m/>
    <s v="2025.09.23 05:54:22"/>
    <n v="3739.92"/>
    <n v="0"/>
    <n v="0"/>
    <n v="0.99"/>
    <s v="W"/>
    <d v="2025-09-23T00:00:00"/>
    <s v="05"/>
    <x v="16"/>
    <s v="Tue"/>
    <d v="2025-09-23T05:50:59"/>
    <x v="1489"/>
    <s v="2025-09-23"/>
    <x v="13"/>
    <s v="Tue"/>
    <n v="9.9000000000000005E-2"/>
    <n v="0.19800000000000001"/>
    <n v="0.29699999999999999"/>
  </r>
  <r>
    <d v="2025-09-23T05:50:59"/>
    <n v="444647746"/>
    <s v="GOLD#"/>
    <s v="sell"/>
    <s v="0.01"/>
    <n v="3740.85"/>
    <n v="3739.76"/>
    <m/>
    <s v="2025.09.23 05:54:22"/>
    <n v="3739.83"/>
    <n v="0"/>
    <n v="0"/>
    <n v="1.02"/>
    <s v="W"/>
    <d v="2025-09-23T00:00:00"/>
    <s v="05"/>
    <x v="14"/>
    <s v="Tue"/>
    <d v="2025-09-23T05:50:59"/>
    <x v="1489"/>
    <s v="2025-09-23"/>
    <x v="13"/>
    <s v="Tue"/>
    <n v="0.10200000000000001"/>
    <n v="0.20400000000000001"/>
    <n v="0.30599999999999999"/>
  </r>
  <r>
    <d v="2025-09-23T05:52:29"/>
    <n v="444648201"/>
    <s v="GOLD#"/>
    <s v="sell"/>
    <s v="0.01"/>
    <n v="3740.68"/>
    <n v="3743.72"/>
    <n v="3738.52"/>
    <s v="2025.09.23 05:55:40"/>
    <n v="3738.29"/>
    <n v="0"/>
    <n v="0"/>
    <n v="2.39"/>
    <s v="W"/>
    <d v="2025-09-23T00:00:00"/>
    <s v="05"/>
    <x v="17"/>
    <s v="Tue"/>
    <d v="2025-09-23T05:52:29"/>
    <x v="1490"/>
    <s v="2025-09-23"/>
    <x v="13"/>
    <s v="Tue"/>
    <n v="0.23900000000000002"/>
    <n v="0.47800000000000004"/>
    <n v="0.71699999999999997"/>
  </r>
  <r>
    <d v="2025-09-23T05:52:29"/>
    <n v="444648202"/>
    <s v="GOLD#"/>
    <s v="sell"/>
    <s v="0.01"/>
    <n v="3740.68"/>
    <n v="3739.6"/>
    <n v="3737.68"/>
    <s v="2025.09.23 05:56:07"/>
    <n v="3737.24"/>
    <n v="0"/>
    <n v="0"/>
    <n v="3.44"/>
    <s v="W"/>
    <d v="2025-09-23T00:00:00"/>
    <s v="05"/>
    <x v="19"/>
    <s v="Tue"/>
    <d v="2025-09-23T05:52:29"/>
    <x v="1490"/>
    <s v="2025-09-23"/>
    <x v="13"/>
    <s v="Tue"/>
    <n v="0.34400000000000003"/>
    <n v="0.68800000000000006"/>
    <n v="1.032"/>
  </r>
  <r>
    <d v="2025-09-23T05:52:29"/>
    <n v="444648203"/>
    <s v="GOLD#"/>
    <s v="sell"/>
    <s v="0.01"/>
    <n v="3740.67"/>
    <n v="3739.63"/>
    <n v="3737.68"/>
    <s v="2025.09.23 05:56:07"/>
    <n v="3737.24"/>
    <n v="0"/>
    <n v="0"/>
    <n v="3.43"/>
    <s v="W"/>
    <d v="2025-09-23T00:00:00"/>
    <s v="05"/>
    <x v="2"/>
    <s v="Tue"/>
    <d v="2025-09-23T05:52:29"/>
    <x v="1490"/>
    <s v="2025-09-23"/>
    <x v="13"/>
    <s v="Tue"/>
    <n v="0.34300000000000003"/>
    <n v="0.68600000000000005"/>
    <n v="1.0289999999999999"/>
  </r>
  <r>
    <d v="2025-09-23T05:52:29"/>
    <n v="444648204"/>
    <s v="GOLD#"/>
    <s v="sell"/>
    <s v="0.01"/>
    <n v="3740.67"/>
    <n v="3740.75"/>
    <n v="3739.18"/>
    <s v="2025.09.23 05:53:54"/>
    <n v="3739.15"/>
    <n v="0"/>
    <n v="0"/>
    <n v="1.52"/>
    <s v="W"/>
    <d v="2025-09-23T00:00:00"/>
    <s v="05"/>
    <x v="10"/>
    <s v="Tue"/>
    <d v="2025-09-23T05:52:29"/>
    <x v="1490"/>
    <s v="2025-09-23"/>
    <x v="13"/>
    <s v="Tue"/>
    <n v="0.15200000000000002"/>
    <n v="0.30400000000000005"/>
    <n v="0.45599999999999996"/>
  </r>
  <r>
    <d v="2025-09-23T05:52:30"/>
    <n v="444648206"/>
    <s v="GOLD#"/>
    <s v="sell"/>
    <s v="0.01"/>
    <n v="3740.66"/>
    <n v="3740.75"/>
    <n v="3739.18"/>
    <s v="2025.09.23 05:53:54"/>
    <n v="3739.15"/>
    <n v="0"/>
    <n v="0"/>
    <n v="1.51"/>
    <s v="W"/>
    <d v="2025-09-23T00:00:00"/>
    <s v="05"/>
    <x v="20"/>
    <s v="Tue"/>
    <d v="2025-09-23T05:52:30"/>
    <x v="1491"/>
    <s v="2025-09-23"/>
    <x v="13"/>
    <s v="Tue"/>
    <n v="0.15100000000000002"/>
    <n v="0.30200000000000005"/>
    <n v="0.45299999999999996"/>
  </r>
  <r>
    <d v="2025-09-23T05:52:30"/>
    <n v="444648207"/>
    <s v="GOLD#"/>
    <s v="sell"/>
    <s v="0.01"/>
    <n v="3740.71"/>
    <n v="3740.76"/>
    <n v="3739.18"/>
    <s v="2025.09.23 05:53:54"/>
    <n v="3739.15"/>
    <n v="0"/>
    <n v="0"/>
    <n v="1.56"/>
    <s v="W"/>
    <d v="2025-09-23T00:00:00"/>
    <s v="05"/>
    <x v="11"/>
    <s v="Tue"/>
    <d v="2025-09-23T05:52:30"/>
    <x v="1491"/>
    <s v="2025-09-23"/>
    <x v="13"/>
    <s v="Tue"/>
    <n v="0.15600000000000003"/>
    <n v="0.31200000000000006"/>
    <n v="0.46799999999999997"/>
  </r>
  <r>
    <d v="2025-09-23T05:52:30"/>
    <n v="444648208"/>
    <s v="GOLD#"/>
    <s v="sell"/>
    <s v="0.01"/>
    <n v="3740.79"/>
    <n v="3740.43"/>
    <n v="3737.68"/>
    <s v="2025.09.23 05:55:16"/>
    <n v="3740.48"/>
    <n v="0"/>
    <n v="0"/>
    <n v="0.31"/>
    <s v="W"/>
    <d v="2025-09-23T00:00:00"/>
    <s v="05"/>
    <x v="0"/>
    <s v="Tue"/>
    <d v="2025-09-23T05:52:30"/>
    <x v="1491"/>
    <s v="2025-09-23"/>
    <x v="13"/>
    <s v="Tue"/>
    <n v="3.1E-2"/>
    <n v="6.2E-2"/>
    <n v="9.2999999999999999E-2"/>
  </r>
  <r>
    <d v="2025-09-23T05:52:30"/>
    <n v="444648209"/>
    <s v="GOLD#"/>
    <s v="sell"/>
    <s v="0.01"/>
    <n v="3740.79"/>
    <n v="3740.75"/>
    <n v="3739.18"/>
    <s v="2025.09.23 05:53:54"/>
    <n v="3739.15"/>
    <n v="0"/>
    <n v="0"/>
    <n v="1.64"/>
    <s v="W"/>
    <d v="2025-09-23T00:00:00"/>
    <s v="05"/>
    <x v="6"/>
    <s v="Tue"/>
    <d v="2025-09-23T05:52:30"/>
    <x v="1491"/>
    <s v="2025-09-23"/>
    <x v="13"/>
    <s v="Tue"/>
    <n v="0.16400000000000001"/>
    <n v="0.32800000000000001"/>
    <n v="0.49199999999999994"/>
  </r>
  <r>
    <d v="2025-09-23T05:52:30"/>
    <n v="444648210"/>
    <s v="GOLD#"/>
    <s v="sell"/>
    <s v="0.01"/>
    <n v="3740.79"/>
    <n v="3742.88"/>
    <n v="3739.18"/>
    <s v="2025.09.23 05:53:54"/>
    <n v="3739.15"/>
    <n v="0"/>
    <n v="0"/>
    <n v="1.64"/>
    <s v="W"/>
    <d v="2025-09-23T00:00:00"/>
    <s v="05"/>
    <x v="18"/>
    <s v="Tue"/>
    <d v="2025-09-23T05:52:30"/>
    <x v="1491"/>
    <s v="2025-09-23"/>
    <x v="13"/>
    <s v="Tue"/>
    <n v="0.16400000000000001"/>
    <n v="0.32800000000000001"/>
    <n v="0.49199999999999994"/>
  </r>
  <r>
    <d v="2025-09-23T05:52:31"/>
    <n v="444648211"/>
    <s v="GOLD#"/>
    <s v="sell"/>
    <s v="0.01"/>
    <n v="3740.79"/>
    <n v="3740.42"/>
    <n v="3737.18"/>
    <s v="2025.09.23 05:55:16"/>
    <n v="3740.42"/>
    <n v="0"/>
    <n v="0"/>
    <n v="0.37"/>
    <s v="W"/>
    <d v="2025-09-23T00:00:00"/>
    <s v="05"/>
    <x v="1"/>
    <s v="Tue"/>
    <d v="2025-09-23T05:52:31"/>
    <x v="1492"/>
    <s v="2025-09-23"/>
    <x v="13"/>
    <s v="Tue"/>
    <n v="3.6999999999999998E-2"/>
    <n v="7.3999999999999996E-2"/>
    <n v="0.111"/>
  </r>
  <r>
    <d v="2025-09-23T05:54:29"/>
    <n v="444649160"/>
    <s v="GOLD#"/>
    <s v="sell"/>
    <s v="0.01"/>
    <n v="3739.83"/>
    <n v="3738.58"/>
    <m/>
    <s v="2025.09.23 05:56:21"/>
    <n v="3738.64"/>
    <n v="0"/>
    <n v="0"/>
    <n v="1.19"/>
    <s v="W"/>
    <d v="2025-09-23T00:00:00"/>
    <s v="05"/>
    <x v="14"/>
    <s v="Tue"/>
    <d v="2025-09-23T05:54:29"/>
    <x v="1493"/>
    <s v="2025-09-23"/>
    <x v="13"/>
    <s v="Tue"/>
    <n v="0.11899999999999999"/>
    <n v="0.23799999999999999"/>
    <n v="0.35699999999999998"/>
  </r>
  <r>
    <d v="2025-09-23T05:54:29"/>
    <n v="444649161"/>
    <s v="GOLD#"/>
    <s v="sell"/>
    <s v="0.01"/>
    <n v="3739.75"/>
    <n v="3738.34"/>
    <m/>
    <s v="2025.09.23 05:56:20"/>
    <n v="3738.36"/>
    <n v="0"/>
    <n v="0"/>
    <n v="1.39"/>
    <s v="W"/>
    <d v="2025-09-23T00:00:00"/>
    <s v="05"/>
    <x v="16"/>
    <s v="Tue"/>
    <d v="2025-09-23T05:54:29"/>
    <x v="1493"/>
    <s v="2025-09-23"/>
    <x v="13"/>
    <s v="Tue"/>
    <n v="0.13899999999999998"/>
    <n v="0.27799999999999997"/>
    <n v="0.41699999999999998"/>
  </r>
  <r>
    <d v="2025-09-23T05:55:09"/>
    <n v="444649651"/>
    <s v="GOLD#"/>
    <s v="sell"/>
    <s v="0.01"/>
    <n v="3739.85"/>
    <n v="3742.05"/>
    <n v="3738.35"/>
    <s v="2025.09.23 05:55:40"/>
    <n v="3738.29"/>
    <n v="0"/>
    <n v="0"/>
    <n v="1.56"/>
    <s v="W"/>
    <d v="2025-09-23T00:00:00"/>
    <s v="05"/>
    <x v="18"/>
    <s v="Tue"/>
    <d v="2025-09-23T05:55:09"/>
    <x v="1494"/>
    <s v="2025-09-23"/>
    <x v="13"/>
    <s v="Tue"/>
    <n v="0.15600000000000003"/>
    <n v="0.31200000000000006"/>
    <n v="0.46799999999999997"/>
  </r>
  <r>
    <d v="2025-09-23T05:55:09"/>
    <n v="444649653"/>
    <s v="GOLD#"/>
    <s v="sell"/>
    <s v="0.01"/>
    <n v="3739.85"/>
    <n v="3742.85"/>
    <n v="3738.35"/>
    <s v="2025.09.23 05:55:40"/>
    <n v="3738.29"/>
    <n v="0"/>
    <n v="0"/>
    <n v="1.56"/>
    <s v="W"/>
    <d v="2025-09-23T00:00:00"/>
    <s v="05"/>
    <x v="20"/>
    <s v="Tue"/>
    <d v="2025-09-23T05:55:09"/>
    <x v="1494"/>
    <s v="2025-09-23"/>
    <x v="13"/>
    <s v="Tue"/>
    <n v="0.15600000000000003"/>
    <n v="0.31200000000000006"/>
    <n v="0.46799999999999997"/>
  </r>
  <r>
    <d v="2025-09-23T05:55:09"/>
    <n v="444649655"/>
    <s v="GOLD#"/>
    <s v="sell"/>
    <s v="0.01"/>
    <n v="3739.85"/>
    <n v="3742.85"/>
    <n v="3738.35"/>
    <s v="2025.09.23 05:55:40"/>
    <n v="3738.29"/>
    <n v="0"/>
    <n v="0"/>
    <n v="1.56"/>
    <s v="W"/>
    <d v="2025-09-23T00:00:00"/>
    <s v="05"/>
    <x v="6"/>
    <s v="Tue"/>
    <d v="2025-09-23T05:55:09"/>
    <x v="1494"/>
    <s v="2025-09-23"/>
    <x v="13"/>
    <s v="Tue"/>
    <n v="0.15600000000000003"/>
    <n v="0.31200000000000006"/>
    <n v="0.46799999999999997"/>
  </r>
  <r>
    <d v="2025-09-23T05:55:09"/>
    <n v="444649657"/>
    <s v="GOLD#"/>
    <s v="sell"/>
    <s v="0.01"/>
    <n v="3739.85"/>
    <n v="3741.35"/>
    <n v="3738.35"/>
    <s v="2025.09.23 05:55:40"/>
    <n v="3738.29"/>
    <n v="0"/>
    <n v="0"/>
    <n v="1.56"/>
    <s v="W"/>
    <d v="2025-09-23T00:00:00"/>
    <s v="05"/>
    <x v="11"/>
    <s v="Tue"/>
    <d v="2025-09-23T05:55:09"/>
    <x v="1494"/>
    <s v="2025-09-23"/>
    <x v="13"/>
    <s v="Tue"/>
    <n v="0.15600000000000003"/>
    <n v="0.31200000000000006"/>
    <n v="0.46799999999999997"/>
  </r>
  <r>
    <d v="2025-09-23T05:55:09"/>
    <n v="444649658"/>
    <s v="GOLD#"/>
    <s v="sell"/>
    <s v="0.01"/>
    <n v="3739.85"/>
    <n v="3742.85"/>
    <n v="3738.35"/>
    <s v="2025.09.23 05:55:40"/>
    <n v="3738.29"/>
    <n v="0"/>
    <n v="0"/>
    <n v="1.56"/>
    <s v="W"/>
    <d v="2025-09-23T00:00:00"/>
    <s v="05"/>
    <x v="10"/>
    <s v="Tue"/>
    <d v="2025-09-23T05:55:09"/>
    <x v="1494"/>
    <s v="2025-09-23"/>
    <x v="13"/>
    <s v="Tue"/>
    <n v="0.15600000000000003"/>
    <n v="0.31200000000000006"/>
    <n v="0.46799999999999997"/>
  </r>
  <r>
    <d v="2025-09-23T05:55:19"/>
    <n v="444649672"/>
    <s v="GOLD#"/>
    <s v="sell"/>
    <s v="0.01"/>
    <n v="3740.27"/>
    <n v="3739.49"/>
    <n v="3736.76"/>
    <s v="2025.09.23 05:56:36"/>
    <n v="3739.51"/>
    <n v="0"/>
    <n v="0"/>
    <n v="0.76"/>
    <s v="W"/>
    <d v="2025-09-23T00:00:00"/>
    <s v="05"/>
    <x v="1"/>
    <s v="Tue"/>
    <d v="2025-09-23T05:55:19"/>
    <x v="1495"/>
    <s v="2025-09-23"/>
    <x v="13"/>
    <s v="Tue"/>
    <n v="7.6000000000000012E-2"/>
    <n v="0.15200000000000002"/>
    <n v="0.22799999999999998"/>
  </r>
  <r>
    <d v="2025-09-23T05:55:19"/>
    <n v="444649673"/>
    <s v="GOLD#"/>
    <s v="sell"/>
    <s v="0.01"/>
    <n v="3740.27"/>
    <n v="3739.64"/>
    <n v="3737.27"/>
    <s v="2025.09.23 05:56:07"/>
    <n v="3737.24"/>
    <n v="0"/>
    <n v="0"/>
    <n v="3.03"/>
    <s v="W"/>
    <d v="2025-09-23T00:00:00"/>
    <s v="05"/>
    <x v="0"/>
    <s v="Tue"/>
    <d v="2025-09-23T05:55:19"/>
    <x v="1495"/>
    <s v="2025-09-23"/>
    <x v="13"/>
    <s v="Tue"/>
    <n v="0.30299999999999999"/>
    <n v="0.60599999999999998"/>
    <n v="0.90899999999999992"/>
  </r>
  <r>
    <d v="2025-09-23T05:56:39"/>
    <n v="444650547"/>
    <s v="GOLD#"/>
    <s v="sell"/>
    <s v="0.01"/>
    <n v="3739.21"/>
    <n v="3742.42"/>
    <n v="3737.22"/>
    <s v="2025.09.23 06:00:58"/>
    <n v="3742.48"/>
    <n v="0"/>
    <n v="0"/>
    <n v="-3.27"/>
    <s v="L"/>
    <d v="2025-09-23T00:00:00"/>
    <s v="05"/>
    <x v="17"/>
    <s v="Tue"/>
    <d v="2025-09-23T05:56:39"/>
    <x v="1496"/>
    <s v="2025-09-23"/>
    <x v="13"/>
    <s v="Tue"/>
    <n v="-0.32700000000000001"/>
    <n v="-0.65400000000000003"/>
    <n v="-0.98099999999999998"/>
  </r>
  <r>
    <d v="2025-09-23T05:56:39"/>
    <n v="444650550"/>
    <s v="GOLD#"/>
    <s v="sell"/>
    <s v="0.01"/>
    <n v="3739.22"/>
    <n v="3742.21"/>
    <n v="3735.71"/>
    <s v="2025.09.23 05:57:57"/>
    <n v="3742.25"/>
    <n v="0"/>
    <n v="0"/>
    <n v="-3.03"/>
    <s v="L"/>
    <d v="2025-09-23T00:00:00"/>
    <s v="05"/>
    <x v="12"/>
    <s v="Tue"/>
    <d v="2025-09-23T05:56:39"/>
    <x v="1496"/>
    <s v="2025-09-23"/>
    <x v="13"/>
    <s v="Tue"/>
    <n v="-0.30299999999999999"/>
    <n v="-0.60599999999999998"/>
    <n v="-0.90899999999999992"/>
  </r>
  <r>
    <d v="2025-09-23T05:56:39"/>
    <n v="444650554"/>
    <s v="GOLD#"/>
    <s v="sell"/>
    <s v="0.01"/>
    <n v="3739.22"/>
    <n v="3742.21"/>
    <n v="3737.71"/>
    <s v="2025.09.23 05:57:57"/>
    <n v="3742.25"/>
    <n v="0"/>
    <n v="0"/>
    <n v="-3.03"/>
    <s v="L"/>
    <d v="2025-09-23T00:00:00"/>
    <s v="05"/>
    <x v="20"/>
    <s v="Tue"/>
    <d v="2025-09-23T05:56:39"/>
    <x v="1496"/>
    <s v="2025-09-23"/>
    <x v="13"/>
    <s v="Tue"/>
    <n v="-0.30299999999999999"/>
    <n v="-0.60599999999999998"/>
    <n v="-0.90899999999999992"/>
  </r>
  <r>
    <d v="2025-09-23T05:56:40"/>
    <n v="444650556"/>
    <s v="GOLD#"/>
    <s v="sell"/>
    <s v="0.01"/>
    <n v="3739.31"/>
    <n v="3740.71"/>
    <n v="3737.71"/>
    <s v="2025.09.23 05:57:16"/>
    <n v="3740.73"/>
    <n v="0"/>
    <n v="0"/>
    <n v="-1.42"/>
    <s v="L"/>
    <d v="2025-09-23T00:00:00"/>
    <s v="05"/>
    <x v="11"/>
    <s v="Tue"/>
    <d v="2025-09-23T05:56:40"/>
    <x v="1497"/>
    <s v="2025-09-23"/>
    <x v="13"/>
    <s v="Tue"/>
    <n v="-0.14199999999999999"/>
    <n v="-0.28399999999999997"/>
    <n v="-0.42599999999999999"/>
  </r>
  <r>
    <d v="2025-09-23T05:56:40"/>
    <n v="444650558"/>
    <s v="GOLD#"/>
    <s v="sell"/>
    <s v="0.01"/>
    <n v="3739.28"/>
    <n v="3742.21"/>
    <n v="3737.71"/>
    <s v="2025.09.23 05:57:57"/>
    <n v="3742.25"/>
    <n v="0"/>
    <n v="0"/>
    <n v="-2.97"/>
    <s v="L"/>
    <d v="2025-09-23T00:00:00"/>
    <s v="05"/>
    <x v="6"/>
    <s v="Tue"/>
    <d v="2025-09-23T05:56:40"/>
    <x v="1497"/>
    <s v="2025-09-23"/>
    <x v="13"/>
    <s v="Tue"/>
    <n v="-0.29700000000000004"/>
    <n v="-0.59400000000000008"/>
    <n v="-0.89100000000000001"/>
  </r>
  <r>
    <d v="2025-09-23T05:56:40"/>
    <n v="444650565"/>
    <s v="GOLD#"/>
    <s v="sell"/>
    <s v="0.01"/>
    <n v="3739.3"/>
    <n v="3741.41"/>
    <n v="3736.21"/>
    <s v="2025.09.23 05:57:27"/>
    <n v="3741.47"/>
    <n v="0"/>
    <n v="0"/>
    <n v="-2.17"/>
    <s v="L"/>
    <d v="2025-09-23T00:00:00"/>
    <s v="05"/>
    <x v="19"/>
    <s v="Tue"/>
    <d v="2025-09-23T05:56:40"/>
    <x v="1497"/>
    <s v="2025-09-23"/>
    <x v="13"/>
    <s v="Tue"/>
    <n v="-0.217"/>
    <n v="-0.434"/>
    <n v="-0.65099999999999991"/>
  </r>
  <r>
    <d v="2025-09-23T05:56:40"/>
    <n v="444650572"/>
    <s v="GOLD#"/>
    <s v="sell"/>
    <s v="0.01"/>
    <n v="3739.25"/>
    <n v="3741.41"/>
    <n v="3737.71"/>
    <s v="2025.09.23 05:57:27"/>
    <n v="3741.47"/>
    <n v="0"/>
    <n v="0"/>
    <n v="-2.2200000000000002"/>
    <s v="L"/>
    <d v="2025-09-23T00:00:00"/>
    <s v="05"/>
    <x v="18"/>
    <s v="Tue"/>
    <d v="2025-09-23T05:56:40"/>
    <x v="1497"/>
    <s v="2025-09-23"/>
    <x v="13"/>
    <s v="Tue"/>
    <n v="-0.22200000000000003"/>
    <n v="-0.44400000000000006"/>
    <n v="-0.66600000000000004"/>
  </r>
  <r>
    <d v="2025-09-23T05:56:41"/>
    <n v="444650576"/>
    <s v="GOLD#"/>
    <s v="sell"/>
    <s v="0.01"/>
    <n v="3739.3"/>
    <n v="3742.21"/>
    <n v="3737.71"/>
    <s v="2025.09.23 05:57:57"/>
    <n v="3742.25"/>
    <n v="0"/>
    <n v="0"/>
    <n v="-2.95"/>
    <s v="L"/>
    <d v="2025-09-23T00:00:00"/>
    <s v="05"/>
    <x v="10"/>
    <s v="Tue"/>
    <d v="2025-09-23T05:56:41"/>
    <x v="1498"/>
    <s v="2025-09-23"/>
    <x v="13"/>
    <s v="Tue"/>
    <n v="-0.29500000000000004"/>
    <n v="-0.59000000000000008"/>
    <n v="-0.88500000000000001"/>
  </r>
  <r>
    <d v="2025-09-23T05:56:41"/>
    <n v="444650579"/>
    <s v="GOLD#"/>
    <s v="sell"/>
    <s v="0.01"/>
    <n v="3739.34"/>
    <n v="3741.71"/>
    <n v="3736.21"/>
    <s v="2025.09.23 05:57:48"/>
    <n v="3741.71"/>
    <n v="0"/>
    <n v="0"/>
    <n v="-2.37"/>
    <s v="L"/>
    <d v="2025-09-23T00:00:00"/>
    <s v="05"/>
    <x v="2"/>
    <s v="Tue"/>
    <d v="2025-09-23T05:56:41"/>
    <x v="1498"/>
    <s v="2025-09-23"/>
    <x v="13"/>
    <s v="Tue"/>
    <n v="-0.23700000000000002"/>
    <n v="-0.47400000000000003"/>
    <n v="-0.71099999999999997"/>
  </r>
  <r>
    <d v="2025-09-23T05:56:49"/>
    <n v="444650669"/>
    <s v="GOLD#"/>
    <s v="sell"/>
    <s v="0.01"/>
    <n v="3739.52"/>
    <n v="3742.38"/>
    <n v="3736.38"/>
    <s v="2025.09.23 06:00:56"/>
    <n v="3742.41"/>
    <n v="0"/>
    <n v="0"/>
    <n v="-2.89"/>
    <s v="L"/>
    <d v="2025-09-23T00:00:00"/>
    <s v="05"/>
    <x v="0"/>
    <s v="Tue"/>
    <d v="2025-09-23T05:56:49"/>
    <x v="1499"/>
    <s v="2025-09-23"/>
    <x v="13"/>
    <s v="Tue"/>
    <n v="-0.28900000000000003"/>
    <n v="-0.57800000000000007"/>
    <n v="-0.86699999999999999"/>
  </r>
  <r>
    <d v="2025-09-23T05:56:49"/>
    <n v="444650672"/>
    <s v="GOLD#"/>
    <s v="sell"/>
    <s v="0.01"/>
    <n v="3739.47"/>
    <n v="3742.52"/>
    <n v="3736.02"/>
    <s v="2025.09.23 06:20:10"/>
    <n v="3742.72"/>
    <n v="0"/>
    <n v="0"/>
    <n v="-3.25"/>
    <s v="L"/>
    <d v="2025-09-23T00:00:00"/>
    <s v="05"/>
    <x v="1"/>
    <s v="Tue"/>
    <d v="2025-09-23T05:56:49"/>
    <x v="1499"/>
    <s v="2025-09-23"/>
    <x v="13"/>
    <s v="Tue"/>
    <n v="-0.32500000000000001"/>
    <n v="-0.65"/>
    <n v="-0.97499999999999998"/>
  </r>
  <r>
    <d v="2025-09-23T05:57:59"/>
    <n v="444651322"/>
    <s v="GOLD#"/>
    <s v="sell"/>
    <s v="0.01"/>
    <n v="3742.15"/>
    <n v="3745.13"/>
    <m/>
    <s v="2025.09.23 06:47:50"/>
    <n v="3745.14"/>
    <n v="0"/>
    <n v="0"/>
    <n v="-2.99"/>
    <s v="L"/>
    <d v="2025-09-23T00:00:00"/>
    <s v="05"/>
    <x v="23"/>
    <s v="Tue"/>
    <d v="2025-09-23T05:57:59"/>
    <x v="1500"/>
    <s v="2025-09-23"/>
    <x v="13"/>
    <s v="Tue"/>
    <n v="-0.29900000000000004"/>
    <n v="-0.59800000000000009"/>
    <n v="-0.89700000000000002"/>
  </r>
  <r>
    <d v="2025-09-23T05:57:59"/>
    <n v="444651323"/>
    <s v="GOLD#"/>
    <s v="sell"/>
    <s v="0.01"/>
    <n v="3742.15"/>
    <n v="3745.15"/>
    <n v="3737.65"/>
    <s v="2025.09.23 06:47:53"/>
    <n v="3745.17"/>
    <n v="0"/>
    <n v="0"/>
    <n v="-3.02"/>
    <s v="L"/>
    <d v="2025-09-23T00:00:00"/>
    <s v="05"/>
    <x v="21"/>
    <s v="Tue"/>
    <d v="2025-09-23T05:57:59"/>
    <x v="1500"/>
    <s v="2025-09-23"/>
    <x v="13"/>
    <s v="Tue"/>
    <n v="-0.30200000000000005"/>
    <n v="-0.60400000000000009"/>
    <n v="-0.90599999999999992"/>
  </r>
  <r>
    <d v="2025-09-23T05:58:00"/>
    <n v="444651324"/>
    <s v="GOLD#"/>
    <s v="sell"/>
    <s v="0.01"/>
    <n v="3742.12"/>
    <n v="3745.15"/>
    <n v="3736.15"/>
    <s v="2025.09.23 06:47:53"/>
    <n v="3745.17"/>
    <n v="0"/>
    <n v="0"/>
    <n v="-3.05"/>
    <s v="L"/>
    <d v="2025-09-23T00:00:00"/>
    <s v="05"/>
    <x v="24"/>
    <s v="Tue"/>
    <d v="2025-09-23T05:58:00"/>
    <x v="1501"/>
    <s v="2025-09-23"/>
    <x v="13"/>
    <s v="Tue"/>
    <n v="-0.30499999999999999"/>
    <n v="-0.61"/>
    <n v="-0.91499999999999992"/>
  </r>
  <r>
    <d v="2025-09-23T06:00:09"/>
    <n v="444651748"/>
    <s v="GOLD#"/>
    <s v="sell"/>
    <s v="0.01"/>
    <n v="3741.49"/>
    <n v="3744.49"/>
    <n v="3735.49"/>
    <s v="2025.09.23 06:23:00"/>
    <n v="3744.65"/>
    <n v="0"/>
    <n v="0"/>
    <n v="-3.16"/>
    <s v="L"/>
    <d v="2025-09-23T00:00:00"/>
    <s v="06"/>
    <x v="22"/>
    <s v="Tue"/>
    <d v="2025-09-23T06:00:09"/>
    <x v="1502"/>
    <s v="2025-09-23"/>
    <x v="14"/>
    <s v="Tue"/>
    <n v="-0.31600000000000006"/>
    <n v="-0.63200000000000012"/>
    <n v="-0.94799999999999995"/>
  </r>
  <r>
    <d v="2025-09-23T06:01:19"/>
    <n v="444652016"/>
    <s v="GOLD#"/>
    <s v="buy"/>
    <s v="0.01"/>
    <n v="3741.8"/>
    <n v="3744.51"/>
    <m/>
    <s v="2025.09.23 06:48:26"/>
    <n v="3744.47"/>
    <n v="0"/>
    <n v="0"/>
    <n v="2.67"/>
    <s v="W"/>
    <d v="2025-09-23T00:00:00"/>
    <s v="06"/>
    <x v="15"/>
    <s v="Tue"/>
    <d v="2025-09-23T06:01:19"/>
    <x v="1503"/>
    <s v="2025-09-23"/>
    <x v="14"/>
    <s v="Tue"/>
    <n v="0.26700000000000002"/>
    <n v="0.53400000000000003"/>
    <n v="0.80099999999999993"/>
  </r>
  <r>
    <d v="2025-09-23T06:01:19"/>
    <n v="444652017"/>
    <s v="GOLD#"/>
    <s v="buy"/>
    <s v="0.01"/>
    <n v="3741.85"/>
    <n v="3742.85"/>
    <m/>
    <s v="2025.09.23 06:23:17"/>
    <n v="3742.76"/>
    <n v="0"/>
    <n v="0"/>
    <n v="0.91"/>
    <s v="W"/>
    <d v="2025-09-23T00:00:00"/>
    <s v="06"/>
    <x v="14"/>
    <s v="Tue"/>
    <d v="2025-09-23T06:01:19"/>
    <x v="1503"/>
    <s v="2025-09-23"/>
    <x v="14"/>
    <s v="Tue"/>
    <n v="9.1000000000000011E-2"/>
    <n v="0.18200000000000002"/>
    <n v="0.27300000000000002"/>
  </r>
  <r>
    <d v="2025-09-23T06:06:29"/>
    <n v="444653226"/>
    <s v="GOLD#"/>
    <s v="sell"/>
    <s v="0.01"/>
    <n v="3740.59"/>
    <n v="3743.59"/>
    <n v="3737.09"/>
    <s v="2025.09.23 06:22:57"/>
    <n v="3743.67"/>
    <n v="0"/>
    <n v="0"/>
    <n v="-3.08"/>
    <s v="L"/>
    <d v="2025-09-23T00:00:00"/>
    <s v="06"/>
    <x v="9"/>
    <s v="Tue"/>
    <d v="2025-09-23T06:06:29"/>
    <x v="1504"/>
    <s v="2025-09-23"/>
    <x v="14"/>
    <s v="Tue"/>
    <n v="-0.30800000000000005"/>
    <n v="-0.6160000000000001"/>
    <n v="-0.92399999999999993"/>
  </r>
  <r>
    <d v="2025-09-23T06:09:09"/>
    <n v="444654024"/>
    <s v="GOLD#"/>
    <s v="sell"/>
    <s v="0.01"/>
    <n v="3739.34"/>
    <n v="3742.34"/>
    <m/>
    <s v="2025.09.23 06:20:10"/>
    <n v="3742.38"/>
    <n v="0"/>
    <n v="0"/>
    <n v="-3.04"/>
    <s v="L"/>
    <d v="2025-09-23T00:00:00"/>
    <s v="06"/>
    <x v="16"/>
    <s v="Tue"/>
    <d v="2025-09-23T06:09:09"/>
    <x v="1505"/>
    <s v="2025-09-23"/>
    <x v="14"/>
    <s v="Tue"/>
    <n v="-0.30400000000000005"/>
    <n v="-0.6080000000000001"/>
    <n v="-0.91199999999999992"/>
  </r>
  <r>
    <d v="2025-09-23T06:09:19"/>
    <n v="444654056"/>
    <s v="GOLD#"/>
    <s v="sell"/>
    <s v="0.01"/>
    <n v="3739.62"/>
    <n v="3741.82"/>
    <n v="3738.12"/>
    <s v="2025.09.23 06:10:11"/>
    <n v="3741.91"/>
    <n v="0"/>
    <n v="0"/>
    <n v="-2.29"/>
    <s v="L"/>
    <d v="2025-09-23T00:00:00"/>
    <s v="06"/>
    <x v="18"/>
    <s v="Tue"/>
    <d v="2025-09-23T06:09:19"/>
    <x v="1506"/>
    <s v="2025-09-23"/>
    <x v="14"/>
    <s v="Tue"/>
    <n v="-0.22900000000000001"/>
    <n v="-0.45800000000000002"/>
    <n v="-0.68699999999999994"/>
  </r>
  <r>
    <d v="2025-09-23T06:09:19"/>
    <n v="444654059"/>
    <s v="GOLD#"/>
    <s v="sell"/>
    <s v="0.01"/>
    <n v="3739.61"/>
    <n v="3742.62"/>
    <n v="3738.12"/>
    <s v="2025.09.23 06:20:10"/>
    <n v="3742.72"/>
    <n v="0"/>
    <n v="0"/>
    <n v="-3.11"/>
    <s v="L"/>
    <d v="2025-09-23T00:00:00"/>
    <s v="06"/>
    <x v="6"/>
    <s v="Tue"/>
    <d v="2025-09-23T06:09:19"/>
    <x v="1506"/>
    <s v="2025-09-23"/>
    <x v="14"/>
    <s v="Tue"/>
    <n v="-0.311"/>
    <n v="-0.622"/>
    <n v="-0.93299999999999994"/>
  </r>
  <r>
    <d v="2025-09-23T06:09:19"/>
    <n v="444654060"/>
    <s v="GOLD#"/>
    <s v="sell"/>
    <s v="0.01"/>
    <n v="3739.56"/>
    <n v="3741.82"/>
    <n v="3736.62"/>
    <s v="2025.09.23 06:10:11"/>
    <n v="3741.91"/>
    <n v="0"/>
    <n v="0"/>
    <n v="-2.35"/>
    <s v="L"/>
    <d v="2025-09-23T00:00:00"/>
    <s v="06"/>
    <x v="19"/>
    <s v="Tue"/>
    <d v="2025-09-23T06:09:19"/>
    <x v="1506"/>
    <s v="2025-09-23"/>
    <x v="14"/>
    <s v="Tue"/>
    <n v="-0.23500000000000001"/>
    <n v="-0.47000000000000003"/>
    <n v="-0.70499999999999996"/>
  </r>
  <r>
    <d v="2025-09-23T06:09:19"/>
    <n v="444654061"/>
    <s v="GOLD#"/>
    <s v="sell"/>
    <s v="0.01"/>
    <n v="3739.6"/>
    <n v="3742.62"/>
    <n v="3737.42"/>
    <s v="2025.09.23 06:20:10"/>
    <n v="3742.72"/>
    <n v="0"/>
    <n v="0"/>
    <n v="-3.12"/>
    <s v="L"/>
    <d v="2025-09-23T00:00:00"/>
    <s v="06"/>
    <x v="17"/>
    <s v="Tue"/>
    <d v="2025-09-23T06:09:19"/>
    <x v="1506"/>
    <s v="2025-09-23"/>
    <x v="14"/>
    <s v="Tue"/>
    <n v="-0.31200000000000006"/>
    <n v="-0.62400000000000011"/>
    <n v="-0.93599999999999994"/>
  </r>
  <r>
    <d v="2025-09-23T06:09:19"/>
    <n v="444654062"/>
    <s v="GOLD#"/>
    <s v="sell"/>
    <s v="0.01"/>
    <n v="3739.81"/>
    <n v="3742.12"/>
    <n v="3736.62"/>
    <s v="2025.09.23 06:10:34"/>
    <n v="3742.12"/>
    <n v="0"/>
    <n v="0"/>
    <n v="-2.31"/>
    <s v="L"/>
    <d v="2025-09-23T00:00:00"/>
    <s v="06"/>
    <x v="2"/>
    <s v="Tue"/>
    <d v="2025-09-23T06:09:19"/>
    <x v="1506"/>
    <s v="2025-09-23"/>
    <x v="14"/>
    <s v="Tue"/>
    <n v="-0.23100000000000001"/>
    <n v="-0.46200000000000002"/>
    <n v="-0.69299999999999995"/>
  </r>
  <r>
    <d v="2025-09-23T06:09:20"/>
    <n v="444654065"/>
    <s v="GOLD#"/>
    <s v="sell"/>
    <s v="0.01"/>
    <n v="3739.81"/>
    <n v="3742.62"/>
    <n v="3738.12"/>
    <s v="2025.09.23 06:20:10"/>
    <n v="3742.72"/>
    <n v="0"/>
    <n v="0"/>
    <n v="-2.91"/>
    <s v="L"/>
    <d v="2025-09-23T00:00:00"/>
    <s v="06"/>
    <x v="20"/>
    <s v="Tue"/>
    <d v="2025-09-23T06:09:20"/>
    <x v="1507"/>
    <s v="2025-09-23"/>
    <x v="14"/>
    <s v="Tue"/>
    <n v="-0.29100000000000004"/>
    <n v="-0.58200000000000007"/>
    <n v="-0.873"/>
  </r>
  <r>
    <d v="2025-09-23T06:09:20"/>
    <n v="444654068"/>
    <s v="GOLD#"/>
    <s v="sell"/>
    <s v="0.01"/>
    <n v="3739.81"/>
    <n v="3742.62"/>
    <n v="3736.62"/>
    <s v="2025.09.23 06:20:10"/>
    <n v="3742.72"/>
    <n v="0"/>
    <n v="0"/>
    <n v="-2.91"/>
    <s v="L"/>
    <d v="2025-09-23T00:00:00"/>
    <s v="06"/>
    <x v="0"/>
    <s v="Tue"/>
    <d v="2025-09-23T06:09:20"/>
    <x v="1507"/>
    <s v="2025-09-23"/>
    <x v="14"/>
    <s v="Tue"/>
    <n v="-0.29100000000000004"/>
    <n v="-0.58200000000000007"/>
    <n v="-0.873"/>
  </r>
  <r>
    <d v="2025-09-23T06:23:19"/>
    <n v="444659050"/>
    <s v="GOLD#"/>
    <s v="buy"/>
    <s v="0.01"/>
    <n v="3743.12"/>
    <n v="3744.52"/>
    <m/>
    <s v="2025.09.23 06:48:26"/>
    <n v="3744.47"/>
    <n v="0"/>
    <n v="0"/>
    <n v="1.35"/>
    <s v="W"/>
    <d v="2025-09-23T00:00:00"/>
    <s v="06"/>
    <x v="14"/>
    <s v="Tue"/>
    <d v="2025-09-23T06:23:19"/>
    <x v="1508"/>
    <s v="2025-09-23"/>
    <x v="14"/>
    <s v="Tue"/>
    <n v="0.13500000000000001"/>
    <n v="0.27"/>
    <n v="0.40500000000000003"/>
  </r>
  <r>
    <d v="2025-09-23T06:23:29"/>
    <n v="444659192"/>
    <s v="GOLD#"/>
    <s v="sell"/>
    <s v="0.01"/>
    <n v="3742.35"/>
    <n v="3745.31"/>
    <n v="3736.31"/>
    <s v="2025.09.23 06:48:21"/>
    <n v="3745.49"/>
    <n v="0"/>
    <n v="0"/>
    <n v="-3.14"/>
    <s v="L"/>
    <d v="2025-09-23T00:00:00"/>
    <s v="06"/>
    <x v="22"/>
    <s v="Tue"/>
    <d v="2025-09-23T06:23:29"/>
    <x v="1509"/>
    <s v="2025-09-23"/>
    <x v="14"/>
    <s v="Tue"/>
    <n v="-0.31400000000000006"/>
    <n v="-0.62800000000000011"/>
    <n v="-0.94199999999999995"/>
  </r>
  <r>
    <d v="2025-09-23T06:24:09"/>
    <n v="444659547"/>
    <s v="GOLD#"/>
    <s v="buy"/>
    <s v="0.01"/>
    <n v="3742.18"/>
    <n v="3743.25"/>
    <n v="3744.36"/>
    <s v="2025.09.23 06:45:15"/>
    <n v="3744.39"/>
    <n v="0"/>
    <n v="0"/>
    <n v="2.21"/>
    <s v="W"/>
    <d v="2025-09-23T00:00:00"/>
    <s v="06"/>
    <x v="17"/>
    <s v="Tue"/>
    <d v="2025-09-23T06:24:09"/>
    <x v="1510"/>
    <s v="2025-09-23"/>
    <x v="14"/>
    <s v="Tue"/>
    <n v="0.221"/>
    <n v="0.442"/>
    <n v="0.66299999999999992"/>
  </r>
  <r>
    <d v="2025-09-23T06:24:09"/>
    <n v="444659549"/>
    <s v="GOLD#"/>
    <s v="buy"/>
    <s v="0.01"/>
    <n v="3742.02"/>
    <n v="3741.97"/>
    <n v="3743.68"/>
    <s v="2025.09.23 06:25:21"/>
    <n v="3743.78"/>
    <n v="0"/>
    <n v="0"/>
    <n v="1.76"/>
    <s v="W"/>
    <d v="2025-09-23T00:00:00"/>
    <s v="06"/>
    <x v="20"/>
    <s v="Tue"/>
    <d v="2025-09-23T06:24:09"/>
    <x v="1510"/>
    <s v="2025-09-23"/>
    <x v="14"/>
    <s v="Tue"/>
    <n v="0.17600000000000002"/>
    <n v="0.35200000000000004"/>
    <n v="0.52800000000000002"/>
  </r>
  <r>
    <d v="2025-09-23T06:24:09"/>
    <n v="444659551"/>
    <s v="GOLD#"/>
    <s v="buy"/>
    <s v="0.01"/>
    <n v="3742.07"/>
    <n v="3739.98"/>
    <n v="3743.68"/>
    <s v="2025.09.23 06:25:21"/>
    <n v="3743.78"/>
    <n v="0"/>
    <n v="0"/>
    <n v="1.71"/>
    <s v="W"/>
    <d v="2025-09-23T00:00:00"/>
    <s v="06"/>
    <x v="18"/>
    <s v="Tue"/>
    <d v="2025-09-23T06:24:09"/>
    <x v="1510"/>
    <s v="2025-09-23"/>
    <x v="14"/>
    <s v="Tue"/>
    <n v="0.17100000000000001"/>
    <n v="0.34200000000000003"/>
    <n v="0.51300000000000001"/>
  </r>
  <r>
    <d v="2025-09-23T06:24:09"/>
    <n v="444659554"/>
    <s v="GOLD#"/>
    <s v="buy"/>
    <s v="0.01"/>
    <n v="3741.92"/>
    <n v="3742.5"/>
    <n v="3745.18"/>
    <s v="2025.09.23 06:26:47"/>
    <n v="3742.49"/>
    <n v="0"/>
    <n v="0"/>
    <n v="0.56999999999999995"/>
    <s v="W"/>
    <d v="2025-09-23T00:00:00"/>
    <s v="06"/>
    <x v="2"/>
    <s v="Tue"/>
    <d v="2025-09-23T06:24:09"/>
    <x v="1510"/>
    <s v="2025-09-23"/>
    <x v="14"/>
    <s v="Tue"/>
    <n v="5.6999999999999995E-2"/>
    <n v="0.11399999999999999"/>
    <n v="0.17099999999999999"/>
  </r>
  <r>
    <d v="2025-09-23T06:24:09"/>
    <n v="444659556"/>
    <s v="GOLD#"/>
    <s v="buy"/>
    <s v="0.01"/>
    <n v="3742.01"/>
    <n v="3742.5"/>
    <n v="3745.68"/>
    <s v="2025.09.23 06:26:47"/>
    <n v="3742.49"/>
    <n v="0"/>
    <n v="0"/>
    <n v="0.48"/>
    <s v="W"/>
    <d v="2025-09-23T00:00:00"/>
    <s v="06"/>
    <x v="1"/>
    <s v="Tue"/>
    <d v="2025-09-23T06:24:09"/>
    <x v="1510"/>
    <s v="2025-09-23"/>
    <x v="14"/>
    <s v="Tue"/>
    <n v="4.8000000000000001E-2"/>
    <n v="9.6000000000000002E-2"/>
    <n v="0.14399999999999999"/>
  </r>
  <r>
    <d v="2025-09-23T06:24:10"/>
    <n v="444659559"/>
    <s v="GOLD#"/>
    <s v="buy"/>
    <s v="0.01"/>
    <n v="3742.13"/>
    <n v="3742.51"/>
    <n v="3745.18"/>
    <s v="2025.09.23 06:26:47"/>
    <n v="3742.49"/>
    <n v="0"/>
    <n v="0"/>
    <n v="0.36"/>
    <s v="W"/>
    <d v="2025-09-23T00:00:00"/>
    <s v="06"/>
    <x v="0"/>
    <s v="Tue"/>
    <d v="2025-09-23T06:24:10"/>
    <x v="1511"/>
    <s v="2025-09-23"/>
    <x v="14"/>
    <s v="Tue"/>
    <n v="3.5999999999999997E-2"/>
    <n v="7.1999999999999995E-2"/>
    <n v="0.108"/>
  </r>
  <r>
    <d v="2025-09-23T06:24:10"/>
    <n v="444659561"/>
    <s v="GOLD#"/>
    <s v="buy"/>
    <s v="0.01"/>
    <n v="3742.2"/>
    <n v="3739.18"/>
    <n v="3743.68"/>
    <s v="2025.09.23 06:25:21"/>
    <n v="3743.78"/>
    <n v="0"/>
    <n v="0"/>
    <n v="1.58"/>
    <s v="W"/>
    <d v="2025-09-23T00:00:00"/>
    <s v="06"/>
    <x v="6"/>
    <s v="Tue"/>
    <d v="2025-09-23T06:24:10"/>
    <x v="1511"/>
    <s v="2025-09-23"/>
    <x v="14"/>
    <s v="Tue"/>
    <n v="0.15800000000000003"/>
    <n v="0.31600000000000006"/>
    <n v="0.47399999999999998"/>
  </r>
  <r>
    <d v="2025-09-23T06:24:10"/>
    <n v="444659564"/>
    <s v="GOLD#"/>
    <s v="buy"/>
    <s v="0.01"/>
    <n v="3742.23"/>
    <n v="3743.97"/>
    <n v="3745.18"/>
    <s v="2025.09.23 06:48:21"/>
    <n v="3745.28"/>
    <n v="0"/>
    <n v="0"/>
    <n v="3.05"/>
    <s v="W"/>
    <d v="2025-09-23T00:00:00"/>
    <s v="06"/>
    <x v="19"/>
    <s v="Tue"/>
    <d v="2025-09-23T06:24:10"/>
    <x v="1511"/>
    <s v="2025-09-23"/>
    <x v="14"/>
    <s v="Tue"/>
    <n v="0.30499999999999999"/>
    <n v="0.61"/>
    <n v="0.91499999999999992"/>
  </r>
  <r>
    <d v="2025-09-23T06:25:18"/>
    <n v="444659798"/>
    <s v="GOLD#"/>
    <s v="buy"/>
    <s v="0.01"/>
    <n v="3743.61"/>
    <n v="3744.55"/>
    <m/>
    <s v="2025.09.23 06:48:26"/>
    <n v="3744.47"/>
    <n v="0"/>
    <n v="0"/>
    <n v="0.86"/>
    <s v="W"/>
    <d v="2025-09-23T00:00:00"/>
    <s v="06"/>
    <x v="16"/>
    <s v="Tue"/>
    <d v="2025-09-23T06:25:18"/>
    <x v="1512"/>
    <s v="2025-09-23"/>
    <x v="14"/>
    <s v="Tue"/>
    <n v="8.6000000000000007E-2"/>
    <n v="0.17200000000000001"/>
    <n v="0.25800000000000001"/>
  </r>
  <r>
    <d v="2025-09-23T06:26:48"/>
    <n v="444660052"/>
    <s v="GOLD#"/>
    <s v="buy"/>
    <s v="0.01"/>
    <n v="3742.62"/>
    <n v="3743"/>
    <n v="3744.12"/>
    <s v="2025.09.23 06:44:28"/>
    <n v="3744.15"/>
    <n v="0"/>
    <n v="0"/>
    <n v="1.53"/>
    <s v="W"/>
    <d v="2025-09-23T00:00:00"/>
    <s v="06"/>
    <x v="20"/>
    <s v="Tue"/>
    <d v="2025-09-23T06:26:48"/>
    <x v="1513"/>
    <s v="2025-09-23"/>
    <x v="14"/>
    <s v="Tue"/>
    <n v="0.15300000000000002"/>
    <n v="0.30600000000000005"/>
    <n v="0.45899999999999996"/>
  </r>
  <r>
    <d v="2025-09-23T06:26:49"/>
    <n v="444660053"/>
    <s v="GOLD#"/>
    <s v="buy"/>
    <s v="0.01"/>
    <n v="3742.71"/>
    <n v="3739.62"/>
    <n v="3744.12"/>
    <s v="2025.09.23 06:44:28"/>
    <n v="3744.15"/>
    <n v="0"/>
    <n v="0"/>
    <n v="1.44"/>
    <s v="W"/>
    <d v="2025-09-23T00:00:00"/>
    <s v="06"/>
    <x v="6"/>
    <s v="Tue"/>
    <d v="2025-09-23T06:26:49"/>
    <x v="1514"/>
    <s v="2025-09-23"/>
    <x v="14"/>
    <s v="Tue"/>
    <n v="0.14399999999999999"/>
    <n v="0.28799999999999998"/>
    <n v="0.432"/>
  </r>
  <r>
    <d v="2025-09-23T06:26:49"/>
    <n v="444660056"/>
    <s v="GOLD#"/>
    <s v="buy"/>
    <s v="0.01"/>
    <n v="3742.64"/>
    <n v="3742.94"/>
    <n v="3744.12"/>
    <s v="2025.09.23 06:44:28"/>
    <n v="3744.15"/>
    <n v="0"/>
    <n v="0"/>
    <n v="1.51"/>
    <s v="W"/>
    <d v="2025-09-23T00:00:00"/>
    <s v="06"/>
    <x v="10"/>
    <s v="Tue"/>
    <d v="2025-09-23T06:26:49"/>
    <x v="1514"/>
    <s v="2025-09-23"/>
    <x v="14"/>
    <s v="Tue"/>
    <n v="0.15100000000000002"/>
    <n v="0.30200000000000005"/>
    <n v="0.45299999999999996"/>
  </r>
  <r>
    <d v="2025-09-23T06:26:49"/>
    <n v="444660057"/>
    <s v="GOLD#"/>
    <s v="buy"/>
    <s v="0.01"/>
    <n v="3742.56"/>
    <n v="3744.04"/>
    <n v="3746.12"/>
    <s v="2025.09.23 06:49:05"/>
    <n v="3746.14"/>
    <n v="0"/>
    <n v="0"/>
    <n v="3.58"/>
    <s v="W"/>
    <d v="2025-09-23T00:00:00"/>
    <s v="06"/>
    <x v="1"/>
    <s v="Tue"/>
    <d v="2025-09-23T06:26:49"/>
    <x v="1514"/>
    <s v="2025-09-23"/>
    <x v="14"/>
    <s v="Tue"/>
    <n v="0.35800000000000004"/>
    <n v="0.71600000000000008"/>
    <n v="1.0740000000000001"/>
  </r>
  <r>
    <d v="2025-09-23T06:26:49"/>
    <n v="444660058"/>
    <s v="GOLD#"/>
    <s v="buy"/>
    <s v="0.01"/>
    <n v="3742.56"/>
    <n v="3743"/>
    <n v="3744.12"/>
    <s v="2025.09.23 06:36:17"/>
    <n v="3742.99"/>
    <n v="0"/>
    <n v="0"/>
    <n v="0.43"/>
    <s v="W"/>
    <d v="2025-09-23T00:00:00"/>
    <s v="06"/>
    <x v="11"/>
    <s v="Tue"/>
    <d v="2025-09-23T06:26:49"/>
    <x v="1514"/>
    <s v="2025-09-23"/>
    <x v="14"/>
    <s v="Tue"/>
    <n v="4.3000000000000003E-2"/>
    <n v="8.6000000000000007E-2"/>
    <n v="0.129"/>
  </r>
  <r>
    <d v="2025-09-23T06:26:50"/>
    <n v="444660060"/>
    <s v="GOLD#"/>
    <s v="buy"/>
    <s v="0.01"/>
    <n v="3742.68"/>
    <n v="3740.42"/>
    <n v="3744.12"/>
    <s v="2025.09.23 06:44:28"/>
    <n v="3744.15"/>
    <n v="0"/>
    <n v="0"/>
    <n v="1.47"/>
    <s v="W"/>
    <d v="2025-09-23T00:00:00"/>
    <s v="06"/>
    <x v="18"/>
    <s v="Tue"/>
    <d v="2025-09-23T06:26:50"/>
    <x v="1515"/>
    <s v="2025-09-23"/>
    <x v="14"/>
    <s v="Tue"/>
    <n v="0.14699999999999999"/>
    <n v="0.29399999999999998"/>
    <n v="0.441"/>
  </r>
  <r>
    <d v="2025-09-23T06:26:50"/>
    <n v="444660062"/>
    <s v="GOLD#"/>
    <s v="buy"/>
    <s v="0.01"/>
    <n v="3742.66"/>
    <n v="3744.02"/>
    <n v="3745.62"/>
    <s v="2025.09.23 06:49:02"/>
    <n v="3745.62"/>
    <n v="0"/>
    <n v="0"/>
    <n v="2.96"/>
    <s v="W"/>
    <d v="2025-09-23T00:00:00"/>
    <s v="06"/>
    <x v="2"/>
    <s v="Tue"/>
    <d v="2025-09-23T06:26:50"/>
    <x v="1515"/>
    <s v="2025-09-23"/>
    <x v="14"/>
    <s v="Tue"/>
    <n v="0.29599999999999999"/>
    <n v="0.59199999999999997"/>
    <n v="0.88800000000000001"/>
  </r>
  <r>
    <d v="2025-09-23T06:26:50"/>
    <n v="444660064"/>
    <s v="GOLD#"/>
    <s v="buy"/>
    <s v="0.01"/>
    <n v="3742.66"/>
    <n v="3739.62"/>
    <n v="3746.12"/>
    <s v="2025.09.23 06:49:05"/>
    <n v="3746.14"/>
    <n v="0"/>
    <n v="0"/>
    <n v="3.48"/>
    <s v="W"/>
    <d v="2025-09-23T00:00:00"/>
    <s v="06"/>
    <x v="12"/>
    <s v="Tue"/>
    <d v="2025-09-23T06:26:50"/>
    <x v="1515"/>
    <s v="2025-09-23"/>
    <x v="14"/>
    <s v="Tue"/>
    <n v="0.34800000000000003"/>
    <n v="0.69600000000000006"/>
    <n v="1.044"/>
  </r>
  <r>
    <d v="2025-09-23T06:26:50"/>
    <n v="444660066"/>
    <s v="GOLD#"/>
    <s v="buy"/>
    <s v="0.01"/>
    <n v="3742.84"/>
    <n v="3744.02"/>
    <n v="3745.62"/>
    <s v="2025.09.23 06:49:02"/>
    <n v="3745.62"/>
    <n v="0"/>
    <n v="0"/>
    <n v="2.78"/>
    <s v="W"/>
    <d v="2025-09-23T00:00:00"/>
    <s v="06"/>
    <x v="0"/>
    <s v="Tue"/>
    <d v="2025-09-23T06:26:50"/>
    <x v="1515"/>
    <s v="2025-09-23"/>
    <x v="14"/>
    <s v="Tue"/>
    <n v="0.27799999999999997"/>
    <n v="0.55599999999999994"/>
    <n v="0.83399999999999996"/>
  </r>
  <r>
    <d v="2025-09-23T06:48:28"/>
    <n v="444664069"/>
    <s v="GOLD#"/>
    <s v="buy"/>
    <s v="0.01"/>
    <n v="3744.83"/>
    <n v="3745.66"/>
    <m/>
    <s v="2025.09.23 06:50:34"/>
    <n v="3745.66"/>
    <n v="0"/>
    <n v="0"/>
    <n v="0.83"/>
    <s v="W"/>
    <d v="2025-09-23T00:00:00"/>
    <s v="06"/>
    <x v="16"/>
    <s v="Tue"/>
    <d v="2025-09-23T06:48:28"/>
    <x v="1516"/>
    <s v="2025-09-23"/>
    <x v="14"/>
    <s v="Tue"/>
    <n v="8.3000000000000004E-2"/>
    <n v="0.16600000000000001"/>
    <n v="0.24899999999999997"/>
  </r>
  <r>
    <d v="2025-09-23T06:48:29"/>
    <n v="444664071"/>
    <s v="GOLD#"/>
    <s v="buy"/>
    <s v="0.01"/>
    <n v="3744.84"/>
    <n v="3745.6"/>
    <m/>
    <s v="2025.09.23 06:50:41"/>
    <n v="3745.56"/>
    <n v="0"/>
    <n v="0"/>
    <n v="0.72"/>
    <s v="W"/>
    <d v="2025-09-23T00:00:00"/>
    <s v="06"/>
    <x v="14"/>
    <s v="Tue"/>
    <d v="2025-09-23T06:48:29"/>
    <x v="1517"/>
    <s v="2025-09-23"/>
    <x v="14"/>
    <s v="Tue"/>
    <n v="7.1999999999999995E-2"/>
    <n v="0.14399999999999999"/>
    <n v="0.216"/>
  </r>
  <r>
    <d v="2025-09-23T06:48:29"/>
    <n v="444664072"/>
    <s v="GOLD#"/>
    <s v="buy"/>
    <s v="0.01"/>
    <n v="3744.84"/>
    <n v="3747.27"/>
    <m/>
    <s v="2025.09.23 08:20:19"/>
    <n v="3747.23"/>
    <n v="0"/>
    <n v="0"/>
    <n v="2.39"/>
    <s v="W"/>
    <d v="2025-09-23T00:00:00"/>
    <s v="06"/>
    <x v="15"/>
    <s v="Tue"/>
    <d v="2025-09-23T06:48:29"/>
    <x v="1517"/>
    <s v="2025-09-23"/>
    <x v="14"/>
    <s v="Tue"/>
    <n v="0.23900000000000002"/>
    <n v="0.47800000000000004"/>
    <n v="0.71699999999999997"/>
  </r>
  <r>
    <d v="2025-09-23T06:50:38"/>
    <n v="444664860"/>
    <s v="GOLD#"/>
    <s v="buy"/>
    <s v="0.01"/>
    <n v="3745.9"/>
    <n v="3746.66"/>
    <m/>
    <s v="2025.09.23 07:01:53"/>
    <n v="3746.6"/>
    <n v="0"/>
    <n v="0"/>
    <n v="0.7"/>
    <s v="W"/>
    <d v="2025-09-23T00:00:00"/>
    <s v="06"/>
    <x v="16"/>
    <s v="Tue"/>
    <d v="2025-09-23T06:50:38"/>
    <x v="1518"/>
    <s v="2025-09-23"/>
    <x v="14"/>
    <s v="Tue"/>
    <n v="6.9999999999999993E-2"/>
    <n v="0.13999999999999999"/>
    <n v="0.21"/>
  </r>
  <r>
    <d v="2025-09-23T06:50:48"/>
    <n v="444664888"/>
    <s v="GOLD#"/>
    <s v="buy"/>
    <s v="0.01"/>
    <n v="3745.53"/>
    <n v="3746.66"/>
    <m/>
    <s v="2025.09.23 07:01:53"/>
    <n v="3746.6"/>
    <n v="0"/>
    <n v="0"/>
    <n v="1.07"/>
    <s v="W"/>
    <d v="2025-09-23T00:00:00"/>
    <s v="06"/>
    <x v="14"/>
    <s v="Tue"/>
    <d v="2025-09-23T06:50:48"/>
    <x v="1519"/>
    <s v="2025-09-23"/>
    <x v="14"/>
    <s v="Tue"/>
    <n v="0.10700000000000001"/>
    <n v="0.21400000000000002"/>
    <n v="0.32100000000000001"/>
  </r>
  <r>
    <d v="2025-09-23T06:52:18"/>
    <n v="444665229"/>
    <s v="GOLD#"/>
    <s v="buy"/>
    <s v="0.01"/>
    <n v="3745.66"/>
    <n v="3743.46"/>
    <n v="3747.16"/>
    <s v="2025.09.23 07:00:52"/>
    <n v="3747.17"/>
    <n v="0"/>
    <n v="0"/>
    <n v="1.51"/>
    <s v="W"/>
    <d v="2025-09-23T00:00:00"/>
    <s v="06"/>
    <x v="18"/>
    <s v="Tue"/>
    <d v="2025-09-23T06:52:18"/>
    <x v="1520"/>
    <s v="2025-09-23"/>
    <x v="14"/>
    <s v="Tue"/>
    <n v="0.15100000000000002"/>
    <n v="0.30200000000000005"/>
    <n v="0.45299999999999996"/>
  </r>
  <r>
    <d v="2025-09-23T06:52:19"/>
    <n v="444665231"/>
    <s v="GOLD#"/>
    <s v="buy"/>
    <s v="0.01"/>
    <n v="3745.66"/>
    <n v="3746.23"/>
    <n v="3748.66"/>
    <s v="2025.09.23 07:05:01"/>
    <n v="3746.19"/>
    <n v="0"/>
    <n v="0"/>
    <n v="0.53"/>
    <s v="W"/>
    <d v="2025-09-23T00:00:00"/>
    <s v="06"/>
    <x v="2"/>
    <s v="Tue"/>
    <d v="2025-09-23T06:52:19"/>
    <x v="1521"/>
    <s v="2025-09-23"/>
    <x v="14"/>
    <s v="Tue"/>
    <n v="5.3000000000000005E-2"/>
    <n v="0.10600000000000001"/>
    <n v="0.159"/>
  </r>
  <r>
    <d v="2025-09-23T06:52:19"/>
    <n v="444665232"/>
    <s v="GOLD#"/>
    <s v="buy"/>
    <s v="0.01"/>
    <n v="3745.66"/>
    <n v="3743.46"/>
    <n v="3748.66"/>
    <s v="2025.09.23 07:18:37"/>
    <n v="3743.46"/>
    <n v="0"/>
    <n v="0"/>
    <n v="-2.2000000000000002"/>
    <s v="L"/>
    <d v="2025-09-23T00:00:00"/>
    <s v="06"/>
    <x v="19"/>
    <s v="Tue"/>
    <d v="2025-09-23T06:52:19"/>
    <x v="1521"/>
    <s v="2025-09-23"/>
    <x v="14"/>
    <s v="Tue"/>
    <n v="-0.22000000000000003"/>
    <n v="-0.44000000000000006"/>
    <n v="-0.66"/>
  </r>
  <r>
    <d v="2025-09-23T06:52:19"/>
    <n v="444665233"/>
    <s v="GOLD#"/>
    <s v="buy"/>
    <s v="0.01"/>
    <n v="3745.66"/>
    <n v="3745.96"/>
    <n v="3747.16"/>
    <s v="2025.09.23 07:00:52"/>
    <n v="3747.17"/>
    <n v="0"/>
    <n v="0"/>
    <n v="1.51"/>
    <s v="W"/>
    <d v="2025-09-23T00:00:00"/>
    <s v="06"/>
    <x v="10"/>
    <s v="Tue"/>
    <d v="2025-09-23T06:52:19"/>
    <x v="1521"/>
    <s v="2025-09-23"/>
    <x v="14"/>
    <s v="Tue"/>
    <n v="0.15100000000000002"/>
    <n v="0.30200000000000005"/>
    <n v="0.45299999999999996"/>
  </r>
  <r>
    <d v="2025-09-23T06:52:19"/>
    <n v="444665234"/>
    <s v="GOLD#"/>
    <s v="buy"/>
    <s v="0.01"/>
    <n v="3745.66"/>
    <n v="3746.22"/>
    <n v="3749.16"/>
    <s v="2025.09.23 07:05:01"/>
    <n v="3746.19"/>
    <n v="0"/>
    <n v="0"/>
    <n v="0.53"/>
    <s v="W"/>
    <d v="2025-09-23T00:00:00"/>
    <s v="06"/>
    <x v="1"/>
    <s v="Tue"/>
    <d v="2025-09-23T06:52:19"/>
    <x v="1521"/>
    <s v="2025-09-23"/>
    <x v="14"/>
    <s v="Tue"/>
    <n v="5.3000000000000005E-2"/>
    <n v="0.10600000000000001"/>
    <n v="0.159"/>
  </r>
  <r>
    <d v="2025-09-23T06:52:20"/>
    <n v="444665235"/>
    <s v="GOLD#"/>
    <s v="buy"/>
    <s v="0.01"/>
    <n v="3745.66"/>
    <n v="3745.95"/>
    <n v="3747.16"/>
    <s v="2025.09.23 07:00:52"/>
    <n v="3747.17"/>
    <n v="0"/>
    <n v="0"/>
    <n v="1.51"/>
    <s v="W"/>
    <d v="2025-09-23T00:00:00"/>
    <s v="06"/>
    <x v="6"/>
    <s v="Tue"/>
    <d v="2025-09-23T06:52:20"/>
    <x v="1522"/>
    <s v="2025-09-23"/>
    <x v="14"/>
    <s v="Tue"/>
    <n v="0.15100000000000002"/>
    <n v="0.30200000000000005"/>
    <n v="0.45299999999999996"/>
  </r>
  <r>
    <d v="2025-09-23T06:52:20"/>
    <n v="444665236"/>
    <s v="GOLD#"/>
    <s v="buy"/>
    <s v="0.01"/>
    <n v="3745.66"/>
    <n v="3747.73"/>
    <n v="3749.16"/>
    <s v="2025.09.23 08:27:19"/>
    <n v="3749.17"/>
    <n v="0"/>
    <n v="0"/>
    <n v="3.51"/>
    <s v="W"/>
    <d v="2025-09-23T00:00:00"/>
    <s v="06"/>
    <x v="12"/>
    <s v="Tue"/>
    <d v="2025-09-23T06:52:20"/>
    <x v="1522"/>
    <s v="2025-09-23"/>
    <x v="14"/>
    <s v="Tue"/>
    <n v="0.35099999999999998"/>
    <n v="0.70199999999999996"/>
    <n v="1.0529999999999999"/>
  </r>
  <r>
    <d v="2025-09-23T06:52:20"/>
    <n v="444665238"/>
    <s v="GOLD#"/>
    <s v="buy"/>
    <s v="0.01"/>
    <n v="3745.66"/>
    <n v="3746.79"/>
    <n v="3747.86"/>
    <s v="2025.09.23 08:19:40"/>
    <n v="3748.07"/>
    <n v="0"/>
    <n v="0"/>
    <n v="2.41"/>
    <s v="W"/>
    <d v="2025-09-23T00:00:00"/>
    <s v="06"/>
    <x v="17"/>
    <s v="Tue"/>
    <d v="2025-09-23T06:52:20"/>
    <x v="1522"/>
    <s v="2025-09-23"/>
    <x v="14"/>
    <s v="Tue"/>
    <n v="0.24100000000000002"/>
    <n v="0.48200000000000004"/>
    <n v="0.72299999999999998"/>
  </r>
  <r>
    <d v="2025-09-23T06:52:20"/>
    <n v="444665240"/>
    <s v="GOLD#"/>
    <s v="buy"/>
    <s v="0.01"/>
    <n v="3745.7"/>
    <n v="3745.95"/>
    <n v="3747.16"/>
    <s v="2025.09.23 07:00:52"/>
    <n v="3747.17"/>
    <n v="0"/>
    <n v="0"/>
    <n v="1.47"/>
    <s v="W"/>
    <d v="2025-09-23T00:00:00"/>
    <s v="06"/>
    <x v="11"/>
    <s v="Tue"/>
    <d v="2025-09-23T06:52:20"/>
    <x v="1522"/>
    <s v="2025-09-23"/>
    <x v="14"/>
    <s v="Tue"/>
    <n v="0.14699999999999999"/>
    <n v="0.29399999999999998"/>
    <n v="0.441"/>
  </r>
  <r>
    <d v="2025-09-23T06:52:21"/>
    <n v="444665242"/>
    <s v="GOLD#"/>
    <s v="buy"/>
    <s v="0.01"/>
    <n v="3745.67"/>
    <n v="3745.95"/>
    <n v="3747.16"/>
    <s v="2025.09.23 07:00:52"/>
    <n v="3747.17"/>
    <n v="0"/>
    <n v="0"/>
    <n v="1.5"/>
    <s v="W"/>
    <d v="2025-09-23T00:00:00"/>
    <s v="06"/>
    <x v="20"/>
    <s v="Tue"/>
    <d v="2025-09-23T06:52:21"/>
    <x v="1523"/>
    <s v="2025-09-23"/>
    <x v="14"/>
    <s v="Tue"/>
    <n v="0.15000000000000002"/>
    <n v="0.30000000000000004"/>
    <n v="0.44999999999999996"/>
  </r>
  <r>
    <d v="2025-09-23T06:52:21"/>
    <n v="444665244"/>
    <s v="GOLD#"/>
    <s v="buy"/>
    <s v="0.01"/>
    <n v="3745.62"/>
    <n v="3746.23"/>
    <n v="3748.66"/>
    <s v="2025.09.23 07:05:01"/>
    <n v="3746.19"/>
    <n v="0"/>
    <n v="0"/>
    <n v="0.56999999999999995"/>
    <s v="W"/>
    <d v="2025-09-23T00:00:00"/>
    <s v="06"/>
    <x v="0"/>
    <s v="Tue"/>
    <d v="2025-09-23T06:52:21"/>
    <x v="1523"/>
    <s v="2025-09-23"/>
    <x v="14"/>
    <s v="Tue"/>
    <n v="5.6999999999999995E-2"/>
    <n v="0.11399999999999999"/>
    <n v="0.17099999999999999"/>
  </r>
  <r>
    <d v="2025-09-23T07:01:58"/>
    <n v="444667314"/>
    <s v="GOLD#"/>
    <s v="buy"/>
    <s v="0.01"/>
    <n v="3746.74"/>
    <n v="3743.7"/>
    <n v="3748.2"/>
    <s v="2025.09.23 07:06:53"/>
    <n v="3743.68"/>
    <n v="0"/>
    <n v="0"/>
    <n v="-3.06"/>
    <s v="L"/>
    <d v="2025-09-23T00:00:00"/>
    <s v="07"/>
    <x v="20"/>
    <s v="Tue"/>
    <d v="2025-09-23T07:01:58"/>
    <x v="1524"/>
    <s v="2025-09-23"/>
    <x v="15"/>
    <s v="Tue"/>
    <n v="-0.30600000000000005"/>
    <n v="-0.6120000000000001"/>
    <n v="-0.91799999999999993"/>
  </r>
  <r>
    <d v="2025-09-23T07:01:59"/>
    <n v="444667317"/>
    <s v="GOLD#"/>
    <s v="buy"/>
    <s v="0.01"/>
    <n v="3746.74"/>
    <n v="3745.24"/>
    <n v="3748.24"/>
    <s v="2025.09.23 07:06:16"/>
    <n v="3745.16"/>
    <n v="0"/>
    <n v="0"/>
    <n v="-1.58"/>
    <s v="L"/>
    <d v="2025-09-23T00:00:00"/>
    <s v="07"/>
    <x v="11"/>
    <s v="Tue"/>
    <d v="2025-09-23T07:01:59"/>
    <x v="1525"/>
    <s v="2025-09-23"/>
    <x v="15"/>
    <s v="Tue"/>
    <n v="-0.15800000000000003"/>
    <n v="-0.31600000000000006"/>
    <n v="-0.47399999999999998"/>
  </r>
  <r>
    <d v="2025-09-23T07:01:59"/>
    <n v="444667318"/>
    <s v="GOLD#"/>
    <s v="buy"/>
    <s v="0.01"/>
    <n v="3746.74"/>
    <n v="3744.54"/>
    <n v="3748.24"/>
    <s v="2025.09.23 07:06:50"/>
    <n v="3744.4"/>
    <n v="0"/>
    <n v="0"/>
    <n v="-2.34"/>
    <s v="L"/>
    <d v="2025-09-23T00:00:00"/>
    <s v="07"/>
    <x v="18"/>
    <s v="Tue"/>
    <d v="2025-09-23T07:01:59"/>
    <x v="1525"/>
    <s v="2025-09-23"/>
    <x v="15"/>
    <s v="Tue"/>
    <n v="-0.23399999999999999"/>
    <n v="-0.46799999999999997"/>
    <n v="-0.70199999999999996"/>
  </r>
  <r>
    <d v="2025-09-23T07:01:59"/>
    <n v="444667319"/>
    <s v="GOLD#"/>
    <s v="buy"/>
    <s v="0.01"/>
    <n v="3746.74"/>
    <n v="3743.74"/>
    <m/>
    <s v="2025.09.23 07:06:53"/>
    <n v="3743.68"/>
    <n v="0"/>
    <n v="0"/>
    <n v="-3.06"/>
    <s v="L"/>
    <d v="2025-09-23T00:00:00"/>
    <s v="07"/>
    <x v="14"/>
    <s v="Tue"/>
    <d v="2025-09-23T07:01:59"/>
    <x v="1525"/>
    <s v="2025-09-23"/>
    <x v="15"/>
    <s v="Tue"/>
    <n v="-0.30600000000000005"/>
    <n v="-0.6120000000000001"/>
    <n v="-0.91799999999999993"/>
  </r>
  <r>
    <d v="2025-09-23T07:01:59"/>
    <n v="444667321"/>
    <s v="GOLD#"/>
    <s v="buy"/>
    <s v="0.01"/>
    <n v="3746.74"/>
    <n v="3743.74"/>
    <n v="3748.24"/>
    <s v="2025.09.23 07:06:53"/>
    <n v="3743.68"/>
    <n v="0"/>
    <n v="0"/>
    <n v="-3.06"/>
    <s v="L"/>
    <d v="2025-09-23T00:00:00"/>
    <s v="07"/>
    <x v="6"/>
    <s v="Tue"/>
    <d v="2025-09-23T07:01:59"/>
    <x v="1525"/>
    <s v="2025-09-23"/>
    <x v="15"/>
    <s v="Tue"/>
    <n v="-0.30600000000000005"/>
    <n v="-0.6120000000000001"/>
    <n v="-0.91799999999999993"/>
  </r>
  <r>
    <d v="2025-09-23T07:02:00"/>
    <n v="444667323"/>
    <s v="GOLD#"/>
    <s v="buy"/>
    <s v="0.01"/>
    <n v="3746.74"/>
    <n v="3743.74"/>
    <n v="3748.24"/>
    <s v="2025.09.23 07:06:53"/>
    <n v="3743.68"/>
    <n v="0"/>
    <n v="0"/>
    <n v="-3.06"/>
    <s v="L"/>
    <d v="2025-09-23T00:00:00"/>
    <s v="07"/>
    <x v="10"/>
    <s v="Tue"/>
    <d v="2025-09-23T07:02:00"/>
    <x v="1526"/>
    <s v="2025-09-23"/>
    <x v="15"/>
    <s v="Tue"/>
    <n v="-0.30600000000000005"/>
    <n v="-0.6120000000000001"/>
    <n v="-0.91799999999999993"/>
  </r>
  <r>
    <d v="2025-09-23T07:02:00"/>
    <n v="444667326"/>
    <s v="GOLD#"/>
    <s v="buy"/>
    <s v="0.01"/>
    <n v="3746.68"/>
    <n v="3743.74"/>
    <m/>
    <s v="2025.09.23 07:06:53"/>
    <n v="3743.68"/>
    <n v="0"/>
    <n v="0"/>
    <n v="-3"/>
    <s v="L"/>
    <d v="2025-09-23T00:00:00"/>
    <s v="07"/>
    <x v="16"/>
    <s v="Tue"/>
    <d v="2025-09-23T07:02:00"/>
    <x v="1526"/>
    <s v="2025-09-23"/>
    <x v="15"/>
    <s v="Tue"/>
    <n v="-0.30000000000000004"/>
    <n v="-0.60000000000000009"/>
    <n v="-0.89999999999999991"/>
  </r>
  <r>
    <d v="2025-09-23T07:06:08"/>
    <n v="444667931"/>
    <s v="GOLD#"/>
    <s v="buy"/>
    <s v="0.01"/>
    <n v="3746.39"/>
    <n v="3743.39"/>
    <n v="3749.89"/>
    <s v="2025.09.23 07:18:37"/>
    <n v="3743.22"/>
    <n v="0"/>
    <n v="0"/>
    <n v="-3.17"/>
    <s v="L"/>
    <d v="2025-09-23T00:00:00"/>
    <s v="07"/>
    <x v="1"/>
    <s v="Tue"/>
    <d v="2025-09-23T07:06:08"/>
    <x v="1527"/>
    <s v="2025-09-23"/>
    <x v="15"/>
    <s v="Tue"/>
    <n v="-0.317"/>
    <n v="-0.63400000000000001"/>
    <n v="-0.95099999999999996"/>
  </r>
  <r>
    <d v="2025-09-23T07:06:09"/>
    <n v="444667933"/>
    <s v="GOLD#"/>
    <s v="buy"/>
    <s v="0.01"/>
    <n v="3746.39"/>
    <n v="3743.39"/>
    <n v="3749.39"/>
    <s v="2025.09.23 07:18:37"/>
    <n v="3743.22"/>
    <n v="0"/>
    <n v="0"/>
    <n v="-3.17"/>
    <s v="L"/>
    <d v="2025-09-23T00:00:00"/>
    <s v="07"/>
    <x v="0"/>
    <s v="Tue"/>
    <d v="2025-09-23T07:06:09"/>
    <x v="1528"/>
    <s v="2025-09-23"/>
    <x v="15"/>
    <s v="Tue"/>
    <n v="-0.317"/>
    <n v="-0.63400000000000001"/>
    <n v="-0.95099999999999996"/>
  </r>
  <r>
    <d v="2025-09-23T07:06:09"/>
    <n v="444667934"/>
    <s v="GOLD#"/>
    <s v="buy"/>
    <s v="0.01"/>
    <n v="3746.39"/>
    <n v="3743.89"/>
    <n v="3749.39"/>
    <s v="2025.09.23 07:06:53"/>
    <n v="3743.79"/>
    <n v="0"/>
    <n v="0"/>
    <n v="-2.6"/>
    <s v="L"/>
    <d v="2025-09-23T00:00:00"/>
    <s v="07"/>
    <x v="2"/>
    <s v="Tue"/>
    <d v="2025-09-23T07:06:09"/>
    <x v="1528"/>
    <s v="2025-09-23"/>
    <x v="15"/>
    <s v="Tue"/>
    <n v="-0.26"/>
    <n v="-0.52"/>
    <n v="-0.78"/>
  </r>
  <r>
    <d v="2025-09-23T07:08:08"/>
    <n v="444668655"/>
    <s v="GOLD#"/>
    <s v="sell"/>
    <s v="0.01"/>
    <n v="3744.68"/>
    <n v="3747.68"/>
    <m/>
    <s v="2025.09.23 08:17:20"/>
    <n v="3747.68"/>
    <n v="0"/>
    <n v="0"/>
    <n v="-3"/>
    <s v="L"/>
    <d v="2025-09-23T00:00:00"/>
    <s v="07"/>
    <x v="14"/>
    <s v="Tue"/>
    <d v="2025-09-23T07:08:08"/>
    <x v="1529"/>
    <s v="2025-09-23"/>
    <x v="15"/>
    <s v="Tue"/>
    <n v="-0.30000000000000004"/>
    <n v="-0.60000000000000009"/>
    <n v="-0.89999999999999991"/>
  </r>
  <r>
    <d v="2025-09-23T07:11:18"/>
    <n v="444669293"/>
    <s v="GOLD#"/>
    <s v="sell"/>
    <s v="0.01"/>
    <n v="3744.87"/>
    <n v="3744.73"/>
    <n v="3743.37"/>
    <s v="2025.09.23 07:20:45"/>
    <n v="3744.74"/>
    <n v="0"/>
    <n v="0"/>
    <n v="0.13"/>
    <s v="W"/>
    <d v="2025-09-23T00:00:00"/>
    <s v="07"/>
    <x v="10"/>
    <s v="Tue"/>
    <d v="2025-09-23T07:11:18"/>
    <x v="1530"/>
    <s v="2025-09-23"/>
    <x v="15"/>
    <s v="Tue"/>
    <n v="1.3000000000000001E-2"/>
    <n v="2.6000000000000002E-2"/>
    <n v="3.9E-2"/>
  </r>
  <r>
    <d v="2025-09-23T07:11:19"/>
    <n v="444669296"/>
    <s v="GOLD#"/>
    <s v="sell"/>
    <s v="0.01"/>
    <n v="3744.87"/>
    <n v="3744.73"/>
    <n v="3743.37"/>
    <s v="2025.09.23 07:20:45"/>
    <n v="3744.74"/>
    <n v="0"/>
    <n v="0"/>
    <n v="0.13"/>
    <s v="W"/>
    <d v="2025-09-23T00:00:00"/>
    <s v="07"/>
    <x v="11"/>
    <s v="Tue"/>
    <d v="2025-09-23T07:11:19"/>
    <x v="1531"/>
    <s v="2025-09-23"/>
    <x v="15"/>
    <s v="Tue"/>
    <n v="1.3000000000000001E-2"/>
    <n v="2.6000000000000002E-2"/>
    <n v="3.9E-2"/>
  </r>
  <r>
    <d v="2025-09-23T07:17:58"/>
    <n v="444670779"/>
    <s v="GOLD#"/>
    <s v="sell"/>
    <s v="0.01"/>
    <n v="3744.51"/>
    <n v="3747.51"/>
    <n v="3743.01"/>
    <s v="2025.09.23 07:42:17"/>
    <n v="3747.54"/>
    <n v="0"/>
    <n v="0"/>
    <n v="-3.03"/>
    <s v="L"/>
    <d v="2025-09-23T00:00:00"/>
    <s v="07"/>
    <x v="20"/>
    <s v="Tue"/>
    <d v="2025-09-23T07:17:58"/>
    <x v="1532"/>
    <s v="2025-09-23"/>
    <x v="15"/>
    <s v="Tue"/>
    <n v="-0.30299999999999999"/>
    <n v="-0.60599999999999998"/>
    <n v="-0.90899999999999992"/>
  </r>
  <r>
    <d v="2025-09-23T07:17:59"/>
    <n v="444670781"/>
    <s v="GOLD#"/>
    <s v="sell"/>
    <s v="0.01"/>
    <n v="3744.51"/>
    <n v="3747.01"/>
    <n v="3741.51"/>
    <s v="2025.09.23 07:40:41"/>
    <n v="3747.01"/>
    <n v="0"/>
    <n v="0"/>
    <n v="-2.5"/>
    <s v="L"/>
    <d v="2025-09-23T00:00:00"/>
    <s v="07"/>
    <x v="2"/>
    <s v="Tue"/>
    <d v="2025-09-23T07:17:59"/>
    <x v="1533"/>
    <s v="2025-09-23"/>
    <x v="15"/>
    <s v="Tue"/>
    <n v="-0.25"/>
    <n v="-0.5"/>
    <n v="-0.75"/>
  </r>
  <r>
    <d v="2025-09-23T07:17:59"/>
    <n v="444670785"/>
    <s v="GOLD#"/>
    <s v="sell"/>
    <s v="0.01"/>
    <n v="3744.51"/>
    <n v="3746.71"/>
    <n v="3743.01"/>
    <s v="2025.09.23 07:29:10"/>
    <n v="3746.71"/>
    <n v="0"/>
    <n v="0"/>
    <n v="-2.2000000000000002"/>
    <s v="L"/>
    <d v="2025-09-23T00:00:00"/>
    <s v="07"/>
    <x v="18"/>
    <s v="Tue"/>
    <d v="2025-09-23T07:17:59"/>
    <x v="1533"/>
    <s v="2025-09-23"/>
    <x v="15"/>
    <s v="Tue"/>
    <n v="-0.22000000000000003"/>
    <n v="-0.44000000000000006"/>
    <n v="-0.66"/>
  </r>
  <r>
    <d v="2025-09-23T07:17:59"/>
    <n v="444670787"/>
    <s v="GOLD#"/>
    <s v="sell"/>
    <s v="0.01"/>
    <n v="3744.51"/>
    <n v="3747.51"/>
    <n v="3743.01"/>
    <s v="2025.09.23 07:42:17"/>
    <n v="3747.54"/>
    <n v="0"/>
    <n v="0"/>
    <n v="-3.03"/>
    <s v="L"/>
    <d v="2025-09-23T00:00:00"/>
    <s v="07"/>
    <x v="6"/>
    <s v="Tue"/>
    <d v="2025-09-23T07:17:59"/>
    <x v="1533"/>
    <s v="2025-09-23"/>
    <x v="15"/>
    <s v="Tue"/>
    <n v="-0.30299999999999999"/>
    <n v="-0.60599999999999998"/>
    <n v="-0.90899999999999992"/>
  </r>
  <r>
    <d v="2025-09-23T07:19:18"/>
    <n v="444671096"/>
    <s v="GOLD#"/>
    <s v="sell"/>
    <s v="0.01"/>
    <n v="3744.4"/>
    <n v="3747.4"/>
    <n v="3740.9"/>
    <s v="2025.09.23 07:42:17"/>
    <n v="3747.54"/>
    <n v="0"/>
    <n v="0"/>
    <n v="-3.14"/>
    <s v="L"/>
    <d v="2025-09-23T00:00:00"/>
    <s v="07"/>
    <x v="1"/>
    <s v="Tue"/>
    <d v="2025-09-23T07:19:18"/>
    <x v="1534"/>
    <s v="2025-09-23"/>
    <x v="15"/>
    <s v="Tue"/>
    <n v="-0.31400000000000006"/>
    <n v="-0.62800000000000011"/>
    <n v="-0.94199999999999995"/>
  </r>
  <r>
    <d v="2025-09-23T07:19:19"/>
    <n v="444671098"/>
    <s v="GOLD#"/>
    <s v="sell"/>
    <s v="0.01"/>
    <n v="3744.4"/>
    <n v="3747.4"/>
    <n v="3741.4"/>
    <s v="2025.09.23 07:42:17"/>
    <n v="3747.54"/>
    <n v="0"/>
    <n v="0"/>
    <n v="-3.14"/>
    <s v="L"/>
    <d v="2025-09-23T00:00:00"/>
    <s v="07"/>
    <x v="0"/>
    <s v="Tue"/>
    <d v="2025-09-23T07:19:19"/>
    <x v="1535"/>
    <s v="2025-09-23"/>
    <x v="15"/>
    <s v="Tue"/>
    <n v="-0.31400000000000006"/>
    <n v="-0.62800000000000011"/>
    <n v="-0.94199999999999995"/>
  </r>
  <r>
    <d v="2025-09-23T07:19:19"/>
    <n v="444671100"/>
    <s v="GOLD#"/>
    <s v="sell"/>
    <s v="0.01"/>
    <n v="3744.4"/>
    <n v="3746.6"/>
    <n v="3741.4"/>
    <s v="2025.09.23 07:29:10"/>
    <n v="3746.6"/>
    <n v="0"/>
    <n v="0"/>
    <n v="-2.2000000000000002"/>
    <s v="L"/>
    <d v="2025-09-23T00:00:00"/>
    <s v="07"/>
    <x v="19"/>
    <s v="Tue"/>
    <d v="2025-09-23T07:19:19"/>
    <x v="1535"/>
    <s v="2025-09-23"/>
    <x v="15"/>
    <s v="Tue"/>
    <n v="-0.22000000000000003"/>
    <n v="-0.44000000000000006"/>
    <n v="-0.66"/>
  </r>
  <r>
    <d v="2025-09-23T07:25:08"/>
    <n v="444672904"/>
    <s v="GOLD#"/>
    <s v="buy"/>
    <s v="0.01"/>
    <n v="3745.33"/>
    <n v="3746.79"/>
    <m/>
    <s v="2025.09.23 07:45:28"/>
    <n v="3746.71"/>
    <n v="0"/>
    <n v="0"/>
    <n v="1.38"/>
    <s v="W"/>
    <d v="2025-09-23T00:00:00"/>
    <s v="07"/>
    <x v="16"/>
    <s v="Tue"/>
    <d v="2025-09-23T07:25:08"/>
    <x v="1536"/>
    <s v="2025-09-23"/>
    <x v="15"/>
    <s v="Tue"/>
    <n v="0.13799999999999998"/>
    <n v="0.27599999999999997"/>
    <n v="0.41399999999999998"/>
  </r>
  <r>
    <d v="2025-09-23T07:44:38"/>
    <n v="444676615"/>
    <s v="GOLD#"/>
    <s v="buy"/>
    <s v="0.01"/>
    <n v="3747.16"/>
    <n v="3744.16"/>
    <n v="3753.16"/>
    <s v="2025.09.23 07:54:34"/>
    <n v="3744.03"/>
    <n v="0"/>
    <n v="0"/>
    <n v="-3.13"/>
    <s v="L"/>
    <d v="2025-09-23T00:00:00"/>
    <s v="07"/>
    <x v="22"/>
    <s v="Tue"/>
    <d v="2025-09-23T07:44:38"/>
    <x v="1537"/>
    <s v="2025-09-23"/>
    <x v="15"/>
    <s v="Tue"/>
    <n v="-0.313"/>
    <n v="-0.626"/>
    <n v="-0.93899999999999995"/>
  </r>
  <r>
    <d v="2025-09-23T07:44:39"/>
    <n v="444676616"/>
    <s v="GOLD#"/>
    <s v="buy"/>
    <s v="0.01"/>
    <n v="3747.18"/>
    <n v="3745.66"/>
    <n v="3748.66"/>
    <s v="2025.09.23 07:49:37"/>
    <n v="3745.58"/>
    <n v="0"/>
    <n v="0"/>
    <n v="-1.6"/>
    <s v="L"/>
    <d v="2025-09-23T00:00:00"/>
    <s v="07"/>
    <x v="11"/>
    <s v="Tue"/>
    <d v="2025-09-23T07:44:39"/>
    <x v="1538"/>
    <s v="2025-09-23"/>
    <x v="15"/>
    <s v="Tue"/>
    <n v="-0.16000000000000003"/>
    <n v="-0.32000000000000006"/>
    <n v="-0.48"/>
  </r>
  <r>
    <d v="2025-09-23T07:44:39"/>
    <n v="444676617"/>
    <s v="GOLD#"/>
    <s v="buy"/>
    <s v="0.01"/>
    <n v="3747.18"/>
    <n v="3744.96"/>
    <n v="3750.16"/>
    <s v="2025.09.23 07:50:38"/>
    <n v="3744.93"/>
    <n v="0"/>
    <n v="0"/>
    <n v="-2.25"/>
    <s v="L"/>
    <d v="2025-09-23T00:00:00"/>
    <s v="07"/>
    <x v="19"/>
    <s v="Tue"/>
    <d v="2025-09-23T07:44:39"/>
    <x v="1538"/>
    <s v="2025-09-23"/>
    <x v="15"/>
    <s v="Tue"/>
    <n v="-0.22500000000000001"/>
    <n v="-0.45"/>
    <n v="-0.67499999999999993"/>
  </r>
  <r>
    <d v="2025-09-23T07:44:39"/>
    <n v="444676618"/>
    <s v="GOLD#"/>
    <s v="buy"/>
    <s v="0.01"/>
    <n v="3747.18"/>
    <n v="3744.16"/>
    <n v="3750.66"/>
    <s v="2025.09.23 07:54:34"/>
    <n v="3744.03"/>
    <n v="0"/>
    <n v="0"/>
    <n v="-3.15"/>
    <s v="L"/>
    <d v="2025-09-23T00:00:00"/>
    <s v="07"/>
    <x v="1"/>
    <s v="Tue"/>
    <d v="2025-09-23T07:44:39"/>
    <x v="1538"/>
    <s v="2025-09-23"/>
    <x v="15"/>
    <s v="Tue"/>
    <n v="-0.315"/>
    <n v="-0.63"/>
    <n v="-0.94499999999999995"/>
  </r>
  <r>
    <d v="2025-09-23T07:44:39"/>
    <n v="444676619"/>
    <s v="GOLD#"/>
    <s v="buy"/>
    <s v="0.01"/>
    <n v="3747.18"/>
    <n v="3744.16"/>
    <n v="3750.16"/>
    <s v="2025.09.23 07:54:34"/>
    <n v="3744.03"/>
    <n v="0"/>
    <n v="0"/>
    <n v="-3.15"/>
    <s v="L"/>
    <d v="2025-09-23T00:00:00"/>
    <s v="07"/>
    <x v="0"/>
    <s v="Tue"/>
    <d v="2025-09-23T07:44:39"/>
    <x v="1538"/>
    <s v="2025-09-23"/>
    <x v="15"/>
    <s v="Tue"/>
    <n v="-0.315"/>
    <n v="-0.63"/>
    <n v="-0.94499999999999995"/>
  </r>
  <r>
    <d v="2025-09-23T07:44:40"/>
    <n v="444676620"/>
    <s v="GOLD#"/>
    <s v="buy"/>
    <s v="0.01"/>
    <n v="3747.2"/>
    <n v="3744.16"/>
    <n v="3748.66"/>
    <s v="2025.09.23 07:54:34"/>
    <n v="3744.03"/>
    <n v="0"/>
    <n v="0"/>
    <n v="-3.17"/>
    <s v="L"/>
    <d v="2025-09-23T00:00:00"/>
    <s v="07"/>
    <x v="10"/>
    <s v="Tue"/>
    <d v="2025-09-23T07:44:40"/>
    <x v="1539"/>
    <s v="2025-09-23"/>
    <x v="15"/>
    <s v="Tue"/>
    <n v="-0.317"/>
    <n v="-0.63400000000000001"/>
    <n v="-0.95099999999999996"/>
  </r>
  <r>
    <d v="2025-09-23T07:44:40"/>
    <n v="444676621"/>
    <s v="GOLD#"/>
    <s v="buy"/>
    <s v="0.01"/>
    <n v="3747.2"/>
    <n v="3744.96"/>
    <n v="3748.66"/>
    <s v="2025.09.23 07:50:38"/>
    <n v="3744.93"/>
    <n v="0"/>
    <n v="0"/>
    <n v="-2.27"/>
    <s v="L"/>
    <d v="2025-09-23T00:00:00"/>
    <s v="07"/>
    <x v="18"/>
    <s v="Tue"/>
    <d v="2025-09-23T07:44:40"/>
    <x v="1539"/>
    <s v="2025-09-23"/>
    <x v="15"/>
    <s v="Tue"/>
    <n v="-0.22700000000000001"/>
    <n v="-0.45400000000000001"/>
    <n v="-0.68099999999999994"/>
  </r>
  <r>
    <d v="2025-09-23T07:44:40"/>
    <n v="444676622"/>
    <s v="GOLD#"/>
    <s v="buy"/>
    <s v="0.01"/>
    <n v="3747.2"/>
    <n v="3744.66"/>
    <n v="3750.16"/>
    <s v="2025.09.23 07:50:43"/>
    <n v="3744.66"/>
    <n v="0"/>
    <n v="0"/>
    <n v="-2.54"/>
    <s v="L"/>
    <d v="2025-09-23T00:00:00"/>
    <s v="07"/>
    <x v="2"/>
    <s v="Tue"/>
    <d v="2025-09-23T07:44:40"/>
    <x v="1539"/>
    <s v="2025-09-23"/>
    <x v="15"/>
    <s v="Tue"/>
    <n v="-0.254"/>
    <n v="-0.50800000000000001"/>
    <n v="-0.76200000000000001"/>
  </r>
  <r>
    <d v="2025-09-23T07:44:40"/>
    <n v="444676623"/>
    <s v="GOLD#"/>
    <s v="buy"/>
    <s v="0.01"/>
    <n v="3747.2"/>
    <n v="3744.16"/>
    <n v="3748.66"/>
    <s v="2025.09.23 07:54:34"/>
    <n v="3744.03"/>
    <n v="0"/>
    <n v="0"/>
    <n v="-3.17"/>
    <s v="L"/>
    <d v="2025-09-23T00:00:00"/>
    <s v="07"/>
    <x v="6"/>
    <s v="Tue"/>
    <d v="2025-09-23T07:44:40"/>
    <x v="1539"/>
    <s v="2025-09-23"/>
    <x v="15"/>
    <s v="Tue"/>
    <n v="-0.317"/>
    <n v="-0.63400000000000001"/>
    <n v="-0.95099999999999996"/>
  </r>
  <r>
    <d v="2025-09-23T07:44:40"/>
    <n v="444676624"/>
    <s v="GOLD#"/>
    <s v="buy"/>
    <s v="0.01"/>
    <n v="3747.2"/>
    <n v="3744.16"/>
    <n v="3748.66"/>
    <s v="2025.09.23 07:54:34"/>
    <n v="3744.03"/>
    <n v="0"/>
    <n v="0"/>
    <n v="-3.17"/>
    <s v="L"/>
    <d v="2025-09-23T00:00:00"/>
    <s v="07"/>
    <x v="20"/>
    <s v="Tue"/>
    <d v="2025-09-23T07:44:40"/>
    <x v="1539"/>
    <s v="2025-09-23"/>
    <x v="15"/>
    <s v="Tue"/>
    <n v="-0.317"/>
    <n v="-0.63400000000000001"/>
    <n v="-0.95099999999999996"/>
  </r>
  <r>
    <d v="2025-09-23T07:45:48"/>
    <n v="444676764"/>
    <s v="GOLD#"/>
    <s v="buy"/>
    <s v="0.01"/>
    <n v="3746.86"/>
    <n v="3743.86"/>
    <n v="3750.36"/>
    <s v="2025.09.23 07:54:38"/>
    <n v="3743.83"/>
    <n v="0"/>
    <n v="0"/>
    <n v="-3.03"/>
    <s v="L"/>
    <d v="2025-09-23T00:00:00"/>
    <s v="07"/>
    <x v="9"/>
    <s v="Tue"/>
    <d v="2025-09-23T07:45:48"/>
    <x v="1540"/>
    <s v="2025-09-23"/>
    <x v="15"/>
    <s v="Tue"/>
    <n v="-0.30299999999999999"/>
    <n v="-0.60599999999999998"/>
    <n v="-0.90899999999999992"/>
  </r>
  <r>
    <d v="2025-09-23T07:45:58"/>
    <n v="444676775"/>
    <s v="GOLD#"/>
    <s v="buy"/>
    <s v="0.01"/>
    <n v="3746.86"/>
    <n v="3743.86"/>
    <m/>
    <s v="2025.09.23 07:54:38"/>
    <n v="3743.83"/>
    <n v="0"/>
    <n v="0"/>
    <n v="-3.03"/>
    <s v="L"/>
    <d v="2025-09-23T00:00:00"/>
    <s v="07"/>
    <x v="16"/>
    <s v="Tue"/>
    <d v="2025-09-23T07:45:58"/>
    <x v="1541"/>
    <s v="2025-09-23"/>
    <x v="15"/>
    <s v="Tue"/>
    <n v="-0.30299999999999999"/>
    <n v="-0.60599999999999998"/>
    <n v="-0.90899999999999992"/>
  </r>
  <r>
    <d v="2025-09-23T07:52:48"/>
    <n v="444678014"/>
    <s v="GOLD#"/>
    <s v="sell"/>
    <s v="0.01"/>
    <n v="3745.23"/>
    <n v="3745.03"/>
    <n v="3742.23"/>
    <s v="2025.09.23 07:56:34"/>
    <n v="3745.11"/>
    <n v="0"/>
    <n v="0"/>
    <n v="0.12"/>
    <s v="W"/>
    <d v="2025-09-23T00:00:00"/>
    <s v="07"/>
    <x v="2"/>
    <s v="Tue"/>
    <d v="2025-09-23T07:52:48"/>
    <x v="1542"/>
    <s v="2025-09-23"/>
    <x v="15"/>
    <s v="Tue"/>
    <n v="1.2E-2"/>
    <n v="2.4E-2"/>
    <n v="3.5999999999999997E-2"/>
  </r>
  <r>
    <d v="2025-09-23T07:52:48"/>
    <n v="444678015"/>
    <s v="GOLD#"/>
    <s v="sell"/>
    <s v="0.01"/>
    <n v="3745.23"/>
    <n v="3745.03"/>
    <n v="3743.73"/>
    <s v="2025.09.23 07:56:34"/>
    <n v="3745.11"/>
    <n v="0"/>
    <n v="0"/>
    <n v="0.12"/>
    <s v="W"/>
    <d v="2025-09-23T00:00:00"/>
    <s v="07"/>
    <x v="11"/>
    <s v="Tue"/>
    <d v="2025-09-23T07:52:48"/>
    <x v="1542"/>
    <s v="2025-09-23"/>
    <x v="15"/>
    <s v="Tue"/>
    <n v="1.2E-2"/>
    <n v="2.4E-2"/>
    <n v="3.5999999999999997E-2"/>
  </r>
  <r>
    <d v="2025-09-23T07:52:49"/>
    <n v="444678017"/>
    <s v="GOLD#"/>
    <s v="sell"/>
    <s v="0.01"/>
    <n v="3745.23"/>
    <n v="3747.43"/>
    <n v="3743.73"/>
    <s v="2025.09.23 08:00:40"/>
    <n v="3743.61"/>
    <n v="0"/>
    <n v="0"/>
    <n v="1.62"/>
    <s v="W"/>
    <d v="2025-09-23T00:00:00"/>
    <s v="07"/>
    <x v="18"/>
    <s v="Tue"/>
    <d v="2025-09-23T07:52:49"/>
    <x v="1543"/>
    <s v="2025-09-23"/>
    <x v="15"/>
    <s v="Tue"/>
    <n v="0.16200000000000003"/>
    <n v="0.32400000000000007"/>
    <n v="0.48599999999999999"/>
  </r>
  <r>
    <d v="2025-09-23T07:52:49"/>
    <n v="444678018"/>
    <s v="GOLD#"/>
    <s v="sell"/>
    <s v="0.01"/>
    <n v="3745.23"/>
    <n v="3747.43"/>
    <n v="3742.23"/>
    <s v="2025.09.23 08:12:30"/>
    <n v="3747.43"/>
    <n v="0"/>
    <n v="0"/>
    <n v="-2.2000000000000002"/>
    <s v="L"/>
    <d v="2025-09-23T00:00:00"/>
    <s v="07"/>
    <x v="19"/>
    <s v="Tue"/>
    <d v="2025-09-23T07:52:49"/>
    <x v="1543"/>
    <s v="2025-09-23"/>
    <x v="15"/>
    <s v="Tue"/>
    <n v="-0.22000000000000003"/>
    <n v="-0.44000000000000006"/>
    <n v="-0.66"/>
  </r>
  <r>
    <d v="2025-09-23T07:56:08"/>
    <n v="444678669"/>
    <s v="GOLD#"/>
    <s v="sell"/>
    <s v="0.01"/>
    <n v="3743.86"/>
    <n v="3746.88"/>
    <m/>
    <s v="2025.09.23 08:12:16"/>
    <n v="3746.89"/>
    <n v="0"/>
    <n v="0"/>
    <n v="-3.03"/>
    <s v="L"/>
    <d v="2025-09-23T00:00:00"/>
    <s v="07"/>
    <x v="16"/>
    <s v="Tue"/>
    <d v="2025-09-23T07:56:08"/>
    <x v="1544"/>
    <s v="2025-09-23"/>
    <x v="15"/>
    <s v="Tue"/>
    <n v="-0.30299999999999999"/>
    <n v="-0.60599999999999998"/>
    <n v="-0.90899999999999992"/>
  </r>
  <r>
    <d v="2025-09-23T07:56:28"/>
    <n v="444678708"/>
    <s v="GOLD#"/>
    <s v="sell"/>
    <s v="0.01"/>
    <n v="3744.58"/>
    <n v="3747.58"/>
    <n v="3741.08"/>
    <s v="2025.09.23 08:17:19"/>
    <n v="3747.63"/>
    <n v="0"/>
    <n v="0"/>
    <n v="-3.05"/>
    <s v="L"/>
    <d v="2025-09-23T00:00:00"/>
    <s v="07"/>
    <x v="1"/>
    <s v="Tue"/>
    <d v="2025-09-23T07:56:28"/>
    <x v="1545"/>
    <s v="2025-09-23"/>
    <x v="15"/>
    <s v="Tue"/>
    <n v="-0.30499999999999999"/>
    <n v="-0.61"/>
    <n v="-0.91499999999999992"/>
  </r>
  <r>
    <d v="2025-09-23T07:56:29"/>
    <n v="444678710"/>
    <s v="GOLD#"/>
    <s v="sell"/>
    <s v="0.01"/>
    <n v="3744.58"/>
    <n v="3747.58"/>
    <n v="3743.08"/>
    <s v="2025.09.23 08:17:19"/>
    <n v="3747.63"/>
    <n v="0"/>
    <n v="0"/>
    <n v="-3.05"/>
    <s v="L"/>
    <d v="2025-09-23T00:00:00"/>
    <s v="07"/>
    <x v="10"/>
    <s v="Tue"/>
    <d v="2025-09-23T07:56:29"/>
    <x v="1546"/>
    <s v="2025-09-23"/>
    <x v="15"/>
    <s v="Tue"/>
    <n v="-0.30499999999999999"/>
    <n v="-0.61"/>
    <n v="-0.91499999999999992"/>
  </r>
  <r>
    <d v="2025-09-23T07:56:29"/>
    <n v="444678712"/>
    <s v="GOLD#"/>
    <s v="sell"/>
    <s v="0.01"/>
    <n v="3744.58"/>
    <n v="3747.58"/>
    <n v="3743.08"/>
    <s v="2025.09.23 08:17:19"/>
    <n v="3747.63"/>
    <n v="0"/>
    <n v="0"/>
    <n v="-3.05"/>
    <s v="L"/>
    <d v="2025-09-23T00:00:00"/>
    <s v="07"/>
    <x v="20"/>
    <s v="Tue"/>
    <d v="2025-09-23T07:56:29"/>
    <x v="1546"/>
    <s v="2025-09-23"/>
    <x v="15"/>
    <s v="Tue"/>
    <n v="-0.30499999999999999"/>
    <n v="-0.61"/>
    <n v="-0.91499999999999992"/>
  </r>
  <r>
    <d v="2025-09-23T07:56:29"/>
    <n v="444678715"/>
    <s v="GOLD#"/>
    <s v="sell"/>
    <s v="0.01"/>
    <n v="3744.58"/>
    <n v="3747.58"/>
    <n v="3741.58"/>
    <s v="2025.09.23 08:17:19"/>
    <n v="3747.63"/>
    <n v="0"/>
    <n v="0"/>
    <n v="-3.05"/>
    <s v="L"/>
    <d v="2025-09-23T00:00:00"/>
    <s v="07"/>
    <x v="0"/>
    <s v="Tue"/>
    <d v="2025-09-23T07:56:29"/>
    <x v="1546"/>
    <s v="2025-09-23"/>
    <x v="15"/>
    <s v="Tue"/>
    <n v="-0.30499999999999999"/>
    <n v="-0.61"/>
    <n v="-0.91499999999999992"/>
  </r>
  <r>
    <d v="2025-09-23T07:56:29"/>
    <n v="444678717"/>
    <s v="GOLD#"/>
    <s v="sell"/>
    <s v="0.01"/>
    <n v="3744.58"/>
    <n v="3747.58"/>
    <n v="3743.08"/>
    <s v="2025.09.23 08:17:19"/>
    <n v="3747.63"/>
    <n v="0"/>
    <n v="0"/>
    <n v="-3.05"/>
    <s v="L"/>
    <d v="2025-09-23T00:00:00"/>
    <s v="07"/>
    <x v="6"/>
    <s v="Tue"/>
    <d v="2025-09-23T07:56:29"/>
    <x v="1546"/>
    <s v="2025-09-23"/>
    <x v="15"/>
    <s v="Tue"/>
    <n v="-0.30499999999999999"/>
    <n v="-0.61"/>
    <n v="-0.91499999999999992"/>
  </r>
  <r>
    <d v="2025-09-23T07:56:38"/>
    <n v="444678750"/>
    <s v="GOLD#"/>
    <s v="sell"/>
    <s v="0.01"/>
    <n v="3744.69"/>
    <n v="3747.18"/>
    <n v="3741.68"/>
    <s v="2025.09.23 08:12:18"/>
    <n v="3747.2"/>
    <n v="0"/>
    <n v="0"/>
    <n v="-2.5099999999999998"/>
    <s v="L"/>
    <d v="2025-09-23T00:00:00"/>
    <s v="07"/>
    <x v="2"/>
    <s v="Tue"/>
    <d v="2025-09-23T07:56:38"/>
    <x v="1547"/>
    <s v="2025-09-23"/>
    <x v="15"/>
    <s v="Tue"/>
    <n v="-0.251"/>
    <n v="-0.502"/>
    <n v="-0.75299999999999989"/>
  </r>
  <r>
    <d v="2025-09-23T08:01:28"/>
    <n v="444679834"/>
    <s v="GOLD#"/>
    <s v="sell"/>
    <s v="0.01"/>
    <n v="3744.18"/>
    <n v="3746.39"/>
    <n v="3742.69"/>
    <s v="2025.09.23 08:04:06"/>
    <n v="3746.4"/>
    <n v="0"/>
    <n v="0"/>
    <n v="-2.2200000000000002"/>
    <s v="L"/>
    <d v="2025-09-23T00:00:00"/>
    <s v="08"/>
    <x v="18"/>
    <s v="Tue"/>
    <d v="2025-09-23T08:01:28"/>
    <x v="1548"/>
    <s v="2025-09-23"/>
    <x v="16"/>
    <s v="Tue"/>
    <n v="-0.22200000000000003"/>
    <n v="-0.44400000000000006"/>
    <n v="-0.66600000000000004"/>
  </r>
  <r>
    <d v="2025-09-23T08:12:48"/>
    <n v="444682719"/>
    <s v="GOLD#"/>
    <s v="buy"/>
    <s v="0.01"/>
    <n v="3746.45"/>
    <n v="3747.22"/>
    <m/>
    <s v="2025.09.23 08:20:19"/>
    <n v="3747.21"/>
    <n v="0"/>
    <n v="0"/>
    <n v="0.76"/>
    <s v="W"/>
    <d v="2025-09-23T00:00:00"/>
    <s v="08"/>
    <x v="16"/>
    <s v="Tue"/>
    <d v="2025-09-23T08:12:48"/>
    <x v="1549"/>
    <s v="2025-09-23"/>
    <x v="16"/>
    <s v="Tue"/>
    <n v="7.6000000000000012E-2"/>
    <n v="0.15200000000000002"/>
    <n v="0.22799999999999998"/>
  </r>
  <r>
    <d v="2025-09-23T08:13:08"/>
    <n v="444682892"/>
    <s v="GOLD#"/>
    <s v="buy"/>
    <s v="0.01"/>
    <n v="3746.55"/>
    <n v="3746.81"/>
    <n v="3749.55"/>
    <s v="2025.09.23 08:21:56"/>
    <n v="3746.81"/>
    <n v="0"/>
    <n v="0"/>
    <n v="0.26"/>
    <s v="W"/>
    <d v="2025-09-23T00:00:00"/>
    <s v="08"/>
    <x v="2"/>
    <s v="Tue"/>
    <d v="2025-09-23T08:13:08"/>
    <x v="1550"/>
    <s v="2025-09-23"/>
    <x v="16"/>
    <s v="Tue"/>
    <n v="2.6000000000000002E-2"/>
    <n v="5.2000000000000005E-2"/>
    <n v="7.8E-2"/>
  </r>
  <r>
    <d v="2025-09-23T08:13:08"/>
    <n v="444682893"/>
    <s v="GOLD#"/>
    <s v="buy"/>
    <s v="0.01"/>
    <n v="3746.55"/>
    <n v="3744.35"/>
    <n v="3748.05"/>
    <s v="2025.09.23 08:19:40"/>
    <n v="3748.07"/>
    <n v="0"/>
    <n v="0"/>
    <n v="1.52"/>
    <s v="W"/>
    <d v="2025-09-23T00:00:00"/>
    <s v="08"/>
    <x v="18"/>
    <s v="Tue"/>
    <d v="2025-09-23T08:13:08"/>
    <x v="1550"/>
    <s v="2025-09-23"/>
    <x v="16"/>
    <s v="Tue"/>
    <n v="0.15200000000000002"/>
    <n v="0.30400000000000005"/>
    <n v="0.45599999999999996"/>
  </r>
  <r>
    <d v="2025-09-23T08:13:09"/>
    <n v="444682895"/>
    <s v="GOLD#"/>
    <s v="buy"/>
    <s v="0.01"/>
    <n v="3746.55"/>
    <n v="3745.05"/>
    <n v="3748.05"/>
    <s v="2025.09.23 08:19:40"/>
    <n v="3748.07"/>
    <n v="0"/>
    <n v="0"/>
    <n v="1.52"/>
    <s v="W"/>
    <d v="2025-09-23T00:00:00"/>
    <s v="08"/>
    <x v="11"/>
    <s v="Tue"/>
    <d v="2025-09-23T08:13:09"/>
    <x v="1551"/>
    <s v="2025-09-23"/>
    <x v="16"/>
    <s v="Tue"/>
    <n v="0.15200000000000002"/>
    <n v="0.30400000000000005"/>
    <n v="0.45599999999999996"/>
  </r>
  <r>
    <d v="2025-09-23T08:13:09"/>
    <n v="444682903"/>
    <s v="GOLD#"/>
    <s v="buy"/>
    <s v="0.01"/>
    <n v="3746.55"/>
    <n v="3747.83"/>
    <n v="3749.55"/>
    <s v="2025.09.23 08:27:55"/>
    <n v="3749.55"/>
    <n v="0"/>
    <n v="0"/>
    <n v="3"/>
    <s v="W"/>
    <d v="2025-09-23T00:00:00"/>
    <s v="08"/>
    <x v="19"/>
    <s v="Tue"/>
    <d v="2025-09-23T08:13:09"/>
    <x v="1551"/>
    <s v="2025-09-23"/>
    <x v="16"/>
    <s v="Tue"/>
    <n v="0.30000000000000004"/>
    <n v="0.60000000000000009"/>
    <n v="0.89999999999999991"/>
  </r>
  <r>
    <d v="2025-09-23T08:18:08"/>
    <n v="444684279"/>
    <s v="GOLD#"/>
    <s v="buy"/>
    <s v="0.01"/>
    <n v="3747.7"/>
    <n v="3749.59"/>
    <m/>
    <s v="2025.09.23 08:30:18"/>
    <n v="3749.56"/>
    <n v="0"/>
    <n v="0"/>
    <n v="1.86"/>
    <s v="W"/>
    <d v="2025-09-23T00:00:00"/>
    <s v="08"/>
    <x v="14"/>
    <s v="Tue"/>
    <d v="2025-09-23T08:18:08"/>
    <x v="1552"/>
    <s v="2025-09-23"/>
    <x v="16"/>
    <s v="Tue"/>
    <n v="0.18600000000000003"/>
    <n v="0.37200000000000005"/>
    <n v="0.55800000000000005"/>
  </r>
  <r>
    <d v="2025-09-23T08:18:38"/>
    <n v="444684400"/>
    <s v="GOLD#"/>
    <s v="buy"/>
    <s v="0.01"/>
    <n v="3747.26"/>
    <n v="3748.96"/>
    <n v="3750.76"/>
    <s v="2025.09.23 08:30:35"/>
    <n v="3750.77"/>
    <n v="0"/>
    <n v="0"/>
    <n v="3.51"/>
    <s v="W"/>
    <d v="2025-09-23T00:00:00"/>
    <s v="08"/>
    <x v="1"/>
    <s v="Tue"/>
    <d v="2025-09-23T08:18:38"/>
    <x v="1553"/>
    <s v="2025-09-23"/>
    <x v="16"/>
    <s v="Tue"/>
    <n v="0.35099999999999998"/>
    <n v="0.70199999999999996"/>
    <n v="1.0529999999999999"/>
  </r>
  <r>
    <d v="2025-09-23T08:18:38"/>
    <n v="444684402"/>
    <s v="GOLD#"/>
    <s v="buy"/>
    <s v="0.01"/>
    <n v="3747.26"/>
    <n v="3747.15"/>
    <n v="3748.76"/>
    <s v="2025.09.23 08:25:54"/>
    <n v="3748.77"/>
    <n v="0"/>
    <n v="0"/>
    <n v="1.51"/>
    <s v="W"/>
    <d v="2025-09-23T00:00:00"/>
    <s v="08"/>
    <x v="6"/>
    <s v="Tue"/>
    <d v="2025-09-23T08:18:38"/>
    <x v="1553"/>
    <s v="2025-09-23"/>
    <x v="16"/>
    <s v="Tue"/>
    <n v="0.15100000000000002"/>
    <n v="0.30200000000000005"/>
    <n v="0.45299999999999996"/>
  </r>
  <r>
    <d v="2025-09-23T08:18:39"/>
    <n v="444684405"/>
    <s v="GOLD#"/>
    <s v="buy"/>
    <s v="0.01"/>
    <n v="3747.26"/>
    <n v="3747.15"/>
    <n v="3748.76"/>
    <s v="2025.09.23 08:25:54"/>
    <n v="3748.77"/>
    <n v="0"/>
    <n v="0"/>
    <n v="1.51"/>
    <s v="W"/>
    <d v="2025-09-23T00:00:00"/>
    <s v="08"/>
    <x v="10"/>
    <s v="Tue"/>
    <d v="2025-09-23T08:18:39"/>
    <x v="1554"/>
    <s v="2025-09-23"/>
    <x v="16"/>
    <s v="Tue"/>
    <n v="0.15100000000000002"/>
    <n v="0.30200000000000005"/>
    <n v="0.45299999999999996"/>
  </r>
  <r>
    <d v="2025-09-23T08:18:39"/>
    <n v="444684406"/>
    <s v="GOLD#"/>
    <s v="buy"/>
    <s v="0.01"/>
    <n v="3747.26"/>
    <n v="3747.15"/>
    <n v="3748.76"/>
    <s v="2025.09.23 08:25:54"/>
    <n v="3748.77"/>
    <n v="0"/>
    <n v="0"/>
    <n v="1.51"/>
    <s v="W"/>
    <d v="2025-09-23T00:00:00"/>
    <s v="08"/>
    <x v="20"/>
    <s v="Tue"/>
    <d v="2025-09-23T08:18:39"/>
    <x v="1554"/>
    <s v="2025-09-23"/>
    <x v="16"/>
    <s v="Tue"/>
    <n v="0.15100000000000002"/>
    <n v="0.30200000000000005"/>
    <n v="0.45299999999999996"/>
  </r>
  <r>
    <d v="2025-09-23T08:18:39"/>
    <n v="444684407"/>
    <s v="GOLD#"/>
    <s v="buy"/>
    <s v="0.01"/>
    <n v="3747.26"/>
    <n v="3748.54"/>
    <n v="3750.26"/>
    <s v="2025.09.23 08:29:32"/>
    <n v="3750.36"/>
    <n v="0"/>
    <n v="0"/>
    <n v="3.1"/>
    <s v="W"/>
    <d v="2025-09-23T00:00:00"/>
    <s v="08"/>
    <x v="0"/>
    <s v="Tue"/>
    <d v="2025-09-23T08:18:39"/>
    <x v="1554"/>
    <s v="2025-09-23"/>
    <x v="16"/>
    <s v="Tue"/>
    <n v="0.31000000000000005"/>
    <n v="0.62000000000000011"/>
    <n v="0.92999999999999994"/>
  </r>
  <r>
    <d v="2025-09-23T08:18:39"/>
    <n v="444684409"/>
    <s v="GOLD#"/>
    <s v="buy"/>
    <s v="0.01"/>
    <n v="3747.25"/>
    <n v="3748.45"/>
    <n v="3753.26"/>
    <s v="2025.09.23 08:32:40"/>
    <n v="3753.27"/>
    <n v="0"/>
    <n v="0"/>
    <n v="6.02"/>
    <s v="W"/>
    <d v="2025-09-23T00:00:00"/>
    <s v="08"/>
    <x v="22"/>
    <s v="Tue"/>
    <d v="2025-09-23T08:18:39"/>
    <x v="1554"/>
    <s v="2025-09-23"/>
    <x v="16"/>
    <s v="Tue"/>
    <n v="0.60199999999999998"/>
    <n v="1.204"/>
    <n v="1.8059999999999998"/>
  </r>
  <r>
    <d v="2025-09-23T08:20:28"/>
    <n v="444684968"/>
    <s v="GOLD#"/>
    <s v="buy"/>
    <s v="0.01"/>
    <n v="3747.22"/>
    <n v="3747.83"/>
    <n v="3749.42"/>
    <s v="2025.09.23 08:27:54"/>
    <n v="3749.49"/>
    <n v="0"/>
    <n v="0"/>
    <n v="2.27"/>
    <s v="W"/>
    <d v="2025-09-23T00:00:00"/>
    <s v="08"/>
    <x v="17"/>
    <s v="Tue"/>
    <d v="2025-09-23T08:20:28"/>
    <x v="1555"/>
    <s v="2025-09-23"/>
    <x v="16"/>
    <s v="Tue"/>
    <n v="0.22700000000000001"/>
    <n v="0.45400000000000001"/>
    <n v="0.68099999999999994"/>
  </r>
  <r>
    <d v="2025-09-23T08:20:28"/>
    <n v="444684973"/>
    <s v="GOLD#"/>
    <s v="buy"/>
    <s v="0.01"/>
    <n v="3747.22"/>
    <n v="3747.16"/>
    <n v="3748.72"/>
    <s v="2025.09.23 08:25:54"/>
    <n v="3748.72"/>
    <n v="0"/>
    <n v="0"/>
    <n v="1.5"/>
    <s v="W"/>
    <d v="2025-09-23T00:00:00"/>
    <s v="08"/>
    <x v="11"/>
    <s v="Tue"/>
    <d v="2025-09-23T08:20:28"/>
    <x v="1555"/>
    <s v="2025-09-23"/>
    <x v="16"/>
    <s v="Tue"/>
    <n v="0.15000000000000002"/>
    <n v="0.30000000000000004"/>
    <n v="0.44999999999999996"/>
  </r>
  <r>
    <d v="2025-09-23T08:20:29"/>
    <n v="444684974"/>
    <s v="GOLD#"/>
    <s v="buy"/>
    <s v="0.01"/>
    <n v="3747.2"/>
    <n v="3745.02"/>
    <n v="3748.72"/>
    <s v="2025.09.23 08:25:54"/>
    <n v="3748.72"/>
    <n v="0"/>
    <n v="0"/>
    <n v="1.52"/>
    <s v="W"/>
    <d v="2025-09-23T00:00:00"/>
    <s v="08"/>
    <x v="18"/>
    <s v="Tue"/>
    <d v="2025-09-23T08:20:29"/>
    <x v="1556"/>
    <s v="2025-09-23"/>
    <x v="16"/>
    <s v="Tue"/>
    <n v="0.15200000000000002"/>
    <n v="0.30400000000000005"/>
    <n v="0.45599999999999996"/>
  </r>
  <r>
    <d v="2025-09-23T08:20:48"/>
    <n v="444685174"/>
    <s v="GOLD#"/>
    <s v="buy"/>
    <s v="0.01"/>
    <n v="3747.3"/>
    <n v="3752.87"/>
    <m/>
    <s v="2025.09.23 08:33:18"/>
    <n v="3752.86"/>
    <n v="0"/>
    <n v="0"/>
    <n v="5.56"/>
    <s v="W"/>
    <d v="2025-09-23T00:00:00"/>
    <s v="08"/>
    <x v="15"/>
    <s v="Tue"/>
    <d v="2025-09-23T08:20:48"/>
    <x v="1557"/>
    <s v="2025-09-23"/>
    <x v="16"/>
    <s v="Tue"/>
    <n v="0.55599999999999994"/>
    <n v="1.1119999999999999"/>
    <n v="1.6679999999999999"/>
  </r>
  <r>
    <d v="2025-09-23T08:20:48"/>
    <n v="444685176"/>
    <s v="GOLD#"/>
    <s v="buy"/>
    <s v="0.01"/>
    <n v="3747.3"/>
    <n v="3749.69"/>
    <m/>
    <s v="2025.09.23 08:30:18"/>
    <n v="3749.61"/>
    <n v="0"/>
    <n v="0"/>
    <n v="2.31"/>
    <s v="W"/>
    <d v="2025-09-23T00:00:00"/>
    <s v="08"/>
    <x v="16"/>
    <s v="Tue"/>
    <d v="2025-09-23T08:20:48"/>
    <x v="1557"/>
    <s v="2025-09-23"/>
    <x v="16"/>
    <s v="Tue"/>
    <n v="0.23100000000000001"/>
    <n v="0.46200000000000002"/>
    <n v="0.69299999999999995"/>
  </r>
  <r>
    <d v="2025-09-23T08:21:58"/>
    <n v="444685347"/>
    <s v="GOLD#"/>
    <s v="buy"/>
    <s v="0.01"/>
    <n v="3747.01"/>
    <n v="3748"/>
    <n v="3753"/>
    <s v="2025.09.23 08:32:02"/>
    <n v="3753.03"/>
    <n v="0"/>
    <n v="0"/>
    <n v="6.02"/>
    <s v="W"/>
    <d v="2025-09-23T00:00:00"/>
    <s v="08"/>
    <x v="25"/>
    <s v="Tue"/>
    <d v="2025-09-23T08:21:58"/>
    <x v="1558"/>
    <s v="2025-09-23"/>
    <x v="16"/>
    <s v="Tue"/>
    <n v="0.60199999999999998"/>
    <n v="1.204"/>
    <n v="1.8059999999999998"/>
  </r>
  <r>
    <d v="2025-09-23T08:22:08"/>
    <n v="444685358"/>
    <s v="GOLD#"/>
    <s v="buy"/>
    <s v="0.01"/>
    <n v="3747"/>
    <n v="3748.25"/>
    <n v="3750"/>
    <s v="2025.09.23 08:28:17"/>
    <n v="3750.03"/>
    <n v="0"/>
    <n v="0"/>
    <n v="3.03"/>
    <s v="W"/>
    <d v="2025-09-23T00:00:00"/>
    <s v="08"/>
    <x v="2"/>
    <s v="Tue"/>
    <d v="2025-09-23T08:22:08"/>
    <x v="1559"/>
    <s v="2025-09-23"/>
    <x v="16"/>
    <s v="Tue"/>
    <n v="0.30299999999999999"/>
    <n v="0.60599999999999998"/>
    <n v="0.90899999999999992"/>
  </r>
  <r>
    <d v="2025-09-23T08:22:09"/>
    <n v="444685359"/>
    <s v="GOLD#"/>
    <s v="buy"/>
    <s v="0.01"/>
    <n v="3747"/>
    <n v="3748.85"/>
    <n v="3750.5"/>
    <s v="2025.09.23 08:30:03"/>
    <n v="3750.63"/>
    <n v="0"/>
    <n v="0"/>
    <n v="3.63"/>
    <s v="W"/>
    <d v="2025-09-23T00:00:00"/>
    <s v="08"/>
    <x v="9"/>
    <s v="Tue"/>
    <d v="2025-09-23T08:22:09"/>
    <x v="1560"/>
    <s v="2025-09-23"/>
    <x v="16"/>
    <s v="Tue"/>
    <n v="0.36299999999999999"/>
    <n v="0.72599999999999998"/>
    <n v="1.089"/>
  </r>
  <r>
    <d v="2025-09-23T08:30:28"/>
    <n v="444687562"/>
    <s v="GOLD#"/>
    <s v="buy"/>
    <s v="0.01"/>
    <n v="3750.06"/>
    <n v="3752.89"/>
    <m/>
    <s v="2025.09.23 08:33:18"/>
    <n v="3752.86"/>
    <n v="0"/>
    <n v="0"/>
    <n v="2.8"/>
    <s v="W"/>
    <d v="2025-09-23T00:00:00"/>
    <s v="08"/>
    <x v="14"/>
    <s v="Tue"/>
    <d v="2025-09-23T08:30:28"/>
    <x v="1561"/>
    <s v="2025-09-23"/>
    <x v="16"/>
    <s v="Tue"/>
    <n v="0.27999999999999997"/>
    <n v="0.55999999999999994"/>
    <n v="0.84"/>
  </r>
  <r>
    <d v="2025-09-23T08:30:28"/>
    <n v="444687564"/>
    <s v="GOLD#"/>
    <s v="buy"/>
    <s v="0.01"/>
    <n v="3750.06"/>
    <n v="3752.86"/>
    <m/>
    <s v="2025.09.23 08:33:18"/>
    <n v="3752.86"/>
    <n v="0"/>
    <n v="0"/>
    <n v="2.8"/>
    <s v="W"/>
    <d v="2025-09-23T00:00:00"/>
    <s v="08"/>
    <x v="16"/>
    <s v="Tue"/>
    <d v="2025-09-23T08:30:28"/>
    <x v="1561"/>
    <s v="2025-09-23"/>
    <x v="16"/>
    <s v="Tue"/>
    <n v="0.27999999999999997"/>
    <n v="0.55999999999999994"/>
    <n v="0.84"/>
  </r>
  <r>
    <d v="2025-09-23T08:33:18"/>
    <n v="444689160"/>
    <s v="GOLD#"/>
    <s v="buy"/>
    <s v="0.01"/>
    <n v="3753.05"/>
    <n v="3755.52"/>
    <m/>
    <s v="2025.09.23 08:39:23"/>
    <n v="3755.49"/>
    <n v="0"/>
    <n v="0"/>
    <n v="2.44"/>
    <s v="W"/>
    <d v="2025-09-23T00:00:00"/>
    <s v="08"/>
    <x v="16"/>
    <s v="Tue"/>
    <d v="2025-09-23T08:33:18"/>
    <x v="1562"/>
    <s v="2025-09-23"/>
    <x v="16"/>
    <s v="Tue"/>
    <n v="0.24399999999999999"/>
    <n v="0.48799999999999999"/>
    <n v="0.73199999999999998"/>
  </r>
  <r>
    <d v="2025-09-23T08:33:18"/>
    <n v="444689162"/>
    <s v="GOLD#"/>
    <s v="buy"/>
    <s v="0.01"/>
    <n v="3753.08"/>
    <n v="3755.52"/>
    <m/>
    <s v="2025.09.23 08:39:23"/>
    <n v="3755.49"/>
    <n v="0"/>
    <n v="0"/>
    <n v="2.41"/>
    <s v="W"/>
    <d v="2025-09-23T00:00:00"/>
    <s v="08"/>
    <x v="14"/>
    <s v="Tue"/>
    <d v="2025-09-23T08:33:18"/>
    <x v="1562"/>
    <s v="2025-09-23"/>
    <x v="16"/>
    <s v="Tue"/>
    <n v="0.24100000000000002"/>
    <n v="0.48200000000000004"/>
    <n v="0.72299999999999998"/>
  </r>
  <r>
    <d v="2025-09-23T08:33:19"/>
    <n v="444689164"/>
    <s v="GOLD#"/>
    <s v="buy"/>
    <s v="0.01"/>
    <n v="3753.07"/>
    <n v="3755.53"/>
    <m/>
    <s v="2025.09.23 08:39:23"/>
    <n v="3755.49"/>
    <n v="0"/>
    <n v="0"/>
    <n v="2.42"/>
    <s v="W"/>
    <d v="2025-09-23T00:00:00"/>
    <s v="08"/>
    <x v="15"/>
    <s v="Tue"/>
    <d v="2025-09-23T08:33:19"/>
    <x v="1563"/>
    <s v="2025-09-23"/>
    <x v="16"/>
    <s v="Tue"/>
    <n v="0.24199999999999999"/>
    <n v="0.48399999999999999"/>
    <n v="0.72599999999999998"/>
  </r>
  <r>
    <d v="2025-09-23T08:39:58"/>
    <n v="444691983"/>
    <s v="GOLD#"/>
    <s v="buy"/>
    <s v="0.01"/>
    <n v="3756.09"/>
    <n v="3756.71"/>
    <m/>
    <s v="2025.09.23 08:45:47"/>
    <n v="3756.59"/>
    <n v="0"/>
    <n v="0"/>
    <n v="0.5"/>
    <s v="W"/>
    <d v="2025-09-23T00:00:00"/>
    <s v="08"/>
    <x v="16"/>
    <s v="Tue"/>
    <d v="2025-09-23T08:39:58"/>
    <x v="1564"/>
    <s v="2025-09-23"/>
    <x v="16"/>
    <s v="Tue"/>
    <n v="0.05"/>
    <n v="0.1"/>
    <n v="0.15"/>
  </r>
  <r>
    <d v="2025-09-23T08:39:58"/>
    <n v="444691984"/>
    <s v="GOLD#"/>
    <s v="buy"/>
    <s v="0.01"/>
    <n v="3756.09"/>
    <n v="3753.09"/>
    <m/>
    <s v="2025.09.23 08:59:57"/>
    <n v="3753.09"/>
    <n v="0"/>
    <n v="0"/>
    <n v="-3"/>
    <s v="L"/>
    <d v="2025-09-23T00:00:00"/>
    <s v="08"/>
    <x v="15"/>
    <s v="Tue"/>
    <d v="2025-09-23T08:39:58"/>
    <x v="1564"/>
    <s v="2025-09-23"/>
    <x v="16"/>
    <s v="Tue"/>
    <n v="-0.30000000000000004"/>
    <n v="-0.60000000000000009"/>
    <n v="-0.89999999999999991"/>
  </r>
  <r>
    <d v="2025-09-23T08:39:59"/>
    <n v="444691985"/>
    <s v="GOLD#"/>
    <s v="buy"/>
    <s v="0.01"/>
    <n v="3756.13"/>
    <n v="3756.71"/>
    <m/>
    <s v="2025.09.23 08:45:47"/>
    <n v="3756.59"/>
    <n v="0"/>
    <n v="0"/>
    <n v="0.46"/>
    <s v="W"/>
    <d v="2025-09-23T00:00:00"/>
    <s v="08"/>
    <x v="14"/>
    <s v="Tue"/>
    <d v="2025-09-23T08:39:59"/>
    <x v="1565"/>
    <s v="2025-09-23"/>
    <x v="16"/>
    <s v="Tue"/>
    <n v="4.6000000000000006E-2"/>
    <n v="9.2000000000000012E-2"/>
    <n v="0.13800000000000001"/>
  </r>
  <r>
    <d v="2025-09-23T08:41:08"/>
    <n v="444692233"/>
    <s v="GOLD#"/>
    <s v="buy"/>
    <s v="0.01"/>
    <n v="3755.59"/>
    <n v="3753.39"/>
    <n v="3757.09"/>
    <s v="2025.09.23 08:44:14"/>
    <n v="3757.13"/>
    <n v="0"/>
    <n v="0"/>
    <n v="1.54"/>
    <s v="W"/>
    <d v="2025-09-23T00:00:00"/>
    <s v="08"/>
    <x v="18"/>
    <s v="Tue"/>
    <d v="2025-09-23T08:41:08"/>
    <x v="1566"/>
    <s v="2025-09-23"/>
    <x v="16"/>
    <s v="Tue"/>
    <n v="0.15400000000000003"/>
    <n v="0.30800000000000005"/>
    <n v="0.46199999999999997"/>
  </r>
  <r>
    <d v="2025-09-23T08:41:08"/>
    <n v="444692234"/>
    <s v="GOLD#"/>
    <s v="buy"/>
    <s v="0.01"/>
    <n v="3755.59"/>
    <n v="3755.41"/>
    <n v="3758.59"/>
    <s v="2025.09.23 08:42:47"/>
    <n v="3755.38"/>
    <n v="0"/>
    <n v="0"/>
    <n v="-0.21"/>
    <s v="L"/>
    <d v="2025-09-23T00:00:00"/>
    <s v="08"/>
    <x v="2"/>
    <s v="Tue"/>
    <d v="2025-09-23T08:41:08"/>
    <x v="1566"/>
    <s v="2025-09-23"/>
    <x v="16"/>
    <s v="Tue"/>
    <n v="-2.1000000000000001E-2"/>
    <n v="-4.2000000000000003E-2"/>
    <n v="-6.3E-2"/>
  </r>
  <r>
    <d v="2025-09-23T08:41:09"/>
    <n v="444692235"/>
    <s v="GOLD#"/>
    <s v="buy"/>
    <s v="0.01"/>
    <n v="3755.59"/>
    <n v="3755.41"/>
    <n v="3757.09"/>
    <s v="2025.09.23 08:42:47"/>
    <n v="3755.38"/>
    <n v="0"/>
    <n v="0"/>
    <n v="-0.21"/>
    <s v="L"/>
    <d v="2025-09-23T00:00:00"/>
    <s v="08"/>
    <x v="6"/>
    <s v="Tue"/>
    <d v="2025-09-23T08:41:09"/>
    <x v="1567"/>
    <s v="2025-09-23"/>
    <x v="16"/>
    <s v="Tue"/>
    <n v="-2.1000000000000001E-2"/>
    <n v="-4.2000000000000003E-2"/>
    <n v="-6.3E-2"/>
  </r>
  <r>
    <d v="2025-09-23T08:41:09"/>
    <n v="444692236"/>
    <s v="GOLD#"/>
    <s v="buy"/>
    <s v="0.01"/>
    <n v="3755.58"/>
    <n v="3755.41"/>
    <n v="3757.09"/>
    <s v="2025.09.23 08:42:47"/>
    <n v="3755.38"/>
    <n v="0"/>
    <n v="0"/>
    <n v="-0.2"/>
    <s v="L"/>
    <d v="2025-09-23T00:00:00"/>
    <s v="08"/>
    <x v="10"/>
    <s v="Tue"/>
    <d v="2025-09-23T08:41:09"/>
    <x v="1567"/>
    <s v="2025-09-23"/>
    <x v="16"/>
    <s v="Tue"/>
    <n v="-2.0000000000000004E-2"/>
    <n v="-4.0000000000000008E-2"/>
    <n v="-0.06"/>
  </r>
  <r>
    <d v="2025-09-23T08:41:09"/>
    <n v="444692238"/>
    <s v="GOLD#"/>
    <s v="buy"/>
    <s v="0.01"/>
    <n v="3755.59"/>
    <n v="3755.41"/>
    <n v="3757.09"/>
    <s v="2025.09.23 08:42:47"/>
    <n v="3755.38"/>
    <n v="0"/>
    <n v="0"/>
    <n v="-0.21"/>
    <s v="L"/>
    <d v="2025-09-23T00:00:00"/>
    <s v="08"/>
    <x v="20"/>
    <s v="Tue"/>
    <d v="2025-09-23T08:41:09"/>
    <x v="1567"/>
    <s v="2025-09-23"/>
    <x v="16"/>
    <s v="Tue"/>
    <n v="-2.1000000000000001E-2"/>
    <n v="-4.2000000000000003E-2"/>
    <n v="-6.3E-2"/>
  </r>
  <r>
    <d v="2025-09-23T08:41:09"/>
    <n v="444692242"/>
    <s v="GOLD#"/>
    <s v="buy"/>
    <s v="0.01"/>
    <n v="3755.6"/>
    <n v="3755.41"/>
    <n v="3757.09"/>
    <s v="2025.09.23 08:42:47"/>
    <n v="3755.38"/>
    <n v="0"/>
    <n v="0"/>
    <n v="-0.22"/>
    <s v="L"/>
    <d v="2025-09-23T00:00:00"/>
    <s v="08"/>
    <x v="11"/>
    <s v="Tue"/>
    <d v="2025-09-23T08:41:09"/>
    <x v="1567"/>
    <s v="2025-09-23"/>
    <x v="16"/>
    <s v="Tue"/>
    <n v="-2.2000000000000002E-2"/>
    <n v="-4.4000000000000004E-2"/>
    <n v="-6.6000000000000003E-2"/>
  </r>
  <r>
    <d v="2025-09-23T08:41:10"/>
    <n v="444692243"/>
    <s v="GOLD#"/>
    <s v="buy"/>
    <s v="0.01"/>
    <n v="3755.59"/>
    <n v="3755.41"/>
    <n v="3758.59"/>
    <s v="2025.09.23 08:42:47"/>
    <n v="3755.38"/>
    <n v="0"/>
    <n v="0"/>
    <n v="-0.21"/>
    <s v="L"/>
    <d v="2025-09-23T00:00:00"/>
    <s v="08"/>
    <x v="0"/>
    <s v="Tue"/>
    <d v="2025-09-23T08:41:10"/>
    <x v="1568"/>
    <s v="2025-09-23"/>
    <x v="16"/>
    <s v="Tue"/>
    <n v="-2.1000000000000001E-2"/>
    <n v="-4.2000000000000003E-2"/>
    <n v="-6.3E-2"/>
  </r>
  <r>
    <d v="2025-09-23T08:41:10"/>
    <n v="444692244"/>
    <s v="GOLD#"/>
    <s v="buy"/>
    <s v="0.01"/>
    <n v="3755.55"/>
    <n v="3756.31"/>
    <n v="3758.59"/>
    <s v="2025.09.23 08:46:51"/>
    <n v="3758.63"/>
    <n v="0"/>
    <n v="0"/>
    <n v="3.08"/>
    <s v="W"/>
    <d v="2025-09-23T00:00:00"/>
    <s v="08"/>
    <x v="19"/>
    <s v="Tue"/>
    <d v="2025-09-23T08:41:10"/>
    <x v="1568"/>
    <s v="2025-09-23"/>
    <x v="16"/>
    <s v="Tue"/>
    <n v="0.30800000000000005"/>
    <n v="0.6160000000000001"/>
    <n v="0.92399999999999993"/>
  </r>
  <r>
    <d v="2025-09-23T08:41:18"/>
    <n v="444692257"/>
    <s v="GOLD#"/>
    <s v="buy"/>
    <s v="0.01"/>
    <n v="3755.45"/>
    <n v="3755.99"/>
    <n v="3757.65"/>
    <s v="2025.09.23 08:45:14"/>
    <n v="3757.76"/>
    <n v="0"/>
    <n v="0"/>
    <n v="2.31"/>
    <s v="W"/>
    <d v="2025-09-23T00:00:00"/>
    <s v="08"/>
    <x v="17"/>
    <s v="Tue"/>
    <d v="2025-09-23T08:41:18"/>
    <x v="1569"/>
    <s v="2025-09-23"/>
    <x v="16"/>
    <s v="Tue"/>
    <n v="0.23100000000000001"/>
    <n v="0.46200000000000002"/>
    <n v="0.69299999999999995"/>
  </r>
  <r>
    <d v="2025-09-23T08:41:18"/>
    <n v="444692258"/>
    <s v="GOLD#"/>
    <s v="buy"/>
    <s v="0.01"/>
    <n v="3755.44"/>
    <n v="3755.42"/>
    <n v="3758.95"/>
    <s v="2025.09.23 08:42:47"/>
    <n v="3755.38"/>
    <n v="0"/>
    <n v="0"/>
    <n v="-0.06"/>
    <s v="L"/>
    <d v="2025-09-23T00:00:00"/>
    <s v="08"/>
    <x v="1"/>
    <s v="Tue"/>
    <d v="2025-09-23T08:41:18"/>
    <x v="1569"/>
    <s v="2025-09-23"/>
    <x v="16"/>
    <s v="Tue"/>
    <n v="-6.0000000000000001E-3"/>
    <n v="-1.2E-2"/>
    <n v="-1.7999999999999999E-2"/>
  </r>
  <r>
    <d v="2025-09-23T08:41:19"/>
    <n v="444692259"/>
    <s v="GOLD#"/>
    <s v="buy"/>
    <s v="0.01"/>
    <n v="3755.42"/>
    <n v="3756.85"/>
    <n v="3758.95"/>
    <s v="2025.09.23 08:48:55"/>
    <n v="3756.81"/>
    <n v="0"/>
    <n v="0"/>
    <n v="1.39"/>
    <s v="W"/>
    <d v="2025-09-23T00:00:00"/>
    <s v="08"/>
    <x v="12"/>
    <s v="Tue"/>
    <d v="2025-09-23T08:41:19"/>
    <x v="1570"/>
    <s v="2025-09-23"/>
    <x v="16"/>
    <s v="Tue"/>
    <n v="0.13899999999999998"/>
    <n v="0.27799999999999997"/>
    <n v="0.41699999999999998"/>
  </r>
  <r>
    <d v="2025-09-23T08:42:48"/>
    <n v="444692828"/>
    <s v="GOLD#"/>
    <s v="buy"/>
    <s v="0.01"/>
    <n v="3755.56"/>
    <n v="3757.05"/>
    <n v="3759.1"/>
    <s v="2025.09.23 08:48:55"/>
    <n v="3756.86"/>
    <n v="0"/>
    <n v="0"/>
    <n v="1.3"/>
    <s v="W"/>
    <d v="2025-09-23T00:00:00"/>
    <s v="08"/>
    <x v="1"/>
    <s v="Tue"/>
    <d v="2025-09-23T08:42:48"/>
    <x v="1571"/>
    <s v="2025-09-23"/>
    <x v="16"/>
    <s v="Tue"/>
    <n v="0.13"/>
    <n v="0.26"/>
    <n v="0.39"/>
  </r>
  <r>
    <d v="2025-09-23T08:42:48"/>
    <n v="444692832"/>
    <s v="GOLD#"/>
    <s v="buy"/>
    <s v="0.01"/>
    <n v="3755.57"/>
    <n v="3755.62"/>
    <n v="3757.06"/>
    <s v="2025.09.23 08:44:14"/>
    <n v="3757.13"/>
    <n v="0"/>
    <n v="0"/>
    <n v="1.56"/>
    <s v="W"/>
    <d v="2025-09-23T00:00:00"/>
    <s v="08"/>
    <x v="20"/>
    <s v="Tue"/>
    <d v="2025-09-23T08:42:48"/>
    <x v="1571"/>
    <s v="2025-09-23"/>
    <x v="16"/>
    <s v="Tue"/>
    <n v="0.15600000000000003"/>
    <n v="0.31200000000000006"/>
    <n v="0.46799999999999997"/>
  </r>
  <r>
    <d v="2025-09-23T08:42:49"/>
    <n v="444692834"/>
    <s v="GOLD#"/>
    <s v="buy"/>
    <s v="0.01"/>
    <n v="3755.55"/>
    <n v="3756.33"/>
    <n v="3758.56"/>
    <s v="2025.09.23 08:46:51"/>
    <n v="3758.63"/>
    <n v="0"/>
    <n v="0"/>
    <n v="3.08"/>
    <s v="W"/>
    <d v="2025-09-23T00:00:00"/>
    <s v="08"/>
    <x v="2"/>
    <s v="Tue"/>
    <d v="2025-09-23T08:42:49"/>
    <x v="1572"/>
    <s v="2025-09-23"/>
    <x v="16"/>
    <s v="Tue"/>
    <n v="0.30800000000000005"/>
    <n v="0.6160000000000001"/>
    <n v="0.92399999999999993"/>
  </r>
  <r>
    <d v="2025-09-23T08:42:49"/>
    <n v="444692837"/>
    <s v="GOLD#"/>
    <s v="buy"/>
    <s v="0.01"/>
    <n v="3755.55"/>
    <n v="3755.59"/>
    <n v="3757.06"/>
    <s v="2025.09.23 08:44:14"/>
    <n v="3757.13"/>
    <n v="0"/>
    <n v="0"/>
    <n v="1.58"/>
    <s v="W"/>
    <d v="2025-09-23T00:00:00"/>
    <s v="08"/>
    <x v="10"/>
    <s v="Tue"/>
    <d v="2025-09-23T08:42:49"/>
    <x v="1572"/>
    <s v="2025-09-23"/>
    <x v="16"/>
    <s v="Tue"/>
    <n v="0.15800000000000003"/>
    <n v="0.31600000000000006"/>
    <n v="0.47399999999999998"/>
  </r>
  <r>
    <d v="2025-09-23T08:42:49"/>
    <n v="444692838"/>
    <s v="GOLD#"/>
    <s v="buy"/>
    <s v="0.01"/>
    <n v="3755.55"/>
    <n v="3756.31"/>
    <n v="3758.56"/>
    <s v="2025.09.23 08:46:51"/>
    <n v="3758.63"/>
    <n v="0"/>
    <n v="0"/>
    <n v="3.08"/>
    <s v="W"/>
    <d v="2025-09-23T00:00:00"/>
    <s v="08"/>
    <x v="0"/>
    <s v="Tue"/>
    <d v="2025-09-23T08:42:49"/>
    <x v="1572"/>
    <s v="2025-09-23"/>
    <x v="16"/>
    <s v="Tue"/>
    <n v="0.30800000000000005"/>
    <n v="0.6160000000000001"/>
    <n v="0.92399999999999993"/>
  </r>
  <r>
    <d v="2025-09-23T08:42:49"/>
    <n v="444692841"/>
    <s v="GOLD#"/>
    <s v="buy"/>
    <s v="0.01"/>
    <n v="3755.58"/>
    <n v="3755.59"/>
    <n v="3757.06"/>
    <s v="2025.09.23 08:44:14"/>
    <n v="3757.13"/>
    <n v="0"/>
    <n v="0"/>
    <n v="1.55"/>
    <s v="W"/>
    <d v="2025-09-23T00:00:00"/>
    <s v="08"/>
    <x v="6"/>
    <s v="Tue"/>
    <d v="2025-09-23T08:42:49"/>
    <x v="1572"/>
    <s v="2025-09-23"/>
    <x v="16"/>
    <s v="Tue"/>
    <n v="0.15500000000000003"/>
    <n v="0.31000000000000005"/>
    <n v="0.46499999999999997"/>
  </r>
  <r>
    <d v="2025-09-23T08:42:50"/>
    <n v="444692844"/>
    <s v="GOLD#"/>
    <s v="buy"/>
    <s v="0.01"/>
    <n v="3755.61"/>
    <n v="3755.62"/>
    <n v="3757.06"/>
    <s v="2025.09.23 08:44:14"/>
    <n v="3757.13"/>
    <n v="0"/>
    <n v="0"/>
    <n v="1.52"/>
    <s v="W"/>
    <d v="2025-09-23T00:00:00"/>
    <s v="08"/>
    <x v="11"/>
    <s v="Tue"/>
    <d v="2025-09-23T08:42:50"/>
    <x v="1573"/>
    <s v="2025-09-23"/>
    <x v="16"/>
    <s v="Tue"/>
    <n v="0.15200000000000002"/>
    <n v="0.30400000000000005"/>
    <n v="0.45599999999999996"/>
  </r>
  <r>
    <d v="2025-09-23T08:45:48"/>
    <n v="444694915"/>
    <s v="GOLD#"/>
    <s v="buy"/>
    <s v="0.01"/>
    <n v="3756.71"/>
    <n v="3757.73"/>
    <m/>
    <s v="2025.09.23 08:48:11"/>
    <n v="3757.62"/>
    <n v="0"/>
    <n v="0"/>
    <n v="0.91"/>
    <s v="W"/>
    <d v="2025-09-23T00:00:00"/>
    <s v="08"/>
    <x v="14"/>
    <s v="Tue"/>
    <d v="2025-09-23T08:45:48"/>
    <x v="1574"/>
    <s v="2025-09-23"/>
    <x v="16"/>
    <s v="Tue"/>
    <n v="9.1000000000000011E-2"/>
    <n v="0.18200000000000002"/>
    <n v="0.27300000000000002"/>
  </r>
  <r>
    <d v="2025-09-23T08:45:49"/>
    <n v="444694916"/>
    <s v="GOLD#"/>
    <s v="buy"/>
    <s v="0.01"/>
    <n v="3756.71"/>
    <n v="3757.74"/>
    <m/>
    <s v="2025.09.23 08:48:11"/>
    <n v="3757.62"/>
    <n v="0"/>
    <n v="0"/>
    <n v="0.91"/>
    <s v="W"/>
    <d v="2025-09-23T00:00:00"/>
    <s v="08"/>
    <x v="16"/>
    <s v="Tue"/>
    <d v="2025-09-23T08:45:49"/>
    <x v="1575"/>
    <s v="2025-09-23"/>
    <x v="16"/>
    <s v="Tue"/>
    <n v="9.1000000000000011E-2"/>
    <n v="0.18200000000000002"/>
    <n v="0.27300000000000002"/>
  </r>
  <r>
    <d v="2025-09-23T08:48:18"/>
    <n v="444695895"/>
    <s v="GOLD#"/>
    <s v="buy"/>
    <s v="0.01"/>
    <n v="3758.09"/>
    <n v="3755.04"/>
    <m/>
    <s v="2025.09.23 08:52:44"/>
    <n v="3754.99"/>
    <n v="0"/>
    <n v="0"/>
    <n v="-3.1"/>
    <s v="L"/>
    <d v="2025-09-23T00:00:00"/>
    <s v="08"/>
    <x v="14"/>
    <s v="Tue"/>
    <d v="2025-09-23T08:48:18"/>
    <x v="1576"/>
    <s v="2025-09-23"/>
    <x v="16"/>
    <s v="Tue"/>
    <n v="-0.31000000000000005"/>
    <n v="-0.62000000000000011"/>
    <n v="-0.92999999999999994"/>
  </r>
  <r>
    <d v="2025-09-23T08:48:18"/>
    <n v="444695896"/>
    <s v="GOLD#"/>
    <s v="buy"/>
    <s v="0.01"/>
    <n v="3758.09"/>
    <n v="3755.09"/>
    <m/>
    <s v="2025.09.23 08:52:43"/>
    <n v="3755.08"/>
    <n v="0"/>
    <n v="0"/>
    <n v="-3.01"/>
    <s v="L"/>
    <d v="2025-09-23T00:00:00"/>
    <s v="08"/>
    <x v="16"/>
    <s v="Tue"/>
    <d v="2025-09-23T08:48:18"/>
    <x v="1576"/>
    <s v="2025-09-23"/>
    <x v="16"/>
    <s v="Tue"/>
    <n v="-0.30099999999999999"/>
    <n v="-0.60199999999999998"/>
    <n v="-0.90299999999999991"/>
  </r>
  <r>
    <d v="2025-09-23T08:48:58"/>
    <n v="444696102"/>
    <s v="GOLD#"/>
    <s v="buy"/>
    <s v="0.01"/>
    <n v="3757.11"/>
    <n v="3754.12"/>
    <n v="3759.32"/>
    <s v="2025.09.23 08:53:38"/>
    <n v="3754.12"/>
    <n v="0"/>
    <n v="0"/>
    <n v="-2.99"/>
    <s v="L"/>
    <d v="2025-09-23T00:00:00"/>
    <s v="08"/>
    <x v="17"/>
    <s v="Tue"/>
    <d v="2025-09-23T08:48:58"/>
    <x v="1577"/>
    <s v="2025-09-23"/>
    <x v="16"/>
    <s v="Tue"/>
    <n v="-0.29900000000000004"/>
    <n v="-0.59800000000000009"/>
    <n v="-0.89700000000000002"/>
  </r>
  <r>
    <d v="2025-09-23T08:48:58"/>
    <n v="444696105"/>
    <s v="GOLD#"/>
    <s v="buy"/>
    <s v="0.01"/>
    <n v="3757.1"/>
    <n v="3754.61"/>
    <n v="3760.11"/>
    <s v="2025.09.23 08:53:32"/>
    <n v="3754.59"/>
    <n v="0"/>
    <n v="0"/>
    <n v="-2.5099999999999998"/>
    <s v="L"/>
    <d v="2025-09-23T00:00:00"/>
    <s v="08"/>
    <x v="2"/>
    <s v="Tue"/>
    <d v="2025-09-23T08:48:58"/>
    <x v="1577"/>
    <s v="2025-09-23"/>
    <x v="16"/>
    <s v="Tue"/>
    <n v="-0.251"/>
    <n v="-0.502"/>
    <n v="-0.75299999999999989"/>
  </r>
  <r>
    <d v="2025-09-23T08:48:59"/>
    <n v="444696122"/>
    <s v="GOLD#"/>
    <s v="buy"/>
    <s v="0.01"/>
    <n v="3757.1"/>
    <n v="3754.91"/>
    <n v="3760.11"/>
    <s v="2025.09.23 08:52:52"/>
    <n v="3754.76"/>
    <n v="0"/>
    <n v="0"/>
    <n v="-2.34"/>
    <s v="L"/>
    <d v="2025-09-23T00:00:00"/>
    <s v="08"/>
    <x v="19"/>
    <s v="Tue"/>
    <d v="2025-09-23T08:48:59"/>
    <x v="1578"/>
    <s v="2025-09-23"/>
    <x v="16"/>
    <s v="Tue"/>
    <n v="-0.23399999999999999"/>
    <n v="-0.46799999999999997"/>
    <n v="-0.70199999999999996"/>
  </r>
  <r>
    <d v="2025-09-23T08:48:59"/>
    <n v="444696124"/>
    <s v="GOLD#"/>
    <s v="buy"/>
    <s v="0.01"/>
    <n v="3757.13"/>
    <n v="3754.11"/>
    <n v="3760.61"/>
    <s v="2025.09.23 08:53:39"/>
    <n v="3754.11"/>
    <n v="0"/>
    <n v="0"/>
    <n v="-3.02"/>
    <s v="L"/>
    <d v="2025-09-23T00:00:00"/>
    <s v="08"/>
    <x v="12"/>
    <s v="Tue"/>
    <d v="2025-09-23T08:48:59"/>
    <x v="1578"/>
    <s v="2025-09-23"/>
    <x v="16"/>
    <s v="Tue"/>
    <n v="-0.30200000000000005"/>
    <n v="-0.60400000000000009"/>
    <n v="-0.90599999999999992"/>
  </r>
  <r>
    <d v="2025-09-23T08:48:59"/>
    <n v="444696127"/>
    <s v="GOLD#"/>
    <s v="buy"/>
    <s v="0.01"/>
    <n v="3757.03"/>
    <n v="3754.11"/>
    <n v="3760.61"/>
    <s v="2025.09.23 08:53:39"/>
    <n v="3754.11"/>
    <n v="0"/>
    <n v="0"/>
    <n v="-2.92"/>
    <s v="L"/>
    <d v="2025-09-23T00:00:00"/>
    <s v="08"/>
    <x v="1"/>
    <s v="Tue"/>
    <d v="2025-09-23T08:48:59"/>
    <x v="1578"/>
    <s v="2025-09-23"/>
    <x v="16"/>
    <s v="Tue"/>
    <n v="-0.29199999999999998"/>
    <n v="-0.58399999999999996"/>
    <n v="-0.876"/>
  </r>
  <r>
    <d v="2025-09-23T08:48:59"/>
    <n v="444696129"/>
    <s v="GOLD#"/>
    <s v="buy"/>
    <s v="0.01"/>
    <n v="3757.3"/>
    <n v="3754.91"/>
    <n v="3758.61"/>
    <s v="2025.09.23 08:52:52"/>
    <n v="3754.76"/>
    <n v="0"/>
    <n v="0"/>
    <n v="-2.54"/>
    <s v="L"/>
    <d v="2025-09-23T00:00:00"/>
    <s v="08"/>
    <x v="18"/>
    <s v="Tue"/>
    <d v="2025-09-23T08:48:59"/>
    <x v="1578"/>
    <s v="2025-09-23"/>
    <x v="16"/>
    <s v="Tue"/>
    <n v="-0.254"/>
    <n v="-0.50800000000000001"/>
    <n v="-0.76200000000000001"/>
  </r>
  <r>
    <d v="2025-09-23T08:49:00"/>
    <n v="444696131"/>
    <s v="GOLD#"/>
    <s v="buy"/>
    <s v="0.01"/>
    <n v="3757.09"/>
    <n v="3754.11"/>
    <n v="3758.61"/>
    <s v="2025.09.23 08:53:39"/>
    <n v="3754.11"/>
    <n v="0"/>
    <n v="0"/>
    <n v="-2.98"/>
    <s v="L"/>
    <d v="2025-09-23T00:00:00"/>
    <s v="08"/>
    <x v="10"/>
    <s v="Tue"/>
    <d v="2025-09-23T08:49:00"/>
    <x v="1579"/>
    <s v="2025-09-23"/>
    <x v="16"/>
    <s v="Tue"/>
    <n v="-0.29799999999999999"/>
    <n v="-0.59599999999999997"/>
    <n v="-0.89400000000000002"/>
  </r>
  <r>
    <d v="2025-09-23T08:49:00"/>
    <n v="444696133"/>
    <s v="GOLD#"/>
    <s v="buy"/>
    <s v="0.01"/>
    <n v="3757.1"/>
    <n v="3755.61"/>
    <n v="3758.61"/>
    <s v="2025.09.23 08:52:17"/>
    <n v="3755.6"/>
    <n v="0"/>
    <n v="0"/>
    <n v="-1.5"/>
    <s v="L"/>
    <d v="2025-09-23T00:00:00"/>
    <s v="08"/>
    <x v="11"/>
    <s v="Tue"/>
    <d v="2025-09-23T08:49:00"/>
    <x v="1579"/>
    <s v="2025-09-23"/>
    <x v="16"/>
    <s v="Tue"/>
    <n v="-0.15000000000000002"/>
    <n v="-0.30000000000000004"/>
    <n v="-0.44999999999999996"/>
  </r>
  <r>
    <d v="2025-09-23T08:49:00"/>
    <n v="444696134"/>
    <s v="GOLD#"/>
    <s v="buy"/>
    <s v="0.01"/>
    <n v="3757.1"/>
    <n v="3754.11"/>
    <n v="3760.11"/>
    <s v="2025.09.23 08:53:39"/>
    <n v="3754.11"/>
    <n v="0"/>
    <n v="0"/>
    <n v="-2.99"/>
    <s v="L"/>
    <d v="2025-09-23T00:00:00"/>
    <s v="08"/>
    <x v="0"/>
    <s v="Tue"/>
    <d v="2025-09-23T08:49:00"/>
    <x v="1579"/>
    <s v="2025-09-23"/>
    <x v="16"/>
    <s v="Tue"/>
    <n v="-0.29900000000000004"/>
    <n v="-0.59800000000000009"/>
    <n v="-0.89700000000000002"/>
  </r>
  <r>
    <d v="2025-09-23T08:49:00"/>
    <n v="444696138"/>
    <s v="GOLD#"/>
    <s v="buy"/>
    <s v="0.01"/>
    <n v="3756.79"/>
    <n v="3757.05"/>
    <n v="3758.61"/>
    <s v="2025.09.23 08:51:43"/>
    <n v="3756.91"/>
    <n v="0"/>
    <n v="0"/>
    <n v="0.12"/>
    <s v="W"/>
    <d v="2025-09-23T00:00:00"/>
    <s v="08"/>
    <x v="6"/>
    <s v="Tue"/>
    <d v="2025-09-23T08:49:00"/>
    <x v="1579"/>
    <s v="2025-09-23"/>
    <x v="16"/>
    <s v="Tue"/>
    <n v="1.2E-2"/>
    <n v="2.4E-2"/>
    <n v="3.5999999999999997E-2"/>
  </r>
  <r>
    <d v="2025-09-23T08:49:01"/>
    <n v="444696144"/>
    <s v="GOLD#"/>
    <s v="buy"/>
    <s v="0.01"/>
    <n v="3756.77"/>
    <n v="3757.05"/>
    <n v="3758.61"/>
    <s v="2025.09.23 08:51:43"/>
    <n v="3756.91"/>
    <n v="0"/>
    <n v="0"/>
    <n v="0.14000000000000001"/>
    <s v="W"/>
    <d v="2025-09-23T00:00:00"/>
    <s v="08"/>
    <x v="20"/>
    <s v="Tue"/>
    <d v="2025-09-23T08:49:01"/>
    <x v="1580"/>
    <s v="2025-09-23"/>
    <x v="16"/>
    <s v="Tue"/>
    <n v="1.4000000000000002E-2"/>
    <n v="2.8000000000000004E-2"/>
    <n v="4.2000000000000003E-2"/>
  </r>
  <r>
    <d v="2025-09-23T08:49:08"/>
    <n v="444696417"/>
    <s v="GOLD#"/>
    <s v="buy"/>
    <s v="0.01"/>
    <n v="3756.35"/>
    <n v="3753.34"/>
    <n v="3759.84"/>
    <s v="2025.09.23 08:59:54"/>
    <n v="3753.32"/>
    <n v="0"/>
    <n v="0"/>
    <n v="-3.03"/>
    <s v="L"/>
    <d v="2025-09-23T00:00:00"/>
    <s v="08"/>
    <x v="9"/>
    <s v="Tue"/>
    <d v="2025-09-23T08:49:08"/>
    <x v="1581"/>
    <s v="2025-09-23"/>
    <x v="16"/>
    <s v="Tue"/>
    <n v="-0.30299999999999999"/>
    <n v="-0.60599999999999998"/>
    <n v="-0.90899999999999992"/>
  </r>
  <r>
    <d v="2025-09-23T08:58:08"/>
    <n v="444699718"/>
    <s v="GOLD#"/>
    <s v="buy"/>
    <s v="0.01"/>
    <n v="3755.38"/>
    <n v="3752.44"/>
    <n v="3761.44"/>
    <s v="2025.09.23 09:00:00"/>
    <n v="3752.42"/>
    <n v="0"/>
    <n v="0"/>
    <n v="-2.96"/>
    <s v="L"/>
    <d v="2025-09-23T00:00:00"/>
    <s v="08"/>
    <x v="22"/>
    <s v="Tue"/>
    <d v="2025-09-23T08:58:08"/>
    <x v="1582"/>
    <s v="2025-09-23"/>
    <x v="16"/>
    <s v="Tue"/>
    <n v="-0.29599999999999999"/>
    <n v="-0.59199999999999997"/>
    <n v="-0.88800000000000001"/>
  </r>
  <r>
    <d v="2025-09-23T08:59:03"/>
    <n v="444699982"/>
    <s v="GOLD#"/>
    <s v="buy"/>
    <s v="0.01"/>
    <n v="3754.76"/>
    <n v="3751.76"/>
    <n v="3759.26"/>
    <s v="2025.09.23 09:00:31"/>
    <n v="3751.74"/>
    <n v="0"/>
    <n v="0"/>
    <n v="-3.02"/>
    <s v="L"/>
    <d v="2025-09-23T00:00:00"/>
    <s v="08"/>
    <x v="21"/>
    <s v="Tue"/>
    <d v="2025-09-23T08:59:03"/>
    <x v="1583"/>
    <s v="2025-09-23"/>
    <x v="16"/>
    <s v="Tue"/>
    <n v="-0.30200000000000005"/>
    <n v="-0.60400000000000009"/>
    <n v="-0.90599999999999992"/>
  </r>
  <r>
    <d v="2025-09-23T08:59:18"/>
    <n v="444700031"/>
    <s v="GOLD#"/>
    <s v="buy"/>
    <s v="0.01"/>
    <n v="3754.57"/>
    <n v="3751.71"/>
    <n v="3760.71"/>
    <s v="2025.09.23 09:00:31"/>
    <n v="3751.68"/>
    <n v="0"/>
    <n v="0"/>
    <n v="-2.89"/>
    <s v="L"/>
    <d v="2025-09-23T00:00:00"/>
    <s v="08"/>
    <x v="25"/>
    <s v="Tue"/>
    <d v="2025-09-23T08:59:18"/>
    <x v="1584"/>
    <s v="2025-09-23"/>
    <x v="16"/>
    <s v="Tue"/>
    <n v="-0.28900000000000003"/>
    <n v="-0.57800000000000007"/>
    <n v="-0.86699999999999999"/>
  </r>
  <r>
    <d v="2025-09-23T09:00:08"/>
    <n v="444700531"/>
    <s v="GOLD#"/>
    <s v="buy"/>
    <s v="0.01"/>
    <n v="3753.03"/>
    <n v="3755.28"/>
    <n v="3759.02"/>
    <s v="2025.09.23 09:32:59"/>
    <n v="3755.25"/>
    <n v="0"/>
    <n v="0"/>
    <n v="2.2200000000000002"/>
    <s v="W"/>
    <d v="2025-09-23T00:00:00"/>
    <s v="09"/>
    <x v="22"/>
    <s v="Tue"/>
    <d v="2025-09-23T09:00:08"/>
    <x v="1585"/>
    <s v="2025-09-23"/>
    <x v="17"/>
    <s v="Tue"/>
    <n v="0.22200000000000003"/>
    <n v="0.44400000000000006"/>
    <n v="0.66600000000000004"/>
  </r>
  <r>
    <d v="2025-09-23T09:01:08"/>
    <n v="444701051"/>
    <s v="GOLD#"/>
    <s v="sell"/>
    <s v="0.01"/>
    <n v="3753.36"/>
    <n v="3756.38"/>
    <m/>
    <s v="2025.09.23 09:22:39"/>
    <n v="3756.38"/>
    <n v="0"/>
    <n v="0"/>
    <n v="-3.02"/>
    <s v="L"/>
    <d v="2025-09-23T00:00:00"/>
    <s v="09"/>
    <x v="15"/>
    <s v="Tue"/>
    <d v="2025-09-23T09:01:08"/>
    <x v="1586"/>
    <s v="2025-09-23"/>
    <x v="17"/>
    <s v="Tue"/>
    <n v="-0.30200000000000005"/>
    <n v="-0.60400000000000009"/>
    <n v="-0.90599999999999992"/>
  </r>
  <r>
    <d v="2025-09-23T09:01:09"/>
    <n v="444701054"/>
    <s v="GOLD#"/>
    <s v="sell"/>
    <s v="0.01"/>
    <n v="3753.47"/>
    <n v="3752.51"/>
    <m/>
    <s v="2025.09.23 09:02:26"/>
    <n v="3752.75"/>
    <n v="0"/>
    <n v="0"/>
    <n v="0.72"/>
    <s v="W"/>
    <d v="2025-09-23T00:00:00"/>
    <s v="09"/>
    <x v="14"/>
    <s v="Tue"/>
    <d v="2025-09-23T09:01:09"/>
    <x v="1587"/>
    <s v="2025-09-23"/>
    <x v="17"/>
    <s v="Tue"/>
    <n v="7.1999999999999995E-2"/>
    <n v="0.14399999999999999"/>
    <n v="0.216"/>
  </r>
  <r>
    <d v="2025-09-23T09:02:28"/>
    <n v="444701821"/>
    <s v="GOLD#"/>
    <s v="sell"/>
    <s v="0.01"/>
    <n v="3752.5"/>
    <n v="3755.4"/>
    <m/>
    <s v="2025.09.23 09:08:23"/>
    <n v="3755.4"/>
    <n v="0"/>
    <n v="0"/>
    <n v="-2.9"/>
    <s v="L"/>
    <d v="2025-09-23T00:00:00"/>
    <s v="09"/>
    <x v="14"/>
    <s v="Tue"/>
    <d v="2025-09-23T09:02:28"/>
    <x v="1588"/>
    <s v="2025-09-23"/>
    <x v="17"/>
    <s v="Tue"/>
    <n v="-0.28999999999999998"/>
    <n v="-0.57999999999999996"/>
    <n v="-0.87"/>
  </r>
  <r>
    <d v="2025-09-23T09:04:28"/>
    <n v="444702530"/>
    <s v="GOLD#"/>
    <s v="sell"/>
    <s v="0.01"/>
    <n v="3753.31"/>
    <n v="3756.31"/>
    <n v="3751.11"/>
    <s v="2025.09.23 09:22:33"/>
    <n v="3756.32"/>
    <n v="0"/>
    <n v="0"/>
    <n v="-3.01"/>
    <s v="L"/>
    <d v="2025-09-23T00:00:00"/>
    <s v="09"/>
    <x v="17"/>
    <s v="Tue"/>
    <d v="2025-09-23T09:04:28"/>
    <x v="1589"/>
    <s v="2025-09-23"/>
    <x v="17"/>
    <s v="Tue"/>
    <n v="-0.30099999999999999"/>
    <n v="-0.60199999999999998"/>
    <n v="-0.90299999999999991"/>
  </r>
  <r>
    <d v="2025-09-23T09:04:28"/>
    <n v="444702539"/>
    <s v="GOLD#"/>
    <s v="sell"/>
    <s v="0.01"/>
    <n v="3753.32"/>
    <n v="3756.31"/>
    <n v="3749.81"/>
    <s v="2025.09.23 09:22:33"/>
    <n v="3756.32"/>
    <n v="0"/>
    <n v="0"/>
    <n v="-3"/>
    <s v="L"/>
    <d v="2025-09-23T00:00:00"/>
    <s v="09"/>
    <x v="12"/>
    <s v="Tue"/>
    <d v="2025-09-23T09:04:28"/>
    <x v="1589"/>
    <s v="2025-09-23"/>
    <x v="17"/>
    <s v="Tue"/>
    <n v="-0.30000000000000004"/>
    <n v="-0.60000000000000009"/>
    <n v="-0.89999999999999991"/>
  </r>
  <r>
    <d v="2025-09-23T09:04:29"/>
    <n v="444702540"/>
    <s v="GOLD#"/>
    <s v="sell"/>
    <s v="0.01"/>
    <n v="3753.32"/>
    <n v="3754.81"/>
    <n v="3751.81"/>
    <s v="2025.09.23 09:05:29"/>
    <n v="3754.86"/>
    <n v="0"/>
    <n v="0"/>
    <n v="-1.54"/>
    <s v="L"/>
    <d v="2025-09-23T00:00:00"/>
    <s v="09"/>
    <x v="11"/>
    <s v="Tue"/>
    <d v="2025-09-23T09:04:29"/>
    <x v="1590"/>
    <s v="2025-09-23"/>
    <x v="17"/>
    <s v="Tue"/>
    <n v="-0.15400000000000003"/>
    <n v="-0.30800000000000005"/>
    <n v="-0.46199999999999997"/>
  </r>
  <r>
    <d v="2025-09-23T09:04:29"/>
    <n v="444702541"/>
    <s v="GOLD#"/>
    <s v="sell"/>
    <s v="0.01"/>
    <n v="3753.32"/>
    <n v="3755.81"/>
    <n v="3750.31"/>
    <s v="2025.09.23 09:08:31"/>
    <n v="3755.81"/>
    <n v="0"/>
    <n v="0"/>
    <n v="-2.4900000000000002"/>
    <s v="L"/>
    <d v="2025-09-23T00:00:00"/>
    <s v="09"/>
    <x v="2"/>
    <s v="Tue"/>
    <d v="2025-09-23T09:04:29"/>
    <x v="1590"/>
    <s v="2025-09-23"/>
    <x v="17"/>
    <s v="Tue"/>
    <n v="-0.24900000000000003"/>
    <n v="-0.49800000000000005"/>
    <n v="-0.747"/>
  </r>
  <r>
    <d v="2025-09-23T09:04:29"/>
    <n v="444702542"/>
    <s v="GOLD#"/>
    <s v="sell"/>
    <s v="0.01"/>
    <n v="3753.33"/>
    <n v="3755.51"/>
    <n v="3750.31"/>
    <s v="2025.09.23 09:08:24"/>
    <n v="3755.54"/>
    <n v="0"/>
    <n v="0"/>
    <n v="-2.21"/>
    <s v="L"/>
    <d v="2025-09-23T00:00:00"/>
    <s v="09"/>
    <x v="19"/>
    <s v="Tue"/>
    <d v="2025-09-23T09:04:29"/>
    <x v="1590"/>
    <s v="2025-09-23"/>
    <x v="17"/>
    <s v="Tue"/>
    <n v="-0.221"/>
    <n v="-0.442"/>
    <n v="-0.66299999999999992"/>
  </r>
  <r>
    <d v="2025-09-23T09:04:29"/>
    <n v="444702543"/>
    <s v="GOLD#"/>
    <s v="sell"/>
    <s v="0.01"/>
    <n v="3753.29"/>
    <n v="3755.51"/>
    <n v="3751.81"/>
    <s v="2025.09.23 09:08:24"/>
    <n v="3755.54"/>
    <n v="0"/>
    <n v="0"/>
    <n v="-2.25"/>
    <s v="L"/>
    <d v="2025-09-23T00:00:00"/>
    <s v="09"/>
    <x v="18"/>
    <s v="Tue"/>
    <d v="2025-09-23T09:04:29"/>
    <x v="1590"/>
    <s v="2025-09-23"/>
    <x v="17"/>
    <s v="Tue"/>
    <n v="-0.22500000000000001"/>
    <n v="-0.45"/>
    <n v="-0.67499999999999993"/>
  </r>
  <r>
    <d v="2025-09-23T09:04:30"/>
    <n v="444702544"/>
    <s v="GOLD#"/>
    <s v="sell"/>
    <s v="0.01"/>
    <n v="3753.34"/>
    <n v="3756.31"/>
    <n v="3751.81"/>
    <s v="2025.09.23 09:22:33"/>
    <n v="3756.32"/>
    <n v="0"/>
    <n v="0"/>
    <n v="-2.98"/>
    <s v="L"/>
    <d v="2025-09-23T00:00:00"/>
    <s v="09"/>
    <x v="10"/>
    <s v="Tue"/>
    <d v="2025-09-23T09:04:30"/>
    <x v="1591"/>
    <s v="2025-09-23"/>
    <x v="17"/>
    <s v="Tue"/>
    <n v="-0.29799999999999999"/>
    <n v="-0.59599999999999997"/>
    <n v="-0.89400000000000002"/>
  </r>
  <r>
    <d v="2025-09-23T09:04:30"/>
    <n v="444702547"/>
    <s v="GOLD#"/>
    <s v="sell"/>
    <s v="0.01"/>
    <n v="3753.35"/>
    <n v="3756.31"/>
    <n v="3749.81"/>
    <s v="2025.09.23 09:22:33"/>
    <n v="3756.32"/>
    <n v="0"/>
    <n v="0"/>
    <n v="-2.97"/>
    <s v="L"/>
    <d v="2025-09-23T00:00:00"/>
    <s v="09"/>
    <x v="1"/>
    <s v="Tue"/>
    <d v="2025-09-23T09:04:30"/>
    <x v="1591"/>
    <s v="2025-09-23"/>
    <x v="17"/>
    <s v="Tue"/>
    <n v="-0.29700000000000004"/>
    <n v="-0.59400000000000008"/>
    <n v="-0.89100000000000001"/>
  </r>
  <r>
    <d v="2025-09-23T09:04:30"/>
    <n v="444702551"/>
    <s v="GOLD#"/>
    <s v="sell"/>
    <s v="0.01"/>
    <n v="3753.35"/>
    <n v="3756.31"/>
    <n v="3751.81"/>
    <s v="2025.09.23 09:22:33"/>
    <n v="3756.32"/>
    <n v="0"/>
    <n v="0"/>
    <n v="-2.97"/>
    <s v="L"/>
    <d v="2025-09-23T00:00:00"/>
    <s v="09"/>
    <x v="6"/>
    <s v="Tue"/>
    <d v="2025-09-23T09:04:30"/>
    <x v="1591"/>
    <s v="2025-09-23"/>
    <x v="17"/>
    <s v="Tue"/>
    <n v="-0.29700000000000004"/>
    <n v="-0.59400000000000008"/>
    <n v="-0.89100000000000001"/>
  </r>
  <r>
    <d v="2025-09-23T09:04:30"/>
    <n v="444702552"/>
    <s v="GOLD#"/>
    <s v="sell"/>
    <s v="0.01"/>
    <n v="3753.37"/>
    <n v="3756.31"/>
    <n v="3751.81"/>
    <s v="2025.09.23 09:22:33"/>
    <n v="3756.32"/>
    <n v="0"/>
    <n v="0"/>
    <n v="-2.95"/>
    <s v="L"/>
    <d v="2025-09-23T00:00:00"/>
    <s v="09"/>
    <x v="20"/>
    <s v="Tue"/>
    <d v="2025-09-23T09:04:30"/>
    <x v="1591"/>
    <s v="2025-09-23"/>
    <x v="17"/>
    <s v="Tue"/>
    <n v="-0.29500000000000004"/>
    <n v="-0.59000000000000008"/>
    <n v="-0.88500000000000001"/>
  </r>
  <r>
    <d v="2025-09-23T09:04:30"/>
    <n v="444702553"/>
    <s v="GOLD#"/>
    <s v="sell"/>
    <s v="0.01"/>
    <n v="3753.35"/>
    <n v="3756.31"/>
    <n v="3750.31"/>
    <s v="2025.09.23 09:22:33"/>
    <n v="3756.32"/>
    <n v="0"/>
    <n v="0"/>
    <n v="-2.97"/>
    <s v="L"/>
    <d v="2025-09-23T00:00:00"/>
    <s v="09"/>
    <x v="0"/>
    <s v="Tue"/>
    <d v="2025-09-23T09:04:30"/>
    <x v="1591"/>
    <s v="2025-09-23"/>
    <x v="17"/>
    <s v="Tue"/>
    <n v="-0.29700000000000004"/>
    <n v="-0.59400000000000008"/>
    <n v="-0.89100000000000001"/>
  </r>
  <r>
    <d v="2025-09-23T09:04:38"/>
    <n v="444702606"/>
    <s v="GOLD#"/>
    <s v="buy"/>
    <s v="0.01"/>
    <n v="3754.25"/>
    <n v="3756.03"/>
    <n v="3757.75"/>
    <s v="2025.09.23 09:30:38"/>
    <n v="3756.02"/>
    <n v="0"/>
    <n v="0"/>
    <n v="1.77"/>
    <s v="W"/>
    <d v="2025-09-23T00:00:00"/>
    <s v="09"/>
    <x v="9"/>
    <s v="Tue"/>
    <d v="2025-09-23T09:04:38"/>
    <x v="1592"/>
    <s v="2025-09-23"/>
    <x v="17"/>
    <s v="Tue"/>
    <n v="0.17700000000000002"/>
    <n v="0.35400000000000004"/>
    <n v="0.53100000000000003"/>
  </r>
  <r>
    <d v="2025-09-23T09:04:38"/>
    <n v="444702611"/>
    <s v="GOLD#"/>
    <s v="buy"/>
    <s v="0.01"/>
    <n v="3754.19"/>
    <n v="3755.19"/>
    <n v="3760.25"/>
    <s v="2025.09.23 09:32:59"/>
    <n v="3755.14"/>
    <n v="0"/>
    <n v="0"/>
    <n v="0.95"/>
    <s v="W"/>
    <d v="2025-09-23T00:00:00"/>
    <s v="09"/>
    <x v="25"/>
    <s v="Tue"/>
    <d v="2025-09-23T09:04:38"/>
    <x v="1592"/>
    <s v="2025-09-23"/>
    <x v="17"/>
    <s v="Tue"/>
    <n v="9.5000000000000001E-2"/>
    <n v="0.19"/>
    <n v="0.28499999999999998"/>
  </r>
  <r>
    <d v="2025-09-23T09:04:39"/>
    <n v="444702614"/>
    <s v="GOLD#"/>
    <s v="buy"/>
    <s v="0.01"/>
    <n v="3754.21"/>
    <n v="3755.19"/>
    <n v="3772.25"/>
    <s v="2025.09.23 09:32:59"/>
    <n v="3755.14"/>
    <n v="0"/>
    <n v="0"/>
    <n v="0.93"/>
    <s v="W"/>
    <d v="2025-09-23T00:00:00"/>
    <s v="09"/>
    <x v="26"/>
    <s v="Tue"/>
    <d v="2025-09-23T09:04:39"/>
    <x v="1593"/>
    <s v="2025-09-23"/>
    <x v="17"/>
    <s v="Tue"/>
    <n v="9.3000000000000013E-2"/>
    <n v="0.18600000000000003"/>
    <n v="0.27900000000000003"/>
  </r>
  <r>
    <d v="2025-09-23T09:04:39"/>
    <n v="444702617"/>
    <s v="GOLD#"/>
    <s v="buy"/>
    <s v="0.01"/>
    <n v="3754.2"/>
    <n v="3755.78"/>
    <n v="3757.75"/>
    <s v="2025.09.23 09:30:44"/>
    <n v="3755.76"/>
    <n v="0"/>
    <n v="0"/>
    <n v="1.56"/>
    <s v="W"/>
    <d v="2025-09-23T00:00:00"/>
    <s v="09"/>
    <x v="8"/>
    <s v="Tue"/>
    <d v="2025-09-23T09:04:39"/>
    <x v="1593"/>
    <s v="2025-09-23"/>
    <x v="17"/>
    <s v="Tue"/>
    <n v="0.15600000000000003"/>
    <n v="0.31200000000000006"/>
    <n v="0.46799999999999997"/>
  </r>
  <r>
    <d v="2025-09-23T09:05:58"/>
    <n v="444703106"/>
    <s v="GOLD#"/>
    <s v="buy"/>
    <s v="0.01"/>
    <n v="3754.96"/>
    <n v="3751.96"/>
    <n v="3760.96"/>
    <s v="2025.09.23 10:00:57"/>
    <n v="3751.93"/>
    <n v="0"/>
    <n v="0"/>
    <n v="-3.03"/>
    <s v="L"/>
    <d v="2025-09-23T00:00:00"/>
    <s v="09"/>
    <x v="5"/>
    <s v="Tue"/>
    <d v="2025-09-23T09:05:58"/>
    <x v="1594"/>
    <s v="2025-09-23"/>
    <x v="17"/>
    <s v="Tue"/>
    <n v="-0.30299999999999999"/>
    <n v="-0.60599999999999998"/>
    <n v="-0.90899999999999992"/>
  </r>
  <r>
    <d v="2025-09-23T09:05:58"/>
    <n v="444703107"/>
    <s v="GOLD#"/>
    <s v="buy"/>
    <s v="0.01"/>
    <n v="3754.96"/>
    <n v="3751.96"/>
    <m/>
    <s v="2025.09.23 10:00:57"/>
    <n v="3751.93"/>
    <n v="0"/>
    <n v="0"/>
    <n v="-3.03"/>
    <s v="L"/>
    <d v="2025-09-23T00:00:00"/>
    <s v="09"/>
    <x v="4"/>
    <s v="Tue"/>
    <d v="2025-09-23T09:05:58"/>
    <x v="1594"/>
    <s v="2025-09-23"/>
    <x v="17"/>
    <s v="Tue"/>
    <n v="-0.30299999999999999"/>
    <n v="-0.60599999999999998"/>
    <n v="-0.90899999999999992"/>
  </r>
  <r>
    <d v="2025-09-23T09:05:59"/>
    <n v="444703108"/>
    <s v="GOLD#"/>
    <s v="buy"/>
    <s v="0.01"/>
    <n v="3754.96"/>
    <n v="3751.96"/>
    <n v="3760.96"/>
    <s v="2025.09.23 10:00:57"/>
    <n v="3751.93"/>
    <n v="0"/>
    <n v="0"/>
    <n v="-3.03"/>
    <s v="L"/>
    <d v="2025-09-23T00:00:00"/>
    <s v="09"/>
    <x v="24"/>
    <s v="Tue"/>
    <d v="2025-09-23T09:05:59"/>
    <x v="1595"/>
    <s v="2025-09-23"/>
    <x v="17"/>
    <s v="Tue"/>
    <n v="-0.30299999999999999"/>
    <n v="-0.60599999999999998"/>
    <n v="-0.90899999999999992"/>
  </r>
  <r>
    <d v="2025-09-23T09:05:59"/>
    <n v="444703109"/>
    <s v="GOLD#"/>
    <s v="buy"/>
    <s v="0.01"/>
    <n v="3754.96"/>
    <n v="3751.96"/>
    <m/>
    <s v="2025.09.23 10:00:57"/>
    <n v="3751.93"/>
    <n v="0"/>
    <n v="0"/>
    <n v="-3.03"/>
    <s v="L"/>
    <d v="2025-09-23T00:00:00"/>
    <s v="09"/>
    <x v="23"/>
    <s v="Tue"/>
    <d v="2025-09-23T09:05:59"/>
    <x v="1595"/>
    <s v="2025-09-23"/>
    <x v="17"/>
    <s v="Tue"/>
    <n v="-0.30299999999999999"/>
    <n v="-0.60599999999999998"/>
    <n v="-0.90899999999999992"/>
  </r>
  <r>
    <d v="2025-09-23T09:05:59"/>
    <n v="444703110"/>
    <s v="GOLD#"/>
    <s v="buy"/>
    <s v="0.01"/>
    <n v="3754.96"/>
    <n v="3751.96"/>
    <n v="3759.46"/>
    <s v="2025.09.23 10:00:57"/>
    <n v="3751.93"/>
    <n v="0"/>
    <n v="0"/>
    <n v="-3.03"/>
    <s v="L"/>
    <d v="2025-09-23T00:00:00"/>
    <s v="09"/>
    <x v="21"/>
    <s v="Tue"/>
    <d v="2025-09-23T09:05:59"/>
    <x v="1595"/>
    <s v="2025-09-23"/>
    <x v="17"/>
    <s v="Tue"/>
    <n v="-0.30299999999999999"/>
    <n v="-0.60599999999999998"/>
    <n v="-0.90899999999999992"/>
  </r>
  <r>
    <d v="2025-09-23T09:05:59"/>
    <n v="444703111"/>
    <s v="GOLD#"/>
    <s v="buy"/>
    <s v="0.01"/>
    <n v="3754.88"/>
    <n v="3751.96"/>
    <n v="3759.46"/>
    <s v="2025.09.23 10:00:57"/>
    <n v="3751.93"/>
    <n v="0"/>
    <n v="0"/>
    <n v="-2.95"/>
    <s v="L"/>
    <d v="2025-09-23T00:00:00"/>
    <s v="09"/>
    <x v="3"/>
    <s v="Tue"/>
    <d v="2025-09-23T09:05:59"/>
    <x v="1595"/>
    <s v="2025-09-23"/>
    <x v="17"/>
    <s v="Tue"/>
    <n v="-0.29500000000000004"/>
    <n v="-0.59000000000000008"/>
    <n v="-0.88500000000000001"/>
  </r>
  <r>
    <d v="2025-09-23T09:10:08"/>
    <n v="444704007"/>
    <s v="GOLD#"/>
    <s v="buy"/>
    <s v="0.01"/>
    <n v="3755.17"/>
    <n v="3755.85"/>
    <m/>
    <s v="2025.09.23 09:24:09"/>
    <n v="3755.8"/>
    <n v="0"/>
    <n v="0"/>
    <n v="0.63"/>
    <s v="W"/>
    <d v="2025-09-23T00:00:00"/>
    <s v="09"/>
    <x v="14"/>
    <s v="Tue"/>
    <d v="2025-09-23T09:10:08"/>
    <x v="1596"/>
    <s v="2025-09-23"/>
    <x v="17"/>
    <s v="Tue"/>
    <n v="6.3E-2"/>
    <n v="0.126"/>
    <n v="0.189"/>
  </r>
  <r>
    <d v="2025-09-23T09:10:09"/>
    <n v="444704009"/>
    <s v="GOLD#"/>
    <s v="buy"/>
    <s v="0.01"/>
    <n v="3755.17"/>
    <n v="3755.85"/>
    <m/>
    <s v="2025.09.23 09:24:09"/>
    <n v="3755.8"/>
    <n v="0"/>
    <n v="0"/>
    <n v="0.63"/>
    <s v="W"/>
    <d v="2025-09-23T00:00:00"/>
    <s v="09"/>
    <x v="16"/>
    <s v="Tue"/>
    <d v="2025-09-23T09:10:09"/>
    <x v="1597"/>
    <s v="2025-09-23"/>
    <x v="17"/>
    <s v="Tue"/>
    <n v="6.3E-2"/>
    <n v="0.126"/>
    <n v="0.189"/>
  </r>
  <r>
    <d v="2025-09-23T09:24:08"/>
    <n v="444707113"/>
    <s v="GOLD#"/>
    <s v="buy"/>
    <s v="0.01"/>
    <n v="3756.28"/>
    <n v="3753.28"/>
    <m/>
    <s v="2025.09.23 09:38:17"/>
    <n v="3753.27"/>
    <n v="0"/>
    <n v="0"/>
    <n v="-3.01"/>
    <s v="L"/>
    <d v="2025-09-23T00:00:00"/>
    <s v="09"/>
    <x v="15"/>
    <s v="Tue"/>
    <d v="2025-09-23T09:24:08"/>
    <x v="1598"/>
    <s v="2025-09-23"/>
    <x v="17"/>
    <s v="Tue"/>
    <n v="-0.30099999999999999"/>
    <n v="-0.60199999999999998"/>
    <n v="-0.90299999999999991"/>
  </r>
  <r>
    <d v="2025-09-23T09:24:18"/>
    <n v="444707141"/>
    <s v="GOLD#"/>
    <s v="buy"/>
    <s v="0.01"/>
    <n v="3756.01"/>
    <n v="3753.01"/>
    <m/>
    <s v="2025.09.23 09:38:42"/>
    <n v="3752.96"/>
    <n v="0"/>
    <n v="0"/>
    <n v="-3.05"/>
    <s v="L"/>
    <d v="2025-09-23T00:00:00"/>
    <s v="09"/>
    <x v="16"/>
    <s v="Tue"/>
    <d v="2025-09-23T09:24:18"/>
    <x v="1599"/>
    <s v="2025-09-23"/>
    <x v="17"/>
    <s v="Tue"/>
    <n v="-0.30499999999999999"/>
    <n v="-0.61"/>
    <n v="-0.91499999999999992"/>
  </r>
  <r>
    <d v="2025-09-23T09:24:19"/>
    <n v="444707142"/>
    <s v="GOLD#"/>
    <s v="buy"/>
    <s v="0.01"/>
    <n v="3756.02"/>
    <n v="3753.01"/>
    <m/>
    <s v="2025.09.23 09:38:42"/>
    <n v="3752.96"/>
    <n v="0"/>
    <n v="0"/>
    <n v="-3.06"/>
    <s v="L"/>
    <d v="2025-09-23T00:00:00"/>
    <s v="09"/>
    <x v="14"/>
    <s v="Tue"/>
    <d v="2025-09-23T09:24:19"/>
    <x v="1600"/>
    <s v="2025-09-23"/>
    <x v="17"/>
    <s v="Tue"/>
    <n v="-0.30600000000000005"/>
    <n v="-0.6120000000000001"/>
    <n v="-0.91799999999999993"/>
  </r>
  <r>
    <d v="2025-09-23T09:28:08"/>
    <n v="444707763"/>
    <s v="GOLD#"/>
    <s v="buy"/>
    <s v="0.01"/>
    <n v="3756.44"/>
    <n v="3753.44"/>
    <n v="3759.94"/>
    <s v="2025.09.23 09:38:17"/>
    <n v="3753.43"/>
    <n v="0"/>
    <n v="0"/>
    <n v="-3.01"/>
    <s v="L"/>
    <d v="2025-09-23T00:00:00"/>
    <s v="09"/>
    <x v="12"/>
    <s v="Tue"/>
    <d v="2025-09-23T09:28:08"/>
    <x v="1601"/>
    <s v="2025-09-23"/>
    <x v="17"/>
    <s v="Tue"/>
    <n v="-0.30099999999999999"/>
    <n v="-0.60199999999999998"/>
    <n v="-0.90299999999999991"/>
  </r>
  <r>
    <d v="2025-09-23T09:28:09"/>
    <n v="444707764"/>
    <s v="GOLD#"/>
    <s v="buy"/>
    <s v="0.01"/>
    <n v="3756.44"/>
    <n v="3753.44"/>
    <n v="3759.94"/>
    <s v="2025.09.23 09:38:17"/>
    <n v="3753.43"/>
    <n v="0"/>
    <n v="0"/>
    <n v="-3.01"/>
    <s v="L"/>
    <d v="2025-09-23T00:00:00"/>
    <s v="09"/>
    <x v="1"/>
    <s v="Tue"/>
    <d v="2025-09-23T09:28:09"/>
    <x v="1602"/>
    <s v="2025-09-23"/>
    <x v="17"/>
    <s v="Tue"/>
    <n v="-0.30099999999999999"/>
    <n v="-0.60199999999999998"/>
    <n v="-0.90299999999999991"/>
  </r>
  <r>
    <d v="2025-09-23T09:28:09"/>
    <n v="444707765"/>
    <s v="GOLD#"/>
    <s v="buy"/>
    <s v="0.01"/>
    <n v="3756.44"/>
    <n v="3754.24"/>
    <n v="3759.44"/>
    <s v="2025.09.23 09:35:02"/>
    <n v="3754.23"/>
    <n v="0"/>
    <n v="0"/>
    <n v="-2.21"/>
    <s v="L"/>
    <d v="2025-09-23T00:00:00"/>
    <s v="09"/>
    <x v="19"/>
    <s v="Tue"/>
    <d v="2025-09-23T09:28:09"/>
    <x v="1602"/>
    <s v="2025-09-23"/>
    <x v="17"/>
    <s v="Tue"/>
    <n v="-0.221"/>
    <n v="-0.442"/>
    <n v="-0.66299999999999992"/>
  </r>
  <r>
    <d v="2025-09-23T09:28:09"/>
    <n v="444707767"/>
    <s v="GOLD#"/>
    <s v="buy"/>
    <s v="0.01"/>
    <n v="3756.44"/>
    <n v="3753.44"/>
    <n v="3758.64"/>
    <s v="2025.09.23 09:38:17"/>
    <n v="3753.43"/>
    <n v="0"/>
    <n v="0"/>
    <n v="-3.01"/>
    <s v="L"/>
    <d v="2025-09-23T00:00:00"/>
    <s v="09"/>
    <x v="17"/>
    <s v="Tue"/>
    <d v="2025-09-23T09:28:09"/>
    <x v="1602"/>
    <s v="2025-09-23"/>
    <x v="17"/>
    <s v="Tue"/>
    <n v="-0.30099999999999999"/>
    <n v="-0.60199999999999998"/>
    <n v="-0.90299999999999991"/>
  </r>
  <r>
    <d v="2025-09-23T09:28:09"/>
    <n v="444707769"/>
    <s v="GOLD#"/>
    <s v="buy"/>
    <s v="0.01"/>
    <n v="3756.4"/>
    <n v="3754.94"/>
    <n v="3757.94"/>
    <s v="2025.09.23 09:33:44"/>
    <n v="3754.92"/>
    <n v="0"/>
    <n v="0"/>
    <n v="-1.48"/>
    <s v="L"/>
    <d v="2025-09-23T00:00:00"/>
    <s v="09"/>
    <x v="11"/>
    <s v="Tue"/>
    <d v="2025-09-23T09:28:09"/>
    <x v="1602"/>
    <s v="2025-09-23"/>
    <x v="17"/>
    <s v="Tue"/>
    <n v="-0.14799999999999999"/>
    <n v="-0.29599999999999999"/>
    <n v="-0.44400000000000001"/>
  </r>
  <r>
    <d v="2025-09-23T09:28:09"/>
    <n v="444707770"/>
    <s v="GOLD#"/>
    <s v="buy"/>
    <s v="0.01"/>
    <n v="3756.4"/>
    <n v="3754.24"/>
    <n v="3757.94"/>
    <s v="2025.09.23 09:35:02"/>
    <n v="3754.23"/>
    <n v="0"/>
    <n v="0"/>
    <n v="-2.17"/>
    <s v="L"/>
    <d v="2025-09-23T00:00:00"/>
    <s v="09"/>
    <x v="18"/>
    <s v="Tue"/>
    <d v="2025-09-23T09:28:09"/>
    <x v="1602"/>
    <s v="2025-09-23"/>
    <x v="17"/>
    <s v="Tue"/>
    <n v="-0.217"/>
    <n v="-0.434"/>
    <n v="-0.65099999999999991"/>
  </r>
  <r>
    <d v="2025-09-23T09:28:10"/>
    <n v="444707771"/>
    <s v="GOLD#"/>
    <s v="buy"/>
    <s v="0.01"/>
    <n v="3756.42"/>
    <n v="3753.94"/>
    <n v="3759.44"/>
    <s v="2025.09.23 09:35:23"/>
    <n v="3753.93"/>
    <n v="0"/>
    <n v="0"/>
    <n v="-2.4900000000000002"/>
    <s v="L"/>
    <d v="2025-09-23T00:00:00"/>
    <s v="09"/>
    <x v="2"/>
    <s v="Tue"/>
    <d v="2025-09-23T09:28:10"/>
    <x v="1603"/>
    <s v="2025-09-23"/>
    <x v="17"/>
    <s v="Tue"/>
    <n v="-0.24900000000000003"/>
    <n v="-0.49800000000000005"/>
    <n v="-0.747"/>
  </r>
  <r>
    <d v="2025-09-23T09:28:10"/>
    <n v="444707772"/>
    <s v="GOLD#"/>
    <s v="buy"/>
    <s v="0.01"/>
    <n v="3756.4"/>
    <n v="3753.44"/>
    <n v="3759.44"/>
    <s v="2025.09.23 09:38:17"/>
    <n v="3753.43"/>
    <n v="0"/>
    <n v="0"/>
    <n v="-2.97"/>
    <s v="L"/>
    <d v="2025-09-23T00:00:00"/>
    <s v="09"/>
    <x v="0"/>
    <s v="Tue"/>
    <d v="2025-09-23T09:28:10"/>
    <x v="1603"/>
    <s v="2025-09-23"/>
    <x v="17"/>
    <s v="Tue"/>
    <n v="-0.29700000000000004"/>
    <n v="-0.59400000000000008"/>
    <n v="-0.89100000000000001"/>
  </r>
  <r>
    <d v="2025-09-23T09:28:10"/>
    <n v="444707773"/>
    <s v="GOLD#"/>
    <s v="buy"/>
    <s v="0.01"/>
    <n v="3756.4"/>
    <n v="3753.44"/>
    <n v="3757.94"/>
    <s v="2025.09.23 09:38:17"/>
    <n v="3753.43"/>
    <n v="0"/>
    <n v="0"/>
    <n v="-2.97"/>
    <s v="L"/>
    <d v="2025-09-23T00:00:00"/>
    <s v="09"/>
    <x v="10"/>
    <s v="Tue"/>
    <d v="2025-09-23T09:28:10"/>
    <x v="1603"/>
    <s v="2025-09-23"/>
    <x v="17"/>
    <s v="Tue"/>
    <n v="-0.29700000000000004"/>
    <n v="-0.59400000000000008"/>
    <n v="-0.89100000000000001"/>
  </r>
  <r>
    <d v="2025-09-23T09:28:10"/>
    <n v="444707774"/>
    <s v="GOLD#"/>
    <s v="buy"/>
    <s v="0.01"/>
    <n v="3756.4"/>
    <n v="3753.44"/>
    <n v="3757.94"/>
    <s v="2025.09.23 09:38:17"/>
    <n v="3753.43"/>
    <n v="0"/>
    <n v="0"/>
    <n v="-2.97"/>
    <s v="L"/>
    <d v="2025-09-23T00:00:00"/>
    <s v="09"/>
    <x v="20"/>
    <s v="Tue"/>
    <d v="2025-09-23T09:28:10"/>
    <x v="1603"/>
    <s v="2025-09-23"/>
    <x v="17"/>
    <s v="Tue"/>
    <n v="-0.29700000000000004"/>
    <n v="-0.59400000000000008"/>
    <n v="-0.89100000000000001"/>
  </r>
  <r>
    <d v="2025-09-23T09:28:11"/>
    <n v="444707776"/>
    <s v="GOLD#"/>
    <s v="buy"/>
    <s v="0.01"/>
    <n v="3756.4"/>
    <n v="3753.44"/>
    <n v="3757.94"/>
    <s v="2025.09.23 09:38:17"/>
    <n v="3753.43"/>
    <n v="0"/>
    <n v="0"/>
    <n v="-2.97"/>
    <s v="L"/>
    <d v="2025-09-23T00:00:00"/>
    <s v="09"/>
    <x v="6"/>
    <s v="Tue"/>
    <d v="2025-09-23T09:28:11"/>
    <x v="1604"/>
    <s v="2025-09-23"/>
    <x v="17"/>
    <s v="Tue"/>
    <n v="-0.29700000000000004"/>
    <n v="-0.59400000000000008"/>
    <n v="-0.89100000000000001"/>
  </r>
  <r>
    <d v="2025-09-23T09:30:48"/>
    <n v="444708214"/>
    <s v="GOLD#"/>
    <s v="buy"/>
    <s v="0.01"/>
    <n v="3756.03"/>
    <n v="3753"/>
    <n v="3759.5"/>
    <s v="2025.09.23 09:38:42"/>
    <n v="3752.96"/>
    <n v="0"/>
    <n v="0"/>
    <n v="-3.07"/>
    <s v="L"/>
    <d v="2025-09-23T00:00:00"/>
    <s v="09"/>
    <x v="8"/>
    <s v="Tue"/>
    <d v="2025-09-23T09:30:48"/>
    <x v="1605"/>
    <s v="2025-09-23"/>
    <x v="17"/>
    <s v="Tue"/>
    <n v="-0.307"/>
    <n v="-0.61399999999999999"/>
    <n v="-0.92099999999999993"/>
  </r>
  <r>
    <d v="2025-09-23T09:30:48"/>
    <n v="444708217"/>
    <s v="GOLD#"/>
    <s v="buy"/>
    <s v="0.01"/>
    <n v="3756.03"/>
    <n v="3753.03"/>
    <n v="3759.53"/>
    <s v="2025.09.23 09:38:42"/>
    <n v="3752.96"/>
    <n v="0"/>
    <n v="0"/>
    <n v="-3.07"/>
    <s v="L"/>
    <d v="2025-09-23T00:00:00"/>
    <s v="09"/>
    <x v="9"/>
    <s v="Tue"/>
    <d v="2025-09-23T09:30:48"/>
    <x v="1605"/>
    <s v="2025-09-23"/>
    <x v="17"/>
    <s v="Tue"/>
    <n v="-0.307"/>
    <n v="-0.61399999999999999"/>
    <n v="-0.92099999999999993"/>
  </r>
  <r>
    <d v="2025-09-23T09:33:08"/>
    <n v="444708711"/>
    <s v="GOLD#"/>
    <s v="buy"/>
    <s v="0.01"/>
    <n v="3755.23"/>
    <n v="3752.28"/>
    <n v="3761.28"/>
    <s v="2025.09.23 09:44:34"/>
    <n v="3752.25"/>
    <n v="0"/>
    <n v="0"/>
    <n v="-2.98"/>
    <s v="L"/>
    <d v="2025-09-23T00:00:00"/>
    <s v="09"/>
    <x v="22"/>
    <s v="Tue"/>
    <d v="2025-09-23T09:33:08"/>
    <x v="1606"/>
    <s v="2025-09-23"/>
    <x v="17"/>
    <s v="Tue"/>
    <n v="-0.29799999999999999"/>
    <n v="-0.59599999999999997"/>
    <n v="-0.89400000000000002"/>
  </r>
  <r>
    <d v="2025-09-23T09:33:08"/>
    <n v="444708716"/>
    <s v="GOLD#"/>
    <s v="buy"/>
    <s v="0.01"/>
    <n v="3755.27"/>
    <n v="3752.23"/>
    <n v="3761.23"/>
    <s v="2025.09.23 09:44:35"/>
    <n v="3752.23"/>
    <n v="0"/>
    <n v="0"/>
    <n v="-3.04"/>
    <s v="L"/>
    <d v="2025-09-23T00:00:00"/>
    <s v="09"/>
    <x v="25"/>
    <s v="Tue"/>
    <d v="2025-09-23T09:33:08"/>
    <x v="1606"/>
    <s v="2025-09-23"/>
    <x v="17"/>
    <s v="Tue"/>
    <n v="-0.30400000000000005"/>
    <n v="-0.6080000000000001"/>
    <n v="-0.91199999999999992"/>
  </r>
  <r>
    <d v="2025-09-23T09:33:08"/>
    <n v="444708720"/>
    <s v="GOLD#"/>
    <s v="buy"/>
    <s v="0.01"/>
    <n v="3755.27"/>
    <n v="3752.23"/>
    <n v="3773.23"/>
    <s v="2025.09.23 09:44:35"/>
    <n v="3752.23"/>
    <n v="0"/>
    <n v="0"/>
    <n v="-3.04"/>
    <s v="L"/>
    <d v="2025-09-23T00:00:00"/>
    <s v="09"/>
    <x v="26"/>
    <s v="Tue"/>
    <d v="2025-09-23T09:33:08"/>
    <x v="1606"/>
    <s v="2025-09-23"/>
    <x v="17"/>
    <s v="Tue"/>
    <n v="-0.30400000000000005"/>
    <n v="-0.6080000000000001"/>
    <n v="-0.91199999999999992"/>
  </r>
  <r>
    <d v="2025-09-23T09:39:08"/>
    <n v="444710056"/>
    <s v="GOLD#"/>
    <s v="sell"/>
    <s v="0.01"/>
    <n v="3753.92"/>
    <n v="3752.55"/>
    <m/>
    <s v="2025.09.23 10:02:15"/>
    <n v="3752.6"/>
    <n v="0"/>
    <n v="0"/>
    <n v="1.32"/>
    <s v="W"/>
    <d v="2025-09-23T00:00:00"/>
    <s v="09"/>
    <x v="14"/>
    <s v="Tue"/>
    <d v="2025-09-23T09:39:08"/>
    <x v="1607"/>
    <s v="2025-09-23"/>
    <x v="17"/>
    <s v="Tue"/>
    <n v="0.13200000000000001"/>
    <n v="0.26400000000000001"/>
    <n v="0.39600000000000002"/>
  </r>
  <r>
    <d v="2025-09-23T09:39:08"/>
    <n v="444710057"/>
    <s v="GOLD#"/>
    <s v="sell"/>
    <s v="0.01"/>
    <n v="3753.92"/>
    <n v="3751.46"/>
    <m/>
    <s v="2025.09.23 10:06:16"/>
    <n v="3751.59"/>
    <n v="0"/>
    <n v="0"/>
    <n v="2.33"/>
    <s v="W"/>
    <d v="2025-09-23T00:00:00"/>
    <s v="09"/>
    <x v="15"/>
    <s v="Tue"/>
    <d v="2025-09-23T09:39:08"/>
    <x v="1607"/>
    <s v="2025-09-23"/>
    <x v="17"/>
    <s v="Tue"/>
    <n v="0.23300000000000001"/>
    <n v="0.46600000000000003"/>
    <n v="0.69899999999999995"/>
  </r>
  <r>
    <d v="2025-09-23T09:40:48"/>
    <n v="444710293"/>
    <s v="GOLD#"/>
    <s v="buy"/>
    <s v="0.01"/>
    <n v="3755.16"/>
    <n v="3752.16"/>
    <n v="3758.66"/>
    <s v="2025.09.23 09:44:44"/>
    <n v="3752.09"/>
    <n v="0"/>
    <n v="0"/>
    <n v="-3.07"/>
    <s v="L"/>
    <d v="2025-09-23T00:00:00"/>
    <s v="09"/>
    <x v="8"/>
    <s v="Tue"/>
    <d v="2025-09-23T09:40:48"/>
    <x v="1608"/>
    <s v="2025-09-23"/>
    <x v="17"/>
    <s v="Tue"/>
    <n v="-0.307"/>
    <n v="-0.61399999999999999"/>
    <n v="-0.92099999999999993"/>
  </r>
  <r>
    <d v="2025-09-23T09:42:08"/>
    <n v="444710466"/>
    <s v="GOLD#"/>
    <s v="sell"/>
    <s v="0.01"/>
    <n v="3753.89"/>
    <n v="3752.53"/>
    <m/>
    <s v="2025.09.23 10:02:15"/>
    <n v="3752.6"/>
    <n v="0"/>
    <n v="0"/>
    <n v="1.29"/>
    <s v="W"/>
    <d v="2025-09-23T00:00:00"/>
    <s v="09"/>
    <x v="16"/>
    <s v="Tue"/>
    <d v="2025-09-23T09:42:08"/>
    <x v="1609"/>
    <s v="2025-09-23"/>
    <x v="17"/>
    <s v="Tue"/>
    <n v="0.129"/>
    <n v="0.25800000000000001"/>
    <n v="0.38700000000000001"/>
  </r>
  <r>
    <d v="2025-09-23T09:45:08"/>
    <n v="444711307"/>
    <s v="GOLD#"/>
    <s v="sell"/>
    <s v="0.01"/>
    <n v="3753.76"/>
    <n v="3756.69"/>
    <n v="3751.49"/>
    <s v="2025.09.23 09:49:15"/>
    <n v="3756.71"/>
    <n v="0"/>
    <n v="0"/>
    <n v="-2.95"/>
    <s v="L"/>
    <d v="2025-09-23T00:00:00"/>
    <s v="09"/>
    <x v="17"/>
    <s v="Tue"/>
    <d v="2025-09-23T09:45:08"/>
    <x v="1610"/>
    <s v="2025-09-23"/>
    <x v="17"/>
    <s v="Tue"/>
    <n v="-0.29500000000000004"/>
    <n v="-0.59000000000000008"/>
    <n v="-0.88500000000000001"/>
  </r>
  <r>
    <d v="2025-09-23T09:45:08"/>
    <n v="444711309"/>
    <s v="GOLD#"/>
    <s v="sell"/>
    <s v="0.01"/>
    <n v="3753.74"/>
    <n v="3755.96"/>
    <n v="3750.76"/>
    <s v="2025.09.23 09:46:25"/>
    <n v="3755.97"/>
    <n v="0"/>
    <n v="0"/>
    <n v="-2.23"/>
    <s v="L"/>
    <d v="2025-09-23T00:00:00"/>
    <s v="09"/>
    <x v="19"/>
    <s v="Tue"/>
    <d v="2025-09-23T09:45:08"/>
    <x v="1610"/>
    <s v="2025-09-23"/>
    <x v="17"/>
    <s v="Tue"/>
    <n v="-0.223"/>
    <n v="-0.44600000000000001"/>
    <n v="-0.66899999999999993"/>
  </r>
  <r>
    <d v="2025-09-23T09:45:09"/>
    <n v="444711313"/>
    <s v="GOLD#"/>
    <s v="sell"/>
    <s v="0.01"/>
    <n v="3753.77"/>
    <n v="3756.76"/>
    <n v="3750.26"/>
    <s v="2025.09.23 09:49:17"/>
    <n v="3756.77"/>
    <n v="0"/>
    <n v="0"/>
    <n v="-3"/>
    <s v="L"/>
    <d v="2025-09-23T00:00:00"/>
    <s v="09"/>
    <x v="1"/>
    <s v="Tue"/>
    <d v="2025-09-23T09:45:09"/>
    <x v="1611"/>
    <s v="2025-09-23"/>
    <x v="17"/>
    <s v="Tue"/>
    <n v="-0.30000000000000004"/>
    <n v="-0.60000000000000009"/>
    <n v="-0.89999999999999991"/>
  </r>
  <r>
    <d v="2025-09-23T09:45:09"/>
    <n v="444711316"/>
    <s v="GOLD#"/>
    <s v="sell"/>
    <s v="0.01"/>
    <n v="3753.77"/>
    <n v="3756.26"/>
    <n v="3750.76"/>
    <s v="2025.09.23 09:47:01"/>
    <n v="3756.28"/>
    <n v="0"/>
    <n v="0"/>
    <n v="-2.5099999999999998"/>
    <s v="L"/>
    <d v="2025-09-23T00:00:00"/>
    <s v="09"/>
    <x v="2"/>
    <s v="Tue"/>
    <d v="2025-09-23T09:45:09"/>
    <x v="1611"/>
    <s v="2025-09-23"/>
    <x v="17"/>
    <s v="Tue"/>
    <n v="-0.251"/>
    <n v="-0.502"/>
    <n v="-0.75299999999999989"/>
  </r>
  <r>
    <d v="2025-09-23T09:45:09"/>
    <n v="444711319"/>
    <s v="GOLD#"/>
    <s v="sell"/>
    <s v="0.01"/>
    <n v="3753.88"/>
    <n v="3756.76"/>
    <n v="3752.26"/>
    <s v="2025.09.23 09:49:17"/>
    <n v="3756.77"/>
    <n v="0"/>
    <n v="0"/>
    <n v="-2.89"/>
    <s v="L"/>
    <d v="2025-09-23T00:00:00"/>
    <s v="09"/>
    <x v="10"/>
    <s v="Tue"/>
    <d v="2025-09-23T09:45:09"/>
    <x v="1611"/>
    <s v="2025-09-23"/>
    <x v="17"/>
    <s v="Tue"/>
    <n v="-0.28900000000000003"/>
    <n v="-0.57800000000000007"/>
    <n v="-0.86699999999999999"/>
  </r>
  <r>
    <d v="2025-09-23T09:45:09"/>
    <n v="444711322"/>
    <s v="GOLD#"/>
    <s v="sell"/>
    <s v="0.01"/>
    <n v="3753.95"/>
    <n v="3756.76"/>
    <n v="3752.26"/>
    <s v="2025.09.23 09:49:17"/>
    <n v="3756.77"/>
    <n v="0"/>
    <n v="0"/>
    <n v="-2.82"/>
    <s v="L"/>
    <d v="2025-09-23T00:00:00"/>
    <s v="09"/>
    <x v="20"/>
    <s v="Tue"/>
    <d v="2025-09-23T09:45:09"/>
    <x v="1611"/>
    <s v="2025-09-23"/>
    <x v="17"/>
    <s v="Tue"/>
    <n v="-0.28199999999999997"/>
    <n v="-0.56399999999999995"/>
    <n v="-0.84599999999999997"/>
  </r>
  <r>
    <d v="2025-09-23T09:45:10"/>
    <n v="444711327"/>
    <s v="GOLD#"/>
    <s v="sell"/>
    <s v="0.01"/>
    <n v="3753.95"/>
    <n v="3755.26"/>
    <n v="3752.26"/>
    <s v="2025.09.23 09:46:01"/>
    <n v="3755.32"/>
    <n v="0"/>
    <n v="0"/>
    <n v="-1.37"/>
    <s v="L"/>
    <d v="2025-09-23T00:00:00"/>
    <s v="09"/>
    <x v="11"/>
    <s v="Tue"/>
    <d v="2025-09-23T09:45:10"/>
    <x v="1612"/>
    <s v="2025-09-23"/>
    <x v="17"/>
    <s v="Tue"/>
    <n v="-0.13700000000000001"/>
    <n v="-0.27400000000000002"/>
    <n v="-0.41100000000000003"/>
  </r>
  <r>
    <d v="2025-09-23T09:45:10"/>
    <n v="444711329"/>
    <s v="GOLD#"/>
    <s v="sell"/>
    <s v="0.01"/>
    <n v="3753.95"/>
    <n v="3756.76"/>
    <n v="3750.26"/>
    <s v="2025.09.23 09:49:17"/>
    <n v="3756.77"/>
    <n v="0"/>
    <n v="0"/>
    <n v="-2.82"/>
    <s v="L"/>
    <d v="2025-09-23T00:00:00"/>
    <s v="09"/>
    <x v="12"/>
    <s v="Tue"/>
    <d v="2025-09-23T09:45:10"/>
    <x v="1612"/>
    <s v="2025-09-23"/>
    <x v="17"/>
    <s v="Tue"/>
    <n v="-0.28199999999999997"/>
    <n v="-0.56399999999999995"/>
    <n v="-0.84599999999999997"/>
  </r>
  <r>
    <d v="2025-09-23T09:45:10"/>
    <n v="444711330"/>
    <s v="GOLD#"/>
    <s v="sell"/>
    <s v="0.01"/>
    <n v="3753.96"/>
    <n v="3756.76"/>
    <n v="3750.76"/>
    <s v="2025.09.23 09:49:17"/>
    <n v="3756.77"/>
    <n v="0"/>
    <n v="0"/>
    <n v="-2.81"/>
    <s v="L"/>
    <d v="2025-09-23T00:00:00"/>
    <s v="09"/>
    <x v="0"/>
    <s v="Tue"/>
    <d v="2025-09-23T09:45:10"/>
    <x v="1612"/>
    <s v="2025-09-23"/>
    <x v="17"/>
    <s v="Tue"/>
    <n v="-0.28100000000000003"/>
    <n v="-0.56200000000000006"/>
    <n v="-0.84299999999999997"/>
  </r>
  <r>
    <d v="2025-09-23T09:45:10"/>
    <n v="444711333"/>
    <s v="GOLD#"/>
    <s v="sell"/>
    <s v="0.01"/>
    <n v="3753.97"/>
    <n v="3755.96"/>
    <n v="3752.26"/>
    <s v="2025.09.23 09:46:25"/>
    <n v="3755.97"/>
    <n v="0"/>
    <n v="0"/>
    <n v="-2"/>
    <s v="L"/>
    <d v="2025-09-23T00:00:00"/>
    <s v="09"/>
    <x v="18"/>
    <s v="Tue"/>
    <d v="2025-09-23T09:45:10"/>
    <x v="1612"/>
    <s v="2025-09-23"/>
    <x v="17"/>
    <s v="Tue"/>
    <n v="-0.2"/>
    <n v="-0.4"/>
    <n v="-0.6"/>
  </r>
  <r>
    <d v="2025-09-23T09:45:11"/>
    <n v="444711336"/>
    <s v="GOLD#"/>
    <s v="sell"/>
    <s v="0.01"/>
    <n v="3753.89"/>
    <n v="3756.76"/>
    <n v="3752.26"/>
    <s v="2025.09.23 09:49:17"/>
    <n v="3756.77"/>
    <n v="0"/>
    <n v="0"/>
    <n v="-2.88"/>
    <s v="L"/>
    <d v="2025-09-23T00:00:00"/>
    <s v="09"/>
    <x v="6"/>
    <s v="Tue"/>
    <d v="2025-09-23T09:45:11"/>
    <x v="1613"/>
    <s v="2025-09-23"/>
    <x v="17"/>
    <s v="Tue"/>
    <n v="-0.28799999999999998"/>
    <n v="-0.57599999999999996"/>
    <n v="-0.86399999999999999"/>
  </r>
  <r>
    <d v="2025-09-23T09:45:18"/>
    <n v="444711407"/>
    <s v="GOLD#"/>
    <s v="buy"/>
    <s v="0.01"/>
    <n v="3754.15"/>
    <n v="3751.15"/>
    <n v="3760.15"/>
    <s v="2025.09.23 10:04:18"/>
    <n v="3751.1"/>
    <n v="0"/>
    <n v="0"/>
    <n v="-3.05"/>
    <s v="L"/>
    <d v="2025-09-23T00:00:00"/>
    <s v="09"/>
    <x v="22"/>
    <s v="Tue"/>
    <d v="2025-09-23T09:45:18"/>
    <x v="1614"/>
    <s v="2025-09-23"/>
    <x v="17"/>
    <s v="Tue"/>
    <n v="-0.30499999999999999"/>
    <n v="-0.61"/>
    <n v="-0.91499999999999992"/>
  </r>
  <r>
    <d v="2025-09-23T09:45:18"/>
    <n v="444711412"/>
    <s v="GOLD#"/>
    <s v="buy"/>
    <s v="0.01"/>
    <n v="3754.15"/>
    <n v="3751.15"/>
    <n v="3757.65"/>
    <s v="2025.09.23 10:04:18"/>
    <n v="3751.1"/>
    <n v="0"/>
    <n v="0"/>
    <n v="-3.05"/>
    <s v="L"/>
    <d v="2025-09-23T00:00:00"/>
    <s v="09"/>
    <x v="8"/>
    <s v="Tue"/>
    <d v="2025-09-23T09:45:18"/>
    <x v="1614"/>
    <s v="2025-09-23"/>
    <x v="17"/>
    <s v="Tue"/>
    <n v="-0.30499999999999999"/>
    <n v="-0.61"/>
    <n v="-0.91499999999999992"/>
  </r>
  <r>
    <d v="2025-09-23T09:45:48"/>
    <n v="444711547"/>
    <s v="GOLD#"/>
    <s v="buy"/>
    <s v="0.01"/>
    <n v="3754.81"/>
    <n v="3751.81"/>
    <n v="3772.81"/>
    <s v="2025.09.23 10:01:02"/>
    <n v="3751.76"/>
    <n v="0"/>
    <n v="0"/>
    <n v="-3.05"/>
    <s v="L"/>
    <d v="2025-09-23T00:00:00"/>
    <s v="09"/>
    <x v="26"/>
    <s v="Tue"/>
    <d v="2025-09-23T09:45:48"/>
    <x v="1615"/>
    <s v="2025-09-23"/>
    <x v="17"/>
    <s v="Tue"/>
    <n v="-0.30499999999999999"/>
    <n v="-0.61"/>
    <n v="-0.91499999999999992"/>
  </r>
  <r>
    <d v="2025-09-23T09:45:48"/>
    <n v="444711549"/>
    <s v="GOLD#"/>
    <s v="buy"/>
    <s v="0.01"/>
    <n v="3754.79"/>
    <n v="3751.81"/>
    <n v="3760.81"/>
    <s v="2025.09.23 10:01:02"/>
    <n v="3751.76"/>
    <n v="0"/>
    <n v="0"/>
    <n v="-3.03"/>
    <s v="L"/>
    <d v="2025-09-23T00:00:00"/>
    <s v="09"/>
    <x v="25"/>
    <s v="Tue"/>
    <d v="2025-09-23T09:45:48"/>
    <x v="1615"/>
    <s v="2025-09-23"/>
    <x v="17"/>
    <s v="Tue"/>
    <n v="-0.30299999999999999"/>
    <n v="-0.60599999999999998"/>
    <n v="-0.90899999999999992"/>
  </r>
  <r>
    <d v="2025-09-23T10:02:18"/>
    <n v="444716069"/>
    <s v="GOLD#"/>
    <s v="sell"/>
    <s v="0.01"/>
    <n v="3752.85"/>
    <n v="3751.56"/>
    <m/>
    <s v="2025.09.23 10:06:16"/>
    <n v="3751.59"/>
    <n v="0"/>
    <n v="0"/>
    <n v="1.26"/>
    <s v="W"/>
    <d v="2025-09-23T00:00:00"/>
    <s v="10"/>
    <x v="16"/>
    <s v="Tue"/>
    <d v="2025-09-23T10:02:18"/>
    <x v="1616"/>
    <s v="2025-09-23"/>
    <x v="18"/>
    <s v="Tue"/>
    <n v="0.126"/>
    <n v="0.252"/>
    <n v="0.378"/>
  </r>
  <r>
    <d v="2025-09-23T10:02:18"/>
    <n v="444716072"/>
    <s v="GOLD#"/>
    <s v="sell"/>
    <s v="0.01"/>
    <n v="3752.82"/>
    <n v="3751.56"/>
    <m/>
    <s v="2025.09.23 10:06:16"/>
    <n v="3751.59"/>
    <n v="0"/>
    <n v="0"/>
    <n v="1.23"/>
    <s v="W"/>
    <d v="2025-09-23T00:00:00"/>
    <s v="10"/>
    <x v="14"/>
    <s v="Tue"/>
    <d v="2025-09-23T10:02:18"/>
    <x v="1616"/>
    <s v="2025-09-23"/>
    <x v="18"/>
    <s v="Tue"/>
    <n v="0.123"/>
    <n v="0.246"/>
    <n v="0.36899999999999999"/>
  </r>
  <r>
    <d v="2025-09-23T10:07:28"/>
    <n v="444719086"/>
    <s v="GOLD#"/>
    <s v="sell"/>
    <s v="0.01"/>
    <n v="3750.59"/>
    <n v="3753.59"/>
    <m/>
    <s v="2025.09.23 10:24:47"/>
    <n v="3753.64"/>
    <n v="0"/>
    <n v="0"/>
    <n v="-3.05"/>
    <s v="L"/>
    <d v="2025-09-23T00:00:00"/>
    <s v="10"/>
    <x v="14"/>
    <s v="Tue"/>
    <d v="2025-09-23T10:07:28"/>
    <x v="1617"/>
    <s v="2025-09-23"/>
    <x v="18"/>
    <s v="Tue"/>
    <n v="-0.30499999999999999"/>
    <n v="-0.61"/>
    <n v="-0.91499999999999992"/>
  </r>
  <r>
    <d v="2025-09-23T10:07:28"/>
    <n v="444719087"/>
    <s v="GOLD#"/>
    <s v="sell"/>
    <s v="0.01"/>
    <n v="3750.59"/>
    <n v="3753.59"/>
    <m/>
    <s v="2025.09.23 10:24:47"/>
    <n v="3753.64"/>
    <n v="0"/>
    <n v="0"/>
    <n v="-3.05"/>
    <s v="L"/>
    <d v="2025-09-23T00:00:00"/>
    <s v="10"/>
    <x v="16"/>
    <s v="Tue"/>
    <d v="2025-09-23T10:07:28"/>
    <x v="1617"/>
    <s v="2025-09-23"/>
    <x v="18"/>
    <s v="Tue"/>
    <n v="-0.30499999999999999"/>
    <n v="-0.61"/>
    <n v="-0.91499999999999992"/>
  </r>
  <r>
    <d v="2025-09-23T10:07:29"/>
    <n v="444719088"/>
    <s v="GOLD#"/>
    <s v="sell"/>
    <s v="0.01"/>
    <n v="3750.59"/>
    <n v="3753.59"/>
    <m/>
    <s v="2025.09.23 10:24:47"/>
    <n v="3753.64"/>
    <n v="0"/>
    <n v="0"/>
    <n v="-3.05"/>
    <s v="L"/>
    <d v="2025-09-23T00:00:00"/>
    <s v="10"/>
    <x v="15"/>
    <s v="Tue"/>
    <d v="2025-09-23T10:07:29"/>
    <x v="1618"/>
    <s v="2025-09-23"/>
    <x v="18"/>
    <s v="Tue"/>
    <n v="-0.30499999999999999"/>
    <n v="-0.61"/>
    <n v="-0.91499999999999992"/>
  </r>
  <r>
    <d v="2025-09-23T10:07:48"/>
    <n v="444719163"/>
    <s v="GOLD#"/>
    <s v="sell"/>
    <s v="0.01"/>
    <n v="3751.27"/>
    <n v="3750.62"/>
    <n v="3749.07"/>
    <s v="2025.09.23 10:12:06"/>
    <n v="3750.75"/>
    <n v="0"/>
    <n v="0"/>
    <n v="0.52"/>
    <s v="W"/>
    <d v="2025-09-23T00:00:00"/>
    <s v="10"/>
    <x v="17"/>
    <s v="Tue"/>
    <d v="2025-09-23T10:07:48"/>
    <x v="1619"/>
    <s v="2025-09-23"/>
    <x v="18"/>
    <s v="Tue"/>
    <n v="5.2000000000000005E-2"/>
    <n v="0.10400000000000001"/>
    <n v="0.156"/>
  </r>
  <r>
    <d v="2025-09-23T10:07:48"/>
    <n v="444719164"/>
    <s v="GOLD#"/>
    <s v="sell"/>
    <s v="0.01"/>
    <n v="3751.27"/>
    <n v="3750.62"/>
    <n v="3747.77"/>
    <s v="2025.09.23 10:12:06"/>
    <n v="3750.75"/>
    <n v="0"/>
    <n v="0"/>
    <n v="0.52"/>
    <s v="W"/>
    <d v="2025-09-23T00:00:00"/>
    <s v="10"/>
    <x v="1"/>
    <s v="Tue"/>
    <d v="2025-09-23T10:07:48"/>
    <x v="1619"/>
    <s v="2025-09-23"/>
    <x v="18"/>
    <s v="Tue"/>
    <n v="5.2000000000000005E-2"/>
    <n v="0.10400000000000001"/>
    <n v="0.156"/>
  </r>
  <r>
    <d v="2025-09-23T10:07:48"/>
    <n v="444719165"/>
    <s v="GOLD#"/>
    <s v="sell"/>
    <s v="0.01"/>
    <n v="3751.27"/>
    <n v="3754.27"/>
    <n v="3747.77"/>
    <s v="2025.09.23 10:24:59"/>
    <n v="3754.38"/>
    <n v="0"/>
    <n v="0"/>
    <n v="-3.11"/>
    <s v="L"/>
    <d v="2025-09-23T00:00:00"/>
    <s v="10"/>
    <x v="12"/>
    <s v="Tue"/>
    <d v="2025-09-23T10:07:48"/>
    <x v="1619"/>
    <s v="2025-09-23"/>
    <x v="18"/>
    <s v="Tue"/>
    <n v="-0.311"/>
    <n v="-0.622"/>
    <n v="-0.93299999999999994"/>
  </r>
  <r>
    <d v="2025-09-23T10:07:49"/>
    <n v="444719175"/>
    <s v="GOLD#"/>
    <s v="sell"/>
    <s v="0.01"/>
    <n v="3751.27"/>
    <n v="3754.27"/>
    <n v="3749.77"/>
    <s v="2025.09.23 10:09:21"/>
    <n v="3749.68"/>
    <n v="0"/>
    <n v="0"/>
    <n v="1.59"/>
    <s v="W"/>
    <d v="2025-09-23T00:00:00"/>
    <s v="10"/>
    <x v="10"/>
    <s v="Tue"/>
    <d v="2025-09-23T10:07:49"/>
    <x v="1620"/>
    <s v="2025-09-23"/>
    <x v="18"/>
    <s v="Tue"/>
    <n v="0.15900000000000003"/>
    <n v="0.31800000000000006"/>
    <n v="0.47699999999999998"/>
  </r>
  <r>
    <d v="2025-09-23T10:07:49"/>
    <n v="444719181"/>
    <s v="GOLD#"/>
    <s v="sell"/>
    <s v="0.01"/>
    <n v="3751.27"/>
    <n v="3754.27"/>
    <n v="3749.77"/>
    <s v="2025.09.23 10:09:21"/>
    <n v="3749.68"/>
    <n v="0"/>
    <n v="0"/>
    <n v="1.59"/>
    <s v="W"/>
    <d v="2025-09-23T00:00:00"/>
    <s v="10"/>
    <x v="20"/>
    <s v="Tue"/>
    <d v="2025-09-23T10:07:49"/>
    <x v="1620"/>
    <s v="2025-09-23"/>
    <x v="18"/>
    <s v="Tue"/>
    <n v="0.15900000000000003"/>
    <n v="0.31800000000000006"/>
    <n v="0.47699999999999998"/>
  </r>
  <r>
    <d v="2025-09-23T10:07:49"/>
    <n v="444719182"/>
    <s v="GOLD#"/>
    <s v="sell"/>
    <s v="0.01"/>
    <n v="3751.27"/>
    <n v="3752.77"/>
    <n v="3749.77"/>
    <s v="2025.09.23 10:09:21"/>
    <n v="3749.68"/>
    <n v="0"/>
    <n v="0"/>
    <n v="1.59"/>
    <s v="W"/>
    <d v="2025-09-23T00:00:00"/>
    <s v="10"/>
    <x v="11"/>
    <s v="Tue"/>
    <d v="2025-09-23T10:07:49"/>
    <x v="1620"/>
    <s v="2025-09-23"/>
    <x v="18"/>
    <s v="Tue"/>
    <n v="0.15900000000000003"/>
    <n v="0.31800000000000006"/>
    <n v="0.47699999999999998"/>
  </r>
  <r>
    <d v="2025-09-23T10:07:49"/>
    <n v="444719183"/>
    <s v="GOLD#"/>
    <s v="sell"/>
    <s v="0.01"/>
    <n v="3751.27"/>
    <n v="3753.47"/>
    <n v="3748.27"/>
    <s v="2025.09.23 10:24:47"/>
    <n v="3753.55"/>
    <n v="0"/>
    <n v="0"/>
    <n v="-2.2799999999999998"/>
    <s v="L"/>
    <d v="2025-09-23T00:00:00"/>
    <s v="10"/>
    <x v="19"/>
    <s v="Tue"/>
    <d v="2025-09-23T10:07:49"/>
    <x v="1620"/>
    <s v="2025-09-23"/>
    <x v="18"/>
    <s v="Tue"/>
    <n v="-0.22799999999999998"/>
    <n v="-0.45599999999999996"/>
    <n v="-0.68399999999999994"/>
  </r>
  <r>
    <d v="2025-09-23T10:07:50"/>
    <n v="444719184"/>
    <s v="GOLD#"/>
    <s v="sell"/>
    <s v="0.01"/>
    <n v="3751.27"/>
    <n v="3750.63"/>
    <n v="3748.27"/>
    <s v="2025.09.23 10:12:06"/>
    <n v="3750.75"/>
    <n v="0"/>
    <n v="0"/>
    <n v="0.52"/>
    <s v="W"/>
    <d v="2025-09-23T00:00:00"/>
    <s v="10"/>
    <x v="2"/>
    <s v="Tue"/>
    <d v="2025-09-23T10:07:50"/>
    <x v="1621"/>
    <s v="2025-09-23"/>
    <x v="18"/>
    <s v="Tue"/>
    <n v="5.2000000000000005E-2"/>
    <n v="0.10400000000000001"/>
    <n v="0.156"/>
  </r>
  <r>
    <d v="2025-09-23T10:07:50"/>
    <n v="444719185"/>
    <s v="GOLD#"/>
    <s v="sell"/>
    <s v="0.01"/>
    <n v="3751.27"/>
    <n v="3750.63"/>
    <n v="3748.27"/>
    <s v="2025.09.23 10:12:06"/>
    <n v="3750.75"/>
    <n v="0"/>
    <n v="0"/>
    <n v="0.52"/>
    <s v="W"/>
    <d v="2025-09-23T00:00:00"/>
    <s v="10"/>
    <x v="0"/>
    <s v="Tue"/>
    <d v="2025-09-23T10:07:50"/>
    <x v="1621"/>
    <s v="2025-09-23"/>
    <x v="18"/>
    <s v="Tue"/>
    <n v="5.2000000000000005E-2"/>
    <n v="0.10400000000000001"/>
    <n v="0.156"/>
  </r>
  <r>
    <d v="2025-09-23T10:07:50"/>
    <n v="444719186"/>
    <s v="GOLD#"/>
    <s v="sell"/>
    <s v="0.01"/>
    <n v="3751.27"/>
    <n v="3753.47"/>
    <n v="3749.77"/>
    <s v="2025.09.23 10:09:21"/>
    <n v="3749.68"/>
    <n v="0"/>
    <n v="0"/>
    <n v="1.59"/>
    <s v="W"/>
    <d v="2025-09-23T00:00:00"/>
    <s v="10"/>
    <x v="18"/>
    <s v="Tue"/>
    <d v="2025-09-23T10:07:50"/>
    <x v="1621"/>
    <s v="2025-09-23"/>
    <x v="18"/>
    <s v="Tue"/>
    <n v="0.15900000000000003"/>
    <n v="0.31800000000000006"/>
    <n v="0.47699999999999998"/>
  </r>
  <r>
    <d v="2025-09-23T10:07:50"/>
    <n v="444719187"/>
    <s v="GOLD#"/>
    <s v="sell"/>
    <s v="0.01"/>
    <n v="3751.27"/>
    <n v="3754.27"/>
    <n v="3749.77"/>
    <s v="2025.09.23 10:09:21"/>
    <n v="3749.68"/>
    <n v="0"/>
    <n v="0"/>
    <n v="1.59"/>
    <s v="W"/>
    <d v="2025-09-23T00:00:00"/>
    <s v="10"/>
    <x v="6"/>
    <s v="Tue"/>
    <d v="2025-09-23T10:07:50"/>
    <x v="1621"/>
    <s v="2025-09-23"/>
    <x v="18"/>
    <s v="Tue"/>
    <n v="0.15900000000000003"/>
    <n v="0.31800000000000006"/>
    <n v="0.47699999999999998"/>
  </r>
  <r>
    <d v="2025-09-23T10:25:58"/>
    <n v="444725637"/>
    <s v="GOLD#"/>
    <s v="buy"/>
    <s v="0.01"/>
    <n v="3754.08"/>
    <n v="3753.65"/>
    <n v="3758.65"/>
    <s v="2025.09.23 10:41:46"/>
    <n v="3753.62"/>
    <n v="0"/>
    <n v="0"/>
    <n v="-0.46"/>
    <s v="L"/>
    <d v="2025-09-23T00:00:00"/>
    <s v="10"/>
    <x v="21"/>
    <s v="Tue"/>
    <d v="2025-09-23T10:25:58"/>
    <x v="1622"/>
    <s v="2025-09-23"/>
    <x v="18"/>
    <s v="Tue"/>
    <n v="-4.6000000000000006E-2"/>
    <n v="-9.2000000000000012E-2"/>
    <n v="-0.13800000000000001"/>
  </r>
  <r>
    <d v="2025-09-23T10:25:58"/>
    <n v="444725638"/>
    <s v="GOLD#"/>
    <s v="buy"/>
    <s v="0.01"/>
    <n v="3754.08"/>
    <n v="3755.23"/>
    <n v="3758.58"/>
    <s v="2025.09.23 10:38:46"/>
    <n v="3755.21"/>
    <n v="0"/>
    <n v="0"/>
    <n v="1.1299999999999999"/>
    <s v="W"/>
    <d v="2025-09-23T00:00:00"/>
    <s v="10"/>
    <x v="3"/>
    <s v="Tue"/>
    <d v="2025-09-23T10:25:58"/>
    <x v="1622"/>
    <s v="2025-09-23"/>
    <x v="18"/>
    <s v="Tue"/>
    <n v="0.11299999999999999"/>
    <n v="0.22599999999999998"/>
    <n v="0.33899999999999997"/>
  </r>
  <r>
    <d v="2025-09-23T10:25:58"/>
    <n v="444725639"/>
    <s v="GOLD#"/>
    <s v="buy"/>
    <s v="0.01"/>
    <n v="3754.1"/>
    <n v="3755.32"/>
    <n v="3760.08"/>
    <s v="2025.09.23 10:38:46"/>
    <n v="3755.27"/>
    <n v="0"/>
    <n v="0"/>
    <n v="1.17"/>
    <s v="W"/>
    <d v="2025-09-23T00:00:00"/>
    <s v="10"/>
    <x v="24"/>
    <s v="Tue"/>
    <d v="2025-09-23T10:25:58"/>
    <x v="1622"/>
    <s v="2025-09-23"/>
    <x v="18"/>
    <s v="Tue"/>
    <n v="0.11699999999999999"/>
    <n v="0.23399999999999999"/>
    <n v="0.35099999999999998"/>
  </r>
  <r>
    <d v="2025-09-23T10:25:59"/>
    <n v="444725641"/>
    <s v="GOLD#"/>
    <s v="buy"/>
    <s v="0.01"/>
    <n v="3754.12"/>
    <n v="3771.48"/>
    <m/>
    <s v="2025.09.23 11:52:39"/>
    <n v="3771.47"/>
    <n v="0"/>
    <n v="0"/>
    <n v="17.350000000000001"/>
    <s v="W"/>
    <d v="2025-09-23T00:00:00"/>
    <s v="10"/>
    <x v="23"/>
    <s v="Tue"/>
    <d v="2025-09-23T10:25:59"/>
    <x v="1623"/>
    <s v="2025-09-23"/>
    <x v="18"/>
    <s v="Tue"/>
    <n v="1.7350000000000003"/>
    <n v="3.4700000000000006"/>
    <n v="5.2050000000000001"/>
  </r>
  <r>
    <d v="2025-09-23T10:25:59"/>
    <n v="444725643"/>
    <s v="GOLD#"/>
    <s v="buy"/>
    <s v="0.01"/>
    <n v="3754.11"/>
    <n v="3755.38"/>
    <m/>
    <s v="2025.09.23 10:38:46"/>
    <n v="3755.36"/>
    <n v="0"/>
    <n v="0"/>
    <n v="1.25"/>
    <s v="W"/>
    <d v="2025-09-23T00:00:00"/>
    <s v="10"/>
    <x v="4"/>
    <s v="Tue"/>
    <d v="2025-09-23T10:25:59"/>
    <x v="1623"/>
    <s v="2025-09-23"/>
    <x v="18"/>
    <s v="Tue"/>
    <n v="0.125"/>
    <n v="0.25"/>
    <n v="0.375"/>
  </r>
  <r>
    <d v="2025-09-23T10:25:59"/>
    <n v="444725644"/>
    <s v="GOLD#"/>
    <s v="buy"/>
    <s v="0.01"/>
    <n v="3754.15"/>
    <n v="3757.84"/>
    <n v="3760.12"/>
    <s v="2025.09.23 11:30:21"/>
    <n v="3760.15"/>
    <n v="0"/>
    <n v="0"/>
    <n v="6"/>
    <s v="W"/>
    <d v="2025-09-23T00:00:00"/>
    <s v="10"/>
    <x v="5"/>
    <s v="Tue"/>
    <d v="2025-09-23T10:25:59"/>
    <x v="1623"/>
    <s v="2025-09-23"/>
    <x v="18"/>
    <s v="Tue"/>
    <n v="0.60000000000000009"/>
    <n v="1.2000000000000002"/>
    <n v="1.7999999999999998"/>
  </r>
  <r>
    <d v="2025-09-23T10:26:58"/>
    <n v="444726020"/>
    <s v="GOLD#"/>
    <s v="buy"/>
    <s v="0.01"/>
    <n v="3754.09"/>
    <n v="3755.74"/>
    <m/>
    <s v="2025.09.23 10:33:05"/>
    <n v="3755.71"/>
    <n v="0"/>
    <n v="0"/>
    <n v="1.62"/>
    <s v="W"/>
    <d v="2025-09-23T00:00:00"/>
    <s v="10"/>
    <x v="15"/>
    <s v="Tue"/>
    <d v="2025-09-23T10:26:58"/>
    <x v="1624"/>
    <s v="2025-09-23"/>
    <x v="18"/>
    <s v="Tue"/>
    <n v="0.16200000000000003"/>
    <n v="0.32400000000000007"/>
    <n v="0.48599999999999999"/>
  </r>
  <r>
    <d v="2025-09-23T10:26:58"/>
    <n v="444726021"/>
    <s v="GOLD#"/>
    <s v="buy"/>
    <s v="0.01"/>
    <n v="3754.09"/>
    <n v="3754.68"/>
    <m/>
    <s v="2025.09.23 10:31:20"/>
    <n v="3754.53"/>
    <n v="0"/>
    <n v="0"/>
    <n v="0.44"/>
    <s v="W"/>
    <d v="2025-09-23T00:00:00"/>
    <s v="10"/>
    <x v="14"/>
    <s v="Tue"/>
    <d v="2025-09-23T10:26:58"/>
    <x v="1624"/>
    <s v="2025-09-23"/>
    <x v="18"/>
    <s v="Tue"/>
    <n v="4.4000000000000004E-2"/>
    <n v="8.8000000000000009E-2"/>
    <n v="0.13200000000000001"/>
  </r>
  <r>
    <d v="2025-09-23T10:29:28"/>
    <n v="444727101"/>
    <s v="GOLD#"/>
    <s v="buy"/>
    <s v="0.01"/>
    <n v="3755"/>
    <n v="3755.75"/>
    <m/>
    <s v="2025.09.23 10:33:05"/>
    <n v="3755.71"/>
    <n v="0"/>
    <n v="0"/>
    <n v="0.71"/>
    <s v="W"/>
    <d v="2025-09-23T00:00:00"/>
    <s v="10"/>
    <x v="16"/>
    <s v="Tue"/>
    <d v="2025-09-23T10:29:28"/>
    <x v="1625"/>
    <s v="2025-09-23"/>
    <x v="18"/>
    <s v="Tue"/>
    <n v="7.0999999999999994E-2"/>
    <n v="0.14199999999999999"/>
    <n v="0.21299999999999999"/>
  </r>
  <r>
    <d v="2025-09-23T10:31:28"/>
    <n v="444727963"/>
    <s v="GOLD#"/>
    <s v="buy"/>
    <s v="0.01"/>
    <n v="3754.96"/>
    <n v="3755.78"/>
    <m/>
    <s v="2025.09.23 10:33:05"/>
    <n v="3755.71"/>
    <n v="0"/>
    <n v="0"/>
    <n v="0.75"/>
    <s v="W"/>
    <d v="2025-09-23T00:00:00"/>
    <s v="10"/>
    <x v="14"/>
    <s v="Tue"/>
    <d v="2025-09-23T10:31:28"/>
    <x v="1626"/>
    <s v="2025-09-23"/>
    <x v="18"/>
    <s v="Tue"/>
    <n v="7.5000000000000011E-2"/>
    <n v="0.15000000000000002"/>
    <n v="0.22499999999999998"/>
  </r>
  <r>
    <d v="2025-09-23T10:33:08"/>
    <n v="444728656"/>
    <s v="GOLD#"/>
    <s v="buy"/>
    <s v="0.01"/>
    <n v="3755.88"/>
    <n v="3752.95"/>
    <m/>
    <s v="2025.09.23 10:57:02"/>
    <n v="3752.92"/>
    <n v="0"/>
    <n v="0"/>
    <n v="-2.96"/>
    <s v="L"/>
    <d v="2025-09-23T00:00:00"/>
    <s v="10"/>
    <x v="15"/>
    <s v="Tue"/>
    <d v="2025-09-23T10:33:08"/>
    <x v="1627"/>
    <s v="2025-09-23"/>
    <x v="18"/>
    <s v="Tue"/>
    <n v="-0.29599999999999999"/>
    <n v="-0.59199999999999997"/>
    <n v="-0.88800000000000001"/>
  </r>
  <r>
    <d v="2025-09-23T10:33:08"/>
    <n v="444728658"/>
    <s v="GOLD#"/>
    <s v="buy"/>
    <s v="0.01"/>
    <n v="3755.88"/>
    <n v="3756.46"/>
    <m/>
    <s v="2025.09.23 10:38:29"/>
    <n v="3756.44"/>
    <n v="0"/>
    <n v="0"/>
    <n v="0.56000000000000005"/>
    <s v="W"/>
    <d v="2025-09-23T00:00:00"/>
    <s v="10"/>
    <x v="14"/>
    <s v="Tue"/>
    <d v="2025-09-23T10:33:08"/>
    <x v="1627"/>
    <s v="2025-09-23"/>
    <x v="18"/>
    <s v="Tue"/>
    <n v="5.6000000000000008E-2"/>
    <n v="0.11200000000000002"/>
    <n v="0.16800000000000001"/>
  </r>
  <r>
    <d v="2025-09-23T10:33:08"/>
    <n v="444728660"/>
    <s v="GOLD#"/>
    <s v="buy"/>
    <s v="0.01"/>
    <n v="3755.92"/>
    <n v="3756.49"/>
    <m/>
    <s v="2025.09.23 10:38:27"/>
    <n v="3756.49"/>
    <n v="0"/>
    <n v="0"/>
    <n v="0.56999999999999995"/>
    <s v="W"/>
    <d v="2025-09-23T00:00:00"/>
    <s v="10"/>
    <x v="16"/>
    <s v="Tue"/>
    <d v="2025-09-23T10:33:08"/>
    <x v="1627"/>
    <s v="2025-09-23"/>
    <x v="18"/>
    <s v="Tue"/>
    <n v="5.6999999999999995E-2"/>
    <n v="0.11399999999999999"/>
    <n v="0.17099999999999999"/>
  </r>
  <r>
    <d v="2025-09-23T10:35:48"/>
    <n v="444729479"/>
    <s v="GOLD#"/>
    <s v="buy"/>
    <s v="0.01"/>
    <n v="3755.84"/>
    <n v="3752.84"/>
    <n v="3758.04"/>
    <s v="2025.09.23 10:57:04"/>
    <n v="3752.82"/>
    <n v="0"/>
    <n v="0"/>
    <n v="-3.02"/>
    <s v="L"/>
    <d v="2025-09-23T00:00:00"/>
    <s v="10"/>
    <x v="17"/>
    <s v="Tue"/>
    <d v="2025-09-23T10:35:48"/>
    <x v="1628"/>
    <s v="2025-09-23"/>
    <x v="18"/>
    <s v="Tue"/>
    <n v="-0.30200000000000005"/>
    <n v="-0.60400000000000009"/>
    <n v="-0.90599999999999992"/>
  </r>
  <r>
    <d v="2025-09-23T10:35:48"/>
    <n v="444729482"/>
    <s v="GOLD#"/>
    <s v="buy"/>
    <s v="0.01"/>
    <n v="3755.84"/>
    <n v="3755.87"/>
    <n v="3759.34"/>
    <s v="2025.09.23 10:38:43"/>
    <n v="3755.87"/>
    <n v="0"/>
    <n v="0"/>
    <n v="0.03"/>
    <s v="W"/>
    <d v="2025-09-23T00:00:00"/>
    <s v="10"/>
    <x v="1"/>
    <s v="Tue"/>
    <d v="2025-09-23T10:35:48"/>
    <x v="1628"/>
    <s v="2025-09-23"/>
    <x v="18"/>
    <s v="Tue"/>
    <n v="3.0000000000000001E-3"/>
    <n v="6.0000000000000001E-3"/>
    <n v="8.9999999999999993E-3"/>
  </r>
  <r>
    <d v="2025-09-23T10:35:48"/>
    <n v="444729491"/>
    <s v="GOLD#"/>
    <s v="buy"/>
    <s v="0.01"/>
    <n v="3755.84"/>
    <n v="3755.89"/>
    <n v="3758.84"/>
    <s v="2025.09.23 10:38:43"/>
    <n v="3755.87"/>
    <n v="0"/>
    <n v="0"/>
    <n v="0.03"/>
    <s v="W"/>
    <d v="2025-09-23T00:00:00"/>
    <s v="10"/>
    <x v="2"/>
    <s v="Tue"/>
    <d v="2025-09-23T10:35:48"/>
    <x v="1628"/>
    <s v="2025-09-23"/>
    <x v="18"/>
    <s v="Tue"/>
    <n v="3.0000000000000001E-3"/>
    <n v="6.0000000000000001E-3"/>
    <n v="8.9999999999999993E-3"/>
  </r>
  <r>
    <d v="2025-09-23T10:35:49"/>
    <n v="444729494"/>
    <s v="GOLD#"/>
    <s v="buy"/>
    <s v="0.01"/>
    <n v="3755.92"/>
    <n v="3753.64"/>
    <n v="3758.84"/>
    <s v="2025.09.23 10:41:46"/>
    <n v="3753.62"/>
    <n v="0"/>
    <n v="0"/>
    <n v="-2.2999999999999998"/>
    <s v="L"/>
    <d v="2025-09-23T00:00:00"/>
    <s v="10"/>
    <x v="19"/>
    <s v="Tue"/>
    <d v="2025-09-23T10:35:49"/>
    <x v="1629"/>
    <s v="2025-09-23"/>
    <x v="18"/>
    <s v="Tue"/>
    <n v="-0.22999999999999998"/>
    <n v="-0.45999999999999996"/>
    <n v="-0.69"/>
  </r>
  <r>
    <d v="2025-09-23T10:35:49"/>
    <n v="444729496"/>
    <s v="GOLD#"/>
    <s v="buy"/>
    <s v="0.01"/>
    <n v="3755.89"/>
    <n v="3754.34"/>
    <n v="3757.34"/>
    <s v="2025.09.23 10:38:01"/>
    <n v="3757.38"/>
    <n v="0"/>
    <n v="0"/>
    <n v="1.49"/>
    <s v="W"/>
    <d v="2025-09-23T00:00:00"/>
    <s v="10"/>
    <x v="11"/>
    <s v="Tue"/>
    <d v="2025-09-23T10:35:49"/>
    <x v="1629"/>
    <s v="2025-09-23"/>
    <x v="18"/>
    <s v="Tue"/>
    <n v="0.14899999999999999"/>
    <n v="0.29799999999999999"/>
    <n v="0.44700000000000001"/>
  </r>
  <r>
    <d v="2025-09-23T10:35:49"/>
    <n v="444729498"/>
    <s v="GOLD#"/>
    <s v="buy"/>
    <s v="0.01"/>
    <n v="3755.86"/>
    <n v="3752.84"/>
    <n v="3757.34"/>
    <s v="2025.09.23 10:38:01"/>
    <n v="3757.38"/>
    <n v="0"/>
    <n v="0"/>
    <n v="1.52"/>
    <s v="W"/>
    <d v="2025-09-23T00:00:00"/>
    <s v="10"/>
    <x v="6"/>
    <s v="Tue"/>
    <d v="2025-09-23T10:35:49"/>
    <x v="1629"/>
    <s v="2025-09-23"/>
    <x v="18"/>
    <s v="Tue"/>
    <n v="0.15200000000000002"/>
    <n v="0.30400000000000005"/>
    <n v="0.45599999999999996"/>
  </r>
  <r>
    <d v="2025-09-23T10:35:49"/>
    <n v="444729503"/>
    <s v="GOLD#"/>
    <s v="buy"/>
    <s v="0.01"/>
    <n v="3755.86"/>
    <n v="3753.64"/>
    <n v="3757.34"/>
    <s v="2025.09.23 10:38:01"/>
    <n v="3757.38"/>
    <n v="0"/>
    <n v="0"/>
    <n v="1.52"/>
    <s v="W"/>
    <d v="2025-09-23T00:00:00"/>
    <s v="10"/>
    <x v="18"/>
    <s v="Tue"/>
    <d v="2025-09-23T10:35:49"/>
    <x v="1629"/>
    <s v="2025-09-23"/>
    <x v="18"/>
    <s v="Tue"/>
    <n v="0.15200000000000002"/>
    <n v="0.30400000000000005"/>
    <n v="0.45599999999999996"/>
  </r>
  <r>
    <d v="2025-09-23T10:35:50"/>
    <n v="444729505"/>
    <s v="GOLD#"/>
    <s v="buy"/>
    <s v="0.01"/>
    <n v="3755.88"/>
    <n v="3752.84"/>
    <n v="3757.34"/>
    <s v="2025.09.23 10:38:01"/>
    <n v="3757.38"/>
    <n v="0"/>
    <n v="0"/>
    <n v="1.5"/>
    <s v="W"/>
    <d v="2025-09-23T00:00:00"/>
    <s v="10"/>
    <x v="20"/>
    <s v="Tue"/>
    <d v="2025-09-23T10:35:50"/>
    <x v="1630"/>
    <s v="2025-09-23"/>
    <x v="18"/>
    <s v="Tue"/>
    <n v="0.15000000000000002"/>
    <n v="0.30000000000000004"/>
    <n v="0.44999999999999996"/>
  </r>
  <r>
    <d v="2025-09-23T10:35:50"/>
    <n v="444729507"/>
    <s v="GOLD#"/>
    <s v="buy"/>
    <s v="0.01"/>
    <n v="3755.88"/>
    <n v="3752.84"/>
    <n v="3757.34"/>
    <s v="2025.09.23 10:38:01"/>
    <n v="3757.38"/>
    <n v="0"/>
    <n v="0"/>
    <n v="1.5"/>
    <s v="W"/>
    <d v="2025-09-23T00:00:00"/>
    <s v="10"/>
    <x v="10"/>
    <s v="Tue"/>
    <d v="2025-09-23T10:35:50"/>
    <x v="1630"/>
    <s v="2025-09-23"/>
    <x v="18"/>
    <s v="Tue"/>
    <n v="0.15000000000000002"/>
    <n v="0.30000000000000004"/>
    <n v="0.44999999999999996"/>
  </r>
  <r>
    <d v="2025-09-23T10:35:50"/>
    <n v="444729509"/>
    <s v="GOLD#"/>
    <s v="buy"/>
    <s v="0.01"/>
    <n v="3755.87"/>
    <n v="3755.89"/>
    <n v="3758.84"/>
    <s v="2025.09.23 10:38:43"/>
    <n v="3755.87"/>
    <n v="0"/>
    <n v="0"/>
    <n v="0"/>
    <s v="BE"/>
    <d v="2025-09-23T00:00:00"/>
    <s v="10"/>
    <x v="0"/>
    <s v="Tue"/>
    <d v="2025-09-23T10:35:50"/>
    <x v="1630"/>
    <s v="2025-09-23"/>
    <x v="18"/>
    <s v="Tue"/>
    <n v="0"/>
    <n v="0"/>
    <n v="0"/>
  </r>
  <r>
    <d v="2025-09-23T10:35:50"/>
    <n v="444729512"/>
    <s v="GOLD#"/>
    <s v="buy"/>
    <s v="0.01"/>
    <n v="3755.87"/>
    <n v="3752.84"/>
    <n v="3759.34"/>
    <s v="2025.09.23 10:57:04"/>
    <n v="3752.82"/>
    <n v="0"/>
    <n v="0"/>
    <n v="-3.05"/>
    <s v="L"/>
    <d v="2025-09-23T00:00:00"/>
    <s v="10"/>
    <x v="12"/>
    <s v="Tue"/>
    <d v="2025-09-23T10:35:50"/>
    <x v="1630"/>
    <s v="2025-09-23"/>
    <x v="18"/>
    <s v="Tue"/>
    <n v="-0.30499999999999999"/>
    <n v="-0.61"/>
    <n v="-0.91499999999999992"/>
  </r>
  <r>
    <d v="2025-09-23T10:38:28"/>
    <n v="444731010"/>
    <s v="GOLD#"/>
    <s v="buy"/>
    <s v="0.01"/>
    <n v="3756.69"/>
    <n v="3753.71"/>
    <m/>
    <s v="2025.09.23 10:41:43"/>
    <n v="3753.68"/>
    <n v="0"/>
    <n v="0"/>
    <n v="-3.01"/>
    <s v="L"/>
    <d v="2025-09-23T00:00:00"/>
    <s v="10"/>
    <x v="16"/>
    <s v="Tue"/>
    <d v="2025-09-23T10:38:28"/>
    <x v="1631"/>
    <s v="2025-09-23"/>
    <x v="18"/>
    <s v="Tue"/>
    <n v="-0.30099999999999999"/>
    <n v="-0.60199999999999998"/>
    <n v="-0.90299999999999991"/>
  </r>
  <r>
    <d v="2025-09-23T10:38:38"/>
    <n v="444731091"/>
    <s v="GOLD#"/>
    <s v="buy"/>
    <s v="0.01"/>
    <n v="3756.35"/>
    <n v="3753.35"/>
    <n v="3757.85"/>
    <s v="2025.09.23 10:42:26"/>
    <n v="3753.33"/>
    <n v="0"/>
    <n v="0"/>
    <n v="-3.02"/>
    <s v="L"/>
    <d v="2025-09-23T00:00:00"/>
    <s v="10"/>
    <x v="20"/>
    <s v="Tue"/>
    <d v="2025-09-23T10:38:38"/>
    <x v="1632"/>
    <s v="2025-09-23"/>
    <x v="18"/>
    <s v="Tue"/>
    <n v="-0.30200000000000005"/>
    <n v="-0.60400000000000009"/>
    <n v="-0.90599999999999992"/>
  </r>
  <r>
    <d v="2025-09-23T10:38:38"/>
    <n v="444731094"/>
    <s v="GOLD#"/>
    <s v="buy"/>
    <s v="0.01"/>
    <n v="3756.38"/>
    <n v="3754.15"/>
    <n v="3757.85"/>
    <s v="2025.09.23 10:40:32"/>
    <n v="3754.12"/>
    <n v="0"/>
    <n v="0"/>
    <n v="-2.2599999999999998"/>
    <s v="L"/>
    <d v="2025-09-23T00:00:00"/>
    <s v="10"/>
    <x v="18"/>
    <s v="Tue"/>
    <d v="2025-09-23T10:38:38"/>
    <x v="1632"/>
    <s v="2025-09-23"/>
    <x v="18"/>
    <s v="Tue"/>
    <n v="-0.22599999999999998"/>
    <n v="-0.45199999999999996"/>
    <n v="-0.67799999999999994"/>
  </r>
  <r>
    <d v="2025-09-23T10:38:38"/>
    <n v="444731097"/>
    <s v="GOLD#"/>
    <s v="buy"/>
    <s v="0.01"/>
    <n v="3756.38"/>
    <n v="3753.35"/>
    <n v="3757.85"/>
    <s v="2025.09.23 10:42:26"/>
    <n v="3753.33"/>
    <n v="0"/>
    <n v="0"/>
    <n v="-3.05"/>
    <s v="L"/>
    <d v="2025-09-23T00:00:00"/>
    <s v="10"/>
    <x v="10"/>
    <s v="Tue"/>
    <d v="2025-09-23T10:38:38"/>
    <x v="1632"/>
    <s v="2025-09-23"/>
    <x v="18"/>
    <s v="Tue"/>
    <n v="-0.30499999999999999"/>
    <n v="-0.61"/>
    <n v="-0.91499999999999992"/>
  </r>
  <r>
    <d v="2025-09-23T10:38:39"/>
    <n v="444731099"/>
    <s v="GOLD#"/>
    <s v="buy"/>
    <s v="0.01"/>
    <n v="3756.36"/>
    <n v="3754.85"/>
    <n v="3757.85"/>
    <s v="2025.09.23 10:39:13"/>
    <n v="3754.85"/>
    <n v="0"/>
    <n v="0"/>
    <n v="-1.51"/>
    <s v="L"/>
    <d v="2025-09-23T00:00:00"/>
    <s v="10"/>
    <x v="11"/>
    <s v="Tue"/>
    <d v="2025-09-23T10:38:39"/>
    <x v="1633"/>
    <s v="2025-09-23"/>
    <x v="18"/>
    <s v="Tue"/>
    <n v="-0.15100000000000002"/>
    <n v="-0.30200000000000005"/>
    <n v="-0.45299999999999996"/>
  </r>
  <r>
    <d v="2025-09-23T10:38:39"/>
    <n v="444731100"/>
    <s v="GOLD#"/>
    <s v="buy"/>
    <s v="0.01"/>
    <n v="3756.34"/>
    <n v="3753.35"/>
    <n v="3757.85"/>
    <s v="2025.09.23 10:42:26"/>
    <n v="3753.33"/>
    <n v="0"/>
    <n v="0"/>
    <n v="-3.01"/>
    <s v="L"/>
    <d v="2025-09-23T00:00:00"/>
    <s v="10"/>
    <x v="6"/>
    <s v="Tue"/>
    <d v="2025-09-23T10:38:39"/>
    <x v="1633"/>
    <s v="2025-09-23"/>
    <x v="18"/>
    <s v="Tue"/>
    <n v="-0.30099999999999999"/>
    <n v="-0.60199999999999998"/>
    <n v="-0.90299999999999991"/>
  </r>
  <r>
    <d v="2025-09-23T10:38:39"/>
    <n v="444731103"/>
    <s v="GOLD#"/>
    <s v="buy"/>
    <s v="0.01"/>
    <n v="3756.33"/>
    <n v="3753.35"/>
    <m/>
    <s v="2025.09.23 10:42:26"/>
    <n v="3753.33"/>
    <n v="0"/>
    <n v="0"/>
    <n v="-3"/>
    <s v="L"/>
    <d v="2025-09-23T00:00:00"/>
    <s v="10"/>
    <x v="14"/>
    <s v="Tue"/>
    <d v="2025-09-23T10:38:39"/>
    <x v="1633"/>
    <s v="2025-09-23"/>
    <x v="18"/>
    <s v="Tue"/>
    <n v="-0.30000000000000004"/>
    <n v="-0.60000000000000009"/>
    <n v="-0.89999999999999991"/>
  </r>
  <r>
    <d v="2025-09-23T10:39:58"/>
    <n v="444731516"/>
    <s v="GOLD#"/>
    <s v="buy"/>
    <s v="0.01"/>
    <n v="3754.71"/>
    <n v="3757.9"/>
    <n v="3760.71"/>
    <s v="2025.09.23 11:31:27"/>
    <n v="3760.72"/>
    <n v="0"/>
    <n v="0"/>
    <n v="6.01"/>
    <s v="W"/>
    <d v="2025-09-23T00:00:00"/>
    <s v="10"/>
    <x v="24"/>
    <s v="Tue"/>
    <d v="2025-09-23T10:39:58"/>
    <x v="1634"/>
    <s v="2025-09-23"/>
    <x v="18"/>
    <s v="Tue"/>
    <n v="0.60099999999999998"/>
    <n v="1.202"/>
    <n v="1.8029999999999999"/>
  </r>
  <r>
    <d v="2025-09-23T10:39:58"/>
    <n v="444731518"/>
    <s v="GOLD#"/>
    <s v="buy"/>
    <s v="0.01"/>
    <n v="3754.71"/>
    <n v="3771.49"/>
    <m/>
    <s v="2025.09.23 11:52:39"/>
    <n v="3771.47"/>
    <n v="0"/>
    <n v="0"/>
    <n v="16.760000000000002"/>
    <s v="W"/>
    <d v="2025-09-23T00:00:00"/>
    <s v="10"/>
    <x v="4"/>
    <s v="Tue"/>
    <d v="2025-09-23T10:39:58"/>
    <x v="1634"/>
    <s v="2025-09-23"/>
    <x v="18"/>
    <s v="Tue"/>
    <n v="1.6760000000000002"/>
    <n v="3.3520000000000003"/>
    <n v="5.0280000000000005"/>
  </r>
  <r>
    <d v="2025-09-23T10:40:59"/>
    <n v="444731741"/>
    <s v="GOLD#"/>
    <s v="buy"/>
    <s v="0.01"/>
    <n v="3754.2"/>
    <n v="3755"/>
    <n v="3758.7"/>
    <s v="2025.09.23 11:19:38"/>
    <n v="3758.72"/>
    <n v="0"/>
    <n v="0"/>
    <n v="4.5199999999999996"/>
    <s v="W"/>
    <d v="2025-09-23T00:00:00"/>
    <s v="10"/>
    <x v="3"/>
    <s v="Tue"/>
    <d v="2025-09-23T10:40:59"/>
    <x v="1635"/>
    <s v="2025-09-23"/>
    <x v="18"/>
    <s v="Tue"/>
    <n v="0.45199999999999996"/>
    <n v="0.90399999999999991"/>
    <n v="1.3559999999999999"/>
  </r>
  <r>
    <d v="2025-09-23T10:41:58"/>
    <n v="444732312"/>
    <s v="GOLD#"/>
    <s v="buy"/>
    <s v="0.01"/>
    <n v="3754.26"/>
    <n v="3755.03"/>
    <n v="3758.82"/>
    <s v="2025.09.23 11:19:45"/>
    <n v="3758.85"/>
    <n v="0"/>
    <n v="0"/>
    <n v="4.59"/>
    <s v="W"/>
    <d v="2025-09-23T00:00:00"/>
    <s v="10"/>
    <x v="21"/>
    <s v="Tue"/>
    <d v="2025-09-23T10:41:58"/>
    <x v="1636"/>
    <s v="2025-09-23"/>
    <x v="18"/>
    <s v="Tue"/>
    <n v="0.45900000000000002"/>
    <n v="0.91800000000000004"/>
    <n v="1.377"/>
  </r>
  <r>
    <d v="2025-09-23T10:43:08"/>
    <n v="444732748"/>
    <s v="GOLD#"/>
    <s v="sell"/>
    <s v="0.01"/>
    <n v="3753.6"/>
    <n v="3753.37"/>
    <m/>
    <s v="2025.09.23 10:58:06"/>
    <n v="3753.42"/>
    <n v="0"/>
    <n v="0"/>
    <n v="0.18"/>
    <s v="W"/>
    <d v="2025-09-23T00:00:00"/>
    <s v="10"/>
    <x v="14"/>
    <s v="Tue"/>
    <d v="2025-09-23T10:43:08"/>
    <x v="1637"/>
    <s v="2025-09-23"/>
    <x v="18"/>
    <s v="Tue"/>
    <n v="1.7999999999999999E-2"/>
    <n v="3.5999999999999997E-2"/>
    <n v="5.3999999999999999E-2"/>
  </r>
  <r>
    <d v="2025-09-23T10:53:08"/>
    <n v="444735462"/>
    <s v="GOLD#"/>
    <s v="buy"/>
    <s v="0.01"/>
    <n v="3755.5"/>
    <n v="3752.51"/>
    <m/>
    <s v="2025.09.23 10:57:41"/>
    <n v="3752.46"/>
    <n v="0"/>
    <n v="0"/>
    <n v="-3.04"/>
    <s v="L"/>
    <d v="2025-09-23T00:00:00"/>
    <s v="10"/>
    <x v="16"/>
    <s v="Tue"/>
    <d v="2025-09-23T10:53:08"/>
    <x v="1638"/>
    <s v="2025-09-23"/>
    <x v="18"/>
    <s v="Tue"/>
    <n v="-0.30400000000000005"/>
    <n v="-0.6080000000000001"/>
    <n v="-0.91199999999999992"/>
  </r>
  <r>
    <d v="2025-09-23T10:58:08"/>
    <n v="444736950"/>
    <s v="GOLD#"/>
    <s v="sell"/>
    <s v="0.01"/>
    <n v="3753.32"/>
    <n v="3756.32"/>
    <m/>
    <s v="2025.09.23 11:15:40"/>
    <n v="3756.4"/>
    <n v="0"/>
    <n v="0"/>
    <n v="-3.08"/>
    <s v="L"/>
    <d v="2025-09-23T00:00:00"/>
    <s v="10"/>
    <x v="15"/>
    <s v="Tue"/>
    <d v="2025-09-23T10:58:08"/>
    <x v="1639"/>
    <s v="2025-09-23"/>
    <x v="18"/>
    <s v="Tue"/>
    <n v="-0.30800000000000005"/>
    <n v="-0.6160000000000001"/>
    <n v="-0.92399999999999993"/>
  </r>
  <r>
    <d v="2025-09-23T10:58:08"/>
    <n v="444736954"/>
    <s v="GOLD#"/>
    <s v="sell"/>
    <s v="0.01"/>
    <n v="3753.49"/>
    <n v="3756.32"/>
    <m/>
    <s v="2025.09.23 11:15:40"/>
    <n v="3756.4"/>
    <n v="0"/>
    <n v="0"/>
    <n v="-2.91"/>
    <s v="L"/>
    <d v="2025-09-23T00:00:00"/>
    <s v="10"/>
    <x v="14"/>
    <s v="Tue"/>
    <d v="2025-09-23T10:58:08"/>
    <x v="1639"/>
    <s v="2025-09-23"/>
    <x v="18"/>
    <s v="Tue"/>
    <n v="-0.29100000000000004"/>
    <n v="-0.58200000000000007"/>
    <n v="-0.873"/>
  </r>
  <r>
    <d v="2025-09-23T11:03:08"/>
    <n v="444738378"/>
    <s v="GOLD#"/>
    <s v="buy"/>
    <s v="0.01"/>
    <n v="3755.49"/>
    <n v="3757.97"/>
    <m/>
    <s v="2025.09.23 11:20:40"/>
    <n v="3757.89"/>
    <n v="0"/>
    <n v="0"/>
    <n v="2.4"/>
    <s v="W"/>
    <d v="2025-09-23T00:00:00"/>
    <s v="11"/>
    <x v="16"/>
    <s v="Tue"/>
    <d v="2025-09-23T11:03:08"/>
    <x v="1640"/>
    <s v="2025-09-23"/>
    <x v="19"/>
    <s v="Tue"/>
    <n v="0.24"/>
    <n v="0.48"/>
    <n v="0.72"/>
  </r>
  <r>
    <d v="2025-09-23T11:20:38"/>
    <n v="444744104"/>
    <s v="GOLD#"/>
    <s v="buy"/>
    <s v="0.01"/>
    <n v="3758.35"/>
    <n v="3764.18"/>
    <m/>
    <s v="2025.09.23 11:34:51"/>
    <n v="3764.12"/>
    <n v="0"/>
    <n v="0"/>
    <n v="5.77"/>
    <s v="W"/>
    <d v="2025-09-23T00:00:00"/>
    <s v="11"/>
    <x v="15"/>
    <s v="Tue"/>
    <d v="2025-09-23T11:20:38"/>
    <x v="1641"/>
    <s v="2025-09-23"/>
    <x v="19"/>
    <s v="Tue"/>
    <n v="0.57699999999999996"/>
    <n v="1.1539999999999999"/>
    <n v="1.7309999999999999"/>
  </r>
  <r>
    <d v="2025-09-23T11:20:38"/>
    <n v="444744131"/>
    <s v="GOLD#"/>
    <s v="buy"/>
    <s v="0.01"/>
    <n v="3758.31"/>
    <n v="3764.08"/>
    <m/>
    <s v="2025.09.23 11:34:53"/>
    <n v="3764.07"/>
    <n v="0"/>
    <n v="0"/>
    <n v="5.76"/>
    <s v="W"/>
    <d v="2025-09-23T00:00:00"/>
    <s v="11"/>
    <x v="14"/>
    <s v="Tue"/>
    <d v="2025-09-23T11:20:38"/>
    <x v="1641"/>
    <s v="2025-09-23"/>
    <x v="19"/>
    <s v="Tue"/>
    <n v="0.57599999999999996"/>
    <n v="1.1519999999999999"/>
    <n v="1.728"/>
  </r>
  <r>
    <d v="2025-09-23T11:20:48"/>
    <n v="444744388"/>
    <s v="GOLD#"/>
    <s v="buy"/>
    <s v="0.01"/>
    <n v="3757.94"/>
    <n v="3764.08"/>
    <m/>
    <s v="2025.09.23 11:34:53"/>
    <n v="3764.07"/>
    <n v="0"/>
    <n v="0"/>
    <n v="6.13"/>
    <s v="W"/>
    <d v="2025-09-23T00:00:00"/>
    <s v="11"/>
    <x v="16"/>
    <s v="Tue"/>
    <d v="2025-09-23T11:20:48"/>
    <x v="1642"/>
    <s v="2025-09-23"/>
    <x v="19"/>
    <s v="Tue"/>
    <n v="0.61299999999999999"/>
    <n v="1.226"/>
    <n v="1.839"/>
  </r>
  <r>
    <d v="2025-09-23T11:21:08"/>
    <n v="444744638"/>
    <s v="GOLD#"/>
    <s v="buy"/>
    <s v="0.01"/>
    <n v="3757.43"/>
    <n v="3757.98"/>
    <n v="3759.65"/>
    <s v="2025.09.23 11:30:11"/>
    <n v="3759.83"/>
    <n v="0"/>
    <n v="0"/>
    <n v="2.4"/>
    <s v="W"/>
    <d v="2025-09-23T00:00:00"/>
    <s v="11"/>
    <x v="17"/>
    <s v="Tue"/>
    <d v="2025-09-23T11:21:08"/>
    <x v="1643"/>
    <s v="2025-09-23"/>
    <x v="19"/>
    <s v="Tue"/>
    <n v="0.24"/>
    <n v="0.48"/>
    <n v="0.72"/>
  </r>
  <r>
    <d v="2025-09-23T11:21:08"/>
    <n v="444744640"/>
    <s v="GOLD#"/>
    <s v="buy"/>
    <s v="0.01"/>
    <n v="3757.43"/>
    <n v="3755.23"/>
    <n v="3758.93"/>
    <s v="2025.09.23 11:26:41"/>
    <n v="3758.99"/>
    <n v="0"/>
    <n v="0"/>
    <n v="1.56"/>
    <s v="W"/>
    <d v="2025-09-23T00:00:00"/>
    <s v="11"/>
    <x v="18"/>
    <s v="Tue"/>
    <d v="2025-09-23T11:21:08"/>
    <x v="1643"/>
    <s v="2025-09-23"/>
    <x v="19"/>
    <s v="Tue"/>
    <n v="0.15600000000000003"/>
    <n v="0.31200000000000006"/>
    <n v="0.46799999999999997"/>
  </r>
  <r>
    <d v="2025-09-23T11:21:08"/>
    <n v="444744643"/>
    <s v="GOLD#"/>
    <s v="buy"/>
    <s v="0.01"/>
    <n v="3757.49"/>
    <n v="3755.93"/>
    <n v="3758.93"/>
    <s v="2025.09.23 11:26:41"/>
    <n v="3758.99"/>
    <n v="0"/>
    <n v="0"/>
    <n v="1.5"/>
    <s v="W"/>
    <d v="2025-09-23T00:00:00"/>
    <s v="11"/>
    <x v="11"/>
    <s v="Tue"/>
    <d v="2025-09-23T11:21:08"/>
    <x v="1643"/>
    <s v="2025-09-23"/>
    <x v="19"/>
    <s v="Tue"/>
    <n v="0.15000000000000002"/>
    <n v="0.30000000000000004"/>
    <n v="0.44999999999999996"/>
  </r>
  <r>
    <d v="2025-09-23T11:21:08"/>
    <n v="444744644"/>
    <s v="GOLD#"/>
    <s v="buy"/>
    <s v="0.01"/>
    <n v="3757.49"/>
    <n v="3754.43"/>
    <n v="3758.93"/>
    <s v="2025.09.23 11:26:41"/>
    <n v="3758.99"/>
    <n v="0"/>
    <n v="0"/>
    <n v="1.5"/>
    <s v="W"/>
    <d v="2025-09-23T00:00:00"/>
    <s v="11"/>
    <x v="6"/>
    <s v="Tue"/>
    <d v="2025-09-23T11:21:08"/>
    <x v="1643"/>
    <s v="2025-09-23"/>
    <x v="19"/>
    <s v="Tue"/>
    <n v="0.15000000000000002"/>
    <n v="0.30000000000000004"/>
    <n v="0.44999999999999996"/>
  </r>
  <r>
    <d v="2025-09-23T11:21:09"/>
    <n v="444744645"/>
    <s v="GOLD#"/>
    <s v="buy"/>
    <s v="0.01"/>
    <n v="3757.49"/>
    <n v="3758.66"/>
    <n v="3760.43"/>
    <s v="2025.09.23 11:31:27"/>
    <n v="3760.43"/>
    <n v="0"/>
    <n v="0"/>
    <n v="2.94"/>
    <s v="W"/>
    <d v="2025-09-23T00:00:00"/>
    <s v="11"/>
    <x v="19"/>
    <s v="Tue"/>
    <d v="2025-09-23T11:21:09"/>
    <x v="1644"/>
    <s v="2025-09-23"/>
    <x v="19"/>
    <s v="Tue"/>
    <n v="0.29399999999999998"/>
    <n v="0.58799999999999997"/>
    <n v="0.88200000000000001"/>
  </r>
  <r>
    <d v="2025-09-23T11:21:09"/>
    <n v="444744646"/>
    <s v="GOLD#"/>
    <s v="buy"/>
    <s v="0.01"/>
    <n v="3757.47"/>
    <n v="3758.86"/>
    <n v="3760.93"/>
    <s v="2025.09.23 11:31:44"/>
    <n v="3761.1"/>
    <n v="0"/>
    <n v="0"/>
    <n v="3.63"/>
    <s v="W"/>
    <d v="2025-09-23T00:00:00"/>
    <s v="11"/>
    <x v="1"/>
    <s v="Tue"/>
    <d v="2025-09-23T11:21:09"/>
    <x v="1644"/>
    <s v="2025-09-23"/>
    <x v="19"/>
    <s v="Tue"/>
    <n v="0.36299999999999999"/>
    <n v="0.72599999999999998"/>
    <n v="1.089"/>
  </r>
  <r>
    <d v="2025-09-23T11:21:09"/>
    <n v="444744647"/>
    <s v="GOLD#"/>
    <s v="buy"/>
    <s v="0.01"/>
    <n v="3757.47"/>
    <n v="3754.43"/>
    <n v="3758.93"/>
    <s v="2025.09.23 11:26:41"/>
    <n v="3758.99"/>
    <n v="0"/>
    <n v="0"/>
    <n v="1.52"/>
    <s v="W"/>
    <d v="2025-09-23T00:00:00"/>
    <s v="11"/>
    <x v="20"/>
    <s v="Tue"/>
    <d v="2025-09-23T11:21:09"/>
    <x v="1644"/>
    <s v="2025-09-23"/>
    <x v="19"/>
    <s v="Tue"/>
    <n v="0.15200000000000002"/>
    <n v="0.30400000000000005"/>
    <n v="0.45599999999999996"/>
  </r>
  <r>
    <d v="2025-09-23T11:21:09"/>
    <n v="444744648"/>
    <s v="GOLD#"/>
    <s v="buy"/>
    <s v="0.01"/>
    <n v="3757.47"/>
    <n v="3754.43"/>
    <n v="3758.93"/>
    <s v="2025.09.23 11:26:41"/>
    <n v="3758.99"/>
    <n v="0"/>
    <n v="0"/>
    <n v="1.52"/>
    <s v="W"/>
    <d v="2025-09-23T00:00:00"/>
    <s v="11"/>
    <x v="10"/>
    <s v="Tue"/>
    <d v="2025-09-23T11:21:09"/>
    <x v="1644"/>
    <s v="2025-09-23"/>
    <x v="19"/>
    <s v="Tue"/>
    <n v="0.15200000000000002"/>
    <n v="0.30400000000000005"/>
    <n v="0.45599999999999996"/>
  </r>
  <r>
    <d v="2025-09-23T11:21:10"/>
    <n v="444744649"/>
    <s v="GOLD#"/>
    <s v="buy"/>
    <s v="0.01"/>
    <n v="3757.47"/>
    <n v="3758.67"/>
    <n v="3760.43"/>
    <s v="2025.09.23 11:31:27"/>
    <n v="3760.43"/>
    <n v="0"/>
    <n v="0"/>
    <n v="2.96"/>
    <s v="W"/>
    <d v="2025-09-23T00:00:00"/>
    <s v="11"/>
    <x v="2"/>
    <s v="Tue"/>
    <d v="2025-09-23T11:21:10"/>
    <x v="1645"/>
    <s v="2025-09-23"/>
    <x v="19"/>
    <s v="Tue"/>
    <n v="0.29599999999999999"/>
    <n v="0.59199999999999997"/>
    <n v="0.88800000000000001"/>
  </r>
  <r>
    <d v="2025-09-23T11:21:10"/>
    <n v="444744651"/>
    <s v="GOLD#"/>
    <s v="buy"/>
    <s v="0.01"/>
    <n v="3757.47"/>
    <n v="3758.87"/>
    <n v="3760.93"/>
    <s v="2025.09.23 11:31:44"/>
    <n v="3761.1"/>
    <n v="0"/>
    <n v="0"/>
    <n v="3.63"/>
    <s v="W"/>
    <d v="2025-09-23T00:00:00"/>
    <s v="11"/>
    <x v="12"/>
    <s v="Tue"/>
    <d v="2025-09-23T11:21:10"/>
    <x v="1645"/>
    <s v="2025-09-23"/>
    <x v="19"/>
    <s v="Tue"/>
    <n v="0.36299999999999999"/>
    <n v="0.72599999999999998"/>
    <n v="1.089"/>
  </r>
  <r>
    <d v="2025-09-23T11:21:10"/>
    <n v="444744653"/>
    <s v="GOLD#"/>
    <s v="buy"/>
    <s v="0.01"/>
    <n v="3757.52"/>
    <n v="3758.67"/>
    <n v="3760.43"/>
    <s v="2025.09.23 11:31:27"/>
    <n v="3760.43"/>
    <n v="0"/>
    <n v="0"/>
    <n v="2.91"/>
    <s v="W"/>
    <d v="2025-09-23T00:00:00"/>
    <s v="11"/>
    <x v="0"/>
    <s v="Tue"/>
    <d v="2025-09-23T11:21:10"/>
    <x v="1645"/>
    <s v="2025-09-23"/>
    <x v="19"/>
    <s v="Tue"/>
    <n v="0.29100000000000004"/>
    <n v="0.58200000000000007"/>
    <n v="0.873"/>
  </r>
  <r>
    <d v="2025-09-23T11:27:28"/>
    <n v="444746750"/>
    <s v="GOLD#"/>
    <s v="buy"/>
    <s v="0.01"/>
    <n v="3757.91"/>
    <n v="3757.97"/>
    <n v="3759.46"/>
    <s v="2025.09.23 11:29:52"/>
    <n v="3759.53"/>
    <n v="0"/>
    <n v="0"/>
    <n v="1.62"/>
    <s v="W"/>
    <d v="2025-09-23T00:00:00"/>
    <s v="11"/>
    <x v="11"/>
    <s v="Tue"/>
    <d v="2025-09-23T11:27:28"/>
    <x v="1646"/>
    <s v="2025-09-23"/>
    <x v="19"/>
    <s v="Tue"/>
    <n v="0.16200000000000003"/>
    <n v="0.32400000000000007"/>
    <n v="0.48599999999999999"/>
  </r>
  <r>
    <d v="2025-09-23T11:27:28"/>
    <n v="444746752"/>
    <s v="GOLD#"/>
    <s v="buy"/>
    <s v="0.01"/>
    <n v="3757.97"/>
    <n v="3757.97"/>
    <n v="3759.41"/>
    <s v="2025.09.23 11:29:50"/>
    <n v="3759.42"/>
    <n v="0"/>
    <n v="0"/>
    <n v="1.45"/>
    <s v="W"/>
    <d v="2025-09-23T00:00:00"/>
    <s v="11"/>
    <x v="20"/>
    <s v="Tue"/>
    <d v="2025-09-23T11:27:28"/>
    <x v="1646"/>
    <s v="2025-09-23"/>
    <x v="19"/>
    <s v="Tue"/>
    <n v="0.14499999999999999"/>
    <n v="0.28999999999999998"/>
    <n v="0.435"/>
  </r>
  <r>
    <d v="2025-09-23T11:27:28"/>
    <n v="444746754"/>
    <s v="GOLD#"/>
    <s v="buy"/>
    <s v="0.01"/>
    <n v="3757.97"/>
    <n v="3757.95"/>
    <n v="3759.41"/>
    <s v="2025.09.23 11:29:50"/>
    <n v="3759.42"/>
    <n v="0"/>
    <n v="0"/>
    <n v="1.45"/>
    <s v="W"/>
    <d v="2025-09-23T00:00:00"/>
    <s v="11"/>
    <x v="6"/>
    <s v="Tue"/>
    <d v="2025-09-23T11:27:28"/>
    <x v="1646"/>
    <s v="2025-09-23"/>
    <x v="19"/>
    <s v="Tue"/>
    <n v="0.14499999999999999"/>
    <n v="0.28999999999999998"/>
    <n v="0.435"/>
  </r>
  <r>
    <d v="2025-09-23T11:27:28"/>
    <n v="444746756"/>
    <s v="GOLD#"/>
    <s v="buy"/>
    <s v="0.01"/>
    <n v="3757.93"/>
    <n v="3757.97"/>
    <n v="3759.41"/>
    <s v="2025.09.23 11:29:50"/>
    <n v="3759.42"/>
    <n v="0"/>
    <n v="0"/>
    <n v="1.49"/>
    <s v="W"/>
    <d v="2025-09-23T00:00:00"/>
    <s v="11"/>
    <x v="10"/>
    <s v="Tue"/>
    <d v="2025-09-23T11:27:28"/>
    <x v="1646"/>
    <s v="2025-09-23"/>
    <x v="19"/>
    <s v="Tue"/>
    <n v="0.14899999999999999"/>
    <n v="0.29799999999999999"/>
    <n v="0.44700000000000001"/>
  </r>
  <r>
    <d v="2025-09-23T11:27:29"/>
    <n v="444746759"/>
    <s v="GOLD#"/>
    <s v="buy"/>
    <s v="0.01"/>
    <n v="3757.93"/>
    <n v="3755.71"/>
    <n v="3759.41"/>
    <s v="2025.09.23 11:29:50"/>
    <n v="3759.42"/>
    <n v="0"/>
    <n v="0"/>
    <n v="1.49"/>
    <s v="W"/>
    <d v="2025-09-23T00:00:00"/>
    <s v="11"/>
    <x v="18"/>
    <s v="Tue"/>
    <d v="2025-09-23T11:27:29"/>
    <x v="1647"/>
    <s v="2025-09-23"/>
    <x v="19"/>
    <s v="Tue"/>
    <n v="0.14899999999999999"/>
    <n v="0.29799999999999999"/>
    <n v="0.44700000000000001"/>
  </r>
  <r>
    <d v="2025-09-23T11:35:08"/>
    <n v="444753415"/>
    <s v="GOLD#"/>
    <s v="buy"/>
    <s v="0.01"/>
    <n v="3764.23"/>
    <n v="3764.63"/>
    <m/>
    <s v="2025.09.23 11:36:18"/>
    <n v="3764.56"/>
    <n v="0"/>
    <n v="0"/>
    <n v="0.33"/>
    <s v="W"/>
    <d v="2025-09-23T00:00:00"/>
    <s v="11"/>
    <x v="16"/>
    <s v="Tue"/>
    <d v="2025-09-23T11:35:08"/>
    <x v="1648"/>
    <s v="2025-09-23"/>
    <x v="19"/>
    <s v="Tue"/>
    <n v="3.3000000000000002E-2"/>
    <n v="6.6000000000000003E-2"/>
    <n v="9.9000000000000005E-2"/>
  </r>
  <r>
    <d v="2025-09-23T11:35:08"/>
    <n v="444753417"/>
    <s v="GOLD#"/>
    <s v="buy"/>
    <s v="0.01"/>
    <n v="3764.26"/>
    <n v="3768.07"/>
    <m/>
    <s v="2025.09.23 11:41:05"/>
    <n v="3768.04"/>
    <n v="0"/>
    <n v="0"/>
    <n v="3.78"/>
    <s v="W"/>
    <d v="2025-09-23T00:00:00"/>
    <s v="11"/>
    <x v="15"/>
    <s v="Tue"/>
    <d v="2025-09-23T11:35:08"/>
    <x v="1648"/>
    <s v="2025-09-23"/>
    <x v="19"/>
    <s v="Tue"/>
    <n v="0.378"/>
    <n v="0.75600000000000001"/>
    <n v="1.1339999999999999"/>
  </r>
  <r>
    <d v="2025-09-23T11:35:08"/>
    <n v="444753420"/>
    <s v="GOLD#"/>
    <s v="buy"/>
    <s v="0.01"/>
    <n v="3764.26"/>
    <n v="3764.63"/>
    <m/>
    <s v="2025.09.23 11:36:18"/>
    <n v="3764.56"/>
    <n v="0"/>
    <n v="0"/>
    <n v="0.3"/>
    <s v="W"/>
    <d v="2025-09-23T00:00:00"/>
    <s v="11"/>
    <x v="14"/>
    <s v="Tue"/>
    <d v="2025-09-23T11:35:08"/>
    <x v="1648"/>
    <s v="2025-09-23"/>
    <x v="19"/>
    <s v="Tue"/>
    <n v="0.03"/>
    <n v="0.06"/>
    <n v="0.09"/>
  </r>
  <r>
    <d v="2025-09-23T11:36:28"/>
    <n v="444754449"/>
    <s v="GOLD#"/>
    <s v="buy"/>
    <s v="0.01"/>
    <n v="3764.66"/>
    <n v="3768.07"/>
    <m/>
    <s v="2025.09.23 11:41:05"/>
    <n v="3768.04"/>
    <n v="0"/>
    <n v="0"/>
    <n v="3.38"/>
    <s v="W"/>
    <d v="2025-09-23T00:00:00"/>
    <s v="11"/>
    <x v="16"/>
    <s v="Tue"/>
    <d v="2025-09-23T11:36:28"/>
    <x v="1649"/>
    <s v="2025-09-23"/>
    <x v="19"/>
    <s v="Tue"/>
    <n v="0.33800000000000002"/>
    <n v="0.67600000000000005"/>
    <n v="1.014"/>
  </r>
  <r>
    <d v="2025-09-23T11:36:28"/>
    <n v="444754453"/>
    <s v="GOLD#"/>
    <s v="buy"/>
    <s v="0.01"/>
    <n v="3764.65"/>
    <n v="3767.9"/>
    <m/>
    <s v="2025.09.23 11:41:05"/>
    <n v="3767.78"/>
    <n v="0"/>
    <n v="0"/>
    <n v="3.13"/>
    <s v="W"/>
    <d v="2025-09-23T00:00:00"/>
    <s v="11"/>
    <x v="14"/>
    <s v="Tue"/>
    <d v="2025-09-23T11:36:28"/>
    <x v="1649"/>
    <s v="2025-09-23"/>
    <x v="19"/>
    <s v="Tue"/>
    <n v="0.313"/>
    <n v="0.626"/>
    <n v="0.93899999999999995"/>
  </r>
  <r>
    <d v="2025-09-23T11:37:38"/>
    <n v="444755080"/>
    <s v="GOLD#"/>
    <s v="buy"/>
    <s v="0.01"/>
    <n v="3764.03"/>
    <n v="3761.03"/>
    <n v="3765.53"/>
    <s v="2025.09.23 11:38:23"/>
    <n v="3765.53"/>
    <n v="0"/>
    <n v="0"/>
    <n v="1.5"/>
    <s v="W"/>
    <d v="2025-09-23T00:00:00"/>
    <s v="11"/>
    <x v="20"/>
    <s v="Tue"/>
    <d v="2025-09-23T11:37:38"/>
    <x v="1650"/>
    <s v="2025-09-23"/>
    <x v="19"/>
    <s v="Tue"/>
    <n v="0.15000000000000002"/>
    <n v="0.30000000000000004"/>
    <n v="0.44999999999999996"/>
  </r>
  <r>
    <d v="2025-09-23T11:37:38"/>
    <n v="444755090"/>
    <s v="GOLD#"/>
    <s v="buy"/>
    <s v="0.01"/>
    <n v="3764.03"/>
    <n v="3763.85"/>
    <n v="3766.23"/>
    <s v="2025.09.23 11:38:53"/>
    <n v="3766.3"/>
    <n v="0"/>
    <n v="0"/>
    <n v="2.27"/>
    <s v="W"/>
    <d v="2025-09-23T00:00:00"/>
    <s v="11"/>
    <x v="17"/>
    <s v="Tue"/>
    <d v="2025-09-23T11:37:38"/>
    <x v="1650"/>
    <s v="2025-09-23"/>
    <x v="19"/>
    <s v="Tue"/>
    <n v="0.22700000000000001"/>
    <n v="0.45400000000000001"/>
    <n v="0.68099999999999994"/>
  </r>
  <r>
    <d v="2025-09-23T11:37:38"/>
    <n v="444755091"/>
    <s v="GOLD#"/>
    <s v="buy"/>
    <s v="0.01"/>
    <n v="3764.03"/>
    <n v="3764.57"/>
    <n v="3767.53"/>
    <s v="2025.09.23 11:39:59"/>
    <n v="3767.53"/>
    <n v="0"/>
    <n v="0"/>
    <n v="3.5"/>
    <s v="W"/>
    <d v="2025-09-23T00:00:00"/>
    <s v="11"/>
    <x v="1"/>
    <s v="Tue"/>
    <d v="2025-09-23T11:37:38"/>
    <x v="1650"/>
    <s v="2025-09-23"/>
    <x v="19"/>
    <s v="Tue"/>
    <n v="0.35000000000000003"/>
    <n v="0.70000000000000007"/>
    <n v="1.05"/>
  </r>
  <r>
    <d v="2025-09-23T11:37:38"/>
    <n v="444755092"/>
    <s v="GOLD#"/>
    <s v="buy"/>
    <s v="0.01"/>
    <n v="3764.03"/>
    <n v="3762.53"/>
    <n v="3765.53"/>
    <s v="2025.09.23 11:38:23"/>
    <n v="3765.53"/>
    <n v="0"/>
    <n v="0"/>
    <n v="1.5"/>
    <s v="W"/>
    <d v="2025-09-23T00:00:00"/>
    <s v="11"/>
    <x v="11"/>
    <s v="Tue"/>
    <d v="2025-09-23T11:37:38"/>
    <x v="1650"/>
    <s v="2025-09-23"/>
    <x v="19"/>
    <s v="Tue"/>
    <n v="0.15000000000000002"/>
    <n v="0.30000000000000004"/>
    <n v="0.44999999999999996"/>
  </r>
  <r>
    <d v="2025-09-23T11:37:39"/>
    <n v="444755093"/>
    <s v="GOLD#"/>
    <s v="buy"/>
    <s v="0.01"/>
    <n v="3764.03"/>
    <n v="3761.03"/>
    <n v="3765.53"/>
    <s v="2025.09.23 11:38:23"/>
    <n v="3765.53"/>
    <n v="0"/>
    <n v="0"/>
    <n v="1.5"/>
    <s v="W"/>
    <d v="2025-09-23T00:00:00"/>
    <s v="11"/>
    <x v="10"/>
    <s v="Tue"/>
    <d v="2025-09-23T11:37:39"/>
    <x v="1651"/>
    <s v="2025-09-23"/>
    <x v="19"/>
    <s v="Tue"/>
    <n v="0.15000000000000002"/>
    <n v="0.30000000000000004"/>
    <n v="0.44999999999999996"/>
  </r>
  <r>
    <d v="2025-09-23T11:37:39"/>
    <n v="444755094"/>
    <s v="GOLD#"/>
    <s v="buy"/>
    <s v="0.01"/>
    <n v="3764.01"/>
    <n v="3761.03"/>
    <n v="3765.53"/>
    <s v="2025.09.23 11:38:23"/>
    <n v="3765.53"/>
    <n v="0"/>
    <n v="0"/>
    <n v="1.52"/>
    <s v="W"/>
    <d v="2025-09-23T00:00:00"/>
    <s v="11"/>
    <x v="6"/>
    <s v="Tue"/>
    <d v="2025-09-23T11:37:39"/>
    <x v="1651"/>
    <s v="2025-09-23"/>
    <x v="19"/>
    <s v="Tue"/>
    <n v="0.15200000000000002"/>
    <n v="0.30400000000000005"/>
    <n v="0.45599999999999996"/>
  </r>
  <r>
    <d v="2025-09-23T11:37:39"/>
    <n v="444755095"/>
    <s v="GOLD#"/>
    <s v="buy"/>
    <s v="0.01"/>
    <n v="3764.01"/>
    <n v="3764.57"/>
    <n v="3767.03"/>
    <s v="2025.09.23 11:39:42"/>
    <n v="3767.04"/>
    <n v="0"/>
    <n v="0"/>
    <n v="3.03"/>
    <s v="W"/>
    <d v="2025-09-23T00:00:00"/>
    <s v="11"/>
    <x v="19"/>
    <s v="Tue"/>
    <d v="2025-09-23T11:37:39"/>
    <x v="1651"/>
    <s v="2025-09-23"/>
    <x v="19"/>
    <s v="Tue"/>
    <n v="0.30299999999999999"/>
    <n v="0.60599999999999998"/>
    <n v="0.90899999999999992"/>
  </r>
  <r>
    <d v="2025-09-23T11:37:39"/>
    <n v="444755096"/>
    <s v="GOLD#"/>
    <s v="buy"/>
    <s v="0.01"/>
    <n v="3764.01"/>
    <n v="3761.83"/>
    <n v="3765.53"/>
    <s v="2025.09.23 11:38:23"/>
    <n v="3765.53"/>
    <n v="0"/>
    <n v="0"/>
    <n v="1.52"/>
    <s v="W"/>
    <d v="2025-09-23T00:00:00"/>
    <s v="11"/>
    <x v="18"/>
    <s v="Tue"/>
    <d v="2025-09-23T11:37:39"/>
    <x v="1651"/>
    <s v="2025-09-23"/>
    <x v="19"/>
    <s v="Tue"/>
    <n v="0.15200000000000002"/>
    <n v="0.30400000000000005"/>
    <n v="0.45599999999999996"/>
  </r>
  <r>
    <d v="2025-09-23T11:37:40"/>
    <n v="444755097"/>
    <s v="GOLD#"/>
    <s v="buy"/>
    <s v="0.01"/>
    <n v="3764.01"/>
    <n v="3764.58"/>
    <n v="3767.03"/>
    <s v="2025.09.23 11:39:42"/>
    <n v="3767.04"/>
    <n v="0"/>
    <n v="0"/>
    <n v="3.03"/>
    <s v="W"/>
    <d v="2025-09-23T00:00:00"/>
    <s v="11"/>
    <x v="2"/>
    <s v="Tue"/>
    <d v="2025-09-23T11:37:40"/>
    <x v="1652"/>
    <s v="2025-09-23"/>
    <x v="19"/>
    <s v="Tue"/>
    <n v="0.30299999999999999"/>
    <n v="0.60599999999999998"/>
    <n v="0.90899999999999992"/>
  </r>
  <r>
    <d v="2025-09-23T11:37:40"/>
    <n v="444755100"/>
    <s v="GOLD#"/>
    <s v="buy"/>
    <s v="0.01"/>
    <n v="3764.01"/>
    <n v="3761.03"/>
    <n v="3767.53"/>
    <s v="2025.09.23 11:39:59"/>
    <n v="3767.53"/>
    <n v="0"/>
    <n v="0"/>
    <n v="3.52"/>
    <s v="W"/>
    <d v="2025-09-23T00:00:00"/>
    <s v="11"/>
    <x v="12"/>
    <s v="Tue"/>
    <d v="2025-09-23T11:37:40"/>
    <x v="1652"/>
    <s v="2025-09-23"/>
    <x v="19"/>
    <s v="Tue"/>
    <n v="0.35200000000000004"/>
    <n v="0.70400000000000007"/>
    <n v="1.056"/>
  </r>
  <r>
    <d v="2025-09-23T11:37:40"/>
    <n v="444755101"/>
    <s v="GOLD#"/>
    <s v="buy"/>
    <s v="0.01"/>
    <n v="3764.01"/>
    <n v="3764.57"/>
    <n v="3767.03"/>
    <s v="2025.09.23 11:39:42"/>
    <n v="3767.04"/>
    <n v="0"/>
    <n v="0"/>
    <n v="3.03"/>
    <s v="W"/>
    <d v="2025-09-23T00:00:00"/>
    <s v="11"/>
    <x v="0"/>
    <s v="Tue"/>
    <d v="2025-09-23T11:37:40"/>
    <x v="1652"/>
    <s v="2025-09-23"/>
    <x v="19"/>
    <s v="Tue"/>
    <n v="0.30299999999999999"/>
    <n v="0.60599999999999998"/>
    <n v="0.90899999999999992"/>
  </r>
  <r>
    <d v="2025-09-23T11:41:08"/>
    <n v="444757376"/>
    <s v="GOLD#"/>
    <s v="buy"/>
    <s v="0.01"/>
    <n v="3767.73"/>
    <n v="3769.76"/>
    <m/>
    <s v="2025.09.23 11:45:57"/>
    <n v="3769.74"/>
    <n v="0"/>
    <n v="0"/>
    <n v="2.0099999999999998"/>
    <s v="W"/>
    <d v="2025-09-23T00:00:00"/>
    <s v="11"/>
    <x v="16"/>
    <s v="Tue"/>
    <d v="2025-09-23T11:41:08"/>
    <x v="1653"/>
    <s v="2025-09-23"/>
    <x v="19"/>
    <s v="Tue"/>
    <n v="0.20099999999999998"/>
    <n v="0.40199999999999997"/>
    <n v="0.60299999999999987"/>
  </r>
  <r>
    <d v="2025-09-23T11:41:08"/>
    <n v="444757380"/>
    <s v="GOLD#"/>
    <s v="buy"/>
    <s v="0.01"/>
    <n v="3767.73"/>
    <n v="3769.62"/>
    <m/>
    <s v="2025.09.23 11:46:39"/>
    <n v="3769.57"/>
    <n v="0"/>
    <n v="0"/>
    <n v="1.84"/>
    <s v="W"/>
    <d v="2025-09-23T00:00:00"/>
    <s v="11"/>
    <x v="14"/>
    <s v="Tue"/>
    <d v="2025-09-23T11:41:08"/>
    <x v="1653"/>
    <s v="2025-09-23"/>
    <x v="19"/>
    <s v="Tue"/>
    <n v="0.18400000000000002"/>
    <n v="0.36800000000000005"/>
    <n v="0.55200000000000005"/>
  </r>
  <r>
    <d v="2025-09-23T11:41:08"/>
    <n v="444757381"/>
    <s v="GOLD#"/>
    <s v="buy"/>
    <s v="0.01"/>
    <n v="3768.06"/>
    <n v="3773.49"/>
    <m/>
    <s v="2025.09.23 11:50:09"/>
    <n v="3773.33"/>
    <n v="0"/>
    <n v="0"/>
    <n v="5.27"/>
    <s v="W"/>
    <d v="2025-09-23T00:00:00"/>
    <s v="11"/>
    <x v="15"/>
    <s v="Tue"/>
    <d v="2025-09-23T11:41:08"/>
    <x v="1653"/>
    <s v="2025-09-23"/>
    <x v="19"/>
    <s v="Tue"/>
    <n v="0.52700000000000002"/>
    <n v="1.054"/>
    <n v="1.5809999999999997"/>
  </r>
  <r>
    <d v="2025-09-23T11:46:28"/>
    <n v="444761458"/>
    <s v="GOLD#"/>
    <s v="buy"/>
    <s v="0.01"/>
    <n v="3770.06"/>
    <n v="3773.37"/>
    <m/>
    <s v="2025.09.23 11:50:09"/>
    <n v="3773.33"/>
    <n v="0"/>
    <n v="0"/>
    <n v="3.27"/>
    <s v="W"/>
    <d v="2025-09-23T00:00:00"/>
    <s v="11"/>
    <x v="16"/>
    <s v="Tue"/>
    <d v="2025-09-23T11:46:28"/>
    <x v="1654"/>
    <s v="2025-09-23"/>
    <x v="19"/>
    <s v="Tue"/>
    <n v="0.32700000000000001"/>
    <n v="0.65400000000000003"/>
    <n v="0.98099999999999998"/>
  </r>
  <r>
    <d v="2025-09-23T11:46:48"/>
    <n v="444761552"/>
    <s v="GOLD#"/>
    <s v="buy"/>
    <s v="0.01"/>
    <n v="3769.46"/>
    <n v="3773.45"/>
    <m/>
    <s v="2025.09.23 11:50:09"/>
    <n v="3773.33"/>
    <n v="0"/>
    <n v="0"/>
    <n v="3.87"/>
    <s v="W"/>
    <d v="2025-09-23T00:00:00"/>
    <s v="11"/>
    <x v="14"/>
    <s v="Tue"/>
    <d v="2025-09-23T11:46:48"/>
    <x v="1655"/>
    <s v="2025-09-23"/>
    <x v="19"/>
    <s v="Tue"/>
    <n v="0.38700000000000001"/>
    <n v="0.77400000000000002"/>
    <n v="1.161"/>
  </r>
  <r>
    <d v="2025-09-23T11:50:38"/>
    <n v="444766625"/>
    <s v="GOLD#"/>
    <s v="buy"/>
    <s v="0.01"/>
    <n v="3772.31"/>
    <n v="3769.32"/>
    <n v="3773.82"/>
    <s v="2025.09.23 11:51:01"/>
    <n v="3774.11"/>
    <n v="0"/>
    <n v="0"/>
    <n v="1.8"/>
    <s v="W"/>
    <d v="2025-09-23T00:00:00"/>
    <s v="11"/>
    <x v="20"/>
    <s v="Tue"/>
    <d v="2025-09-23T11:50:38"/>
    <x v="1656"/>
    <s v="2025-09-23"/>
    <x v="19"/>
    <s v="Tue"/>
    <n v="0.18000000000000002"/>
    <n v="0.36000000000000004"/>
    <n v="0.54"/>
  </r>
  <r>
    <d v="2025-09-23T11:50:38"/>
    <n v="444766629"/>
    <s v="GOLD#"/>
    <s v="buy"/>
    <s v="0.01"/>
    <n v="3772.36"/>
    <n v="3769.31"/>
    <n v="3774.51"/>
    <s v="2025.09.23 11:51:32"/>
    <n v="3774.53"/>
    <n v="0"/>
    <n v="0"/>
    <n v="2.17"/>
    <s v="W"/>
    <d v="2025-09-23T00:00:00"/>
    <s v="11"/>
    <x v="17"/>
    <s v="Tue"/>
    <d v="2025-09-23T11:50:38"/>
    <x v="1656"/>
    <s v="2025-09-23"/>
    <x v="19"/>
    <s v="Tue"/>
    <n v="0.217"/>
    <n v="0.434"/>
    <n v="0.65099999999999991"/>
  </r>
  <r>
    <d v="2025-09-23T11:50:38"/>
    <n v="444766632"/>
    <s v="GOLD#"/>
    <s v="buy"/>
    <s v="0.01"/>
    <n v="3772.36"/>
    <n v="3774.16"/>
    <n v="3775.81"/>
    <s v="2025.09.23 12:00:39"/>
    <n v="3775.85"/>
    <n v="0"/>
    <n v="0"/>
    <n v="3.49"/>
    <s v="W"/>
    <d v="2025-09-23T00:00:00"/>
    <s v="11"/>
    <x v="12"/>
    <s v="Tue"/>
    <d v="2025-09-23T11:50:38"/>
    <x v="1656"/>
    <s v="2025-09-23"/>
    <x v="19"/>
    <s v="Tue"/>
    <n v="0.34900000000000003"/>
    <n v="0.69800000000000006"/>
    <n v="1.0469999999999999"/>
  </r>
  <r>
    <d v="2025-09-23T11:50:39"/>
    <n v="444766638"/>
    <s v="GOLD#"/>
    <s v="buy"/>
    <s v="0.01"/>
    <n v="3772.36"/>
    <n v="3770.81"/>
    <n v="3773.81"/>
    <s v="2025.09.23 11:51:01"/>
    <n v="3774.11"/>
    <n v="0"/>
    <n v="0"/>
    <n v="1.75"/>
    <s v="W"/>
    <d v="2025-09-23T00:00:00"/>
    <s v="11"/>
    <x v="11"/>
    <s v="Tue"/>
    <d v="2025-09-23T11:50:39"/>
    <x v="1657"/>
    <s v="2025-09-23"/>
    <x v="19"/>
    <s v="Tue"/>
    <n v="0.17500000000000002"/>
    <n v="0.35000000000000003"/>
    <n v="0.52500000000000002"/>
  </r>
  <r>
    <d v="2025-09-23T11:50:39"/>
    <n v="444766640"/>
    <s v="GOLD#"/>
    <s v="buy"/>
    <s v="0.01"/>
    <n v="3772.36"/>
    <n v="3772.97"/>
    <n v="3775.31"/>
    <s v="2025.09.23 11:52:26"/>
    <n v="3772.88"/>
    <n v="0"/>
    <n v="0"/>
    <n v="0.52"/>
    <s v="W"/>
    <d v="2025-09-23T00:00:00"/>
    <s v="11"/>
    <x v="2"/>
    <s v="Tue"/>
    <d v="2025-09-23T11:50:39"/>
    <x v="1657"/>
    <s v="2025-09-23"/>
    <x v="19"/>
    <s v="Tue"/>
    <n v="5.2000000000000005E-2"/>
    <n v="0.10400000000000001"/>
    <n v="0.156"/>
  </r>
  <r>
    <d v="2025-09-23T11:50:39"/>
    <n v="444766647"/>
    <s v="GOLD#"/>
    <s v="buy"/>
    <s v="0.01"/>
    <n v="3772.38"/>
    <n v="3769.31"/>
    <n v="3773.81"/>
    <s v="2025.09.23 11:51:01"/>
    <n v="3774.11"/>
    <n v="0"/>
    <n v="0"/>
    <n v="1.73"/>
    <s v="W"/>
    <d v="2025-09-23T00:00:00"/>
    <s v="11"/>
    <x v="6"/>
    <s v="Tue"/>
    <d v="2025-09-23T11:50:39"/>
    <x v="1657"/>
    <s v="2025-09-23"/>
    <x v="19"/>
    <s v="Tue"/>
    <n v="0.17300000000000001"/>
    <n v="0.34600000000000003"/>
    <n v="0.51900000000000002"/>
  </r>
  <r>
    <d v="2025-09-23T11:50:39"/>
    <n v="444766649"/>
    <s v="GOLD#"/>
    <s v="buy"/>
    <s v="0.01"/>
    <n v="3772.38"/>
    <n v="3772.98"/>
    <n v="3775.31"/>
    <s v="2025.09.23 11:52:26"/>
    <n v="3772.88"/>
    <n v="0"/>
    <n v="0"/>
    <n v="0.5"/>
    <s v="W"/>
    <d v="2025-09-23T00:00:00"/>
    <s v="11"/>
    <x v="19"/>
    <s v="Tue"/>
    <d v="2025-09-23T11:50:39"/>
    <x v="1657"/>
    <s v="2025-09-23"/>
    <x v="19"/>
    <s v="Tue"/>
    <n v="0.05"/>
    <n v="0.1"/>
    <n v="0.15"/>
  </r>
  <r>
    <d v="2025-09-23T11:50:40"/>
    <n v="444766652"/>
    <s v="GOLD#"/>
    <s v="buy"/>
    <s v="0.01"/>
    <n v="3772.48"/>
    <n v="3769.31"/>
    <n v="3773.81"/>
    <s v="2025.09.23 11:51:01"/>
    <n v="3774.11"/>
    <n v="0"/>
    <n v="0"/>
    <n v="1.63"/>
    <s v="W"/>
    <d v="2025-09-23T00:00:00"/>
    <s v="11"/>
    <x v="10"/>
    <s v="Tue"/>
    <d v="2025-09-23T11:50:40"/>
    <x v="1658"/>
    <s v="2025-09-23"/>
    <x v="19"/>
    <s v="Tue"/>
    <n v="0.16300000000000001"/>
    <n v="0.32600000000000001"/>
    <n v="0.48899999999999993"/>
  </r>
  <r>
    <d v="2025-09-23T11:50:40"/>
    <n v="444766661"/>
    <s v="GOLD#"/>
    <s v="buy"/>
    <s v="0.01"/>
    <n v="3772.47"/>
    <n v="3770.11"/>
    <n v="3773.81"/>
    <s v="2025.09.23 11:51:01"/>
    <n v="3774.11"/>
    <n v="0"/>
    <n v="0"/>
    <n v="1.64"/>
    <s v="W"/>
    <d v="2025-09-23T00:00:00"/>
    <s v="11"/>
    <x v="18"/>
    <s v="Tue"/>
    <d v="2025-09-23T11:50:40"/>
    <x v="1658"/>
    <s v="2025-09-23"/>
    <x v="19"/>
    <s v="Tue"/>
    <n v="0.16400000000000001"/>
    <n v="0.32800000000000001"/>
    <n v="0.49199999999999994"/>
  </r>
  <r>
    <d v="2025-09-23T11:50:40"/>
    <n v="444766668"/>
    <s v="GOLD#"/>
    <s v="buy"/>
    <s v="0.01"/>
    <n v="3772.45"/>
    <n v="3772.99"/>
    <n v="3775.81"/>
    <s v="2025.09.23 11:52:26"/>
    <n v="3772.88"/>
    <n v="0"/>
    <n v="0"/>
    <n v="0.43"/>
    <s v="W"/>
    <d v="2025-09-23T00:00:00"/>
    <s v="11"/>
    <x v="1"/>
    <s v="Tue"/>
    <d v="2025-09-23T11:50:40"/>
    <x v="1658"/>
    <s v="2025-09-23"/>
    <x v="19"/>
    <s v="Tue"/>
    <n v="4.3000000000000003E-2"/>
    <n v="8.6000000000000007E-2"/>
    <n v="0.129"/>
  </r>
  <r>
    <d v="2025-09-23T11:50:40"/>
    <n v="444766673"/>
    <s v="GOLD#"/>
    <s v="buy"/>
    <s v="0.01"/>
    <n v="3772.33"/>
    <n v="3772.99"/>
    <n v="3775.31"/>
    <s v="2025.09.23 11:52:26"/>
    <n v="3772.88"/>
    <n v="0"/>
    <n v="0"/>
    <n v="0.55000000000000004"/>
    <s v="W"/>
    <d v="2025-09-23T00:00:00"/>
    <s v="11"/>
    <x v="0"/>
    <s v="Tue"/>
    <d v="2025-09-23T11:50:40"/>
    <x v="1658"/>
    <s v="2025-09-23"/>
    <x v="19"/>
    <s v="Tue"/>
    <n v="5.5000000000000007E-2"/>
    <n v="0.11000000000000001"/>
    <n v="0.16500000000000001"/>
  </r>
  <r>
    <d v="2025-09-23T11:50:58"/>
    <n v="444766965"/>
    <s v="GOLD#"/>
    <s v="buy"/>
    <s v="0.01"/>
    <n v="3773.68"/>
    <n v="3778.35"/>
    <m/>
    <s v="2025.09.23 12:04:26"/>
    <n v="3778.27"/>
    <n v="0"/>
    <n v="0"/>
    <n v="4.59"/>
    <s v="W"/>
    <d v="2025-09-23T00:00:00"/>
    <s v="11"/>
    <x v="15"/>
    <s v="Tue"/>
    <d v="2025-09-23T11:50:58"/>
    <x v="1659"/>
    <s v="2025-09-23"/>
    <x v="19"/>
    <s v="Tue"/>
    <n v="0.45900000000000002"/>
    <n v="0.91800000000000004"/>
    <n v="1.377"/>
  </r>
  <r>
    <d v="2025-09-23T11:50:58"/>
    <n v="444766972"/>
    <s v="GOLD#"/>
    <s v="buy"/>
    <s v="0.01"/>
    <n v="3773.64"/>
    <n v="3774.5"/>
    <m/>
    <s v="2025.09.23 11:57:33"/>
    <n v="3774.45"/>
    <n v="0"/>
    <n v="0"/>
    <n v="0.81"/>
    <s v="W"/>
    <d v="2025-09-23T00:00:00"/>
    <s v="11"/>
    <x v="16"/>
    <s v="Tue"/>
    <d v="2025-09-23T11:50:58"/>
    <x v="1659"/>
    <s v="2025-09-23"/>
    <x v="19"/>
    <s v="Tue"/>
    <n v="8.1000000000000016E-2"/>
    <n v="0.16200000000000003"/>
    <n v="0.24299999999999999"/>
  </r>
  <r>
    <d v="2025-09-23T11:50:58"/>
    <n v="444766976"/>
    <s v="GOLD#"/>
    <s v="buy"/>
    <s v="0.01"/>
    <n v="3773.7"/>
    <n v="3774.5"/>
    <m/>
    <s v="2025.09.23 11:57:33"/>
    <n v="3774.45"/>
    <n v="0"/>
    <n v="0"/>
    <n v="0.75"/>
    <s v="W"/>
    <d v="2025-09-23T00:00:00"/>
    <s v="11"/>
    <x v="14"/>
    <s v="Tue"/>
    <d v="2025-09-23T11:50:58"/>
    <x v="1659"/>
    <s v="2025-09-23"/>
    <x v="19"/>
    <s v="Tue"/>
    <n v="7.5000000000000011E-2"/>
    <n v="0.15000000000000002"/>
    <n v="0.22499999999999998"/>
  </r>
  <r>
    <d v="2025-09-23T11:52:28"/>
    <n v="444767987"/>
    <s v="GOLD#"/>
    <s v="buy"/>
    <s v="0.01"/>
    <n v="3772.98"/>
    <n v="3773.96"/>
    <n v="3775.28"/>
    <s v="2025.09.23 11:58:02"/>
    <n v="3773.84"/>
    <n v="0"/>
    <n v="0"/>
    <n v="0.86"/>
    <s v="W"/>
    <d v="2025-09-23T00:00:00"/>
    <s v="11"/>
    <x v="17"/>
    <s v="Tue"/>
    <d v="2025-09-23T11:52:28"/>
    <x v="1660"/>
    <s v="2025-09-23"/>
    <x v="19"/>
    <s v="Tue"/>
    <n v="8.6000000000000007E-2"/>
    <n v="0.17200000000000001"/>
    <n v="0.25800000000000001"/>
  </r>
  <r>
    <d v="2025-09-23T11:52:28"/>
    <n v="444767991"/>
    <s v="GOLD#"/>
    <s v="buy"/>
    <s v="0.01"/>
    <n v="3773"/>
    <n v="3769.98"/>
    <n v="3774.48"/>
    <s v="2025.09.23 11:54:06"/>
    <n v="3774.52"/>
    <n v="0"/>
    <n v="0"/>
    <n v="1.52"/>
    <s v="W"/>
    <d v="2025-09-23T00:00:00"/>
    <s v="11"/>
    <x v="20"/>
    <s v="Tue"/>
    <d v="2025-09-23T11:52:28"/>
    <x v="1660"/>
    <s v="2025-09-23"/>
    <x v="19"/>
    <s v="Tue"/>
    <n v="0.15200000000000002"/>
    <n v="0.30400000000000005"/>
    <n v="0.45599999999999996"/>
  </r>
  <r>
    <d v="2025-09-23T11:52:28"/>
    <n v="444767994"/>
    <s v="GOLD#"/>
    <s v="buy"/>
    <s v="0.01"/>
    <n v="3772.99"/>
    <n v="3773.98"/>
    <n v="3776.48"/>
    <s v="2025.09.23 11:58:02"/>
    <n v="3773.84"/>
    <n v="0"/>
    <n v="0"/>
    <n v="0.85"/>
    <s v="W"/>
    <d v="2025-09-23T00:00:00"/>
    <s v="11"/>
    <x v="1"/>
    <s v="Tue"/>
    <d v="2025-09-23T11:52:28"/>
    <x v="1660"/>
    <s v="2025-09-23"/>
    <x v="19"/>
    <s v="Tue"/>
    <n v="8.5000000000000006E-2"/>
    <n v="0.17"/>
    <n v="0.255"/>
  </r>
  <r>
    <d v="2025-09-23T11:52:28"/>
    <n v="444767997"/>
    <s v="GOLD#"/>
    <s v="buy"/>
    <s v="0.01"/>
    <n v="3772.98"/>
    <n v="3770.78"/>
    <n v="3774.48"/>
    <s v="2025.09.23 11:54:06"/>
    <n v="3774.52"/>
    <n v="0"/>
    <n v="0"/>
    <n v="1.54"/>
    <s v="W"/>
    <d v="2025-09-23T00:00:00"/>
    <s v="11"/>
    <x v="18"/>
    <s v="Tue"/>
    <d v="2025-09-23T11:52:28"/>
    <x v="1660"/>
    <s v="2025-09-23"/>
    <x v="19"/>
    <s v="Tue"/>
    <n v="0.15400000000000003"/>
    <n v="0.30800000000000005"/>
    <n v="0.46199999999999997"/>
  </r>
  <r>
    <d v="2025-09-23T11:52:29"/>
    <n v="444768002"/>
    <s v="GOLD#"/>
    <s v="buy"/>
    <s v="0.01"/>
    <n v="3772.98"/>
    <n v="3773.92"/>
    <n v="3775.98"/>
    <s v="2025.09.23 11:58:02"/>
    <n v="3773.84"/>
    <n v="0"/>
    <n v="0"/>
    <n v="0.86"/>
    <s v="W"/>
    <d v="2025-09-23T00:00:00"/>
    <s v="11"/>
    <x v="2"/>
    <s v="Tue"/>
    <d v="2025-09-23T11:52:29"/>
    <x v="1661"/>
    <s v="2025-09-23"/>
    <x v="19"/>
    <s v="Tue"/>
    <n v="8.6000000000000007E-2"/>
    <n v="0.17200000000000001"/>
    <n v="0.25800000000000001"/>
  </r>
  <r>
    <d v="2025-09-23T11:52:29"/>
    <n v="444768007"/>
    <s v="GOLD#"/>
    <s v="buy"/>
    <s v="0.01"/>
    <n v="3772.98"/>
    <n v="3769.98"/>
    <n v="3774.48"/>
    <s v="2025.09.23 11:54:06"/>
    <n v="3774.52"/>
    <n v="0"/>
    <n v="0"/>
    <n v="1.54"/>
    <s v="W"/>
    <d v="2025-09-23T00:00:00"/>
    <s v="11"/>
    <x v="10"/>
    <s v="Tue"/>
    <d v="2025-09-23T11:52:29"/>
    <x v="1661"/>
    <s v="2025-09-23"/>
    <x v="19"/>
    <s v="Tue"/>
    <n v="0.15400000000000003"/>
    <n v="0.30800000000000005"/>
    <n v="0.46199999999999997"/>
  </r>
  <r>
    <d v="2025-09-23T11:52:29"/>
    <n v="444768010"/>
    <s v="GOLD#"/>
    <s v="buy"/>
    <s v="0.01"/>
    <n v="3772.98"/>
    <n v="3774.62"/>
    <n v="3775.98"/>
    <s v="2025.09.23 12:02:39"/>
    <n v="3774.41"/>
    <n v="0"/>
    <n v="0"/>
    <n v="1.43"/>
    <s v="W"/>
    <d v="2025-09-23T00:00:00"/>
    <s v="11"/>
    <x v="19"/>
    <s v="Tue"/>
    <d v="2025-09-23T11:52:29"/>
    <x v="1661"/>
    <s v="2025-09-23"/>
    <x v="19"/>
    <s v="Tue"/>
    <n v="0.14299999999999999"/>
    <n v="0.28599999999999998"/>
    <n v="0.42899999999999999"/>
  </r>
  <r>
    <d v="2025-09-23T11:52:29"/>
    <n v="444768027"/>
    <s v="GOLD#"/>
    <s v="buy"/>
    <s v="0.01"/>
    <n v="3772.95"/>
    <n v="3769.98"/>
    <n v="3774.48"/>
    <s v="2025.09.23 11:54:06"/>
    <n v="3774.52"/>
    <n v="0"/>
    <n v="0"/>
    <n v="1.57"/>
    <s v="W"/>
    <d v="2025-09-23T00:00:00"/>
    <s v="11"/>
    <x v="6"/>
    <s v="Tue"/>
    <d v="2025-09-23T11:52:29"/>
    <x v="1661"/>
    <s v="2025-09-23"/>
    <x v="19"/>
    <s v="Tue"/>
    <n v="0.15700000000000003"/>
    <n v="0.31400000000000006"/>
    <n v="0.47099999999999997"/>
  </r>
  <r>
    <d v="2025-09-23T11:52:30"/>
    <n v="444768055"/>
    <s v="GOLD#"/>
    <s v="buy"/>
    <s v="0.01"/>
    <n v="3773.04"/>
    <n v="3773.93"/>
    <n v="3775.98"/>
    <s v="2025.09.23 11:58:02"/>
    <n v="3773.84"/>
    <n v="0"/>
    <n v="0"/>
    <n v="0.8"/>
    <s v="W"/>
    <d v="2025-09-23T00:00:00"/>
    <s v="11"/>
    <x v="0"/>
    <s v="Tue"/>
    <d v="2025-09-23T11:52:30"/>
    <x v="1662"/>
    <s v="2025-09-23"/>
    <x v="19"/>
    <s v="Tue"/>
    <n v="8.0000000000000016E-2"/>
    <n v="0.16000000000000003"/>
    <n v="0.24"/>
  </r>
  <r>
    <d v="2025-09-23T11:52:30"/>
    <n v="444768057"/>
    <s v="GOLD#"/>
    <s v="buy"/>
    <s v="0.01"/>
    <n v="3773.05"/>
    <n v="3771.48"/>
    <n v="3774.48"/>
    <s v="2025.09.23 11:52:39"/>
    <n v="3771.47"/>
    <n v="0"/>
    <n v="0"/>
    <n v="-1.58"/>
    <s v="L"/>
    <d v="2025-09-23T00:00:00"/>
    <s v="11"/>
    <x v="11"/>
    <s v="Tue"/>
    <d v="2025-09-23T11:52:30"/>
    <x v="1662"/>
    <s v="2025-09-23"/>
    <x v="19"/>
    <s v="Tue"/>
    <n v="-0.15800000000000003"/>
    <n v="-0.31600000000000006"/>
    <n v="-0.47399999999999998"/>
  </r>
  <r>
    <d v="2025-09-23T11:53:38"/>
    <n v="444768665"/>
    <s v="GOLD#"/>
    <s v="buy"/>
    <s v="0.01"/>
    <n v="3773.41"/>
    <n v="3771.82"/>
    <n v="3774.82"/>
    <s v="2025.09.23 11:54:41"/>
    <n v="3774.85"/>
    <n v="0"/>
    <n v="0"/>
    <n v="1.44"/>
    <s v="W"/>
    <d v="2025-09-23T00:00:00"/>
    <s v="11"/>
    <x v="11"/>
    <s v="Tue"/>
    <d v="2025-09-23T11:53:38"/>
    <x v="1663"/>
    <s v="2025-09-23"/>
    <x v="19"/>
    <s v="Tue"/>
    <n v="0.14399999999999999"/>
    <n v="0.28799999999999998"/>
    <n v="0.432"/>
  </r>
  <r>
    <d v="2025-09-23T11:57:38"/>
    <n v="444770768"/>
    <s v="GOLD#"/>
    <s v="buy"/>
    <s v="0.01"/>
    <n v="3774.79"/>
    <n v="3778.29"/>
    <m/>
    <s v="2025.09.23 12:04:26"/>
    <n v="3778.27"/>
    <n v="0"/>
    <n v="0"/>
    <n v="3.48"/>
    <s v="W"/>
    <d v="2025-09-23T00:00:00"/>
    <s v="11"/>
    <x v="16"/>
    <s v="Tue"/>
    <d v="2025-09-23T11:57:38"/>
    <x v="1664"/>
    <s v="2025-09-23"/>
    <x v="19"/>
    <s v="Tue"/>
    <n v="0.34800000000000003"/>
    <n v="0.69600000000000006"/>
    <n v="1.044"/>
  </r>
  <r>
    <d v="2025-09-23T11:57:38"/>
    <n v="444770771"/>
    <s v="GOLD#"/>
    <s v="buy"/>
    <s v="0.01"/>
    <n v="3775.11"/>
    <n v="3778.3"/>
    <m/>
    <s v="2025.09.23 12:04:26"/>
    <n v="3778.27"/>
    <n v="0"/>
    <n v="0"/>
    <n v="3.16"/>
    <s v="W"/>
    <d v="2025-09-23T00:00:00"/>
    <s v="11"/>
    <x v="14"/>
    <s v="Tue"/>
    <d v="2025-09-23T11:57:38"/>
    <x v="1664"/>
    <s v="2025-09-23"/>
    <x v="19"/>
    <s v="Tue"/>
    <n v="0.31600000000000006"/>
    <n v="0.63200000000000012"/>
    <n v="0.94799999999999995"/>
  </r>
  <r>
    <d v="2025-09-23T11:58:08"/>
    <n v="444771046"/>
    <s v="GOLD#"/>
    <s v="buy"/>
    <s v="0.01"/>
    <n v="3774.39"/>
    <n v="3771.37"/>
    <n v="3776.57"/>
    <s v="2025.09.23 12:03:24"/>
    <n v="3776.58"/>
    <n v="0"/>
    <n v="0"/>
    <n v="2.19"/>
    <s v="W"/>
    <d v="2025-09-23T00:00:00"/>
    <s v="11"/>
    <x v="17"/>
    <s v="Tue"/>
    <d v="2025-09-23T11:58:08"/>
    <x v="1665"/>
    <s v="2025-09-23"/>
    <x v="19"/>
    <s v="Tue"/>
    <n v="0.219"/>
    <n v="0.438"/>
    <n v="0.65699999999999992"/>
  </r>
  <r>
    <d v="2025-09-23T11:58:08"/>
    <n v="444771047"/>
    <s v="GOLD#"/>
    <s v="buy"/>
    <s v="0.01"/>
    <n v="3774.6"/>
    <n v="3771.39"/>
    <n v="3775.89"/>
    <s v="2025.09.23 12:00:41"/>
    <n v="3775.94"/>
    <n v="0"/>
    <n v="0"/>
    <n v="1.34"/>
    <s v="W"/>
    <d v="2025-09-23T00:00:00"/>
    <s v="11"/>
    <x v="20"/>
    <s v="Tue"/>
    <d v="2025-09-23T11:58:08"/>
    <x v="1665"/>
    <s v="2025-09-23"/>
    <x v="19"/>
    <s v="Tue"/>
    <n v="0.13400000000000001"/>
    <n v="0.26800000000000002"/>
    <n v="0.40200000000000002"/>
  </r>
  <r>
    <d v="2025-09-23T11:58:08"/>
    <n v="444771049"/>
    <s v="GOLD#"/>
    <s v="buy"/>
    <s v="0.01"/>
    <n v="3774.62"/>
    <n v="3771.39"/>
    <n v="3775.89"/>
    <s v="2025.09.23 12:00:41"/>
    <n v="3775.94"/>
    <n v="0"/>
    <n v="0"/>
    <n v="1.32"/>
    <s v="W"/>
    <d v="2025-09-23T00:00:00"/>
    <s v="11"/>
    <x v="6"/>
    <s v="Tue"/>
    <d v="2025-09-23T11:58:08"/>
    <x v="1665"/>
    <s v="2025-09-23"/>
    <x v="19"/>
    <s v="Tue"/>
    <n v="0.13200000000000001"/>
    <n v="0.26400000000000001"/>
    <n v="0.39600000000000002"/>
  </r>
  <r>
    <d v="2025-09-23T11:58:08"/>
    <n v="444771050"/>
    <s v="GOLD#"/>
    <s v="buy"/>
    <s v="0.01"/>
    <n v="3774.63"/>
    <n v="3772.89"/>
    <n v="3775.89"/>
    <s v="2025.09.23 12:00:41"/>
    <n v="3775.94"/>
    <n v="0"/>
    <n v="0"/>
    <n v="1.31"/>
    <s v="W"/>
    <d v="2025-09-23T00:00:00"/>
    <s v="11"/>
    <x v="11"/>
    <s v="Tue"/>
    <d v="2025-09-23T11:58:08"/>
    <x v="1665"/>
    <s v="2025-09-23"/>
    <x v="19"/>
    <s v="Tue"/>
    <n v="0.13100000000000001"/>
    <n v="0.26200000000000001"/>
    <n v="0.39300000000000002"/>
  </r>
  <r>
    <d v="2025-09-23T11:58:09"/>
    <n v="444771053"/>
    <s v="GOLD#"/>
    <s v="buy"/>
    <s v="0.01"/>
    <n v="3774.61"/>
    <n v="3774.84"/>
    <n v="3777.89"/>
    <s v="2025.09.23 12:03:36"/>
    <n v="3778.35"/>
    <n v="0"/>
    <n v="0"/>
    <n v="3.74"/>
    <s v="W"/>
    <d v="2025-09-23T00:00:00"/>
    <s v="11"/>
    <x v="1"/>
    <s v="Tue"/>
    <d v="2025-09-23T11:58:09"/>
    <x v="1666"/>
    <s v="2025-09-23"/>
    <x v="19"/>
    <s v="Tue"/>
    <n v="0.37400000000000005"/>
    <n v="0.74800000000000011"/>
    <n v="1.1220000000000001"/>
  </r>
  <r>
    <d v="2025-09-23T11:58:09"/>
    <n v="444771054"/>
    <s v="GOLD#"/>
    <s v="buy"/>
    <s v="0.01"/>
    <n v="3774.61"/>
    <n v="3771.39"/>
    <n v="3775.89"/>
    <s v="2025.09.23 12:00:41"/>
    <n v="3775.94"/>
    <n v="0"/>
    <n v="0"/>
    <n v="1.33"/>
    <s v="W"/>
    <d v="2025-09-23T00:00:00"/>
    <s v="11"/>
    <x v="10"/>
    <s v="Tue"/>
    <d v="2025-09-23T11:58:09"/>
    <x v="1666"/>
    <s v="2025-09-23"/>
    <x v="19"/>
    <s v="Tue"/>
    <n v="0.13300000000000001"/>
    <n v="0.26600000000000001"/>
    <n v="0.39900000000000002"/>
  </r>
  <r>
    <d v="2025-09-23T11:58:09"/>
    <n v="444771056"/>
    <s v="GOLD#"/>
    <s v="buy"/>
    <s v="0.01"/>
    <n v="3774.61"/>
    <n v="3774.84"/>
    <n v="3777.39"/>
    <s v="2025.09.23 12:03:34"/>
    <n v="3777.51"/>
    <n v="0"/>
    <n v="0"/>
    <n v="2.9"/>
    <s v="W"/>
    <d v="2025-09-23T00:00:00"/>
    <s v="11"/>
    <x v="2"/>
    <s v="Tue"/>
    <d v="2025-09-23T11:58:09"/>
    <x v="1666"/>
    <s v="2025-09-23"/>
    <x v="19"/>
    <s v="Tue"/>
    <n v="0.28999999999999998"/>
    <n v="0.57999999999999996"/>
    <n v="0.87"/>
  </r>
  <r>
    <d v="2025-09-23T11:58:09"/>
    <n v="444771057"/>
    <s v="GOLD#"/>
    <s v="buy"/>
    <s v="0.01"/>
    <n v="3774.61"/>
    <n v="3772.19"/>
    <n v="3775.89"/>
    <s v="2025.09.23 12:00:41"/>
    <n v="3775.94"/>
    <n v="0"/>
    <n v="0"/>
    <n v="1.33"/>
    <s v="W"/>
    <d v="2025-09-23T00:00:00"/>
    <s v="11"/>
    <x v="18"/>
    <s v="Tue"/>
    <d v="2025-09-23T11:58:09"/>
    <x v="1666"/>
    <s v="2025-09-23"/>
    <x v="19"/>
    <s v="Tue"/>
    <n v="0.13300000000000001"/>
    <n v="0.26600000000000001"/>
    <n v="0.39900000000000002"/>
  </r>
  <r>
    <d v="2025-09-23T11:58:09"/>
    <n v="444771058"/>
    <s v="GOLD#"/>
    <s v="buy"/>
    <s v="0.01"/>
    <n v="3774.61"/>
    <n v="3774.84"/>
    <n v="3777.39"/>
    <s v="2025.09.23 12:03:34"/>
    <n v="3777.51"/>
    <n v="0"/>
    <n v="0"/>
    <n v="2.9"/>
    <s v="W"/>
    <d v="2025-09-23T00:00:00"/>
    <s v="11"/>
    <x v="0"/>
    <s v="Tue"/>
    <d v="2025-09-23T11:58:09"/>
    <x v="1666"/>
    <s v="2025-09-23"/>
    <x v="19"/>
    <s v="Tue"/>
    <n v="0.28999999999999998"/>
    <n v="0.57999999999999996"/>
    <n v="0.87"/>
  </r>
  <r>
    <d v="2025-09-23T12:02:38"/>
    <n v="444773474"/>
    <s v="GOLD#"/>
    <s v="buy"/>
    <s v="0.01"/>
    <n v="3775.1"/>
    <n v="3772.1"/>
    <n v="3776.6"/>
    <s v="2025.09.23 12:03:25"/>
    <n v="3776.6"/>
    <n v="0"/>
    <n v="0"/>
    <n v="1.5"/>
    <s v="W"/>
    <d v="2025-09-23T00:00:00"/>
    <s v="12"/>
    <x v="20"/>
    <s v="Tue"/>
    <d v="2025-09-23T12:02:38"/>
    <x v="1667"/>
    <s v="2025-09-23"/>
    <x v="20"/>
    <s v="Tue"/>
    <n v="0.15000000000000002"/>
    <n v="0.30000000000000004"/>
    <n v="0.44999999999999996"/>
  </r>
  <r>
    <d v="2025-09-23T12:02:38"/>
    <n v="444773475"/>
    <s v="GOLD#"/>
    <s v="buy"/>
    <s v="0.01"/>
    <n v="3775.04"/>
    <n v="3772.1"/>
    <n v="3776.6"/>
    <s v="2025.09.23 12:03:25"/>
    <n v="3776.6"/>
    <n v="0"/>
    <n v="0"/>
    <n v="1.56"/>
    <s v="W"/>
    <d v="2025-09-23T00:00:00"/>
    <s v="12"/>
    <x v="6"/>
    <s v="Tue"/>
    <d v="2025-09-23T12:02:38"/>
    <x v="1667"/>
    <s v="2025-09-23"/>
    <x v="20"/>
    <s v="Tue"/>
    <n v="0.15600000000000003"/>
    <n v="0.31200000000000006"/>
    <n v="0.46799999999999997"/>
  </r>
  <r>
    <d v="2025-09-23T12:02:38"/>
    <n v="444773487"/>
    <s v="GOLD#"/>
    <s v="buy"/>
    <s v="0.01"/>
    <n v="3774.92"/>
    <n v="3773.6"/>
    <n v="3776.6"/>
    <s v="2025.09.23 12:03:25"/>
    <n v="3776.6"/>
    <n v="0"/>
    <n v="0"/>
    <n v="1.68"/>
    <s v="W"/>
    <d v="2025-09-23T00:00:00"/>
    <s v="12"/>
    <x v="11"/>
    <s v="Tue"/>
    <d v="2025-09-23T12:02:38"/>
    <x v="1667"/>
    <s v="2025-09-23"/>
    <x v="20"/>
    <s v="Tue"/>
    <n v="0.16800000000000001"/>
    <n v="0.33600000000000002"/>
    <n v="0.504"/>
  </r>
  <r>
    <d v="2025-09-23T12:02:38"/>
    <n v="444773489"/>
    <s v="GOLD#"/>
    <s v="buy"/>
    <s v="0.01"/>
    <n v="3774.92"/>
    <n v="3772.1"/>
    <n v="3776.6"/>
    <s v="2025.09.23 12:03:25"/>
    <n v="3776.6"/>
    <n v="0"/>
    <n v="0"/>
    <n v="1.68"/>
    <s v="W"/>
    <d v="2025-09-23T00:00:00"/>
    <s v="12"/>
    <x v="10"/>
    <s v="Tue"/>
    <d v="2025-09-23T12:02:38"/>
    <x v="1667"/>
    <s v="2025-09-23"/>
    <x v="20"/>
    <s v="Tue"/>
    <n v="0.16800000000000001"/>
    <n v="0.33600000000000002"/>
    <n v="0.504"/>
  </r>
  <r>
    <d v="2025-09-23T12:02:39"/>
    <n v="444773490"/>
    <s v="GOLD#"/>
    <s v="buy"/>
    <s v="0.01"/>
    <n v="3774.91"/>
    <n v="3772.1"/>
    <n v="3778.6"/>
    <s v="2025.09.23 12:03:38"/>
    <n v="3778.6"/>
    <n v="0"/>
    <n v="0"/>
    <n v="3.69"/>
    <s v="W"/>
    <d v="2025-09-23T00:00:00"/>
    <s v="12"/>
    <x v="12"/>
    <s v="Tue"/>
    <d v="2025-09-23T12:02:39"/>
    <x v="1668"/>
    <s v="2025-09-23"/>
    <x v="20"/>
    <s v="Tue"/>
    <n v="0.36899999999999999"/>
    <n v="0.73799999999999999"/>
    <n v="1.107"/>
  </r>
  <r>
    <d v="2025-09-23T12:02:39"/>
    <n v="444773502"/>
    <s v="GOLD#"/>
    <s v="buy"/>
    <s v="0.01"/>
    <n v="3774.63"/>
    <n v="3772.9"/>
    <n v="3776.6"/>
    <s v="2025.09.23 12:03:25"/>
    <n v="3776.6"/>
    <n v="0"/>
    <n v="0"/>
    <n v="1.97"/>
    <s v="W"/>
    <d v="2025-09-23T00:00:00"/>
    <s v="12"/>
    <x v="18"/>
    <s v="Tue"/>
    <d v="2025-09-23T12:02:39"/>
    <x v="1668"/>
    <s v="2025-09-23"/>
    <x v="20"/>
    <s v="Tue"/>
    <n v="0.19700000000000001"/>
    <n v="0.39400000000000002"/>
    <n v="0.59099999999999997"/>
  </r>
  <r>
    <d v="2025-09-23T12:02:58"/>
    <n v="444773765"/>
    <s v="GOLD#"/>
    <s v="buy"/>
    <s v="0.01"/>
    <n v="3775"/>
    <n v="3772.75"/>
    <n v="3777.95"/>
    <s v="2025.09.23 12:03:36"/>
    <n v="3778.35"/>
    <n v="0"/>
    <n v="0"/>
    <n v="3.35"/>
    <s v="W"/>
    <d v="2025-09-23T00:00:00"/>
    <s v="12"/>
    <x v="19"/>
    <s v="Tue"/>
    <d v="2025-09-23T12:02:58"/>
    <x v="1669"/>
    <s v="2025-09-23"/>
    <x v="20"/>
    <s v="Tue"/>
    <n v="0.33500000000000002"/>
    <n v="0.67"/>
    <n v="1.0049999999999999"/>
  </r>
  <r>
    <d v="2025-09-23T12:05:08"/>
    <n v="444776948"/>
    <s v="GOLD#"/>
    <s v="buy"/>
    <s v="0.01"/>
    <n v="3778.51"/>
    <n v="3780.46"/>
    <m/>
    <s v="2025.09.23 12:10:24"/>
    <n v="3780.45"/>
    <n v="0"/>
    <n v="0"/>
    <n v="1.94"/>
    <s v="W"/>
    <d v="2025-09-23T00:00:00"/>
    <s v="12"/>
    <x v="14"/>
    <s v="Tue"/>
    <d v="2025-09-23T12:05:08"/>
    <x v="1670"/>
    <s v="2025-09-23"/>
    <x v="20"/>
    <s v="Tue"/>
    <n v="0.19400000000000001"/>
    <n v="0.38800000000000001"/>
    <n v="0.58199999999999996"/>
  </r>
  <r>
    <d v="2025-09-23T12:05:08"/>
    <n v="444776952"/>
    <s v="GOLD#"/>
    <s v="buy"/>
    <s v="0.01"/>
    <n v="3778.56"/>
    <n v="3780.47"/>
    <m/>
    <s v="2025.09.23 12:10:24"/>
    <n v="3780.45"/>
    <n v="0"/>
    <n v="0"/>
    <n v="1.89"/>
    <s v="W"/>
    <d v="2025-09-23T00:00:00"/>
    <s v="12"/>
    <x v="15"/>
    <s v="Tue"/>
    <d v="2025-09-23T12:05:08"/>
    <x v="1670"/>
    <s v="2025-09-23"/>
    <x v="20"/>
    <s v="Tue"/>
    <n v="0.189"/>
    <n v="0.378"/>
    <n v="0.56699999999999995"/>
  </r>
  <r>
    <d v="2025-09-23T12:05:08"/>
    <n v="444776956"/>
    <s v="GOLD#"/>
    <s v="buy"/>
    <s v="0.01"/>
    <n v="3778.56"/>
    <n v="3780.52"/>
    <m/>
    <s v="2025.09.23 12:10:24"/>
    <n v="3780.45"/>
    <n v="0"/>
    <n v="0"/>
    <n v="1.89"/>
    <s v="W"/>
    <d v="2025-09-23T00:00:00"/>
    <s v="12"/>
    <x v="16"/>
    <s v="Tue"/>
    <d v="2025-09-23T12:05:08"/>
    <x v="1670"/>
    <s v="2025-09-23"/>
    <x v="20"/>
    <s v="Tue"/>
    <n v="0.189"/>
    <n v="0.378"/>
    <n v="0.56699999999999995"/>
  </r>
  <r>
    <d v="2025-09-23T12:06:18"/>
    <n v="444778441"/>
    <s v="GOLD#"/>
    <s v="buy"/>
    <s v="0.01"/>
    <n v="3777.23"/>
    <n v="3774.23"/>
    <n v="3778.73"/>
    <s v="2025.09.23 12:07:20"/>
    <n v="3778.75"/>
    <n v="0"/>
    <n v="0"/>
    <n v="1.52"/>
    <s v="W"/>
    <d v="2025-09-23T00:00:00"/>
    <s v="12"/>
    <x v="20"/>
    <s v="Tue"/>
    <d v="2025-09-23T12:06:18"/>
    <x v="1671"/>
    <s v="2025-09-23"/>
    <x v="20"/>
    <s v="Tue"/>
    <n v="0.15200000000000002"/>
    <n v="0.30400000000000005"/>
    <n v="0.45599999999999996"/>
  </r>
  <r>
    <d v="2025-09-23T12:06:18"/>
    <n v="444778444"/>
    <s v="GOLD#"/>
    <s v="buy"/>
    <s v="0.01"/>
    <n v="3777.23"/>
    <n v="3774.23"/>
    <n v="3778.73"/>
    <s v="2025.09.23 12:07:20"/>
    <n v="3778.75"/>
    <n v="0"/>
    <n v="0"/>
    <n v="1.52"/>
    <s v="W"/>
    <d v="2025-09-23T00:00:00"/>
    <s v="12"/>
    <x v="10"/>
    <s v="Tue"/>
    <d v="2025-09-23T12:06:18"/>
    <x v="1671"/>
    <s v="2025-09-23"/>
    <x v="20"/>
    <s v="Tue"/>
    <n v="0.15200000000000002"/>
    <n v="0.30400000000000005"/>
    <n v="0.45599999999999996"/>
  </r>
  <r>
    <d v="2025-09-23T12:06:18"/>
    <n v="444778448"/>
    <s v="GOLD#"/>
    <s v="buy"/>
    <s v="0.01"/>
    <n v="3777.3"/>
    <n v="3774.23"/>
    <n v="3778.73"/>
    <s v="2025.09.23 12:07:20"/>
    <n v="3778.75"/>
    <n v="0"/>
    <n v="0"/>
    <n v="1.45"/>
    <s v="W"/>
    <d v="2025-09-23T00:00:00"/>
    <s v="12"/>
    <x v="6"/>
    <s v="Tue"/>
    <d v="2025-09-23T12:06:18"/>
    <x v="1671"/>
    <s v="2025-09-23"/>
    <x v="20"/>
    <s v="Tue"/>
    <n v="0.14499999999999999"/>
    <n v="0.28999999999999998"/>
    <n v="0.435"/>
  </r>
  <r>
    <d v="2025-09-23T12:06:18"/>
    <n v="444778450"/>
    <s v="GOLD#"/>
    <s v="buy"/>
    <s v="0.01"/>
    <n v="3777.4"/>
    <n v="3774.23"/>
    <n v="3779.43"/>
    <s v="2025.09.23 12:08:49"/>
    <n v="3779.45"/>
    <n v="0"/>
    <n v="0"/>
    <n v="2.0499999999999998"/>
    <s v="W"/>
    <d v="2025-09-23T00:00:00"/>
    <s v="12"/>
    <x v="17"/>
    <s v="Tue"/>
    <d v="2025-09-23T12:06:18"/>
    <x v="1671"/>
    <s v="2025-09-23"/>
    <x v="20"/>
    <s v="Tue"/>
    <n v="0.20499999999999999"/>
    <n v="0.41"/>
    <n v="0.61499999999999988"/>
  </r>
  <r>
    <d v="2025-09-23T12:06:19"/>
    <n v="444778456"/>
    <s v="GOLD#"/>
    <s v="buy"/>
    <s v="0.01"/>
    <n v="3777.43"/>
    <n v="3774.23"/>
    <n v="3780.73"/>
    <s v="2025.09.23 12:09:35"/>
    <n v="3780.8"/>
    <n v="0"/>
    <n v="0"/>
    <n v="3.37"/>
    <s v="W"/>
    <d v="2025-09-23T00:00:00"/>
    <s v="12"/>
    <x v="12"/>
    <s v="Tue"/>
    <d v="2025-09-23T12:06:19"/>
    <x v="1672"/>
    <s v="2025-09-23"/>
    <x v="20"/>
    <s v="Tue"/>
    <n v="0.33700000000000002"/>
    <n v="0.67400000000000004"/>
    <n v="1.0109999999999999"/>
  </r>
  <r>
    <d v="2025-09-23T12:06:19"/>
    <n v="444778457"/>
    <s v="GOLD#"/>
    <s v="buy"/>
    <s v="0.01"/>
    <n v="3777.43"/>
    <n v="3778.03"/>
    <n v="3780.23"/>
    <s v="2025.09.23 12:09:11"/>
    <n v="3780.32"/>
    <n v="0"/>
    <n v="0"/>
    <n v="2.89"/>
    <s v="W"/>
    <d v="2025-09-23T00:00:00"/>
    <s v="12"/>
    <x v="19"/>
    <s v="Tue"/>
    <d v="2025-09-23T12:06:19"/>
    <x v="1672"/>
    <s v="2025-09-23"/>
    <x v="20"/>
    <s v="Tue"/>
    <n v="0.28900000000000003"/>
    <n v="0.57800000000000007"/>
    <n v="0.86699999999999999"/>
  </r>
  <r>
    <d v="2025-09-23T12:06:19"/>
    <n v="444778458"/>
    <s v="GOLD#"/>
    <s v="buy"/>
    <s v="0.01"/>
    <n v="3777.43"/>
    <n v="3775.73"/>
    <n v="3778.73"/>
    <s v="2025.09.23 12:07:20"/>
    <n v="3778.75"/>
    <n v="0"/>
    <n v="0"/>
    <n v="1.32"/>
    <s v="W"/>
    <d v="2025-09-23T00:00:00"/>
    <s v="12"/>
    <x v="11"/>
    <s v="Tue"/>
    <d v="2025-09-23T12:06:19"/>
    <x v="1672"/>
    <s v="2025-09-23"/>
    <x v="20"/>
    <s v="Tue"/>
    <n v="0.13200000000000001"/>
    <n v="0.26400000000000001"/>
    <n v="0.39600000000000002"/>
  </r>
  <r>
    <d v="2025-09-23T12:06:19"/>
    <n v="444778463"/>
    <s v="GOLD#"/>
    <s v="buy"/>
    <s v="0.01"/>
    <n v="3777.37"/>
    <n v="3777.94"/>
    <n v="3780.23"/>
    <s v="2025.09.23 12:09:11"/>
    <n v="3780.32"/>
    <n v="0"/>
    <n v="0"/>
    <n v="2.95"/>
    <s v="W"/>
    <d v="2025-09-23T00:00:00"/>
    <s v="12"/>
    <x v="2"/>
    <s v="Tue"/>
    <d v="2025-09-23T12:06:19"/>
    <x v="1672"/>
    <s v="2025-09-23"/>
    <x v="20"/>
    <s v="Tue"/>
    <n v="0.29500000000000004"/>
    <n v="0.59000000000000008"/>
    <n v="0.88500000000000001"/>
  </r>
  <r>
    <d v="2025-09-23T12:06:20"/>
    <n v="444778470"/>
    <s v="GOLD#"/>
    <s v="buy"/>
    <s v="0.01"/>
    <n v="3777.37"/>
    <n v="3775.03"/>
    <n v="3778.73"/>
    <s v="2025.09.23 12:07:20"/>
    <n v="3778.75"/>
    <n v="0"/>
    <n v="0"/>
    <n v="1.38"/>
    <s v="W"/>
    <d v="2025-09-23T00:00:00"/>
    <s v="12"/>
    <x v="18"/>
    <s v="Tue"/>
    <d v="2025-09-23T12:06:20"/>
    <x v="1673"/>
    <s v="2025-09-23"/>
    <x v="20"/>
    <s v="Tue"/>
    <n v="0.13799999999999998"/>
    <n v="0.27599999999999997"/>
    <n v="0.41399999999999998"/>
  </r>
  <r>
    <d v="2025-09-23T12:06:20"/>
    <n v="444778474"/>
    <s v="GOLD#"/>
    <s v="buy"/>
    <s v="0.01"/>
    <n v="3777.34"/>
    <n v="3777.94"/>
    <n v="3780.23"/>
    <s v="2025.09.23 12:09:11"/>
    <n v="3780.32"/>
    <n v="0"/>
    <n v="0"/>
    <n v="2.98"/>
    <s v="W"/>
    <d v="2025-09-23T00:00:00"/>
    <s v="12"/>
    <x v="0"/>
    <s v="Tue"/>
    <d v="2025-09-23T12:06:20"/>
    <x v="1673"/>
    <s v="2025-09-23"/>
    <x v="20"/>
    <s v="Tue"/>
    <n v="0.29799999999999999"/>
    <n v="0.59599999999999997"/>
    <n v="0.89400000000000002"/>
  </r>
  <r>
    <d v="2025-09-23T12:06:20"/>
    <n v="444778477"/>
    <s v="GOLD#"/>
    <s v="buy"/>
    <s v="0.01"/>
    <n v="3777.34"/>
    <n v="3778.13"/>
    <n v="3780.73"/>
    <s v="2025.09.23 12:09:35"/>
    <n v="3780.8"/>
    <n v="0"/>
    <n v="0"/>
    <n v="3.46"/>
    <s v="W"/>
    <d v="2025-09-23T00:00:00"/>
    <s v="12"/>
    <x v="1"/>
    <s v="Tue"/>
    <d v="2025-09-23T12:06:20"/>
    <x v="1673"/>
    <s v="2025-09-23"/>
    <x v="20"/>
    <s v="Tue"/>
    <n v="0.34600000000000003"/>
    <n v="0.69200000000000006"/>
    <n v="1.038"/>
  </r>
  <r>
    <d v="2025-09-23T12:15:08"/>
    <n v="444787504"/>
    <s v="GOLD#"/>
    <s v="buy"/>
    <s v="0.01"/>
    <n v="3784.3"/>
    <n v="3788.73"/>
    <m/>
    <s v="2025.09.23 12:25:03"/>
    <n v="3788.63"/>
    <n v="0"/>
    <n v="0"/>
    <n v="4.33"/>
    <s v="W"/>
    <d v="2025-09-23T00:00:00"/>
    <s v="12"/>
    <x v="14"/>
    <s v="Tue"/>
    <d v="2025-09-23T12:15:08"/>
    <x v="1674"/>
    <s v="2025-09-23"/>
    <x v="20"/>
    <s v="Tue"/>
    <n v="0.43300000000000005"/>
    <n v="0.8660000000000001"/>
    <n v="1.2989999999999999"/>
  </r>
  <r>
    <d v="2025-09-23T12:15:08"/>
    <n v="444787506"/>
    <s v="GOLD#"/>
    <s v="buy"/>
    <s v="0.01"/>
    <n v="3784.36"/>
    <n v="3788.69"/>
    <m/>
    <s v="2025.09.23 12:25:03"/>
    <n v="3788.63"/>
    <n v="0"/>
    <n v="0"/>
    <n v="4.2699999999999996"/>
    <s v="W"/>
    <d v="2025-09-23T00:00:00"/>
    <s v="12"/>
    <x v="15"/>
    <s v="Tue"/>
    <d v="2025-09-23T12:15:08"/>
    <x v="1674"/>
    <s v="2025-09-23"/>
    <x v="20"/>
    <s v="Tue"/>
    <n v="0.42699999999999999"/>
    <n v="0.85399999999999998"/>
    <n v="1.2809999999999999"/>
  </r>
  <r>
    <d v="2025-09-23T12:15:08"/>
    <n v="444787508"/>
    <s v="GOLD#"/>
    <s v="buy"/>
    <s v="0.01"/>
    <n v="3784.4"/>
    <n v="3788.72"/>
    <m/>
    <s v="2025.09.23 12:25:03"/>
    <n v="3788.63"/>
    <n v="0"/>
    <n v="0"/>
    <n v="4.2300000000000004"/>
    <s v="W"/>
    <d v="2025-09-23T00:00:00"/>
    <s v="12"/>
    <x v="16"/>
    <s v="Tue"/>
    <d v="2025-09-23T12:15:08"/>
    <x v="1674"/>
    <s v="2025-09-23"/>
    <x v="20"/>
    <s v="Tue"/>
    <n v="0.42300000000000004"/>
    <n v="0.84600000000000009"/>
    <n v="1.2690000000000001"/>
  </r>
  <r>
    <d v="2025-09-23T12:16:58"/>
    <n v="444788757"/>
    <s v="GOLD#"/>
    <s v="buy"/>
    <s v="0.01"/>
    <n v="3783.48"/>
    <n v="3780.48"/>
    <n v="3784.98"/>
    <s v="2025.09.23 12:22:04"/>
    <n v="3785.12"/>
    <n v="0"/>
    <n v="0"/>
    <n v="1.64"/>
    <s v="W"/>
    <d v="2025-09-23T00:00:00"/>
    <s v="12"/>
    <x v="20"/>
    <s v="Tue"/>
    <d v="2025-09-23T12:16:58"/>
    <x v="1675"/>
    <s v="2025-09-23"/>
    <x v="20"/>
    <s v="Tue"/>
    <n v="0.16400000000000001"/>
    <n v="0.32800000000000001"/>
    <n v="0.49199999999999994"/>
  </r>
  <r>
    <d v="2025-09-23T12:16:58"/>
    <n v="444788758"/>
    <s v="GOLD#"/>
    <s v="buy"/>
    <s v="0.01"/>
    <n v="3783.44"/>
    <n v="3783.63"/>
    <n v="3785.68"/>
    <s v="2025.09.23 12:22:14"/>
    <n v="3785.74"/>
    <n v="0"/>
    <n v="0"/>
    <n v="2.2999999999999998"/>
    <s v="W"/>
    <d v="2025-09-23T00:00:00"/>
    <s v="12"/>
    <x v="17"/>
    <s v="Tue"/>
    <d v="2025-09-23T12:16:58"/>
    <x v="1675"/>
    <s v="2025-09-23"/>
    <x v="20"/>
    <s v="Tue"/>
    <n v="0.22999999999999998"/>
    <n v="0.45999999999999996"/>
    <n v="0.69"/>
  </r>
  <r>
    <d v="2025-09-23T12:16:58"/>
    <n v="444788759"/>
    <s v="GOLD#"/>
    <s v="buy"/>
    <s v="0.01"/>
    <n v="3783.44"/>
    <n v="3783.81"/>
    <n v="3786.48"/>
    <s v="2025.09.23 12:22:49"/>
    <n v="3786.49"/>
    <n v="0"/>
    <n v="0"/>
    <n v="3.05"/>
    <s v="W"/>
    <d v="2025-09-23T00:00:00"/>
    <s v="12"/>
    <x v="19"/>
    <s v="Tue"/>
    <d v="2025-09-23T12:16:58"/>
    <x v="1675"/>
    <s v="2025-09-23"/>
    <x v="20"/>
    <s v="Tue"/>
    <n v="0.30499999999999999"/>
    <n v="0.61"/>
    <n v="0.91499999999999992"/>
  </r>
  <r>
    <d v="2025-09-23T12:16:58"/>
    <n v="444788760"/>
    <s v="GOLD#"/>
    <s v="buy"/>
    <s v="0.01"/>
    <n v="3783.44"/>
    <n v="3784.46"/>
    <n v="3786.98"/>
    <s v="2025.09.23 12:23:13"/>
    <n v="3787.02"/>
    <n v="0"/>
    <n v="0"/>
    <n v="3.58"/>
    <s v="W"/>
    <d v="2025-09-23T00:00:00"/>
    <s v="12"/>
    <x v="1"/>
    <s v="Tue"/>
    <d v="2025-09-23T12:16:58"/>
    <x v="1675"/>
    <s v="2025-09-23"/>
    <x v="20"/>
    <s v="Tue"/>
    <n v="0.35800000000000004"/>
    <n v="0.71600000000000008"/>
    <n v="1.0740000000000001"/>
  </r>
  <r>
    <d v="2025-09-23T12:16:59"/>
    <n v="444788762"/>
    <s v="GOLD#"/>
    <s v="buy"/>
    <s v="0.01"/>
    <n v="3783.44"/>
    <n v="3784.43"/>
    <n v="3786.98"/>
    <s v="2025.09.23 12:23:13"/>
    <n v="3787.02"/>
    <n v="0"/>
    <n v="0"/>
    <n v="3.58"/>
    <s v="W"/>
    <d v="2025-09-23T00:00:00"/>
    <s v="12"/>
    <x v="12"/>
    <s v="Tue"/>
    <d v="2025-09-23T12:16:59"/>
    <x v="1676"/>
    <s v="2025-09-23"/>
    <x v="20"/>
    <s v="Tue"/>
    <n v="0.35800000000000004"/>
    <n v="0.71600000000000008"/>
    <n v="1.0740000000000001"/>
  </r>
  <r>
    <d v="2025-09-23T12:16:59"/>
    <n v="444788763"/>
    <s v="GOLD#"/>
    <s v="buy"/>
    <s v="0.01"/>
    <n v="3783.44"/>
    <n v="3781.28"/>
    <n v="3784.98"/>
    <s v="2025.09.23 12:22:04"/>
    <n v="3785.12"/>
    <n v="0"/>
    <n v="0"/>
    <n v="1.68"/>
    <s v="W"/>
    <d v="2025-09-23T00:00:00"/>
    <s v="12"/>
    <x v="18"/>
    <s v="Tue"/>
    <d v="2025-09-23T12:16:59"/>
    <x v="1676"/>
    <s v="2025-09-23"/>
    <x v="20"/>
    <s v="Tue"/>
    <n v="0.16800000000000001"/>
    <n v="0.33600000000000002"/>
    <n v="0.504"/>
  </r>
  <r>
    <d v="2025-09-23T12:16:59"/>
    <n v="444788765"/>
    <s v="GOLD#"/>
    <s v="buy"/>
    <s v="0.01"/>
    <n v="3783.44"/>
    <n v="3781.98"/>
    <n v="3784.98"/>
    <s v="2025.09.23 12:22:04"/>
    <n v="3785.12"/>
    <n v="0"/>
    <n v="0"/>
    <n v="1.68"/>
    <s v="W"/>
    <d v="2025-09-23T00:00:00"/>
    <s v="12"/>
    <x v="11"/>
    <s v="Tue"/>
    <d v="2025-09-23T12:16:59"/>
    <x v="1676"/>
    <s v="2025-09-23"/>
    <x v="20"/>
    <s v="Tue"/>
    <n v="0.16800000000000001"/>
    <n v="0.33600000000000002"/>
    <n v="0.504"/>
  </r>
  <r>
    <d v="2025-09-23T12:16:59"/>
    <n v="444788766"/>
    <s v="GOLD#"/>
    <s v="buy"/>
    <s v="0.01"/>
    <n v="3783.6"/>
    <n v="3780.48"/>
    <n v="3784.98"/>
    <s v="2025.09.23 12:22:04"/>
    <n v="3785.12"/>
    <n v="0"/>
    <n v="0"/>
    <n v="1.52"/>
    <s v="W"/>
    <d v="2025-09-23T00:00:00"/>
    <s v="12"/>
    <x v="6"/>
    <s v="Tue"/>
    <d v="2025-09-23T12:16:59"/>
    <x v="1676"/>
    <s v="2025-09-23"/>
    <x v="20"/>
    <s v="Tue"/>
    <n v="0.15200000000000002"/>
    <n v="0.30400000000000005"/>
    <n v="0.45599999999999996"/>
  </r>
  <r>
    <d v="2025-09-23T12:17:00"/>
    <n v="444788768"/>
    <s v="GOLD#"/>
    <s v="buy"/>
    <s v="0.01"/>
    <n v="3783.56"/>
    <n v="3783.81"/>
    <n v="3786.48"/>
    <s v="2025.09.23 12:22:49"/>
    <n v="3786.49"/>
    <n v="0"/>
    <n v="0"/>
    <n v="2.93"/>
    <s v="W"/>
    <d v="2025-09-23T00:00:00"/>
    <s v="12"/>
    <x v="2"/>
    <s v="Tue"/>
    <d v="2025-09-23T12:17:00"/>
    <x v="1677"/>
    <s v="2025-09-23"/>
    <x v="20"/>
    <s v="Tue"/>
    <n v="0.29300000000000004"/>
    <n v="0.58600000000000008"/>
    <n v="0.879"/>
  </r>
  <r>
    <d v="2025-09-23T12:17:00"/>
    <n v="444788771"/>
    <s v="GOLD#"/>
    <s v="buy"/>
    <s v="0.01"/>
    <n v="3783.46"/>
    <n v="3780.48"/>
    <n v="3784.98"/>
    <s v="2025.09.23 12:22:04"/>
    <n v="3785.12"/>
    <n v="0"/>
    <n v="0"/>
    <n v="1.66"/>
    <s v="W"/>
    <d v="2025-09-23T00:00:00"/>
    <s v="12"/>
    <x v="10"/>
    <s v="Tue"/>
    <d v="2025-09-23T12:17:00"/>
    <x v="1677"/>
    <s v="2025-09-23"/>
    <x v="20"/>
    <s v="Tue"/>
    <n v="0.16600000000000001"/>
    <n v="0.33200000000000002"/>
    <n v="0.49799999999999994"/>
  </r>
  <r>
    <d v="2025-09-23T12:17:00"/>
    <n v="444788773"/>
    <s v="GOLD#"/>
    <s v="buy"/>
    <s v="0.01"/>
    <n v="3783.46"/>
    <n v="3783.8"/>
    <n v="3786.48"/>
    <s v="2025.09.23 12:22:49"/>
    <n v="3786.49"/>
    <n v="0"/>
    <n v="0"/>
    <n v="3.03"/>
    <s v="W"/>
    <d v="2025-09-23T00:00:00"/>
    <s v="12"/>
    <x v="0"/>
    <s v="Tue"/>
    <d v="2025-09-23T12:17:00"/>
    <x v="1677"/>
    <s v="2025-09-23"/>
    <x v="20"/>
    <s v="Tue"/>
    <n v="0.30299999999999999"/>
    <n v="0.60599999999999998"/>
    <n v="0.90899999999999992"/>
  </r>
  <r>
    <d v="2025-09-23T12:25:08"/>
    <n v="444795535"/>
    <s v="GOLD#"/>
    <s v="buy"/>
    <s v="0.01"/>
    <n v="3788.89"/>
    <n v="3786.17"/>
    <m/>
    <s v="2025.09.23 12:27:19"/>
    <n v="3786.1"/>
    <n v="0"/>
    <n v="0"/>
    <n v="-2.79"/>
    <s v="L"/>
    <d v="2025-09-23T00:00:00"/>
    <s v="12"/>
    <x v="16"/>
    <s v="Tue"/>
    <d v="2025-09-23T12:25:08"/>
    <x v="1678"/>
    <s v="2025-09-23"/>
    <x v="20"/>
    <s v="Tue"/>
    <n v="-0.27900000000000003"/>
    <n v="-0.55800000000000005"/>
    <n v="-0.83699999999999997"/>
  </r>
  <r>
    <d v="2025-09-23T12:25:08"/>
    <n v="444795539"/>
    <s v="GOLD#"/>
    <s v="buy"/>
    <s v="0.01"/>
    <n v="3788.88"/>
    <n v="3785.89"/>
    <m/>
    <s v="2025.09.23 12:27:21"/>
    <n v="3785.81"/>
    <n v="0"/>
    <n v="0"/>
    <n v="-3.07"/>
    <s v="L"/>
    <d v="2025-09-23T00:00:00"/>
    <s v="12"/>
    <x v="14"/>
    <s v="Tue"/>
    <d v="2025-09-23T12:25:08"/>
    <x v="1678"/>
    <s v="2025-09-23"/>
    <x v="20"/>
    <s v="Tue"/>
    <n v="-0.307"/>
    <n v="-0.61399999999999999"/>
    <n v="-0.92099999999999993"/>
  </r>
  <r>
    <d v="2025-09-23T12:25:08"/>
    <n v="444795544"/>
    <s v="GOLD#"/>
    <s v="buy"/>
    <s v="0.01"/>
    <n v="3788.69"/>
    <n v="3785.89"/>
    <m/>
    <s v="2025.09.23 12:27:21"/>
    <n v="3785.81"/>
    <n v="0"/>
    <n v="0"/>
    <n v="-2.88"/>
    <s v="L"/>
    <d v="2025-09-23T00:00:00"/>
    <s v="12"/>
    <x v="15"/>
    <s v="Tue"/>
    <d v="2025-09-23T12:25:08"/>
    <x v="1678"/>
    <s v="2025-09-23"/>
    <x v="20"/>
    <s v="Tue"/>
    <n v="-0.28799999999999998"/>
    <n v="-0.57599999999999996"/>
    <n v="-0.86399999999999999"/>
  </r>
  <r>
    <d v="2025-09-23T12:26:58"/>
    <n v="444796417"/>
    <s v="GOLD#"/>
    <s v="buy"/>
    <s v="0.01"/>
    <n v="3787.78"/>
    <n v="3784.78"/>
    <n v="3789.28"/>
    <s v="2025.09.23 12:30:27"/>
    <n v="3784.66"/>
    <n v="0"/>
    <n v="0"/>
    <n v="-3.12"/>
    <s v="L"/>
    <d v="2025-09-23T00:00:00"/>
    <s v="12"/>
    <x v="20"/>
    <s v="Tue"/>
    <d v="2025-09-23T12:26:58"/>
    <x v="1679"/>
    <s v="2025-09-23"/>
    <x v="20"/>
    <s v="Tue"/>
    <n v="-0.31200000000000006"/>
    <n v="-0.62400000000000011"/>
    <n v="-0.93599999999999994"/>
  </r>
  <r>
    <d v="2025-09-23T12:26:58"/>
    <n v="444796418"/>
    <s v="GOLD#"/>
    <s v="buy"/>
    <s v="0.01"/>
    <n v="3787.78"/>
    <n v="3784.78"/>
    <n v="3791.28"/>
    <s v="2025.09.23 12:30:27"/>
    <n v="3784.66"/>
    <n v="0"/>
    <n v="0"/>
    <n v="-3.12"/>
    <s v="L"/>
    <d v="2025-09-23T00:00:00"/>
    <s v="12"/>
    <x v="1"/>
    <s v="Tue"/>
    <d v="2025-09-23T12:26:58"/>
    <x v="1679"/>
    <s v="2025-09-23"/>
    <x v="20"/>
    <s v="Tue"/>
    <n v="-0.31200000000000006"/>
    <n v="-0.62400000000000011"/>
    <n v="-0.93599999999999994"/>
  </r>
  <r>
    <d v="2025-09-23T12:26:58"/>
    <n v="444796421"/>
    <s v="GOLD#"/>
    <s v="buy"/>
    <s v="0.01"/>
    <n v="3787.8"/>
    <n v="3784.78"/>
    <n v="3791.28"/>
    <s v="2025.09.23 12:30:27"/>
    <n v="3784.66"/>
    <n v="0"/>
    <n v="0"/>
    <n v="-3.14"/>
    <s v="L"/>
    <d v="2025-09-23T00:00:00"/>
    <s v="12"/>
    <x v="12"/>
    <s v="Tue"/>
    <d v="2025-09-23T12:26:58"/>
    <x v="1679"/>
    <s v="2025-09-23"/>
    <x v="20"/>
    <s v="Tue"/>
    <n v="-0.31400000000000006"/>
    <n v="-0.62800000000000011"/>
    <n v="-0.94199999999999995"/>
  </r>
  <r>
    <d v="2025-09-23T12:26:58"/>
    <n v="444796422"/>
    <s v="GOLD#"/>
    <s v="buy"/>
    <s v="0.01"/>
    <n v="3787.8"/>
    <n v="3784.78"/>
    <n v="3789.98"/>
    <s v="2025.09.23 12:30:27"/>
    <n v="3784.66"/>
    <n v="0"/>
    <n v="0"/>
    <n v="-3.14"/>
    <s v="L"/>
    <d v="2025-09-23T00:00:00"/>
    <s v="12"/>
    <x v="17"/>
    <s v="Tue"/>
    <d v="2025-09-23T12:26:58"/>
    <x v="1679"/>
    <s v="2025-09-23"/>
    <x v="20"/>
    <s v="Tue"/>
    <n v="-0.31400000000000006"/>
    <n v="-0.62800000000000011"/>
    <n v="-0.94199999999999995"/>
  </r>
  <r>
    <d v="2025-09-23T12:26:59"/>
    <n v="444796423"/>
    <s v="GOLD#"/>
    <s v="buy"/>
    <s v="0.01"/>
    <n v="3787.78"/>
    <n v="3786.28"/>
    <n v="3789.28"/>
    <s v="2025.09.23 12:27:19"/>
    <n v="3786.1"/>
    <n v="0"/>
    <n v="0"/>
    <n v="-1.68"/>
    <s v="L"/>
    <d v="2025-09-23T00:00:00"/>
    <s v="12"/>
    <x v="11"/>
    <s v="Tue"/>
    <d v="2025-09-23T12:26:59"/>
    <x v="1680"/>
    <s v="2025-09-23"/>
    <x v="20"/>
    <s v="Tue"/>
    <n v="-0.16800000000000001"/>
    <n v="-0.33600000000000002"/>
    <n v="-0.504"/>
  </r>
  <r>
    <d v="2025-09-23T12:26:59"/>
    <n v="444796427"/>
    <s v="GOLD#"/>
    <s v="buy"/>
    <s v="0.01"/>
    <n v="3787.78"/>
    <n v="3784.78"/>
    <n v="3789.28"/>
    <s v="2025.09.23 12:30:27"/>
    <n v="3784.66"/>
    <n v="0"/>
    <n v="0"/>
    <n v="-3.12"/>
    <s v="L"/>
    <d v="2025-09-23T00:00:00"/>
    <s v="12"/>
    <x v="10"/>
    <s v="Tue"/>
    <d v="2025-09-23T12:26:59"/>
    <x v="1680"/>
    <s v="2025-09-23"/>
    <x v="20"/>
    <s v="Tue"/>
    <n v="-0.31200000000000006"/>
    <n v="-0.62400000000000011"/>
    <n v="-0.93599999999999994"/>
  </r>
  <r>
    <d v="2025-09-23T12:26:59"/>
    <n v="444796428"/>
    <s v="GOLD#"/>
    <s v="buy"/>
    <s v="0.01"/>
    <n v="3787.83"/>
    <n v="3784.78"/>
    <n v="3790.78"/>
    <s v="2025.09.23 12:30:27"/>
    <n v="3784.66"/>
    <n v="0"/>
    <n v="0"/>
    <n v="-3.17"/>
    <s v="L"/>
    <d v="2025-09-23T00:00:00"/>
    <s v="12"/>
    <x v="0"/>
    <s v="Tue"/>
    <d v="2025-09-23T12:26:59"/>
    <x v="1680"/>
    <s v="2025-09-23"/>
    <x v="20"/>
    <s v="Tue"/>
    <n v="-0.317"/>
    <n v="-0.63400000000000001"/>
    <n v="-0.95099999999999996"/>
  </r>
  <r>
    <d v="2025-09-23T12:26:59"/>
    <n v="444796429"/>
    <s v="GOLD#"/>
    <s v="buy"/>
    <s v="0.01"/>
    <n v="3787.83"/>
    <n v="3785.28"/>
    <n v="3790.78"/>
    <s v="2025.09.23 12:27:53"/>
    <n v="3785.22"/>
    <n v="0"/>
    <n v="0"/>
    <n v="-2.61"/>
    <s v="L"/>
    <d v="2025-09-23T00:00:00"/>
    <s v="12"/>
    <x v="2"/>
    <s v="Tue"/>
    <d v="2025-09-23T12:26:59"/>
    <x v="1680"/>
    <s v="2025-09-23"/>
    <x v="20"/>
    <s v="Tue"/>
    <n v="-0.26100000000000001"/>
    <n v="-0.52200000000000002"/>
    <n v="-0.78299999999999992"/>
  </r>
  <r>
    <d v="2025-09-23T12:27:00"/>
    <n v="444796431"/>
    <s v="GOLD#"/>
    <s v="buy"/>
    <s v="0.01"/>
    <n v="3787.75"/>
    <n v="3784.78"/>
    <n v="3789.28"/>
    <s v="2025.09.23 12:30:27"/>
    <n v="3784.66"/>
    <n v="0"/>
    <n v="0"/>
    <n v="-3.09"/>
    <s v="L"/>
    <d v="2025-09-23T00:00:00"/>
    <s v="12"/>
    <x v="6"/>
    <s v="Tue"/>
    <d v="2025-09-23T12:27:00"/>
    <x v="1681"/>
    <s v="2025-09-23"/>
    <x v="20"/>
    <s v="Tue"/>
    <n v="-0.309"/>
    <n v="-0.61799999999999999"/>
    <n v="-0.92699999999999994"/>
  </r>
  <r>
    <d v="2025-09-23T12:27:00"/>
    <n v="444796433"/>
    <s v="GOLD#"/>
    <s v="buy"/>
    <s v="0.01"/>
    <n v="3787.75"/>
    <n v="3785.58"/>
    <n v="3789.28"/>
    <s v="2025.09.23 12:27:31"/>
    <n v="3785.57"/>
    <n v="0"/>
    <n v="0"/>
    <n v="-2.1800000000000002"/>
    <s v="L"/>
    <d v="2025-09-23T00:00:00"/>
    <s v="12"/>
    <x v="18"/>
    <s v="Tue"/>
    <d v="2025-09-23T12:27:00"/>
    <x v="1681"/>
    <s v="2025-09-23"/>
    <x v="20"/>
    <s v="Tue"/>
    <n v="-0.21800000000000003"/>
    <n v="-0.43600000000000005"/>
    <n v="-0.65400000000000003"/>
  </r>
  <r>
    <d v="2025-09-23T12:27:00"/>
    <n v="444796438"/>
    <s v="GOLD#"/>
    <s v="buy"/>
    <s v="0.01"/>
    <n v="3787.74"/>
    <n v="3785.58"/>
    <n v="3790.78"/>
    <s v="2025.09.23 12:27:31"/>
    <n v="3785.57"/>
    <n v="0"/>
    <n v="0"/>
    <n v="-2.17"/>
    <s v="L"/>
    <d v="2025-09-23T00:00:00"/>
    <s v="12"/>
    <x v="19"/>
    <s v="Tue"/>
    <d v="2025-09-23T12:27:00"/>
    <x v="1681"/>
    <s v="2025-09-23"/>
    <x v="20"/>
    <s v="Tue"/>
    <n v="-0.217"/>
    <n v="-0.434"/>
    <n v="-0.65099999999999991"/>
  </r>
  <r>
    <d v="2025-09-23T12:27:28"/>
    <n v="444797458"/>
    <s v="GOLD#"/>
    <s v="buy"/>
    <s v="0.01"/>
    <n v="3786.01"/>
    <n v="3783"/>
    <n v="3789.5"/>
    <s v="2025.09.23 12:36:50"/>
    <n v="3783"/>
    <n v="0"/>
    <n v="0"/>
    <n v="-3.01"/>
    <s v="L"/>
    <d v="2025-09-23T00:00:00"/>
    <s v="12"/>
    <x v="9"/>
    <s v="Tue"/>
    <d v="2025-09-23T12:27:28"/>
    <x v="1682"/>
    <s v="2025-09-23"/>
    <x v="20"/>
    <s v="Tue"/>
    <n v="-0.30099999999999999"/>
    <n v="-0.60199999999999998"/>
    <n v="-0.90299999999999991"/>
  </r>
  <r>
    <d v="2025-09-23T12:28:48"/>
    <n v="444798448"/>
    <s v="GOLD#"/>
    <s v="buy"/>
    <s v="0.01"/>
    <n v="3787.39"/>
    <n v="3784.89"/>
    <n v="3790.39"/>
    <s v="2025.09.23 12:30:27"/>
    <n v="3784.66"/>
    <n v="0"/>
    <n v="0"/>
    <n v="-2.73"/>
    <s v="L"/>
    <d v="2025-09-23T00:00:00"/>
    <s v="12"/>
    <x v="2"/>
    <s v="Tue"/>
    <d v="2025-09-23T12:28:48"/>
    <x v="1683"/>
    <s v="2025-09-23"/>
    <x v="20"/>
    <s v="Tue"/>
    <n v="-0.27300000000000002"/>
    <n v="-0.54600000000000004"/>
    <n v="-0.81899999999999995"/>
  </r>
  <r>
    <d v="2025-09-23T12:28:48"/>
    <n v="444798453"/>
    <s v="GOLD#"/>
    <s v="buy"/>
    <s v="0.01"/>
    <n v="3787.41"/>
    <n v="3785.19"/>
    <n v="3790.39"/>
    <s v="2025.09.23 12:30:24"/>
    <n v="3785.07"/>
    <n v="0"/>
    <n v="0"/>
    <n v="-2.34"/>
    <s v="L"/>
    <d v="2025-09-23T00:00:00"/>
    <s v="12"/>
    <x v="19"/>
    <s v="Tue"/>
    <d v="2025-09-23T12:28:48"/>
    <x v="1683"/>
    <s v="2025-09-23"/>
    <x v="20"/>
    <s v="Tue"/>
    <n v="-0.23399999999999999"/>
    <n v="-0.46799999999999997"/>
    <n v="-0.70199999999999996"/>
  </r>
  <r>
    <d v="2025-09-23T12:28:48"/>
    <n v="444798464"/>
    <s v="GOLD#"/>
    <s v="buy"/>
    <s v="0.01"/>
    <n v="3787.37"/>
    <n v="3785.19"/>
    <n v="3788.89"/>
    <s v="2025.09.23 12:30:24"/>
    <n v="3785.07"/>
    <n v="0"/>
    <n v="0"/>
    <n v="-2.2999999999999998"/>
    <s v="L"/>
    <d v="2025-09-23T00:00:00"/>
    <s v="12"/>
    <x v="18"/>
    <s v="Tue"/>
    <d v="2025-09-23T12:28:48"/>
    <x v="1683"/>
    <s v="2025-09-23"/>
    <x v="20"/>
    <s v="Tue"/>
    <n v="-0.22999999999999998"/>
    <n v="-0.45999999999999996"/>
    <n v="-0.69"/>
  </r>
  <r>
    <d v="2025-09-23T12:28:48"/>
    <n v="444798467"/>
    <s v="GOLD#"/>
    <s v="buy"/>
    <s v="0.01"/>
    <n v="3787.43"/>
    <n v="3785.89"/>
    <n v="3788.89"/>
    <s v="2025.09.23 12:30:22"/>
    <n v="3785.81"/>
    <n v="0"/>
    <n v="0"/>
    <n v="-1.62"/>
    <s v="L"/>
    <d v="2025-09-23T00:00:00"/>
    <s v="12"/>
    <x v="11"/>
    <s v="Tue"/>
    <d v="2025-09-23T12:28:48"/>
    <x v="1683"/>
    <s v="2025-09-23"/>
    <x v="20"/>
    <s v="Tue"/>
    <n v="-0.16200000000000003"/>
    <n v="-0.32400000000000007"/>
    <n v="-0.48599999999999999"/>
  </r>
  <r>
    <d v="2025-09-23T12:30:58"/>
    <n v="444799416"/>
    <s v="GOLD#"/>
    <s v="buy"/>
    <s v="0.01"/>
    <n v="3786.92"/>
    <n v="3783.92"/>
    <n v="3789.12"/>
    <s v="2025.09.23 12:35:29"/>
    <n v="3783.89"/>
    <n v="0"/>
    <n v="0"/>
    <n v="-3.03"/>
    <s v="L"/>
    <d v="2025-09-23T00:00:00"/>
    <s v="12"/>
    <x v="17"/>
    <s v="Tue"/>
    <d v="2025-09-23T12:30:58"/>
    <x v="1684"/>
    <s v="2025-09-23"/>
    <x v="20"/>
    <s v="Tue"/>
    <n v="-0.30299999999999999"/>
    <n v="-0.60599999999999998"/>
    <n v="-0.90899999999999992"/>
  </r>
  <r>
    <d v="2025-09-23T12:30:58"/>
    <n v="444799420"/>
    <s v="GOLD#"/>
    <s v="buy"/>
    <s v="0.01"/>
    <n v="3786.92"/>
    <n v="3783.92"/>
    <n v="3790.42"/>
    <s v="2025.09.23 12:35:29"/>
    <n v="3783.89"/>
    <n v="0"/>
    <n v="0"/>
    <n v="-3.03"/>
    <s v="L"/>
    <d v="2025-09-23T00:00:00"/>
    <s v="12"/>
    <x v="1"/>
    <s v="Tue"/>
    <d v="2025-09-23T12:30:58"/>
    <x v="1684"/>
    <s v="2025-09-23"/>
    <x v="20"/>
    <s v="Tue"/>
    <n v="-0.30299999999999999"/>
    <n v="-0.60599999999999998"/>
    <n v="-0.90899999999999992"/>
  </r>
  <r>
    <d v="2025-09-23T12:30:58"/>
    <n v="444799422"/>
    <s v="GOLD#"/>
    <s v="buy"/>
    <s v="0.01"/>
    <n v="3786.92"/>
    <n v="3784.72"/>
    <n v="3788.42"/>
    <s v="2025.09.23 12:31:52"/>
    <n v="3784.64"/>
    <n v="0"/>
    <n v="0"/>
    <n v="-2.2799999999999998"/>
    <s v="L"/>
    <d v="2025-09-23T00:00:00"/>
    <s v="12"/>
    <x v="18"/>
    <s v="Tue"/>
    <d v="2025-09-23T12:30:58"/>
    <x v="1684"/>
    <s v="2025-09-23"/>
    <x v="20"/>
    <s v="Tue"/>
    <n v="-0.22799999999999998"/>
    <n v="-0.45599999999999996"/>
    <n v="-0.68399999999999994"/>
  </r>
  <r>
    <d v="2025-09-23T12:30:58"/>
    <n v="444799426"/>
    <s v="GOLD#"/>
    <s v="buy"/>
    <s v="0.01"/>
    <n v="3786.92"/>
    <n v="3784.42"/>
    <n v="3789.92"/>
    <s v="2025.09.23 12:32:01"/>
    <n v="3784.39"/>
    <n v="0"/>
    <n v="0"/>
    <n v="-2.5299999999999998"/>
    <s v="L"/>
    <d v="2025-09-23T00:00:00"/>
    <s v="12"/>
    <x v="2"/>
    <s v="Tue"/>
    <d v="2025-09-23T12:30:58"/>
    <x v="1684"/>
    <s v="2025-09-23"/>
    <x v="20"/>
    <s v="Tue"/>
    <n v="-0.253"/>
    <n v="-0.50600000000000001"/>
    <n v="-0.7589999999999999"/>
  </r>
  <r>
    <d v="2025-09-23T12:30:59"/>
    <n v="444799429"/>
    <s v="GOLD#"/>
    <s v="buy"/>
    <s v="0.01"/>
    <n v="3786.92"/>
    <n v="3783.92"/>
    <n v="3788.42"/>
    <s v="2025.09.23 12:35:29"/>
    <n v="3783.89"/>
    <n v="0"/>
    <n v="0"/>
    <n v="-3.03"/>
    <s v="L"/>
    <d v="2025-09-23T00:00:00"/>
    <s v="12"/>
    <x v="20"/>
    <s v="Tue"/>
    <d v="2025-09-23T12:30:59"/>
    <x v="1685"/>
    <s v="2025-09-23"/>
    <x v="20"/>
    <s v="Tue"/>
    <n v="-0.30299999999999999"/>
    <n v="-0.60599999999999998"/>
    <n v="-0.90899999999999992"/>
  </r>
  <r>
    <d v="2025-09-23T12:30:59"/>
    <n v="444799431"/>
    <s v="GOLD#"/>
    <s v="buy"/>
    <s v="0.01"/>
    <n v="3786.92"/>
    <n v="3784.72"/>
    <n v="3789.92"/>
    <s v="2025.09.23 12:31:52"/>
    <n v="3784.64"/>
    <n v="0"/>
    <n v="0"/>
    <n v="-2.2799999999999998"/>
    <s v="L"/>
    <d v="2025-09-23T00:00:00"/>
    <s v="12"/>
    <x v="19"/>
    <s v="Tue"/>
    <d v="2025-09-23T12:30:59"/>
    <x v="1685"/>
    <s v="2025-09-23"/>
    <x v="20"/>
    <s v="Tue"/>
    <n v="-0.22799999999999998"/>
    <n v="-0.45599999999999996"/>
    <n v="-0.68399999999999994"/>
  </r>
  <r>
    <d v="2025-09-23T12:30:59"/>
    <n v="444799433"/>
    <s v="GOLD#"/>
    <s v="buy"/>
    <s v="0.01"/>
    <n v="3786.92"/>
    <n v="3783.92"/>
    <n v="3788.42"/>
    <s v="2025.09.23 12:35:29"/>
    <n v="3783.89"/>
    <n v="0"/>
    <n v="0"/>
    <n v="-3.03"/>
    <s v="L"/>
    <d v="2025-09-23T00:00:00"/>
    <s v="12"/>
    <x v="6"/>
    <s v="Tue"/>
    <d v="2025-09-23T12:30:59"/>
    <x v="1685"/>
    <s v="2025-09-23"/>
    <x v="20"/>
    <s v="Tue"/>
    <n v="-0.30299999999999999"/>
    <n v="-0.60599999999999998"/>
    <n v="-0.90899999999999992"/>
  </r>
  <r>
    <d v="2025-09-23T12:30:59"/>
    <n v="444799434"/>
    <s v="GOLD#"/>
    <s v="buy"/>
    <s v="0.01"/>
    <n v="3786.92"/>
    <n v="3783.92"/>
    <n v="3789.92"/>
    <s v="2025.09.23 12:35:29"/>
    <n v="3783.89"/>
    <n v="0"/>
    <n v="0"/>
    <n v="-3.03"/>
    <s v="L"/>
    <d v="2025-09-23T00:00:00"/>
    <s v="12"/>
    <x v="0"/>
    <s v="Tue"/>
    <d v="2025-09-23T12:30:59"/>
    <x v="1685"/>
    <s v="2025-09-23"/>
    <x v="20"/>
    <s v="Tue"/>
    <n v="-0.30299999999999999"/>
    <n v="-0.60599999999999998"/>
    <n v="-0.90899999999999992"/>
  </r>
  <r>
    <d v="2025-09-23T12:34:08"/>
    <n v="444800714"/>
    <s v="GOLD#"/>
    <s v="sell"/>
    <s v="0.01"/>
    <n v="3785.41"/>
    <n v="3780.39"/>
    <m/>
    <s v="2025.09.23 12:44:16"/>
    <n v="3780.46"/>
    <n v="0"/>
    <n v="0"/>
    <n v="4.95"/>
    <s v="W"/>
    <d v="2025-09-23T00:00:00"/>
    <s v="12"/>
    <x v="15"/>
    <s v="Tue"/>
    <d v="2025-09-23T12:34:08"/>
    <x v="1686"/>
    <s v="2025-09-23"/>
    <x v="20"/>
    <s v="Tue"/>
    <n v="0.49500000000000005"/>
    <n v="0.9900000000000001"/>
    <n v="1.4850000000000001"/>
  </r>
  <r>
    <d v="2025-09-23T12:34:08"/>
    <n v="444800717"/>
    <s v="GOLD#"/>
    <s v="sell"/>
    <s v="0.01"/>
    <n v="3785.41"/>
    <n v="3783.78"/>
    <m/>
    <s v="2025.09.23 12:37:12"/>
    <n v="3783.82"/>
    <n v="0"/>
    <n v="0"/>
    <n v="1.59"/>
    <s v="W"/>
    <d v="2025-09-23T00:00:00"/>
    <s v="12"/>
    <x v="14"/>
    <s v="Tue"/>
    <d v="2025-09-23T12:34:08"/>
    <x v="1686"/>
    <s v="2025-09-23"/>
    <x v="20"/>
    <s v="Tue"/>
    <n v="0.15900000000000003"/>
    <n v="0.31800000000000006"/>
    <n v="0.47699999999999998"/>
  </r>
  <r>
    <d v="2025-09-23T12:36:48"/>
    <n v="444801836"/>
    <s v="GOLD#"/>
    <s v="buy"/>
    <s v="0.01"/>
    <n v="3783.45"/>
    <n v="3780.46"/>
    <n v="3789.46"/>
    <s v="2025.09.23 12:43:30"/>
    <n v="3780.44"/>
    <n v="0"/>
    <n v="0"/>
    <n v="-3.01"/>
    <s v="L"/>
    <d v="2025-09-23T00:00:00"/>
    <s v="12"/>
    <x v="22"/>
    <s v="Tue"/>
    <d v="2025-09-23T12:36:48"/>
    <x v="1687"/>
    <s v="2025-09-23"/>
    <x v="20"/>
    <s v="Tue"/>
    <n v="-0.30099999999999999"/>
    <n v="-0.60199999999999998"/>
    <n v="-0.90299999999999991"/>
  </r>
  <r>
    <d v="2025-09-23T12:37:28"/>
    <n v="444802469"/>
    <s v="GOLD#"/>
    <s v="sell"/>
    <s v="0.01"/>
    <n v="3784.13"/>
    <n v="3780.37"/>
    <m/>
    <s v="2025.09.23 12:44:16"/>
    <n v="3780.46"/>
    <n v="0"/>
    <n v="0"/>
    <n v="3.67"/>
    <s v="W"/>
    <d v="2025-09-23T00:00:00"/>
    <s v="12"/>
    <x v="14"/>
    <s v="Tue"/>
    <d v="2025-09-23T12:37:28"/>
    <x v="1688"/>
    <s v="2025-09-23"/>
    <x v="20"/>
    <s v="Tue"/>
    <n v="0.36699999999999999"/>
    <n v="0.73399999999999999"/>
    <n v="1.101"/>
  </r>
  <r>
    <d v="2025-09-23T12:37:58"/>
    <n v="444803012"/>
    <s v="GOLD#"/>
    <s v="buy"/>
    <s v="0.01"/>
    <n v="3784.02"/>
    <n v="3781.02"/>
    <n v="3788.52"/>
    <s v="2025.09.23 12:43:14"/>
    <n v="3781"/>
    <n v="0"/>
    <n v="0"/>
    <n v="-3.02"/>
    <s v="L"/>
    <d v="2025-09-23T00:00:00"/>
    <s v="12"/>
    <x v="21"/>
    <s v="Tue"/>
    <d v="2025-09-23T12:37:58"/>
    <x v="1689"/>
    <s v="2025-09-23"/>
    <x v="20"/>
    <s v="Tue"/>
    <n v="-0.30200000000000005"/>
    <n v="-0.60400000000000009"/>
    <n v="-0.90599999999999992"/>
  </r>
  <r>
    <d v="2025-09-23T12:40:08"/>
    <n v="444804297"/>
    <s v="GOLD#"/>
    <s v="buy"/>
    <s v="0.01"/>
    <n v="3784.66"/>
    <n v="3781.66"/>
    <n v="3788.16"/>
    <s v="2025.09.23 12:42:30"/>
    <n v="3781.65"/>
    <n v="0"/>
    <n v="0"/>
    <n v="-3.01"/>
    <s v="L"/>
    <d v="2025-09-23T00:00:00"/>
    <s v="12"/>
    <x v="9"/>
    <s v="Tue"/>
    <d v="2025-09-23T12:40:08"/>
    <x v="1690"/>
    <s v="2025-09-23"/>
    <x v="20"/>
    <s v="Tue"/>
    <n v="-0.30099999999999999"/>
    <n v="-0.60199999999999998"/>
    <n v="-0.90299999999999991"/>
  </r>
  <r>
    <d v="2025-09-23T12:41:18"/>
    <n v="444805140"/>
    <s v="GOLD#"/>
    <s v="buy"/>
    <s v="0.01"/>
    <n v="3783.05"/>
    <n v="3780.05"/>
    <n v="3801.05"/>
    <s v="2025.09.23 12:43:42"/>
    <n v="3780.02"/>
    <n v="0"/>
    <n v="0"/>
    <n v="-3.03"/>
    <s v="L"/>
    <d v="2025-09-23T00:00:00"/>
    <s v="12"/>
    <x v="26"/>
    <s v="Tue"/>
    <d v="2025-09-23T12:41:18"/>
    <x v="1691"/>
    <s v="2025-09-23"/>
    <x v="20"/>
    <s v="Tue"/>
    <n v="-0.30299999999999999"/>
    <n v="-0.60599999999999998"/>
    <n v="-0.90899999999999992"/>
  </r>
  <r>
    <d v="2025-09-23T12:41:18"/>
    <n v="444805143"/>
    <s v="GOLD#"/>
    <s v="buy"/>
    <s v="0.01"/>
    <n v="3783.05"/>
    <n v="3780.05"/>
    <n v="3789.05"/>
    <s v="2025.09.23 12:43:42"/>
    <n v="3780.02"/>
    <n v="0"/>
    <n v="0"/>
    <n v="-3.03"/>
    <s v="L"/>
    <d v="2025-09-23T00:00:00"/>
    <s v="12"/>
    <x v="25"/>
    <s v="Tue"/>
    <d v="2025-09-23T12:41:18"/>
    <x v="1691"/>
    <s v="2025-09-23"/>
    <x v="20"/>
    <s v="Tue"/>
    <n v="-0.30299999999999999"/>
    <n v="-0.60599999999999998"/>
    <n v="-0.90899999999999992"/>
  </r>
  <r>
    <d v="2025-09-23T12:45:28"/>
    <n v="444810033"/>
    <s v="GOLD#"/>
    <s v="sell"/>
    <s v="0.01"/>
    <n v="3779.45"/>
    <n v="3782.45"/>
    <m/>
    <s v="2025.09.23 12:51:50"/>
    <n v="3782.51"/>
    <n v="0"/>
    <n v="0"/>
    <n v="-3.06"/>
    <s v="L"/>
    <d v="2025-09-23T00:00:00"/>
    <s v="12"/>
    <x v="15"/>
    <s v="Tue"/>
    <d v="2025-09-23T12:45:28"/>
    <x v="1692"/>
    <s v="2025-09-23"/>
    <x v="20"/>
    <s v="Tue"/>
    <n v="-0.30600000000000005"/>
    <n v="-0.6120000000000001"/>
    <n v="-0.91799999999999993"/>
  </r>
  <r>
    <d v="2025-09-23T12:45:28"/>
    <n v="444810037"/>
    <s v="GOLD#"/>
    <s v="sell"/>
    <s v="0.01"/>
    <n v="3779.45"/>
    <n v="3782.45"/>
    <m/>
    <s v="2025.09.23 12:51:50"/>
    <n v="3782.51"/>
    <n v="0"/>
    <n v="0"/>
    <n v="-3.06"/>
    <s v="L"/>
    <d v="2025-09-23T00:00:00"/>
    <s v="12"/>
    <x v="14"/>
    <s v="Tue"/>
    <d v="2025-09-23T12:45:28"/>
    <x v="1692"/>
    <s v="2025-09-23"/>
    <x v="20"/>
    <s v="Tue"/>
    <n v="-0.30600000000000005"/>
    <n v="-0.6120000000000001"/>
    <n v="-0.91799999999999993"/>
  </r>
  <r>
    <d v="2025-09-23T12:46:28"/>
    <n v="444810587"/>
    <s v="GOLD#"/>
    <s v="sell"/>
    <s v="0.01"/>
    <n v="3780.45"/>
    <n v="3783.42"/>
    <n v="3778.92"/>
    <s v="2025.09.23 12:54:21"/>
    <n v="3783.44"/>
    <n v="0"/>
    <n v="0"/>
    <n v="-2.99"/>
    <s v="L"/>
    <d v="2025-09-23T00:00:00"/>
    <s v="12"/>
    <x v="20"/>
    <s v="Tue"/>
    <d v="2025-09-23T12:46:28"/>
    <x v="1693"/>
    <s v="2025-09-23"/>
    <x v="20"/>
    <s v="Tue"/>
    <n v="-0.29900000000000004"/>
    <n v="-0.59800000000000009"/>
    <n v="-0.89700000000000002"/>
  </r>
  <r>
    <d v="2025-09-23T12:46:28"/>
    <n v="444810588"/>
    <s v="GOLD#"/>
    <s v="sell"/>
    <s v="0.01"/>
    <n v="3780.43"/>
    <n v="3783.45"/>
    <n v="3778.25"/>
    <s v="2025.09.23 12:54:31"/>
    <n v="3783.51"/>
    <n v="0"/>
    <n v="0"/>
    <n v="-3.08"/>
    <s v="L"/>
    <d v="2025-09-23T00:00:00"/>
    <s v="12"/>
    <x v="17"/>
    <s v="Tue"/>
    <d v="2025-09-23T12:46:28"/>
    <x v="1693"/>
    <s v="2025-09-23"/>
    <x v="20"/>
    <s v="Tue"/>
    <n v="-0.30800000000000005"/>
    <n v="-0.6160000000000001"/>
    <n v="-0.92399999999999993"/>
  </r>
  <r>
    <d v="2025-09-23T12:46:28"/>
    <n v="444810590"/>
    <s v="GOLD#"/>
    <s v="sell"/>
    <s v="0.01"/>
    <n v="3780.46"/>
    <n v="3783.45"/>
    <n v="3776.95"/>
    <s v="2025.09.23 12:54:31"/>
    <n v="3783.51"/>
    <n v="0"/>
    <n v="0"/>
    <n v="-3.05"/>
    <s v="L"/>
    <d v="2025-09-23T00:00:00"/>
    <s v="12"/>
    <x v="12"/>
    <s v="Tue"/>
    <d v="2025-09-23T12:46:28"/>
    <x v="1693"/>
    <s v="2025-09-23"/>
    <x v="20"/>
    <s v="Tue"/>
    <n v="-0.30499999999999999"/>
    <n v="-0.61"/>
    <n v="-0.91499999999999992"/>
  </r>
  <r>
    <d v="2025-09-23T12:46:28"/>
    <n v="444810596"/>
    <s v="GOLD#"/>
    <s v="sell"/>
    <s v="0.01"/>
    <n v="3780.49"/>
    <n v="3782.95"/>
    <n v="3777.45"/>
    <s v="2025.09.23 12:52:11"/>
    <n v="3782.97"/>
    <n v="0"/>
    <n v="0"/>
    <n v="-2.48"/>
    <s v="L"/>
    <d v="2025-09-23T00:00:00"/>
    <s v="12"/>
    <x v="2"/>
    <s v="Tue"/>
    <d v="2025-09-23T12:46:28"/>
    <x v="1693"/>
    <s v="2025-09-23"/>
    <x v="20"/>
    <s v="Tue"/>
    <n v="-0.248"/>
    <n v="-0.496"/>
    <n v="-0.74399999999999999"/>
  </r>
  <r>
    <d v="2025-09-23T12:46:28"/>
    <n v="444810620"/>
    <s v="GOLD#"/>
    <s v="sell"/>
    <s v="0.01"/>
    <n v="3780.5"/>
    <n v="3782.65"/>
    <n v="3777.45"/>
    <s v="2025.09.23 12:51:55"/>
    <n v="3782.65"/>
    <n v="0"/>
    <n v="0"/>
    <n v="-2.15"/>
    <s v="L"/>
    <d v="2025-09-23T00:00:00"/>
    <s v="12"/>
    <x v="19"/>
    <s v="Tue"/>
    <d v="2025-09-23T12:46:28"/>
    <x v="1693"/>
    <s v="2025-09-23"/>
    <x v="20"/>
    <s v="Tue"/>
    <n v="-0.215"/>
    <n v="-0.43"/>
    <n v="-0.64499999999999991"/>
  </r>
  <r>
    <d v="2025-09-23T12:46:29"/>
    <n v="444810639"/>
    <s v="GOLD#"/>
    <s v="buy"/>
    <s v="0.01"/>
    <n v="3780.91"/>
    <n v="3783.17"/>
    <n v="3786.66"/>
    <s v="2025.09.23 13:05:04"/>
    <n v="3783.14"/>
    <n v="0"/>
    <n v="0"/>
    <n v="2.23"/>
    <s v="W"/>
    <d v="2025-09-23T00:00:00"/>
    <s v="12"/>
    <x v="22"/>
    <s v="Tue"/>
    <d v="2025-09-23T12:46:29"/>
    <x v="1694"/>
    <s v="2025-09-23"/>
    <x v="20"/>
    <s v="Tue"/>
    <n v="0.223"/>
    <n v="0.44600000000000001"/>
    <n v="0.66899999999999993"/>
  </r>
  <r>
    <d v="2025-09-23T12:46:29"/>
    <n v="444810643"/>
    <s v="GOLD#"/>
    <s v="sell"/>
    <s v="0.01"/>
    <n v="3780.66"/>
    <n v="3783.45"/>
    <n v="3778.95"/>
    <s v="2025.09.23 12:54:31"/>
    <n v="3783.51"/>
    <n v="0"/>
    <n v="0"/>
    <n v="-2.85"/>
    <s v="L"/>
    <d v="2025-09-23T00:00:00"/>
    <s v="12"/>
    <x v="6"/>
    <s v="Tue"/>
    <d v="2025-09-23T12:46:29"/>
    <x v="1694"/>
    <s v="2025-09-23"/>
    <x v="20"/>
    <s v="Tue"/>
    <n v="-0.28500000000000003"/>
    <n v="-0.57000000000000006"/>
    <n v="-0.85499999999999998"/>
  </r>
  <r>
    <d v="2025-09-23T12:46:29"/>
    <n v="444810645"/>
    <s v="GOLD#"/>
    <s v="sell"/>
    <s v="0.01"/>
    <n v="3780.67"/>
    <n v="3781.95"/>
    <n v="3778.95"/>
    <s v="2025.09.23 12:50:49"/>
    <n v="3781.95"/>
    <n v="0"/>
    <n v="0"/>
    <n v="-1.28"/>
    <s v="L"/>
    <d v="2025-09-23T00:00:00"/>
    <s v="12"/>
    <x v="11"/>
    <s v="Tue"/>
    <d v="2025-09-23T12:46:29"/>
    <x v="1694"/>
    <s v="2025-09-23"/>
    <x v="20"/>
    <s v="Tue"/>
    <n v="-0.128"/>
    <n v="-0.25600000000000001"/>
    <n v="-0.38400000000000001"/>
  </r>
  <r>
    <d v="2025-09-23T12:46:29"/>
    <n v="444810648"/>
    <s v="GOLD#"/>
    <s v="sell"/>
    <s v="0.01"/>
    <n v="3780.67"/>
    <n v="3783.45"/>
    <n v="3776.95"/>
    <s v="2025.09.23 12:54:31"/>
    <n v="3783.51"/>
    <n v="0"/>
    <n v="0"/>
    <n v="-2.84"/>
    <s v="L"/>
    <d v="2025-09-23T00:00:00"/>
    <s v="12"/>
    <x v="1"/>
    <s v="Tue"/>
    <d v="2025-09-23T12:46:29"/>
    <x v="1694"/>
    <s v="2025-09-23"/>
    <x v="20"/>
    <s v="Tue"/>
    <n v="-0.28399999999999997"/>
    <n v="-0.56799999999999995"/>
    <n v="-0.85199999999999998"/>
  </r>
  <r>
    <d v="2025-09-23T12:46:30"/>
    <n v="444810650"/>
    <s v="GOLD#"/>
    <s v="sell"/>
    <s v="0.01"/>
    <n v="3780.66"/>
    <n v="3783.45"/>
    <n v="3778.95"/>
    <s v="2025.09.23 12:54:31"/>
    <n v="3783.51"/>
    <n v="0"/>
    <n v="0"/>
    <n v="-2.85"/>
    <s v="L"/>
    <d v="2025-09-23T00:00:00"/>
    <s v="12"/>
    <x v="10"/>
    <s v="Tue"/>
    <d v="2025-09-23T12:46:30"/>
    <x v="1695"/>
    <s v="2025-09-23"/>
    <x v="20"/>
    <s v="Tue"/>
    <n v="-0.28500000000000003"/>
    <n v="-0.57000000000000006"/>
    <n v="-0.85499999999999998"/>
  </r>
  <r>
    <d v="2025-09-23T12:46:30"/>
    <n v="444810653"/>
    <s v="GOLD#"/>
    <s v="sell"/>
    <s v="0.01"/>
    <n v="3780.66"/>
    <n v="3783.45"/>
    <n v="3777.45"/>
    <s v="2025.09.23 12:54:31"/>
    <n v="3783.51"/>
    <n v="0"/>
    <n v="0"/>
    <n v="-2.85"/>
    <s v="L"/>
    <d v="2025-09-23T00:00:00"/>
    <s v="12"/>
    <x v="0"/>
    <s v="Tue"/>
    <d v="2025-09-23T12:46:30"/>
    <x v="1695"/>
    <s v="2025-09-23"/>
    <x v="20"/>
    <s v="Tue"/>
    <n v="-0.28500000000000003"/>
    <n v="-0.57000000000000006"/>
    <n v="-0.85499999999999998"/>
  </r>
  <r>
    <d v="2025-09-23T12:46:30"/>
    <n v="444810654"/>
    <s v="GOLD#"/>
    <s v="sell"/>
    <s v="0.01"/>
    <n v="3780.78"/>
    <n v="3782.65"/>
    <n v="3778.95"/>
    <s v="2025.09.23 12:51:55"/>
    <n v="3782.65"/>
    <n v="0"/>
    <n v="0"/>
    <n v="-1.87"/>
    <s v="L"/>
    <d v="2025-09-23T00:00:00"/>
    <s v="12"/>
    <x v="18"/>
    <s v="Tue"/>
    <d v="2025-09-23T12:46:30"/>
    <x v="1695"/>
    <s v="2025-09-23"/>
    <x v="20"/>
    <s v="Tue"/>
    <n v="-0.18700000000000003"/>
    <n v="-0.37400000000000005"/>
    <n v="-0.56100000000000005"/>
  </r>
  <r>
    <d v="2025-09-23T12:50:37"/>
    <n v="444813417"/>
    <s v="GOLD#"/>
    <s v="buy"/>
    <s v="0.01"/>
    <n v="3781.44"/>
    <n v="3782.54"/>
    <n v="3784.92"/>
    <s v="2025.09.23 12:55:40"/>
    <n v="3784.92"/>
    <n v="0"/>
    <n v="0"/>
    <n v="3.48"/>
    <s v="W"/>
    <d v="2025-09-23T00:00:00"/>
    <s v="12"/>
    <x v="9"/>
    <s v="Tue"/>
    <d v="2025-09-23T12:50:37"/>
    <x v="1696"/>
    <s v="2025-09-23"/>
    <x v="20"/>
    <s v="Tue"/>
    <n v="0.34800000000000003"/>
    <n v="0.69600000000000006"/>
    <n v="1.044"/>
  </r>
  <r>
    <d v="2025-09-23T12:50:47"/>
    <n v="444813676"/>
    <s v="GOLD#"/>
    <s v="buy"/>
    <s v="0.01"/>
    <n v="3781.78"/>
    <n v="3783.11"/>
    <n v="3787.78"/>
    <s v="2025.09.23 13:06:46"/>
    <n v="3783.1"/>
    <n v="0"/>
    <n v="0"/>
    <n v="1.32"/>
    <s v="W"/>
    <d v="2025-09-23T00:00:00"/>
    <s v="12"/>
    <x v="25"/>
    <s v="Tue"/>
    <d v="2025-09-23T12:50:47"/>
    <x v="1697"/>
    <s v="2025-09-23"/>
    <x v="20"/>
    <s v="Tue"/>
    <n v="0.13200000000000001"/>
    <n v="0.26400000000000001"/>
    <n v="0.39600000000000002"/>
  </r>
  <r>
    <d v="2025-09-23T12:50:48"/>
    <n v="444813701"/>
    <s v="GOLD#"/>
    <s v="buy"/>
    <s v="0.01"/>
    <n v="3781.8"/>
    <n v="3783.11"/>
    <n v="3799.78"/>
    <s v="2025.09.23 13:06:46"/>
    <n v="3783.1"/>
    <n v="0"/>
    <n v="0"/>
    <n v="1.3"/>
    <s v="W"/>
    <d v="2025-09-23T00:00:00"/>
    <s v="12"/>
    <x v="26"/>
    <s v="Tue"/>
    <d v="2025-09-23T12:50:48"/>
    <x v="1698"/>
    <s v="2025-09-23"/>
    <x v="20"/>
    <s v="Tue"/>
    <n v="0.13"/>
    <n v="0.26"/>
    <n v="0.39"/>
  </r>
  <r>
    <d v="2025-09-23T12:53:17"/>
    <n v="444815437"/>
    <s v="GOLD#"/>
    <s v="buy"/>
    <s v="0.01"/>
    <n v="3782.59"/>
    <n v="3783.53"/>
    <m/>
    <s v="2025.09.23 12:55:52"/>
    <n v="3783.53"/>
    <n v="0"/>
    <n v="0"/>
    <n v="0.94"/>
    <s v="W"/>
    <d v="2025-09-23T00:00:00"/>
    <s v="12"/>
    <x v="16"/>
    <s v="Tue"/>
    <d v="2025-09-23T12:53:17"/>
    <x v="1699"/>
    <s v="2025-09-23"/>
    <x v="20"/>
    <s v="Tue"/>
    <n v="9.4E-2"/>
    <n v="0.188"/>
    <n v="0.28199999999999997"/>
  </r>
  <r>
    <d v="2025-09-23T12:53:18"/>
    <n v="444815439"/>
    <s v="GOLD#"/>
    <s v="buy"/>
    <s v="0.01"/>
    <n v="3782.61"/>
    <n v="3784.64"/>
    <m/>
    <s v="2025.09.23 12:57:32"/>
    <n v="3784.6"/>
    <n v="0"/>
    <n v="0"/>
    <n v="1.99"/>
    <s v="W"/>
    <d v="2025-09-23T00:00:00"/>
    <s v="12"/>
    <x v="14"/>
    <s v="Tue"/>
    <d v="2025-09-23T12:53:18"/>
    <x v="1700"/>
    <s v="2025-09-23"/>
    <x v="20"/>
    <s v="Tue"/>
    <n v="0.19900000000000001"/>
    <n v="0.39800000000000002"/>
    <n v="0.59699999999999998"/>
  </r>
  <r>
    <d v="2025-09-23T12:53:18"/>
    <n v="444815443"/>
    <s v="GOLD#"/>
    <s v="buy"/>
    <s v="0.01"/>
    <n v="3782.62"/>
    <n v="3784.49"/>
    <m/>
    <s v="2025.09.23 12:58:25"/>
    <n v="3784.25"/>
    <n v="0"/>
    <n v="0"/>
    <n v="1.63"/>
    <s v="W"/>
    <d v="2025-09-23T00:00:00"/>
    <s v="12"/>
    <x v="15"/>
    <s v="Tue"/>
    <d v="2025-09-23T12:53:18"/>
    <x v="1700"/>
    <s v="2025-09-23"/>
    <x v="20"/>
    <s v="Tue"/>
    <n v="0.16300000000000001"/>
    <n v="0.32600000000000001"/>
    <n v="0.48899999999999993"/>
  </r>
  <r>
    <d v="2025-09-23T12:55:58"/>
    <n v="444817653"/>
    <s v="GOLD#"/>
    <s v="buy"/>
    <s v="0.01"/>
    <n v="3784.32"/>
    <n v="3785.21"/>
    <n v="3788.86"/>
    <s v="2025.09.23 13:25:33"/>
    <n v="3785.17"/>
    <n v="0"/>
    <n v="0"/>
    <n v="0.85"/>
    <s v="W"/>
    <d v="2025-09-23T00:00:00"/>
    <s v="12"/>
    <x v="21"/>
    <s v="Tue"/>
    <d v="2025-09-23T12:55:58"/>
    <x v="1701"/>
    <s v="2025-09-23"/>
    <x v="20"/>
    <s v="Tue"/>
    <n v="8.5000000000000006E-2"/>
    <n v="0.17"/>
    <n v="0.255"/>
  </r>
  <r>
    <d v="2025-09-23T12:57:17"/>
    <n v="444818401"/>
    <s v="GOLD#"/>
    <s v="buy"/>
    <s v="0.01"/>
    <n v="3784.99"/>
    <n v="3785.65"/>
    <m/>
    <s v="2025.09.23 13:15:38"/>
    <n v="3785.65"/>
    <n v="0"/>
    <n v="0"/>
    <n v="0.66"/>
    <s v="W"/>
    <d v="2025-09-23T00:00:00"/>
    <s v="12"/>
    <x v="16"/>
    <s v="Tue"/>
    <d v="2025-09-23T12:57:17"/>
    <x v="1702"/>
    <s v="2025-09-23"/>
    <x v="20"/>
    <s v="Tue"/>
    <n v="6.6000000000000003E-2"/>
    <n v="0.13200000000000001"/>
    <n v="0.19800000000000001"/>
  </r>
  <r>
    <d v="2025-09-23T12:57:37"/>
    <n v="444818533"/>
    <s v="GOLD#"/>
    <s v="buy"/>
    <s v="0.01"/>
    <n v="3784.85"/>
    <n v="3785.59"/>
    <m/>
    <s v="2025.09.23 13:15:38"/>
    <n v="3785.59"/>
    <n v="0"/>
    <n v="0"/>
    <n v="0.74"/>
    <s v="W"/>
    <d v="2025-09-23T00:00:00"/>
    <s v="12"/>
    <x v="14"/>
    <s v="Tue"/>
    <d v="2025-09-23T12:57:37"/>
    <x v="1703"/>
    <s v="2025-09-23"/>
    <x v="20"/>
    <s v="Tue"/>
    <n v="7.3999999999999996E-2"/>
    <n v="0.14799999999999999"/>
    <n v="0.222"/>
  </r>
  <r>
    <d v="2025-09-23T12:58:47"/>
    <n v="444818809"/>
    <s v="GOLD#"/>
    <s v="buy"/>
    <s v="0.01"/>
    <n v="3785.14"/>
    <n v="3782.14"/>
    <m/>
    <s v="2025.09.23 13:29:43"/>
    <n v="3782.1"/>
    <n v="0"/>
    <n v="0"/>
    <n v="-3.04"/>
    <s v="L"/>
    <d v="2025-09-23T00:00:00"/>
    <s v="12"/>
    <x v="15"/>
    <s v="Tue"/>
    <d v="2025-09-23T12:58:47"/>
    <x v="1704"/>
    <s v="2025-09-23"/>
    <x v="20"/>
    <s v="Tue"/>
    <n v="-0.30400000000000005"/>
    <n v="-0.6080000000000001"/>
    <n v="-0.91199999999999992"/>
  </r>
  <r>
    <d v="2025-09-23T13:00:02"/>
    <n v="444819144"/>
    <s v="GOLD#"/>
    <s v="buy"/>
    <s v="0.01"/>
    <n v="3785.15"/>
    <n v="3782.11"/>
    <n v="3789.61"/>
    <s v="2025.09.23 13:29:43"/>
    <n v="3782.1"/>
    <n v="0"/>
    <n v="0"/>
    <n v="-3.05"/>
    <s v="L"/>
    <d v="2025-09-23T00:00:00"/>
    <s v="13"/>
    <x v="3"/>
    <s v="Tue"/>
    <d v="2025-09-23T13:00:02"/>
    <x v="1705"/>
    <s v="2025-09-23"/>
    <x v="21"/>
    <s v="Tue"/>
    <n v="-0.30499999999999999"/>
    <n v="-0.61"/>
    <n v="-0.91499999999999992"/>
  </r>
  <r>
    <d v="2025-09-23T13:00:38"/>
    <n v="444819562"/>
    <s v="GOLD#"/>
    <s v="buy"/>
    <s v="0.01"/>
    <n v="3784.66"/>
    <n v="3781.66"/>
    <n v="3786.16"/>
    <s v="2025.09.23 13:14:14"/>
    <n v="3786.21"/>
    <n v="0"/>
    <n v="0"/>
    <n v="1.55"/>
    <s v="W"/>
    <d v="2025-09-23T00:00:00"/>
    <s v="13"/>
    <x v="20"/>
    <s v="Tue"/>
    <d v="2025-09-23T13:00:38"/>
    <x v="1706"/>
    <s v="2025-09-23"/>
    <x v="21"/>
    <s v="Tue"/>
    <n v="0.15500000000000003"/>
    <n v="0.31000000000000005"/>
    <n v="0.46499999999999997"/>
  </r>
  <r>
    <d v="2025-09-23T13:00:38"/>
    <n v="444819563"/>
    <s v="GOLD#"/>
    <s v="buy"/>
    <s v="0.01"/>
    <n v="3784.66"/>
    <n v="3785.11"/>
    <n v="3788.16"/>
    <s v="2025.09.23 13:16:10"/>
    <n v="3785.09"/>
    <n v="0"/>
    <n v="0"/>
    <n v="0.43"/>
    <s v="W"/>
    <d v="2025-09-23T00:00:00"/>
    <s v="13"/>
    <x v="1"/>
    <s v="Tue"/>
    <d v="2025-09-23T13:00:38"/>
    <x v="1706"/>
    <s v="2025-09-23"/>
    <x v="21"/>
    <s v="Tue"/>
    <n v="4.3000000000000003E-2"/>
    <n v="8.6000000000000007E-2"/>
    <n v="0.129"/>
  </r>
  <r>
    <d v="2025-09-23T13:00:38"/>
    <n v="444819564"/>
    <s v="GOLD#"/>
    <s v="buy"/>
    <s v="0.01"/>
    <n v="3784.63"/>
    <n v="3785.07"/>
    <n v="3787.66"/>
    <s v="2025.09.23 13:16:22"/>
    <n v="3785.02"/>
    <n v="0"/>
    <n v="0"/>
    <n v="0.39"/>
    <s v="W"/>
    <d v="2025-09-23T00:00:00"/>
    <s v="13"/>
    <x v="2"/>
    <s v="Tue"/>
    <d v="2025-09-23T13:00:38"/>
    <x v="1706"/>
    <s v="2025-09-23"/>
    <x v="21"/>
    <s v="Tue"/>
    <n v="3.9000000000000007E-2"/>
    <n v="7.8000000000000014E-2"/>
    <n v="0.11699999999999999"/>
  </r>
  <r>
    <d v="2025-09-23T13:00:38"/>
    <n v="444819567"/>
    <s v="GOLD#"/>
    <s v="buy"/>
    <s v="0.01"/>
    <n v="3784.63"/>
    <n v="3781.66"/>
    <n v="3786.16"/>
    <s v="2025.09.23 13:14:14"/>
    <n v="3786.21"/>
    <n v="0"/>
    <n v="0"/>
    <n v="1.58"/>
    <s v="W"/>
    <d v="2025-09-23T00:00:00"/>
    <s v="13"/>
    <x v="6"/>
    <s v="Tue"/>
    <d v="2025-09-23T13:00:38"/>
    <x v="1706"/>
    <s v="2025-09-23"/>
    <x v="21"/>
    <s v="Tue"/>
    <n v="0.15800000000000003"/>
    <n v="0.31600000000000006"/>
    <n v="0.47399999999999998"/>
  </r>
  <r>
    <d v="2025-09-23T13:00:38"/>
    <n v="444819573"/>
    <s v="GOLD#"/>
    <s v="buy"/>
    <s v="0.01"/>
    <n v="3784.46"/>
    <n v="3783.16"/>
    <n v="3786.16"/>
    <s v="2025.09.23 13:05:04"/>
    <n v="3783.14"/>
    <n v="0"/>
    <n v="0"/>
    <n v="-1.32"/>
    <s v="L"/>
    <d v="2025-09-23T00:00:00"/>
    <s v="13"/>
    <x v="11"/>
    <s v="Tue"/>
    <d v="2025-09-23T13:00:38"/>
    <x v="1706"/>
    <s v="2025-09-23"/>
    <x v="21"/>
    <s v="Tue"/>
    <n v="-0.13200000000000001"/>
    <n v="-0.26400000000000001"/>
    <n v="-0.39600000000000002"/>
  </r>
  <r>
    <d v="2025-09-23T13:00:39"/>
    <n v="444819574"/>
    <s v="GOLD#"/>
    <s v="buy"/>
    <s v="0.01"/>
    <n v="3784.46"/>
    <n v="3786.14"/>
    <n v="3788.16"/>
    <s v="2025.09.23 13:20:38"/>
    <n v="3786.09"/>
    <n v="0"/>
    <n v="0"/>
    <n v="1.63"/>
    <s v="W"/>
    <d v="2025-09-23T00:00:00"/>
    <s v="13"/>
    <x v="12"/>
    <s v="Tue"/>
    <d v="2025-09-23T13:00:39"/>
    <x v="1707"/>
    <s v="2025-09-23"/>
    <x v="21"/>
    <s v="Tue"/>
    <n v="0.16300000000000001"/>
    <n v="0.32600000000000001"/>
    <n v="0.48899999999999993"/>
  </r>
  <r>
    <d v="2025-09-23T13:00:39"/>
    <n v="444819575"/>
    <s v="GOLD#"/>
    <s v="buy"/>
    <s v="0.01"/>
    <n v="3784.46"/>
    <n v="3784.73"/>
    <n v="3786.16"/>
    <s v="2025.09.23 13:14:14"/>
    <n v="3786.21"/>
    <n v="0"/>
    <n v="0"/>
    <n v="1.75"/>
    <s v="W"/>
    <d v="2025-09-23T00:00:00"/>
    <s v="13"/>
    <x v="10"/>
    <s v="Tue"/>
    <d v="2025-09-23T13:00:39"/>
    <x v="1707"/>
    <s v="2025-09-23"/>
    <x v="21"/>
    <s v="Tue"/>
    <n v="0.17500000000000002"/>
    <n v="0.35000000000000003"/>
    <n v="0.52500000000000002"/>
  </r>
  <r>
    <d v="2025-09-23T13:00:39"/>
    <n v="444819576"/>
    <s v="GOLD#"/>
    <s v="buy"/>
    <s v="0.01"/>
    <n v="3784.46"/>
    <n v="3785.81"/>
    <n v="3787.66"/>
    <s v="2025.09.23 13:19:45"/>
    <n v="3787.7"/>
    <n v="0"/>
    <n v="0"/>
    <n v="3.24"/>
    <s v="W"/>
    <d v="2025-09-23T00:00:00"/>
    <s v="13"/>
    <x v="19"/>
    <s v="Tue"/>
    <d v="2025-09-23T13:00:39"/>
    <x v="1707"/>
    <s v="2025-09-23"/>
    <x v="21"/>
    <s v="Tue"/>
    <n v="0.32400000000000007"/>
    <n v="0.64800000000000013"/>
    <n v="0.97199999999999998"/>
  </r>
  <r>
    <d v="2025-09-23T13:00:39"/>
    <n v="444819583"/>
    <s v="GOLD#"/>
    <s v="buy"/>
    <s v="0.01"/>
    <n v="3784.46"/>
    <n v="3782.46"/>
    <n v="3786.16"/>
    <s v="2025.09.23 13:14:14"/>
    <n v="3786.21"/>
    <n v="0"/>
    <n v="0"/>
    <n v="1.75"/>
    <s v="W"/>
    <d v="2025-09-23T00:00:00"/>
    <s v="13"/>
    <x v="18"/>
    <s v="Tue"/>
    <d v="2025-09-23T13:00:39"/>
    <x v="1707"/>
    <s v="2025-09-23"/>
    <x v="21"/>
    <s v="Tue"/>
    <n v="0.17500000000000002"/>
    <n v="0.35000000000000003"/>
    <n v="0.52500000000000002"/>
  </r>
  <r>
    <d v="2025-09-23T13:00:40"/>
    <n v="444819584"/>
    <s v="GOLD#"/>
    <s v="buy"/>
    <s v="0.01"/>
    <n v="3784.46"/>
    <n v="3785.06"/>
    <n v="3787.66"/>
    <s v="2025.09.23 13:16:22"/>
    <n v="3785.02"/>
    <n v="0"/>
    <n v="0"/>
    <n v="0.56000000000000005"/>
    <s v="W"/>
    <d v="2025-09-23T00:00:00"/>
    <s v="13"/>
    <x v="0"/>
    <s v="Tue"/>
    <d v="2025-09-23T13:00:40"/>
    <x v="1708"/>
    <s v="2025-09-23"/>
    <x v="21"/>
    <s v="Tue"/>
    <n v="5.6000000000000008E-2"/>
    <n v="0.11200000000000002"/>
    <n v="0.16800000000000001"/>
  </r>
  <r>
    <d v="2025-09-23T13:00:40"/>
    <n v="444819589"/>
    <s v="GOLD#"/>
    <s v="buy"/>
    <s v="0.01"/>
    <n v="3784.48"/>
    <n v="3785.07"/>
    <n v="3786.86"/>
    <s v="2025.09.23 13:16:22"/>
    <n v="3785.02"/>
    <n v="0"/>
    <n v="0"/>
    <n v="0.54"/>
    <s v="W"/>
    <d v="2025-09-23T00:00:00"/>
    <s v="13"/>
    <x v="17"/>
    <s v="Tue"/>
    <d v="2025-09-23T13:00:40"/>
    <x v="1708"/>
    <s v="2025-09-23"/>
    <x v="21"/>
    <s v="Tue"/>
    <n v="5.4000000000000006E-2"/>
    <n v="0.10800000000000001"/>
    <n v="0.16200000000000001"/>
  </r>
  <r>
    <d v="2025-09-23T13:02:27"/>
    <n v="444820427"/>
    <s v="GOLD#"/>
    <s v="buy"/>
    <s v="0.01"/>
    <n v="3784.28"/>
    <n v="3785.74"/>
    <n v="3787.76"/>
    <s v="2025.09.23 13:19:47"/>
    <n v="3787.8"/>
    <n v="0"/>
    <n v="0"/>
    <n v="3.52"/>
    <s v="W"/>
    <d v="2025-09-23T00:00:00"/>
    <s v="13"/>
    <x v="9"/>
    <s v="Tue"/>
    <d v="2025-09-23T13:02:27"/>
    <x v="1709"/>
    <s v="2025-09-23"/>
    <x v="21"/>
    <s v="Tue"/>
    <n v="0.35200000000000004"/>
    <n v="0.70400000000000007"/>
    <n v="1.056"/>
  </r>
  <r>
    <d v="2025-09-23T13:02:28"/>
    <n v="444820430"/>
    <s v="GOLD#"/>
    <s v="buy"/>
    <s v="0.01"/>
    <n v="3784.3"/>
    <n v="3785.44"/>
    <n v="3787.78"/>
    <s v="2025.09.23 13:19:47"/>
    <n v="3787.8"/>
    <n v="0"/>
    <n v="0"/>
    <n v="3.5"/>
    <s v="W"/>
    <d v="2025-09-23T00:00:00"/>
    <s v="13"/>
    <x v="8"/>
    <s v="Tue"/>
    <d v="2025-09-23T13:02:28"/>
    <x v="1710"/>
    <s v="2025-09-23"/>
    <x v="21"/>
    <s v="Tue"/>
    <n v="0.35000000000000003"/>
    <n v="0.70000000000000007"/>
    <n v="1.05"/>
  </r>
  <r>
    <d v="2025-09-23T13:05:07"/>
    <n v="444821373"/>
    <s v="GOLD#"/>
    <s v="buy"/>
    <s v="0.01"/>
    <n v="3783.7"/>
    <n v="3785.25"/>
    <n v="3789.7"/>
    <s v="2025.09.23 13:25:33"/>
    <n v="3785.24"/>
    <n v="0"/>
    <n v="0"/>
    <n v="1.54"/>
    <s v="W"/>
    <d v="2025-09-23T00:00:00"/>
    <s v="13"/>
    <x v="22"/>
    <s v="Tue"/>
    <d v="2025-09-23T13:05:07"/>
    <x v="1711"/>
    <s v="2025-09-23"/>
    <x v="21"/>
    <s v="Tue"/>
    <n v="0.15400000000000003"/>
    <n v="0.30800000000000005"/>
    <n v="0.46199999999999997"/>
  </r>
  <r>
    <d v="2025-09-23T13:06:47"/>
    <n v="444821805"/>
    <s v="GOLD#"/>
    <s v="buy"/>
    <s v="0.01"/>
    <n v="3783.3"/>
    <n v="3785.25"/>
    <n v="3789.33"/>
    <s v="2025.09.23 13:25:33"/>
    <n v="3785.24"/>
    <n v="0"/>
    <n v="0"/>
    <n v="1.94"/>
    <s v="W"/>
    <d v="2025-09-23T00:00:00"/>
    <s v="13"/>
    <x v="25"/>
    <s v="Tue"/>
    <d v="2025-09-23T13:06:47"/>
    <x v="1712"/>
    <s v="2025-09-23"/>
    <x v="21"/>
    <s v="Tue"/>
    <n v="0.19400000000000001"/>
    <n v="0.38800000000000001"/>
    <n v="0.58199999999999996"/>
  </r>
  <r>
    <d v="2025-09-23T13:06:48"/>
    <n v="444821814"/>
    <s v="GOLD#"/>
    <s v="buy"/>
    <s v="0.01"/>
    <n v="3783.1"/>
    <n v="3785.25"/>
    <n v="3801.3"/>
    <s v="2025.09.23 13:25:33"/>
    <n v="3785.24"/>
    <n v="0"/>
    <n v="0"/>
    <n v="2.14"/>
    <s v="W"/>
    <d v="2025-09-23T00:00:00"/>
    <s v="13"/>
    <x v="26"/>
    <s v="Tue"/>
    <d v="2025-09-23T13:06:48"/>
    <x v="1713"/>
    <s v="2025-09-23"/>
    <x v="21"/>
    <s v="Tue"/>
    <n v="0.21400000000000002"/>
    <n v="0.42800000000000005"/>
    <n v="0.64200000000000002"/>
  </r>
  <r>
    <d v="2025-09-23T13:15:47"/>
    <n v="444825639"/>
    <s v="GOLD#"/>
    <s v="buy"/>
    <s v="0.01"/>
    <n v="3786.14"/>
    <n v="3786.45"/>
    <m/>
    <s v="2025.09.23 13:20:32"/>
    <n v="3786.32"/>
    <n v="0"/>
    <n v="0"/>
    <n v="0.18"/>
    <s v="W"/>
    <d v="2025-09-23T00:00:00"/>
    <s v="13"/>
    <x v="16"/>
    <s v="Tue"/>
    <d v="2025-09-23T13:15:47"/>
    <x v="1714"/>
    <s v="2025-09-23"/>
    <x v="21"/>
    <s v="Tue"/>
    <n v="1.7999999999999999E-2"/>
    <n v="3.5999999999999997E-2"/>
    <n v="5.3999999999999999E-2"/>
  </r>
  <r>
    <d v="2025-09-23T13:15:48"/>
    <n v="444825640"/>
    <s v="GOLD#"/>
    <s v="buy"/>
    <s v="0.01"/>
    <n v="3786.11"/>
    <n v="3786.45"/>
    <m/>
    <s v="2025.09.23 13:20:32"/>
    <n v="3786.32"/>
    <n v="0"/>
    <n v="0"/>
    <n v="0.21"/>
    <s v="W"/>
    <d v="2025-09-23T00:00:00"/>
    <s v="13"/>
    <x v="14"/>
    <s v="Tue"/>
    <d v="2025-09-23T13:15:48"/>
    <x v="1715"/>
    <s v="2025-09-23"/>
    <x v="21"/>
    <s v="Tue"/>
    <n v="2.1000000000000001E-2"/>
    <n v="4.2000000000000003E-2"/>
    <n v="6.3E-2"/>
  </r>
  <r>
    <d v="2025-09-23T13:16:07"/>
    <n v="444825886"/>
    <s v="GOLD#"/>
    <s v="buy"/>
    <s v="0.01"/>
    <n v="3785.55"/>
    <n v="3785.67"/>
    <n v="3787.09"/>
    <s v="2025.09.23 13:19:25"/>
    <n v="3787.09"/>
    <n v="0"/>
    <n v="0"/>
    <n v="1.54"/>
    <s v="W"/>
    <d v="2025-09-23T00:00:00"/>
    <s v="13"/>
    <x v="6"/>
    <s v="Tue"/>
    <d v="2025-09-23T13:16:07"/>
    <x v="1716"/>
    <s v="2025-09-23"/>
    <x v="21"/>
    <s v="Tue"/>
    <n v="0.15400000000000003"/>
    <n v="0.30800000000000005"/>
    <n v="0.46199999999999997"/>
  </r>
  <r>
    <d v="2025-09-23T13:16:08"/>
    <n v="444825891"/>
    <s v="GOLD#"/>
    <s v="buy"/>
    <s v="0.01"/>
    <n v="3785.55"/>
    <n v="3785.66"/>
    <n v="3787.05"/>
    <s v="2025.09.23 13:19:25"/>
    <n v="3787.07"/>
    <n v="0"/>
    <n v="0"/>
    <n v="1.52"/>
    <s v="W"/>
    <d v="2025-09-23T00:00:00"/>
    <s v="13"/>
    <x v="10"/>
    <s v="Tue"/>
    <d v="2025-09-23T13:16:08"/>
    <x v="1717"/>
    <s v="2025-09-23"/>
    <x v="21"/>
    <s v="Tue"/>
    <n v="0.15200000000000002"/>
    <n v="0.30400000000000005"/>
    <n v="0.45599999999999996"/>
  </r>
  <r>
    <d v="2025-09-23T13:16:08"/>
    <n v="444825894"/>
    <s v="GOLD#"/>
    <s v="buy"/>
    <s v="0.01"/>
    <n v="3785.52"/>
    <n v="3785.67"/>
    <n v="3787.05"/>
    <s v="2025.09.23 13:19:25"/>
    <n v="3787.07"/>
    <n v="0"/>
    <n v="0"/>
    <n v="1.55"/>
    <s v="W"/>
    <d v="2025-09-23T00:00:00"/>
    <s v="13"/>
    <x v="11"/>
    <s v="Tue"/>
    <d v="2025-09-23T13:16:08"/>
    <x v="1717"/>
    <s v="2025-09-23"/>
    <x v="21"/>
    <s v="Tue"/>
    <n v="0.15500000000000003"/>
    <n v="0.31000000000000005"/>
    <n v="0.46499999999999997"/>
  </r>
  <r>
    <d v="2025-09-23T13:16:08"/>
    <n v="444825899"/>
    <s v="GOLD#"/>
    <s v="buy"/>
    <s v="0.01"/>
    <n v="3785.52"/>
    <n v="3785.67"/>
    <n v="3787.05"/>
    <s v="2025.09.23 13:19:25"/>
    <n v="3787.07"/>
    <n v="0"/>
    <n v="0"/>
    <n v="1.55"/>
    <s v="W"/>
    <d v="2025-09-23T00:00:00"/>
    <s v="13"/>
    <x v="20"/>
    <s v="Tue"/>
    <d v="2025-09-23T13:16:08"/>
    <x v="1717"/>
    <s v="2025-09-23"/>
    <x v="21"/>
    <s v="Tue"/>
    <n v="0.15500000000000003"/>
    <n v="0.31000000000000005"/>
    <n v="0.46499999999999997"/>
  </r>
  <r>
    <d v="2025-09-23T13:16:08"/>
    <n v="444825901"/>
    <s v="GOLD#"/>
    <s v="buy"/>
    <s v="0.01"/>
    <n v="3785.52"/>
    <n v="3783.35"/>
    <n v="3787.05"/>
    <s v="2025.09.23 13:19:25"/>
    <n v="3787.07"/>
    <n v="0"/>
    <n v="0"/>
    <n v="1.55"/>
    <s v="W"/>
    <d v="2025-09-23T00:00:00"/>
    <s v="13"/>
    <x v="18"/>
    <s v="Tue"/>
    <d v="2025-09-23T13:16:08"/>
    <x v="1717"/>
    <s v="2025-09-23"/>
    <x v="21"/>
    <s v="Tue"/>
    <n v="0.15500000000000003"/>
    <n v="0.31000000000000005"/>
    <n v="0.46499999999999997"/>
  </r>
  <r>
    <d v="2025-09-23T13:16:17"/>
    <n v="444825966"/>
    <s v="GOLD#"/>
    <s v="buy"/>
    <s v="0.01"/>
    <n v="3785.46"/>
    <n v="3786.08"/>
    <n v="3788.96"/>
    <s v="2025.09.23 13:20:38"/>
    <n v="3786.05"/>
    <n v="0"/>
    <n v="0"/>
    <n v="0.59"/>
    <s v="W"/>
    <d v="2025-09-23T00:00:00"/>
    <s v="13"/>
    <x v="1"/>
    <s v="Tue"/>
    <d v="2025-09-23T13:16:17"/>
    <x v="1718"/>
    <s v="2025-09-23"/>
    <x v="21"/>
    <s v="Tue"/>
    <n v="5.8999999999999997E-2"/>
    <n v="0.11799999999999999"/>
    <n v="0.17699999999999999"/>
  </r>
  <r>
    <d v="2025-09-23T13:16:27"/>
    <n v="444826043"/>
    <s v="GOLD#"/>
    <s v="buy"/>
    <s v="0.01"/>
    <n v="3785.77"/>
    <n v="3786.16"/>
    <n v="3787.97"/>
    <s v="2025.09.23 13:20:38"/>
    <n v="3786.09"/>
    <n v="0"/>
    <n v="0"/>
    <n v="0.32"/>
    <s v="W"/>
    <d v="2025-09-23T00:00:00"/>
    <s v="13"/>
    <x v="17"/>
    <s v="Tue"/>
    <d v="2025-09-23T13:16:27"/>
    <x v="1719"/>
    <s v="2025-09-23"/>
    <x v="21"/>
    <s v="Tue"/>
    <n v="3.2000000000000001E-2"/>
    <n v="6.4000000000000001E-2"/>
    <n v="9.6000000000000002E-2"/>
  </r>
  <r>
    <d v="2025-09-23T13:16:28"/>
    <n v="444826044"/>
    <s v="GOLD#"/>
    <s v="buy"/>
    <s v="0.01"/>
    <n v="3785.77"/>
    <n v="3786.16"/>
    <n v="3788.77"/>
    <s v="2025.09.23 13:20:38"/>
    <n v="3786.09"/>
    <n v="0"/>
    <n v="0"/>
    <n v="0.32"/>
    <s v="W"/>
    <d v="2025-09-23T00:00:00"/>
    <s v="13"/>
    <x v="2"/>
    <s v="Tue"/>
    <d v="2025-09-23T13:16:28"/>
    <x v="1720"/>
    <s v="2025-09-23"/>
    <x v="21"/>
    <s v="Tue"/>
    <n v="3.2000000000000001E-2"/>
    <n v="6.4000000000000001E-2"/>
    <n v="9.6000000000000002E-2"/>
  </r>
  <r>
    <d v="2025-09-23T13:16:28"/>
    <n v="444826046"/>
    <s v="GOLD#"/>
    <s v="buy"/>
    <s v="0.01"/>
    <n v="3785.77"/>
    <n v="3786.16"/>
    <n v="3788.77"/>
    <s v="2025.09.23 13:20:38"/>
    <n v="3786.09"/>
    <n v="0"/>
    <n v="0"/>
    <n v="0.32"/>
    <s v="W"/>
    <d v="2025-09-23T00:00:00"/>
    <s v="13"/>
    <x v="0"/>
    <s v="Tue"/>
    <d v="2025-09-23T13:16:28"/>
    <x v="1720"/>
    <s v="2025-09-23"/>
    <x v="21"/>
    <s v="Tue"/>
    <n v="3.2000000000000001E-2"/>
    <n v="6.4000000000000001E-2"/>
    <n v="9.6000000000000002E-2"/>
  </r>
  <r>
    <d v="2025-09-23T13:20:37"/>
    <n v="444828455"/>
    <s v="GOLD#"/>
    <s v="buy"/>
    <s v="0.01"/>
    <n v="3786.54"/>
    <n v="3784.34"/>
    <n v="3788.04"/>
    <s v="2025.09.23 13:27:31"/>
    <n v="3784.32"/>
    <n v="0"/>
    <n v="0"/>
    <n v="-2.2200000000000002"/>
    <s v="L"/>
    <d v="2025-09-23T00:00:00"/>
    <s v="13"/>
    <x v="18"/>
    <s v="Tue"/>
    <d v="2025-09-23T13:20:37"/>
    <x v="1721"/>
    <s v="2025-09-23"/>
    <x v="21"/>
    <s v="Tue"/>
    <n v="-0.22200000000000003"/>
    <n v="-0.44400000000000006"/>
    <n v="-0.66600000000000004"/>
  </r>
  <r>
    <d v="2025-09-23T13:20:38"/>
    <n v="444828462"/>
    <s v="GOLD#"/>
    <s v="buy"/>
    <s v="0.01"/>
    <n v="3786.3"/>
    <n v="3784.34"/>
    <n v="3789.54"/>
    <s v="2025.09.23 13:27:31"/>
    <n v="3784.32"/>
    <n v="0"/>
    <n v="0"/>
    <n v="-1.98"/>
    <s v="L"/>
    <d v="2025-09-23T00:00:00"/>
    <s v="13"/>
    <x v="19"/>
    <s v="Tue"/>
    <d v="2025-09-23T13:20:38"/>
    <x v="1722"/>
    <s v="2025-09-23"/>
    <x v="21"/>
    <s v="Tue"/>
    <n v="-0.19800000000000001"/>
    <n v="-0.39600000000000002"/>
    <n v="-0.59399999999999997"/>
  </r>
  <r>
    <d v="2025-09-23T13:20:38"/>
    <n v="444828473"/>
    <s v="GOLD#"/>
    <s v="buy"/>
    <s v="0.01"/>
    <n v="3786.38"/>
    <n v="3783.54"/>
    <n v="3788.04"/>
    <s v="2025.09.23 13:28:58"/>
    <n v="3783.53"/>
    <n v="0"/>
    <n v="0"/>
    <n v="-2.85"/>
    <s v="L"/>
    <d v="2025-09-23T00:00:00"/>
    <s v="13"/>
    <x v="10"/>
    <s v="Tue"/>
    <d v="2025-09-23T13:20:38"/>
    <x v="1722"/>
    <s v="2025-09-23"/>
    <x v="21"/>
    <s v="Tue"/>
    <n v="-0.28500000000000003"/>
    <n v="-0.57000000000000006"/>
    <n v="-0.85499999999999998"/>
  </r>
  <r>
    <d v="2025-09-23T13:20:38"/>
    <n v="444828476"/>
    <s v="GOLD#"/>
    <s v="buy"/>
    <s v="0.01"/>
    <n v="3786.43"/>
    <n v="3785.04"/>
    <n v="3788.04"/>
    <s v="2025.09.23 13:25:39"/>
    <n v="3785.04"/>
    <n v="0"/>
    <n v="0"/>
    <n v="-1.39"/>
    <s v="L"/>
    <d v="2025-09-23T00:00:00"/>
    <s v="13"/>
    <x v="11"/>
    <s v="Tue"/>
    <d v="2025-09-23T13:20:38"/>
    <x v="1722"/>
    <s v="2025-09-23"/>
    <x v="21"/>
    <s v="Tue"/>
    <n v="-0.13899999999999998"/>
    <n v="-0.27799999999999997"/>
    <n v="-0.41699999999999998"/>
  </r>
  <r>
    <d v="2025-09-23T13:20:38"/>
    <n v="444828478"/>
    <s v="GOLD#"/>
    <s v="buy"/>
    <s v="0.01"/>
    <n v="3786.36"/>
    <n v="3783.54"/>
    <n v="3788.04"/>
    <s v="2025.09.23 13:28:58"/>
    <n v="3783.53"/>
    <n v="0"/>
    <n v="0"/>
    <n v="-2.83"/>
    <s v="L"/>
    <d v="2025-09-23T00:00:00"/>
    <s v="13"/>
    <x v="20"/>
    <s v="Tue"/>
    <d v="2025-09-23T13:20:38"/>
    <x v="1722"/>
    <s v="2025-09-23"/>
    <x v="21"/>
    <s v="Tue"/>
    <n v="-0.28300000000000003"/>
    <n v="-0.56600000000000006"/>
    <n v="-0.84899999999999998"/>
  </r>
  <r>
    <d v="2025-09-23T13:20:39"/>
    <n v="444828481"/>
    <s v="GOLD#"/>
    <s v="buy"/>
    <s v="0.01"/>
    <n v="3786.39"/>
    <n v="3783.54"/>
    <n v="3788.04"/>
    <s v="2025.09.23 13:28:58"/>
    <n v="3783.53"/>
    <n v="0"/>
    <n v="0"/>
    <n v="-2.86"/>
    <s v="L"/>
    <d v="2025-09-23T00:00:00"/>
    <s v="13"/>
    <x v="6"/>
    <s v="Tue"/>
    <d v="2025-09-23T13:20:39"/>
    <x v="1723"/>
    <s v="2025-09-23"/>
    <x v="21"/>
    <s v="Tue"/>
    <n v="-0.28599999999999998"/>
    <n v="-0.57199999999999995"/>
    <n v="-0.85799999999999998"/>
  </r>
  <r>
    <d v="2025-09-23T13:20:47"/>
    <n v="444828554"/>
    <s v="GOLD#"/>
    <s v="buy"/>
    <s v="0.01"/>
    <n v="3786.28"/>
    <n v="3783.27"/>
    <n v="3789.77"/>
    <s v="2025.09.23 13:29:09"/>
    <n v="3783.24"/>
    <n v="0"/>
    <n v="0"/>
    <n v="-3.04"/>
    <s v="L"/>
    <d v="2025-09-23T00:00:00"/>
    <s v="13"/>
    <x v="1"/>
    <s v="Tue"/>
    <d v="2025-09-23T13:20:47"/>
    <x v="1724"/>
    <s v="2025-09-23"/>
    <x v="21"/>
    <s v="Tue"/>
    <n v="-0.30400000000000005"/>
    <n v="-0.6080000000000001"/>
    <n v="-0.91199999999999992"/>
  </r>
  <r>
    <d v="2025-09-23T13:20:48"/>
    <n v="444828556"/>
    <s v="GOLD#"/>
    <s v="buy"/>
    <s v="0.01"/>
    <n v="3786.28"/>
    <n v="3783.28"/>
    <n v="3789.78"/>
    <s v="2025.09.23 13:29:07"/>
    <n v="3783.28"/>
    <n v="0"/>
    <n v="0"/>
    <n v="-3"/>
    <s v="L"/>
    <d v="2025-09-23T00:00:00"/>
    <s v="13"/>
    <x v="12"/>
    <s v="Tue"/>
    <d v="2025-09-23T13:20:48"/>
    <x v="1725"/>
    <s v="2025-09-23"/>
    <x v="21"/>
    <s v="Tue"/>
    <n v="-0.30000000000000004"/>
    <n v="-0.60000000000000009"/>
    <n v="-0.89999999999999991"/>
  </r>
  <r>
    <d v="2025-09-23T13:20:48"/>
    <n v="444828557"/>
    <s v="GOLD#"/>
    <s v="buy"/>
    <s v="0.01"/>
    <n v="3786.22"/>
    <n v="3783.28"/>
    <n v="3788.48"/>
    <s v="2025.09.23 13:29:07"/>
    <n v="3783.28"/>
    <n v="0"/>
    <n v="0"/>
    <n v="-2.94"/>
    <s v="L"/>
    <d v="2025-09-23T00:00:00"/>
    <s v="13"/>
    <x v="17"/>
    <s v="Tue"/>
    <d v="2025-09-23T13:20:48"/>
    <x v="1725"/>
    <s v="2025-09-23"/>
    <x v="21"/>
    <s v="Tue"/>
    <n v="-0.29399999999999998"/>
    <n v="-0.58799999999999997"/>
    <n v="-0.88200000000000001"/>
  </r>
  <r>
    <d v="2025-09-23T13:20:48"/>
    <n v="444828558"/>
    <s v="GOLD#"/>
    <s v="buy"/>
    <s v="0.01"/>
    <n v="3786.24"/>
    <n v="3783.28"/>
    <n v="3789.28"/>
    <s v="2025.09.23 13:29:07"/>
    <n v="3783.28"/>
    <n v="0"/>
    <n v="0"/>
    <n v="-2.96"/>
    <s v="L"/>
    <d v="2025-09-23T00:00:00"/>
    <s v="13"/>
    <x v="0"/>
    <s v="Tue"/>
    <d v="2025-09-23T13:20:48"/>
    <x v="1725"/>
    <s v="2025-09-23"/>
    <x v="21"/>
    <s v="Tue"/>
    <n v="-0.29599999999999999"/>
    <n v="-0.59199999999999997"/>
    <n v="-0.88800000000000001"/>
  </r>
  <r>
    <d v="2025-09-23T13:20:48"/>
    <n v="444828559"/>
    <s v="GOLD#"/>
    <s v="buy"/>
    <s v="0.01"/>
    <n v="3786.24"/>
    <n v="3783.78"/>
    <n v="3789.28"/>
    <s v="2025.09.23 13:28:05"/>
    <n v="3783.77"/>
    <n v="0"/>
    <n v="0"/>
    <n v="-2.4700000000000002"/>
    <s v="L"/>
    <d v="2025-09-23T00:00:00"/>
    <s v="13"/>
    <x v="2"/>
    <s v="Tue"/>
    <d v="2025-09-23T13:20:48"/>
    <x v="1725"/>
    <s v="2025-09-23"/>
    <x v="21"/>
    <s v="Tue"/>
    <n v="-0.24700000000000003"/>
    <n v="-0.49400000000000005"/>
    <n v="-0.74099999999999999"/>
  </r>
  <r>
    <d v="2025-09-23T13:21:07"/>
    <n v="444828643"/>
    <s v="GOLD#"/>
    <s v="buy"/>
    <s v="0.01"/>
    <n v="3786.68"/>
    <n v="3783.68"/>
    <m/>
    <s v="2025.09.23 13:28:53"/>
    <n v="3783.68"/>
    <n v="0"/>
    <n v="0"/>
    <n v="-3"/>
    <s v="L"/>
    <d v="2025-09-23T00:00:00"/>
    <s v="13"/>
    <x v="16"/>
    <s v="Tue"/>
    <d v="2025-09-23T13:21:07"/>
    <x v="1726"/>
    <s v="2025-09-23"/>
    <x v="21"/>
    <s v="Tue"/>
    <n v="-0.30000000000000004"/>
    <n v="-0.60000000000000009"/>
    <n v="-0.89999999999999991"/>
  </r>
  <r>
    <d v="2025-09-23T13:21:08"/>
    <n v="444828644"/>
    <s v="GOLD#"/>
    <s v="buy"/>
    <s v="0.01"/>
    <n v="3786.68"/>
    <n v="3783.68"/>
    <m/>
    <s v="2025.09.23 13:28:53"/>
    <n v="3783.68"/>
    <n v="0"/>
    <n v="0"/>
    <n v="-3"/>
    <s v="L"/>
    <d v="2025-09-23T00:00:00"/>
    <s v="13"/>
    <x v="14"/>
    <s v="Tue"/>
    <d v="2025-09-23T13:21:08"/>
    <x v="1727"/>
    <s v="2025-09-23"/>
    <x v="21"/>
    <s v="Tue"/>
    <n v="-0.30000000000000004"/>
    <n v="-0.60000000000000009"/>
    <n v="-0.89999999999999991"/>
  </r>
  <r>
    <d v="2025-09-23T13:25:17"/>
    <n v="444829719"/>
    <s v="GOLD#"/>
    <s v="buy"/>
    <s v="0.01"/>
    <n v="3786.05"/>
    <n v="3783.03"/>
    <n v="3789.53"/>
    <s v="2025.09.23 13:29:11"/>
    <n v="3783.03"/>
    <n v="0"/>
    <n v="0"/>
    <n v="-3.02"/>
    <s v="L"/>
    <d v="2025-09-23T00:00:00"/>
    <s v="13"/>
    <x v="8"/>
    <s v="Tue"/>
    <d v="2025-09-23T13:25:17"/>
    <x v="1728"/>
    <s v="2025-09-23"/>
    <x v="21"/>
    <s v="Tue"/>
    <n v="-0.30200000000000005"/>
    <n v="-0.60400000000000009"/>
    <n v="-0.90599999999999992"/>
  </r>
  <r>
    <d v="2025-09-23T13:25:37"/>
    <n v="444829844"/>
    <s v="GOLD#"/>
    <s v="buy"/>
    <s v="0.01"/>
    <n v="3785.36"/>
    <n v="3782.48"/>
    <n v="3791.48"/>
    <s v="2025.09.23 13:29:41"/>
    <n v="3782.42"/>
    <n v="0"/>
    <n v="0"/>
    <n v="-2.94"/>
    <s v="L"/>
    <d v="2025-09-23T00:00:00"/>
    <s v="13"/>
    <x v="22"/>
    <s v="Tue"/>
    <d v="2025-09-23T13:25:37"/>
    <x v="1729"/>
    <s v="2025-09-23"/>
    <x v="21"/>
    <s v="Tue"/>
    <n v="-0.29399999999999998"/>
    <n v="-0.58799999999999997"/>
    <n v="-0.88200000000000001"/>
  </r>
  <r>
    <d v="2025-09-23T13:25:38"/>
    <n v="444829847"/>
    <s v="GOLD#"/>
    <s v="buy"/>
    <s v="0.01"/>
    <n v="3785.36"/>
    <n v="3782.48"/>
    <n v="3803.48"/>
    <s v="2025.09.23 13:29:41"/>
    <n v="3782.42"/>
    <n v="0"/>
    <n v="0"/>
    <n v="-2.94"/>
    <s v="L"/>
    <d v="2025-09-23T00:00:00"/>
    <s v="13"/>
    <x v="26"/>
    <s v="Tue"/>
    <d v="2025-09-23T13:25:38"/>
    <x v="1730"/>
    <s v="2025-09-23"/>
    <x v="21"/>
    <s v="Tue"/>
    <n v="-0.29399999999999998"/>
    <n v="-0.58799999999999997"/>
    <n v="-0.88200000000000001"/>
  </r>
  <r>
    <d v="2025-09-23T13:25:38"/>
    <n v="444829851"/>
    <s v="GOLD#"/>
    <s v="buy"/>
    <s v="0.01"/>
    <n v="3785.39"/>
    <n v="3782.36"/>
    <n v="3791.36"/>
    <s v="2025.09.23 13:29:41"/>
    <n v="3782.31"/>
    <n v="0"/>
    <n v="0"/>
    <n v="-3.08"/>
    <s v="L"/>
    <d v="2025-09-23T00:00:00"/>
    <s v="13"/>
    <x v="25"/>
    <s v="Tue"/>
    <d v="2025-09-23T13:25:38"/>
    <x v="1730"/>
    <s v="2025-09-23"/>
    <x v="21"/>
    <s v="Tue"/>
    <n v="-0.30800000000000005"/>
    <n v="-0.6160000000000001"/>
    <n v="-0.92399999999999993"/>
  </r>
  <r>
    <d v="2025-09-23T13:25:58"/>
    <n v="444830177"/>
    <s v="GOLD#"/>
    <s v="buy"/>
    <s v="0.01"/>
    <n v="3785.24"/>
    <n v="3782.24"/>
    <n v="3789.74"/>
    <s v="2025.09.23 13:29:42"/>
    <n v="3782.2"/>
    <n v="0"/>
    <n v="0"/>
    <n v="-3.04"/>
    <s v="L"/>
    <d v="2025-09-23T00:00:00"/>
    <s v="13"/>
    <x v="21"/>
    <s v="Tue"/>
    <d v="2025-09-23T13:25:58"/>
    <x v="1731"/>
    <s v="2025-09-23"/>
    <x v="21"/>
    <s v="Tue"/>
    <n v="-0.30400000000000005"/>
    <n v="-0.6080000000000001"/>
    <n v="-0.91199999999999992"/>
  </r>
  <r>
    <d v="2025-09-23T13:30:07"/>
    <n v="444831521"/>
    <s v="GOLD#"/>
    <s v="sell"/>
    <s v="0.01"/>
    <n v="3783"/>
    <n v="3786"/>
    <m/>
    <s v="2025.09.23 14:23:54"/>
    <n v="3786.06"/>
    <n v="0"/>
    <n v="0"/>
    <n v="-3.06"/>
    <s v="L"/>
    <d v="2025-09-23T00:00:00"/>
    <s v="13"/>
    <x v="15"/>
    <s v="Tue"/>
    <d v="2025-09-23T13:30:07"/>
    <x v="1732"/>
    <s v="2025-09-23"/>
    <x v="21"/>
    <s v="Tue"/>
    <n v="-0.30600000000000005"/>
    <n v="-0.6120000000000001"/>
    <n v="-0.91799999999999993"/>
  </r>
  <r>
    <d v="2025-09-23T13:30:08"/>
    <n v="444831523"/>
    <s v="GOLD#"/>
    <s v="sell"/>
    <s v="0.01"/>
    <n v="3783"/>
    <n v="3781.77"/>
    <m/>
    <s v="2025.09.23 13:53:12"/>
    <n v="3781.83"/>
    <n v="0"/>
    <n v="0"/>
    <n v="1.17"/>
    <s v="W"/>
    <d v="2025-09-23T00:00:00"/>
    <s v="13"/>
    <x v="14"/>
    <s v="Tue"/>
    <d v="2025-09-23T13:30:08"/>
    <x v="1733"/>
    <s v="2025-09-23"/>
    <x v="21"/>
    <s v="Tue"/>
    <n v="0.11699999999999999"/>
    <n v="0.23399999999999999"/>
    <n v="0.35099999999999998"/>
  </r>
  <r>
    <d v="2025-09-23T13:30:47"/>
    <n v="444831787"/>
    <s v="GOLD#"/>
    <s v="buy"/>
    <s v="0.01"/>
    <n v="3784.03"/>
    <n v="3781.03"/>
    <n v="3790.03"/>
    <s v="2025.09.23 13:52:36"/>
    <n v="3780.95"/>
    <n v="0"/>
    <n v="0"/>
    <n v="-3.08"/>
    <s v="L"/>
    <d v="2025-09-23T00:00:00"/>
    <s v="13"/>
    <x v="22"/>
    <s v="Tue"/>
    <d v="2025-09-23T13:30:47"/>
    <x v="1734"/>
    <s v="2025-09-23"/>
    <x v="21"/>
    <s v="Tue"/>
    <n v="-0.30800000000000005"/>
    <n v="-0.6160000000000001"/>
    <n v="-0.92399999999999993"/>
  </r>
  <r>
    <d v="2025-09-23T13:31:17"/>
    <n v="444832010"/>
    <s v="GOLD#"/>
    <s v="sell"/>
    <s v="0.01"/>
    <n v="3784.06"/>
    <n v="3783.22"/>
    <n v="3781.88"/>
    <s v="2025.09.23 13:49:33"/>
    <n v="3783.22"/>
    <n v="0"/>
    <n v="0"/>
    <n v="0.84"/>
    <s v="W"/>
    <d v="2025-09-23T00:00:00"/>
    <s v="13"/>
    <x v="17"/>
    <s v="Tue"/>
    <d v="2025-09-23T13:31:17"/>
    <x v="1735"/>
    <s v="2025-09-23"/>
    <x v="21"/>
    <s v="Tue"/>
    <n v="8.4000000000000005E-2"/>
    <n v="0.16800000000000001"/>
    <n v="0.252"/>
  </r>
  <r>
    <d v="2025-09-23T13:31:18"/>
    <n v="444832012"/>
    <s v="GOLD#"/>
    <s v="sell"/>
    <s v="0.01"/>
    <n v="3784.06"/>
    <n v="3782.54"/>
    <n v="3781.06"/>
    <s v="2025.09.23 13:52:37"/>
    <n v="3781.05"/>
    <n v="0"/>
    <n v="0"/>
    <n v="3.01"/>
    <s v="W"/>
    <d v="2025-09-23T00:00:00"/>
    <s v="13"/>
    <x v="19"/>
    <s v="Tue"/>
    <d v="2025-09-23T13:31:18"/>
    <x v="1736"/>
    <s v="2025-09-23"/>
    <x v="21"/>
    <s v="Tue"/>
    <n v="0.30099999999999999"/>
    <n v="0.60199999999999998"/>
    <n v="0.90299999999999991"/>
  </r>
  <r>
    <d v="2025-09-23T13:31:18"/>
    <n v="444832013"/>
    <s v="GOLD#"/>
    <s v="sell"/>
    <s v="0.01"/>
    <n v="3784.12"/>
    <n v="3783.61"/>
    <n v="3780.56"/>
    <s v="2025.09.23 13:47:13"/>
    <n v="3783.63"/>
    <n v="0"/>
    <n v="0"/>
    <n v="0.49"/>
    <s v="W"/>
    <d v="2025-09-23T00:00:00"/>
    <s v="13"/>
    <x v="1"/>
    <s v="Tue"/>
    <d v="2025-09-23T13:31:18"/>
    <x v="1736"/>
    <s v="2025-09-23"/>
    <x v="21"/>
    <s v="Tue"/>
    <n v="4.9000000000000002E-2"/>
    <n v="9.8000000000000004E-2"/>
    <n v="0.14699999999999999"/>
  </r>
  <r>
    <d v="2025-09-23T13:31:18"/>
    <n v="444832014"/>
    <s v="GOLD#"/>
    <s v="sell"/>
    <s v="0.01"/>
    <n v="3784.14"/>
    <n v="3786.26"/>
    <n v="3782.56"/>
    <s v="2025.09.23 13:45:49"/>
    <n v="3782.52"/>
    <n v="0"/>
    <n v="0"/>
    <n v="1.62"/>
    <s v="W"/>
    <d v="2025-09-23T00:00:00"/>
    <s v="13"/>
    <x v="18"/>
    <s v="Tue"/>
    <d v="2025-09-23T13:31:18"/>
    <x v="1736"/>
    <s v="2025-09-23"/>
    <x v="21"/>
    <s v="Tue"/>
    <n v="0.16200000000000003"/>
    <n v="0.32400000000000007"/>
    <n v="0.48599999999999999"/>
  </r>
  <r>
    <d v="2025-09-23T13:31:18"/>
    <n v="444832015"/>
    <s v="GOLD#"/>
    <s v="sell"/>
    <s v="0.01"/>
    <n v="3784.14"/>
    <n v="3783.61"/>
    <n v="3781.06"/>
    <s v="2025.09.23 13:47:13"/>
    <n v="3783.63"/>
    <n v="0"/>
    <n v="0"/>
    <n v="0.51"/>
    <s v="W"/>
    <d v="2025-09-23T00:00:00"/>
    <s v="13"/>
    <x v="2"/>
    <s v="Tue"/>
    <d v="2025-09-23T13:31:18"/>
    <x v="1736"/>
    <s v="2025-09-23"/>
    <x v="21"/>
    <s v="Tue"/>
    <n v="5.1000000000000004E-2"/>
    <n v="0.10200000000000001"/>
    <n v="0.153"/>
  </r>
  <r>
    <d v="2025-09-23T13:31:19"/>
    <n v="444832017"/>
    <s v="GOLD#"/>
    <s v="sell"/>
    <s v="0.01"/>
    <n v="3784.15"/>
    <n v="3783.61"/>
    <n v="3781.06"/>
    <s v="2025.09.23 13:47:13"/>
    <n v="3783.63"/>
    <n v="0"/>
    <n v="0"/>
    <n v="0.52"/>
    <s v="W"/>
    <d v="2025-09-23T00:00:00"/>
    <s v="13"/>
    <x v="0"/>
    <s v="Tue"/>
    <d v="2025-09-23T13:31:19"/>
    <x v="1737"/>
    <s v="2025-09-23"/>
    <x v="21"/>
    <s v="Tue"/>
    <n v="5.2000000000000005E-2"/>
    <n v="0.10400000000000001"/>
    <n v="0.156"/>
  </r>
  <r>
    <d v="2025-09-23T13:31:19"/>
    <n v="444832020"/>
    <s v="GOLD#"/>
    <s v="sell"/>
    <s v="0.01"/>
    <n v="3784.15"/>
    <n v="3787.06"/>
    <n v="3782.56"/>
    <s v="2025.09.23 13:45:49"/>
    <n v="3782.52"/>
    <n v="0"/>
    <n v="0"/>
    <n v="1.63"/>
    <s v="W"/>
    <d v="2025-09-23T00:00:00"/>
    <s v="13"/>
    <x v="20"/>
    <s v="Tue"/>
    <d v="2025-09-23T13:31:19"/>
    <x v="1737"/>
    <s v="2025-09-23"/>
    <x v="21"/>
    <s v="Tue"/>
    <n v="0.16300000000000001"/>
    <n v="0.32600000000000001"/>
    <n v="0.48899999999999993"/>
  </r>
  <r>
    <d v="2025-09-23T13:31:19"/>
    <n v="444832023"/>
    <s v="GOLD#"/>
    <s v="sell"/>
    <s v="0.01"/>
    <n v="3784.17"/>
    <n v="3787.06"/>
    <n v="3782.56"/>
    <s v="2025.09.23 13:45:49"/>
    <n v="3782.52"/>
    <n v="0"/>
    <n v="0"/>
    <n v="1.65"/>
    <s v="W"/>
    <d v="2025-09-23T00:00:00"/>
    <s v="13"/>
    <x v="6"/>
    <s v="Tue"/>
    <d v="2025-09-23T13:31:19"/>
    <x v="1737"/>
    <s v="2025-09-23"/>
    <x v="21"/>
    <s v="Tue"/>
    <n v="0.16500000000000001"/>
    <n v="0.33"/>
    <n v="0.49499999999999994"/>
  </r>
  <r>
    <d v="2025-09-23T13:31:27"/>
    <n v="444832059"/>
    <s v="GOLD#"/>
    <s v="buy"/>
    <s v="0.01"/>
    <n v="3784.75"/>
    <n v="3781.75"/>
    <n v="3788.25"/>
    <s v="2025.09.23 13:51:21"/>
    <n v="3781.62"/>
    <n v="0"/>
    <n v="0"/>
    <n v="-3.13"/>
    <s v="L"/>
    <d v="2025-09-23T00:00:00"/>
    <s v="13"/>
    <x v="8"/>
    <s v="Tue"/>
    <d v="2025-09-23T13:31:27"/>
    <x v="1738"/>
    <s v="2025-09-23"/>
    <x v="21"/>
    <s v="Tue"/>
    <n v="-0.313"/>
    <n v="-0.626"/>
    <n v="-0.93899999999999995"/>
  </r>
  <r>
    <d v="2025-09-23T13:31:28"/>
    <n v="444832061"/>
    <s v="GOLD#"/>
    <s v="buy"/>
    <s v="0.01"/>
    <n v="3784.75"/>
    <n v="3781.75"/>
    <n v="3802.75"/>
    <s v="2025.09.23 13:51:21"/>
    <n v="3781.62"/>
    <n v="0"/>
    <n v="0"/>
    <n v="-3.13"/>
    <s v="L"/>
    <d v="2025-09-23T00:00:00"/>
    <s v="13"/>
    <x v="26"/>
    <s v="Tue"/>
    <d v="2025-09-23T13:31:28"/>
    <x v="1739"/>
    <s v="2025-09-23"/>
    <x v="21"/>
    <s v="Tue"/>
    <n v="-0.313"/>
    <n v="-0.626"/>
    <n v="-0.93899999999999995"/>
  </r>
  <r>
    <d v="2025-09-23T13:31:28"/>
    <n v="444832063"/>
    <s v="GOLD#"/>
    <s v="buy"/>
    <s v="0.01"/>
    <n v="3784.86"/>
    <n v="3781.75"/>
    <n v="3790.75"/>
    <s v="2025.09.23 13:51:21"/>
    <n v="3781.62"/>
    <n v="0"/>
    <n v="0"/>
    <n v="-3.24"/>
    <s v="L"/>
    <d v="2025-09-23T00:00:00"/>
    <s v="13"/>
    <x v="25"/>
    <s v="Tue"/>
    <d v="2025-09-23T13:31:28"/>
    <x v="1739"/>
    <s v="2025-09-23"/>
    <x v="21"/>
    <s v="Tue"/>
    <n v="-0.32400000000000007"/>
    <n v="-0.64800000000000013"/>
    <n v="-0.97199999999999998"/>
  </r>
  <r>
    <d v="2025-09-23T13:36:57"/>
    <n v="444833200"/>
    <s v="GOLD#"/>
    <s v="buy"/>
    <s v="0.01"/>
    <n v="3785.4"/>
    <n v="3782.39"/>
    <n v="3789.89"/>
    <s v="2025.09.23 13:45:49"/>
    <n v="3782.33"/>
    <n v="0"/>
    <n v="0"/>
    <n v="-3.07"/>
    <s v="L"/>
    <d v="2025-09-23T00:00:00"/>
    <s v="13"/>
    <x v="3"/>
    <s v="Tue"/>
    <d v="2025-09-23T13:36:57"/>
    <x v="1740"/>
    <s v="2025-09-23"/>
    <x v="21"/>
    <s v="Tue"/>
    <n v="-0.307"/>
    <n v="-0.61399999999999999"/>
    <n v="-0.92099999999999993"/>
  </r>
  <r>
    <d v="2025-09-23T13:36:58"/>
    <n v="444833201"/>
    <s v="GOLD#"/>
    <s v="buy"/>
    <s v="0.01"/>
    <n v="3785.4"/>
    <n v="3782.39"/>
    <n v="3789.89"/>
    <s v="2025.09.23 13:45:49"/>
    <n v="3782.33"/>
    <n v="0"/>
    <n v="0"/>
    <n v="-3.07"/>
    <s v="L"/>
    <d v="2025-09-23T00:00:00"/>
    <s v="13"/>
    <x v="21"/>
    <s v="Tue"/>
    <d v="2025-09-23T13:36:58"/>
    <x v="1741"/>
    <s v="2025-09-23"/>
    <x v="21"/>
    <s v="Tue"/>
    <n v="-0.307"/>
    <n v="-0.61399999999999999"/>
    <n v="-0.92099999999999993"/>
  </r>
  <r>
    <d v="2025-09-23T13:42:07"/>
    <n v="444834984"/>
    <s v="GOLD#"/>
    <s v="sell"/>
    <s v="0.01"/>
    <n v="3783.24"/>
    <n v="3781.81"/>
    <m/>
    <s v="2025.09.23 13:53:12"/>
    <n v="3781.83"/>
    <n v="0"/>
    <n v="0"/>
    <n v="1.41"/>
    <s v="W"/>
    <d v="2025-09-23T00:00:00"/>
    <s v="13"/>
    <x v="16"/>
    <s v="Tue"/>
    <d v="2025-09-23T13:42:07"/>
    <x v="1742"/>
    <s v="2025-09-23"/>
    <x v="21"/>
    <s v="Tue"/>
    <n v="0.14099999999999999"/>
    <n v="0.28199999999999997"/>
    <n v="0.42299999999999999"/>
  </r>
  <r>
    <d v="2025-09-23T13:45:57"/>
    <n v="444836146"/>
    <s v="GOLD#"/>
    <s v="sell"/>
    <s v="0.01"/>
    <n v="3783.21"/>
    <n v="3782.89"/>
    <n v="3781.73"/>
    <s v="2025.09.23 13:51:35"/>
    <n v="3781.64"/>
    <n v="0"/>
    <n v="0"/>
    <n v="1.57"/>
    <s v="W"/>
    <d v="2025-09-23T00:00:00"/>
    <s v="13"/>
    <x v="6"/>
    <s v="Tue"/>
    <d v="2025-09-23T13:45:57"/>
    <x v="1743"/>
    <s v="2025-09-23"/>
    <x v="21"/>
    <s v="Tue"/>
    <n v="0.15700000000000003"/>
    <n v="0.31400000000000006"/>
    <n v="0.47099999999999997"/>
  </r>
  <r>
    <d v="2025-09-23T13:45:58"/>
    <n v="444836150"/>
    <s v="GOLD#"/>
    <s v="sell"/>
    <s v="0.01"/>
    <n v="3783.18"/>
    <n v="3782.9"/>
    <n v="3781.71"/>
    <s v="2025.09.23 13:51:35"/>
    <n v="3781.64"/>
    <n v="0"/>
    <n v="0"/>
    <n v="1.54"/>
    <s v="W"/>
    <d v="2025-09-23T00:00:00"/>
    <s v="13"/>
    <x v="20"/>
    <s v="Tue"/>
    <d v="2025-09-23T13:45:58"/>
    <x v="1744"/>
    <s v="2025-09-23"/>
    <x v="21"/>
    <s v="Tue"/>
    <n v="0.15400000000000003"/>
    <n v="0.30800000000000005"/>
    <n v="0.46199999999999997"/>
  </r>
  <r>
    <d v="2025-09-23T13:45:58"/>
    <n v="444836151"/>
    <s v="GOLD#"/>
    <s v="sell"/>
    <s v="0.01"/>
    <n v="3783.17"/>
    <n v="3785.41"/>
    <n v="3781.71"/>
    <s v="2025.09.23 13:51:35"/>
    <n v="3781.64"/>
    <n v="0"/>
    <n v="0"/>
    <n v="1.53"/>
    <s v="W"/>
    <d v="2025-09-23T00:00:00"/>
    <s v="13"/>
    <x v="18"/>
    <s v="Tue"/>
    <d v="2025-09-23T13:45:58"/>
    <x v="1744"/>
    <s v="2025-09-23"/>
    <x v="21"/>
    <s v="Tue"/>
    <n v="0.15300000000000002"/>
    <n v="0.30600000000000005"/>
    <n v="0.45899999999999996"/>
  </r>
  <r>
    <d v="2025-09-23T13:47:17"/>
    <n v="444836520"/>
    <s v="GOLD#"/>
    <s v="sell"/>
    <s v="0.01"/>
    <n v="3783.48"/>
    <n v="3782.27"/>
    <n v="3779.98"/>
    <s v="2025.09.23 13:54:32"/>
    <n v="3782.31"/>
    <n v="0"/>
    <n v="0"/>
    <n v="1.17"/>
    <s v="W"/>
    <d v="2025-09-23T00:00:00"/>
    <s v="13"/>
    <x v="1"/>
    <s v="Tue"/>
    <d v="2025-09-23T13:47:17"/>
    <x v="1745"/>
    <s v="2025-09-23"/>
    <x v="21"/>
    <s v="Tue"/>
    <n v="0.11699999999999999"/>
    <n v="0.23399999999999999"/>
    <n v="0.35099999999999998"/>
  </r>
  <r>
    <d v="2025-09-23T13:47:18"/>
    <n v="444836522"/>
    <s v="GOLD#"/>
    <s v="sell"/>
    <s v="0.01"/>
    <n v="3783.48"/>
    <n v="3783.22"/>
    <n v="3780.48"/>
    <s v="2025.09.23 13:49:33"/>
    <n v="3783.22"/>
    <n v="0"/>
    <n v="0"/>
    <n v="0.26"/>
    <s v="W"/>
    <d v="2025-09-23T00:00:00"/>
    <s v="13"/>
    <x v="2"/>
    <s v="Tue"/>
    <d v="2025-09-23T13:47:18"/>
    <x v="1746"/>
    <s v="2025-09-23"/>
    <x v="21"/>
    <s v="Tue"/>
    <n v="2.6000000000000002E-2"/>
    <n v="5.2000000000000005E-2"/>
    <n v="7.8E-2"/>
  </r>
  <r>
    <d v="2025-09-23T13:47:18"/>
    <n v="444836524"/>
    <s v="GOLD#"/>
    <s v="sell"/>
    <s v="0.01"/>
    <n v="3783.48"/>
    <n v="3783.22"/>
    <n v="3780.48"/>
    <s v="2025.09.23 13:49:33"/>
    <n v="3783.22"/>
    <n v="0"/>
    <n v="0"/>
    <n v="0.26"/>
    <s v="W"/>
    <d v="2025-09-23T00:00:00"/>
    <s v="13"/>
    <x v="0"/>
    <s v="Tue"/>
    <d v="2025-09-23T13:47:18"/>
    <x v="1746"/>
    <s v="2025-09-23"/>
    <x v="21"/>
    <s v="Tue"/>
    <n v="2.6000000000000002E-2"/>
    <n v="5.2000000000000005E-2"/>
    <n v="7.8E-2"/>
  </r>
  <r>
    <d v="2025-09-23T13:49:37"/>
    <n v="444837649"/>
    <s v="GOLD#"/>
    <s v="sell"/>
    <s v="0.01"/>
    <n v="3782.98"/>
    <n v="3782.03"/>
    <n v="3780.78"/>
    <s v="2025.09.23 13:56:32"/>
    <n v="3782.13"/>
    <n v="0"/>
    <n v="0"/>
    <n v="0.85"/>
    <s v="W"/>
    <d v="2025-09-23T00:00:00"/>
    <s v="13"/>
    <x v="17"/>
    <s v="Tue"/>
    <d v="2025-09-23T13:49:37"/>
    <x v="1747"/>
    <s v="2025-09-23"/>
    <x v="21"/>
    <s v="Tue"/>
    <n v="8.5000000000000006E-2"/>
    <n v="0.17"/>
    <n v="0.255"/>
  </r>
  <r>
    <d v="2025-09-23T13:49:38"/>
    <n v="444837653"/>
    <s v="GOLD#"/>
    <s v="sell"/>
    <s v="0.01"/>
    <n v="3782.97"/>
    <n v="3782.28"/>
    <n v="3779.98"/>
    <s v="2025.09.23 13:54:32"/>
    <n v="3782.31"/>
    <n v="0"/>
    <n v="0"/>
    <n v="0.66"/>
    <s v="W"/>
    <d v="2025-09-23T00:00:00"/>
    <s v="13"/>
    <x v="2"/>
    <s v="Tue"/>
    <d v="2025-09-23T13:49:38"/>
    <x v="1748"/>
    <s v="2025-09-23"/>
    <x v="21"/>
    <s v="Tue"/>
    <n v="6.6000000000000003E-2"/>
    <n v="0.13200000000000001"/>
    <n v="0.19800000000000001"/>
  </r>
  <r>
    <d v="2025-09-23T13:49:38"/>
    <n v="444837654"/>
    <s v="GOLD#"/>
    <s v="sell"/>
    <s v="0.01"/>
    <n v="3782.93"/>
    <n v="3782.28"/>
    <n v="3779.98"/>
    <s v="2025.09.23 13:54:32"/>
    <n v="3782.31"/>
    <n v="0"/>
    <n v="0"/>
    <n v="0.62"/>
    <s v="W"/>
    <d v="2025-09-23T00:00:00"/>
    <s v="13"/>
    <x v="0"/>
    <s v="Tue"/>
    <d v="2025-09-23T13:49:38"/>
    <x v="1748"/>
    <s v="2025-09-23"/>
    <x v="21"/>
    <s v="Tue"/>
    <n v="6.2E-2"/>
    <n v="0.124"/>
    <n v="0.186"/>
  </r>
  <r>
    <d v="2025-09-23T13:53:17"/>
    <n v="444839201"/>
    <s v="GOLD#"/>
    <s v="sell"/>
    <s v="0.01"/>
    <n v="3781.65"/>
    <n v="3784.82"/>
    <n v="3780.32"/>
    <s v="2025.09.23 14:14:13"/>
    <n v="3780.32"/>
    <n v="0"/>
    <n v="0"/>
    <n v="1.33"/>
    <s v="W"/>
    <d v="2025-09-23T00:00:00"/>
    <s v="13"/>
    <x v="20"/>
    <s v="Tue"/>
    <d v="2025-09-23T13:53:17"/>
    <x v="1749"/>
    <s v="2025-09-23"/>
    <x v="21"/>
    <s v="Tue"/>
    <n v="0.13300000000000001"/>
    <n v="0.26600000000000001"/>
    <n v="0.39900000000000002"/>
  </r>
  <r>
    <d v="2025-09-23T13:53:18"/>
    <n v="444839202"/>
    <s v="GOLD#"/>
    <s v="sell"/>
    <s v="0.01"/>
    <n v="3781.62"/>
    <n v="3783.85"/>
    <n v="3778.65"/>
    <s v="2025.09.23 14:02:30"/>
    <n v="3784.13"/>
    <n v="0"/>
    <n v="0"/>
    <n v="-2.5099999999999998"/>
    <s v="L"/>
    <d v="2025-09-23T00:00:00"/>
    <s v="13"/>
    <x v="19"/>
    <s v="Tue"/>
    <d v="2025-09-23T13:53:18"/>
    <x v="1750"/>
    <s v="2025-09-23"/>
    <x v="21"/>
    <s v="Tue"/>
    <n v="-0.251"/>
    <n v="-0.502"/>
    <n v="-0.75299999999999989"/>
  </r>
  <r>
    <d v="2025-09-23T13:53:18"/>
    <n v="444839205"/>
    <s v="GOLD#"/>
    <s v="sell"/>
    <s v="0.01"/>
    <n v="3781.67"/>
    <n v="3783.85"/>
    <n v="3780.15"/>
    <s v="2025.09.23 14:02:30"/>
    <n v="3784.13"/>
    <n v="0"/>
    <n v="0"/>
    <n v="-2.46"/>
    <s v="L"/>
    <d v="2025-09-23T00:00:00"/>
    <s v="13"/>
    <x v="18"/>
    <s v="Tue"/>
    <d v="2025-09-23T13:53:18"/>
    <x v="1750"/>
    <s v="2025-09-23"/>
    <x v="21"/>
    <s v="Tue"/>
    <n v="-0.246"/>
    <n v="-0.49199999999999999"/>
    <n v="-0.73799999999999999"/>
  </r>
  <r>
    <d v="2025-09-23T13:53:18"/>
    <n v="444839207"/>
    <s v="GOLD#"/>
    <s v="sell"/>
    <s v="0.01"/>
    <n v="3781.65"/>
    <n v="3784.65"/>
    <n v="3778.15"/>
    <s v="2025.09.23 14:23:22"/>
    <n v="3784.78"/>
    <n v="0"/>
    <n v="0"/>
    <n v="-3.13"/>
    <s v="L"/>
    <d v="2025-09-23T00:00:00"/>
    <s v="13"/>
    <x v="12"/>
    <s v="Tue"/>
    <d v="2025-09-23T13:53:18"/>
    <x v="1750"/>
    <s v="2025-09-23"/>
    <x v="21"/>
    <s v="Tue"/>
    <n v="-0.313"/>
    <n v="-0.626"/>
    <n v="-0.93899999999999995"/>
  </r>
  <r>
    <d v="2025-09-23T13:53:18"/>
    <n v="444839208"/>
    <s v="GOLD#"/>
    <s v="sell"/>
    <s v="0.01"/>
    <n v="3781.66"/>
    <n v="3783.15"/>
    <n v="3780.15"/>
    <s v="2025.09.23 13:59:31"/>
    <n v="3783.23"/>
    <n v="0"/>
    <n v="0"/>
    <n v="-1.57"/>
    <s v="L"/>
    <d v="2025-09-23T00:00:00"/>
    <s v="13"/>
    <x v="11"/>
    <s v="Tue"/>
    <d v="2025-09-23T13:53:18"/>
    <x v="1750"/>
    <s v="2025-09-23"/>
    <x v="21"/>
    <s v="Tue"/>
    <n v="-0.15700000000000003"/>
    <n v="-0.31400000000000006"/>
    <n v="-0.47099999999999997"/>
  </r>
  <r>
    <d v="2025-09-23T13:53:19"/>
    <n v="444839210"/>
    <s v="GOLD#"/>
    <s v="sell"/>
    <s v="0.01"/>
    <n v="3781.66"/>
    <n v="3781.62"/>
    <n v="3780.15"/>
    <s v="2025.09.23 14:14:39"/>
    <n v="3780.13"/>
    <n v="0"/>
    <n v="0"/>
    <n v="1.53"/>
    <s v="W"/>
    <d v="2025-09-23T00:00:00"/>
    <s v="13"/>
    <x v="6"/>
    <s v="Tue"/>
    <d v="2025-09-23T13:53:19"/>
    <x v="1751"/>
    <s v="2025-09-23"/>
    <x v="21"/>
    <s v="Tue"/>
    <n v="0.15300000000000002"/>
    <n v="0.30600000000000005"/>
    <n v="0.45899999999999996"/>
  </r>
  <r>
    <d v="2025-09-23T13:53:19"/>
    <n v="444839211"/>
    <s v="GOLD#"/>
    <s v="sell"/>
    <s v="0.01"/>
    <n v="3781.66"/>
    <n v="3780.76"/>
    <m/>
    <s v="2025.09.23 14:15:16"/>
    <n v="3780.76"/>
    <n v="0"/>
    <n v="0"/>
    <n v="0.9"/>
    <s v="W"/>
    <d v="2025-09-23T00:00:00"/>
    <s v="13"/>
    <x v="14"/>
    <s v="Tue"/>
    <d v="2025-09-23T13:53:19"/>
    <x v="1751"/>
    <s v="2025-09-23"/>
    <x v="21"/>
    <s v="Tue"/>
    <n v="9.0000000000000011E-2"/>
    <n v="0.18000000000000002"/>
    <n v="0.27"/>
  </r>
  <r>
    <d v="2025-09-23T13:53:19"/>
    <n v="444839212"/>
    <s v="GOLD#"/>
    <s v="sell"/>
    <s v="0.01"/>
    <n v="3781.49"/>
    <n v="3784.65"/>
    <n v="3780.15"/>
    <s v="2025.09.23 14:14:39"/>
    <n v="3780.13"/>
    <n v="0"/>
    <n v="0"/>
    <n v="1.36"/>
    <s v="W"/>
    <d v="2025-09-23T00:00:00"/>
    <s v="13"/>
    <x v="10"/>
    <s v="Tue"/>
    <d v="2025-09-23T13:53:19"/>
    <x v="1751"/>
    <s v="2025-09-23"/>
    <x v="21"/>
    <s v="Tue"/>
    <n v="0.13600000000000001"/>
    <n v="0.27200000000000002"/>
    <n v="0.40800000000000003"/>
  </r>
  <r>
    <d v="2025-09-23T13:53:19"/>
    <n v="444839213"/>
    <s v="GOLD#"/>
    <s v="sell"/>
    <s v="0.01"/>
    <n v="3781.49"/>
    <n v="3780.76"/>
    <m/>
    <s v="2025.09.23 14:15:16"/>
    <n v="3780.76"/>
    <n v="0"/>
    <n v="0"/>
    <n v="0.73"/>
    <s v="W"/>
    <d v="2025-09-23T00:00:00"/>
    <s v="13"/>
    <x v="16"/>
    <s v="Tue"/>
    <d v="2025-09-23T13:53:19"/>
    <x v="1751"/>
    <s v="2025-09-23"/>
    <x v="21"/>
    <s v="Tue"/>
    <n v="7.2999999999999995E-2"/>
    <n v="0.14599999999999999"/>
    <n v="0.219"/>
  </r>
  <r>
    <d v="2025-09-23T13:54:37"/>
    <n v="444839620"/>
    <s v="GOLD#"/>
    <s v="sell"/>
    <s v="0.01"/>
    <n v="3782.23"/>
    <n v="3781.28"/>
    <n v="3778.73"/>
    <s v="2025.09.23 14:17:00"/>
    <n v="3781.29"/>
    <n v="0"/>
    <n v="0"/>
    <n v="0.94"/>
    <s v="W"/>
    <d v="2025-09-23T00:00:00"/>
    <s v="13"/>
    <x v="1"/>
    <s v="Tue"/>
    <d v="2025-09-23T13:54:37"/>
    <x v="1752"/>
    <s v="2025-09-23"/>
    <x v="21"/>
    <s v="Tue"/>
    <n v="9.4E-2"/>
    <n v="0.188"/>
    <n v="0.28199999999999997"/>
  </r>
  <r>
    <d v="2025-09-23T13:54:38"/>
    <n v="444839622"/>
    <s v="GOLD#"/>
    <s v="sell"/>
    <s v="0.01"/>
    <n v="3782.23"/>
    <n v="3781.28"/>
    <n v="3779.23"/>
    <s v="2025.09.23 14:17:00"/>
    <n v="3781.29"/>
    <n v="0"/>
    <n v="0"/>
    <n v="0.94"/>
    <s v="W"/>
    <d v="2025-09-23T00:00:00"/>
    <s v="13"/>
    <x v="2"/>
    <s v="Tue"/>
    <d v="2025-09-23T13:54:38"/>
    <x v="1753"/>
    <s v="2025-09-23"/>
    <x v="21"/>
    <s v="Tue"/>
    <n v="9.4E-2"/>
    <n v="0.188"/>
    <n v="0.28199999999999997"/>
  </r>
  <r>
    <d v="2025-09-23T13:54:38"/>
    <n v="444839623"/>
    <s v="GOLD#"/>
    <s v="sell"/>
    <s v="0.01"/>
    <n v="3782.23"/>
    <n v="3781.29"/>
    <n v="3779.23"/>
    <s v="2025.09.23 14:17:00"/>
    <n v="3781.29"/>
    <n v="0"/>
    <n v="0"/>
    <n v="0.94"/>
    <s v="W"/>
    <d v="2025-09-23T00:00:00"/>
    <s v="13"/>
    <x v="0"/>
    <s v="Tue"/>
    <d v="2025-09-23T13:54:38"/>
    <x v="1753"/>
    <s v="2025-09-23"/>
    <x v="21"/>
    <s v="Tue"/>
    <n v="9.4E-2"/>
    <n v="0.188"/>
    <n v="0.28199999999999997"/>
  </r>
  <r>
    <d v="2025-09-23T13:56:37"/>
    <n v="444840006"/>
    <s v="GOLD#"/>
    <s v="sell"/>
    <s v="0.01"/>
    <n v="3781.66"/>
    <n v="3784.66"/>
    <n v="3779.46"/>
    <s v="2025.09.23 14:23:22"/>
    <n v="3784.78"/>
    <n v="0"/>
    <n v="0"/>
    <n v="-3.12"/>
    <s v="L"/>
    <d v="2025-09-23T00:00:00"/>
    <s v="13"/>
    <x v="17"/>
    <s v="Tue"/>
    <d v="2025-09-23T13:56:37"/>
    <x v="1754"/>
    <s v="2025-09-23"/>
    <x v="21"/>
    <s v="Tue"/>
    <n v="-0.31200000000000006"/>
    <n v="-0.62400000000000011"/>
    <n v="-0.93599999999999994"/>
  </r>
  <r>
    <d v="2025-09-23T13:57:37"/>
    <n v="444840168"/>
    <s v="GOLD#"/>
    <s v="buy"/>
    <s v="0.01"/>
    <n v="3782.77"/>
    <n v="3779.71"/>
    <n v="3788.71"/>
    <s v="2025.09.23 14:14:48"/>
    <n v="3779.71"/>
    <n v="0"/>
    <n v="0"/>
    <n v="-3.06"/>
    <s v="L"/>
    <d v="2025-09-23T00:00:00"/>
    <s v="13"/>
    <x v="22"/>
    <s v="Tue"/>
    <d v="2025-09-23T13:57:37"/>
    <x v="1755"/>
    <s v="2025-09-23"/>
    <x v="21"/>
    <s v="Tue"/>
    <n v="-0.30600000000000005"/>
    <n v="-0.6120000000000001"/>
    <n v="-0.91799999999999993"/>
  </r>
  <r>
    <d v="2025-09-23T14:00:27"/>
    <n v="444840709"/>
    <s v="GOLD#"/>
    <s v="buy"/>
    <s v="0.01"/>
    <n v="3783.55"/>
    <n v="3780.49"/>
    <n v="3801.49"/>
    <s v="2025.09.23 14:12:45"/>
    <n v="3780.47"/>
    <n v="0"/>
    <n v="0"/>
    <n v="-3.08"/>
    <s v="L"/>
    <d v="2025-09-23T00:00:00"/>
    <s v="14"/>
    <x v="26"/>
    <s v="Tue"/>
    <d v="2025-09-23T14:00:27"/>
    <x v="1756"/>
    <s v="2025-09-23"/>
    <x v="22"/>
    <s v="Tue"/>
    <n v="-0.30800000000000005"/>
    <n v="-0.6160000000000001"/>
    <n v="-0.92399999999999993"/>
  </r>
  <r>
    <d v="2025-09-23T14:00:27"/>
    <n v="444840710"/>
    <s v="GOLD#"/>
    <s v="buy"/>
    <s v="0.01"/>
    <n v="3783.56"/>
    <n v="3780.55"/>
    <n v="3789.55"/>
    <s v="2025.09.23 14:12:44"/>
    <n v="3780.55"/>
    <n v="0"/>
    <n v="0"/>
    <n v="-3.01"/>
    <s v="L"/>
    <d v="2025-09-23T00:00:00"/>
    <s v="14"/>
    <x v="25"/>
    <s v="Tue"/>
    <d v="2025-09-23T14:00:27"/>
    <x v="1756"/>
    <s v="2025-09-23"/>
    <x v="22"/>
    <s v="Tue"/>
    <n v="-0.30099999999999999"/>
    <n v="-0.60199999999999998"/>
    <n v="-0.90299999999999991"/>
  </r>
  <r>
    <d v="2025-09-23T14:07:57"/>
    <n v="444842706"/>
    <s v="GOLD#"/>
    <s v="buy"/>
    <s v="0.01"/>
    <n v="3783.79"/>
    <n v="3780.79"/>
    <n v="3788.29"/>
    <s v="2025.09.23 14:12:44"/>
    <n v="3780.78"/>
    <n v="0"/>
    <n v="0"/>
    <n v="-3.01"/>
    <s v="L"/>
    <d v="2025-09-23T00:00:00"/>
    <s v="14"/>
    <x v="3"/>
    <s v="Tue"/>
    <d v="2025-09-23T14:07:57"/>
    <x v="1757"/>
    <s v="2025-09-23"/>
    <x v="22"/>
    <s v="Tue"/>
    <n v="-0.30099999999999999"/>
    <n v="-0.60199999999999998"/>
    <n v="-0.90299999999999991"/>
  </r>
  <r>
    <d v="2025-09-23T14:07:58"/>
    <n v="444842708"/>
    <s v="GOLD#"/>
    <s v="buy"/>
    <s v="0.01"/>
    <n v="3783.79"/>
    <n v="3780.79"/>
    <n v="3788.29"/>
    <s v="2025.09.23 14:12:44"/>
    <n v="3780.78"/>
    <n v="0"/>
    <n v="0"/>
    <n v="-3.01"/>
    <s v="L"/>
    <d v="2025-09-23T00:00:00"/>
    <s v="14"/>
    <x v="21"/>
    <s v="Tue"/>
    <d v="2025-09-23T14:07:58"/>
    <x v="1758"/>
    <s v="2025-09-23"/>
    <x v="22"/>
    <s v="Tue"/>
    <n v="-0.30099999999999999"/>
    <n v="-0.60199999999999998"/>
    <n v="-0.90299999999999991"/>
  </r>
  <r>
    <d v="2025-09-23T14:15:17"/>
    <n v="444845625"/>
    <s v="GOLD#"/>
    <s v="sell"/>
    <s v="0.01"/>
    <n v="3780.58"/>
    <n v="3783.58"/>
    <m/>
    <s v="2025.09.23 14:22:53"/>
    <n v="3783.71"/>
    <n v="0"/>
    <n v="0"/>
    <n v="-3.13"/>
    <s v="L"/>
    <d v="2025-09-23T00:00:00"/>
    <s v="14"/>
    <x v="14"/>
    <s v="Tue"/>
    <d v="2025-09-23T14:15:17"/>
    <x v="1759"/>
    <s v="2025-09-23"/>
    <x v="22"/>
    <s v="Tue"/>
    <n v="-0.313"/>
    <n v="-0.626"/>
    <n v="-0.93899999999999995"/>
  </r>
  <r>
    <d v="2025-09-23T14:15:18"/>
    <n v="444845627"/>
    <s v="GOLD#"/>
    <s v="sell"/>
    <s v="0.01"/>
    <n v="3780.58"/>
    <n v="3783.58"/>
    <m/>
    <s v="2025.09.23 14:22:53"/>
    <n v="3783.71"/>
    <n v="0"/>
    <n v="0"/>
    <n v="-3.13"/>
    <s v="L"/>
    <d v="2025-09-23T00:00:00"/>
    <s v="14"/>
    <x v="16"/>
    <s v="Tue"/>
    <d v="2025-09-23T14:15:18"/>
    <x v="1760"/>
    <s v="2025-09-23"/>
    <x v="22"/>
    <s v="Tue"/>
    <n v="-0.313"/>
    <n v="-0.626"/>
    <n v="-0.93899999999999995"/>
  </r>
  <r>
    <d v="2025-09-23T14:17:57"/>
    <n v="444846724"/>
    <s v="GOLD#"/>
    <s v="buy"/>
    <s v="0.01"/>
    <n v="3782.88"/>
    <n v="3782.89"/>
    <n v="3787.38"/>
    <s v="2025.09.23 14:28:07"/>
    <n v="3787.47"/>
    <n v="0"/>
    <n v="0"/>
    <n v="4.59"/>
    <s v="W"/>
    <d v="2025-09-23T00:00:00"/>
    <s v="14"/>
    <x v="3"/>
    <s v="Tue"/>
    <d v="2025-09-23T14:17:57"/>
    <x v="1761"/>
    <s v="2025-09-23"/>
    <x v="22"/>
    <s v="Tue"/>
    <n v="0.45900000000000002"/>
    <n v="0.91800000000000004"/>
    <n v="1.377"/>
  </r>
  <r>
    <d v="2025-09-23T14:17:58"/>
    <n v="444846726"/>
    <s v="GOLD#"/>
    <s v="buy"/>
    <s v="0.01"/>
    <n v="3782.87"/>
    <n v="3782.88"/>
    <n v="3787.38"/>
    <s v="2025.09.23 14:28:07"/>
    <n v="3787.47"/>
    <n v="0"/>
    <n v="0"/>
    <n v="4.5999999999999996"/>
    <s v="W"/>
    <d v="2025-09-23T00:00:00"/>
    <s v="14"/>
    <x v="21"/>
    <s v="Tue"/>
    <d v="2025-09-23T14:17:58"/>
    <x v="1762"/>
    <s v="2025-09-23"/>
    <x v="22"/>
    <s v="Tue"/>
    <n v="0.45999999999999996"/>
    <n v="0.91999999999999993"/>
    <n v="1.38"/>
  </r>
  <r>
    <d v="2025-09-23T14:25:27"/>
    <n v="444849627"/>
    <s v="GOLD#"/>
    <s v="buy"/>
    <s v="0.01"/>
    <n v="3785.21"/>
    <n v="3787.54"/>
    <m/>
    <s v="2025.09.23 14:30:18"/>
    <n v="3787.5"/>
    <n v="0"/>
    <n v="0"/>
    <n v="2.29"/>
    <s v="W"/>
    <d v="2025-09-23T00:00:00"/>
    <s v="14"/>
    <x v="15"/>
    <s v="Tue"/>
    <d v="2025-09-23T14:25:27"/>
    <x v="1763"/>
    <s v="2025-09-23"/>
    <x v="22"/>
    <s v="Tue"/>
    <n v="0.22900000000000001"/>
    <n v="0.45800000000000002"/>
    <n v="0.68699999999999994"/>
  </r>
  <r>
    <d v="2025-09-23T14:25:28"/>
    <n v="444849630"/>
    <s v="GOLD#"/>
    <s v="buy"/>
    <s v="0.01"/>
    <n v="3785.07"/>
    <n v="3787.48"/>
    <m/>
    <s v="2025.09.23 14:30:18"/>
    <n v="3787.48"/>
    <n v="0"/>
    <n v="0"/>
    <n v="2.41"/>
    <s v="W"/>
    <d v="2025-09-23T00:00:00"/>
    <s v="14"/>
    <x v="16"/>
    <s v="Tue"/>
    <d v="2025-09-23T14:25:28"/>
    <x v="1764"/>
    <s v="2025-09-23"/>
    <x v="22"/>
    <s v="Tue"/>
    <n v="0.24100000000000002"/>
    <n v="0.48200000000000004"/>
    <n v="0.72299999999999998"/>
  </r>
  <r>
    <d v="2025-09-23T14:25:28"/>
    <n v="444849632"/>
    <s v="GOLD#"/>
    <s v="buy"/>
    <s v="0.01"/>
    <n v="3785.11"/>
    <n v="3787.57"/>
    <m/>
    <s v="2025.09.23 14:30:18"/>
    <n v="3787.5"/>
    <n v="0"/>
    <n v="0"/>
    <n v="2.39"/>
    <s v="W"/>
    <d v="2025-09-23T00:00:00"/>
    <s v="14"/>
    <x v="14"/>
    <s v="Tue"/>
    <d v="2025-09-23T14:25:28"/>
    <x v="1764"/>
    <s v="2025-09-23"/>
    <x v="22"/>
    <s v="Tue"/>
    <n v="0.23900000000000002"/>
    <n v="0.47800000000000004"/>
    <n v="0.71699999999999997"/>
  </r>
  <r>
    <d v="2025-09-23T14:30:37"/>
    <n v="444852447"/>
    <s v="GOLD#"/>
    <s v="buy"/>
    <s v="0.01"/>
    <n v="3787.49"/>
    <n v="3784.5"/>
    <m/>
    <s v="2025.09.23 14:33:14"/>
    <n v="3784.45"/>
    <n v="0"/>
    <n v="0"/>
    <n v="-3.04"/>
    <s v="L"/>
    <d v="2025-09-23T00:00:00"/>
    <s v="14"/>
    <x v="15"/>
    <s v="Tue"/>
    <d v="2025-09-23T14:30:37"/>
    <x v="1765"/>
    <s v="2025-09-23"/>
    <x v="22"/>
    <s v="Tue"/>
    <n v="-0.30400000000000005"/>
    <n v="-0.6080000000000001"/>
    <n v="-0.91199999999999992"/>
  </r>
  <r>
    <d v="2025-09-23T14:30:38"/>
    <n v="444852448"/>
    <s v="GOLD#"/>
    <s v="buy"/>
    <s v="0.01"/>
    <n v="3787.46"/>
    <n v="3784.49"/>
    <m/>
    <s v="2025.09.23 14:33:14"/>
    <n v="3784.45"/>
    <n v="0"/>
    <n v="0"/>
    <n v="-3.01"/>
    <s v="L"/>
    <d v="2025-09-23T00:00:00"/>
    <s v="14"/>
    <x v="14"/>
    <s v="Tue"/>
    <d v="2025-09-23T14:30:38"/>
    <x v="1766"/>
    <s v="2025-09-23"/>
    <x v="22"/>
    <s v="Tue"/>
    <n v="-0.30099999999999999"/>
    <n v="-0.60199999999999998"/>
    <n v="-0.90299999999999991"/>
  </r>
  <r>
    <d v="2025-09-23T14:30:38"/>
    <n v="444852450"/>
    <s v="GOLD#"/>
    <s v="buy"/>
    <s v="0.01"/>
    <n v="3787.47"/>
    <n v="3784.49"/>
    <m/>
    <s v="2025.09.23 14:33:14"/>
    <n v="3784.45"/>
    <n v="0"/>
    <n v="0"/>
    <n v="-3.02"/>
    <s v="L"/>
    <d v="2025-09-23T00:00:00"/>
    <s v="14"/>
    <x v="16"/>
    <s v="Tue"/>
    <d v="2025-09-23T14:30:38"/>
    <x v="1766"/>
    <s v="2025-09-23"/>
    <x v="22"/>
    <s v="Tue"/>
    <n v="-0.30200000000000005"/>
    <n v="-0.60400000000000009"/>
    <n v="-0.90599999999999992"/>
  </r>
  <r>
    <d v="2025-09-23T14:31:47"/>
    <n v="444852777"/>
    <s v="GOLD#"/>
    <s v="buy"/>
    <s v="0.01"/>
    <n v="3787.3"/>
    <n v="3784.29"/>
    <n v="3790.79"/>
    <s v="2025.09.23 14:33:19"/>
    <n v="3784.25"/>
    <n v="0"/>
    <n v="0"/>
    <n v="-3.05"/>
    <s v="L"/>
    <d v="2025-09-23T00:00:00"/>
    <s v="14"/>
    <x v="1"/>
    <s v="Tue"/>
    <d v="2025-09-23T14:31:47"/>
    <x v="1767"/>
    <s v="2025-09-23"/>
    <x v="22"/>
    <s v="Tue"/>
    <n v="-0.30499999999999999"/>
    <n v="-0.61"/>
    <n v="-0.91499999999999992"/>
  </r>
  <r>
    <d v="2025-09-23T14:31:47"/>
    <n v="444852780"/>
    <s v="GOLD#"/>
    <s v="buy"/>
    <s v="0.01"/>
    <n v="3787.29"/>
    <n v="3784.3"/>
    <n v="3790.8"/>
    <s v="2025.09.23 14:33:19"/>
    <n v="3784.25"/>
    <n v="0"/>
    <n v="0"/>
    <n v="-3.04"/>
    <s v="L"/>
    <d v="2025-09-23T00:00:00"/>
    <s v="14"/>
    <x v="12"/>
    <s v="Tue"/>
    <d v="2025-09-23T14:31:47"/>
    <x v="1767"/>
    <s v="2025-09-23"/>
    <x v="22"/>
    <s v="Tue"/>
    <n v="-0.30400000000000005"/>
    <n v="-0.6080000000000001"/>
    <n v="-0.91199999999999992"/>
  </r>
  <r>
    <d v="2025-09-23T14:31:48"/>
    <n v="444852785"/>
    <s v="GOLD#"/>
    <s v="buy"/>
    <s v="0.01"/>
    <n v="3787.29"/>
    <n v="3784.3"/>
    <n v="3789.5"/>
    <s v="2025.09.23 14:33:19"/>
    <n v="3784.25"/>
    <n v="0"/>
    <n v="0"/>
    <n v="-3.04"/>
    <s v="L"/>
    <d v="2025-09-23T00:00:00"/>
    <s v="14"/>
    <x v="17"/>
    <s v="Tue"/>
    <d v="2025-09-23T14:31:48"/>
    <x v="1768"/>
    <s v="2025-09-23"/>
    <x v="22"/>
    <s v="Tue"/>
    <n v="-0.30400000000000005"/>
    <n v="-0.6080000000000001"/>
    <n v="-0.91199999999999992"/>
  </r>
  <r>
    <d v="2025-09-23T14:31:48"/>
    <n v="444852788"/>
    <s v="GOLD#"/>
    <s v="buy"/>
    <s v="0.01"/>
    <n v="3787.3"/>
    <n v="3784.8"/>
    <n v="3790.3"/>
    <s v="2025.09.23 14:33:13"/>
    <n v="3784.79"/>
    <n v="0"/>
    <n v="0"/>
    <n v="-2.5099999999999998"/>
    <s v="L"/>
    <d v="2025-09-23T00:00:00"/>
    <s v="14"/>
    <x v="2"/>
    <s v="Tue"/>
    <d v="2025-09-23T14:31:48"/>
    <x v="1768"/>
    <s v="2025-09-23"/>
    <x v="22"/>
    <s v="Tue"/>
    <n v="-0.251"/>
    <n v="-0.502"/>
    <n v="-0.75299999999999989"/>
  </r>
  <r>
    <d v="2025-09-23T14:31:48"/>
    <n v="444852791"/>
    <s v="GOLD#"/>
    <s v="buy"/>
    <s v="0.01"/>
    <n v="3787.3"/>
    <n v="3784.3"/>
    <n v="3788.8"/>
    <s v="2025.09.23 14:33:19"/>
    <n v="3784.25"/>
    <n v="0"/>
    <n v="0"/>
    <n v="-3.05"/>
    <s v="L"/>
    <d v="2025-09-23T00:00:00"/>
    <s v="14"/>
    <x v="6"/>
    <s v="Tue"/>
    <d v="2025-09-23T14:31:48"/>
    <x v="1768"/>
    <s v="2025-09-23"/>
    <x v="22"/>
    <s v="Tue"/>
    <n v="-0.30499999999999999"/>
    <n v="-0.61"/>
    <n v="-0.91499999999999992"/>
  </r>
  <r>
    <d v="2025-09-23T14:31:48"/>
    <n v="444852792"/>
    <s v="GOLD#"/>
    <s v="buy"/>
    <s v="0.01"/>
    <n v="3787.3"/>
    <n v="3785.8"/>
    <n v="3788.8"/>
    <s v="2025.09.23 14:33:08"/>
    <n v="3785.58"/>
    <n v="0"/>
    <n v="0"/>
    <n v="-1.72"/>
    <s v="L"/>
    <d v="2025-09-23T00:00:00"/>
    <s v="14"/>
    <x v="11"/>
    <s v="Tue"/>
    <d v="2025-09-23T14:31:48"/>
    <x v="1768"/>
    <s v="2025-09-23"/>
    <x v="22"/>
    <s v="Tue"/>
    <n v="-0.17200000000000001"/>
    <n v="-0.34400000000000003"/>
    <n v="-0.51600000000000001"/>
  </r>
  <r>
    <d v="2025-09-23T14:31:49"/>
    <n v="444852793"/>
    <s v="GOLD#"/>
    <s v="buy"/>
    <s v="0.01"/>
    <n v="3787.3"/>
    <n v="3785.1"/>
    <n v="3788.8"/>
    <s v="2025.09.23 14:33:09"/>
    <n v="3784.99"/>
    <n v="0"/>
    <n v="0"/>
    <n v="-2.31"/>
    <s v="L"/>
    <d v="2025-09-23T00:00:00"/>
    <s v="14"/>
    <x v="18"/>
    <s v="Tue"/>
    <d v="2025-09-23T14:31:49"/>
    <x v="1769"/>
    <s v="2025-09-23"/>
    <x v="22"/>
    <s v="Tue"/>
    <n v="-0.23100000000000001"/>
    <n v="-0.46200000000000002"/>
    <n v="-0.69299999999999995"/>
  </r>
  <r>
    <d v="2025-09-23T14:31:49"/>
    <n v="444852794"/>
    <s v="GOLD#"/>
    <s v="buy"/>
    <s v="0.01"/>
    <n v="3787.34"/>
    <n v="3784.3"/>
    <n v="3788.8"/>
    <s v="2025.09.23 14:33:19"/>
    <n v="3784.25"/>
    <n v="0"/>
    <n v="0"/>
    <n v="-3.09"/>
    <s v="L"/>
    <d v="2025-09-23T00:00:00"/>
    <s v="14"/>
    <x v="10"/>
    <s v="Tue"/>
    <d v="2025-09-23T14:31:49"/>
    <x v="1769"/>
    <s v="2025-09-23"/>
    <x v="22"/>
    <s v="Tue"/>
    <n v="-0.309"/>
    <n v="-0.61799999999999999"/>
    <n v="-0.92699999999999994"/>
  </r>
  <r>
    <d v="2025-09-23T14:31:49"/>
    <n v="444852797"/>
    <s v="GOLD#"/>
    <s v="buy"/>
    <s v="0.01"/>
    <n v="3787.32"/>
    <n v="3785.1"/>
    <n v="3790.3"/>
    <s v="2025.09.23 14:33:09"/>
    <n v="3784.99"/>
    <n v="0"/>
    <n v="0"/>
    <n v="-2.33"/>
    <s v="L"/>
    <d v="2025-09-23T00:00:00"/>
    <s v="14"/>
    <x v="19"/>
    <s v="Tue"/>
    <d v="2025-09-23T14:31:49"/>
    <x v="1769"/>
    <s v="2025-09-23"/>
    <x v="22"/>
    <s v="Tue"/>
    <n v="-0.23300000000000001"/>
    <n v="-0.46600000000000003"/>
    <n v="-0.69899999999999995"/>
  </r>
  <r>
    <d v="2025-09-23T14:31:49"/>
    <n v="444852798"/>
    <s v="GOLD#"/>
    <s v="buy"/>
    <s v="0.01"/>
    <n v="3787.32"/>
    <n v="3784.3"/>
    <n v="3788.8"/>
    <s v="2025.09.23 14:33:19"/>
    <n v="3784.25"/>
    <n v="0"/>
    <n v="0"/>
    <n v="-3.07"/>
    <s v="L"/>
    <d v="2025-09-23T00:00:00"/>
    <s v="14"/>
    <x v="20"/>
    <s v="Tue"/>
    <d v="2025-09-23T14:31:49"/>
    <x v="1769"/>
    <s v="2025-09-23"/>
    <x v="22"/>
    <s v="Tue"/>
    <n v="-0.307"/>
    <n v="-0.61399999999999999"/>
    <n v="-0.92099999999999993"/>
  </r>
  <r>
    <d v="2025-09-23T14:31:50"/>
    <n v="444852799"/>
    <s v="GOLD#"/>
    <s v="buy"/>
    <s v="0.01"/>
    <n v="3787.35"/>
    <n v="3784.3"/>
    <n v="3790.3"/>
    <s v="2025.09.23 14:33:19"/>
    <n v="3784.25"/>
    <n v="0"/>
    <n v="0"/>
    <n v="-3.1"/>
    <s v="L"/>
    <d v="2025-09-23T00:00:00"/>
    <s v="14"/>
    <x v="0"/>
    <s v="Tue"/>
    <d v="2025-09-23T14:31:50"/>
    <x v="1770"/>
    <s v="2025-09-23"/>
    <x v="22"/>
    <s v="Tue"/>
    <n v="-0.31000000000000005"/>
    <n v="-0.62000000000000011"/>
    <n v="-0.92999999999999994"/>
  </r>
  <r>
    <d v="2025-09-23T14:33:17"/>
    <n v="444853393"/>
    <s v="GOLD#"/>
    <s v="buy"/>
    <s v="0.01"/>
    <n v="3784.7"/>
    <n v="3781.8"/>
    <n v="3790.8"/>
    <s v="2025.09.23 14:48:43"/>
    <n v="3781.75"/>
    <n v="0"/>
    <n v="0"/>
    <n v="-2.95"/>
    <s v="L"/>
    <d v="2025-09-23T00:00:00"/>
    <s v="14"/>
    <x v="22"/>
    <s v="Tue"/>
    <d v="2025-09-23T14:33:17"/>
    <x v="1771"/>
    <s v="2025-09-23"/>
    <x v="22"/>
    <s v="Tue"/>
    <n v="-0.29500000000000004"/>
    <n v="-0.59000000000000008"/>
    <n v="-0.88500000000000001"/>
  </r>
  <r>
    <d v="2025-09-23T14:33:17"/>
    <n v="444853395"/>
    <s v="GOLD#"/>
    <s v="buy"/>
    <s v="0.01"/>
    <n v="3784.67"/>
    <n v="3781.7"/>
    <n v="3802.7"/>
    <s v="2025.09.23 14:49:38"/>
    <n v="3781.69"/>
    <n v="0"/>
    <n v="0"/>
    <n v="-2.98"/>
    <s v="L"/>
    <d v="2025-09-23T00:00:00"/>
    <s v="14"/>
    <x v="26"/>
    <s v="Tue"/>
    <d v="2025-09-23T14:33:17"/>
    <x v="1771"/>
    <s v="2025-09-23"/>
    <x v="22"/>
    <s v="Tue"/>
    <n v="-0.29799999999999999"/>
    <n v="-0.59599999999999997"/>
    <n v="-0.89400000000000002"/>
  </r>
  <r>
    <d v="2025-09-23T14:33:18"/>
    <n v="444853398"/>
    <s v="GOLD#"/>
    <s v="buy"/>
    <s v="0.01"/>
    <n v="3784.67"/>
    <n v="3781.7"/>
    <n v="3790.7"/>
    <s v="2025.09.23 14:49:38"/>
    <n v="3781.69"/>
    <n v="0"/>
    <n v="0"/>
    <n v="-2.98"/>
    <s v="L"/>
    <d v="2025-09-23T00:00:00"/>
    <s v="14"/>
    <x v="25"/>
    <s v="Tue"/>
    <d v="2025-09-23T14:33:18"/>
    <x v="1772"/>
    <s v="2025-09-23"/>
    <x v="22"/>
    <s v="Tue"/>
    <n v="-0.29799999999999999"/>
    <n v="-0.59599999999999997"/>
    <n v="-0.89400000000000002"/>
  </r>
  <r>
    <d v="2025-09-23T14:33:58"/>
    <n v="444853909"/>
    <s v="GOLD#"/>
    <s v="buy"/>
    <s v="0.01"/>
    <n v="3784.47"/>
    <n v="3781.47"/>
    <n v="3788.97"/>
    <s v="2025.09.23 14:50:57"/>
    <n v="3781.46"/>
    <n v="0"/>
    <n v="0"/>
    <n v="-3.01"/>
    <s v="L"/>
    <d v="2025-09-23T00:00:00"/>
    <s v="14"/>
    <x v="3"/>
    <s v="Tue"/>
    <d v="2025-09-23T14:33:58"/>
    <x v="1773"/>
    <s v="2025-09-23"/>
    <x v="22"/>
    <s v="Tue"/>
    <n v="-0.30099999999999999"/>
    <n v="-0.60199999999999998"/>
    <n v="-0.90299999999999991"/>
  </r>
  <r>
    <d v="2025-09-23T14:33:58"/>
    <n v="444853912"/>
    <s v="GOLD#"/>
    <s v="buy"/>
    <s v="0.01"/>
    <n v="3784.47"/>
    <n v="3781.47"/>
    <n v="3788.97"/>
    <s v="2025.09.23 14:50:57"/>
    <n v="3781.46"/>
    <n v="0"/>
    <n v="0"/>
    <n v="-3.01"/>
    <s v="L"/>
    <d v="2025-09-23T00:00:00"/>
    <s v="14"/>
    <x v="21"/>
    <s v="Tue"/>
    <d v="2025-09-23T14:33:58"/>
    <x v="1773"/>
    <s v="2025-09-23"/>
    <x v="22"/>
    <s v="Tue"/>
    <n v="-0.30099999999999999"/>
    <n v="-0.60199999999999998"/>
    <n v="-0.90299999999999991"/>
  </r>
  <r>
    <d v="2025-09-23T14:38:37"/>
    <n v="444855767"/>
    <s v="GOLD#"/>
    <s v="sell"/>
    <s v="0.01"/>
    <n v="3783.67"/>
    <n v="3780.98"/>
    <m/>
    <s v="2025.09.23 15:09:21"/>
    <n v="3780.98"/>
    <n v="0"/>
    <n v="0"/>
    <n v="2.69"/>
    <s v="W"/>
    <d v="2025-09-23T00:00:00"/>
    <s v="14"/>
    <x v="15"/>
    <s v="Tue"/>
    <d v="2025-09-23T14:38:37"/>
    <x v="1774"/>
    <s v="2025-09-23"/>
    <x v="22"/>
    <s v="Tue"/>
    <n v="0.26900000000000002"/>
    <n v="0.53800000000000003"/>
    <n v="0.80699999999999994"/>
  </r>
  <r>
    <d v="2025-09-23T14:38:37"/>
    <n v="444855770"/>
    <s v="GOLD#"/>
    <s v="sell"/>
    <s v="0.01"/>
    <n v="3783.59"/>
    <n v="3782.48"/>
    <m/>
    <s v="2025.09.23 14:50:00"/>
    <n v="3782.55"/>
    <n v="0"/>
    <n v="0"/>
    <n v="1.04"/>
    <s v="W"/>
    <d v="2025-09-23T00:00:00"/>
    <s v="14"/>
    <x v="14"/>
    <s v="Tue"/>
    <d v="2025-09-23T14:38:37"/>
    <x v="1774"/>
    <s v="2025-09-23"/>
    <x v="22"/>
    <s v="Tue"/>
    <n v="0.10400000000000001"/>
    <n v="0.20800000000000002"/>
    <n v="0.312"/>
  </r>
  <r>
    <d v="2025-09-23T14:43:27"/>
    <n v="444857672"/>
    <s v="GOLD#"/>
    <s v="sell"/>
    <s v="0.01"/>
    <n v="3782.91"/>
    <n v="3781.28"/>
    <m/>
    <s v="2025.09.23 14:52:22"/>
    <n v="3781.38"/>
    <n v="0"/>
    <n v="0"/>
    <n v="1.53"/>
    <s v="W"/>
    <d v="2025-09-23T00:00:00"/>
    <s v="14"/>
    <x v="16"/>
    <s v="Tue"/>
    <d v="2025-09-23T14:43:27"/>
    <x v="1775"/>
    <s v="2025-09-23"/>
    <x v="22"/>
    <s v="Tue"/>
    <n v="0.15300000000000002"/>
    <n v="0.30600000000000005"/>
    <n v="0.45899999999999996"/>
  </r>
  <r>
    <d v="2025-09-23T14:44:37"/>
    <n v="444857943"/>
    <s v="GOLD#"/>
    <s v="sell"/>
    <s v="0.01"/>
    <n v="3783.2"/>
    <n v="3786.2"/>
    <n v="3781"/>
    <s v="2025.09.23 14:51:05"/>
    <n v="3781"/>
    <n v="0"/>
    <n v="0"/>
    <n v="2.2000000000000002"/>
    <s v="W"/>
    <d v="2025-09-23T00:00:00"/>
    <s v="14"/>
    <x v="17"/>
    <s v="Tue"/>
    <d v="2025-09-23T14:44:37"/>
    <x v="1776"/>
    <s v="2025-09-23"/>
    <x v="22"/>
    <s v="Tue"/>
    <n v="0.22000000000000003"/>
    <n v="0.44000000000000006"/>
    <n v="0.66"/>
  </r>
  <r>
    <d v="2025-09-23T14:44:37"/>
    <n v="444857944"/>
    <s v="GOLD#"/>
    <s v="sell"/>
    <s v="0.01"/>
    <n v="3783.24"/>
    <n v="3782.01"/>
    <n v="3780.2"/>
    <s v="2025.09.23 14:52:27"/>
    <n v="3782.03"/>
    <n v="0"/>
    <n v="0"/>
    <n v="1.21"/>
    <s v="W"/>
    <d v="2025-09-23T00:00:00"/>
    <s v="14"/>
    <x v="2"/>
    <s v="Tue"/>
    <d v="2025-09-23T14:44:37"/>
    <x v="1776"/>
    <s v="2025-09-23"/>
    <x v="22"/>
    <s v="Tue"/>
    <n v="0.121"/>
    <n v="0.24199999999999999"/>
    <n v="0.36299999999999999"/>
  </r>
  <r>
    <d v="2025-09-23T14:44:38"/>
    <n v="444857945"/>
    <s v="GOLD#"/>
    <s v="sell"/>
    <s v="0.01"/>
    <n v="3783.21"/>
    <n v="3782.01"/>
    <n v="3779.7"/>
    <s v="2025.09.23 14:52:27"/>
    <n v="3782.03"/>
    <n v="0"/>
    <n v="0"/>
    <n v="1.18"/>
    <s v="W"/>
    <d v="2025-09-23T00:00:00"/>
    <s v="14"/>
    <x v="1"/>
    <s v="Tue"/>
    <d v="2025-09-23T14:44:38"/>
    <x v="1777"/>
    <s v="2025-09-23"/>
    <x v="22"/>
    <s v="Tue"/>
    <n v="0.11799999999999999"/>
    <n v="0.23599999999999999"/>
    <n v="0.35399999999999998"/>
  </r>
  <r>
    <d v="2025-09-23T14:44:38"/>
    <n v="444857947"/>
    <s v="GOLD#"/>
    <s v="sell"/>
    <s v="0.01"/>
    <n v="3783.21"/>
    <n v="3782"/>
    <n v="3780.2"/>
    <s v="2025.09.23 14:52:27"/>
    <n v="3782"/>
    <n v="0"/>
    <n v="0"/>
    <n v="1.21"/>
    <s v="W"/>
    <d v="2025-09-23T00:00:00"/>
    <s v="14"/>
    <x v="19"/>
    <s v="Tue"/>
    <d v="2025-09-23T14:44:38"/>
    <x v="1777"/>
    <s v="2025-09-23"/>
    <x v="22"/>
    <s v="Tue"/>
    <n v="0.121"/>
    <n v="0.24199999999999999"/>
    <n v="0.36299999999999999"/>
  </r>
  <r>
    <d v="2025-09-23T14:44:38"/>
    <n v="444857948"/>
    <s v="GOLD#"/>
    <s v="sell"/>
    <s v="0.01"/>
    <n v="3783.21"/>
    <n v="3785.4"/>
    <n v="3781.7"/>
    <s v="2025.09.23 14:50:57"/>
    <n v="3781.7"/>
    <n v="0"/>
    <n v="0"/>
    <n v="1.51"/>
    <s v="W"/>
    <d v="2025-09-23T00:00:00"/>
    <s v="14"/>
    <x v="18"/>
    <s v="Tue"/>
    <d v="2025-09-23T14:44:38"/>
    <x v="1777"/>
    <s v="2025-09-23"/>
    <x v="22"/>
    <s v="Tue"/>
    <n v="0.15100000000000002"/>
    <n v="0.30200000000000005"/>
    <n v="0.45299999999999996"/>
  </r>
  <r>
    <d v="2025-09-23T14:44:38"/>
    <n v="444857949"/>
    <s v="GOLD#"/>
    <s v="sell"/>
    <s v="0.01"/>
    <n v="3783.21"/>
    <n v="3783.06"/>
    <n v="3781.7"/>
    <s v="2025.09.23 14:50:57"/>
    <n v="3781.7"/>
    <n v="0"/>
    <n v="0"/>
    <n v="1.51"/>
    <s v="W"/>
    <d v="2025-09-23T00:00:00"/>
    <s v="14"/>
    <x v="6"/>
    <s v="Tue"/>
    <d v="2025-09-23T14:44:38"/>
    <x v="1777"/>
    <s v="2025-09-23"/>
    <x v="22"/>
    <s v="Tue"/>
    <n v="0.15100000000000002"/>
    <n v="0.30200000000000005"/>
    <n v="0.45299999999999996"/>
  </r>
  <r>
    <d v="2025-09-23T14:44:39"/>
    <n v="444857950"/>
    <s v="GOLD#"/>
    <s v="sell"/>
    <s v="0.01"/>
    <n v="3783.21"/>
    <n v="3782"/>
    <n v="3780.2"/>
    <s v="2025.09.23 14:52:27"/>
    <n v="3782"/>
    <n v="0"/>
    <n v="0"/>
    <n v="1.21"/>
    <s v="W"/>
    <d v="2025-09-23T00:00:00"/>
    <s v="14"/>
    <x v="0"/>
    <s v="Tue"/>
    <d v="2025-09-23T14:44:39"/>
    <x v="1778"/>
    <s v="2025-09-23"/>
    <x v="22"/>
    <s v="Tue"/>
    <n v="0.121"/>
    <n v="0.24199999999999999"/>
    <n v="0.36299999999999999"/>
  </r>
  <r>
    <d v="2025-09-23T14:44:39"/>
    <n v="444857954"/>
    <s v="GOLD#"/>
    <s v="sell"/>
    <s v="0.01"/>
    <n v="3783.21"/>
    <n v="3783.04"/>
    <n v="3781.7"/>
    <s v="2025.09.23 14:50:57"/>
    <n v="3781.7"/>
    <n v="0"/>
    <n v="0"/>
    <n v="1.51"/>
    <s v="W"/>
    <d v="2025-09-23T00:00:00"/>
    <s v="14"/>
    <x v="20"/>
    <s v="Tue"/>
    <d v="2025-09-23T14:44:39"/>
    <x v="1778"/>
    <s v="2025-09-23"/>
    <x v="22"/>
    <s v="Tue"/>
    <n v="0.15100000000000002"/>
    <n v="0.30200000000000005"/>
    <n v="0.45299999999999996"/>
  </r>
  <r>
    <d v="2025-09-23T14:45:57"/>
    <n v="444858296"/>
    <s v="GOLD#"/>
    <s v="buy"/>
    <s v="0.01"/>
    <n v="3784.38"/>
    <n v="3781.38"/>
    <n v="3790.38"/>
    <s v="2025.09.23 14:51:00"/>
    <n v="3781.33"/>
    <n v="0"/>
    <n v="0"/>
    <n v="-3.05"/>
    <s v="L"/>
    <d v="2025-09-23T00:00:00"/>
    <s v="14"/>
    <x v="24"/>
    <s v="Tue"/>
    <d v="2025-09-23T14:45:57"/>
    <x v="1779"/>
    <s v="2025-09-23"/>
    <x v="22"/>
    <s v="Tue"/>
    <n v="-0.30499999999999999"/>
    <n v="-0.61"/>
    <n v="-0.91499999999999992"/>
  </r>
  <r>
    <d v="2025-09-23T14:45:57"/>
    <n v="444858298"/>
    <s v="GOLD#"/>
    <s v="buy"/>
    <s v="0.01"/>
    <n v="3784.41"/>
    <n v="3781.38"/>
    <m/>
    <s v="2025.09.23 14:51:00"/>
    <n v="3781.33"/>
    <n v="0"/>
    <n v="0"/>
    <n v="-3.08"/>
    <s v="L"/>
    <d v="2025-09-23T00:00:00"/>
    <s v="14"/>
    <x v="23"/>
    <s v="Tue"/>
    <d v="2025-09-23T14:45:57"/>
    <x v="1779"/>
    <s v="2025-09-23"/>
    <x v="22"/>
    <s v="Tue"/>
    <n v="-0.30800000000000005"/>
    <n v="-0.6160000000000001"/>
    <n v="-0.92399999999999993"/>
  </r>
  <r>
    <d v="2025-09-23T14:45:58"/>
    <n v="444858299"/>
    <s v="GOLD#"/>
    <s v="buy"/>
    <s v="0.01"/>
    <n v="3784.41"/>
    <n v="3781.41"/>
    <n v="3790.41"/>
    <s v="2025.09.23 14:51:00"/>
    <n v="3781.39"/>
    <n v="0"/>
    <n v="0"/>
    <n v="-3.02"/>
    <s v="L"/>
    <d v="2025-09-23T00:00:00"/>
    <s v="14"/>
    <x v="5"/>
    <s v="Tue"/>
    <d v="2025-09-23T14:45:58"/>
    <x v="1780"/>
    <s v="2025-09-23"/>
    <x v="22"/>
    <s v="Tue"/>
    <n v="-0.30200000000000005"/>
    <n v="-0.60400000000000009"/>
    <n v="-0.90599999999999992"/>
  </r>
  <r>
    <d v="2025-09-23T14:45:58"/>
    <n v="444858302"/>
    <s v="GOLD#"/>
    <s v="buy"/>
    <s v="0.01"/>
    <n v="3784.38"/>
    <n v="3781.41"/>
    <m/>
    <s v="2025.09.23 14:51:00"/>
    <n v="3781.39"/>
    <n v="0"/>
    <n v="0"/>
    <n v="-2.99"/>
    <s v="L"/>
    <d v="2025-09-23T00:00:00"/>
    <s v="14"/>
    <x v="4"/>
    <s v="Tue"/>
    <d v="2025-09-23T14:45:58"/>
    <x v="1780"/>
    <s v="2025-09-23"/>
    <x v="22"/>
    <s v="Tue"/>
    <n v="-0.29900000000000004"/>
    <n v="-0.59800000000000009"/>
    <n v="-0.89700000000000002"/>
  </r>
  <r>
    <d v="2025-09-23T14:50:07"/>
    <n v="444859714"/>
    <s v="GOLD#"/>
    <s v="sell"/>
    <s v="0.01"/>
    <n v="3782.39"/>
    <n v="3781.28"/>
    <m/>
    <s v="2025.09.23 14:52:22"/>
    <n v="3781.38"/>
    <n v="0"/>
    <n v="0"/>
    <n v="1.01"/>
    <s v="W"/>
    <d v="2025-09-23T00:00:00"/>
    <s v="14"/>
    <x v="14"/>
    <s v="Tue"/>
    <d v="2025-09-23T14:50:07"/>
    <x v="1781"/>
    <s v="2025-09-23"/>
    <x v="22"/>
    <s v="Tue"/>
    <n v="0.10100000000000001"/>
    <n v="0.20200000000000001"/>
    <n v="0.30299999999999999"/>
  </r>
  <r>
    <d v="2025-09-23T14:52:27"/>
    <n v="444861018"/>
    <s v="GOLD#"/>
    <s v="sell"/>
    <s v="0.01"/>
    <n v="3781.42"/>
    <n v="3784.41"/>
    <m/>
    <s v="2025.09.23 14:55:22"/>
    <n v="3784.43"/>
    <n v="0"/>
    <n v="0"/>
    <n v="-3.01"/>
    <s v="L"/>
    <d v="2025-09-23T00:00:00"/>
    <s v="14"/>
    <x v="14"/>
    <s v="Tue"/>
    <d v="2025-09-23T14:52:27"/>
    <x v="1782"/>
    <s v="2025-09-23"/>
    <x v="22"/>
    <s v="Tue"/>
    <n v="-0.30099999999999999"/>
    <n v="-0.60199999999999998"/>
    <n v="-0.90299999999999991"/>
  </r>
  <r>
    <d v="2025-09-23T14:52:27"/>
    <n v="444861030"/>
    <s v="GOLD#"/>
    <s v="sell"/>
    <s v="0.01"/>
    <n v="3781.81"/>
    <n v="3784.42"/>
    <m/>
    <s v="2025.09.23 14:55:22"/>
    <n v="3784.43"/>
    <n v="0"/>
    <n v="0"/>
    <n v="-2.62"/>
    <s v="L"/>
    <d v="2025-09-23T00:00:00"/>
    <s v="14"/>
    <x v="16"/>
    <s v="Tue"/>
    <d v="2025-09-23T14:52:27"/>
    <x v="1782"/>
    <s v="2025-09-23"/>
    <x v="22"/>
    <s v="Tue"/>
    <n v="-0.26200000000000001"/>
    <n v="-0.52400000000000002"/>
    <n v="-0.78600000000000003"/>
  </r>
  <r>
    <d v="2025-09-23T14:52:37"/>
    <n v="444861136"/>
    <s v="GOLD#"/>
    <s v="sell"/>
    <s v="0.01"/>
    <n v="3782.1"/>
    <n v="3785.14"/>
    <n v="3778.64"/>
    <s v="2025.09.23 15:11:50"/>
    <n v="3778.61"/>
    <n v="0"/>
    <n v="0"/>
    <n v="3.49"/>
    <s v="W"/>
    <d v="2025-09-23T00:00:00"/>
    <s v="14"/>
    <x v="12"/>
    <s v="Tue"/>
    <d v="2025-09-23T14:52:37"/>
    <x v="1783"/>
    <s v="2025-09-23"/>
    <x v="22"/>
    <s v="Tue"/>
    <n v="0.34900000000000003"/>
    <n v="0.69800000000000006"/>
    <n v="1.0469999999999999"/>
  </r>
  <r>
    <d v="2025-09-23T14:52:37"/>
    <n v="444861137"/>
    <s v="GOLD#"/>
    <s v="sell"/>
    <s v="0.01"/>
    <n v="3782.02"/>
    <n v="3785.14"/>
    <n v="3780.64"/>
    <s v="2025.09.23 15:06:57"/>
    <n v="3780.64"/>
    <n v="0"/>
    <n v="0"/>
    <n v="1.38"/>
    <s v="W"/>
    <d v="2025-09-23T00:00:00"/>
    <s v="14"/>
    <x v="20"/>
    <s v="Tue"/>
    <d v="2025-09-23T14:52:37"/>
    <x v="1783"/>
    <s v="2025-09-23"/>
    <x v="22"/>
    <s v="Tue"/>
    <n v="0.13799999999999998"/>
    <n v="0.27599999999999997"/>
    <n v="0.41399999999999998"/>
  </r>
  <r>
    <d v="2025-09-23T14:52:38"/>
    <n v="444861138"/>
    <s v="GOLD#"/>
    <s v="sell"/>
    <s v="0.01"/>
    <n v="3782.02"/>
    <n v="3781.14"/>
    <n v="3779.9"/>
    <s v="2025.09.23 15:11:35"/>
    <n v="3779.7"/>
    <n v="0"/>
    <n v="0"/>
    <n v="2.3199999999999998"/>
    <s v="W"/>
    <d v="2025-09-23T00:00:00"/>
    <s v="14"/>
    <x v="17"/>
    <s v="Tue"/>
    <d v="2025-09-23T14:52:38"/>
    <x v="1784"/>
    <s v="2025-09-23"/>
    <x v="22"/>
    <s v="Tue"/>
    <n v="0.23199999999999998"/>
    <n v="0.46399999999999997"/>
    <n v="0.69599999999999995"/>
  </r>
  <r>
    <d v="2025-09-23T14:52:38"/>
    <n v="444861139"/>
    <s v="GOLD#"/>
    <s v="sell"/>
    <s v="0.01"/>
    <n v="3782.16"/>
    <n v="3781.86"/>
    <n v="3778.6"/>
    <s v="2025.09.23 15:07:24"/>
    <n v="3781.88"/>
    <n v="0"/>
    <n v="0"/>
    <n v="0.28000000000000003"/>
    <s v="W"/>
    <d v="2025-09-23T00:00:00"/>
    <s v="14"/>
    <x v="1"/>
    <s v="Tue"/>
    <d v="2025-09-23T14:52:38"/>
    <x v="1784"/>
    <s v="2025-09-23"/>
    <x v="22"/>
    <s v="Tue"/>
    <n v="2.8000000000000004E-2"/>
    <n v="5.6000000000000008E-2"/>
    <n v="8.4000000000000005E-2"/>
  </r>
  <r>
    <d v="2025-09-23T14:52:38"/>
    <n v="444861143"/>
    <s v="GOLD#"/>
    <s v="sell"/>
    <s v="0.01"/>
    <n v="3782.17"/>
    <n v="3785.1"/>
    <n v="3780.6"/>
    <s v="2025.09.23 15:06:57"/>
    <n v="3780.6"/>
    <n v="0"/>
    <n v="0"/>
    <n v="1.57"/>
    <s v="W"/>
    <d v="2025-09-23T00:00:00"/>
    <s v="14"/>
    <x v="6"/>
    <s v="Tue"/>
    <d v="2025-09-23T14:52:38"/>
    <x v="1784"/>
    <s v="2025-09-23"/>
    <x v="22"/>
    <s v="Tue"/>
    <n v="0.15700000000000003"/>
    <n v="0.31400000000000006"/>
    <n v="0.47099999999999997"/>
  </r>
  <r>
    <d v="2025-09-23T14:52:38"/>
    <n v="444861147"/>
    <s v="GOLD#"/>
    <s v="sell"/>
    <s v="0.01"/>
    <n v="3782.12"/>
    <n v="3781.86"/>
    <n v="3779.1"/>
    <s v="2025.09.23 15:07:24"/>
    <n v="3781.88"/>
    <n v="0"/>
    <n v="0"/>
    <n v="0.24"/>
    <s v="W"/>
    <d v="2025-09-23T00:00:00"/>
    <s v="14"/>
    <x v="2"/>
    <s v="Tue"/>
    <d v="2025-09-23T14:52:38"/>
    <x v="1784"/>
    <s v="2025-09-23"/>
    <x v="22"/>
    <s v="Tue"/>
    <n v="2.4E-2"/>
    <n v="4.8000000000000001E-2"/>
    <n v="7.1999999999999995E-2"/>
  </r>
  <r>
    <d v="2025-09-23T14:52:39"/>
    <n v="444861149"/>
    <s v="GOLD#"/>
    <s v="sell"/>
    <s v="0.01"/>
    <n v="3782.12"/>
    <n v="3783.6"/>
    <n v="3780.6"/>
    <s v="2025.09.23 14:54:54"/>
    <n v="3783.6"/>
    <n v="0"/>
    <n v="0"/>
    <n v="-1.48"/>
    <s v="L"/>
    <d v="2025-09-23T00:00:00"/>
    <s v="14"/>
    <x v="11"/>
    <s v="Tue"/>
    <d v="2025-09-23T14:52:39"/>
    <x v="1785"/>
    <s v="2025-09-23"/>
    <x v="22"/>
    <s v="Tue"/>
    <n v="-0.14799999999999999"/>
    <n v="-0.29599999999999999"/>
    <n v="-0.44400000000000001"/>
  </r>
  <r>
    <d v="2025-09-23T14:52:39"/>
    <n v="444861153"/>
    <s v="GOLD#"/>
    <s v="sell"/>
    <s v="0.01"/>
    <n v="3782.1"/>
    <n v="3784.3"/>
    <n v="3780.6"/>
    <s v="2025.09.23 14:55:22"/>
    <n v="3784.36"/>
    <n v="0"/>
    <n v="0"/>
    <n v="-2.2599999999999998"/>
    <s v="L"/>
    <d v="2025-09-23T00:00:00"/>
    <s v="14"/>
    <x v="18"/>
    <s v="Tue"/>
    <d v="2025-09-23T14:52:39"/>
    <x v="1785"/>
    <s v="2025-09-23"/>
    <x v="22"/>
    <s v="Tue"/>
    <n v="-0.22599999999999998"/>
    <n v="-0.45199999999999996"/>
    <n v="-0.67799999999999994"/>
  </r>
  <r>
    <d v="2025-09-23T14:52:39"/>
    <n v="444861158"/>
    <s v="GOLD#"/>
    <s v="sell"/>
    <s v="0.01"/>
    <n v="3782.04"/>
    <n v="3784.3"/>
    <n v="3779.1"/>
    <s v="2025.09.23 14:55:22"/>
    <n v="3784.36"/>
    <n v="0"/>
    <n v="0"/>
    <n v="-2.3199999999999998"/>
    <s v="L"/>
    <d v="2025-09-23T00:00:00"/>
    <s v="14"/>
    <x v="19"/>
    <s v="Tue"/>
    <d v="2025-09-23T14:52:39"/>
    <x v="1785"/>
    <s v="2025-09-23"/>
    <x v="22"/>
    <s v="Tue"/>
    <n v="-0.23199999999999998"/>
    <n v="-0.46399999999999997"/>
    <n v="-0.69599999999999995"/>
  </r>
  <r>
    <d v="2025-09-23T14:52:39"/>
    <n v="444861179"/>
    <s v="GOLD#"/>
    <s v="sell"/>
    <s v="0.01"/>
    <n v="3782.01"/>
    <n v="3785.1"/>
    <n v="3780.6"/>
    <s v="2025.09.23 15:06:57"/>
    <n v="3780.6"/>
    <n v="0"/>
    <n v="0"/>
    <n v="1.41"/>
    <s v="W"/>
    <d v="2025-09-23T00:00:00"/>
    <s v="14"/>
    <x v="10"/>
    <s v="Tue"/>
    <d v="2025-09-23T14:52:39"/>
    <x v="1785"/>
    <s v="2025-09-23"/>
    <x v="22"/>
    <s v="Tue"/>
    <n v="0.14099999999999999"/>
    <n v="0.28199999999999997"/>
    <n v="0.42299999999999999"/>
  </r>
  <r>
    <d v="2025-09-23T14:52:40"/>
    <n v="444861182"/>
    <s v="GOLD#"/>
    <s v="sell"/>
    <s v="0.01"/>
    <n v="3782"/>
    <n v="3781.08"/>
    <n v="3779.1"/>
    <s v="2025.09.23 15:11:42"/>
    <n v="3779.03"/>
    <n v="0"/>
    <n v="0"/>
    <n v="2.97"/>
    <s v="W"/>
    <d v="2025-09-23T00:00:00"/>
    <s v="14"/>
    <x v="0"/>
    <s v="Tue"/>
    <d v="2025-09-23T14:52:40"/>
    <x v="1786"/>
    <s v="2025-09-23"/>
    <x v="22"/>
    <s v="Tue"/>
    <n v="0.29700000000000004"/>
    <n v="0.59400000000000008"/>
    <n v="0.89100000000000001"/>
  </r>
  <r>
    <d v="2025-09-23T14:55:57"/>
    <n v="444862746"/>
    <s v="GOLD#"/>
    <s v="buy"/>
    <s v="0.01"/>
    <n v="3783.85"/>
    <n v="3780.93"/>
    <m/>
    <s v="2025.09.23 15:02:33"/>
    <n v="3780.93"/>
    <n v="0"/>
    <n v="0"/>
    <n v="-2.92"/>
    <s v="L"/>
    <d v="2025-09-23T00:00:00"/>
    <s v="14"/>
    <x v="4"/>
    <s v="Tue"/>
    <d v="2025-09-23T14:55:57"/>
    <x v="1787"/>
    <s v="2025-09-23"/>
    <x v="22"/>
    <s v="Tue"/>
    <n v="-0.29199999999999998"/>
    <n v="-0.58399999999999996"/>
    <n v="-0.876"/>
  </r>
  <r>
    <d v="2025-09-23T14:55:57"/>
    <n v="444862749"/>
    <s v="GOLD#"/>
    <s v="buy"/>
    <s v="0.01"/>
    <n v="3783.87"/>
    <n v="3780.85"/>
    <n v="3789.85"/>
    <s v="2025.09.23 15:02:54"/>
    <n v="3780.73"/>
    <n v="0"/>
    <n v="0"/>
    <n v="-3.14"/>
    <s v="L"/>
    <d v="2025-09-23T00:00:00"/>
    <s v="14"/>
    <x v="24"/>
    <s v="Tue"/>
    <d v="2025-09-23T14:55:57"/>
    <x v="1787"/>
    <s v="2025-09-23"/>
    <x v="22"/>
    <s v="Tue"/>
    <n v="-0.31400000000000006"/>
    <n v="-0.62800000000000011"/>
    <n v="-0.94199999999999995"/>
  </r>
  <r>
    <d v="2025-09-23T14:55:58"/>
    <n v="444862751"/>
    <s v="GOLD#"/>
    <s v="buy"/>
    <s v="0.01"/>
    <n v="3783.87"/>
    <n v="3780.87"/>
    <m/>
    <s v="2025.09.23 15:02:54"/>
    <n v="3780.86"/>
    <n v="0"/>
    <n v="0"/>
    <n v="-3.01"/>
    <s v="L"/>
    <d v="2025-09-23T00:00:00"/>
    <s v="14"/>
    <x v="23"/>
    <s v="Tue"/>
    <d v="2025-09-23T14:55:58"/>
    <x v="1788"/>
    <s v="2025-09-23"/>
    <x v="22"/>
    <s v="Tue"/>
    <n v="-0.30099999999999999"/>
    <n v="-0.60199999999999998"/>
    <n v="-0.90299999999999991"/>
  </r>
  <r>
    <d v="2025-09-23T14:55:58"/>
    <n v="444862753"/>
    <s v="GOLD#"/>
    <s v="buy"/>
    <s v="0.01"/>
    <n v="3783.87"/>
    <n v="3780.87"/>
    <n v="3789.87"/>
    <s v="2025.09.23 15:02:54"/>
    <n v="3780.86"/>
    <n v="0"/>
    <n v="0"/>
    <n v="-3.01"/>
    <s v="L"/>
    <d v="2025-09-23T00:00:00"/>
    <s v="14"/>
    <x v="5"/>
    <s v="Tue"/>
    <d v="2025-09-23T14:55:58"/>
    <x v="1788"/>
    <s v="2025-09-23"/>
    <x v="22"/>
    <s v="Tue"/>
    <n v="-0.30099999999999999"/>
    <n v="-0.60199999999999998"/>
    <n v="-0.90299999999999991"/>
  </r>
  <r>
    <d v="2025-09-23T15:04:07"/>
    <n v="444865824"/>
    <s v="GOLD#"/>
    <s v="sell"/>
    <s v="0.01"/>
    <n v="3782.38"/>
    <n v="3781.41"/>
    <m/>
    <s v="2025.09.23 15:07:15"/>
    <n v="3781.41"/>
    <n v="0"/>
    <n v="0"/>
    <n v="0.97"/>
    <s v="W"/>
    <d v="2025-09-23T00:00:00"/>
    <s v="15"/>
    <x v="14"/>
    <s v="Tue"/>
    <d v="2025-09-23T15:04:07"/>
    <x v="1789"/>
    <s v="2025-09-23"/>
    <x v="0"/>
    <s v="Tue"/>
    <n v="9.7000000000000003E-2"/>
    <n v="0.19400000000000001"/>
    <n v="0.29099999999999998"/>
  </r>
  <r>
    <d v="2025-09-23T15:04:07"/>
    <n v="444865827"/>
    <s v="GOLD#"/>
    <s v="sell"/>
    <s v="0.01"/>
    <n v="3782.38"/>
    <n v="3781.37"/>
    <m/>
    <s v="2025.09.23 15:07:14"/>
    <n v="3781.4"/>
    <n v="0"/>
    <n v="0"/>
    <n v="0.98"/>
    <s v="W"/>
    <d v="2025-09-23T00:00:00"/>
    <s v="15"/>
    <x v="16"/>
    <s v="Tue"/>
    <d v="2025-09-23T15:04:07"/>
    <x v="1789"/>
    <s v="2025-09-23"/>
    <x v="0"/>
    <s v="Tue"/>
    <n v="9.8000000000000004E-2"/>
    <n v="0.19600000000000001"/>
    <n v="0.29399999999999998"/>
  </r>
  <r>
    <d v="2025-09-23T15:07:17"/>
    <n v="444867489"/>
    <s v="GOLD#"/>
    <s v="sell"/>
    <s v="0.01"/>
    <n v="3781.39"/>
    <n v="3778.98"/>
    <m/>
    <s v="2025.09.23 15:12:35"/>
    <n v="3779"/>
    <n v="0"/>
    <n v="0"/>
    <n v="2.39"/>
    <s v="W"/>
    <d v="2025-09-23T00:00:00"/>
    <s v="15"/>
    <x v="14"/>
    <s v="Tue"/>
    <d v="2025-09-23T15:07:17"/>
    <x v="1790"/>
    <s v="2025-09-23"/>
    <x v="0"/>
    <s v="Tue"/>
    <n v="0.23900000000000002"/>
    <n v="0.47800000000000004"/>
    <n v="0.71699999999999997"/>
  </r>
  <r>
    <d v="2025-09-23T15:07:17"/>
    <n v="444867491"/>
    <s v="GOLD#"/>
    <s v="sell"/>
    <s v="0.01"/>
    <n v="3781.39"/>
    <n v="3778.96"/>
    <m/>
    <s v="2025.09.23 15:12:35"/>
    <n v="3779"/>
    <n v="0"/>
    <n v="0"/>
    <n v="2.39"/>
    <s v="W"/>
    <d v="2025-09-23T00:00:00"/>
    <s v="15"/>
    <x v="16"/>
    <s v="Tue"/>
    <d v="2025-09-23T15:07:17"/>
    <x v="1790"/>
    <s v="2025-09-23"/>
    <x v="0"/>
    <s v="Tue"/>
    <n v="0.23900000000000002"/>
    <n v="0.47800000000000004"/>
    <n v="0.71699999999999997"/>
  </r>
  <r>
    <d v="2025-09-23T15:09:27"/>
    <n v="444868139"/>
    <s v="GOLD#"/>
    <s v="sell"/>
    <s v="0.01"/>
    <n v="3780.71"/>
    <n v="3783.71"/>
    <m/>
    <s v="2025.09.23 15:17:18"/>
    <n v="3783.71"/>
    <n v="0"/>
    <n v="0"/>
    <n v="-3"/>
    <s v="L"/>
    <d v="2025-09-23T00:00:00"/>
    <s v="15"/>
    <x v="15"/>
    <s v="Tue"/>
    <d v="2025-09-23T15:09:27"/>
    <x v="1791"/>
    <s v="2025-09-23"/>
    <x v="0"/>
    <s v="Tue"/>
    <n v="-0.30000000000000004"/>
    <n v="-0.60000000000000009"/>
    <n v="-0.89999999999999991"/>
  </r>
  <r>
    <d v="2025-09-23T15:09:47"/>
    <n v="444868276"/>
    <s v="GOLD#"/>
    <s v="sell"/>
    <s v="0.01"/>
    <n v="3781.14"/>
    <n v="3784.14"/>
    <n v="3779.64"/>
    <s v="2025.09.23 15:11:39"/>
    <n v="3779.63"/>
    <n v="0"/>
    <n v="0"/>
    <n v="1.51"/>
    <s v="W"/>
    <d v="2025-09-23T00:00:00"/>
    <s v="15"/>
    <x v="20"/>
    <s v="Tue"/>
    <d v="2025-09-23T15:09:47"/>
    <x v="1792"/>
    <s v="2025-09-23"/>
    <x v="0"/>
    <s v="Tue"/>
    <n v="0.15100000000000002"/>
    <n v="0.30200000000000005"/>
    <n v="0.45299999999999996"/>
  </r>
  <r>
    <d v="2025-09-23T15:09:47"/>
    <n v="444868278"/>
    <s v="GOLD#"/>
    <s v="sell"/>
    <s v="0.01"/>
    <n v="3781.14"/>
    <n v="3779.93"/>
    <n v="3777.64"/>
    <s v="2025.09.23 15:14:29"/>
    <n v="3779.95"/>
    <n v="0"/>
    <n v="0"/>
    <n v="1.19"/>
    <s v="W"/>
    <d v="2025-09-23T00:00:00"/>
    <s v="15"/>
    <x v="1"/>
    <s v="Tue"/>
    <d v="2025-09-23T15:09:47"/>
    <x v="1792"/>
    <s v="2025-09-23"/>
    <x v="0"/>
    <s v="Tue"/>
    <n v="0.11899999999999999"/>
    <n v="0.23799999999999999"/>
    <n v="0.35699999999999998"/>
  </r>
  <r>
    <d v="2025-09-23T15:09:48"/>
    <n v="444868280"/>
    <s v="GOLD#"/>
    <s v="sell"/>
    <s v="0.01"/>
    <n v="3781.14"/>
    <n v="3784.14"/>
    <n v="3779.64"/>
    <s v="2025.09.23 15:11:39"/>
    <n v="3779.63"/>
    <n v="0"/>
    <n v="0"/>
    <n v="1.51"/>
    <s v="W"/>
    <d v="2025-09-23T00:00:00"/>
    <s v="15"/>
    <x v="6"/>
    <s v="Tue"/>
    <d v="2025-09-23T15:09:48"/>
    <x v="1793"/>
    <s v="2025-09-23"/>
    <x v="0"/>
    <s v="Tue"/>
    <n v="0.15100000000000002"/>
    <n v="0.30200000000000005"/>
    <n v="0.45299999999999996"/>
  </r>
  <r>
    <d v="2025-09-23T15:09:48"/>
    <n v="444868281"/>
    <s v="GOLD#"/>
    <s v="sell"/>
    <s v="0.01"/>
    <n v="3781.14"/>
    <n v="3783.34"/>
    <n v="3778.14"/>
    <s v="2025.09.23 15:11:55"/>
    <n v="3778.13"/>
    <n v="0"/>
    <n v="0"/>
    <n v="3.01"/>
    <s v="W"/>
    <d v="2025-09-23T00:00:00"/>
    <s v="15"/>
    <x v="19"/>
    <s v="Tue"/>
    <d v="2025-09-23T15:09:48"/>
    <x v="1793"/>
    <s v="2025-09-23"/>
    <x v="0"/>
    <s v="Tue"/>
    <n v="0.30099999999999999"/>
    <n v="0.60199999999999998"/>
    <n v="0.90299999999999991"/>
  </r>
  <r>
    <d v="2025-09-23T15:09:48"/>
    <n v="444868282"/>
    <s v="GOLD#"/>
    <s v="sell"/>
    <s v="0.01"/>
    <n v="3781.14"/>
    <n v="3780.73"/>
    <n v="3778.14"/>
    <s v="2025.09.23 15:11:55"/>
    <n v="3778.13"/>
    <n v="0"/>
    <n v="0"/>
    <n v="3.01"/>
    <s v="W"/>
    <d v="2025-09-23T00:00:00"/>
    <s v="15"/>
    <x v="2"/>
    <s v="Tue"/>
    <d v="2025-09-23T15:09:48"/>
    <x v="1793"/>
    <s v="2025-09-23"/>
    <x v="0"/>
    <s v="Tue"/>
    <n v="0.30099999999999999"/>
    <n v="0.60199999999999998"/>
    <n v="0.90299999999999991"/>
  </r>
  <r>
    <d v="2025-09-23T15:09:48"/>
    <n v="444868284"/>
    <s v="GOLD#"/>
    <s v="sell"/>
    <s v="0.01"/>
    <n v="3781.14"/>
    <n v="3783.34"/>
    <n v="3779.64"/>
    <s v="2025.09.23 15:11:39"/>
    <n v="3779.63"/>
    <n v="0"/>
    <n v="0"/>
    <n v="1.51"/>
    <s v="W"/>
    <d v="2025-09-23T00:00:00"/>
    <s v="15"/>
    <x v="18"/>
    <s v="Tue"/>
    <d v="2025-09-23T15:09:48"/>
    <x v="1793"/>
    <s v="2025-09-23"/>
    <x v="0"/>
    <s v="Tue"/>
    <n v="0.15100000000000002"/>
    <n v="0.30200000000000005"/>
    <n v="0.45299999999999996"/>
  </r>
  <r>
    <d v="2025-09-23T15:13:07"/>
    <n v="444871550"/>
    <s v="GOLD#"/>
    <s v="sell"/>
    <s v="0.01"/>
    <n v="3778.92"/>
    <n v="3781.9"/>
    <m/>
    <s v="2025.09.23 15:15:57"/>
    <n v="3781.93"/>
    <n v="0"/>
    <n v="0"/>
    <n v="-3.01"/>
    <s v="L"/>
    <d v="2025-09-23T00:00:00"/>
    <s v="15"/>
    <x v="16"/>
    <s v="Tue"/>
    <d v="2025-09-23T15:13:07"/>
    <x v="1794"/>
    <s v="2025-09-23"/>
    <x v="0"/>
    <s v="Tue"/>
    <n v="-0.30099999999999999"/>
    <n v="-0.60199999999999998"/>
    <n v="-0.90299999999999991"/>
  </r>
  <r>
    <d v="2025-09-23T15:13:07"/>
    <n v="444871552"/>
    <s v="GOLD#"/>
    <s v="sell"/>
    <s v="0.01"/>
    <n v="3778.92"/>
    <n v="3781.9"/>
    <m/>
    <s v="2025.09.23 15:15:57"/>
    <n v="3781.93"/>
    <n v="0"/>
    <n v="0"/>
    <n v="-3.01"/>
    <s v="L"/>
    <d v="2025-09-23T00:00:00"/>
    <s v="15"/>
    <x v="14"/>
    <s v="Tue"/>
    <d v="2025-09-23T15:13:07"/>
    <x v="1794"/>
    <s v="2025-09-23"/>
    <x v="0"/>
    <s v="Tue"/>
    <n v="-0.30099999999999999"/>
    <n v="-0.60199999999999998"/>
    <n v="-0.90299999999999991"/>
  </r>
  <r>
    <d v="2025-09-23T15:14:27"/>
    <n v="444872271"/>
    <s v="GOLD#"/>
    <s v="sell"/>
    <s v="0.01"/>
    <n v="3779.53"/>
    <n v="3781.75"/>
    <n v="3776.55"/>
    <s v="2025.09.23 15:15:41"/>
    <n v="3781.81"/>
    <n v="0"/>
    <n v="0"/>
    <n v="-2.2799999999999998"/>
    <s v="L"/>
    <d v="2025-09-23T00:00:00"/>
    <s v="15"/>
    <x v="19"/>
    <s v="Tue"/>
    <d v="2025-09-23T15:14:27"/>
    <x v="1795"/>
    <s v="2025-09-23"/>
    <x v="0"/>
    <s v="Tue"/>
    <n v="-0.22799999999999998"/>
    <n v="-0.45599999999999996"/>
    <n v="-0.68399999999999994"/>
  </r>
  <r>
    <d v="2025-09-23T15:14:27"/>
    <n v="444872273"/>
    <s v="GOLD#"/>
    <s v="sell"/>
    <s v="0.01"/>
    <n v="3779.52"/>
    <n v="3782.55"/>
    <n v="3777.35"/>
    <s v="2025.09.23 15:16:22"/>
    <n v="3782.55"/>
    <n v="0"/>
    <n v="0"/>
    <n v="-3.03"/>
    <s v="L"/>
    <d v="2025-09-23T00:00:00"/>
    <s v="15"/>
    <x v="17"/>
    <s v="Tue"/>
    <d v="2025-09-23T15:14:27"/>
    <x v="1795"/>
    <s v="2025-09-23"/>
    <x v="0"/>
    <s v="Tue"/>
    <n v="-0.30299999999999999"/>
    <n v="-0.60599999999999998"/>
    <n v="-0.90899999999999992"/>
  </r>
  <r>
    <d v="2025-09-23T15:14:28"/>
    <n v="444872274"/>
    <s v="GOLD#"/>
    <s v="sell"/>
    <s v="0.01"/>
    <n v="3779.48"/>
    <n v="3781.02"/>
    <n v="3778.02"/>
    <s v="2025.09.23 15:15:24"/>
    <n v="3781.15"/>
    <n v="0"/>
    <n v="0"/>
    <n v="-1.67"/>
    <s v="L"/>
    <d v="2025-09-23T00:00:00"/>
    <s v="15"/>
    <x v="11"/>
    <s v="Tue"/>
    <d v="2025-09-23T15:14:28"/>
    <x v="1796"/>
    <s v="2025-09-23"/>
    <x v="0"/>
    <s v="Tue"/>
    <n v="-0.16700000000000001"/>
    <n v="-0.33400000000000002"/>
    <n v="-0.501"/>
  </r>
  <r>
    <d v="2025-09-23T15:14:28"/>
    <n v="444872276"/>
    <s v="GOLD#"/>
    <s v="sell"/>
    <s v="0.01"/>
    <n v="3779.48"/>
    <n v="3782.52"/>
    <n v="3778.02"/>
    <s v="2025.09.23 15:16:15"/>
    <n v="3782.53"/>
    <n v="0"/>
    <n v="0"/>
    <n v="-3.05"/>
    <s v="L"/>
    <d v="2025-09-23T00:00:00"/>
    <s v="15"/>
    <x v="20"/>
    <s v="Tue"/>
    <d v="2025-09-23T15:14:28"/>
    <x v="1796"/>
    <s v="2025-09-23"/>
    <x v="0"/>
    <s v="Tue"/>
    <n v="-0.30499999999999999"/>
    <n v="-0.61"/>
    <n v="-0.91499999999999992"/>
  </r>
  <r>
    <d v="2025-09-23T15:14:28"/>
    <n v="444872277"/>
    <s v="GOLD#"/>
    <s v="sell"/>
    <s v="0.01"/>
    <n v="3779.5"/>
    <n v="3782.52"/>
    <n v="3776.02"/>
    <s v="2025.09.23 15:16:15"/>
    <n v="3782.53"/>
    <n v="0"/>
    <n v="0"/>
    <n v="-3.03"/>
    <s v="L"/>
    <d v="2025-09-23T00:00:00"/>
    <s v="15"/>
    <x v="12"/>
    <s v="Tue"/>
    <d v="2025-09-23T15:14:28"/>
    <x v="1796"/>
    <s v="2025-09-23"/>
    <x v="0"/>
    <s v="Tue"/>
    <n v="-0.30299999999999999"/>
    <n v="-0.60599999999999998"/>
    <n v="-0.90899999999999992"/>
  </r>
  <r>
    <d v="2025-09-23T15:14:28"/>
    <n v="444872278"/>
    <s v="GOLD#"/>
    <s v="sell"/>
    <s v="0.01"/>
    <n v="3779.5"/>
    <n v="3782.52"/>
    <n v="3778.02"/>
    <s v="2025.09.23 15:16:15"/>
    <n v="3782.53"/>
    <n v="0"/>
    <n v="0"/>
    <n v="-3.03"/>
    <s v="L"/>
    <d v="2025-09-23T00:00:00"/>
    <s v="15"/>
    <x v="10"/>
    <s v="Tue"/>
    <d v="2025-09-23T15:14:28"/>
    <x v="1796"/>
    <s v="2025-09-23"/>
    <x v="0"/>
    <s v="Tue"/>
    <n v="-0.30299999999999999"/>
    <n v="-0.60599999999999998"/>
    <n v="-0.90899999999999992"/>
  </r>
  <r>
    <d v="2025-09-23T15:14:29"/>
    <n v="444872279"/>
    <s v="GOLD#"/>
    <s v="sell"/>
    <s v="0.01"/>
    <n v="3779.5"/>
    <n v="3781.72"/>
    <n v="3778.02"/>
    <s v="2025.09.23 15:15:41"/>
    <n v="3781.81"/>
    <n v="0"/>
    <n v="0"/>
    <n v="-2.31"/>
    <s v="L"/>
    <d v="2025-09-23T00:00:00"/>
    <s v="15"/>
    <x v="18"/>
    <s v="Tue"/>
    <d v="2025-09-23T15:14:29"/>
    <x v="1797"/>
    <s v="2025-09-23"/>
    <x v="0"/>
    <s v="Tue"/>
    <n v="-0.23100000000000001"/>
    <n v="-0.46200000000000002"/>
    <n v="-0.69299999999999995"/>
  </r>
  <r>
    <d v="2025-09-23T15:14:29"/>
    <n v="444872281"/>
    <s v="GOLD#"/>
    <s v="sell"/>
    <s v="0.01"/>
    <n v="3779.68"/>
    <n v="3782.02"/>
    <n v="3776.52"/>
    <s v="2025.09.23 15:16:06"/>
    <n v="3782.04"/>
    <n v="0"/>
    <n v="0"/>
    <n v="-2.36"/>
    <s v="L"/>
    <d v="2025-09-23T00:00:00"/>
    <s v="15"/>
    <x v="2"/>
    <s v="Tue"/>
    <d v="2025-09-23T15:14:29"/>
    <x v="1797"/>
    <s v="2025-09-23"/>
    <x v="0"/>
    <s v="Tue"/>
    <n v="-0.23599999999999999"/>
    <n v="-0.47199999999999998"/>
    <n v="-0.70799999999999996"/>
  </r>
  <r>
    <d v="2025-09-23T15:14:29"/>
    <n v="444872283"/>
    <s v="GOLD#"/>
    <s v="sell"/>
    <s v="0.01"/>
    <n v="3779.77"/>
    <n v="3782.52"/>
    <n v="3778.02"/>
    <s v="2025.09.23 15:16:15"/>
    <n v="3782.53"/>
    <n v="0"/>
    <n v="0"/>
    <n v="-2.76"/>
    <s v="L"/>
    <d v="2025-09-23T00:00:00"/>
    <s v="15"/>
    <x v="6"/>
    <s v="Tue"/>
    <d v="2025-09-23T15:14:29"/>
    <x v="1797"/>
    <s v="2025-09-23"/>
    <x v="0"/>
    <s v="Tue"/>
    <n v="-0.27599999999999997"/>
    <n v="-0.55199999999999994"/>
    <n v="-0.82799999999999996"/>
  </r>
  <r>
    <d v="2025-09-23T15:14:29"/>
    <n v="444872287"/>
    <s v="GOLD#"/>
    <s v="sell"/>
    <s v="0.01"/>
    <n v="3779.84"/>
    <n v="3782.52"/>
    <n v="3776.52"/>
    <s v="2025.09.23 15:16:15"/>
    <n v="3782.53"/>
    <n v="0"/>
    <n v="0"/>
    <n v="-2.69"/>
    <s v="L"/>
    <d v="2025-09-23T00:00:00"/>
    <s v="15"/>
    <x v="0"/>
    <s v="Tue"/>
    <d v="2025-09-23T15:14:29"/>
    <x v="1797"/>
    <s v="2025-09-23"/>
    <x v="0"/>
    <s v="Tue"/>
    <n v="-0.26900000000000002"/>
    <n v="-0.53800000000000003"/>
    <n v="-0.80699999999999994"/>
  </r>
  <r>
    <d v="2025-09-23T15:14:57"/>
    <n v="444872579"/>
    <s v="GOLD#"/>
    <s v="sell"/>
    <s v="0.01"/>
    <n v="3779.53"/>
    <n v="3782.52"/>
    <n v="3776.02"/>
    <s v="2025.09.23 15:16:15"/>
    <n v="3782.53"/>
    <n v="0"/>
    <n v="0"/>
    <n v="-3"/>
    <s v="L"/>
    <d v="2025-09-23T00:00:00"/>
    <s v="15"/>
    <x v="1"/>
    <s v="Tue"/>
    <d v="2025-09-23T15:14:57"/>
    <x v="1798"/>
    <s v="2025-09-23"/>
    <x v="0"/>
    <s v="Tue"/>
    <n v="-0.30000000000000004"/>
    <n v="-0.60000000000000009"/>
    <n v="-0.89999999999999991"/>
  </r>
  <r>
    <m/>
    <m/>
    <m/>
    <m/>
    <m/>
    <m/>
    <m/>
    <m/>
    <m/>
    <m/>
    <m/>
    <m/>
    <m/>
    <m/>
    <m/>
    <m/>
    <x v="27"/>
    <m/>
    <m/>
    <x v="1799"/>
    <m/>
    <x v="2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34BA68-D54A-4374-9B8B-588C39AC18FC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8:AA36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x="2"/>
        <item x="0"/>
        <item x="1"/>
        <item x="3"/>
        <item t="default"/>
      </items>
    </pivotField>
    <pivotField showAll="0"/>
    <pivotField showAll="0"/>
    <pivotField axis="axisRow" showAll="0" sortType="ascending">
      <items count="32">
        <item x="4"/>
        <item x="5"/>
        <item x="3"/>
        <item x="23"/>
        <item x="24"/>
        <item x="21"/>
        <item m="1" x="28"/>
        <item x="8"/>
        <item m="1" x="29"/>
        <item x="7"/>
        <item m="1" x="3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x="26"/>
        <item x="27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h="1" x="16"/>
        <item h="1" x="17"/>
        <item h="1" x="18"/>
        <item h="1" x="19"/>
        <item h="1" x="20"/>
        <item h="1" x="21"/>
        <item h="1"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22">
    <format dxfId="421">
      <pivotArea dataOnly="0" labelOnly="1" fieldPosition="0">
        <references count="1">
          <reference field="16" count="1">
            <x v="14"/>
          </reference>
        </references>
      </pivotArea>
    </format>
    <format dxfId="422">
      <pivotArea type="all" dataOnly="0" outline="0" fieldPosition="0"/>
    </format>
    <format dxfId="423">
      <pivotArea outline="0" collapsedLevelsAreSubtotals="1" fieldPosition="0"/>
    </format>
    <format dxfId="424">
      <pivotArea field="16" type="button" dataOnly="0" labelOnly="1" outline="0" axis="axisRow" fieldPosition="0"/>
    </format>
    <format dxfId="425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426">
      <pivotArea dataOnly="0" labelOnly="1" grandRow="1" outline="0" fieldPosition="0"/>
    </format>
    <format dxfId="427">
      <pivotArea dataOnly="0" labelOnly="1" outline="0" axis="axisValues" fieldPosition="0"/>
    </format>
    <format dxfId="428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429">
      <pivotArea dataOnly="0" labelOnly="1" fieldPosition="0">
        <references count="1">
          <reference field="16" count="1">
            <x v="13"/>
          </reference>
        </references>
      </pivotArea>
    </format>
    <format dxfId="430">
      <pivotArea dataOnly="0" labelOnly="1" fieldPosition="0">
        <references count="1">
          <reference field="16" count="1">
            <x v="11"/>
          </reference>
        </references>
      </pivotArea>
    </format>
    <format dxfId="431">
      <pivotArea grandRow="1" outline="0" collapsedLevelsAreSubtotals="1" fieldPosition="0"/>
    </format>
    <format dxfId="432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  <format dxfId="433">
      <pivotArea dataOnly="0" labelOnly="1" fieldPosition="0">
        <references count="1">
          <reference field="16" count="1">
            <x v="20"/>
          </reference>
        </references>
      </pivotArea>
    </format>
    <format dxfId="434">
      <pivotArea dataOnly="0" labelOnly="1" fieldPosition="0">
        <references count="1">
          <reference field="16" count="1">
            <x v="21"/>
          </reference>
        </references>
      </pivotArea>
    </format>
    <format dxfId="435">
      <pivotArea dataOnly="0" labelOnly="1" fieldPosition="0">
        <references count="1">
          <reference field="16" count="1">
            <x v="21"/>
          </reference>
        </references>
      </pivotArea>
    </format>
    <format dxfId="436">
      <pivotArea dataOnly="0" labelOnly="1" fieldPosition="0">
        <references count="1">
          <reference field="16" count="1">
            <x v="21"/>
          </reference>
        </references>
      </pivotArea>
    </format>
    <format dxfId="437">
      <pivotArea dataOnly="0" labelOnly="1" fieldPosition="0">
        <references count="1">
          <reference field="16" count="1">
            <x v="28"/>
          </reference>
        </references>
      </pivotArea>
    </format>
    <format dxfId="438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  <format dxfId="439">
      <pivotArea dataOnly="0" labelOnly="1" fieldPosition="0">
        <references count="1">
          <reference field="16" count="1">
            <x v="21"/>
          </reference>
        </references>
      </pivotArea>
    </format>
    <format dxfId="440">
      <pivotArea dataOnly="0" labelOnly="1" fieldPosition="0">
        <references count="1">
          <reference field="16" count="1">
            <x v="28"/>
          </reference>
        </references>
      </pivotArea>
    </format>
    <format dxfId="441">
      <pivotArea outline="0" collapsedLevelsAreSubtotals="1" fieldPosition="0"/>
    </format>
    <format dxfId="1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</formats>
  <conditionalFormats count="3">
    <conditionalFormat priority="1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9"/>
            </reference>
          </references>
        </pivotArea>
      </pivotAreas>
    </conditionalFormat>
    <conditionalFormat priority="9">
      <pivotAreas count="4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3">
              <x v="0"/>
              <x v="1"/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2">
              <x v="7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8">
              <x v="0"/>
              <x v="1"/>
              <x v="2"/>
              <x v="3"/>
              <x v="4"/>
              <x v="5"/>
              <x v="7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8">
              <x v="0"/>
              <x v="1"/>
              <x v="2"/>
              <x v="3"/>
              <x v="4"/>
              <x v="5"/>
              <x v="7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</reference>
          </references>
        </pivotArea>
      </pivotAreas>
    </conditionalFormat>
    <conditionalFormat priority="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6">
              <x v="22"/>
              <x v="23"/>
              <x v="24"/>
              <x v="25"/>
              <x v="26"/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6">
              <x v="22"/>
              <x v="23"/>
              <x v="24"/>
              <x v="25"/>
              <x v="26"/>
              <x v="2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6">
              <x v="22"/>
              <x v="23"/>
              <x v="24"/>
              <x v="25"/>
              <x v="26"/>
              <x v="2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AC54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2">
        <item x="4"/>
        <item x="5"/>
        <item x="3"/>
        <item x="23"/>
        <item x="24"/>
        <item x="21"/>
        <item m="1" x="28"/>
        <item x="8"/>
        <item m="1" x="29"/>
        <item x="7"/>
        <item m="1" x="3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x="26"/>
        <item x="27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Fields count="1">
    <field x="16"/>
  </colFields>
  <colItems count="28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pageFields count="1">
    <pageField fld="29" hier="-1"/>
  </pageFields>
  <dataFields count="1">
    <dataField name="Sum of Profit" fld="12" baseField="0" baseItem="0"/>
  </dataFields>
  <formats count="40">
    <format dxfId="527">
      <pivotArea dataOnly="0" labelOnly="1" fieldPosition="0">
        <references count="1">
          <reference field="16" count="1">
            <x v="14"/>
          </reference>
        </references>
      </pivotArea>
    </format>
    <format dxfId="526">
      <pivotArea type="all" dataOnly="0" outline="0" fieldPosition="0"/>
    </format>
    <format dxfId="525">
      <pivotArea outline="0" collapsedLevelsAreSubtotals="1" fieldPosition="0"/>
    </format>
    <format dxfId="524">
      <pivotArea type="origin" dataOnly="0" labelOnly="1" outline="0" fieldPosition="0"/>
    </format>
    <format dxfId="523">
      <pivotArea field="16" type="button" dataOnly="0" labelOnly="1" outline="0" axis="axisCol" fieldPosition="0"/>
    </format>
    <format dxfId="522">
      <pivotArea type="topRight" dataOnly="0" labelOnly="1" outline="0" fieldPosition="0"/>
    </format>
    <format dxfId="521">
      <pivotArea field="20" type="button" dataOnly="0" labelOnly="1" outline="0" axis="axisRow" fieldPosition="0"/>
    </format>
    <format dxfId="520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519">
      <pivotArea dataOnly="0" labelOnly="1" grandRow="1" outline="0" fieldPosition="0"/>
    </format>
    <format dxfId="518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17">
      <pivotArea dataOnly="0" labelOnly="1" grandCol="1" outline="0" fieldPosition="0"/>
    </format>
    <format dxfId="516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15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514">
      <pivotArea dataOnly="0" labelOnly="1" fieldPosition="0">
        <references count="1">
          <reference field="16" count="1">
            <x v="11"/>
          </reference>
        </references>
      </pivotArea>
    </format>
    <format dxfId="513">
      <pivotArea dataOnly="0" labelOnly="1" fieldPosition="0">
        <references count="1">
          <reference field="16" count="1">
            <x v="11"/>
          </reference>
        </references>
      </pivotArea>
    </format>
    <format dxfId="512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11">
      <pivotArea outline="0" collapsedLevelsAreSubtotals="1" fieldPosition="0"/>
    </format>
    <format dxfId="51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09">
      <pivotArea dataOnly="0" labelOnly="1" grandCol="1" outline="0" fieldPosition="0"/>
    </format>
    <format dxfId="508">
      <pivotArea dataOnly="0" labelOnly="1" fieldPosition="0">
        <references count="1">
          <reference field="16" count="1">
            <x v="11"/>
          </reference>
        </references>
      </pivotArea>
    </format>
    <format dxfId="507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506">
      <pivotArea dataOnly="0" labelOnly="1" grandCol="1" outline="0" fieldPosition="0"/>
    </format>
    <format dxfId="505">
      <pivotArea type="all" dataOnly="0" outline="0" fieldPosition="0"/>
    </format>
    <format dxfId="504">
      <pivotArea outline="0" collapsedLevelsAreSubtotals="1" fieldPosition="0"/>
    </format>
    <format dxfId="503">
      <pivotArea type="origin" dataOnly="0" labelOnly="1" outline="0" fieldPosition="0"/>
    </format>
    <format dxfId="502">
      <pivotArea field="20" type="button" dataOnly="0" labelOnly="1" outline="0" axis="axisRow" fieldPosition="0"/>
    </format>
    <format dxfId="501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500">
      <pivotArea dataOnly="0" labelOnly="1" grandRow="1" outline="0" fieldPosition="0"/>
    </format>
    <format dxfId="499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498">
      <pivotArea dataOnly="0" labelOnly="1" grandCol="1" outline="0" fieldPosition="0"/>
    </format>
    <format dxfId="497">
      <pivotArea outline="0" collapsedLevelsAreSubtotals="1" fieldPosition="0">
        <references count="1">
          <reference field="16" count="7" selected="0">
            <x v="0"/>
            <x v="1"/>
            <x v="2"/>
            <x v="3"/>
            <x v="4"/>
            <x v="5"/>
            <x v="7"/>
          </reference>
        </references>
      </pivotArea>
    </format>
    <format dxfId="496">
      <pivotArea dataOnly="0" labelOnly="1" outline="0" fieldPosition="0">
        <references count="1">
          <reference field="29" count="0"/>
        </references>
      </pivotArea>
    </format>
    <format dxfId="495">
      <pivotArea field="16" type="button" dataOnly="0" labelOnly="1" outline="0" axis="axisCol" fieldPosition="0"/>
    </format>
    <format dxfId="494">
      <pivotArea type="topRight" dataOnly="0" labelOnly="1" outline="0" fieldPosition="0"/>
    </format>
    <format dxfId="493">
      <pivotArea dataOnly="0" labelOnly="1" fieldPosition="0">
        <references count="1">
          <reference field="16" count="7">
            <x v="0"/>
            <x v="1"/>
            <x v="2"/>
            <x v="3"/>
            <x v="4"/>
            <x v="5"/>
            <x v="7"/>
          </reference>
        </references>
      </pivotArea>
    </format>
    <format dxfId="492">
      <pivotArea outline="0" collapsedLevelsAreSubtotals="1" fieldPosition="0">
        <references count="1">
          <reference field="16" count="7" selected="0">
            <x v="0"/>
            <x v="1"/>
            <x v="2"/>
            <x v="3"/>
            <x v="4"/>
            <x v="5"/>
            <x v="7"/>
          </reference>
        </references>
      </pivotArea>
    </format>
    <format dxfId="491">
      <pivotArea dataOnly="0" labelOnly="1" outline="0" fieldPosition="0">
        <references count="1">
          <reference field="29" count="0"/>
        </references>
      </pivotArea>
    </format>
    <format dxfId="490">
      <pivotArea field="16" type="button" dataOnly="0" labelOnly="1" outline="0" axis="axisCol" fieldPosition="0"/>
    </format>
    <format dxfId="489">
      <pivotArea type="topRight" dataOnly="0" labelOnly="1" outline="0" fieldPosition="0"/>
    </format>
    <format dxfId="488">
      <pivotArea dataOnly="0" labelOnly="1" fieldPosition="0">
        <references count="1">
          <reference field="16" count="7">
            <x v="0"/>
            <x v="1"/>
            <x v="2"/>
            <x v="3"/>
            <x v="4"/>
            <x v="5"/>
            <x v="7"/>
          </reference>
        </references>
      </pivotArea>
    </format>
  </formats>
  <conditionalFormats count="4">
    <conditionalFormat priority="6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5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5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5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G38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x="2"/>
        <item x="0"/>
        <item x="1"/>
        <item h="1" x="3"/>
        <item t="default"/>
      </items>
    </pivotField>
    <pivotField showAll="0"/>
    <pivotField showAll="0"/>
    <pivotField axis="axisRow" showAll="0" sortType="ascending">
      <items count="32">
        <item x="4"/>
        <item x="5"/>
        <item x="3"/>
        <item x="23"/>
        <item x="24"/>
        <item x="21"/>
        <item m="1" x="28"/>
        <item x="8"/>
        <item m="1" x="29"/>
        <item x="7"/>
        <item m="1" x="3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x="26"/>
        <item x="27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8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46">
    <format dxfId="573">
      <pivotArea dataOnly="0" labelOnly="1" fieldPosition="0">
        <references count="1">
          <reference field="16" count="1">
            <x v="14"/>
          </reference>
        </references>
      </pivotArea>
    </format>
    <format dxfId="572">
      <pivotArea type="all" dataOnly="0" outline="0" fieldPosition="0"/>
    </format>
    <format dxfId="571">
      <pivotArea outline="0" collapsedLevelsAreSubtotals="1" fieldPosition="0"/>
    </format>
    <format dxfId="570">
      <pivotArea field="16" type="button" dataOnly="0" labelOnly="1" outline="0" axis="axisRow" fieldPosition="0"/>
    </format>
    <format dxfId="569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68">
      <pivotArea dataOnly="0" labelOnly="1" grandRow="1" outline="0" fieldPosition="0"/>
    </format>
    <format dxfId="567">
      <pivotArea dataOnly="0" labelOnly="1" outline="0" axis="axisValues" fieldPosition="0"/>
    </format>
    <format dxfId="566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565">
      <pivotArea dataOnly="0" labelOnly="1" fieldPosition="0">
        <references count="1">
          <reference field="16" count="1">
            <x v="1"/>
          </reference>
        </references>
      </pivotArea>
    </format>
    <format dxfId="564">
      <pivotArea dataOnly="0" labelOnly="1" fieldPosition="0">
        <references count="1">
          <reference field="16" count="1">
            <x v="2"/>
          </reference>
        </references>
      </pivotArea>
    </format>
    <format dxfId="563">
      <pivotArea dataOnly="0" labelOnly="1" fieldPosition="0">
        <references count="1">
          <reference field="16" count="2">
            <x v="4"/>
            <x v="5"/>
          </reference>
        </references>
      </pivotArea>
    </format>
    <format dxfId="562">
      <pivotArea dataOnly="0" labelOnly="1" fieldPosition="0">
        <references count="1">
          <reference field="16" count="1">
            <x v="3"/>
          </reference>
        </references>
      </pivotArea>
    </format>
    <format dxfId="561">
      <pivotArea grandRow="1" outline="0" collapsedLevelsAreSubtotals="1" fieldPosition="0"/>
    </format>
    <format dxfId="560">
      <pivotArea dataOnly="0" labelOnly="1" fieldPosition="0">
        <references count="1">
          <reference field="16" count="1">
            <x v="27"/>
          </reference>
        </references>
      </pivotArea>
    </format>
    <format dxfId="559">
      <pivotArea dataOnly="0" labelOnly="1" fieldPosition="0">
        <references count="1">
          <reference field="16" count="1">
            <x v="0"/>
          </reference>
        </references>
      </pivotArea>
    </format>
    <format dxfId="558">
      <pivotArea collapsedLevelsAreSubtotals="1" fieldPosition="0">
        <references count="1">
          <reference field="16" count="1">
            <x v="21"/>
          </reference>
        </references>
      </pivotArea>
    </format>
    <format dxfId="557">
      <pivotArea dataOnly="0" labelOnly="1" fieldPosition="0">
        <references count="1">
          <reference field="16" count="1">
            <x v="21"/>
          </reference>
        </references>
      </pivotArea>
    </format>
    <format dxfId="556">
      <pivotArea collapsedLevelsAreSubtotals="1" fieldPosition="0">
        <references count="1">
          <reference field="16" count="1">
            <x v="28"/>
          </reference>
        </references>
      </pivotArea>
    </format>
    <format dxfId="555">
      <pivotArea dataOnly="0" labelOnly="1" fieldPosition="0">
        <references count="1">
          <reference field="16" count="1">
            <x v="28"/>
          </reference>
        </references>
      </pivotArea>
    </format>
    <format dxfId="554">
      <pivotArea dataOnly="0" labelOnly="1" fieldPosition="0">
        <references count="1">
          <reference field="16" count="1">
            <x v="20"/>
          </reference>
        </references>
      </pivotArea>
    </format>
    <format dxfId="553">
      <pivotArea dataOnly="0" labelOnly="1" fieldPosition="0">
        <references count="1">
          <reference field="16" count="1">
            <x v="21"/>
          </reference>
        </references>
      </pivotArea>
    </format>
    <format dxfId="552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  <format dxfId="551">
      <pivotArea collapsedLevelsAreSubtotals="1" fieldPosition="0">
        <references count="1">
          <reference field="16" count="1">
            <x v="21"/>
          </reference>
        </references>
      </pivotArea>
    </format>
    <format dxfId="550">
      <pivotArea dataOnly="0" labelOnly="1" fieldPosition="0">
        <references count="1">
          <reference field="16" count="1">
            <x v="21"/>
          </reference>
        </references>
      </pivotArea>
    </format>
    <format dxfId="549">
      <pivotArea collapsedLevelsAreSubtotals="1" fieldPosition="0">
        <references count="1">
          <reference field="16" count="1">
            <x v="28"/>
          </reference>
        </references>
      </pivotArea>
    </format>
    <format dxfId="548">
      <pivotArea dataOnly="0" labelOnly="1" fieldPosition="0">
        <references count="1">
          <reference field="16" count="1">
            <x v="28"/>
          </reference>
        </references>
      </pivotArea>
    </format>
    <format dxfId="547">
      <pivotArea outline="0" collapsedLevelsAreSubtotals="1" fieldPosition="0"/>
    </format>
    <format dxfId="546">
      <pivotArea dataOnly="0" labelOnly="1" outline="0" fieldPosition="0">
        <references count="1">
          <reference field="21" count="0"/>
        </references>
      </pivotArea>
    </format>
    <format dxfId="545">
      <pivotArea field="13" type="button" dataOnly="0" labelOnly="1" outline="0" axis="axisCol" fieldPosition="0"/>
    </format>
    <format dxfId="544">
      <pivotArea field="-2" type="button" dataOnly="0" labelOnly="1" outline="0" axis="axisCol" fieldPosition="1"/>
    </format>
    <format dxfId="543">
      <pivotArea type="topRight" dataOnly="0" labelOnly="1" outline="0" fieldPosition="0"/>
    </format>
    <format dxfId="542">
      <pivotArea dataOnly="0" labelOnly="1" fieldPosition="0">
        <references count="1">
          <reference field="13" count="0"/>
        </references>
      </pivotArea>
    </format>
    <format dxfId="541">
      <pivotArea field="1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40">
      <pivotArea field="13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39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1"/>
          </reference>
        </references>
      </pivotArea>
    </format>
    <format dxfId="538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2"/>
          </reference>
        </references>
      </pivotArea>
    </format>
    <format dxfId="537">
      <pivotArea outline="0" collapsedLevelsAreSubtotals="1" fieldPosition="0"/>
    </format>
    <format dxfId="536">
      <pivotArea dataOnly="0" labelOnly="1" outline="0" fieldPosition="0">
        <references count="1">
          <reference field="21" count="0"/>
        </references>
      </pivotArea>
    </format>
    <format dxfId="535">
      <pivotArea field="13" type="button" dataOnly="0" labelOnly="1" outline="0" axis="axisCol" fieldPosition="0"/>
    </format>
    <format dxfId="534">
      <pivotArea field="-2" type="button" dataOnly="0" labelOnly="1" outline="0" axis="axisCol" fieldPosition="1"/>
    </format>
    <format dxfId="533">
      <pivotArea type="topRight" dataOnly="0" labelOnly="1" outline="0" fieldPosition="0"/>
    </format>
    <format dxfId="532">
      <pivotArea dataOnly="0" labelOnly="1" fieldPosition="0">
        <references count="1">
          <reference field="13" count="0"/>
        </references>
      </pivotArea>
    </format>
    <format dxfId="531">
      <pivotArea field="1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0">
      <pivotArea field="13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29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1"/>
          </reference>
        </references>
      </pivotArea>
    </format>
    <format dxfId="528">
      <pivotArea dataOnly="0" labelOnly="1" outline="0" fieldPosition="0">
        <references count="2">
          <reference field="4294967294" count="2">
            <x v="0"/>
            <x v="1"/>
          </reference>
          <reference field="13" count="1" selected="0">
            <x v="2"/>
          </reference>
        </references>
      </pivotArea>
    </format>
  </formats>
  <conditionalFormats count="3">
    <conditionalFormat priority="3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9"/>
            </reference>
          </references>
        </pivotArea>
      </pivotAreas>
    </conditionalFormat>
    <conditionalFormat priority="37">
      <pivotAreas count="18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7"/>
            </reference>
          </references>
        </pivotArea>
      </pivotAreas>
    </conditionalFormat>
    <conditionalFormat priority="6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12">
              <x v="0"/>
              <x v="1"/>
              <x v="2"/>
              <x v="7"/>
              <x v="9"/>
              <x v="11"/>
              <x v="12"/>
              <x v="13"/>
              <x v="14"/>
              <x v="15"/>
              <x v="16"/>
              <x v="1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8:R38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x="2"/>
        <item x="0"/>
        <item x="1"/>
        <item x="3"/>
        <item t="default"/>
      </items>
    </pivotField>
    <pivotField showAll="0"/>
    <pivotField showAll="0"/>
    <pivotField axis="axisRow" showAll="0" sortType="ascending">
      <items count="32">
        <item x="4"/>
        <item x="5"/>
        <item x="3"/>
        <item x="23"/>
        <item x="24"/>
        <item x="21"/>
        <item m="1" x="28"/>
        <item x="8"/>
        <item m="1" x="29"/>
        <item x="7"/>
        <item m="1" x="3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x="26"/>
        <item x="27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Page" multipleItemSelectionAllowed="1" showAll="0">
      <items count="25">
        <item h="1"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8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22">
    <format dxfId="594">
      <pivotArea dataOnly="0" labelOnly="1" fieldPosition="0">
        <references count="1">
          <reference field="16" count="1">
            <x v="14"/>
          </reference>
        </references>
      </pivotArea>
    </format>
    <format dxfId="593">
      <pivotArea type="all" dataOnly="0" outline="0" fieldPosition="0"/>
    </format>
    <format dxfId="592">
      <pivotArea outline="0" collapsedLevelsAreSubtotals="1" fieldPosition="0"/>
    </format>
    <format dxfId="591">
      <pivotArea field="16" type="button" dataOnly="0" labelOnly="1" outline="0" axis="axisRow" fieldPosition="0"/>
    </format>
    <format dxfId="59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89">
      <pivotArea dataOnly="0" labelOnly="1" grandRow="1" outline="0" fieldPosition="0"/>
    </format>
    <format dxfId="588">
      <pivotArea dataOnly="0" labelOnly="1" outline="0" axis="axisValues" fieldPosition="0"/>
    </format>
    <format dxfId="587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586">
      <pivotArea dataOnly="0" labelOnly="1" fieldPosition="0">
        <references count="1">
          <reference field="16" count="1">
            <x v="13"/>
          </reference>
        </references>
      </pivotArea>
    </format>
    <format dxfId="585">
      <pivotArea dataOnly="0" labelOnly="1" fieldPosition="0">
        <references count="1">
          <reference field="16" count="1">
            <x v="11"/>
          </reference>
        </references>
      </pivotArea>
    </format>
    <format dxfId="584">
      <pivotArea grandRow="1" outline="0" collapsedLevelsAreSubtotals="1" fieldPosition="0"/>
    </format>
    <format dxfId="583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  <format dxfId="582">
      <pivotArea dataOnly="0" labelOnly="1" fieldPosition="0">
        <references count="1">
          <reference field="16" count="1">
            <x v="20"/>
          </reference>
        </references>
      </pivotArea>
    </format>
    <format dxfId="581">
      <pivotArea dataOnly="0" labelOnly="1" fieldPosition="0">
        <references count="1">
          <reference field="16" count="1">
            <x v="21"/>
          </reference>
        </references>
      </pivotArea>
    </format>
    <format dxfId="580">
      <pivotArea dataOnly="0" labelOnly="1" fieldPosition="0">
        <references count="1">
          <reference field="16" count="1">
            <x v="21"/>
          </reference>
        </references>
      </pivotArea>
    </format>
    <format dxfId="579">
      <pivotArea dataOnly="0" labelOnly="1" fieldPosition="0">
        <references count="1">
          <reference field="16" count="1">
            <x v="21"/>
          </reference>
        </references>
      </pivotArea>
    </format>
    <format dxfId="578">
      <pivotArea dataOnly="0" labelOnly="1" fieldPosition="0">
        <references count="1">
          <reference field="16" count="1">
            <x v="28"/>
          </reference>
        </references>
      </pivotArea>
    </format>
    <format dxfId="577">
      <pivotArea field="16" grandCol="1" collapsedLevelsAreSubtotals="1" axis="axisRow" fieldPosition="0">
        <references count="2">
          <reference field="4294967294" count="1" selected="0">
            <x v="1"/>
          </reference>
          <reference field="16" count="1">
            <x v="21"/>
          </reference>
        </references>
      </pivotArea>
    </format>
    <format dxfId="576">
      <pivotArea dataOnly="0" labelOnly="1" fieldPosition="0">
        <references count="1">
          <reference field="16" count="1">
            <x v="21"/>
          </reference>
        </references>
      </pivotArea>
    </format>
    <format dxfId="575">
      <pivotArea dataOnly="0" labelOnly="1" fieldPosition="0">
        <references count="1">
          <reference field="16" count="1">
            <x v="28"/>
          </reference>
        </references>
      </pivotArea>
    </format>
    <format dxfId="574">
      <pivotArea outline="0" collapsedLevelsAreSubtotals="1" fieldPosition="0"/>
    </format>
    <format dxfId="0">
      <pivotArea dataOnly="0" labelOnly="1" fieldPosition="0">
        <references count="1">
          <reference field="16" count="1">
            <x v="22"/>
          </reference>
        </references>
      </pivotArea>
    </format>
  </formats>
  <conditionalFormats count="3">
    <conditionalFormat priority="2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">
              <x v="2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">
              <x v="29"/>
            </reference>
          </references>
        </pivotArea>
      </pivotAreas>
    </conditionalFormat>
    <conditionalFormat priority="2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6">
              <x v="22"/>
              <x v="23"/>
              <x v="24"/>
              <x v="25"/>
              <x v="26"/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6">
              <x v="22"/>
              <x v="23"/>
              <x v="24"/>
              <x v="25"/>
              <x v="26"/>
              <x v="2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6">
              <x v="22"/>
              <x v="23"/>
              <x v="24"/>
              <x v="25"/>
              <x v="26"/>
              <x v="27"/>
            </reference>
          </references>
        </pivotArea>
      </pivotAreas>
    </conditionalFormat>
    <conditionalFormat priority="33">
      <pivotAreas count="4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3">
              <x v="0"/>
              <x v="1"/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16" count="12">
              <x v="7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16" count="18">
              <x v="0"/>
              <x v="1"/>
              <x v="2"/>
              <x v="3"/>
              <x v="4"/>
              <x v="5"/>
              <x v="7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1"/>
            </reference>
            <reference field="16" count="18">
              <x v="0"/>
              <x v="1"/>
              <x v="2"/>
              <x v="3"/>
              <x v="4"/>
              <x v="5"/>
              <x v="7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11:BG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2">
        <item x="4"/>
        <item x="5"/>
        <item x="3"/>
        <item x="23"/>
        <item x="24"/>
        <item x="21"/>
        <item m="1" x="28"/>
        <item x="8"/>
        <item m="1" x="29"/>
        <item x="7"/>
        <item m="1" x="3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x="26"/>
        <item x="27"/>
        <item t="default"/>
      </items>
    </pivotField>
    <pivotField showAll="0"/>
    <pivotField showAll="0"/>
    <pivotField showAll="0">
      <items count="1905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28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1">
    <dataField name="Sum of Profit" fld="12" baseField="0" baseItem="0"/>
  </dataFields>
  <formats count="10">
    <format dxfId="604">
      <pivotArea type="all" dataOnly="0" outline="0" fieldPosition="0"/>
    </format>
    <format dxfId="603">
      <pivotArea outline="0" collapsedLevelsAreSubtotals="1" fieldPosition="0"/>
    </format>
    <format dxfId="602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601">
      <pivotArea dataOnly="0" labelOnly="1" grandCol="1" outline="0" fieldPosition="0"/>
    </format>
    <format dxfId="600">
      <pivotArea outline="0" collapsedLevelsAreSubtotals="1" fieldPosition="0"/>
    </format>
    <format dxfId="599">
      <pivotArea field="21" type="button" dataOnly="0" labelOnly="1" outline="0" axis="axisRow" fieldPosition="0"/>
    </format>
    <format dxfId="598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597">
      <pivotArea dataOnly="0" labelOnly="1" grandRow="1" outline="0" fieldPosition="0"/>
    </format>
    <format dxfId="596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595">
      <pivotArea dataOnly="0" labelOnly="1" grandCol="1" outline="0" fieldPosition="0"/>
    </format>
  </formats>
  <conditionalFormats count="4">
    <conditionalFormat priority="6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6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6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6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9" hier="-1"/>
  </pageFields>
  <dataFields count="1">
    <dataField name="Sum of Profit" fld="12" baseField="0" baseItem="0"/>
  </dataFields>
  <formats count="6">
    <format dxfId="479">
      <pivotArea outline="0" collapsedLevelsAreSubtotals="1" fieldPosition="0"/>
    </format>
    <format dxfId="478">
      <pivotArea dataOnly="0" labelOnly="1" outline="0" fieldPosition="0">
        <references count="1">
          <reference field="16" count="1">
            <x v="19"/>
          </reference>
        </references>
      </pivotArea>
    </format>
    <format dxfId="477">
      <pivotArea dataOnly="0" labelOnly="1" outline="0" axis="axisValues" fieldPosition="0"/>
    </format>
    <format dxfId="476">
      <pivotArea outline="0" collapsedLevelsAreSubtotals="1" fieldPosition="0"/>
    </format>
    <format dxfId="475">
      <pivotArea dataOnly="0" labelOnly="1" outline="0" fieldPosition="0">
        <references count="1">
          <reference field="16" count="1">
            <x v="19"/>
          </reference>
        </references>
      </pivotArea>
    </format>
    <format dxfId="474">
      <pivotArea dataOnly="0" labelOnly="1" outline="0" axis="axisValues" fieldPosition="0"/>
    </format>
  </formats>
  <conditionalFormats count="2">
    <conditionalFormat priority="2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21:C189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axis="axisRow"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68">
    <i>
      <x v="425"/>
    </i>
    <i>
      <x v="434"/>
    </i>
    <i>
      <x v="444"/>
    </i>
    <i>
      <x v="450"/>
    </i>
    <i>
      <x v="455"/>
    </i>
    <i>
      <x v="463"/>
    </i>
    <i>
      <x v="471"/>
    </i>
    <i>
      <x v="486"/>
    </i>
    <i>
      <x v="491"/>
    </i>
    <i>
      <x v="508"/>
    </i>
    <i>
      <x v="510"/>
    </i>
    <i>
      <x v="518"/>
    </i>
    <i>
      <x v="521"/>
    </i>
    <i>
      <x v="525"/>
    </i>
    <i>
      <x v="528"/>
    </i>
    <i>
      <x v="531"/>
    </i>
    <i>
      <x v="548"/>
    </i>
    <i>
      <x v="551"/>
    </i>
    <i>
      <x v="553"/>
    </i>
    <i>
      <x v="568"/>
    </i>
    <i>
      <x v="583"/>
    </i>
    <i>
      <x v="592"/>
    </i>
    <i>
      <x v="598"/>
    </i>
    <i>
      <x v="602"/>
    </i>
    <i>
      <x v="603"/>
    </i>
    <i>
      <x v="609"/>
    </i>
    <i>
      <x v="612"/>
    </i>
    <i>
      <x v="614"/>
    </i>
    <i>
      <x v="615"/>
    </i>
    <i>
      <x v="618"/>
    </i>
    <i>
      <x v="623"/>
    </i>
    <i>
      <x v="628"/>
    </i>
    <i>
      <x v="634"/>
    </i>
    <i>
      <x v="635"/>
    </i>
    <i>
      <x v="648"/>
    </i>
    <i>
      <x v="663"/>
    </i>
    <i>
      <x v="664"/>
    </i>
    <i>
      <x v="677"/>
    </i>
    <i>
      <x v="690"/>
    </i>
    <i>
      <x v="699"/>
    </i>
    <i>
      <x v="703"/>
    </i>
    <i>
      <x v="707"/>
    </i>
    <i>
      <x v="715"/>
    </i>
    <i>
      <x v="720"/>
    </i>
    <i>
      <x v="726"/>
    </i>
    <i>
      <x v="727"/>
    </i>
    <i>
      <x v="732"/>
    </i>
    <i>
      <x v="737"/>
    </i>
    <i>
      <x v="744"/>
    </i>
    <i>
      <x v="753"/>
    </i>
    <i>
      <x v="755"/>
    </i>
    <i>
      <x v="756"/>
    </i>
    <i>
      <x v="762"/>
    </i>
    <i>
      <x v="764"/>
    </i>
    <i>
      <x v="769"/>
    </i>
    <i>
      <x v="782"/>
    </i>
    <i>
      <x v="789"/>
    </i>
    <i>
      <x v="793"/>
    </i>
    <i>
      <x v="797"/>
    </i>
    <i>
      <x v="804"/>
    </i>
    <i>
      <x v="813"/>
    </i>
    <i>
      <x v="820"/>
    </i>
    <i>
      <x v="844"/>
    </i>
    <i>
      <x v="857"/>
    </i>
    <i>
      <x v="867"/>
    </i>
    <i>
      <x v="896"/>
    </i>
    <i>
      <x v="901"/>
    </i>
    <i>
      <x v="904"/>
    </i>
    <i>
      <x v="911"/>
    </i>
    <i>
      <x v="921"/>
    </i>
    <i>
      <x v="952"/>
    </i>
    <i>
      <x v="955"/>
    </i>
    <i>
      <x v="956"/>
    </i>
    <i>
      <x v="964"/>
    </i>
    <i>
      <x v="971"/>
    </i>
    <i>
      <x v="986"/>
    </i>
    <i>
      <x v="992"/>
    </i>
    <i>
      <x v="1013"/>
    </i>
    <i>
      <x v="1029"/>
    </i>
    <i>
      <x v="1040"/>
    </i>
    <i>
      <x v="1047"/>
    </i>
    <i>
      <x v="1057"/>
    </i>
    <i>
      <x v="1063"/>
    </i>
    <i>
      <x v="1084"/>
    </i>
    <i>
      <x v="1086"/>
    </i>
    <i>
      <x v="1090"/>
    </i>
    <i>
      <x v="1092"/>
    </i>
    <i>
      <x v="1094"/>
    </i>
    <i>
      <x v="1099"/>
    </i>
    <i>
      <x v="1103"/>
    </i>
    <i>
      <x v="1117"/>
    </i>
    <i>
      <x v="1129"/>
    </i>
    <i>
      <x v="1152"/>
    </i>
    <i>
      <x v="1158"/>
    </i>
    <i>
      <x v="1172"/>
    </i>
    <i>
      <x v="1200"/>
    </i>
    <i>
      <x v="1213"/>
    </i>
    <i>
      <x v="1214"/>
    </i>
    <i>
      <x v="1227"/>
    </i>
    <i>
      <x v="1244"/>
    </i>
    <i>
      <x v="1246"/>
    </i>
    <i>
      <x v="1256"/>
    </i>
    <i>
      <x v="1257"/>
    </i>
    <i>
      <x v="1266"/>
    </i>
    <i>
      <x v="1276"/>
    </i>
    <i>
      <x v="1282"/>
    </i>
    <i>
      <x v="1286"/>
    </i>
    <i>
      <x v="1288"/>
    </i>
    <i>
      <x v="1295"/>
    </i>
    <i>
      <x v="1311"/>
    </i>
    <i>
      <x v="1330"/>
    </i>
    <i>
      <x v="1333"/>
    </i>
    <i>
      <x v="1350"/>
    </i>
    <i>
      <x v="1357"/>
    </i>
    <i>
      <x v="1385"/>
    </i>
    <i>
      <x v="1394"/>
    </i>
    <i>
      <x v="1399"/>
    </i>
    <i>
      <x v="1418"/>
    </i>
    <i>
      <x v="1423"/>
    </i>
    <i>
      <x v="1428"/>
    </i>
    <i>
      <x v="1447"/>
    </i>
    <i>
      <x v="1458"/>
    </i>
    <i>
      <x v="1475"/>
    </i>
    <i>
      <x v="1482"/>
    </i>
    <i>
      <x v="1529"/>
    </i>
    <i>
      <x v="1530"/>
    </i>
    <i>
      <x v="1538"/>
    </i>
    <i>
      <x v="1545"/>
    </i>
    <i>
      <x v="1547"/>
    </i>
    <i>
      <x v="1554"/>
    </i>
    <i>
      <x v="1555"/>
    </i>
    <i>
      <x v="1565"/>
    </i>
    <i>
      <x v="1571"/>
    </i>
    <i>
      <x v="1574"/>
    </i>
    <i>
      <x v="1575"/>
    </i>
    <i>
      <x v="1576"/>
    </i>
    <i>
      <x v="1590"/>
    </i>
    <i>
      <x v="1597"/>
    </i>
    <i>
      <x v="1598"/>
    </i>
    <i>
      <x v="1612"/>
    </i>
    <i>
      <x v="1626"/>
    </i>
    <i>
      <x v="1666"/>
    </i>
    <i>
      <x v="1672"/>
    </i>
    <i>
      <x v="1673"/>
    </i>
    <i>
      <x v="1695"/>
    </i>
    <i>
      <x v="1707"/>
    </i>
    <i>
      <x v="1716"/>
    </i>
    <i>
      <x v="1727"/>
    </i>
    <i>
      <x v="1733"/>
    </i>
    <i>
      <x v="1736"/>
    </i>
    <i>
      <x v="1748"/>
    </i>
    <i>
      <x v="1750"/>
    </i>
    <i>
      <x v="1757"/>
    </i>
    <i>
      <x v="1762"/>
    </i>
    <i>
      <x v="1768"/>
    </i>
    <i>
      <x v="1779"/>
    </i>
    <i>
      <x v="1783"/>
    </i>
    <i>
      <x v="1787"/>
    </i>
    <i>
      <x v="1795"/>
    </i>
    <i>
      <x v="1801"/>
    </i>
    <i>
      <x v="1809"/>
    </i>
    <i>
      <x v="1813"/>
    </i>
    <i>
      <x v="1841"/>
    </i>
    <i>
      <x v="1872"/>
    </i>
    <i>
      <x v="1874"/>
    </i>
    <i>
      <x v="1883"/>
    </i>
    <i>
      <x v="1900"/>
    </i>
    <i t="grand">
      <x/>
    </i>
  </rowItems>
  <colItems count="1">
    <i/>
  </colItems>
  <pageFields count="1">
    <pageField fld="16" item="19" hier="-1"/>
  </pageFields>
  <dataFields count="1">
    <dataField name="Sum of Profit" fld="12" baseField="0" baseItem="0"/>
  </dataFields>
  <conditionalFormats count="2">
    <conditionalFormat priority="2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2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B120EE-7F27-4E36-8008-38B524668C54}" name="PivotTable8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R10" firstHeaderRow="1" firstDataRow="2" firstDataCol="1"/>
  <pivotFields count="2">
    <pivotField axis="axisRow" showAll="0">
      <items count="3">
        <item x="0"/>
        <item x="1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Streak" fld="1" subtotal="count" baseField="0" baseItem="0"/>
  </dataFields>
  <formats count="6">
    <format dxfId="485">
      <pivotArea outline="0" collapsedLevelsAreSubtotals="1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484">
      <pivotArea type="topRight" dataOnly="0" labelOnly="1" outline="0" fieldPosition="0"/>
    </format>
    <format dxfId="483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482">
      <pivotArea outline="0" collapsedLevelsAreSubtotals="1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481">
      <pivotArea type="topRight" dataOnly="0" labelOnly="1" outline="0" fieldPosition="0"/>
    </format>
    <format dxfId="480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B456F3-33EC-4076-B88E-C0F4E533E05D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W10:AC17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x="2"/>
        <item x="0"/>
        <item x="1"/>
        <item x="3"/>
        <item t="default"/>
      </items>
    </pivotField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 v="2"/>
    </i>
    <i>
      <x v="3"/>
    </i>
    <i>
      <x v="4"/>
    </i>
    <i>
      <x v="5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16" item="19" hier="-1"/>
  </pageFields>
  <dataFields count="2">
    <dataField name="Count of WL" fld="13" subtotal="count" baseField="0" baseItem="0"/>
    <dataField name="Sum of Profit" fld="12" baseField="0" baseItem="0"/>
  </dataFields>
  <formats count="2">
    <format dxfId="487">
      <pivotArea field="13" dataOnly="0" labelOnly="1" grandCol="1" outline="0" offset="IV256" axis="axisCol" fieldPosition="0">
        <references count="1">
          <reference field="4294967294" count="1" selected="0">
            <x v="0"/>
          </reference>
        </references>
      </pivotArea>
    </format>
    <format dxfId="486">
      <pivotArea field="13" dataOnly="0" labelOnly="1" grandCol="1" outline="0" offset="IV256" axis="axisCol" fieldPosition="0">
        <references count="1">
          <reference field="4294967294" count="1" selected="0">
            <x v="1"/>
          </reference>
        </references>
      </pivotArea>
    </format>
  </formats>
  <conditionalFormats count="4">
    <conditionalFormat priority="5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9" hier="-1"/>
  </pageFields>
  <dataFields count="1">
    <dataField name="Sum of Profit" fld="12" baseField="0" baseItem="0"/>
  </dataFields>
  <conditionalFormats count="2">
    <conditionalFormat priority="1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showAll="0"/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5"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9" hier="-1"/>
  </pageFields>
  <dataFields count="1">
    <dataField name="Sum of Profit" fld="12" baseField="0" baseItem="0"/>
  </dataFields>
  <conditionalFormats count="2">
    <conditionalFormat priority="1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4">
              <x v="3"/>
              <x v="4"/>
              <x v="5"/>
              <x v="6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4"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7840E-F485-42CB-8974-19E7C881D3D5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W10:AC19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x="2"/>
        <item x="0"/>
        <item x="1"/>
        <item x="3"/>
        <item t="default"/>
      </items>
    </pivotField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16" item="10" hier="-1"/>
  </pageFields>
  <dataFields count="2">
    <dataField name="Count of WL" fld="13" subtotal="count" baseField="0" baseItem="0"/>
    <dataField name="Sum of Profit" fld="12" baseField="0" baseItem="0"/>
  </dataFields>
  <formats count="2">
    <format dxfId="461">
      <pivotArea field="13" dataOnly="0" labelOnly="1" grandCol="1" outline="0" offset="IV256" axis="axisCol" fieldPosition="0">
        <references count="1">
          <reference field="4294967294" count="1" selected="0">
            <x v="0"/>
          </reference>
        </references>
      </pivotArea>
    </format>
    <format dxfId="460">
      <pivotArea field="13" dataOnly="0" labelOnly="1" grandCol="1" outline="0" offset="IV256" axis="axisCol" fieldPosition="0">
        <references count="1">
          <reference field="4294967294" count="1" selected="0">
            <x v="1"/>
          </reference>
        </references>
      </pivotArea>
    </format>
  </formats>
  <conditionalFormats count="4">
    <conditionalFormat priority="5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F994A0-1FE3-4870-B61E-D61F631B5131}" name="PivotTable8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R10" firstHeaderRow="1" firstDataRow="2" firstDataCol="1"/>
  <pivotFields count="2">
    <pivotField axis="axisRow" showAll="0">
      <items count="3">
        <item x="0"/>
        <item x="1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Streak" fld="1" subtotal="count" baseField="0" baseItem="0"/>
  </dataFields>
  <formats count="6">
    <format dxfId="467">
      <pivotArea outline="0" collapsedLevelsAreSubtotals="1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466">
      <pivotArea type="topRight" dataOnly="0" labelOnly="1" outline="0" fieldPosition="0"/>
    </format>
    <format dxfId="465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464">
      <pivotArea outline="0" collapsedLevelsAreSubtotals="1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463">
      <pivotArea type="topRight" dataOnly="0" labelOnly="1" outline="0" fieldPosition="0"/>
    </format>
    <format dxfId="462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958AB-6859-4EF6-A467-8234217E7488}" name="PivotTable10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21:C35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axis="axisRow"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329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>
      <x v="931"/>
    </i>
    <i>
      <x v="943"/>
    </i>
    <i>
      <x v="948"/>
    </i>
    <i>
      <x v="958"/>
    </i>
    <i>
      <x v="966"/>
    </i>
    <i>
      <x v="973"/>
    </i>
    <i>
      <x v="974"/>
    </i>
    <i>
      <x v="980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205"/>
    </i>
    <i>
      <x v="1218"/>
    </i>
    <i>
      <x v="1220"/>
    </i>
    <i>
      <x v="1230"/>
    </i>
    <i>
      <x v="1232"/>
    </i>
    <i>
      <x v="1238"/>
    </i>
    <i>
      <x v="1248"/>
    </i>
    <i>
      <x v="1251"/>
    </i>
    <i>
      <x v="1253"/>
    </i>
    <i>
      <x v="1259"/>
    </i>
    <i>
      <x v="1261"/>
    </i>
    <i>
      <x v="1264"/>
    </i>
    <i>
      <x v="1267"/>
    </i>
    <i>
      <x v="1271"/>
    </i>
    <i>
      <x v="1277"/>
    </i>
    <i>
      <x v="1284"/>
    </i>
    <i>
      <x v="1290"/>
    </i>
    <i>
      <x v="1293"/>
    </i>
    <i>
      <x v="1298"/>
    </i>
    <i>
      <x v="1309"/>
    </i>
    <i>
      <x v="1313"/>
    </i>
    <i>
      <x v="1322"/>
    </i>
    <i>
      <x v="1337"/>
    </i>
    <i>
      <x v="1340"/>
    </i>
    <i>
      <x v="1346"/>
    </i>
    <i>
      <x v="1352"/>
    </i>
    <i>
      <x v="1360"/>
    </i>
    <i>
      <x v="1365"/>
    </i>
    <i>
      <x v="1371"/>
    </i>
    <i>
      <x v="1383"/>
    </i>
    <i>
      <x v="1390"/>
    </i>
    <i>
      <x v="1396"/>
    </i>
    <i>
      <x v="1403"/>
    </i>
    <i>
      <x v="1404"/>
    </i>
    <i>
      <x v="1416"/>
    </i>
    <i>
      <x v="1425"/>
    </i>
    <i>
      <x v="1434"/>
    </i>
    <i>
      <x v="1444"/>
    </i>
    <i>
      <x v="1448"/>
    </i>
    <i>
      <x v="1461"/>
    </i>
    <i>
      <x v="1467"/>
    </i>
    <i>
      <x v="1473"/>
    </i>
    <i>
      <x v="1478"/>
    </i>
    <i>
      <x v="1486"/>
    </i>
    <i>
      <x v="1488"/>
    </i>
    <i>
      <x v="1491"/>
    </i>
    <i>
      <x v="1498"/>
    </i>
    <i>
      <x v="1506"/>
    </i>
    <i>
      <x v="1512"/>
    </i>
    <i>
      <x v="1519"/>
    </i>
    <i>
      <x v="1525"/>
    </i>
    <i>
      <x v="1532"/>
    </i>
    <i>
      <x v="1537"/>
    </i>
    <i>
      <x v="1539"/>
    </i>
    <i>
      <x v="1559"/>
    </i>
    <i>
      <x v="1578"/>
    </i>
    <i>
      <x v="1580"/>
    </i>
    <i>
      <x v="1584"/>
    </i>
    <i>
      <x v="1589"/>
    </i>
    <i>
      <x v="1591"/>
    </i>
    <i>
      <x v="1600"/>
    </i>
    <i>
      <x v="1603"/>
    </i>
    <i>
      <x v="1606"/>
    </i>
    <i>
      <x v="1615"/>
    </i>
    <i>
      <x v="1620"/>
    </i>
    <i>
      <x v="1623"/>
    </i>
    <i>
      <x v="1631"/>
    </i>
    <i>
      <x v="1634"/>
    </i>
    <i>
      <x v="1642"/>
    </i>
    <i>
      <x v="1648"/>
    </i>
    <i>
      <x v="1655"/>
    </i>
    <i>
      <x v="1662"/>
    </i>
    <i>
      <x v="1676"/>
    </i>
    <i>
      <x v="1681"/>
    </i>
    <i>
      <x v="1688"/>
    </i>
    <i>
      <x v="1700"/>
    </i>
    <i>
      <x v="1713"/>
    </i>
    <i>
      <x v="1722"/>
    </i>
    <i>
      <x v="1730"/>
    </i>
    <i>
      <x v="1738"/>
    </i>
    <i>
      <x v="1742"/>
    </i>
    <i>
      <x v="1752"/>
    </i>
    <i>
      <x v="1755"/>
    </i>
    <i>
      <x v="1760"/>
    </i>
    <i>
      <x v="1766"/>
    </i>
    <i>
      <x v="1770"/>
    </i>
    <i>
      <x v="1774"/>
    </i>
    <i>
      <x v="1776"/>
    </i>
    <i>
      <x v="1780"/>
    </i>
    <i>
      <x v="1785"/>
    </i>
    <i>
      <x v="1790"/>
    </i>
    <i>
      <x v="1794"/>
    </i>
    <i>
      <x v="1803"/>
    </i>
    <i>
      <x v="1815"/>
    </i>
    <i>
      <x v="1825"/>
    </i>
    <i>
      <x v="1832"/>
    </i>
    <i>
      <x v="1846"/>
    </i>
    <i>
      <x v="1852"/>
    </i>
    <i>
      <x v="1860"/>
    </i>
    <i>
      <x v="1877"/>
    </i>
    <i>
      <x v="1886"/>
    </i>
    <i>
      <x v="1893"/>
    </i>
    <i>
      <x v="1902"/>
    </i>
    <i>
      <x v="1906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hartFormats count="1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9A136-D5CD-4DAD-8972-1D7CE2D89343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formats count="6">
    <format dxfId="473">
      <pivotArea outline="0" collapsedLevelsAreSubtotals="1" fieldPosition="0"/>
    </format>
    <format dxfId="472">
      <pivotArea dataOnly="0" labelOnly="1" outline="0" fieldPosition="0">
        <references count="1">
          <reference field="16" count="1">
            <x v="19"/>
          </reference>
        </references>
      </pivotArea>
    </format>
    <format dxfId="471">
      <pivotArea dataOnly="0" labelOnly="1" outline="0" axis="axisValues" fieldPosition="0"/>
    </format>
    <format dxfId="470">
      <pivotArea outline="0" collapsedLevelsAreSubtotals="1" fieldPosition="0"/>
    </format>
    <format dxfId="469">
      <pivotArea dataOnly="0" labelOnly="1" outline="0" fieldPosition="0">
        <references count="1">
          <reference field="16" count="1">
            <x v="19"/>
          </reference>
        </references>
      </pivotArea>
    </format>
    <format dxfId="46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12F802-4EEE-43D6-A6B0-9FF3C8D1C42E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showAll="0"/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9FBF9-5DB1-4683-8C67-CD90D607972A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9" hier="-1"/>
  </pageFields>
  <dataFields count="1">
    <dataField name="Sum of Profit" fld="12" baseField="0" baseItem="0"/>
  </dataFields>
  <conditionalFormats count="2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3385E-38EC-426B-B29A-F56DE1899F0E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showAll="0"/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5"/>
    </i>
    <i>
      <x v="6"/>
    </i>
    <i t="grand">
      <x/>
    </i>
  </rowItems>
  <colItems count="1">
    <i/>
  </colItems>
  <pageFields count="1">
    <pageField fld="16" item="26" hier="-1"/>
  </pageFields>
  <dataFields count="1">
    <dataField name="Sum of Profit" fld="12" baseField="0" baseItem="0"/>
  </dataFields>
  <conditionalFormats count="2"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4">
              <x v="3"/>
              <x v="4"/>
              <x v="5"/>
              <x v="6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4"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75586-4282-4266-BE6B-DFE35BA3725B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9" hier="-1"/>
  </pageFields>
  <dataFields count="1">
    <dataField name="Sum of Profit" fld="12" baseField="0" baseItem="0"/>
  </dataFields>
  <conditionalFormats count="2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D74B5E-42B9-4FF9-B3FC-ED9D2A1E6DD6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W10:AC15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x="2"/>
        <item x="0"/>
        <item x="1"/>
        <item x="3"/>
        <item t="default"/>
      </items>
    </pivotField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4"/>
    </i>
    <i>
      <x v="5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16" item="26" hier="-1"/>
  </pageFields>
  <dataFields count="2">
    <dataField name="Count of WL" fld="13" subtotal="count" baseField="0" baseItem="0"/>
    <dataField name="Sum of Profit" fld="12" baseField="0" baseItem="0"/>
  </dataFields>
  <formats count="2">
    <format dxfId="447">
      <pivotArea field="13" dataOnly="0" labelOnly="1" grandCol="1" outline="0" offset="IV256" axis="axisCol" fieldPosition="0">
        <references count="1">
          <reference field="4294967294" count="1" selected="0">
            <x v="0"/>
          </reference>
        </references>
      </pivotArea>
    </format>
    <format dxfId="446">
      <pivotArea field="13" dataOnly="0" labelOnly="1" grandCol="1" outline="0" offset="IV256" axis="axisCol" fieldPosition="0">
        <references count="1">
          <reference field="4294967294" count="1" selected="0">
            <x v="1"/>
          </reference>
        </references>
      </pivotArea>
    </format>
  </formats>
  <conditionalFormats count="4">
    <conditionalFormat priority="5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2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13" count="1" selected="0">
              <x v="1"/>
            </reference>
            <reference field="2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56F7A2-F5D7-4A96-8532-AB514EEC5A1B}" name="PivotTable8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R10" firstHeaderRow="1" firstDataRow="2" firstDataCol="1"/>
  <pivotFields count="2">
    <pivotField axis="axisRow" showAll="0">
      <items count="3">
        <item x="0"/>
        <item x="1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Streak" fld="1" subtotal="count" baseField="0" baseItem="0"/>
  </dataFields>
  <formats count="6">
    <format dxfId="453">
      <pivotArea outline="0" collapsedLevelsAreSubtotals="1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450">
      <pivotArea outline="0" collapsedLevelsAreSubtotals="1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449">
      <pivotArea type="topRight" dataOnly="0" labelOnly="1" outline="0" fieldPosition="0"/>
    </format>
    <format dxfId="448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A09C6-9A50-46FF-BC98-AB743A5B8B5B}" name="PivotTable10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21:C5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axis="axisRow"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33">
    <i>
      <x v="1126"/>
    </i>
    <i>
      <x v="1135"/>
    </i>
    <i>
      <x v="1154"/>
    </i>
    <i>
      <x v="1171"/>
    </i>
    <i>
      <x v="1182"/>
    </i>
    <i>
      <x v="1196"/>
    </i>
    <i>
      <x v="1211"/>
    </i>
    <i>
      <x v="1224"/>
    </i>
    <i>
      <x v="1328"/>
    </i>
    <i>
      <x v="1366"/>
    </i>
    <i>
      <x v="1374"/>
    </i>
    <i>
      <x v="1409"/>
    </i>
    <i>
      <x v="1432"/>
    </i>
    <i>
      <x v="1500"/>
    </i>
    <i>
      <x v="1543"/>
    </i>
    <i>
      <x v="1551"/>
    </i>
    <i>
      <x v="1562"/>
    </i>
    <i>
      <x v="1611"/>
    </i>
    <i>
      <x v="1618"/>
    </i>
    <i>
      <x v="1646"/>
    </i>
    <i>
      <x v="1663"/>
    </i>
    <i>
      <x v="1691"/>
    </i>
    <i>
      <x v="1694"/>
    </i>
    <i>
      <x v="1715"/>
    </i>
    <i>
      <x v="1723"/>
    </i>
    <i>
      <x v="1796"/>
    </i>
    <i>
      <x v="1803"/>
    </i>
    <i>
      <x v="1820"/>
    </i>
    <i>
      <x v="1838"/>
    </i>
    <i>
      <x v="1843"/>
    </i>
    <i>
      <x v="1864"/>
    </i>
    <i>
      <x v="1880"/>
    </i>
    <i t="grand">
      <x/>
    </i>
  </rowItems>
  <colItems count="1">
    <i/>
  </colItems>
  <pageFields count="1">
    <pageField fld="16" item="26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D8A3D-4E20-4801-B064-C414A321D665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 v="5"/>
    </i>
    <i>
      <x v="6"/>
    </i>
    <i t="grand">
      <x/>
    </i>
  </rowItems>
  <colItems count="1">
    <i/>
  </colItems>
  <pageFields count="1">
    <pageField fld="16" item="26" hier="-1"/>
  </pageFields>
  <dataFields count="1">
    <dataField name="Sum of Profit" fld="12" baseField="0" baseItem="0"/>
  </dataFields>
  <formats count="6">
    <format dxfId="459">
      <pivotArea outline="0" collapsedLevelsAreSubtotals="1" fieldPosition="0"/>
    </format>
    <format dxfId="458">
      <pivotArea dataOnly="0" labelOnly="1" outline="0" fieldPosition="0">
        <references count="1">
          <reference field="16" count="1">
            <x v="19"/>
          </reference>
        </references>
      </pivotArea>
    </format>
    <format dxfId="457">
      <pivotArea dataOnly="0" labelOnly="1" outline="0" axis="axisValues" fieldPosition="0"/>
    </format>
    <format dxfId="456">
      <pivotArea outline="0" collapsedLevelsAreSubtotals="1" fieldPosition="0"/>
    </format>
    <format dxfId="455">
      <pivotArea dataOnly="0" labelOnly="1" outline="0" fieldPosition="0">
        <references count="1">
          <reference field="16" count="1">
            <x v="19"/>
          </reference>
        </references>
      </pivotArea>
    </format>
    <format dxfId="45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443">
      <pivotArea grandCol="1" outline="0" collapsedLevelsAreSubtotals="1" fieldPosition="0"/>
    </format>
    <format dxfId="44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350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axis="axisRow"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329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>
      <x v="931"/>
    </i>
    <i>
      <x v="943"/>
    </i>
    <i>
      <x v="948"/>
    </i>
    <i>
      <x v="958"/>
    </i>
    <i>
      <x v="966"/>
    </i>
    <i>
      <x v="973"/>
    </i>
    <i>
      <x v="974"/>
    </i>
    <i>
      <x v="980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205"/>
    </i>
    <i>
      <x v="1218"/>
    </i>
    <i>
      <x v="1220"/>
    </i>
    <i>
      <x v="1230"/>
    </i>
    <i>
      <x v="1232"/>
    </i>
    <i>
      <x v="1238"/>
    </i>
    <i>
      <x v="1248"/>
    </i>
    <i>
      <x v="1251"/>
    </i>
    <i>
      <x v="1253"/>
    </i>
    <i>
      <x v="1259"/>
    </i>
    <i>
      <x v="1261"/>
    </i>
    <i>
      <x v="1264"/>
    </i>
    <i>
      <x v="1267"/>
    </i>
    <i>
      <x v="1271"/>
    </i>
    <i>
      <x v="1277"/>
    </i>
    <i>
      <x v="1284"/>
    </i>
    <i>
      <x v="1290"/>
    </i>
    <i>
      <x v="1293"/>
    </i>
    <i>
      <x v="1298"/>
    </i>
    <i>
      <x v="1309"/>
    </i>
    <i>
      <x v="1313"/>
    </i>
    <i>
      <x v="1322"/>
    </i>
    <i>
      <x v="1337"/>
    </i>
    <i>
      <x v="1340"/>
    </i>
    <i>
      <x v="1346"/>
    </i>
    <i>
      <x v="1352"/>
    </i>
    <i>
      <x v="1360"/>
    </i>
    <i>
      <x v="1365"/>
    </i>
    <i>
      <x v="1371"/>
    </i>
    <i>
      <x v="1383"/>
    </i>
    <i>
      <x v="1390"/>
    </i>
    <i>
      <x v="1396"/>
    </i>
    <i>
      <x v="1403"/>
    </i>
    <i>
      <x v="1404"/>
    </i>
    <i>
      <x v="1416"/>
    </i>
    <i>
      <x v="1425"/>
    </i>
    <i>
      <x v="1434"/>
    </i>
    <i>
      <x v="1444"/>
    </i>
    <i>
      <x v="1448"/>
    </i>
    <i>
      <x v="1461"/>
    </i>
    <i>
      <x v="1467"/>
    </i>
    <i>
      <x v="1473"/>
    </i>
    <i>
      <x v="1478"/>
    </i>
    <i>
      <x v="1486"/>
    </i>
    <i>
      <x v="1488"/>
    </i>
    <i>
      <x v="1491"/>
    </i>
    <i>
      <x v="1498"/>
    </i>
    <i>
      <x v="1506"/>
    </i>
    <i>
      <x v="1512"/>
    </i>
    <i>
      <x v="1519"/>
    </i>
    <i>
      <x v="1525"/>
    </i>
    <i>
      <x v="1532"/>
    </i>
    <i>
      <x v="1537"/>
    </i>
    <i>
      <x v="1539"/>
    </i>
    <i>
      <x v="1559"/>
    </i>
    <i>
      <x v="1578"/>
    </i>
    <i>
      <x v="1580"/>
    </i>
    <i>
      <x v="1584"/>
    </i>
    <i>
      <x v="1589"/>
    </i>
    <i>
      <x v="1591"/>
    </i>
    <i>
      <x v="1600"/>
    </i>
    <i>
      <x v="1603"/>
    </i>
    <i>
      <x v="1606"/>
    </i>
    <i>
      <x v="1615"/>
    </i>
    <i>
      <x v="1620"/>
    </i>
    <i>
      <x v="1623"/>
    </i>
    <i>
      <x v="1631"/>
    </i>
    <i>
      <x v="1634"/>
    </i>
    <i>
      <x v="1642"/>
    </i>
    <i>
      <x v="1648"/>
    </i>
    <i>
      <x v="1655"/>
    </i>
    <i>
      <x v="1662"/>
    </i>
    <i>
      <x v="1676"/>
    </i>
    <i>
      <x v="1681"/>
    </i>
    <i>
      <x v="1688"/>
    </i>
    <i>
      <x v="1700"/>
    </i>
    <i>
      <x v="1713"/>
    </i>
    <i>
      <x v="1722"/>
    </i>
    <i>
      <x v="1730"/>
    </i>
    <i>
      <x v="1738"/>
    </i>
    <i>
      <x v="1742"/>
    </i>
    <i>
      <x v="1752"/>
    </i>
    <i>
      <x v="1755"/>
    </i>
    <i>
      <x v="1760"/>
    </i>
    <i>
      <x v="1766"/>
    </i>
    <i>
      <x v="1770"/>
    </i>
    <i>
      <x v="1774"/>
    </i>
    <i>
      <x v="1776"/>
    </i>
    <i>
      <x v="1780"/>
    </i>
    <i>
      <x v="1785"/>
    </i>
    <i>
      <x v="1790"/>
    </i>
    <i>
      <x v="1794"/>
    </i>
    <i>
      <x v="1803"/>
    </i>
    <i>
      <x v="1815"/>
    </i>
    <i>
      <x v="1825"/>
    </i>
    <i>
      <x v="1832"/>
    </i>
    <i>
      <x v="1846"/>
    </i>
    <i>
      <x v="1852"/>
    </i>
    <i>
      <x v="1860"/>
    </i>
    <i>
      <x v="1877"/>
    </i>
    <i>
      <x v="1886"/>
    </i>
    <i>
      <x v="1893"/>
    </i>
    <i>
      <x v="1902"/>
    </i>
    <i>
      <x v="1906"/>
    </i>
    <i t="grand">
      <x/>
    </i>
  </rowItems>
  <colItems count="1">
    <i/>
  </colItems>
  <pageFields count="2">
    <pageField fld="16" item="10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0"/>
        <item x="1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89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2">
        <item m="1" x="28"/>
        <item m="1" x="29"/>
        <item m="1" x="30"/>
        <item x="0"/>
        <item x="2"/>
        <item x="1"/>
        <item x="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t="default"/>
      </items>
    </pivotField>
    <pivotField showAll="0"/>
    <pivotField showAll="0"/>
    <pivotField axis="axisRow" showAll="0">
      <items count="1909"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x="1799"/>
        <item m="1" x="1904"/>
        <item m="1" x="1905"/>
        <item m="1" x="1906"/>
        <item m="1" x="19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7"/>
        <item x="1638"/>
        <item x="1634"/>
        <item x="1635"/>
        <item x="1636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68">
    <i>
      <x v="425"/>
    </i>
    <i>
      <x v="434"/>
    </i>
    <i>
      <x v="444"/>
    </i>
    <i>
      <x v="450"/>
    </i>
    <i>
      <x v="455"/>
    </i>
    <i>
      <x v="463"/>
    </i>
    <i>
      <x v="471"/>
    </i>
    <i>
      <x v="486"/>
    </i>
    <i>
      <x v="491"/>
    </i>
    <i>
      <x v="508"/>
    </i>
    <i>
      <x v="510"/>
    </i>
    <i>
      <x v="518"/>
    </i>
    <i>
      <x v="521"/>
    </i>
    <i>
      <x v="525"/>
    </i>
    <i>
      <x v="528"/>
    </i>
    <i>
      <x v="531"/>
    </i>
    <i>
      <x v="548"/>
    </i>
    <i>
      <x v="551"/>
    </i>
    <i>
      <x v="553"/>
    </i>
    <i>
      <x v="568"/>
    </i>
    <i>
      <x v="583"/>
    </i>
    <i>
      <x v="592"/>
    </i>
    <i>
      <x v="598"/>
    </i>
    <i>
      <x v="602"/>
    </i>
    <i>
      <x v="603"/>
    </i>
    <i>
      <x v="609"/>
    </i>
    <i>
      <x v="612"/>
    </i>
    <i>
      <x v="614"/>
    </i>
    <i>
      <x v="615"/>
    </i>
    <i>
      <x v="618"/>
    </i>
    <i>
      <x v="623"/>
    </i>
    <i>
      <x v="628"/>
    </i>
    <i>
      <x v="634"/>
    </i>
    <i>
      <x v="635"/>
    </i>
    <i>
      <x v="648"/>
    </i>
    <i>
      <x v="663"/>
    </i>
    <i>
      <x v="664"/>
    </i>
    <i>
      <x v="677"/>
    </i>
    <i>
      <x v="690"/>
    </i>
    <i>
      <x v="699"/>
    </i>
    <i>
      <x v="703"/>
    </i>
    <i>
      <x v="707"/>
    </i>
    <i>
      <x v="715"/>
    </i>
    <i>
      <x v="720"/>
    </i>
    <i>
      <x v="726"/>
    </i>
    <i>
      <x v="727"/>
    </i>
    <i>
      <x v="732"/>
    </i>
    <i>
      <x v="737"/>
    </i>
    <i>
      <x v="744"/>
    </i>
    <i>
      <x v="753"/>
    </i>
    <i>
      <x v="755"/>
    </i>
    <i>
      <x v="756"/>
    </i>
    <i>
      <x v="762"/>
    </i>
    <i>
      <x v="764"/>
    </i>
    <i>
      <x v="769"/>
    </i>
    <i>
      <x v="782"/>
    </i>
    <i>
      <x v="789"/>
    </i>
    <i>
      <x v="793"/>
    </i>
    <i>
      <x v="797"/>
    </i>
    <i>
      <x v="804"/>
    </i>
    <i>
      <x v="813"/>
    </i>
    <i>
      <x v="820"/>
    </i>
    <i>
      <x v="844"/>
    </i>
    <i>
      <x v="857"/>
    </i>
    <i>
      <x v="867"/>
    </i>
    <i>
      <x v="896"/>
    </i>
    <i>
      <x v="901"/>
    </i>
    <i>
      <x v="904"/>
    </i>
    <i>
      <x v="911"/>
    </i>
    <i>
      <x v="921"/>
    </i>
    <i>
      <x v="952"/>
    </i>
    <i>
      <x v="955"/>
    </i>
    <i>
      <x v="956"/>
    </i>
    <i>
      <x v="964"/>
    </i>
    <i>
      <x v="971"/>
    </i>
    <i>
      <x v="986"/>
    </i>
    <i>
      <x v="992"/>
    </i>
    <i>
      <x v="1013"/>
    </i>
    <i>
      <x v="1029"/>
    </i>
    <i>
      <x v="1040"/>
    </i>
    <i>
      <x v="1047"/>
    </i>
    <i>
      <x v="1057"/>
    </i>
    <i>
      <x v="1063"/>
    </i>
    <i>
      <x v="1084"/>
    </i>
    <i>
      <x v="1086"/>
    </i>
    <i>
      <x v="1090"/>
    </i>
    <i>
      <x v="1092"/>
    </i>
    <i>
      <x v="1094"/>
    </i>
    <i>
      <x v="1099"/>
    </i>
    <i>
      <x v="1103"/>
    </i>
    <i>
      <x v="1117"/>
    </i>
    <i>
      <x v="1129"/>
    </i>
    <i>
      <x v="1152"/>
    </i>
    <i>
      <x v="1158"/>
    </i>
    <i>
      <x v="1172"/>
    </i>
    <i>
      <x v="1200"/>
    </i>
    <i>
      <x v="1213"/>
    </i>
    <i>
      <x v="1214"/>
    </i>
    <i>
      <x v="1227"/>
    </i>
    <i>
      <x v="1244"/>
    </i>
    <i>
      <x v="1246"/>
    </i>
    <i>
      <x v="1256"/>
    </i>
    <i>
      <x v="1257"/>
    </i>
    <i>
      <x v="1266"/>
    </i>
    <i>
      <x v="1276"/>
    </i>
    <i>
      <x v="1282"/>
    </i>
    <i>
      <x v="1286"/>
    </i>
    <i>
      <x v="1288"/>
    </i>
    <i>
      <x v="1295"/>
    </i>
    <i>
      <x v="1311"/>
    </i>
    <i>
      <x v="1330"/>
    </i>
    <i>
      <x v="1333"/>
    </i>
    <i>
      <x v="1350"/>
    </i>
    <i>
      <x v="1357"/>
    </i>
    <i>
      <x v="1385"/>
    </i>
    <i>
      <x v="1394"/>
    </i>
    <i>
      <x v="1399"/>
    </i>
    <i>
      <x v="1418"/>
    </i>
    <i>
      <x v="1423"/>
    </i>
    <i>
      <x v="1428"/>
    </i>
    <i>
      <x v="1447"/>
    </i>
    <i>
      <x v="1458"/>
    </i>
    <i>
      <x v="1475"/>
    </i>
    <i>
      <x v="1482"/>
    </i>
    <i>
      <x v="1529"/>
    </i>
    <i>
      <x v="1530"/>
    </i>
    <i>
      <x v="1538"/>
    </i>
    <i>
      <x v="1545"/>
    </i>
    <i>
      <x v="1547"/>
    </i>
    <i>
      <x v="1554"/>
    </i>
    <i>
      <x v="1555"/>
    </i>
    <i>
      <x v="1565"/>
    </i>
    <i>
      <x v="1571"/>
    </i>
    <i>
      <x v="1574"/>
    </i>
    <i>
      <x v="1575"/>
    </i>
    <i>
      <x v="1576"/>
    </i>
    <i>
      <x v="1590"/>
    </i>
    <i>
      <x v="1597"/>
    </i>
    <i>
      <x v="1598"/>
    </i>
    <i>
      <x v="1612"/>
    </i>
    <i>
      <x v="1626"/>
    </i>
    <i>
      <x v="1666"/>
    </i>
    <i>
      <x v="1672"/>
    </i>
    <i>
      <x v="1673"/>
    </i>
    <i>
      <x v="1695"/>
    </i>
    <i>
      <x v="1707"/>
    </i>
    <i>
      <x v="1716"/>
    </i>
    <i>
      <x v="1727"/>
    </i>
    <i>
      <x v="1733"/>
    </i>
    <i>
      <x v="1736"/>
    </i>
    <i>
      <x v="1748"/>
    </i>
    <i>
      <x v="1750"/>
    </i>
    <i>
      <x v="1757"/>
    </i>
    <i>
      <x v="1762"/>
    </i>
    <i>
      <x v="1768"/>
    </i>
    <i>
      <x v="1779"/>
    </i>
    <i>
      <x v="1783"/>
    </i>
    <i>
      <x v="1787"/>
    </i>
    <i>
      <x v="1795"/>
    </i>
    <i>
      <x v="1801"/>
    </i>
    <i>
      <x v="1809"/>
    </i>
    <i>
      <x v="1813"/>
    </i>
    <i>
      <x v="1841"/>
    </i>
    <i>
      <x v="1872"/>
    </i>
    <i>
      <x v="1874"/>
    </i>
    <i>
      <x v="1883"/>
    </i>
    <i>
      <x v="1900"/>
    </i>
    <i t="grand">
      <x/>
    </i>
  </rowItems>
  <colItems count="1">
    <i/>
  </colItems>
  <pageFields count="2">
    <pageField fld="16" item="19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445">
      <pivotArea grandCol="1" outline="0" collapsedLevelsAreSubtotals="1" fieldPosition="0"/>
    </format>
    <format dxfId="44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5" Type="http://schemas.openxmlformats.org/officeDocument/2006/relationships/pivotTable" Target="../pivotTables/pivotTable22.xml"/><Relationship Id="rId4" Type="http://schemas.openxmlformats.org/officeDocument/2006/relationships/pivotTable" Target="../pivotTables/pivot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6.xml"/><Relationship Id="rId2" Type="http://schemas.openxmlformats.org/officeDocument/2006/relationships/pivotTable" Target="../pivotTables/pivotTable25.xml"/><Relationship Id="rId1" Type="http://schemas.openxmlformats.org/officeDocument/2006/relationships/pivotTable" Target="../pivotTables/pivotTable24.xml"/><Relationship Id="rId5" Type="http://schemas.openxmlformats.org/officeDocument/2006/relationships/pivotTable" Target="../pivotTables/pivotTable28.xml"/><Relationship Id="rId4" Type="http://schemas.openxmlformats.org/officeDocument/2006/relationships/pivotTable" Target="../pivotTables/pivotTable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BG104"/>
  <sheetViews>
    <sheetView showGridLines="0" tabSelected="1" topLeftCell="G4" workbookViewId="0">
      <selection activeCell="T20" sqref="T20"/>
    </sheetView>
  </sheetViews>
  <sheetFormatPr defaultRowHeight="15" zeroHeight="1" x14ac:dyDescent="0.25"/>
  <cols>
    <col min="1" max="1" width="19.42578125" bestFit="1" customWidth="1"/>
    <col min="2" max="2" width="16" style="30" bestFit="1" customWidth="1"/>
    <col min="3" max="3" width="11.28515625" style="30" bestFit="1" customWidth="1"/>
    <col min="4" max="4" width="10.7109375" style="30" bestFit="1" customWidth="1"/>
    <col min="5" max="5" width="11.28515625" style="30" bestFit="1" customWidth="1"/>
    <col min="6" max="6" width="15.140625" style="30" bestFit="1" customWidth="1"/>
    <col min="7" max="7" width="15.7109375" style="30" bestFit="1" customWidth="1"/>
    <col min="8" max="8" width="15.85546875" style="30" bestFit="1" customWidth="1"/>
    <col min="9" max="9" width="11.140625" bestFit="1" customWidth="1"/>
    <col min="10" max="10" width="10.28515625" bestFit="1" customWidth="1"/>
    <col min="11" max="11" width="11.140625" bestFit="1" customWidth="1"/>
    <col min="12" max="13" width="15.85546875" bestFit="1" customWidth="1"/>
    <col min="14" max="14" width="11.140625" bestFit="1" customWidth="1"/>
    <col min="15" max="15" width="10.28515625" bestFit="1" customWidth="1"/>
    <col min="16" max="16" width="11.140625" bestFit="1" customWidth="1"/>
    <col min="17" max="20" width="15.85546875" bestFit="1" customWidth="1"/>
    <col min="21" max="21" width="19.42578125" bestFit="1" customWidth="1"/>
    <col min="22" max="22" width="16" bestFit="1" customWidth="1"/>
    <col min="23" max="23" width="11.28515625" bestFit="1" customWidth="1"/>
    <col min="24" max="24" width="10.7109375" bestFit="1" customWidth="1"/>
    <col min="25" max="25" width="11.28515625" bestFit="1" customWidth="1"/>
    <col min="26" max="26" width="15.140625" bestFit="1" customWidth="1"/>
    <col min="27" max="27" width="15.7109375" bestFit="1" customWidth="1"/>
    <col min="28" max="45" width="15.85546875" bestFit="1" customWidth="1"/>
    <col min="46" max="48" width="12.5703125" bestFit="1" customWidth="1"/>
    <col min="49" max="49" width="10" bestFit="1" customWidth="1"/>
  </cols>
  <sheetData>
    <row r="1" spans="1:59" ht="18.75" x14ac:dyDescent="0.25">
      <c r="A1" s="27" t="s">
        <v>58</v>
      </c>
      <c r="C1" s="72">
        <v>32.25</v>
      </c>
    </row>
    <row r="2" spans="1:59" x14ac:dyDescent="0.25"/>
    <row r="3" spans="1:59" x14ac:dyDescent="0.25"/>
    <row r="4" spans="1:59" x14ac:dyDescent="0.25">
      <c r="P4" s="30"/>
      <c r="Q4" s="30"/>
    </row>
    <row r="5" spans="1:59" x14ac:dyDescent="0.25">
      <c r="A5" s="55" t="s">
        <v>3507</v>
      </c>
      <c r="L5" t="s">
        <v>2596</v>
      </c>
      <c r="U5" t="s">
        <v>4306</v>
      </c>
    </row>
    <row r="6" spans="1:59" x14ac:dyDescent="0.25">
      <c r="A6" s="35" t="s">
        <v>34</v>
      </c>
      <c r="B6" s="64" t="s">
        <v>89</v>
      </c>
      <c r="L6" s="35" t="s">
        <v>34</v>
      </c>
      <c r="M6" s="36" t="s">
        <v>1442</v>
      </c>
      <c r="R6" s="30"/>
      <c r="S6" s="30"/>
      <c r="U6" s="35" t="s">
        <v>34</v>
      </c>
      <c r="V6" s="36" t="s">
        <v>1442</v>
      </c>
      <c r="AA6" s="30"/>
      <c r="AB6" s="30"/>
    </row>
    <row r="7" spans="1:59" ht="17.100000000000001" customHeight="1" x14ac:dyDescent="0.25">
      <c r="A7" s="27" t="s">
        <v>90</v>
      </c>
      <c r="L7" s="27" t="s">
        <v>90</v>
      </c>
      <c r="U7" s="27" t="s">
        <v>90</v>
      </c>
    </row>
    <row r="8" spans="1:59" x14ac:dyDescent="0.25">
      <c r="A8" s="36"/>
      <c r="B8" s="84" t="s">
        <v>104</v>
      </c>
      <c r="C8" s="64"/>
      <c r="D8" s="64"/>
      <c r="E8" s="64"/>
      <c r="F8" s="64"/>
      <c r="G8" s="64"/>
      <c r="H8" s="38"/>
      <c r="L8" s="36"/>
      <c r="M8" s="35" t="s">
        <v>104</v>
      </c>
      <c r="N8" s="36"/>
      <c r="O8" s="36"/>
      <c r="P8" s="36"/>
      <c r="Q8" s="36"/>
      <c r="R8" s="36"/>
      <c r="S8" s="38"/>
      <c r="U8" s="36"/>
      <c r="V8" s="35" t="s">
        <v>104</v>
      </c>
      <c r="W8" s="36"/>
      <c r="X8" s="36"/>
      <c r="Y8" s="36"/>
      <c r="Z8" s="36"/>
      <c r="AA8" s="36"/>
      <c r="AB8" s="38"/>
    </row>
    <row r="9" spans="1:59" x14ac:dyDescent="0.25">
      <c r="A9" s="36"/>
      <c r="B9" s="64" t="s">
        <v>79</v>
      </c>
      <c r="C9" s="64"/>
      <c r="D9" s="64" t="s">
        <v>78</v>
      </c>
      <c r="E9" s="64"/>
      <c r="F9" s="64" t="s">
        <v>3034</v>
      </c>
      <c r="G9" s="64" t="s">
        <v>3035</v>
      </c>
      <c r="H9" s="38"/>
      <c r="L9" s="36"/>
      <c r="M9" s="36" t="s">
        <v>79</v>
      </c>
      <c r="N9" s="36"/>
      <c r="O9" s="36" t="s">
        <v>78</v>
      </c>
      <c r="P9" s="36"/>
      <c r="Q9" s="36" t="s">
        <v>3034</v>
      </c>
      <c r="R9" s="36" t="s">
        <v>3035</v>
      </c>
      <c r="S9" s="38"/>
      <c r="U9" s="36"/>
      <c r="V9" s="36" t="s">
        <v>79</v>
      </c>
      <c r="W9" s="36"/>
      <c r="X9" s="36" t="s">
        <v>78</v>
      </c>
      <c r="Y9" s="36"/>
      <c r="Z9" s="36" t="s">
        <v>3034</v>
      </c>
      <c r="AA9" s="36" t="s">
        <v>3035</v>
      </c>
      <c r="AB9" s="38"/>
    </row>
    <row r="10" spans="1:59" x14ac:dyDescent="0.25">
      <c r="A10" s="35" t="s">
        <v>53</v>
      </c>
      <c r="B10" s="64" t="s">
        <v>3036</v>
      </c>
      <c r="C10" s="64" t="s">
        <v>55</v>
      </c>
      <c r="D10" s="64" t="s">
        <v>3036</v>
      </c>
      <c r="E10" s="64" t="s">
        <v>55</v>
      </c>
      <c r="F10" s="64"/>
      <c r="G10" s="64"/>
      <c r="H10" s="38" t="s">
        <v>80</v>
      </c>
      <c r="L10" s="35" t="s">
        <v>53</v>
      </c>
      <c r="M10" s="36" t="s">
        <v>3036</v>
      </c>
      <c r="N10" s="36" t="s">
        <v>55</v>
      </c>
      <c r="O10" s="36" t="s">
        <v>3036</v>
      </c>
      <c r="P10" s="36" t="s">
        <v>55</v>
      </c>
      <c r="Q10" s="36"/>
      <c r="R10" s="36"/>
      <c r="S10" s="38" t="s">
        <v>80</v>
      </c>
      <c r="U10" s="35" t="s">
        <v>53</v>
      </c>
      <c r="V10" s="36" t="s">
        <v>3036</v>
      </c>
      <c r="W10" s="36" t="s">
        <v>55</v>
      </c>
      <c r="X10" s="36" t="s">
        <v>3036</v>
      </c>
      <c r="Y10" s="36" t="s">
        <v>55</v>
      </c>
      <c r="Z10" s="36"/>
      <c r="AA10" s="36"/>
      <c r="AB10" s="38" t="s">
        <v>80</v>
      </c>
      <c r="AE10" s="27" t="s">
        <v>91</v>
      </c>
      <c r="AX10" s="65" t="s">
        <v>3945</v>
      </c>
    </row>
    <row r="11" spans="1:59" x14ac:dyDescent="0.25">
      <c r="A11" s="40" t="s">
        <v>75</v>
      </c>
      <c r="B11" s="64">
        <v>25</v>
      </c>
      <c r="C11" s="64">
        <v>-76.259999999999991</v>
      </c>
      <c r="D11" s="64">
        <v>28</v>
      </c>
      <c r="E11" s="64">
        <v>95.31</v>
      </c>
      <c r="F11" s="64">
        <v>53</v>
      </c>
      <c r="G11" s="64">
        <v>19.050000000000026</v>
      </c>
      <c r="H11" s="39">
        <f>D11/F11</f>
        <v>0.52830188679245282</v>
      </c>
      <c r="I11" s="39"/>
      <c r="J11" s="39"/>
      <c r="L11" s="40" t="s">
        <v>75</v>
      </c>
      <c r="M11" s="64">
        <v>8</v>
      </c>
      <c r="N11" s="64">
        <v>-24.169999999999998</v>
      </c>
      <c r="O11" s="64">
        <v>14</v>
      </c>
      <c r="P11" s="64">
        <v>63.46</v>
      </c>
      <c r="Q11" s="64">
        <v>22</v>
      </c>
      <c r="R11" s="64">
        <v>39.29</v>
      </c>
      <c r="S11" s="39">
        <f>O11/Q11</f>
        <v>0.63636363636363635</v>
      </c>
      <c r="U11" s="40" t="s">
        <v>75</v>
      </c>
      <c r="V11" s="87">
        <v>20</v>
      </c>
      <c r="W11" s="87">
        <v>-61.309999999999988</v>
      </c>
      <c r="X11" s="87">
        <v>24</v>
      </c>
      <c r="Y11" s="87">
        <v>74.63</v>
      </c>
      <c r="Z11" s="87">
        <v>44</v>
      </c>
      <c r="AA11" s="87">
        <v>13.320000000000018</v>
      </c>
      <c r="AB11" s="39">
        <f>X11/Z11</f>
        <v>0.54545454545454541</v>
      </c>
      <c r="AE11" s="35" t="s">
        <v>55</v>
      </c>
      <c r="AF11" s="35" t="s">
        <v>104</v>
      </c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</row>
    <row r="12" spans="1:59" x14ac:dyDescent="0.25">
      <c r="A12" s="40" t="s">
        <v>76</v>
      </c>
      <c r="B12" s="64">
        <v>25</v>
      </c>
      <c r="C12" s="64">
        <v>-76.42</v>
      </c>
      <c r="D12" s="64">
        <v>28</v>
      </c>
      <c r="E12" s="64">
        <v>91.31</v>
      </c>
      <c r="F12" s="64">
        <v>53</v>
      </c>
      <c r="G12" s="64">
        <v>14.889999999999995</v>
      </c>
      <c r="H12" s="39">
        <f t="shared" ref="H12:H34" si="0">D12/F12</f>
        <v>0.52830188679245282</v>
      </c>
      <c r="I12" s="39"/>
      <c r="J12" s="39"/>
      <c r="L12" s="40" t="s">
        <v>76</v>
      </c>
      <c r="M12" s="64">
        <v>8</v>
      </c>
      <c r="N12" s="64">
        <v>-24.18</v>
      </c>
      <c r="O12" s="64">
        <v>13</v>
      </c>
      <c r="P12" s="64">
        <v>52.179999999999993</v>
      </c>
      <c r="Q12" s="64">
        <v>21</v>
      </c>
      <c r="R12" s="64">
        <v>28.000000000000004</v>
      </c>
      <c r="S12" s="39">
        <f t="shared" ref="S12:S37" si="1">O12/Q12</f>
        <v>0.61904761904761907</v>
      </c>
      <c r="U12" s="40" t="s">
        <v>76</v>
      </c>
      <c r="V12" s="87">
        <v>20</v>
      </c>
      <c r="W12" s="87">
        <v>-61.32</v>
      </c>
      <c r="X12" s="87">
        <v>25</v>
      </c>
      <c r="Y12" s="87">
        <v>82.64</v>
      </c>
      <c r="Z12" s="87">
        <v>45</v>
      </c>
      <c r="AA12" s="87">
        <v>21.320000000000011</v>
      </c>
      <c r="AB12" s="39">
        <f t="shared" ref="AB12:AB36" si="2">X12/Z12</f>
        <v>0.55555555555555558</v>
      </c>
      <c r="AE12" s="41" t="s">
        <v>53</v>
      </c>
      <c r="AF12" s="42" t="s">
        <v>75</v>
      </c>
      <c r="AG12" s="42" t="s">
        <v>76</v>
      </c>
      <c r="AH12" s="42" t="s">
        <v>74</v>
      </c>
      <c r="AI12" s="36" t="s">
        <v>2547</v>
      </c>
      <c r="AJ12" s="36" t="s">
        <v>2548</v>
      </c>
      <c r="AK12" s="36" t="s">
        <v>2533</v>
      </c>
      <c r="AL12" s="42" t="s">
        <v>92</v>
      </c>
      <c r="AM12" s="42" t="s">
        <v>81</v>
      </c>
      <c r="AN12" s="42" t="s">
        <v>47</v>
      </c>
      <c r="AO12" s="42" t="s">
        <v>48</v>
      </c>
      <c r="AP12" s="42" t="s">
        <v>52</v>
      </c>
      <c r="AQ12" s="42" t="s">
        <v>77</v>
      </c>
      <c r="AR12" s="36" t="s">
        <v>106</v>
      </c>
      <c r="AS12" s="36" t="s">
        <v>107</v>
      </c>
      <c r="AT12" s="36" t="s">
        <v>108</v>
      </c>
      <c r="AU12" s="36" t="s">
        <v>113</v>
      </c>
      <c r="AV12" s="36" t="s">
        <v>114</v>
      </c>
      <c r="AW12" s="36" t="s">
        <v>115</v>
      </c>
      <c r="AX12" s="36" t="s">
        <v>118</v>
      </c>
      <c r="AY12" s="36" t="s">
        <v>1384</v>
      </c>
      <c r="AZ12" s="36" t="s">
        <v>1944</v>
      </c>
      <c r="BA12" s="36" t="s">
        <v>1971</v>
      </c>
      <c r="BB12" s="36" t="s">
        <v>2055</v>
      </c>
      <c r="BC12" s="36" t="s">
        <v>2056</v>
      </c>
      <c r="BD12" s="36" t="s">
        <v>2546</v>
      </c>
      <c r="BE12" s="36" t="s">
        <v>3762</v>
      </c>
      <c r="BF12" s="36" t="s">
        <v>3885</v>
      </c>
      <c r="BG12" s="42" t="s">
        <v>54</v>
      </c>
    </row>
    <row r="13" spans="1:59" x14ac:dyDescent="0.25">
      <c r="A13" s="40" t="s">
        <v>74</v>
      </c>
      <c r="B13" s="64">
        <v>36</v>
      </c>
      <c r="C13" s="64">
        <v>-104.08999999999997</v>
      </c>
      <c r="D13" s="64">
        <v>25</v>
      </c>
      <c r="E13" s="64">
        <v>82.20999999999998</v>
      </c>
      <c r="F13" s="64">
        <v>61</v>
      </c>
      <c r="G13" s="64">
        <v>-21.879999999999949</v>
      </c>
      <c r="H13" s="39">
        <f t="shared" si="0"/>
        <v>0.4098360655737705</v>
      </c>
      <c r="I13" s="39"/>
      <c r="J13" s="39"/>
      <c r="L13" s="40" t="s">
        <v>74</v>
      </c>
      <c r="M13" s="64">
        <v>11</v>
      </c>
      <c r="N13" s="64">
        <v>-33.19</v>
      </c>
      <c r="O13" s="64">
        <v>12</v>
      </c>
      <c r="P13" s="64">
        <v>40.76</v>
      </c>
      <c r="Q13" s="64">
        <v>23</v>
      </c>
      <c r="R13" s="64">
        <v>7.5700000000000012</v>
      </c>
      <c r="S13" s="39">
        <f t="shared" si="1"/>
        <v>0.52173913043478259</v>
      </c>
      <c r="U13" s="40" t="s">
        <v>74</v>
      </c>
      <c r="V13" s="87">
        <v>29</v>
      </c>
      <c r="W13" s="87">
        <v>-82.869999999999976</v>
      </c>
      <c r="X13" s="87">
        <v>20</v>
      </c>
      <c r="Y13" s="87">
        <v>65.3</v>
      </c>
      <c r="Z13" s="87">
        <v>49</v>
      </c>
      <c r="AA13" s="87">
        <v>-17.569999999999979</v>
      </c>
      <c r="AB13" s="39">
        <f t="shared" si="2"/>
        <v>0.40816326530612246</v>
      </c>
      <c r="AE13" s="43" t="s">
        <v>86</v>
      </c>
      <c r="AF13" s="42">
        <v>-3.09</v>
      </c>
      <c r="AG13" s="42">
        <v>-3.02</v>
      </c>
      <c r="AH13" s="42">
        <v>-3.05</v>
      </c>
      <c r="AI13" s="42">
        <v>1.75</v>
      </c>
      <c r="AJ13" s="42">
        <v>1.75</v>
      </c>
      <c r="AK13" s="42">
        <v>2.2200000000000002</v>
      </c>
      <c r="AL13" s="42"/>
      <c r="AM13" s="42">
        <v>-6.63</v>
      </c>
      <c r="AN13" s="42">
        <v>-3.9199999999999995</v>
      </c>
      <c r="AO13" s="42">
        <v>-7.23</v>
      </c>
      <c r="AP13" s="42">
        <v>-5.6999999999999993</v>
      </c>
      <c r="AQ13" s="42">
        <v>5.98</v>
      </c>
      <c r="AR13" s="42">
        <v>3.47</v>
      </c>
      <c r="AS13" s="42">
        <v>0</v>
      </c>
      <c r="AT13" s="42">
        <v>1.5199999999999994</v>
      </c>
      <c r="AU13" s="42">
        <v>-5</v>
      </c>
      <c r="AV13" s="42">
        <v>-6.21</v>
      </c>
      <c r="AW13" s="42">
        <v>0.36000000000000076</v>
      </c>
      <c r="AX13" s="42">
        <v>-7.2399999999999993</v>
      </c>
      <c r="AY13" s="42">
        <v>-8.42</v>
      </c>
      <c r="AZ13" s="42">
        <v>-2.19</v>
      </c>
      <c r="BA13" s="42">
        <v>-2.1</v>
      </c>
      <c r="BB13" s="42">
        <v>0.86999999999999966</v>
      </c>
      <c r="BC13" s="42">
        <v>6.1899999999999995</v>
      </c>
      <c r="BD13" s="42">
        <v>8.1</v>
      </c>
      <c r="BE13" s="42"/>
      <c r="BF13" s="42"/>
      <c r="BG13" s="42">
        <v>-31.590000000000003</v>
      </c>
    </row>
    <row r="14" spans="1:59" x14ac:dyDescent="0.25">
      <c r="A14" s="40" t="s">
        <v>2547</v>
      </c>
      <c r="B14" s="64">
        <v>11</v>
      </c>
      <c r="C14" s="64">
        <v>-33.409999999999997</v>
      </c>
      <c r="D14" s="64">
        <v>10</v>
      </c>
      <c r="E14" s="64">
        <v>46.18</v>
      </c>
      <c r="F14" s="64">
        <v>21</v>
      </c>
      <c r="G14" s="64">
        <v>12.770000000000005</v>
      </c>
      <c r="H14" s="39">
        <f t="shared" si="0"/>
        <v>0.47619047619047616</v>
      </c>
      <c r="I14" s="39"/>
      <c r="J14" s="39"/>
      <c r="L14" s="40" t="s">
        <v>2547</v>
      </c>
      <c r="M14" s="64">
        <v>4</v>
      </c>
      <c r="N14" s="64">
        <v>-12.059999999999999</v>
      </c>
      <c r="O14" s="64">
        <v>5</v>
      </c>
      <c r="P14" s="64">
        <v>31.03</v>
      </c>
      <c r="Q14" s="64">
        <v>9</v>
      </c>
      <c r="R14" s="64">
        <v>18.970000000000002</v>
      </c>
      <c r="S14" s="39">
        <f t="shared" si="1"/>
        <v>0.55555555555555558</v>
      </c>
      <c r="U14" s="40" t="s">
        <v>2547</v>
      </c>
      <c r="V14" s="88">
        <v>6</v>
      </c>
      <c r="W14" s="88">
        <v>-18.25</v>
      </c>
      <c r="X14" s="88">
        <v>7</v>
      </c>
      <c r="Y14" s="88">
        <v>22.65</v>
      </c>
      <c r="Z14" s="88">
        <v>13</v>
      </c>
      <c r="AA14" s="88">
        <v>4.3999999999999986</v>
      </c>
      <c r="AB14" s="39">
        <f t="shared" si="2"/>
        <v>0.53846153846153844</v>
      </c>
      <c r="AE14" s="43" t="s">
        <v>71</v>
      </c>
      <c r="AF14" s="42">
        <v>26.080000000000002</v>
      </c>
      <c r="AG14" s="42">
        <v>26.310000000000002</v>
      </c>
      <c r="AH14" s="42">
        <v>17.78</v>
      </c>
      <c r="AI14" s="42">
        <v>7.5</v>
      </c>
      <c r="AJ14" s="42">
        <v>8.01</v>
      </c>
      <c r="AK14" s="42">
        <v>4.53</v>
      </c>
      <c r="AL14" s="42">
        <v>5.59</v>
      </c>
      <c r="AM14" s="42">
        <v>4.1500000000000004</v>
      </c>
      <c r="AN14" s="42">
        <v>19.2</v>
      </c>
      <c r="AO14" s="42">
        <v>23.900000000000002</v>
      </c>
      <c r="AP14" s="42">
        <v>20.410000000000004</v>
      </c>
      <c r="AQ14" s="42">
        <v>21.54</v>
      </c>
      <c r="AR14" s="42">
        <v>8.68</v>
      </c>
      <c r="AS14" s="42">
        <v>9.8500000000000014</v>
      </c>
      <c r="AT14" s="42">
        <v>7.830000000000001</v>
      </c>
      <c r="AU14" s="42">
        <v>16.059999999999999</v>
      </c>
      <c r="AV14" s="42">
        <v>6.58</v>
      </c>
      <c r="AW14" s="42">
        <v>14.780000000000001</v>
      </c>
      <c r="AX14" s="42">
        <v>19.299999999999997</v>
      </c>
      <c r="AY14" s="42">
        <v>14.15</v>
      </c>
      <c r="AZ14" s="42">
        <v>5.43</v>
      </c>
      <c r="BA14" s="42">
        <v>3.9700000000000006</v>
      </c>
      <c r="BB14" s="42">
        <v>9.07</v>
      </c>
      <c r="BC14" s="42">
        <v>7.75</v>
      </c>
      <c r="BD14" s="42"/>
      <c r="BE14" s="42"/>
      <c r="BF14" s="42"/>
      <c r="BG14" s="42">
        <v>308.45000000000005</v>
      </c>
    </row>
    <row r="15" spans="1:59" x14ac:dyDescent="0.25">
      <c r="A15" s="40" t="s">
        <v>2548</v>
      </c>
      <c r="B15" s="64">
        <v>12</v>
      </c>
      <c r="C15" s="64">
        <v>-36.35</v>
      </c>
      <c r="D15" s="64">
        <v>10</v>
      </c>
      <c r="E15" s="64">
        <v>32.65</v>
      </c>
      <c r="F15" s="64">
        <v>22</v>
      </c>
      <c r="G15" s="64">
        <v>-3.7000000000000046</v>
      </c>
      <c r="H15" s="39">
        <f t="shared" si="0"/>
        <v>0.45454545454545453</v>
      </c>
      <c r="I15" s="39"/>
      <c r="J15" s="39"/>
      <c r="L15" s="40" t="s">
        <v>2548</v>
      </c>
      <c r="M15" s="64">
        <v>4</v>
      </c>
      <c r="N15" s="64">
        <v>-12.120000000000001</v>
      </c>
      <c r="O15" s="64">
        <v>6</v>
      </c>
      <c r="P15" s="64">
        <v>21.43</v>
      </c>
      <c r="Q15" s="64">
        <v>10</v>
      </c>
      <c r="R15" s="64">
        <v>9.3099999999999987</v>
      </c>
      <c r="S15" s="39">
        <f t="shared" si="1"/>
        <v>0.6</v>
      </c>
      <c r="U15" s="40" t="s">
        <v>2548</v>
      </c>
      <c r="V15" s="88">
        <v>7</v>
      </c>
      <c r="W15" s="88">
        <v>-21.11</v>
      </c>
      <c r="X15" s="88">
        <v>6</v>
      </c>
      <c r="Y15" s="88">
        <v>19.229999999999997</v>
      </c>
      <c r="Z15" s="88">
        <v>13</v>
      </c>
      <c r="AA15" s="88">
        <v>-1.8799999999999994</v>
      </c>
      <c r="AB15" s="39">
        <f t="shared" si="2"/>
        <v>0.46153846153846156</v>
      </c>
      <c r="AE15" s="43" t="s">
        <v>69</v>
      </c>
      <c r="AF15" s="42">
        <v>-2.39</v>
      </c>
      <c r="AG15" s="42">
        <v>-2.4</v>
      </c>
      <c r="AH15" s="42">
        <v>-3.77</v>
      </c>
      <c r="AI15" s="42">
        <v>-3</v>
      </c>
      <c r="AJ15" s="42">
        <v>-3</v>
      </c>
      <c r="AK15" s="42">
        <v>-3.07</v>
      </c>
      <c r="AL15" s="42">
        <v>-0.56000000000000005</v>
      </c>
      <c r="AM15" s="42">
        <v>2.54</v>
      </c>
      <c r="AN15" s="42">
        <v>10.579999999999998</v>
      </c>
      <c r="AO15" s="42">
        <v>11.08</v>
      </c>
      <c r="AP15" s="42">
        <v>13.069999999999999</v>
      </c>
      <c r="AQ15" s="42">
        <v>8.69</v>
      </c>
      <c r="AR15" s="42">
        <v>-0.21999999999999975</v>
      </c>
      <c r="AS15" s="42">
        <v>0.65000000000000024</v>
      </c>
      <c r="AT15" s="42">
        <v>-6.1999999999999993</v>
      </c>
      <c r="AU15" s="42">
        <v>2.61</v>
      </c>
      <c r="AV15" s="42">
        <v>5.26</v>
      </c>
      <c r="AW15" s="42">
        <v>0.16999999999999971</v>
      </c>
      <c r="AX15" s="42">
        <v>2.09</v>
      </c>
      <c r="AY15" s="42">
        <v>3.13</v>
      </c>
      <c r="AZ15" s="42">
        <v>2.0499999999999998</v>
      </c>
      <c r="BA15" s="42">
        <v>-2.35</v>
      </c>
      <c r="BB15" s="42"/>
      <c r="BC15" s="42"/>
      <c r="BD15" s="42">
        <v>-3.16</v>
      </c>
      <c r="BE15" s="42"/>
      <c r="BF15" s="42"/>
      <c r="BG15" s="42">
        <v>31.799999999999994</v>
      </c>
    </row>
    <row r="16" spans="1:59" x14ac:dyDescent="0.25">
      <c r="A16" s="40" t="s">
        <v>2533</v>
      </c>
      <c r="B16" s="64">
        <v>20</v>
      </c>
      <c r="C16" s="64">
        <v>-58.120000000000012</v>
      </c>
      <c r="D16" s="64">
        <v>14</v>
      </c>
      <c r="E16" s="64">
        <v>48.31</v>
      </c>
      <c r="F16" s="64">
        <v>34</v>
      </c>
      <c r="G16" s="64">
        <v>-9.81000000000002</v>
      </c>
      <c r="H16" s="39">
        <f t="shared" si="0"/>
        <v>0.41176470588235292</v>
      </c>
      <c r="I16" s="39"/>
      <c r="J16" s="39"/>
      <c r="L16" s="40" t="s">
        <v>2533</v>
      </c>
      <c r="M16" s="64">
        <v>8</v>
      </c>
      <c r="N16" s="64">
        <v>-21.669999999999998</v>
      </c>
      <c r="O16" s="64">
        <v>9</v>
      </c>
      <c r="P16" s="64">
        <v>28.04</v>
      </c>
      <c r="Q16" s="64">
        <v>17</v>
      </c>
      <c r="R16" s="64">
        <v>6.3700000000000037</v>
      </c>
      <c r="S16" s="39">
        <f t="shared" si="1"/>
        <v>0.52941176470588236</v>
      </c>
      <c r="U16" s="40" t="s">
        <v>2533</v>
      </c>
      <c r="V16" s="88">
        <v>9</v>
      </c>
      <c r="W16" s="88">
        <v>-27.39</v>
      </c>
      <c r="X16" s="88">
        <v>6</v>
      </c>
      <c r="Y16" s="88">
        <v>24.749999999999996</v>
      </c>
      <c r="Z16" s="88">
        <v>15</v>
      </c>
      <c r="AA16" s="88">
        <v>-2.6399999999999979</v>
      </c>
      <c r="AB16" s="39">
        <f t="shared" si="2"/>
        <v>0.4</v>
      </c>
      <c r="AE16" s="43" t="s">
        <v>70</v>
      </c>
      <c r="AF16" s="42">
        <v>-3.04</v>
      </c>
      <c r="AG16" s="42">
        <v>-3.04</v>
      </c>
      <c r="AH16" s="42">
        <v>-3.05</v>
      </c>
      <c r="AI16" s="42">
        <v>-3.04</v>
      </c>
      <c r="AJ16" s="42">
        <v>-3.04</v>
      </c>
      <c r="AK16" s="42">
        <v>-3.05</v>
      </c>
      <c r="AL16" s="42">
        <v>-3.02</v>
      </c>
      <c r="AM16" s="42">
        <v>-1.3300000000000005</v>
      </c>
      <c r="AN16" s="42">
        <v>-16.21</v>
      </c>
      <c r="AO16" s="42">
        <v>-12.8</v>
      </c>
      <c r="AP16" s="42">
        <v>-15.92</v>
      </c>
      <c r="AQ16" s="42">
        <v>-20.239999999999998</v>
      </c>
      <c r="AR16" s="42"/>
      <c r="AS16" s="42">
        <v>-12.41</v>
      </c>
      <c r="AT16" s="42">
        <v>-4.75</v>
      </c>
      <c r="AU16" s="42">
        <v>-12.47</v>
      </c>
      <c r="AV16" s="42">
        <v>-3.05</v>
      </c>
      <c r="AW16" s="42">
        <v>-8.91</v>
      </c>
      <c r="AX16" s="42">
        <v>-6.93</v>
      </c>
      <c r="AY16" s="42">
        <v>-10.66</v>
      </c>
      <c r="AZ16" s="42">
        <v>-12.31</v>
      </c>
      <c r="BA16" s="42">
        <v>-4.6100000000000003</v>
      </c>
      <c r="BB16" s="42">
        <v>-3.7</v>
      </c>
      <c r="BC16" s="42">
        <v>-9.18</v>
      </c>
      <c r="BD16" s="42">
        <v>-3.03</v>
      </c>
      <c r="BE16" s="42"/>
      <c r="BF16" s="42"/>
      <c r="BG16" s="42">
        <v>-179.79000000000002</v>
      </c>
    </row>
    <row r="17" spans="1:59" x14ac:dyDescent="0.25">
      <c r="A17" s="37" t="s">
        <v>92</v>
      </c>
      <c r="B17" s="64">
        <v>35</v>
      </c>
      <c r="C17" s="64">
        <v>-103.40999999999998</v>
      </c>
      <c r="D17" s="64">
        <v>33</v>
      </c>
      <c r="E17" s="64">
        <v>86.649999999999991</v>
      </c>
      <c r="F17" s="64">
        <v>68</v>
      </c>
      <c r="G17" s="64">
        <v>-16.760000000000002</v>
      </c>
      <c r="H17" s="39">
        <f t="shared" si="0"/>
        <v>0.48529411764705882</v>
      </c>
      <c r="I17" s="39"/>
      <c r="J17" s="39"/>
      <c r="L17" s="37" t="s">
        <v>92</v>
      </c>
      <c r="M17" s="64">
        <v>21</v>
      </c>
      <c r="N17" s="64">
        <v>-63.670000000000009</v>
      </c>
      <c r="O17" s="64">
        <v>18</v>
      </c>
      <c r="P17" s="64">
        <v>46.86</v>
      </c>
      <c r="Q17" s="64">
        <v>39</v>
      </c>
      <c r="R17" s="64">
        <v>-16.810000000000006</v>
      </c>
      <c r="S17" s="39">
        <f t="shared" si="1"/>
        <v>0.46153846153846156</v>
      </c>
      <c r="U17" s="37" t="s">
        <v>92</v>
      </c>
      <c r="V17" s="87">
        <v>20</v>
      </c>
      <c r="W17" s="87">
        <v>-57.900000000000006</v>
      </c>
      <c r="X17" s="87">
        <v>20</v>
      </c>
      <c r="Y17" s="87">
        <v>53.67</v>
      </c>
      <c r="Z17" s="87">
        <v>40</v>
      </c>
      <c r="AA17" s="87">
        <v>-4.2300000000000084</v>
      </c>
      <c r="AB17" s="39">
        <f t="shared" si="2"/>
        <v>0.5</v>
      </c>
      <c r="AE17" s="43" t="s">
        <v>98</v>
      </c>
      <c r="AF17" s="42"/>
      <c r="AG17" s="42"/>
      <c r="AH17" s="42">
        <v>-1.4</v>
      </c>
      <c r="AI17" s="42"/>
      <c r="AJ17" s="42"/>
      <c r="AK17" s="42"/>
      <c r="AL17" s="42">
        <v>-1.89</v>
      </c>
      <c r="AM17" s="42">
        <v>-3</v>
      </c>
      <c r="AN17" s="42">
        <v>-1.6599999999999997</v>
      </c>
      <c r="AO17" s="42">
        <v>-7.91</v>
      </c>
      <c r="AP17" s="42">
        <v>-1.65</v>
      </c>
      <c r="AQ17" s="42">
        <v>6.3800000000000008</v>
      </c>
      <c r="AR17" s="42">
        <v>2.1699999999999995</v>
      </c>
      <c r="AS17" s="42">
        <v>1.7500000000000002</v>
      </c>
      <c r="AT17" s="42">
        <v>3.7899999999999996</v>
      </c>
      <c r="AU17" s="42"/>
      <c r="AV17" s="42"/>
      <c r="AW17" s="42">
        <v>-3.77</v>
      </c>
      <c r="AX17" s="42">
        <v>-3.37</v>
      </c>
      <c r="AY17" s="42">
        <v>-0.37999999999999989</v>
      </c>
      <c r="AZ17" s="42">
        <v>0.60999999999999988</v>
      </c>
      <c r="BA17" s="42">
        <v>0.54</v>
      </c>
      <c r="BB17" s="42">
        <v>-4.54</v>
      </c>
      <c r="BC17" s="42"/>
      <c r="BD17" s="42"/>
      <c r="BE17" s="42"/>
      <c r="BF17" s="42"/>
      <c r="BG17" s="42">
        <v>-14.329999999999998</v>
      </c>
    </row>
    <row r="18" spans="1:59" x14ac:dyDescent="0.25">
      <c r="A18" s="37" t="s">
        <v>81</v>
      </c>
      <c r="B18" s="64">
        <v>40</v>
      </c>
      <c r="C18" s="64">
        <v>-117.30999999999999</v>
      </c>
      <c r="D18" s="64">
        <v>29</v>
      </c>
      <c r="E18" s="64">
        <v>82.100000000000009</v>
      </c>
      <c r="F18" s="64">
        <v>69</v>
      </c>
      <c r="G18" s="64">
        <v>-35.20999999999998</v>
      </c>
      <c r="H18" s="39">
        <f t="shared" si="0"/>
        <v>0.42028985507246375</v>
      </c>
      <c r="I18" s="39"/>
      <c r="J18" s="39"/>
      <c r="L18" s="37" t="s">
        <v>81</v>
      </c>
      <c r="M18" s="64">
        <v>18</v>
      </c>
      <c r="N18" s="64">
        <v>-55.21</v>
      </c>
      <c r="O18" s="64">
        <v>15</v>
      </c>
      <c r="P18" s="64">
        <v>48.95</v>
      </c>
      <c r="Q18" s="64">
        <v>33</v>
      </c>
      <c r="R18" s="64">
        <v>-6.2600000000000051</v>
      </c>
      <c r="S18" s="39">
        <f t="shared" si="1"/>
        <v>0.45454545454545453</v>
      </c>
      <c r="U18" s="37" t="s">
        <v>81</v>
      </c>
      <c r="V18" s="87">
        <v>30</v>
      </c>
      <c r="W18" s="87">
        <v>-87.019999999999982</v>
      </c>
      <c r="X18" s="87">
        <v>22</v>
      </c>
      <c r="Y18" s="87">
        <v>61.36</v>
      </c>
      <c r="Z18" s="87">
        <v>52</v>
      </c>
      <c r="AA18" s="87">
        <v>-25.659999999999968</v>
      </c>
      <c r="AB18" s="39">
        <f t="shared" si="2"/>
        <v>0.42307692307692307</v>
      </c>
      <c r="AE18" s="43" t="s">
        <v>93</v>
      </c>
      <c r="AF18" s="42">
        <v>-4.63</v>
      </c>
      <c r="AG18" s="42">
        <v>-4.82</v>
      </c>
      <c r="AH18" s="42">
        <v>-4.58</v>
      </c>
      <c r="AI18" s="42"/>
      <c r="AJ18" s="42"/>
      <c r="AK18" s="42"/>
      <c r="AL18" s="42">
        <v>3.1799999999999997</v>
      </c>
      <c r="AM18" s="42">
        <v>1.41</v>
      </c>
      <c r="AN18" s="42">
        <v>5.7600000000000016</v>
      </c>
      <c r="AO18" s="42">
        <v>1.6600000000000006</v>
      </c>
      <c r="AP18" s="42">
        <v>7.25</v>
      </c>
      <c r="AQ18" s="42">
        <v>-0.19999999999999973</v>
      </c>
      <c r="AR18" s="42">
        <v>0.41999999999999993</v>
      </c>
      <c r="AS18" s="42">
        <v>1.0500000000000012</v>
      </c>
      <c r="AT18" s="42">
        <v>0.49000000000000044</v>
      </c>
      <c r="AU18" s="42">
        <v>-2.4899999999999998</v>
      </c>
      <c r="AV18" s="42">
        <v>3.51</v>
      </c>
      <c r="AW18" s="42">
        <v>-4.1899999999999986</v>
      </c>
      <c r="AX18" s="42">
        <v>-9.11</v>
      </c>
      <c r="AY18" s="42">
        <v>-0.98</v>
      </c>
      <c r="AZ18" s="42">
        <v>0.96000000000000041</v>
      </c>
      <c r="BA18" s="42">
        <v>3.9000000000000008</v>
      </c>
      <c r="BB18" s="42">
        <v>3.53</v>
      </c>
      <c r="BC18" s="42">
        <v>2.9500000000000006</v>
      </c>
      <c r="BD18" s="42"/>
      <c r="BE18" s="42"/>
      <c r="BF18" s="42"/>
      <c r="BG18" s="42">
        <v>5.0700000000000074</v>
      </c>
    </row>
    <row r="19" spans="1:59" x14ac:dyDescent="0.25">
      <c r="A19" s="37" t="s">
        <v>47</v>
      </c>
      <c r="B19" s="64">
        <v>125</v>
      </c>
      <c r="C19" s="64">
        <v>-340.22</v>
      </c>
      <c r="D19" s="64">
        <v>182</v>
      </c>
      <c r="E19" s="64">
        <v>306.49999999999983</v>
      </c>
      <c r="F19" s="64">
        <v>307</v>
      </c>
      <c r="G19" s="64">
        <v>-33.720000000000134</v>
      </c>
      <c r="H19" s="39">
        <f t="shared" si="0"/>
        <v>0.59283387622149841</v>
      </c>
      <c r="I19" s="39"/>
      <c r="J19" s="39"/>
      <c r="L19" s="40" t="s">
        <v>47</v>
      </c>
      <c r="M19" s="64">
        <v>57</v>
      </c>
      <c r="N19" s="64">
        <v>-145.98999999999998</v>
      </c>
      <c r="O19" s="64">
        <v>98</v>
      </c>
      <c r="P19" s="64">
        <v>178.39999999999998</v>
      </c>
      <c r="Q19" s="64">
        <v>155</v>
      </c>
      <c r="R19" s="64">
        <v>32.409999999999997</v>
      </c>
      <c r="S19" s="39">
        <f t="shared" si="1"/>
        <v>0.63225806451612898</v>
      </c>
      <c r="U19" s="40" t="s">
        <v>47</v>
      </c>
      <c r="V19" s="87">
        <v>87</v>
      </c>
      <c r="W19" s="87">
        <v>-236.00999999999988</v>
      </c>
      <c r="X19" s="87">
        <v>115</v>
      </c>
      <c r="Y19" s="87">
        <v>195.12</v>
      </c>
      <c r="Z19" s="87">
        <v>202</v>
      </c>
      <c r="AA19" s="87">
        <v>-40.889999999999809</v>
      </c>
      <c r="AB19" s="39">
        <f t="shared" si="2"/>
        <v>0.56930693069306926</v>
      </c>
      <c r="AE19" s="43" t="s">
        <v>97</v>
      </c>
      <c r="AF19" s="42">
        <v>0.32999999999999985</v>
      </c>
      <c r="AG19" s="42">
        <v>0.32999999999999985</v>
      </c>
      <c r="AH19" s="42">
        <v>-9.0599999999999987</v>
      </c>
      <c r="AI19" s="42">
        <v>1.98</v>
      </c>
      <c r="AJ19" s="42">
        <v>1.99</v>
      </c>
      <c r="AK19" s="42">
        <v>-3</v>
      </c>
      <c r="AL19" s="42">
        <v>-0.46000000000000085</v>
      </c>
      <c r="AM19" s="42">
        <v>-4.3900000000000006</v>
      </c>
      <c r="AN19" s="42">
        <v>-2.7699999999999996</v>
      </c>
      <c r="AO19" s="42">
        <v>3.1000000000000005</v>
      </c>
      <c r="AP19" s="42">
        <v>-0.86999999999999988</v>
      </c>
      <c r="AQ19" s="42">
        <v>-2.509999999999998</v>
      </c>
      <c r="AR19" s="42">
        <v>5.41</v>
      </c>
      <c r="AS19" s="42">
        <v>-2.58</v>
      </c>
      <c r="AT19" s="42">
        <v>5.29</v>
      </c>
      <c r="AU19" s="42">
        <v>0.42000000000000037</v>
      </c>
      <c r="AV19" s="42">
        <v>-3.07</v>
      </c>
      <c r="AW19" s="42">
        <v>-5.1799999999999988</v>
      </c>
      <c r="AX19" s="42">
        <v>7.45</v>
      </c>
      <c r="AY19" s="42">
        <v>-3.2600000000000007</v>
      </c>
      <c r="AZ19" s="42">
        <v>-1.6399999999999997</v>
      </c>
      <c r="BA19" s="42">
        <v>4.26</v>
      </c>
      <c r="BB19" s="42">
        <v>5.08</v>
      </c>
      <c r="BC19" s="42">
        <v>0.4300000000000006</v>
      </c>
      <c r="BD19" s="42">
        <v>6.02</v>
      </c>
      <c r="BE19" s="42"/>
      <c r="BF19" s="42"/>
      <c r="BG19" s="42">
        <v>3.3000000000000052</v>
      </c>
    </row>
    <row r="20" spans="1:59" x14ac:dyDescent="0.25">
      <c r="A20" s="37" t="s">
        <v>48</v>
      </c>
      <c r="B20" s="64">
        <v>139</v>
      </c>
      <c r="C20" s="64">
        <v>-324.0200000000001</v>
      </c>
      <c r="D20" s="64">
        <v>184</v>
      </c>
      <c r="E20" s="64">
        <v>297.61999999999972</v>
      </c>
      <c r="F20" s="64">
        <v>323</v>
      </c>
      <c r="G20" s="64">
        <v>-26.400000000000013</v>
      </c>
      <c r="H20" s="39">
        <f t="shared" si="0"/>
        <v>0.56965944272445823</v>
      </c>
      <c r="I20" s="39"/>
      <c r="J20" s="39"/>
      <c r="L20" s="37" t="s">
        <v>48</v>
      </c>
      <c r="M20" s="64">
        <v>64</v>
      </c>
      <c r="N20" s="64">
        <v>-146</v>
      </c>
      <c r="O20" s="64">
        <v>100</v>
      </c>
      <c r="P20" s="64">
        <v>175.53</v>
      </c>
      <c r="Q20" s="64">
        <v>164</v>
      </c>
      <c r="R20" s="64">
        <v>29.53000000000004</v>
      </c>
      <c r="S20" s="39">
        <f t="shared" si="1"/>
        <v>0.6097560975609756</v>
      </c>
      <c r="U20" s="37" t="s">
        <v>48</v>
      </c>
      <c r="V20" s="87">
        <v>98</v>
      </c>
      <c r="W20" s="87">
        <v>-226.41000000000003</v>
      </c>
      <c r="X20" s="87">
        <v>116</v>
      </c>
      <c r="Y20" s="87">
        <v>197.29999999999993</v>
      </c>
      <c r="Z20" s="87">
        <v>214</v>
      </c>
      <c r="AA20" s="87">
        <v>-29.109999999999889</v>
      </c>
      <c r="AB20" s="39">
        <f t="shared" si="2"/>
        <v>0.54205607476635509</v>
      </c>
      <c r="AE20" s="43" t="s">
        <v>96</v>
      </c>
      <c r="AF20" s="42">
        <v>3.05</v>
      </c>
      <c r="AG20" s="42">
        <v>4.7299999999999995</v>
      </c>
      <c r="AH20" s="42">
        <v>0.19000000000000039</v>
      </c>
      <c r="AI20" s="42">
        <v>6.1</v>
      </c>
      <c r="AJ20" s="42">
        <v>-2.82</v>
      </c>
      <c r="AK20" s="42">
        <v>-3.01</v>
      </c>
      <c r="AL20" s="42">
        <v>-2.5799999999999996</v>
      </c>
      <c r="AM20" s="42">
        <v>-2.63</v>
      </c>
      <c r="AN20" s="42">
        <v>-2.77</v>
      </c>
      <c r="AO20" s="42">
        <v>-0.24000000000000082</v>
      </c>
      <c r="AP20" s="42">
        <v>-1.1399999999999981</v>
      </c>
      <c r="AQ20" s="42">
        <v>-0.9299999999999996</v>
      </c>
      <c r="AR20" s="42">
        <v>0.60999999999999988</v>
      </c>
      <c r="AS20" s="42">
        <v>-4.6499999999999995</v>
      </c>
      <c r="AT20" s="42">
        <v>-1.2300000000000002</v>
      </c>
      <c r="AU20" s="42">
        <v>-3.4600000000000004</v>
      </c>
      <c r="AV20" s="42">
        <v>-6.02</v>
      </c>
      <c r="AW20" s="42">
        <v>-9.8099999999999987</v>
      </c>
      <c r="AX20" s="42">
        <v>-5.99</v>
      </c>
      <c r="AY20" s="42">
        <v>-10.71</v>
      </c>
      <c r="AZ20" s="42">
        <v>-4.72</v>
      </c>
      <c r="BA20" s="42">
        <v>-14.5</v>
      </c>
      <c r="BB20" s="42">
        <v>-13.84</v>
      </c>
      <c r="BC20" s="42">
        <v>-3.53</v>
      </c>
      <c r="BD20" s="42"/>
      <c r="BE20" s="42"/>
      <c r="BF20" s="42"/>
      <c r="BG20" s="42">
        <v>-79.899999999999991</v>
      </c>
    </row>
    <row r="21" spans="1:59" x14ac:dyDescent="0.25">
      <c r="A21" s="37" t="s">
        <v>52</v>
      </c>
      <c r="B21" s="64">
        <v>122</v>
      </c>
      <c r="C21" s="64">
        <v>-333.20999999999987</v>
      </c>
      <c r="D21" s="64">
        <v>178</v>
      </c>
      <c r="E21" s="64">
        <v>309.8399999999998</v>
      </c>
      <c r="F21" s="64">
        <v>300</v>
      </c>
      <c r="G21" s="64">
        <v>-23.369999999999806</v>
      </c>
      <c r="H21" s="39">
        <f t="shared" si="0"/>
        <v>0.59333333333333338</v>
      </c>
      <c r="I21" s="39"/>
      <c r="J21" s="39"/>
      <c r="L21" s="40" t="s">
        <v>52</v>
      </c>
      <c r="M21" s="64">
        <v>56</v>
      </c>
      <c r="N21" s="64">
        <v>-142.60000000000002</v>
      </c>
      <c r="O21" s="64">
        <v>96</v>
      </c>
      <c r="P21" s="64">
        <v>179.80999999999997</v>
      </c>
      <c r="Q21" s="64">
        <v>152</v>
      </c>
      <c r="R21" s="64">
        <v>37.209999999999951</v>
      </c>
      <c r="S21" s="39">
        <f t="shared" si="1"/>
        <v>0.63157894736842102</v>
      </c>
      <c r="U21" s="40" t="s">
        <v>52</v>
      </c>
      <c r="V21" s="87">
        <v>85</v>
      </c>
      <c r="W21" s="87">
        <v>-233.12</v>
      </c>
      <c r="X21" s="87">
        <v>114</v>
      </c>
      <c r="Y21" s="87">
        <v>201.22</v>
      </c>
      <c r="Z21" s="87">
        <v>199</v>
      </c>
      <c r="AA21" s="87">
        <v>-31.899999999999924</v>
      </c>
      <c r="AB21" s="39">
        <f t="shared" si="2"/>
        <v>0.57286432160804024</v>
      </c>
      <c r="AE21" s="43" t="s">
        <v>99</v>
      </c>
      <c r="AF21" s="42">
        <v>-0.83000000000000007</v>
      </c>
      <c r="AG21" s="42">
        <v>2.9600000000000004</v>
      </c>
      <c r="AH21" s="42">
        <v>6.1400000000000006</v>
      </c>
      <c r="AI21" s="42">
        <v>-2.27</v>
      </c>
      <c r="AJ21" s="42">
        <v>-9.9999999999997868E-3</v>
      </c>
      <c r="AK21" s="42">
        <v>2.879999999999999</v>
      </c>
      <c r="AL21" s="42">
        <v>-3.02</v>
      </c>
      <c r="AM21" s="42">
        <v>-7.51</v>
      </c>
      <c r="AN21" s="42">
        <v>-15.569999999999997</v>
      </c>
      <c r="AO21" s="42">
        <v>-19.840000000000003</v>
      </c>
      <c r="AP21" s="42">
        <v>-16.86</v>
      </c>
      <c r="AQ21" s="42">
        <v>-12.88</v>
      </c>
      <c r="AR21" s="42">
        <v>-4.8999999999999995</v>
      </c>
      <c r="AS21" s="42">
        <v>-9.9400000000000013</v>
      </c>
      <c r="AT21" s="42">
        <v>-3.95</v>
      </c>
      <c r="AU21" s="42">
        <v>-10.52</v>
      </c>
      <c r="AV21" s="42">
        <v>-1.8700000000000006</v>
      </c>
      <c r="AW21" s="42">
        <v>13.37</v>
      </c>
      <c r="AX21" s="42">
        <v>11.81</v>
      </c>
      <c r="AY21" s="42">
        <v>-3.01</v>
      </c>
      <c r="AZ21" s="42">
        <v>-5</v>
      </c>
      <c r="BA21" s="42">
        <v>-6.28</v>
      </c>
      <c r="BB21" s="42">
        <v>-7.4599999999999991</v>
      </c>
      <c r="BC21" s="42">
        <v>-4.1400000000000006</v>
      </c>
      <c r="BD21" s="42">
        <v>0.18999999999999995</v>
      </c>
      <c r="BE21" s="42"/>
      <c r="BF21" s="42"/>
      <c r="BG21" s="42">
        <v>-98.51</v>
      </c>
    </row>
    <row r="22" spans="1:59" x14ac:dyDescent="0.25">
      <c r="A22" s="40" t="s">
        <v>77</v>
      </c>
      <c r="B22" s="64">
        <v>109</v>
      </c>
      <c r="C22" s="64">
        <v>-324.62999999999982</v>
      </c>
      <c r="D22" s="64">
        <v>219</v>
      </c>
      <c r="E22" s="64">
        <v>339.37999999999994</v>
      </c>
      <c r="F22" s="64">
        <v>328</v>
      </c>
      <c r="G22" s="64">
        <v>14.75000000000021</v>
      </c>
      <c r="H22" s="39">
        <f t="shared" si="0"/>
        <v>0.66768292682926833</v>
      </c>
      <c r="I22" s="39"/>
      <c r="J22" s="39"/>
      <c r="K22" s="65"/>
      <c r="L22" s="40" t="s">
        <v>77</v>
      </c>
      <c r="M22" s="64">
        <v>49</v>
      </c>
      <c r="N22" s="64">
        <v>-147.52000000000001</v>
      </c>
      <c r="O22" s="64">
        <v>121</v>
      </c>
      <c r="P22" s="64">
        <v>185.90000000000009</v>
      </c>
      <c r="Q22" s="64">
        <v>170</v>
      </c>
      <c r="R22" s="64">
        <v>38.379999999999981</v>
      </c>
      <c r="S22" s="39">
        <f t="shared" si="1"/>
        <v>0.71176470588235297</v>
      </c>
      <c r="U22" s="40" t="s">
        <v>77</v>
      </c>
      <c r="V22" s="87">
        <v>73</v>
      </c>
      <c r="W22" s="87">
        <v>-218.55999999999989</v>
      </c>
      <c r="X22" s="87">
        <v>143</v>
      </c>
      <c r="Y22" s="87">
        <v>227.24000000000009</v>
      </c>
      <c r="Z22" s="87">
        <v>216</v>
      </c>
      <c r="AA22" s="87">
        <v>8.6800000000001791</v>
      </c>
      <c r="AB22" s="39">
        <f t="shared" si="2"/>
        <v>0.66203703703703709</v>
      </c>
      <c r="AE22" s="43" t="s">
        <v>95</v>
      </c>
      <c r="AF22" s="42">
        <v>-7.88</v>
      </c>
      <c r="AG22" s="42">
        <v>-7.92</v>
      </c>
      <c r="AH22" s="42">
        <v>-9.1900000000000013</v>
      </c>
      <c r="AI22" s="42">
        <v>-2.99</v>
      </c>
      <c r="AJ22" s="42">
        <v>-3.05</v>
      </c>
      <c r="AK22" s="42">
        <v>1.5299999999999998</v>
      </c>
      <c r="AL22" s="42">
        <v>-4.3899999999999997</v>
      </c>
      <c r="AM22" s="42">
        <v>1.68</v>
      </c>
      <c r="AN22" s="42">
        <v>3.6300000000000003</v>
      </c>
      <c r="AO22" s="42">
        <v>1.1700000000000008</v>
      </c>
      <c r="AP22" s="42">
        <v>0.83999999999999986</v>
      </c>
      <c r="AQ22" s="42">
        <v>8.5800000000000018</v>
      </c>
      <c r="AR22" s="42">
        <v>3.9</v>
      </c>
      <c r="AS22" s="42">
        <v>4.38</v>
      </c>
      <c r="AT22" s="42">
        <v>1.7800000000000002</v>
      </c>
      <c r="AU22" s="42">
        <v>-2.36</v>
      </c>
      <c r="AV22" s="42">
        <v>4.08</v>
      </c>
      <c r="AW22" s="42">
        <v>-2.7200000000000006</v>
      </c>
      <c r="AX22" s="42">
        <v>0.31999999999999984</v>
      </c>
      <c r="AY22" s="42">
        <v>3.49</v>
      </c>
      <c r="AZ22" s="42">
        <v>1.6700000000000013</v>
      </c>
      <c r="BA22" s="42">
        <v>3.18</v>
      </c>
      <c r="BB22" s="42">
        <v>1.4999999999999996</v>
      </c>
      <c r="BC22" s="42">
        <v>4.620000000000001</v>
      </c>
      <c r="BD22" s="42"/>
      <c r="BE22" s="42"/>
      <c r="BF22" s="42"/>
      <c r="BG22" s="42">
        <v>5.850000000000005</v>
      </c>
    </row>
    <row r="23" spans="1:59" x14ac:dyDescent="0.25">
      <c r="A23" s="37" t="s">
        <v>106</v>
      </c>
      <c r="B23" s="64">
        <v>41</v>
      </c>
      <c r="C23" s="64">
        <v>-121.89</v>
      </c>
      <c r="D23" s="64">
        <v>43</v>
      </c>
      <c r="E23" s="64">
        <v>130.20999999999998</v>
      </c>
      <c r="F23" s="64">
        <v>84</v>
      </c>
      <c r="G23" s="64">
        <v>8.320000000000018</v>
      </c>
      <c r="H23" s="39">
        <f t="shared" si="0"/>
        <v>0.51190476190476186</v>
      </c>
      <c r="I23" s="39"/>
      <c r="J23" s="39"/>
      <c r="L23" s="37" t="s">
        <v>106</v>
      </c>
      <c r="M23" s="64">
        <v>22</v>
      </c>
      <c r="N23" s="64">
        <v>-66.660000000000011</v>
      </c>
      <c r="O23" s="64">
        <v>24</v>
      </c>
      <c r="P23" s="64">
        <v>74.12</v>
      </c>
      <c r="Q23" s="64">
        <v>46</v>
      </c>
      <c r="R23" s="64">
        <v>7.4599999999999831</v>
      </c>
      <c r="S23" s="39">
        <f t="shared" si="1"/>
        <v>0.52173913043478259</v>
      </c>
      <c r="U23" s="37" t="s">
        <v>106</v>
      </c>
      <c r="V23" s="87">
        <v>25</v>
      </c>
      <c r="W23" s="87">
        <v>-73.599999999999994</v>
      </c>
      <c r="X23" s="87">
        <v>27</v>
      </c>
      <c r="Y23" s="87">
        <v>83.499999999999986</v>
      </c>
      <c r="Z23" s="87">
        <v>52</v>
      </c>
      <c r="AA23" s="87">
        <v>9.9000000000000128</v>
      </c>
      <c r="AB23" s="39">
        <f t="shared" si="2"/>
        <v>0.51923076923076927</v>
      </c>
      <c r="AE23" s="43" t="s">
        <v>94</v>
      </c>
      <c r="AF23" s="42">
        <v>5.65</v>
      </c>
      <c r="AG23" s="42">
        <v>6.05</v>
      </c>
      <c r="AH23" s="42"/>
      <c r="AI23" s="42"/>
      <c r="AJ23" s="42"/>
      <c r="AK23" s="42"/>
      <c r="AL23" s="42">
        <v>-6.04</v>
      </c>
      <c r="AM23" s="42">
        <v>-2.6400000000000006</v>
      </c>
      <c r="AN23" s="42">
        <v>5.7</v>
      </c>
      <c r="AO23" s="42">
        <v>7.7100000000000009</v>
      </c>
      <c r="AP23" s="42">
        <v>10.409999999999998</v>
      </c>
      <c r="AQ23" s="42">
        <v>11.599999999999998</v>
      </c>
      <c r="AR23" s="42">
        <v>0.83000000000000007</v>
      </c>
      <c r="AS23" s="42">
        <v>9.1699999999999982</v>
      </c>
      <c r="AT23" s="42">
        <v>3.6099999999999994</v>
      </c>
      <c r="AU23" s="42">
        <v>12.709999999999999</v>
      </c>
      <c r="AV23" s="42">
        <v>7.1899999999999995</v>
      </c>
      <c r="AW23" s="42">
        <v>13.590000000000002</v>
      </c>
      <c r="AX23" s="42">
        <v>16.270000000000003</v>
      </c>
      <c r="AY23" s="42">
        <v>1.3499999999999994</v>
      </c>
      <c r="AZ23" s="42">
        <v>2.8400000000000003</v>
      </c>
      <c r="BA23" s="42">
        <v>4.8199999999999994</v>
      </c>
      <c r="BB23" s="42">
        <v>0.96999999999999975</v>
      </c>
      <c r="BC23" s="42">
        <v>3.4999999999999996</v>
      </c>
      <c r="BD23" s="42">
        <v>-6.3000000000000007</v>
      </c>
      <c r="BE23" s="42"/>
      <c r="BF23" s="42"/>
      <c r="BG23" s="42">
        <v>108.99</v>
      </c>
    </row>
    <row r="24" spans="1:59" x14ac:dyDescent="0.25">
      <c r="A24" s="37" t="s">
        <v>107</v>
      </c>
      <c r="B24" s="64">
        <v>74</v>
      </c>
      <c r="C24" s="64">
        <v>-223.1999999999999</v>
      </c>
      <c r="D24" s="64">
        <v>148</v>
      </c>
      <c r="E24" s="64">
        <v>222.95000000000007</v>
      </c>
      <c r="F24" s="64">
        <v>222</v>
      </c>
      <c r="G24" s="64">
        <v>-0.24999999999982681</v>
      </c>
      <c r="H24" s="39">
        <f t="shared" si="0"/>
        <v>0.66666666666666663</v>
      </c>
      <c r="I24" s="39"/>
      <c r="J24" s="39"/>
      <c r="K24" s="65"/>
      <c r="L24" s="37" t="s">
        <v>107</v>
      </c>
      <c r="M24" s="64">
        <v>31</v>
      </c>
      <c r="N24" s="64">
        <v>-91.52000000000001</v>
      </c>
      <c r="O24" s="64">
        <v>78</v>
      </c>
      <c r="P24" s="64">
        <v>116.41000000000003</v>
      </c>
      <c r="Q24" s="64">
        <v>109</v>
      </c>
      <c r="R24" s="64">
        <v>24.889999999999997</v>
      </c>
      <c r="S24" s="39">
        <f t="shared" si="1"/>
        <v>0.7155963302752294</v>
      </c>
      <c r="U24" s="37" t="s">
        <v>107</v>
      </c>
      <c r="V24" s="87">
        <v>48</v>
      </c>
      <c r="W24" s="87">
        <v>-148.01000000000002</v>
      </c>
      <c r="X24" s="87">
        <v>90</v>
      </c>
      <c r="Y24" s="87">
        <v>135.22</v>
      </c>
      <c r="Z24" s="87">
        <v>138</v>
      </c>
      <c r="AA24" s="87">
        <v>-12.789999999999985</v>
      </c>
      <c r="AB24" s="39">
        <f t="shared" si="2"/>
        <v>0.65217391304347827</v>
      </c>
      <c r="AE24" s="37" t="s">
        <v>109</v>
      </c>
      <c r="AF24" s="42">
        <v>4.6900000000000004</v>
      </c>
      <c r="AG24" s="42">
        <v>4.83</v>
      </c>
      <c r="AH24" s="42">
        <v>0.83000000000000007</v>
      </c>
      <c r="AI24" s="42"/>
      <c r="AJ24" s="42"/>
      <c r="AK24" s="42"/>
      <c r="AL24" s="42">
        <v>0.45000000000000018</v>
      </c>
      <c r="AM24" s="42">
        <v>0.51999999999999957</v>
      </c>
      <c r="AN24" s="42">
        <v>-9.91</v>
      </c>
      <c r="AO24" s="42">
        <v>-7.0199999999999987</v>
      </c>
      <c r="AP24" s="42">
        <v>-10.879999999999999</v>
      </c>
      <c r="AQ24" s="42">
        <v>-9.259999999999998</v>
      </c>
      <c r="AR24" s="42">
        <v>-6.0299999999999994</v>
      </c>
      <c r="AS24" s="42">
        <v>-6.17</v>
      </c>
      <c r="AT24" s="42">
        <v>-4.5</v>
      </c>
      <c r="AU24" s="42">
        <v>-6.26</v>
      </c>
      <c r="AV24" s="42">
        <v>-3.01</v>
      </c>
      <c r="AW24" s="42">
        <v>-6.1099999999999994</v>
      </c>
      <c r="AX24" s="42">
        <v>-3.83</v>
      </c>
      <c r="AY24" s="42">
        <v>-9.6499999999999986</v>
      </c>
      <c r="AZ24" s="42">
        <v>-2.3200000000000003</v>
      </c>
      <c r="BA24" s="42">
        <v>-5.87</v>
      </c>
      <c r="BB24" s="42">
        <v>-8.9699999999999989</v>
      </c>
      <c r="BC24" s="42">
        <v>-13.84</v>
      </c>
      <c r="BD24" s="42">
        <v>-3.13</v>
      </c>
      <c r="BE24" s="42"/>
      <c r="BF24" s="42"/>
      <c r="BG24" s="42">
        <v>-105.44</v>
      </c>
    </row>
    <row r="25" spans="1:59" x14ac:dyDescent="0.25">
      <c r="A25" s="37" t="s">
        <v>108</v>
      </c>
      <c r="B25" s="64">
        <v>123</v>
      </c>
      <c r="C25" s="64">
        <v>-187.23</v>
      </c>
      <c r="D25" s="64">
        <v>129</v>
      </c>
      <c r="E25" s="64">
        <v>194.97000000000003</v>
      </c>
      <c r="F25" s="64">
        <v>252</v>
      </c>
      <c r="G25" s="64">
        <v>7.7400000000001352</v>
      </c>
      <c r="H25" s="39">
        <f t="shared" si="0"/>
        <v>0.51190476190476186</v>
      </c>
      <c r="I25" s="39"/>
      <c r="J25" s="39"/>
      <c r="L25" s="37" t="s">
        <v>108</v>
      </c>
      <c r="M25" s="64">
        <v>59</v>
      </c>
      <c r="N25" s="64">
        <v>-89.37</v>
      </c>
      <c r="O25" s="64">
        <v>67</v>
      </c>
      <c r="P25" s="64">
        <v>100.63</v>
      </c>
      <c r="Q25" s="64">
        <v>126</v>
      </c>
      <c r="R25" s="64">
        <v>11.26000000000001</v>
      </c>
      <c r="S25" s="39">
        <f t="shared" si="1"/>
        <v>0.53174603174603174</v>
      </c>
      <c r="U25" s="37" t="s">
        <v>108</v>
      </c>
      <c r="V25" s="87">
        <v>78</v>
      </c>
      <c r="W25" s="87">
        <v>-119.66000000000003</v>
      </c>
      <c r="X25" s="87">
        <v>84</v>
      </c>
      <c r="Y25" s="87">
        <v>126.11999999999996</v>
      </c>
      <c r="Z25" s="87">
        <v>162</v>
      </c>
      <c r="AA25" s="87">
        <v>6.4599999999999973</v>
      </c>
      <c r="AB25" s="39">
        <f t="shared" si="2"/>
        <v>0.51851851851851849</v>
      </c>
      <c r="AE25" s="37" t="s">
        <v>110</v>
      </c>
      <c r="AF25" s="42"/>
      <c r="AG25" s="42"/>
      <c r="AH25" s="42"/>
      <c r="AI25" s="42"/>
      <c r="AJ25" s="42"/>
      <c r="AK25" s="42">
        <v>-3.02</v>
      </c>
      <c r="AL25" s="42">
        <v>-1.2099999999999991</v>
      </c>
      <c r="AM25" s="42">
        <v>-3</v>
      </c>
      <c r="AN25" s="42">
        <v>8.6499999999999986</v>
      </c>
      <c r="AO25" s="42">
        <v>5.74</v>
      </c>
      <c r="AP25" s="42">
        <v>6.0499999999999989</v>
      </c>
      <c r="AQ25" s="42">
        <v>9.1399999999999988</v>
      </c>
      <c r="AR25" s="42">
        <v>5.7900000000000009</v>
      </c>
      <c r="AS25" s="42">
        <v>12.41</v>
      </c>
      <c r="AT25" s="42">
        <v>9.1799999999999979</v>
      </c>
      <c r="AU25" s="42">
        <v>3.2999999999999994</v>
      </c>
      <c r="AV25" s="42">
        <v>7.13</v>
      </c>
      <c r="AW25" s="42">
        <v>2.61</v>
      </c>
      <c r="AX25" s="42">
        <v>17.96</v>
      </c>
      <c r="AY25" s="42">
        <v>10.59</v>
      </c>
      <c r="AZ25" s="42">
        <v>3.24</v>
      </c>
      <c r="BA25" s="42">
        <v>3.7799999999999994</v>
      </c>
      <c r="BB25" s="42">
        <v>7.5600000000000005</v>
      </c>
      <c r="BC25" s="42">
        <v>6.339999999999999</v>
      </c>
      <c r="BD25" s="42">
        <v>3.0599999999999996</v>
      </c>
      <c r="BE25" s="42">
        <v>3.1299999999999994</v>
      </c>
      <c r="BF25" s="42"/>
      <c r="BG25" s="42">
        <v>118.42999999999999</v>
      </c>
    </row>
    <row r="26" spans="1:59" x14ac:dyDescent="0.25">
      <c r="A26" s="37" t="s">
        <v>113</v>
      </c>
      <c r="B26" s="64">
        <v>67</v>
      </c>
      <c r="C26" s="64">
        <v>-199.51999999999998</v>
      </c>
      <c r="D26" s="64">
        <v>61</v>
      </c>
      <c r="E26" s="64">
        <v>193.45</v>
      </c>
      <c r="F26" s="64">
        <v>128</v>
      </c>
      <c r="G26" s="64">
        <v>-6.0700000000000305</v>
      </c>
      <c r="H26" s="39">
        <f t="shared" si="0"/>
        <v>0.4765625</v>
      </c>
      <c r="I26" s="39"/>
      <c r="J26" s="39"/>
      <c r="L26" s="37" t="s">
        <v>113</v>
      </c>
      <c r="M26" s="79">
        <v>28</v>
      </c>
      <c r="N26" s="79">
        <v>-85.96</v>
      </c>
      <c r="O26" s="79">
        <v>33</v>
      </c>
      <c r="P26" s="79">
        <v>108.22000000000001</v>
      </c>
      <c r="Q26" s="79">
        <v>61</v>
      </c>
      <c r="R26" s="79">
        <v>22.259999999999984</v>
      </c>
      <c r="S26" s="39">
        <f t="shared" si="1"/>
        <v>0.54098360655737709</v>
      </c>
      <c r="U26" s="37" t="s">
        <v>113</v>
      </c>
      <c r="V26" s="88">
        <v>45</v>
      </c>
      <c r="W26" s="88">
        <v>-133.01999999999998</v>
      </c>
      <c r="X26" s="88">
        <v>36</v>
      </c>
      <c r="Y26" s="88">
        <v>115.19999999999999</v>
      </c>
      <c r="Z26" s="88">
        <v>81</v>
      </c>
      <c r="AA26" s="88">
        <v>-17.819999999999986</v>
      </c>
      <c r="AB26" s="39">
        <f t="shared" si="2"/>
        <v>0.44444444444444442</v>
      </c>
      <c r="AE26" s="37" t="s">
        <v>111</v>
      </c>
      <c r="AF26" s="42">
        <v>-3.03</v>
      </c>
      <c r="AG26" s="42">
        <v>-3.03</v>
      </c>
      <c r="AH26" s="42">
        <v>-2.95</v>
      </c>
      <c r="AI26" s="42">
        <v>-3.03</v>
      </c>
      <c r="AJ26" s="42">
        <v>-3.03</v>
      </c>
      <c r="AK26" s="42">
        <v>-3.03</v>
      </c>
      <c r="AL26" s="42">
        <v>-3.629999999999999</v>
      </c>
      <c r="AM26" s="42">
        <v>1.33</v>
      </c>
      <c r="AN26" s="42">
        <v>-4.7200000000000006</v>
      </c>
      <c r="AO26" s="42">
        <v>-12.549999999999999</v>
      </c>
      <c r="AP26" s="42">
        <v>-5.8999999999999986</v>
      </c>
      <c r="AQ26" s="42">
        <v>-7.2499999999999991</v>
      </c>
      <c r="AR26" s="42">
        <v>-10.050000000000001</v>
      </c>
      <c r="AS26" s="42">
        <v>-4.1399999999999988</v>
      </c>
      <c r="AT26" s="42">
        <v>-7.1800000000000006</v>
      </c>
      <c r="AU26" s="42">
        <v>-0.57999999999999785</v>
      </c>
      <c r="AV26" s="42">
        <v>-12.32</v>
      </c>
      <c r="AW26" s="42">
        <v>1.7800000000000009</v>
      </c>
      <c r="AX26" s="42">
        <v>0.95999999999999952</v>
      </c>
      <c r="AY26" s="42">
        <v>7.9200000000000017</v>
      </c>
      <c r="AZ26" s="42">
        <v>-7.47</v>
      </c>
      <c r="BA26" s="42">
        <v>-5.49</v>
      </c>
      <c r="BB26" s="42">
        <v>-2.6899999999999995</v>
      </c>
      <c r="BC26" s="42">
        <v>-8.7000000000000011</v>
      </c>
      <c r="BD26" s="42">
        <v>-3.8099999999999996</v>
      </c>
      <c r="BE26" s="42">
        <v>-5.1199999999999992</v>
      </c>
      <c r="BF26" s="42">
        <v>-5.16</v>
      </c>
      <c r="BG26" s="42">
        <v>-112.87</v>
      </c>
    </row>
    <row r="27" spans="1:59" x14ac:dyDescent="0.25">
      <c r="A27" s="37" t="s">
        <v>114</v>
      </c>
      <c r="B27" s="64">
        <v>40</v>
      </c>
      <c r="C27" s="64">
        <v>-121.89999999999999</v>
      </c>
      <c r="D27" s="64">
        <v>42</v>
      </c>
      <c r="E27" s="64">
        <v>114.24</v>
      </c>
      <c r="F27" s="64">
        <v>82</v>
      </c>
      <c r="G27" s="64">
        <v>-7.6599999999999584</v>
      </c>
      <c r="H27" s="39">
        <f t="shared" si="0"/>
        <v>0.51219512195121952</v>
      </c>
      <c r="I27" s="39"/>
      <c r="J27" s="39"/>
      <c r="L27" s="37" t="s">
        <v>114</v>
      </c>
      <c r="M27" s="79">
        <v>12</v>
      </c>
      <c r="N27" s="79">
        <v>-36.68</v>
      </c>
      <c r="O27" s="79">
        <v>15</v>
      </c>
      <c r="P27" s="79">
        <v>51.79</v>
      </c>
      <c r="Q27" s="79">
        <v>27</v>
      </c>
      <c r="R27" s="79">
        <v>15.110000000000003</v>
      </c>
      <c r="S27" s="39">
        <f t="shared" si="1"/>
        <v>0.55555555555555558</v>
      </c>
      <c r="U27" s="37" t="s">
        <v>114</v>
      </c>
      <c r="V27" s="88">
        <v>30</v>
      </c>
      <c r="W27" s="88">
        <v>-91.279999999999973</v>
      </c>
      <c r="X27" s="88">
        <v>32</v>
      </c>
      <c r="Y27" s="88">
        <v>83.17</v>
      </c>
      <c r="Z27" s="88">
        <v>62</v>
      </c>
      <c r="AA27" s="88">
        <v>-8.1099999999999604</v>
      </c>
      <c r="AB27" s="39">
        <f t="shared" si="2"/>
        <v>0.5161290322580645</v>
      </c>
      <c r="AE27" s="37" t="s">
        <v>112</v>
      </c>
      <c r="AF27" s="42">
        <v>18.010000000000002</v>
      </c>
      <c r="AG27" s="42">
        <v>6</v>
      </c>
      <c r="AH27" s="42">
        <v>5.6499999999999995</v>
      </c>
      <c r="AI27" s="42">
        <v>17.350000000000001</v>
      </c>
      <c r="AJ27" s="42">
        <v>7.18</v>
      </c>
      <c r="AK27" s="42">
        <v>8.75</v>
      </c>
      <c r="AL27" s="42">
        <v>-3.01</v>
      </c>
      <c r="AM27" s="42">
        <v>-9.0500000000000007</v>
      </c>
      <c r="AN27" s="42">
        <v>5.6000000000000014</v>
      </c>
      <c r="AO27" s="42">
        <v>7.1700000000000008</v>
      </c>
      <c r="AP27" s="42">
        <v>7.2799999999999985</v>
      </c>
      <c r="AQ27" s="42">
        <v>2.6799999999999997</v>
      </c>
      <c r="AR27" s="42">
        <v>-5.43</v>
      </c>
      <c r="AS27" s="42">
        <v>-9.9999999999997868E-3</v>
      </c>
      <c r="AT27" s="42">
        <v>-1.6899999999999997</v>
      </c>
      <c r="AU27" s="42">
        <v>-5.0399999999999991</v>
      </c>
      <c r="AV27" s="42">
        <v>-2.02</v>
      </c>
      <c r="AW27" s="42">
        <v>-7.2399999999999993</v>
      </c>
      <c r="AX27" s="42">
        <v>-9.8000000000000007</v>
      </c>
      <c r="AY27" s="42">
        <v>-8.89</v>
      </c>
      <c r="AZ27" s="42">
        <v>1.1199999999999997</v>
      </c>
      <c r="BA27" s="42">
        <v>2.2300000000000004</v>
      </c>
      <c r="BB27" s="42">
        <v>-1.71</v>
      </c>
      <c r="BC27" s="42">
        <v>3.3400000000000003</v>
      </c>
      <c r="BD27" s="42">
        <v>6.06</v>
      </c>
      <c r="BE27" s="42"/>
      <c r="BF27" s="42"/>
      <c r="BG27" s="42">
        <v>44.529999999999994</v>
      </c>
    </row>
    <row r="28" spans="1:59" x14ac:dyDescent="0.25">
      <c r="A28" s="37" t="s">
        <v>115</v>
      </c>
      <c r="B28" s="64">
        <v>104</v>
      </c>
      <c r="C28" s="64">
        <v>-316.89999999999998</v>
      </c>
      <c r="D28" s="64">
        <v>200</v>
      </c>
      <c r="E28" s="64">
        <v>307.4899999999999</v>
      </c>
      <c r="F28" s="64">
        <v>304</v>
      </c>
      <c r="G28" s="64">
        <v>-9.4099999999998296</v>
      </c>
      <c r="H28" s="39">
        <f t="shared" si="0"/>
        <v>0.65789473684210531</v>
      </c>
      <c r="I28" s="39"/>
      <c r="J28" s="39"/>
      <c r="L28" s="37" t="s">
        <v>115</v>
      </c>
      <c r="M28" s="79">
        <v>42</v>
      </c>
      <c r="N28" s="79">
        <v>-128.56</v>
      </c>
      <c r="O28" s="79">
        <v>103</v>
      </c>
      <c r="P28" s="79">
        <v>159.22</v>
      </c>
      <c r="Q28" s="79">
        <v>145</v>
      </c>
      <c r="R28" s="79">
        <v>30.659999999999968</v>
      </c>
      <c r="S28" s="39">
        <f t="shared" si="1"/>
        <v>0.71034482758620687</v>
      </c>
      <c r="U28" s="37" t="s">
        <v>115</v>
      </c>
      <c r="V28" s="88">
        <v>69</v>
      </c>
      <c r="W28" s="88">
        <v>-210.59</v>
      </c>
      <c r="X28" s="88">
        <v>125</v>
      </c>
      <c r="Y28" s="88">
        <v>189.26999999999998</v>
      </c>
      <c r="Z28" s="88">
        <v>194</v>
      </c>
      <c r="AA28" s="88">
        <v>-21.320000000000107</v>
      </c>
      <c r="AB28" s="39">
        <f t="shared" si="2"/>
        <v>0.64432989690721654</v>
      </c>
      <c r="AE28" s="37" t="s">
        <v>102</v>
      </c>
      <c r="AF28" s="42"/>
      <c r="AG28" s="42"/>
      <c r="AH28" s="42"/>
      <c r="AI28" s="42">
        <v>3.46</v>
      </c>
      <c r="AJ28" s="42">
        <v>3.46</v>
      </c>
      <c r="AK28" s="42">
        <v>2.1799999999999997</v>
      </c>
      <c r="AL28" s="42">
        <v>-1.5400000000000003</v>
      </c>
      <c r="AM28" s="42">
        <v>5.0999999999999996</v>
      </c>
      <c r="AN28" s="42">
        <v>20.37</v>
      </c>
      <c r="AO28" s="42">
        <v>21</v>
      </c>
      <c r="AP28" s="42">
        <v>23.060000000000002</v>
      </c>
      <c r="AQ28" s="42">
        <v>17.239999999999998</v>
      </c>
      <c r="AR28" s="42">
        <v>9.25</v>
      </c>
      <c r="AS28" s="42">
        <v>18.54</v>
      </c>
      <c r="AT28" s="42">
        <v>14.06</v>
      </c>
      <c r="AU28" s="42">
        <v>21.799999999999997</v>
      </c>
      <c r="AV28" s="42">
        <v>5.27</v>
      </c>
      <c r="AW28" s="42">
        <v>27.150000000000002</v>
      </c>
      <c r="AX28" s="42">
        <v>30.060000000000002</v>
      </c>
      <c r="AY28" s="42">
        <v>28.2</v>
      </c>
      <c r="AZ28" s="42">
        <v>16.47</v>
      </c>
      <c r="BA28" s="42">
        <v>13.570000000000002</v>
      </c>
      <c r="BB28" s="42">
        <v>13.989999999999998</v>
      </c>
      <c r="BC28" s="42">
        <v>12.54</v>
      </c>
      <c r="BD28" s="42">
        <v>3.51</v>
      </c>
      <c r="BE28" s="42"/>
      <c r="BF28" s="42"/>
      <c r="BG28" s="42">
        <v>308.74</v>
      </c>
    </row>
    <row r="29" spans="1:59" x14ac:dyDescent="0.25">
      <c r="A29" s="76" t="s">
        <v>118</v>
      </c>
      <c r="B29" s="85">
        <v>79</v>
      </c>
      <c r="C29" s="85">
        <v>-241.19000000000008</v>
      </c>
      <c r="D29" s="85">
        <v>88</v>
      </c>
      <c r="E29" s="85">
        <v>289.44999999999976</v>
      </c>
      <c r="F29" s="85">
        <v>167</v>
      </c>
      <c r="G29" s="86">
        <v>48.259999999999934</v>
      </c>
      <c r="H29" s="77">
        <f t="shared" si="0"/>
        <v>0.52694610778443118</v>
      </c>
      <c r="I29" s="39"/>
      <c r="J29" s="39"/>
      <c r="K29" s="65" t="s">
        <v>3945</v>
      </c>
      <c r="L29" s="80" t="s">
        <v>118</v>
      </c>
      <c r="M29" s="79">
        <v>34</v>
      </c>
      <c r="N29" s="79">
        <v>-103.88</v>
      </c>
      <c r="O29" s="79">
        <v>50</v>
      </c>
      <c r="P29" s="79">
        <v>164.70000000000002</v>
      </c>
      <c r="Q29" s="79">
        <v>84</v>
      </c>
      <c r="R29" s="83">
        <v>60.82</v>
      </c>
      <c r="S29" s="77">
        <f t="shared" si="1"/>
        <v>0.59523809523809523</v>
      </c>
      <c r="U29" s="80" t="s">
        <v>118</v>
      </c>
      <c r="V29" s="88">
        <v>51</v>
      </c>
      <c r="W29" s="88">
        <v>-155.94000000000003</v>
      </c>
      <c r="X29" s="88">
        <v>53</v>
      </c>
      <c r="Y29" s="88">
        <v>170.81999999999996</v>
      </c>
      <c r="Z29" s="88">
        <v>104</v>
      </c>
      <c r="AA29" s="87">
        <v>14.879999999999892</v>
      </c>
      <c r="AB29" s="77">
        <f t="shared" si="2"/>
        <v>0.50961538461538458</v>
      </c>
      <c r="AE29" s="37" t="s">
        <v>103</v>
      </c>
      <c r="AF29" s="42">
        <v>1.2</v>
      </c>
      <c r="AG29" s="42">
        <v>1.2</v>
      </c>
      <c r="AH29" s="42">
        <v>3.67</v>
      </c>
      <c r="AI29" s="42">
        <v>2.72</v>
      </c>
      <c r="AJ29" s="42">
        <v>2.78</v>
      </c>
      <c r="AK29" s="42">
        <v>1.5499999999999998</v>
      </c>
      <c r="AL29" s="42">
        <v>2.44</v>
      </c>
      <c r="AM29" s="42">
        <v>-2.56</v>
      </c>
      <c r="AN29" s="42">
        <v>-8.82</v>
      </c>
      <c r="AO29" s="42">
        <v>-7.9600000000000009</v>
      </c>
      <c r="AP29" s="42">
        <v>-9.56</v>
      </c>
      <c r="AQ29" s="42">
        <v>-10.719999999999999</v>
      </c>
      <c r="AR29" s="42">
        <v>-1.4300000000000002</v>
      </c>
      <c r="AS29" s="42">
        <v>-9.1300000000000008</v>
      </c>
      <c r="AT29" s="42">
        <v>-4.67</v>
      </c>
      <c r="AU29" s="42">
        <v>-7.5099999999999989</v>
      </c>
      <c r="AV29" s="42"/>
      <c r="AW29" s="42">
        <v>-0.67000000000000171</v>
      </c>
      <c r="AX29" s="42">
        <v>-2.2100000000000013</v>
      </c>
      <c r="AY29" s="42">
        <v>-4.2300000000000004</v>
      </c>
      <c r="AZ29" s="42">
        <v>-13.78</v>
      </c>
      <c r="BA29" s="42">
        <v>-9.1999999999999993</v>
      </c>
      <c r="BB29" s="42">
        <v>-6.85</v>
      </c>
      <c r="BC29" s="42">
        <v>-11.89</v>
      </c>
      <c r="BD29" s="42">
        <v>3.01</v>
      </c>
      <c r="BE29" s="42">
        <v>-1.7099999999999997</v>
      </c>
      <c r="BF29" s="42">
        <v>-1.7299999999999998</v>
      </c>
      <c r="BG29" s="42">
        <v>-96.06</v>
      </c>
    </row>
    <row r="30" spans="1:59" x14ac:dyDescent="0.25">
      <c r="A30" s="37" t="s">
        <v>1384</v>
      </c>
      <c r="B30" s="64">
        <v>74</v>
      </c>
      <c r="C30" s="64">
        <v>-224.96</v>
      </c>
      <c r="D30" s="64">
        <v>144</v>
      </c>
      <c r="E30" s="64">
        <v>223.62999999999985</v>
      </c>
      <c r="F30" s="64">
        <v>218</v>
      </c>
      <c r="G30" s="64">
        <v>-1.3300000000000232</v>
      </c>
      <c r="H30" s="39">
        <f t="shared" si="0"/>
        <v>0.66055045871559637</v>
      </c>
      <c r="I30" s="39"/>
      <c r="J30" s="39"/>
      <c r="L30" s="40" t="s">
        <v>1384</v>
      </c>
      <c r="M30" s="79">
        <v>30</v>
      </c>
      <c r="N30" s="79">
        <v>-90.820000000000007</v>
      </c>
      <c r="O30" s="79">
        <v>79</v>
      </c>
      <c r="P30" s="79">
        <v>125.84</v>
      </c>
      <c r="Q30" s="79">
        <v>109</v>
      </c>
      <c r="R30" s="79">
        <v>35.019999999999989</v>
      </c>
      <c r="S30" s="39">
        <f t="shared" si="1"/>
        <v>0.72477064220183485</v>
      </c>
      <c r="U30" s="37" t="s">
        <v>1384</v>
      </c>
      <c r="V30" s="88">
        <v>50</v>
      </c>
      <c r="W30" s="88">
        <v>-152.9</v>
      </c>
      <c r="X30" s="88">
        <v>83</v>
      </c>
      <c r="Y30" s="88">
        <v>123.57000000000002</v>
      </c>
      <c r="Z30" s="88">
        <v>133</v>
      </c>
      <c r="AA30" s="88">
        <v>-29.329999999999917</v>
      </c>
      <c r="AB30" s="39">
        <f t="shared" si="2"/>
        <v>0.62406015037593987</v>
      </c>
      <c r="AE30" s="37" t="s">
        <v>100</v>
      </c>
      <c r="AF30" s="42">
        <v>-1.5399999999999998</v>
      </c>
      <c r="AG30" s="42">
        <v>-1.53</v>
      </c>
      <c r="AH30" s="42">
        <v>-9.25</v>
      </c>
      <c r="AI30" s="42">
        <v>-3</v>
      </c>
      <c r="AJ30" s="42">
        <v>-3.03</v>
      </c>
      <c r="AK30" s="42">
        <v>-9.14</v>
      </c>
      <c r="AL30" s="42">
        <v>-4.25</v>
      </c>
      <c r="AM30" s="42"/>
      <c r="AN30" s="42">
        <v>-10.959999999999999</v>
      </c>
      <c r="AO30" s="42">
        <v>-8.1900000000000013</v>
      </c>
      <c r="AP30" s="42">
        <v>-6.5400000000000009</v>
      </c>
      <c r="AQ30" s="42">
        <v>-2.5699999999999994</v>
      </c>
      <c r="AR30" s="42">
        <v>2.33</v>
      </c>
      <c r="AS30" s="42">
        <v>-5.88</v>
      </c>
      <c r="AT30" s="42">
        <v>-8.98</v>
      </c>
      <c r="AU30" s="42">
        <v>-7.05</v>
      </c>
      <c r="AV30" s="42">
        <v>-0.39999999999999991</v>
      </c>
      <c r="AW30" s="42">
        <v>-8.6699999999999982</v>
      </c>
      <c r="AX30" s="42">
        <v>-12.66</v>
      </c>
      <c r="AY30" s="42">
        <v>-2.1300000000000003</v>
      </c>
      <c r="AZ30" s="42">
        <v>-9.6900000000000013</v>
      </c>
      <c r="BA30" s="42">
        <v>-1.4600000000000002</v>
      </c>
      <c r="BB30" s="42">
        <v>-2.7100000000000004</v>
      </c>
      <c r="BC30" s="42">
        <v>0.14999999999999947</v>
      </c>
      <c r="BD30" s="42">
        <v>-7.73</v>
      </c>
      <c r="BE30" s="42">
        <v>-4.3800000000000008</v>
      </c>
      <c r="BF30" s="42">
        <v>-3.9299999999999997</v>
      </c>
      <c r="BG30" s="42">
        <v>-133.19</v>
      </c>
    </row>
    <row r="31" spans="1:59" x14ac:dyDescent="0.25">
      <c r="A31" s="37" t="s">
        <v>1944</v>
      </c>
      <c r="B31" s="64">
        <v>51</v>
      </c>
      <c r="C31" s="64">
        <v>-155.02000000000004</v>
      </c>
      <c r="D31" s="64">
        <v>67</v>
      </c>
      <c r="E31" s="64">
        <v>132.86999999999995</v>
      </c>
      <c r="F31" s="64">
        <v>118</v>
      </c>
      <c r="G31" s="64">
        <v>-22.15000000000002</v>
      </c>
      <c r="H31" s="39">
        <f t="shared" si="0"/>
        <v>0.56779661016949157</v>
      </c>
      <c r="I31" s="39"/>
      <c r="J31" s="39"/>
      <c r="L31" s="37" t="s">
        <v>1944</v>
      </c>
      <c r="M31" s="79">
        <v>25</v>
      </c>
      <c r="N31" s="79">
        <v>-76.280000000000015</v>
      </c>
      <c r="O31" s="79">
        <v>36</v>
      </c>
      <c r="P31" s="79">
        <v>73.83</v>
      </c>
      <c r="Q31" s="79">
        <v>61</v>
      </c>
      <c r="R31" s="79">
        <v>-2.4500000000000055</v>
      </c>
      <c r="S31" s="39">
        <f t="shared" si="1"/>
        <v>0.5901639344262295</v>
      </c>
      <c r="U31" s="37" t="s">
        <v>1944</v>
      </c>
      <c r="V31" s="88">
        <v>31</v>
      </c>
      <c r="W31" s="88">
        <v>-94.67</v>
      </c>
      <c r="X31" s="88">
        <v>40</v>
      </c>
      <c r="Y31" s="88">
        <v>82.999999999999986</v>
      </c>
      <c r="Z31" s="88">
        <v>71</v>
      </c>
      <c r="AA31" s="88">
        <v>-11.670000000000012</v>
      </c>
      <c r="AB31" s="39">
        <f t="shared" si="2"/>
        <v>0.56338028169014087</v>
      </c>
      <c r="AE31" s="37" t="s">
        <v>101</v>
      </c>
      <c r="AF31" s="42">
        <v>-8.91</v>
      </c>
      <c r="AG31" s="42">
        <v>-9.07</v>
      </c>
      <c r="AH31" s="42">
        <v>-1.4299999999999997</v>
      </c>
      <c r="AI31" s="42">
        <v>-9.129999999999999</v>
      </c>
      <c r="AJ31" s="42">
        <v>-9.18</v>
      </c>
      <c r="AK31" s="42">
        <v>-4.46</v>
      </c>
      <c r="AL31" s="42">
        <v>-1.33</v>
      </c>
      <c r="AM31" s="42">
        <v>-1.37</v>
      </c>
      <c r="AN31" s="42">
        <v>-2.9500000000000006</v>
      </c>
      <c r="AO31" s="42">
        <v>-2.4999999999999991</v>
      </c>
      <c r="AP31" s="42">
        <v>-5.8600000000000012</v>
      </c>
      <c r="AQ31" s="42">
        <v>-2.4499999999999993</v>
      </c>
      <c r="AR31" s="42">
        <v>-2.04</v>
      </c>
      <c r="AS31" s="42">
        <v>0.74999999999999978</v>
      </c>
      <c r="AT31" s="42">
        <v>0.56000000000000005</v>
      </c>
      <c r="AU31" s="42">
        <v>6.830000000000001</v>
      </c>
      <c r="AV31" s="42">
        <v>2.79</v>
      </c>
      <c r="AW31" s="42">
        <v>-3.05</v>
      </c>
      <c r="AX31" s="42">
        <v>9.07</v>
      </c>
      <c r="AY31" s="42">
        <v>-3.4600000000000009</v>
      </c>
      <c r="AZ31" s="42">
        <v>-0.36999999999999966</v>
      </c>
      <c r="BA31" s="42">
        <v>-2.3999999999999995</v>
      </c>
      <c r="BB31" s="42">
        <v>-2.13</v>
      </c>
      <c r="BC31" s="42">
        <v>-9.9999999999999867E-2</v>
      </c>
      <c r="BD31" s="42">
        <v>-2.95</v>
      </c>
      <c r="BE31" s="42">
        <v>-5.99</v>
      </c>
      <c r="BF31" s="42">
        <v>-6.0600000000000005</v>
      </c>
      <c r="BG31" s="42">
        <v>-67.19</v>
      </c>
    </row>
    <row r="32" spans="1:59" x14ac:dyDescent="0.25">
      <c r="A32" s="37" t="s">
        <v>1971</v>
      </c>
      <c r="B32" s="64">
        <v>69</v>
      </c>
      <c r="C32" s="64">
        <v>-156.51</v>
      </c>
      <c r="D32" s="64">
        <v>91</v>
      </c>
      <c r="E32" s="64">
        <v>144.69</v>
      </c>
      <c r="F32" s="64">
        <v>160</v>
      </c>
      <c r="G32" s="64">
        <v>-11.820000000000059</v>
      </c>
      <c r="H32" s="39">
        <f t="shared" si="0"/>
        <v>0.56874999999999998</v>
      </c>
      <c r="I32" s="39"/>
      <c r="J32" s="39"/>
      <c r="L32" s="37" t="s">
        <v>1971</v>
      </c>
      <c r="M32" s="79">
        <v>34</v>
      </c>
      <c r="N32" s="79">
        <v>-76.81</v>
      </c>
      <c r="O32" s="79">
        <v>51</v>
      </c>
      <c r="P32" s="79">
        <v>81.38000000000001</v>
      </c>
      <c r="Q32" s="79">
        <v>85</v>
      </c>
      <c r="R32" s="79">
        <v>4.5699999999999958</v>
      </c>
      <c r="S32" s="39">
        <f t="shared" si="1"/>
        <v>0.6</v>
      </c>
      <c r="U32" s="37" t="s">
        <v>1971</v>
      </c>
      <c r="V32" s="88">
        <v>45</v>
      </c>
      <c r="W32" s="88">
        <v>-101.92999999999998</v>
      </c>
      <c r="X32" s="88">
        <v>55</v>
      </c>
      <c r="Y32" s="88">
        <v>89.08</v>
      </c>
      <c r="Z32" s="88">
        <v>100</v>
      </c>
      <c r="AA32" s="88">
        <v>-12.849999999999977</v>
      </c>
      <c r="AB32" s="39">
        <f t="shared" si="2"/>
        <v>0.55000000000000004</v>
      </c>
      <c r="AE32" s="43" t="s">
        <v>82</v>
      </c>
      <c r="AF32" s="42">
        <v>-3.13</v>
      </c>
      <c r="AG32" s="42">
        <v>-3.1799999999999997</v>
      </c>
      <c r="AH32" s="42">
        <v>-12.47</v>
      </c>
      <c r="AI32" s="42"/>
      <c r="AJ32" s="42"/>
      <c r="AK32" s="42"/>
      <c r="AL32" s="42">
        <v>4.51</v>
      </c>
      <c r="AM32" s="42">
        <v>4.54</v>
      </c>
      <c r="AN32" s="42">
        <v>-14.290000000000001</v>
      </c>
      <c r="AO32" s="42">
        <v>-8.1999999999999993</v>
      </c>
      <c r="AP32" s="42">
        <v>-13.11</v>
      </c>
      <c r="AQ32" s="42">
        <v>-7.36</v>
      </c>
      <c r="AR32" s="42">
        <v>-1.9899999999999998</v>
      </c>
      <c r="AS32" s="42">
        <v>-7.83</v>
      </c>
      <c r="AT32" s="42">
        <v>-2</v>
      </c>
      <c r="AU32" s="42">
        <v>-5.5600000000000005</v>
      </c>
      <c r="AV32" s="42">
        <v>-9.8999999999999986</v>
      </c>
      <c r="AW32" s="42">
        <v>-13.169999999999998</v>
      </c>
      <c r="AX32" s="42">
        <v>-14.240000000000002</v>
      </c>
      <c r="AY32" s="42">
        <v>-0.61999999999999966</v>
      </c>
      <c r="AZ32" s="42">
        <v>-2.5999999999999996</v>
      </c>
      <c r="BA32" s="42">
        <v>1.5499999999999994</v>
      </c>
      <c r="BB32" s="42">
        <v>1.5700000000000003</v>
      </c>
      <c r="BC32" s="42">
        <v>0.21999999999999975</v>
      </c>
      <c r="BD32" s="42"/>
      <c r="BE32" s="42"/>
      <c r="BF32" s="42"/>
      <c r="BG32" s="42">
        <v>-107.25999999999999</v>
      </c>
    </row>
    <row r="33" spans="1:59" x14ac:dyDescent="0.25">
      <c r="A33" s="37" t="s">
        <v>2055</v>
      </c>
      <c r="B33" s="64">
        <v>59</v>
      </c>
      <c r="C33" s="64">
        <v>-131.19000000000003</v>
      </c>
      <c r="D33" s="64">
        <v>46</v>
      </c>
      <c r="E33" s="64">
        <v>120.67999999999998</v>
      </c>
      <c r="F33" s="64">
        <v>105</v>
      </c>
      <c r="G33" s="64">
        <v>-10.510000000000032</v>
      </c>
      <c r="H33" s="39">
        <f t="shared" si="0"/>
        <v>0.43809523809523809</v>
      </c>
      <c r="I33" s="39"/>
      <c r="J33" s="39"/>
      <c r="L33" s="37" t="s">
        <v>2055</v>
      </c>
      <c r="M33" s="79">
        <v>32</v>
      </c>
      <c r="N33" s="79">
        <v>-72.199999999999989</v>
      </c>
      <c r="O33" s="79">
        <v>29</v>
      </c>
      <c r="P33" s="79">
        <v>76.83</v>
      </c>
      <c r="Q33" s="79">
        <v>61</v>
      </c>
      <c r="R33" s="79">
        <v>4.6300000000000079</v>
      </c>
      <c r="S33" s="39">
        <f t="shared" si="1"/>
        <v>0.47540983606557374</v>
      </c>
      <c r="U33" s="37" t="s">
        <v>2055</v>
      </c>
      <c r="V33" s="88">
        <v>37</v>
      </c>
      <c r="W33" s="88">
        <v>-81.100000000000009</v>
      </c>
      <c r="X33" s="88">
        <v>24</v>
      </c>
      <c r="Y33" s="88">
        <v>65.13000000000001</v>
      </c>
      <c r="Z33" s="88">
        <v>61</v>
      </c>
      <c r="AA33" s="88">
        <v>-15.97000000000001</v>
      </c>
      <c r="AB33" s="39">
        <f t="shared" si="2"/>
        <v>0.39344262295081966</v>
      </c>
      <c r="AE33" s="43" t="s">
        <v>83</v>
      </c>
      <c r="AF33" s="42">
        <v>1.8400000000000003</v>
      </c>
      <c r="AG33" s="42">
        <v>3.77</v>
      </c>
      <c r="AH33" s="42">
        <v>0.57999999999999963</v>
      </c>
      <c r="AI33" s="42">
        <v>-1.63</v>
      </c>
      <c r="AJ33" s="42">
        <v>-1.71</v>
      </c>
      <c r="AK33" s="42">
        <v>-3.08</v>
      </c>
      <c r="AL33" s="42">
        <v>0.49000000000000021</v>
      </c>
      <c r="AM33" s="42">
        <v>-2.0599999999999992</v>
      </c>
      <c r="AN33" s="42">
        <v>-8.9199999999999982</v>
      </c>
      <c r="AO33" s="42">
        <v>-13.15</v>
      </c>
      <c r="AP33" s="42">
        <v>-7.6099999999999994</v>
      </c>
      <c r="AQ33" s="42">
        <v>1.7700000000000005</v>
      </c>
      <c r="AR33" s="42">
        <v>-11.99</v>
      </c>
      <c r="AS33" s="42">
        <v>3.2700000000000005</v>
      </c>
      <c r="AT33" s="42">
        <v>2.84</v>
      </c>
      <c r="AU33" s="42">
        <v>-1.3200000000000007</v>
      </c>
      <c r="AV33" s="42">
        <v>-1.0100000000000002</v>
      </c>
      <c r="AW33" s="42">
        <v>-7.9499999999999984</v>
      </c>
      <c r="AX33" s="42">
        <v>-2.660000000000001</v>
      </c>
      <c r="AY33" s="42">
        <v>-3.7899999999999996</v>
      </c>
      <c r="AZ33" s="42">
        <v>0.50000000000000044</v>
      </c>
      <c r="BA33" s="42">
        <v>-2.5600000000000005</v>
      </c>
      <c r="BB33" s="42">
        <v>-4.6500000000000004</v>
      </c>
      <c r="BC33" s="42">
        <v>-1.0200000000000005</v>
      </c>
      <c r="BD33" s="42"/>
      <c r="BE33" s="42"/>
      <c r="BF33" s="42"/>
      <c r="BG33" s="42">
        <v>-60.04999999999999</v>
      </c>
    </row>
    <row r="34" spans="1:59" x14ac:dyDescent="0.25">
      <c r="A34" s="37" t="s">
        <v>2056</v>
      </c>
      <c r="B34" s="64">
        <v>50</v>
      </c>
      <c r="C34" s="64">
        <v>-146.25000000000003</v>
      </c>
      <c r="D34" s="64">
        <v>96</v>
      </c>
      <c r="E34" s="64">
        <v>143.13999999999996</v>
      </c>
      <c r="F34" s="64">
        <v>146</v>
      </c>
      <c r="G34" s="64">
        <v>-3.1100000000000394</v>
      </c>
      <c r="H34" s="39">
        <f t="shared" si="0"/>
        <v>0.65753424657534243</v>
      </c>
      <c r="I34" s="39"/>
      <c r="J34" s="39"/>
      <c r="L34" s="37" t="s">
        <v>2056</v>
      </c>
      <c r="M34" s="79">
        <v>27</v>
      </c>
      <c r="N34" s="79">
        <v>-78.81</v>
      </c>
      <c r="O34" s="79">
        <v>51</v>
      </c>
      <c r="P34" s="79">
        <v>73.289999999999992</v>
      </c>
      <c r="Q34" s="79">
        <v>78</v>
      </c>
      <c r="R34" s="79">
        <v>-5.520000000000012</v>
      </c>
      <c r="S34" s="39">
        <f t="shared" si="1"/>
        <v>0.65384615384615385</v>
      </c>
      <c r="U34" s="37" t="s">
        <v>2056</v>
      </c>
      <c r="V34" s="88">
        <v>31</v>
      </c>
      <c r="W34" s="88">
        <v>-91.889999999999972</v>
      </c>
      <c r="X34" s="88">
        <v>56</v>
      </c>
      <c r="Y34" s="88">
        <v>87.100000000000009</v>
      </c>
      <c r="Z34" s="88">
        <v>87</v>
      </c>
      <c r="AA34" s="88">
        <v>-4.7899999999999761</v>
      </c>
      <c r="AB34" s="39">
        <f t="shared" si="2"/>
        <v>0.64367816091954022</v>
      </c>
      <c r="AE34" s="43" t="s">
        <v>84</v>
      </c>
      <c r="AF34" s="42">
        <v>-0.29999999999999982</v>
      </c>
      <c r="AG34" s="42">
        <v>-0.25000000000000044</v>
      </c>
      <c r="AH34" s="42">
        <v>-1.9500000000000002</v>
      </c>
      <c r="AI34" s="42"/>
      <c r="AJ34" s="42"/>
      <c r="AK34" s="42">
        <v>-3.06</v>
      </c>
      <c r="AL34" s="42"/>
      <c r="AM34" s="42">
        <v>-1.4999999999999989</v>
      </c>
      <c r="AN34" s="42">
        <v>-10.56</v>
      </c>
      <c r="AO34" s="42">
        <v>-7.3900000000000006</v>
      </c>
      <c r="AP34" s="42">
        <v>-9.3099999999999987</v>
      </c>
      <c r="AQ34" s="42">
        <v>-2.6799999999999993</v>
      </c>
      <c r="AR34" s="42">
        <v>1.5899999999999999</v>
      </c>
      <c r="AS34" s="42">
        <v>-4.43</v>
      </c>
      <c r="AT34" s="42">
        <v>0.3899999999999999</v>
      </c>
      <c r="AU34" s="42">
        <v>-8.6999999999999975</v>
      </c>
      <c r="AV34" s="42">
        <v>3.4100000000000015</v>
      </c>
      <c r="AW34" s="42">
        <v>-7.2399999999999984</v>
      </c>
      <c r="AX34" s="42">
        <v>8.120000000000001</v>
      </c>
      <c r="AY34" s="42">
        <v>-9.5200000000000014</v>
      </c>
      <c r="AZ34" s="42">
        <v>-6.28</v>
      </c>
      <c r="BA34" s="42">
        <v>-4.55</v>
      </c>
      <c r="BB34" s="42">
        <v>-4.54</v>
      </c>
      <c r="BC34" s="42">
        <v>-6.1899999999999995</v>
      </c>
      <c r="BD34" s="42"/>
      <c r="BE34" s="42"/>
      <c r="BF34" s="42"/>
      <c r="BG34" s="42">
        <v>-74.94</v>
      </c>
    </row>
    <row r="35" spans="1:59" x14ac:dyDescent="0.25">
      <c r="A35" s="40" t="s">
        <v>2546</v>
      </c>
      <c r="B35" s="64">
        <v>17</v>
      </c>
      <c r="C35" s="64">
        <v>-51.959999999999994</v>
      </c>
      <c r="D35" s="64">
        <v>15</v>
      </c>
      <c r="E35" s="64">
        <v>57.839999999999989</v>
      </c>
      <c r="F35" s="64">
        <v>32</v>
      </c>
      <c r="G35" s="64">
        <v>5.8800000000000043</v>
      </c>
      <c r="H35" s="39">
        <f>D35/F35</f>
        <v>0.46875</v>
      </c>
      <c r="I35" s="39"/>
      <c r="J35" s="39"/>
      <c r="K35" s="65"/>
      <c r="L35" s="37" t="s">
        <v>2546</v>
      </c>
      <c r="M35" s="79">
        <v>10</v>
      </c>
      <c r="N35" s="79">
        <v>-31.01</v>
      </c>
      <c r="O35" s="79">
        <v>7</v>
      </c>
      <c r="P35" s="79">
        <v>27.219999999999995</v>
      </c>
      <c r="Q35" s="79">
        <v>17</v>
      </c>
      <c r="R35" s="79">
        <v>-3.7900000000000036</v>
      </c>
      <c r="S35" s="39">
        <f t="shared" si="1"/>
        <v>0.41176470588235292</v>
      </c>
      <c r="U35" s="37" t="s">
        <v>2546</v>
      </c>
      <c r="V35" s="88">
        <v>7</v>
      </c>
      <c r="W35" s="88">
        <v>-21.52</v>
      </c>
      <c r="X35" s="88">
        <v>5</v>
      </c>
      <c r="Y35" s="88">
        <v>26.25</v>
      </c>
      <c r="Z35" s="88">
        <v>12</v>
      </c>
      <c r="AA35" s="88">
        <v>4.7300000000000004</v>
      </c>
      <c r="AB35" s="39">
        <f t="shared" si="2"/>
        <v>0.41666666666666669</v>
      </c>
      <c r="AE35" s="43" t="s">
        <v>85</v>
      </c>
      <c r="AF35" s="42">
        <v>-3.03</v>
      </c>
      <c r="AG35" s="42">
        <v>-3.03</v>
      </c>
      <c r="AH35" s="42">
        <v>5.43</v>
      </c>
      <c r="AI35" s="42"/>
      <c r="AJ35" s="42"/>
      <c r="AK35" s="42">
        <v>4.47</v>
      </c>
      <c r="AL35" s="42">
        <v>3.51</v>
      </c>
      <c r="AM35" s="42">
        <v>-8.81</v>
      </c>
      <c r="AN35" s="42">
        <v>0.82000000000000073</v>
      </c>
      <c r="AO35" s="42">
        <v>6.0499999999999989</v>
      </c>
      <c r="AP35" s="42">
        <v>-0.83000000000000096</v>
      </c>
      <c r="AQ35" s="42">
        <v>0.20000000000000062</v>
      </c>
      <c r="AR35" s="42">
        <v>7.9499999999999993</v>
      </c>
      <c r="AS35" s="42">
        <v>5.0999999999999996</v>
      </c>
      <c r="AT35" s="42">
        <v>1.5500000000000003</v>
      </c>
      <c r="AU35" s="42">
        <v>8.52</v>
      </c>
      <c r="AV35" s="42">
        <v>-4</v>
      </c>
      <c r="AW35" s="42">
        <v>5.46</v>
      </c>
      <c r="AX35" s="42">
        <v>2.8899999999999997</v>
      </c>
      <c r="AY35" s="42">
        <v>9.5500000000000007</v>
      </c>
      <c r="AZ35" s="42">
        <v>11.330000000000002</v>
      </c>
      <c r="BA35" s="42">
        <v>7.75</v>
      </c>
      <c r="BB35" s="42">
        <v>9.14</v>
      </c>
      <c r="BC35" s="42">
        <v>7.4499999999999993</v>
      </c>
      <c r="BD35" s="42">
        <v>6.04</v>
      </c>
      <c r="BE35" s="42"/>
      <c r="BF35" s="42"/>
      <c r="BG35" s="42">
        <v>83.51</v>
      </c>
    </row>
    <row r="36" spans="1:59" x14ac:dyDescent="0.25">
      <c r="A36" s="78" t="s">
        <v>3762</v>
      </c>
      <c r="B36" s="85">
        <v>8</v>
      </c>
      <c r="C36" s="85">
        <v>-24.3</v>
      </c>
      <c r="D36" s="85">
        <v>4</v>
      </c>
      <c r="E36" s="85">
        <v>10.229999999999999</v>
      </c>
      <c r="F36" s="85">
        <v>12</v>
      </c>
      <c r="G36" s="85">
        <v>-14.070000000000002</v>
      </c>
      <c r="H36" s="77">
        <f t="shared" ref="H36:H38" si="3">D36/F36</f>
        <v>0.33333333333333331</v>
      </c>
      <c r="I36" s="39"/>
      <c r="J36" s="39"/>
      <c r="K36" s="65"/>
      <c r="L36" s="81" t="s">
        <v>3762</v>
      </c>
      <c r="M36" s="79">
        <v>4</v>
      </c>
      <c r="N36" s="79">
        <v>-11.99</v>
      </c>
      <c r="O36" s="79">
        <v>3</v>
      </c>
      <c r="P36" s="79">
        <v>8.2899999999999991</v>
      </c>
      <c r="Q36" s="79">
        <v>7</v>
      </c>
      <c r="R36" s="79">
        <v>-3.7000000000000011</v>
      </c>
      <c r="S36" s="77">
        <f t="shared" si="1"/>
        <v>0.42857142857142855</v>
      </c>
      <c r="U36" s="37" t="s">
        <v>54</v>
      </c>
      <c r="V36" s="88">
        <v>1031</v>
      </c>
      <c r="W36" s="88">
        <v>-2807.3799999999983</v>
      </c>
      <c r="X36" s="88">
        <v>1328</v>
      </c>
      <c r="Y36" s="88">
        <v>2602.54</v>
      </c>
      <c r="Z36" s="88">
        <v>2359</v>
      </c>
      <c r="AA36" s="88">
        <v>-204.83999999999938</v>
      </c>
      <c r="AB36" s="77">
        <f t="shared" si="2"/>
        <v>0.562950402713014</v>
      </c>
      <c r="AE36" s="43" t="s">
        <v>54</v>
      </c>
      <c r="AF36" s="42">
        <v>19.050000000000011</v>
      </c>
      <c r="AG36" s="42">
        <v>14.890000000000002</v>
      </c>
      <c r="AH36" s="42">
        <v>-21.88</v>
      </c>
      <c r="AI36" s="42">
        <v>12.770000000000003</v>
      </c>
      <c r="AJ36" s="42">
        <v>-3.6999999999999984</v>
      </c>
      <c r="AK36" s="42">
        <v>-9.8100000000000023</v>
      </c>
      <c r="AL36" s="42">
        <v>-16.759999999999998</v>
      </c>
      <c r="AM36" s="42">
        <v>-35.21</v>
      </c>
      <c r="AN36" s="42">
        <v>-33.72</v>
      </c>
      <c r="AO36" s="42">
        <v>-26.400000000000006</v>
      </c>
      <c r="AP36" s="42">
        <v>-23.37</v>
      </c>
      <c r="AQ36" s="42">
        <v>14.750000000000005</v>
      </c>
      <c r="AR36" s="42">
        <v>8.3199999999999967</v>
      </c>
      <c r="AS36" s="42">
        <v>-0.25000000000000178</v>
      </c>
      <c r="AT36" s="42">
        <v>7.7399999999999967</v>
      </c>
      <c r="AU36" s="42">
        <v>-6.07</v>
      </c>
      <c r="AV36" s="42">
        <v>-7.6599999999999984</v>
      </c>
      <c r="AW36" s="42">
        <v>-9.4099999999999859</v>
      </c>
      <c r="AX36" s="42">
        <v>48.259999999999991</v>
      </c>
      <c r="AY36" s="42">
        <v>-1.3299999999999983</v>
      </c>
      <c r="AZ36" s="42">
        <v>-22.150000000000002</v>
      </c>
      <c r="BA36" s="42">
        <v>-11.82</v>
      </c>
      <c r="BB36" s="42">
        <v>-10.510000000000002</v>
      </c>
      <c r="BC36" s="42">
        <v>-3.110000000000003</v>
      </c>
      <c r="BD36" s="42">
        <v>5.8799999999999972</v>
      </c>
      <c r="BE36" s="42">
        <v>-14.07</v>
      </c>
      <c r="BF36" s="42">
        <v>-16.880000000000003</v>
      </c>
      <c r="BG36" s="42">
        <v>-142.44999999999993</v>
      </c>
    </row>
    <row r="37" spans="1:59" x14ac:dyDescent="0.25">
      <c r="A37" s="37" t="s">
        <v>3885</v>
      </c>
      <c r="B37" s="64">
        <v>7</v>
      </c>
      <c r="C37" s="64">
        <v>-21.249999999999996</v>
      </c>
      <c r="D37" s="64">
        <v>3</v>
      </c>
      <c r="E37" s="64">
        <v>4.37</v>
      </c>
      <c r="F37" s="64">
        <v>10</v>
      </c>
      <c r="G37" s="64">
        <v>-16.879999999999995</v>
      </c>
      <c r="H37" s="39">
        <f t="shared" si="3"/>
        <v>0.3</v>
      </c>
      <c r="I37" s="39"/>
      <c r="J37" s="39"/>
      <c r="K37" s="65"/>
      <c r="L37" s="37" t="s">
        <v>3885</v>
      </c>
      <c r="M37" s="79">
        <v>3</v>
      </c>
      <c r="N37" s="79">
        <v>-9.120000000000001</v>
      </c>
      <c r="O37" s="79">
        <v>2</v>
      </c>
      <c r="P37" s="79">
        <v>2.23</v>
      </c>
      <c r="Q37" s="79">
        <v>5</v>
      </c>
      <c r="R37" s="79">
        <v>-6.8900000000000015</v>
      </c>
      <c r="S37" s="39">
        <f t="shared" si="1"/>
        <v>0.4</v>
      </c>
      <c r="U37" s="37"/>
      <c r="V37" s="79"/>
      <c r="W37" s="79"/>
      <c r="X37" s="79"/>
      <c r="Y37" s="79"/>
      <c r="Z37" s="79"/>
      <c r="AA37" s="79"/>
      <c r="AB37" s="39"/>
      <c r="AE37" s="43" t="s">
        <v>78</v>
      </c>
      <c r="AF37" s="42">
        <f>COUNTIF(AF13:AF35,"&gt;0.0")</f>
        <v>8</v>
      </c>
      <c r="AG37" s="42">
        <f t="shared" ref="AG37:AR37" si="4">COUNTIF(AG13:AG35,"&gt;0.0")</f>
        <v>9</v>
      </c>
      <c r="AH37" s="42">
        <f t="shared" si="4"/>
        <v>8</v>
      </c>
      <c r="AI37" s="42">
        <f t="shared" si="4"/>
        <v>7</v>
      </c>
      <c r="AJ37" s="42">
        <f t="shared" si="4"/>
        <v>6</v>
      </c>
      <c r="AK37" s="42">
        <f t="shared" si="4"/>
        <v>8</v>
      </c>
      <c r="AL37" s="42">
        <f t="shared" si="4"/>
        <v>7</v>
      </c>
      <c r="AM37" s="42">
        <f t="shared" si="4"/>
        <v>8</v>
      </c>
      <c r="AN37" s="42">
        <f t="shared" si="4"/>
        <v>9</v>
      </c>
      <c r="AO37" s="42">
        <f t="shared" si="4"/>
        <v>10</v>
      </c>
      <c r="AP37" s="42">
        <f t="shared" si="4"/>
        <v>8</v>
      </c>
      <c r="AQ37" s="42">
        <f t="shared" si="4"/>
        <v>11</v>
      </c>
      <c r="AR37" s="42">
        <f t="shared" si="4"/>
        <v>13</v>
      </c>
      <c r="AS37" s="42">
        <f t="shared" ref="AS37:AU37" si="5">COUNTIF(AS13:AS35,"&gt;0.0")</f>
        <v>11</v>
      </c>
      <c r="AT37" s="42">
        <f t="shared" si="5"/>
        <v>13</v>
      </c>
      <c r="AU37" s="42">
        <f t="shared" si="5"/>
        <v>8</v>
      </c>
      <c r="AV37" s="42">
        <f t="shared" ref="AV37:AW37" si="6">COUNTIF(AV13:AV35,"&gt;0.0")</f>
        <v>9</v>
      </c>
      <c r="AW37" s="42">
        <f t="shared" si="6"/>
        <v>9</v>
      </c>
      <c r="AX37" s="42">
        <f t="shared" ref="AX37:AZ37" si="7">COUNTIF(AX13:AX35,"&gt;0.0")</f>
        <v>12</v>
      </c>
      <c r="AY37" s="42">
        <f t="shared" si="7"/>
        <v>8</v>
      </c>
      <c r="AZ37" s="42">
        <f t="shared" si="7"/>
        <v>11</v>
      </c>
      <c r="BA37" s="42">
        <f t="shared" ref="BA37:BE37" si="8">COUNTIF(BA13:BA35,"&gt;0.0")</f>
        <v>11</v>
      </c>
      <c r="BB37" s="42">
        <f t="shared" si="8"/>
        <v>10</v>
      </c>
      <c r="BC37" s="42">
        <f t="shared" si="8"/>
        <v>12</v>
      </c>
      <c r="BD37" s="42">
        <f>COUNTIF(BD13:BD35,"&gt;0.0")</f>
        <v>8</v>
      </c>
      <c r="BE37" s="42">
        <f t="shared" si="8"/>
        <v>1</v>
      </c>
      <c r="BF37" s="42">
        <f t="shared" ref="BF37:BG37" si="9">COUNTIF(BF13:BF35,"&gt;0.0")</f>
        <v>0</v>
      </c>
      <c r="BG37" s="42">
        <f t="shared" si="9"/>
        <v>10</v>
      </c>
    </row>
    <row r="38" spans="1:59" x14ac:dyDescent="0.25">
      <c r="A38" s="37" t="s">
        <v>54</v>
      </c>
      <c r="B38" s="64">
        <v>1562</v>
      </c>
      <c r="C38" s="64">
        <v>-4250.7200000000084</v>
      </c>
      <c r="D38" s="64">
        <v>2117</v>
      </c>
      <c r="E38" s="64">
        <v>4108.2700000000013</v>
      </c>
      <c r="F38" s="64">
        <v>3679</v>
      </c>
      <c r="G38" s="64">
        <v>-142.44999999999939</v>
      </c>
      <c r="H38" s="39">
        <f t="shared" si="3"/>
        <v>0.57542810546344114</v>
      </c>
      <c r="I38" s="39"/>
      <c r="J38" s="39"/>
      <c r="L38" s="37" t="s">
        <v>54</v>
      </c>
      <c r="M38" s="79">
        <v>701</v>
      </c>
      <c r="N38" s="79">
        <v>-1878.0499999999956</v>
      </c>
      <c r="O38" s="79">
        <v>1135</v>
      </c>
      <c r="P38" s="79">
        <v>2296.3499999999995</v>
      </c>
      <c r="Q38" s="79">
        <v>1836</v>
      </c>
      <c r="R38" s="79">
        <v>418.29999999999984</v>
      </c>
      <c r="S38" s="24"/>
      <c r="T38" s="24"/>
      <c r="U38" s="37"/>
      <c r="V38" s="79"/>
      <c r="W38" s="79"/>
      <c r="X38" s="79"/>
      <c r="Y38" s="79"/>
      <c r="Z38" s="79"/>
      <c r="AA38" s="79"/>
      <c r="AB38" s="24"/>
      <c r="AC38" s="24"/>
      <c r="AE38" s="43" t="s">
        <v>79</v>
      </c>
      <c r="AF38" s="42">
        <f>COUNTIF(AF13:AF35,"&lt;0.0")</f>
        <v>12</v>
      </c>
      <c r="AG38" s="42">
        <f t="shared" ref="AG38:AR38" si="10">COUNTIF(AG13:AG35,"&lt;0.0")</f>
        <v>11</v>
      </c>
      <c r="AH38" s="42">
        <f t="shared" si="10"/>
        <v>12</v>
      </c>
      <c r="AI38" s="42">
        <f t="shared" si="10"/>
        <v>8</v>
      </c>
      <c r="AJ38" s="42">
        <f t="shared" si="10"/>
        <v>9</v>
      </c>
      <c r="AK38" s="42">
        <f t="shared" si="10"/>
        <v>10</v>
      </c>
      <c r="AL38" s="42">
        <f t="shared" si="10"/>
        <v>14</v>
      </c>
      <c r="AM38" s="42">
        <f t="shared" si="10"/>
        <v>14</v>
      </c>
      <c r="AN38" s="42">
        <f t="shared" si="10"/>
        <v>14</v>
      </c>
      <c r="AO38" s="42">
        <f t="shared" si="10"/>
        <v>13</v>
      </c>
      <c r="AP38" s="42">
        <f t="shared" si="10"/>
        <v>15</v>
      </c>
      <c r="AQ38" s="42">
        <f t="shared" si="10"/>
        <v>12</v>
      </c>
      <c r="AR38" s="42">
        <f t="shared" si="10"/>
        <v>9</v>
      </c>
      <c r="AS38" s="42">
        <f t="shared" ref="AS38:AU38" si="11">COUNTIF(AS13:AS35,"&lt;0.0")</f>
        <v>11</v>
      </c>
      <c r="AT38" s="42">
        <f t="shared" si="11"/>
        <v>10</v>
      </c>
      <c r="AU38" s="42">
        <f t="shared" si="11"/>
        <v>14</v>
      </c>
      <c r="AV38" s="42">
        <f t="shared" ref="AV38:AW38" si="12">COUNTIF(AV13:AV35,"&lt;0.0")</f>
        <v>12</v>
      </c>
      <c r="AW38" s="42">
        <f t="shared" si="12"/>
        <v>14</v>
      </c>
      <c r="AX38" s="42">
        <f t="shared" ref="AX38:AZ38" si="13">COUNTIF(AX13:AX35,"&lt;0.0")</f>
        <v>11</v>
      </c>
      <c r="AY38" s="42">
        <f t="shared" si="13"/>
        <v>15</v>
      </c>
      <c r="AZ38" s="42">
        <f t="shared" si="13"/>
        <v>12</v>
      </c>
      <c r="BA38" s="42">
        <f t="shared" ref="BA38:BE38" si="14">COUNTIF(BA13:BA35,"&lt;0.0")</f>
        <v>12</v>
      </c>
      <c r="BB38" s="42">
        <f t="shared" si="14"/>
        <v>12</v>
      </c>
      <c r="BC38" s="42">
        <f t="shared" si="14"/>
        <v>9</v>
      </c>
      <c r="BD38" s="42">
        <f t="shared" si="14"/>
        <v>7</v>
      </c>
      <c r="BE38" s="42">
        <f t="shared" si="14"/>
        <v>4</v>
      </c>
      <c r="BF38" s="42">
        <f t="shared" ref="BF38:BG38" si="15">COUNTIF(BF13:BF35,"&lt;0.0")</f>
        <v>4</v>
      </c>
      <c r="BG38" s="42">
        <f t="shared" si="15"/>
        <v>13</v>
      </c>
    </row>
    <row r="39" spans="1:59" x14ac:dyDescent="0.25">
      <c r="AE39" s="45" t="s">
        <v>64</v>
      </c>
      <c r="AF39" s="46">
        <f>AF37/(AF37+AF38)</f>
        <v>0.4</v>
      </c>
      <c r="AG39" s="46">
        <f t="shared" ref="AG39:AR39" si="16">AG37/(AG37+AG38)</f>
        <v>0.45</v>
      </c>
      <c r="AH39" s="46">
        <f t="shared" si="16"/>
        <v>0.4</v>
      </c>
      <c r="AI39" s="46">
        <f t="shared" si="16"/>
        <v>0.46666666666666667</v>
      </c>
      <c r="AJ39" s="46">
        <f t="shared" si="16"/>
        <v>0.4</v>
      </c>
      <c r="AK39" s="46">
        <f t="shared" si="16"/>
        <v>0.44444444444444442</v>
      </c>
      <c r="AL39" s="46">
        <f t="shared" si="16"/>
        <v>0.33333333333333331</v>
      </c>
      <c r="AM39" s="46">
        <f t="shared" si="16"/>
        <v>0.36363636363636365</v>
      </c>
      <c r="AN39" s="46">
        <f t="shared" si="16"/>
        <v>0.39130434782608697</v>
      </c>
      <c r="AO39" s="46">
        <f t="shared" si="16"/>
        <v>0.43478260869565216</v>
      </c>
      <c r="AP39" s="46">
        <f t="shared" si="16"/>
        <v>0.34782608695652173</v>
      </c>
      <c r="AQ39" s="46">
        <f t="shared" si="16"/>
        <v>0.47826086956521741</v>
      </c>
      <c r="AR39" s="46">
        <f t="shared" si="16"/>
        <v>0.59090909090909094</v>
      </c>
      <c r="AS39" s="46">
        <f t="shared" ref="AS39:AU39" si="17">AS37/(AS37+AS38)</f>
        <v>0.5</v>
      </c>
      <c r="AT39" s="46">
        <f t="shared" si="17"/>
        <v>0.56521739130434778</v>
      </c>
      <c r="AU39" s="46">
        <f t="shared" si="17"/>
        <v>0.36363636363636365</v>
      </c>
      <c r="AV39" s="46">
        <f t="shared" ref="AV39:AW39" si="18">AV37/(AV37+AV38)</f>
        <v>0.42857142857142855</v>
      </c>
      <c r="AW39" s="46">
        <f t="shared" si="18"/>
        <v>0.39130434782608697</v>
      </c>
      <c r="AX39" s="46">
        <f t="shared" ref="AX39:AZ39" si="19">AX37/(AX37+AX38)</f>
        <v>0.52173913043478259</v>
      </c>
      <c r="AY39" s="46">
        <f t="shared" si="19"/>
        <v>0.34782608695652173</v>
      </c>
      <c r="AZ39" s="46">
        <f t="shared" si="19"/>
        <v>0.47826086956521741</v>
      </c>
      <c r="BA39" s="46">
        <f t="shared" ref="BA39:BE39" si="20">BA37/(BA37+BA38)</f>
        <v>0.47826086956521741</v>
      </c>
      <c r="BB39" s="46">
        <f t="shared" si="20"/>
        <v>0.45454545454545453</v>
      </c>
      <c r="BC39" s="46">
        <f t="shared" si="20"/>
        <v>0.5714285714285714</v>
      </c>
      <c r="BD39" s="46">
        <f t="shared" si="20"/>
        <v>0.53333333333333333</v>
      </c>
      <c r="BE39" s="46">
        <f t="shared" si="20"/>
        <v>0.2</v>
      </c>
      <c r="BF39" s="46">
        <f t="shared" ref="BF39:BG39" si="21">BF37/(BF37+BF38)</f>
        <v>0</v>
      </c>
      <c r="BG39" s="46">
        <f t="shared" si="21"/>
        <v>0.43478260869565216</v>
      </c>
    </row>
    <row r="40" spans="1:59" x14ac:dyDescent="0.25">
      <c r="AX40" s="65" t="s">
        <v>3945</v>
      </c>
    </row>
    <row r="41" spans="1:59" x14ac:dyDescent="0.25"/>
    <row r="42" spans="1:59" x14ac:dyDescent="0.25"/>
    <row r="43" spans="1:59" ht="23.25" x14ac:dyDescent="0.35">
      <c r="A43" s="66" t="s">
        <v>3946</v>
      </c>
    </row>
    <row r="44" spans="1:59" x14ac:dyDescent="0.25">
      <c r="A44" s="48" t="s">
        <v>1441</v>
      </c>
      <c r="B44" s="64" t="s">
        <v>89</v>
      </c>
    </row>
    <row r="45" spans="1:59" x14ac:dyDescent="0.25">
      <c r="A45" s="27" t="s">
        <v>105</v>
      </c>
      <c r="M45" s="65" t="s">
        <v>3945</v>
      </c>
      <c r="T45" s="65" t="s">
        <v>3945</v>
      </c>
      <c r="Z45" s="65" t="s">
        <v>3945</v>
      </c>
      <c r="AA45" s="65" t="s">
        <v>3945</v>
      </c>
      <c r="AB45" s="65" t="s">
        <v>3945</v>
      </c>
    </row>
    <row r="46" spans="1:59" s="29" customFormat="1" x14ac:dyDescent="0.25">
      <c r="A46" s="48" t="s">
        <v>55</v>
      </c>
      <c r="B46" s="84" t="s">
        <v>104</v>
      </c>
      <c r="C46" s="64"/>
      <c r="D46" s="64"/>
      <c r="E46" s="64"/>
      <c r="F46" s="64"/>
      <c r="G46" s="64"/>
      <c r="H46" s="6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</row>
    <row r="47" spans="1:59" s="29" customFormat="1" ht="25.5" x14ac:dyDescent="0.25">
      <c r="A47" s="48" t="s">
        <v>53</v>
      </c>
      <c r="B47" s="47" t="s">
        <v>75</v>
      </c>
      <c r="C47" s="47" t="s">
        <v>76</v>
      </c>
      <c r="D47" s="47" t="s">
        <v>74</v>
      </c>
      <c r="E47" s="64" t="s">
        <v>2547</v>
      </c>
      <c r="F47" s="64" t="s">
        <v>2548</v>
      </c>
      <c r="G47" s="64" t="s">
        <v>2533</v>
      </c>
      <c r="H47" s="47" t="s">
        <v>92</v>
      </c>
      <c r="I47" s="47" t="s">
        <v>81</v>
      </c>
      <c r="J47" s="82" t="s">
        <v>47</v>
      </c>
      <c r="K47" s="47" t="s">
        <v>48</v>
      </c>
      <c r="L47" s="47" t="s">
        <v>52</v>
      </c>
      <c r="M47" s="50" t="s">
        <v>77</v>
      </c>
      <c r="N47" s="51" t="s">
        <v>106</v>
      </c>
      <c r="O47" s="51" t="s">
        <v>107</v>
      </c>
      <c r="P47" s="51" t="s">
        <v>108</v>
      </c>
      <c r="Q47" s="44" t="s">
        <v>113</v>
      </c>
      <c r="R47" s="44" t="s">
        <v>114</v>
      </c>
      <c r="S47" s="44" t="s">
        <v>115</v>
      </c>
      <c r="T47" s="44" t="s">
        <v>118</v>
      </c>
      <c r="U47" s="44" t="s">
        <v>1384</v>
      </c>
      <c r="V47" s="44" t="s">
        <v>1944</v>
      </c>
      <c r="W47" s="44" t="s">
        <v>1971</v>
      </c>
      <c r="X47" s="44" t="s">
        <v>2055</v>
      </c>
      <c r="Y47" s="44" t="s">
        <v>2056</v>
      </c>
      <c r="Z47" s="44" t="s">
        <v>2546</v>
      </c>
      <c r="AA47" s="44" t="s">
        <v>3762</v>
      </c>
      <c r="AB47" s="44" t="s">
        <v>3885</v>
      </c>
      <c r="AC47" s="47" t="s">
        <v>54</v>
      </c>
    </row>
    <row r="48" spans="1:59" s="29" customFormat="1" x14ac:dyDescent="0.25">
      <c r="A48" s="49" t="s">
        <v>61</v>
      </c>
      <c r="B48" s="64">
        <v>6.5400000000000009</v>
      </c>
      <c r="C48" s="64">
        <v>8.33</v>
      </c>
      <c r="D48" s="64">
        <v>8.65</v>
      </c>
      <c r="E48" s="64"/>
      <c r="F48" s="64"/>
      <c r="G48" s="64"/>
      <c r="H48" s="64"/>
      <c r="I48" s="64"/>
      <c r="J48" s="64">
        <v>-20.53</v>
      </c>
      <c r="K48" s="64">
        <v>-13.970000000000002</v>
      </c>
      <c r="L48" s="64">
        <v>-20.32</v>
      </c>
      <c r="M48" s="64">
        <v>-1.5999999999999999</v>
      </c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>
        <v>-32.9</v>
      </c>
    </row>
    <row r="49" spans="1:29" s="29" customFormat="1" x14ac:dyDescent="0.25">
      <c r="A49" s="49" t="s">
        <v>88</v>
      </c>
      <c r="B49" s="64">
        <v>-1.0499999999999994</v>
      </c>
      <c r="C49" s="64">
        <v>7.7100000000000009</v>
      </c>
      <c r="D49" s="64">
        <v>-0.71999999999999886</v>
      </c>
      <c r="E49" s="64"/>
      <c r="F49" s="64"/>
      <c r="G49" s="64"/>
      <c r="H49" s="64">
        <v>-2.6199999999999997</v>
      </c>
      <c r="I49" s="64">
        <v>-27.07</v>
      </c>
      <c r="J49" s="64">
        <v>15.229999999999999</v>
      </c>
      <c r="K49" s="64">
        <v>16.489999999999981</v>
      </c>
      <c r="L49" s="64">
        <v>12.960000000000012</v>
      </c>
      <c r="M49" s="64">
        <v>8</v>
      </c>
      <c r="N49" s="64">
        <v>-8.0500000000000007</v>
      </c>
      <c r="O49" s="64">
        <v>-11.29</v>
      </c>
      <c r="P49" s="64">
        <v>-4.7899999999999991</v>
      </c>
      <c r="Q49" s="64">
        <v>-3.8600000000000008</v>
      </c>
      <c r="R49" s="64">
        <v>-11.559999999999997</v>
      </c>
      <c r="S49" s="64">
        <v>0.19000000000000039</v>
      </c>
      <c r="T49" s="64"/>
      <c r="U49" s="64"/>
      <c r="V49" s="64"/>
      <c r="W49" s="64"/>
      <c r="X49" s="64"/>
      <c r="Y49" s="64"/>
      <c r="Z49" s="64"/>
      <c r="AA49" s="64"/>
      <c r="AB49" s="64"/>
      <c r="AC49" s="64">
        <v>-10.430000000000003</v>
      </c>
    </row>
    <row r="50" spans="1:29" s="29" customFormat="1" x14ac:dyDescent="0.25">
      <c r="A50" s="49" t="s">
        <v>116</v>
      </c>
      <c r="B50" s="64">
        <v>-8.27</v>
      </c>
      <c r="C50" s="64">
        <v>-6.419999999999999</v>
      </c>
      <c r="D50" s="64">
        <v>-14.45</v>
      </c>
      <c r="E50" s="64"/>
      <c r="F50" s="64"/>
      <c r="G50" s="64"/>
      <c r="H50" s="64">
        <v>-18.560000000000002</v>
      </c>
      <c r="I50" s="64">
        <v>-11.870000000000006</v>
      </c>
      <c r="J50" s="64">
        <v>-3.0000000000000004</v>
      </c>
      <c r="K50" s="64">
        <v>-12.34</v>
      </c>
      <c r="L50" s="64">
        <v>1.6400000000000046</v>
      </c>
      <c r="M50" s="64">
        <v>9.7500000000000018</v>
      </c>
      <c r="N50" s="64">
        <v>-5.1599999999999993</v>
      </c>
      <c r="O50" s="64">
        <v>13.659999999999997</v>
      </c>
      <c r="P50" s="64">
        <v>0.51000000000000068</v>
      </c>
      <c r="Q50" s="64">
        <v>-1.0099999999999985</v>
      </c>
      <c r="R50" s="64">
        <v>-4.9200000000000008</v>
      </c>
      <c r="S50" s="64">
        <v>-9.6699999999999946</v>
      </c>
      <c r="T50" s="64">
        <v>-2.9300000000000024</v>
      </c>
      <c r="U50" s="64">
        <v>-1.4799999999999991</v>
      </c>
      <c r="V50" s="64"/>
      <c r="W50" s="64"/>
      <c r="X50" s="64"/>
      <c r="Y50" s="64"/>
      <c r="Z50" s="64"/>
      <c r="AA50" s="64"/>
      <c r="AB50" s="64"/>
      <c r="AC50" s="64">
        <v>-74.520000000000024</v>
      </c>
    </row>
    <row r="51" spans="1:29" x14ac:dyDescent="0.25">
      <c r="A51" s="49" t="s">
        <v>1823</v>
      </c>
      <c r="B51" s="64">
        <v>15.209999999999999</v>
      </c>
      <c r="C51" s="64">
        <v>10.11</v>
      </c>
      <c r="D51" s="64">
        <v>8.52</v>
      </c>
      <c r="E51" s="64"/>
      <c r="F51" s="64"/>
      <c r="G51" s="64"/>
      <c r="H51" s="64">
        <v>7.92</v>
      </c>
      <c r="I51" s="64">
        <v>3.73</v>
      </c>
      <c r="J51" s="64">
        <v>7.73</v>
      </c>
      <c r="K51" s="64">
        <v>4.3299999999999992</v>
      </c>
      <c r="L51" s="64">
        <v>6.7999999999999989</v>
      </c>
      <c r="M51" s="64">
        <v>7.32</v>
      </c>
      <c r="N51" s="64">
        <v>11.19</v>
      </c>
      <c r="O51" s="64">
        <v>1.3599999999999994</v>
      </c>
      <c r="P51" s="64">
        <v>3.9999999999999991</v>
      </c>
      <c r="Q51" s="64">
        <v>6.4399999999999995</v>
      </c>
      <c r="R51" s="64">
        <v>8.82</v>
      </c>
      <c r="S51" s="64">
        <v>3.88</v>
      </c>
      <c r="T51" s="64">
        <v>8.120000000000001</v>
      </c>
      <c r="U51" s="64">
        <v>-3.0600000000000009</v>
      </c>
      <c r="V51" s="64">
        <v>-1.3700000000000006</v>
      </c>
      <c r="W51" s="64">
        <v>5.08</v>
      </c>
      <c r="X51" s="64"/>
      <c r="Y51" s="64"/>
      <c r="Z51" s="64"/>
      <c r="AA51" s="64"/>
      <c r="AB51" s="64"/>
      <c r="AC51" s="64">
        <v>116.12999999999998</v>
      </c>
    </row>
    <row r="52" spans="1:29" x14ac:dyDescent="0.25">
      <c r="A52" s="49" t="s">
        <v>2077</v>
      </c>
      <c r="B52" s="64">
        <v>-9.1499999999999986</v>
      </c>
      <c r="C52" s="64">
        <v>-8.7999999999999989</v>
      </c>
      <c r="D52" s="64">
        <v>-12.889999999999999</v>
      </c>
      <c r="E52" s="64">
        <v>-1.4900000000000002</v>
      </c>
      <c r="F52" s="64">
        <v>-1.4899999999999998</v>
      </c>
      <c r="G52" s="64">
        <v>2.78</v>
      </c>
      <c r="H52" s="64">
        <v>9.4199999999999982</v>
      </c>
      <c r="I52" s="64"/>
      <c r="J52" s="64">
        <v>-15.969999999999997</v>
      </c>
      <c r="K52" s="64">
        <v>-10.239999999999998</v>
      </c>
      <c r="L52" s="64">
        <v>-9.8099999999999898</v>
      </c>
      <c r="M52" s="64">
        <v>-12.099999999999998</v>
      </c>
      <c r="N52" s="64">
        <v>19.260000000000002</v>
      </c>
      <c r="O52" s="64">
        <v>-2.4000000000000004</v>
      </c>
      <c r="P52" s="64">
        <v>2.44</v>
      </c>
      <c r="Q52" s="64">
        <v>-11.649999999999999</v>
      </c>
      <c r="R52" s="64"/>
      <c r="S52" s="64">
        <v>-32.610000000000007</v>
      </c>
      <c r="T52" s="64">
        <v>5.7399999999999949</v>
      </c>
      <c r="U52" s="64">
        <v>-17.029999999999998</v>
      </c>
      <c r="V52" s="64">
        <v>-7.9799999999999978</v>
      </c>
      <c r="W52" s="64">
        <v>-6.0900000000000052</v>
      </c>
      <c r="X52" s="64">
        <v>-6.8000000000000016</v>
      </c>
      <c r="Y52" s="64">
        <v>-5.91</v>
      </c>
      <c r="Z52" s="64">
        <v>19.209999999999997</v>
      </c>
      <c r="AA52" s="64"/>
      <c r="AB52" s="64"/>
      <c r="AC52" s="64">
        <v>-113.56000000000002</v>
      </c>
    </row>
    <row r="53" spans="1:29" x14ac:dyDescent="0.25">
      <c r="A53" s="49" t="s">
        <v>3505</v>
      </c>
      <c r="B53" s="64">
        <v>15.769999999999998</v>
      </c>
      <c r="C53" s="64">
        <v>3.9600000000000009</v>
      </c>
      <c r="D53" s="64">
        <v>-10.99</v>
      </c>
      <c r="E53" s="64">
        <v>14.260000000000003</v>
      </c>
      <c r="F53" s="64">
        <v>-2.2099999999999991</v>
      </c>
      <c r="G53" s="64">
        <v>-12.590000000000002</v>
      </c>
      <c r="H53" s="64">
        <v>-12.919999999999998</v>
      </c>
      <c r="I53" s="64"/>
      <c r="J53" s="64">
        <v>-17.179999999999993</v>
      </c>
      <c r="K53" s="64">
        <v>-10.669999999999998</v>
      </c>
      <c r="L53" s="64">
        <v>-14.64</v>
      </c>
      <c r="M53" s="64">
        <v>3.380000000000007</v>
      </c>
      <c r="N53" s="64">
        <v>-8.9199999999999982</v>
      </c>
      <c r="O53" s="64">
        <v>-1.5800000000000016</v>
      </c>
      <c r="P53" s="64">
        <v>5.58</v>
      </c>
      <c r="Q53" s="64">
        <v>4.01</v>
      </c>
      <c r="R53" s="64"/>
      <c r="S53" s="64">
        <v>28.799999999999997</v>
      </c>
      <c r="T53" s="64">
        <v>37.329999999999991</v>
      </c>
      <c r="U53" s="64">
        <v>20.240000000000009</v>
      </c>
      <c r="V53" s="64">
        <v>-12.799999999999995</v>
      </c>
      <c r="W53" s="64">
        <v>-10.810000000000002</v>
      </c>
      <c r="X53" s="64">
        <v>-3.7100000000000022</v>
      </c>
      <c r="Y53" s="64">
        <v>2.8000000000000007</v>
      </c>
      <c r="Z53" s="64">
        <v>-13.330000000000002</v>
      </c>
      <c r="AA53" s="64">
        <v>-14.07</v>
      </c>
      <c r="AB53" s="64">
        <v>-16.88</v>
      </c>
      <c r="AC53" s="64">
        <v>-27.169999999999995</v>
      </c>
    </row>
    <row r="54" spans="1:29" x14ac:dyDescent="0.25">
      <c r="A54" s="49" t="s">
        <v>54</v>
      </c>
      <c r="B54" s="64">
        <v>19.05</v>
      </c>
      <c r="C54" s="64">
        <v>14.890000000000002</v>
      </c>
      <c r="D54" s="64">
        <v>-21.879999999999995</v>
      </c>
      <c r="E54" s="64">
        <v>12.770000000000003</v>
      </c>
      <c r="F54" s="64">
        <v>-3.6999999999999988</v>
      </c>
      <c r="G54" s="64">
        <v>-9.8100000000000023</v>
      </c>
      <c r="H54" s="64">
        <v>-16.760000000000005</v>
      </c>
      <c r="I54" s="64">
        <v>-35.210000000000008</v>
      </c>
      <c r="J54" s="64">
        <v>-33.719999999999992</v>
      </c>
      <c r="K54" s="64">
        <v>-26.40000000000002</v>
      </c>
      <c r="L54" s="64">
        <v>-23.369999999999976</v>
      </c>
      <c r="M54" s="64">
        <v>14.750000000000011</v>
      </c>
      <c r="N54" s="64">
        <v>8.3200000000000038</v>
      </c>
      <c r="O54" s="64">
        <v>-0.25000000000000511</v>
      </c>
      <c r="P54" s="64">
        <v>7.74</v>
      </c>
      <c r="Q54" s="64">
        <v>-6.0699999999999985</v>
      </c>
      <c r="R54" s="64">
        <v>-7.6599999999999966</v>
      </c>
      <c r="S54" s="64">
        <v>-9.4100000000000037</v>
      </c>
      <c r="T54" s="64">
        <v>48.259999999999984</v>
      </c>
      <c r="U54" s="64">
        <v>-1.3299999999999876</v>
      </c>
      <c r="V54" s="64">
        <v>-22.149999999999991</v>
      </c>
      <c r="W54" s="64">
        <v>-11.820000000000007</v>
      </c>
      <c r="X54" s="64">
        <v>-10.510000000000003</v>
      </c>
      <c r="Y54" s="64">
        <v>-3.1099999999999994</v>
      </c>
      <c r="Z54" s="64">
        <v>5.8799999999999955</v>
      </c>
      <c r="AA54" s="64">
        <v>-14.07</v>
      </c>
      <c r="AB54" s="64">
        <v>-16.88</v>
      </c>
      <c r="AC54" s="64">
        <v>-142.45000000000005</v>
      </c>
    </row>
    <row r="55" spans="1:29" x14ac:dyDescent="0.25"/>
    <row r="56" spans="1:29" x14ac:dyDescent="0.25"/>
    <row r="57" spans="1:29" x14ac:dyDescent="0.25"/>
    <row r="58" spans="1:29" x14ac:dyDescent="0.25"/>
    <row r="59" spans="1:29" x14ac:dyDescent="0.25"/>
    <row r="60" spans="1:29" x14ac:dyDescent="0.25"/>
    <row r="61" spans="1:29" x14ac:dyDescent="0.25"/>
    <row r="62" spans="1:29" x14ac:dyDescent="0.25"/>
    <row r="63" spans="1:29" x14ac:dyDescent="0.25"/>
    <row r="64" spans="1:29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spans="2:8" x14ac:dyDescent="0.25"/>
    <row r="82" spans="2:8" x14ac:dyDescent="0.25"/>
    <row r="83" spans="2:8" x14ac:dyDescent="0.25"/>
    <row r="84" spans="2:8" x14ac:dyDescent="0.25"/>
    <row r="85" spans="2:8" x14ac:dyDescent="0.25"/>
    <row r="86" spans="2:8" x14ac:dyDescent="0.25"/>
    <row r="87" spans="2:8" x14ac:dyDescent="0.25"/>
    <row r="88" spans="2:8" x14ac:dyDescent="0.25"/>
    <row r="89" spans="2:8" x14ac:dyDescent="0.25"/>
    <row r="90" spans="2:8" x14ac:dyDescent="0.25"/>
    <row r="91" spans="2:8" x14ac:dyDescent="0.25"/>
    <row r="92" spans="2:8" x14ac:dyDescent="0.25"/>
    <row r="93" spans="2:8" x14ac:dyDescent="0.25"/>
    <row r="94" spans="2:8" x14ac:dyDescent="0.25">
      <c r="B94"/>
      <c r="C94"/>
      <c r="D94"/>
      <c r="E94"/>
      <c r="F94"/>
      <c r="G94"/>
      <c r="H94" s="39"/>
    </row>
    <row r="95" spans="2:8" x14ac:dyDescent="0.25">
      <c r="B95"/>
      <c r="C95"/>
      <c r="D95"/>
      <c r="E95"/>
      <c r="F95"/>
      <c r="G95"/>
      <c r="H95" s="24"/>
    </row>
    <row r="96" spans="2:8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AC49">
    <cfRule type="cellIs" dxfId="378" priority="67" operator="lessThan">
      <formula>0</formula>
    </cfRule>
    <cfRule type="cellIs" dxfId="377" priority="68" operator="greaterThan">
      <formula>0</formula>
    </cfRule>
  </conditionalFormatting>
  <conditionalFormatting pivot="1" sqref="C11:C13 E11:E13 G11:G13 C17:C25 E17:E25 G17:G25">
    <cfRule type="cellIs" dxfId="376" priority="65" operator="lessThan">
      <formula>0</formula>
    </cfRule>
    <cfRule type="cellIs" dxfId="375" priority="66" operator="greaterThan">
      <formula>0</formula>
    </cfRule>
  </conditionalFormatting>
  <conditionalFormatting pivot="1" sqref="AF13:AH23 AL13:AM23 AO13:AQ23 AF32:AH35 AL32:AM35 AO32:AQ35">
    <cfRule type="cellIs" dxfId="374" priority="64" operator="greaterThan">
      <formula>0</formula>
    </cfRule>
  </conditionalFormatting>
  <conditionalFormatting pivot="1" sqref="AF13:AH23 AL13:AM23 AO13:AQ23 AF32:AH35 AL32:AM35 AO32:AQ35">
    <cfRule type="cellIs" dxfId="373" priority="63" operator="lessThan">
      <formula>0</formula>
    </cfRule>
  </conditionalFormatting>
  <conditionalFormatting pivot="1" sqref="AN13:AN35">
    <cfRule type="cellIs" dxfId="372" priority="62" operator="greaterThan">
      <formula>0</formula>
    </cfRule>
  </conditionalFormatting>
  <conditionalFormatting pivot="1" sqref="AN13:AN35">
    <cfRule type="cellIs" dxfId="371" priority="61" operator="lessThan">
      <formula>0</formula>
    </cfRule>
  </conditionalFormatting>
  <conditionalFormatting pivot="1" sqref="B50:AC50">
    <cfRule type="cellIs" dxfId="370" priority="59" operator="lessThan">
      <formula>0</formula>
    </cfRule>
    <cfRule type="cellIs" dxfId="369" priority="60" operator="greaterThan">
      <formula>0</formula>
    </cfRule>
  </conditionalFormatting>
  <conditionalFormatting pivot="1" sqref="B51:AC51">
    <cfRule type="cellIs" dxfId="368" priority="53" operator="lessThan">
      <formula>0</formula>
    </cfRule>
    <cfRule type="cellIs" dxfId="367" priority="54" operator="greaterThan">
      <formula>0</formula>
    </cfRule>
  </conditionalFormatting>
  <conditionalFormatting pivot="1" sqref="B52:AC52">
    <cfRule type="cellIs" dxfId="366" priority="51" operator="lessThan">
      <formula>0</formula>
    </cfRule>
    <cfRule type="cellIs" dxfId="365" priority="52" operator="greaterThan">
      <formula>0</formula>
    </cfRule>
  </conditionalFormatting>
  <conditionalFormatting sqref="AF39:BD39">
    <cfRule type="cellIs" dxfId="364" priority="46" operator="greaterThanOrEqual">
      <formula>0.75</formula>
    </cfRule>
  </conditionalFormatting>
  <conditionalFormatting sqref="P9:P10 E9:H9 F10:G10 I11:J38">
    <cfRule type="cellIs" dxfId="363" priority="44" operator="greaterThanOrEqual">
      <formula>0.7</formula>
    </cfRule>
    <cfRule type="cellIs" dxfId="362" priority="45" operator="greaterThanOrEqual">
      <formula>0.75</formula>
    </cfRule>
  </conditionalFormatting>
  <conditionalFormatting sqref="H11:H38">
    <cfRule type="cellIs" dxfId="361" priority="40" operator="greaterThanOrEqual">
      <formula>0.7</formula>
    </cfRule>
    <cfRule type="cellIs" dxfId="360" priority="41" operator="greaterThanOrEqual">
      <formula>0.75</formula>
    </cfRule>
  </conditionalFormatting>
  <conditionalFormatting sqref="AF39:BG39">
    <cfRule type="cellIs" dxfId="359" priority="39" operator="greaterThan">
      <formula>0.6999</formula>
    </cfRule>
  </conditionalFormatting>
  <conditionalFormatting pivot="1" sqref="C30 C31 C32 C33 C34 C35 E30 E31 E32 E33 E34 E35 G30 G31 G32 G33 G34 G35">
    <cfRule type="cellIs" dxfId="358" priority="37" operator="lessThan">
      <formula>0</formula>
    </cfRule>
    <cfRule type="cellIs" dxfId="357" priority="38" operator="greaterThan">
      <formula>0</formula>
    </cfRule>
  </conditionalFormatting>
  <conditionalFormatting pivot="1" sqref="C37 E37 G37">
    <cfRule type="cellIs" dxfId="356" priority="35" operator="lessThan">
      <formula>0</formula>
    </cfRule>
    <cfRule type="cellIs" dxfId="355" priority="36" operator="greaterThan">
      <formula>0</formula>
    </cfRule>
  </conditionalFormatting>
  <conditionalFormatting pivot="1" sqref="P11:P13 P17:P28 N11:N28 R11:R28">
    <cfRule type="cellIs" dxfId="354" priority="33" operator="lessThan">
      <formula>0</formula>
    </cfRule>
    <cfRule type="cellIs" dxfId="353" priority="34" operator="greaterThan">
      <formula>0</formula>
    </cfRule>
  </conditionalFormatting>
  <conditionalFormatting sqref="S30:S35 S37 S11:S28">
    <cfRule type="cellIs" dxfId="352" priority="31" operator="greaterThanOrEqual">
      <formula>0.7</formula>
    </cfRule>
    <cfRule type="cellIs" dxfId="351" priority="32" operator="greaterThanOrEqual">
      <formula>0.75</formula>
    </cfRule>
  </conditionalFormatting>
  <conditionalFormatting pivot="1" sqref="N30:N35 P30:P35 R30:R35">
    <cfRule type="cellIs" dxfId="350" priority="29" operator="lessThan">
      <formula>0</formula>
    </cfRule>
    <cfRule type="cellIs" dxfId="349" priority="30" operator="greaterThan">
      <formula>0</formula>
    </cfRule>
  </conditionalFormatting>
  <conditionalFormatting pivot="1" sqref="N37 P37 R37">
    <cfRule type="cellIs" dxfId="348" priority="27" operator="lessThan">
      <formula>0</formula>
    </cfRule>
    <cfRule type="cellIs" dxfId="347" priority="28" operator="greaterThan">
      <formula>0</formula>
    </cfRule>
  </conditionalFormatting>
  <conditionalFormatting sqref="S36 S29">
    <cfRule type="cellIs" dxfId="346" priority="25" operator="greaterThanOrEqual">
      <formula>0.7</formula>
    </cfRule>
    <cfRule type="cellIs" dxfId="345" priority="26" operator="greaterThanOrEqual">
      <formula>0.75</formula>
    </cfRule>
  </conditionalFormatting>
  <conditionalFormatting sqref="H94">
    <cfRule type="cellIs" dxfId="340" priority="19" operator="greaterThanOrEqual">
      <formula>0.7</formula>
    </cfRule>
    <cfRule type="cellIs" dxfId="339" priority="20" operator="greaterThanOrEqual">
      <formula>0.75</formula>
    </cfRule>
  </conditionalFormatting>
  <conditionalFormatting pivot="1">
    <cfRule type="cellIs" dxfId="336" priority="15" operator="lessThan">
      <formula>0</formula>
    </cfRule>
    <cfRule type="cellIs" dxfId="335" priority="16" operator="greaterThan">
      <formula>0</formula>
    </cfRule>
  </conditionalFormatting>
  <conditionalFormatting sqref="Y9:Y10">
    <cfRule type="cellIs" dxfId="202" priority="11" operator="greaterThanOrEqual">
      <formula>0.7</formula>
    </cfRule>
    <cfRule type="cellIs" dxfId="201" priority="12" operator="greaterThanOrEqual">
      <formula>0.75</formula>
    </cfRule>
  </conditionalFormatting>
  <conditionalFormatting pivot="1" sqref="Y11:Y13 Y17:Y28 W11:W28 AA11:AA29">
    <cfRule type="cellIs" dxfId="200" priority="9" operator="lessThan">
      <formula>0</formula>
    </cfRule>
    <cfRule type="cellIs" dxfId="199" priority="10" operator="greaterThan">
      <formula>0</formula>
    </cfRule>
  </conditionalFormatting>
  <conditionalFormatting sqref="AB30:AB35 AB37 AB11:AB28">
    <cfRule type="cellIs" dxfId="198" priority="7" operator="greaterThanOrEqual">
      <formula>0.7</formula>
    </cfRule>
    <cfRule type="cellIs" dxfId="197" priority="8" operator="greaterThanOrEqual">
      <formula>0.75</formula>
    </cfRule>
  </conditionalFormatting>
  <conditionalFormatting pivot="1" sqref="W30:W35 Y30:Y35 AA30:AA35">
    <cfRule type="cellIs" dxfId="196" priority="5" operator="lessThan">
      <formula>0</formula>
    </cfRule>
    <cfRule type="cellIs" dxfId="195" priority="6" operator="greaterThan">
      <formula>0</formula>
    </cfRule>
  </conditionalFormatting>
  <conditionalFormatting sqref="W37 Y37 AA37">
    <cfRule type="cellIs" dxfId="194" priority="3" operator="lessThan">
      <formula>0</formula>
    </cfRule>
    <cfRule type="cellIs" dxfId="193" priority="4" operator="greaterThan">
      <formula>0</formula>
    </cfRule>
  </conditionalFormatting>
  <conditionalFormatting sqref="AB36 AB29">
    <cfRule type="cellIs" dxfId="192" priority="1" operator="greaterThanOrEqual">
      <formula>0.7</formula>
    </cfRule>
    <cfRule type="cellIs" dxfId="191" priority="2" operator="greaterThanOrEqual">
      <formula>0.75</formula>
    </cfRule>
  </conditionalFormatting>
  <pageMargins left="0.7" right="0.7" top="0.75" bottom="0.75" header="0.3" footer="0.3"/>
  <pageSetup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AE327"/>
  <sheetViews>
    <sheetView showGridLines="0" topLeftCell="A160" workbookViewId="0">
      <selection activeCell="C15" sqref="B15:C15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style="24" bestFit="1" customWidth="1"/>
    <col min="5" max="5" width="14.7109375" style="24" bestFit="1" customWidth="1"/>
    <col min="6" max="6" width="16.28515625" style="24" bestFit="1" customWidth="1"/>
    <col min="7" max="7" width="3" bestFit="1" customWidth="1"/>
    <col min="8" max="8" width="14.7109375" bestFit="1" customWidth="1"/>
    <col min="9" max="9" width="13.140625" bestFit="1" customWidth="1"/>
    <col min="10" max="10" width="22.140625" style="30" bestFit="1" customWidth="1"/>
    <col min="11" max="13" width="16" style="30" customWidth="1"/>
    <col min="14" max="16" width="10.28515625" customWidth="1"/>
    <col min="17" max="17" width="13.140625" bestFit="1" customWidth="1"/>
    <col min="18" max="18" width="19.85546875" bestFit="1" customWidth="1"/>
    <col min="19" max="20" width="2" bestFit="1" customWidth="1"/>
    <col min="21" max="21" width="11.28515625" bestFit="1" customWidth="1"/>
    <col min="22" max="22" width="3.85546875" customWidth="1"/>
    <col min="23" max="23" width="13.140625" bestFit="1" customWidth="1"/>
    <col min="24" max="24" width="19.85546875" bestFit="1" customWidth="1"/>
    <col min="25" max="25" width="12.5703125" bestFit="1" customWidth="1"/>
    <col min="26" max="26" width="11.85546875" bestFit="1" customWidth="1"/>
    <col min="27" max="27" width="12.5703125" bestFit="1" customWidth="1"/>
    <col min="28" max="28" width="16.85546875" bestFit="1" customWidth="1"/>
    <col min="29" max="29" width="17.7109375" bestFit="1" customWidth="1"/>
    <col min="30" max="30" width="12.28515625" style="30" bestFit="1" customWidth="1"/>
  </cols>
  <sheetData>
    <row r="1" spans="2:31" ht="18.75" x14ac:dyDescent="0.25">
      <c r="K1" s="30" t="s">
        <v>58</v>
      </c>
      <c r="M1" s="72">
        <v>32.25</v>
      </c>
    </row>
    <row r="4" spans="2:31" x14ac:dyDescent="0.25">
      <c r="B4" s="28" t="s">
        <v>62</v>
      </c>
      <c r="C4" s="29"/>
      <c r="D4" s="30"/>
      <c r="E4" s="30"/>
      <c r="I4" s="52"/>
    </row>
    <row r="5" spans="2:31" x14ac:dyDescent="0.25">
      <c r="B5" s="31" t="s">
        <v>63</v>
      </c>
      <c r="C5" s="32">
        <f>MEDIAN(C22:C61)</f>
        <v>-2.9699999999999998</v>
      </c>
    </row>
    <row r="6" spans="2:31" x14ac:dyDescent="0.25">
      <c r="B6" s="31" t="s">
        <v>65</v>
      </c>
      <c r="C6" s="32">
        <f>AVERAGE(C22:C61)</f>
        <v>0.15024999999999994</v>
      </c>
      <c r="D6" s="30"/>
      <c r="H6" s="21" t="s">
        <v>1978</v>
      </c>
      <c r="I6" s="21" t="s">
        <v>104</v>
      </c>
    </row>
    <row r="7" spans="2:31" x14ac:dyDescent="0.25">
      <c r="B7" s="31" t="s">
        <v>66</v>
      </c>
      <c r="C7" s="32">
        <f>MIN(C22:C61)</f>
        <v>-3.37</v>
      </c>
      <c r="D7" s="30"/>
      <c r="H7" s="21" t="s">
        <v>53</v>
      </c>
      <c r="I7">
        <v>1</v>
      </c>
      <c r="J7" s="30">
        <v>2</v>
      </c>
      <c r="K7" s="30">
        <v>3</v>
      </c>
      <c r="L7" s="30">
        <v>4</v>
      </c>
      <c r="M7" s="30">
        <v>5</v>
      </c>
      <c r="N7">
        <v>6</v>
      </c>
      <c r="O7">
        <v>7</v>
      </c>
      <c r="P7">
        <v>8</v>
      </c>
      <c r="Q7">
        <v>9</v>
      </c>
      <c r="R7" t="s">
        <v>54</v>
      </c>
      <c r="W7" s="27" t="s">
        <v>3943</v>
      </c>
    </row>
    <row r="8" spans="2:31" x14ac:dyDescent="0.25">
      <c r="B8" s="31" t="s">
        <v>67</v>
      </c>
      <c r="C8" s="32">
        <f>MAX(C22:C61)</f>
        <v>11.26</v>
      </c>
      <c r="D8" s="30"/>
      <c r="H8" s="1" t="s">
        <v>79</v>
      </c>
      <c r="I8">
        <v>39</v>
      </c>
      <c r="J8" s="30">
        <v>15</v>
      </c>
      <c r="K8" s="30">
        <v>11</v>
      </c>
      <c r="L8" s="30">
        <v>4</v>
      </c>
      <c r="M8" s="30">
        <v>2</v>
      </c>
      <c r="N8">
        <v>1</v>
      </c>
      <c r="R8">
        <v>72</v>
      </c>
      <c r="W8" s="21" t="s">
        <v>29</v>
      </c>
      <c r="X8" t="s">
        <v>118</v>
      </c>
    </row>
    <row r="9" spans="2:31" x14ac:dyDescent="0.25">
      <c r="B9" s="31" t="s">
        <v>64</v>
      </c>
      <c r="C9" s="33">
        <f>COUNTIF(E:E,"W")/(COUNTIF(E:E,"W")+COUNTIF(E:E,"L"))</f>
        <v>0.52694610778443118</v>
      </c>
      <c r="D9" s="30"/>
      <c r="H9" s="1" t="s">
        <v>78</v>
      </c>
      <c r="I9">
        <v>38</v>
      </c>
      <c r="J9" s="30">
        <v>16</v>
      </c>
      <c r="K9" s="30">
        <v>9</v>
      </c>
      <c r="L9" s="30">
        <v>6</v>
      </c>
      <c r="M9" s="30">
        <v>4</v>
      </c>
      <c r="N9">
        <v>2</v>
      </c>
      <c r="O9">
        <v>1</v>
      </c>
      <c r="P9">
        <v>1</v>
      </c>
      <c r="Q9">
        <v>1</v>
      </c>
      <c r="R9">
        <v>78</v>
      </c>
    </row>
    <row r="10" spans="2:31" x14ac:dyDescent="0.25">
      <c r="B10" s="31" t="s">
        <v>3947</v>
      </c>
      <c r="C10" s="32">
        <f>MIN(D:D)</f>
        <v>17.480000000000004</v>
      </c>
      <c r="D10" s="30"/>
      <c r="E10" s="30"/>
      <c r="H10" s="1" t="s">
        <v>54</v>
      </c>
      <c r="I10">
        <v>77</v>
      </c>
      <c r="J10" s="30">
        <v>31</v>
      </c>
      <c r="K10" s="30">
        <v>20</v>
      </c>
      <c r="L10" s="30">
        <v>10</v>
      </c>
      <c r="M10" s="30">
        <v>6</v>
      </c>
      <c r="N10">
        <v>3</v>
      </c>
      <c r="O10">
        <v>1</v>
      </c>
      <c r="P10">
        <v>1</v>
      </c>
      <c r="Q10">
        <v>1</v>
      </c>
      <c r="R10">
        <v>150</v>
      </c>
      <c r="X10" s="21" t="s">
        <v>104</v>
      </c>
      <c r="AD10" s="71"/>
      <c r="AE10" s="70"/>
    </row>
    <row r="11" spans="2:31" x14ac:dyDescent="0.25">
      <c r="B11" s="31" t="s">
        <v>3948</v>
      </c>
      <c r="C11" s="32">
        <f>MAX(D:D)</f>
        <v>89.100000000000023</v>
      </c>
      <c r="X11" t="s">
        <v>79</v>
      </c>
      <c r="Z11" t="s">
        <v>78</v>
      </c>
      <c r="AB11" t="s">
        <v>3034</v>
      </c>
      <c r="AC11" t="s">
        <v>3035</v>
      </c>
      <c r="AD11" s="71"/>
      <c r="AE11" s="70"/>
    </row>
    <row r="12" spans="2:31" x14ac:dyDescent="0.25">
      <c r="B12" s="28"/>
      <c r="W12" s="21" t="s">
        <v>53</v>
      </c>
      <c r="X12" t="s">
        <v>3036</v>
      </c>
      <c r="Y12" t="s">
        <v>55</v>
      </c>
      <c r="Z12" t="s">
        <v>3036</v>
      </c>
      <c r="AA12" t="s">
        <v>55</v>
      </c>
      <c r="AB12" s="70"/>
      <c r="AC12" s="70"/>
      <c r="AD12" s="71" t="s">
        <v>80</v>
      </c>
      <c r="AE12" s="70" t="s">
        <v>3944</v>
      </c>
    </row>
    <row r="13" spans="2:31" x14ac:dyDescent="0.25">
      <c r="B13" s="28"/>
      <c r="W13" s="1" t="s">
        <v>116</v>
      </c>
      <c r="X13">
        <v>32</v>
      </c>
      <c r="Y13">
        <v>-98.03</v>
      </c>
      <c r="Z13">
        <v>28</v>
      </c>
      <c r="AA13">
        <v>95.100000000000023</v>
      </c>
      <c r="AB13">
        <v>60</v>
      </c>
      <c r="AC13">
        <v>-2.9300000000000108</v>
      </c>
      <c r="AD13" s="69">
        <f>Z13/AB13</f>
        <v>0.46666666666666667</v>
      </c>
      <c r="AE13" s="25">
        <f>M1+AC13</f>
        <v>29.31999999999999</v>
      </c>
    </row>
    <row r="14" spans="2:31" x14ac:dyDescent="0.25">
      <c r="B14" s="28"/>
      <c r="W14" s="1" t="s">
        <v>1823</v>
      </c>
      <c r="X14">
        <v>2</v>
      </c>
      <c r="Y14">
        <v>-6.0299999999999994</v>
      </c>
      <c r="Z14">
        <v>3</v>
      </c>
      <c r="AA14">
        <v>14.150000000000002</v>
      </c>
      <c r="AB14">
        <v>5</v>
      </c>
      <c r="AC14">
        <v>8.120000000000001</v>
      </c>
      <c r="AD14" s="69">
        <f t="shared" ref="AD14:AD16" si="0">Z14/AB14</f>
        <v>0.6</v>
      </c>
      <c r="AE14" s="25">
        <f>IF(OR(W14="Grand Total",W14=""),"",AC14+AE13)</f>
        <v>37.439999999999991</v>
      </c>
    </row>
    <row r="15" spans="2:31" x14ac:dyDescent="0.25">
      <c r="B15" s="28"/>
      <c r="E15" s="30"/>
      <c r="W15" s="1" t="s">
        <v>2077</v>
      </c>
      <c r="X15">
        <v>24</v>
      </c>
      <c r="Y15">
        <v>-73.52</v>
      </c>
      <c r="Z15">
        <v>24</v>
      </c>
      <c r="AA15">
        <v>79.259999999999991</v>
      </c>
      <c r="AB15">
        <v>48</v>
      </c>
      <c r="AC15">
        <v>5.7400000000000215</v>
      </c>
      <c r="AD15" s="69">
        <f t="shared" si="0"/>
        <v>0.5</v>
      </c>
      <c r="AE15" s="25">
        <f t="shared" ref="AE15:AE35" si="1">IF(OR(W15="Grand Total",W15=""),"",AC15+AE14)</f>
        <v>43.180000000000014</v>
      </c>
    </row>
    <row r="16" spans="2:31" x14ac:dyDescent="0.25">
      <c r="B16" s="28"/>
      <c r="E16" s="30"/>
      <c r="W16" s="1" t="s">
        <v>3505</v>
      </c>
      <c r="X16">
        <v>21</v>
      </c>
      <c r="Y16">
        <v>-63.610000000000014</v>
      </c>
      <c r="Z16">
        <v>33</v>
      </c>
      <c r="AA16">
        <v>100.94000000000001</v>
      </c>
      <c r="AB16">
        <v>54</v>
      </c>
      <c r="AC16">
        <v>37.329999999999984</v>
      </c>
      <c r="AD16" s="69">
        <f t="shared" si="0"/>
        <v>0.61111111111111116</v>
      </c>
      <c r="AE16" s="25">
        <f t="shared" si="1"/>
        <v>80.509999999999991</v>
      </c>
    </row>
    <row r="17" spans="2:31" x14ac:dyDescent="0.25">
      <c r="W17" s="1" t="s">
        <v>54</v>
      </c>
      <c r="X17">
        <v>79</v>
      </c>
      <c r="Y17">
        <v>-241.19000000000005</v>
      </c>
      <c r="Z17">
        <v>88</v>
      </c>
      <c r="AA17">
        <v>289.45000000000005</v>
      </c>
      <c r="AB17">
        <v>167</v>
      </c>
      <c r="AC17">
        <v>48.26</v>
      </c>
      <c r="AD17" s="69">
        <f t="shared" ref="AD17" si="2">Z17/AB17</f>
        <v>0.52694610778443118</v>
      </c>
      <c r="AE17" s="25" t="str">
        <f t="shared" si="1"/>
        <v/>
      </c>
    </row>
    <row r="18" spans="2:31" x14ac:dyDescent="0.25">
      <c r="B18" s="27" t="s">
        <v>59</v>
      </c>
      <c r="I18" s="27" t="s">
        <v>60</v>
      </c>
      <c r="Q18" s="27" t="s">
        <v>1980</v>
      </c>
      <c r="AD18" s="69"/>
      <c r="AE18" s="25" t="str">
        <f t="shared" si="1"/>
        <v/>
      </c>
    </row>
    <row r="19" spans="2:31" x14ac:dyDescent="0.25">
      <c r="B19" s="21" t="s">
        <v>29</v>
      </c>
      <c r="C19" t="s">
        <v>118</v>
      </c>
      <c r="I19" s="21" t="s">
        <v>29</v>
      </c>
      <c r="J19" s="30" t="s">
        <v>118</v>
      </c>
      <c r="Q19" s="21" t="s">
        <v>29</v>
      </c>
      <c r="R19" t="s">
        <v>118</v>
      </c>
      <c r="AD19" s="69"/>
      <c r="AE19" s="25" t="str">
        <f t="shared" si="1"/>
        <v/>
      </c>
    </row>
    <row r="20" spans="2:31" x14ac:dyDescent="0.25">
      <c r="AD20" s="69"/>
      <c r="AE20" s="25" t="str">
        <f t="shared" si="1"/>
        <v/>
      </c>
    </row>
    <row r="21" spans="2:31" x14ac:dyDescent="0.25">
      <c r="B21" s="21" t="s">
        <v>53</v>
      </c>
      <c r="C21" t="s">
        <v>55</v>
      </c>
      <c r="D21" s="67" t="s">
        <v>56</v>
      </c>
      <c r="E21" s="67" t="s">
        <v>26</v>
      </c>
      <c r="F21" s="67" t="s">
        <v>57</v>
      </c>
      <c r="I21" s="21" t="s">
        <v>53</v>
      </c>
      <c r="J21" s="30" t="s">
        <v>55</v>
      </c>
      <c r="K21" s="73" t="s">
        <v>56</v>
      </c>
      <c r="L21" s="30" t="s">
        <v>26</v>
      </c>
      <c r="M21" s="30" t="s">
        <v>57</v>
      </c>
      <c r="Q21" s="21" t="s">
        <v>53</v>
      </c>
      <c r="R21" t="s">
        <v>55</v>
      </c>
      <c r="AD21" s="69"/>
      <c r="AE21" s="25" t="str">
        <f t="shared" si="1"/>
        <v/>
      </c>
    </row>
    <row r="22" spans="2:31" x14ac:dyDescent="0.25">
      <c r="B22" s="22">
        <v>45919.038958333331</v>
      </c>
      <c r="C22">
        <v>-2.99</v>
      </c>
      <c r="D22" s="68">
        <f>$M$1+C22</f>
        <v>29.259999999999998</v>
      </c>
      <c r="E22" s="24" t="str">
        <f>IF(OR(C22="",B22="Grand Total"),"",IF(C22&lt;0,"L","W"))</f>
        <v>L</v>
      </c>
      <c r="F22" s="24">
        <v>1</v>
      </c>
      <c r="I22" s="1" t="s">
        <v>116</v>
      </c>
      <c r="J22" s="30">
        <v>-2.9299999999999997</v>
      </c>
      <c r="K22" s="74">
        <f>$M$1+J22</f>
        <v>29.32</v>
      </c>
      <c r="L22" s="30" t="str">
        <f>IF(OR(J22="",I22="Grand Total"),"",IF(J22&lt;0,"L","W"))</f>
        <v>L</v>
      </c>
      <c r="M22" s="30">
        <v>1</v>
      </c>
      <c r="Q22" s="1" t="s">
        <v>117</v>
      </c>
      <c r="R22">
        <v>-2.9299999999999997</v>
      </c>
      <c r="AD22" s="69"/>
      <c r="AE22" s="25" t="str">
        <f t="shared" si="1"/>
        <v/>
      </c>
    </row>
    <row r="23" spans="2:31" x14ac:dyDescent="0.25">
      <c r="B23" s="22">
        <v>45919.049490740741</v>
      </c>
      <c r="C23">
        <v>2.64</v>
      </c>
      <c r="D23" s="68">
        <f t="shared" ref="D23:D63" si="3">IF(OR(B23="Grand Total",B23=""),"",D22+C23)</f>
        <v>31.9</v>
      </c>
      <c r="E23" s="24" t="str">
        <f t="shared" ref="E23:E63" si="4">IF(OR(C23="",B23="Grand Total"),"",IF(C23&lt;0,"L","W"))</f>
        <v>W</v>
      </c>
      <c r="F23" s="24">
        <f>IF(E23="","",IF(E23=E22,F22+1,1))</f>
        <v>1</v>
      </c>
      <c r="I23" s="1" t="s">
        <v>1823</v>
      </c>
      <c r="J23" s="30">
        <v>8.1200000000000028</v>
      </c>
      <c r="K23" s="74">
        <f t="shared" ref="K23:K62" si="5">IF(OR(I23="Grand Total",I23=""),"",K22+J23)</f>
        <v>37.440000000000005</v>
      </c>
      <c r="L23" s="30" t="str">
        <f t="shared" ref="L23:L62" si="6">IF(OR(J23="",I23="Grand Total"),"",IF(J23&lt;0,"L","W"))</f>
        <v>W</v>
      </c>
      <c r="M23" s="30">
        <f>IF(L23="","",IF(L23=L22,M22+1,1))</f>
        <v>1</v>
      </c>
      <c r="Q23" s="1" t="s">
        <v>1977</v>
      </c>
      <c r="R23">
        <v>8.1200000000000028</v>
      </c>
      <c r="AD23" s="69"/>
      <c r="AE23" s="25" t="str">
        <f t="shared" si="1"/>
        <v/>
      </c>
    </row>
    <row r="24" spans="2:31" x14ac:dyDescent="0.25">
      <c r="B24" s="22">
        <v>45919.089189814818</v>
      </c>
      <c r="C24">
        <v>-2.96</v>
      </c>
      <c r="D24" s="68">
        <f t="shared" si="3"/>
        <v>28.939999999999998</v>
      </c>
      <c r="E24" s="24" t="str">
        <f t="shared" si="4"/>
        <v>L</v>
      </c>
      <c r="F24" s="24">
        <f t="shared" ref="F24:F63" si="7">IF(E24="","",IF(E24=E23,F23+1,1))</f>
        <v>1</v>
      </c>
      <c r="I24" s="1" t="s">
        <v>2077</v>
      </c>
      <c r="J24" s="30">
        <v>5.7399999999999975</v>
      </c>
      <c r="K24" s="74">
        <f t="shared" si="5"/>
        <v>43.18</v>
      </c>
      <c r="L24" s="30" t="str">
        <f t="shared" si="6"/>
        <v>W</v>
      </c>
      <c r="M24" s="30">
        <f t="shared" ref="M24:M62" si="8">IF(L24="","",IF(L24=L23,M23+1,1))</f>
        <v>2</v>
      </c>
      <c r="Q24" s="1" t="s">
        <v>2078</v>
      </c>
      <c r="R24">
        <v>5.7399999999999975</v>
      </c>
      <c r="AD24" s="69"/>
      <c r="AE24" s="25" t="str">
        <f t="shared" si="1"/>
        <v/>
      </c>
    </row>
    <row r="25" spans="2:31" x14ac:dyDescent="0.25">
      <c r="B25" s="22">
        <v>45919.142476851855</v>
      </c>
      <c r="C25">
        <v>2.2599999999999998</v>
      </c>
      <c r="D25" s="68">
        <f t="shared" si="3"/>
        <v>31.199999999999996</v>
      </c>
      <c r="E25" s="24" t="str">
        <f t="shared" si="4"/>
        <v>W</v>
      </c>
      <c r="F25" s="24">
        <f t="shared" si="7"/>
        <v>1</v>
      </c>
      <c r="I25" s="1" t="s">
        <v>3505</v>
      </c>
      <c r="J25" s="30">
        <v>37.330000000000005</v>
      </c>
      <c r="K25" s="74">
        <f t="shared" si="5"/>
        <v>80.510000000000005</v>
      </c>
      <c r="L25" s="30" t="str">
        <f t="shared" si="6"/>
        <v>W</v>
      </c>
      <c r="M25" s="30">
        <f t="shared" si="8"/>
        <v>3</v>
      </c>
      <c r="Q25" s="1" t="s">
        <v>3506</v>
      </c>
      <c r="R25">
        <v>37.330000000000005</v>
      </c>
      <c r="AD25" s="69"/>
      <c r="AE25" s="25" t="str">
        <f t="shared" si="1"/>
        <v/>
      </c>
    </row>
    <row r="26" spans="2:31" x14ac:dyDescent="0.25">
      <c r="B26" s="22">
        <v>45919.166898148149</v>
      </c>
      <c r="C26">
        <v>-3.37</v>
      </c>
      <c r="D26" s="68">
        <f t="shared" si="3"/>
        <v>27.829999999999995</v>
      </c>
      <c r="E26" s="24" t="str">
        <f t="shared" si="4"/>
        <v>L</v>
      </c>
      <c r="F26" s="24">
        <f t="shared" si="7"/>
        <v>1</v>
      </c>
      <c r="I26" s="1" t="s">
        <v>54</v>
      </c>
      <c r="J26" s="30">
        <v>48.260000000000005</v>
      </c>
      <c r="K26" s="74" t="str">
        <f t="shared" si="5"/>
        <v/>
      </c>
      <c r="L26" s="30" t="str">
        <f t="shared" si="6"/>
        <v/>
      </c>
      <c r="M26" s="30" t="str">
        <f t="shared" si="8"/>
        <v/>
      </c>
      <c r="Q26" s="1" t="s">
        <v>54</v>
      </c>
      <c r="R26">
        <v>48.260000000000005</v>
      </c>
      <c r="AD26" s="69"/>
      <c r="AE26" s="25" t="str">
        <f t="shared" si="1"/>
        <v/>
      </c>
    </row>
    <row r="27" spans="2:31" x14ac:dyDescent="0.25">
      <c r="B27" s="22">
        <v>45919.253576388888</v>
      </c>
      <c r="C27">
        <v>2.73</v>
      </c>
      <c r="D27" s="68">
        <f t="shared" si="3"/>
        <v>30.559999999999995</v>
      </c>
      <c r="E27" s="24" t="str">
        <f t="shared" si="4"/>
        <v>W</v>
      </c>
      <c r="F27" s="24">
        <f t="shared" si="7"/>
        <v>1</v>
      </c>
      <c r="K27" s="74" t="str">
        <f t="shared" si="5"/>
        <v/>
      </c>
      <c r="L27" s="30" t="str">
        <f t="shared" si="6"/>
        <v/>
      </c>
      <c r="M27" s="30" t="str">
        <f t="shared" si="8"/>
        <v/>
      </c>
      <c r="AD27" s="69"/>
      <c r="AE27" s="25" t="str">
        <f t="shared" si="1"/>
        <v/>
      </c>
    </row>
    <row r="28" spans="2:31" x14ac:dyDescent="0.25">
      <c r="B28" s="22">
        <v>45919.290381944447</v>
      </c>
      <c r="C28">
        <v>-3.03</v>
      </c>
      <c r="D28" s="68">
        <f t="shared" si="3"/>
        <v>27.529999999999994</v>
      </c>
      <c r="E28" s="24" t="str">
        <f t="shared" si="4"/>
        <v>L</v>
      </c>
      <c r="F28" s="24">
        <f t="shared" si="7"/>
        <v>1</v>
      </c>
      <c r="K28" s="74" t="str">
        <f t="shared" si="5"/>
        <v/>
      </c>
      <c r="L28" s="30" t="str">
        <f t="shared" si="6"/>
        <v/>
      </c>
      <c r="M28" s="30" t="str">
        <f t="shared" si="8"/>
        <v/>
      </c>
      <c r="AD28" s="69"/>
      <c r="AE28" s="25" t="str">
        <f t="shared" si="1"/>
        <v/>
      </c>
    </row>
    <row r="29" spans="2:31" x14ac:dyDescent="0.25">
      <c r="B29" s="22">
        <v>45919.334826388891</v>
      </c>
      <c r="C29">
        <v>-2.98</v>
      </c>
      <c r="D29" s="68">
        <f t="shared" si="3"/>
        <v>24.549999999999994</v>
      </c>
      <c r="E29" s="24" t="str">
        <f t="shared" si="4"/>
        <v>L</v>
      </c>
      <c r="F29" s="24">
        <f t="shared" si="7"/>
        <v>2</v>
      </c>
      <c r="K29" s="74" t="str">
        <f t="shared" si="5"/>
        <v/>
      </c>
      <c r="L29" s="30" t="str">
        <f t="shared" si="6"/>
        <v/>
      </c>
      <c r="M29" s="30" t="str">
        <f t="shared" si="8"/>
        <v/>
      </c>
      <c r="AD29" s="69"/>
      <c r="AE29" s="25" t="str">
        <f t="shared" si="1"/>
        <v/>
      </c>
    </row>
    <row r="30" spans="2:31" x14ac:dyDescent="0.25">
      <c r="B30" s="22">
        <v>45919.342928240738</v>
      </c>
      <c r="C30">
        <v>-3.01</v>
      </c>
      <c r="D30" s="68">
        <f t="shared" si="3"/>
        <v>21.539999999999992</v>
      </c>
      <c r="E30" s="24" t="str">
        <f t="shared" si="4"/>
        <v>L</v>
      </c>
      <c r="F30" s="24">
        <f t="shared" si="7"/>
        <v>3</v>
      </c>
      <c r="J30" s="75"/>
      <c r="K30" s="74" t="str">
        <f t="shared" si="5"/>
        <v/>
      </c>
      <c r="L30" s="30" t="str">
        <f t="shared" si="6"/>
        <v/>
      </c>
      <c r="M30" s="30" t="str">
        <f t="shared" si="8"/>
        <v/>
      </c>
      <c r="AD30" s="69"/>
      <c r="AE30" s="25" t="str">
        <f t="shared" si="1"/>
        <v/>
      </c>
    </row>
    <row r="31" spans="2:31" x14ac:dyDescent="0.25">
      <c r="B31" s="22">
        <v>45919.37672453704</v>
      </c>
      <c r="C31">
        <v>7.92</v>
      </c>
      <c r="D31" s="68">
        <f t="shared" si="3"/>
        <v>29.459999999999994</v>
      </c>
      <c r="E31" s="24" t="str">
        <f t="shared" si="4"/>
        <v>W</v>
      </c>
      <c r="F31" s="24">
        <f t="shared" si="7"/>
        <v>1</v>
      </c>
      <c r="K31" s="74" t="str">
        <f t="shared" si="5"/>
        <v/>
      </c>
      <c r="L31" s="30" t="str">
        <f t="shared" si="6"/>
        <v/>
      </c>
      <c r="M31" s="30" t="str">
        <f t="shared" si="8"/>
        <v/>
      </c>
      <c r="AD31" s="69"/>
      <c r="AE31" s="25" t="str">
        <f t="shared" si="1"/>
        <v/>
      </c>
    </row>
    <row r="32" spans="2:31" x14ac:dyDescent="0.25">
      <c r="B32" s="22">
        <v>45919.382743055554</v>
      </c>
      <c r="C32">
        <v>-3.04</v>
      </c>
      <c r="D32" s="68">
        <f t="shared" si="3"/>
        <v>26.419999999999995</v>
      </c>
      <c r="E32" s="24" t="str">
        <f t="shared" si="4"/>
        <v>L</v>
      </c>
      <c r="F32" s="24">
        <f t="shared" si="7"/>
        <v>1</v>
      </c>
      <c r="K32" s="74" t="str">
        <f t="shared" si="5"/>
        <v/>
      </c>
      <c r="L32" s="30" t="str">
        <f t="shared" si="6"/>
        <v/>
      </c>
      <c r="M32" s="30" t="str">
        <f t="shared" si="8"/>
        <v/>
      </c>
      <c r="AE32" s="25" t="str">
        <f t="shared" si="1"/>
        <v/>
      </c>
    </row>
    <row r="33" spans="2:31" x14ac:dyDescent="0.25">
      <c r="B33" s="22">
        <v>45919.400104166663</v>
      </c>
      <c r="C33">
        <v>11.26</v>
      </c>
      <c r="D33" s="68">
        <f t="shared" si="3"/>
        <v>37.679999999999993</v>
      </c>
      <c r="E33" s="24" t="str">
        <f t="shared" si="4"/>
        <v>W</v>
      </c>
      <c r="F33" s="24">
        <f t="shared" si="7"/>
        <v>1</v>
      </c>
      <c r="K33" s="74" t="str">
        <f t="shared" si="5"/>
        <v/>
      </c>
      <c r="L33" s="30" t="str">
        <f t="shared" si="6"/>
        <v/>
      </c>
      <c r="M33" s="30" t="str">
        <f t="shared" si="8"/>
        <v/>
      </c>
      <c r="AE33" s="25" t="str">
        <f t="shared" si="1"/>
        <v/>
      </c>
    </row>
    <row r="34" spans="2:31" x14ac:dyDescent="0.25">
      <c r="B34" s="22">
        <v>45919.411562499998</v>
      </c>
      <c r="C34">
        <v>-3.16</v>
      </c>
      <c r="D34" s="68">
        <f t="shared" si="3"/>
        <v>34.519999999999996</v>
      </c>
      <c r="E34" s="24" t="str">
        <f t="shared" si="4"/>
        <v>L</v>
      </c>
      <c r="F34" s="24">
        <f t="shared" si="7"/>
        <v>1</v>
      </c>
      <c r="K34" s="74" t="str">
        <f t="shared" si="5"/>
        <v/>
      </c>
      <c r="L34" s="30" t="str">
        <f t="shared" si="6"/>
        <v/>
      </c>
      <c r="M34" s="30" t="str">
        <f t="shared" si="8"/>
        <v/>
      </c>
      <c r="AE34" s="25" t="str">
        <f t="shared" si="1"/>
        <v/>
      </c>
    </row>
    <row r="35" spans="2:31" x14ac:dyDescent="0.25">
      <c r="B35" s="22">
        <v>45919.413761574076</v>
      </c>
      <c r="C35">
        <v>-3.05</v>
      </c>
      <c r="D35" s="68">
        <f t="shared" si="3"/>
        <v>31.469999999999995</v>
      </c>
      <c r="E35" s="24" t="str">
        <f t="shared" si="4"/>
        <v>L</v>
      </c>
      <c r="F35" s="24">
        <f t="shared" si="7"/>
        <v>2</v>
      </c>
      <c r="K35" s="74" t="str">
        <f t="shared" si="5"/>
        <v/>
      </c>
      <c r="L35" s="30" t="str">
        <f t="shared" si="6"/>
        <v/>
      </c>
      <c r="M35" s="30" t="str">
        <f t="shared" si="8"/>
        <v/>
      </c>
      <c r="Q35" s="27" t="s">
        <v>72</v>
      </c>
      <c r="AE35" s="25" t="str">
        <f t="shared" si="1"/>
        <v/>
      </c>
    </row>
    <row r="36" spans="2:31" x14ac:dyDescent="0.25">
      <c r="B36" s="22">
        <v>45919.424872685187</v>
      </c>
      <c r="C36">
        <v>2.31</v>
      </c>
      <c r="D36" s="68">
        <f t="shared" si="3"/>
        <v>33.779999999999994</v>
      </c>
      <c r="E36" s="24" t="str">
        <f t="shared" si="4"/>
        <v>W</v>
      </c>
      <c r="F36" s="24">
        <f t="shared" si="7"/>
        <v>1</v>
      </c>
      <c r="K36" s="74" t="str">
        <f t="shared" si="5"/>
        <v/>
      </c>
      <c r="L36" s="30" t="str">
        <f t="shared" si="6"/>
        <v/>
      </c>
      <c r="M36" s="30" t="str">
        <f t="shared" si="8"/>
        <v/>
      </c>
      <c r="Q36" s="21" t="s">
        <v>29</v>
      </c>
      <c r="R36" t="s">
        <v>118</v>
      </c>
    </row>
    <row r="37" spans="2:31" x14ac:dyDescent="0.25">
      <c r="B37" s="22">
        <v>45919.427534722221</v>
      </c>
      <c r="C37">
        <v>2.31</v>
      </c>
      <c r="D37" s="68">
        <f t="shared" si="3"/>
        <v>36.089999999999996</v>
      </c>
      <c r="E37" s="24" t="str">
        <f t="shared" si="4"/>
        <v>W</v>
      </c>
      <c r="F37" s="24">
        <f t="shared" si="7"/>
        <v>2</v>
      </c>
      <c r="K37" s="74" t="str">
        <f t="shared" si="5"/>
        <v/>
      </c>
      <c r="L37" s="30" t="str">
        <f t="shared" si="6"/>
        <v/>
      </c>
      <c r="M37" s="30" t="str">
        <f t="shared" si="8"/>
        <v/>
      </c>
    </row>
    <row r="38" spans="2:31" x14ac:dyDescent="0.25">
      <c r="B38" s="22">
        <v>45919.452881944446</v>
      </c>
      <c r="C38">
        <v>-3.08</v>
      </c>
      <c r="D38" s="68">
        <f t="shared" si="3"/>
        <v>33.01</v>
      </c>
      <c r="E38" s="24" t="str">
        <f t="shared" si="4"/>
        <v>L</v>
      </c>
      <c r="F38" s="24">
        <f t="shared" si="7"/>
        <v>1</v>
      </c>
      <c r="K38" s="74" t="str">
        <f t="shared" si="5"/>
        <v/>
      </c>
      <c r="L38" s="30" t="str">
        <f t="shared" si="6"/>
        <v/>
      </c>
      <c r="M38" s="30" t="str">
        <f t="shared" si="8"/>
        <v/>
      </c>
      <c r="Q38" s="21" t="s">
        <v>53</v>
      </c>
      <c r="R38" t="s">
        <v>55</v>
      </c>
    </row>
    <row r="39" spans="2:31" x14ac:dyDescent="0.25">
      <c r="B39" s="22">
        <v>45919.472557870373</v>
      </c>
      <c r="C39">
        <v>3.43</v>
      </c>
      <c r="D39" s="68">
        <f t="shared" si="3"/>
        <v>36.44</v>
      </c>
      <c r="E39" s="24" t="str">
        <f t="shared" si="4"/>
        <v>W</v>
      </c>
      <c r="F39" s="24">
        <f t="shared" si="7"/>
        <v>1</v>
      </c>
      <c r="K39" s="74" t="str">
        <f t="shared" si="5"/>
        <v/>
      </c>
      <c r="L39" s="30" t="str">
        <f t="shared" si="6"/>
        <v/>
      </c>
      <c r="M39" s="30" t="str">
        <f t="shared" si="8"/>
        <v/>
      </c>
      <c r="Q39" s="1" t="s">
        <v>86</v>
      </c>
      <c r="R39">
        <v>-7.24</v>
      </c>
    </row>
    <row r="40" spans="2:31" x14ac:dyDescent="0.25">
      <c r="B40" s="22">
        <v>45919.47556712963</v>
      </c>
      <c r="C40">
        <v>5.36</v>
      </c>
      <c r="D40" s="68">
        <f t="shared" si="3"/>
        <v>41.8</v>
      </c>
      <c r="E40" s="24" t="str">
        <f t="shared" si="4"/>
        <v>W</v>
      </c>
      <c r="F40" s="24">
        <f t="shared" si="7"/>
        <v>2</v>
      </c>
      <c r="K40" s="74" t="str">
        <f t="shared" si="5"/>
        <v/>
      </c>
      <c r="L40" s="30" t="str">
        <f t="shared" si="6"/>
        <v/>
      </c>
      <c r="M40" s="30" t="str">
        <f t="shared" si="8"/>
        <v/>
      </c>
      <c r="Q40" s="1" t="s">
        <v>71</v>
      </c>
      <c r="R40">
        <v>19.3</v>
      </c>
    </row>
    <row r="41" spans="2:31" x14ac:dyDescent="0.25">
      <c r="B41" s="22">
        <v>45919.507743055554</v>
      </c>
      <c r="C41">
        <v>-3.06</v>
      </c>
      <c r="D41" s="68">
        <f t="shared" si="3"/>
        <v>38.739999999999995</v>
      </c>
      <c r="E41" s="24" t="str">
        <f t="shared" si="4"/>
        <v>L</v>
      </c>
      <c r="F41" s="24">
        <f t="shared" si="7"/>
        <v>1</v>
      </c>
      <c r="K41" s="74" t="str">
        <f t="shared" si="5"/>
        <v/>
      </c>
      <c r="L41" s="30" t="str">
        <f t="shared" si="6"/>
        <v/>
      </c>
      <c r="M41" s="30" t="str">
        <f t="shared" si="8"/>
        <v/>
      </c>
      <c r="Q41" s="1" t="s">
        <v>69</v>
      </c>
      <c r="R41">
        <v>2.09</v>
      </c>
    </row>
    <row r="42" spans="2:31" x14ac:dyDescent="0.25">
      <c r="B42" s="22">
        <v>45919.565370370372</v>
      </c>
      <c r="C42">
        <v>2.83</v>
      </c>
      <c r="D42" s="68">
        <f t="shared" si="3"/>
        <v>41.569999999999993</v>
      </c>
      <c r="E42" s="24" t="str">
        <f t="shared" si="4"/>
        <v>W</v>
      </c>
      <c r="F42" s="24">
        <f t="shared" si="7"/>
        <v>1</v>
      </c>
      <c r="K42" s="74" t="str">
        <f t="shared" si="5"/>
        <v/>
      </c>
      <c r="L42" s="30" t="str">
        <f t="shared" si="6"/>
        <v/>
      </c>
      <c r="M42" s="30" t="str">
        <f t="shared" si="8"/>
        <v/>
      </c>
      <c r="Q42" s="1" t="s">
        <v>70</v>
      </c>
      <c r="R42">
        <v>-6.93</v>
      </c>
    </row>
    <row r="43" spans="2:31" x14ac:dyDescent="0.25">
      <c r="B43" s="22">
        <v>45919.580185185187</v>
      </c>
      <c r="C43">
        <v>4.75</v>
      </c>
      <c r="D43" s="68">
        <f t="shared" si="3"/>
        <v>46.319999999999993</v>
      </c>
      <c r="E43" s="24" t="str">
        <f t="shared" si="4"/>
        <v>W</v>
      </c>
      <c r="F43" s="24">
        <f t="shared" si="7"/>
        <v>2</v>
      </c>
      <c r="K43" s="74" t="str">
        <f t="shared" si="5"/>
        <v/>
      </c>
      <c r="L43" s="30" t="str">
        <f t="shared" si="6"/>
        <v/>
      </c>
      <c r="M43" s="30" t="str">
        <f t="shared" si="8"/>
        <v/>
      </c>
      <c r="Q43" s="1" t="s">
        <v>98</v>
      </c>
      <c r="R43">
        <v>-3.37</v>
      </c>
    </row>
    <row r="44" spans="2:31" x14ac:dyDescent="0.25">
      <c r="B44" s="22">
        <v>45919.599166666667</v>
      </c>
      <c r="C44">
        <v>-3.12</v>
      </c>
      <c r="D44" s="68">
        <f t="shared" si="3"/>
        <v>43.199999999999996</v>
      </c>
      <c r="E44" s="24" t="str">
        <f t="shared" si="4"/>
        <v>L</v>
      </c>
      <c r="F44" s="24">
        <f t="shared" si="7"/>
        <v>1</v>
      </c>
      <c r="K44" s="74" t="str">
        <f t="shared" si="5"/>
        <v/>
      </c>
      <c r="L44" s="30" t="str">
        <f t="shared" si="6"/>
        <v/>
      </c>
      <c r="M44" s="30" t="str">
        <f t="shared" si="8"/>
        <v/>
      </c>
      <c r="Q44" s="1" t="s">
        <v>93</v>
      </c>
      <c r="R44">
        <v>-9.1099999999999977</v>
      </c>
    </row>
    <row r="45" spans="2:31" x14ac:dyDescent="0.25">
      <c r="B45" s="22">
        <v>45919.60229166667</v>
      </c>
      <c r="C45">
        <v>-3.19</v>
      </c>
      <c r="D45" s="68">
        <f t="shared" si="3"/>
        <v>40.01</v>
      </c>
      <c r="E45" s="24" t="str">
        <f t="shared" si="4"/>
        <v>L</v>
      </c>
      <c r="F45" s="24">
        <f t="shared" si="7"/>
        <v>2</v>
      </c>
      <c r="K45" s="74" t="str">
        <f t="shared" si="5"/>
        <v/>
      </c>
      <c r="L45" s="30" t="str">
        <f t="shared" si="6"/>
        <v/>
      </c>
      <c r="M45" s="30" t="str">
        <f t="shared" si="8"/>
        <v/>
      </c>
      <c r="Q45" s="1" t="s">
        <v>97</v>
      </c>
      <c r="R45">
        <v>7.45</v>
      </c>
    </row>
    <row r="46" spans="2:31" x14ac:dyDescent="0.25">
      <c r="B46" s="22">
        <v>45919.609236111108</v>
      </c>
      <c r="C46">
        <v>-3.07</v>
      </c>
      <c r="D46" s="68">
        <f t="shared" si="3"/>
        <v>36.94</v>
      </c>
      <c r="E46" s="24" t="str">
        <f t="shared" si="4"/>
        <v>L</v>
      </c>
      <c r="F46" s="24">
        <f t="shared" si="7"/>
        <v>3</v>
      </c>
      <c r="K46" s="74" t="str">
        <f t="shared" si="5"/>
        <v/>
      </c>
      <c r="L46" s="30" t="str">
        <f t="shared" si="6"/>
        <v/>
      </c>
      <c r="M46" s="30" t="str">
        <f t="shared" si="8"/>
        <v/>
      </c>
      <c r="Q46" s="1" t="s">
        <v>96</v>
      </c>
      <c r="R46">
        <v>-5.99</v>
      </c>
    </row>
    <row r="47" spans="2:31" x14ac:dyDescent="0.25">
      <c r="B47" s="22">
        <v>45919.619884259257</v>
      </c>
      <c r="C47">
        <v>-3.03</v>
      </c>
      <c r="D47" s="68">
        <f t="shared" si="3"/>
        <v>33.909999999999997</v>
      </c>
      <c r="E47" s="24" t="str">
        <f t="shared" si="4"/>
        <v>L</v>
      </c>
      <c r="F47" s="24">
        <f t="shared" si="7"/>
        <v>4</v>
      </c>
      <c r="K47" s="74" t="str">
        <f t="shared" si="5"/>
        <v/>
      </c>
      <c r="L47" s="30" t="str">
        <f t="shared" si="6"/>
        <v/>
      </c>
      <c r="M47" s="30" t="str">
        <f t="shared" si="8"/>
        <v/>
      </c>
      <c r="Q47" s="1" t="s">
        <v>99</v>
      </c>
      <c r="R47">
        <v>11.81</v>
      </c>
    </row>
    <row r="48" spans="2:31" x14ac:dyDescent="0.25">
      <c r="B48" s="22">
        <v>45919.626481481479</v>
      </c>
      <c r="C48">
        <v>-3.02</v>
      </c>
      <c r="D48" s="68">
        <f t="shared" si="3"/>
        <v>30.889999999999997</v>
      </c>
      <c r="E48" s="24" t="str">
        <f t="shared" si="4"/>
        <v>L</v>
      </c>
      <c r="F48" s="24">
        <f t="shared" si="7"/>
        <v>5</v>
      </c>
      <c r="K48" s="74" t="str">
        <f t="shared" si="5"/>
        <v/>
      </c>
      <c r="L48" s="30" t="str">
        <f t="shared" si="6"/>
        <v/>
      </c>
      <c r="M48" s="30" t="str">
        <f t="shared" si="8"/>
        <v/>
      </c>
      <c r="Q48" s="1" t="s">
        <v>95</v>
      </c>
      <c r="R48">
        <v>0.32000000000000117</v>
      </c>
    </row>
    <row r="49" spans="2:18" x14ac:dyDescent="0.25">
      <c r="B49" s="22">
        <v>45919.629953703705</v>
      </c>
      <c r="C49">
        <v>-3.08</v>
      </c>
      <c r="D49" s="68">
        <f t="shared" si="3"/>
        <v>27.809999999999995</v>
      </c>
      <c r="E49" s="24" t="str">
        <f t="shared" si="4"/>
        <v>L</v>
      </c>
      <c r="F49" s="24">
        <f t="shared" si="7"/>
        <v>6</v>
      </c>
      <c r="K49" s="74" t="str">
        <f t="shared" si="5"/>
        <v/>
      </c>
      <c r="L49" s="30" t="str">
        <f t="shared" si="6"/>
        <v/>
      </c>
      <c r="M49" s="30" t="str">
        <f t="shared" si="8"/>
        <v/>
      </c>
      <c r="Q49" s="1" t="s">
        <v>94</v>
      </c>
      <c r="R49">
        <v>16.27</v>
      </c>
    </row>
    <row r="50" spans="2:18" x14ac:dyDescent="0.25">
      <c r="B50" s="22">
        <v>45919.635393518518</v>
      </c>
      <c r="C50">
        <v>2.58</v>
      </c>
      <c r="D50" s="68">
        <f t="shared" si="3"/>
        <v>30.389999999999993</v>
      </c>
      <c r="E50" s="24" t="str">
        <f t="shared" si="4"/>
        <v>W</v>
      </c>
      <c r="F50" s="24">
        <f t="shared" si="7"/>
        <v>1</v>
      </c>
      <c r="K50" s="74" t="str">
        <f t="shared" si="5"/>
        <v/>
      </c>
      <c r="L50" s="30" t="str">
        <f t="shared" si="6"/>
        <v/>
      </c>
      <c r="M50" s="30" t="str">
        <f t="shared" si="8"/>
        <v/>
      </c>
      <c r="Q50" s="1" t="s">
        <v>109</v>
      </c>
      <c r="R50">
        <v>-3.83</v>
      </c>
    </row>
    <row r="51" spans="2:18" x14ac:dyDescent="0.25">
      <c r="B51" s="22">
        <v>45919.639444444445</v>
      </c>
      <c r="C51">
        <v>4.0999999999999996</v>
      </c>
      <c r="D51" s="68">
        <f t="shared" si="3"/>
        <v>34.489999999999995</v>
      </c>
      <c r="E51" s="24" t="str">
        <f t="shared" si="4"/>
        <v>W</v>
      </c>
      <c r="F51" s="24">
        <f t="shared" si="7"/>
        <v>2</v>
      </c>
      <c r="K51" s="74" t="str">
        <f t="shared" si="5"/>
        <v/>
      </c>
      <c r="L51" s="30" t="str">
        <f t="shared" si="6"/>
        <v/>
      </c>
      <c r="M51" s="30" t="str">
        <f t="shared" si="8"/>
        <v/>
      </c>
      <c r="Q51" s="1" t="s">
        <v>110</v>
      </c>
      <c r="R51">
        <v>17.96</v>
      </c>
    </row>
    <row r="52" spans="2:18" x14ac:dyDescent="0.25">
      <c r="B52" s="22">
        <v>45919.661782407406</v>
      </c>
      <c r="C52">
        <v>-3</v>
      </c>
      <c r="D52" s="68">
        <f t="shared" si="3"/>
        <v>31.489999999999995</v>
      </c>
      <c r="E52" s="24" t="str">
        <f t="shared" si="4"/>
        <v>L</v>
      </c>
      <c r="F52" s="24">
        <f t="shared" si="7"/>
        <v>1</v>
      </c>
      <c r="K52" s="74" t="str">
        <f t="shared" si="5"/>
        <v/>
      </c>
      <c r="L52" s="30" t="str">
        <f t="shared" si="6"/>
        <v/>
      </c>
      <c r="M52" s="30" t="str">
        <f t="shared" si="8"/>
        <v/>
      </c>
      <c r="Q52" s="1" t="s">
        <v>111</v>
      </c>
      <c r="R52">
        <v>0.96000000000000174</v>
      </c>
    </row>
    <row r="53" spans="2:18" x14ac:dyDescent="0.25">
      <c r="B53" s="22">
        <v>45919.66814814815</v>
      </c>
      <c r="C53">
        <v>2.63</v>
      </c>
      <c r="D53" s="68">
        <f t="shared" si="3"/>
        <v>34.119999999999997</v>
      </c>
      <c r="E53" s="24" t="str">
        <f t="shared" si="4"/>
        <v>W</v>
      </c>
      <c r="F53" s="24">
        <f t="shared" si="7"/>
        <v>1</v>
      </c>
      <c r="K53" s="74" t="str">
        <f t="shared" si="5"/>
        <v/>
      </c>
      <c r="L53" s="30" t="str">
        <f t="shared" si="6"/>
        <v/>
      </c>
      <c r="M53" s="30" t="str">
        <f t="shared" si="8"/>
        <v/>
      </c>
      <c r="Q53" s="1" t="s">
        <v>112</v>
      </c>
      <c r="R53">
        <v>-9.8000000000000007</v>
      </c>
    </row>
    <row r="54" spans="2:18" x14ac:dyDescent="0.25">
      <c r="B54" s="22">
        <v>45919.6799537037</v>
      </c>
      <c r="C54">
        <v>-3.04</v>
      </c>
      <c r="D54" s="68">
        <f t="shared" si="3"/>
        <v>31.08</v>
      </c>
      <c r="E54" s="24" t="str">
        <f t="shared" si="4"/>
        <v>L</v>
      </c>
      <c r="F54" s="24">
        <f t="shared" si="7"/>
        <v>1</v>
      </c>
      <c r="K54" s="74" t="str">
        <f t="shared" si="5"/>
        <v/>
      </c>
      <c r="L54" s="30" t="str">
        <f t="shared" si="6"/>
        <v/>
      </c>
      <c r="M54" s="30" t="str">
        <f t="shared" si="8"/>
        <v/>
      </c>
      <c r="Q54" s="1" t="s">
        <v>102</v>
      </c>
      <c r="R54">
        <v>30.06</v>
      </c>
    </row>
    <row r="55" spans="2:18" x14ac:dyDescent="0.25">
      <c r="B55" s="22">
        <v>45919.682152777779</v>
      </c>
      <c r="C55">
        <v>2.42</v>
      </c>
      <c r="D55" s="68">
        <f t="shared" si="3"/>
        <v>33.5</v>
      </c>
      <c r="E55" s="24" t="str">
        <f t="shared" si="4"/>
        <v>W</v>
      </c>
      <c r="F55" s="24">
        <f t="shared" si="7"/>
        <v>1</v>
      </c>
      <c r="K55" s="74" t="str">
        <f t="shared" si="5"/>
        <v/>
      </c>
      <c r="L55" s="30" t="str">
        <f t="shared" si="6"/>
        <v/>
      </c>
      <c r="M55" s="30" t="str">
        <f t="shared" si="8"/>
        <v/>
      </c>
      <c r="Q55" s="1" t="s">
        <v>103</v>
      </c>
      <c r="R55">
        <v>-2.2100000000000013</v>
      </c>
    </row>
    <row r="56" spans="2:18" x14ac:dyDescent="0.25">
      <c r="B56" s="22">
        <v>45919.703449074077</v>
      </c>
      <c r="C56">
        <v>2.3199999999999998</v>
      </c>
      <c r="D56" s="68">
        <f t="shared" si="3"/>
        <v>35.82</v>
      </c>
      <c r="E56" s="24" t="str">
        <f t="shared" si="4"/>
        <v>W</v>
      </c>
      <c r="F56" s="24">
        <f t="shared" si="7"/>
        <v>2</v>
      </c>
      <c r="K56" s="74" t="str">
        <f t="shared" si="5"/>
        <v/>
      </c>
      <c r="L56" s="30" t="str">
        <f t="shared" si="6"/>
        <v/>
      </c>
      <c r="M56" s="30" t="str">
        <f t="shared" si="8"/>
        <v/>
      </c>
      <c r="Q56" s="1" t="s">
        <v>100</v>
      </c>
      <c r="R56">
        <v>-12.659999999999998</v>
      </c>
    </row>
    <row r="57" spans="2:18" x14ac:dyDescent="0.25">
      <c r="B57" s="22">
        <v>45919.7653587963</v>
      </c>
      <c r="C57">
        <v>-3.03</v>
      </c>
      <c r="D57" s="68">
        <f t="shared" si="3"/>
        <v>32.79</v>
      </c>
      <c r="E57" s="24" t="str">
        <f t="shared" si="4"/>
        <v>L</v>
      </c>
      <c r="F57" s="24">
        <f t="shared" si="7"/>
        <v>1</v>
      </c>
      <c r="K57" s="74" t="str">
        <f t="shared" si="5"/>
        <v/>
      </c>
      <c r="L57" s="30" t="str">
        <f t="shared" si="6"/>
        <v/>
      </c>
      <c r="M57" s="30" t="str">
        <f t="shared" si="8"/>
        <v/>
      </c>
      <c r="Q57" s="1" t="s">
        <v>101</v>
      </c>
      <c r="R57">
        <v>9.07</v>
      </c>
    </row>
    <row r="58" spans="2:18" x14ac:dyDescent="0.25">
      <c r="B58" s="22">
        <v>45919.775775462964</v>
      </c>
      <c r="C58">
        <v>2.65</v>
      </c>
      <c r="D58" s="68">
        <f t="shared" si="3"/>
        <v>35.44</v>
      </c>
      <c r="E58" s="24" t="str">
        <f t="shared" si="4"/>
        <v>W</v>
      </c>
      <c r="F58" s="24">
        <f t="shared" si="7"/>
        <v>1</v>
      </c>
      <c r="K58" s="74" t="str">
        <f t="shared" si="5"/>
        <v/>
      </c>
      <c r="L58" s="30" t="str">
        <f t="shared" si="6"/>
        <v/>
      </c>
      <c r="M58" s="30" t="str">
        <f t="shared" si="8"/>
        <v/>
      </c>
      <c r="Q58" s="1" t="s">
        <v>82</v>
      </c>
      <c r="R58">
        <v>-14.239999999999998</v>
      </c>
    </row>
    <row r="59" spans="2:18" x14ac:dyDescent="0.25">
      <c r="B59" s="22">
        <v>45919.802175925928</v>
      </c>
      <c r="C59">
        <v>2.2799999999999998</v>
      </c>
      <c r="D59" s="68">
        <f t="shared" si="3"/>
        <v>37.72</v>
      </c>
      <c r="E59" s="24" t="str">
        <f t="shared" si="4"/>
        <v>W</v>
      </c>
      <c r="F59" s="24">
        <f t="shared" si="7"/>
        <v>2</v>
      </c>
      <c r="K59" s="74" t="str">
        <f t="shared" si="5"/>
        <v/>
      </c>
      <c r="L59" s="30" t="str">
        <f t="shared" si="6"/>
        <v/>
      </c>
      <c r="M59" s="30" t="str">
        <f t="shared" si="8"/>
        <v/>
      </c>
      <c r="Q59" s="1" t="s">
        <v>83</v>
      </c>
      <c r="R59">
        <v>-2.6600000000000015</v>
      </c>
    </row>
    <row r="60" spans="2:18" x14ac:dyDescent="0.25">
      <c r="B60" s="22">
        <v>45919.819641203707</v>
      </c>
      <c r="C60">
        <v>3.54</v>
      </c>
      <c r="D60" s="68">
        <f t="shared" si="3"/>
        <v>41.26</v>
      </c>
      <c r="E60" s="24" t="str">
        <f t="shared" si="4"/>
        <v>W</v>
      </c>
      <c r="F60" s="24">
        <f t="shared" si="7"/>
        <v>3</v>
      </c>
      <c r="K60" s="74" t="str">
        <f t="shared" si="5"/>
        <v/>
      </c>
      <c r="L60" s="30" t="str">
        <f t="shared" si="6"/>
        <v/>
      </c>
      <c r="M60" s="30" t="str">
        <f t="shared" si="8"/>
        <v/>
      </c>
      <c r="Q60" s="1" t="s">
        <v>84</v>
      </c>
      <c r="R60">
        <v>8.1199999999999992</v>
      </c>
    </row>
    <row r="61" spans="2:18" x14ac:dyDescent="0.25">
      <c r="B61" s="22">
        <v>45919.831331018519</v>
      </c>
      <c r="C61">
        <v>-3</v>
      </c>
      <c r="D61" s="68">
        <f t="shared" si="3"/>
        <v>38.26</v>
      </c>
      <c r="E61" s="24" t="str">
        <f t="shared" si="4"/>
        <v>L</v>
      </c>
      <c r="F61" s="24">
        <f t="shared" si="7"/>
        <v>1</v>
      </c>
      <c r="K61" s="74" t="str">
        <f t="shared" si="5"/>
        <v/>
      </c>
      <c r="L61" s="30" t="str">
        <f t="shared" si="6"/>
        <v/>
      </c>
      <c r="M61" s="30" t="str">
        <f t="shared" si="8"/>
        <v/>
      </c>
      <c r="Q61" s="1" t="s">
        <v>85</v>
      </c>
      <c r="R61">
        <v>2.890000000000001</v>
      </c>
    </row>
    <row r="62" spans="2:18" x14ac:dyDescent="0.25">
      <c r="B62" s="22">
        <v>45919.836423611108</v>
      </c>
      <c r="C62">
        <v>-3.04</v>
      </c>
      <c r="D62" s="68">
        <f t="shared" si="3"/>
        <v>35.22</v>
      </c>
      <c r="E62" s="24" t="str">
        <f t="shared" si="4"/>
        <v>L</v>
      </c>
      <c r="F62" s="24">
        <f t="shared" si="7"/>
        <v>2</v>
      </c>
      <c r="K62" s="74" t="str">
        <f t="shared" si="5"/>
        <v/>
      </c>
      <c r="L62" s="30" t="str">
        <f t="shared" si="6"/>
        <v/>
      </c>
      <c r="M62" s="30" t="str">
        <f t="shared" si="8"/>
        <v/>
      </c>
      <c r="Q62" s="1" t="s">
        <v>54</v>
      </c>
      <c r="R62">
        <v>48.260000000000005</v>
      </c>
    </row>
    <row r="63" spans="2:18" x14ac:dyDescent="0.25">
      <c r="B63" s="22">
        <v>45919.842557870368</v>
      </c>
      <c r="C63">
        <v>-3.46</v>
      </c>
      <c r="D63" s="68">
        <f t="shared" si="3"/>
        <v>31.759999999999998</v>
      </c>
      <c r="E63" s="24" t="str">
        <f t="shared" si="4"/>
        <v>L</v>
      </c>
      <c r="F63" s="24">
        <f t="shared" si="7"/>
        <v>3</v>
      </c>
    </row>
    <row r="64" spans="2:18" x14ac:dyDescent="0.25">
      <c r="B64" s="22">
        <v>45919.851469907408</v>
      </c>
      <c r="C64">
        <v>2.41</v>
      </c>
      <c r="D64" s="68">
        <f t="shared" ref="D64:D127" si="9">IF(OR(B64="Grand Total",B64=""),"",D63+C64)</f>
        <v>34.17</v>
      </c>
      <c r="E64" s="24" t="str">
        <f t="shared" ref="E64:E127" si="10">IF(OR(C64="",B64="Grand Total"),"",IF(C64&lt;0,"L","W"))</f>
        <v>W</v>
      </c>
      <c r="F64" s="24">
        <f t="shared" ref="F64:F127" si="11">IF(E64="","",IF(E64=E63,F63+1,1))</f>
        <v>1</v>
      </c>
    </row>
    <row r="65" spans="2:6" x14ac:dyDescent="0.25">
      <c r="B65" s="22">
        <v>45919.86917824074</v>
      </c>
      <c r="C65">
        <v>-2.89</v>
      </c>
      <c r="D65" s="68">
        <f t="shared" si="9"/>
        <v>31.28</v>
      </c>
      <c r="E65" s="24" t="str">
        <f t="shared" si="10"/>
        <v>L</v>
      </c>
      <c r="F65" s="24">
        <f t="shared" si="11"/>
        <v>1</v>
      </c>
    </row>
    <row r="66" spans="2:6" x14ac:dyDescent="0.25">
      <c r="B66" s="22">
        <v>45919.872303240743</v>
      </c>
      <c r="C66">
        <v>-3.01</v>
      </c>
      <c r="D66" s="68">
        <f t="shared" si="9"/>
        <v>28.270000000000003</v>
      </c>
      <c r="E66" s="24" t="str">
        <f t="shared" si="10"/>
        <v>L</v>
      </c>
      <c r="F66" s="24">
        <f t="shared" si="11"/>
        <v>2</v>
      </c>
    </row>
    <row r="67" spans="2:6" x14ac:dyDescent="0.25">
      <c r="B67" s="22">
        <v>45919.877858796295</v>
      </c>
      <c r="C67">
        <v>-3.1</v>
      </c>
      <c r="D67" s="68">
        <f t="shared" si="9"/>
        <v>25.17</v>
      </c>
      <c r="E67" s="24" t="str">
        <f t="shared" si="10"/>
        <v>L</v>
      </c>
      <c r="F67" s="24">
        <f t="shared" si="11"/>
        <v>3</v>
      </c>
    </row>
    <row r="68" spans="2:6" x14ac:dyDescent="0.25">
      <c r="B68" s="22">
        <v>45919.880636574075</v>
      </c>
      <c r="C68">
        <v>-3.15</v>
      </c>
      <c r="D68" s="68">
        <f t="shared" si="9"/>
        <v>22.020000000000003</v>
      </c>
      <c r="E68" s="24" t="str">
        <f t="shared" si="10"/>
        <v>L</v>
      </c>
      <c r="F68" s="24">
        <f t="shared" si="11"/>
        <v>4</v>
      </c>
    </row>
    <row r="69" spans="2:6" x14ac:dyDescent="0.25">
      <c r="B69" s="22">
        <v>45919.885844907411</v>
      </c>
      <c r="C69">
        <v>2.71</v>
      </c>
      <c r="D69" s="68">
        <f t="shared" si="9"/>
        <v>24.730000000000004</v>
      </c>
      <c r="E69" s="24" t="str">
        <f t="shared" si="10"/>
        <v>W</v>
      </c>
      <c r="F69" s="24">
        <f t="shared" si="11"/>
        <v>1</v>
      </c>
    </row>
    <row r="70" spans="2:6" x14ac:dyDescent="0.25">
      <c r="B70" s="22">
        <v>45919.89603009259</v>
      </c>
      <c r="C70">
        <v>2.61</v>
      </c>
      <c r="D70" s="68">
        <f t="shared" si="9"/>
        <v>27.340000000000003</v>
      </c>
      <c r="E70" s="24" t="str">
        <f t="shared" si="10"/>
        <v>W</v>
      </c>
      <c r="F70" s="24">
        <f t="shared" si="11"/>
        <v>2</v>
      </c>
    </row>
    <row r="71" spans="2:6" x14ac:dyDescent="0.25">
      <c r="B71" s="22">
        <v>45919.902280092596</v>
      </c>
      <c r="C71">
        <v>3.05</v>
      </c>
      <c r="D71" s="68">
        <f t="shared" si="9"/>
        <v>30.390000000000004</v>
      </c>
      <c r="E71" s="24" t="str">
        <f t="shared" si="10"/>
        <v>W</v>
      </c>
      <c r="F71" s="24">
        <f t="shared" si="11"/>
        <v>3</v>
      </c>
    </row>
    <row r="72" spans="2:6" x14ac:dyDescent="0.25">
      <c r="B72" s="22">
        <v>45919.91269675926</v>
      </c>
      <c r="C72">
        <v>3.11</v>
      </c>
      <c r="D72" s="68">
        <f t="shared" si="9"/>
        <v>33.500000000000007</v>
      </c>
      <c r="E72" s="24" t="str">
        <f t="shared" si="10"/>
        <v>W</v>
      </c>
      <c r="F72" s="24">
        <f t="shared" si="11"/>
        <v>4</v>
      </c>
    </row>
    <row r="73" spans="2:6" x14ac:dyDescent="0.25">
      <c r="B73" s="22">
        <v>45919.915706018517</v>
      </c>
      <c r="C73">
        <v>-2.97</v>
      </c>
      <c r="D73" s="68">
        <f t="shared" si="9"/>
        <v>30.530000000000008</v>
      </c>
      <c r="E73" s="24" t="str">
        <f t="shared" si="10"/>
        <v>L</v>
      </c>
      <c r="F73" s="24">
        <f t="shared" si="11"/>
        <v>1</v>
      </c>
    </row>
    <row r="74" spans="2:6" x14ac:dyDescent="0.25">
      <c r="B74" s="22">
        <v>45919.923692129632</v>
      </c>
      <c r="C74">
        <v>2.5299999999999998</v>
      </c>
      <c r="D74" s="68">
        <f t="shared" si="9"/>
        <v>33.060000000000009</v>
      </c>
      <c r="E74" s="24" t="str">
        <f t="shared" si="10"/>
        <v>W</v>
      </c>
      <c r="F74" s="24">
        <f t="shared" si="11"/>
        <v>1</v>
      </c>
    </row>
    <row r="75" spans="2:6" x14ac:dyDescent="0.25">
      <c r="B75" s="22">
        <v>45919.93005787037</v>
      </c>
      <c r="C75">
        <v>-2.98</v>
      </c>
      <c r="D75" s="68">
        <f t="shared" si="9"/>
        <v>30.080000000000009</v>
      </c>
      <c r="E75" s="24" t="str">
        <f t="shared" si="10"/>
        <v>L</v>
      </c>
      <c r="F75" s="24">
        <f t="shared" si="11"/>
        <v>1</v>
      </c>
    </row>
    <row r="76" spans="2:6" x14ac:dyDescent="0.25">
      <c r="B76" s="22">
        <v>45919.936886574076</v>
      </c>
      <c r="C76">
        <v>3.41</v>
      </c>
      <c r="D76" s="68">
        <f t="shared" si="9"/>
        <v>33.490000000000009</v>
      </c>
      <c r="E76" s="24" t="str">
        <f t="shared" si="10"/>
        <v>W</v>
      </c>
      <c r="F76" s="24">
        <f t="shared" si="11"/>
        <v>1</v>
      </c>
    </row>
    <row r="77" spans="2:6" x14ac:dyDescent="0.25">
      <c r="B77" s="22">
        <v>45919.955057870371</v>
      </c>
      <c r="C77">
        <v>1.99</v>
      </c>
      <c r="D77" s="68">
        <f t="shared" si="9"/>
        <v>35.480000000000011</v>
      </c>
      <c r="E77" s="24" t="str">
        <f t="shared" si="10"/>
        <v>W</v>
      </c>
      <c r="F77" s="24">
        <f t="shared" si="11"/>
        <v>2</v>
      </c>
    </row>
    <row r="78" spans="2:6" x14ac:dyDescent="0.25">
      <c r="B78" s="22">
        <v>45919.961759259262</v>
      </c>
      <c r="C78">
        <v>-3.02</v>
      </c>
      <c r="D78" s="68">
        <f t="shared" si="9"/>
        <v>32.460000000000008</v>
      </c>
      <c r="E78" s="24" t="str">
        <f t="shared" si="10"/>
        <v>L</v>
      </c>
      <c r="F78" s="24">
        <f t="shared" si="11"/>
        <v>1</v>
      </c>
    </row>
    <row r="79" spans="2:6" x14ac:dyDescent="0.25">
      <c r="B79" s="22">
        <v>45919.968946759262</v>
      </c>
      <c r="C79">
        <v>2.96</v>
      </c>
      <c r="D79" s="68">
        <f t="shared" si="9"/>
        <v>35.420000000000009</v>
      </c>
      <c r="E79" s="24" t="str">
        <f t="shared" si="10"/>
        <v>W</v>
      </c>
      <c r="F79" s="24">
        <f t="shared" si="11"/>
        <v>1</v>
      </c>
    </row>
    <row r="80" spans="2:6" x14ac:dyDescent="0.25">
      <c r="B80" s="22">
        <v>45919.975300925929</v>
      </c>
      <c r="C80">
        <v>-2.99</v>
      </c>
      <c r="D80" s="68">
        <f t="shared" si="9"/>
        <v>32.430000000000007</v>
      </c>
      <c r="E80" s="24" t="str">
        <f t="shared" si="10"/>
        <v>L</v>
      </c>
      <c r="F80" s="24">
        <f t="shared" si="11"/>
        <v>1</v>
      </c>
    </row>
    <row r="81" spans="2:6" x14ac:dyDescent="0.25">
      <c r="B81" s="22">
        <v>45919.980868055558</v>
      </c>
      <c r="C81">
        <v>-3.11</v>
      </c>
      <c r="D81" s="68">
        <f t="shared" si="9"/>
        <v>29.320000000000007</v>
      </c>
      <c r="E81" s="24" t="str">
        <f t="shared" si="10"/>
        <v>L</v>
      </c>
      <c r="F81" s="24">
        <f t="shared" si="11"/>
        <v>2</v>
      </c>
    </row>
    <row r="82" spans="2:6" x14ac:dyDescent="0.25">
      <c r="B82" s="22">
        <v>45920.00099537037</v>
      </c>
      <c r="C82">
        <v>-3.02</v>
      </c>
      <c r="D82" s="68">
        <f t="shared" si="9"/>
        <v>26.300000000000008</v>
      </c>
      <c r="E82" s="24" t="str">
        <f t="shared" si="10"/>
        <v>L</v>
      </c>
      <c r="F82" s="24">
        <f t="shared" si="11"/>
        <v>3</v>
      </c>
    </row>
    <row r="83" spans="2:6" x14ac:dyDescent="0.25">
      <c r="B83" s="22">
        <v>45920.011180555557</v>
      </c>
      <c r="C83">
        <v>-3.01</v>
      </c>
      <c r="D83" s="68">
        <f t="shared" si="9"/>
        <v>23.290000000000006</v>
      </c>
      <c r="E83" s="24" t="str">
        <f t="shared" si="10"/>
        <v>L</v>
      </c>
      <c r="F83" s="24">
        <f t="shared" si="11"/>
        <v>4</v>
      </c>
    </row>
    <row r="84" spans="2:6" x14ac:dyDescent="0.25">
      <c r="B84" s="22">
        <v>45920.056319444448</v>
      </c>
      <c r="C84">
        <v>4.87</v>
      </c>
      <c r="D84" s="68">
        <f t="shared" si="9"/>
        <v>28.160000000000007</v>
      </c>
      <c r="E84" s="24" t="str">
        <f t="shared" si="10"/>
        <v>W</v>
      </c>
      <c r="F84" s="24">
        <f t="shared" si="11"/>
        <v>1</v>
      </c>
    </row>
    <row r="85" spans="2:6" x14ac:dyDescent="0.25">
      <c r="B85" s="22">
        <v>45920.075995370367</v>
      </c>
      <c r="C85">
        <v>4.2300000000000004</v>
      </c>
      <c r="D85" s="68">
        <f t="shared" si="9"/>
        <v>32.390000000000008</v>
      </c>
      <c r="E85" s="24" t="str">
        <f t="shared" si="10"/>
        <v>W</v>
      </c>
      <c r="F85" s="24">
        <f t="shared" si="11"/>
        <v>2</v>
      </c>
    </row>
    <row r="86" spans="2:6" x14ac:dyDescent="0.25">
      <c r="B86" s="22">
        <v>45920.101122685184</v>
      </c>
      <c r="C86">
        <v>5.05</v>
      </c>
      <c r="D86" s="68">
        <f t="shared" si="9"/>
        <v>37.440000000000005</v>
      </c>
      <c r="E86" s="24" t="str">
        <f t="shared" si="10"/>
        <v>W</v>
      </c>
      <c r="F86" s="24">
        <f t="shared" si="11"/>
        <v>3</v>
      </c>
    </row>
    <row r="87" spans="2:6" x14ac:dyDescent="0.25">
      <c r="B87" s="22">
        <v>45922.253807870373</v>
      </c>
      <c r="C87">
        <v>-3.04</v>
      </c>
      <c r="D87" s="68">
        <f t="shared" si="9"/>
        <v>34.400000000000006</v>
      </c>
      <c r="E87" s="24" t="str">
        <f t="shared" si="10"/>
        <v>L</v>
      </c>
      <c r="F87" s="24">
        <f t="shared" si="11"/>
        <v>1</v>
      </c>
    </row>
    <row r="88" spans="2:6" x14ac:dyDescent="0.25">
      <c r="B88" s="22">
        <v>45922.256354166668</v>
      </c>
      <c r="C88">
        <v>-3.1</v>
      </c>
      <c r="D88" s="68">
        <f t="shared" si="9"/>
        <v>31.300000000000004</v>
      </c>
      <c r="E88" s="24" t="str">
        <f t="shared" si="10"/>
        <v>L</v>
      </c>
      <c r="F88" s="24">
        <f t="shared" si="11"/>
        <v>2</v>
      </c>
    </row>
    <row r="89" spans="2:6" x14ac:dyDescent="0.25">
      <c r="B89" s="22">
        <v>45922.259363425925</v>
      </c>
      <c r="C89">
        <v>3.42</v>
      </c>
      <c r="D89" s="68">
        <f t="shared" si="9"/>
        <v>34.720000000000006</v>
      </c>
      <c r="E89" s="24" t="str">
        <f t="shared" si="10"/>
        <v>W</v>
      </c>
      <c r="F89" s="24">
        <f t="shared" si="11"/>
        <v>1</v>
      </c>
    </row>
    <row r="90" spans="2:6" x14ac:dyDescent="0.25">
      <c r="B90" s="22">
        <v>45922.268969907411</v>
      </c>
      <c r="C90">
        <v>-3.41</v>
      </c>
      <c r="D90" s="68">
        <f t="shared" si="9"/>
        <v>31.310000000000006</v>
      </c>
      <c r="E90" s="24" t="str">
        <f t="shared" si="10"/>
        <v>L</v>
      </c>
      <c r="F90" s="24">
        <f t="shared" si="11"/>
        <v>1</v>
      </c>
    </row>
    <row r="91" spans="2:6" x14ac:dyDescent="0.25">
      <c r="B91" s="22">
        <v>45922.288993055554</v>
      </c>
      <c r="C91">
        <v>-3.01</v>
      </c>
      <c r="D91" s="68">
        <f t="shared" si="9"/>
        <v>28.300000000000004</v>
      </c>
      <c r="E91" s="24" t="str">
        <f t="shared" si="10"/>
        <v>L</v>
      </c>
      <c r="F91" s="24">
        <f t="shared" si="11"/>
        <v>2</v>
      </c>
    </row>
    <row r="92" spans="2:6" x14ac:dyDescent="0.25">
      <c r="B92" s="22">
        <v>45922.375914351855</v>
      </c>
      <c r="C92">
        <v>-3.01</v>
      </c>
      <c r="D92" s="68">
        <f t="shared" si="9"/>
        <v>25.290000000000006</v>
      </c>
      <c r="E92" s="24" t="str">
        <f t="shared" si="10"/>
        <v>L</v>
      </c>
      <c r="F92" s="24">
        <f t="shared" si="11"/>
        <v>3</v>
      </c>
    </row>
    <row r="93" spans="2:6" x14ac:dyDescent="0.25">
      <c r="B93" s="22">
        <v>45922.383553240739</v>
      </c>
      <c r="C93">
        <v>1.91</v>
      </c>
      <c r="D93" s="68">
        <f t="shared" si="9"/>
        <v>27.200000000000006</v>
      </c>
      <c r="E93" s="24" t="str">
        <f t="shared" si="10"/>
        <v>W</v>
      </c>
      <c r="F93" s="24">
        <f t="shared" si="11"/>
        <v>1</v>
      </c>
    </row>
    <row r="94" spans="2:6" x14ac:dyDescent="0.25">
      <c r="B94" s="22">
        <v>45922.386562500003</v>
      </c>
      <c r="C94">
        <v>-3.01</v>
      </c>
      <c r="D94" s="68">
        <f t="shared" si="9"/>
        <v>24.190000000000005</v>
      </c>
      <c r="E94" s="24" t="str">
        <f t="shared" si="10"/>
        <v>L</v>
      </c>
      <c r="F94" s="24">
        <f t="shared" si="11"/>
        <v>1</v>
      </c>
    </row>
    <row r="95" spans="2:6" x14ac:dyDescent="0.25">
      <c r="B95" s="22">
        <v>45922.394548611112</v>
      </c>
      <c r="C95">
        <v>2.3199999999999998</v>
      </c>
      <c r="D95" s="68">
        <f t="shared" si="9"/>
        <v>26.510000000000005</v>
      </c>
      <c r="E95" s="24" t="str">
        <f t="shared" si="10"/>
        <v>W</v>
      </c>
      <c r="F95" s="24">
        <f t="shared" si="11"/>
        <v>1</v>
      </c>
    </row>
    <row r="96" spans="2:6" x14ac:dyDescent="0.25">
      <c r="B96" s="22">
        <v>45922.404386574075</v>
      </c>
      <c r="C96">
        <v>-3</v>
      </c>
      <c r="D96" s="68">
        <f t="shared" si="9"/>
        <v>23.510000000000005</v>
      </c>
      <c r="E96" s="24" t="str">
        <f t="shared" si="10"/>
        <v>L</v>
      </c>
      <c r="F96" s="24">
        <f t="shared" si="11"/>
        <v>1</v>
      </c>
    </row>
    <row r="97" spans="2:6" x14ac:dyDescent="0.25">
      <c r="B97" s="22">
        <v>45922.439340277779</v>
      </c>
      <c r="C97">
        <v>-3.02</v>
      </c>
      <c r="D97" s="68">
        <f t="shared" si="9"/>
        <v>20.490000000000006</v>
      </c>
      <c r="E97" s="24" t="str">
        <f t="shared" si="10"/>
        <v>L</v>
      </c>
      <c r="F97" s="24">
        <f t="shared" si="11"/>
        <v>2</v>
      </c>
    </row>
    <row r="98" spans="2:6" x14ac:dyDescent="0.25">
      <c r="B98" s="22">
        <v>45922.442465277774</v>
      </c>
      <c r="C98">
        <v>-3.01</v>
      </c>
      <c r="D98" s="68">
        <f t="shared" si="9"/>
        <v>17.480000000000004</v>
      </c>
      <c r="E98" s="24" t="str">
        <f t="shared" si="10"/>
        <v>L</v>
      </c>
      <c r="F98" s="24">
        <f t="shared" si="11"/>
        <v>3</v>
      </c>
    </row>
    <row r="99" spans="2:6" x14ac:dyDescent="0.25">
      <c r="B99" s="22">
        <v>45922.468148148146</v>
      </c>
      <c r="C99">
        <v>5.61</v>
      </c>
      <c r="D99" s="68">
        <f t="shared" si="9"/>
        <v>23.090000000000003</v>
      </c>
      <c r="E99" s="24" t="str">
        <f t="shared" si="10"/>
        <v>W</v>
      </c>
      <c r="F99" s="24">
        <f t="shared" si="11"/>
        <v>1</v>
      </c>
    </row>
    <row r="100" spans="2:6" x14ac:dyDescent="0.25">
      <c r="B100" s="22">
        <v>45922.492581018516</v>
      </c>
      <c r="C100">
        <v>-3.19</v>
      </c>
      <c r="D100" s="68">
        <f t="shared" si="9"/>
        <v>19.900000000000002</v>
      </c>
      <c r="E100" s="24" t="str">
        <f t="shared" si="10"/>
        <v>L</v>
      </c>
      <c r="F100" s="24">
        <f t="shared" si="11"/>
        <v>1</v>
      </c>
    </row>
    <row r="101" spans="2:6" x14ac:dyDescent="0.25">
      <c r="B101" s="22">
        <v>45922.50577546296</v>
      </c>
      <c r="C101">
        <v>2.2200000000000002</v>
      </c>
      <c r="D101" s="68">
        <f t="shared" si="9"/>
        <v>22.12</v>
      </c>
      <c r="E101" s="24" t="str">
        <f t="shared" si="10"/>
        <v>W</v>
      </c>
      <c r="F101" s="24">
        <f t="shared" si="11"/>
        <v>1</v>
      </c>
    </row>
    <row r="102" spans="2:6" x14ac:dyDescent="0.25">
      <c r="B102" s="22">
        <v>45922.526944444442</v>
      </c>
      <c r="C102">
        <v>-2.99</v>
      </c>
      <c r="D102" s="68">
        <f t="shared" si="9"/>
        <v>19.130000000000003</v>
      </c>
      <c r="E102" s="24" t="str">
        <f t="shared" si="10"/>
        <v>L</v>
      </c>
      <c r="F102" s="24">
        <f t="shared" si="11"/>
        <v>1</v>
      </c>
    </row>
    <row r="103" spans="2:6" x14ac:dyDescent="0.25">
      <c r="B103" s="22">
        <v>45922.546620370369</v>
      </c>
      <c r="C103">
        <v>3.03</v>
      </c>
      <c r="D103" s="68">
        <f t="shared" si="9"/>
        <v>22.160000000000004</v>
      </c>
      <c r="E103" s="24" t="str">
        <f t="shared" si="10"/>
        <v>W</v>
      </c>
      <c r="F103" s="24">
        <f t="shared" si="11"/>
        <v>1</v>
      </c>
    </row>
    <row r="104" spans="2:6" x14ac:dyDescent="0.25">
      <c r="B104" s="22">
        <v>45922.560277777775</v>
      </c>
      <c r="C104">
        <v>2.37</v>
      </c>
      <c r="D104" s="68">
        <f t="shared" si="9"/>
        <v>24.530000000000005</v>
      </c>
      <c r="E104" s="24" t="str">
        <f t="shared" si="10"/>
        <v>W</v>
      </c>
      <c r="F104" s="24">
        <f t="shared" si="11"/>
        <v>2</v>
      </c>
    </row>
    <row r="105" spans="2:6" x14ac:dyDescent="0.25">
      <c r="B105" s="22">
        <v>45922.591643518521</v>
      </c>
      <c r="C105">
        <v>5.72</v>
      </c>
      <c r="D105" s="68">
        <f t="shared" si="9"/>
        <v>30.250000000000004</v>
      </c>
      <c r="E105" s="24" t="str">
        <f t="shared" si="10"/>
        <v>W</v>
      </c>
      <c r="F105" s="24">
        <f t="shared" si="11"/>
        <v>3</v>
      </c>
    </row>
    <row r="106" spans="2:6" x14ac:dyDescent="0.25">
      <c r="B106" s="22">
        <v>45922.604722222219</v>
      </c>
      <c r="C106">
        <v>7.92</v>
      </c>
      <c r="D106" s="68">
        <f t="shared" si="9"/>
        <v>38.17</v>
      </c>
      <c r="E106" s="24" t="str">
        <f t="shared" si="10"/>
        <v>W</v>
      </c>
      <c r="F106" s="24">
        <f t="shared" si="11"/>
        <v>4</v>
      </c>
    </row>
    <row r="107" spans="2:6" x14ac:dyDescent="0.25">
      <c r="B107" s="22">
        <v>45922.612129629626</v>
      </c>
      <c r="C107">
        <v>2.11</v>
      </c>
      <c r="D107" s="68">
        <f t="shared" si="9"/>
        <v>40.28</v>
      </c>
      <c r="E107" s="24" t="str">
        <f t="shared" si="10"/>
        <v>W</v>
      </c>
      <c r="F107" s="24">
        <f t="shared" si="11"/>
        <v>5</v>
      </c>
    </row>
    <row r="108" spans="2:6" x14ac:dyDescent="0.25">
      <c r="B108" s="22">
        <v>45922.614791666667</v>
      </c>
      <c r="C108">
        <v>2.2200000000000002</v>
      </c>
      <c r="D108" s="68">
        <f t="shared" si="9"/>
        <v>42.5</v>
      </c>
      <c r="E108" s="24" t="str">
        <f t="shared" si="10"/>
        <v>W</v>
      </c>
      <c r="F108" s="24">
        <f t="shared" si="11"/>
        <v>6</v>
      </c>
    </row>
    <row r="109" spans="2:6" x14ac:dyDescent="0.25">
      <c r="B109" s="22">
        <v>45922.618842592594</v>
      </c>
      <c r="C109">
        <v>-3.22</v>
      </c>
      <c r="D109" s="68">
        <f t="shared" si="9"/>
        <v>39.28</v>
      </c>
      <c r="E109" s="24" t="str">
        <f t="shared" si="10"/>
        <v>L</v>
      </c>
      <c r="F109" s="24">
        <f t="shared" si="11"/>
        <v>1</v>
      </c>
    </row>
    <row r="110" spans="2:6" x14ac:dyDescent="0.25">
      <c r="B110" s="22">
        <v>45922.624745370369</v>
      </c>
      <c r="C110">
        <v>2.3199999999999998</v>
      </c>
      <c r="D110" s="68">
        <f t="shared" si="9"/>
        <v>41.6</v>
      </c>
      <c r="E110" s="24" t="str">
        <f t="shared" si="10"/>
        <v>W</v>
      </c>
      <c r="F110" s="24">
        <f t="shared" si="11"/>
        <v>1</v>
      </c>
    </row>
    <row r="111" spans="2:6" x14ac:dyDescent="0.25">
      <c r="B111" s="22">
        <v>45922.63354166667</v>
      </c>
      <c r="C111">
        <v>-3.06</v>
      </c>
      <c r="D111" s="68">
        <f t="shared" si="9"/>
        <v>38.54</v>
      </c>
      <c r="E111" s="24" t="str">
        <f t="shared" si="10"/>
        <v>L</v>
      </c>
      <c r="F111" s="24">
        <f t="shared" si="11"/>
        <v>1</v>
      </c>
    </row>
    <row r="112" spans="2:6" x14ac:dyDescent="0.25">
      <c r="B112" s="22">
        <v>45922.647430555553</v>
      </c>
      <c r="C112">
        <v>3.15</v>
      </c>
      <c r="D112" s="68">
        <f t="shared" si="9"/>
        <v>41.69</v>
      </c>
      <c r="E112" s="24" t="str">
        <f t="shared" si="10"/>
        <v>W</v>
      </c>
      <c r="F112" s="24">
        <f t="shared" si="11"/>
        <v>1</v>
      </c>
    </row>
    <row r="113" spans="2:6" x14ac:dyDescent="0.25">
      <c r="B113" s="22">
        <v>45922.673472222225</v>
      </c>
      <c r="C113">
        <v>3.15</v>
      </c>
      <c r="D113" s="68">
        <f t="shared" si="9"/>
        <v>44.839999999999996</v>
      </c>
      <c r="E113" s="24" t="str">
        <f t="shared" si="10"/>
        <v>W</v>
      </c>
      <c r="F113" s="24">
        <f t="shared" si="11"/>
        <v>2</v>
      </c>
    </row>
    <row r="114" spans="2:6" x14ac:dyDescent="0.25">
      <c r="B114" s="22">
        <v>45922.700092592589</v>
      </c>
      <c r="C114">
        <v>3.17</v>
      </c>
      <c r="D114" s="68">
        <f t="shared" si="9"/>
        <v>48.01</v>
      </c>
      <c r="E114" s="24" t="str">
        <f t="shared" si="10"/>
        <v>W</v>
      </c>
      <c r="F114" s="24">
        <f t="shared" si="11"/>
        <v>3</v>
      </c>
    </row>
    <row r="115" spans="2:6" x14ac:dyDescent="0.25">
      <c r="B115" s="22">
        <v>45922.725428240738</v>
      </c>
      <c r="C115">
        <v>-3</v>
      </c>
      <c r="D115" s="68">
        <f t="shared" si="9"/>
        <v>45.01</v>
      </c>
      <c r="E115" s="24" t="str">
        <f t="shared" si="10"/>
        <v>L</v>
      </c>
      <c r="F115" s="24">
        <f t="shared" si="11"/>
        <v>1</v>
      </c>
    </row>
    <row r="116" spans="2:6" x14ac:dyDescent="0.25">
      <c r="B116" s="22">
        <v>45922.73133101852</v>
      </c>
      <c r="C116">
        <v>-2.97</v>
      </c>
      <c r="D116" s="68">
        <f t="shared" si="9"/>
        <v>42.04</v>
      </c>
      <c r="E116" s="24" t="str">
        <f t="shared" si="10"/>
        <v>L</v>
      </c>
      <c r="F116" s="24">
        <f t="shared" si="11"/>
        <v>2</v>
      </c>
    </row>
    <row r="117" spans="2:6" x14ac:dyDescent="0.25">
      <c r="B117" s="22">
        <v>45922.767557870371</v>
      </c>
      <c r="C117">
        <v>-3.19</v>
      </c>
      <c r="D117" s="68">
        <f t="shared" si="9"/>
        <v>38.85</v>
      </c>
      <c r="E117" s="24" t="str">
        <f t="shared" si="10"/>
        <v>L</v>
      </c>
      <c r="F117" s="24">
        <f t="shared" si="11"/>
        <v>3</v>
      </c>
    </row>
    <row r="118" spans="2:6" x14ac:dyDescent="0.25">
      <c r="B118" s="22">
        <v>45922.777974537035</v>
      </c>
      <c r="C118">
        <v>-3.01</v>
      </c>
      <c r="D118" s="68">
        <f t="shared" si="9"/>
        <v>35.840000000000003</v>
      </c>
      <c r="E118" s="24" t="str">
        <f t="shared" si="10"/>
        <v>L</v>
      </c>
      <c r="F118" s="24">
        <f t="shared" si="11"/>
        <v>4</v>
      </c>
    </row>
    <row r="119" spans="2:6" x14ac:dyDescent="0.25">
      <c r="B119" s="22">
        <v>45922.780057870368</v>
      </c>
      <c r="C119">
        <v>-3.02</v>
      </c>
      <c r="D119" s="68">
        <f t="shared" si="9"/>
        <v>32.82</v>
      </c>
      <c r="E119" s="24" t="str">
        <f t="shared" si="10"/>
        <v>L</v>
      </c>
      <c r="F119" s="24">
        <f t="shared" si="11"/>
        <v>5</v>
      </c>
    </row>
    <row r="120" spans="2:6" x14ac:dyDescent="0.25">
      <c r="B120" s="22">
        <v>45922.821145833332</v>
      </c>
      <c r="C120">
        <v>4.3099999999999996</v>
      </c>
      <c r="D120" s="68">
        <f t="shared" si="9"/>
        <v>37.130000000000003</v>
      </c>
      <c r="E120" s="24" t="str">
        <f t="shared" si="10"/>
        <v>W</v>
      </c>
      <c r="F120" s="24">
        <f t="shared" si="11"/>
        <v>1</v>
      </c>
    </row>
    <row r="121" spans="2:6" x14ac:dyDescent="0.25">
      <c r="B121" s="22">
        <v>45922.84684027778</v>
      </c>
      <c r="C121">
        <v>2.96</v>
      </c>
      <c r="D121" s="68">
        <f t="shared" si="9"/>
        <v>40.090000000000003</v>
      </c>
      <c r="E121" s="24" t="str">
        <f t="shared" si="10"/>
        <v>W</v>
      </c>
      <c r="F121" s="24">
        <f t="shared" si="11"/>
        <v>2</v>
      </c>
    </row>
    <row r="122" spans="2:6" x14ac:dyDescent="0.25">
      <c r="B122" s="22">
        <v>45922.851585648146</v>
      </c>
      <c r="C122">
        <v>-2.84</v>
      </c>
      <c r="D122" s="68">
        <f t="shared" si="9"/>
        <v>37.25</v>
      </c>
      <c r="E122" s="24" t="str">
        <f t="shared" si="10"/>
        <v>L</v>
      </c>
      <c r="F122" s="24">
        <f t="shared" si="11"/>
        <v>1</v>
      </c>
    </row>
    <row r="123" spans="2:6" x14ac:dyDescent="0.25">
      <c r="B123" s="22">
        <v>45922.8591087963</v>
      </c>
      <c r="C123">
        <v>-3.05</v>
      </c>
      <c r="D123" s="68">
        <f t="shared" si="9"/>
        <v>34.200000000000003</v>
      </c>
      <c r="E123" s="24" t="str">
        <f t="shared" si="10"/>
        <v>L</v>
      </c>
      <c r="F123" s="24">
        <f t="shared" si="11"/>
        <v>2</v>
      </c>
    </row>
    <row r="124" spans="2:6" x14ac:dyDescent="0.25">
      <c r="B124" s="22">
        <v>45922.870219907411</v>
      </c>
      <c r="C124">
        <v>1.68</v>
      </c>
      <c r="D124" s="68">
        <f t="shared" si="9"/>
        <v>35.880000000000003</v>
      </c>
      <c r="E124" s="24" t="str">
        <f t="shared" si="10"/>
        <v>W</v>
      </c>
      <c r="F124" s="24">
        <f t="shared" si="11"/>
        <v>1</v>
      </c>
    </row>
    <row r="125" spans="2:6" x14ac:dyDescent="0.25">
      <c r="B125" s="22">
        <v>45922.877974537034</v>
      </c>
      <c r="C125">
        <v>-3.01</v>
      </c>
      <c r="D125" s="68">
        <f t="shared" si="9"/>
        <v>32.870000000000005</v>
      </c>
      <c r="E125" s="24" t="str">
        <f t="shared" si="10"/>
        <v>L</v>
      </c>
      <c r="F125" s="24">
        <f t="shared" si="11"/>
        <v>1</v>
      </c>
    </row>
    <row r="126" spans="2:6" x14ac:dyDescent="0.25">
      <c r="B126" s="22">
        <v>45922.889664351853</v>
      </c>
      <c r="C126">
        <v>-3.23</v>
      </c>
      <c r="D126" s="68">
        <f t="shared" si="9"/>
        <v>29.640000000000004</v>
      </c>
      <c r="E126" s="24" t="str">
        <f t="shared" si="10"/>
        <v>L</v>
      </c>
      <c r="F126" s="24">
        <f t="shared" si="11"/>
        <v>2</v>
      </c>
    </row>
    <row r="127" spans="2:6" x14ac:dyDescent="0.25">
      <c r="B127" s="22">
        <v>45922.899733796294</v>
      </c>
      <c r="C127">
        <v>-3.12</v>
      </c>
      <c r="D127" s="68">
        <f t="shared" si="9"/>
        <v>26.520000000000003</v>
      </c>
      <c r="E127" s="24" t="str">
        <f t="shared" si="10"/>
        <v>L</v>
      </c>
      <c r="F127" s="24">
        <f t="shared" si="11"/>
        <v>3</v>
      </c>
    </row>
    <row r="128" spans="2:6" x14ac:dyDescent="0.25">
      <c r="B128" s="22">
        <v>45922.905636574076</v>
      </c>
      <c r="C128">
        <v>2.64</v>
      </c>
      <c r="D128" s="68">
        <f t="shared" ref="D128:D191" si="12">IF(OR(B128="Grand Total",B128=""),"",D127+C128)</f>
        <v>29.160000000000004</v>
      </c>
      <c r="E128" s="24" t="str">
        <f t="shared" ref="E128:E191" si="13">IF(OR(C128="",B128="Grand Total"),"",IF(C128&lt;0,"L","W"))</f>
        <v>W</v>
      </c>
      <c r="F128" s="24">
        <f t="shared" ref="F128:F191" si="14">IF(E128="","",IF(E128=E127,F127+1,1))</f>
        <v>1</v>
      </c>
    </row>
    <row r="129" spans="2:6" x14ac:dyDescent="0.25">
      <c r="B129" s="22">
        <v>45922.908530092594</v>
      </c>
      <c r="C129">
        <v>-3.01</v>
      </c>
      <c r="D129" s="68">
        <f t="shared" si="12"/>
        <v>26.150000000000006</v>
      </c>
      <c r="E129" s="24" t="str">
        <f t="shared" si="13"/>
        <v>L</v>
      </c>
      <c r="F129" s="24">
        <f t="shared" si="14"/>
        <v>1</v>
      </c>
    </row>
    <row r="130" spans="2:6" x14ac:dyDescent="0.25">
      <c r="B130" s="22">
        <v>45922.913275462961</v>
      </c>
      <c r="C130">
        <v>4.8099999999999996</v>
      </c>
      <c r="D130" s="68">
        <f t="shared" si="12"/>
        <v>30.960000000000004</v>
      </c>
      <c r="E130" s="24" t="str">
        <f t="shared" si="13"/>
        <v>W</v>
      </c>
      <c r="F130" s="24">
        <f t="shared" si="14"/>
        <v>1</v>
      </c>
    </row>
    <row r="131" spans="2:6" x14ac:dyDescent="0.25">
      <c r="B131" s="22">
        <v>45922.955520833333</v>
      </c>
      <c r="C131">
        <v>3.17</v>
      </c>
      <c r="D131" s="68">
        <f t="shared" si="12"/>
        <v>34.130000000000003</v>
      </c>
      <c r="E131" s="24" t="str">
        <f t="shared" si="13"/>
        <v>W</v>
      </c>
      <c r="F131" s="24">
        <f t="shared" si="14"/>
        <v>2</v>
      </c>
    </row>
    <row r="132" spans="2:6" x14ac:dyDescent="0.25">
      <c r="B132" s="22">
        <v>45922.976342592592</v>
      </c>
      <c r="C132">
        <v>3.54</v>
      </c>
      <c r="D132" s="68">
        <f t="shared" si="12"/>
        <v>37.67</v>
      </c>
      <c r="E132" s="24" t="str">
        <f t="shared" si="13"/>
        <v>W</v>
      </c>
      <c r="F132" s="24">
        <f t="shared" si="14"/>
        <v>3</v>
      </c>
    </row>
    <row r="133" spans="2:6" x14ac:dyDescent="0.25">
      <c r="B133" s="22">
        <v>45922.981446759259</v>
      </c>
      <c r="C133">
        <v>3.03</v>
      </c>
      <c r="D133" s="68">
        <f t="shared" si="12"/>
        <v>40.700000000000003</v>
      </c>
      <c r="E133" s="24" t="str">
        <f t="shared" si="13"/>
        <v>W</v>
      </c>
      <c r="F133" s="24">
        <f t="shared" si="14"/>
        <v>4</v>
      </c>
    </row>
    <row r="134" spans="2:6" x14ac:dyDescent="0.25">
      <c r="B134" s="22">
        <v>45922.994872685187</v>
      </c>
      <c r="C134">
        <v>2.48</v>
      </c>
      <c r="D134" s="68">
        <f t="shared" si="12"/>
        <v>43.18</v>
      </c>
      <c r="E134" s="24" t="str">
        <f t="shared" si="13"/>
        <v>W</v>
      </c>
      <c r="F134" s="24">
        <f t="shared" si="14"/>
        <v>5</v>
      </c>
    </row>
    <row r="135" spans="2:6" x14ac:dyDescent="0.25">
      <c r="B135" s="22">
        <v>45923.004942129628</v>
      </c>
      <c r="C135">
        <v>1.78</v>
      </c>
      <c r="D135" s="68">
        <f t="shared" si="12"/>
        <v>44.96</v>
      </c>
      <c r="E135" s="24" t="str">
        <f t="shared" si="13"/>
        <v>W</v>
      </c>
      <c r="F135" s="24">
        <f t="shared" si="14"/>
        <v>6</v>
      </c>
    </row>
    <row r="136" spans="2:6" x14ac:dyDescent="0.25">
      <c r="B136" s="22">
        <v>45923.050416666665</v>
      </c>
      <c r="C136">
        <v>2.62</v>
      </c>
      <c r="D136" s="68">
        <f t="shared" si="12"/>
        <v>47.58</v>
      </c>
      <c r="E136" s="24" t="str">
        <f t="shared" si="13"/>
        <v>W</v>
      </c>
      <c r="F136" s="24">
        <f t="shared" si="14"/>
        <v>7</v>
      </c>
    </row>
    <row r="137" spans="2:6" x14ac:dyDescent="0.25">
      <c r="B137" s="22">
        <v>45923.064074074071</v>
      </c>
      <c r="C137">
        <v>2.4</v>
      </c>
      <c r="D137" s="68">
        <f t="shared" si="12"/>
        <v>49.98</v>
      </c>
      <c r="E137" s="24" t="str">
        <f t="shared" si="13"/>
        <v>W</v>
      </c>
      <c r="F137" s="24">
        <f t="shared" si="14"/>
        <v>8</v>
      </c>
    </row>
    <row r="138" spans="2:6" x14ac:dyDescent="0.25">
      <c r="B138" s="22">
        <v>45923.071481481478</v>
      </c>
      <c r="C138">
        <v>2.54</v>
      </c>
      <c r="D138" s="68">
        <f t="shared" si="12"/>
        <v>52.519999999999996</v>
      </c>
      <c r="E138" s="24" t="str">
        <f t="shared" si="13"/>
        <v>W</v>
      </c>
      <c r="F138" s="24">
        <f t="shared" si="14"/>
        <v>9</v>
      </c>
    </row>
    <row r="139" spans="2:6" x14ac:dyDescent="0.25">
      <c r="B139" s="22">
        <v>45923.127384259256</v>
      </c>
      <c r="C139">
        <v>-3.11</v>
      </c>
      <c r="D139" s="68">
        <f t="shared" si="12"/>
        <v>49.41</v>
      </c>
      <c r="E139" s="24" t="str">
        <f t="shared" si="13"/>
        <v>L</v>
      </c>
      <c r="F139" s="24">
        <f t="shared" si="14"/>
        <v>1</v>
      </c>
    </row>
    <row r="140" spans="2:6" x14ac:dyDescent="0.25">
      <c r="B140" s="22">
        <v>45923.14671296296</v>
      </c>
      <c r="C140">
        <v>-3.02</v>
      </c>
      <c r="D140" s="68">
        <f t="shared" si="12"/>
        <v>46.389999999999993</v>
      </c>
      <c r="E140" s="24" t="str">
        <f t="shared" si="13"/>
        <v>L</v>
      </c>
      <c r="F140" s="24">
        <f t="shared" si="14"/>
        <v>2</v>
      </c>
    </row>
    <row r="141" spans="2:6" x14ac:dyDescent="0.25">
      <c r="B141" s="22">
        <v>45923.15215277778</v>
      </c>
      <c r="C141">
        <v>-3.06</v>
      </c>
      <c r="D141" s="68">
        <f t="shared" si="12"/>
        <v>43.329999999999991</v>
      </c>
      <c r="E141" s="24" t="str">
        <f t="shared" si="13"/>
        <v>L</v>
      </c>
      <c r="F141" s="24">
        <f t="shared" si="14"/>
        <v>3</v>
      </c>
    </row>
    <row r="142" spans="2:6" x14ac:dyDescent="0.25">
      <c r="B142" s="22">
        <v>45923.270937499998</v>
      </c>
      <c r="C142">
        <v>3.35</v>
      </c>
      <c r="D142" s="68">
        <f t="shared" si="12"/>
        <v>46.679999999999993</v>
      </c>
      <c r="E142" s="24" t="str">
        <f t="shared" si="13"/>
        <v>W</v>
      </c>
      <c r="F142" s="24">
        <f t="shared" si="14"/>
        <v>1</v>
      </c>
    </row>
    <row r="143" spans="2:6" x14ac:dyDescent="0.25">
      <c r="B143" s="22">
        <v>45923.282627314817</v>
      </c>
      <c r="C143">
        <v>-3.02</v>
      </c>
      <c r="D143" s="68">
        <f t="shared" si="12"/>
        <v>43.659999999999989</v>
      </c>
      <c r="E143" s="24" t="str">
        <f t="shared" si="13"/>
        <v>L</v>
      </c>
      <c r="F143" s="24">
        <f t="shared" si="14"/>
        <v>1</v>
      </c>
    </row>
    <row r="144" spans="2:6" x14ac:dyDescent="0.25">
      <c r="B144" s="22">
        <v>45923.302881944444</v>
      </c>
      <c r="C144">
        <v>4.66</v>
      </c>
      <c r="D144" s="68">
        <f t="shared" si="12"/>
        <v>48.319999999999993</v>
      </c>
      <c r="E144" s="24" t="str">
        <f t="shared" si="13"/>
        <v>W</v>
      </c>
      <c r="F144" s="24">
        <f t="shared" si="14"/>
        <v>1</v>
      </c>
    </row>
    <row r="145" spans="2:6" x14ac:dyDescent="0.25">
      <c r="B145" s="22">
        <v>45923.308553240742</v>
      </c>
      <c r="C145">
        <v>2.79</v>
      </c>
      <c r="D145" s="68">
        <f t="shared" si="12"/>
        <v>51.109999999999992</v>
      </c>
      <c r="E145" s="24" t="str">
        <f t="shared" si="13"/>
        <v>W</v>
      </c>
      <c r="F145" s="24">
        <f t="shared" si="14"/>
        <v>2</v>
      </c>
    </row>
    <row r="146" spans="2:6" x14ac:dyDescent="0.25">
      <c r="B146" s="22">
        <v>45923.379386574074</v>
      </c>
      <c r="C146">
        <v>2.15</v>
      </c>
      <c r="D146" s="68">
        <f t="shared" si="12"/>
        <v>53.259999999999991</v>
      </c>
      <c r="E146" s="24" t="str">
        <f t="shared" si="13"/>
        <v>W</v>
      </c>
      <c r="F146" s="24">
        <f t="shared" si="14"/>
        <v>3</v>
      </c>
    </row>
    <row r="147" spans="2:6" x14ac:dyDescent="0.25">
      <c r="B147" s="22">
        <v>45923.38077546296</v>
      </c>
      <c r="C147">
        <v>3.1</v>
      </c>
      <c r="D147" s="68">
        <f t="shared" si="12"/>
        <v>56.359999999999992</v>
      </c>
      <c r="E147" s="24" t="str">
        <f t="shared" si="13"/>
        <v>W</v>
      </c>
      <c r="F147" s="24">
        <f t="shared" si="14"/>
        <v>4</v>
      </c>
    </row>
    <row r="148" spans="2:6" x14ac:dyDescent="0.25">
      <c r="B148" s="22">
        <v>45923.387835648151</v>
      </c>
      <c r="C148">
        <v>-3</v>
      </c>
      <c r="D148" s="68">
        <f t="shared" si="12"/>
        <v>53.359999999999992</v>
      </c>
      <c r="E148" s="24" t="str">
        <f t="shared" si="13"/>
        <v>L</v>
      </c>
      <c r="F148" s="24">
        <f t="shared" si="14"/>
        <v>1</v>
      </c>
    </row>
    <row r="149" spans="2:6" x14ac:dyDescent="0.25">
      <c r="B149" s="22">
        <v>45923.392002314817</v>
      </c>
      <c r="C149">
        <v>3.49</v>
      </c>
      <c r="D149" s="68">
        <f t="shared" si="12"/>
        <v>56.849999999999994</v>
      </c>
      <c r="E149" s="24" t="str">
        <f t="shared" si="13"/>
        <v>W</v>
      </c>
      <c r="F149" s="24">
        <f t="shared" si="14"/>
        <v>1</v>
      </c>
    </row>
    <row r="150" spans="2:6" x14ac:dyDescent="0.25">
      <c r="B150" s="22">
        <v>45923.394548611112</v>
      </c>
      <c r="C150">
        <v>-3.01</v>
      </c>
      <c r="D150" s="68">
        <f t="shared" si="12"/>
        <v>53.839999999999996</v>
      </c>
      <c r="E150" s="24" t="str">
        <f t="shared" si="13"/>
        <v>L</v>
      </c>
      <c r="F150" s="24">
        <f t="shared" si="14"/>
        <v>1</v>
      </c>
    </row>
    <row r="151" spans="2:6" x14ac:dyDescent="0.25">
      <c r="B151" s="22">
        <v>45923.401493055557</v>
      </c>
      <c r="C151">
        <v>3.94</v>
      </c>
      <c r="D151" s="68">
        <f t="shared" si="12"/>
        <v>57.779999999999994</v>
      </c>
      <c r="E151" s="24" t="str">
        <f t="shared" si="13"/>
        <v>W</v>
      </c>
      <c r="F151" s="24">
        <f t="shared" si="14"/>
        <v>1</v>
      </c>
    </row>
    <row r="152" spans="2:6" x14ac:dyDescent="0.25">
      <c r="B152" s="22">
        <v>45923.406006944446</v>
      </c>
      <c r="C152">
        <v>-3.08</v>
      </c>
      <c r="D152" s="68">
        <f t="shared" si="12"/>
        <v>54.699999999999996</v>
      </c>
      <c r="E152" s="24" t="str">
        <f t="shared" si="13"/>
        <v>L</v>
      </c>
      <c r="F152" s="24">
        <f t="shared" si="14"/>
        <v>1</v>
      </c>
    </row>
    <row r="153" spans="2:6" x14ac:dyDescent="0.25">
      <c r="B153" s="22">
        <v>45923.41133101852</v>
      </c>
      <c r="C153">
        <v>3.08</v>
      </c>
      <c r="D153" s="68">
        <f t="shared" si="12"/>
        <v>57.779999999999994</v>
      </c>
      <c r="E153" s="24" t="str">
        <f t="shared" si="13"/>
        <v>W</v>
      </c>
      <c r="F153" s="24">
        <f t="shared" si="14"/>
        <v>1</v>
      </c>
    </row>
    <row r="154" spans="2:6" x14ac:dyDescent="0.25">
      <c r="B154" s="22">
        <v>45923.420243055552</v>
      </c>
      <c r="C154">
        <v>2.2000000000000002</v>
      </c>
      <c r="D154" s="68">
        <f t="shared" si="12"/>
        <v>59.98</v>
      </c>
      <c r="E154" s="24" t="str">
        <f t="shared" si="13"/>
        <v>W</v>
      </c>
      <c r="F154" s="24">
        <f t="shared" si="14"/>
        <v>2</v>
      </c>
    </row>
    <row r="155" spans="2:6" x14ac:dyDescent="0.25">
      <c r="B155" s="22">
        <v>45923.423715277779</v>
      </c>
      <c r="C155">
        <v>2.6</v>
      </c>
      <c r="D155" s="68">
        <f t="shared" si="12"/>
        <v>62.58</v>
      </c>
      <c r="E155" s="24" t="str">
        <f t="shared" si="13"/>
        <v>W</v>
      </c>
      <c r="F155" s="24">
        <f t="shared" si="14"/>
        <v>3</v>
      </c>
    </row>
    <row r="156" spans="2:6" x14ac:dyDescent="0.25">
      <c r="B156" s="22">
        <v>45923.425219907411</v>
      </c>
      <c r="C156">
        <v>2.2599999999999998</v>
      </c>
      <c r="D156" s="68">
        <f t="shared" si="12"/>
        <v>64.84</v>
      </c>
      <c r="E156" s="24" t="str">
        <f t="shared" si="13"/>
        <v>W</v>
      </c>
      <c r="F156" s="24">
        <f t="shared" si="14"/>
        <v>4</v>
      </c>
    </row>
    <row r="157" spans="2:6" x14ac:dyDescent="0.25">
      <c r="B157" s="22">
        <v>45923.42695601852</v>
      </c>
      <c r="C157">
        <v>1.45</v>
      </c>
      <c r="D157" s="68">
        <f t="shared" si="12"/>
        <v>66.290000000000006</v>
      </c>
      <c r="E157" s="24" t="str">
        <f t="shared" si="13"/>
        <v>W</v>
      </c>
      <c r="F157" s="24">
        <f t="shared" si="14"/>
        <v>5</v>
      </c>
    </row>
    <row r="158" spans="2:6" x14ac:dyDescent="0.25">
      <c r="B158" s="22">
        <v>45923.438298611109</v>
      </c>
      <c r="C158">
        <v>-3.05</v>
      </c>
      <c r="D158" s="68">
        <f t="shared" si="12"/>
        <v>63.240000000000009</v>
      </c>
      <c r="E158" s="24" t="str">
        <f t="shared" si="13"/>
        <v>L</v>
      </c>
      <c r="F158" s="24">
        <f t="shared" si="14"/>
        <v>1</v>
      </c>
    </row>
    <row r="159" spans="2:6" x14ac:dyDescent="0.25">
      <c r="B159" s="22">
        <v>45923.443854166668</v>
      </c>
      <c r="C159">
        <v>-3.06</v>
      </c>
      <c r="D159" s="68">
        <f t="shared" si="12"/>
        <v>60.180000000000007</v>
      </c>
      <c r="E159" s="24" t="str">
        <f t="shared" si="13"/>
        <v>L</v>
      </c>
      <c r="F159" s="24">
        <f t="shared" si="14"/>
        <v>2</v>
      </c>
    </row>
    <row r="160" spans="2:6" x14ac:dyDescent="0.25">
      <c r="B160" s="22">
        <v>45923.45207175926</v>
      </c>
      <c r="C160">
        <v>2.41</v>
      </c>
      <c r="D160" s="68">
        <f t="shared" si="12"/>
        <v>62.59</v>
      </c>
      <c r="E160" s="24" t="str">
        <f t="shared" si="13"/>
        <v>W</v>
      </c>
      <c r="F160" s="24">
        <f t="shared" si="14"/>
        <v>1</v>
      </c>
    </row>
    <row r="161" spans="2:6" x14ac:dyDescent="0.25">
      <c r="B161" s="22">
        <v>45923.459247685183</v>
      </c>
      <c r="C161">
        <v>2.67</v>
      </c>
      <c r="D161" s="68">
        <f t="shared" si="12"/>
        <v>65.260000000000005</v>
      </c>
      <c r="E161" s="24" t="str">
        <f t="shared" si="13"/>
        <v>W</v>
      </c>
      <c r="F161" s="24">
        <f t="shared" si="14"/>
        <v>2</v>
      </c>
    </row>
    <row r="162" spans="2:6" x14ac:dyDescent="0.25">
      <c r="B162" s="22">
        <v>45923.492002314815</v>
      </c>
      <c r="C162">
        <v>2.39</v>
      </c>
      <c r="D162" s="68">
        <f t="shared" si="12"/>
        <v>67.650000000000006</v>
      </c>
      <c r="E162" s="24" t="str">
        <f t="shared" si="13"/>
        <v>W</v>
      </c>
      <c r="F162" s="24">
        <f t="shared" si="14"/>
        <v>3</v>
      </c>
    </row>
    <row r="163" spans="2:6" x14ac:dyDescent="0.25">
      <c r="B163" s="22">
        <v>45923.556111111109</v>
      </c>
      <c r="C163">
        <v>5.56</v>
      </c>
      <c r="D163" s="68">
        <f t="shared" si="12"/>
        <v>73.210000000000008</v>
      </c>
      <c r="E163" s="24" t="str">
        <f t="shared" si="13"/>
        <v>W</v>
      </c>
      <c r="F163" s="24">
        <f t="shared" si="14"/>
        <v>4</v>
      </c>
    </row>
    <row r="164" spans="2:6" x14ac:dyDescent="0.25">
      <c r="B164" s="22">
        <v>45923.564803240741</v>
      </c>
      <c r="C164">
        <v>2.42</v>
      </c>
      <c r="D164" s="68">
        <f t="shared" si="12"/>
        <v>75.63000000000001</v>
      </c>
      <c r="E164" s="24" t="str">
        <f t="shared" si="13"/>
        <v>W</v>
      </c>
      <c r="F164" s="24">
        <f t="shared" si="14"/>
        <v>5</v>
      </c>
    </row>
    <row r="165" spans="2:6" x14ac:dyDescent="0.25">
      <c r="B165" s="22">
        <v>45923.569421296299</v>
      </c>
      <c r="C165">
        <v>-3</v>
      </c>
      <c r="D165" s="68">
        <f t="shared" si="12"/>
        <v>72.63000000000001</v>
      </c>
      <c r="E165" s="24" t="str">
        <f t="shared" si="13"/>
        <v>L</v>
      </c>
      <c r="F165" s="24">
        <f t="shared" si="14"/>
        <v>1</v>
      </c>
    </row>
    <row r="166" spans="2:6" x14ac:dyDescent="0.25">
      <c r="B166" s="22">
        <v>45923.584120370368</v>
      </c>
      <c r="C166">
        <v>-3.02</v>
      </c>
      <c r="D166" s="68">
        <f t="shared" si="12"/>
        <v>69.610000000000014</v>
      </c>
      <c r="E166" s="24" t="str">
        <f t="shared" si="13"/>
        <v>L</v>
      </c>
      <c r="F166" s="24">
        <f t="shared" si="14"/>
        <v>2</v>
      </c>
    </row>
    <row r="167" spans="2:6" x14ac:dyDescent="0.25">
      <c r="B167" s="22">
        <v>45923.600092592591</v>
      </c>
      <c r="C167">
        <v>-3.01</v>
      </c>
      <c r="D167" s="68">
        <f t="shared" si="12"/>
        <v>66.600000000000009</v>
      </c>
      <c r="E167" s="24" t="str">
        <f t="shared" si="13"/>
        <v>L</v>
      </c>
      <c r="F167" s="24">
        <f t="shared" si="14"/>
        <v>3</v>
      </c>
    </row>
    <row r="168" spans="2:6" x14ac:dyDescent="0.25">
      <c r="B168" s="22">
        <v>45923.610509259262</v>
      </c>
      <c r="C168">
        <v>2.33</v>
      </c>
      <c r="D168" s="68">
        <f t="shared" si="12"/>
        <v>68.930000000000007</v>
      </c>
      <c r="E168" s="24" t="str">
        <f t="shared" si="13"/>
        <v>W</v>
      </c>
      <c r="F168" s="24">
        <f t="shared" si="14"/>
        <v>1</v>
      </c>
    </row>
    <row r="169" spans="2:6" x14ac:dyDescent="0.25">
      <c r="B169" s="22">
        <v>45923.630196759259</v>
      </c>
      <c r="C169">
        <v>-3.05</v>
      </c>
      <c r="D169" s="68">
        <f t="shared" si="12"/>
        <v>65.88000000000001</v>
      </c>
      <c r="E169" s="24" t="str">
        <f t="shared" si="13"/>
        <v>L</v>
      </c>
      <c r="F169" s="24">
        <f t="shared" si="14"/>
        <v>1</v>
      </c>
    </row>
    <row r="170" spans="2:6" x14ac:dyDescent="0.25">
      <c r="B170" s="22">
        <v>45923.643726851849</v>
      </c>
      <c r="C170">
        <v>1.62</v>
      </c>
      <c r="D170" s="68">
        <f t="shared" si="12"/>
        <v>67.500000000000014</v>
      </c>
      <c r="E170" s="24" t="str">
        <f t="shared" si="13"/>
        <v>W</v>
      </c>
      <c r="F170" s="24">
        <f t="shared" si="14"/>
        <v>1</v>
      </c>
    </row>
    <row r="171" spans="2:6" x14ac:dyDescent="0.25">
      <c r="B171" s="22">
        <v>45923.648009259261</v>
      </c>
      <c r="C171">
        <v>-2.96</v>
      </c>
      <c r="D171" s="68">
        <f t="shared" si="12"/>
        <v>64.54000000000002</v>
      </c>
      <c r="E171" s="24" t="str">
        <f t="shared" si="13"/>
        <v>L</v>
      </c>
      <c r="F171" s="24">
        <f t="shared" si="14"/>
        <v>1</v>
      </c>
    </row>
    <row r="172" spans="2:6" x14ac:dyDescent="0.25">
      <c r="B172" s="22">
        <v>45923.665370370371</v>
      </c>
      <c r="C172">
        <v>-3.08</v>
      </c>
      <c r="D172" s="68">
        <f t="shared" si="12"/>
        <v>61.460000000000022</v>
      </c>
      <c r="E172" s="24" t="str">
        <f t="shared" si="13"/>
        <v>L</v>
      </c>
      <c r="F172" s="24">
        <f t="shared" si="14"/>
        <v>2</v>
      </c>
    </row>
    <row r="173" spans="2:6" x14ac:dyDescent="0.25">
      <c r="B173" s="22">
        <v>45923.680995370371</v>
      </c>
      <c r="C173">
        <v>5.77</v>
      </c>
      <c r="D173" s="68">
        <f t="shared" si="12"/>
        <v>67.230000000000018</v>
      </c>
      <c r="E173" s="24" t="str">
        <f t="shared" si="13"/>
        <v>W</v>
      </c>
      <c r="F173" s="24">
        <f t="shared" si="14"/>
        <v>1</v>
      </c>
    </row>
    <row r="174" spans="2:6" x14ac:dyDescent="0.25">
      <c r="B174" s="22">
        <v>45923.691064814811</v>
      </c>
      <c r="C174">
        <v>3.78</v>
      </c>
      <c r="D174" s="68">
        <f t="shared" si="12"/>
        <v>71.010000000000019</v>
      </c>
      <c r="E174" s="24" t="str">
        <f t="shared" si="13"/>
        <v>W</v>
      </c>
      <c r="F174" s="24">
        <f t="shared" si="14"/>
        <v>2</v>
      </c>
    </row>
    <row r="175" spans="2:6" x14ac:dyDescent="0.25">
      <c r="B175" s="22">
        <v>45923.695231481484</v>
      </c>
      <c r="C175">
        <v>5.27</v>
      </c>
      <c r="D175" s="68">
        <f t="shared" si="12"/>
        <v>76.280000000000015</v>
      </c>
      <c r="E175" s="24" t="str">
        <f t="shared" si="13"/>
        <v>W</v>
      </c>
      <c r="F175" s="24">
        <f t="shared" si="14"/>
        <v>3</v>
      </c>
    </row>
    <row r="176" spans="2:6" x14ac:dyDescent="0.25">
      <c r="B176" s="22">
        <v>45923.702060185184</v>
      </c>
      <c r="C176">
        <v>4.59</v>
      </c>
      <c r="D176" s="68">
        <f t="shared" si="12"/>
        <v>80.870000000000019</v>
      </c>
      <c r="E176" s="24" t="str">
        <f t="shared" si="13"/>
        <v>W</v>
      </c>
      <c r="F176" s="24">
        <f t="shared" si="14"/>
        <v>4</v>
      </c>
    </row>
    <row r="177" spans="2:6" x14ac:dyDescent="0.25">
      <c r="B177" s="22">
        <v>45923.711898148147</v>
      </c>
      <c r="C177">
        <v>1.89</v>
      </c>
      <c r="D177" s="68">
        <f t="shared" si="12"/>
        <v>82.760000000000019</v>
      </c>
      <c r="E177" s="24" t="str">
        <f t="shared" si="13"/>
        <v>W</v>
      </c>
      <c r="F177" s="24">
        <f t="shared" si="14"/>
        <v>5</v>
      </c>
    </row>
    <row r="178" spans="2:6" x14ac:dyDescent="0.25">
      <c r="B178" s="22">
        <v>45923.718842592592</v>
      </c>
      <c r="C178">
        <v>4.2699999999999996</v>
      </c>
      <c r="D178" s="68">
        <f t="shared" si="12"/>
        <v>87.030000000000015</v>
      </c>
      <c r="E178" s="24" t="str">
        <f t="shared" si="13"/>
        <v>W</v>
      </c>
      <c r="F178" s="24">
        <f t="shared" si="14"/>
        <v>6</v>
      </c>
    </row>
    <row r="179" spans="2:6" x14ac:dyDescent="0.25">
      <c r="B179" s="22">
        <v>45923.725787037038</v>
      </c>
      <c r="C179">
        <v>-2.88</v>
      </c>
      <c r="D179" s="68">
        <f t="shared" si="12"/>
        <v>84.15000000000002</v>
      </c>
      <c r="E179" s="24" t="str">
        <f t="shared" si="13"/>
        <v>L</v>
      </c>
      <c r="F179" s="24">
        <f t="shared" si="14"/>
        <v>1</v>
      </c>
    </row>
    <row r="180" spans="2:6" x14ac:dyDescent="0.25">
      <c r="B180" s="22">
        <v>45923.732037037036</v>
      </c>
      <c r="C180">
        <v>4.95</v>
      </c>
      <c r="D180" s="68">
        <f t="shared" si="12"/>
        <v>89.100000000000023</v>
      </c>
      <c r="E180" s="24" t="str">
        <f t="shared" si="13"/>
        <v>W</v>
      </c>
      <c r="F180" s="24">
        <f t="shared" si="14"/>
        <v>1</v>
      </c>
    </row>
    <row r="181" spans="2:6" x14ac:dyDescent="0.25">
      <c r="B181" s="22">
        <v>45923.739907407406</v>
      </c>
      <c r="C181">
        <v>-3.06</v>
      </c>
      <c r="D181" s="68">
        <f t="shared" si="12"/>
        <v>86.04000000000002</v>
      </c>
      <c r="E181" s="24" t="str">
        <f t="shared" si="13"/>
        <v>L</v>
      </c>
      <c r="F181" s="24">
        <f t="shared" si="14"/>
        <v>1</v>
      </c>
    </row>
    <row r="182" spans="2:6" x14ac:dyDescent="0.25">
      <c r="B182" s="22">
        <v>45923.745347222219</v>
      </c>
      <c r="C182">
        <v>1.63</v>
      </c>
      <c r="D182" s="68">
        <f t="shared" si="12"/>
        <v>87.670000000000016</v>
      </c>
      <c r="E182" s="24" t="str">
        <f t="shared" si="13"/>
        <v>W</v>
      </c>
      <c r="F182" s="24">
        <f t="shared" si="14"/>
        <v>1</v>
      </c>
    </row>
    <row r="183" spans="2:6" x14ac:dyDescent="0.25">
      <c r="B183" s="22">
        <v>45923.749155092592</v>
      </c>
      <c r="C183">
        <v>-3.04</v>
      </c>
      <c r="D183" s="68">
        <f t="shared" si="12"/>
        <v>84.63000000000001</v>
      </c>
      <c r="E183" s="24" t="str">
        <f t="shared" si="13"/>
        <v>L</v>
      </c>
      <c r="F183" s="24">
        <f t="shared" si="14"/>
        <v>1</v>
      </c>
    </row>
    <row r="184" spans="2:6" x14ac:dyDescent="0.25">
      <c r="B184" s="22">
        <v>45923.770914351851</v>
      </c>
      <c r="C184">
        <v>-3.06</v>
      </c>
      <c r="D184" s="68">
        <f t="shared" si="12"/>
        <v>81.570000000000007</v>
      </c>
      <c r="E184" s="24" t="str">
        <f t="shared" si="13"/>
        <v>L</v>
      </c>
      <c r="F184" s="24">
        <f t="shared" si="14"/>
        <v>2</v>
      </c>
    </row>
    <row r="185" spans="2:6" x14ac:dyDescent="0.25">
      <c r="B185" s="22">
        <v>45923.809340277781</v>
      </c>
      <c r="C185">
        <v>2.29</v>
      </c>
      <c r="D185" s="68">
        <f t="shared" si="12"/>
        <v>83.860000000000014</v>
      </c>
      <c r="E185" s="24" t="str">
        <f t="shared" si="13"/>
        <v>W</v>
      </c>
      <c r="F185" s="24">
        <f t="shared" si="14"/>
        <v>1</v>
      </c>
    </row>
    <row r="186" spans="2:6" x14ac:dyDescent="0.25">
      <c r="B186" s="22">
        <v>45923.812928240739</v>
      </c>
      <c r="C186">
        <v>-3.04</v>
      </c>
      <c r="D186" s="68">
        <f t="shared" si="12"/>
        <v>80.820000000000007</v>
      </c>
      <c r="E186" s="24" t="str">
        <f t="shared" si="13"/>
        <v>L</v>
      </c>
      <c r="F186" s="24">
        <f t="shared" si="14"/>
        <v>1</v>
      </c>
    </row>
    <row r="187" spans="2:6" x14ac:dyDescent="0.25">
      <c r="B187" s="22">
        <v>45923.818483796298</v>
      </c>
      <c r="C187">
        <v>2.69</v>
      </c>
      <c r="D187" s="68">
        <f t="shared" si="12"/>
        <v>83.51</v>
      </c>
      <c r="E187" s="24" t="str">
        <f t="shared" si="13"/>
        <v>W</v>
      </c>
      <c r="F187" s="24">
        <f t="shared" si="14"/>
        <v>1</v>
      </c>
    </row>
    <row r="188" spans="2:6" x14ac:dyDescent="0.25">
      <c r="B188" s="22">
        <v>45923.839895833335</v>
      </c>
      <c r="C188">
        <v>-3</v>
      </c>
      <c r="D188" s="68">
        <f t="shared" si="12"/>
        <v>80.510000000000005</v>
      </c>
      <c r="E188" s="24" t="str">
        <f t="shared" si="13"/>
        <v>L</v>
      </c>
      <c r="F188" s="24">
        <f t="shared" si="14"/>
        <v>1</v>
      </c>
    </row>
    <row r="189" spans="2:6" x14ac:dyDescent="0.25">
      <c r="B189" s="1" t="s">
        <v>54</v>
      </c>
      <c r="C189">
        <v>48.26</v>
      </c>
      <c r="D189" s="68" t="str">
        <f t="shared" si="12"/>
        <v/>
      </c>
      <c r="E189" s="24" t="str">
        <f t="shared" si="13"/>
        <v/>
      </c>
      <c r="F189" s="24" t="str">
        <f t="shared" si="14"/>
        <v/>
      </c>
    </row>
    <row r="190" spans="2:6" x14ac:dyDescent="0.25">
      <c r="D190" s="68" t="str">
        <f t="shared" si="12"/>
        <v/>
      </c>
      <c r="E190" s="24" t="str">
        <f t="shared" si="13"/>
        <v/>
      </c>
      <c r="F190" s="24" t="str">
        <f t="shared" si="14"/>
        <v/>
      </c>
    </row>
    <row r="191" spans="2:6" x14ac:dyDescent="0.25">
      <c r="D191" s="68" t="str">
        <f t="shared" si="12"/>
        <v/>
      </c>
      <c r="E191" s="24" t="str">
        <f t="shared" si="13"/>
        <v/>
      </c>
      <c r="F191" s="24" t="str">
        <f t="shared" si="14"/>
        <v/>
      </c>
    </row>
    <row r="192" spans="2:6" x14ac:dyDescent="0.25">
      <c r="D192" s="68" t="str">
        <f t="shared" ref="D192:D201" si="15">IF(OR(B192="Grand Total",B192=""),"",D191+C192)</f>
        <v/>
      </c>
      <c r="E192" s="24" t="str">
        <f t="shared" ref="E192:E201" si="16">IF(OR(C192="",B192="Grand Total"),"",IF(C192&lt;0,"L","W"))</f>
        <v/>
      </c>
      <c r="F192" s="24" t="str">
        <f t="shared" ref="F192:F201" si="17">IF(E192="","",IF(E192=E191,F191+1,1))</f>
        <v/>
      </c>
    </row>
    <row r="193" spans="4:6" x14ac:dyDescent="0.25">
      <c r="D193" s="68" t="str">
        <f t="shared" si="15"/>
        <v/>
      </c>
      <c r="E193" s="24" t="str">
        <f t="shared" si="16"/>
        <v/>
      </c>
      <c r="F193" s="24" t="str">
        <f t="shared" si="17"/>
        <v/>
      </c>
    </row>
    <row r="194" spans="4:6" x14ac:dyDescent="0.25">
      <c r="D194" s="68" t="str">
        <f t="shared" si="15"/>
        <v/>
      </c>
      <c r="E194" s="24" t="str">
        <f t="shared" si="16"/>
        <v/>
      </c>
      <c r="F194" s="24" t="str">
        <f t="shared" si="17"/>
        <v/>
      </c>
    </row>
    <row r="195" spans="4:6" x14ac:dyDescent="0.25">
      <c r="D195" s="68" t="str">
        <f t="shared" si="15"/>
        <v/>
      </c>
      <c r="E195" s="24" t="str">
        <f t="shared" si="16"/>
        <v/>
      </c>
      <c r="F195" s="24" t="str">
        <f t="shared" si="17"/>
        <v/>
      </c>
    </row>
    <row r="196" spans="4:6" x14ac:dyDescent="0.25">
      <c r="D196" s="68" t="str">
        <f t="shared" si="15"/>
        <v/>
      </c>
      <c r="E196" s="24" t="str">
        <f t="shared" si="16"/>
        <v/>
      </c>
      <c r="F196" s="24" t="str">
        <f t="shared" si="17"/>
        <v/>
      </c>
    </row>
    <row r="197" spans="4:6" x14ac:dyDescent="0.25">
      <c r="D197" s="68" t="str">
        <f t="shared" si="15"/>
        <v/>
      </c>
      <c r="E197" s="24" t="str">
        <f t="shared" si="16"/>
        <v/>
      </c>
      <c r="F197" s="24" t="str">
        <f t="shared" si="17"/>
        <v/>
      </c>
    </row>
    <row r="198" spans="4:6" x14ac:dyDescent="0.25">
      <c r="D198" s="68" t="str">
        <f t="shared" si="15"/>
        <v/>
      </c>
      <c r="E198" s="24" t="str">
        <f t="shared" si="16"/>
        <v/>
      </c>
      <c r="F198" s="24" t="str">
        <f t="shared" si="17"/>
        <v/>
      </c>
    </row>
    <row r="199" spans="4:6" x14ac:dyDescent="0.25">
      <c r="D199" s="68" t="str">
        <f t="shared" si="15"/>
        <v/>
      </c>
      <c r="E199" s="24" t="str">
        <f t="shared" si="16"/>
        <v/>
      </c>
      <c r="F199" s="24" t="str">
        <f t="shared" si="17"/>
        <v/>
      </c>
    </row>
    <row r="200" spans="4:6" x14ac:dyDescent="0.25">
      <c r="D200" s="68" t="str">
        <f t="shared" si="15"/>
        <v/>
      </c>
      <c r="E200" s="24" t="str">
        <f t="shared" si="16"/>
        <v/>
      </c>
      <c r="F200" s="24" t="str">
        <f t="shared" si="17"/>
        <v/>
      </c>
    </row>
    <row r="201" spans="4:6" x14ac:dyDescent="0.25">
      <c r="D201" s="68" t="str">
        <f t="shared" si="15"/>
        <v/>
      </c>
      <c r="E201" s="24" t="str">
        <f t="shared" si="16"/>
        <v/>
      </c>
      <c r="F201" s="24" t="str">
        <f t="shared" si="17"/>
        <v/>
      </c>
    </row>
    <row r="202" spans="4:6" x14ac:dyDescent="0.25">
      <c r="D202" s="68" t="str">
        <f t="shared" ref="D202:D265" si="18">IF(OR(B202="Grand Total",B202=""),"",D201+C202)</f>
        <v/>
      </c>
      <c r="E202" s="24" t="str">
        <f t="shared" ref="E202:E265" si="19">IF(OR(C202="",B202="Grand Total"),"",IF(C202&lt;0,"L","W"))</f>
        <v/>
      </c>
      <c r="F202" s="24" t="str">
        <f t="shared" ref="F202:F265" si="20">IF(E202="","",IF(E202=E201,F201+1,1))</f>
        <v/>
      </c>
    </row>
    <row r="203" spans="4:6" x14ac:dyDescent="0.25">
      <c r="D203" s="68" t="str">
        <f t="shared" si="18"/>
        <v/>
      </c>
      <c r="E203" s="24" t="str">
        <f t="shared" si="19"/>
        <v/>
      </c>
      <c r="F203" s="24" t="str">
        <f t="shared" si="20"/>
        <v/>
      </c>
    </row>
    <row r="204" spans="4:6" x14ac:dyDescent="0.25">
      <c r="D204" s="68" t="str">
        <f t="shared" si="18"/>
        <v/>
      </c>
      <c r="E204" s="24" t="str">
        <f t="shared" si="19"/>
        <v/>
      </c>
      <c r="F204" s="24" t="str">
        <f t="shared" si="20"/>
        <v/>
      </c>
    </row>
    <row r="205" spans="4:6" x14ac:dyDescent="0.25">
      <c r="D205" s="68" t="str">
        <f t="shared" si="18"/>
        <v/>
      </c>
      <c r="E205" s="24" t="str">
        <f t="shared" si="19"/>
        <v/>
      </c>
      <c r="F205" s="24" t="str">
        <f t="shared" si="20"/>
        <v/>
      </c>
    </row>
    <row r="206" spans="4:6" x14ac:dyDescent="0.25">
      <c r="D206" s="68" t="str">
        <f t="shared" si="18"/>
        <v/>
      </c>
      <c r="E206" s="24" t="str">
        <f t="shared" si="19"/>
        <v/>
      </c>
      <c r="F206" s="24" t="str">
        <f t="shared" si="20"/>
        <v/>
      </c>
    </row>
    <row r="207" spans="4:6" x14ac:dyDescent="0.25">
      <c r="D207" s="68" t="str">
        <f t="shared" si="18"/>
        <v/>
      </c>
      <c r="E207" s="24" t="str">
        <f t="shared" si="19"/>
        <v/>
      </c>
      <c r="F207" s="24" t="str">
        <f t="shared" si="20"/>
        <v/>
      </c>
    </row>
    <row r="208" spans="4:6" x14ac:dyDescent="0.25">
      <c r="D208" s="68" t="str">
        <f t="shared" si="18"/>
        <v/>
      </c>
      <c r="E208" s="24" t="str">
        <f t="shared" si="19"/>
        <v/>
      </c>
      <c r="F208" s="24" t="str">
        <f t="shared" si="20"/>
        <v/>
      </c>
    </row>
    <row r="209" spans="4:6" x14ac:dyDescent="0.25">
      <c r="D209" s="68" t="str">
        <f t="shared" si="18"/>
        <v/>
      </c>
      <c r="E209" s="24" t="str">
        <f t="shared" si="19"/>
        <v/>
      </c>
      <c r="F209" s="24" t="str">
        <f t="shared" si="20"/>
        <v/>
      </c>
    </row>
    <row r="210" spans="4:6" x14ac:dyDescent="0.25">
      <c r="D210" s="68" t="str">
        <f t="shared" si="18"/>
        <v/>
      </c>
      <c r="E210" s="24" t="str">
        <f t="shared" si="19"/>
        <v/>
      </c>
      <c r="F210" s="24" t="str">
        <f t="shared" si="20"/>
        <v/>
      </c>
    </row>
    <row r="211" spans="4:6" x14ac:dyDescent="0.25">
      <c r="D211" s="68" t="str">
        <f t="shared" si="18"/>
        <v/>
      </c>
      <c r="E211" s="24" t="str">
        <f t="shared" si="19"/>
        <v/>
      </c>
      <c r="F211" s="24" t="str">
        <f t="shared" si="20"/>
        <v/>
      </c>
    </row>
    <row r="212" spans="4:6" x14ac:dyDescent="0.25">
      <c r="D212" s="68" t="str">
        <f t="shared" si="18"/>
        <v/>
      </c>
      <c r="E212" s="24" t="str">
        <f t="shared" si="19"/>
        <v/>
      </c>
      <c r="F212" s="24" t="str">
        <f t="shared" si="20"/>
        <v/>
      </c>
    </row>
    <row r="213" spans="4:6" x14ac:dyDescent="0.25">
      <c r="D213" s="68" t="str">
        <f t="shared" si="18"/>
        <v/>
      </c>
      <c r="E213" s="24" t="str">
        <f t="shared" si="19"/>
        <v/>
      </c>
      <c r="F213" s="24" t="str">
        <f t="shared" si="20"/>
        <v/>
      </c>
    </row>
    <row r="214" spans="4:6" x14ac:dyDescent="0.25">
      <c r="D214" s="68" t="str">
        <f t="shared" si="18"/>
        <v/>
      </c>
      <c r="E214" s="24" t="str">
        <f t="shared" si="19"/>
        <v/>
      </c>
      <c r="F214" s="24" t="str">
        <f t="shared" si="20"/>
        <v/>
      </c>
    </row>
    <row r="215" spans="4:6" x14ac:dyDescent="0.25">
      <c r="D215" s="68" t="str">
        <f t="shared" si="18"/>
        <v/>
      </c>
      <c r="E215" s="24" t="str">
        <f t="shared" si="19"/>
        <v/>
      </c>
      <c r="F215" s="24" t="str">
        <f t="shared" si="20"/>
        <v/>
      </c>
    </row>
    <row r="216" spans="4:6" x14ac:dyDescent="0.25">
      <c r="D216" s="68" t="str">
        <f t="shared" si="18"/>
        <v/>
      </c>
      <c r="E216" s="24" t="str">
        <f t="shared" si="19"/>
        <v/>
      </c>
      <c r="F216" s="24" t="str">
        <f t="shared" si="20"/>
        <v/>
      </c>
    </row>
    <row r="217" spans="4:6" x14ac:dyDescent="0.25">
      <c r="D217" s="68" t="str">
        <f t="shared" si="18"/>
        <v/>
      </c>
      <c r="E217" s="24" t="str">
        <f t="shared" si="19"/>
        <v/>
      </c>
      <c r="F217" s="24" t="str">
        <f t="shared" si="20"/>
        <v/>
      </c>
    </row>
    <row r="218" spans="4:6" x14ac:dyDescent="0.25">
      <c r="D218" s="68" t="str">
        <f t="shared" si="18"/>
        <v/>
      </c>
      <c r="E218" s="24" t="str">
        <f t="shared" si="19"/>
        <v/>
      </c>
      <c r="F218" s="24" t="str">
        <f t="shared" si="20"/>
        <v/>
      </c>
    </row>
    <row r="219" spans="4:6" x14ac:dyDescent="0.25">
      <c r="D219" s="68" t="str">
        <f t="shared" si="18"/>
        <v/>
      </c>
      <c r="E219" s="24" t="str">
        <f t="shared" si="19"/>
        <v/>
      </c>
      <c r="F219" s="24" t="str">
        <f t="shared" si="20"/>
        <v/>
      </c>
    </row>
    <row r="220" spans="4:6" x14ac:dyDescent="0.25">
      <c r="D220" s="68" t="str">
        <f t="shared" si="18"/>
        <v/>
      </c>
      <c r="E220" s="24" t="str">
        <f t="shared" si="19"/>
        <v/>
      </c>
      <c r="F220" s="24" t="str">
        <f t="shared" si="20"/>
        <v/>
      </c>
    </row>
    <row r="221" spans="4:6" x14ac:dyDescent="0.25">
      <c r="D221" s="68" t="str">
        <f t="shared" si="18"/>
        <v/>
      </c>
      <c r="E221" s="24" t="str">
        <f t="shared" si="19"/>
        <v/>
      </c>
      <c r="F221" s="24" t="str">
        <f t="shared" si="20"/>
        <v/>
      </c>
    </row>
    <row r="222" spans="4:6" x14ac:dyDescent="0.25">
      <c r="D222" s="68" t="str">
        <f t="shared" si="18"/>
        <v/>
      </c>
      <c r="E222" s="24" t="str">
        <f t="shared" si="19"/>
        <v/>
      </c>
      <c r="F222" s="24" t="str">
        <f t="shared" si="20"/>
        <v/>
      </c>
    </row>
    <row r="223" spans="4:6" x14ac:dyDescent="0.25">
      <c r="D223" s="68" t="str">
        <f t="shared" si="18"/>
        <v/>
      </c>
      <c r="E223" s="24" t="str">
        <f t="shared" si="19"/>
        <v/>
      </c>
      <c r="F223" s="24" t="str">
        <f t="shared" si="20"/>
        <v/>
      </c>
    </row>
    <row r="224" spans="4:6" x14ac:dyDescent="0.25">
      <c r="D224" s="68" t="str">
        <f t="shared" si="18"/>
        <v/>
      </c>
      <c r="E224" s="24" t="str">
        <f t="shared" si="19"/>
        <v/>
      </c>
      <c r="F224" s="24" t="str">
        <f t="shared" si="20"/>
        <v/>
      </c>
    </row>
    <row r="225" spans="4:6" x14ac:dyDescent="0.25">
      <c r="D225" s="68" t="str">
        <f t="shared" si="18"/>
        <v/>
      </c>
      <c r="E225" s="24" t="str">
        <f t="shared" si="19"/>
        <v/>
      </c>
      <c r="F225" s="24" t="str">
        <f t="shared" si="20"/>
        <v/>
      </c>
    </row>
    <row r="226" spans="4:6" x14ac:dyDescent="0.25">
      <c r="D226" s="68" t="str">
        <f t="shared" si="18"/>
        <v/>
      </c>
      <c r="E226" s="24" t="str">
        <f t="shared" si="19"/>
        <v/>
      </c>
      <c r="F226" s="24" t="str">
        <f t="shared" si="20"/>
        <v/>
      </c>
    </row>
    <row r="227" spans="4:6" x14ac:dyDescent="0.25">
      <c r="D227" s="68" t="str">
        <f t="shared" si="18"/>
        <v/>
      </c>
      <c r="E227" s="24" t="str">
        <f t="shared" si="19"/>
        <v/>
      </c>
      <c r="F227" s="24" t="str">
        <f t="shared" si="20"/>
        <v/>
      </c>
    </row>
    <row r="228" spans="4:6" x14ac:dyDescent="0.25">
      <c r="D228" s="68" t="str">
        <f t="shared" si="18"/>
        <v/>
      </c>
      <c r="E228" s="24" t="str">
        <f t="shared" si="19"/>
        <v/>
      </c>
      <c r="F228" s="24" t="str">
        <f t="shared" si="20"/>
        <v/>
      </c>
    </row>
    <row r="229" spans="4:6" x14ac:dyDescent="0.25">
      <c r="D229" s="68" t="str">
        <f t="shared" si="18"/>
        <v/>
      </c>
      <c r="E229" s="24" t="str">
        <f t="shared" si="19"/>
        <v/>
      </c>
      <c r="F229" s="24" t="str">
        <f t="shared" si="20"/>
        <v/>
      </c>
    </row>
    <row r="230" spans="4:6" x14ac:dyDescent="0.25">
      <c r="D230" s="68" t="str">
        <f t="shared" si="18"/>
        <v/>
      </c>
      <c r="E230" s="24" t="str">
        <f t="shared" si="19"/>
        <v/>
      </c>
      <c r="F230" s="24" t="str">
        <f t="shared" si="20"/>
        <v/>
      </c>
    </row>
    <row r="231" spans="4:6" x14ac:dyDescent="0.25">
      <c r="D231" s="68" t="str">
        <f t="shared" si="18"/>
        <v/>
      </c>
      <c r="E231" s="24" t="str">
        <f t="shared" si="19"/>
        <v/>
      </c>
      <c r="F231" s="24" t="str">
        <f t="shared" si="20"/>
        <v/>
      </c>
    </row>
    <row r="232" spans="4:6" x14ac:dyDescent="0.25">
      <c r="D232" s="68" t="str">
        <f t="shared" si="18"/>
        <v/>
      </c>
      <c r="E232" s="24" t="str">
        <f t="shared" si="19"/>
        <v/>
      </c>
      <c r="F232" s="24" t="str">
        <f t="shared" si="20"/>
        <v/>
      </c>
    </row>
    <row r="233" spans="4:6" x14ac:dyDescent="0.25">
      <c r="D233" s="68" t="str">
        <f t="shared" si="18"/>
        <v/>
      </c>
      <c r="E233" s="24" t="str">
        <f t="shared" si="19"/>
        <v/>
      </c>
      <c r="F233" s="24" t="str">
        <f t="shared" si="20"/>
        <v/>
      </c>
    </row>
    <row r="234" spans="4:6" x14ac:dyDescent="0.25">
      <c r="D234" s="68" t="str">
        <f t="shared" si="18"/>
        <v/>
      </c>
      <c r="E234" s="24" t="str">
        <f t="shared" si="19"/>
        <v/>
      </c>
      <c r="F234" s="24" t="str">
        <f t="shared" si="20"/>
        <v/>
      </c>
    </row>
    <row r="235" spans="4:6" x14ac:dyDescent="0.25">
      <c r="D235" s="68" t="str">
        <f t="shared" si="18"/>
        <v/>
      </c>
      <c r="E235" s="24" t="str">
        <f t="shared" si="19"/>
        <v/>
      </c>
      <c r="F235" s="24" t="str">
        <f t="shared" si="20"/>
        <v/>
      </c>
    </row>
    <row r="236" spans="4:6" x14ac:dyDescent="0.25">
      <c r="D236" s="68" t="str">
        <f t="shared" si="18"/>
        <v/>
      </c>
      <c r="E236" s="24" t="str">
        <f t="shared" si="19"/>
        <v/>
      </c>
      <c r="F236" s="24" t="str">
        <f t="shared" si="20"/>
        <v/>
      </c>
    </row>
    <row r="237" spans="4:6" x14ac:dyDescent="0.25">
      <c r="D237" s="68" t="str">
        <f t="shared" si="18"/>
        <v/>
      </c>
      <c r="E237" s="24" t="str">
        <f t="shared" si="19"/>
        <v/>
      </c>
      <c r="F237" s="24" t="str">
        <f t="shared" si="20"/>
        <v/>
      </c>
    </row>
    <row r="238" spans="4:6" x14ac:dyDescent="0.25">
      <c r="D238" s="68" t="str">
        <f t="shared" si="18"/>
        <v/>
      </c>
      <c r="E238" s="24" t="str">
        <f t="shared" si="19"/>
        <v/>
      </c>
      <c r="F238" s="24" t="str">
        <f t="shared" si="20"/>
        <v/>
      </c>
    </row>
    <row r="239" spans="4:6" x14ac:dyDescent="0.25">
      <c r="D239" s="68" t="str">
        <f t="shared" si="18"/>
        <v/>
      </c>
      <c r="E239" s="24" t="str">
        <f t="shared" si="19"/>
        <v/>
      </c>
      <c r="F239" s="24" t="str">
        <f t="shared" si="20"/>
        <v/>
      </c>
    </row>
    <row r="240" spans="4:6" x14ac:dyDescent="0.25">
      <c r="D240" s="68" t="str">
        <f t="shared" si="18"/>
        <v/>
      </c>
      <c r="E240" s="24" t="str">
        <f t="shared" si="19"/>
        <v/>
      </c>
      <c r="F240" s="24" t="str">
        <f t="shared" si="20"/>
        <v/>
      </c>
    </row>
    <row r="241" spans="4:6" x14ac:dyDescent="0.25">
      <c r="D241" s="68" t="str">
        <f t="shared" si="18"/>
        <v/>
      </c>
      <c r="E241" s="24" t="str">
        <f t="shared" si="19"/>
        <v/>
      </c>
      <c r="F241" s="24" t="str">
        <f t="shared" si="20"/>
        <v/>
      </c>
    </row>
    <row r="242" spans="4:6" x14ac:dyDescent="0.25">
      <c r="D242" s="68" t="str">
        <f t="shared" si="18"/>
        <v/>
      </c>
      <c r="E242" s="24" t="str">
        <f t="shared" si="19"/>
        <v/>
      </c>
      <c r="F242" s="24" t="str">
        <f t="shared" si="20"/>
        <v/>
      </c>
    </row>
    <row r="243" spans="4:6" x14ac:dyDescent="0.25">
      <c r="D243" s="68" t="str">
        <f t="shared" si="18"/>
        <v/>
      </c>
      <c r="E243" s="24" t="str">
        <f t="shared" si="19"/>
        <v/>
      </c>
      <c r="F243" s="24" t="str">
        <f t="shared" si="20"/>
        <v/>
      </c>
    </row>
    <row r="244" spans="4:6" x14ac:dyDescent="0.25">
      <c r="D244" s="68" t="str">
        <f t="shared" si="18"/>
        <v/>
      </c>
      <c r="E244" s="24" t="str">
        <f t="shared" si="19"/>
        <v/>
      </c>
      <c r="F244" s="24" t="str">
        <f t="shared" si="20"/>
        <v/>
      </c>
    </row>
    <row r="245" spans="4:6" x14ac:dyDescent="0.25">
      <c r="D245" s="68" t="str">
        <f t="shared" si="18"/>
        <v/>
      </c>
      <c r="E245" s="24" t="str">
        <f t="shared" si="19"/>
        <v/>
      </c>
      <c r="F245" s="24" t="str">
        <f t="shared" si="20"/>
        <v/>
      </c>
    </row>
    <row r="246" spans="4:6" x14ac:dyDescent="0.25">
      <c r="D246" s="68" t="str">
        <f t="shared" si="18"/>
        <v/>
      </c>
      <c r="E246" s="24" t="str">
        <f t="shared" si="19"/>
        <v/>
      </c>
      <c r="F246" s="24" t="str">
        <f t="shared" si="20"/>
        <v/>
      </c>
    </row>
    <row r="247" spans="4:6" x14ac:dyDescent="0.25">
      <c r="D247" s="68" t="str">
        <f t="shared" si="18"/>
        <v/>
      </c>
      <c r="E247" s="24" t="str">
        <f t="shared" si="19"/>
        <v/>
      </c>
      <c r="F247" s="24" t="str">
        <f t="shared" si="20"/>
        <v/>
      </c>
    </row>
    <row r="248" spans="4:6" x14ac:dyDescent="0.25">
      <c r="D248" s="68" t="str">
        <f t="shared" si="18"/>
        <v/>
      </c>
      <c r="E248" s="24" t="str">
        <f t="shared" si="19"/>
        <v/>
      </c>
      <c r="F248" s="24" t="str">
        <f t="shared" si="20"/>
        <v/>
      </c>
    </row>
    <row r="249" spans="4:6" x14ac:dyDescent="0.25">
      <c r="D249" s="68" t="str">
        <f t="shared" si="18"/>
        <v/>
      </c>
      <c r="E249" s="24" t="str">
        <f t="shared" si="19"/>
        <v/>
      </c>
      <c r="F249" s="24" t="str">
        <f t="shared" si="20"/>
        <v/>
      </c>
    </row>
    <row r="250" spans="4:6" x14ac:dyDescent="0.25">
      <c r="D250" s="68" t="str">
        <f t="shared" si="18"/>
        <v/>
      </c>
      <c r="E250" s="24" t="str">
        <f t="shared" si="19"/>
        <v/>
      </c>
      <c r="F250" s="24" t="str">
        <f t="shared" si="20"/>
        <v/>
      </c>
    </row>
    <row r="251" spans="4:6" x14ac:dyDescent="0.25">
      <c r="D251" s="68" t="str">
        <f t="shared" si="18"/>
        <v/>
      </c>
      <c r="E251" s="24" t="str">
        <f t="shared" si="19"/>
        <v/>
      </c>
      <c r="F251" s="24" t="str">
        <f t="shared" si="20"/>
        <v/>
      </c>
    </row>
    <row r="252" spans="4:6" x14ac:dyDescent="0.25">
      <c r="D252" s="68" t="str">
        <f t="shared" si="18"/>
        <v/>
      </c>
      <c r="E252" s="24" t="str">
        <f t="shared" si="19"/>
        <v/>
      </c>
      <c r="F252" s="24" t="str">
        <f t="shared" si="20"/>
        <v/>
      </c>
    </row>
    <row r="253" spans="4:6" x14ac:dyDescent="0.25">
      <c r="D253" s="68" t="str">
        <f t="shared" si="18"/>
        <v/>
      </c>
      <c r="E253" s="24" t="str">
        <f t="shared" si="19"/>
        <v/>
      </c>
      <c r="F253" s="24" t="str">
        <f t="shared" si="20"/>
        <v/>
      </c>
    </row>
    <row r="254" spans="4:6" x14ac:dyDescent="0.25">
      <c r="D254" s="68" t="str">
        <f t="shared" si="18"/>
        <v/>
      </c>
      <c r="E254" s="24" t="str">
        <f t="shared" si="19"/>
        <v/>
      </c>
      <c r="F254" s="24" t="str">
        <f t="shared" si="20"/>
        <v/>
      </c>
    </row>
    <row r="255" spans="4:6" x14ac:dyDescent="0.25">
      <c r="D255" s="68" t="str">
        <f t="shared" si="18"/>
        <v/>
      </c>
      <c r="E255" s="24" t="str">
        <f t="shared" si="19"/>
        <v/>
      </c>
      <c r="F255" s="24" t="str">
        <f t="shared" si="20"/>
        <v/>
      </c>
    </row>
    <row r="256" spans="4:6" x14ac:dyDescent="0.25">
      <c r="D256" s="68" t="str">
        <f t="shared" si="18"/>
        <v/>
      </c>
      <c r="E256" s="24" t="str">
        <f t="shared" si="19"/>
        <v/>
      </c>
      <c r="F256" s="24" t="str">
        <f t="shared" si="20"/>
        <v/>
      </c>
    </row>
    <row r="257" spans="4:6" x14ac:dyDescent="0.25">
      <c r="D257" s="68" t="str">
        <f t="shared" si="18"/>
        <v/>
      </c>
      <c r="E257" s="24" t="str">
        <f t="shared" si="19"/>
        <v/>
      </c>
      <c r="F257" s="24" t="str">
        <f t="shared" si="20"/>
        <v/>
      </c>
    </row>
    <row r="258" spans="4:6" x14ac:dyDescent="0.25">
      <c r="D258" s="68" t="str">
        <f t="shared" si="18"/>
        <v/>
      </c>
      <c r="E258" s="24" t="str">
        <f t="shared" si="19"/>
        <v/>
      </c>
      <c r="F258" s="24" t="str">
        <f t="shared" si="20"/>
        <v/>
      </c>
    </row>
    <row r="259" spans="4:6" x14ac:dyDescent="0.25">
      <c r="D259" s="68" t="str">
        <f t="shared" si="18"/>
        <v/>
      </c>
      <c r="E259" s="24" t="str">
        <f t="shared" si="19"/>
        <v/>
      </c>
      <c r="F259" s="24" t="str">
        <f t="shared" si="20"/>
        <v/>
      </c>
    </row>
    <row r="260" spans="4:6" x14ac:dyDescent="0.25">
      <c r="D260" s="68" t="str">
        <f t="shared" si="18"/>
        <v/>
      </c>
      <c r="E260" s="24" t="str">
        <f t="shared" si="19"/>
        <v/>
      </c>
      <c r="F260" s="24" t="str">
        <f t="shared" si="20"/>
        <v/>
      </c>
    </row>
    <row r="261" spans="4:6" x14ac:dyDescent="0.25">
      <c r="D261" s="68" t="str">
        <f t="shared" si="18"/>
        <v/>
      </c>
      <c r="E261" s="24" t="str">
        <f t="shared" si="19"/>
        <v/>
      </c>
      <c r="F261" s="24" t="str">
        <f t="shared" si="20"/>
        <v/>
      </c>
    </row>
    <row r="262" spans="4:6" x14ac:dyDescent="0.25">
      <c r="D262" s="68" t="str">
        <f t="shared" si="18"/>
        <v/>
      </c>
      <c r="E262" s="24" t="str">
        <f t="shared" si="19"/>
        <v/>
      </c>
      <c r="F262" s="24" t="str">
        <f t="shared" si="20"/>
        <v/>
      </c>
    </row>
    <row r="263" spans="4:6" x14ac:dyDescent="0.25">
      <c r="D263" s="68" t="str">
        <f t="shared" si="18"/>
        <v/>
      </c>
      <c r="E263" s="24" t="str">
        <f t="shared" si="19"/>
        <v/>
      </c>
      <c r="F263" s="24" t="str">
        <f t="shared" si="20"/>
        <v/>
      </c>
    </row>
    <row r="264" spans="4:6" x14ac:dyDescent="0.25">
      <c r="D264" s="68" t="str">
        <f t="shared" si="18"/>
        <v/>
      </c>
      <c r="E264" s="24" t="str">
        <f t="shared" si="19"/>
        <v/>
      </c>
      <c r="F264" s="24" t="str">
        <f t="shared" si="20"/>
        <v/>
      </c>
    </row>
    <row r="265" spans="4:6" x14ac:dyDescent="0.25">
      <c r="D265" s="68" t="str">
        <f t="shared" si="18"/>
        <v/>
      </c>
      <c r="E265" s="24" t="str">
        <f t="shared" si="19"/>
        <v/>
      </c>
      <c r="F265" s="24" t="str">
        <f t="shared" si="20"/>
        <v/>
      </c>
    </row>
    <row r="266" spans="4:6" x14ac:dyDescent="0.25">
      <c r="D266" s="68" t="str">
        <f t="shared" ref="D266:D300" si="21">IF(OR(B266="Grand Total",B266=""),"",D265+C266)</f>
        <v/>
      </c>
      <c r="E266" s="24" t="str">
        <f t="shared" ref="E266:E300" si="22">IF(OR(C266="",B266="Grand Total"),"",IF(C266&lt;0,"L","W"))</f>
        <v/>
      </c>
      <c r="F266" s="24" t="str">
        <f t="shared" ref="F266:F300" si="23">IF(E266="","",IF(E266=E265,F265+1,1))</f>
        <v/>
      </c>
    </row>
    <row r="267" spans="4:6" x14ac:dyDescent="0.25">
      <c r="D267" s="68" t="str">
        <f t="shared" si="21"/>
        <v/>
      </c>
      <c r="E267" s="24" t="str">
        <f t="shared" si="22"/>
        <v/>
      </c>
      <c r="F267" s="24" t="str">
        <f t="shared" si="23"/>
        <v/>
      </c>
    </row>
    <row r="268" spans="4:6" x14ac:dyDescent="0.25">
      <c r="D268" s="68" t="str">
        <f t="shared" si="21"/>
        <v/>
      </c>
      <c r="E268" s="24" t="str">
        <f t="shared" si="22"/>
        <v/>
      </c>
      <c r="F268" s="24" t="str">
        <f t="shared" si="23"/>
        <v/>
      </c>
    </row>
    <row r="269" spans="4:6" x14ac:dyDescent="0.25">
      <c r="D269" s="68" t="str">
        <f t="shared" si="21"/>
        <v/>
      </c>
      <c r="E269" s="24" t="str">
        <f t="shared" si="22"/>
        <v/>
      </c>
      <c r="F269" s="24" t="str">
        <f t="shared" si="23"/>
        <v/>
      </c>
    </row>
    <row r="270" spans="4:6" x14ac:dyDescent="0.25">
      <c r="D270" s="68" t="str">
        <f t="shared" si="21"/>
        <v/>
      </c>
      <c r="E270" s="24" t="str">
        <f t="shared" si="22"/>
        <v/>
      </c>
      <c r="F270" s="24" t="str">
        <f t="shared" si="23"/>
        <v/>
      </c>
    </row>
    <row r="271" spans="4:6" x14ac:dyDescent="0.25">
      <c r="D271" s="68" t="str">
        <f t="shared" si="21"/>
        <v/>
      </c>
      <c r="E271" s="24" t="str">
        <f t="shared" si="22"/>
        <v/>
      </c>
      <c r="F271" s="24" t="str">
        <f t="shared" si="23"/>
        <v/>
      </c>
    </row>
    <row r="272" spans="4:6" x14ac:dyDescent="0.25">
      <c r="D272" s="68" t="str">
        <f t="shared" si="21"/>
        <v/>
      </c>
      <c r="E272" s="24" t="str">
        <f t="shared" si="22"/>
        <v/>
      </c>
      <c r="F272" s="24" t="str">
        <f t="shared" si="23"/>
        <v/>
      </c>
    </row>
    <row r="273" spans="4:6" x14ac:dyDescent="0.25">
      <c r="D273" s="68" t="str">
        <f t="shared" si="21"/>
        <v/>
      </c>
      <c r="E273" s="24" t="str">
        <f t="shared" si="22"/>
        <v/>
      </c>
      <c r="F273" s="24" t="str">
        <f t="shared" si="23"/>
        <v/>
      </c>
    </row>
    <row r="274" spans="4:6" x14ac:dyDescent="0.25">
      <c r="D274" s="68" t="str">
        <f t="shared" si="21"/>
        <v/>
      </c>
      <c r="E274" s="24" t="str">
        <f t="shared" si="22"/>
        <v/>
      </c>
      <c r="F274" s="24" t="str">
        <f t="shared" si="23"/>
        <v/>
      </c>
    </row>
    <row r="275" spans="4:6" x14ac:dyDescent="0.25">
      <c r="D275" s="68" t="str">
        <f t="shared" si="21"/>
        <v/>
      </c>
      <c r="E275" s="24" t="str">
        <f t="shared" si="22"/>
        <v/>
      </c>
      <c r="F275" s="24" t="str">
        <f t="shared" si="23"/>
        <v/>
      </c>
    </row>
    <row r="276" spans="4:6" x14ac:dyDescent="0.25">
      <c r="D276" s="68" t="str">
        <f t="shared" si="21"/>
        <v/>
      </c>
      <c r="E276" s="24" t="str">
        <f t="shared" si="22"/>
        <v/>
      </c>
      <c r="F276" s="24" t="str">
        <f t="shared" si="23"/>
        <v/>
      </c>
    </row>
    <row r="277" spans="4:6" x14ac:dyDescent="0.25">
      <c r="D277" s="68" t="str">
        <f t="shared" si="21"/>
        <v/>
      </c>
      <c r="E277" s="24" t="str">
        <f t="shared" si="22"/>
        <v/>
      </c>
      <c r="F277" s="24" t="str">
        <f t="shared" si="23"/>
        <v/>
      </c>
    </row>
    <row r="278" spans="4:6" x14ac:dyDescent="0.25">
      <c r="D278" s="68" t="str">
        <f t="shared" si="21"/>
        <v/>
      </c>
      <c r="E278" s="24" t="str">
        <f t="shared" si="22"/>
        <v/>
      </c>
      <c r="F278" s="24" t="str">
        <f t="shared" si="23"/>
        <v/>
      </c>
    </row>
    <row r="279" spans="4:6" x14ac:dyDescent="0.25">
      <c r="D279" s="68" t="str">
        <f t="shared" si="21"/>
        <v/>
      </c>
      <c r="E279" s="24" t="str">
        <f t="shared" si="22"/>
        <v/>
      </c>
      <c r="F279" s="24" t="str">
        <f t="shared" si="23"/>
        <v/>
      </c>
    </row>
    <row r="280" spans="4:6" x14ac:dyDescent="0.25">
      <c r="D280" s="68" t="str">
        <f t="shared" si="21"/>
        <v/>
      </c>
      <c r="E280" s="24" t="str">
        <f t="shared" si="22"/>
        <v/>
      </c>
      <c r="F280" s="24" t="str">
        <f t="shared" si="23"/>
        <v/>
      </c>
    </row>
    <row r="281" spans="4:6" x14ac:dyDescent="0.25">
      <c r="D281" s="68" t="str">
        <f t="shared" si="21"/>
        <v/>
      </c>
      <c r="E281" s="24" t="str">
        <f t="shared" si="22"/>
        <v/>
      </c>
      <c r="F281" s="24" t="str">
        <f t="shared" si="23"/>
        <v/>
      </c>
    </row>
    <row r="282" spans="4:6" x14ac:dyDescent="0.25">
      <c r="D282" s="68" t="str">
        <f t="shared" si="21"/>
        <v/>
      </c>
      <c r="E282" s="24" t="str">
        <f t="shared" si="22"/>
        <v/>
      </c>
      <c r="F282" s="24" t="str">
        <f t="shared" si="23"/>
        <v/>
      </c>
    </row>
    <row r="283" spans="4:6" x14ac:dyDescent="0.25">
      <c r="D283" s="68" t="str">
        <f t="shared" si="21"/>
        <v/>
      </c>
      <c r="E283" s="24" t="str">
        <f t="shared" si="22"/>
        <v/>
      </c>
      <c r="F283" s="24" t="str">
        <f t="shared" si="23"/>
        <v/>
      </c>
    </row>
    <row r="284" spans="4:6" x14ac:dyDescent="0.25">
      <c r="D284" s="68" t="str">
        <f t="shared" si="21"/>
        <v/>
      </c>
      <c r="E284" s="24" t="str">
        <f t="shared" si="22"/>
        <v/>
      </c>
      <c r="F284" s="24" t="str">
        <f t="shared" si="23"/>
        <v/>
      </c>
    </row>
    <row r="285" spans="4:6" x14ac:dyDescent="0.25">
      <c r="D285" s="68" t="str">
        <f t="shared" si="21"/>
        <v/>
      </c>
      <c r="E285" s="24" t="str">
        <f t="shared" si="22"/>
        <v/>
      </c>
      <c r="F285" s="24" t="str">
        <f t="shared" si="23"/>
        <v/>
      </c>
    </row>
    <row r="286" spans="4:6" x14ac:dyDescent="0.25">
      <c r="D286" s="68" t="str">
        <f t="shared" si="21"/>
        <v/>
      </c>
      <c r="E286" s="24" t="str">
        <f t="shared" si="22"/>
        <v/>
      </c>
      <c r="F286" s="24" t="str">
        <f t="shared" si="23"/>
        <v/>
      </c>
    </row>
    <row r="287" spans="4:6" x14ac:dyDescent="0.25">
      <c r="D287" s="68" t="str">
        <f t="shared" si="21"/>
        <v/>
      </c>
      <c r="E287" s="24" t="str">
        <f t="shared" si="22"/>
        <v/>
      </c>
      <c r="F287" s="24" t="str">
        <f t="shared" si="23"/>
        <v/>
      </c>
    </row>
    <row r="288" spans="4:6" x14ac:dyDescent="0.25">
      <c r="D288" s="68" t="str">
        <f t="shared" si="21"/>
        <v/>
      </c>
      <c r="E288" s="24" t="str">
        <f t="shared" si="22"/>
        <v/>
      </c>
      <c r="F288" s="24" t="str">
        <f t="shared" si="23"/>
        <v/>
      </c>
    </row>
    <row r="289" spans="4:6" x14ac:dyDescent="0.25">
      <c r="D289" s="68" t="str">
        <f t="shared" si="21"/>
        <v/>
      </c>
      <c r="E289" s="24" t="str">
        <f t="shared" si="22"/>
        <v/>
      </c>
      <c r="F289" s="24" t="str">
        <f t="shared" si="23"/>
        <v/>
      </c>
    </row>
    <row r="290" spans="4:6" x14ac:dyDescent="0.25">
      <c r="D290" s="68" t="str">
        <f t="shared" si="21"/>
        <v/>
      </c>
      <c r="E290" s="24" t="str">
        <f t="shared" si="22"/>
        <v/>
      </c>
      <c r="F290" s="24" t="str">
        <f t="shared" si="23"/>
        <v/>
      </c>
    </row>
    <row r="291" spans="4:6" x14ac:dyDescent="0.25">
      <c r="D291" s="68" t="str">
        <f t="shared" si="21"/>
        <v/>
      </c>
      <c r="E291" s="24" t="str">
        <f t="shared" si="22"/>
        <v/>
      </c>
      <c r="F291" s="24" t="str">
        <f t="shared" si="23"/>
        <v/>
      </c>
    </row>
    <row r="292" spans="4:6" x14ac:dyDescent="0.25">
      <c r="D292" s="68" t="str">
        <f t="shared" si="21"/>
        <v/>
      </c>
      <c r="E292" s="24" t="str">
        <f t="shared" si="22"/>
        <v/>
      </c>
      <c r="F292" s="24" t="str">
        <f t="shared" si="23"/>
        <v/>
      </c>
    </row>
    <row r="293" spans="4:6" x14ac:dyDescent="0.25">
      <c r="D293" s="68" t="str">
        <f t="shared" si="21"/>
        <v/>
      </c>
      <c r="E293" s="24" t="str">
        <f t="shared" si="22"/>
        <v/>
      </c>
      <c r="F293" s="24" t="str">
        <f t="shared" si="23"/>
        <v/>
      </c>
    </row>
    <row r="294" spans="4:6" x14ac:dyDescent="0.25">
      <c r="D294" s="68" t="str">
        <f t="shared" si="21"/>
        <v/>
      </c>
      <c r="E294" s="24" t="str">
        <f t="shared" si="22"/>
        <v/>
      </c>
      <c r="F294" s="24" t="str">
        <f t="shared" si="23"/>
        <v/>
      </c>
    </row>
    <row r="295" spans="4:6" x14ac:dyDescent="0.25">
      <c r="D295" s="68" t="str">
        <f t="shared" si="21"/>
        <v/>
      </c>
      <c r="E295" s="24" t="str">
        <f t="shared" si="22"/>
        <v/>
      </c>
      <c r="F295" s="24" t="str">
        <f t="shared" si="23"/>
        <v/>
      </c>
    </row>
    <row r="296" spans="4:6" x14ac:dyDescent="0.25">
      <c r="D296" s="68" t="str">
        <f t="shared" si="21"/>
        <v/>
      </c>
      <c r="E296" s="24" t="str">
        <f t="shared" si="22"/>
        <v/>
      </c>
      <c r="F296" s="24" t="str">
        <f t="shared" si="23"/>
        <v/>
      </c>
    </row>
    <row r="297" spans="4:6" x14ac:dyDescent="0.25">
      <c r="D297" s="68" t="str">
        <f t="shared" si="21"/>
        <v/>
      </c>
      <c r="E297" s="24" t="str">
        <f t="shared" si="22"/>
        <v/>
      </c>
      <c r="F297" s="24" t="str">
        <f t="shared" si="23"/>
        <v/>
      </c>
    </row>
    <row r="298" spans="4:6" x14ac:dyDescent="0.25">
      <c r="D298" s="68" t="str">
        <f t="shared" si="21"/>
        <v/>
      </c>
      <c r="E298" s="24" t="str">
        <f t="shared" si="22"/>
        <v/>
      </c>
      <c r="F298" s="24" t="str">
        <f t="shared" si="23"/>
        <v/>
      </c>
    </row>
    <row r="299" spans="4:6" x14ac:dyDescent="0.25">
      <c r="D299" s="68" t="str">
        <f t="shared" si="21"/>
        <v/>
      </c>
      <c r="E299" s="24" t="str">
        <f t="shared" si="22"/>
        <v/>
      </c>
      <c r="F299" s="24" t="str">
        <f t="shared" si="23"/>
        <v/>
      </c>
    </row>
    <row r="300" spans="4:6" x14ac:dyDescent="0.25">
      <c r="D300" s="68" t="str">
        <f t="shared" si="21"/>
        <v/>
      </c>
      <c r="E300" s="24" t="str">
        <f t="shared" si="22"/>
        <v/>
      </c>
      <c r="F300" s="24" t="str">
        <f t="shared" si="23"/>
        <v/>
      </c>
    </row>
    <row r="301" spans="4:6" x14ac:dyDescent="0.25">
      <c r="D301" s="68" t="str">
        <f t="shared" ref="D301:D327" si="24">IF(OR(B301="Grand Total",B301=""),"",D300+C301)</f>
        <v/>
      </c>
      <c r="E301" s="24" t="str">
        <f t="shared" ref="E301:E327" si="25">IF(OR(C301="",B301="Grand Total"),"",IF(C301&lt;0,"L","W"))</f>
        <v/>
      </c>
    </row>
    <row r="302" spans="4:6" x14ac:dyDescent="0.25">
      <c r="D302" s="68" t="str">
        <f t="shared" si="24"/>
        <v/>
      </c>
      <c r="E302" s="24" t="str">
        <f t="shared" si="25"/>
        <v/>
      </c>
    </row>
    <row r="303" spans="4:6" x14ac:dyDescent="0.25">
      <c r="D303" s="68" t="str">
        <f t="shared" si="24"/>
        <v/>
      </c>
      <c r="E303" s="24" t="str">
        <f t="shared" si="25"/>
        <v/>
      </c>
    </row>
    <row r="304" spans="4:6" x14ac:dyDescent="0.25">
      <c r="D304" s="68" t="str">
        <f t="shared" si="24"/>
        <v/>
      </c>
      <c r="E304" s="24" t="str">
        <f t="shared" si="25"/>
        <v/>
      </c>
    </row>
    <row r="305" spans="4:5" x14ac:dyDescent="0.25">
      <c r="D305" s="68" t="str">
        <f t="shared" si="24"/>
        <v/>
      </c>
      <c r="E305" s="24" t="str">
        <f t="shared" si="25"/>
        <v/>
      </c>
    </row>
    <row r="306" spans="4:5" x14ac:dyDescent="0.25">
      <c r="D306" s="68" t="str">
        <f t="shared" si="24"/>
        <v/>
      </c>
      <c r="E306" s="24" t="str">
        <f t="shared" si="25"/>
        <v/>
      </c>
    </row>
    <row r="307" spans="4:5" x14ac:dyDescent="0.25">
      <c r="D307" s="68" t="str">
        <f t="shared" si="24"/>
        <v/>
      </c>
      <c r="E307" s="24" t="str">
        <f t="shared" si="25"/>
        <v/>
      </c>
    </row>
    <row r="308" spans="4:5" x14ac:dyDescent="0.25">
      <c r="D308" s="68" t="str">
        <f t="shared" si="24"/>
        <v/>
      </c>
      <c r="E308" s="24" t="str">
        <f t="shared" si="25"/>
        <v/>
      </c>
    </row>
    <row r="309" spans="4:5" x14ac:dyDescent="0.25">
      <c r="D309" s="68" t="str">
        <f t="shared" si="24"/>
        <v/>
      </c>
      <c r="E309" s="24" t="str">
        <f t="shared" si="25"/>
        <v/>
      </c>
    </row>
    <row r="310" spans="4:5" x14ac:dyDescent="0.25">
      <c r="D310" s="68" t="str">
        <f t="shared" si="24"/>
        <v/>
      </c>
      <c r="E310" s="24" t="str">
        <f t="shared" si="25"/>
        <v/>
      </c>
    </row>
    <row r="311" spans="4:5" x14ac:dyDescent="0.25">
      <c r="D311" s="68" t="str">
        <f t="shared" si="24"/>
        <v/>
      </c>
      <c r="E311" s="24" t="str">
        <f t="shared" si="25"/>
        <v/>
      </c>
    </row>
    <row r="312" spans="4:5" x14ac:dyDescent="0.25">
      <c r="D312" s="68" t="str">
        <f t="shared" si="24"/>
        <v/>
      </c>
      <c r="E312" s="24" t="str">
        <f t="shared" si="25"/>
        <v/>
      </c>
    </row>
    <row r="313" spans="4:5" x14ac:dyDescent="0.25">
      <c r="D313" s="68" t="str">
        <f t="shared" si="24"/>
        <v/>
      </c>
      <c r="E313" s="24" t="str">
        <f t="shared" si="25"/>
        <v/>
      </c>
    </row>
    <row r="314" spans="4:5" x14ac:dyDescent="0.25">
      <c r="D314" s="68" t="str">
        <f t="shared" si="24"/>
        <v/>
      </c>
      <c r="E314" s="24" t="str">
        <f t="shared" si="25"/>
        <v/>
      </c>
    </row>
    <row r="315" spans="4:5" x14ac:dyDescent="0.25">
      <c r="D315" s="68" t="str">
        <f t="shared" si="24"/>
        <v/>
      </c>
      <c r="E315" s="24" t="str">
        <f t="shared" si="25"/>
        <v/>
      </c>
    </row>
    <row r="316" spans="4:5" x14ac:dyDescent="0.25">
      <c r="D316" s="68" t="str">
        <f t="shared" si="24"/>
        <v/>
      </c>
      <c r="E316" s="24" t="str">
        <f t="shared" si="25"/>
        <v/>
      </c>
    </row>
    <row r="317" spans="4:5" x14ac:dyDescent="0.25">
      <c r="D317" s="68" t="str">
        <f t="shared" si="24"/>
        <v/>
      </c>
      <c r="E317" s="24" t="str">
        <f t="shared" si="25"/>
        <v/>
      </c>
    </row>
    <row r="318" spans="4:5" x14ac:dyDescent="0.25">
      <c r="D318" s="68" t="str">
        <f t="shared" si="24"/>
        <v/>
      </c>
      <c r="E318" s="24" t="str">
        <f t="shared" si="25"/>
        <v/>
      </c>
    </row>
    <row r="319" spans="4:5" x14ac:dyDescent="0.25">
      <c r="D319" s="68" t="str">
        <f t="shared" si="24"/>
        <v/>
      </c>
      <c r="E319" s="24" t="str">
        <f t="shared" si="25"/>
        <v/>
      </c>
    </row>
    <row r="320" spans="4:5" x14ac:dyDescent="0.25">
      <c r="D320" s="68" t="str">
        <f t="shared" si="24"/>
        <v/>
      </c>
      <c r="E320" s="24" t="str">
        <f t="shared" si="25"/>
        <v/>
      </c>
    </row>
    <row r="321" spans="4:5" x14ac:dyDescent="0.25">
      <c r="D321" s="68" t="str">
        <f t="shared" si="24"/>
        <v/>
      </c>
      <c r="E321" s="24" t="str">
        <f t="shared" si="25"/>
        <v/>
      </c>
    </row>
    <row r="322" spans="4:5" x14ac:dyDescent="0.25">
      <c r="D322" s="68" t="str">
        <f t="shared" si="24"/>
        <v/>
      </c>
      <c r="E322" s="24" t="str">
        <f t="shared" si="25"/>
        <v/>
      </c>
    </row>
    <row r="323" spans="4:5" x14ac:dyDescent="0.25">
      <c r="D323" s="68" t="str">
        <f t="shared" si="24"/>
        <v/>
      </c>
      <c r="E323" s="24" t="str">
        <f t="shared" si="25"/>
        <v/>
      </c>
    </row>
    <row r="324" spans="4:5" x14ac:dyDescent="0.25">
      <c r="D324" s="68" t="str">
        <f t="shared" si="24"/>
        <v/>
      </c>
      <c r="E324" s="24" t="str">
        <f t="shared" si="25"/>
        <v/>
      </c>
    </row>
    <row r="325" spans="4:5" x14ac:dyDescent="0.25">
      <c r="D325" s="68" t="str">
        <f t="shared" si="24"/>
        <v/>
      </c>
      <c r="E325" s="24" t="str">
        <f t="shared" si="25"/>
        <v/>
      </c>
    </row>
    <row r="326" spans="4:5" x14ac:dyDescent="0.25">
      <c r="D326" s="68" t="str">
        <f t="shared" si="24"/>
        <v/>
      </c>
      <c r="E326" s="24" t="str">
        <f t="shared" si="25"/>
        <v/>
      </c>
    </row>
    <row r="327" spans="4:5" x14ac:dyDescent="0.25">
      <c r="D327" s="68" t="str">
        <f t="shared" si="24"/>
        <v/>
      </c>
      <c r="E327" s="24" t="str">
        <f t="shared" si="25"/>
        <v/>
      </c>
    </row>
  </sheetData>
  <conditionalFormatting sqref="K22:K62">
    <cfRule type="cellIs" dxfId="332" priority="44" operator="greaterThan">
      <formula>$M$1</formula>
    </cfRule>
    <cfRule type="cellIs" dxfId="331" priority="45" operator="greaterThan">
      <formula>"31.555$G$1"</formula>
    </cfRule>
  </conditionalFormatting>
  <conditionalFormatting sqref="K22:K62">
    <cfRule type="cellIs" dxfId="330" priority="43" operator="lessThan">
      <formula>0</formula>
    </cfRule>
  </conditionalFormatting>
  <conditionalFormatting sqref="K22:K62">
    <cfRule type="cellIs" dxfId="329" priority="42" operator="lessThan">
      <formula>0</formula>
    </cfRule>
  </conditionalFormatting>
  <conditionalFormatting sqref="D22">
    <cfRule type="cellIs" dxfId="328" priority="40" operator="greaterThan">
      <formula>$M$1</formula>
    </cfRule>
    <cfRule type="cellIs" dxfId="327" priority="41" operator="greaterThan">
      <formula>"31.555$G$1"</formula>
    </cfRule>
  </conditionalFormatting>
  <conditionalFormatting sqref="D22">
    <cfRule type="cellIs" dxfId="326" priority="39" operator="lessThan">
      <formula>0</formula>
    </cfRule>
  </conditionalFormatting>
  <conditionalFormatting sqref="D22">
    <cfRule type="cellIs" dxfId="325" priority="38" operator="lessThan">
      <formula>0</formula>
    </cfRule>
  </conditionalFormatting>
  <conditionalFormatting sqref="D23:D327">
    <cfRule type="cellIs" dxfId="324" priority="36" operator="greaterThan">
      <formula>$M$1</formula>
    </cfRule>
    <cfRule type="cellIs" dxfId="323" priority="37" operator="greaterThan">
      <formula>"31.555$G$1"</formula>
    </cfRule>
  </conditionalFormatting>
  <conditionalFormatting sqref="D23:D327">
    <cfRule type="cellIs" dxfId="322" priority="35" operator="lessThan">
      <formula>0</formula>
    </cfRule>
  </conditionalFormatting>
  <conditionalFormatting sqref="D23:D327">
    <cfRule type="cellIs" dxfId="321" priority="34" operator="lessThan">
      <formula>0</formula>
    </cfRule>
  </conditionalFormatting>
  <conditionalFormatting pivot="1">
    <cfRule type="cellIs" dxfId="320" priority="29" operator="greaterThan">
      <formula>0</formula>
    </cfRule>
  </conditionalFormatting>
  <conditionalFormatting pivot="1">
    <cfRule type="cellIs" dxfId="319" priority="28" operator="lessThan">
      <formula>0</formula>
    </cfRule>
  </conditionalFormatting>
  <conditionalFormatting pivot="1">
    <cfRule type="cellIs" dxfId="318" priority="23" operator="greaterThan">
      <formula>0</formula>
    </cfRule>
  </conditionalFormatting>
  <conditionalFormatting pivot="1">
    <cfRule type="cellIs" dxfId="317" priority="22" operator="lessThan">
      <formula>0</formula>
    </cfRule>
  </conditionalFormatting>
  <conditionalFormatting pivot="1" sqref="R39:R40 R44 R47 R59:R61">
    <cfRule type="cellIs" dxfId="316" priority="19" operator="greaterThan">
      <formula>0</formula>
    </cfRule>
  </conditionalFormatting>
  <conditionalFormatting pivot="1" sqref="R39:R40 R44 R47 R59:R61">
    <cfRule type="cellIs" dxfId="315" priority="18" operator="lessThan">
      <formula>0</formula>
    </cfRule>
  </conditionalFormatting>
  <conditionalFormatting sqref="E22:E327">
    <cfRule type="cellIs" dxfId="314" priority="16" operator="equal">
      <formula>"L"</formula>
    </cfRule>
    <cfRule type="cellIs" dxfId="313" priority="17" operator="equal">
      <formula>"W"</formula>
    </cfRule>
  </conditionalFormatting>
  <conditionalFormatting sqref="F22:F300">
    <cfRule type="cellIs" dxfId="312" priority="15" operator="equal">
      <formula>8</formula>
    </cfRule>
  </conditionalFormatting>
  <conditionalFormatting pivot="1" sqref="R22:R25">
    <cfRule type="cellIs" dxfId="311" priority="14" operator="greaterThan">
      <formula>0</formula>
    </cfRule>
  </conditionalFormatting>
  <conditionalFormatting pivot="1" sqref="R22:R25">
    <cfRule type="cellIs" dxfId="310" priority="13" operator="lessThan">
      <formula>0</formula>
    </cfRule>
  </conditionalFormatting>
  <conditionalFormatting pivot="1" sqref="Y13:Y16">
    <cfRule type="cellIs" dxfId="309" priority="8" operator="greaterThan">
      <formula>0</formula>
    </cfRule>
  </conditionalFormatting>
  <conditionalFormatting pivot="1" sqref="Y13:Y16">
    <cfRule type="cellIs" dxfId="308" priority="7" operator="lessThan">
      <formula>0</formula>
    </cfRule>
  </conditionalFormatting>
  <conditionalFormatting pivot="1" sqref="AA13:AA16">
    <cfRule type="cellIs" dxfId="307" priority="6" operator="greaterThan">
      <formula>0</formula>
    </cfRule>
  </conditionalFormatting>
  <conditionalFormatting pivot="1" sqref="AA13:AA16">
    <cfRule type="cellIs" dxfId="306" priority="5" operator="lessThan">
      <formula>0</formula>
    </cfRule>
  </conditionalFormatting>
  <conditionalFormatting sqref="AE13:AE35">
    <cfRule type="cellIs" dxfId="305" priority="3" operator="greaterThan">
      <formula>$M$1</formula>
    </cfRule>
    <cfRule type="cellIs" dxfId="304" priority="4" operator="greaterThan">
      <formula>"31.555$G$1"</formula>
    </cfRule>
  </conditionalFormatting>
  <conditionalFormatting sqref="AE13:AE35">
    <cfRule type="cellIs" dxfId="303" priority="2" operator="lessThan">
      <formula>0</formula>
    </cfRule>
  </conditionalFormatting>
  <conditionalFormatting sqref="AE13:AE35">
    <cfRule type="cellIs" dxfId="30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783F-D665-422B-81DA-4A1E1178936B}">
  <sheetPr codeName="Sheet5"/>
  <dimension ref="B1:AE350"/>
  <sheetViews>
    <sheetView showGridLines="0" workbookViewId="0">
      <selection activeCell="B11" sqref="B11:C11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style="24" bestFit="1" customWidth="1"/>
    <col min="5" max="5" width="14.7109375" style="24" bestFit="1" customWidth="1"/>
    <col min="6" max="6" width="16.28515625" style="24" bestFit="1" customWidth="1"/>
    <col min="7" max="7" width="3" bestFit="1" customWidth="1"/>
    <col min="8" max="8" width="14.7109375" bestFit="1" customWidth="1"/>
    <col min="9" max="9" width="13.140625" bestFit="1" customWidth="1"/>
    <col min="10" max="10" width="19.85546875" style="30" bestFit="1" customWidth="1"/>
    <col min="11" max="13" width="16" style="30" customWidth="1"/>
    <col min="14" max="16" width="10.28515625" customWidth="1"/>
    <col min="17" max="17" width="13.140625" bestFit="1" customWidth="1"/>
    <col min="18" max="18" width="19.85546875" bestFit="1" customWidth="1"/>
    <col min="19" max="20" width="2" bestFit="1" customWidth="1"/>
    <col min="21" max="21" width="11.28515625" bestFit="1" customWidth="1"/>
    <col min="22" max="22" width="3.85546875" customWidth="1"/>
    <col min="23" max="23" width="13.140625" bestFit="1" customWidth="1"/>
    <col min="24" max="24" width="19.85546875" bestFit="1" customWidth="1"/>
    <col min="25" max="25" width="12.5703125" bestFit="1" customWidth="1"/>
    <col min="26" max="26" width="11.85546875" bestFit="1" customWidth="1"/>
    <col min="27" max="27" width="12.5703125" bestFit="1" customWidth="1"/>
    <col min="28" max="28" width="16.85546875" bestFit="1" customWidth="1"/>
    <col min="29" max="29" width="17.7109375" bestFit="1" customWidth="1"/>
    <col min="30" max="30" width="12.28515625" style="30" bestFit="1" customWidth="1"/>
  </cols>
  <sheetData>
    <row r="1" spans="2:31" ht="18.75" x14ac:dyDescent="0.25">
      <c r="K1" s="30" t="s">
        <v>58</v>
      </c>
      <c r="M1" s="72">
        <v>32.25</v>
      </c>
    </row>
    <row r="4" spans="2:31" x14ac:dyDescent="0.25">
      <c r="B4" s="28" t="s">
        <v>62</v>
      </c>
      <c r="C4" s="29"/>
      <c r="D4" s="30"/>
      <c r="E4" s="30"/>
      <c r="I4" s="52"/>
    </row>
    <row r="5" spans="2:31" x14ac:dyDescent="0.25">
      <c r="B5" s="31" t="s">
        <v>63</v>
      </c>
      <c r="C5" s="32">
        <f>MEDIAN(C22:C61)</f>
        <v>1.5049999999999999</v>
      </c>
    </row>
    <row r="6" spans="2:31" x14ac:dyDescent="0.25">
      <c r="B6" s="31" t="s">
        <v>65</v>
      </c>
      <c r="C6" s="32">
        <f>AVERAGE(C22:C61)</f>
        <v>0.19724999999999998</v>
      </c>
      <c r="D6" s="30"/>
      <c r="H6" t="s">
        <v>1978</v>
      </c>
      <c r="I6" t="s">
        <v>104</v>
      </c>
    </row>
    <row r="7" spans="2:31" x14ac:dyDescent="0.25">
      <c r="B7" s="31" t="s">
        <v>66</v>
      </c>
      <c r="C7" s="32">
        <f>MIN(C22:C61)</f>
        <v>-3.28</v>
      </c>
      <c r="D7" s="30"/>
      <c r="H7" t="s">
        <v>53</v>
      </c>
      <c r="I7">
        <v>1</v>
      </c>
      <c r="J7" s="30">
        <v>2</v>
      </c>
      <c r="K7" s="30">
        <v>3</v>
      </c>
      <c r="L7" s="30">
        <v>4</v>
      </c>
      <c r="M7" s="30">
        <v>5</v>
      </c>
      <c r="N7">
        <v>6</v>
      </c>
      <c r="O7">
        <v>7</v>
      </c>
      <c r="P7">
        <v>8</v>
      </c>
      <c r="Q7">
        <v>9</v>
      </c>
      <c r="R7" t="s">
        <v>54</v>
      </c>
      <c r="W7" s="27" t="s">
        <v>3943</v>
      </c>
    </row>
    <row r="8" spans="2:31" x14ac:dyDescent="0.25">
      <c r="B8" s="31" t="s">
        <v>67</v>
      </c>
      <c r="C8" s="32">
        <f>MAX(C22:C61)</f>
        <v>6.21</v>
      </c>
      <c r="D8" s="30"/>
      <c r="H8" s="1" t="s">
        <v>79</v>
      </c>
      <c r="I8">
        <v>39</v>
      </c>
      <c r="J8" s="30">
        <v>15</v>
      </c>
      <c r="K8" s="30">
        <v>11</v>
      </c>
      <c r="L8" s="30">
        <v>4</v>
      </c>
      <c r="M8" s="30">
        <v>2</v>
      </c>
      <c r="N8">
        <v>1</v>
      </c>
      <c r="R8">
        <v>72</v>
      </c>
      <c r="W8" s="21" t="s">
        <v>29</v>
      </c>
      <c r="X8" t="s">
        <v>77</v>
      </c>
    </row>
    <row r="9" spans="2:31" x14ac:dyDescent="0.25">
      <c r="B9" s="31" t="s">
        <v>64</v>
      </c>
      <c r="C9" s="33">
        <f>COUNTIF(E:E,"W")/(COUNTIF(E:E,"W")+COUNTIF(E:E,"L"))</f>
        <v>0.66339869281045749</v>
      </c>
      <c r="D9" s="30"/>
      <c r="H9" s="1" t="s">
        <v>78</v>
      </c>
      <c r="I9">
        <v>38</v>
      </c>
      <c r="J9" s="30">
        <v>16</v>
      </c>
      <c r="K9" s="30">
        <v>9</v>
      </c>
      <c r="L9" s="30">
        <v>6</v>
      </c>
      <c r="M9" s="30">
        <v>4</v>
      </c>
      <c r="N9">
        <v>2</v>
      </c>
      <c r="O9">
        <v>1</v>
      </c>
      <c r="P9">
        <v>1</v>
      </c>
      <c r="Q9">
        <v>1</v>
      </c>
      <c r="R9">
        <v>78</v>
      </c>
    </row>
    <row r="10" spans="2:31" x14ac:dyDescent="0.25">
      <c r="B10" s="31" t="s">
        <v>3947</v>
      </c>
      <c r="C10" s="32">
        <f>MIN(D:D)</f>
        <v>29.040000000000006</v>
      </c>
      <c r="D10" s="30"/>
      <c r="E10" s="30"/>
      <c r="H10" s="1" t="s">
        <v>54</v>
      </c>
      <c r="I10">
        <v>77</v>
      </c>
      <c r="J10" s="30">
        <v>31</v>
      </c>
      <c r="K10" s="30">
        <v>20</v>
      </c>
      <c r="L10" s="30">
        <v>10</v>
      </c>
      <c r="M10" s="30">
        <v>6</v>
      </c>
      <c r="N10">
        <v>3</v>
      </c>
      <c r="O10">
        <v>1</v>
      </c>
      <c r="P10">
        <v>1</v>
      </c>
      <c r="Q10">
        <v>1</v>
      </c>
      <c r="R10">
        <v>150</v>
      </c>
      <c r="X10" s="21" t="s">
        <v>104</v>
      </c>
      <c r="AD10" s="71"/>
      <c r="AE10" s="70"/>
    </row>
    <row r="11" spans="2:31" x14ac:dyDescent="0.25">
      <c r="B11" s="31" t="s">
        <v>3948</v>
      </c>
      <c r="C11" s="32">
        <f>MAX(D:D)</f>
        <v>58.169999999999995</v>
      </c>
      <c r="X11" t="s">
        <v>79</v>
      </c>
      <c r="Z11" t="s">
        <v>78</v>
      </c>
      <c r="AB11" t="s">
        <v>3034</v>
      </c>
      <c r="AC11" t="s">
        <v>3035</v>
      </c>
      <c r="AD11" s="71"/>
      <c r="AE11" s="70"/>
    </row>
    <row r="12" spans="2:31" x14ac:dyDescent="0.25">
      <c r="B12" s="28"/>
      <c r="W12" s="21" t="s">
        <v>53</v>
      </c>
      <c r="X12" t="s">
        <v>3036</v>
      </c>
      <c r="Y12" t="s">
        <v>55</v>
      </c>
      <c r="Z12" t="s">
        <v>3036</v>
      </c>
      <c r="AA12" t="s">
        <v>55</v>
      </c>
      <c r="AB12" s="70"/>
      <c r="AC12" s="70"/>
      <c r="AD12" s="71" t="s">
        <v>80</v>
      </c>
      <c r="AE12" s="70" t="s">
        <v>3944</v>
      </c>
    </row>
    <row r="13" spans="2:31" x14ac:dyDescent="0.25">
      <c r="B13" s="28"/>
      <c r="W13" s="1" t="s">
        <v>61</v>
      </c>
      <c r="X13">
        <v>1</v>
      </c>
      <c r="Y13">
        <v>-3.11</v>
      </c>
      <c r="Z13">
        <v>1</v>
      </c>
      <c r="AA13">
        <v>1.51</v>
      </c>
      <c r="AB13">
        <v>2</v>
      </c>
      <c r="AC13">
        <v>-1.5999999999999999</v>
      </c>
      <c r="AD13" s="69">
        <f>Z13/AB13</f>
        <v>0.5</v>
      </c>
      <c r="AE13" s="25">
        <f>M1+AC13</f>
        <v>30.65</v>
      </c>
    </row>
    <row r="14" spans="2:31" x14ac:dyDescent="0.25">
      <c r="B14" s="28"/>
      <c r="W14" s="1" t="s">
        <v>88</v>
      </c>
      <c r="X14">
        <v>31</v>
      </c>
      <c r="Y14">
        <v>-94.34999999999998</v>
      </c>
      <c r="Z14">
        <v>64</v>
      </c>
      <c r="AA14">
        <v>102.35000000000002</v>
      </c>
      <c r="AB14">
        <v>95</v>
      </c>
      <c r="AC14">
        <v>8.0000000000000249</v>
      </c>
      <c r="AD14" s="69">
        <f t="shared" ref="AD14:AD19" si="0">Z14/AB14</f>
        <v>0.67368421052631577</v>
      </c>
      <c r="AE14" s="25">
        <f>IF(OR(W14="Grand Total",W14=""),"",AC14+AE13)</f>
        <v>38.65000000000002</v>
      </c>
    </row>
    <row r="15" spans="2:31" x14ac:dyDescent="0.25">
      <c r="B15" s="28"/>
      <c r="E15" s="30"/>
      <c r="W15" s="1" t="s">
        <v>116</v>
      </c>
      <c r="X15">
        <v>22</v>
      </c>
      <c r="Y15">
        <v>-65.61</v>
      </c>
      <c r="Z15">
        <v>48</v>
      </c>
      <c r="AA15">
        <v>75.36</v>
      </c>
      <c r="AB15">
        <v>70</v>
      </c>
      <c r="AC15">
        <v>9.7499999999999964</v>
      </c>
      <c r="AD15" s="69">
        <f t="shared" si="0"/>
        <v>0.68571428571428572</v>
      </c>
      <c r="AE15" s="25">
        <f t="shared" ref="AE15:AE35" si="1">IF(OR(W15="Grand Total",W15=""),"",AC15+AE14)</f>
        <v>48.40000000000002</v>
      </c>
    </row>
    <row r="16" spans="2:31" x14ac:dyDescent="0.25">
      <c r="B16" s="28"/>
      <c r="E16" s="30"/>
      <c r="W16" s="1" t="s">
        <v>1823</v>
      </c>
      <c r="X16">
        <v>3</v>
      </c>
      <c r="Y16">
        <v>-9.32</v>
      </c>
      <c r="Z16">
        <v>10</v>
      </c>
      <c r="AA16">
        <v>16.64</v>
      </c>
      <c r="AB16">
        <v>13</v>
      </c>
      <c r="AC16">
        <v>7.3199999999999994</v>
      </c>
      <c r="AD16" s="69">
        <f t="shared" si="0"/>
        <v>0.76923076923076927</v>
      </c>
      <c r="AE16" s="25">
        <f t="shared" si="1"/>
        <v>55.72000000000002</v>
      </c>
    </row>
    <row r="17" spans="2:31" x14ac:dyDescent="0.25">
      <c r="W17" s="1" t="s">
        <v>2077</v>
      </c>
      <c r="X17">
        <v>25</v>
      </c>
      <c r="Y17">
        <v>-76.710000000000008</v>
      </c>
      <c r="Z17">
        <v>44</v>
      </c>
      <c r="AA17">
        <v>64.61</v>
      </c>
      <c r="AB17">
        <v>69</v>
      </c>
      <c r="AC17">
        <v>-12.100000000000012</v>
      </c>
      <c r="AD17" s="69">
        <f t="shared" si="0"/>
        <v>0.6376811594202898</v>
      </c>
      <c r="AE17" s="25">
        <f t="shared" si="1"/>
        <v>43.620000000000005</v>
      </c>
    </row>
    <row r="18" spans="2:31" x14ac:dyDescent="0.25">
      <c r="B18" s="27" t="s">
        <v>59</v>
      </c>
      <c r="I18" s="27" t="s">
        <v>60</v>
      </c>
      <c r="Q18" s="27" t="s">
        <v>1980</v>
      </c>
      <c r="W18" s="1" t="s">
        <v>3505</v>
      </c>
      <c r="X18">
        <v>27</v>
      </c>
      <c r="Y18">
        <v>-75.530000000000015</v>
      </c>
      <c r="Z18">
        <v>52</v>
      </c>
      <c r="AA18">
        <v>78.910000000000011</v>
      </c>
      <c r="AB18">
        <v>79</v>
      </c>
      <c r="AC18">
        <v>3.38</v>
      </c>
      <c r="AD18" s="69">
        <f t="shared" si="0"/>
        <v>0.65822784810126578</v>
      </c>
      <c r="AE18" s="25">
        <f t="shared" si="1"/>
        <v>47.000000000000007</v>
      </c>
    </row>
    <row r="19" spans="2:31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  <c r="W19" s="1" t="s">
        <v>54</v>
      </c>
      <c r="X19">
        <v>109</v>
      </c>
      <c r="Y19">
        <v>-324.62999999999994</v>
      </c>
      <c r="Z19">
        <v>219</v>
      </c>
      <c r="AA19">
        <v>339.37999999999994</v>
      </c>
      <c r="AB19">
        <v>328</v>
      </c>
      <c r="AC19">
        <v>14.750000000000007</v>
      </c>
      <c r="AD19" s="69">
        <f t="shared" si="0"/>
        <v>0.66768292682926833</v>
      </c>
      <c r="AE19" s="25" t="str">
        <f t="shared" si="1"/>
        <v/>
      </c>
    </row>
    <row r="20" spans="2:31" x14ac:dyDescent="0.25">
      <c r="AD20" s="69"/>
      <c r="AE20" s="25" t="str">
        <f t="shared" si="1"/>
        <v/>
      </c>
    </row>
    <row r="21" spans="2:31" x14ac:dyDescent="0.25">
      <c r="B21" s="21" t="s">
        <v>53</v>
      </c>
      <c r="C21" t="s">
        <v>55</v>
      </c>
      <c r="D21" s="67" t="s">
        <v>56</v>
      </c>
      <c r="E21" s="67" t="s">
        <v>26</v>
      </c>
      <c r="F21" s="67" t="s">
        <v>57</v>
      </c>
      <c r="I21" s="21" t="s">
        <v>53</v>
      </c>
      <c r="J21" s="30" t="s">
        <v>55</v>
      </c>
      <c r="K21" s="73" t="s">
        <v>56</v>
      </c>
      <c r="L21" s="30" t="s">
        <v>26</v>
      </c>
      <c r="M21" s="30" t="s">
        <v>57</v>
      </c>
      <c r="Q21" s="21" t="s">
        <v>53</v>
      </c>
      <c r="R21" t="s">
        <v>55</v>
      </c>
      <c r="AD21" s="69"/>
      <c r="AE21" s="25" t="str">
        <f t="shared" si="1"/>
        <v/>
      </c>
    </row>
    <row r="22" spans="2:31" x14ac:dyDescent="0.25">
      <c r="B22" s="22">
        <v>45917.993252314816</v>
      </c>
      <c r="C22">
        <v>1.51</v>
      </c>
      <c r="D22" s="68">
        <f>$M$1+C22</f>
        <v>33.76</v>
      </c>
      <c r="E22" s="24" t="str">
        <f>IF(OR(C22="",B22="Grand Total"),"",IF(C22&lt;0,"L","W"))</f>
        <v>W</v>
      </c>
      <c r="F22" s="24">
        <v>1</v>
      </c>
      <c r="I22" s="1" t="s">
        <v>61</v>
      </c>
      <c r="J22" s="30">
        <v>-1.5999999999999999</v>
      </c>
      <c r="K22" s="74">
        <f>$M$1+J22</f>
        <v>30.65</v>
      </c>
      <c r="L22" s="30" t="str">
        <f>IF(OR(J22="",I22="Grand Total"),"",IF(J22&lt;0,"L","W"))</f>
        <v>L</v>
      </c>
      <c r="M22" s="30">
        <v>1</v>
      </c>
      <c r="Q22" s="1" t="s">
        <v>73</v>
      </c>
      <c r="R22">
        <v>-1.5999999999999999</v>
      </c>
      <c r="AD22" s="69"/>
      <c r="AE22" s="25" t="str">
        <f t="shared" si="1"/>
        <v/>
      </c>
    </row>
    <row r="23" spans="2:31" x14ac:dyDescent="0.25">
      <c r="B23" s="22">
        <v>45917.997650462959</v>
      </c>
      <c r="C23">
        <v>-3.11</v>
      </c>
      <c r="D23" s="68">
        <f t="shared" ref="D23:D86" si="2">IF(OR(B23="Grand Total",B23=""),"",D22+C23)</f>
        <v>30.65</v>
      </c>
      <c r="E23" s="24" t="str">
        <f t="shared" ref="E23:E86" si="3">IF(OR(C23="",B23="Grand Total"),"",IF(C23&lt;0,"L","W"))</f>
        <v>L</v>
      </c>
      <c r="F23" s="24">
        <f>IF(E23="","",IF(E23=E22,F22+1,1))</f>
        <v>1</v>
      </c>
      <c r="I23" s="1" t="s">
        <v>88</v>
      </c>
      <c r="J23" s="30">
        <v>7.9999999999999938</v>
      </c>
      <c r="K23" s="74">
        <f t="shared" ref="K23:K62" si="4">IF(OR(I23="Grand Total",I23=""),"",K22+J23)</f>
        <v>38.649999999999991</v>
      </c>
      <c r="L23" s="30" t="str">
        <f t="shared" ref="L23:L62" si="5">IF(OR(J23="",I23="Grand Total"),"",IF(J23&lt;0,"L","W"))</f>
        <v>W</v>
      </c>
      <c r="M23" s="30">
        <f>IF(L23="","",IF(L23=L22,M22+1,1))</f>
        <v>1</v>
      </c>
      <c r="Q23" s="1" t="s">
        <v>87</v>
      </c>
      <c r="R23">
        <v>7.9999999999999938</v>
      </c>
      <c r="AD23" s="69"/>
      <c r="AE23" s="25" t="str">
        <f t="shared" si="1"/>
        <v/>
      </c>
    </row>
    <row r="24" spans="2:31" x14ac:dyDescent="0.25">
      <c r="B24" s="22">
        <v>45918.004710648151</v>
      </c>
      <c r="C24">
        <v>1.52</v>
      </c>
      <c r="D24" s="68">
        <f t="shared" si="2"/>
        <v>32.17</v>
      </c>
      <c r="E24" s="24" t="str">
        <f t="shared" si="3"/>
        <v>W</v>
      </c>
      <c r="F24" s="24">
        <f t="shared" ref="F24:F87" si="6">IF(E24="","",IF(E24=E23,F23+1,1))</f>
        <v>1</v>
      </c>
      <c r="I24" s="1" t="s">
        <v>116</v>
      </c>
      <c r="J24" s="30">
        <v>9.7500000000000071</v>
      </c>
      <c r="K24" s="74">
        <f t="shared" si="4"/>
        <v>48.4</v>
      </c>
      <c r="L24" s="30" t="str">
        <f t="shared" si="5"/>
        <v>W</v>
      </c>
      <c r="M24" s="30">
        <f t="shared" ref="M24:M62" si="7">IF(L24="","",IF(L24=L23,M23+1,1))</f>
        <v>2</v>
      </c>
      <c r="Q24" s="1" t="s">
        <v>117</v>
      </c>
      <c r="R24">
        <v>9.7500000000000071</v>
      </c>
      <c r="AD24" s="69"/>
      <c r="AE24" s="25" t="str">
        <f t="shared" si="1"/>
        <v/>
      </c>
    </row>
    <row r="25" spans="2:31" x14ac:dyDescent="0.25">
      <c r="B25" s="22">
        <v>45918.018368055556</v>
      </c>
      <c r="C25">
        <v>-3.08</v>
      </c>
      <c r="D25" s="68">
        <f t="shared" si="2"/>
        <v>29.090000000000003</v>
      </c>
      <c r="E25" s="24" t="str">
        <f t="shared" si="3"/>
        <v>L</v>
      </c>
      <c r="F25" s="24">
        <f t="shared" si="6"/>
        <v>1</v>
      </c>
      <c r="I25" s="1" t="s">
        <v>1823</v>
      </c>
      <c r="J25" s="30">
        <v>7.3200000000000021</v>
      </c>
      <c r="K25" s="74">
        <f t="shared" si="4"/>
        <v>55.72</v>
      </c>
      <c r="L25" s="30" t="str">
        <f t="shared" si="5"/>
        <v>W</v>
      </c>
      <c r="M25" s="30">
        <f t="shared" si="7"/>
        <v>3</v>
      </c>
      <c r="Q25" s="1" t="s">
        <v>1977</v>
      </c>
      <c r="R25">
        <v>7.3200000000000021</v>
      </c>
      <c r="AD25" s="69"/>
      <c r="AE25" s="25" t="str">
        <f t="shared" si="1"/>
        <v/>
      </c>
    </row>
    <row r="26" spans="2:31" x14ac:dyDescent="0.25">
      <c r="B26" s="22">
        <v>45918.040601851855</v>
      </c>
      <c r="C26">
        <v>1.56</v>
      </c>
      <c r="D26" s="68">
        <f t="shared" si="2"/>
        <v>30.650000000000002</v>
      </c>
      <c r="E26" s="24" t="str">
        <f t="shared" si="3"/>
        <v>W</v>
      </c>
      <c r="F26" s="24">
        <f t="shared" si="6"/>
        <v>1</v>
      </c>
      <c r="I26" s="1" t="s">
        <v>2077</v>
      </c>
      <c r="J26" s="30">
        <v>-12.100000000000001</v>
      </c>
      <c r="K26" s="74">
        <f t="shared" si="4"/>
        <v>43.62</v>
      </c>
      <c r="L26" s="30" t="str">
        <f t="shared" si="5"/>
        <v>L</v>
      </c>
      <c r="M26" s="30">
        <f t="shared" si="7"/>
        <v>1</v>
      </c>
      <c r="Q26" s="1" t="s">
        <v>2078</v>
      </c>
      <c r="R26">
        <v>-12.100000000000001</v>
      </c>
      <c r="AD26" s="69"/>
      <c r="AE26" s="25" t="str">
        <f t="shared" si="1"/>
        <v/>
      </c>
    </row>
    <row r="27" spans="2:31" x14ac:dyDescent="0.25">
      <c r="B27" s="22">
        <v>45918.045914351853</v>
      </c>
      <c r="C27">
        <v>1.5</v>
      </c>
      <c r="D27" s="68">
        <f t="shared" si="2"/>
        <v>32.150000000000006</v>
      </c>
      <c r="E27" s="24" t="str">
        <f t="shared" si="3"/>
        <v>W</v>
      </c>
      <c r="F27" s="24">
        <f t="shared" si="6"/>
        <v>2</v>
      </c>
      <c r="I27" s="1" t="s">
        <v>3505</v>
      </c>
      <c r="J27" s="30">
        <v>3.3800000000000017</v>
      </c>
      <c r="K27" s="74">
        <f t="shared" si="4"/>
        <v>47</v>
      </c>
      <c r="L27" s="30" t="str">
        <f t="shared" si="5"/>
        <v>W</v>
      </c>
      <c r="M27" s="30">
        <f t="shared" si="7"/>
        <v>1</v>
      </c>
      <c r="Q27" s="1" t="s">
        <v>3506</v>
      </c>
      <c r="R27">
        <v>3.3800000000000017</v>
      </c>
      <c r="AD27" s="69"/>
      <c r="AE27" s="25" t="str">
        <f t="shared" si="1"/>
        <v/>
      </c>
    </row>
    <row r="28" spans="2:31" x14ac:dyDescent="0.25">
      <c r="B28" s="22">
        <v>45918.058067129627</v>
      </c>
      <c r="C28">
        <v>-3.11</v>
      </c>
      <c r="D28" s="68">
        <f t="shared" si="2"/>
        <v>29.040000000000006</v>
      </c>
      <c r="E28" s="24" t="str">
        <f t="shared" si="3"/>
        <v>L</v>
      </c>
      <c r="F28" s="24">
        <f t="shared" si="6"/>
        <v>1</v>
      </c>
      <c r="I28" s="1" t="s">
        <v>54</v>
      </c>
      <c r="J28" s="30">
        <v>14.750000000000007</v>
      </c>
      <c r="K28" s="74" t="str">
        <f t="shared" si="4"/>
        <v/>
      </c>
      <c r="L28" s="30" t="str">
        <f t="shared" si="5"/>
        <v/>
      </c>
      <c r="M28" s="30" t="str">
        <f t="shared" si="7"/>
        <v/>
      </c>
      <c r="Q28" s="1" t="s">
        <v>54</v>
      </c>
      <c r="R28">
        <v>14.750000000000007</v>
      </c>
      <c r="AD28" s="69"/>
      <c r="AE28" s="25" t="str">
        <f t="shared" si="1"/>
        <v/>
      </c>
    </row>
    <row r="29" spans="2:31" x14ac:dyDescent="0.25">
      <c r="B29" s="22">
        <v>45918.068715277775</v>
      </c>
      <c r="C29">
        <v>1.47</v>
      </c>
      <c r="D29" s="68">
        <f t="shared" si="2"/>
        <v>30.510000000000005</v>
      </c>
      <c r="E29" s="24" t="str">
        <f t="shared" si="3"/>
        <v>W</v>
      </c>
      <c r="F29" s="24">
        <f t="shared" si="6"/>
        <v>1</v>
      </c>
      <c r="K29" s="74" t="str">
        <f t="shared" si="4"/>
        <v/>
      </c>
      <c r="L29" s="30" t="str">
        <f t="shared" si="5"/>
        <v/>
      </c>
      <c r="M29" s="30" t="str">
        <f t="shared" si="7"/>
        <v/>
      </c>
      <c r="AD29" s="69"/>
      <c r="AE29" s="25" t="str">
        <f t="shared" si="1"/>
        <v/>
      </c>
    </row>
    <row r="30" spans="2:31" x14ac:dyDescent="0.25">
      <c r="B30" s="22">
        <v>45918.077627314815</v>
      </c>
      <c r="C30">
        <v>1.54</v>
      </c>
      <c r="D30" s="68">
        <f t="shared" si="2"/>
        <v>32.050000000000004</v>
      </c>
      <c r="E30" s="24" t="str">
        <f t="shared" si="3"/>
        <v>W</v>
      </c>
      <c r="F30" s="24">
        <f t="shared" si="6"/>
        <v>2</v>
      </c>
      <c r="J30" s="75"/>
      <c r="K30" s="74" t="str">
        <f t="shared" si="4"/>
        <v/>
      </c>
      <c r="L30" s="30" t="str">
        <f t="shared" si="5"/>
        <v/>
      </c>
      <c r="M30" s="30" t="str">
        <f t="shared" si="7"/>
        <v/>
      </c>
      <c r="AD30" s="69"/>
      <c r="AE30" s="25" t="str">
        <f t="shared" si="1"/>
        <v/>
      </c>
    </row>
    <row r="31" spans="2:31" x14ac:dyDescent="0.25">
      <c r="B31" s="22">
        <v>45918.081562500003</v>
      </c>
      <c r="C31">
        <v>6.21</v>
      </c>
      <c r="D31" s="68">
        <f t="shared" si="2"/>
        <v>38.260000000000005</v>
      </c>
      <c r="E31" s="24" t="str">
        <f t="shared" si="3"/>
        <v>W</v>
      </c>
      <c r="F31" s="24">
        <f t="shared" si="6"/>
        <v>3</v>
      </c>
      <c r="K31" s="74" t="str">
        <f t="shared" si="4"/>
        <v/>
      </c>
      <c r="L31" s="30" t="str">
        <f t="shared" si="5"/>
        <v/>
      </c>
      <c r="M31" s="30" t="str">
        <f t="shared" si="7"/>
        <v/>
      </c>
      <c r="AD31" s="69"/>
      <c r="AE31" s="25" t="str">
        <f t="shared" si="1"/>
        <v/>
      </c>
    </row>
    <row r="32" spans="2:31" x14ac:dyDescent="0.25">
      <c r="B32" s="22">
        <v>45918.091747685183</v>
      </c>
      <c r="C32">
        <v>-3.05</v>
      </c>
      <c r="D32" s="68">
        <f t="shared" si="2"/>
        <v>35.210000000000008</v>
      </c>
      <c r="E32" s="24" t="str">
        <f t="shared" si="3"/>
        <v>L</v>
      </c>
      <c r="F32" s="24">
        <f t="shared" si="6"/>
        <v>1</v>
      </c>
      <c r="K32" s="74" t="str">
        <f t="shared" si="4"/>
        <v/>
      </c>
      <c r="L32" s="30" t="str">
        <f t="shared" si="5"/>
        <v/>
      </c>
      <c r="M32" s="30" t="str">
        <f t="shared" si="7"/>
        <v/>
      </c>
      <c r="AE32" s="25" t="str">
        <f t="shared" si="1"/>
        <v/>
      </c>
    </row>
    <row r="33" spans="2:31" x14ac:dyDescent="0.25">
      <c r="B33" s="22">
        <v>45918.100659722222</v>
      </c>
      <c r="C33">
        <v>1.56</v>
      </c>
      <c r="D33" s="68">
        <f t="shared" si="2"/>
        <v>36.77000000000001</v>
      </c>
      <c r="E33" s="24" t="str">
        <f t="shared" si="3"/>
        <v>W</v>
      </c>
      <c r="F33" s="24">
        <f t="shared" si="6"/>
        <v>1</v>
      </c>
      <c r="K33" s="74" t="str">
        <f t="shared" si="4"/>
        <v/>
      </c>
      <c r="L33" s="30" t="str">
        <f t="shared" si="5"/>
        <v/>
      </c>
      <c r="M33" s="30" t="str">
        <f t="shared" si="7"/>
        <v/>
      </c>
      <c r="AE33" s="25" t="str">
        <f t="shared" si="1"/>
        <v/>
      </c>
    </row>
    <row r="34" spans="2:31" x14ac:dyDescent="0.25">
      <c r="B34" s="22">
        <v>45918.101006944446</v>
      </c>
      <c r="C34">
        <v>1.41</v>
      </c>
      <c r="D34" s="68">
        <f t="shared" si="2"/>
        <v>38.180000000000007</v>
      </c>
      <c r="E34" s="24" t="str">
        <f t="shared" si="3"/>
        <v>W</v>
      </c>
      <c r="F34" s="24">
        <f t="shared" si="6"/>
        <v>2</v>
      </c>
      <c r="K34" s="74" t="str">
        <f t="shared" si="4"/>
        <v/>
      </c>
      <c r="L34" s="30" t="str">
        <f t="shared" si="5"/>
        <v/>
      </c>
      <c r="M34" s="30" t="str">
        <f t="shared" si="7"/>
        <v/>
      </c>
      <c r="AE34" s="25" t="str">
        <f t="shared" si="1"/>
        <v/>
      </c>
    </row>
    <row r="35" spans="2:31" x14ac:dyDescent="0.25">
      <c r="B35" s="22">
        <v>45918.103784722225</v>
      </c>
      <c r="C35">
        <v>1.44</v>
      </c>
      <c r="D35" s="68">
        <f t="shared" si="2"/>
        <v>39.620000000000005</v>
      </c>
      <c r="E35" s="24" t="str">
        <f t="shared" si="3"/>
        <v>W</v>
      </c>
      <c r="F35" s="24">
        <f t="shared" si="6"/>
        <v>3</v>
      </c>
      <c r="K35" s="74" t="str">
        <f t="shared" si="4"/>
        <v/>
      </c>
      <c r="L35" s="30" t="str">
        <f t="shared" si="5"/>
        <v/>
      </c>
      <c r="M35" s="30" t="str">
        <f t="shared" si="7"/>
        <v/>
      </c>
      <c r="Q35" s="27" t="s">
        <v>72</v>
      </c>
      <c r="AE35" s="25" t="str">
        <f t="shared" si="1"/>
        <v/>
      </c>
    </row>
    <row r="36" spans="2:31" x14ac:dyDescent="0.25">
      <c r="B36" s="22">
        <v>45918.104363425926</v>
      </c>
      <c r="C36">
        <v>1.81</v>
      </c>
      <c r="D36" s="68">
        <f t="shared" si="2"/>
        <v>41.430000000000007</v>
      </c>
      <c r="E36" s="24" t="str">
        <f t="shared" si="3"/>
        <v>W</v>
      </c>
      <c r="F36" s="24">
        <f t="shared" si="6"/>
        <v>4</v>
      </c>
      <c r="K36" s="74" t="str">
        <f t="shared" si="4"/>
        <v/>
      </c>
      <c r="L36" s="30" t="str">
        <f t="shared" si="5"/>
        <v/>
      </c>
      <c r="M36" s="30" t="str">
        <f t="shared" si="7"/>
        <v/>
      </c>
      <c r="Q36" s="21" t="s">
        <v>29</v>
      </c>
      <c r="R36" t="s">
        <v>118</v>
      </c>
    </row>
    <row r="37" spans="2:31" x14ac:dyDescent="0.25">
      <c r="B37" s="22">
        <v>45918.112002314818</v>
      </c>
      <c r="C37">
        <v>1.7</v>
      </c>
      <c r="D37" s="68">
        <f t="shared" si="2"/>
        <v>43.13000000000001</v>
      </c>
      <c r="E37" s="24" t="str">
        <f t="shared" si="3"/>
        <v>W</v>
      </c>
      <c r="F37" s="24">
        <f t="shared" si="6"/>
        <v>5</v>
      </c>
      <c r="K37" s="74" t="str">
        <f t="shared" si="4"/>
        <v/>
      </c>
      <c r="L37" s="30" t="str">
        <f t="shared" si="5"/>
        <v/>
      </c>
      <c r="M37" s="30" t="str">
        <f t="shared" si="7"/>
        <v/>
      </c>
    </row>
    <row r="38" spans="2:31" x14ac:dyDescent="0.25">
      <c r="B38" s="22">
        <v>45918.116620370369</v>
      </c>
      <c r="C38">
        <v>1.59</v>
      </c>
      <c r="D38" s="68">
        <f t="shared" si="2"/>
        <v>44.720000000000013</v>
      </c>
      <c r="E38" s="24" t="str">
        <f t="shared" si="3"/>
        <v>W</v>
      </c>
      <c r="F38" s="24">
        <f t="shared" si="6"/>
        <v>6</v>
      </c>
      <c r="K38" s="74" t="str">
        <f t="shared" si="4"/>
        <v/>
      </c>
      <c r="L38" s="30" t="str">
        <f t="shared" si="5"/>
        <v/>
      </c>
      <c r="M38" s="30" t="str">
        <f t="shared" si="7"/>
        <v/>
      </c>
      <c r="Q38" s="21" t="s">
        <v>53</v>
      </c>
      <c r="R38" t="s">
        <v>55</v>
      </c>
    </row>
    <row r="39" spans="2:31" x14ac:dyDescent="0.25">
      <c r="B39" s="22">
        <v>45918.116967592592</v>
      </c>
      <c r="C39">
        <v>1.4</v>
      </c>
      <c r="D39" s="68">
        <f t="shared" si="2"/>
        <v>46.120000000000012</v>
      </c>
      <c r="E39" s="24" t="str">
        <f t="shared" si="3"/>
        <v>W</v>
      </c>
      <c r="F39" s="24">
        <f t="shared" si="6"/>
        <v>7</v>
      </c>
      <c r="K39" s="74" t="str">
        <f t="shared" si="4"/>
        <v/>
      </c>
      <c r="L39" s="30" t="str">
        <f t="shared" si="5"/>
        <v/>
      </c>
      <c r="M39" s="30" t="str">
        <f t="shared" si="7"/>
        <v/>
      </c>
      <c r="Q39" s="1" t="s">
        <v>86</v>
      </c>
      <c r="R39">
        <v>-7.24</v>
      </c>
    </row>
    <row r="40" spans="2:31" x14ac:dyDescent="0.25">
      <c r="B40" s="22">
        <v>45918.122303240743</v>
      </c>
      <c r="C40">
        <v>1.64</v>
      </c>
      <c r="D40" s="68">
        <f t="shared" si="2"/>
        <v>47.760000000000012</v>
      </c>
      <c r="E40" s="24" t="str">
        <f t="shared" si="3"/>
        <v>W</v>
      </c>
      <c r="F40" s="24">
        <f t="shared" si="6"/>
        <v>8</v>
      </c>
      <c r="K40" s="74" t="str">
        <f t="shared" si="4"/>
        <v/>
      </c>
      <c r="L40" s="30" t="str">
        <f t="shared" si="5"/>
        <v/>
      </c>
      <c r="M40" s="30" t="str">
        <f t="shared" si="7"/>
        <v/>
      </c>
      <c r="Q40" s="1" t="s">
        <v>71</v>
      </c>
      <c r="R40">
        <v>19.3</v>
      </c>
    </row>
    <row r="41" spans="2:31" x14ac:dyDescent="0.25">
      <c r="B41" s="22">
        <v>45918.124027777776</v>
      </c>
      <c r="C41">
        <v>-3.24</v>
      </c>
      <c r="D41" s="68">
        <f t="shared" si="2"/>
        <v>44.52000000000001</v>
      </c>
      <c r="E41" s="24" t="str">
        <f t="shared" si="3"/>
        <v>L</v>
      </c>
      <c r="F41" s="24">
        <f t="shared" si="6"/>
        <v>1</v>
      </c>
      <c r="K41" s="74" t="str">
        <f t="shared" si="4"/>
        <v/>
      </c>
      <c r="L41" s="30" t="str">
        <f t="shared" si="5"/>
        <v/>
      </c>
      <c r="M41" s="30" t="str">
        <f t="shared" si="7"/>
        <v/>
      </c>
      <c r="Q41" s="1" t="s">
        <v>69</v>
      </c>
      <c r="R41">
        <v>2.09</v>
      </c>
    </row>
    <row r="42" spans="2:31" x14ac:dyDescent="0.25">
      <c r="B42" s="22">
        <v>45918.124374999999</v>
      </c>
      <c r="C42">
        <v>1.74</v>
      </c>
      <c r="D42" s="68">
        <f t="shared" si="2"/>
        <v>46.260000000000012</v>
      </c>
      <c r="E42" s="24" t="str">
        <f t="shared" si="3"/>
        <v>W</v>
      </c>
      <c r="F42" s="24">
        <f t="shared" si="6"/>
        <v>1</v>
      </c>
      <c r="K42" s="74" t="str">
        <f t="shared" si="4"/>
        <v/>
      </c>
      <c r="L42" s="30" t="str">
        <f t="shared" si="5"/>
        <v/>
      </c>
      <c r="M42" s="30" t="str">
        <f t="shared" si="7"/>
        <v/>
      </c>
      <c r="Q42" s="1" t="s">
        <v>70</v>
      </c>
      <c r="R42">
        <v>-6.93</v>
      </c>
    </row>
    <row r="43" spans="2:31" x14ac:dyDescent="0.25">
      <c r="B43" s="22">
        <v>45918.126458333332</v>
      </c>
      <c r="C43">
        <v>-3.28</v>
      </c>
      <c r="D43" s="68">
        <f t="shared" si="2"/>
        <v>42.980000000000011</v>
      </c>
      <c r="E43" s="24" t="str">
        <f t="shared" si="3"/>
        <v>L</v>
      </c>
      <c r="F43" s="24">
        <f t="shared" si="6"/>
        <v>1</v>
      </c>
      <c r="K43" s="74" t="str">
        <f t="shared" si="4"/>
        <v/>
      </c>
      <c r="L43" s="30" t="str">
        <f t="shared" si="5"/>
        <v/>
      </c>
      <c r="M43" s="30" t="str">
        <f t="shared" si="7"/>
        <v/>
      </c>
      <c r="Q43" s="1" t="s">
        <v>98</v>
      </c>
      <c r="R43">
        <v>-3.37</v>
      </c>
    </row>
    <row r="44" spans="2:31" x14ac:dyDescent="0.25">
      <c r="B44" s="22">
        <v>45918.147916666669</v>
      </c>
      <c r="C44">
        <v>-3.02</v>
      </c>
      <c r="D44" s="68">
        <f t="shared" si="2"/>
        <v>39.960000000000008</v>
      </c>
      <c r="E44" s="24" t="str">
        <f t="shared" si="3"/>
        <v>L</v>
      </c>
      <c r="F44" s="24">
        <f t="shared" si="6"/>
        <v>2</v>
      </c>
      <c r="K44" s="74" t="str">
        <f t="shared" si="4"/>
        <v/>
      </c>
      <c r="L44" s="30" t="str">
        <f t="shared" si="5"/>
        <v/>
      </c>
      <c r="M44" s="30" t="str">
        <f t="shared" si="7"/>
        <v/>
      </c>
      <c r="Q44" s="1" t="s">
        <v>93</v>
      </c>
      <c r="R44">
        <v>-9.1099999999999977</v>
      </c>
    </row>
    <row r="45" spans="2:31" x14ac:dyDescent="0.25">
      <c r="B45" s="22">
        <v>45918.162037037036</v>
      </c>
      <c r="C45">
        <v>-3.06</v>
      </c>
      <c r="D45" s="68">
        <f t="shared" si="2"/>
        <v>36.900000000000006</v>
      </c>
      <c r="E45" s="24" t="str">
        <f t="shared" si="3"/>
        <v>L</v>
      </c>
      <c r="F45" s="24">
        <f t="shared" si="6"/>
        <v>3</v>
      </c>
      <c r="K45" s="74" t="str">
        <f t="shared" si="4"/>
        <v/>
      </c>
      <c r="L45" s="30" t="str">
        <f t="shared" si="5"/>
        <v/>
      </c>
      <c r="M45" s="30" t="str">
        <f t="shared" si="7"/>
        <v/>
      </c>
      <c r="Q45" s="1" t="s">
        <v>97</v>
      </c>
      <c r="R45">
        <v>7.45</v>
      </c>
    </row>
    <row r="46" spans="2:31" x14ac:dyDescent="0.25">
      <c r="B46" s="22">
        <v>45918.179386574076</v>
      </c>
      <c r="C46">
        <v>1.61</v>
      </c>
      <c r="D46" s="68">
        <f t="shared" si="2"/>
        <v>38.510000000000005</v>
      </c>
      <c r="E46" s="24" t="str">
        <f t="shared" si="3"/>
        <v>W</v>
      </c>
      <c r="F46" s="24">
        <f t="shared" si="6"/>
        <v>1</v>
      </c>
      <c r="K46" s="74" t="str">
        <f t="shared" si="4"/>
        <v/>
      </c>
      <c r="L46" s="30" t="str">
        <f t="shared" si="5"/>
        <v/>
      </c>
      <c r="M46" s="30" t="str">
        <f t="shared" si="7"/>
        <v/>
      </c>
      <c r="Q46" s="1" t="s">
        <v>96</v>
      </c>
      <c r="R46">
        <v>-5.99</v>
      </c>
    </row>
    <row r="47" spans="2:31" x14ac:dyDescent="0.25">
      <c r="B47" s="22">
        <v>45918.183553240742</v>
      </c>
      <c r="C47">
        <v>2.58</v>
      </c>
      <c r="D47" s="68">
        <f t="shared" si="2"/>
        <v>41.09</v>
      </c>
      <c r="E47" s="24" t="str">
        <f t="shared" si="3"/>
        <v>W</v>
      </c>
      <c r="F47" s="24">
        <f t="shared" si="6"/>
        <v>2</v>
      </c>
      <c r="K47" s="74" t="str">
        <f t="shared" si="4"/>
        <v/>
      </c>
      <c r="L47" s="30" t="str">
        <f t="shared" si="5"/>
        <v/>
      </c>
      <c r="M47" s="30" t="str">
        <f t="shared" si="7"/>
        <v/>
      </c>
      <c r="Q47" s="1" t="s">
        <v>99</v>
      </c>
      <c r="R47">
        <v>11.81</v>
      </c>
    </row>
    <row r="48" spans="2:31" x14ac:dyDescent="0.25">
      <c r="B48" s="22">
        <v>45918.26295138889</v>
      </c>
      <c r="C48">
        <v>1.6</v>
      </c>
      <c r="D48" s="68">
        <f t="shared" si="2"/>
        <v>42.690000000000005</v>
      </c>
      <c r="E48" s="24" t="str">
        <f t="shared" si="3"/>
        <v>W</v>
      </c>
      <c r="F48" s="24">
        <f t="shared" si="6"/>
        <v>3</v>
      </c>
      <c r="K48" s="74" t="str">
        <f t="shared" si="4"/>
        <v/>
      </c>
      <c r="L48" s="30" t="str">
        <f t="shared" si="5"/>
        <v/>
      </c>
      <c r="M48" s="30" t="str">
        <f t="shared" si="7"/>
        <v/>
      </c>
      <c r="Q48" s="1" t="s">
        <v>95</v>
      </c>
      <c r="R48">
        <v>0.32000000000000117</v>
      </c>
    </row>
    <row r="49" spans="2:18" x14ac:dyDescent="0.25">
      <c r="B49" s="22">
        <v>45918.269548611112</v>
      </c>
      <c r="C49">
        <v>-3.01</v>
      </c>
      <c r="D49" s="68">
        <f t="shared" si="2"/>
        <v>39.680000000000007</v>
      </c>
      <c r="E49" s="24" t="str">
        <f t="shared" si="3"/>
        <v>L</v>
      </c>
      <c r="F49" s="24">
        <f t="shared" si="6"/>
        <v>1</v>
      </c>
      <c r="K49" s="74" t="str">
        <f t="shared" si="4"/>
        <v/>
      </c>
      <c r="L49" s="30" t="str">
        <f t="shared" si="5"/>
        <v/>
      </c>
      <c r="M49" s="30" t="str">
        <f t="shared" si="7"/>
        <v/>
      </c>
      <c r="Q49" s="1" t="s">
        <v>94</v>
      </c>
      <c r="R49">
        <v>16.27</v>
      </c>
    </row>
    <row r="50" spans="2:18" x14ac:dyDescent="0.25">
      <c r="B50" s="22">
        <v>45918.296631944446</v>
      </c>
      <c r="C50">
        <v>1.36</v>
      </c>
      <c r="D50" s="68">
        <f t="shared" si="2"/>
        <v>41.040000000000006</v>
      </c>
      <c r="E50" s="24" t="str">
        <f t="shared" si="3"/>
        <v>W</v>
      </c>
      <c r="F50" s="24">
        <f t="shared" si="6"/>
        <v>1</v>
      </c>
      <c r="K50" s="74" t="str">
        <f t="shared" si="4"/>
        <v/>
      </c>
      <c r="L50" s="30" t="str">
        <f t="shared" si="5"/>
        <v/>
      </c>
      <c r="M50" s="30" t="str">
        <f t="shared" si="7"/>
        <v/>
      </c>
      <c r="Q50" s="1" t="s">
        <v>109</v>
      </c>
      <c r="R50">
        <v>-3.83</v>
      </c>
    </row>
    <row r="51" spans="2:18" x14ac:dyDescent="0.25">
      <c r="B51" s="22">
        <v>45918.304618055554</v>
      </c>
      <c r="C51">
        <v>1.75</v>
      </c>
      <c r="D51" s="68">
        <f t="shared" si="2"/>
        <v>42.790000000000006</v>
      </c>
      <c r="E51" s="24" t="str">
        <f t="shared" si="3"/>
        <v>W</v>
      </c>
      <c r="F51" s="24">
        <f t="shared" si="6"/>
        <v>2</v>
      </c>
      <c r="K51" s="74" t="str">
        <f t="shared" si="4"/>
        <v/>
      </c>
      <c r="L51" s="30" t="str">
        <f t="shared" si="5"/>
        <v/>
      </c>
      <c r="M51" s="30" t="str">
        <f t="shared" si="7"/>
        <v/>
      </c>
      <c r="Q51" s="1" t="s">
        <v>110</v>
      </c>
      <c r="R51">
        <v>17.96</v>
      </c>
    </row>
    <row r="52" spans="2:18" x14ac:dyDescent="0.25">
      <c r="B52" s="22">
        <v>45918.31144675926</v>
      </c>
      <c r="C52">
        <v>-2.95</v>
      </c>
      <c r="D52" s="68">
        <f t="shared" si="2"/>
        <v>39.840000000000003</v>
      </c>
      <c r="E52" s="24" t="str">
        <f t="shared" si="3"/>
        <v>L</v>
      </c>
      <c r="F52" s="24">
        <f t="shared" si="6"/>
        <v>1</v>
      </c>
      <c r="K52" s="74" t="str">
        <f t="shared" si="4"/>
        <v/>
      </c>
      <c r="L52" s="30" t="str">
        <f t="shared" si="5"/>
        <v/>
      </c>
      <c r="M52" s="30" t="str">
        <f t="shared" si="7"/>
        <v/>
      </c>
      <c r="Q52" s="1" t="s">
        <v>111</v>
      </c>
      <c r="R52">
        <v>0.96000000000000174</v>
      </c>
    </row>
    <row r="53" spans="2:18" x14ac:dyDescent="0.25">
      <c r="B53" s="22">
        <v>45918.337372685186</v>
      </c>
      <c r="C53">
        <v>1.74</v>
      </c>
      <c r="D53" s="68">
        <f t="shared" si="2"/>
        <v>41.580000000000005</v>
      </c>
      <c r="E53" s="24" t="str">
        <f t="shared" si="3"/>
        <v>W</v>
      </c>
      <c r="F53" s="24">
        <f t="shared" si="6"/>
        <v>1</v>
      </c>
      <c r="K53" s="74" t="str">
        <f t="shared" si="4"/>
        <v/>
      </c>
      <c r="L53" s="30" t="str">
        <f t="shared" si="5"/>
        <v/>
      </c>
      <c r="M53" s="30" t="str">
        <f t="shared" si="7"/>
        <v/>
      </c>
      <c r="Q53" s="1" t="s">
        <v>112</v>
      </c>
      <c r="R53">
        <v>-9.8000000000000007</v>
      </c>
    </row>
    <row r="54" spans="2:18" x14ac:dyDescent="0.25">
      <c r="B54" s="22">
        <v>45918.342118055552</v>
      </c>
      <c r="C54">
        <v>1.5</v>
      </c>
      <c r="D54" s="68">
        <f t="shared" si="2"/>
        <v>43.080000000000005</v>
      </c>
      <c r="E54" s="24" t="str">
        <f t="shared" si="3"/>
        <v>W</v>
      </c>
      <c r="F54" s="24">
        <f t="shared" si="6"/>
        <v>2</v>
      </c>
      <c r="K54" s="74" t="str">
        <f t="shared" si="4"/>
        <v/>
      </c>
      <c r="L54" s="30" t="str">
        <f t="shared" si="5"/>
        <v/>
      </c>
      <c r="M54" s="30" t="str">
        <f t="shared" si="7"/>
        <v/>
      </c>
      <c r="Q54" s="1" t="s">
        <v>102</v>
      </c>
      <c r="R54">
        <v>30.06</v>
      </c>
    </row>
    <row r="55" spans="2:18" x14ac:dyDescent="0.25">
      <c r="B55" s="22">
        <v>45918.349756944444</v>
      </c>
      <c r="C55">
        <v>1.57</v>
      </c>
      <c r="D55" s="68">
        <f t="shared" si="2"/>
        <v>44.650000000000006</v>
      </c>
      <c r="E55" s="24" t="str">
        <f t="shared" si="3"/>
        <v>W</v>
      </c>
      <c r="F55" s="24">
        <f t="shared" si="6"/>
        <v>3</v>
      </c>
      <c r="K55" s="74" t="str">
        <f t="shared" si="4"/>
        <v/>
      </c>
      <c r="L55" s="30" t="str">
        <f t="shared" si="5"/>
        <v/>
      </c>
      <c r="M55" s="30" t="str">
        <f t="shared" si="7"/>
        <v/>
      </c>
      <c r="Q55" s="1" t="s">
        <v>103</v>
      </c>
      <c r="R55">
        <v>-2.2100000000000013</v>
      </c>
    </row>
    <row r="56" spans="2:18" x14ac:dyDescent="0.25">
      <c r="B56" s="22">
        <v>45918.352881944447</v>
      </c>
      <c r="C56">
        <v>1.69</v>
      </c>
      <c r="D56" s="68">
        <f t="shared" si="2"/>
        <v>46.34</v>
      </c>
      <c r="E56" s="24" t="str">
        <f t="shared" si="3"/>
        <v>W</v>
      </c>
      <c r="F56" s="24">
        <f t="shared" si="6"/>
        <v>4</v>
      </c>
      <c r="K56" s="74" t="str">
        <f t="shared" si="4"/>
        <v/>
      </c>
      <c r="L56" s="30" t="str">
        <f t="shared" si="5"/>
        <v/>
      </c>
      <c r="M56" s="30" t="str">
        <f t="shared" si="7"/>
        <v/>
      </c>
      <c r="Q56" s="1" t="s">
        <v>100</v>
      </c>
      <c r="R56">
        <v>-12.659999999999998</v>
      </c>
    </row>
    <row r="57" spans="2:18" x14ac:dyDescent="0.25">
      <c r="B57" s="22">
        <v>45918.363993055558</v>
      </c>
      <c r="C57">
        <v>-3.09</v>
      </c>
      <c r="D57" s="68">
        <f t="shared" si="2"/>
        <v>43.25</v>
      </c>
      <c r="E57" s="24" t="str">
        <f t="shared" si="3"/>
        <v>L</v>
      </c>
      <c r="F57" s="24">
        <f t="shared" si="6"/>
        <v>1</v>
      </c>
      <c r="K57" s="74" t="str">
        <f t="shared" si="4"/>
        <v/>
      </c>
      <c r="L57" s="30" t="str">
        <f t="shared" si="5"/>
        <v/>
      </c>
      <c r="M57" s="30" t="str">
        <f t="shared" si="7"/>
        <v/>
      </c>
      <c r="Q57" s="1" t="s">
        <v>101</v>
      </c>
      <c r="R57">
        <v>9.07</v>
      </c>
    </row>
    <row r="58" spans="2:18" x14ac:dyDescent="0.25">
      <c r="B58" s="22">
        <v>45918.376493055555</v>
      </c>
      <c r="C58">
        <v>-3.01</v>
      </c>
      <c r="D58" s="68">
        <f t="shared" si="2"/>
        <v>40.24</v>
      </c>
      <c r="E58" s="24" t="str">
        <f t="shared" si="3"/>
        <v>L</v>
      </c>
      <c r="F58" s="24">
        <f t="shared" si="6"/>
        <v>2</v>
      </c>
      <c r="K58" s="74" t="str">
        <f t="shared" si="4"/>
        <v/>
      </c>
      <c r="L58" s="30" t="str">
        <f t="shared" si="5"/>
        <v/>
      </c>
      <c r="M58" s="30" t="str">
        <f t="shared" si="7"/>
        <v/>
      </c>
      <c r="Q58" s="1" t="s">
        <v>82</v>
      </c>
      <c r="R58">
        <v>-14.239999999999998</v>
      </c>
    </row>
    <row r="59" spans="2:18" x14ac:dyDescent="0.25">
      <c r="B59" s="22">
        <v>45918.383553240739</v>
      </c>
      <c r="C59">
        <v>1.56</v>
      </c>
      <c r="D59" s="68">
        <f t="shared" si="2"/>
        <v>41.800000000000004</v>
      </c>
      <c r="E59" s="24" t="str">
        <f t="shared" si="3"/>
        <v>W</v>
      </c>
      <c r="F59" s="24">
        <f t="shared" si="6"/>
        <v>1</v>
      </c>
      <c r="K59" s="74" t="str">
        <f t="shared" si="4"/>
        <v/>
      </c>
      <c r="L59" s="30" t="str">
        <f t="shared" si="5"/>
        <v/>
      </c>
      <c r="M59" s="30" t="str">
        <f t="shared" si="7"/>
        <v/>
      </c>
      <c r="Q59" s="1" t="s">
        <v>83</v>
      </c>
      <c r="R59">
        <v>-2.6600000000000015</v>
      </c>
    </row>
    <row r="60" spans="2:18" x14ac:dyDescent="0.25">
      <c r="B60" s="22">
        <v>45918.392465277779</v>
      </c>
      <c r="C60">
        <v>-3.23</v>
      </c>
      <c r="D60" s="68">
        <f t="shared" si="2"/>
        <v>38.570000000000007</v>
      </c>
      <c r="E60" s="24" t="str">
        <f t="shared" si="3"/>
        <v>L</v>
      </c>
      <c r="F60" s="24">
        <f t="shared" si="6"/>
        <v>1</v>
      </c>
      <c r="K60" s="74" t="str">
        <f t="shared" si="4"/>
        <v/>
      </c>
      <c r="L60" s="30" t="str">
        <f t="shared" si="5"/>
        <v/>
      </c>
      <c r="M60" s="30" t="str">
        <f t="shared" si="7"/>
        <v/>
      </c>
      <c r="Q60" s="1" t="s">
        <v>84</v>
      </c>
      <c r="R60">
        <v>8.1199999999999992</v>
      </c>
    </row>
    <row r="61" spans="2:18" x14ac:dyDescent="0.25">
      <c r="B61" s="22">
        <v>45918.395127314812</v>
      </c>
      <c r="C61">
        <v>1.57</v>
      </c>
      <c r="D61" s="68">
        <f t="shared" si="2"/>
        <v>40.140000000000008</v>
      </c>
      <c r="E61" s="24" t="str">
        <f t="shared" si="3"/>
        <v>W</v>
      </c>
      <c r="F61" s="24">
        <f t="shared" si="6"/>
        <v>1</v>
      </c>
      <c r="K61" s="74" t="str">
        <f t="shared" si="4"/>
        <v/>
      </c>
      <c r="L61" s="30" t="str">
        <f t="shared" si="5"/>
        <v/>
      </c>
      <c r="M61" s="30" t="str">
        <f t="shared" si="7"/>
        <v/>
      </c>
      <c r="Q61" s="1" t="s">
        <v>85</v>
      </c>
      <c r="R61">
        <v>2.890000000000001</v>
      </c>
    </row>
    <row r="62" spans="2:18" x14ac:dyDescent="0.25">
      <c r="B62" s="22">
        <v>45918.398252314815</v>
      </c>
      <c r="C62">
        <v>1.68</v>
      </c>
      <c r="D62" s="68">
        <f t="shared" si="2"/>
        <v>41.820000000000007</v>
      </c>
      <c r="E62" s="24" t="str">
        <f t="shared" si="3"/>
        <v>W</v>
      </c>
      <c r="F62" s="24">
        <f t="shared" si="6"/>
        <v>2</v>
      </c>
      <c r="K62" s="74" t="str">
        <f t="shared" si="4"/>
        <v/>
      </c>
      <c r="L62" s="30" t="str">
        <f t="shared" si="5"/>
        <v/>
      </c>
      <c r="M62" s="30" t="str">
        <f t="shared" si="7"/>
        <v/>
      </c>
      <c r="Q62" s="1" t="s">
        <v>54</v>
      </c>
      <c r="R62">
        <v>48.260000000000005</v>
      </c>
    </row>
    <row r="63" spans="2:18" x14ac:dyDescent="0.25">
      <c r="B63" s="22">
        <v>45918.401724537034</v>
      </c>
      <c r="C63">
        <v>-2.98</v>
      </c>
      <c r="D63" s="68">
        <f t="shared" si="2"/>
        <v>38.840000000000011</v>
      </c>
      <c r="E63" s="24" t="str">
        <f t="shared" si="3"/>
        <v>L</v>
      </c>
      <c r="F63" s="24">
        <f t="shared" si="6"/>
        <v>1</v>
      </c>
    </row>
    <row r="64" spans="2:18" x14ac:dyDescent="0.25">
      <c r="B64" s="22">
        <v>45918.419548611113</v>
      </c>
      <c r="C64">
        <v>1.54</v>
      </c>
      <c r="D64" s="68">
        <f t="shared" si="2"/>
        <v>40.38000000000001</v>
      </c>
      <c r="E64" s="24" t="str">
        <f t="shared" si="3"/>
        <v>W</v>
      </c>
      <c r="F64" s="24">
        <f t="shared" si="6"/>
        <v>1</v>
      </c>
    </row>
    <row r="65" spans="2:6" x14ac:dyDescent="0.25">
      <c r="B65" s="22">
        <v>45918.428217592591</v>
      </c>
      <c r="C65">
        <v>1.53</v>
      </c>
      <c r="D65" s="68">
        <f t="shared" si="2"/>
        <v>41.910000000000011</v>
      </c>
      <c r="E65" s="24" t="str">
        <f t="shared" si="3"/>
        <v>W</v>
      </c>
      <c r="F65" s="24">
        <f t="shared" si="6"/>
        <v>2</v>
      </c>
    </row>
    <row r="66" spans="2:6" x14ac:dyDescent="0.25">
      <c r="B66" s="22">
        <v>45918.436319444445</v>
      </c>
      <c r="C66">
        <v>1.51</v>
      </c>
      <c r="D66" s="68">
        <f t="shared" si="2"/>
        <v>43.420000000000009</v>
      </c>
      <c r="E66" s="24" t="str">
        <f t="shared" si="3"/>
        <v>W</v>
      </c>
      <c r="F66" s="24">
        <f t="shared" si="6"/>
        <v>3</v>
      </c>
    </row>
    <row r="67" spans="2:6" x14ac:dyDescent="0.25">
      <c r="B67" s="22">
        <v>45918.452870370369</v>
      </c>
      <c r="C67">
        <v>1.59</v>
      </c>
      <c r="D67" s="68">
        <f t="shared" si="2"/>
        <v>45.010000000000012</v>
      </c>
      <c r="E67" s="24" t="str">
        <f t="shared" si="3"/>
        <v>W</v>
      </c>
      <c r="F67" s="24">
        <f t="shared" si="6"/>
        <v>4</v>
      </c>
    </row>
    <row r="68" spans="2:6" x14ac:dyDescent="0.25">
      <c r="B68" s="22">
        <v>45918.457962962966</v>
      </c>
      <c r="C68">
        <v>-3</v>
      </c>
      <c r="D68" s="68">
        <f t="shared" si="2"/>
        <v>42.010000000000012</v>
      </c>
      <c r="E68" s="24" t="str">
        <f t="shared" si="3"/>
        <v>L</v>
      </c>
      <c r="F68" s="24">
        <f t="shared" si="6"/>
        <v>1</v>
      </c>
    </row>
    <row r="69" spans="2:6" x14ac:dyDescent="0.25">
      <c r="B69" s="22">
        <v>45918.465138888889</v>
      </c>
      <c r="C69">
        <v>0.17</v>
      </c>
      <c r="D69" s="68">
        <f t="shared" si="2"/>
        <v>42.180000000000014</v>
      </c>
      <c r="E69" s="24" t="str">
        <f t="shared" si="3"/>
        <v>W</v>
      </c>
      <c r="F69" s="24">
        <f t="shared" si="6"/>
        <v>1</v>
      </c>
    </row>
    <row r="70" spans="2:6" x14ac:dyDescent="0.25">
      <c r="B70" s="22">
        <v>45918.476030092592</v>
      </c>
      <c r="C70">
        <v>0.61</v>
      </c>
      <c r="D70" s="68">
        <f t="shared" si="2"/>
        <v>42.790000000000013</v>
      </c>
      <c r="E70" s="24" t="str">
        <f t="shared" si="3"/>
        <v>W</v>
      </c>
      <c r="F70" s="24">
        <f t="shared" si="6"/>
        <v>2</v>
      </c>
    </row>
    <row r="71" spans="2:6" x14ac:dyDescent="0.25">
      <c r="B71" s="22">
        <v>45918.490254629629</v>
      </c>
      <c r="C71">
        <v>1.5</v>
      </c>
      <c r="D71" s="68">
        <f t="shared" si="2"/>
        <v>44.290000000000013</v>
      </c>
      <c r="E71" s="24" t="str">
        <f t="shared" si="3"/>
        <v>W</v>
      </c>
      <c r="F71" s="24">
        <f t="shared" si="6"/>
        <v>3</v>
      </c>
    </row>
    <row r="72" spans="2:6" x14ac:dyDescent="0.25">
      <c r="B72" s="22">
        <v>45918.496157407404</v>
      </c>
      <c r="C72">
        <v>1.56</v>
      </c>
      <c r="D72" s="68">
        <f t="shared" si="2"/>
        <v>45.850000000000016</v>
      </c>
      <c r="E72" s="24" t="str">
        <f t="shared" si="3"/>
        <v>W</v>
      </c>
      <c r="F72" s="24">
        <f t="shared" si="6"/>
        <v>4</v>
      </c>
    </row>
    <row r="73" spans="2:6" x14ac:dyDescent="0.25">
      <c r="B73" s="22">
        <v>45918.504502314812</v>
      </c>
      <c r="C73">
        <v>1.51</v>
      </c>
      <c r="D73" s="68">
        <f t="shared" si="2"/>
        <v>47.360000000000014</v>
      </c>
      <c r="E73" s="24" t="str">
        <f t="shared" si="3"/>
        <v>W</v>
      </c>
      <c r="F73" s="24">
        <f t="shared" si="6"/>
        <v>5</v>
      </c>
    </row>
    <row r="74" spans="2:6" x14ac:dyDescent="0.25">
      <c r="B74" s="22">
        <v>45918.526944444442</v>
      </c>
      <c r="C74">
        <v>1.56</v>
      </c>
      <c r="D74" s="68">
        <f t="shared" si="2"/>
        <v>48.920000000000016</v>
      </c>
      <c r="E74" s="24" t="str">
        <f t="shared" si="3"/>
        <v>W</v>
      </c>
      <c r="F74" s="24">
        <f t="shared" si="6"/>
        <v>6</v>
      </c>
    </row>
    <row r="75" spans="2:6" x14ac:dyDescent="0.25">
      <c r="B75" s="22">
        <v>45918.543842592589</v>
      </c>
      <c r="C75">
        <v>1.65</v>
      </c>
      <c r="D75" s="68">
        <f t="shared" si="2"/>
        <v>50.570000000000014</v>
      </c>
      <c r="E75" s="24" t="str">
        <f t="shared" si="3"/>
        <v>W</v>
      </c>
      <c r="F75" s="24">
        <f t="shared" si="6"/>
        <v>7</v>
      </c>
    </row>
    <row r="76" spans="2:6" x14ac:dyDescent="0.25">
      <c r="B76" s="22">
        <v>45918.551018518519</v>
      </c>
      <c r="C76">
        <v>-3.03</v>
      </c>
      <c r="D76" s="68">
        <f t="shared" si="2"/>
        <v>47.540000000000013</v>
      </c>
      <c r="E76" s="24" t="str">
        <f t="shared" si="3"/>
        <v>L</v>
      </c>
      <c r="F76" s="24">
        <f t="shared" si="6"/>
        <v>1</v>
      </c>
    </row>
    <row r="77" spans="2:6" x14ac:dyDescent="0.25">
      <c r="B77" s="22">
        <v>45918.561898148146</v>
      </c>
      <c r="C77">
        <v>-2.99</v>
      </c>
      <c r="D77" s="68">
        <f t="shared" si="2"/>
        <v>44.550000000000011</v>
      </c>
      <c r="E77" s="24" t="str">
        <f t="shared" si="3"/>
        <v>L</v>
      </c>
      <c r="F77" s="24">
        <f t="shared" si="6"/>
        <v>2</v>
      </c>
    </row>
    <row r="78" spans="2:6" x14ac:dyDescent="0.25">
      <c r="B78" s="22">
        <v>45918.572314814817</v>
      </c>
      <c r="C78">
        <v>0.31</v>
      </c>
      <c r="D78" s="68">
        <f t="shared" si="2"/>
        <v>44.860000000000014</v>
      </c>
      <c r="E78" s="24" t="str">
        <f t="shared" si="3"/>
        <v>W</v>
      </c>
      <c r="F78" s="24">
        <f t="shared" si="6"/>
        <v>1</v>
      </c>
    </row>
    <row r="79" spans="2:6" x14ac:dyDescent="0.25">
      <c r="B79" s="22">
        <v>45918.577638888892</v>
      </c>
      <c r="C79">
        <v>1.99</v>
      </c>
      <c r="D79" s="68">
        <f t="shared" si="2"/>
        <v>46.850000000000016</v>
      </c>
      <c r="E79" s="24" t="str">
        <f t="shared" si="3"/>
        <v>W</v>
      </c>
      <c r="F79" s="24">
        <f t="shared" si="6"/>
        <v>2</v>
      </c>
    </row>
    <row r="80" spans="2:6" x14ac:dyDescent="0.25">
      <c r="B80" s="22">
        <v>45918.580648148149</v>
      </c>
      <c r="C80">
        <v>1.52</v>
      </c>
      <c r="D80" s="68">
        <f t="shared" si="2"/>
        <v>48.370000000000019</v>
      </c>
      <c r="E80" s="24" t="str">
        <f t="shared" si="3"/>
        <v>W</v>
      </c>
      <c r="F80" s="24">
        <f t="shared" si="6"/>
        <v>3</v>
      </c>
    </row>
    <row r="81" spans="2:6" x14ac:dyDescent="0.25">
      <c r="B81" s="22">
        <v>45918.594548611109</v>
      </c>
      <c r="C81">
        <v>1.63</v>
      </c>
      <c r="D81" s="68">
        <f t="shared" si="2"/>
        <v>50.000000000000021</v>
      </c>
      <c r="E81" s="24" t="str">
        <f t="shared" si="3"/>
        <v>W</v>
      </c>
      <c r="F81" s="24">
        <f t="shared" si="6"/>
        <v>4</v>
      </c>
    </row>
    <row r="82" spans="2:6" x14ac:dyDescent="0.25">
      <c r="B82" s="22">
        <v>45918.596273148149</v>
      </c>
      <c r="C82">
        <v>1.52</v>
      </c>
      <c r="D82" s="68">
        <f t="shared" si="2"/>
        <v>51.520000000000024</v>
      </c>
      <c r="E82" s="24" t="str">
        <f t="shared" si="3"/>
        <v>W</v>
      </c>
      <c r="F82" s="24">
        <f t="shared" si="6"/>
        <v>5</v>
      </c>
    </row>
    <row r="83" spans="2:6" x14ac:dyDescent="0.25">
      <c r="B83" s="22">
        <v>45918.597083333334</v>
      </c>
      <c r="C83">
        <v>1.73</v>
      </c>
      <c r="D83" s="68">
        <f t="shared" si="2"/>
        <v>53.250000000000021</v>
      </c>
      <c r="E83" s="24" t="str">
        <f t="shared" si="3"/>
        <v>W</v>
      </c>
      <c r="F83" s="24">
        <f t="shared" si="6"/>
        <v>6</v>
      </c>
    </row>
    <row r="84" spans="2:6" x14ac:dyDescent="0.25">
      <c r="B84" s="22">
        <v>45918.599756944444</v>
      </c>
      <c r="C84">
        <v>1.19</v>
      </c>
      <c r="D84" s="68">
        <f t="shared" si="2"/>
        <v>54.440000000000019</v>
      </c>
      <c r="E84" s="24" t="str">
        <f t="shared" si="3"/>
        <v>W</v>
      </c>
      <c r="F84" s="24">
        <f t="shared" si="6"/>
        <v>7</v>
      </c>
    </row>
    <row r="85" spans="2:6" x14ac:dyDescent="0.25">
      <c r="B85" s="22">
        <v>45918.601018518515</v>
      </c>
      <c r="C85">
        <v>-3.04</v>
      </c>
      <c r="D85" s="68">
        <f t="shared" si="2"/>
        <v>51.40000000000002</v>
      </c>
      <c r="E85" s="24" t="str">
        <f t="shared" si="3"/>
        <v>L</v>
      </c>
      <c r="F85" s="24">
        <f t="shared" si="6"/>
        <v>1</v>
      </c>
    </row>
    <row r="86" spans="2:6" x14ac:dyDescent="0.25">
      <c r="B86" s="22">
        <v>45918.613287037035</v>
      </c>
      <c r="C86">
        <v>-3.05</v>
      </c>
      <c r="D86" s="68">
        <f t="shared" si="2"/>
        <v>48.350000000000023</v>
      </c>
      <c r="E86" s="24" t="str">
        <f t="shared" si="3"/>
        <v>L</v>
      </c>
      <c r="F86" s="24">
        <f t="shared" si="6"/>
        <v>2</v>
      </c>
    </row>
    <row r="87" spans="2:6" x14ac:dyDescent="0.25">
      <c r="B87" s="22">
        <v>45918.641064814816</v>
      </c>
      <c r="C87">
        <v>1.19</v>
      </c>
      <c r="D87" s="68">
        <f t="shared" ref="D87:D150" si="8">IF(OR(B87="Grand Total",B87=""),"",D86+C87)</f>
        <v>49.54000000000002</v>
      </c>
      <c r="E87" s="24" t="str">
        <f t="shared" ref="E87:E150" si="9">IF(OR(C87="",B87="Grand Total"),"",IF(C87&lt;0,"L","W"))</f>
        <v>W</v>
      </c>
      <c r="F87" s="24">
        <f t="shared" si="6"/>
        <v>1</v>
      </c>
    </row>
    <row r="88" spans="2:6" x14ac:dyDescent="0.25">
      <c r="B88" s="22">
        <v>45918.649629629632</v>
      </c>
      <c r="C88">
        <v>1.53</v>
      </c>
      <c r="D88" s="68">
        <f t="shared" si="8"/>
        <v>51.070000000000022</v>
      </c>
      <c r="E88" s="24" t="str">
        <f t="shared" si="9"/>
        <v>W</v>
      </c>
      <c r="F88" s="24">
        <f t="shared" ref="F88:F151" si="10">IF(E88="","",IF(E88=E87,F87+1,1))</f>
        <v>2</v>
      </c>
    </row>
    <row r="89" spans="2:6" x14ac:dyDescent="0.25">
      <c r="B89" s="22">
        <v>45918.658541666664</v>
      </c>
      <c r="C89">
        <v>1.6</v>
      </c>
      <c r="D89" s="68">
        <f t="shared" si="8"/>
        <v>52.670000000000023</v>
      </c>
      <c r="E89" s="24" t="str">
        <f t="shared" si="9"/>
        <v>W</v>
      </c>
      <c r="F89" s="24">
        <f t="shared" si="10"/>
        <v>3</v>
      </c>
    </row>
    <row r="90" spans="2:6" x14ac:dyDescent="0.25">
      <c r="B90" s="22">
        <v>45918.660162037035</v>
      </c>
      <c r="C90">
        <v>-3.1</v>
      </c>
      <c r="D90" s="68">
        <f t="shared" si="8"/>
        <v>49.570000000000022</v>
      </c>
      <c r="E90" s="24" t="str">
        <f t="shared" si="9"/>
        <v>L</v>
      </c>
      <c r="F90" s="24">
        <f t="shared" si="10"/>
        <v>1</v>
      </c>
    </row>
    <row r="91" spans="2:6" x14ac:dyDescent="0.25">
      <c r="B91" s="22">
        <v>45918.675787037035</v>
      </c>
      <c r="C91">
        <v>-3</v>
      </c>
      <c r="D91" s="68">
        <f t="shared" si="8"/>
        <v>46.570000000000022</v>
      </c>
      <c r="E91" s="24" t="str">
        <f t="shared" si="9"/>
        <v>L</v>
      </c>
      <c r="F91" s="24">
        <f t="shared" si="10"/>
        <v>2</v>
      </c>
    </row>
    <row r="92" spans="2:6" x14ac:dyDescent="0.25">
      <c r="B92" s="22">
        <v>45918.699513888889</v>
      </c>
      <c r="C92">
        <v>1.69</v>
      </c>
      <c r="D92" s="68">
        <f t="shared" si="8"/>
        <v>48.260000000000019</v>
      </c>
      <c r="E92" s="24" t="str">
        <f t="shared" si="9"/>
        <v>W</v>
      </c>
      <c r="F92" s="24">
        <f t="shared" si="10"/>
        <v>1</v>
      </c>
    </row>
    <row r="93" spans="2:6" x14ac:dyDescent="0.25">
      <c r="B93" s="22">
        <v>45918.704837962963</v>
      </c>
      <c r="C93">
        <v>1.61</v>
      </c>
      <c r="D93" s="68">
        <f t="shared" si="8"/>
        <v>49.870000000000019</v>
      </c>
      <c r="E93" s="24" t="str">
        <f t="shared" si="9"/>
        <v>W</v>
      </c>
      <c r="F93" s="24">
        <f t="shared" si="10"/>
        <v>2</v>
      </c>
    </row>
    <row r="94" spans="2:6" x14ac:dyDescent="0.25">
      <c r="B94" s="22">
        <v>45918.708645833336</v>
      </c>
      <c r="C94">
        <v>1.4</v>
      </c>
      <c r="D94" s="68">
        <f t="shared" si="8"/>
        <v>51.270000000000017</v>
      </c>
      <c r="E94" s="24" t="str">
        <f t="shared" si="9"/>
        <v>W</v>
      </c>
      <c r="F94" s="24">
        <f t="shared" si="10"/>
        <v>3</v>
      </c>
    </row>
    <row r="95" spans="2:6" x14ac:dyDescent="0.25">
      <c r="B95" s="22">
        <v>45918.712013888886</v>
      </c>
      <c r="C95">
        <v>1.56</v>
      </c>
      <c r="D95" s="68">
        <f t="shared" si="8"/>
        <v>52.83000000000002</v>
      </c>
      <c r="E95" s="24" t="str">
        <f t="shared" si="9"/>
        <v>W</v>
      </c>
      <c r="F95" s="24">
        <f t="shared" si="10"/>
        <v>4</v>
      </c>
    </row>
    <row r="96" spans="2:6" x14ac:dyDescent="0.25">
      <c r="B96" s="22">
        <v>45918.713287037041</v>
      </c>
      <c r="C96">
        <v>1.43</v>
      </c>
      <c r="D96" s="68">
        <f t="shared" si="8"/>
        <v>54.260000000000019</v>
      </c>
      <c r="E96" s="24" t="str">
        <f t="shared" si="9"/>
        <v>W</v>
      </c>
      <c r="F96" s="24">
        <f t="shared" si="10"/>
        <v>5</v>
      </c>
    </row>
    <row r="97" spans="2:6" x14ac:dyDescent="0.25">
      <c r="B97" s="22">
        <v>45918.718032407407</v>
      </c>
      <c r="C97">
        <v>1.51</v>
      </c>
      <c r="D97" s="68">
        <f t="shared" si="8"/>
        <v>55.770000000000017</v>
      </c>
      <c r="E97" s="24" t="str">
        <f t="shared" si="9"/>
        <v>W</v>
      </c>
      <c r="F97" s="24">
        <f t="shared" si="10"/>
        <v>6</v>
      </c>
    </row>
    <row r="98" spans="2:6" x14ac:dyDescent="0.25">
      <c r="B98" s="22">
        <v>45918.728796296295</v>
      </c>
      <c r="C98">
        <v>-3.02</v>
      </c>
      <c r="D98" s="68">
        <f t="shared" si="8"/>
        <v>52.750000000000014</v>
      </c>
      <c r="E98" s="24" t="str">
        <f t="shared" si="9"/>
        <v>L</v>
      </c>
      <c r="F98" s="24">
        <f t="shared" si="10"/>
        <v>1</v>
      </c>
    </row>
    <row r="99" spans="2:6" x14ac:dyDescent="0.25">
      <c r="B99" s="22">
        <v>45918.758425925924</v>
      </c>
      <c r="C99">
        <v>1.51</v>
      </c>
      <c r="D99" s="68">
        <f t="shared" si="8"/>
        <v>54.260000000000012</v>
      </c>
      <c r="E99" s="24" t="str">
        <f t="shared" si="9"/>
        <v>W</v>
      </c>
      <c r="F99" s="24">
        <f t="shared" si="10"/>
        <v>1</v>
      </c>
    </row>
    <row r="100" spans="2:6" x14ac:dyDescent="0.25">
      <c r="B100" s="22">
        <v>45918.764085648145</v>
      </c>
      <c r="C100">
        <v>-3.02</v>
      </c>
      <c r="D100" s="68">
        <f t="shared" si="8"/>
        <v>51.240000000000009</v>
      </c>
      <c r="E100" s="24" t="str">
        <f t="shared" si="9"/>
        <v>L</v>
      </c>
      <c r="F100" s="24">
        <f t="shared" si="10"/>
        <v>1</v>
      </c>
    </row>
    <row r="101" spans="2:6" x14ac:dyDescent="0.25">
      <c r="B101" s="22">
        <v>45918.778090277781</v>
      </c>
      <c r="C101">
        <v>-3.03</v>
      </c>
      <c r="D101" s="68">
        <f t="shared" si="8"/>
        <v>48.210000000000008</v>
      </c>
      <c r="E101" s="24" t="str">
        <f t="shared" si="9"/>
        <v>L</v>
      </c>
      <c r="F101" s="24">
        <f t="shared" si="10"/>
        <v>2</v>
      </c>
    </row>
    <row r="102" spans="2:6" x14ac:dyDescent="0.25">
      <c r="B102" s="22">
        <v>45918.807141203702</v>
      </c>
      <c r="C102">
        <v>-2.96</v>
      </c>
      <c r="D102" s="68">
        <f t="shared" si="8"/>
        <v>45.250000000000007</v>
      </c>
      <c r="E102" s="24" t="str">
        <f t="shared" si="9"/>
        <v>L</v>
      </c>
      <c r="F102" s="24">
        <f t="shared" si="10"/>
        <v>3</v>
      </c>
    </row>
    <row r="103" spans="2:6" x14ac:dyDescent="0.25">
      <c r="B103" s="22">
        <v>45918.816053240742</v>
      </c>
      <c r="C103">
        <v>-2.83</v>
      </c>
      <c r="D103" s="68">
        <f t="shared" si="8"/>
        <v>42.420000000000009</v>
      </c>
      <c r="E103" s="24" t="str">
        <f t="shared" si="9"/>
        <v>L</v>
      </c>
      <c r="F103" s="24">
        <f t="shared" si="10"/>
        <v>4</v>
      </c>
    </row>
    <row r="104" spans="2:6" x14ac:dyDescent="0.25">
      <c r="B104" s="22">
        <v>45918.825428240743</v>
      </c>
      <c r="C104">
        <v>-3</v>
      </c>
      <c r="D104" s="68">
        <f t="shared" si="8"/>
        <v>39.420000000000009</v>
      </c>
      <c r="E104" s="24" t="str">
        <f t="shared" si="9"/>
        <v>L</v>
      </c>
      <c r="F104" s="24">
        <f t="shared" si="10"/>
        <v>5</v>
      </c>
    </row>
    <row r="105" spans="2:6" x14ac:dyDescent="0.25">
      <c r="B105" s="22">
        <v>45918.851701388892</v>
      </c>
      <c r="C105">
        <v>-3.17</v>
      </c>
      <c r="D105" s="68">
        <f t="shared" si="8"/>
        <v>36.250000000000007</v>
      </c>
      <c r="E105" s="24" t="str">
        <f t="shared" si="9"/>
        <v>L</v>
      </c>
      <c r="F105" s="24">
        <f t="shared" si="10"/>
        <v>6</v>
      </c>
    </row>
    <row r="106" spans="2:6" x14ac:dyDescent="0.25">
      <c r="B106" s="22">
        <v>45918.877858796295</v>
      </c>
      <c r="C106">
        <v>1.84</v>
      </c>
      <c r="D106" s="68">
        <f t="shared" si="8"/>
        <v>38.090000000000011</v>
      </c>
      <c r="E106" s="24" t="str">
        <f t="shared" si="9"/>
        <v>W</v>
      </c>
      <c r="F106" s="24">
        <f t="shared" si="10"/>
        <v>1</v>
      </c>
    </row>
    <row r="107" spans="2:6" x14ac:dyDescent="0.25">
      <c r="B107" s="22">
        <v>45918.882847222223</v>
      </c>
      <c r="C107">
        <v>1.62</v>
      </c>
      <c r="D107" s="68">
        <f t="shared" si="8"/>
        <v>39.710000000000008</v>
      </c>
      <c r="E107" s="24" t="str">
        <f t="shared" si="9"/>
        <v>W</v>
      </c>
      <c r="F107" s="24">
        <f t="shared" si="10"/>
        <v>2</v>
      </c>
    </row>
    <row r="108" spans="2:6" x14ac:dyDescent="0.25">
      <c r="B108" s="22">
        <v>45918.884687500002</v>
      </c>
      <c r="C108">
        <v>-3.09</v>
      </c>
      <c r="D108" s="68">
        <f t="shared" si="8"/>
        <v>36.620000000000005</v>
      </c>
      <c r="E108" s="24" t="str">
        <f t="shared" si="9"/>
        <v>L</v>
      </c>
      <c r="F108" s="24">
        <f t="shared" si="10"/>
        <v>1</v>
      </c>
    </row>
    <row r="109" spans="2:6" x14ac:dyDescent="0.25">
      <c r="B109" s="22">
        <v>45918.888622685183</v>
      </c>
      <c r="C109">
        <v>1.58</v>
      </c>
      <c r="D109" s="68">
        <f t="shared" si="8"/>
        <v>38.200000000000003</v>
      </c>
      <c r="E109" s="24" t="str">
        <f t="shared" si="9"/>
        <v>W</v>
      </c>
      <c r="F109" s="24">
        <f t="shared" si="10"/>
        <v>1</v>
      </c>
    </row>
    <row r="110" spans="2:6" x14ac:dyDescent="0.25">
      <c r="B110" s="22">
        <v>45918.908067129632</v>
      </c>
      <c r="C110">
        <v>1.3</v>
      </c>
      <c r="D110" s="68">
        <f t="shared" si="8"/>
        <v>39.5</v>
      </c>
      <c r="E110" s="24" t="str">
        <f t="shared" si="9"/>
        <v>W</v>
      </c>
      <c r="F110" s="24">
        <f t="shared" si="10"/>
        <v>2</v>
      </c>
    </row>
    <row r="111" spans="2:6" x14ac:dyDescent="0.25">
      <c r="B111" s="22">
        <v>45918.908530092594</v>
      </c>
      <c r="C111">
        <v>-2.89</v>
      </c>
      <c r="D111" s="68">
        <f t="shared" si="8"/>
        <v>36.61</v>
      </c>
      <c r="E111" s="24" t="str">
        <f t="shared" si="9"/>
        <v>L</v>
      </c>
      <c r="F111" s="24">
        <f t="shared" si="10"/>
        <v>1</v>
      </c>
    </row>
    <row r="112" spans="2:6" x14ac:dyDescent="0.25">
      <c r="B112" s="22">
        <v>45918.929942129631</v>
      </c>
      <c r="C112">
        <v>1.79</v>
      </c>
      <c r="D112" s="68">
        <f t="shared" si="8"/>
        <v>38.4</v>
      </c>
      <c r="E112" s="24" t="str">
        <f t="shared" si="9"/>
        <v>W</v>
      </c>
      <c r="F112" s="24">
        <f t="shared" si="10"/>
        <v>1</v>
      </c>
    </row>
    <row r="113" spans="2:6" x14ac:dyDescent="0.25">
      <c r="B113" s="22">
        <v>45918.931215277778</v>
      </c>
      <c r="C113">
        <v>1.69</v>
      </c>
      <c r="D113" s="68">
        <f t="shared" si="8"/>
        <v>40.089999999999996</v>
      </c>
      <c r="E113" s="24" t="str">
        <f t="shared" si="9"/>
        <v>W</v>
      </c>
      <c r="F113" s="24">
        <f t="shared" si="10"/>
        <v>2</v>
      </c>
    </row>
    <row r="114" spans="2:6" x14ac:dyDescent="0.25">
      <c r="B114" s="22">
        <v>45918.934340277781</v>
      </c>
      <c r="C114">
        <v>1.58</v>
      </c>
      <c r="D114" s="68">
        <f t="shared" si="8"/>
        <v>41.669999999999995</v>
      </c>
      <c r="E114" s="24" t="str">
        <f t="shared" si="9"/>
        <v>W</v>
      </c>
      <c r="F114" s="24">
        <f t="shared" si="10"/>
        <v>3</v>
      </c>
    </row>
    <row r="115" spans="2:6" x14ac:dyDescent="0.25">
      <c r="B115" s="22">
        <v>45918.937337962961</v>
      </c>
      <c r="C115">
        <v>-3.02</v>
      </c>
      <c r="D115" s="68">
        <f t="shared" si="8"/>
        <v>38.649999999999991</v>
      </c>
      <c r="E115" s="24" t="str">
        <f t="shared" si="9"/>
        <v>L</v>
      </c>
      <c r="F115" s="24">
        <f t="shared" si="10"/>
        <v>1</v>
      </c>
    </row>
    <row r="116" spans="2:6" x14ac:dyDescent="0.25">
      <c r="B116" s="22">
        <v>45918.946377314816</v>
      </c>
      <c r="C116">
        <v>1.51</v>
      </c>
      <c r="D116" s="68">
        <f t="shared" si="8"/>
        <v>40.159999999999989</v>
      </c>
      <c r="E116" s="24" t="str">
        <f t="shared" si="9"/>
        <v>W</v>
      </c>
      <c r="F116" s="24">
        <f t="shared" si="10"/>
        <v>1</v>
      </c>
    </row>
    <row r="117" spans="2:6" x14ac:dyDescent="0.25">
      <c r="B117" s="22">
        <v>45918.959224537037</v>
      </c>
      <c r="C117">
        <v>1.49</v>
      </c>
      <c r="D117" s="68">
        <f t="shared" si="8"/>
        <v>41.649999999999991</v>
      </c>
      <c r="E117" s="24" t="str">
        <f t="shared" si="9"/>
        <v>W</v>
      </c>
      <c r="F117" s="24">
        <f t="shared" si="10"/>
        <v>2</v>
      </c>
    </row>
    <row r="118" spans="2:6" x14ac:dyDescent="0.25">
      <c r="B118" s="22">
        <v>45918.966620370367</v>
      </c>
      <c r="C118">
        <v>-3</v>
      </c>
      <c r="D118" s="68">
        <f t="shared" si="8"/>
        <v>38.649999999999991</v>
      </c>
      <c r="E118" s="24" t="str">
        <f t="shared" si="9"/>
        <v>L</v>
      </c>
      <c r="F118" s="24">
        <f t="shared" si="10"/>
        <v>1</v>
      </c>
    </row>
    <row r="119" spans="2:6" x14ac:dyDescent="0.25">
      <c r="B119" s="22">
        <v>45919.002615740741</v>
      </c>
      <c r="C119">
        <v>1.55</v>
      </c>
      <c r="D119" s="68">
        <f t="shared" si="8"/>
        <v>40.199999999999989</v>
      </c>
      <c r="E119" s="24" t="str">
        <f t="shared" si="9"/>
        <v>W</v>
      </c>
      <c r="F119" s="24">
        <f t="shared" si="10"/>
        <v>1</v>
      </c>
    </row>
    <row r="120" spans="2:6" x14ac:dyDescent="0.25">
      <c r="B120" s="22">
        <v>45919.004942129628</v>
      </c>
      <c r="C120">
        <v>1.45</v>
      </c>
      <c r="D120" s="68">
        <f t="shared" si="8"/>
        <v>41.649999999999991</v>
      </c>
      <c r="E120" s="24" t="str">
        <f t="shared" si="9"/>
        <v>W</v>
      </c>
      <c r="F120" s="24">
        <f t="shared" si="10"/>
        <v>2</v>
      </c>
    </row>
    <row r="121" spans="2:6" x14ac:dyDescent="0.25">
      <c r="B121" s="22">
        <v>45919.010254629633</v>
      </c>
      <c r="C121">
        <v>1.5</v>
      </c>
      <c r="D121" s="68">
        <f t="shared" si="8"/>
        <v>43.149999999999991</v>
      </c>
      <c r="E121" s="24" t="str">
        <f t="shared" si="9"/>
        <v>W</v>
      </c>
      <c r="F121" s="24">
        <f t="shared" si="10"/>
        <v>3</v>
      </c>
    </row>
    <row r="122" spans="2:6" x14ac:dyDescent="0.25">
      <c r="B122" s="22">
        <v>45919.013495370367</v>
      </c>
      <c r="C122">
        <v>1.58</v>
      </c>
      <c r="D122" s="68">
        <f t="shared" si="8"/>
        <v>44.72999999999999</v>
      </c>
      <c r="E122" s="24" t="str">
        <f t="shared" si="9"/>
        <v>W</v>
      </c>
      <c r="F122" s="24">
        <f t="shared" si="10"/>
        <v>4</v>
      </c>
    </row>
    <row r="123" spans="2:6" x14ac:dyDescent="0.25">
      <c r="B123" s="22">
        <v>45919.039652777778</v>
      </c>
      <c r="C123">
        <v>-2.99</v>
      </c>
      <c r="D123" s="68">
        <f t="shared" si="8"/>
        <v>41.739999999999988</v>
      </c>
      <c r="E123" s="24" t="str">
        <f t="shared" si="9"/>
        <v>L</v>
      </c>
      <c r="F123" s="24">
        <f t="shared" si="10"/>
        <v>1</v>
      </c>
    </row>
    <row r="124" spans="2:6" x14ac:dyDescent="0.25">
      <c r="B124" s="22">
        <v>45919.082013888888</v>
      </c>
      <c r="C124">
        <v>1.5</v>
      </c>
      <c r="D124" s="68">
        <f t="shared" si="8"/>
        <v>43.239999999999988</v>
      </c>
      <c r="E124" s="24" t="str">
        <f t="shared" si="9"/>
        <v>W</v>
      </c>
      <c r="F124" s="24">
        <f t="shared" si="10"/>
        <v>1</v>
      </c>
    </row>
    <row r="125" spans="2:6" x14ac:dyDescent="0.25">
      <c r="B125" s="22">
        <v>45919.087685185186</v>
      </c>
      <c r="C125">
        <v>-3.08</v>
      </c>
      <c r="D125" s="68">
        <f t="shared" si="8"/>
        <v>40.159999999999989</v>
      </c>
      <c r="E125" s="24" t="str">
        <f t="shared" si="9"/>
        <v>L</v>
      </c>
      <c r="F125" s="24">
        <f t="shared" si="10"/>
        <v>1</v>
      </c>
    </row>
    <row r="126" spans="2:6" x14ac:dyDescent="0.25">
      <c r="B126" s="22">
        <v>45919.161111111112</v>
      </c>
      <c r="C126">
        <v>1.5</v>
      </c>
      <c r="D126" s="68">
        <f t="shared" si="8"/>
        <v>41.659999999999989</v>
      </c>
      <c r="E126" s="24" t="str">
        <f t="shared" si="9"/>
        <v>W</v>
      </c>
      <c r="F126" s="24">
        <f t="shared" si="10"/>
        <v>1</v>
      </c>
    </row>
    <row r="127" spans="2:6" x14ac:dyDescent="0.25">
      <c r="B127" s="22">
        <v>45919.165393518517</v>
      </c>
      <c r="C127">
        <v>-3.1</v>
      </c>
      <c r="D127" s="68">
        <f t="shared" si="8"/>
        <v>38.559999999999988</v>
      </c>
      <c r="E127" s="24" t="str">
        <f t="shared" si="9"/>
        <v>L</v>
      </c>
      <c r="F127" s="24">
        <f t="shared" si="10"/>
        <v>1</v>
      </c>
    </row>
    <row r="128" spans="2:6" x14ac:dyDescent="0.25">
      <c r="B128" s="22">
        <v>45919.257048611114</v>
      </c>
      <c r="C128">
        <v>1.56</v>
      </c>
      <c r="D128" s="68">
        <f t="shared" si="8"/>
        <v>40.11999999999999</v>
      </c>
      <c r="E128" s="24" t="str">
        <f t="shared" si="9"/>
        <v>W</v>
      </c>
      <c r="F128" s="24">
        <f t="shared" si="10"/>
        <v>1</v>
      </c>
    </row>
    <row r="129" spans="2:6" x14ac:dyDescent="0.25">
      <c r="B129" s="22">
        <v>45919.291655092595</v>
      </c>
      <c r="C129">
        <v>1.68</v>
      </c>
      <c r="D129" s="68">
        <f t="shared" si="8"/>
        <v>41.79999999999999</v>
      </c>
      <c r="E129" s="24" t="str">
        <f t="shared" si="9"/>
        <v>W</v>
      </c>
      <c r="F129" s="24">
        <f t="shared" si="10"/>
        <v>2</v>
      </c>
    </row>
    <row r="130" spans="2:6" x14ac:dyDescent="0.25">
      <c r="B130" s="22">
        <v>45919.314803240741</v>
      </c>
      <c r="C130">
        <v>-3.01</v>
      </c>
      <c r="D130" s="68">
        <f t="shared" si="8"/>
        <v>38.789999999999992</v>
      </c>
      <c r="E130" s="24" t="str">
        <f t="shared" si="9"/>
        <v>L</v>
      </c>
      <c r="F130" s="24">
        <f t="shared" si="10"/>
        <v>1</v>
      </c>
    </row>
    <row r="131" spans="2:6" x14ac:dyDescent="0.25">
      <c r="B131" s="22">
        <v>45919.336909722224</v>
      </c>
      <c r="C131">
        <v>-3.2</v>
      </c>
      <c r="D131" s="68">
        <f t="shared" si="8"/>
        <v>35.589999999999989</v>
      </c>
      <c r="E131" s="24" t="str">
        <f t="shared" si="9"/>
        <v>L</v>
      </c>
      <c r="F131" s="24">
        <f t="shared" si="10"/>
        <v>2</v>
      </c>
    </row>
    <row r="132" spans="2:6" x14ac:dyDescent="0.25">
      <c r="B132" s="22">
        <v>45919.343854166669</v>
      </c>
      <c r="C132">
        <v>1.8</v>
      </c>
      <c r="D132" s="68">
        <f t="shared" si="8"/>
        <v>37.389999999999986</v>
      </c>
      <c r="E132" s="24" t="str">
        <f t="shared" si="9"/>
        <v>W</v>
      </c>
      <c r="F132" s="24">
        <f t="shared" si="10"/>
        <v>1</v>
      </c>
    </row>
    <row r="133" spans="2:6" x14ac:dyDescent="0.25">
      <c r="B133" s="22">
        <v>45919.347673611112</v>
      </c>
      <c r="C133">
        <v>1.5</v>
      </c>
      <c r="D133" s="68">
        <f t="shared" si="8"/>
        <v>38.889999999999986</v>
      </c>
      <c r="E133" s="24" t="str">
        <f t="shared" si="9"/>
        <v>W</v>
      </c>
      <c r="F133" s="24">
        <f t="shared" si="10"/>
        <v>2</v>
      </c>
    </row>
    <row r="134" spans="2:6" x14ac:dyDescent="0.25">
      <c r="B134" s="22">
        <v>45919.353229166663</v>
      </c>
      <c r="C134">
        <v>-3.02</v>
      </c>
      <c r="D134" s="68">
        <f t="shared" si="8"/>
        <v>35.869999999999983</v>
      </c>
      <c r="E134" s="24" t="str">
        <f t="shared" si="9"/>
        <v>L</v>
      </c>
      <c r="F134" s="24">
        <f t="shared" si="10"/>
        <v>1</v>
      </c>
    </row>
    <row r="135" spans="2:6" x14ac:dyDescent="0.25">
      <c r="B135" s="22">
        <v>45919.373831018522</v>
      </c>
      <c r="C135">
        <v>1.54</v>
      </c>
      <c r="D135" s="68">
        <f t="shared" si="8"/>
        <v>37.409999999999982</v>
      </c>
      <c r="E135" s="24" t="str">
        <f t="shared" si="9"/>
        <v>W</v>
      </c>
      <c r="F135" s="24">
        <f t="shared" si="10"/>
        <v>1</v>
      </c>
    </row>
    <row r="136" spans="2:6" x14ac:dyDescent="0.25">
      <c r="B136" s="22">
        <v>45919.383564814816</v>
      </c>
      <c r="C136">
        <v>1.39</v>
      </c>
      <c r="D136" s="68">
        <f t="shared" si="8"/>
        <v>38.799999999999983</v>
      </c>
      <c r="E136" s="24" t="str">
        <f t="shared" si="9"/>
        <v>W</v>
      </c>
      <c r="F136" s="24">
        <f t="shared" si="10"/>
        <v>2</v>
      </c>
    </row>
    <row r="137" spans="2:6" x14ac:dyDescent="0.25">
      <c r="B137" s="22">
        <v>45919.391192129631</v>
      </c>
      <c r="C137">
        <v>-3.32</v>
      </c>
      <c r="D137" s="68">
        <f t="shared" si="8"/>
        <v>35.479999999999983</v>
      </c>
      <c r="E137" s="24" t="str">
        <f t="shared" si="9"/>
        <v>L</v>
      </c>
      <c r="F137" s="24">
        <f t="shared" si="10"/>
        <v>1</v>
      </c>
    </row>
    <row r="138" spans="2:6" x14ac:dyDescent="0.25">
      <c r="B138" s="22">
        <v>45919.412152777775</v>
      </c>
      <c r="C138">
        <v>-3.07</v>
      </c>
      <c r="D138" s="68">
        <f t="shared" si="8"/>
        <v>32.409999999999982</v>
      </c>
      <c r="E138" s="24" t="str">
        <f t="shared" si="9"/>
        <v>L</v>
      </c>
      <c r="F138" s="24">
        <f t="shared" si="10"/>
        <v>2</v>
      </c>
    </row>
    <row r="139" spans="2:6" x14ac:dyDescent="0.25">
      <c r="B139" s="22">
        <v>45919.428356481483</v>
      </c>
      <c r="C139">
        <v>1.56</v>
      </c>
      <c r="D139" s="68">
        <f t="shared" si="8"/>
        <v>33.969999999999985</v>
      </c>
      <c r="E139" s="24" t="str">
        <f t="shared" si="9"/>
        <v>W</v>
      </c>
      <c r="F139" s="24">
        <f t="shared" si="10"/>
        <v>1</v>
      </c>
    </row>
    <row r="140" spans="2:6" x14ac:dyDescent="0.25">
      <c r="B140" s="22">
        <v>45919.435393518521</v>
      </c>
      <c r="C140">
        <v>1.52</v>
      </c>
      <c r="D140" s="68">
        <f t="shared" si="8"/>
        <v>35.489999999999988</v>
      </c>
      <c r="E140" s="24" t="str">
        <f t="shared" si="9"/>
        <v>W</v>
      </c>
      <c r="F140" s="24">
        <f t="shared" si="10"/>
        <v>2</v>
      </c>
    </row>
    <row r="141" spans="2:6" x14ac:dyDescent="0.25">
      <c r="B141" s="22">
        <v>45919.446620370371</v>
      </c>
      <c r="C141">
        <v>1.49</v>
      </c>
      <c r="D141" s="68">
        <f t="shared" si="8"/>
        <v>36.97999999999999</v>
      </c>
      <c r="E141" s="24" t="str">
        <f t="shared" si="9"/>
        <v>W</v>
      </c>
      <c r="F141" s="24">
        <f t="shared" si="10"/>
        <v>3</v>
      </c>
    </row>
    <row r="142" spans="2:6" x14ac:dyDescent="0.25">
      <c r="B142" s="22">
        <v>45919.45045138889</v>
      </c>
      <c r="C142">
        <v>-3.6</v>
      </c>
      <c r="D142" s="68">
        <f t="shared" si="8"/>
        <v>33.379999999999988</v>
      </c>
      <c r="E142" s="24" t="str">
        <f t="shared" si="9"/>
        <v>L</v>
      </c>
      <c r="F142" s="24">
        <f t="shared" si="10"/>
        <v>1</v>
      </c>
    </row>
    <row r="143" spans="2:6" x14ac:dyDescent="0.25">
      <c r="B143" s="22">
        <v>45919.476504629631</v>
      </c>
      <c r="C143">
        <v>1.74</v>
      </c>
      <c r="D143" s="68">
        <f t="shared" si="8"/>
        <v>35.11999999999999</v>
      </c>
      <c r="E143" s="24" t="str">
        <f t="shared" si="9"/>
        <v>W</v>
      </c>
      <c r="F143" s="24">
        <f t="shared" si="10"/>
        <v>1</v>
      </c>
    </row>
    <row r="144" spans="2:6" x14ac:dyDescent="0.25">
      <c r="B144" s="22">
        <v>45919.481226851851</v>
      </c>
      <c r="C144">
        <v>1.51</v>
      </c>
      <c r="D144" s="68">
        <f t="shared" si="8"/>
        <v>36.629999999999988</v>
      </c>
      <c r="E144" s="24" t="str">
        <f t="shared" si="9"/>
        <v>W</v>
      </c>
      <c r="F144" s="24">
        <f t="shared" si="10"/>
        <v>2</v>
      </c>
    </row>
    <row r="145" spans="2:6" x14ac:dyDescent="0.25">
      <c r="B145" s="22">
        <v>45919.491076388891</v>
      </c>
      <c r="C145">
        <v>1.54</v>
      </c>
      <c r="D145" s="68">
        <f t="shared" si="8"/>
        <v>38.169999999999987</v>
      </c>
      <c r="E145" s="24" t="str">
        <f t="shared" si="9"/>
        <v>W</v>
      </c>
      <c r="F145" s="24">
        <f t="shared" si="10"/>
        <v>3</v>
      </c>
    </row>
    <row r="146" spans="2:6" x14ac:dyDescent="0.25">
      <c r="B146" s="22">
        <v>45919.508912037039</v>
      </c>
      <c r="C146">
        <v>1.51</v>
      </c>
      <c r="D146" s="68">
        <f t="shared" si="8"/>
        <v>39.679999999999986</v>
      </c>
      <c r="E146" s="24" t="str">
        <f t="shared" si="9"/>
        <v>W</v>
      </c>
      <c r="F146" s="24">
        <f t="shared" si="10"/>
        <v>4</v>
      </c>
    </row>
    <row r="147" spans="2:6" x14ac:dyDescent="0.25">
      <c r="B147" s="22">
        <v>45919.545231481483</v>
      </c>
      <c r="C147">
        <v>-3.04</v>
      </c>
      <c r="D147" s="68">
        <f t="shared" si="8"/>
        <v>36.639999999999986</v>
      </c>
      <c r="E147" s="24" t="str">
        <f t="shared" si="9"/>
        <v>L</v>
      </c>
      <c r="F147" s="24">
        <f t="shared" si="10"/>
        <v>1</v>
      </c>
    </row>
    <row r="148" spans="2:6" x14ac:dyDescent="0.25">
      <c r="B148" s="22">
        <v>45919.560752314814</v>
      </c>
      <c r="C148">
        <v>1.57</v>
      </c>
      <c r="D148" s="68">
        <f t="shared" si="8"/>
        <v>38.209999999999987</v>
      </c>
      <c r="E148" s="24" t="str">
        <f t="shared" si="9"/>
        <v>W</v>
      </c>
      <c r="F148" s="24">
        <f t="shared" si="10"/>
        <v>1</v>
      </c>
    </row>
    <row r="149" spans="2:6" x14ac:dyDescent="0.25">
      <c r="B149" s="22">
        <v>45919.56826388889</v>
      </c>
      <c r="C149">
        <v>1.66</v>
      </c>
      <c r="D149" s="68">
        <f t="shared" si="8"/>
        <v>39.869999999999983</v>
      </c>
      <c r="E149" s="24" t="str">
        <f t="shared" si="9"/>
        <v>W</v>
      </c>
      <c r="F149" s="24">
        <f t="shared" si="10"/>
        <v>2</v>
      </c>
    </row>
    <row r="150" spans="2:6" x14ac:dyDescent="0.25">
      <c r="B150" s="22">
        <v>45919.569884259261</v>
      </c>
      <c r="C150">
        <v>1.57</v>
      </c>
      <c r="D150" s="68">
        <f t="shared" si="8"/>
        <v>41.439999999999984</v>
      </c>
      <c r="E150" s="24" t="str">
        <f t="shared" si="9"/>
        <v>W</v>
      </c>
      <c r="F150" s="24">
        <f t="shared" si="10"/>
        <v>3</v>
      </c>
    </row>
    <row r="151" spans="2:6" x14ac:dyDescent="0.25">
      <c r="B151" s="22">
        <v>45919.571620370371</v>
      </c>
      <c r="C151">
        <v>1.58</v>
      </c>
      <c r="D151" s="68">
        <f t="shared" ref="D151:D214" si="11">IF(OR(B151="Grand Total",B151=""),"",D150+C151)</f>
        <v>43.019999999999982</v>
      </c>
      <c r="E151" s="24" t="str">
        <f t="shared" ref="E151:E214" si="12">IF(OR(C151="",B151="Grand Total"),"",IF(C151&lt;0,"L","W"))</f>
        <v>W</v>
      </c>
      <c r="F151" s="24">
        <f t="shared" si="10"/>
        <v>4</v>
      </c>
    </row>
    <row r="152" spans="2:6" x14ac:dyDescent="0.25">
      <c r="B152" s="22">
        <v>45919.586099537039</v>
      </c>
      <c r="C152">
        <v>1.47</v>
      </c>
      <c r="D152" s="68">
        <f t="shared" si="11"/>
        <v>44.489999999999981</v>
      </c>
      <c r="E152" s="24" t="str">
        <f t="shared" si="12"/>
        <v>W</v>
      </c>
      <c r="F152" s="24">
        <f t="shared" ref="F152:F215" si="13">IF(E152="","",IF(E152=E151,F151+1,1))</f>
        <v>5</v>
      </c>
    </row>
    <row r="153" spans="2:6" x14ac:dyDescent="0.25">
      <c r="B153" s="22">
        <v>45919.600208333337</v>
      </c>
      <c r="C153">
        <v>1.59</v>
      </c>
      <c r="D153" s="68">
        <f t="shared" si="11"/>
        <v>46.079999999999984</v>
      </c>
      <c r="E153" s="24" t="str">
        <f t="shared" si="12"/>
        <v>W</v>
      </c>
      <c r="F153" s="24">
        <f t="shared" si="13"/>
        <v>6</v>
      </c>
    </row>
    <row r="154" spans="2:6" x14ac:dyDescent="0.25">
      <c r="B154" s="22">
        <v>45919.609814814816</v>
      </c>
      <c r="C154">
        <v>1.49</v>
      </c>
      <c r="D154" s="68">
        <f t="shared" si="11"/>
        <v>47.569999999999986</v>
      </c>
      <c r="E154" s="24" t="str">
        <f t="shared" si="12"/>
        <v>W</v>
      </c>
      <c r="F154" s="24">
        <f t="shared" si="13"/>
        <v>7</v>
      </c>
    </row>
    <row r="155" spans="2:6" x14ac:dyDescent="0.25">
      <c r="B155" s="22">
        <v>45919.619768518518</v>
      </c>
      <c r="C155">
        <v>-3.11</v>
      </c>
      <c r="D155" s="68">
        <f t="shared" si="11"/>
        <v>44.459999999999987</v>
      </c>
      <c r="E155" s="24" t="str">
        <f t="shared" si="12"/>
        <v>L</v>
      </c>
      <c r="F155" s="24">
        <f t="shared" si="13"/>
        <v>1</v>
      </c>
    </row>
    <row r="156" spans="2:6" x14ac:dyDescent="0.25">
      <c r="B156" s="22">
        <v>45919.643159722225</v>
      </c>
      <c r="C156">
        <v>1.62</v>
      </c>
      <c r="D156" s="68">
        <f t="shared" si="11"/>
        <v>46.079999999999984</v>
      </c>
      <c r="E156" s="24" t="str">
        <f t="shared" si="12"/>
        <v>W</v>
      </c>
      <c r="F156" s="24">
        <f t="shared" si="13"/>
        <v>1</v>
      </c>
    </row>
    <row r="157" spans="2:6" x14ac:dyDescent="0.25">
      <c r="B157" s="22">
        <v>45919.662141203706</v>
      </c>
      <c r="C157">
        <v>-3.04</v>
      </c>
      <c r="D157" s="68">
        <f t="shared" si="11"/>
        <v>43.039999999999985</v>
      </c>
      <c r="E157" s="24" t="str">
        <f t="shared" si="12"/>
        <v>L</v>
      </c>
      <c r="F157" s="24">
        <f t="shared" si="13"/>
        <v>1</v>
      </c>
    </row>
    <row r="158" spans="2:6" x14ac:dyDescent="0.25">
      <c r="B158" s="22">
        <v>45919.675335648149</v>
      </c>
      <c r="C158">
        <v>1.51</v>
      </c>
      <c r="D158" s="68">
        <f t="shared" si="11"/>
        <v>44.549999999999983</v>
      </c>
      <c r="E158" s="24" t="str">
        <f t="shared" si="12"/>
        <v>W</v>
      </c>
      <c r="F158" s="24">
        <f t="shared" si="13"/>
        <v>1</v>
      </c>
    </row>
    <row r="159" spans="2:6" x14ac:dyDescent="0.25">
      <c r="B159" s="22">
        <v>45919.678101851852</v>
      </c>
      <c r="C159">
        <v>1.57</v>
      </c>
      <c r="D159" s="68">
        <f t="shared" si="11"/>
        <v>46.119999999999983</v>
      </c>
      <c r="E159" s="24" t="str">
        <f t="shared" si="12"/>
        <v>W</v>
      </c>
      <c r="F159" s="24">
        <f t="shared" si="13"/>
        <v>2</v>
      </c>
    </row>
    <row r="160" spans="2:6" x14ac:dyDescent="0.25">
      <c r="B160" s="22">
        <v>45919.692812499998</v>
      </c>
      <c r="C160">
        <v>1.6</v>
      </c>
      <c r="D160" s="68">
        <f t="shared" si="11"/>
        <v>47.719999999999985</v>
      </c>
      <c r="E160" s="24" t="str">
        <f t="shared" si="12"/>
        <v>W</v>
      </c>
      <c r="F160" s="24">
        <f t="shared" si="13"/>
        <v>3</v>
      </c>
    </row>
    <row r="161" spans="2:6" x14ac:dyDescent="0.25">
      <c r="B161" s="22">
        <v>45919.714097222219</v>
      </c>
      <c r="C161">
        <v>1.52</v>
      </c>
      <c r="D161" s="68">
        <f t="shared" si="11"/>
        <v>49.239999999999988</v>
      </c>
      <c r="E161" s="24" t="str">
        <f t="shared" si="12"/>
        <v>W</v>
      </c>
      <c r="F161" s="24">
        <f t="shared" si="13"/>
        <v>4</v>
      </c>
    </row>
    <row r="162" spans="2:6" x14ac:dyDescent="0.25">
      <c r="B162" s="22">
        <v>45919.723009259258</v>
      </c>
      <c r="C162">
        <v>-3.01</v>
      </c>
      <c r="D162" s="68">
        <f t="shared" si="11"/>
        <v>46.22999999999999</v>
      </c>
      <c r="E162" s="24" t="str">
        <f t="shared" si="12"/>
        <v>L</v>
      </c>
      <c r="F162" s="24">
        <f t="shared" si="13"/>
        <v>1</v>
      </c>
    </row>
    <row r="163" spans="2:6" x14ac:dyDescent="0.25">
      <c r="B163" s="22">
        <v>45919.77648148148</v>
      </c>
      <c r="C163">
        <v>1.49</v>
      </c>
      <c r="D163" s="68">
        <f t="shared" si="11"/>
        <v>47.719999999999992</v>
      </c>
      <c r="E163" s="24" t="str">
        <f t="shared" si="12"/>
        <v>W</v>
      </c>
      <c r="F163" s="24">
        <f t="shared" si="13"/>
        <v>1</v>
      </c>
    </row>
    <row r="164" spans="2:6" x14ac:dyDescent="0.25">
      <c r="B164" s="22">
        <v>45919.79383101852</v>
      </c>
      <c r="C164">
        <v>1.51</v>
      </c>
      <c r="D164" s="68">
        <f t="shared" si="11"/>
        <v>49.22999999999999</v>
      </c>
      <c r="E164" s="24" t="str">
        <f t="shared" si="12"/>
        <v>W</v>
      </c>
      <c r="F164" s="24">
        <f t="shared" si="13"/>
        <v>2</v>
      </c>
    </row>
    <row r="165" spans="2:6" x14ac:dyDescent="0.25">
      <c r="B165" s="22">
        <v>45919.800196759257</v>
      </c>
      <c r="C165">
        <v>1.53</v>
      </c>
      <c r="D165" s="68">
        <f t="shared" si="11"/>
        <v>50.759999999999991</v>
      </c>
      <c r="E165" s="24" t="str">
        <f t="shared" si="12"/>
        <v>W</v>
      </c>
      <c r="F165" s="24">
        <f t="shared" si="13"/>
        <v>3</v>
      </c>
    </row>
    <row r="166" spans="2:6" x14ac:dyDescent="0.25">
      <c r="B166" s="22">
        <v>45919.803553240738</v>
      </c>
      <c r="C166">
        <v>1.72</v>
      </c>
      <c r="D166" s="68">
        <f t="shared" si="11"/>
        <v>52.47999999999999</v>
      </c>
      <c r="E166" s="24" t="str">
        <f t="shared" si="12"/>
        <v>W</v>
      </c>
      <c r="F166" s="24">
        <f t="shared" si="13"/>
        <v>4</v>
      </c>
    </row>
    <row r="167" spans="2:6" x14ac:dyDescent="0.25">
      <c r="B167" s="22">
        <v>45919.811192129629</v>
      </c>
      <c r="C167">
        <v>1.61</v>
      </c>
      <c r="D167" s="68">
        <f t="shared" si="11"/>
        <v>54.089999999999989</v>
      </c>
      <c r="E167" s="24" t="str">
        <f t="shared" si="12"/>
        <v>W</v>
      </c>
      <c r="F167" s="24">
        <f t="shared" si="13"/>
        <v>5</v>
      </c>
    </row>
    <row r="168" spans="2:6" x14ac:dyDescent="0.25">
      <c r="B168" s="22">
        <v>45919.815474537034</v>
      </c>
      <c r="C168">
        <v>1.47</v>
      </c>
      <c r="D168" s="68">
        <f t="shared" si="11"/>
        <v>55.559999999999988</v>
      </c>
      <c r="E168" s="24" t="str">
        <f t="shared" si="12"/>
        <v>W</v>
      </c>
      <c r="F168" s="24">
        <f t="shared" si="13"/>
        <v>6</v>
      </c>
    </row>
    <row r="169" spans="2:6" x14ac:dyDescent="0.25">
      <c r="B169" s="22">
        <v>45919.823692129627</v>
      </c>
      <c r="C169">
        <v>1.55</v>
      </c>
      <c r="D169" s="68">
        <f t="shared" si="11"/>
        <v>57.109999999999985</v>
      </c>
      <c r="E169" s="24" t="str">
        <f t="shared" si="12"/>
        <v>W</v>
      </c>
      <c r="F169" s="24">
        <f t="shared" si="13"/>
        <v>7</v>
      </c>
    </row>
    <row r="170" spans="2:6" x14ac:dyDescent="0.25">
      <c r="B170" s="22">
        <v>45919.831793981481</v>
      </c>
      <c r="C170">
        <v>-3.18</v>
      </c>
      <c r="D170" s="68">
        <f t="shared" si="11"/>
        <v>53.929999999999986</v>
      </c>
      <c r="E170" s="24" t="str">
        <f t="shared" si="12"/>
        <v>L</v>
      </c>
      <c r="F170" s="24">
        <f t="shared" si="13"/>
        <v>1</v>
      </c>
    </row>
    <row r="171" spans="2:6" x14ac:dyDescent="0.25">
      <c r="B171" s="22">
        <v>45919.84579861111</v>
      </c>
      <c r="C171">
        <v>-3.05</v>
      </c>
      <c r="D171" s="68">
        <f t="shared" si="11"/>
        <v>50.879999999999988</v>
      </c>
      <c r="E171" s="24" t="str">
        <f t="shared" si="12"/>
        <v>L</v>
      </c>
      <c r="F171" s="24">
        <f t="shared" si="13"/>
        <v>2</v>
      </c>
    </row>
    <row r="172" spans="2:6" x14ac:dyDescent="0.25">
      <c r="B172" s="22">
        <v>45919.863969907405</v>
      </c>
      <c r="C172">
        <v>1.68</v>
      </c>
      <c r="D172" s="68">
        <f t="shared" si="11"/>
        <v>52.559999999999988</v>
      </c>
      <c r="E172" s="24" t="str">
        <f t="shared" si="12"/>
        <v>W</v>
      </c>
      <c r="F172" s="24">
        <f t="shared" si="13"/>
        <v>1</v>
      </c>
    </row>
    <row r="173" spans="2:6" x14ac:dyDescent="0.25">
      <c r="B173" s="22">
        <v>45919.869293981479</v>
      </c>
      <c r="C173">
        <v>-3.01</v>
      </c>
      <c r="D173" s="68">
        <f t="shared" si="11"/>
        <v>49.54999999999999</v>
      </c>
      <c r="E173" s="24" t="str">
        <f t="shared" si="12"/>
        <v>L</v>
      </c>
      <c r="F173" s="24">
        <f t="shared" si="13"/>
        <v>1</v>
      </c>
    </row>
    <row r="174" spans="2:6" x14ac:dyDescent="0.25">
      <c r="B174" s="22">
        <v>45919.881331018521</v>
      </c>
      <c r="C174">
        <v>-3.04</v>
      </c>
      <c r="D174" s="68">
        <f t="shared" si="11"/>
        <v>46.509999999999991</v>
      </c>
      <c r="E174" s="24" t="str">
        <f t="shared" si="12"/>
        <v>L</v>
      </c>
      <c r="F174" s="24">
        <f t="shared" si="13"/>
        <v>2</v>
      </c>
    </row>
    <row r="175" spans="2:6" x14ac:dyDescent="0.25">
      <c r="B175" s="22">
        <v>45919.888969907406</v>
      </c>
      <c r="C175">
        <v>-0.35</v>
      </c>
      <c r="D175" s="68">
        <f t="shared" si="11"/>
        <v>46.159999999999989</v>
      </c>
      <c r="E175" s="24" t="str">
        <f t="shared" si="12"/>
        <v>L</v>
      </c>
      <c r="F175" s="24">
        <f t="shared" si="13"/>
        <v>3</v>
      </c>
    </row>
    <row r="176" spans="2:6" x14ac:dyDescent="0.25">
      <c r="B176" s="22">
        <v>45919.892569444448</v>
      </c>
      <c r="C176">
        <v>1.53</v>
      </c>
      <c r="D176" s="68">
        <f t="shared" si="11"/>
        <v>47.689999999999991</v>
      </c>
      <c r="E176" s="24" t="str">
        <f t="shared" si="12"/>
        <v>W</v>
      </c>
      <c r="F176" s="24">
        <f t="shared" si="13"/>
        <v>1</v>
      </c>
    </row>
    <row r="177" spans="2:6" x14ac:dyDescent="0.25">
      <c r="B177" s="22">
        <v>45919.896493055552</v>
      </c>
      <c r="C177">
        <v>1.64</v>
      </c>
      <c r="D177" s="68">
        <f t="shared" si="11"/>
        <v>49.329999999999991</v>
      </c>
      <c r="E177" s="24" t="str">
        <f t="shared" si="12"/>
        <v>W</v>
      </c>
      <c r="F177" s="24">
        <f t="shared" si="13"/>
        <v>2</v>
      </c>
    </row>
    <row r="178" spans="2:6" x14ac:dyDescent="0.25">
      <c r="B178" s="22">
        <v>45919.898344907408</v>
      </c>
      <c r="C178">
        <v>1.71</v>
      </c>
      <c r="D178" s="68">
        <f t="shared" si="11"/>
        <v>51.039999999999992</v>
      </c>
      <c r="E178" s="24" t="str">
        <f t="shared" si="12"/>
        <v>W</v>
      </c>
      <c r="F178" s="24">
        <f t="shared" si="13"/>
        <v>3</v>
      </c>
    </row>
    <row r="179" spans="2:6" x14ac:dyDescent="0.25">
      <c r="B179" s="22">
        <v>45919.901365740741</v>
      </c>
      <c r="C179">
        <v>1.65</v>
      </c>
      <c r="D179" s="68">
        <f t="shared" si="11"/>
        <v>52.689999999999991</v>
      </c>
      <c r="E179" s="24" t="str">
        <f t="shared" si="12"/>
        <v>W</v>
      </c>
      <c r="F179" s="24">
        <f t="shared" si="13"/>
        <v>4</v>
      </c>
    </row>
    <row r="180" spans="2:6" x14ac:dyDescent="0.25">
      <c r="B180" s="22">
        <v>45919.918368055558</v>
      </c>
      <c r="C180">
        <v>-3.3</v>
      </c>
      <c r="D180" s="68">
        <f t="shared" si="11"/>
        <v>49.389999999999993</v>
      </c>
      <c r="E180" s="24" t="str">
        <f t="shared" si="12"/>
        <v>L</v>
      </c>
      <c r="F180" s="24">
        <f t="shared" si="13"/>
        <v>1</v>
      </c>
    </row>
    <row r="181" spans="2:6" x14ac:dyDescent="0.25">
      <c r="B181" s="22">
        <v>45919.930868055555</v>
      </c>
      <c r="C181">
        <v>1.69</v>
      </c>
      <c r="D181" s="68">
        <f t="shared" si="11"/>
        <v>51.079999999999991</v>
      </c>
      <c r="E181" s="24" t="str">
        <f t="shared" si="12"/>
        <v>W</v>
      </c>
      <c r="F181" s="24">
        <f t="shared" si="13"/>
        <v>1</v>
      </c>
    </row>
    <row r="182" spans="2:6" x14ac:dyDescent="0.25">
      <c r="B182" s="22">
        <v>45919.932372685187</v>
      </c>
      <c r="C182">
        <v>-3.1</v>
      </c>
      <c r="D182" s="68">
        <f t="shared" si="11"/>
        <v>47.97999999999999</v>
      </c>
      <c r="E182" s="24" t="str">
        <f t="shared" si="12"/>
        <v>L</v>
      </c>
      <c r="F182" s="24">
        <f t="shared" si="13"/>
        <v>1</v>
      </c>
    </row>
    <row r="183" spans="2:6" x14ac:dyDescent="0.25">
      <c r="B183" s="22">
        <v>45919.939664351848</v>
      </c>
      <c r="C183">
        <v>1.73</v>
      </c>
      <c r="D183" s="68">
        <f t="shared" si="11"/>
        <v>49.709999999999987</v>
      </c>
      <c r="E183" s="24" t="str">
        <f t="shared" si="12"/>
        <v>W</v>
      </c>
      <c r="F183" s="24">
        <f t="shared" si="13"/>
        <v>1</v>
      </c>
    </row>
    <row r="184" spans="2:6" x14ac:dyDescent="0.25">
      <c r="B184" s="22">
        <v>45919.945335648146</v>
      </c>
      <c r="C184">
        <v>1.54</v>
      </c>
      <c r="D184" s="68">
        <f t="shared" si="11"/>
        <v>51.249999999999986</v>
      </c>
      <c r="E184" s="24" t="str">
        <f t="shared" si="12"/>
        <v>W</v>
      </c>
      <c r="F184" s="24">
        <f t="shared" si="13"/>
        <v>2</v>
      </c>
    </row>
    <row r="185" spans="2:6" x14ac:dyDescent="0.25">
      <c r="B185" s="22">
        <v>45919.958067129628</v>
      </c>
      <c r="C185">
        <v>1.58</v>
      </c>
      <c r="D185" s="68">
        <f t="shared" si="11"/>
        <v>52.829999999999984</v>
      </c>
      <c r="E185" s="24" t="str">
        <f t="shared" si="12"/>
        <v>W</v>
      </c>
      <c r="F185" s="24">
        <f t="shared" si="13"/>
        <v>3</v>
      </c>
    </row>
    <row r="186" spans="2:6" x14ac:dyDescent="0.25">
      <c r="B186" s="22">
        <v>45919.963275462964</v>
      </c>
      <c r="C186">
        <v>1.56</v>
      </c>
      <c r="D186" s="68">
        <f t="shared" si="11"/>
        <v>54.389999999999986</v>
      </c>
      <c r="E186" s="24" t="str">
        <f t="shared" si="12"/>
        <v>W</v>
      </c>
      <c r="F186" s="24">
        <f t="shared" si="13"/>
        <v>4</v>
      </c>
    </row>
    <row r="187" spans="2:6" x14ac:dyDescent="0.25">
      <c r="B187" s="22">
        <v>45919.976238425923</v>
      </c>
      <c r="C187">
        <v>-3.01</v>
      </c>
      <c r="D187" s="68">
        <f t="shared" si="11"/>
        <v>51.379999999999988</v>
      </c>
      <c r="E187" s="24" t="str">
        <f t="shared" si="12"/>
        <v>L</v>
      </c>
      <c r="F187" s="24">
        <f t="shared" si="13"/>
        <v>1</v>
      </c>
    </row>
    <row r="188" spans="2:6" x14ac:dyDescent="0.25">
      <c r="B188" s="22">
        <v>45919.986527777779</v>
      </c>
      <c r="C188">
        <v>-2.98</v>
      </c>
      <c r="D188" s="68">
        <f t="shared" si="11"/>
        <v>48.399999999999991</v>
      </c>
      <c r="E188" s="24" t="str">
        <f t="shared" si="12"/>
        <v>L</v>
      </c>
      <c r="F188" s="24">
        <f t="shared" si="13"/>
        <v>2</v>
      </c>
    </row>
    <row r="189" spans="2:6" x14ac:dyDescent="0.25">
      <c r="B189" s="22">
        <v>45920.005624999998</v>
      </c>
      <c r="C189">
        <v>-3.14</v>
      </c>
      <c r="D189" s="68">
        <f t="shared" si="11"/>
        <v>45.259999999999991</v>
      </c>
      <c r="E189" s="24" t="str">
        <f t="shared" si="12"/>
        <v>L</v>
      </c>
      <c r="F189" s="24">
        <f t="shared" si="13"/>
        <v>3</v>
      </c>
    </row>
    <row r="190" spans="2:6" x14ac:dyDescent="0.25">
      <c r="B190" s="22">
        <v>45920.013275462959</v>
      </c>
      <c r="C190">
        <v>1.47</v>
      </c>
      <c r="D190" s="68">
        <f t="shared" si="11"/>
        <v>46.72999999999999</v>
      </c>
      <c r="E190" s="24" t="str">
        <f t="shared" si="12"/>
        <v>W</v>
      </c>
      <c r="F190" s="24">
        <f t="shared" si="13"/>
        <v>1</v>
      </c>
    </row>
    <row r="191" spans="2:6" x14ac:dyDescent="0.25">
      <c r="B191" s="22">
        <v>45920.018946759257</v>
      </c>
      <c r="C191">
        <v>-3.18</v>
      </c>
      <c r="D191" s="68">
        <f t="shared" si="11"/>
        <v>43.54999999999999</v>
      </c>
      <c r="E191" s="24" t="str">
        <f t="shared" si="12"/>
        <v>L</v>
      </c>
      <c r="F191" s="24">
        <f t="shared" si="13"/>
        <v>1</v>
      </c>
    </row>
    <row r="192" spans="2:6" x14ac:dyDescent="0.25">
      <c r="B192" s="22">
        <v>45920.032361111109</v>
      </c>
      <c r="C192">
        <v>1.5</v>
      </c>
      <c r="D192" s="68">
        <f t="shared" si="11"/>
        <v>45.04999999999999</v>
      </c>
      <c r="E192" s="24" t="str">
        <f t="shared" si="12"/>
        <v>W</v>
      </c>
      <c r="F192" s="24">
        <f t="shared" si="13"/>
        <v>1</v>
      </c>
    </row>
    <row r="193" spans="2:6" x14ac:dyDescent="0.25">
      <c r="B193" s="22">
        <v>45920.05678240741</v>
      </c>
      <c r="C193">
        <v>1.54</v>
      </c>
      <c r="D193" s="68">
        <f t="shared" si="11"/>
        <v>46.589999999999989</v>
      </c>
      <c r="E193" s="24" t="str">
        <f t="shared" si="12"/>
        <v>W</v>
      </c>
      <c r="F193" s="24">
        <f t="shared" si="13"/>
        <v>2</v>
      </c>
    </row>
    <row r="194" spans="2:6" x14ac:dyDescent="0.25">
      <c r="B194" s="22">
        <v>45920.070902777778</v>
      </c>
      <c r="C194">
        <v>1.81</v>
      </c>
      <c r="D194" s="68">
        <f t="shared" si="11"/>
        <v>48.399999999999991</v>
      </c>
      <c r="E194" s="24" t="str">
        <f t="shared" si="12"/>
        <v>W</v>
      </c>
      <c r="F194" s="24">
        <f t="shared" si="13"/>
        <v>3</v>
      </c>
    </row>
    <row r="195" spans="2:6" x14ac:dyDescent="0.25">
      <c r="B195" s="22">
        <v>45920.081562500003</v>
      </c>
      <c r="C195">
        <v>1.36</v>
      </c>
      <c r="D195" s="68">
        <f t="shared" si="11"/>
        <v>49.759999999999991</v>
      </c>
      <c r="E195" s="24" t="str">
        <f t="shared" si="12"/>
        <v>W</v>
      </c>
      <c r="F195" s="24">
        <f t="shared" si="13"/>
        <v>4</v>
      </c>
    </row>
    <row r="196" spans="2:6" x14ac:dyDescent="0.25">
      <c r="B196" s="22">
        <v>45920.093124999999</v>
      </c>
      <c r="C196">
        <v>1.57</v>
      </c>
      <c r="D196" s="68">
        <f t="shared" si="11"/>
        <v>51.329999999999991</v>
      </c>
      <c r="E196" s="24" t="str">
        <f t="shared" si="12"/>
        <v>W</v>
      </c>
      <c r="F196" s="24">
        <f t="shared" si="13"/>
        <v>5</v>
      </c>
    </row>
    <row r="197" spans="2:6" x14ac:dyDescent="0.25">
      <c r="B197" s="22">
        <v>45920.101134259261</v>
      </c>
      <c r="C197">
        <v>1.61</v>
      </c>
      <c r="D197" s="68">
        <f t="shared" si="11"/>
        <v>52.939999999999991</v>
      </c>
      <c r="E197" s="24" t="str">
        <f t="shared" si="12"/>
        <v>W</v>
      </c>
      <c r="F197" s="24">
        <f t="shared" si="13"/>
        <v>6</v>
      </c>
    </row>
    <row r="198" spans="2:6" x14ac:dyDescent="0.25">
      <c r="B198" s="22">
        <v>45920.124722222223</v>
      </c>
      <c r="C198">
        <v>0.59</v>
      </c>
      <c r="D198" s="68">
        <f t="shared" si="11"/>
        <v>53.529999999999994</v>
      </c>
      <c r="E198" s="24" t="str">
        <f t="shared" si="12"/>
        <v>W</v>
      </c>
      <c r="F198" s="24">
        <f t="shared" si="13"/>
        <v>7</v>
      </c>
    </row>
    <row r="199" spans="2:6" x14ac:dyDescent="0.25">
      <c r="B199" s="22">
        <v>45920.171018518522</v>
      </c>
      <c r="C199">
        <v>1.51</v>
      </c>
      <c r="D199" s="68">
        <f t="shared" si="11"/>
        <v>55.039999999999992</v>
      </c>
      <c r="E199" s="24" t="str">
        <f t="shared" si="12"/>
        <v>W</v>
      </c>
      <c r="F199" s="24">
        <f t="shared" si="13"/>
        <v>8</v>
      </c>
    </row>
    <row r="200" spans="2:6" x14ac:dyDescent="0.25">
      <c r="B200" s="22">
        <v>45920.179236111115</v>
      </c>
      <c r="C200">
        <v>-3</v>
      </c>
      <c r="D200" s="68">
        <f t="shared" si="11"/>
        <v>52.039999999999992</v>
      </c>
      <c r="E200" s="24" t="str">
        <f t="shared" si="12"/>
        <v>L</v>
      </c>
      <c r="F200" s="24">
        <f t="shared" si="13"/>
        <v>1</v>
      </c>
    </row>
    <row r="201" spans="2:6" x14ac:dyDescent="0.25">
      <c r="B201" s="22">
        <v>45920.191863425927</v>
      </c>
      <c r="C201">
        <v>3.68</v>
      </c>
      <c r="D201" s="68">
        <f t="shared" si="11"/>
        <v>55.719999999999992</v>
      </c>
      <c r="E201" s="24" t="str">
        <f t="shared" si="12"/>
        <v>W</v>
      </c>
      <c r="F201" s="24">
        <f t="shared" si="13"/>
        <v>1</v>
      </c>
    </row>
    <row r="202" spans="2:6" x14ac:dyDescent="0.25">
      <c r="B202" s="22">
        <v>45922.253923611112</v>
      </c>
      <c r="C202">
        <v>-3.12</v>
      </c>
      <c r="D202" s="68">
        <f t="shared" si="11"/>
        <v>52.599999999999994</v>
      </c>
      <c r="E202" s="24" t="str">
        <f t="shared" si="12"/>
        <v>L</v>
      </c>
      <c r="F202" s="24">
        <f t="shared" si="13"/>
        <v>1</v>
      </c>
    </row>
    <row r="203" spans="2:6" x14ac:dyDescent="0.25">
      <c r="B203" s="22">
        <v>45922.261469907404</v>
      </c>
      <c r="C203">
        <v>1.06</v>
      </c>
      <c r="D203" s="68">
        <f t="shared" si="11"/>
        <v>53.66</v>
      </c>
      <c r="E203" s="24" t="str">
        <f t="shared" si="12"/>
        <v>W</v>
      </c>
      <c r="F203" s="24">
        <f t="shared" si="13"/>
        <v>1</v>
      </c>
    </row>
    <row r="204" spans="2:6" x14ac:dyDescent="0.25">
      <c r="B204" s="22">
        <v>45922.271192129629</v>
      </c>
      <c r="C204">
        <v>-2.98</v>
      </c>
      <c r="D204" s="68">
        <f t="shared" si="11"/>
        <v>50.68</v>
      </c>
      <c r="E204" s="24" t="str">
        <f t="shared" si="12"/>
        <v>L</v>
      </c>
      <c r="F204" s="24">
        <f t="shared" si="13"/>
        <v>1</v>
      </c>
    </row>
    <row r="205" spans="2:6" x14ac:dyDescent="0.25">
      <c r="B205" s="22">
        <v>45922.290393518517</v>
      </c>
      <c r="C205">
        <v>1.52</v>
      </c>
      <c r="D205" s="68">
        <f t="shared" si="11"/>
        <v>52.2</v>
      </c>
      <c r="E205" s="24" t="str">
        <f t="shared" si="12"/>
        <v>W</v>
      </c>
      <c r="F205" s="24">
        <f t="shared" si="13"/>
        <v>1</v>
      </c>
    </row>
    <row r="206" spans="2:6" x14ac:dyDescent="0.25">
      <c r="B206" s="22">
        <v>45922.301261574074</v>
      </c>
      <c r="C206">
        <v>-3</v>
      </c>
      <c r="D206" s="68">
        <f t="shared" si="11"/>
        <v>49.2</v>
      </c>
      <c r="E206" s="24" t="str">
        <f t="shared" si="12"/>
        <v>L</v>
      </c>
      <c r="F206" s="24">
        <f t="shared" si="13"/>
        <v>1</v>
      </c>
    </row>
    <row r="207" spans="2:6" x14ac:dyDescent="0.25">
      <c r="B207" s="22">
        <v>45922.310532407406</v>
      </c>
      <c r="C207">
        <v>-3.1</v>
      </c>
      <c r="D207" s="68">
        <f t="shared" si="11"/>
        <v>46.1</v>
      </c>
      <c r="E207" s="24" t="str">
        <f t="shared" si="12"/>
        <v>L</v>
      </c>
      <c r="F207" s="24">
        <f t="shared" si="13"/>
        <v>2</v>
      </c>
    </row>
    <row r="208" spans="2:6" x14ac:dyDescent="0.25">
      <c r="B208" s="22">
        <v>45922.32304398148</v>
      </c>
      <c r="C208">
        <v>1.49</v>
      </c>
      <c r="D208" s="68">
        <f t="shared" si="11"/>
        <v>47.59</v>
      </c>
      <c r="E208" s="24" t="str">
        <f t="shared" si="12"/>
        <v>W</v>
      </c>
      <c r="F208" s="24">
        <f t="shared" si="13"/>
        <v>1</v>
      </c>
    </row>
    <row r="209" spans="2:6" x14ac:dyDescent="0.25">
      <c r="B209" s="22">
        <v>45922.345381944448</v>
      </c>
      <c r="C209">
        <v>1.56</v>
      </c>
      <c r="D209" s="68">
        <f t="shared" si="11"/>
        <v>49.150000000000006</v>
      </c>
      <c r="E209" s="24" t="str">
        <f t="shared" si="12"/>
        <v>W</v>
      </c>
      <c r="F209" s="24">
        <f t="shared" si="13"/>
        <v>2</v>
      </c>
    </row>
    <row r="210" spans="2:6" x14ac:dyDescent="0.25">
      <c r="B210" s="22">
        <v>45922.386921296296</v>
      </c>
      <c r="C210">
        <v>-2.69</v>
      </c>
      <c r="D210" s="68">
        <f t="shared" si="11"/>
        <v>46.460000000000008</v>
      </c>
      <c r="E210" s="24" t="str">
        <f t="shared" si="12"/>
        <v>L</v>
      </c>
      <c r="F210" s="24">
        <f t="shared" si="13"/>
        <v>1</v>
      </c>
    </row>
    <row r="211" spans="2:6" x14ac:dyDescent="0.25">
      <c r="B211" s="22">
        <v>45922.39744212963</v>
      </c>
      <c r="C211">
        <v>1.59</v>
      </c>
      <c r="D211" s="68">
        <f t="shared" si="11"/>
        <v>48.050000000000011</v>
      </c>
      <c r="E211" s="24" t="str">
        <f t="shared" si="12"/>
        <v>W</v>
      </c>
      <c r="F211" s="24">
        <f t="shared" si="13"/>
        <v>1</v>
      </c>
    </row>
    <row r="212" spans="2:6" x14ac:dyDescent="0.25">
      <c r="B212" s="22">
        <v>45922.404976851853</v>
      </c>
      <c r="C212">
        <v>1.51</v>
      </c>
      <c r="D212" s="68">
        <f t="shared" si="11"/>
        <v>49.560000000000009</v>
      </c>
      <c r="E212" s="24" t="str">
        <f t="shared" si="12"/>
        <v>W</v>
      </c>
      <c r="F212" s="24">
        <f t="shared" si="13"/>
        <v>2</v>
      </c>
    </row>
    <row r="213" spans="2:6" x14ac:dyDescent="0.25">
      <c r="B213" s="22">
        <v>45922.40693287037</v>
      </c>
      <c r="C213">
        <v>1.67</v>
      </c>
      <c r="D213" s="68">
        <f t="shared" si="11"/>
        <v>51.230000000000011</v>
      </c>
      <c r="E213" s="24" t="str">
        <f t="shared" si="12"/>
        <v>W</v>
      </c>
      <c r="F213" s="24">
        <f t="shared" si="13"/>
        <v>3</v>
      </c>
    </row>
    <row r="214" spans="2:6" x14ac:dyDescent="0.25">
      <c r="B214" s="22">
        <v>45922.410775462966</v>
      </c>
      <c r="C214">
        <v>-2.95</v>
      </c>
      <c r="D214" s="68">
        <f t="shared" si="11"/>
        <v>48.280000000000008</v>
      </c>
      <c r="E214" s="24" t="str">
        <f t="shared" si="12"/>
        <v>L</v>
      </c>
      <c r="F214" s="24">
        <f t="shared" si="13"/>
        <v>1</v>
      </c>
    </row>
    <row r="215" spans="2:6" x14ac:dyDescent="0.25">
      <c r="B215" s="22">
        <v>45922.439803240741</v>
      </c>
      <c r="C215">
        <v>-3.13</v>
      </c>
      <c r="D215" s="68">
        <f t="shared" ref="D215:D278" si="14">IF(OR(B215="Grand Total",B215=""),"",D214+C215)</f>
        <v>45.150000000000006</v>
      </c>
      <c r="E215" s="24" t="str">
        <f t="shared" ref="E215:E278" si="15">IF(OR(C215="",B215="Grand Total"),"",IF(C215&lt;0,"L","W"))</f>
        <v>L</v>
      </c>
      <c r="F215" s="24">
        <f t="shared" si="13"/>
        <v>2</v>
      </c>
    </row>
    <row r="216" spans="2:6" x14ac:dyDescent="0.25">
      <c r="B216" s="22">
        <v>45922.444664351853</v>
      </c>
      <c r="C216">
        <v>1.61</v>
      </c>
      <c r="D216" s="68">
        <f t="shared" si="14"/>
        <v>46.760000000000005</v>
      </c>
      <c r="E216" s="24" t="str">
        <f t="shared" si="15"/>
        <v>W</v>
      </c>
      <c r="F216" s="24">
        <f t="shared" ref="F216:F279" si="16">IF(E216="","",IF(E216=E215,F215+1,1))</f>
        <v>1</v>
      </c>
    </row>
    <row r="217" spans="2:6" x14ac:dyDescent="0.25">
      <c r="B217" s="22">
        <v>45922.44835648148</v>
      </c>
      <c r="C217">
        <v>1.55</v>
      </c>
      <c r="D217" s="68">
        <f t="shared" si="14"/>
        <v>48.31</v>
      </c>
      <c r="E217" s="24" t="str">
        <f t="shared" si="15"/>
        <v>W</v>
      </c>
      <c r="F217" s="24">
        <f t="shared" si="16"/>
        <v>2</v>
      </c>
    </row>
    <row r="218" spans="2:6" x14ac:dyDescent="0.25">
      <c r="B218" s="22">
        <v>45922.449641203704</v>
      </c>
      <c r="C218">
        <v>-3.17</v>
      </c>
      <c r="D218" s="68">
        <f t="shared" si="14"/>
        <v>45.14</v>
      </c>
      <c r="E218" s="24" t="str">
        <f t="shared" si="15"/>
        <v>L</v>
      </c>
      <c r="F218" s="24">
        <f t="shared" si="16"/>
        <v>1</v>
      </c>
    </row>
    <row r="219" spans="2:6" x14ac:dyDescent="0.25">
      <c r="B219" s="22">
        <v>45922.464930555558</v>
      </c>
      <c r="C219">
        <v>1.43</v>
      </c>
      <c r="D219" s="68">
        <f t="shared" si="14"/>
        <v>46.57</v>
      </c>
      <c r="E219" s="24" t="str">
        <f t="shared" si="15"/>
        <v>W</v>
      </c>
      <c r="F219" s="24">
        <f t="shared" si="16"/>
        <v>1</v>
      </c>
    </row>
    <row r="220" spans="2:6" x14ac:dyDescent="0.25">
      <c r="B220" s="22">
        <v>45922.470590277779</v>
      </c>
      <c r="C220">
        <v>1.65</v>
      </c>
      <c r="D220" s="68">
        <f t="shared" si="14"/>
        <v>48.22</v>
      </c>
      <c r="E220" s="24" t="str">
        <f t="shared" si="15"/>
        <v>W</v>
      </c>
      <c r="F220" s="24">
        <f t="shared" si="16"/>
        <v>2</v>
      </c>
    </row>
    <row r="221" spans="2:6" x14ac:dyDescent="0.25">
      <c r="B221" s="22">
        <v>45922.477997685186</v>
      </c>
      <c r="C221">
        <v>1.53</v>
      </c>
      <c r="D221" s="68">
        <f t="shared" si="14"/>
        <v>49.75</v>
      </c>
      <c r="E221" s="24" t="str">
        <f t="shared" si="15"/>
        <v>W</v>
      </c>
      <c r="F221" s="24">
        <f t="shared" si="16"/>
        <v>3</v>
      </c>
    </row>
    <row r="222" spans="2:6" x14ac:dyDescent="0.25">
      <c r="B222" s="22">
        <v>45922.496064814812</v>
      </c>
      <c r="C222">
        <v>-3.06</v>
      </c>
      <c r="D222" s="68">
        <f t="shared" si="14"/>
        <v>46.69</v>
      </c>
      <c r="E222" s="24" t="str">
        <f t="shared" si="15"/>
        <v>L</v>
      </c>
      <c r="F222" s="24">
        <f t="shared" si="16"/>
        <v>1</v>
      </c>
    </row>
    <row r="223" spans="2:6" x14ac:dyDescent="0.25">
      <c r="B223" s="22">
        <v>45922.51284722222</v>
      </c>
      <c r="C223">
        <v>1.48</v>
      </c>
      <c r="D223" s="68">
        <f t="shared" si="14"/>
        <v>48.169999999999995</v>
      </c>
      <c r="E223" s="24" t="str">
        <f t="shared" si="15"/>
        <v>W</v>
      </c>
      <c r="F223" s="24">
        <f t="shared" si="16"/>
        <v>1</v>
      </c>
    </row>
    <row r="224" spans="2:6" x14ac:dyDescent="0.25">
      <c r="B224" s="22">
        <v>45922.527187500003</v>
      </c>
      <c r="C224">
        <v>-3.01</v>
      </c>
      <c r="D224" s="68">
        <f t="shared" si="14"/>
        <v>45.16</v>
      </c>
      <c r="E224" s="24" t="str">
        <f t="shared" si="15"/>
        <v>L</v>
      </c>
      <c r="F224" s="24">
        <f t="shared" si="16"/>
        <v>1</v>
      </c>
    </row>
    <row r="225" spans="2:6" x14ac:dyDescent="0.25">
      <c r="B225" s="22">
        <v>45922.546863425923</v>
      </c>
      <c r="C225">
        <v>1.74</v>
      </c>
      <c r="D225" s="68">
        <f t="shared" si="14"/>
        <v>46.9</v>
      </c>
      <c r="E225" s="24" t="str">
        <f t="shared" si="15"/>
        <v>W</v>
      </c>
      <c r="F225" s="24">
        <f t="shared" si="16"/>
        <v>1</v>
      </c>
    </row>
    <row r="226" spans="2:6" x14ac:dyDescent="0.25">
      <c r="B226" s="22">
        <v>45922.560416666667</v>
      </c>
      <c r="C226">
        <v>1.54</v>
      </c>
      <c r="D226" s="68">
        <f t="shared" si="14"/>
        <v>48.44</v>
      </c>
      <c r="E226" s="24" t="str">
        <f t="shared" si="15"/>
        <v>W</v>
      </c>
      <c r="F226" s="24">
        <f t="shared" si="16"/>
        <v>2</v>
      </c>
    </row>
    <row r="227" spans="2:6" x14ac:dyDescent="0.25">
      <c r="B227" s="22">
        <v>45922.566770833335</v>
      </c>
      <c r="C227">
        <v>1.58</v>
      </c>
      <c r="D227" s="68">
        <f t="shared" si="14"/>
        <v>50.019999999999996</v>
      </c>
      <c r="E227" s="24" t="str">
        <f t="shared" si="15"/>
        <v>W</v>
      </c>
      <c r="F227" s="24">
        <f t="shared" si="16"/>
        <v>3</v>
      </c>
    </row>
    <row r="228" spans="2:6" x14ac:dyDescent="0.25">
      <c r="B228" s="22">
        <v>45922.571851851855</v>
      </c>
      <c r="C228">
        <v>1.6</v>
      </c>
      <c r="D228" s="68">
        <f t="shared" si="14"/>
        <v>51.62</v>
      </c>
      <c r="E228" s="24" t="str">
        <f t="shared" si="15"/>
        <v>W</v>
      </c>
      <c r="F228" s="24">
        <f t="shared" si="16"/>
        <v>4</v>
      </c>
    </row>
    <row r="229" spans="2:6" x14ac:dyDescent="0.25">
      <c r="B229" s="22">
        <v>45922.57775462963</v>
      </c>
      <c r="C229">
        <v>-3.08</v>
      </c>
      <c r="D229" s="68">
        <f t="shared" si="14"/>
        <v>48.54</v>
      </c>
      <c r="E229" s="24" t="str">
        <f t="shared" si="15"/>
        <v>L</v>
      </c>
      <c r="F229" s="24">
        <f t="shared" si="16"/>
        <v>1</v>
      </c>
    </row>
    <row r="230" spans="2:6" x14ac:dyDescent="0.25">
      <c r="B230" s="22">
        <v>45922.591539351852</v>
      </c>
      <c r="C230">
        <v>1.58</v>
      </c>
      <c r="D230" s="68">
        <f t="shared" si="14"/>
        <v>50.12</v>
      </c>
      <c r="E230" s="24" t="str">
        <f t="shared" si="15"/>
        <v>W</v>
      </c>
      <c r="F230" s="24">
        <f t="shared" si="16"/>
        <v>1</v>
      </c>
    </row>
    <row r="231" spans="2:6" x14ac:dyDescent="0.25">
      <c r="B231" s="22">
        <v>45922.606354166666</v>
      </c>
      <c r="C231">
        <v>1.71</v>
      </c>
      <c r="D231" s="68">
        <f t="shared" si="14"/>
        <v>51.83</v>
      </c>
      <c r="E231" s="24" t="str">
        <f t="shared" si="15"/>
        <v>W</v>
      </c>
      <c r="F231" s="24">
        <f t="shared" si="16"/>
        <v>2</v>
      </c>
    </row>
    <row r="232" spans="2:6" x14ac:dyDescent="0.25">
      <c r="B232" s="22">
        <v>45922.619097222225</v>
      </c>
      <c r="C232">
        <v>-3.14</v>
      </c>
      <c r="D232" s="68">
        <f t="shared" si="14"/>
        <v>48.69</v>
      </c>
      <c r="E232" s="24" t="str">
        <f t="shared" si="15"/>
        <v>L</v>
      </c>
      <c r="F232" s="24">
        <f t="shared" si="16"/>
        <v>1</v>
      </c>
    </row>
    <row r="233" spans="2:6" x14ac:dyDescent="0.25">
      <c r="B233" s="22">
        <v>45922.635405092595</v>
      </c>
      <c r="C233">
        <v>1.32</v>
      </c>
      <c r="D233" s="68">
        <f t="shared" si="14"/>
        <v>50.01</v>
      </c>
      <c r="E233" s="24" t="str">
        <f t="shared" si="15"/>
        <v>W</v>
      </c>
      <c r="F233" s="24">
        <f t="shared" si="16"/>
        <v>1</v>
      </c>
    </row>
    <row r="234" spans="2:6" x14ac:dyDescent="0.25">
      <c r="B234" s="22">
        <v>45922.640497685185</v>
      </c>
      <c r="C234">
        <v>1.55</v>
      </c>
      <c r="D234" s="68">
        <f t="shared" si="14"/>
        <v>51.559999999999995</v>
      </c>
      <c r="E234" s="24" t="str">
        <f t="shared" si="15"/>
        <v>W</v>
      </c>
      <c r="F234" s="24">
        <f t="shared" si="16"/>
        <v>2</v>
      </c>
    </row>
    <row r="235" spans="2:6" x14ac:dyDescent="0.25">
      <c r="B235" s="22">
        <v>45922.642465277779</v>
      </c>
      <c r="C235">
        <v>-3.04</v>
      </c>
      <c r="D235" s="68">
        <f t="shared" si="14"/>
        <v>48.519999999999996</v>
      </c>
      <c r="E235" s="24" t="str">
        <f t="shared" si="15"/>
        <v>L</v>
      </c>
      <c r="F235" s="24">
        <f t="shared" si="16"/>
        <v>1</v>
      </c>
    </row>
    <row r="236" spans="2:6" x14ac:dyDescent="0.25">
      <c r="B236" s="22">
        <v>45922.647905092592</v>
      </c>
      <c r="C236">
        <v>1.54</v>
      </c>
      <c r="D236" s="68">
        <f t="shared" si="14"/>
        <v>50.059999999999995</v>
      </c>
      <c r="E236" s="24" t="str">
        <f t="shared" si="15"/>
        <v>W</v>
      </c>
      <c r="F236" s="24">
        <f t="shared" si="16"/>
        <v>1</v>
      </c>
    </row>
    <row r="237" spans="2:6" x14ac:dyDescent="0.25">
      <c r="B237" s="22">
        <v>45922.652766203704</v>
      </c>
      <c r="C237">
        <v>1.41</v>
      </c>
      <c r="D237" s="68">
        <f t="shared" si="14"/>
        <v>51.469999999999992</v>
      </c>
      <c r="E237" s="24" t="str">
        <f t="shared" si="15"/>
        <v>W</v>
      </c>
      <c r="F237" s="24">
        <f t="shared" si="16"/>
        <v>2</v>
      </c>
    </row>
    <row r="238" spans="2:6" x14ac:dyDescent="0.25">
      <c r="B238" s="22">
        <v>45922.673946759256</v>
      </c>
      <c r="C238">
        <v>0.15</v>
      </c>
      <c r="D238" s="68">
        <f t="shared" si="14"/>
        <v>51.61999999999999</v>
      </c>
      <c r="E238" s="24" t="str">
        <f t="shared" si="15"/>
        <v>W</v>
      </c>
      <c r="F238" s="24">
        <f t="shared" si="16"/>
        <v>3</v>
      </c>
    </row>
    <row r="239" spans="2:6" x14ac:dyDescent="0.25">
      <c r="B239" s="22">
        <v>45922.685740740744</v>
      </c>
      <c r="C239">
        <v>0.08</v>
      </c>
      <c r="D239" s="68">
        <f t="shared" si="14"/>
        <v>51.699999999999989</v>
      </c>
      <c r="E239" s="24" t="str">
        <f t="shared" si="15"/>
        <v>W</v>
      </c>
      <c r="F239" s="24">
        <f t="shared" si="16"/>
        <v>4</v>
      </c>
    </row>
    <row r="240" spans="2:6" x14ac:dyDescent="0.25">
      <c r="B240" s="22">
        <v>45922.693831018521</v>
      </c>
      <c r="C240">
        <v>1.46</v>
      </c>
      <c r="D240" s="68">
        <f t="shared" si="14"/>
        <v>53.159999999999989</v>
      </c>
      <c r="E240" s="24" t="str">
        <f t="shared" si="15"/>
        <v>W</v>
      </c>
      <c r="F240" s="24">
        <f t="shared" si="16"/>
        <v>5</v>
      </c>
    </row>
    <row r="241" spans="2:6" x14ac:dyDescent="0.25">
      <c r="B241" s="22">
        <v>45922.699745370373</v>
      </c>
      <c r="C241">
        <v>1.48</v>
      </c>
      <c r="D241" s="68">
        <f t="shared" si="14"/>
        <v>54.639999999999986</v>
      </c>
      <c r="E241" s="24" t="str">
        <f t="shared" si="15"/>
        <v>W</v>
      </c>
      <c r="F241" s="24">
        <f t="shared" si="16"/>
        <v>6</v>
      </c>
    </row>
    <row r="242" spans="2:6" x14ac:dyDescent="0.25">
      <c r="B242" s="22">
        <v>45922.726504629631</v>
      </c>
      <c r="C242">
        <v>1.57</v>
      </c>
      <c r="D242" s="68">
        <f t="shared" si="14"/>
        <v>56.209999999999987</v>
      </c>
      <c r="E242" s="24" t="str">
        <f t="shared" si="15"/>
        <v>W</v>
      </c>
      <c r="F242" s="24">
        <f t="shared" si="16"/>
        <v>7</v>
      </c>
    </row>
    <row r="243" spans="2:6" x14ac:dyDescent="0.25">
      <c r="B243" s="22">
        <v>45922.728796296295</v>
      </c>
      <c r="C243">
        <v>-3</v>
      </c>
      <c r="D243" s="68">
        <f t="shared" si="14"/>
        <v>53.209999999999987</v>
      </c>
      <c r="E243" s="24" t="str">
        <f t="shared" si="15"/>
        <v>L</v>
      </c>
      <c r="F243" s="24">
        <f t="shared" si="16"/>
        <v>1</v>
      </c>
    </row>
    <row r="244" spans="2:6" x14ac:dyDescent="0.25">
      <c r="B244" s="22">
        <v>45922.736215277779</v>
      </c>
      <c r="C244">
        <v>-3.2</v>
      </c>
      <c r="D244" s="68">
        <f t="shared" si="14"/>
        <v>50.009999999999984</v>
      </c>
      <c r="E244" s="24" t="str">
        <f t="shared" si="15"/>
        <v>L</v>
      </c>
      <c r="F244" s="24">
        <f t="shared" si="16"/>
        <v>2</v>
      </c>
    </row>
    <row r="245" spans="2:6" x14ac:dyDescent="0.25">
      <c r="B245" s="22">
        <v>45922.74858796296</v>
      </c>
      <c r="C245">
        <v>-3.04</v>
      </c>
      <c r="D245" s="68">
        <f t="shared" si="14"/>
        <v>46.969999999999985</v>
      </c>
      <c r="E245" s="24" t="str">
        <f t="shared" si="15"/>
        <v>L</v>
      </c>
      <c r="F245" s="24">
        <f t="shared" si="16"/>
        <v>3</v>
      </c>
    </row>
    <row r="246" spans="2:6" x14ac:dyDescent="0.25">
      <c r="B246" s="22">
        <v>45922.768506944441</v>
      </c>
      <c r="C246">
        <v>-3.14</v>
      </c>
      <c r="D246" s="68">
        <f t="shared" si="14"/>
        <v>43.829999999999984</v>
      </c>
      <c r="E246" s="24" t="str">
        <f t="shared" si="15"/>
        <v>L</v>
      </c>
      <c r="F246" s="24">
        <f t="shared" si="16"/>
        <v>4</v>
      </c>
    </row>
    <row r="247" spans="2:6" x14ac:dyDescent="0.25">
      <c r="B247" s="22">
        <v>45922.784016203703</v>
      </c>
      <c r="C247">
        <v>1.63</v>
      </c>
      <c r="D247" s="68">
        <f t="shared" si="14"/>
        <v>45.459999999999987</v>
      </c>
      <c r="E247" s="24" t="str">
        <f t="shared" si="15"/>
        <v>W</v>
      </c>
      <c r="F247" s="24">
        <f t="shared" si="16"/>
        <v>1</v>
      </c>
    </row>
    <row r="248" spans="2:6" x14ac:dyDescent="0.25">
      <c r="B248" s="22">
        <v>45922.788738425923</v>
      </c>
      <c r="C248">
        <v>-3.02</v>
      </c>
      <c r="D248" s="68">
        <f t="shared" si="14"/>
        <v>42.439999999999984</v>
      </c>
      <c r="E248" s="24" t="str">
        <f t="shared" si="15"/>
        <v>L</v>
      </c>
      <c r="F248" s="24">
        <f t="shared" si="16"/>
        <v>1</v>
      </c>
    </row>
    <row r="249" spans="2:6" x14ac:dyDescent="0.25">
      <c r="B249" s="22">
        <v>45922.823819444442</v>
      </c>
      <c r="C249">
        <v>1.53</v>
      </c>
      <c r="D249" s="68">
        <f t="shared" si="14"/>
        <v>43.969999999999985</v>
      </c>
      <c r="E249" s="24" t="str">
        <f t="shared" si="15"/>
        <v>W</v>
      </c>
      <c r="F249" s="24">
        <f t="shared" si="16"/>
        <v>1</v>
      </c>
    </row>
    <row r="250" spans="2:6" x14ac:dyDescent="0.25">
      <c r="B250" s="22">
        <v>45922.827060185184</v>
      </c>
      <c r="C250">
        <v>1.61</v>
      </c>
      <c r="D250" s="68">
        <f t="shared" si="14"/>
        <v>45.579999999999984</v>
      </c>
      <c r="E250" s="24" t="str">
        <f t="shared" si="15"/>
        <v>W</v>
      </c>
      <c r="F250" s="24">
        <f t="shared" si="16"/>
        <v>2</v>
      </c>
    </row>
    <row r="251" spans="2:6" x14ac:dyDescent="0.25">
      <c r="B251" s="22">
        <v>45922.832488425927</v>
      </c>
      <c r="C251">
        <v>-3.04</v>
      </c>
      <c r="D251" s="68">
        <f t="shared" si="14"/>
        <v>42.539999999999985</v>
      </c>
      <c r="E251" s="24" t="str">
        <f t="shared" si="15"/>
        <v>L</v>
      </c>
      <c r="F251" s="24">
        <f t="shared" si="16"/>
        <v>1</v>
      </c>
    </row>
    <row r="252" spans="2:6" x14ac:dyDescent="0.25">
      <c r="B252" s="22">
        <v>45922.852175925924</v>
      </c>
      <c r="C252">
        <v>1.76</v>
      </c>
      <c r="D252" s="68">
        <f t="shared" si="14"/>
        <v>44.299999999999983</v>
      </c>
      <c r="E252" s="24" t="str">
        <f t="shared" si="15"/>
        <v>W</v>
      </c>
      <c r="F252" s="24">
        <f t="shared" si="16"/>
        <v>1</v>
      </c>
    </row>
    <row r="253" spans="2:6" x14ac:dyDescent="0.25">
      <c r="B253" s="22">
        <v>45922.854259259257</v>
      </c>
      <c r="C253">
        <v>1.52</v>
      </c>
      <c r="D253" s="68">
        <f t="shared" si="14"/>
        <v>45.819999999999986</v>
      </c>
      <c r="E253" s="24" t="str">
        <f t="shared" si="15"/>
        <v>W</v>
      </c>
      <c r="F253" s="24">
        <f t="shared" si="16"/>
        <v>2</v>
      </c>
    </row>
    <row r="254" spans="2:6" x14ac:dyDescent="0.25">
      <c r="B254" s="22">
        <v>45922.85633101852</v>
      </c>
      <c r="C254">
        <v>-3.14</v>
      </c>
      <c r="D254" s="68">
        <f t="shared" si="14"/>
        <v>42.679999999999986</v>
      </c>
      <c r="E254" s="24" t="str">
        <f t="shared" si="15"/>
        <v>L</v>
      </c>
      <c r="F254" s="24">
        <f t="shared" si="16"/>
        <v>1</v>
      </c>
    </row>
    <row r="255" spans="2:6" x14ac:dyDescent="0.25">
      <c r="B255" s="22">
        <v>45922.871157407404</v>
      </c>
      <c r="C255">
        <v>1.3</v>
      </c>
      <c r="D255" s="68">
        <f t="shared" si="14"/>
        <v>43.979999999999983</v>
      </c>
      <c r="E255" s="24" t="str">
        <f t="shared" si="15"/>
        <v>W</v>
      </c>
      <c r="F255" s="24">
        <f t="shared" si="16"/>
        <v>1</v>
      </c>
    </row>
    <row r="256" spans="2:6" x14ac:dyDescent="0.25">
      <c r="B256" s="22">
        <v>45922.875659722224</v>
      </c>
      <c r="C256">
        <v>1.52</v>
      </c>
      <c r="D256" s="68">
        <f t="shared" si="14"/>
        <v>45.499999999999986</v>
      </c>
      <c r="E256" s="24" t="str">
        <f t="shared" si="15"/>
        <v>W</v>
      </c>
      <c r="F256" s="24">
        <f t="shared" si="16"/>
        <v>2</v>
      </c>
    </row>
    <row r="257" spans="2:6" x14ac:dyDescent="0.25">
      <c r="B257" s="22">
        <v>45922.876828703702</v>
      </c>
      <c r="C257">
        <v>1.32</v>
      </c>
      <c r="D257" s="68">
        <f t="shared" si="14"/>
        <v>46.819999999999986</v>
      </c>
      <c r="E257" s="24" t="str">
        <f t="shared" si="15"/>
        <v>W</v>
      </c>
      <c r="F257" s="24">
        <f t="shared" si="16"/>
        <v>3</v>
      </c>
    </row>
    <row r="258" spans="2:6" x14ac:dyDescent="0.25">
      <c r="B258" s="22">
        <v>45922.878321759257</v>
      </c>
      <c r="C258">
        <v>1.65</v>
      </c>
      <c r="D258" s="68">
        <f t="shared" si="14"/>
        <v>48.469999999999985</v>
      </c>
      <c r="E258" s="24" t="str">
        <f t="shared" si="15"/>
        <v>W</v>
      </c>
      <c r="F258" s="24">
        <f t="shared" si="16"/>
        <v>4</v>
      </c>
    </row>
    <row r="259" spans="2:6" x14ac:dyDescent="0.25">
      <c r="B259" s="22">
        <v>45922.88076388889</v>
      </c>
      <c r="C259">
        <v>1.59</v>
      </c>
      <c r="D259" s="68">
        <f t="shared" si="14"/>
        <v>50.059999999999988</v>
      </c>
      <c r="E259" s="24" t="str">
        <f t="shared" si="15"/>
        <v>W</v>
      </c>
      <c r="F259" s="24">
        <f t="shared" si="16"/>
        <v>5</v>
      </c>
    </row>
    <row r="260" spans="2:6" x14ac:dyDescent="0.25">
      <c r="B260" s="22">
        <v>45922.891863425924</v>
      </c>
      <c r="C260">
        <v>-3.02</v>
      </c>
      <c r="D260" s="68">
        <f t="shared" si="14"/>
        <v>47.039999999999985</v>
      </c>
      <c r="E260" s="24" t="str">
        <f t="shared" si="15"/>
        <v>L</v>
      </c>
      <c r="F260" s="24">
        <f t="shared" si="16"/>
        <v>1</v>
      </c>
    </row>
    <row r="261" spans="2:6" x14ac:dyDescent="0.25">
      <c r="B261" s="22">
        <v>45922.900208333333</v>
      </c>
      <c r="C261">
        <v>-3.15</v>
      </c>
      <c r="D261" s="68">
        <f t="shared" si="14"/>
        <v>43.889999999999986</v>
      </c>
      <c r="E261" s="24" t="str">
        <f t="shared" si="15"/>
        <v>L</v>
      </c>
      <c r="F261" s="24">
        <f t="shared" si="16"/>
        <v>2</v>
      </c>
    </row>
    <row r="262" spans="2:6" x14ac:dyDescent="0.25">
      <c r="B262" s="22">
        <v>45922.909120370372</v>
      </c>
      <c r="C262">
        <v>1.48</v>
      </c>
      <c r="D262" s="68">
        <f t="shared" si="14"/>
        <v>45.369999999999983</v>
      </c>
      <c r="E262" s="24" t="str">
        <f t="shared" si="15"/>
        <v>W</v>
      </c>
      <c r="F262" s="24">
        <f t="shared" si="16"/>
        <v>1</v>
      </c>
    </row>
    <row r="263" spans="2:6" x14ac:dyDescent="0.25">
      <c r="B263" s="22">
        <v>45922.910740740743</v>
      </c>
      <c r="C263">
        <v>-3.12</v>
      </c>
      <c r="D263" s="68">
        <f t="shared" si="14"/>
        <v>42.249999999999986</v>
      </c>
      <c r="E263" s="24" t="str">
        <f t="shared" si="15"/>
        <v>L</v>
      </c>
      <c r="F263" s="24">
        <f t="shared" si="16"/>
        <v>1</v>
      </c>
    </row>
    <row r="264" spans="2:6" x14ac:dyDescent="0.25">
      <c r="B264" s="22">
        <v>45922.91710648148</v>
      </c>
      <c r="C264">
        <v>-3.12</v>
      </c>
      <c r="D264" s="68">
        <f t="shared" si="14"/>
        <v>39.129999999999988</v>
      </c>
      <c r="E264" s="24" t="str">
        <f t="shared" si="15"/>
        <v>L</v>
      </c>
      <c r="F264" s="24">
        <f t="shared" si="16"/>
        <v>2</v>
      </c>
    </row>
    <row r="265" spans="2:6" x14ac:dyDescent="0.25">
      <c r="B265" s="22">
        <v>45922.947430555556</v>
      </c>
      <c r="C265">
        <v>-3.25</v>
      </c>
      <c r="D265" s="68">
        <f t="shared" si="14"/>
        <v>35.879999999999988</v>
      </c>
      <c r="E265" s="24" t="str">
        <f t="shared" si="15"/>
        <v>L</v>
      </c>
      <c r="F265" s="24">
        <f t="shared" si="16"/>
        <v>3</v>
      </c>
    </row>
    <row r="266" spans="2:6" x14ac:dyDescent="0.25">
      <c r="B266" s="22">
        <v>45922.958773148152</v>
      </c>
      <c r="C266">
        <v>1.76</v>
      </c>
      <c r="D266" s="68">
        <f t="shared" si="14"/>
        <v>37.639999999999986</v>
      </c>
      <c r="E266" s="24" t="str">
        <f t="shared" si="15"/>
        <v>W</v>
      </c>
      <c r="F266" s="24">
        <f t="shared" si="16"/>
        <v>1</v>
      </c>
    </row>
    <row r="267" spans="2:6" x14ac:dyDescent="0.25">
      <c r="B267" s="22">
        <v>45922.965590277781</v>
      </c>
      <c r="C267">
        <v>1.71</v>
      </c>
      <c r="D267" s="68">
        <f t="shared" si="14"/>
        <v>39.349999999999987</v>
      </c>
      <c r="E267" s="24" t="str">
        <f t="shared" si="15"/>
        <v>W</v>
      </c>
      <c r="F267" s="24">
        <f t="shared" si="16"/>
        <v>2</v>
      </c>
    </row>
    <row r="268" spans="2:6" x14ac:dyDescent="0.25">
      <c r="B268" s="22">
        <v>45922.983784722222</v>
      </c>
      <c r="C268">
        <v>1.37</v>
      </c>
      <c r="D268" s="68">
        <f t="shared" si="14"/>
        <v>40.719999999999985</v>
      </c>
      <c r="E268" s="24" t="str">
        <f t="shared" si="15"/>
        <v>W</v>
      </c>
      <c r="F268" s="24">
        <f t="shared" si="16"/>
        <v>3</v>
      </c>
    </row>
    <row r="269" spans="2:6" x14ac:dyDescent="0.25">
      <c r="B269" s="22">
        <v>45922.987349537034</v>
      </c>
      <c r="C269">
        <v>1.44</v>
      </c>
      <c r="D269" s="68">
        <f t="shared" si="14"/>
        <v>42.159999999999982</v>
      </c>
      <c r="E269" s="24" t="str">
        <f t="shared" si="15"/>
        <v>W</v>
      </c>
      <c r="F269" s="24">
        <f t="shared" si="16"/>
        <v>4</v>
      </c>
    </row>
    <row r="270" spans="2:6" x14ac:dyDescent="0.25">
      <c r="B270" s="22">
        <v>45922.994641203702</v>
      </c>
      <c r="C270">
        <v>1.46</v>
      </c>
      <c r="D270" s="68">
        <f t="shared" si="14"/>
        <v>43.619999999999983</v>
      </c>
      <c r="E270" s="24" t="str">
        <f t="shared" si="15"/>
        <v>W</v>
      </c>
      <c r="F270" s="24">
        <f t="shared" si="16"/>
        <v>5</v>
      </c>
    </row>
    <row r="271" spans="2:6" x14ac:dyDescent="0.25">
      <c r="B271" s="22">
        <v>45923.000763888886</v>
      </c>
      <c r="C271">
        <v>1.5</v>
      </c>
      <c r="D271" s="68">
        <f t="shared" si="14"/>
        <v>45.119999999999983</v>
      </c>
      <c r="E271" s="24" t="str">
        <f t="shared" si="15"/>
        <v>W</v>
      </c>
      <c r="F271" s="24">
        <f t="shared" si="16"/>
        <v>6</v>
      </c>
    </row>
    <row r="272" spans="2:6" x14ac:dyDescent="0.25">
      <c r="B272" s="22">
        <v>45923.005416666667</v>
      </c>
      <c r="C272">
        <v>1.56</v>
      </c>
      <c r="D272" s="68">
        <f t="shared" si="14"/>
        <v>46.679999999999986</v>
      </c>
      <c r="E272" s="24" t="str">
        <f t="shared" si="15"/>
        <v>W</v>
      </c>
      <c r="F272" s="24">
        <f t="shared" si="16"/>
        <v>7</v>
      </c>
    </row>
    <row r="273" spans="2:6" x14ac:dyDescent="0.25">
      <c r="B273" s="22">
        <v>45923.00818287037</v>
      </c>
      <c r="C273">
        <v>1.6</v>
      </c>
      <c r="D273" s="68">
        <f t="shared" si="14"/>
        <v>48.279999999999987</v>
      </c>
      <c r="E273" s="24" t="str">
        <f t="shared" si="15"/>
        <v>W</v>
      </c>
      <c r="F273" s="24">
        <f t="shared" si="16"/>
        <v>8</v>
      </c>
    </row>
    <row r="274" spans="2:6" x14ac:dyDescent="0.25">
      <c r="B274" s="22">
        <v>45923.032129629632</v>
      </c>
      <c r="C274">
        <v>1.58</v>
      </c>
      <c r="D274" s="68">
        <f t="shared" si="14"/>
        <v>49.859999999999985</v>
      </c>
      <c r="E274" s="24" t="str">
        <f t="shared" si="15"/>
        <v>W</v>
      </c>
      <c r="F274" s="24">
        <f t="shared" si="16"/>
        <v>9</v>
      </c>
    </row>
    <row r="275" spans="2:6" x14ac:dyDescent="0.25">
      <c r="B275" s="22">
        <v>45923.050324074073</v>
      </c>
      <c r="C275">
        <v>1.5</v>
      </c>
      <c r="D275" s="68">
        <f t="shared" si="14"/>
        <v>51.359999999999985</v>
      </c>
      <c r="E275" s="24" t="str">
        <f t="shared" si="15"/>
        <v>W</v>
      </c>
      <c r="F275" s="24">
        <f t="shared" si="16"/>
        <v>10</v>
      </c>
    </row>
    <row r="276" spans="2:6" x14ac:dyDescent="0.25">
      <c r="B276" s="22">
        <v>45923.061990740738</v>
      </c>
      <c r="C276">
        <v>1.54</v>
      </c>
      <c r="D276" s="68">
        <f t="shared" si="14"/>
        <v>52.899999999999984</v>
      </c>
      <c r="E276" s="24" t="str">
        <f t="shared" si="15"/>
        <v>W</v>
      </c>
      <c r="F276" s="24">
        <f t="shared" si="16"/>
        <v>11</v>
      </c>
    </row>
    <row r="277" spans="2:6" x14ac:dyDescent="0.25">
      <c r="B277" s="22">
        <v>45923.064780092594</v>
      </c>
      <c r="C277">
        <v>1.81</v>
      </c>
      <c r="D277" s="68">
        <f t="shared" si="14"/>
        <v>54.709999999999987</v>
      </c>
      <c r="E277" s="24" t="str">
        <f t="shared" si="15"/>
        <v>W</v>
      </c>
      <c r="F277" s="24">
        <f t="shared" si="16"/>
        <v>12</v>
      </c>
    </row>
    <row r="278" spans="2:6" x14ac:dyDescent="0.25">
      <c r="B278" s="22">
        <v>45923.074513888889</v>
      </c>
      <c r="C278">
        <v>1.37</v>
      </c>
      <c r="D278" s="68">
        <f t="shared" si="14"/>
        <v>56.079999999999984</v>
      </c>
      <c r="E278" s="24" t="str">
        <f t="shared" si="15"/>
        <v>W</v>
      </c>
      <c r="F278" s="24">
        <f t="shared" si="16"/>
        <v>13</v>
      </c>
    </row>
    <row r="279" spans="2:6" x14ac:dyDescent="0.25">
      <c r="B279" s="22">
        <v>45923.08085648148</v>
      </c>
      <c r="C279">
        <v>1.5</v>
      </c>
      <c r="D279" s="68">
        <f t="shared" ref="D279:D327" si="17">IF(OR(B279="Grand Total",B279=""),"",D278+C279)</f>
        <v>57.579999999999984</v>
      </c>
      <c r="E279" s="24" t="str">
        <f t="shared" ref="E279:E327" si="18">IF(OR(C279="",B279="Grand Total"),"",IF(C279&lt;0,"L","W"))</f>
        <v>W</v>
      </c>
      <c r="F279" s="24">
        <f t="shared" si="16"/>
        <v>14</v>
      </c>
    </row>
    <row r="280" spans="2:6" x14ac:dyDescent="0.25">
      <c r="B280" s="22">
        <v>45923.127268518518</v>
      </c>
      <c r="C280">
        <v>-3.04</v>
      </c>
      <c r="D280" s="68">
        <f t="shared" si="17"/>
        <v>54.539999999999985</v>
      </c>
      <c r="E280" s="24" t="str">
        <f t="shared" si="18"/>
        <v>L</v>
      </c>
      <c r="F280" s="24">
        <f t="shared" ref="F280:F300" si="19">IF(E280="","",IF(E280=E279,F279+1,1))</f>
        <v>1</v>
      </c>
    </row>
    <row r="281" spans="2:6" x14ac:dyDescent="0.25">
      <c r="B281" s="22">
        <v>45923.146956018521</v>
      </c>
      <c r="C281">
        <v>-3.18</v>
      </c>
      <c r="D281" s="68">
        <f t="shared" si="17"/>
        <v>51.359999999999985</v>
      </c>
      <c r="E281" s="24" t="str">
        <f t="shared" si="18"/>
        <v>L</v>
      </c>
      <c r="F281" s="24">
        <f t="shared" si="19"/>
        <v>2</v>
      </c>
    </row>
    <row r="282" spans="2:6" x14ac:dyDescent="0.25">
      <c r="B282" s="22">
        <v>45923.163275462961</v>
      </c>
      <c r="C282">
        <v>-3.06</v>
      </c>
      <c r="D282" s="68">
        <f t="shared" si="17"/>
        <v>48.299999999999983</v>
      </c>
      <c r="E282" s="24" t="str">
        <f t="shared" si="18"/>
        <v>L</v>
      </c>
      <c r="F282" s="24">
        <f t="shared" si="19"/>
        <v>3</v>
      </c>
    </row>
    <row r="283" spans="2:6" x14ac:dyDescent="0.25">
      <c r="B283" s="22">
        <v>45923.26122685185</v>
      </c>
      <c r="C283">
        <v>1.42</v>
      </c>
      <c r="D283" s="68">
        <f t="shared" si="17"/>
        <v>49.719999999999985</v>
      </c>
      <c r="E283" s="24" t="str">
        <f t="shared" si="18"/>
        <v>W</v>
      </c>
      <c r="F283" s="24">
        <f t="shared" si="19"/>
        <v>1</v>
      </c>
    </row>
    <row r="284" spans="2:6" x14ac:dyDescent="0.25">
      <c r="B284" s="22">
        <v>45923.270949074074</v>
      </c>
      <c r="C284">
        <v>1.54</v>
      </c>
      <c r="D284" s="68">
        <f t="shared" si="17"/>
        <v>51.259999999999984</v>
      </c>
      <c r="E284" s="24" t="str">
        <f t="shared" si="18"/>
        <v>W</v>
      </c>
      <c r="F284" s="24">
        <f t="shared" si="19"/>
        <v>2</v>
      </c>
    </row>
    <row r="285" spans="2:6" x14ac:dyDescent="0.25">
      <c r="B285" s="22">
        <v>45923.283680555556</v>
      </c>
      <c r="C285">
        <v>1.56</v>
      </c>
      <c r="D285" s="68">
        <f t="shared" si="17"/>
        <v>52.819999999999986</v>
      </c>
      <c r="E285" s="24" t="str">
        <f t="shared" si="18"/>
        <v>W</v>
      </c>
      <c r="F285" s="24">
        <f t="shared" si="19"/>
        <v>3</v>
      </c>
    </row>
    <row r="286" spans="2:6" x14ac:dyDescent="0.25">
      <c r="B286" s="22">
        <v>45923.289004629631</v>
      </c>
      <c r="C286">
        <v>-3.03</v>
      </c>
      <c r="D286" s="68">
        <f t="shared" si="17"/>
        <v>49.789999999999985</v>
      </c>
      <c r="E286" s="24" t="str">
        <f t="shared" si="18"/>
        <v>L</v>
      </c>
      <c r="F286" s="24">
        <f t="shared" si="19"/>
        <v>1</v>
      </c>
    </row>
    <row r="287" spans="2:6" x14ac:dyDescent="0.25">
      <c r="B287" s="22">
        <v>45923.301493055558</v>
      </c>
      <c r="C287">
        <v>1.57</v>
      </c>
      <c r="D287" s="68">
        <f t="shared" si="17"/>
        <v>51.359999999999985</v>
      </c>
      <c r="E287" s="24" t="str">
        <f t="shared" si="18"/>
        <v>W</v>
      </c>
      <c r="F287" s="24">
        <f t="shared" si="19"/>
        <v>1</v>
      </c>
    </row>
    <row r="288" spans="2:6" x14ac:dyDescent="0.25">
      <c r="B288" s="22">
        <v>45923.304976851854</v>
      </c>
      <c r="C288">
        <v>1.57</v>
      </c>
      <c r="D288" s="68">
        <f t="shared" si="17"/>
        <v>52.929999999999986</v>
      </c>
      <c r="E288" s="24" t="str">
        <f t="shared" si="18"/>
        <v>W</v>
      </c>
      <c r="F288" s="24">
        <f t="shared" si="19"/>
        <v>2</v>
      </c>
    </row>
    <row r="289" spans="2:6" x14ac:dyDescent="0.25">
      <c r="B289" s="22">
        <v>45923.309618055559</v>
      </c>
      <c r="C289">
        <v>1.57</v>
      </c>
      <c r="D289" s="68">
        <f t="shared" si="17"/>
        <v>54.499999999999986</v>
      </c>
      <c r="E289" s="24" t="str">
        <f t="shared" si="18"/>
        <v>W</v>
      </c>
      <c r="F289" s="24">
        <f t="shared" si="19"/>
        <v>3</v>
      </c>
    </row>
    <row r="290" spans="2:6" x14ac:dyDescent="0.25">
      <c r="B290" s="22">
        <v>45923.310648148145</v>
      </c>
      <c r="C290">
        <v>1.59</v>
      </c>
      <c r="D290" s="68">
        <f t="shared" si="17"/>
        <v>56.089999999999989</v>
      </c>
      <c r="E290" s="24" t="str">
        <f t="shared" si="18"/>
        <v>W</v>
      </c>
      <c r="F290" s="24">
        <f t="shared" si="19"/>
        <v>4</v>
      </c>
    </row>
    <row r="291" spans="2:6" x14ac:dyDescent="0.25">
      <c r="B291" s="22">
        <v>45923.315972222219</v>
      </c>
      <c r="C291">
        <v>1.65</v>
      </c>
      <c r="D291" s="68">
        <f t="shared" si="17"/>
        <v>57.739999999999988</v>
      </c>
      <c r="E291" s="24" t="str">
        <f t="shared" si="18"/>
        <v>W</v>
      </c>
      <c r="F291" s="24">
        <f t="shared" si="19"/>
        <v>5</v>
      </c>
    </row>
    <row r="292" spans="2:6" x14ac:dyDescent="0.25">
      <c r="B292" s="22">
        <v>45923.326620370368</v>
      </c>
      <c r="C292">
        <v>-3</v>
      </c>
      <c r="D292" s="68">
        <f t="shared" si="17"/>
        <v>54.739999999999988</v>
      </c>
      <c r="E292" s="24" t="str">
        <f t="shared" si="18"/>
        <v>L</v>
      </c>
      <c r="F292" s="24">
        <f t="shared" si="19"/>
        <v>1</v>
      </c>
    </row>
    <row r="293" spans="2:6" x14ac:dyDescent="0.25">
      <c r="B293" s="22">
        <v>45923.348136574074</v>
      </c>
      <c r="C293">
        <v>-3.01</v>
      </c>
      <c r="D293" s="68">
        <f t="shared" si="17"/>
        <v>51.72999999999999</v>
      </c>
      <c r="E293" s="24" t="str">
        <f t="shared" si="18"/>
        <v>L</v>
      </c>
      <c r="F293" s="24">
        <f t="shared" si="19"/>
        <v>2</v>
      </c>
    </row>
    <row r="294" spans="2:6" x14ac:dyDescent="0.25">
      <c r="B294" s="22">
        <v>45923.354629629626</v>
      </c>
      <c r="C294">
        <v>1.6</v>
      </c>
      <c r="D294" s="68">
        <f t="shared" si="17"/>
        <v>53.329999999999991</v>
      </c>
      <c r="E294" s="24" t="str">
        <f t="shared" si="18"/>
        <v>W</v>
      </c>
      <c r="F294" s="24">
        <f t="shared" si="19"/>
        <v>1</v>
      </c>
    </row>
    <row r="295" spans="2:6" x14ac:dyDescent="0.25">
      <c r="B295" s="22">
        <v>45923.366099537037</v>
      </c>
      <c r="C295">
        <v>-3.01</v>
      </c>
      <c r="D295" s="68">
        <f t="shared" si="17"/>
        <v>50.319999999999993</v>
      </c>
      <c r="E295" s="24" t="str">
        <f t="shared" si="18"/>
        <v>L</v>
      </c>
      <c r="F295" s="24">
        <f t="shared" si="19"/>
        <v>1</v>
      </c>
    </row>
    <row r="296" spans="2:6" x14ac:dyDescent="0.25">
      <c r="B296" s="22">
        <v>45923.37232638889</v>
      </c>
      <c r="C296">
        <v>-0.1</v>
      </c>
      <c r="D296" s="68">
        <f t="shared" si="17"/>
        <v>50.219999999999992</v>
      </c>
      <c r="E296" s="24" t="str">
        <f t="shared" si="18"/>
        <v>L</v>
      </c>
      <c r="F296" s="24">
        <f t="shared" si="19"/>
        <v>2</v>
      </c>
    </row>
    <row r="297" spans="2:6" x14ac:dyDescent="0.25">
      <c r="B297" s="22">
        <v>45923.381712962961</v>
      </c>
      <c r="C297">
        <v>1.76</v>
      </c>
      <c r="D297" s="68">
        <f t="shared" si="17"/>
        <v>51.97999999999999</v>
      </c>
      <c r="E297" s="24" t="str">
        <f t="shared" si="18"/>
        <v>W</v>
      </c>
      <c r="F297" s="24">
        <f t="shared" si="19"/>
        <v>1</v>
      </c>
    </row>
    <row r="298" spans="2:6" x14ac:dyDescent="0.25">
      <c r="B298" s="22">
        <v>45923.387743055559</v>
      </c>
      <c r="C298">
        <v>1.67</v>
      </c>
      <c r="D298" s="68">
        <f t="shared" si="17"/>
        <v>53.649999999999991</v>
      </c>
      <c r="E298" s="24" t="str">
        <f t="shared" si="18"/>
        <v>W</v>
      </c>
      <c r="F298" s="24">
        <f t="shared" si="19"/>
        <v>2</v>
      </c>
    </row>
    <row r="299" spans="2:6" x14ac:dyDescent="0.25">
      <c r="B299" s="22">
        <v>45923.388298611113</v>
      </c>
      <c r="C299">
        <v>-3</v>
      </c>
      <c r="D299" s="68">
        <f t="shared" si="17"/>
        <v>50.649999999999991</v>
      </c>
      <c r="E299" s="24" t="str">
        <f t="shared" si="18"/>
        <v>L</v>
      </c>
      <c r="F299" s="24">
        <f t="shared" si="19"/>
        <v>1</v>
      </c>
    </row>
    <row r="300" spans="2:6" x14ac:dyDescent="0.25">
      <c r="B300" s="22">
        <v>45923.407997685186</v>
      </c>
      <c r="C300">
        <v>-3.03</v>
      </c>
      <c r="D300" s="68">
        <f t="shared" si="17"/>
        <v>47.61999999999999</v>
      </c>
      <c r="E300" s="24" t="str">
        <f t="shared" si="18"/>
        <v>L</v>
      </c>
      <c r="F300" s="24">
        <f t="shared" si="19"/>
        <v>2</v>
      </c>
    </row>
    <row r="301" spans="2:6" x14ac:dyDescent="0.25">
      <c r="B301" s="22">
        <v>45923.428703703707</v>
      </c>
      <c r="C301">
        <v>1.41</v>
      </c>
      <c r="D301" s="68">
        <f t="shared" si="17"/>
        <v>49.029999999999987</v>
      </c>
      <c r="E301" s="24" t="str">
        <f t="shared" si="18"/>
        <v>W</v>
      </c>
    </row>
    <row r="302" spans="2:6" x14ac:dyDescent="0.25">
      <c r="B302" s="22">
        <v>45923.431354166663</v>
      </c>
      <c r="C302">
        <v>1.52</v>
      </c>
      <c r="D302" s="68">
        <f t="shared" si="17"/>
        <v>50.54999999999999</v>
      </c>
      <c r="E302" s="24" t="str">
        <f t="shared" si="18"/>
        <v>W</v>
      </c>
    </row>
    <row r="303" spans="2:6" x14ac:dyDescent="0.25">
      <c r="B303" s="22">
        <v>45923.434479166666</v>
      </c>
      <c r="C303">
        <v>1.31</v>
      </c>
      <c r="D303" s="68">
        <f t="shared" si="17"/>
        <v>51.859999999999992</v>
      </c>
      <c r="E303" s="24" t="str">
        <f t="shared" si="18"/>
        <v>W</v>
      </c>
    </row>
    <row r="304" spans="2:6" x14ac:dyDescent="0.25">
      <c r="B304" s="22">
        <v>45923.435879629629</v>
      </c>
      <c r="C304">
        <v>1.63</v>
      </c>
      <c r="D304" s="68">
        <f t="shared" si="17"/>
        <v>53.489999999999995</v>
      </c>
      <c r="E304" s="24" t="str">
        <f t="shared" si="18"/>
        <v>W</v>
      </c>
    </row>
    <row r="305" spans="2:5" x14ac:dyDescent="0.25">
      <c r="B305" s="22">
        <v>45923.438530092593</v>
      </c>
      <c r="C305">
        <v>1.48</v>
      </c>
      <c r="D305" s="68">
        <f t="shared" si="17"/>
        <v>54.969999999999992</v>
      </c>
      <c r="E305" s="24" t="str">
        <f t="shared" si="18"/>
        <v>W</v>
      </c>
    </row>
    <row r="306" spans="2:5" x14ac:dyDescent="0.25">
      <c r="B306" s="22">
        <v>45923.453125</v>
      </c>
      <c r="C306">
        <v>1.64</v>
      </c>
      <c r="D306" s="68">
        <f t="shared" si="17"/>
        <v>56.609999999999992</v>
      </c>
      <c r="E306" s="24" t="str">
        <f t="shared" si="18"/>
        <v>W</v>
      </c>
    </row>
    <row r="307" spans="2:5" x14ac:dyDescent="0.25">
      <c r="B307" s="22">
        <v>45923.454965277779</v>
      </c>
      <c r="C307">
        <v>1.56</v>
      </c>
      <c r="D307" s="68">
        <f t="shared" si="17"/>
        <v>58.169999999999995</v>
      </c>
      <c r="E307" s="24" t="str">
        <f t="shared" si="18"/>
        <v>W</v>
      </c>
    </row>
    <row r="308" spans="2:5" x14ac:dyDescent="0.25">
      <c r="B308" s="22">
        <v>45923.456018518518</v>
      </c>
      <c r="C308">
        <v>-2.97</v>
      </c>
      <c r="D308" s="68">
        <f t="shared" si="17"/>
        <v>55.199999999999996</v>
      </c>
      <c r="E308" s="24" t="str">
        <f t="shared" si="18"/>
        <v>L</v>
      </c>
    </row>
    <row r="309" spans="2:5" x14ac:dyDescent="0.25">
      <c r="B309" s="22">
        <v>45923.464803240742</v>
      </c>
      <c r="C309">
        <v>-3.11</v>
      </c>
      <c r="D309" s="68">
        <f t="shared" si="17"/>
        <v>52.089999999999996</v>
      </c>
      <c r="E309" s="24" t="str">
        <f t="shared" si="18"/>
        <v>L</v>
      </c>
    </row>
    <row r="310" spans="2:5" x14ac:dyDescent="0.25">
      <c r="B310" s="22">
        <v>45923.475115740737</v>
      </c>
      <c r="C310">
        <v>1.58</v>
      </c>
      <c r="D310" s="68">
        <f t="shared" si="17"/>
        <v>53.669999999999995</v>
      </c>
      <c r="E310" s="24" t="str">
        <f t="shared" si="18"/>
        <v>W</v>
      </c>
    </row>
    <row r="311" spans="2:5" x14ac:dyDescent="0.25">
      <c r="B311" s="22">
        <v>45923.476956018516</v>
      </c>
      <c r="C311">
        <v>1.44</v>
      </c>
      <c r="D311" s="68">
        <f t="shared" si="17"/>
        <v>55.109999999999992</v>
      </c>
      <c r="E311" s="24" t="str">
        <f t="shared" si="18"/>
        <v>W</v>
      </c>
    </row>
    <row r="312" spans="2:5" x14ac:dyDescent="0.25">
      <c r="B312" s="22">
        <v>45923.494675925926</v>
      </c>
      <c r="C312">
        <v>1.51</v>
      </c>
      <c r="D312" s="68">
        <f t="shared" si="17"/>
        <v>56.61999999999999</v>
      </c>
      <c r="E312" s="24" t="str">
        <f t="shared" si="18"/>
        <v>W</v>
      </c>
    </row>
    <row r="313" spans="2:5" x14ac:dyDescent="0.25">
      <c r="B313" s="22">
        <v>45923.501377314817</v>
      </c>
      <c r="C313">
        <v>-3.06</v>
      </c>
      <c r="D313" s="68">
        <f t="shared" si="17"/>
        <v>53.559999999999988</v>
      </c>
      <c r="E313" s="24" t="str">
        <f t="shared" si="18"/>
        <v>L</v>
      </c>
    </row>
    <row r="314" spans="2:5" x14ac:dyDescent="0.25">
      <c r="B314" s="22">
        <v>45923.512488425928</v>
      </c>
      <c r="C314">
        <v>-3.03</v>
      </c>
      <c r="D314" s="68">
        <f t="shared" si="17"/>
        <v>50.529999999999987</v>
      </c>
      <c r="E314" s="24" t="str">
        <f t="shared" si="18"/>
        <v>L</v>
      </c>
    </row>
    <row r="315" spans="2:5" x14ac:dyDescent="0.25">
      <c r="B315" s="22">
        <v>45923.531018518515</v>
      </c>
      <c r="C315">
        <v>-3.17</v>
      </c>
      <c r="D315" s="68">
        <f t="shared" si="17"/>
        <v>47.359999999999985</v>
      </c>
      <c r="E315" s="24" t="str">
        <f t="shared" si="18"/>
        <v>L</v>
      </c>
    </row>
    <row r="316" spans="2:5" x14ac:dyDescent="0.25">
      <c r="B316" s="22">
        <v>45923.539224537039</v>
      </c>
      <c r="C316">
        <v>-3.05</v>
      </c>
      <c r="D316" s="68">
        <f t="shared" si="17"/>
        <v>44.309999999999988</v>
      </c>
      <c r="E316" s="24" t="str">
        <f t="shared" si="18"/>
        <v>L</v>
      </c>
    </row>
    <row r="317" spans="2:5" x14ac:dyDescent="0.25">
      <c r="B317" s="22">
        <v>45923.554606481484</v>
      </c>
      <c r="C317">
        <v>1.51</v>
      </c>
      <c r="D317" s="68">
        <f t="shared" si="17"/>
        <v>45.819999999999986</v>
      </c>
      <c r="E317" s="24" t="str">
        <f t="shared" si="18"/>
        <v>W</v>
      </c>
    </row>
    <row r="318" spans="2:5" x14ac:dyDescent="0.25">
      <c r="B318" s="22">
        <v>45923.570243055554</v>
      </c>
      <c r="C318">
        <v>-0.21</v>
      </c>
      <c r="D318" s="68">
        <f t="shared" si="17"/>
        <v>45.609999999999985</v>
      </c>
      <c r="E318" s="24" t="str">
        <f t="shared" si="18"/>
        <v>L</v>
      </c>
    </row>
    <row r="319" spans="2:5" x14ac:dyDescent="0.25">
      <c r="B319" s="22">
        <v>45923.571400462963</v>
      </c>
      <c r="C319">
        <v>1.55</v>
      </c>
      <c r="D319" s="68">
        <f t="shared" si="17"/>
        <v>47.159999999999982</v>
      </c>
      <c r="E319" s="24" t="str">
        <f t="shared" si="18"/>
        <v>W</v>
      </c>
    </row>
    <row r="320" spans="2:5" x14ac:dyDescent="0.25">
      <c r="B320" s="22">
        <v>45923.575694444444</v>
      </c>
      <c r="C320">
        <v>0.12</v>
      </c>
      <c r="D320" s="68">
        <f t="shared" si="17"/>
        <v>47.27999999999998</v>
      </c>
      <c r="E320" s="24" t="str">
        <f t="shared" si="18"/>
        <v>W</v>
      </c>
    </row>
    <row r="321" spans="2:5" x14ac:dyDescent="0.25">
      <c r="B321" s="22">
        <v>45923.586458333331</v>
      </c>
      <c r="C321">
        <v>-2.97</v>
      </c>
      <c r="D321" s="68">
        <f t="shared" si="17"/>
        <v>44.309999999999981</v>
      </c>
      <c r="E321" s="24" t="str">
        <f t="shared" si="18"/>
        <v>L</v>
      </c>
    </row>
    <row r="322" spans="2:5" x14ac:dyDescent="0.25">
      <c r="B322" s="22">
        <v>45923.602905092594</v>
      </c>
      <c r="C322">
        <v>-2.97</v>
      </c>
      <c r="D322" s="68">
        <f t="shared" si="17"/>
        <v>41.339999999999982</v>
      </c>
      <c r="E322" s="24" t="str">
        <f t="shared" si="18"/>
        <v>L</v>
      </c>
    </row>
    <row r="323" spans="2:5" x14ac:dyDescent="0.25">
      <c r="B323" s="22">
        <v>45923.614710648151</v>
      </c>
      <c r="C323">
        <v>-2.88</v>
      </c>
      <c r="D323" s="68">
        <f t="shared" si="17"/>
        <v>38.45999999999998</v>
      </c>
      <c r="E323" s="24" t="str">
        <f t="shared" si="18"/>
        <v>L</v>
      </c>
    </row>
    <row r="324" spans="2:5" x14ac:dyDescent="0.25">
      <c r="B324" s="22">
        <v>45923.630439814813</v>
      </c>
      <c r="C324">
        <v>1.59</v>
      </c>
      <c r="D324" s="68">
        <f t="shared" si="17"/>
        <v>40.049999999999983</v>
      </c>
      <c r="E324" s="24" t="str">
        <f t="shared" si="18"/>
        <v>W</v>
      </c>
    </row>
    <row r="325" spans="2:5" x14ac:dyDescent="0.25">
      <c r="B325" s="22">
        <v>45923.649872685186</v>
      </c>
      <c r="C325">
        <v>1.52</v>
      </c>
      <c r="D325" s="68">
        <f t="shared" si="17"/>
        <v>41.569999999999986</v>
      </c>
      <c r="E325" s="24" t="str">
        <f t="shared" si="18"/>
        <v>W</v>
      </c>
    </row>
    <row r="326" spans="2:5" x14ac:dyDescent="0.25">
      <c r="B326" s="22">
        <v>45923.65184027778</v>
      </c>
      <c r="C326">
        <v>-3.01</v>
      </c>
      <c r="D326" s="68">
        <f t="shared" si="17"/>
        <v>38.559999999999988</v>
      </c>
      <c r="E326" s="24" t="str">
        <f t="shared" si="18"/>
        <v>L</v>
      </c>
    </row>
    <row r="327" spans="2:5" x14ac:dyDescent="0.25">
      <c r="B327" s="22">
        <v>45923.681342592594</v>
      </c>
      <c r="C327">
        <v>1.5</v>
      </c>
      <c r="D327" s="68">
        <f t="shared" si="17"/>
        <v>40.059999999999988</v>
      </c>
      <c r="E327" s="24" t="str">
        <f t="shared" si="18"/>
        <v>W</v>
      </c>
    </row>
    <row r="328" spans="2:5" x14ac:dyDescent="0.25">
      <c r="B328" s="22">
        <v>45923.685740740744</v>
      </c>
      <c r="C328">
        <v>1.45</v>
      </c>
    </row>
    <row r="329" spans="2:5" x14ac:dyDescent="0.25">
      <c r="B329" s="22">
        <v>45923.692812499998</v>
      </c>
      <c r="C329">
        <v>1.52</v>
      </c>
    </row>
    <row r="330" spans="2:5" x14ac:dyDescent="0.25">
      <c r="B330" s="22">
        <v>45923.701840277776</v>
      </c>
      <c r="C330">
        <v>1.73</v>
      </c>
    </row>
    <row r="331" spans="2:5" x14ac:dyDescent="0.25">
      <c r="B331" s="22">
        <v>45923.703113425923</v>
      </c>
      <c r="C331">
        <v>1.57</v>
      </c>
    </row>
    <row r="332" spans="2:5" x14ac:dyDescent="0.25">
      <c r="B332" s="22">
        <v>45923.707037037035</v>
      </c>
      <c r="C332">
        <v>1.32</v>
      </c>
    </row>
    <row r="333" spans="2:5" x14ac:dyDescent="0.25">
      <c r="B333" s="22">
        <v>45923.710162037038</v>
      </c>
      <c r="C333">
        <v>1.56</v>
      </c>
    </row>
    <row r="334" spans="2:5" x14ac:dyDescent="0.25">
      <c r="B334" s="22">
        <v>45923.712708333333</v>
      </c>
      <c r="C334">
        <v>1.45</v>
      </c>
    </row>
    <row r="335" spans="2:5" x14ac:dyDescent="0.25">
      <c r="B335" s="22">
        <v>45923.720127314817</v>
      </c>
      <c r="C335">
        <v>1.52</v>
      </c>
    </row>
    <row r="336" spans="2:5" x14ac:dyDescent="0.25">
      <c r="B336" s="22">
        <v>45923.727083333331</v>
      </c>
      <c r="C336">
        <v>-3.09</v>
      </c>
    </row>
    <row r="337" spans="2:3" x14ac:dyDescent="0.25">
      <c r="B337" s="22">
        <v>45923.729849537034</v>
      </c>
      <c r="C337">
        <v>-3.03</v>
      </c>
    </row>
    <row r="338" spans="2:3" x14ac:dyDescent="0.25">
      <c r="B338" s="22">
        <v>45923.740613425929</v>
      </c>
      <c r="C338">
        <v>-2.85</v>
      </c>
    </row>
    <row r="339" spans="2:3" x14ac:dyDescent="0.25">
      <c r="B339" s="22">
        <v>45923.750439814816</v>
      </c>
      <c r="C339">
        <v>1.58</v>
      </c>
    </row>
    <row r="340" spans="2:3" x14ac:dyDescent="0.25">
      <c r="B340" s="22">
        <v>45923.761192129627</v>
      </c>
      <c r="C340">
        <v>1.54</v>
      </c>
    </row>
    <row r="341" spans="2:3" x14ac:dyDescent="0.25">
      <c r="B341" s="22">
        <v>45923.764340277776</v>
      </c>
      <c r="C341">
        <v>-2.86</v>
      </c>
    </row>
    <row r="342" spans="2:3" x14ac:dyDescent="0.25">
      <c r="B342" s="22">
        <v>45923.771747685183</v>
      </c>
      <c r="C342">
        <v>1.65</v>
      </c>
    </row>
    <row r="343" spans="2:3" x14ac:dyDescent="0.25">
      <c r="B343" s="22">
        <v>45923.781909722224</v>
      </c>
      <c r="C343">
        <v>1.57</v>
      </c>
    </row>
    <row r="344" spans="2:3" x14ac:dyDescent="0.25">
      <c r="B344" s="22">
        <v>45923.78702546296</v>
      </c>
      <c r="C344">
        <v>1.53</v>
      </c>
    </row>
    <row r="345" spans="2:3" x14ac:dyDescent="0.25">
      <c r="B345" s="22">
        <v>45923.813750000001</v>
      </c>
      <c r="C345">
        <v>-3.05</v>
      </c>
    </row>
    <row r="346" spans="2:3" x14ac:dyDescent="0.25">
      <c r="B346" s="22">
        <v>45923.822662037041</v>
      </c>
      <c r="C346">
        <v>1.51</v>
      </c>
    </row>
    <row r="347" spans="2:3" x14ac:dyDescent="0.25">
      <c r="B347" s="22">
        <v>45923.828217592592</v>
      </c>
      <c r="C347">
        <v>1.57</v>
      </c>
    </row>
    <row r="348" spans="2:3" x14ac:dyDescent="0.25">
      <c r="B348" s="22">
        <v>45923.840138888889</v>
      </c>
      <c r="C348">
        <v>1.51</v>
      </c>
    </row>
    <row r="349" spans="2:3" x14ac:dyDescent="0.25">
      <c r="B349" s="22">
        <v>45923.843391203707</v>
      </c>
      <c r="C349">
        <v>-2.76</v>
      </c>
    </row>
    <row r="350" spans="2:3" x14ac:dyDescent="0.25">
      <c r="B350" s="1" t="s">
        <v>54</v>
      </c>
      <c r="C350">
        <v>14.749999999999998</v>
      </c>
    </row>
  </sheetData>
  <conditionalFormatting sqref="K22:K62">
    <cfRule type="cellIs" dxfId="301" priority="26" operator="greaterThan">
      <formula>$M$1</formula>
    </cfRule>
    <cfRule type="cellIs" dxfId="300" priority="27" operator="greaterThan">
      <formula>"31.555$G$1"</formula>
    </cfRule>
  </conditionalFormatting>
  <conditionalFormatting sqref="K22:K62">
    <cfRule type="cellIs" dxfId="299" priority="25" operator="lessThan">
      <formula>0</formula>
    </cfRule>
  </conditionalFormatting>
  <conditionalFormatting sqref="K22:K62">
    <cfRule type="cellIs" dxfId="298" priority="24" operator="lessThan">
      <formula>0</formula>
    </cfRule>
  </conditionalFormatting>
  <conditionalFormatting sqref="D22">
    <cfRule type="cellIs" dxfId="297" priority="22" operator="greaterThan">
      <formula>$M$1</formula>
    </cfRule>
    <cfRule type="cellIs" dxfId="296" priority="23" operator="greaterThan">
      <formula>"31.555$G$1"</formula>
    </cfRule>
  </conditionalFormatting>
  <conditionalFormatting sqref="D22">
    <cfRule type="cellIs" dxfId="295" priority="21" operator="lessThan">
      <formula>0</formula>
    </cfRule>
  </conditionalFormatting>
  <conditionalFormatting sqref="D22">
    <cfRule type="cellIs" dxfId="294" priority="20" operator="lessThan">
      <formula>0</formula>
    </cfRule>
  </conditionalFormatting>
  <conditionalFormatting sqref="D23:D327">
    <cfRule type="cellIs" dxfId="293" priority="18" operator="greaterThan">
      <formula>$M$1</formula>
    </cfRule>
    <cfRule type="cellIs" dxfId="292" priority="19" operator="greaterThan">
      <formula>"31.555$G$1"</formula>
    </cfRule>
  </conditionalFormatting>
  <conditionalFormatting sqref="D23:D327">
    <cfRule type="cellIs" dxfId="291" priority="17" operator="lessThan">
      <formula>0</formula>
    </cfRule>
  </conditionalFormatting>
  <conditionalFormatting sqref="D23:D327">
    <cfRule type="cellIs" dxfId="290" priority="16" operator="lessThan">
      <formula>0</formula>
    </cfRule>
  </conditionalFormatting>
  <conditionalFormatting pivot="1" sqref="R39:R40 R44 R47 R59:R61">
    <cfRule type="cellIs" dxfId="289" priority="15" operator="greaterThan">
      <formula>0</formula>
    </cfRule>
  </conditionalFormatting>
  <conditionalFormatting pivot="1" sqref="R39:R40 R44 R47 R59:R61">
    <cfRule type="cellIs" dxfId="288" priority="14" operator="lessThan">
      <formula>0</formula>
    </cfRule>
  </conditionalFormatting>
  <conditionalFormatting sqref="E22:E327">
    <cfRule type="cellIs" dxfId="287" priority="12" operator="equal">
      <formula>"L"</formula>
    </cfRule>
    <cfRule type="cellIs" dxfId="286" priority="13" operator="equal">
      <formula>"W"</formula>
    </cfRule>
  </conditionalFormatting>
  <conditionalFormatting sqref="F22:F300">
    <cfRule type="cellIs" dxfId="285" priority="11" operator="equal">
      <formula>8</formula>
    </cfRule>
  </conditionalFormatting>
  <conditionalFormatting pivot="1" sqref="Y13:Y18">
    <cfRule type="cellIs" dxfId="284" priority="8" operator="greaterThan">
      <formula>0</formula>
    </cfRule>
  </conditionalFormatting>
  <conditionalFormatting pivot="1" sqref="Y13:Y18">
    <cfRule type="cellIs" dxfId="283" priority="7" operator="lessThan">
      <formula>0</formula>
    </cfRule>
  </conditionalFormatting>
  <conditionalFormatting pivot="1" sqref="AA13:AA18">
    <cfRule type="cellIs" dxfId="282" priority="6" operator="greaterThan">
      <formula>0</formula>
    </cfRule>
  </conditionalFormatting>
  <conditionalFormatting pivot="1" sqref="AA13:AA18">
    <cfRule type="cellIs" dxfId="281" priority="5" operator="lessThan">
      <formula>0</formula>
    </cfRule>
  </conditionalFormatting>
  <conditionalFormatting sqref="AE13:AE35">
    <cfRule type="cellIs" dxfId="280" priority="3" operator="greaterThan">
      <formula>$M$1</formula>
    </cfRule>
    <cfRule type="cellIs" dxfId="279" priority="4" operator="greaterThan">
      <formula>"31.555$G$1"</formula>
    </cfRule>
  </conditionalFormatting>
  <conditionalFormatting sqref="AE13:AE35">
    <cfRule type="cellIs" dxfId="278" priority="2" operator="lessThan">
      <formula>0</formula>
    </cfRule>
  </conditionalFormatting>
  <conditionalFormatting sqref="AE13:AE35">
    <cfRule type="cellIs" dxfId="277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5B86-2DB5-40EA-8187-4621BB688EA9}">
  <sheetPr codeName="Sheet7"/>
  <dimension ref="B1:AE327"/>
  <sheetViews>
    <sheetView showGridLines="0" topLeftCell="A4" workbookViewId="0">
      <selection activeCell="C10" sqref="C10"/>
    </sheetView>
  </sheetViews>
  <sheetFormatPr defaultRowHeight="15" x14ac:dyDescent="0.25"/>
  <cols>
    <col min="2" max="2" width="15.85546875" bestFit="1" customWidth="1"/>
    <col min="3" max="3" width="16.28515625" bestFit="1" customWidth="1"/>
    <col min="4" max="4" width="16.7109375" style="24" bestFit="1" customWidth="1"/>
    <col min="5" max="5" width="14.7109375" style="24" bestFit="1" customWidth="1"/>
    <col min="6" max="6" width="16.28515625" style="24" bestFit="1" customWidth="1"/>
    <col min="7" max="7" width="3" bestFit="1" customWidth="1"/>
    <col min="8" max="8" width="14.7109375" bestFit="1" customWidth="1"/>
    <col min="9" max="9" width="13.140625" bestFit="1" customWidth="1"/>
    <col min="10" max="10" width="16.28515625" style="30" bestFit="1" customWidth="1"/>
    <col min="11" max="13" width="16" style="30" customWidth="1"/>
    <col min="14" max="16" width="10.28515625" customWidth="1"/>
    <col min="17" max="17" width="13.140625" bestFit="1" customWidth="1"/>
    <col min="18" max="18" width="16.28515625" bestFit="1" customWidth="1"/>
    <col min="19" max="20" width="2" bestFit="1" customWidth="1"/>
    <col min="21" max="21" width="11.28515625" bestFit="1" customWidth="1"/>
    <col min="22" max="22" width="3.85546875" customWidth="1"/>
    <col min="23" max="23" width="13.140625" bestFit="1" customWidth="1"/>
    <col min="24" max="24" width="16.28515625" bestFit="1" customWidth="1"/>
    <col min="25" max="25" width="12.5703125" bestFit="1" customWidth="1"/>
    <col min="26" max="26" width="11.85546875" bestFit="1" customWidth="1"/>
    <col min="27" max="27" width="12.5703125" bestFit="1" customWidth="1"/>
    <col min="28" max="28" width="16.85546875" bestFit="1" customWidth="1"/>
    <col min="29" max="29" width="17.7109375" bestFit="1" customWidth="1"/>
    <col min="30" max="30" width="12.28515625" style="30" bestFit="1" customWidth="1"/>
  </cols>
  <sheetData>
    <row r="1" spans="2:31" ht="18.75" x14ac:dyDescent="0.25">
      <c r="K1" s="30" t="s">
        <v>58</v>
      </c>
      <c r="M1" s="72">
        <v>32.25</v>
      </c>
    </row>
    <row r="4" spans="2:31" x14ac:dyDescent="0.25">
      <c r="B4" s="28" t="s">
        <v>62</v>
      </c>
      <c r="C4" s="29"/>
      <c r="D4" s="30"/>
      <c r="E4" s="30"/>
      <c r="I4" s="52"/>
    </row>
    <row r="5" spans="2:31" x14ac:dyDescent="0.25">
      <c r="B5" s="31" t="s">
        <v>63</v>
      </c>
      <c r="C5" s="32">
        <f>MEDIAN(C22:C61)</f>
        <v>-2.94</v>
      </c>
    </row>
    <row r="6" spans="2:31" x14ac:dyDescent="0.25">
      <c r="B6" s="31" t="s">
        <v>65</v>
      </c>
      <c r="C6" s="32">
        <f>AVERAGE(C22:C61)</f>
        <v>0.35636363636363572</v>
      </c>
      <c r="D6" s="30"/>
      <c r="H6" t="s">
        <v>1978</v>
      </c>
      <c r="I6" t="s">
        <v>104</v>
      </c>
    </row>
    <row r="7" spans="2:31" x14ac:dyDescent="0.25">
      <c r="B7" s="31" t="s">
        <v>66</v>
      </c>
      <c r="C7" s="32">
        <f>MIN(C22:C61)</f>
        <v>-3.39</v>
      </c>
      <c r="D7" s="30"/>
      <c r="H7" t="s">
        <v>53</v>
      </c>
      <c r="I7">
        <v>1</v>
      </c>
      <c r="J7" s="30">
        <v>2</v>
      </c>
      <c r="K7" s="30">
        <v>3</v>
      </c>
      <c r="L7" s="30">
        <v>4</v>
      </c>
      <c r="M7" s="30">
        <v>5</v>
      </c>
      <c r="N7">
        <v>6</v>
      </c>
      <c r="O7">
        <v>7</v>
      </c>
      <c r="P7">
        <v>8</v>
      </c>
      <c r="Q7">
        <v>9</v>
      </c>
      <c r="R7" t="s">
        <v>54</v>
      </c>
      <c r="W7" s="27" t="s">
        <v>3943</v>
      </c>
    </row>
    <row r="8" spans="2:31" x14ac:dyDescent="0.25">
      <c r="B8" s="31" t="s">
        <v>67</v>
      </c>
      <c r="C8" s="32">
        <f>MAX(C22:C61)</f>
        <v>6.39</v>
      </c>
      <c r="D8" s="30"/>
      <c r="H8" s="1" t="s">
        <v>79</v>
      </c>
      <c r="I8">
        <v>39</v>
      </c>
      <c r="J8" s="30">
        <v>15</v>
      </c>
      <c r="K8" s="30">
        <v>11</v>
      </c>
      <c r="L8" s="30">
        <v>4</v>
      </c>
      <c r="M8" s="30">
        <v>2</v>
      </c>
      <c r="N8">
        <v>1</v>
      </c>
      <c r="R8">
        <v>72</v>
      </c>
      <c r="W8" s="21" t="s">
        <v>29</v>
      </c>
      <c r="X8" t="s">
        <v>2546</v>
      </c>
    </row>
    <row r="9" spans="2:31" x14ac:dyDescent="0.25">
      <c r="B9" s="31" t="s">
        <v>64</v>
      </c>
      <c r="C9" s="33">
        <f>COUNTIF(E:E,"W")/(COUNTIF(E:E,"W")+COUNTIF(E:E,"L"))</f>
        <v>0.46875</v>
      </c>
      <c r="D9" s="30"/>
      <c r="H9" s="1" t="s">
        <v>78</v>
      </c>
      <c r="I9">
        <v>38</v>
      </c>
      <c r="J9" s="30">
        <v>16</v>
      </c>
      <c r="K9" s="30">
        <v>9</v>
      </c>
      <c r="L9" s="30">
        <v>6</v>
      </c>
      <c r="M9" s="30">
        <v>4</v>
      </c>
      <c r="N9">
        <v>2</v>
      </c>
      <c r="O9">
        <v>1</v>
      </c>
      <c r="P9">
        <v>1</v>
      </c>
      <c r="Q9">
        <v>1</v>
      </c>
      <c r="R9">
        <v>78</v>
      </c>
    </row>
    <row r="10" spans="2:31" x14ac:dyDescent="0.25">
      <c r="B10" s="31" t="s">
        <v>3947</v>
      </c>
      <c r="C10" s="32">
        <f>MIN(D:D)</f>
        <v>38.129999999999988</v>
      </c>
      <c r="D10" s="30"/>
      <c r="E10" s="30"/>
      <c r="H10" s="1" t="s">
        <v>54</v>
      </c>
      <c r="I10">
        <v>77</v>
      </c>
      <c r="J10" s="30">
        <v>31</v>
      </c>
      <c r="K10" s="30">
        <v>20</v>
      </c>
      <c r="L10" s="30">
        <v>10</v>
      </c>
      <c r="M10" s="30">
        <v>6</v>
      </c>
      <c r="N10">
        <v>3</v>
      </c>
      <c r="O10">
        <v>1</v>
      </c>
      <c r="P10">
        <v>1</v>
      </c>
      <c r="Q10">
        <v>1</v>
      </c>
      <c r="R10">
        <v>150</v>
      </c>
      <c r="X10" s="21" t="s">
        <v>104</v>
      </c>
      <c r="AD10" s="71"/>
      <c r="AE10" s="70"/>
    </row>
    <row r="11" spans="2:31" x14ac:dyDescent="0.25">
      <c r="B11" s="31" t="s">
        <v>3948</v>
      </c>
      <c r="C11" s="32">
        <f>MAX(D:D)</f>
        <v>62.519999999999982</v>
      </c>
      <c r="X11" t="s">
        <v>79</v>
      </c>
      <c r="Z11" t="s">
        <v>78</v>
      </c>
      <c r="AB11" t="s">
        <v>3034</v>
      </c>
      <c r="AC11" t="s">
        <v>3035</v>
      </c>
      <c r="AD11" s="71"/>
      <c r="AE11" s="70"/>
    </row>
    <row r="12" spans="2:31" x14ac:dyDescent="0.25">
      <c r="B12" s="28"/>
      <c r="W12" s="21" t="s">
        <v>53</v>
      </c>
      <c r="X12" t="s">
        <v>3036</v>
      </c>
      <c r="Y12" t="s">
        <v>55</v>
      </c>
      <c r="Z12" t="s">
        <v>3036</v>
      </c>
      <c r="AA12" t="s">
        <v>55</v>
      </c>
      <c r="AB12" s="70"/>
      <c r="AC12" s="70"/>
      <c r="AD12" s="71" t="s">
        <v>80</v>
      </c>
      <c r="AE12" s="70" t="s">
        <v>3944</v>
      </c>
    </row>
    <row r="13" spans="2:31" x14ac:dyDescent="0.25">
      <c r="B13" s="28"/>
      <c r="W13" s="1" t="s">
        <v>2077</v>
      </c>
      <c r="X13">
        <v>2</v>
      </c>
      <c r="Y13">
        <v>-6.41</v>
      </c>
      <c r="Z13">
        <v>7</v>
      </c>
      <c r="AA13">
        <v>25.62</v>
      </c>
      <c r="AB13">
        <v>9</v>
      </c>
      <c r="AC13">
        <v>19.21</v>
      </c>
      <c r="AD13" s="69">
        <f>Z13/AB13</f>
        <v>0.77777777777777779</v>
      </c>
      <c r="AE13" s="25">
        <f>M1+AC13</f>
        <v>51.46</v>
      </c>
    </row>
    <row r="14" spans="2:31" x14ac:dyDescent="0.25">
      <c r="B14" s="28"/>
      <c r="W14" s="1" t="s">
        <v>3505</v>
      </c>
      <c r="X14">
        <v>15</v>
      </c>
      <c r="Y14">
        <v>-45.55</v>
      </c>
      <c r="Z14">
        <v>8</v>
      </c>
      <c r="AA14">
        <v>32.22</v>
      </c>
      <c r="AB14">
        <v>23</v>
      </c>
      <c r="AC14">
        <v>-13.330000000000007</v>
      </c>
      <c r="AD14" s="69">
        <f t="shared" ref="AD14:AD17" si="0">Z14/AB14</f>
        <v>0.34782608695652173</v>
      </c>
      <c r="AE14" s="25">
        <f>IF(OR(W14="Grand Total",W14=""),"",AC14+AE13)</f>
        <v>38.129999999999995</v>
      </c>
    </row>
    <row r="15" spans="2:31" x14ac:dyDescent="0.25">
      <c r="B15" s="28"/>
      <c r="E15" s="30"/>
      <c r="W15" s="1" t="s">
        <v>54</v>
      </c>
      <c r="X15">
        <v>17</v>
      </c>
      <c r="Y15">
        <v>-51.960000000000008</v>
      </c>
      <c r="Z15">
        <v>15</v>
      </c>
      <c r="AA15">
        <v>57.839999999999989</v>
      </c>
      <c r="AB15">
        <v>32</v>
      </c>
      <c r="AC15">
        <v>5.8799999999999937</v>
      </c>
      <c r="AD15" s="69">
        <f t="shared" si="0"/>
        <v>0.46875</v>
      </c>
      <c r="AE15" s="25" t="str">
        <f t="shared" ref="AE15:AE35" si="1">IF(OR(W15="Grand Total",W15=""),"",AC15+AE14)</f>
        <v/>
      </c>
    </row>
    <row r="16" spans="2:31" x14ac:dyDescent="0.25">
      <c r="B16" s="28"/>
      <c r="E16" s="30"/>
      <c r="AD16" s="69" t="e">
        <f t="shared" si="0"/>
        <v>#DIV/0!</v>
      </c>
      <c r="AE16" s="25" t="str">
        <f t="shared" si="1"/>
        <v/>
      </c>
    </row>
    <row r="17" spans="2:31" x14ac:dyDescent="0.25">
      <c r="AD17" s="69" t="e">
        <f t="shared" si="0"/>
        <v>#DIV/0!</v>
      </c>
      <c r="AE17" s="25" t="str">
        <f t="shared" si="1"/>
        <v/>
      </c>
    </row>
    <row r="18" spans="2:31" x14ac:dyDescent="0.25">
      <c r="B18" s="27" t="s">
        <v>59</v>
      </c>
      <c r="I18" s="27" t="s">
        <v>60</v>
      </c>
      <c r="Q18" s="27" t="s">
        <v>1980</v>
      </c>
      <c r="AD18" s="69"/>
      <c r="AE18" s="25" t="str">
        <f t="shared" si="1"/>
        <v/>
      </c>
    </row>
    <row r="19" spans="2:31" x14ac:dyDescent="0.25">
      <c r="B19" s="21" t="s">
        <v>29</v>
      </c>
      <c r="C19" t="s">
        <v>2546</v>
      </c>
      <c r="I19" s="21" t="s">
        <v>29</v>
      </c>
      <c r="J19" t="s">
        <v>2546</v>
      </c>
      <c r="Q19" s="21" t="s">
        <v>29</v>
      </c>
      <c r="R19" t="s">
        <v>2546</v>
      </c>
      <c r="AD19" s="69"/>
      <c r="AE19" s="25" t="str">
        <f t="shared" si="1"/>
        <v/>
      </c>
    </row>
    <row r="20" spans="2:31" x14ac:dyDescent="0.25">
      <c r="AD20" s="69"/>
      <c r="AE20" s="25" t="str">
        <f t="shared" si="1"/>
        <v/>
      </c>
    </row>
    <row r="21" spans="2:31" x14ac:dyDescent="0.25">
      <c r="B21" s="21" t="s">
        <v>53</v>
      </c>
      <c r="C21" t="s">
        <v>55</v>
      </c>
      <c r="D21" s="67" t="s">
        <v>56</v>
      </c>
      <c r="E21" s="67" t="s">
        <v>26</v>
      </c>
      <c r="F21" s="67" t="s">
        <v>57</v>
      </c>
      <c r="I21" s="21" t="s">
        <v>53</v>
      </c>
      <c r="J21" s="30" t="s">
        <v>55</v>
      </c>
      <c r="K21" s="73" t="s">
        <v>56</v>
      </c>
      <c r="L21" s="30" t="s">
        <v>26</v>
      </c>
      <c r="M21" s="30" t="s">
        <v>57</v>
      </c>
      <c r="Q21" s="21" t="s">
        <v>53</v>
      </c>
      <c r="R21" t="s">
        <v>55</v>
      </c>
      <c r="AD21" s="69"/>
      <c r="AE21" s="25" t="str">
        <f t="shared" si="1"/>
        <v/>
      </c>
    </row>
    <row r="22" spans="2:31" x14ac:dyDescent="0.25">
      <c r="B22" s="22">
        <v>45922.664560185185</v>
      </c>
      <c r="C22">
        <v>6.06</v>
      </c>
      <c r="D22" s="68">
        <f>$M$1+C22</f>
        <v>38.31</v>
      </c>
      <c r="E22" s="24" t="str">
        <f>IF(OR(C22="",B22="Grand Total"),"",IF(C22&lt;0,"L","W"))</f>
        <v>W</v>
      </c>
      <c r="F22" s="24">
        <v>1</v>
      </c>
      <c r="I22" s="1" t="s">
        <v>2077</v>
      </c>
      <c r="J22" s="30">
        <v>19.209999999999997</v>
      </c>
      <c r="K22" s="74">
        <f>$M$1+J22</f>
        <v>51.459999999999994</v>
      </c>
      <c r="L22" s="30" t="str">
        <f>IF(OR(J22="",I22="Grand Total"),"",IF(J22&lt;0,"L","W"))</f>
        <v>W</v>
      </c>
      <c r="M22" s="30">
        <v>1</v>
      </c>
      <c r="Q22" s="1" t="s">
        <v>2078</v>
      </c>
      <c r="R22">
        <v>19.209999999999997</v>
      </c>
      <c r="AD22" s="69"/>
      <c r="AE22" s="25" t="str">
        <f t="shared" si="1"/>
        <v/>
      </c>
    </row>
    <row r="23" spans="2:31" x14ac:dyDescent="0.25">
      <c r="B23" s="22">
        <v>45922.680532407408</v>
      </c>
      <c r="C23">
        <v>3.51</v>
      </c>
      <c r="D23" s="68">
        <f t="shared" ref="D23:D86" si="2">IF(OR(B23="Grand Total",B23=""),"",D22+C23)</f>
        <v>41.82</v>
      </c>
      <c r="E23" s="24" t="str">
        <f t="shared" ref="E23:E86" si="3">IF(OR(C23="",B23="Grand Total"),"",IF(C23&lt;0,"L","W"))</f>
        <v>W</v>
      </c>
      <c r="F23" s="24">
        <f>IF(E23="","",IF(E23=E22,F22+1,1))</f>
        <v>2</v>
      </c>
      <c r="I23" s="1" t="s">
        <v>3505</v>
      </c>
      <c r="J23" s="30">
        <v>-13.33</v>
      </c>
      <c r="K23" s="74">
        <f t="shared" ref="K23:K62" si="4">IF(OR(I23="Grand Total",I23=""),"",K22+J23)</f>
        <v>38.129999999999995</v>
      </c>
      <c r="L23" s="30" t="str">
        <f t="shared" ref="L23:L62" si="5">IF(OR(J23="",I23="Grand Total"),"",IF(J23&lt;0,"L","W"))</f>
        <v>L</v>
      </c>
      <c r="M23" s="30">
        <f>IF(L23="","",IF(L23=L22,M22+1,1))</f>
        <v>1</v>
      </c>
      <c r="Q23" s="1" t="s">
        <v>3506</v>
      </c>
      <c r="R23">
        <v>-13.33</v>
      </c>
      <c r="AD23" s="69"/>
      <c r="AE23" s="25" t="str">
        <f t="shared" si="1"/>
        <v/>
      </c>
    </row>
    <row r="24" spans="2:31" x14ac:dyDescent="0.25">
      <c r="B24" s="22">
        <v>45922.71130787037</v>
      </c>
      <c r="C24">
        <v>6.39</v>
      </c>
      <c r="D24" s="68">
        <f t="shared" si="2"/>
        <v>48.21</v>
      </c>
      <c r="E24" s="24" t="str">
        <f t="shared" si="3"/>
        <v>W</v>
      </c>
      <c r="F24" s="24">
        <f t="shared" ref="F24:F87" si="6">IF(E24="","",IF(E24=E23,F23+1,1))</f>
        <v>3</v>
      </c>
      <c r="I24" s="1" t="s">
        <v>54</v>
      </c>
      <c r="J24" s="30">
        <v>5.8799999999999972</v>
      </c>
      <c r="K24" s="74" t="str">
        <f t="shared" si="4"/>
        <v/>
      </c>
      <c r="L24" s="30" t="str">
        <f t="shared" si="5"/>
        <v/>
      </c>
      <c r="M24" s="30" t="str">
        <f t="shared" ref="M24:M62" si="7">IF(L24="","",IF(L24=L23,M23+1,1))</f>
        <v/>
      </c>
      <c r="Q24" s="1" t="s">
        <v>54</v>
      </c>
      <c r="R24">
        <v>5.8799999999999972</v>
      </c>
      <c r="AD24" s="69"/>
      <c r="AE24" s="25" t="str">
        <f t="shared" si="1"/>
        <v/>
      </c>
    </row>
    <row r="25" spans="2:31" x14ac:dyDescent="0.25">
      <c r="B25" s="22">
        <v>45922.729942129627</v>
      </c>
      <c r="C25">
        <v>-3.39</v>
      </c>
      <c r="D25" s="68">
        <f t="shared" si="2"/>
        <v>44.82</v>
      </c>
      <c r="E25" s="24" t="str">
        <f t="shared" si="3"/>
        <v>L</v>
      </c>
      <c r="F25" s="24">
        <f t="shared" si="6"/>
        <v>1</v>
      </c>
      <c r="J25"/>
      <c r="K25" s="74" t="str">
        <f t="shared" si="4"/>
        <v/>
      </c>
      <c r="L25" s="30" t="str">
        <f t="shared" si="5"/>
        <v/>
      </c>
      <c r="M25" s="30" t="str">
        <f t="shared" si="7"/>
        <v/>
      </c>
      <c r="AD25" s="69"/>
      <c r="AE25" s="25" t="str">
        <f t="shared" si="1"/>
        <v/>
      </c>
    </row>
    <row r="26" spans="2:31" x14ac:dyDescent="0.25">
      <c r="B26" s="22">
        <v>45922.740023148152</v>
      </c>
      <c r="C26">
        <v>0.79</v>
      </c>
      <c r="D26" s="68">
        <f t="shared" si="2"/>
        <v>45.61</v>
      </c>
      <c r="E26" s="24" t="str">
        <f t="shared" si="3"/>
        <v>W</v>
      </c>
      <c r="F26" s="24">
        <f t="shared" si="6"/>
        <v>1</v>
      </c>
      <c r="J26"/>
      <c r="K26" s="74" t="str">
        <f t="shared" si="4"/>
        <v/>
      </c>
      <c r="L26" s="30" t="str">
        <f t="shared" si="5"/>
        <v/>
      </c>
      <c r="M26" s="30" t="str">
        <f t="shared" si="7"/>
        <v/>
      </c>
      <c r="AD26" s="69"/>
      <c r="AE26" s="25" t="str">
        <f t="shared" si="1"/>
        <v/>
      </c>
    </row>
    <row r="27" spans="2:31" x14ac:dyDescent="0.25">
      <c r="B27" s="22">
        <v>45922.751006944447</v>
      </c>
      <c r="C27">
        <v>1.75</v>
      </c>
      <c r="D27" s="68">
        <f t="shared" si="2"/>
        <v>47.36</v>
      </c>
      <c r="E27" s="24" t="str">
        <f t="shared" si="3"/>
        <v>W</v>
      </c>
      <c r="F27" s="24">
        <f t="shared" si="6"/>
        <v>2</v>
      </c>
      <c r="K27" s="74" t="str">
        <f t="shared" si="4"/>
        <v/>
      </c>
      <c r="L27" s="30" t="str">
        <f t="shared" si="5"/>
        <v/>
      </c>
      <c r="M27" s="30" t="str">
        <f t="shared" si="7"/>
        <v/>
      </c>
      <c r="AD27" s="69"/>
      <c r="AE27" s="25" t="str">
        <f t="shared" si="1"/>
        <v/>
      </c>
    </row>
    <row r="28" spans="2:31" x14ac:dyDescent="0.25">
      <c r="B28" s="22">
        <v>45922.774502314816</v>
      </c>
      <c r="C28">
        <v>1.08</v>
      </c>
      <c r="D28" s="68">
        <f t="shared" si="2"/>
        <v>48.44</v>
      </c>
      <c r="E28" s="24" t="str">
        <f t="shared" si="3"/>
        <v>W</v>
      </c>
      <c r="F28" s="24">
        <f t="shared" si="6"/>
        <v>3</v>
      </c>
      <c r="K28" s="74" t="str">
        <f t="shared" si="4"/>
        <v/>
      </c>
      <c r="L28" s="30" t="str">
        <f t="shared" si="5"/>
        <v/>
      </c>
      <c r="M28" s="30" t="str">
        <f t="shared" si="7"/>
        <v/>
      </c>
      <c r="AD28" s="69"/>
      <c r="AE28" s="25" t="str">
        <f t="shared" si="1"/>
        <v/>
      </c>
    </row>
    <row r="29" spans="2:31" x14ac:dyDescent="0.25">
      <c r="B29" s="22">
        <v>45922.789201388892</v>
      </c>
      <c r="C29">
        <v>-3.02</v>
      </c>
      <c r="D29" s="68">
        <f t="shared" si="2"/>
        <v>45.419999999999995</v>
      </c>
      <c r="E29" s="24" t="str">
        <f t="shared" si="3"/>
        <v>L</v>
      </c>
      <c r="F29" s="24">
        <f t="shared" si="6"/>
        <v>1</v>
      </c>
      <c r="K29" s="74" t="str">
        <f t="shared" si="4"/>
        <v/>
      </c>
      <c r="L29" s="30" t="str">
        <f t="shared" si="5"/>
        <v/>
      </c>
      <c r="M29" s="30" t="str">
        <f t="shared" si="7"/>
        <v/>
      </c>
      <c r="AD29" s="69"/>
      <c r="AE29" s="25" t="str">
        <f t="shared" si="1"/>
        <v/>
      </c>
    </row>
    <row r="30" spans="2:31" x14ac:dyDescent="0.25">
      <c r="B30" s="22">
        <v>45922.968472222223</v>
      </c>
      <c r="C30">
        <v>6.04</v>
      </c>
      <c r="D30" s="68">
        <f t="shared" si="2"/>
        <v>51.459999999999994</v>
      </c>
      <c r="E30" s="24" t="str">
        <f t="shared" si="3"/>
        <v>W</v>
      </c>
      <c r="F30" s="24">
        <f t="shared" si="6"/>
        <v>1</v>
      </c>
      <c r="J30" s="75"/>
      <c r="K30" s="74" t="str">
        <f t="shared" si="4"/>
        <v/>
      </c>
      <c r="L30" s="30" t="str">
        <f t="shared" si="5"/>
        <v/>
      </c>
      <c r="M30" s="30" t="str">
        <f t="shared" si="7"/>
        <v/>
      </c>
      <c r="AD30" s="69"/>
      <c r="AE30" s="25" t="str">
        <f t="shared" si="1"/>
        <v/>
      </c>
    </row>
    <row r="31" spans="2:31" x14ac:dyDescent="0.25">
      <c r="B31" s="22">
        <v>45923.008634259262</v>
      </c>
      <c r="C31">
        <v>1.94</v>
      </c>
      <c r="D31" s="68">
        <f t="shared" si="2"/>
        <v>53.399999999999991</v>
      </c>
      <c r="E31" s="24" t="str">
        <f t="shared" si="3"/>
        <v>W</v>
      </c>
      <c r="F31" s="24">
        <f t="shared" si="6"/>
        <v>2</v>
      </c>
      <c r="K31" s="74" t="str">
        <f t="shared" si="4"/>
        <v/>
      </c>
      <c r="L31" s="30" t="str">
        <f t="shared" si="5"/>
        <v/>
      </c>
      <c r="M31" s="30" t="str">
        <f t="shared" si="7"/>
        <v/>
      </c>
      <c r="AD31" s="69"/>
      <c r="AE31" s="25" t="str">
        <f t="shared" si="1"/>
        <v/>
      </c>
    </row>
    <row r="32" spans="2:31" x14ac:dyDescent="0.25">
      <c r="B32" s="22">
        <v>45923.035370370373</v>
      </c>
      <c r="C32">
        <v>6.16</v>
      </c>
      <c r="D32" s="68">
        <f t="shared" si="2"/>
        <v>59.559999999999988</v>
      </c>
      <c r="E32" s="24" t="str">
        <f t="shared" si="3"/>
        <v>W</v>
      </c>
      <c r="F32" s="24">
        <f t="shared" si="6"/>
        <v>3</v>
      </c>
      <c r="K32" s="74" t="str">
        <f t="shared" si="4"/>
        <v/>
      </c>
      <c r="L32" s="30" t="str">
        <f t="shared" si="5"/>
        <v/>
      </c>
      <c r="M32" s="30" t="str">
        <f t="shared" si="7"/>
        <v/>
      </c>
      <c r="AE32" s="25" t="str">
        <f t="shared" si="1"/>
        <v/>
      </c>
    </row>
    <row r="33" spans="2:31" x14ac:dyDescent="0.25">
      <c r="B33" s="22">
        <v>45923.087337962963</v>
      </c>
      <c r="C33">
        <v>-3.16</v>
      </c>
      <c r="D33" s="68">
        <f t="shared" si="2"/>
        <v>56.399999999999991</v>
      </c>
      <c r="E33" s="24" t="str">
        <f t="shared" si="3"/>
        <v>L</v>
      </c>
      <c r="F33" s="24">
        <f t="shared" si="6"/>
        <v>1</v>
      </c>
      <c r="K33" s="74" t="str">
        <f t="shared" si="4"/>
        <v/>
      </c>
      <c r="L33" s="30" t="str">
        <f t="shared" si="5"/>
        <v/>
      </c>
      <c r="M33" s="30" t="str">
        <f t="shared" si="7"/>
        <v/>
      </c>
      <c r="AE33" s="25" t="str">
        <f t="shared" si="1"/>
        <v/>
      </c>
    </row>
    <row r="34" spans="2:31" x14ac:dyDescent="0.25">
      <c r="B34" s="22">
        <v>45923.161180555559</v>
      </c>
      <c r="C34">
        <v>-3.03</v>
      </c>
      <c r="D34" s="68">
        <f t="shared" si="2"/>
        <v>53.36999999999999</v>
      </c>
      <c r="E34" s="24" t="str">
        <f t="shared" si="3"/>
        <v>L</v>
      </c>
      <c r="F34" s="24">
        <f t="shared" si="6"/>
        <v>2</v>
      </c>
      <c r="K34" s="74" t="str">
        <f t="shared" si="4"/>
        <v/>
      </c>
      <c r="L34" s="30" t="str">
        <f t="shared" si="5"/>
        <v/>
      </c>
      <c r="M34" s="30" t="str">
        <f t="shared" si="7"/>
        <v/>
      </c>
      <c r="AE34" s="25" t="str">
        <f t="shared" si="1"/>
        <v/>
      </c>
    </row>
    <row r="35" spans="2:31" x14ac:dyDescent="0.25">
      <c r="B35" s="22">
        <v>45923.328113425923</v>
      </c>
      <c r="C35">
        <v>6.02</v>
      </c>
      <c r="D35" s="68">
        <f t="shared" si="2"/>
        <v>59.389999999999986</v>
      </c>
      <c r="E35" s="24" t="str">
        <f t="shared" si="3"/>
        <v>W</v>
      </c>
      <c r="F35" s="24">
        <f t="shared" si="6"/>
        <v>1</v>
      </c>
      <c r="K35" s="74" t="str">
        <f t="shared" si="4"/>
        <v/>
      </c>
      <c r="L35" s="30" t="str">
        <f t="shared" si="5"/>
        <v/>
      </c>
      <c r="M35" s="30" t="str">
        <f t="shared" si="7"/>
        <v/>
      </c>
      <c r="Q35" s="27" t="s">
        <v>72</v>
      </c>
      <c r="AE35" s="25" t="str">
        <f t="shared" si="1"/>
        <v/>
      </c>
    </row>
    <row r="36" spans="2:31" x14ac:dyDescent="0.25">
      <c r="B36" s="22">
        <v>45923.391192129631</v>
      </c>
      <c r="C36">
        <v>-2.96</v>
      </c>
      <c r="D36" s="68">
        <f t="shared" si="2"/>
        <v>56.429999999999986</v>
      </c>
      <c r="E36" s="24" t="str">
        <f t="shared" si="3"/>
        <v>L</v>
      </c>
      <c r="F36" s="24">
        <f t="shared" si="6"/>
        <v>1</v>
      </c>
      <c r="K36" s="74" t="str">
        <f t="shared" si="4"/>
        <v/>
      </c>
      <c r="L36" s="30" t="str">
        <f t="shared" si="5"/>
        <v/>
      </c>
      <c r="M36" s="30" t="str">
        <f t="shared" si="7"/>
        <v/>
      </c>
      <c r="Q36" t="s">
        <v>29</v>
      </c>
      <c r="R36" t="s">
        <v>118</v>
      </c>
    </row>
    <row r="37" spans="2:31" x14ac:dyDescent="0.25">
      <c r="B37" s="22">
        <v>45923.396979166668</v>
      </c>
      <c r="C37">
        <v>6.09</v>
      </c>
      <c r="D37" s="68">
        <f t="shared" si="2"/>
        <v>62.519999999999982</v>
      </c>
      <c r="E37" s="24" t="str">
        <f t="shared" si="3"/>
        <v>W</v>
      </c>
      <c r="F37" s="24">
        <f t="shared" si="6"/>
        <v>1</v>
      </c>
      <c r="K37" s="74" t="str">
        <f t="shared" si="4"/>
        <v/>
      </c>
      <c r="L37" s="30" t="str">
        <f t="shared" si="5"/>
        <v/>
      </c>
      <c r="M37" s="30" t="str">
        <f t="shared" si="7"/>
        <v/>
      </c>
    </row>
    <row r="38" spans="2:31" x14ac:dyDescent="0.25">
      <c r="B38" s="22">
        <v>45923.410057870373</v>
      </c>
      <c r="C38">
        <v>-2.94</v>
      </c>
      <c r="D38" s="68">
        <f t="shared" si="2"/>
        <v>59.579999999999984</v>
      </c>
      <c r="E38" s="24" t="str">
        <f t="shared" si="3"/>
        <v>L</v>
      </c>
      <c r="F38" s="24">
        <f t="shared" si="6"/>
        <v>1</v>
      </c>
      <c r="K38" s="74" t="str">
        <f t="shared" si="4"/>
        <v/>
      </c>
      <c r="L38" s="30" t="str">
        <f t="shared" si="5"/>
        <v/>
      </c>
      <c r="M38" s="30" t="str">
        <f t="shared" si="7"/>
        <v/>
      </c>
      <c r="Q38" t="s">
        <v>53</v>
      </c>
      <c r="R38" t="s">
        <v>55</v>
      </c>
    </row>
    <row r="39" spans="2:31" x14ac:dyDescent="0.25">
      <c r="B39" s="22">
        <v>45923.458437499998</v>
      </c>
      <c r="C39">
        <v>-3.16</v>
      </c>
      <c r="D39" s="68">
        <f t="shared" si="2"/>
        <v>56.419999999999987</v>
      </c>
      <c r="E39" s="24" t="str">
        <f t="shared" si="3"/>
        <v>L</v>
      </c>
      <c r="F39" s="24">
        <f t="shared" si="6"/>
        <v>2</v>
      </c>
      <c r="K39" s="74" t="str">
        <f t="shared" si="4"/>
        <v/>
      </c>
      <c r="L39" s="30" t="str">
        <f t="shared" si="5"/>
        <v/>
      </c>
      <c r="M39" s="30" t="str">
        <f t="shared" si="7"/>
        <v/>
      </c>
      <c r="Q39" s="1" t="s">
        <v>86</v>
      </c>
      <c r="R39">
        <v>-7.24</v>
      </c>
    </row>
    <row r="40" spans="2:31" x14ac:dyDescent="0.25">
      <c r="B40" s="22">
        <v>45923.474641203706</v>
      </c>
      <c r="C40">
        <v>-3.14</v>
      </c>
      <c r="D40" s="68">
        <f t="shared" si="2"/>
        <v>53.279999999999987</v>
      </c>
      <c r="E40" s="24" t="str">
        <f t="shared" si="3"/>
        <v>L</v>
      </c>
      <c r="F40" s="24">
        <f t="shared" si="6"/>
        <v>3</v>
      </c>
      <c r="K40" s="74" t="str">
        <f t="shared" si="4"/>
        <v/>
      </c>
      <c r="L40" s="30" t="str">
        <f t="shared" si="5"/>
        <v/>
      </c>
      <c r="M40" s="30" t="str">
        <f t="shared" si="7"/>
        <v/>
      </c>
      <c r="Q40" s="1" t="s">
        <v>71</v>
      </c>
      <c r="R40">
        <v>19.3</v>
      </c>
    </row>
    <row r="41" spans="2:31" x14ac:dyDescent="0.25">
      <c r="B41" s="22">
        <v>45923.530995370369</v>
      </c>
      <c r="C41">
        <v>-3.13</v>
      </c>
      <c r="D41" s="68">
        <f t="shared" si="2"/>
        <v>50.149999999999984</v>
      </c>
      <c r="E41" s="24" t="str">
        <f t="shared" si="3"/>
        <v>L</v>
      </c>
      <c r="F41" s="24">
        <f t="shared" si="6"/>
        <v>4</v>
      </c>
      <c r="K41" s="74" t="str">
        <f t="shared" si="4"/>
        <v/>
      </c>
      <c r="L41" s="30" t="str">
        <f t="shared" si="5"/>
        <v/>
      </c>
      <c r="M41" s="30" t="str">
        <f t="shared" si="7"/>
        <v/>
      </c>
      <c r="Q41" s="1" t="s">
        <v>69</v>
      </c>
      <c r="R41">
        <v>2.09</v>
      </c>
    </row>
    <row r="42" spans="2:31" x14ac:dyDescent="0.25">
      <c r="B42" s="22">
        <v>45923.554618055554</v>
      </c>
      <c r="C42">
        <v>6.02</v>
      </c>
      <c r="D42" s="68">
        <f t="shared" si="2"/>
        <v>56.169999999999987</v>
      </c>
      <c r="E42" s="24" t="str">
        <f t="shared" si="3"/>
        <v>W</v>
      </c>
      <c r="F42" s="24">
        <f t="shared" si="6"/>
        <v>1</v>
      </c>
      <c r="K42" s="74" t="str">
        <f t="shared" si="4"/>
        <v/>
      </c>
      <c r="L42" s="30" t="str">
        <f t="shared" si="5"/>
        <v/>
      </c>
      <c r="M42" s="30" t="str">
        <f t="shared" si="7"/>
        <v/>
      </c>
      <c r="Q42" s="1" t="s">
        <v>70</v>
      </c>
      <c r="R42">
        <v>-6.93</v>
      </c>
    </row>
    <row r="43" spans="2:31" x14ac:dyDescent="0.25">
      <c r="B43" s="22">
        <v>45923.582037037035</v>
      </c>
      <c r="C43">
        <v>-2.96</v>
      </c>
      <c r="D43" s="68">
        <f t="shared" si="2"/>
        <v>53.209999999999987</v>
      </c>
      <c r="E43" s="24" t="str">
        <f t="shared" si="3"/>
        <v>L</v>
      </c>
      <c r="F43" s="24">
        <f t="shared" si="6"/>
        <v>1</v>
      </c>
      <c r="K43" s="74" t="str">
        <f t="shared" si="4"/>
        <v/>
      </c>
      <c r="L43" s="30" t="str">
        <f t="shared" si="5"/>
        <v/>
      </c>
      <c r="M43" s="30" t="str">
        <f t="shared" si="7"/>
        <v/>
      </c>
      <c r="Q43" s="1" t="s">
        <v>98</v>
      </c>
      <c r="R43">
        <v>-3.37</v>
      </c>
    </row>
    <row r="44" spans="2:31" x14ac:dyDescent="0.25">
      <c r="B44" s="22">
        <v>45923.583425925928</v>
      </c>
      <c r="C44">
        <v>2.2200000000000002</v>
      </c>
      <c r="D44" s="68">
        <f t="shared" si="2"/>
        <v>55.429999999999986</v>
      </c>
      <c r="E44" s="24" t="str">
        <f t="shared" si="3"/>
        <v>W</v>
      </c>
      <c r="F44" s="24">
        <f t="shared" si="6"/>
        <v>1</v>
      </c>
      <c r="K44" s="74" t="str">
        <f t="shared" si="4"/>
        <v/>
      </c>
      <c r="L44" s="30" t="str">
        <f t="shared" si="5"/>
        <v/>
      </c>
      <c r="M44" s="30" t="str">
        <f t="shared" si="7"/>
        <v/>
      </c>
      <c r="Q44" s="1" t="s">
        <v>93</v>
      </c>
      <c r="R44">
        <v>-9.1099999999999977</v>
      </c>
    </row>
    <row r="45" spans="2:31" x14ac:dyDescent="0.25">
      <c r="B45" s="22">
        <v>45923.606342592589</v>
      </c>
      <c r="C45">
        <v>-2.98</v>
      </c>
      <c r="D45" s="68">
        <f t="shared" si="2"/>
        <v>52.449999999999989</v>
      </c>
      <c r="E45" s="24" t="str">
        <f t="shared" si="3"/>
        <v>L</v>
      </c>
      <c r="F45" s="24">
        <f t="shared" si="6"/>
        <v>1</v>
      </c>
      <c r="K45" s="74" t="str">
        <f t="shared" si="4"/>
        <v/>
      </c>
      <c r="L45" s="30" t="str">
        <f t="shared" si="5"/>
        <v/>
      </c>
      <c r="M45" s="30" t="str">
        <f t="shared" si="7"/>
        <v/>
      </c>
      <c r="Q45" s="1" t="s">
        <v>97</v>
      </c>
      <c r="R45">
        <v>7.45</v>
      </c>
    </row>
    <row r="46" spans="2:31" x14ac:dyDescent="0.25">
      <c r="B46" s="22">
        <v>45923.614791666667</v>
      </c>
      <c r="C46">
        <v>-3.05</v>
      </c>
      <c r="D46" s="68">
        <f t="shared" si="2"/>
        <v>49.399999999999991</v>
      </c>
      <c r="E46" s="24" t="str">
        <f t="shared" si="3"/>
        <v>L</v>
      </c>
      <c r="F46" s="24">
        <f t="shared" si="6"/>
        <v>2</v>
      </c>
      <c r="K46" s="74" t="str">
        <f t="shared" si="4"/>
        <v/>
      </c>
      <c r="L46" s="30" t="str">
        <f t="shared" si="5"/>
        <v/>
      </c>
      <c r="M46" s="30" t="str">
        <f t="shared" si="7"/>
        <v/>
      </c>
      <c r="Q46" s="1" t="s">
        <v>96</v>
      </c>
      <c r="R46">
        <v>-5.99</v>
      </c>
    </row>
    <row r="47" spans="2:31" x14ac:dyDescent="0.25">
      <c r="B47" s="22">
        <v>45923.733888888892</v>
      </c>
      <c r="C47">
        <v>-3.01</v>
      </c>
      <c r="D47" s="68">
        <f t="shared" si="2"/>
        <v>46.389999999999993</v>
      </c>
      <c r="E47" s="24" t="str">
        <f t="shared" si="3"/>
        <v>L</v>
      </c>
      <c r="F47" s="24">
        <f t="shared" si="6"/>
        <v>3</v>
      </c>
      <c r="K47" s="74" t="str">
        <f t="shared" si="4"/>
        <v/>
      </c>
      <c r="L47" s="30" t="str">
        <f t="shared" si="5"/>
        <v/>
      </c>
      <c r="M47" s="30" t="str">
        <f t="shared" si="7"/>
        <v/>
      </c>
      <c r="Q47" s="1" t="s">
        <v>99</v>
      </c>
      <c r="R47">
        <v>11.81</v>
      </c>
    </row>
    <row r="48" spans="2:31" x14ac:dyDescent="0.25">
      <c r="B48" s="22">
        <v>45923.740613425929</v>
      </c>
      <c r="C48">
        <v>2.23</v>
      </c>
      <c r="D48" s="68">
        <f t="shared" si="2"/>
        <v>48.61999999999999</v>
      </c>
      <c r="E48" s="24" t="str">
        <f t="shared" si="3"/>
        <v>W</v>
      </c>
      <c r="F48" s="24">
        <f t="shared" si="6"/>
        <v>1</v>
      </c>
      <c r="K48" s="74" t="str">
        <f t="shared" si="4"/>
        <v/>
      </c>
      <c r="L48" s="30" t="str">
        <f t="shared" si="5"/>
        <v/>
      </c>
      <c r="M48" s="30" t="str">
        <f t="shared" si="7"/>
        <v/>
      </c>
      <c r="Q48" s="1" t="s">
        <v>95</v>
      </c>
      <c r="R48">
        <v>0.32000000000000117</v>
      </c>
    </row>
    <row r="49" spans="2:18" x14ac:dyDescent="0.25">
      <c r="B49" s="22">
        <v>45923.753553240742</v>
      </c>
      <c r="C49">
        <v>1.54</v>
      </c>
      <c r="D49" s="68">
        <f t="shared" si="2"/>
        <v>50.159999999999989</v>
      </c>
      <c r="E49" s="24" t="str">
        <f t="shared" si="3"/>
        <v>W</v>
      </c>
      <c r="F49" s="24">
        <f t="shared" si="6"/>
        <v>2</v>
      </c>
      <c r="K49" s="74" t="str">
        <f t="shared" si="4"/>
        <v/>
      </c>
      <c r="L49" s="30" t="str">
        <f t="shared" si="5"/>
        <v/>
      </c>
      <c r="M49" s="30" t="str">
        <f t="shared" si="7"/>
        <v/>
      </c>
      <c r="Q49" s="1" t="s">
        <v>94</v>
      </c>
      <c r="R49">
        <v>16.27</v>
      </c>
    </row>
    <row r="50" spans="2:18" x14ac:dyDescent="0.25">
      <c r="B50" s="22">
        <v>45923.767789351848</v>
      </c>
      <c r="C50">
        <v>-2.94</v>
      </c>
      <c r="D50" s="68">
        <f t="shared" si="2"/>
        <v>47.219999999999992</v>
      </c>
      <c r="E50" s="24" t="str">
        <f t="shared" si="3"/>
        <v>L</v>
      </c>
      <c r="F50" s="24">
        <f t="shared" si="6"/>
        <v>1</v>
      </c>
      <c r="K50" s="74" t="str">
        <f t="shared" si="4"/>
        <v/>
      </c>
      <c r="L50" s="30" t="str">
        <f t="shared" si="5"/>
        <v/>
      </c>
      <c r="M50" s="30" t="str">
        <f t="shared" si="7"/>
        <v/>
      </c>
      <c r="Q50" s="1" t="s">
        <v>109</v>
      </c>
      <c r="R50">
        <v>-3.83</v>
      </c>
    </row>
    <row r="51" spans="2:18" x14ac:dyDescent="0.25">
      <c r="B51" s="22">
        <v>45923.771377314813</v>
      </c>
      <c r="C51">
        <v>-3.08</v>
      </c>
      <c r="D51" s="68">
        <f t="shared" si="2"/>
        <v>44.139999999999993</v>
      </c>
      <c r="E51" s="24" t="str">
        <f t="shared" si="3"/>
        <v>L</v>
      </c>
      <c r="F51" s="24">
        <f t="shared" si="6"/>
        <v>2</v>
      </c>
      <c r="K51" s="74" t="str">
        <f t="shared" si="4"/>
        <v/>
      </c>
      <c r="L51" s="30" t="str">
        <f t="shared" si="5"/>
        <v/>
      </c>
      <c r="M51" s="30" t="str">
        <f t="shared" si="7"/>
        <v/>
      </c>
      <c r="Q51" s="1" t="s">
        <v>110</v>
      </c>
      <c r="R51">
        <v>17.96</v>
      </c>
    </row>
    <row r="52" spans="2:18" x14ac:dyDescent="0.25">
      <c r="B52" s="22">
        <v>45923.790011574078</v>
      </c>
      <c r="C52">
        <v>-3.06</v>
      </c>
      <c r="D52" s="68">
        <f t="shared" si="2"/>
        <v>41.079999999999991</v>
      </c>
      <c r="E52" s="24" t="str">
        <f t="shared" si="3"/>
        <v>L</v>
      </c>
      <c r="F52" s="24">
        <f t="shared" si="6"/>
        <v>3</v>
      </c>
      <c r="K52" s="74" t="str">
        <f t="shared" si="4"/>
        <v/>
      </c>
      <c r="L52" s="30" t="str">
        <f t="shared" si="5"/>
        <v/>
      </c>
      <c r="M52" s="30" t="str">
        <f t="shared" si="7"/>
        <v/>
      </c>
      <c r="Q52" s="1" t="s">
        <v>111</v>
      </c>
      <c r="R52">
        <v>0.96000000000000174</v>
      </c>
    </row>
    <row r="53" spans="2:18" x14ac:dyDescent="0.25">
      <c r="B53" s="22">
        <v>45923.814780092594</v>
      </c>
      <c r="C53">
        <v>-2.95</v>
      </c>
      <c r="D53" s="68">
        <f t="shared" si="2"/>
        <v>38.129999999999988</v>
      </c>
      <c r="E53" s="24" t="str">
        <f t="shared" si="3"/>
        <v>L</v>
      </c>
      <c r="F53" s="24">
        <f t="shared" si="6"/>
        <v>4</v>
      </c>
      <c r="K53" s="74" t="str">
        <f t="shared" si="4"/>
        <v/>
      </c>
      <c r="L53" s="30" t="str">
        <f t="shared" si="5"/>
        <v/>
      </c>
      <c r="M53" s="30" t="str">
        <f t="shared" si="7"/>
        <v/>
      </c>
      <c r="Q53" s="1" t="s">
        <v>112</v>
      </c>
      <c r="R53">
        <v>-9.8000000000000007</v>
      </c>
    </row>
    <row r="54" spans="2:18" x14ac:dyDescent="0.25">
      <c r="B54" s="1" t="s">
        <v>54</v>
      </c>
      <c r="C54">
        <v>5.8799999999999892</v>
      </c>
      <c r="D54" s="68" t="str">
        <f t="shared" si="2"/>
        <v/>
      </c>
      <c r="E54" s="24" t="str">
        <f t="shared" si="3"/>
        <v/>
      </c>
      <c r="F54" s="24" t="str">
        <f t="shared" si="6"/>
        <v/>
      </c>
      <c r="K54" s="74" t="str">
        <f t="shared" si="4"/>
        <v/>
      </c>
      <c r="L54" s="30" t="str">
        <f t="shared" si="5"/>
        <v/>
      </c>
      <c r="M54" s="30" t="str">
        <f t="shared" si="7"/>
        <v/>
      </c>
      <c r="Q54" s="1" t="s">
        <v>102</v>
      </c>
      <c r="R54">
        <v>30.06</v>
      </c>
    </row>
    <row r="55" spans="2:18" x14ac:dyDescent="0.25">
      <c r="D55" s="68" t="str">
        <f t="shared" si="2"/>
        <v/>
      </c>
      <c r="E55" s="24" t="str">
        <f t="shared" si="3"/>
        <v/>
      </c>
      <c r="F55" s="24" t="str">
        <f t="shared" si="6"/>
        <v/>
      </c>
      <c r="K55" s="74" t="str">
        <f t="shared" si="4"/>
        <v/>
      </c>
      <c r="L55" s="30" t="str">
        <f t="shared" si="5"/>
        <v/>
      </c>
      <c r="M55" s="30" t="str">
        <f t="shared" si="7"/>
        <v/>
      </c>
      <c r="Q55" s="1" t="s">
        <v>103</v>
      </c>
      <c r="R55">
        <v>-2.2100000000000013</v>
      </c>
    </row>
    <row r="56" spans="2:18" x14ac:dyDescent="0.25">
      <c r="D56" s="68" t="str">
        <f t="shared" si="2"/>
        <v/>
      </c>
      <c r="E56" s="24" t="str">
        <f t="shared" si="3"/>
        <v/>
      </c>
      <c r="F56" s="24" t="str">
        <f t="shared" si="6"/>
        <v/>
      </c>
      <c r="K56" s="74" t="str">
        <f t="shared" si="4"/>
        <v/>
      </c>
      <c r="L56" s="30" t="str">
        <f t="shared" si="5"/>
        <v/>
      </c>
      <c r="M56" s="30" t="str">
        <f t="shared" si="7"/>
        <v/>
      </c>
      <c r="Q56" s="1" t="s">
        <v>100</v>
      </c>
      <c r="R56">
        <v>-12.659999999999998</v>
      </c>
    </row>
    <row r="57" spans="2:18" x14ac:dyDescent="0.25">
      <c r="D57" s="68" t="str">
        <f t="shared" si="2"/>
        <v/>
      </c>
      <c r="E57" s="24" t="str">
        <f t="shared" si="3"/>
        <v/>
      </c>
      <c r="F57" s="24" t="str">
        <f t="shared" si="6"/>
        <v/>
      </c>
      <c r="K57" s="74" t="str">
        <f t="shared" si="4"/>
        <v/>
      </c>
      <c r="L57" s="30" t="str">
        <f t="shared" si="5"/>
        <v/>
      </c>
      <c r="M57" s="30" t="str">
        <f t="shared" si="7"/>
        <v/>
      </c>
      <c r="Q57" s="1" t="s">
        <v>101</v>
      </c>
      <c r="R57">
        <v>9.07</v>
      </c>
    </row>
    <row r="58" spans="2:18" x14ac:dyDescent="0.25">
      <c r="D58" s="68" t="str">
        <f t="shared" si="2"/>
        <v/>
      </c>
      <c r="E58" s="24" t="str">
        <f t="shared" si="3"/>
        <v/>
      </c>
      <c r="F58" s="24" t="str">
        <f t="shared" si="6"/>
        <v/>
      </c>
      <c r="K58" s="74" t="str">
        <f t="shared" si="4"/>
        <v/>
      </c>
      <c r="L58" s="30" t="str">
        <f t="shared" si="5"/>
        <v/>
      </c>
      <c r="M58" s="30" t="str">
        <f t="shared" si="7"/>
        <v/>
      </c>
      <c r="Q58" s="1" t="s">
        <v>82</v>
      </c>
      <c r="R58">
        <v>-14.239999999999998</v>
      </c>
    </row>
    <row r="59" spans="2:18" x14ac:dyDescent="0.25">
      <c r="D59" s="68" t="str">
        <f t="shared" si="2"/>
        <v/>
      </c>
      <c r="E59" s="24" t="str">
        <f t="shared" si="3"/>
        <v/>
      </c>
      <c r="F59" s="24" t="str">
        <f t="shared" si="6"/>
        <v/>
      </c>
      <c r="K59" s="74" t="str">
        <f t="shared" si="4"/>
        <v/>
      </c>
      <c r="L59" s="30" t="str">
        <f t="shared" si="5"/>
        <v/>
      </c>
      <c r="M59" s="30" t="str">
        <f t="shared" si="7"/>
        <v/>
      </c>
      <c r="Q59" s="1" t="s">
        <v>83</v>
      </c>
      <c r="R59">
        <v>-2.6600000000000015</v>
      </c>
    </row>
    <row r="60" spans="2:18" x14ac:dyDescent="0.25">
      <c r="D60" s="68" t="str">
        <f t="shared" si="2"/>
        <v/>
      </c>
      <c r="E60" s="24" t="str">
        <f t="shared" si="3"/>
        <v/>
      </c>
      <c r="F60" s="24" t="str">
        <f t="shared" si="6"/>
        <v/>
      </c>
      <c r="K60" s="74" t="str">
        <f t="shared" si="4"/>
        <v/>
      </c>
      <c r="L60" s="30" t="str">
        <f t="shared" si="5"/>
        <v/>
      </c>
      <c r="M60" s="30" t="str">
        <f t="shared" si="7"/>
        <v/>
      </c>
      <c r="Q60" s="1" t="s">
        <v>84</v>
      </c>
      <c r="R60">
        <v>8.1199999999999992</v>
      </c>
    </row>
    <row r="61" spans="2:18" x14ac:dyDescent="0.25">
      <c r="D61" s="68" t="str">
        <f t="shared" si="2"/>
        <v/>
      </c>
      <c r="E61" s="24" t="str">
        <f t="shared" si="3"/>
        <v/>
      </c>
      <c r="F61" s="24" t="str">
        <f t="shared" si="6"/>
        <v/>
      </c>
      <c r="K61" s="74" t="str">
        <f t="shared" si="4"/>
        <v/>
      </c>
      <c r="L61" s="30" t="str">
        <f t="shared" si="5"/>
        <v/>
      </c>
      <c r="M61" s="30" t="str">
        <f t="shared" si="7"/>
        <v/>
      </c>
      <c r="Q61" s="1" t="s">
        <v>85</v>
      </c>
      <c r="R61">
        <v>2.890000000000001</v>
      </c>
    </row>
    <row r="62" spans="2:18" x14ac:dyDescent="0.25">
      <c r="D62" s="68" t="str">
        <f t="shared" si="2"/>
        <v/>
      </c>
      <c r="E62" s="24" t="str">
        <f t="shared" si="3"/>
        <v/>
      </c>
      <c r="F62" s="24" t="str">
        <f t="shared" si="6"/>
        <v/>
      </c>
      <c r="K62" s="74" t="str">
        <f t="shared" si="4"/>
        <v/>
      </c>
      <c r="L62" s="30" t="str">
        <f t="shared" si="5"/>
        <v/>
      </c>
      <c r="M62" s="30" t="str">
        <f t="shared" si="7"/>
        <v/>
      </c>
      <c r="Q62" s="1" t="s">
        <v>54</v>
      </c>
      <c r="R62">
        <v>48.260000000000005</v>
      </c>
    </row>
    <row r="63" spans="2:18" x14ac:dyDescent="0.25">
      <c r="D63" s="68" t="str">
        <f t="shared" si="2"/>
        <v/>
      </c>
      <c r="E63" s="24" t="str">
        <f t="shared" si="3"/>
        <v/>
      </c>
      <c r="F63" s="24" t="str">
        <f t="shared" si="6"/>
        <v/>
      </c>
    </row>
    <row r="64" spans="2:18" x14ac:dyDescent="0.25">
      <c r="D64" s="68" t="str">
        <f t="shared" si="2"/>
        <v/>
      </c>
      <c r="E64" s="24" t="str">
        <f t="shared" si="3"/>
        <v/>
      </c>
      <c r="F64" s="24" t="str">
        <f t="shared" si="6"/>
        <v/>
      </c>
    </row>
    <row r="65" spans="4:6" x14ac:dyDescent="0.25">
      <c r="D65" s="68" t="str">
        <f t="shared" si="2"/>
        <v/>
      </c>
      <c r="E65" s="24" t="str">
        <f t="shared" si="3"/>
        <v/>
      </c>
      <c r="F65" s="24" t="str">
        <f t="shared" si="6"/>
        <v/>
      </c>
    </row>
    <row r="66" spans="4:6" x14ac:dyDescent="0.25">
      <c r="D66" s="68" t="str">
        <f t="shared" si="2"/>
        <v/>
      </c>
      <c r="E66" s="24" t="str">
        <f t="shared" si="3"/>
        <v/>
      </c>
      <c r="F66" s="24" t="str">
        <f t="shared" si="6"/>
        <v/>
      </c>
    </row>
    <row r="67" spans="4:6" x14ac:dyDescent="0.25">
      <c r="D67" s="68" t="str">
        <f t="shared" si="2"/>
        <v/>
      </c>
      <c r="E67" s="24" t="str">
        <f t="shared" si="3"/>
        <v/>
      </c>
      <c r="F67" s="24" t="str">
        <f t="shared" si="6"/>
        <v/>
      </c>
    </row>
    <row r="68" spans="4:6" x14ac:dyDescent="0.25">
      <c r="D68" s="68" t="str">
        <f t="shared" si="2"/>
        <v/>
      </c>
      <c r="E68" s="24" t="str">
        <f t="shared" si="3"/>
        <v/>
      </c>
      <c r="F68" s="24" t="str">
        <f t="shared" si="6"/>
        <v/>
      </c>
    </row>
    <row r="69" spans="4:6" x14ac:dyDescent="0.25">
      <c r="D69" s="68" t="str">
        <f t="shared" si="2"/>
        <v/>
      </c>
      <c r="E69" s="24" t="str">
        <f t="shared" si="3"/>
        <v/>
      </c>
      <c r="F69" s="24" t="str">
        <f t="shared" si="6"/>
        <v/>
      </c>
    </row>
    <row r="70" spans="4:6" x14ac:dyDescent="0.25">
      <c r="D70" s="68" t="str">
        <f t="shared" si="2"/>
        <v/>
      </c>
      <c r="E70" s="24" t="str">
        <f t="shared" si="3"/>
        <v/>
      </c>
      <c r="F70" s="24" t="str">
        <f t="shared" si="6"/>
        <v/>
      </c>
    </row>
    <row r="71" spans="4:6" x14ac:dyDescent="0.25">
      <c r="D71" s="68" t="str">
        <f t="shared" si="2"/>
        <v/>
      </c>
      <c r="E71" s="24" t="str">
        <f t="shared" si="3"/>
        <v/>
      </c>
      <c r="F71" s="24" t="str">
        <f t="shared" si="6"/>
        <v/>
      </c>
    </row>
    <row r="72" spans="4:6" x14ac:dyDescent="0.25">
      <c r="D72" s="68" t="str">
        <f t="shared" si="2"/>
        <v/>
      </c>
      <c r="E72" s="24" t="str">
        <f t="shared" si="3"/>
        <v/>
      </c>
      <c r="F72" s="24" t="str">
        <f t="shared" si="6"/>
        <v/>
      </c>
    </row>
    <row r="73" spans="4:6" x14ac:dyDescent="0.25">
      <c r="D73" s="68" t="str">
        <f t="shared" si="2"/>
        <v/>
      </c>
      <c r="E73" s="24" t="str">
        <f t="shared" si="3"/>
        <v/>
      </c>
      <c r="F73" s="24" t="str">
        <f t="shared" si="6"/>
        <v/>
      </c>
    </row>
    <row r="74" spans="4:6" x14ac:dyDescent="0.25">
      <c r="D74" s="68" t="str">
        <f t="shared" si="2"/>
        <v/>
      </c>
      <c r="E74" s="24" t="str">
        <f t="shared" si="3"/>
        <v/>
      </c>
      <c r="F74" s="24" t="str">
        <f t="shared" si="6"/>
        <v/>
      </c>
    </row>
    <row r="75" spans="4:6" x14ac:dyDescent="0.25">
      <c r="D75" s="68" t="str">
        <f t="shared" si="2"/>
        <v/>
      </c>
      <c r="E75" s="24" t="str">
        <f t="shared" si="3"/>
        <v/>
      </c>
      <c r="F75" s="24" t="str">
        <f t="shared" si="6"/>
        <v/>
      </c>
    </row>
    <row r="76" spans="4:6" x14ac:dyDescent="0.25">
      <c r="D76" s="68" t="str">
        <f t="shared" si="2"/>
        <v/>
      </c>
      <c r="E76" s="24" t="str">
        <f t="shared" si="3"/>
        <v/>
      </c>
      <c r="F76" s="24" t="str">
        <f t="shared" si="6"/>
        <v/>
      </c>
    </row>
    <row r="77" spans="4:6" x14ac:dyDescent="0.25">
      <c r="D77" s="68" t="str">
        <f t="shared" si="2"/>
        <v/>
      </c>
      <c r="E77" s="24" t="str">
        <f t="shared" si="3"/>
        <v/>
      </c>
      <c r="F77" s="24" t="str">
        <f t="shared" si="6"/>
        <v/>
      </c>
    </row>
    <row r="78" spans="4:6" x14ac:dyDescent="0.25">
      <c r="D78" s="68" t="str">
        <f t="shared" si="2"/>
        <v/>
      </c>
      <c r="E78" s="24" t="str">
        <f t="shared" si="3"/>
        <v/>
      </c>
      <c r="F78" s="24" t="str">
        <f t="shared" si="6"/>
        <v/>
      </c>
    </row>
    <row r="79" spans="4:6" x14ac:dyDescent="0.25">
      <c r="D79" s="68" t="str">
        <f t="shared" si="2"/>
        <v/>
      </c>
      <c r="E79" s="24" t="str">
        <f t="shared" si="3"/>
        <v/>
      </c>
      <c r="F79" s="24" t="str">
        <f t="shared" si="6"/>
        <v/>
      </c>
    </row>
    <row r="80" spans="4:6" x14ac:dyDescent="0.25">
      <c r="D80" s="68" t="str">
        <f t="shared" si="2"/>
        <v/>
      </c>
      <c r="E80" s="24" t="str">
        <f t="shared" si="3"/>
        <v/>
      </c>
      <c r="F80" s="24" t="str">
        <f t="shared" si="6"/>
        <v/>
      </c>
    </row>
    <row r="81" spans="4:6" x14ac:dyDescent="0.25">
      <c r="D81" s="68" t="str">
        <f t="shared" si="2"/>
        <v/>
      </c>
      <c r="E81" s="24" t="str">
        <f t="shared" si="3"/>
        <v/>
      </c>
      <c r="F81" s="24" t="str">
        <f t="shared" si="6"/>
        <v/>
      </c>
    </row>
    <row r="82" spans="4:6" x14ac:dyDescent="0.25">
      <c r="D82" s="68" t="str">
        <f t="shared" si="2"/>
        <v/>
      </c>
      <c r="E82" s="24" t="str">
        <f t="shared" si="3"/>
        <v/>
      </c>
      <c r="F82" s="24" t="str">
        <f t="shared" si="6"/>
        <v/>
      </c>
    </row>
    <row r="83" spans="4:6" x14ac:dyDescent="0.25">
      <c r="D83" s="68" t="str">
        <f t="shared" si="2"/>
        <v/>
      </c>
      <c r="E83" s="24" t="str">
        <f t="shared" si="3"/>
        <v/>
      </c>
      <c r="F83" s="24" t="str">
        <f t="shared" si="6"/>
        <v/>
      </c>
    </row>
    <row r="84" spans="4:6" x14ac:dyDescent="0.25">
      <c r="D84" s="68" t="str">
        <f t="shared" si="2"/>
        <v/>
      </c>
      <c r="E84" s="24" t="str">
        <f t="shared" si="3"/>
        <v/>
      </c>
      <c r="F84" s="24" t="str">
        <f t="shared" si="6"/>
        <v/>
      </c>
    </row>
    <row r="85" spans="4:6" x14ac:dyDescent="0.25">
      <c r="D85" s="68" t="str">
        <f t="shared" si="2"/>
        <v/>
      </c>
      <c r="E85" s="24" t="str">
        <f t="shared" si="3"/>
        <v/>
      </c>
      <c r="F85" s="24" t="str">
        <f t="shared" si="6"/>
        <v/>
      </c>
    </row>
    <row r="86" spans="4:6" x14ac:dyDescent="0.25">
      <c r="D86" s="68" t="str">
        <f t="shared" si="2"/>
        <v/>
      </c>
      <c r="E86" s="24" t="str">
        <f t="shared" si="3"/>
        <v/>
      </c>
      <c r="F86" s="24" t="str">
        <f t="shared" si="6"/>
        <v/>
      </c>
    </row>
    <row r="87" spans="4:6" x14ac:dyDescent="0.25">
      <c r="D87" s="68" t="str">
        <f t="shared" ref="D87:D150" si="8">IF(OR(B87="Grand Total",B87=""),"",D86+C87)</f>
        <v/>
      </c>
      <c r="E87" s="24" t="str">
        <f t="shared" ref="E87:E150" si="9">IF(OR(C87="",B87="Grand Total"),"",IF(C87&lt;0,"L","W"))</f>
        <v/>
      </c>
      <c r="F87" s="24" t="str">
        <f t="shared" si="6"/>
        <v/>
      </c>
    </row>
    <row r="88" spans="4:6" x14ac:dyDescent="0.25">
      <c r="D88" s="68" t="str">
        <f t="shared" si="8"/>
        <v/>
      </c>
      <c r="E88" s="24" t="str">
        <f t="shared" si="9"/>
        <v/>
      </c>
      <c r="F88" s="24" t="str">
        <f t="shared" ref="F88:F151" si="10">IF(E88="","",IF(E88=E87,F87+1,1))</f>
        <v/>
      </c>
    </row>
    <row r="89" spans="4:6" x14ac:dyDescent="0.25">
      <c r="D89" s="68" t="str">
        <f t="shared" si="8"/>
        <v/>
      </c>
      <c r="E89" s="24" t="str">
        <f t="shared" si="9"/>
        <v/>
      </c>
      <c r="F89" s="24" t="str">
        <f t="shared" si="10"/>
        <v/>
      </c>
    </row>
    <row r="90" spans="4:6" x14ac:dyDescent="0.25">
      <c r="D90" s="68" t="str">
        <f t="shared" si="8"/>
        <v/>
      </c>
      <c r="E90" s="24" t="str">
        <f t="shared" si="9"/>
        <v/>
      </c>
      <c r="F90" s="24" t="str">
        <f t="shared" si="10"/>
        <v/>
      </c>
    </row>
    <row r="91" spans="4:6" x14ac:dyDescent="0.25">
      <c r="D91" s="68" t="str">
        <f t="shared" si="8"/>
        <v/>
      </c>
      <c r="E91" s="24" t="str">
        <f t="shared" si="9"/>
        <v/>
      </c>
      <c r="F91" s="24" t="str">
        <f t="shared" si="10"/>
        <v/>
      </c>
    </row>
    <row r="92" spans="4:6" x14ac:dyDescent="0.25">
      <c r="D92" s="68" t="str">
        <f t="shared" si="8"/>
        <v/>
      </c>
      <c r="E92" s="24" t="str">
        <f t="shared" si="9"/>
        <v/>
      </c>
      <c r="F92" s="24" t="str">
        <f t="shared" si="10"/>
        <v/>
      </c>
    </row>
    <row r="93" spans="4:6" x14ac:dyDescent="0.25">
      <c r="D93" s="68" t="str">
        <f t="shared" si="8"/>
        <v/>
      </c>
      <c r="E93" s="24" t="str">
        <f t="shared" si="9"/>
        <v/>
      </c>
      <c r="F93" s="24" t="str">
        <f t="shared" si="10"/>
        <v/>
      </c>
    </row>
    <row r="94" spans="4:6" x14ac:dyDescent="0.25">
      <c r="D94" s="68" t="str">
        <f t="shared" si="8"/>
        <v/>
      </c>
      <c r="E94" s="24" t="str">
        <f t="shared" si="9"/>
        <v/>
      </c>
      <c r="F94" s="24" t="str">
        <f t="shared" si="10"/>
        <v/>
      </c>
    </row>
    <row r="95" spans="4:6" x14ac:dyDescent="0.25">
      <c r="D95" s="68" t="str">
        <f t="shared" si="8"/>
        <v/>
      </c>
      <c r="E95" s="24" t="str">
        <f t="shared" si="9"/>
        <v/>
      </c>
      <c r="F95" s="24" t="str">
        <f t="shared" si="10"/>
        <v/>
      </c>
    </row>
    <row r="96" spans="4:6" x14ac:dyDescent="0.25">
      <c r="D96" s="68" t="str">
        <f t="shared" si="8"/>
        <v/>
      </c>
      <c r="E96" s="24" t="str">
        <f t="shared" si="9"/>
        <v/>
      </c>
      <c r="F96" s="24" t="str">
        <f t="shared" si="10"/>
        <v/>
      </c>
    </row>
    <row r="97" spans="4:6" x14ac:dyDescent="0.25">
      <c r="D97" s="68" t="str">
        <f t="shared" si="8"/>
        <v/>
      </c>
      <c r="E97" s="24" t="str">
        <f t="shared" si="9"/>
        <v/>
      </c>
      <c r="F97" s="24" t="str">
        <f t="shared" si="10"/>
        <v/>
      </c>
    </row>
    <row r="98" spans="4:6" x14ac:dyDescent="0.25">
      <c r="D98" s="68" t="str">
        <f t="shared" si="8"/>
        <v/>
      </c>
      <c r="E98" s="24" t="str">
        <f t="shared" si="9"/>
        <v/>
      </c>
      <c r="F98" s="24" t="str">
        <f t="shared" si="10"/>
        <v/>
      </c>
    </row>
    <row r="99" spans="4:6" x14ac:dyDescent="0.25">
      <c r="D99" s="68" t="str">
        <f t="shared" si="8"/>
        <v/>
      </c>
      <c r="E99" s="24" t="str">
        <f t="shared" si="9"/>
        <v/>
      </c>
      <c r="F99" s="24" t="str">
        <f t="shared" si="10"/>
        <v/>
      </c>
    </row>
    <row r="100" spans="4:6" x14ac:dyDescent="0.25">
      <c r="D100" s="68" t="str">
        <f t="shared" si="8"/>
        <v/>
      </c>
      <c r="E100" s="24" t="str">
        <f t="shared" si="9"/>
        <v/>
      </c>
      <c r="F100" s="24" t="str">
        <f t="shared" si="10"/>
        <v/>
      </c>
    </row>
    <row r="101" spans="4:6" x14ac:dyDescent="0.25">
      <c r="D101" s="68" t="str">
        <f t="shared" si="8"/>
        <v/>
      </c>
      <c r="E101" s="24" t="str">
        <f t="shared" si="9"/>
        <v/>
      </c>
      <c r="F101" s="24" t="str">
        <f t="shared" si="10"/>
        <v/>
      </c>
    </row>
    <row r="102" spans="4:6" x14ac:dyDescent="0.25">
      <c r="D102" s="68" t="str">
        <f t="shared" si="8"/>
        <v/>
      </c>
      <c r="E102" s="24" t="str">
        <f t="shared" si="9"/>
        <v/>
      </c>
      <c r="F102" s="24" t="str">
        <f t="shared" si="10"/>
        <v/>
      </c>
    </row>
    <row r="103" spans="4:6" x14ac:dyDescent="0.25">
      <c r="D103" s="68" t="str">
        <f t="shared" si="8"/>
        <v/>
      </c>
      <c r="E103" s="24" t="str">
        <f t="shared" si="9"/>
        <v/>
      </c>
      <c r="F103" s="24" t="str">
        <f t="shared" si="10"/>
        <v/>
      </c>
    </row>
    <row r="104" spans="4:6" x14ac:dyDescent="0.25">
      <c r="D104" s="68" t="str">
        <f t="shared" si="8"/>
        <v/>
      </c>
      <c r="E104" s="24" t="str">
        <f t="shared" si="9"/>
        <v/>
      </c>
      <c r="F104" s="24" t="str">
        <f t="shared" si="10"/>
        <v/>
      </c>
    </row>
    <row r="105" spans="4:6" x14ac:dyDescent="0.25">
      <c r="D105" s="68" t="str">
        <f t="shared" si="8"/>
        <v/>
      </c>
      <c r="E105" s="24" t="str">
        <f t="shared" si="9"/>
        <v/>
      </c>
      <c r="F105" s="24" t="str">
        <f t="shared" si="10"/>
        <v/>
      </c>
    </row>
    <row r="106" spans="4:6" x14ac:dyDescent="0.25">
      <c r="D106" s="68" t="str">
        <f t="shared" si="8"/>
        <v/>
      </c>
      <c r="E106" s="24" t="str">
        <f t="shared" si="9"/>
        <v/>
      </c>
      <c r="F106" s="24" t="str">
        <f t="shared" si="10"/>
        <v/>
      </c>
    </row>
    <row r="107" spans="4:6" x14ac:dyDescent="0.25">
      <c r="D107" s="68" t="str">
        <f t="shared" si="8"/>
        <v/>
      </c>
      <c r="E107" s="24" t="str">
        <f t="shared" si="9"/>
        <v/>
      </c>
      <c r="F107" s="24" t="str">
        <f t="shared" si="10"/>
        <v/>
      </c>
    </row>
    <row r="108" spans="4:6" x14ac:dyDescent="0.25">
      <c r="D108" s="68" t="str">
        <f t="shared" si="8"/>
        <v/>
      </c>
      <c r="E108" s="24" t="str">
        <f t="shared" si="9"/>
        <v/>
      </c>
      <c r="F108" s="24" t="str">
        <f t="shared" si="10"/>
        <v/>
      </c>
    </row>
    <row r="109" spans="4:6" x14ac:dyDescent="0.25">
      <c r="D109" s="68" t="str">
        <f t="shared" si="8"/>
        <v/>
      </c>
      <c r="E109" s="24" t="str">
        <f t="shared" si="9"/>
        <v/>
      </c>
      <c r="F109" s="24" t="str">
        <f t="shared" si="10"/>
        <v/>
      </c>
    </row>
    <row r="110" spans="4:6" x14ac:dyDescent="0.25">
      <c r="D110" s="68" t="str">
        <f t="shared" si="8"/>
        <v/>
      </c>
      <c r="E110" s="24" t="str">
        <f t="shared" si="9"/>
        <v/>
      </c>
      <c r="F110" s="24" t="str">
        <f t="shared" si="10"/>
        <v/>
      </c>
    </row>
    <row r="111" spans="4:6" x14ac:dyDescent="0.25">
      <c r="D111" s="68" t="str">
        <f t="shared" si="8"/>
        <v/>
      </c>
      <c r="E111" s="24" t="str">
        <f t="shared" si="9"/>
        <v/>
      </c>
      <c r="F111" s="24" t="str">
        <f t="shared" si="10"/>
        <v/>
      </c>
    </row>
    <row r="112" spans="4:6" x14ac:dyDescent="0.25">
      <c r="D112" s="68" t="str">
        <f t="shared" si="8"/>
        <v/>
      </c>
      <c r="E112" s="24" t="str">
        <f t="shared" si="9"/>
        <v/>
      </c>
      <c r="F112" s="24" t="str">
        <f t="shared" si="10"/>
        <v/>
      </c>
    </row>
    <row r="113" spans="4:6" x14ac:dyDescent="0.25">
      <c r="D113" s="68" t="str">
        <f t="shared" si="8"/>
        <v/>
      </c>
      <c r="E113" s="24" t="str">
        <f t="shared" si="9"/>
        <v/>
      </c>
      <c r="F113" s="24" t="str">
        <f t="shared" si="10"/>
        <v/>
      </c>
    </row>
    <row r="114" spans="4:6" x14ac:dyDescent="0.25">
      <c r="D114" s="68" t="str">
        <f t="shared" si="8"/>
        <v/>
      </c>
      <c r="E114" s="24" t="str">
        <f t="shared" si="9"/>
        <v/>
      </c>
      <c r="F114" s="24" t="str">
        <f t="shared" si="10"/>
        <v/>
      </c>
    </row>
    <row r="115" spans="4:6" x14ac:dyDescent="0.25">
      <c r="D115" s="68" t="str">
        <f t="shared" si="8"/>
        <v/>
      </c>
      <c r="E115" s="24" t="str">
        <f t="shared" si="9"/>
        <v/>
      </c>
      <c r="F115" s="24" t="str">
        <f t="shared" si="10"/>
        <v/>
      </c>
    </row>
    <row r="116" spans="4:6" x14ac:dyDescent="0.25">
      <c r="D116" s="68" t="str">
        <f t="shared" si="8"/>
        <v/>
      </c>
      <c r="E116" s="24" t="str">
        <f t="shared" si="9"/>
        <v/>
      </c>
      <c r="F116" s="24" t="str">
        <f t="shared" si="10"/>
        <v/>
      </c>
    </row>
    <row r="117" spans="4:6" x14ac:dyDescent="0.25">
      <c r="D117" s="68" t="str">
        <f t="shared" si="8"/>
        <v/>
      </c>
      <c r="E117" s="24" t="str">
        <f t="shared" si="9"/>
        <v/>
      </c>
      <c r="F117" s="24" t="str">
        <f t="shared" si="10"/>
        <v/>
      </c>
    </row>
    <row r="118" spans="4:6" x14ac:dyDescent="0.25">
      <c r="D118" s="68" t="str">
        <f t="shared" si="8"/>
        <v/>
      </c>
      <c r="E118" s="24" t="str">
        <f t="shared" si="9"/>
        <v/>
      </c>
      <c r="F118" s="24" t="str">
        <f t="shared" si="10"/>
        <v/>
      </c>
    </row>
    <row r="119" spans="4:6" x14ac:dyDescent="0.25">
      <c r="D119" s="68" t="str">
        <f t="shared" si="8"/>
        <v/>
      </c>
      <c r="E119" s="24" t="str">
        <f t="shared" si="9"/>
        <v/>
      </c>
      <c r="F119" s="24" t="str">
        <f t="shared" si="10"/>
        <v/>
      </c>
    </row>
    <row r="120" spans="4:6" x14ac:dyDescent="0.25">
      <c r="D120" s="68" t="str">
        <f t="shared" si="8"/>
        <v/>
      </c>
      <c r="E120" s="24" t="str">
        <f t="shared" si="9"/>
        <v/>
      </c>
      <c r="F120" s="24" t="str">
        <f t="shared" si="10"/>
        <v/>
      </c>
    </row>
    <row r="121" spans="4:6" x14ac:dyDescent="0.25">
      <c r="D121" s="68" t="str">
        <f t="shared" si="8"/>
        <v/>
      </c>
      <c r="E121" s="24" t="str">
        <f t="shared" si="9"/>
        <v/>
      </c>
      <c r="F121" s="24" t="str">
        <f t="shared" si="10"/>
        <v/>
      </c>
    </row>
    <row r="122" spans="4:6" x14ac:dyDescent="0.25">
      <c r="D122" s="68" t="str">
        <f t="shared" si="8"/>
        <v/>
      </c>
      <c r="E122" s="24" t="str">
        <f t="shared" si="9"/>
        <v/>
      </c>
      <c r="F122" s="24" t="str">
        <f t="shared" si="10"/>
        <v/>
      </c>
    </row>
    <row r="123" spans="4:6" x14ac:dyDescent="0.25">
      <c r="D123" s="68" t="str">
        <f t="shared" si="8"/>
        <v/>
      </c>
      <c r="E123" s="24" t="str">
        <f t="shared" si="9"/>
        <v/>
      </c>
      <c r="F123" s="24" t="str">
        <f t="shared" si="10"/>
        <v/>
      </c>
    </row>
    <row r="124" spans="4:6" x14ac:dyDescent="0.25">
      <c r="D124" s="68" t="str">
        <f t="shared" si="8"/>
        <v/>
      </c>
      <c r="E124" s="24" t="str">
        <f t="shared" si="9"/>
        <v/>
      </c>
      <c r="F124" s="24" t="str">
        <f t="shared" si="10"/>
        <v/>
      </c>
    </row>
    <row r="125" spans="4:6" x14ac:dyDescent="0.25">
      <c r="D125" s="68" t="str">
        <f t="shared" si="8"/>
        <v/>
      </c>
      <c r="E125" s="24" t="str">
        <f t="shared" si="9"/>
        <v/>
      </c>
      <c r="F125" s="24" t="str">
        <f t="shared" si="10"/>
        <v/>
      </c>
    </row>
    <row r="126" spans="4:6" x14ac:dyDescent="0.25">
      <c r="D126" s="68" t="str">
        <f t="shared" si="8"/>
        <v/>
      </c>
      <c r="E126" s="24" t="str">
        <f t="shared" si="9"/>
        <v/>
      </c>
      <c r="F126" s="24" t="str">
        <f t="shared" si="10"/>
        <v/>
      </c>
    </row>
    <row r="127" spans="4:6" x14ac:dyDescent="0.25">
      <c r="D127" s="68" t="str">
        <f t="shared" si="8"/>
        <v/>
      </c>
      <c r="E127" s="24" t="str">
        <f t="shared" si="9"/>
        <v/>
      </c>
      <c r="F127" s="24" t="str">
        <f t="shared" si="10"/>
        <v/>
      </c>
    </row>
    <row r="128" spans="4:6" x14ac:dyDescent="0.25">
      <c r="D128" s="68" t="str">
        <f t="shared" si="8"/>
        <v/>
      </c>
      <c r="E128" s="24" t="str">
        <f t="shared" si="9"/>
        <v/>
      </c>
      <c r="F128" s="24" t="str">
        <f t="shared" si="10"/>
        <v/>
      </c>
    </row>
    <row r="129" spans="4:6" x14ac:dyDescent="0.25">
      <c r="D129" s="68" t="str">
        <f t="shared" si="8"/>
        <v/>
      </c>
      <c r="E129" s="24" t="str">
        <f t="shared" si="9"/>
        <v/>
      </c>
      <c r="F129" s="24" t="str">
        <f t="shared" si="10"/>
        <v/>
      </c>
    </row>
    <row r="130" spans="4:6" x14ac:dyDescent="0.25">
      <c r="D130" s="68" t="str">
        <f t="shared" si="8"/>
        <v/>
      </c>
      <c r="E130" s="24" t="str">
        <f t="shared" si="9"/>
        <v/>
      </c>
      <c r="F130" s="24" t="str">
        <f t="shared" si="10"/>
        <v/>
      </c>
    </row>
    <row r="131" spans="4:6" x14ac:dyDescent="0.25">
      <c r="D131" s="68" t="str">
        <f t="shared" si="8"/>
        <v/>
      </c>
      <c r="E131" s="24" t="str">
        <f t="shared" si="9"/>
        <v/>
      </c>
      <c r="F131" s="24" t="str">
        <f t="shared" si="10"/>
        <v/>
      </c>
    </row>
    <row r="132" spans="4:6" x14ac:dyDescent="0.25">
      <c r="D132" s="68" t="str">
        <f t="shared" si="8"/>
        <v/>
      </c>
      <c r="E132" s="24" t="str">
        <f t="shared" si="9"/>
        <v/>
      </c>
      <c r="F132" s="24" t="str">
        <f t="shared" si="10"/>
        <v/>
      </c>
    </row>
    <row r="133" spans="4:6" x14ac:dyDescent="0.25">
      <c r="D133" s="68" t="str">
        <f t="shared" si="8"/>
        <v/>
      </c>
      <c r="E133" s="24" t="str">
        <f t="shared" si="9"/>
        <v/>
      </c>
      <c r="F133" s="24" t="str">
        <f t="shared" si="10"/>
        <v/>
      </c>
    </row>
    <row r="134" spans="4:6" x14ac:dyDescent="0.25">
      <c r="D134" s="68" t="str">
        <f t="shared" si="8"/>
        <v/>
      </c>
      <c r="E134" s="24" t="str">
        <f t="shared" si="9"/>
        <v/>
      </c>
      <c r="F134" s="24" t="str">
        <f t="shared" si="10"/>
        <v/>
      </c>
    </row>
    <row r="135" spans="4:6" x14ac:dyDescent="0.25">
      <c r="D135" s="68" t="str">
        <f t="shared" si="8"/>
        <v/>
      </c>
      <c r="E135" s="24" t="str">
        <f t="shared" si="9"/>
        <v/>
      </c>
      <c r="F135" s="24" t="str">
        <f t="shared" si="10"/>
        <v/>
      </c>
    </row>
    <row r="136" spans="4:6" x14ac:dyDescent="0.25">
      <c r="D136" s="68" t="str">
        <f t="shared" si="8"/>
        <v/>
      </c>
      <c r="E136" s="24" t="str">
        <f t="shared" si="9"/>
        <v/>
      </c>
      <c r="F136" s="24" t="str">
        <f t="shared" si="10"/>
        <v/>
      </c>
    </row>
    <row r="137" spans="4:6" x14ac:dyDescent="0.25">
      <c r="D137" s="68" t="str">
        <f t="shared" si="8"/>
        <v/>
      </c>
      <c r="E137" s="24" t="str">
        <f t="shared" si="9"/>
        <v/>
      </c>
      <c r="F137" s="24" t="str">
        <f t="shared" si="10"/>
        <v/>
      </c>
    </row>
    <row r="138" spans="4:6" x14ac:dyDescent="0.25">
      <c r="D138" s="68" t="str">
        <f t="shared" si="8"/>
        <v/>
      </c>
      <c r="E138" s="24" t="str">
        <f t="shared" si="9"/>
        <v/>
      </c>
      <c r="F138" s="24" t="str">
        <f t="shared" si="10"/>
        <v/>
      </c>
    </row>
    <row r="139" spans="4:6" x14ac:dyDescent="0.25">
      <c r="D139" s="68" t="str">
        <f t="shared" si="8"/>
        <v/>
      </c>
      <c r="E139" s="24" t="str">
        <f t="shared" si="9"/>
        <v/>
      </c>
      <c r="F139" s="24" t="str">
        <f t="shared" si="10"/>
        <v/>
      </c>
    </row>
    <row r="140" spans="4:6" x14ac:dyDescent="0.25">
      <c r="D140" s="68" t="str">
        <f t="shared" si="8"/>
        <v/>
      </c>
      <c r="E140" s="24" t="str">
        <f t="shared" si="9"/>
        <v/>
      </c>
      <c r="F140" s="24" t="str">
        <f t="shared" si="10"/>
        <v/>
      </c>
    </row>
    <row r="141" spans="4:6" x14ac:dyDescent="0.25">
      <c r="D141" s="68" t="str">
        <f t="shared" si="8"/>
        <v/>
      </c>
      <c r="E141" s="24" t="str">
        <f t="shared" si="9"/>
        <v/>
      </c>
      <c r="F141" s="24" t="str">
        <f t="shared" si="10"/>
        <v/>
      </c>
    </row>
    <row r="142" spans="4:6" x14ac:dyDescent="0.25">
      <c r="D142" s="68" t="str">
        <f t="shared" si="8"/>
        <v/>
      </c>
      <c r="E142" s="24" t="str">
        <f t="shared" si="9"/>
        <v/>
      </c>
      <c r="F142" s="24" t="str">
        <f t="shared" si="10"/>
        <v/>
      </c>
    </row>
    <row r="143" spans="4:6" x14ac:dyDescent="0.25">
      <c r="D143" s="68" t="str">
        <f t="shared" si="8"/>
        <v/>
      </c>
      <c r="E143" s="24" t="str">
        <f t="shared" si="9"/>
        <v/>
      </c>
      <c r="F143" s="24" t="str">
        <f t="shared" si="10"/>
        <v/>
      </c>
    </row>
    <row r="144" spans="4:6" x14ac:dyDescent="0.25">
      <c r="D144" s="68" t="str">
        <f t="shared" si="8"/>
        <v/>
      </c>
      <c r="E144" s="24" t="str">
        <f t="shared" si="9"/>
        <v/>
      </c>
      <c r="F144" s="24" t="str">
        <f t="shared" si="10"/>
        <v/>
      </c>
    </row>
    <row r="145" spans="4:6" x14ac:dyDescent="0.25">
      <c r="D145" s="68" t="str">
        <f t="shared" si="8"/>
        <v/>
      </c>
      <c r="E145" s="24" t="str">
        <f t="shared" si="9"/>
        <v/>
      </c>
      <c r="F145" s="24" t="str">
        <f t="shared" si="10"/>
        <v/>
      </c>
    </row>
    <row r="146" spans="4:6" x14ac:dyDescent="0.25">
      <c r="D146" s="68" t="str">
        <f t="shared" si="8"/>
        <v/>
      </c>
      <c r="E146" s="24" t="str">
        <f t="shared" si="9"/>
        <v/>
      </c>
      <c r="F146" s="24" t="str">
        <f t="shared" si="10"/>
        <v/>
      </c>
    </row>
    <row r="147" spans="4:6" x14ac:dyDescent="0.25">
      <c r="D147" s="68" t="str">
        <f t="shared" si="8"/>
        <v/>
      </c>
      <c r="E147" s="24" t="str">
        <f t="shared" si="9"/>
        <v/>
      </c>
      <c r="F147" s="24" t="str">
        <f t="shared" si="10"/>
        <v/>
      </c>
    </row>
    <row r="148" spans="4:6" x14ac:dyDescent="0.25">
      <c r="D148" s="68" t="str">
        <f t="shared" si="8"/>
        <v/>
      </c>
      <c r="E148" s="24" t="str">
        <f t="shared" si="9"/>
        <v/>
      </c>
      <c r="F148" s="24" t="str">
        <f t="shared" si="10"/>
        <v/>
      </c>
    </row>
    <row r="149" spans="4:6" x14ac:dyDescent="0.25">
      <c r="D149" s="68" t="str">
        <f t="shared" si="8"/>
        <v/>
      </c>
      <c r="E149" s="24" t="str">
        <f t="shared" si="9"/>
        <v/>
      </c>
      <c r="F149" s="24" t="str">
        <f t="shared" si="10"/>
        <v/>
      </c>
    </row>
    <row r="150" spans="4:6" x14ac:dyDescent="0.25">
      <c r="D150" s="68" t="str">
        <f t="shared" si="8"/>
        <v/>
      </c>
      <c r="E150" s="24" t="str">
        <f t="shared" si="9"/>
        <v/>
      </c>
      <c r="F150" s="24" t="str">
        <f t="shared" si="10"/>
        <v/>
      </c>
    </row>
    <row r="151" spans="4:6" x14ac:dyDescent="0.25">
      <c r="D151" s="68" t="str">
        <f t="shared" ref="D151:D214" si="11">IF(OR(B151="Grand Total",B151=""),"",D150+C151)</f>
        <v/>
      </c>
      <c r="E151" s="24" t="str">
        <f t="shared" ref="E151:E214" si="12">IF(OR(C151="",B151="Grand Total"),"",IF(C151&lt;0,"L","W"))</f>
        <v/>
      </c>
      <c r="F151" s="24" t="str">
        <f t="shared" si="10"/>
        <v/>
      </c>
    </row>
    <row r="152" spans="4:6" x14ac:dyDescent="0.25">
      <c r="D152" s="68" t="str">
        <f t="shared" si="11"/>
        <v/>
      </c>
      <c r="E152" s="24" t="str">
        <f t="shared" si="12"/>
        <v/>
      </c>
      <c r="F152" s="24" t="str">
        <f t="shared" ref="F152:F215" si="13">IF(E152="","",IF(E152=E151,F151+1,1))</f>
        <v/>
      </c>
    </row>
    <row r="153" spans="4:6" x14ac:dyDescent="0.25">
      <c r="D153" s="68" t="str">
        <f t="shared" si="11"/>
        <v/>
      </c>
      <c r="E153" s="24" t="str">
        <f t="shared" si="12"/>
        <v/>
      </c>
      <c r="F153" s="24" t="str">
        <f t="shared" si="13"/>
        <v/>
      </c>
    </row>
    <row r="154" spans="4:6" x14ac:dyDescent="0.25">
      <c r="D154" s="68" t="str">
        <f t="shared" si="11"/>
        <v/>
      </c>
      <c r="E154" s="24" t="str">
        <f t="shared" si="12"/>
        <v/>
      </c>
      <c r="F154" s="24" t="str">
        <f t="shared" si="13"/>
        <v/>
      </c>
    </row>
    <row r="155" spans="4:6" x14ac:dyDescent="0.25">
      <c r="D155" s="68" t="str">
        <f t="shared" si="11"/>
        <v/>
      </c>
      <c r="E155" s="24" t="str">
        <f t="shared" si="12"/>
        <v/>
      </c>
      <c r="F155" s="24" t="str">
        <f t="shared" si="13"/>
        <v/>
      </c>
    </row>
    <row r="156" spans="4:6" x14ac:dyDescent="0.25">
      <c r="D156" s="68" t="str">
        <f t="shared" si="11"/>
        <v/>
      </c>
      <c r="E156" s="24" t="str">
        <f t="shared" si="12"/>
        <v/>
      </c>
      <c r="F156" s="24" t="str">
        <f t="shared" si="13"/>
        <v/>
      </c>
    </row>
    <row r="157" spans="4:6" x14ac:dyDescent="0.25">
      <c r="D157" s="68" t="str">
        <f t="shared" si="11"/>
        <v/>
      </c>
      <c r="E157" s="24" t="str">
        <f t="shared" si="12"/>
        <v/>
      </c>
      <c r="F157" s="24" t="str">
        <f t="shared" si="13"/>
        <v/>
      </c>
    </row>
    <row r="158" spans="4:6" x14ac:dyDescent="0.25">
      <c r="D158" s="68" t="str">
        <f t="shared" si="11"/>
        <v/>
      </c>
      <c r="E158" s="24" t="str">
        <f t="shared" si="12"/>
        <v/>
      </c>
      <c r="F158" s="24" t="str">
        <f t="shared" si="13"/>
        <v/>
      </c>
    </row>
    <row r="159" spans="4:6" x14ac:dyDescent="0.25">
      <c r="D159" s="68" t="str">
        <f t="shared" si="11"/>
        <v/>
      </c>
      <c r="E159" s="24" t="str">
        <f t="shared" si="12"/>
        <v/>
      </c>
      <c r="F159" s="24" t="str">
        <f t="shared" si="13"/>
        <v/>
      </c>
    </row>
    <row r="160" spans="4:6" x14ac:dyDescent="0.25">
      <c r="D160" s="68" t="str">
        <f t="shared" si="11"/>
        <v/>
      </c>
      <c r="E160" s="24" t="str">
        <f t="shared" si="12"/>
        <v/>
      </c>
      <c r="F160" s="24" t="str">
        <f t="shared" si="13"/>
        <v/>
      </c>
    </row>
    <row r="161" spans="4:6" x14ac:dyDescent="0.25">
      <c r="D161" s="68" t="str">
        <f t="shared" si="11"/>
        <v/>
      </c>
      <c r="E161" s="24" t="str">
        <f t="shared" si="12"/>
        <v/>
      </c>
      <c r="F161" s="24" t="str">
        <f t="shared" si="13"/>
        <v/>
      </c>
    </row>
    <row r="162" spans="4:6" x14ac:dyDescent="0.25">
      <c r="D162" s="68" t="str">
        <f t="shared" si="11"/>
        <v/>
      </c>
      <c r="E162" s="24" t="str">
        <f t="shared" si="12"/>
        <v/>
      </c>
      <c r="F162" s="24" t="str">
        <f t="shared" si="13"/>
        <v/>
      </c>
    </row>
    <row r="163" spans="4:6" x14ac:dyDescent="0.25">
      <c r="D163" s="68" t="str">
        <f t="shared" si="11"/>
        <v/>
      </c>
      <c r="E163" s="24" t="str">
        <f t="shared" si="12"/>
        <v/>
      </c>
      <c r="F163" s="24" t="str">
        <f t="shared" si="13"/>
        <v/>
      </c>
    </row>
    <row r="164" spans="4:6" x14ac:dyDescent="0.25">
      <c r="D164" s="68" t="str">
        <f t="shared" si="11"/>
        <v/>
      </c>
      <c r="E164" s="24" t="str">
        <f t="shared" si="12"/>
        <v/>
      </c>
      <c r="F164" s="24" t="str">
        <f t="shared" si="13"/>
        <v/>
      </c>
    </row>
    <row r="165" spans="4:6" x14ac:dyDescent="0.25">
      <c r="D165" s="68" t="str">
        <f t="shared" si="11"/>
        <v/>
      </c>
      <c r="E165" s="24" t="str">
        <f t="shared" si="12"/>
        <v/>
      </c>
      <c r="F165" s="24" t="str">
        <f t="shared" si="13"/>
        <v/>
      </c>
    </row>
    <row r="166" spans="4:6" x14ac:dyDescent="0.25">
      <c r="D166" s="68" t="str">
        <f t="shared" si="11"/>
        <v/>
      </c>
      <c r="E166" s="24" t="str">
        <f t="shared" si="12"/>
        <v/>
      </c>
      <c r="F166" s="24" t="str">
        <f t="shared" si="13"/>
        <v/>
      </c>
    </row>
    <row r="167" spans="4:6" x14ac:dyDescent="0.25">
      <c r="D167" s="68" t="str">
        <f t="shared" si="11"/>
        <v/>
      </c>
      <c r="E167" s="24" t="str">
        <f t="shared" si="12"/>
        <v/>
      </c>
      <c r="F167" s="24" t="str">
        <f t="shared" si="13"/>
        <v/>
      </c>
    </row>
    <row r="168" spans="4:6" x14ac:dyDescent="0.25">
      <c r="D168" s="68" t="str">
        <f t="shared" si="11"/>
        <v/>
      </c>
      <c r="E168" s="24" t="str">
        <f t="shared" si="12"/>
        <v/>
      </c>
      <c r="F168" s="24" t="str">
        <f t="shared" si="13"/>
        <v/>
      </c>
    </row>
    <row r="169" spans="4:6" x14ac:dyDescent="0.25">
      <c r="D169" s="68" t="str">
        <f t="shared" si="11"/>
        <v/>
      </c>
      <c r="E169" s="24" t="str">
        <f t="shared" si="12"/>
        <v/>
      </c>
      <c r="F169" s="24" t="str">
        <f t="shared" si="13"/>
        <v/>
      </c>
    </row>
    <row r="170" spans="4:6" x14ac:dyDescent="0.25">
      <c r="D170" s="68" t="str">
        <f t="shared" si="11"/>
        <v/>
      </c>
      <c r="E170" s="24" t="str">
        <f t="shared" si="12"/>
        <v/>
      </c>
      <c r="F170" s="24" t="str">
        <f t="shared" si="13"/>
        <v/>
      </c>
    </row>
    <row r="171" spans="4:6" x14ac:dyDescent="0.25">
      <c r="D171" s="68" t="str">
        <f t="shared" si="11"/>
        <v/>
      </c>
      <c r="E171" s="24" t="str">
        <f t="shared" si="12"/>
        <v/>
      </c>
      <c r="F171" s="24" t="str">
        <f t="shared" si="13"/>
        <v/>
      </c>
    </row>
    <row r="172" spans="4:6" x14ac:dyDescent="0.25">
      <c r="D172" s="68" t="str">
        <f t="shared" si="11"/>
        <v/>
      </c>
      <c r="E172" s="24" t="str">
        <f t="shared" si="12"/>
        <v/>
      </c>
      <c r="F172" s="24" t="str">
        <f t="shared" si="13"/>
        <v/>
      </c>
    </row>
    <row r="173" spans="4:6" x14ac:dyDescent="0.25">
      <c r="D173" s="68" t="str">
        <f t="shared" si="11"/>
        <v/>
      </c>
      <c r="E173" s="24" t="str">
        <f t="shared" si="12"/>
        <v/>
      </c>
      <c r="F173" s="24" t="str">
        <f t="shared" si="13"/>
        <v/>
      </c>
    </row>
    <row r="174" spans="4:6" x14ac:dyDescent="0.25">
      <c r="D174" s="68" t="str">
        <f t="shared" si="11"/>
        <v/>
      </c>
      <c r="E174" s="24" t="str">
        <f t="shared" si="12"/>
        <v/>
      </c>
      <c r="F174" s="24" t="str">
        <f t="shared" si="13"/>
        <v/>
      </c>
    </row>
    <row r="175" spans="4:6" x14ac:dyDescent="0.25">
      <c r="D175" s="68" t="str">
        <f t="shared" si="11"/>
        <v/>
      </c>
      <c r="E175" s="24" t="str">
        <f t="shared" si="12"/>
        <v/>
      </c>
      <c r="F175" s="24" t="str">
        <f t="shared" si="13"/>
        <v/>
      </c>
    </row>
    <row r="176" spans="4:6" x14ac:dyDescent="0.25">
      <c r="D176" s="68" t="str">
        <f t="shared" si="11"/>
        <v/>
      </c>
      <c r="E176" s="24" t="str">
        <f t="shared" si="12"/>
        <v/>
      </c>
      <c r="F176" s="24" t="str">
        <f t="shared" si="13"/>
        <v/>
      </c>
    </row>
    <row r="177" spans="4:6" x14ac:dyDescent="0.25">
      <c r="D177" s="68" t="str">
        <f t="shared" si="11"/>
        <v/>
      </c>
      <c r="E177" s="24" t="str">
        <f t="shared" si="12"/>
        <v/>
      </c>
      <c r="F177" s="24" t="str">
        <f t="shared" si="13"/>
        <v/>
      </c>
    </row>
    <row r="178" spans="4:6" x14ac:dyDescent="0.25">
      <c r="D178" s="68" t="str">
        <f t="shared" si="11"/>
        <v/>
      </c>
      <c r="E178" s="24" t="str">
        <f t="shared" si="12"/>
        <v/>
      </c>
      <c r="F178" s="24" t="str">
        <f t="shared" si="13"/>
        <v/>
      </c>
    </row>
    <row r="179" spans="4:6" x14ac:dyDescent="0.25">
      <c r="D179" s="68" t="str">
        <f t="shared" si="11"/>
        <v/>
      </c>
      <c r="E179" s="24" t="str">
        <f t="shared" si="12"/>
        <v/>
      </c>
      <c r="F179" s="24" t="str">
        <f t="shared" si="13"/>
        <v/>
      </c>
    </row>
    <row r="180" spans="4:6" x14ac:dyDescent="0.25">
      <c r="D180" s="68" t="str">
        <f t="shared" si="11"/>
        <v/>
      </c>
      <c r="E180" s="24" t="str">
        <f t="shared" si="12"/>
        <v/>
      </c>
      <c r="F180" s="24" t="str">
        <f t="shared" si="13"/>
        <v/>
      </c>
    </row>
    <row r="181" spans="4:6" x14ac:dyDescent="0.25">
      <c r="D181" s="68" t="str">
        <f t="shared" si="11"/>
        <v/>
      </c>
      <c r="E181" s="24" t="str">
        <f t="shared" si="12"/>
        <v/>
      </c>
      <c r="F181" s="24" t="str">
        <f t="shared" si="13"/>
        <v/>
      </c>
    </row>
    <row r="182" spans="4:6" x14ac:dyDescent="0.25">
      <c r="D182" s="68" t="str">
        <f t="shared" si="11"/>
        <v/>
      </c>
      <c r="E182" s="24" t="str">
        <f t="shared" si="12"/>
        <v/>
      </c>
      <c r="F182" s="24" t="str">
        <f t="shared" si="13"/>
        <v/>
      </c>
    </row>
    <row r="183" spans="4:6" x14ac:dyDescent="0.25">
      <c r="D183" s="68" t="str">
        <f t="shared" si="11"/>
        <v/>
      </c>
      <c r="E183" s="24" t="str">
        <f t="shared" si="12"/>
        <v/>
      </c>
      <c r="F183" s="24" t="str">
        <f t="shared" si="13"/>
        <v/>
      </c>
    </row>
    <row r="184" spans="4:6" x14ac:dyDescent="0.25">
      <c r="D184" s="68" t="str">
        <f t="shared" si="11"/>
        <v/>
      </c>
      <c r="E184" s="24" t="str">
        <f t="shared" si="12"/>
        <v/>
      </c>
      <c r="F184" s="24" t="str">
        <f t="shared" si="13"/>
        <v/>
      </c>
    </row>
    <row r="185" spans="4:6" x14ac:dyDescent="0.25">
      <c r="D185" s="68" t="str">
        <f t="shared" si="11"/>
        <v/>
      </c>
      <c r="E185" s="24" t="str">
        <f t="shared" si="12"/>
        <v/>
      </c>
      <c r="F185" s="24" t="str">
        <f t="shared" si="13"/>
        <v/>
      </c>
    </row>
    <row r="186" spans="4:6" x14ac:dyDescent="0.25">
      <c r="D186" s="68" t="str">
        <f t="shared" si="11"/>
        <v/>
      </c>
      <c r="E186" s="24" t="str">
        <f t="shared" si="12"/>
        <v/>
      </c>
      <c r="F186" s="24" t="str">
        <f t="shared" si="13"/>
        <v/>
      </c>
    </row>
    <row r="187" spans="4:6" x14ac:dyDescent="0.25">
      <c r="D187" s="68" t="str">
        <f t="shared" si="11"/>
        <v/>
      </c>
      <c r="E187" s="24" t="str">
        <f t="shared" si="12"/>
        <v/>
      </c>
      <c r="F187" s="24" t="str">
        <f t="shared" si="13"/>
        <v/>
      </c>
    </row>
    <row r="188" spans="4:6" x14ac:dyDescent="0.25">
      <c r="D188" s="68" t="str">
        <f t="shared" si="11"/>
        <v/>
      </c>
      <c r="E188" s="24" t="str">
        <f t="shared" si="12"/>
        <v/>
      </c>
      <c r="F188" s="24" t="str">
        <f t="shared" si="13"/>
        <v/>
      </c>
    </row>
    <row r="189" spans="4:6" x14ac:dyDescent="0.25">
      <c r="D189" s="68" t="str">
        <f t="shared" si="11"/>
        <v/>
      </c>
      <c r="E189" s="24" t="str">
        <f t="shared" si="12"/>
        <v/>
      </c>
      <c r="F189" s="24" t="str">
        <f t="shared" si="13"/>
        <v/>
      </c>
    </row>
    <row r="190" spans="4:6" x14ac:dyDescent="0.25">
      <c r="D190" s="68" t="str">
        <f t="shared" si="11"/>
        <v/>
      </c>
      <c r="E190" s="24" t="str">
        <f t="shared" si="12"/>
        <v/>
      </c>
      <c r="F190" s="24" t="str">
        <f t="shared" si="13"/>
        <v/>
      </c>
    </row>
    <row r="191" spans="4:6" x14ac:dyDescent="0.25">
      <c r="D191" s="68" t="str">
        <f t="shared" si="11"/>
        <v/>
      </c>
      <c r="E191" s="24" t="str">
        <f t="shared" si="12"/>
        <v/>
      </c>
      <c r="F191" s="24" t="str">
        <f t="shared" si="13"/>
        <v/>
      </c>
    </row>
    <row r="192" spans="4:6" x14ac:dyDescent="0.25">
      <c r="D192" s="68" t="str">
        <f t="shared" si="11"/>
        <v/>
      </c>
      <c r="E192" s="24" t="str">
        <f t="shared" si="12"/>
        <v/>
      </c>
      <c r="F192" s="24" t="str">
        <f t="shared" si="13"/>
        <v/>
      </c>
    </row>
    <row r="193" spans="4:6" x14ac:dyDescent="0.25">
      <c r="D193" s="68" t="str">
        <f t="shared" si="11"/>
        <v/>
      </c>
      <c r="E193" s="24" t="str">
        <f t="shared" si="12"/>
        <v/>
      </c>
      <c r="F193" s="24" t="str">
        <f t="shared" si="13"/>
        <v/>
      </c>
    </row>
    <row r="194" spans="4:6" x14ac:dyDescent="0.25">
      <c r="D194" s="68" t="str">
        <f t="shared" si="11"/>
        <v/>
      </c>
      <c r="E194" s="24" t="str">
        <f t="shared" si="12"/>
        <v/>
      </c>
      <c r="F194" s="24" t="str">
        <f t="shared" si="13"/>
        <v/>
      </c>
    </row>
    <row r="195" spans="4:6" x14ac:dyDescent="0.25">
      <c r="D195" s="68" t="str">
        <f t="shared" si="11"/>
        <v/>
      </c>
      <c r="E195" s="24" t="str">
        <f t="shared" si="12"/>
        <v/>
      </c>
      <c r="F195" s="24" t="str">
        <f t="shared" si="13"/>
        <v/>
      </c>
    </row>
    <row r="196" spans="4:6" x14ac:dyDescent="0.25">
      <c r="D196" s="68" t="str">
        <f t="shared" si="11"/>
        <v/>
      </c>
      <c r="E196" s="24" t="str">
        <f t="shared" si="12"/>
        <v/>
      </c>
      <c r="F196" s="24" t="str">
        <f t="shared" si="13"/>
        <v/>
      </c>
    </row>
    <row r="197" spans="4:6" x14ac:dyDescent="0.25">
      <c r="D197" s="68" t="str">
        <f t="shared" si="11"/>
        <v/>
      </c>
      <c r="E197" s="24" t="str">
        <f t="shared" si="12"/>
        <v/>
      </c>
      <c r="F197" s="24" t="str">
        <f t="shared" si="13"/>
        <v/>
      </c>
    </row>
    <row r="198" spans="4:6" x14ac:dyDescent="0.25">
      <c r="D198" s="68" t="str">
        <f t="shared" si="11"/>
        <v/>
      </c>
      <c r="E198" s="24" t="str">
        <f t="shared" si="12"/>
        <v/>
      </c>
      <c r="F198" s="24" t="str">
        <f t="shared" si="13"/>
        <v/>
      </c>
    </row>
    <row r="199" spans="4:6" x14ac:dyDescent="0.25">
      <c r="D199" s="68" t="str">
        <f t="shared" si="11"/>
        <v/>
      </c>
      <c r="E199" s="24" t="str">
        <f t="shared" si="12"/>
        <v/>
      </c>
      <c r="F199" s="24" t="str">
        <f t="shared" si="13"/>
        <v/>
      </c>
    </row>
    <row r="200" spans="4:6" x14ac:dyDescent="0.25">
      <c r="D200" s="68" t="str">
        <f t="shared" si="11"/>
        <v/>
      </c>
      <c r="E200" s="24" t="str">
        <f t="shared" si="12"/>
        <v/>
      </c>
      <c r="F200" s="24" t="str">
        <f t="shared" si="13"/>
        <v/>
      </c>
    </row>
    <row r="201" spans="4:6" x14ac:dyDescent="0.25">
      <c r="D201" s="68" t="str">
        <f t="shared" si="11"/>
        <v/>
      </c>
      <c r="E201" s="24" t="str">
        <f t="shared" si="12"/>
        <v/>
      </c>
      <c r="F201" s="24" t="str">
        <f t="shared" si="13"/>
        <v/>
      </c>
    </row>
    <row r="202" spans="4:6" x14ac:dyDescent="0.25">
      <c r="D202" s="68" t="str">
        <f t="shared" si="11"/>
        <v/>
      </c>
      <c r="E202" s="24" t="str">
        <f t="shared" si="12"/>
        <v/>
      </c>
      <c r="F202" s="24" t="str">
        <f t="shared" si="13"/>
        <v/>
      </c>
    </row>
    <row r="203" spans="4:6" x14ac:dyDescent="0.25">
      <c r="D203" s="68" t="str">
        <f t="shared" si="11"/>
        <v/>
      </c>
      <c r="E203" s="24" t="str">
        <f t="shared" si="12"/>
        <v/>
      </c>
      <c r="F203" s="24" t="str">
        <f t="shared" si="13"/>
        <v/>
      </c>
    </row>
    <row r="204" spans="4:6" x14ac:dyDescent="0.25">
      <c r="D204" s="68" t="str">
        <f t="shared" si="11"/>
        <v/>
      </c>
      <c r="E204" s="24" t="str">
        <f t="shared" si="12"/>
        <v/>
      </c>
      <c r="F204" s="24" t="str">
        <f t="shared" si="13"/>
        <v/>
      </c>
    </row>
    <row r="205" spans="4:6" x14ac:dyDescent="0.25">
      <c r="D205" s="68" t="str">
        <f t="shared" si="11"/>
        <v/>
      </c>
      <c r="E205" s="24" t="str">
        <f t="shared" si="12"/>
        <v/>
      </c>
      <c r="F205" s="24" t="str">
        <f t="shared" si="13"/>
        <v/>
      </c>
    </row>
    <row r="206" spans="4:6" x14ac:dyDescent="0.25">
      <c r="D206" s="68" t="str">
        <f t="shared" si="11"/>
        <v/>
      </c>
      <c r="E206" s="24" t="str">
        <f t="shared" si="12"/>
        <v/>
      </c>
      <c r="F206" s="24" t="str">
        <f t="shared" si="13"/>
        <v/>
      </c>
    </row>
    <row r="207" spans="4:6" x14ac:dyDescent="0.25">
      <c r="D207" s="68" t="str">
        <f t="shared" si="11"/>
        <v/>
      </c>
      <c r="E207" s="24" t="str">
        <f t="shared" si="12"/>
        <v/>
      </c>
      <c r="F207" s="24" t="str">
        <f t="shared" si="13"/>
        <v/>
      </c>
    </row>
    <row r="208" spans="4:6" x14ac:dyDescent="0.25">
      <c r="D208" s="68" t="str">
        <f t="shared" si="11"/>
        <v/>
      </c>
      <c r="E208" s="24" t="str">
        <f t="shared" si="12"/>
        <v/>
      </c>
      <c r="F208" s="24" t="str">
        <f t="shared" si="13"/>
        <v/>
      </c>
    </row>
    <row r="209" spans="4:6" x14ac:dyDescent="0.25">
      <c r="D209" s="68" t="str">
        <f t="shared" si="11"/>
        <v/>
      </c>
      <c r="E209" s="24" t="str">
        <f t="shared" si="12"/>
        <v/>
      </c>
      <c r="F209" s="24" t="str">
        <f t="shared" si="13"/>
        <v/>
      </c>
    </row>
    <row r="210" spans="4:6" x14ac:dyDescent="0.25">
      <c r="D210" s="68" t="str">
        <f t="shared" si="11"/>
        <v/>
      </c>
      <c r="E210" s="24" t="str">
        <f t="shared" si="12"/>
        <v/>
      </c>
      <c r="F210" s="24" t="str">
        <f t="shared" si="13"/>
        <v/>
      </c>
    </row>
    <row r="211" spans="4:6" x14ac:dyDescent="0.25">
      <c r="D211" s="68" t="str">
        <f t="shared" si="11"/>
        <v/>
      </c>
      <c r="E211" s="24" t="str">
        <f t="shared" si="12"/>
        <v/>
      </c>
      <c r="F211" s="24" t="str">
        <f t="shared" si="13"/>
        <v/>
      </c>
    </row>
    <row r="212" spans="4:6" x14ac:dyDescent="0.25">
      <c r="D212" s="68" t="str">
        <f t="shared" si="11"/>
        <v/>
      </c>
      <c r="E212" s="24" t="str">
        <f t="shared" si="12"/>
        <v/>
      </c>
      <c r="F212" s="24" t="str">
        <f t="shared" si="13"/>
        <v/>
      </c>
    </row>
    <row r="213" spans="4:6" x14ac:dyDescent="0.25">
      <c r="D213" s="68" t="str">
        <f t="shared" si="11"/>
        <v/>
      </c>
      <c r="E213" s="24" t="str">
        <f t="shared" si="12"/>
        <v/>
      </c>
      <c r="F213" s="24" t="str">
        <f t="shared" si="13"/>
        <v/>
      </c>
    </row>
    <row r="214" spans="4:6" x14ac:dyDescent="0.25">
      <c r="D214" s="68" t="str">
        <f t="shared" si="11"/>
        <v/>
      </c>
      <c r="E214" s="24" t="str">
        <f t="shared" si="12"/>
        <v/>
      </c>
      <c r="F214" s="24" t="str">
        <f t="shared" si="13"/>
        <v/>
      </c>
    </row>
    <row r="215" spans="4:6" x14ac:dyDescent="0.25">
      <c r="D215" s="68" t="str">
        <f t="shared" ref="D215:D278" si="14">IF(OR(B215="Grand Total",B215=""),"",D214+C215)</f>
        <v/>
      </c>
      <c r="E215" s="24" t="str">
        <f t="shared" ref="E215:E278" si="15">IF(OR(C215="",B215="Grand Total"),"",IF(C215&lt;0,"L","W"))</f>
        <v/>
      </c>
      <c r="F215" s="24" t="str">
        <f t="shared" si="13"/>
        <v/>
      </c>
    </row>
    <row r="216" spans="4:6" x14ac:dyDescent="0.25">
      <c r="D216" s="68" t="str">
        <f t="shared" si="14"/>
        <v/>
      </c>
      <c r="E216" s="24" t="str">
        <f t="shared" si="15"/>
        <v/>
      </c>
      <c r="F216" s="24" t="str">
        <f t="shared" ref="F216:F279" si="16">IF(E216="","",IF(E216=E215,F215+1,1))</f>
        <v/>
      </c>
    </row>
    <row r="217" spans="4:6" x14ac:dyDescent="0.25">
      <c r="D217" s="68" t="str">
        <f t="shared" si="14"/>
        <v/>
      </c>
      <c r="E217" s="24" t="str">
        <f t="shared" si="15"/>
        <v/>
      </c>
      <c r="F217" s="24" t="str">
        <f t="shared" si="16"/>
        <v/>
      </c>
    </row>
    <row r="218" spans="4:6" x14ac:dyDescent="0.25">
      <c r="D218" s="68" t="str">
        <f t="shared" si="14"/>
        <v/>
      </c>
      <c r="E218" s="24" t="str">
        <f t="shared" si="15"/>
        <v/>
      </c>
      <c r="F218" s="24" t="str">
        <f t="shared" si="16"/>
        <v/>
      </c>
    </row>
    <row r="219" spans="4:6" x14ac:dyDescent="0.25">
      <c r="D219" s="68" t="str">
        <f t="shared" si="14"/>
        <v/>
      </c>
      <c r="E219" s="24" t="str">
        <f t="shared" si="15"/>
        <v/>
      </c>
      <c r="F219" s="24" t="str">
        <f t="shared" si="16"/>
        <v/>
      </c>
    </row>
    <row r="220" spans="4:6" x14ac:dyDescent="0.25">
      <c r="D220" s="68" t="str">
        <f t="shared" si="14"/>
        <v/>
      </c>
      <c r="E220" s="24" t="str">
        <f t="shared" si="15"/>
        <v/>
      </c>
      <c r="F220" s="24" t="str">
        <f t="shared" si="16"/>
        <v/>
      </c>
    </row>
    <row r="221" spans="4:6" x14ac:dyDescent="0.25">
      <c r="D221" s="68" t="str">
        <f t="shared" si="14"/>
        <v/>
      </c>
      <c r="E221" s="24" t="str">
        <f t="shared" si="15"/>
        <v/>
      </c>
      <c r="F221" s="24" t="str">
        <f t="shared" si="16"/>
        <v/>
      </c>
    </row>
    <row r="222" spans="4:6" x14ac:dyDescent="0.25">
      <c r="D222" s="68" t="str">
        <f t="shared" si="14"/>
        <v/>
      </c>
      <c r="E222" s="24" t="str">
        <f t="shared" si="15"/>
        <v/>
      </c>
      <c r="F222" s="24" t="str">
        <f t="shared" si="16"/>
        <v/>
      </c>
    </row>
    <row r="223" spans="4:6" x14ac:dyDescent="0.25">
      <c r="D223" s="68" t="str">
        <f t="shared" si="14"/>
        <v/>
      </c>
      <c r="E223" s="24" t="str">
        <f t="shared" si="15"/>
        <v/>
      </c>
      <c r="F223" s="24" t="str">
        <f t="shared" si="16"/>
        <v/>
      </c>
    </row>
    <row r="224" spans="4:6" x14ac:dyDescent="0.25">
      <c r="D224" s="68" t="str">
        <f t="shared" si="14"/>
        <v/>
      </c>
      <c r="E224" s="24" t="str">
        <f t="shared" si="15"/>
        <v/>
      </c>
      <c r="F224" s="24" t="str">
        <f t="shared" si="16"/>
        <v/>
      </c>
    </row>
    <row r="225" spans="4:6" x14ac:dyDescent="0.25">
      <c r="D225" s="68" t="str">
        <f t="shared" si="14"/>
        <v/>
      </c>
      <c r="E225" s="24" t="str">
        <f t="shared" si="15"/>
        <v/>
      </c>
      <c r="F225" s="24" t="str">
        <f t="shared" si="16"/>
        <v/>
      </c>
    </row>
    <row r="226" spans="4:6" x14ac:dyDescent="0.25">
      <c r="D226" s="68" t="str">
        <f t="shared" si="14"/>
        <v/>
      </c>
      <c r="E226" s="24" t="str">
        <f t="shared" si="15"/>
        <v/>
      </c>
      <c r="F226" s="24" t="str">
        <f t="shared" si="16"/>
        <v/>
      </c>
    </row>
    <row r="227" spans="4:6" x14ac:dyDescent="0.25">
      <c r="D227" s="68" t="str">
        <f t="shared" si="14"/>
        <v/>
      </c>
      <c r="E227" s="24" t="str">
        <f t="shared" si="15"/>
        <v/>
      </c>
      <c r="F227" s="24" t="str">
        <f t="shared" si="16"/>
        <v/>
      </c>
    </row>
    <row r="228" spans="4:6" x14ac:dyDescent="0.25">
      <c r="D228" s="68" t="str">
        <f t="shared" si="14"/>
        <v/>
      </c>
      <c r="E228" s="24" t="str">
        <f t="shared" si="15"/>
        <v/>
      </c>
      <c r="F228" s="24" t="str">
        <f t="shared" si="16"/>
        <v/>
      </c>
    </row>
    <row r="229" spans="4:6" x14ac:dyDescent="0.25">
      <c r="D229" s="68" t="str">
        <f t="shared" si="14"/>
        <v/>
      </c>
      <c r="E229" s="24" t="str">
        <f t="shared" si="15"/>
        <v/>
      </c>
      <c r="F229" s="24" t="str">
        <f t="shared" si="16"/>
        <v/>
      </c>
    </row>
    <row r="230" spans="4:6" x14ac:dyDescent="0.25">
      <c r="D230" s="68" t="str">
        <f t="shared" si="14"/>
        <v/>
      </c>
      <c r="E230" s="24" t="str">
        <f t="shared" si="15"/>
        <v/>
      </c>
      <c r="F230" s="24" t="str">
        <f t="shared" si="16"/>
        <v/>
      </c>
    </row>
    <row r="231" spans="4:6" x14ac:dyDescent="0.25">
      <c r="D231" s="68" t="str">
        <f t="shared" si="14"/>
        <v/>
      </c>
      <c r="E231" s="24" t="str">
        <f t="shared" si="15"/>
        <v/>
      </c>
      <c r="F231" s="24" t="str">
        <f t="shared" si="16"/>
        <v/>
      </c>
    </row>
    <row r="232" spans="4:6" x14ac:dyDescent="0.25">
      <c r="D232" s="68" t="str">
        <f t="shared" si="14"/>
        <v/>
      </c>
      <c r="E232" s="24" t="str">
        <f t="shared" si="15"/>
        <v/>
      </c>
      <c r="F232" s="24" t="str">
        <f t="shared" si="16"/>
        <v/>
      </c>
    </row>
    <row r="233" spans="4:6" x14ac:dyDescent="0.25">
      <c r="D233" s="68" t="str">
        <f t="shared" si="14"/>
        <v/>
      </c>
      <c r="E233" s="24" t="str">
        <f t="shared" si="15"/>
        <v/>
      </c>
      <c r="F233" s="24" t="str">
        <f t="shared" si="16"/>
        <v/>
      </c>
    </row>
    <row r="234" spans="4:6" x14ac:dyDescent="0.25">
      <c r="D234" s="68" t="str">
        <f t="shared" si="14"/>
        <v/>
      </c>
      <c r="E234" s="24" t="str">
        <f t="shared" si="15"/>
        <v/>
      </c>
      <c r="F234" s="24" t="str">
        <f t="shared" si="16"/>
        <v/>
      </c>
    </row>
    <row r="235" spans="4:6" x14ac:dyDescent="0.25">
      <c r="D235" s="68" t="str">
        <f t="shared" si="14"/>
        <v/>
      </c>
      <c r="E235" s="24" t="str">
        <f t="shared" si="15"/>
        <v/>
      </c>
      <c r="F235" s="24" t="str">
        <f t="shared" si="16"/>
        <v/>
      </c>
    </row>
    <row r="236" spans="4:6" x14ac:dyDescent="0.25">
      <c r="D236" s="68" t="str">
        <f t="shared" si="14"/>
        <v/>
      </c>
      <c r="E236" s="24" t="str">
        <f t="shared" si="15"/>
        <v/>
      </c>
      <c r="F236" s="24" t="str">
        <f t="shared" si="16"/>
        <v/>
      </c>
    </row>
    <row r="237" spans="4:6" x14ac:dyDescent="0.25">
      <c r="D237" s="68" t="str">
        <f t="shared" si="14"/>
        <v/>
      </c>
      <c r="E237" s="24" t="str">
        <f t="shared" si="15"/>
        <v/>
      </c>
      <c r="F237" s="24" t="str">
        <f t="shared" si="16"/>
        <v/>
      </c>
    </row>
    <row r="238" spans="4:6" x14ac:dyDescent="0.25">
      <c r="D238" s="68" t="str">
        <f t="shared" si="14"/>
        <v/>
      </c>
      <c r="E238" s="24" t="str">
        <f t="shared" si="15"/>
        <v/>
      </c>
      <c r="F238" s="24" t="str">
        <f t="shared" si="16"/>
        <v/>
      </c>
    </row>
    <row r="239" spans="4:6" x14ac:dyDescent="0.25">
      <c r="D239" s="68" t="str">
        <f t="shared" si="14"/>
        <v/>
      </c>
      <c r="E239" s="24" t="str">
        <f t="shared" si="15"/>
        <v/>
      </c>
      <c r="F239" s="24" t="str">
        <f t="shared" si="16"/>
        <v/>
      </c>
    </row>
    <row r="240" spans="4:6" x14ac:dyDescent="0.25">
      <c r="D240" s="68" t="str">
        <f t="shared" si="14"/>
        <v/>
      </c>
      <c r="E240" s="24" t="str">
        <f t="shared" si="15"/>
        <v/>
      </c>
      <c r="F240" s="24" t="str">
        <f t="shared" si="16"/>
        <v/>
      </c>
    </row>
    <row r="241" spans="4:6" x14ac:dyDescent="0.25">
      <c r="D241" s="68" t="str">
        <f t="shared" si="14"/>
        <v/>
      </c>
      <c r="E241" s="24" t="str">
        <f t="shared" si="15"/>
        <v/>
      </c>
      <c r="F241" s="24" t="str">
        <f t="shared" si="16"/>
        <v/>
      </c>
    </row>
    <row r="242" spans="4:6" x14ac:dyDescent="0.25">
      <c r="D242" s="68" t="str">
        <f t="shared" si="14"/>
        <v/>
      </c>
      <c r="E242" s="24" t="str">
        <f t="shared" si="15"/>
        <v/>
      </c>
      <c r="F242" s="24" t="str">
        <f t="shared" si="16"/>
        <v/>
      </c>
    </row>
    <row r="243" spans="4:6" x14ac:dyDescent="0.25">
      <c r="D243" s="68" t="str">
        <f t="shared" si="14"/>
        <v/>
      </c>
      <c r="E243" s="24" t="str">
        <f t="shared" si="15"/>
        <v/>
      </c>
      <c r="F243" s="24" t="str">
        <f t="shared" si="16"/>
        <v/>
      </c>
    </row>
    <row r="244" spans="4:6" x14ac:dyDescent="0.25">
      <c r="D244" s="68" t="str">
        <f t="shared" si="14"/>
        <v/>
      </c>
      <c r="E244" s="24" t="str">
        <f t="shared" si="15"/>
        <v/>
      </c>
      <c r="F244" s="24" t="str">
        <f t="shared" si="16"/>
        <v/>
      </c>
    </row>
    <row r="245" spans="4:6" x14ac:dyDescent="0.25">
      <c r="D245" s="68" t="str">
        <f t="shared" si="14"/>
        <v/>
      </c>
      <c r="E245" s="24" t="str">
        <f t="shared" si="15"/>
        <v/>
      </c>
      <c r="F245" s="24" t="str">
        <f t="shared" si="16"/>
        <v/>
      </c>
    </row>
    <row r="246" spans="4:6" x14ac:dyDescent="0.25">
      <c r="D246" s="68" t="str">
        <f t="shared" si="14"/>
        <v/>
      </c>
      <c r="E246" s="24" t="str">
        <f t="shared" si="15"/>
        <v/>
      </c>
      <c r="F246" s="24" t="str">
        <f t="shared" si="16"/>
        <v/>
      </c>
    </row>
    <row r="247" spans="4:6" x14ac:dyDescent="0.25">
      <c r="D247" s="68" t="str">
        <f t="shared" si="14"/>
        <v/>
      </c>
      <c r="E247" s="24" t="str">
        <f t="shared" si="15"/>
        <v/>
      </c>
      <c r="F247" s="24" t="str">
        <f t="shared" si="16"/>
        <v/>
      </c>
    </row>
    <row r="248" spans="4:6" x14ac:dyDescent="0.25">
      <c r="D248" s="68" t="str">
        <f t="shared" si="14"/>
        <v/>
      </c>
      <c r="E248" s="24" t="str">
        <f t="shared" si="15"/>
        <v/>
      </c>
      <c r="F248" s="24" t="str">
        <f t="shared" si="16"/>
        <v/>
      </c>
    </row>
    <row r="249" spans="4:6" x14ac:dyDescent="0.25">
      <c r="D249" s="68" t="str">
        <f t="shared" si="14"/>
        <v/>
      </c>
      <c r="E249" s="24" t="str">
        <f t="shared" si="15"/>
        <v/>
      </c>
      <c r="F249" s="24" t="str">
        <f t="shared" si="16"/>
        <v/>
      </c>
    </row>
    <row r="250" spans="4:6" x14ac:dyDescent="0.25">
      <c r="D250" s="68" t="str">
        <f t="shared" si="14"/>
        <v/>
      </c>
      <c r="E250" s="24" t="str">
        <f t="shared" si="15"/>
        <v/>
      </c>
      <c r="F250" s="24" t="str">
        <f t="shared" si="16"/>
        <v/>
      </c>
    </row>
    <row r="251" spans="4:6" x14ac:dyDescent="0.25">
      <c r="D251" s="68" t="str">
        <f t="shared" si="14"/>
        <v/>
      </c>
      <c r="E251" s="24" t="str">
        <f t="shared" si="15"/>
        <v/>
      </c>
      <c r="F251" s="24" t="str">
        <f t="shared" si="16"/>
        <v/>
      </c>
    </row>
    <row r="252" spans="4:6" x14ac:dyDescent="0.25">
      <c r="D252" s="68" t="str">
        <f t="shared" si="14"/>
        <v/>
      </c>
      <c r="E252" s="24" t="str">
        <f t="shared" si="15"/>
        <v/>
      </c>
      <c r="F252" s="24" t="str">
        <f t="shared" si="16"/>
        <v/>
      </c>
    </row>
    <row r="253" spans="4:6" x14ac:dyDescent="0.25">
      <c r="D253" s="68" t="str">
        <f t="shared" si="14"/>
        <v/>
      </c>
      <c r="E253" s="24" t="str">
        <f t="shared" si="15"/>
        <v/>
      </c>
      <c r="F253" s="24" t="str">
        <f t="shared" si="16"/>
        <v/>
      </c>
    </row>
    <row r="254" spans="4:6" x14ac:dyDescent="0.25">
      <c r="D254" s="68" t="str">
        <f t="shared" si="14"/>
        <v/>
      </c>
      <c r="E254" s="24" t="str">
        <f t="shared" si="15"/>
        <v/>
      </c>
      <c r="F254" s="24" t="str">
        <f t="shared" si="16"/>
        <v/>
      </c>
    </row>
    <row r="255" spans="4:6" x14ac:dyDescent="0.25">
      <c r="D255" s="68" t="str">
        <f t="shared" si="14"/>
        <v/>
      </c>
      <c r="E255" s="24" t="str">
        <f t="shared" si="15"/>
        <v/>
      </c>
      <c r="F255" s="24" t="str">
        <f t="shared" si="16"/>
        <v/>
      </c>
    </row>
    <row r="256" spans="4:6" x14ac:dyDescent="0.25">
      <c r="D256" s="68" t="str">
        <f t="shared" si="14"/>
        <v/>
      </c>
      <c r="E256" s="24" t="str">
        <f t="shared" si="15"/>
        <v/>
      </c>
      <c r="F256" s="24" t="str">
        <f t="shared" si="16"/>
        <v/>
      </c>
    </row>
    <row r="257" spans="4:6" x14ac:dyDescent="0.25">
      <c r="D257" s="68" t="str">
        <f t="shared" si="14"/>
        <v/>
      </c>
      <c r="E257" s="24" t="str">
        <f t="shared" si="15"/>
        <v/>
      </c>
      <c r="F257" s="24" t="str">
        <f t="shared" si="16"/>
        <v/>
      </c>
    </row>
    <row r="258" spans="4:6" x14ac:dyDescent="0.25">
      <c r="D258" s="68" t="str">
        <f t="shared" si="14"/>
        <v/>
      </c>
      <c r="E258" s="24" t="str">
        <f t="shared" si="15"/>
        <v/>
      </c>
      <c r="F258" s="24" t="str">
        <f t="shared" si="16"/>
        <v/>
      </c>
    </row>
    <row r="259" spans="4:6" x14ac:dyDescent="0.25">
      <c r="D259" s="68" t="str">
        <f t="shared" si="14"/>
        <v/>
      </c>
      <c r="E259" s="24" t="str">
        <f t="shared" si="15"/>
        <v/>
      </c>
      <c r="F259" s="24" t="str">
        <f t="shared" si="16"/>
        <v/>
      </c>
    </row>
    <row r="260" spans="4:6" x14ac:dyDescent="0.25">
      <c r="D260" s="68" t="str">
        <f t="shared" si="14"/>
        <v/>
      </c>
      <c r="E260" s="24" t="str">
        <f t="shared" si="15"/>
        <v/>
      </c>
      <c r="F260" s="24" t="str">
        <f t="shared" si="16"/>
        <v/>
      </c>
    </row>
    <row r="261" spans="4:6" x14ac:dyDescent="0.25">
      <c r="D261" s="68" t="str">
        <f t="shared" si="14"/>
        <v/>
      </c>
      <c r="E261" s="24" t="str">
        <f t="shared" si="15"/>
        <v/>
      </c>
      <c r="F261" s="24" t="str">
        <f t="shared" si="16"/>
        <v/>
      </c>
    </row>
    <row r="262" spans="4:6" x14ac:dyDescent="0.25">
      <c r="D262" s="68" t="str">
        <f t="shared" si="14"/>
        <v/>
      </c>
      <c r="E262" s="24" t="str">
        <f t="shared" si="15"/>
        <v/>
      </c>
      <c r="F262" s="24" t="str">
        <f t="shared" si="16"/>
        <v/>
      </c>
    </row>
    <row r="263" spans="4:6" x14ac:dyDescent="0.25">
      <c r="D263" s="68" t="str">
        <f t="shared" si="14"/>
        <v/>
      </c>
      <c r="E263" s="24" t="str">
        <f t="shared" si="15"/>
        <v/>
      </c>
      <c r="F263" s="24" t="str">
        <f t="shared" si="16"/>
        <v/>
      </c>
    </row>
    <row r="264" spans="4:6" x14ac:dyDescent="0.25">
      <c r="D264" s="68" t="str">
        <f t="shared" si="14"/>
        <v/>
      </c>
      <c r="E264" s="24" t="str">
        <f t="shared" si="15"/>
        <v/>
      </c>
      <c r="F264" s="24" t="str">
        <f t="shared" si="16"/>
        <v/>
      </c>
    </row>
    <row r="265" spans="4:6" x14ac:dyDescent="0.25">
      <c r="D265" s="68" t="str">
        <f t="shared" si="14"/>
        <v/>
      </c>
      <c r="E265" s="24" t="str">
        <f t="shared" si="15"/>
        <v/>
      </c>
      <c r="F265" s="24" t="str">
        <f t="shared" si="16"/>
        <v/>
      </c>
    </row>
    <row r="266" spans="4:6" x14ac:dyDescent="0.25">
      <c r="D266" s="68" t="str">
        <f t="shared" si="14"/>
        <v/>
      </c>
      <c r="E266" s="24" t="str">
        <f t="shared" si="15"/>
        <v/>
      </c>
      <c r="F266" s="24" t="str">
        <f t="shared" si="16"/>
        <v/>
      </c>
    </row>
    <row r="267" spans="4:6" x14ac:dyDescent="0.25">
      <c r="D267" s="68" t="str">
        <f t="shared" si="14"/>
        <v/>
      </c>
      <c r="E267" s="24" t="str">
        <f t="shared" si="15"/>
        <v/>
      </c>
      <c r="F267" s="24" t="str">
        <f t="shared" si="16"/>
        <v/>
      </c>
    </row>
    <row r="268" spans="4:6" x14ac:dyDescent="0.25">
      <c r="D268" s="68" t="str">
        <f t="shared" si="14"/>
        <v/>
      </c>
      <c r="E268" s="24" t="str">
        <f t="shared" si="15"/>
        <v/>
      </c>
      <c r="F268" s="24" t="str">
        <f t="shared" si="16"/>
        <v/>
      </c>
    </row>
    <row r="269" spans="4:6" x14ac:dyDescent="0.25">
      <c r="D269" s="68" t="str">
        <f t="shared" si="14"/>
        <v/>
      </c>
      <c r="E269" s="24" t="str">
        <f t="shared" si="15"/>
        <v/>
      </c>
      <c r="F269" s="24" t="str">
        <f t="shared" si="16"/>
        <v/>
      </c>
    </row>
    <row r="270" spans="4:6" x14ac:dyDescent="0.25">
      <c r="D270" s="68" t="str">
        <f t="shared" si="14"/>
        <v/>
      </c>
      <c r="E270" s="24" t="str">
        <f t="shared" si="15"/>
        <v/>
      </c>
      <c r="F270" s="24" t="str">
        <f t="shared" si="16"/>
        <v/>
      </c>
    </row>
    <row r="271" spans="4:6" x14ac:dyDescent="0.25">
      <c r="D271" s="68" t="str">
        <f t="shared" si="14"/>
        <v/>
      </c>
      <c r="E271" s="24" t="str">
        <f t="shared" si="15"/>
        <v/>
      </c>
      <c r="F271" s="24" t="str">
        <f t="shared" si="16"/>
        <v/>
      </c>
    </row>
    <row r="272" spans="4:6" x14ac:dyDescent="0.25">
      <c r="D272" s="68" t="str">
        <f t="shared" si="14"/>
        <v/>
      </c>
      <c r="E272" s="24" t="str">
        <f t="shared" si="15"/>
        <v/>
      </c>
      <c r="F272" s="24" t="str">
        <f t="shared" si="16"/>
        <v/>
      </c>
    </row>
    <row r="273" spans="4:6" x14ac:dyDescent="0.25">
      <c r="D273" s="68" t="str">
        <f t="shared" si="14"/>
        <v/>
      </c>
      <c r="E273" s="24" t="str">
        <f t="shared" si="15"/>
        <v/>
      </c>
      <c r="F273" s="24" t="str">
        <f t="shared" si="16"/>
        <v/>
      </c>
    </row>
    <row r="274" spans="4:6" x14ac:dyDescent="0.25">
      <c r="D274" s="68" t="str">
        <f t="shared" si="14"/>
        <v/>
      </c>
      <c r="E274" s="24" t="str">
        <f t="shared" si="15"/>
        <v/>
      </c>
      <c r="F274" s="24" t="str">
        <f t="shared" si="16"/>
        <v/>
      </c>
    </row>
    <row r="275" spans="4:6" x14ac:dyDescent="0.25">
      <c r="D275" s="68" t="str">
        <f t="shared" si="14"/>
        <v/>
      </c>
      <c r="E275" s="24" t="str">
        <f t="shared" si="15"/>
        <v/>
      </c>
      <c r="F275" s="24" t="str">
        <f t="shared" si="16"/>
        <v/>
      </c>
    </row>
    <row r="276" spans="4:6" x14ac:dyDescent="0.25">
      <c r="D276" s="68" t="str">
        <f t="shared" si="14"/>
        <v/>
      </c>
      <c r="E276" s="24" t="str">
        <f t="shared" si="15"/>
        <v/>
      </c>
      <c r="F276" s="24" t="str">
        <f t="shared" si="16"/>
        <v/>
      </c>
    </row>
    <row r="277" spans="4:6" x14ac:dyDescent="0.25">
      <c r="D277" s="68" t="str">
        <f t="shared" si="14"/>
        <v/>
      </c>
      <c r="E277" s="24" t="str">
        <f t="shared" si="15"/>
        <v/>
      </c>
      <c r="F277" s="24" t="str">
        <f t="shared" si="16"/>
        <v/>
      </c>
    </row>
    <row r="278" spans="4:6" x14ac:dyDescent="0.25">
      <c r="D278" s="68" t="str">
        <f t="shared" si="14"/>
        <v/>
      </c>
      <c r="E278" s="24" t="str">
        <f t="shared" si="15"/>
        <v/>
      </c>
      <c r="F278" s="24" t="str">
        <f t="shared" si="16"/>
        <v/>
      </c>
    </row>
    <row r="279" spans="4:6" x14ac:dyDescent="0.25">
      <c r="D279" s="68" t="str">
        <f t="shared" ref="D279:D327" si="17">IF(OR(B279="Grand Total",B279=""),"",D278+C279)</f>
        <v/>
      </c>
      <c r="E279" s="24" t="str">
        <f t="shared" ref="E279:E327" si="18">IF(OR(C279="",B279="Grand Total"),"",IF(C279&lt;0,"L","W"))</f>
        <v/>
      </c>
      <c r="F279" s="24" t="str">
        <f t="shared" si="16"/>
        <v/>
      </c>
    </row>
    <row r="280" spans="4:6" x14ac:dyDescent="0.25">
      <c r="D280" s="68" t="str">
        <f t="shared" si="17"/>
        <v/>
      </c>
      <c r="E280" s="24" t="str">
        <f t="shared" si="18"/>
        <v/>
      </c>
      <c r="F280" s="24" t="str">
        <f t="shared" ref="F280:F300" si="19">IF(E280="","",IF(E280=E279,F279+1,1))</f>
        <v/>
      </c>
    </row>
    <row r="281" spans="4:6" x14ac:dyDescent="0.25">
      <c r="D281" s="68" t="str">
        <f t="shared" si="17"/>
        <v/>
      </c>
      <c r="E281" s="24" t="str">
        <f t="shared" si="18"/>
        <v/>
      </c>
      <c r="F281" s="24" t="str">
        <f t="shared" si="19"/>
        <v/>
      </c>
    </row>
    <row r="282" spans="4:6" x14ac:dyDescent="0.25">
      <c r="D282" s="68" t="str">
        <f t="shared" si="17"/>
        <v/>
      </c>
      <c r="E282" s="24" t="str">
        <f t="shared" si="18"/>
        <v/>
      </c>
      <c r="F282" s="24" t="str">
        <f t="shared" si="19"/>
        <v/>
      </c>
    </row>
    <row r="283" spans="4:6" x14ac:dyDescent="0.25">
      <c r="D283" s="68" t="str">
        <f t="shared" si="17"/>
        <v/>
      </c>
      <c r="E283" s="24" t="str">
        <f t="shared" si="18"/>
        <v/>
      </c>
      <c r="F283" s="24" t="str">
        <f t="shared" si="19"/>
        <v/>
      </c>
    </row>
    <row r="284" spans="4:6" x14ac:dyDescent="0.25">
      <c r="D284" s="68" t="str">
        <f t="shared" si="17"/>
        <v/>
      </c>
      <c r="E284" s="24" t="str">
        <f t="shared" si="18"/>
        <v/>
      </c>
      <c r="F284" s="24" t="str">
        <f t="shared" si="19"/>
        <v/>
      </c>
    </row>
    <row r="285" spans="4:6" x14ac:dyDescent="0.25">
      <c r="D285" s="68" t="str">
        <f t="shared" si="17"/>
        <v/>
      </c>
      <c r="E285" s="24" t="str">
        <f t="shared" si="18"/>
        <v/>
      </c>
      <c r="F285" s="24" t="str">
        <f t="shared" si="19"/>
        <v/>
      </c>
    </row>
    <row r="286" spans="4:6" x14ac:dyDescent="0.25">
      <c r="D286" s="68" t="str">
        <f t="shared" si="17"/>
        <v/>
      </c>
      <c r="E286" s="24" t="str">
        <f t="shared" si="18"/>
        <v/>
      </c>
      <c r="F286" s="24" t="str">
        <f t="shared" si="19"/>
        <v/>
      </c>
    </row>
    <row r="287" spans="4:6" x14ac:dyDescent="0.25">
      <c r="D287" s="68" t="str">
        <f t="shared" si="17"/>
        <v/>
      </c>
      <c r="E287" s="24" t="str">
        <f t="shared" si="18"/>
        <v/>
      </c>
      <c r="F287" s="24" t="str">
        <f t="shared" si="19"/>
        <v/>
      </c>
    </row>
    <row r="288" spans="4:6" x14ac:dyDescent="0.25">
      <c r="D288" s="68" t="str">
        <f t="shared" si="17"/>
        <v/>
      </c>
      <c r="E288" s="24" t="str">
        <f t="shared" si="18"/>
        <v/>
      </c>
      <c r="F288" s="24" t="str">
        <f t="shared" si="19"/>
        <v/>
      </c>
    </row>
    <row r="289" spans="4:6" x14ac:dyDescent="0.25">
      <c r="D289" s="68" t="str">
        <f t="shared" si="17"/>
        <v/>
      </c>
      <c r="E289" s="24" t="str">
        <f t="shared" si="18"/>
        <v/>
      </c>
      <c r="F289" s="24" t="str">
        <f t="shared" si="19"/>
        <v/>
      </c>
    </row>
    <row r="290" spans="4:6" x14ac:dyDescent="0.25">
      <c r="D290" s="68" t="str">
        <f t="shared" si="17"/>
        <v/>
      </c>
      <c r="E290" s="24" t="str">
        <f t="shared" si="18"/>
        <v/>
      </c>
      <c r="F290" s="24" t="str">
        <f t="shared" si="19"/>
        <v/>
      </c>
    </row>
    <row r="291" spans="4:6" x14ac:dyDescent="0.25">
      <c r="D291" s="68" t="str">
        <f t="shared" si="17"/>
        <v/>
      </c>
      <c r="E291" s="24" t="str">
        <f t="shared" si="18"/>
        <v/>
      </c>
      <c r="F291" s="24" t="str">
        <f t="shared" si="19"/>
        <v/>
      </c>
    </row>
    <row r="292" spans="4:6" x14ac:dyDescent="0.25">
      <c r="D292" s="68" t="str">
        <f t="shared" si="17"/>
        <v/>
      </c>
      <c r="E292" s="24" t="str">
        <f t="shared" si="18"/>
        <v/>
      </c>
      <c r="F292" s="24" t="str">
        <f t="shared" si="19"/>
        <v/>
      </c>
    </row>
    <row r="293" spans="4:6" x14ac:dyDescent="0.25">
      <c r="D293" s="68" t="str">
        <f t="shared" si="17"/>
        <v/>
      </c>
      <c r="E293" s="24" t="str">
        <f t="shared" si="18"/>
        <v/>
      </c>
      <c r="F293" s="24" t="str">
        <f t="shared" si="19"/>
        <v/>
      </c>
    </row>
    <row r="294" spans="4:6" x14ac:dyDescent="0.25">
      <c r="D294" s="68" t="str">
        <f t="shared" si="17"/>
        <v/>
      </c>
      <c r="E294" s="24" t="str">
        <f t="shared" si="18"/>
        <v/>
      </c>
      <c r="F294" s="24" t="str">
        <f t="shared" si="19"/>
        <v/>
      </c>
    </row>
    <row r="295" spans="4:6" x14ac:dyDescent="0.25">
      <c r="D295" s="68" t="str">
        <f t="shared" si="17"/>
        <v/>
      </c>
      <c r="E295" s="24" t="str">
        <f t="shared" si="18"/>
        <v/>
      </c>
      <c r="F295" s="24" t="str">
        <f t="shared" si="19"/>
        <v/>
      </c>
    </row>
    <row r="296" spans="4:6" x14ac:dyDescent="0.25">
      <c r="D296" s="68" t="str">
        <f t="shared" si="17"/>
        <v/>
      </c>
      <c r="E296" s="24" t="str">
        <f t="shared" si="18"/>
        <v/>
      </c>
      <c r="F296" s="24" t="str">
        <f t="shared" si="19"/>
        <v/>
      </c>
    </row>
    <row r="297" spans="4:6" x14ac:dyDescent="0.25">
      <c r="D297" s="68" t="str">
        <f t="shared" si="17"/>
        <v/>
      </c>
      <c r="E297" s="24" t="str">
        <f t="shared" si="18"/>
        <v/>
      </c>
      <c r="F297" s="24" t="str">
        <f t="shared" si="19"/>
        <v/>
      </c>
    </row>
    <row r="298" spans="4:6" x14ac:dyDescent="0.25">
      <c r="D298" s="68" t="str">
        <f t="shared" si="17"/>
        <v/>
      </c>
      <c r="E298" s="24" t="str">
        <f t="shared" si="18"/>
        <v/>
      </c>
      <c r="F298" s="24" t="str">
        <f t="shared" si="19"/>
        <v/>
      </c>
    </row>
    <row r="299" spans="4:6" x14ac:dyDescent="0.25">
      <c r="D299" s="68" t="str">
        <f t="shared" si="17"/>
        <v/>
      </c>
      <c r="E299" s="24" t="str">
        <f t="shared" si="18"/>
        <v/>
      </c>
      <c r="F299" s="24" t="str">
        <f t="shared" si="19"/>
        <v/>
      </c>
    </row>
    <row r="300" spans="4:6" x14ac:dyDescent="0.25">
      <c r="D300" s="68" t="str">
        <f t="shared" si="17"/>
        <v/>
      </c>
      <c r="E300" s="24" t="str">
        <f t="shared" si="18"/>
        <v/>
      </c>
      <c r="F300" s="24" t="str">
        <f t="shared" si="19"/>
        <v/>
      </c>
    </row>
    <row r="301" spans="4:6" x14ac:dyDescent="0.25">
      <c r="D301" s="68" t="str">
        <f t="shared" si="17"/>
        <v/>
      </c>
      <c r="E301" s="24" t="str">
        <f t="shared" si="18"/>
        <v/>
      </c>
    </row>
    <row r="302" spans="4:6" x14ac:dyDescent="0.25">
      <c r="D302" s="68" t="str">
        <f t="shared" si="17"/>
        <v/>
      </c>
      <c r="E302" s="24" t="str">
        <f t="shared" si="18"/>
        <v/>
      </c>
    </row>
    <row r="303" spans="4:6" x14ac:dyDescent="0.25">
      <c r="D303" s="68" t="str">
        <f t="shared" si="17"/>
        <v/>
      </c>
      <c r="E303" s="24" t="str">
        <f t="shared" si="18"/>
        <v/>
      </c>
    </row>
    <row r="304" spans="4:6" x14ac:dyDescent="0.25">
      <c r="D304" s="68" t="str">
        <f t="shared" si="17"/>
        <v/>
      </c>
      <c r="E304" s="24" t="str">
        <f t="shared" si="18"/>
        <v/>
      </c>
    </row>
    <row r="305" spans="4:5" x14ac:dyDescent="0.25">
      <c r="D305" s="68" t="str">
        <f t="shared" si="17"/>
        <v/>
      </c>
      <c r="E305" s="24" t="str">
        <f t="shared" si="18"/>
        <v/>
      </c>
    </row>
    <row r="306" spans="4:5" x14ac:dyDescent="0.25">
      <c r="D306" s="68" t="str">
        <f t="shared" si="17"/>
        <v/>
      </c>
      <c r="E306" s="24" t="str">
        <f t="shared" si="18"/>
        <v/>
      </c>
    </row>
    <row r="307" spans="4:5" x14ac:dyDescent="0.25">
      <c r="D307" s="68" t="str">
        <f t="shared" si="17"/>
        <v/>
      </c>
      <c r="E307" s="24" t="str">
        <f t="shared" si="18"/>
        <v/>
      </c>
    </row>
    <row r="308" spans="4:5" x14ac:dyDescent="0.25">
      <c r="D308" s="68" t="str">
        <f t="shared" si="17"/>
        <v/>
      </c>
      <c r="E308" s="24" t="str">
        <f t="shared" si="18"/>
        <v/>
      </c>
    </row>
    <row r="309" spans="4:5" x14ac:dyDescent="0.25">
      <c r="D309" s="68" t="str">
        <f t="shared" si="17"/>
        <v/>
      </c>
      <c r="E309" s="24" t="str">
        <f t="shared" si="18"/>
        <v/>
      </c>
    </row>
    <row r="310" spans="4:5" x14ac:dyDescent="0.25">
      <c r="D310" s="68" t="str">
        <f t="shared" si="17"/>
        <v/>
      </c>
      <c r="E310" s="24" t="str">
        <f t="shared" si="18"/>
        <v/>
      </c>
    </row>
    <row r="311" spans="4:5" x14ac:dyDescent="0.25">
      <c r="D311" s="68" t="str">
        <f t="shared" si="17"/>
        <v/>
      </c>
      <c r="E311" s="24" t="str">
        <f t="shared" si="18"/>
        <v/>
      </c>
    </row>
    <row r="312" spans="4:5" x14ac:dyDescent="0.25">
      <c r="D312" s="68" t="str">
        <f t="shared" si="17"/>
        <v/>
      </c>
      <c r="E312" s="24" t="str">
        <f t="shared" si="18"/>
        <v/>
      </c>
    </row>
    <row r="313" spans="4:5" x14ac:dyDescent="0.25">
      <c r="D313" s="68" t="str">
        <f t="shared" si="17"/>
        <v/>
      </c>
      <c r="E313" s="24" t="str">
        <f t="shared" si="18"/>
        <v/>
      </c>
    </row>
    <row r="314" spans="4:5" x14ac:dyDescent="0.25">
      <c r="D314" s="68" t="str">
        <f t="shared" si="17"/>
        <v/>
      </c>
      <c r="E314" s="24" t="str">
        <f t="shared" si="18"/>
        <v/>
      </c>
    </row>
    <row r="315" spans="4:5" x14ac:dyDescent="0.25">
      <c r="D315" s="68" t="str">
        <f t="shared" si="17"/>
        <v/>
      </c>
      <c r="E315" s="24" t="str">
        <f t="shared" si="18"/>
        <v/>
      </c>
    </row>
    <row r="316" spans="4:5" x14ac:dyDescent="0.25">
      <c r="D316" s="68" t="str">
        <f t="shared" si="17"/>
        <v/>
      </c>
      <c r="E316" s="24" t="str">
        <f t="shared" si="18"/>
        <v/>
      </c>
    </row>
    <row r="317" spans="4:5" x14ac:dyDescent="0.25">
      <c r="D317" s="68" t="str">
        <f t="shared" si="17"/>
        <v/>
      </c>
      <c r="E317" s="24" t="str">
        <f t="shared" si="18"/>
        <v/>
      </c>
    </row>
    <row r="318" spans="4:5" x14ac:dyDescent="0.25">
      <c r="D318" s="68" t="str">
        <f t="shared" si="17"/>
        <v/>
      </c>
      <c r="E318" s="24" t="str">
        <f t="shared" si="18"/>
        <v/>
      </c>
    </row>
    <row r="319" spans="4:5" x14ac:dyDescent="0.25">
      <c r="D319" s="68" t="str">
        <f t="shared" si="17"/>
        <v/>
      </c>
      <c r="E319" s="24" t="str">
        <f t="shared" si="18"/>
        <v/>
      </c>
    </row>
    <row r="320" spans="4:5" x14ac:dyDescent="0.25">
      <c r="D320" s="68" t="str">
        <f t="shared" si="17"/>
        <v/>
      </c>
      <c r="E320" s="24" t="str">
        <f t="shared" si="18"/>
        <v/>
      </c>
    </row>
    <row r="321" spans="4:5" x14ac:dyDescent="0.25">
      <c r="D321" s="68" t="str">
        <f t="shared" si="17"/>
        <v/>
      </c>
      <c r="E321" s="24" t="str">
        <f t="shared" si="18"/>
        <v/>
      </c>
    </row>
    <row r="322" spans="4:5" x14ac:dyDescent="0.25">
      <c r="D322" s="68" t="str">
        <f t="shared" si="17"/>
        <v/>
      </c>
      <c r="E322" s="24" t="str">
        <f t="shared" si="18"/>
        <v/>
      </c>
    </row>
    <row r="323" spans="4:5" x14ac:dyDescent="0.25">
      <c r="D323" s="68" t="str">
        <f t="shared" si="17"/>
        <v/>
      </c>
      <c r="E323" s="24" t="str">
        <f t="shared" si="18"/>
        <v/>
      </c>
    </row>
    <row r="324" spans="4:5" x14ac:dyDescent="0.25">
      <c r="D324" s="68" t="str">
        <f t="shared" si="17"/>
        <v/>
      </c>
      <c r="E324" s="24" t="str">
        <f t="shared" si="18"/>
        <v/>
      </c>
    </row>
    <row r="325" spans="4:5" x14ac:dyDescent="0.25">
      <c r="D325" s="68" t="str">
        <f t="shared" si="17"/>
        <v/>
      </c>
      <c r="E325" s="24" t="str">
        <f t="shared" si="18"/>
        <v/>
      </c>
    </row>
    <row r="326" spans="4:5" x14ac:dyDescent="0.25">
      <c r="D326" s="68" t="str">
        <f t="shared" si="17"/>
        <v/>
      </c>
      <c r="E326" s="24" t="str">
        <f t="shared" si="18"/>
        <v/>
      </c>
    </row>
    <row r="327" spans="4:5" x14ac:dyDescent="0.25">
      <c r="D327" s="68" t="str">
        <f t="shared" si="17"/>
        <v/>
      </c>
      <c r="E327" s="24" t="str">
        <f t="shared" si="18"/>
        <v/>
      </c>
    </row>
  </sheetData>
  <conditionalFormatting sqref="K22:K62">
    <cfRule type="cellIs" dxfId="276" priority="26" operator="greaterThan">
      <formula>$M$1</formula>
    </cfRule>
    <cfRule type="cellIs" dxfId="275" priority="27" operator="greaterThan">
      <formula>"31.555$G$1"</formula>
    </cfRule>
  </conditionalFormatting>
  <conditionalFormatting sqref="K22:K62">
    <cfRule type="cellIs" dxfId="274" priority="25" operator="lessThan">
      <formula>0</formula>
    </cfRule>
  </conditionalFormatting>
  <conditionalFormatting sqref="K22:K62">
    <cfRule type="cellIs" dxfId="273" priority="24" operator="lessThan">
      <formula>0</formula>
    </cfRule>
  </conditionalFormatting>
  <conditionalFormatting sqref="D22">
    <cfRule type="cellIs" dxfId="272" priority="22" operator="greaterThan">
      <formula>$M$1</formula>
    </cfRule>
    <cfRule type="cellIs" dxfId="271" priority="23" operator="greaterThan">
      <formula>"31.555$G$1"</formula>
    </cfRule>
  </conditionalFormatting>
  <conditionalFormatting sqref="D22">
    <cfRule type="cellIs" dxfId="270" priority="21" operator="lessThan">
      <formula>0</formula>
    </cfRule>
  </conditionalFormatting>
  <conditionalFormatting sqref="D22">
    <cfRule type="cellIs" dxfId="269" priority="20" operator="lessThan">
      <formula>0</formula>
    </cfRule>
  </conditionalFormatting>
  <conditionalFormatting sqref="D23:D327">
    <cfRule type="cellIs" dxfId="268" priority="18" operator="greaterThan">
      <formula>$M$1</formula>
    </cfRule>
    <cfRule type="cellIs" dxfId="267" priority="19" operator="greaterThan">
      <formula>"31.555$G$1"</formula>
    </cfRule>
  </conditionalFormatting>
  <conditionalFormatting sqref="D23:D327">
    <cfRule type="cellIs" dxfId="266" priority="17" operator="lessThan">
      <formula>0</formula>
    </cfRule>
  </conditionalFormatting>
  <conditionalFormatting sqref="D23:D327">
    <cfRule type="cellIs" dxfId="265" priority="16" operator="lessThan">
      <formula>0</formula>
    </cfRule>
  </conditionalFormatting>
  <conditionalFormatting pivot="1" sqref="R39:R40 R44 R47 R59:R61">
    <cfRule type="cellIs" dxfId="264" priority="15" operator="greaterThan">
      <formula>0</formula>
    </cfRule>
  </conditionalFormatting>
  <conditionalFormatting pivot="1" sqref="R39:R40 R44 R47 R59:R61">
    <cfRule type="cellIs" dxfId="263" priority="14" operator="lessThan">
      <formula>0</formula>
    </cfRule>
  </conditionalFormatting>
  <conditionalFormatting sqref="E22:E327">
    <cfRule type="cellIs" dxfId="262" priority="12" operator="equal">
      <formula>"L"</formula>
    </cfRule>
    <cfRule type="cellIs" dxfId="261" priority="13" operator="equal">
      <formula>"W"</formula>
    </cfRule>
  </conditionalFormatting>
  <conditionalFormatting sqref="F22:F300">
    <cfRule type="cellIs" dxfId="260" priority="11" operator="equal">
      <formula>8</formula>
    </cfRule>
  </conditionalFormatting>
  <conditionalFormatting pivot="1" sqref="R22:R23">
    <cfRule type="cellIs" dxfId="259" priority="10" operator="greaterThan">
      <formula>0</formula>
    </cfRule>
  </conditionalFormatting>
  <conditionalFormatting pivot="1" sqref="R22:R23">
    <cfRule type="cellIs" dxfId="258" priority="9" operator="lessThan">
      <formula>0</formula>
    </cfRule>
  </conditionalFormatting>
  <conditionalFormatting pivot="1" sqref="Y13:Y14">
    <cfRule type="cellIs" dxfId="257" priority="8" operator="greaterThan">
      <formula>0</formula>
    </cfRule>
  </conditionalFormatting>
  <conditionalFormatting pivot="1" sqref="Y13:Y14">
    <cfRule type="cellIs" dxfId="256" priority="7" operator="lessThan">
      <formula>0</formula>
    </cfRule>
  </conditionalFormatting>
  <conditionalFormatting pivot="1" sqref="AA13:AA14">
    <cfRule type="cellIs" dxfId="255" priority="6" operator="greaterThan">
      <formula>0</formula>
    </cfRule>
  </conditionalFormatting>
  <conditionalFormatting pivot="1" sqref="AA13:AA14">
    <cfRule type="cellIs" dxfId="254" priority="5" operator="lessThan">
      <formula>0</formula>
    </cfRule>
  </conditionalFormatting>
  <conditionalFormatting sqref="AE13:AE35">
    <cfRule type="cellIs" dxfId="253" priority="3" operator="greaterThan">
      <formula>$M$1</formula>
    </cfRule>
    <cfRule type="cellIs" dxfId="252" priority="4" operator="greaterThan">
      <formula>"31.555$G$1"</formula>
    </cfRule>
  </conditionalFormatting>
  <conditionalFormatting sqref="AE13:AE35">
    <cfRule type="cellIs" dxfId="251" priority="2" operator="lessThan">
      <formula>0</formula>
    </cfRule>
  </conditionalFormatting>
  <conditionalFormatting sqref="AE13:AE35">
    <cfRule type="cellIs" dxfId="250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350"/>
  <sheetViews>
    <sheetView showGridLines="0" workbookViewId="0">
      <selection activeCell="D18" sqref="D18"/>
    </sheetView>
  </sheetViews>
  <sheetFormatPr defaultRowHeight="15" customHeight="1" x14ac:dyDescent="0.25"/>
  <cols>
    <col min="2" max="2" width="21.71093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0" width="2" bestFit="1" customWidth="1"/>
    <col min="11" max="11" width="21.7109375" bestFit="1" customWidth="1"/>
    <col min="12" max="12" width="19.85546875" bestFit="1" customWidth="1"/>
    <col min="13" max="13" width="9.28515625" customWidth="1"/>
    <col min="14" max="14" width="11.28515625" bestFit="1" customWidth="1"/>
    <col min="15" max="15" width="16.7109375" customWidth="1"/>
    <col min="16" max="16" width="9.7109375" customWidth="1"/>
    <col min="17" max="18" width="18.28515625" style="30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  <c r="I4" s="52"/>
      <c r="K4" s="28" t="s">
        <v>62</v>
      </c>
      <c r="L4" s="29"/>
    </row>
    <row r="5" spans="2:13" x14ac:dyDescent="0.25">
      <c r="B5" s="31" t="s">
        <v>63</v>
      </c>
      <c r="C5" s="32">
        <f>MEDIAN(C22:C125)</f>
        <v>-2.9649999999999999</v>
      </c>
      <c r="K5" s="31" t="s">
        <v>63</v>
      </c>
      <c r="L5" s="32">
        <f>MEDIAN(L22:L59)</f>
        <v>1.5049999999999999</v>
      </c>
    </row>
    <row r="6" spans="2:13" x14ac:dyDescent="0.25">
      <c r="B6" s="31" t="s">
        <v>65</v>
      </c>
      <c r="C6" s="32">
        <f>AVERAGE(C22:C125)</f>
        <v>5.9615384615384539E-3</v>
      </c>
      <c r="D6" s="30"/>
      <c r="K6" s="31" t="s">
        <v>65</v>
      </c>
      <c r="L6" s="32">
        <f>AVERAGE(L22:L59)</f>
        <v>0.25131578947368416</v>
      </c>
    </row>
    <row r="7" spans="2:13" x14ac:dyDescent="0.25">
      <c r="B7" s="31" t="s">
        <v>66</v>
      </c>
      <c r="C7" s="32">
        <f>MIN(C22:C125)</f>
        <v>-3.46</v>
      </c>
      <c r="D7" s="30"/>
      <c r="K7" s="31" t="s">
        <v>66</v>
      </c>
      <c r="L7" s="32">
        <f>MIN(L22:L59)</f>
        <v>-3.28</v>
      </c>
    </row>
    <row r="8" spans="2:13" x14ac:dyDescent="0.25">
      <c r="B8" s="31" t="s">
        <v>67</v>
      </c>
      <c r="C8" s="32">
        <f>MAX(C22:C125)</f>
        <v>11.26</v>
      </c>
      <c r="D8" s="30"/>
      <c r="K8" s="31" t="s">
        <v>67</v>
      </c>
      <c r="L8" s="32">
        <f>MAX(L22:L59)</f>
        <v>6.21</v>
      </c>
    </row>
    <row r="9" spans="2:13" x14ac:dyDescent="0.25">
      <c r="B9" s="31" t="s">
        <v>64</v>
      </c>
      <c r="C9" s="33">
        <f>COUNTIF(E:E,"W")/(COUNTIF(E:E,"W")+COUNTIF(E:E,"L"))</f>
        <v>0.52694610778443118</v>
      </c>
      <c r="D9" s="30"/>
      <c r="K9" s="31" t="s">
        <v>64</v>
      </c>
      <c r="L9" s="33">
        <f>COUNTIF(N:N,"W")/(COUNTIF(N:N,"W")+COUNTIF(N:N,"L"))</f>
        <v>0.6622950819672131</v>
      </c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1" t="s">
        <v>53</v>
      </c>
      <c r="C13" t="s">
        <v>1979</v>
      </c>
    </row>
    <row r="14" spans="2:13" x14ac:dyDescent="0.25">
      <c r="B14" s="1" t="s">
        <v>79</v>
      </c>
      <c r="C14">
        <v>6</v>
      </c>
    </row>
    <row r="15" spans="2:13" x14ac:dyDescent="0.25">
      <c r="B15" s="1" t="s">
        <v>78</v>
      </c>
      <c r="C15">
        <v>9</v>
      </c>
      <c r="E15" s="30"/>
    </row>
    <row r="16" spans="2:13" x14ac:dyDescent="0.25">
      <c r="B16" s="1" t="s">
        <v>54</v>
      </c>
      <c r="C16">
        <v>9</v>
      </c>
      <c r="D16" s="30"/>
      <c r="E16" s="30"/>
    </row>
    <row r="17" spans="2:29" x14ac:dyDescent="0.25">
      <c r="E17" s="27" t="s">
        <v>59</v>
      </c>
      <c r="T17" s="53" t="s">
        <v>52</v>
      </c>
    </row>
    <row r="18" spans="2:29" x14ac:dyDescent="0.25">
      <c r="B18" s="21" t="s">
        <v>29</v>
      </c>
      <c r="C18" t="s">
        <v>118</v>
      </c>
      <c r="K18" s="21" t="s">
        <v>29</v>
      </c>
      <c r="L18" t="s">
        <v>77</v>
      </c>
      <c r="T18" s="21" t="s">
        <v>1978</v>
      </c>
      <c r="U18" s="21" t="s">
        <v>104</v>
      </c>
    </row>
    <row r="19" spans="2:29" x14ac:dyDescent="0.25">
      <c r="B19" s="21" t="s">
        <v>34</v>
      </c>
      <c r="C19" t="s">
        <v>89</v>
      </c>
      <c r="K19" s="21" t="s">
        <v>34</v>
      </c>
      <c r="L19" t="s">
        <v>89</v>
      </c>
      <c r="T19" s="21" t="s">
        <v>53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54" t="s">
        <v>54</v>
      </c>
    </row>
    <row r="20" spans="2:29" x14ac:dyDescent="0.25">
      <c r="T20" s="1" t="s">
        <v>79</v>
      </c>
      <c r="U20">
        <v>28</v>
      </c>
      <c r="V20">
        <v>9</v>
      </c>
      <c r="W20">
        <v>3</v>
      </c>
      <c r="AB20" s="54">
        <v>40</v>
      </c>
    </row>
    <row r="21" spans="2:29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  <c r="Q21" s="30" t="s">
        <v>52</v>
      </c>
      <c r="R21" s="30" t="s">
        <v>77</v>
      </c>
      <c r="S21" s="30"/>
      <c r="T21" s="1" t="s">
        <v>78</v>
      </c>
      <c r="U21">
        <v>28</v>
      </c>
      <c r="V21">
        <v>19</v>
      </c>
      <c r="W21">
        <v>8</v>
      </c>
      <c r="X21">
        <v>5</v>
      </c>
      <c r="Y21">
        <v>4</v>
      </c>
      <c r="Z21">
        <v>3</v>
      </c>
      <c r="AA21">
        <v>1</v>
      </c>
      <c r="AB21" s="54">
        <v>68</v>
      </c>
    </row>
    <row r="22" spans="2:29" x14ac:dyDescent="0.25">
      <c r="B22" s="22">
        <v>45919.038958333331</v>
      </c>
      <c r="C22">
        <v>-2.99</v>
      </c>
      <c r="D22" s="25">
        <f>$M$1+C22</f>
        <v>29.259999999999998</v>
      </c>
      <c r="E22" s="24" t="str">
        <f>IF(OR(C22="",B22="Grand Total"),"",IF(C22&lt;0,"L","W"))</f>
        <v>L</v>
      </c>
      <c r="F22">
        <v>1</v>
      </c>
      <c r="H22" s="30" t="str">
        <f>IF(D22&gt;M22,"&gt;","&lt;")</f>
        <v>&lt;</v>
      </c>
      <c r="K22" s="22">
        <v>45917.993252314816</v>
      </c>
      <c r="L22">
        <v>1.51</v>
      </c>
      <c r="M22" s="25">
        <f>$M$1+L22</f>
        <v>33.76</v>
      </c>
      <c r="N22" s="24" t="str">
        <f>IF(OR(L22="",K22="Grand Total"),"",IF(L22&lt;0,"L","W"))</f>
        <v>W</v>
      </c>
      <c r="O22">
        <v>1</v>
      </c>
      <c r="Q22" s="30">
        <f>D22</f>
        <v>29.259999999999998</v>
      </c>
      <c r="R22" s="30">
        <f>M22</f>
        <v>33.76</v>
      </c>
      <c r="S22" s="30" t="str">
        <f>IF(D22&gt;M22,"&gt;","&lt;")</f>
        <v>&lt;</v>
      </c>
      <c r="T22" s="1" t="s">
        <v>54</v>
      </c>
      <c r="U22">
        <v>56</v>
      </c>
      <c r="V22">
        <v>28</v>
      </c>
      <c r="W22">
        <v>11</v>
      </c>
      <c r="X22">
        <v>5</v>
      </c>
      <c r="Y22">
        <v>4</v>
      </c>
      <c r="Z22">
        <v>3</v>
      </c>
      <c r="AA22">
        <v>1</v>
      </c>
      <c r="AB22" s="54">
        <v>108</v>
      </c>
    </row>
    <row r="23" spans="2:29" x14ac:dyDescent="0.25">
      <c r="B23" s="22">
        <v>45919.049490740741</v>
      </c>
      <c r="C23">
        <v>2.64</v>
      </c>
      <c r="D23" s="25">
        <f t="shared" ref="D23:D86" si="0">IF(OR(B23="Grand Total",B23=""),"",D22+C23)</f>
        <v>31.9</v>
      </c>
      <c r="E23" s="24" t="str">
        <f t="shared" ref="E23:E86" si="1">IF(OR(C23="",B23="Grand Total"),"",IF(C23&lt;0,"L","W"))</f>
        <v>W</v>
      </c>
      <c r="F23">
        <f>IF(E23="","",IF(E23=E22,F22+1,1))</f>
        <v>1</v>
      </c>
      <c r="H23" s="30" t="str">
        <f t="shared" ref="H23:H86" si="2">IF(D23&gt;M23,"&gt;","&lt;")</f>
        <v>&gt;</v>
      </c>
      <c r="K23" s="22">
        <v>45917.997650462959</v>
      </c>
      <c r="L23">
        <v>-3.11</v>
      </c>
      <c r="M23" s="25">
        <f t="shared" ref="M23:M86" si="3">IF(OR(K23="Grand Total",K23=""),"",M22+L23)</f>
        <v>30.65</v>
      </c>
      <c r="N23" s="24" t="str">
        <f t="shared" ref="N23:N86" si="4">IF(OR(L23="",K23="Grand Total"),"",IF(L23&lt;0,"L","W"))</f>
        <v>L</v>
      </c>
      <c r="O23">
        <f>IF(N23="","",IF(N23=N22,O22+1,1))</f>
        <v>1</v>
      </c>
      <c r="Q23" s="30">
        <f t="shared" ref="Q23:Q86" si="5">D23</f>
        <v>31.9</v>
      </c>
      <c r="R23" s="30">
        <f t="shared" ref="R23:R86" si="6">M23</f>
        <v>30.65</v>
      </c>
      <c r="S23" s="30" t="str">
        <f t="shared" ref="S23:S86" si="7">IF(D23&gt;M23,"&gt;","&lt;")</f>
        <v>&gt;</v>
      </c>
    </row>
    <row r="24" spans="2:29" x14ac:dyDescent="0.25">
      <c r="B24" s="22">
        <v>45919.089189814818</v>
      </c>
      <c r="C24">
        <v>-2.96</v>
      </c>
      <c r="D24" s="25">
        <f t="shared" si="0"/>
        <v>28.939999999999998</v>
      </c>
      <c r="E24" s="24" t="str">
        <f t="shared" si="1"/>
        <v>L</v>
      </c>
      <c r="F24">
        <f t="shared" ref="F24:F87" si="8">IF(E24="","",IF(E24=E23,F23+1,1))</f>
        <v>1</v>
      </c>
      <c r="H24" s="30" t="str">
        <f t="shared" si="2"/>
        <v>&lt;</v>
      </c>
      <c r="K24" s="22">
        <v>45918.004710648151</v>
      </c>
      <c r="L24">
        <v>1.52</v>
      </c>
      <c r="M24" s="25">
        <f t="shared" si="3"/>
        <v>32.17</v>
      </c>
      <c r="N24" s="24" t="str">
        <f t="shared" si="4"/>
        <v>W</v>
      </c>
      <c r="O24">
        <f t="shared" ref="O24:O87" si="9">IF(N24="","",IF(N24=N23,O23+1,1))</f>
        <v>1</v>
      </c>
      <c r="Q24" s="30">
        <f t="shared" si="5"/>
        <v>28.939999999999998</v>
      </c>
      <c r="R24" s="30">
        <f t="shared" si="6"/>
        <v>32.17</v>
      </c>
      <c r="S24" s="30" t="str">
        <f t="shared" si="7"/>
        <v>&lt;</v>
      </c>
    </row>
    <row r="25" spans="2:29" x14ac:dyDescent="0.25">
      <c r="B25" s="22">
        <v>45919.142476851855</v>
      </c>
      <c r="C25">
        <v>2.2599999999999998</v>
      </c>
      <c r="D25" s="25">
        <f t="shared" si="0"/>
        <v>31.199999999999996</v>
      </c>
      <c r="E25" s="24" t="str">
        <f t="shared" si="1"/>
        <v>W</v>
      </c>
      <c r="F25">
        <f t="shared" si="8"/>
        <v>1</v>
      </c>
      <c r="H25" s="30" t="str">
        <f t="shared" si="2"/>
        <v>&gt;</v>
      </c>
      <c r="K25" s="22">
        <v>45918.018368055556</v>
      </c>
      <c r="L25">
        <v>-3.08</v>
      </c>
      <c r="M25" s="25">
        <f t="shared" si="3"/>
        <v>29.090000000000003</v>
      </c>
      <c r="N25" s="24" t="str">
        <f t="shared" si="4"/>
        <v>L</v>
      </c>
      <c r="O25">
        <f t="shared" si="9"/>
        <v>1</v>
      </c>
      <c r="Q25" s="30">
        <f t="shared" si="5"/>
        <v>31.199999999999996</v>
      </c>
      <c r="R25" s="30">
        <f t="shared" si="6"/>
        <v>29.090000000000003</v>
      </c>
      <c r="S25" s="30" t="str">
        <f t="shared" si="7"/>
        <v>&gt;</v>
      </c>
    </row>
    <row r="26" spans="2:29" x14ac:dyDescent="0.25">
      <c r="B26" s="22">
        <v>45919.166898148149</v>
      </c>
      <c r="C26">
        <v>-3.37</v>
      </c>
      <c r="D26" s="25">
        <f t="shared" si="0"/>
        <v>27.829999999999995</v>
      </c>
      <c r="E26" s="24" t="str">
        <f t="shared" si="1"/>
        <v>L</v>
      </c>
      <c r="F26">
        <f t="shared" si="8"/>
        <v>1</v>
      </c>
      <c r="H26" s="30" t="str">
        <f t="shared" si="2"/>
        <v>&lt;</v>
      </c>
      <c r="K26" s="22">
        <v>45918.040601851855</v>
      </c>
      <c r="L26">
        <v>1.56</v>
      </c>
      <c r="M26" s="25">
        <f t="shared" si="3"/>
        <v>30.650000000000002</v>
      </c>
      <c r="N26" s="24" t="str">
        <f t="shared" si="4"/>
        <v>W</v>
      </c>
      <c r="O26">
        <f t="shared" si="9"/>
        <v>1</v>
      </c>
      <c r="Q26" s="30">
        <f t="shared" si="5"/>
        <v>27.829999999999995</v>
      </c>
      <c r="R26" s="30">
        <f t="shared" si="6"/>
        <v>30.650000000000002</v>
      </c>
      <c r="S26" s="30" t="str">
        <f t="shared" si="7"/>
        <v>&lt;</v>
      </c>
    </row>
    <row r="27" spans="2:29" x14ac:dyDescent="0.25">
      <c r="B27" s="22">
        <v>45919.253576388888</v>
      </c>
      <c r="C27">
        <v>2.73</v>
      </c>
      <c r="D27" s="25">
        <f t="shared" si="0"/>
        <v>30.559999999999995</v>
      </c>
      <c r="E27" s="24" t="str">
        <f t="shared" si="1"/>
        <v>W</v>
      </c>
      <c r="F27">
        <f t="shared" si="8"/>
        <v>1</v>
      </c>
      <c r="H27" s="30" t="str">
        <f t="shared" si="2"/>
        <v>&lt;</v>
      </c>
      <c r="K27" s="22">
        <v>45918.045914351853</v>
      </c>
      <c r="L27">
        <v>1.5</v>
      </c>
      <c r="M27" s="25">
        <f t="shared" si="3"/>
        <v>32.150000000000006</v>
      </c>
      <c r="N27" s="24" t="str">
        <f t="shared" si="4"/>
        <v>W</v>
      </c>
      <c r="O27">
        <f t="shared" si="9"/>
        <v>2</v>
      </c>
      <c r="Q27" s="30">
        <f t="shared" si="5"/>
        <v>30.559999999999995</v>
      </c>
      <c r="R27" s="30">
        <f t="shared" si="6"/>
        <v>32.150000000000006</v>
      </c>
      <c r="S27" s="30" t="str">
        <f t="shared" si="7"/>
        <v>&lt;</v>
      </c>
    </row>
    <row r="28" spans="2:29" x14ac:dyDescent="0.25">
      <c r="B28" s="22">
        <v>45919.290381944447</v>
      </c>
      <c r="C28">
        <v>-3.03</v>
      </c>
      <c r="D28" s="25">
        <f t="shared" si="0"/>
        <v>27.529999999999994</v>
      </c>
      <c r="E28" s="24" t="str">
        <f t="shared" si="1"/>
        <v>L</v>
      </c>
      <c r="F28">
        <f t="shared" si="8"/>
        <v>1</v>
      </c>
      <c r="H28" s="30" t="str">
        <f t="shared" si="2"/>
        <v>&lt;</v>
      </c>
      <c r="K28" s="22">
        <v>45918.058067129627</v>
      </c>
      <c r="L28">
        <v>-3.11</v>
      </c>
      <c r="M28" s="25">
        <f t="shared" si="3"/>
        <v>29.040000000000006</v>
      </c>
      <c r="N28" s="24" t="str">
        <f t="shared" si="4"/>
        <v>L</v>
      </c>
      <c r="O28">
        <f t="shared" si="9"/>
        <v>1</v>
      </c>
      <c r="Q28" s="30">
        <f t="shared" si="5"/>
        <v>27.529999999999994</v>
      </c>
      <c r="R28" s="30">
        <f t="shared" si="6"/>
        <v>29.040000000000006</v>
      </c>
      <c r="S28" s="30" t="str">
        <f t="shared" si="7"/>
        <v>&lt;</v>
      </c>
    </row>
    <row r="29" spans="2:29" x14ac:dyDescent="0.25">
      <c r="B29" s="22">
        <v>45919.334826388891</v>
      </c>
      <c r="C29">
        <v>-2.98</v>
      </c>
      <c r="D29" s="25">
        <f t="shared" si="0"/>
        <v>24.549999999999994</v>
      </c>
      <c r="E29" s="24" t="str">
        <f t="shared" si="1"/>
        <v>L</v>
      </c>
      <c r="F29">
        <f t="shared" si="8"/>
        <v>2</v>
      </c>
      <c r="H29" s="30" t="str">
        <f t="shared" si="2"/>
        <v>&lt;</v>
      </c>
      <c r="K29" s="22">
        <v>45918.068715277775</v>
      </c>
      <c r="L29">
        <v>1.47</v>
      </c>
      <c r="M29" s="25">
        <f t="shared" si="3"/>
        <v>30.510000000000005</v>
      </c>
      <c r="N29" s="24" t="str">
        <f t="shared" si="4"/>
        <v>W</v>
      </c>
      <c r="O29">
        <f t="shared" si="9"/>
        <v>1</v>
      </c>
      <c r="Q29" s="30">
        <f t="shared" si="5"/>
        <v>24.549999999999994</v>
      </c>
      <c r="R29" s="30">
        <f t="shared" si="6"/>
        <v>30.510000000000005</v>
      </c>
      <c r="S29" s="30" t="str">
        <f t="shared" si="7"/>
        <v>&lt;</v>
      </c>
      <c r="T29" s="53" t="s">
        <v>77</v>
      </c>
    </row>
    <row r="30" spans="2:29" x14ac:dyDescent="0.25">
      <c r="B30" s="22">
        <v>45919.342928240738</v>
      </c>
      <c r="C30">
        <v>-3.01</v>
      </c>
      <c r="D30" s="25">
        <f t="shared" si="0"/>
        <v>21.539999999999992</v>
      </c>
      <c r="E30" s="24" t="str">
        <f t="shared" si="1"/>
        <v>L</v>
      </c>
      <c r="F30">
        <f t="shared" si="8"/>
        <v>3</v>
      </c>
      <c r="H30" s="30" t="str">
        <f t="shared" si="2"/>
        <v>&lt;</v>
      </c>
      <c r="K30" s="22">
        <v>45918.077627314815</v>
      </c>
      <c r="L30">
        <v>1.54</v>
      </c>
      <c r="M30" s="25">
        <f t="shared" si="3"/>
        <v>32.050000000000004</v>
      </c>
      <c r="N30" s="24" t="str">
        <f t="shared" si="4"/>
        <v>W</v>
      </c>
      <c r="O30">
        <f t="shared" si="9"/>
        <v>2</v>
      </c>
      <c r="Q30" s="30">
        <f t="shared" si="5"/>
        <v>21.539999999999992</v>
      </c>
      <c r="R30" s="30">
        <f t="shared" si="6"/>
        <v>32.050000000000004</v>
      </c>
      <c r="S30" s="30" t="str">
        <f t="shared" si="7"/>
        <v>&lt;</v>
      </c>
      <c r="T30" s="21" t="s">
        <v>1978</v>
      </c>
      <c r="U30" s="21" t="s">
        <v>104</v>
      </c>
    </row>
    <row r="31" spans="2:29" x14ac:dyDescent="0.25">
      <c r="B31" s="22">
        <v>45919.37672453704</v>
      </c>
      <c r="C31">
        <v>7.92</v>
      </c>
      <c r="D31" s="25">
        <f t="shared" si="0"/>
        <v>29.459999999999994</v>
      </c>
      <c r="E31" s="24" t="str">
        <f t="shared" si="1"/>
        <v>W</v>
      </c>
      <c r="F31">
        <f t="shared" si="8"/>
        <v>1</v>
      </c>
      <c r="H31" s="30" t="str">
        <f t="shared" si="2"/>
        <v>&lt;</v>
      </c>
      <c r="K31" s="22">
        <v>45918.081562500003</v>
      </c>
      <c r="L31">
        <v>6.21</v>
      </c>
      <c r="M31" s="25">
        <f t="shared" si="3"/>
        <v>38.260000000000005</v>
      </c>
      <c r="N31" s="24" t="str">
        <f t="shared" si="4"/>
        <v>W</v>
      </c>
      <c r="O31">
        <f t="shared" si="9"/>
        <v>3</v>
      </c>
      <c r="Q31" s="30">
        <f t="shared" si="5"/>
        <v>29.459999999999994</v>
      </c>
      <c r="R31" s="30">
        <f t="shared" si="6"/>
        <v>38.260000000000005</v>
      </c>
      <c r="S31" s="30" t="str">
        <f t="shared" si="7"/>
        <v>&lt;</v>
      </c>
      <c r="T31" s="21" t="s">
        <v>53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54" t="s">
        <v>54</v>
      </c>
    </row>
    <row r="32" spans="2:29" x14ac:dyDescent="0.25">
      <c r="B32" s="22">
        <v>45919.382743055554</v>
      </c>
      <c r="C32">
        <v>-3.04</v>
      </c>
      <c r="D32" s="25">
        <f t="shared" si="0"/>
        <v>26.419999999999995</v>
      </c>
      <c r="E32" s="24" t="str">
        <f t="shared" si="1"/>
        <v>L</v>
      </c>
      <c r="F32">
        <f t="shared" si="8"/>
        <v>1</v>
      </c>
      <c r="H32" s="30" t="str">
        <f t="shared" si="2"/>
        <v>&lt;</v>
      </c>
      <c r="K32" s="22">
        <v>45918.091747685183</v>
      </c>
      <c r="L32">
        <v>-3.05</v>
      </c>
      <c r="M32" s="25">
        <f t="shared" si="3"/>
        <v>35.210000000000008</v>
      </c>
      <c r="N32" s="24" t="str">
        <f t="shared" si="4"/>
        <v>L</v>
      </c>
      <c r="O32">
        <f t="shared" si="9"/>
        <v>1</v>
      </c>
      <c r="Q32" s="30">
        <f t="shared" si="5"/>
        <v>26.419999999999995</v>
      </c>
      <c r="R32" s="30">
        <f t="shared" si="6"/>
        <v>35.210000000000008</v>
      </c>
      <c r="S32" s="30" t="str">
        <f t="shared" si="7"/>
        <v>&lt;</v>
      </c>
      <c r="T32" s="1" t="s">
        <v>79</v>
      </c>
      <c r="U32">
        <v>26</v>
      </c>
      <c r="V32">
        <v>7</v>
      </c>
      <c r="W32">
        <v>1</v>
      </c>
      <c r="AC32" s="54">
        <v>34</v>
      </c>
    </row>
    <row r="33" spans="2:29" x14ac:dyDescent="0.25">
      <c r="B33" s="22">
        <v>45919.400104166663</v>
      </c>
      <c r="C33">
        <v>11.26</v>
      </c>
      <c r="D33" s="25">
        <f t="shared" si="0"/>
        <v>37.679999999999993</v>
      </c>
      <c r="E33" s="24" t="str">
        <f t="shared" si="1"/>
        <v>W</v>
      </c>
      <c r="F33">
        <f t="shared" si="8"/>
        <v>1</v>
      </c>
      <c r="H33" s="30" t="str">
        <f t="shared" si="2"/>
        <v>&gt;</v>
      </c>
      <c r="K33" s="22">
        <v>45918.100659722222</v>
      </c>
      <c r="L33">
        <v>1.56</v>
      </c>
      <c r="M33" s="25">
        <f t="shared" si="3"/>
        <v>36.77000000000001</v>
      </c>
      <c r="N33" s="24" t="str">
        <f t="shared" si="4"/>
        <v>W</v>
      </c>
      <c r="O33">
        <f t="shared" si="9"/>
        <v>1</v>
      </c>
      <c r="Q33" s="30">
        <f t="shared" si="5"/>
        <v>37.679999999999993</v>
      </c>
      <c r="R33" s="30">
        <f t="shared" si="6"/>
        <v>36.77000000000001</v>
      </c>
      <c r="S33" s="30" t="str">
        <f t="shared" si="7"/>
        <v>&gt;</v>
      </c>
      <c r="T33" s="1" t="s">
        <v>78</v>
      </c>
      <c r="U33">
        <v>26</v>
      </c>
      <c r="V33">
        <v>19</v>
      </c>
      <c r="W33">
        <v>13</v>
      </c>
      <c r="X33">
        <v>9</v>
      </c>
      <c r="Y33">
        <v>5</v>
      </c>
      <c r="Z33">
        <v>5</v>
      </c>
      <c r="AA33">
        <v>5</v>
      </c>
      <c r="AB33">
        <v>2</v>
      </c>
      <c r="AC33" s="54">
        <v>84</v>
      </c>
    </row>
    <row r="34" spans="2:29" x14ac:dyDescent="0.25">
      <c r="B34" s="22">
        <v>45919.411562499998</v>
      </c>
      <c r="C34">
        <v>-3.16</v>
      </c>
      <c r="D34" s="25">
        <f t="shared" si="0"/>
        <v>34.519999999999996</v>
      </c>
      <c r="E34" s="24" t="str">
        <f t="shared" si="1"/>
        <v>L</v>
      </c>
      <c r="F34">
        <f t="shared" si="8"/>
        <v>1</v>
      </c>
      <c r="H34" s="30" t="str">
        <f t="shared" si="2"/>
        <v>&lt;</v>
      </c>
      <c r="K34" s="22">
        <v>45918.101006944446</v>
      </c>
      <c r="L34">
        <v>1.41</v>
      </c>
      <c r="M34" s="25">
        <f t="shared" si="3"/>
        <v>38.180000000000007</v>
      </c>
      <c r="N34" s="24" t="str">
        <f t="shared" si="4"/>
        <v>W</v>
      </c>
      <c r="O34">
        <f t="shared" si="9"/>
        <v>2</v>
      </c>
      <c r="Q34" s="30">
        <f t="shared" si="5"/>
        <v>34.519999999999996</v>
      </c>
      <c r="R34" s="30">
        <f t="shared" si="6"/>
        <v>38.180000000000007</v>
      </c>
      <c r="S34" s="30" t="str">
        <f t="shared" si="7"/>
        <v>&lt;</v>
      </c>
      <c r="T34" s="1" t="s">
        <v>54</v>
      </c>
      <c r="U34">
        <v>52</v>
      </c>
      <c r="V34">
        <v>26</v>
      </c>
      <c r="W34">
        <v>14</v>
      </c>
      <c r="X34">
        <v>9</v>
      </c>
      <c r="Y34">
        <v>5</v>
      </c>
      <c r="Z34">
        <v>5</v>
      </c>
      <c r="AA34">
        <v>5</v>
      </c>
      <c r="AB34">
        <v>2</v>
      </c>
      <c r="AC34" s="54">
        <v>118</v>
      </c>
    </row>
    <row r="35" spans="2:29" x14ac:dyDescent="0.25">
      <c r="B35" s="22">
        <v>45919.413761574076</v>
      </c>
      <c r="C35">
        <v>-3.05</v>
      </c>
      <c r="D35" s="25">
        <f t="shared" si="0"/>
        <v>31.469999999999995</v>
      </c>
      <c r="E35" s="24" t="str">
        <f t="shared" si="1"/>
        <v>L</v>
      </c>
      <c r="F35">
        <f t="shared" si="8"/>
        <v>2</v>
      </c>
      <c r="H35" s="30" t="str">
        <f t="shared" si="2"/>
        <v>&lt;</v>
      </c>
      <c r="K35" s="22">
        <v>45918.103784722225</v>
      </c>
      <c r="L35">
        <v>1.44</v>
      </c>
      <c r="M35" s="25">
        <f t="shared" si="3"/>
        <v>39.620000000000005</v>
      </c>
      <c r="N35" s="24" t="str">
        <f t="shared" si="4"/>
        <v>W</v>
      </c>
      <c r="O35">
        <f t="shared" si="9"/>
        <v>3</v>
      </c>
      <c r="Q35" s="30">
        <f t="shared" si="5"/>
        <v>31.469999999999995</v>
      </c>
      <c r="R35" s="30">
        <f t="shared" si="6"/>
        <v>39.620000000000005</v>
      </c>
      <c r="S35" s="30" t="str">
        <f t="shared" si="7"/>
        <v>&lt;</v>
      </c>
    </row>
    <row r="36" spans="2:29" x14ac:dyDescent="0.25">
      <c r="B36" s="22">
        <v>45919.424872685187</v>
      </c>
      <c r="C36">
        <v>2.31</v>
      </c>
      <c r="D36" s="25">
        <f t="shared" si="0"/>
        <v>33.779999999999994</v>
      </c>
      <c r="E36" s="24" t="str">
        <f t="shared" si="1"/>
        <v>W</v>
      </c>
      <c r="F36">
        <f t="shared" si="8"/>
        <v>1</v>
      </c>
      <c r="H36" s="30" t="str">
        <f t="shared" si="2"/>
        <v>&lt;</v>
      </c>
      <c r="K36" s="22">
        <v>45918.104363425926</v>
      </c>
      <c r="L36">
        <v>1.81</v>
      </c>
      <c r="M36" s="25">
        <f t="shared" si="3"/>
        <v>41.430000000000007</v>
      </c>
      <c r="N36" s="24" t="str">
        <f t="shared" si="4"/>
        <v>W</v>
      </c>
      <c r="O36">
        <f t="shared" si="9"/>
        <v>4</v>
      </c>
      <c r="Q36" s="30">
        <f t="shared" si="5"/>
        <v>33.779999999999994</v>
      </c>
      <c r="R36" s="30">
        <f t="shared" si="6"/>
        <v>41.430000000000007</v>
      </c>
      <c r="S36" s="30" t="str">
        <f t="shared" si="7"/>
        <v>&lt;</v>
      </c>
    </row>
    <row r="37" spans="2:29" x14ac:dyDescent="0.25">
      <c r="B37" s="22">
        <v>45919.427534722221</v>
      </c>
      <c r="C37">
        <v>2.31</v>
      </c>
      <c r="D37" s="25">
        <f t="shared" si="0"/>
        <v>36.089999999999996</v>
      </c>
      <c r="E37" s="24" t="str">
        <f t="shared" si="1"/>
        <v>W</v>
      </c>
      <c r="F37">
        <f t="shared" si="8"/>
        <v>2</v>
      </c>
      <c r="H37" s="30" t="str">
        <f t="shared" si="2"/>
        <v>&lt;</v>
      </c>
      <c r="K37" s="22">
        <v>45918.112002314818</v>
      </c>
      <c r="L37">
        <v>1.7</v>
      </c>
      <c r="M37" s="25">
        <f t="shared" si="3"/>
        <v>43.13000000000001</v>
      </c>
      <c r="N37" s="24" t="str">
        <f t="shared" si="4"/>
        <v>W</v>
      </c>
      <c r="O37">
        <f t="shared" si="9"/>
        <v>5</v>
      </c>
      <c r="Q37" s="30">
        <f t="shared" si="5"/>
        <v>36.089999999999996</v>
      </c>
      <c r="R37" s="30">
        <f t="shared" si="6"/>
        <v>43.13000000000001</v>
      </c>
      <c r="S37" s="30" t="str">
        <f t="shared" si="7"/>
        <v>&lt;</v>
      </c>
    </row>
    <row r="38" spans="2:29" x14ac:dyDescent="0.25">
      <c r="B38" s="22">
        <v>45919.452881944446</v>
      </c>
      <c r="C38">
        <v>-3.08</v>
      </c>
      <c r="D38" s="25">
        <f t="shared" si="0"/>
        <v>33.01</v>
      </c>
      <c r="E38" s="24" t="str">
        <f t="shared" si="1"/>
        <v>L</v>
      </c>
      <c r="F38">
        <f t="shared" si="8"/>
        <v>1</v>
      </c>
      <c r="H38" s="30" t="str">
        <f t="shared" si="2"/>
        <v>&lt;</v>
      </c>
      <c r="K38" s="22">
        <v>45918.116620370369</v>
      </c>
      <c r="L38">
        <v>1.59</v>
      </c>
      <c r="M38" s="25">
        <f t="shared" si="3"/>
        <v>44.720000000000013</v>
      </c>
      <c r="N38" s="24" t="str">
        <f t="shared" si="4"/>
        <v>W</v>
      </c>
      <c r="O38">
        <f t="shared" si="9"/>
        <v>6</v>
      </c>
      <c r="Q38" s="30">
        <f t="shared" si="5"/>
        <v>33.01</v>
      </c>
      <c r="R38" s="30">
        <f t="shared" si="6"/>
        <v>44.720000000000013</v>
      </c>
      <c r="S38" s="30" t="str">
        <f t="shared" si="7"/>
        <v>&lt;</v>
      </c>
    </row>
    <row r="39" spans="2:29" x14ac:dyDescent="0.25">
      <c r="B39" s="22">
        <v>45919.472557870373</v>
      </c>
      <c r="C39">
        <v>3.43</v>
      </c>
      <c r="D39" s="25">
        <f t="shared" si="0"/>
        <v>36.44</v>
      </c>
      <c r="E39" s="24" t="str">
        <f t="shared" si="1"/>
        <v>W</v>
      </c>
      <c r="F39">
        <f t="shared" si="8"/>
        <v>1</v>
      </c>
      <c r="H39" s="30" t="str">
        <f t="shared" si="2"/>
        <v>&lt;</v>
      </c>
      <c r="K39" s="22">
        <v>45918.116967592592</v>
      </c>
      <c r="L39">
        <v>1.4</v>
      </c>
      <c r="M39" s="25">
        <f t="shared" si="3"/>
        <v>46.120000000000012</v>
      </c>
      <c r="N39" s="24" t="str">
        <f t="shared" si="4"/>
        <v>W</v>
      </c>
      <c r="O39">
        <f t="shared" si="9"/>
        <v>7</v>
      </c>
      <c r="Q39" s="30">
        <f t="shared" si="5"/>
        <v>36.44</v>
      </c>
      <c r="R39" s="30">
        <f t="shared" si="6"/>
        <v>46.120000000000012</v>
      </c>
      <c r="S39" s="30" t="str">
        <f t="shared" si="7"/>
        <v>&lt;</v>
      </c>
    </row>
    <row r="40" spans="2:29" x14ac:dyDescent="0.25">
      <c r="B40" s="22">
        <v>45919.47556712963</v>
      </c>
      <c r="C40">
        <v>5.36</v>
      </c>
      <c r="D40" s="25">
        <f t="shared" si="0"/>
        <v>41.8</v>
      </c>
      <c r="E40" s="24" t="str">
        <f t="shared" si="1"/>
        <v>W</v>
      </c>
      <c r="F40">
        <f t="shared" si="8"/>
        <v>2</v>
      </c>
      <c r="H40" s="30" t="str">
        <f t="shared" si="2"/>
        <v>&lt;</v>
      </c>
      <c r="K40" s="22">
        <v>45918.122303240743</v>
      </c>
      <c r="L40">
        <v>1.64</v>
      </c>
      <c r="M40" s="25">
        <f t="shared" si="3"/>
        <v>47.760000000000012</v>
      </c>
      <c r="N40" s="24" t="str">
        <f t="shared" si="4"/>
        <v>W</v>
      </c>
      <c r="O40">
        <f t="shared" si="9"/>
        <v>8</v>
      </c>
      <c r="Q40" s="30">
        <f t="shared" si="5"/>
        <v>41.8</v>
      </c>
      <c r="R40" s="30">
        <f t="shared" si="6"/>
        <v>47.760000000000012</v>
      </c>
      <c r="S40" s="30" t="str">
        <f t="shared" si="7"/>
        <v>&lt;</v>
      </c>
    </row>
    <row r="41" spans="2:29" x14ac:dyDescent="0.25">
      <c r="B41" s="22">
        <v>45919.507743055554</v>
      </c>
      <c r="C41">
        <v>-3.06</v>
      </c>
      <c r="D41" s="25">
        <f t="shared" si="0"/>
        <v>38.739999999999995</v>
      </c>
      <c r="E41" s="24" t="str">
        <f t="shared" si="1"/>
        <v>L</v>
      </c>
      <c r="F41">
        <f t="shared" si="8"/>
        <v>1</v>
      </c>
      <c r="H41" s="30" t="str">
        <f t="shared" si="2"/>
        <v>&lt;</v>
      </c>
      <c r="K41" s="22">
        <v>45918.124027777776</v>
      </c>
      <c r="L41">
        <v>-3.24</v>
      </c>
      <c r="M41" s="25">
        <f t="shared" si="3"/>
        <v>44.52000000000001</v>
      </c>
      <c r="N41" s="24" t="str">
        <f t="shared" si="4"/>
        <v>L</v>
      </c>
      <c r="O41">
        <f t="shared" si="9"/>
        <v>1</v>
      </c>
      <c r="Q41" s="30">
        <f t="shared" si="5"/>
        <v>38.739999999999995</v>
      </c>
      <c r="R41" s="30">
        <f t="shared" si="6"/>
        <v>44.52000000000001</v>
      </c>
      <c r="S41" s="30" t="str">
        <f t="shared" si="7"/>
        <v>&lt;</v>
      </c>
    </row>
    <row r="42" spans="2:29" x14ac:dyDescent="0.25">
      <c r="B42" s="22">
        <v>45919.565370370372</v>
      </c>
      <c r="C42">
        <v>2.83</v>
      </c>
      <c r="D42" s="25">
        <f t="shared" si="0"/>
        <v>41.569999999999993</v>
      </c>
      <c r="E42" s="24" t="str">
        <f t="shared" si="1"/>
        <v>W</v>
      </c>
      <c r="F42">
        <f t="shared" si="8"/>
        <v>1</v>
      </c>
      <c r="H42" s="30" t="str">
        <f t="shared" si="2"/>
        <v>&lt;</v>
      </c>
      <c r="K42" s="22">
        <v>45918.124374999999</v>
      </c>
      <c r="L42">
        <v>1.74</v>
      </c>
      <c r="M42" s="25">
        <f t="shared" si="3"/>
        <v>46.260000000000012</v>
      </c>
      <c r="N42" s="24" t="str">
        <f t="shared" si="4"/>
        <v>W</v>
      </c>
      <c r="O42">
        <f t="shared" si="9"/>
        <v>1</v>
      </c>
      <c r="Q42" s="30">
        <f t="shared" si="5"/>
        <v>41.569999999999993</v>
      </c>
      <c r="R42" s="30">
        <f t="shared" si="6"/>
        <v>46.260000000000012</v>
      </c>
      <c r="S42" s="30" t="str">
        <f t="shared" si="7"/>
        <v>&lt;</v>
      </c>
    </row>
    <row r="43" spans="2:29" x14ac:dyDescent="0.25">
      <c r="B43" s="22">
        <v>45919.580185185187</v>
      </c>
      <c r="C43">
        <v>4.75</v>
      </c>
      <c r="D43" s="25">
        <f t="shared" si="0"/>
        <v>46.319999999999993</v>
      </c>
      <c r="E43" s="24" t="str">
        <f t="shared" si="1"/>
        <v>W</v>
      </c>
      <c r="F43">
        <f t="shared" si="8"/>
        <v>2</v>
      </c>
      <c r="H43" s="30" t="str">
        <f t="shared" si="2"/>
        <v>&gt;</v>
      </c>
      <c r="K43" s="22">
        <v>45918.126458333332</v>
      </c>
      <c r="L43">
        <v>-3.28</v>
      </c>
      <c r="M43" s="25">
        <f t="shared" si="3"/>
        <v>42.980000000000011</v>
      </c>
      <c r="N43" s="24" t="str">
        <f t="shared" si="4"/>
        <v>L</v>
      </c>
      <c r="O43">
        <f t="shared" si="9"/>
        <v>1</v>
      </c>
      <c r="Q43" s="30">
        <f t="shared" si="5"/>
        <v>46.319999999999993</v>
      </c>
      <c r="R43" s="30">
        <f t="shared" si="6"/>
        <v>42.980000000000011</v>
      </c>
      <c r="S43" s="30" t="str">
        <f t="shared" si="7"/>
        <v>&gt;</v>
      </c>
    </row>
    <row r="44" spans="2:29" x14ac:dyDescent="0.25">
      <c r="B44" s="22">
        <v>45919.599166666667</v>
      </c>
      <c r="C44">
        <v>-3.12</v>
      </c>
      <c r="D44" s="25">
        <f t="shared" si="0"/>
        <v>43.199999999999996</v>
      </c>
      <c r="E44" s="24" t="str">
        <f t="shared" si="1"/>
        <v>L</v>
      </c>
      <c r="F44">
        <f t="shared" si="8"/>
        <v>1</v>
      </c>
      <c r="H44" s="30" t="str">
        <f t="shared" si="2"/>
        <v>&gt;</v>
      </c>
      <c r="K44" s="22">
        <v>45918.147916666669</v>
      </c>
      <c r="L44">
        <v>-3.02</v>
      </c>
      <c r="M44" s="25">
        <f t="shared" si="3"/>
        <v>39.960000000000008</v>
      </c>
      <c r="N44" s="24" t="str">
        <f t="shared" si="4"/>
        <v>L</v>
      </c>
      <c r="O44">
        <f t="shared" si="9"/>
        <v>2</v>
      </c>
      <c r="Q44" s="30">
        <f t="shared" si="5"/>
        <v>43.199999999999996</v>
      </c>
      <c r="R44" s="30">
        <f t="shared" si="6"/>
        <v>39.960000000000008</v>
      </c>
      <c r="S44" s="30" t="str">
        <f t="shared" si="7"/>
        <v>&gt;</v>
      </c>
    </row>
    <row r="45" spans="2:29" x14ac:dyDescent="0.25">
      <c r="B45" s="22">
        <v>45919.60229166667</v>
      </c>
      <c r="C45">
        <v>-3.19</v>
      </c>
      <c r="D45" s="25">
        <f t="shared" si="0"/>
        <v>40.01</v>
      </c>
      <c r="E45" s="24" t="str">
        <f t="shared" si="1"/>
        <v>L</v>
      </c>
      <c r="F45">
        <f t="shared" si="8"/>
        <v>2</v>
      </c>
      <c r="H45" s="30" t="str">
        <f t="shared" si="2"/>
        <v>&gt;</v>
      </c>
      <c r="K45" s="22">
        <v>45918.162037037036</v>
      </c>
      <c r="L45">
        <v>-3.06</v>
      </c>
      <c r="M45" s="25">
        <f t="shared" si="3"/>
        <v>36.900000000000006</v>
      </c>
      <c r="N45" s="24" t="str">
        <f t="shared" si="4"/>
        <v>L</v>
      </c>
      <c r="O45">
        <f t="shared" si="9"/>
        <v>3</v>
      </c>
      <c r="Q45" s="30">
        <f t="shared" si="5"/>
        <v>40.01</v>
      </c>
      <c r="R45" s="30">
        <f t="shared" si="6"/>
        <v>36.900000000000006</v>
      </c>
      <c r="S45" s="30" t="str">
        <f t="shared" si="7"/>
        <v>&gt;</v>
      </c>
    </row>
    <row r="46" spans="2:29" x14ac:dyDescent="0.25">
      <c r="B46" s="22">
        <v>45919.609236111108</v>
      </c>
      <c r="C46">
        <v>-3.07</v>
      </c>
      <c r="D46" s="25">
        <f t="shared" si="0"/>
        <v>36.94</v>
      </c>
      <c r="E46" s="24" t="str">
        <f t="shared" si="1"/>
        <v>L</v>
      </c>
      <c r="F46">
        <f t="shared" si="8"/>
        <v>3</v>
      </c>
      <c r="H46" s="30" t="str">
        <f t="shared" si="2"/>
        <v>&lt;</v>
      </c>
      <c r="K46" s="22">
        <v>45918.179386574076</v>
      </c>
      <c r="L46">
        <v>1.61</v>
      </c>
      <c r="M46" s="25">
        <f t="shared" si="3"/>
        <v>38.510000000000005</v>
      </c>
      <c r="N46" s="24" t="str">
        <f t="shared" si="4"/>
        <v>W</v>
      </c>
      <c r="O46">
        <f t="shared" si="9"/>
        <v>1</v>
      </c>
      <c r="Q46" s="30">
        <f t="shared" si="5"/>
        <v>36.94</v>
      </c>
      <c r="R46" s="30">
        <f t="shared" si="6"/>
        <v>38.510000000000005</v>
      </c>
      <c r="S46" s="30" t="str">
        <f t="shared" si="7"/>
        <v>&lt;</v>
      </c>
    </row>
    <row r="47" spans="2:29" x14ac:dyDescent="0.25">
      <c r="B47" s="22">
        <v>45919.619884259257</v>
      </c>
      <c r="C47">
        <v>-3.03</v>
      </c>
      <c r="D47" s="25">
        <f t="shared" si="0"/>
        <v>33.909999999999997</v>
      </c>
      <c r="E47" s="24" t="str">
        <f t="shared" si="1"/>
        <v>L</v>
      </c>
      <c r="F47">
        <f t="shared" si="8"/>
        <v>4</v>
      </c>
      <c r="H47" s="30" t="str">
        <f t="shared" si="2"/>
        <v>&lt;</v>
      </c>
      <c r="K47" s="22">
        <v>45918.183553240742</v>
      </c>
      <c r="L47">
        <v>2.58</v>
      </c>
      <c r="M47" s="25">
        <f t="shared" si="3"/>
        <v>41.09</v>
      </c>
      <c r="N47" s="24" t="str">
        <f t="shared" si="4"/>
        <v>W</v>
      </c>
      <c r="O47">
        <f t="shared" si="9"/>
        <v>2</v>
      </c>
      <c r="Q47" s="30">
        <f t="shared" si="5"/>
        <v>33.909999999999997</v>
      </c>
      <c r="R47" s="30">
        <f t="shared" si="6"/>
        <v>41.09</v>
      </c>
      <c r="S47" s="30" t="str">
        <f t="shared" si="7"/>
        <v>&lt;</v>
      </c>
    </row>
    <row r="48" spans="2:29" x14ac:dyDescent="0.25">
      <c r="B48" s="22">
        <v>45919.626481481479</v>
      </c>
      <c r="C48">
        <v>-3.02</v>
      </c>
      <c r="D48" s="25">
        <f t="shared" si="0"/>
        <v>30.889999999999997</v>
      </c>
      <c r="E48" s="24" t="str">
        <f t="shared" si="1"/>
        <v>L</v>
      </c>
      <c r="F48">
        <f t="shared" si="8"/>
        <v>5</v>
      </c>
      <c r="H48" s="30" t="str">
        <f t="shared" si="2"/>
        <v>&lt;</v>
      </c>
      <c r="K48" s="22">
        <v>45918.26295138889</v>
      </c>
      <c r="L48">
        <v>1.6</v>
      </c>
      <c r="M48" s="25">
        <f t="shared" si="3"/>
        <v>42.690000000000005</v>
      </c>
      <c r="N48" s="24" t="str">
        <f t="shared" si="4"/>
        <v>W</v>
      </c>
      <c r="O48">
        <f t="shared" si="9"/>
        <v>3</v>
      </c>
      <c r="Q48" s="30">
        <f t="shared" si="5"/>
        <v>30.889999999999997</v>
      </c>
      <c r="R48" s="30">
        <f t="shared" si="6"/>
        <v>42.690000000000005</v>
      </c>
      <c r="S48" s="30" t="str">
        <f t="shared" si="7"/>
        <v>&lt;</v>
      </c>
    </row>
    <row r="49" spans="2:19" x14ac:dyDescent="0.25">
      <c r="B49" s="22">
        <v>45919.629953703705</v>
      </c>
      <c r="C49">
        <v>-3.08</v>
      </c>
      <c r="D49" s="25">
        <f t="shared" si="0"/>
        <v>27.809999999999995</v>
      </c>
      <c r="E49" s="24" t="str">
        <f t="shared" si="1"/>
        <v>L</v>
      </c>
      <c r="F49">
        <f t="shared" si="8"/>
        <v>6</v>
      </c>
      <c r="H49" s="30" t="str">
        <f t="shared" si="2"/>
        <v>&lt;</v>
      </c>
      <c r="K49" s="22">
        <v>45918.269548611112</v>
      </c>
      <c r="L49">
        <v>-3.01</v>
      </c>
      <c r="M49" s="25">
        <f t="shared" si="3"/>
        <v>39.680000000000007</v>
      </c>
      <c r="N49" s="24" t="str">
        <f t="shared" si="4"/>
        <v>L</v>
      </c>
      <c r="O49">
        <f t="shared" si="9"/>
        <v>1</v>
      </c>
      <c r="Q49" s="30">
        <f t="shared" si="5"/>
        <v>27.809999999999995</v>
      </c>
      <c r="R49" s="30">
        <f t="shared" si="6"/>
        <v>39.680000000000007</v>
      </c>
      <c r="S49" s="30" t="str">
        <f t="shared" si="7"/>
        <v>&lt;</v>
      </c>
    </row>
    <row r="50" spans="2:19" x14ac:dyDescent="0.25">
      <c r="B50" s="22">
        <v>45919.635393518518</v>
      </c>
      <c r="C50">
        <v>2.58</v>
      </c>
      <c r="D50" s="25">
        <f t="shared" si="0"/>
        <v>30.389999999999993</v>
      </c>
      <c r="E50" s="24" t="str">
        <f t="shared" si="1"/>
        <v>W</v>
      </c>
      <c r="F50">
        <f t="shared" si="8"/>
        <v>1</v>
      </c>
      <c r="H50" s="30" t="str">
        <f t="shared" si="2"/>
        <v>&lt;</v>
      </c>
      <c r="K50" s="22">
        <v>45918.296631944446</v>
      </c>
      <c r="L50">
        <v>1.36</v>
      </c>
      <c r="M50" s="25">
        <f t="shared" si="3"/>
        <v>41.040000000000006</v>
      </c>
      <c r="N50" s="24" t="str">
        <f t="shared" si="4"/>
        <v>W</v>
      </c>
      <c r="O50">
        <f t="shared" si="9"/>
        <v>1</v>
      </c>
      <c r="Q50" s="30">
        <f t="shared" si="5"/>
        <v>30.389999999999993</v>
      </c>
      <c r="R50" s="30">
        <f t="shared" si="6"/>
        <v>41.040000000000006</v>
      </c>
      <c r="S50" s="30" t="str">
        <f t="shared" si="7"/>
        <v>&lt;</v>
      </c>
    </row>
    <row r="51" spans="2:19" x14ac:dyDescent="0.25">
      <c r="B51" s="22">
        <v>45919.639444444445</v>
      </c>
      <c r="C51">
        <v>4.0999999999999996</v>
      </c>
      <c r="D51" s="25">
        <f t="shared" si="0"/>
        <v>34.489999999999995</v>
      </c>
      <c r="E51" s="24" t="str">
        <f t="shared" si="1"/>
        <v>W</v>
      </c>
      <c r="F51">
        <f t="shared" si="8"/>
        <v>2</v>
      </c>
      <c r="H51" s="30" t="str">
        <f t="shared" si="2"/>
        <v>&lt;</v>
      </c>
      <c r="K51" s="22">
        <v>45918.304618055554</v>
      </c>
      <c r="L51">
        <v>1.75</v>
      </c>
      <c r="M51" s="25">
        <f t="shared" si="3"/>
        <v>42.790000000000006</v>
      </c>
      <c r="N51" s="24" t="str">
        <f t="shared" si="4"/>
        <v>W</v>
      </c>
      <c r="O51">
        <f t="shared" si="9"/>
        <v>2</v>
      </c>
      <c r="Q51" s="30">
        <f t="shared" si="5"/>
        <v>34.489999999999995</v>
      </c>
      <c r="R51" s="30">
        <f t="shared" si="6"/>
        <v>42.790000000000006</v>
      </c>
      <c r="S51" s="30" t="str">
        <f t="shared" si="7"/>
        <v>&lt;</v>
      </c>
    </row>
    <row r="52" spans="2:19" x14ac:dyDescent="0.25">
      <c r="B52" s="22">
        <v>45919.661782407406</v>
      </c>
      <c r="C52">
        <v>-3</v>
      </c>
      <c r="D52" s="25">
        <f t="shared" si="0"/>
        <v>31.489999999999995</v>
      </c>
      <c r="E52" s="24" t="str">
        <f t="shared" si="1"/>
        <v>L</v>
      </c>
      <c r="F52">
        <f t="shared" si="8"/>
        <v>1</v>
      </c>
      <c r="H52" s="30" t="str">
        <f t="shared" si="2"/>
        <v>&lt;</v>
      </c>
      <c r="K52" s="22">
        <v>45918.31144675926</v>
      </c>
      <c r="L52">
        <v>-2.95</v>
      </c>
      <c r="M52" s="25">
        <f t="shared" si="3"/>
        <v>39.840000000000003</v>
      </c>
      <c r="N52" s="24" t="str">
        <f t="shared" si="4"/>
        <v>L</v>
      </c>
      <c r="O52">
        <f t="shared" si="9"/>
        <v>1</v>
      </c>
      <c r="Q52" s="30">
        <f t="shared" si="5"/>
        <v>31.489999999999995</v>
      </c>
      <c r="R52" s="30">
        <f t="shared" si="6"/>
        <v>39.840000000000003</v>
      </c>
      <c r="S52" s="30" t="str">
        <f t="shared" si="7"/>
        <v>&lt;</v>
      </c>
    </row>
    <row r="53" spans="2:19" x14ac:dyDescent="0.25">
      <c r="B53" s="22">
        <v>45919.66814814815</v>
      </c>
      <c r="C53">
        <v>2.63</v>
      </c>
      <c r="D53" s="25">
        <f t="shared" si="0"/>
        <v>34.119999999999997</v>
      </c>
      <c r="E53" s="24" t="str">
        <f t="shared" si="1"/>
        <v>W</v>
      </c>
      <c r="F53">
        <f t="shared" si="8"/>
        <v>1</v>
      </c>
      <c r="H53" s="30" t="str">
        <f t="shared" si="2"/>
        <v>&lt;</v>
      </c>
      <c r="K53" s="22">
        <v>45918.337372685186</v>
      </c>
      <c r="L53">
        <v>1.74</v>
      </c>
      <c r="M53" s="25">
        <f t="shared" si="3"/>
        <v>41.580000000000005</v>
      </c>
      <c r="N53" s="24" t="str">
        <f t="shared" si="4"/>
        <v>W</v>
      </c>
      <c r="O53">
        <f t="shared" si="9"/>
        <v>1</v>
      </c>
      <c r="Q53" s="30">
        <f t="shared" si="5"/>
        <v>34.119999999999997</v>
      </c>
      <c r="R53" s="30">
        <f t="shared" si="6"/>
        <v>41.580000000000005</v>
      </c>
      <c r="S53" s="30" t="str">
        <f t="shared" si="7"/>
        <v>&lt;</v>
      </c>
    </row>
    <row r="54" spans="2:19" x14ac:dyDescent="0.25">
      <c r="B54" s="22">
        <v>45919.6799537037</v>
      </c>
      <c r="C54">
        <v>-3.04</v>
      </c>
      <c r="D54" s="25">
        <f t="shared" si="0"/>
        <v>31.08</v>
      </c>
      <c r="E54" s="24" t="str">
        <f t="shared" si="1"/>
        <v>L</v>
      </c>
      <c r="F54">
        <f t="shared" si="8"/>
        <v>1</v>
      </c>
      <c r="H54" s="30" t="str">
        <f t="shared" si="2"/>
        <v>&lt;</v>
      </c>
      <c r="K54" s="22">
        <v>45918.342118055552</v>
      </c>
      <c r="L54">
        <v>1.5</v>
      </c>
      <c r="M54" s="25">
        <f t="shared" si="3"/>
        <v>43.080000000000005</v>
      </c>
      <c r="N54" s="24" t="str">
        <f t="shared" si="4"/>
        <v>W</v>
      </c>
      <c r="O54">
        <f t="shared" si="9"/>
        <v>2</v>
      </c>
      <c r="Q54" s="30">
        <f t="shared" si="5"/>
        <v>31.08</v>
      </c>
      <c r="R54" s="30">
        <f t="shared" si="6"/>
        <v>43.080000000000005</v>
      </c>
      <c r="S54" s="30" t="str">
        <f t="shared" si="7"/>
        <v>&lt;</v>
      </c>
    </row>
    <row r="55" spans="2:19" x14ac:dyDescent="0.25">
      <c r="B55" s="22">
        <v>45919.682152777779</v>
      </c>
      <c r="C55">
        <v>2.42</v>
      </c>
      <c r="D55" s="25">
        <f t="shared" si="0"/>
        <v>33.5</v>
      </c>
      <c r="E55" s="24" t="str">
        <f t="shared" si="1"/>
        <v>W</v>
      </c>
      <c r="F55">
        <f t="shared" si="8"/>
        <v>1</v>
      </c>
      <c r="H55" s="30" t="str">
        <f t="shared" si="2"/>
        <v>&lt;</v>
      </c>
      <c r="K55" s="22">
        <v>45918.349756944444</v>
      </c>
      <c r="L55">
        <v>1.57</v>
      </c>
      <c r="M55" s="25">
        <f t="shared" si="3"/>
        <v>44.650000000000006</v>
      </c>
      <c r="N55" s="24" t="str">
        <f t="shared" si="4"/>
        <v>W</v>
      </c>
      <c r="O55">
        <f t="shared" si="9"/>
        <v>3</v>
      </c>
      <c r="Q55" s="30">
        <f t="shared" si="5"/>
        <v>33.5</v>
      </c>
      <c r="R55" s="30">
        <f t="shared" si="6"/>
        <v>44.650000000000006</v>
      </c>
      <c r="S55" s="30" t="str">
        <f t="shared" si="7"/>
        <v>&lt;</v>
      </c>
    </row>
    <row r="56" spans="2:19" x14ac:dyDescent="0.25">
      <c r="B56" s="22">
        <v>45919.703449074077</v>
      </c>
      <c r="C56">
        <v>2.3199999999999998</v>
      </c>
      <c r="D56" s="25">
        <f t="shared" si="0"/>
        <v>35.82</v>
      </c>
      <c r="E56" s="24" t="str">
        <f t="shared" si="1"/>
        <v>W</v>
      </c>
      <c r="F56">
        <f t="shared" si="8"/>
        <v>2</v>
      </c>
      <c r="H56" s="30" t="str">
        <f t="shared" si="2"/>
        <v>&lt;</v>
      </c>
      <c r="K56" s="22">
        <v>45918.352881944447</v>
      </c>
      <c r="L56">
        <v>1.69</v>
      </c>
      <c r="M56" s="25">
        <f t="shared" si="3"/>
        <v>46.34</v>
      </c>
      <c r="N56" s="24" t="str">
        <f t="shared" si="4"/>
        <v>W</v>
      </c>
      <c r="O56">
        <f t="shared" si="9"/>
        <v>4</v>
      </c>
      <c r="Q56" s="30">
        <f t="shared" si="5"/>
        <v>35.82</v>
      </c>
      <c r="R56" s="30">
        <f t="shared" si="6"/>
        <v>46.34</v>
      </c>
      <c r="S56" s="30" t="str">
        <f t="shared" si="7"/>
        <v>&lt;</v>
      </c>
    </row>
    <row r="57" spans="2:19" x14ac:dyDescent="0.25">
      <c r="B57" s="22">
        <v>45919.7653587963</v>
      </c>
      <c r="C57">
        <v>-3.03</v>
      </c>
      <c r="D57" s="25">
        <f t="shared" si="0"/>
        <v>32.79</v>
      </c>
      <c r="E57" s="24" t="str">
        <f t="shared" si="1"/>
        <v>L</v>
      </c>
      <c r="F57">
        <f t="shared" si="8"/>
        <v>1</v>
      </c>
      <c r="H57" s="30" t="str">
        <f t="shared" si="2"/>
        <v>&lt;</v>
      </c>
      <c r="K57" s="22">
        <v>45918.363993055558</v>
      </c>
      <c r="L57">
        <v>-3.09</v>
      </c>
      <c r="M57" s="25">
        <f t="shared" si="3"/>
        <v>43.25</v>
      </c>
      <c r="N57" s="24" t="str">
        <f t="shared" si="4"/>
        <v>L</v>
      </c>
      <c r="O57">
        <f t="shared" si="9"/>
        <v>1</v>
      </c>
      <c r="Q57" s="30">
        <f t="shared" si="5"/>
        <v>32.79</v>
      </c>
      <c r="R57" s="30">
        <f t="shared" si="6"/>
        <v>43.25</v>
      </c>
      <c r="S57" s="30" t="str">
        <f t="shared" si="7"/>
        <v>&lt;</v>
      </c>
    </row>
    <row r="58" spans="2:19" x14ac:dyDescent="0.25">
      <c r="B58" s="22">
        <v>45919.775775462964</v>
      </c>
      <c r="C58">
        <v>2.65</v>
      </c>
      <c r="D58" s="25">
        <f t="shared" si="0"/>
        <v>35.44</v>
      </c>
      <c r="E58" s="24" t="str">
        <f t="shared" si="1"/>
        <v>W</v>
      </c>
      <c r="F58">
        <f t="shared" si="8"/>
        <v>1</v>
      </c>
      <c r="H58" s="30" t="str">
        <f t="shared" si="2"/>
        <v>&lt;</v>
      </c>
      <c r="K58" s="22">
        <v>45918.376493055555</v>
      </c>
      <c r="L58">
        <v>-3.01</v>
      </c>
      <c r="M58" s="25">
        <f t="shared" si="3"/>
        <v>40.24</v>
      </c>
      <c r="N58" s="24" t="str">
        <f t="shared" si="4"/>
        <v>L</v>
      </c>
      <c r="O58">
        <f t="shared" si="9"/>
        <v>2</v>
      </c>
      <c r="Q58" s="30">
        <f t="shared" si="5"/>
        <v>35.44</v>
      </c>
      <c r="R58" s="30">
        <f t="shared" si="6"/>
        <v>40.24</v>
      </c>
      <c r="S58" s="30" t="str">
        <f t="shared" si="7"/>
        <v>&lt;</v>
      </c>
    </row>
    <row r="59" spans="2:19" x14ac:dyDescent="0.25">
      <c r="B59" s="22">
        <v>45919.802175925928</v>
      </c>
      <c r="C59">
        <v>2.2799999999999998</v>
      </c>
      <c r="D59" s="25">
        <f t="shared" si="0"/>
        <v>37.72</v>
      </c>
      <c r="E59" s="24" t="str">
        <f t="shared" si="1"/>
        <v>W</v>
      </c>
      <c r="F59">
        <f t="shared" si="8"/>
        <v>2</v>
      </c>
      <c r="H59" s="30" t="str">
        <f t="shared" si="2"/>
        <v>&lt;</v>
      </c>
      <c r="K59" s="22">
        <v>45918.383553240739</v>
      </c>
      <c r="L59">
        <v>1.56</v>
      </c>
      <c r="M59" s="25">
        <f t="shared" si="3"/>
        <v>41.800000000000004</v>
      </c>
      <c r="N59" s="24" t="str">
        <f t="shared" si="4"/>
        <v>W</v>
      </c>
      <c r="O59">
        <f t="shared" si="9"/>
        <v>1</v>
      </c>
      <c r="Q59" s="30">
        <f t="shared" si="5"/>
        <v>37.72</v>
      </c>
      <c r="R59" s="30">
        <f t="shared" si="6"/>
        <v>41.800000000000004</v>
      </c>
      <c r="S59" s="30" t="str">
        <f t="shared" si="7"/>
        <v>&lt;</v>
      </c>
    </row>
    <row r="60" spans="2:19" x14ac:dyDescent="0.25">
      <c r="B60" s="22">
        <v>45919.819641203707</v>
      </c>
      <c r="C60">
        <v>3.54</v>
      </c>
      <c r="D60" s="25">
        <f t="shared" si="0"/>
        <v>41.26</v>
      </c>
      <c r="E60" s="24" t="str">
        <f t="shared" si="1"/>
        <v>W</v>
      </c>
      <c r="F60">
        <f t="shared" si="8"/>
        <v>3</v>
      </c>
      <c r="H60" s="30" t="str">
        <f t="shared" si="2"/>
        <v>&gt;</v>
      </c>
      <c r="K60" s="22">
        <v>45918.392465277779</v>
      </c>
      <c r="L60">
        <v>-3.23</v>
      </c>
      <c r="M60" s="25">
        <f t="shared" si="3"/>
        <v>38.570000000000007</v>
      </c>
      <c r="N60" s="24" t="str">
        <f t="shared" si="4"/>
        <v>L</v>
      </c>
      <c r="O60">
        <f t="shared" si="9"/>
        <v>1</v>
      </c>
      <c r="Q60" s="30">
        <f t="shared" si="5"/>
        <v>41.26</v>
      </c>
      <c r="R60" s="30">
        <f t="shared" si="6"/>
        <v>38.570000000000007</v>
      </c>
      <c r="S60" s="30" t="str">
        <f t="shared" si="7"/>
        <v>&gt;</v>
      </c>
    </row>
    <row r="61" spans="2:19" x14ac:dyDescent="0.25">
      <c r="B61" s="22">
        <v>45919.831331018519</v>
      </c>
      <c r="C61">
        <v>-3</v>
      </c>
      <c r="D61" s="25">
        <f t="shared" si="0"/>
        <v>38.26</v>
      </c>
      <c r="E61" s="24" t="str">
        <f t="shared" si="1"/>
        <v>L</v>
      </c>
      <c r="F61">
        <f t="shared" si="8"/>
        <v>1</v>
      </c>
      <c r="H61" s="30" t="str">
        <f t="shared" si="2"/>
        <v>&lt;</v>
      </c>
      <c r="K61" s="22">
        <v>45918.395127314812</v>
      </c>
      <c r="L61">
        <v>1.57</v>
      </c>
      <c r="M61" s="25">
        <f t="shared" si="3"/>
        <v>40.140000000000008</v>
      </c>
      <c r="N61" s="24" t="str">
        <f t="shared" si="4"/>
        <v>W</v>
      </c>
      <c r="O61">
        <f t="shared" si="9"/>
        <v>1</v>
      </c>
      <c r="Q61" s="30">
        <f t="shared" si="5"/>
        <v>38.26</v>
      </c>
      <c r="R61" s="30">
        <f t="shared" si="6"/>
        <v>40.140000000000008</v>
      </c>
      <c r="S61" s="30" t="str">
        <f t="shared" si="7"/>
        <v>&lt;</v>
      </c>
    </row>
    <row r="62" spans="2:19" x14ac:dyDescent="0.25">
      <c r="B62" s="22">
        <v>45919.836423611108</v>
      </c>
      <c r="C62">
        <v>-3.04</v>
      </c>
      <c r="D62" s="25">
        <f t="shared" si="0"/>
        <v>35.22</v>
      </c>
      <c r="E62" s="24" t="str">
        <f t="shared" si="1"/>
        <v>L</v>
      </c>
      <c r="F62">
        <f t="shared" si="8"/>
        <v>2</v>
      </c>
      <c r="H62" s="30" t="str">
        <f t="shared" si="2"/>
        <v>&lt;</v>
      </c>
      <c r="K62" s="22">
        <v>45918.398252314815</v>
      </c>
      <c r="L62">
        <v>1.68</v>
      </c>
      <c r="M62" s="25">
        <f t="shared" si="3"/>
        <v>41.820000000000007</v>
      </c>
      <c r="N62" s="24" t="str">
        <f t="shared" si="4"/>
        <v>W</v>
      </c>
      <c r="O62">
        <f t="shared" si="9"/>
        <v>2</v>
      </c>
      <c r="Q62" s="30">
        <f t="shared" si="5"/>
        <v>35.22</v>
      </c>
      <c r="R62" s="30">
        <f t="shared" si="6"/>
        <v>41.820000000000007</v>
      </c>
      <c r="S62" s="30" t="str">
        <f t="shared" si="7"/>
        <v>&lt;</v>
      </c>
    </row>
    <row r="63" spans="2:19" x14ac:dyDescent="0.25">
      <c r="B63" s="22">
        <v>45919.842557870368</v>
      </c>
      <c r="C63">
        <v>-3.46</v>
      </c>
      <c r="D63" s="25">
        <f t="shared" si="0"/>
        <v>31.759999999999998</v>
      </c>
      <c r="E63" s="24" t="str">
        <f t="shared" si="1"/>
        <v>L</v>
      </c>
      <c r="F63">
        <f t="shared" si="8"/>
        <v>3</v>
      </c>
      <c r="H63" s="30" t="str">
        <f t="shared" si="2"/>
        <v>&lt;</v>
      </c>
      <c r="K63" s="22">
        <v>45918.401724537034</v>
      </c>
      <c r="L63">
        <v>-2.98</v>
      </c>
      <c r="M63" s="25">
        <f t="shared" si="3"/>
        <v>38.840000000000011</v>
      </c>
      <c r="N63" s="24" t="str">
        <f t="shared" si="4"/>
        <v>L</v>
      </c>
      <c r="O63">
        <f t="shared" si="9"/>
        <v>1</v>
      </c>
      <c r="Q63" s="30">
        <f t="shared" si="5"/>
        <v>31.759999999999998</v>
      </c>
      <c r="R63" s="30">
        <f t="shared" si="6"/>
        <v>38.840000000000011</v>
      </c>
      <c r="S63" s="30" t="str">
        <f t="shared" si="7"/>
        <v>&lt;</v>
      </c>
    </row>
    <row r="64" spans="2:19" x14ac:dyDescent="0.25">
      <c r="B64" s="22">
        <v>45919.851469907408</v>
      </c>
      <c r="C64">
        <v>2.41</v>
      </c>
      <c r="D64" s="25">
        <f t="shared" si="0"/>
        <v>34.17</v>
      </c>
      <c r="E64" s="24" t="str">
        <f t="shared" si="1"/>
        <v>W</v>
      </c>
      <c r="F64">
        <f t="shared" si="8"/>
        <v>1</v>
      </c>
      <c r="H64" s="30" t="str">
        <f t="shared" si="2"/>
        <v>&lt;</v>
      </c>
      <c r="K64" s="22">
        <v>45918.419548611113</v>
      </c>
      <c r="L64">
        <v>1.54</v>
      </c>
      <c r="M64" s="25">
        <f t="shared" si="3"/>
        <v>40.38000000000001</v>
      </c>
      <c r="N64" s="24" t="str">
        <f t="shared" si="4"/>
        <v>W</v>
      </c>
      <c r="O64">
        <f t="shared" si="9"/>
        <v>1</v>
      </c>
      <c r="Q64" s="30">
        <f t="shared" si="5"/>
        <v>34.17</v>
      </c>
      <c r="R64" s="30">
        <f t="shared" si="6"/>
        <v>40.38000000000001</v>
      </c>
      <c r="S64" s="30" t="str">
        <f t="shared" si="7"/>
        <v>&lt;</v>
      </c>
    </row>
    <row r="65" spans="2:19" x14ac:dyDescent="0.25">
      <c r="B65" s="22">
        <v>45919.86917824074</v>
      </c>
      <c r="C65">
        <v>-2.89</v>
      </c>
      <c r="D65" s="25">
        <f t="shared" si="0"/>
        <v>31.28</v>
      </c>
      <c r="E65" s="24" t="str">
        <f t="shared" si="1"/>
        <v>L</v>
      </c>
      <c r="F65">
        <f t="shared" si="8"/>
        <v>1</v>
      </c>
      <c r="H65" s="30" t="str">
        <f t="shared" si="2"/>
        <v>&lt;</v>
      </c>
      <c r="K65" s="22">
        <v>45918.428217592591</v>
      </c>
      <c r="L65">
        <v>1.53</v>
      </c>
      <c r="M65" s="25">
        <f t="shared" si="3"/>
        <v>41.910000000000011</v>
      </c>
      <c r="N65" s="24" t="str">
        <f t="shared" si="4"/>
        <v>W</v>
      </c>
      <c r="O65">
        <f t="shared" si="9"/>
        <v>2</v>
      </c>
      <c r="Q65" s="30">
        <f t="shared" si="5"/>
        <v>31.28</v>
      </c>
      <c r="R65" s="30">
        <f t="shared" si="6"/>
        <v>41.910000000000011</v>
      </c>
      <c r="S65" s="30" t="str">
        <f t="shared" si="7"/>
        <v>&lt;</v>
      </c>
    </row>
    <row r="66" spans="2:19" x14ac:dyDescent="0.25">
      <c r="B66" s="22">
        <v>45919.872303240743</v>
      </c>
      <c r="C66">
        <v>-3.01</v>
      </c>
      <c r="D66" s="25">
        <f t="shared" si="0"/>
        <v>28.270000000000003</v>
      </c>
      <c r="E66" s="24" t="str">
        <f t="shared" si="1"/>
        <v>L</v>
      </c>
      <c r="F66">
        <f t="shared" si="8"/>
        <v>2</v>
      </c>
      <c r="H66" s="30" t="str">
        <f t="shared" si="2"/>
        <v>&lt;</v>
      </c>
      <c r="K66" s="22">
        <v>45918.436319444445</v>
      </c>
      <c r="L66">
        <v>1.51</v>
      </c>
      <c r="M66" s="25">
        <f t="shared" si="3"/>
        <v>43.420000000000009</v>
      </c>
      <c r="N66" s="24" t="str">
        <f t="shared" si="4"/>
        <v>W</v>
      </c>
      <c r="O66">
        <f t="shared" si="9"/>
        <v>3</v>
      </c>
      <c r="Q66" s="30">
        <f t="shared" si="5"/>
        <v>28.270000000000003</v>
      </c>
      <c r="R66" s="30">
        <f t="shared" si="6"/>
        <v>43.420000000000009</v>
      </c>
      <c r="S66" s="30" t="str">
        <f t="shared" si="7"/>
        <v>&lt;</v>
      </c>
    </row>
    <row r="67" spans="2:19" x14ac:dyDescent="0.25">
      <c r="B67" s="22">
        <v>45919.877858796295</v>
      </c>
      <c r="C67">
        <v>-3.1</v>
      </c>
      <c r="D67" s="25">
        <f t="shared" si="0"/>
        <v>25.17</v>
      </c>
      <c r="E67" s="24" t="str">
        <f t="shared" si="1"/>
        <v>L</v>
      </c>
      <c r="F67">
        <f t="shared" si="8"/>
        <v>3</v>
      </c>
      <c r="H67" s="30" t="str">
        <f t="shared" si="2"/>
        <v>&lt;</v>
      </c>
      <c r="K67" s="22">
        <v>45918.452870370369</v>
      </c>
      <c r="L67">
        <v>1.59</v>
      </c>
      <c r="M67" s="25">
        <f t="shared" si="3"/>
        <v>45.010000000000012</v>
      </c>
      <c r="N67" s="24" t="str">
        <f t="shared" si="4"/>
        <v>W</v>
      </c>
      <c r="O67">
        <f t="shared" si="9"/>
        <v>4</v>
      </c>
      <c r="Q67" s="30">
        <f t="shared" si="5"/>
        <v>25.17</v>
      </c>
      <c r="R67" s="30">
        <f t="shared" si="6"/>
        <v>45.010000000000012</v>
      </c>
      <c r="S67" s="30" t="str">
        <f t="shared" si="7"/>
        <v>&lt;</v>
      </c>
    </row>
    <row r="68" spans="2:19" x14ac:dyDescent="0.25">
      <c r="B68" s="22">
        <v>45919.880636574075</v>
      </c>
      <c r="C68">
        <v>-3.15</v>
      </c>
      <c r="D68" s="25">
        <f t="shared" si="0"/>
        <v>22.020000000000003</v>
      </c>
      <c r="E68" s="24" t="str">
        <f t="shared" si="1"/>
        <v>L</v>
      </c>
      <c r="F68">
        <f t="shared" si="8"/>
        <v>4</v>
      </c>
      <c r="H68" s="30" t="str">
        <f t="shared" si="2"/>
        <v>&lt;</v>
      </c>
      <c r="K68" s="22">
        <v>45918.457962962966</v>
      </c>
      <c r="L68">
        <v>-3</v>
      </c>
      <c r="M68" s="25">
        <f t="shared" si="3"/>
        <v>42.010000000000012</v>
      </c>
      <c r="N68" s="24" t="str">
        <f t="shared" si="4"/>
        <v>L</v>
      </c>
      <c r="O68">
        <f t="shared" si="9"/>
        <v>1</v>
      </c>
      <c r="Q68" s="30">
        <f t="shared" si="5"/>
        <v>22.020000000000003</v>
      </c>
      <c r="R68" s="30">
        <f t="shared" si="6"/>
        <v>42.010000000000012</v>
      </c>
      <c r="S68" s="30" t="str">
        <f t="shared" si="7"/>
        <v>&lt;</v>
      </c>
    </row>
    <row r="69" spans="2:19" x14ac:dyDescent="0.25">
      <c r="B69" s="22">
        <v>45919.885844907411</v>
      </c>
      <c r="C69">
        <v>2.71</v>
      </c>
      <c r="D69" s="25">
        <f t="shared" si="0"/>
        <v>24.730000000000004</v>
      </c>
      <c r="E69" s="24" t="str">
        <f t="shared" si="1"/>
        <v>W</v>
      </c>
      <c r="F69">
        <f t="shared" si="8"/>
        <v>1</v>
      </c>
      <c r="H69" s="30" t="str">
        <f t="shared" si="2"/>
        <v>&lt;</v>
      </c>
      <c r="K69" s="22">
        <v>45918.465138888889</v>
      </c>
      <c r="L69">
        <v>0.17</v>
      </c>
      <c r="M69" s="25">
        <f t="shared" si="3"/>
        <v>42.180000000000014</v>
      </c>
      <c r="N69" s="24" t="str">
        <f t="shared" si="4"/>
        <v>W</v>
      </c>
      <c r="O69">
        <f t="shared" si="9"/>
        <v>1</v>
      </c>
      <c r="Q69" s="30">
        <f t="shared" si="5"/>
        <v>24.730000000000004</v>
      </c>
      <c r="R69" s="30">
        <f t="shared" si="6"/>
        <v>42.180000000000014</v>
      </c>
      <c r="S69" s="30" t="str">
        <f t="shared" si="7"/>
        <v>&lt;</v>
      </c>
    </row>
    <row r="70" spans="2:19" x14ac:dyDescent="0.25">
      <c r="B70" s="22">
        <v>45919.89603009259</v>
      </c>
      <c r="C70">
        <v>2.61</v>
      </c>
      <c r="D70" s="25">
        <f t="shared" si="0"/>
        <v>27.340000000000003</v>
      </c>
      <c r="E70" s="24" t="str">
        <f t="shared" si="1"/>
        <v>W</v>
      </c>
      <c r="F70">
        <f t="shared" si="8"/>
        <v>2</v>
      </c>
      <c r="H70" s="30" t="str">
        <f t="shared" si="2"/>
        <v>&lt;</v>
      </c>
      <c r="K70" s="22">
        <v>45918.476030092592</v>
      </c>
      <c r="L70">
        <v>0.61</v>
      </c>
      <c r="M70" s="25">
        <f t="shared" si="3"/>
        <v>42.790000000000013</v>
      </c>
      <c r="N70" s="24" t="str">
        <f t="shared" si="4"/>
        <v>W</v>
      </c>
      <c r="O70">
        <f t="shared" si="9"/>
        <v>2</v>
      </c>
      <c r="Q70" s="30">
        <f t="shared" si="5"/>
        <v>27.340000000000003</v>
      </c>
      <c r="R70" s="30">
        <f t="shared" si="6"/>
        <v>42.790000000000013</v>
      </c>
      <c r="S70" s="30" t="str">
        <f t="shared" si="7"/>
        <v>&lt;</v>
      </c>
    </row>
    <row r="71" spans="2:19" x14ac:dyDescent="0.25">
      <c r="B71" s="22">
        <v>45919.902280092596</v>
      </c>
      <c r="C71">
        <v>3.05</v>
      </c>
      <c r="D71" s="25">
        <f t="shared" si="0"/>
        <v>30.390000000000004</v>
      </c>
      <c r="E71" s="24" t="str">
        <f t="shared" si="1"/>
        <v>W</v>
      </c>
      <c r="F71">
        <f t="shared" si="8"/>
        <v>3</v>
      </c>
      <c r="H71" s="30" t="str">
        <f t="shared" si="2"/>
        <v>&lt;</v>
      </c>
      <c r="K71" s="22">
        <v>45918.490254629629</v>
      </c>
      <c r="L71">
        <v>1.5</v>
      </c>
      <c r="M71" s="25">
        <f t="shared" si="3"/>
        <v>44.290000000000013</v>
      </c>
      <c r="N71" s="24" t="str">
        <f t="shared" si="4"/>
        <v>W</v>
      </c>
      <c r="O71">
        <f t="shared" si="9"/>
        <v>3</v>
      </c>
      <c r="Q71" s="30">
        <f t="shared" si="5"/>
        <v>30.390000000000004</v>
      </c>
      <c r="R71" s="30">
        <f t="shared" si="6"/>
        <v>44.290000000000013</v>
      </c>
      <c r="S71" s="30" t="str">
        <f t="shared" si="7"/>
        <v>&lt;</v>
      </c>
    </row>
    <row r="72" spans="2:19" x14ac:dyDescent="0.25">
      <c r="B72" s="22">
        <v>45919.91269675926</v>
      </c>
      <c r="C72">
        <v>3.11</v>
      </c>
      <c r="D72" s="25">
        <f t="shared" si="0"/>
        <v>33.500000000000007</v>
      </c>
      <c r="E72" s="24" t="str">
        <f t="shared" si="1"/>
        <v>W</v>
      </c>
      <c r="F72">
        <f t="shared" si="8"/>
        <v>4</v>
      </c>
      <c r="H72" s="30" t="str">
        <f t="shared" si="2"/>
        <v>&lt;</v>
      </c>
      <c r="K72" s="22">
        <v>45918.496157407404</v>
      </c>
      <c r="L72">
        <v>1.56</v>
      </c>
      <c r="M72" s="25">
        <f t="shared" si="3"/>
        <v>45.850000000000016</v>
      </c>
      <c r="N72" s="24" t="str">
        <f t="shared" si="4"/>
        <v>W</v>
      </c>
      <c r="O72">
        <f t="shared" si="9"/>
        <v>4</v>
      </c>
      <c r="Q72" s="30">
        <f t="shared" si="5"/>
        <v>33.500000000000007</v>
      </c>
      <c r="R72" s="30">
        <f t="shared" si="6"/>
        <v>45.850000000000016</v>
      </c>
      <c r="S72" s="30" t="str">
        <f t="shared" si="7"/>
        <v>&lt;</v>
      </c>
    </row>
    <row r="73" spans="2:19" x14ac:dyDescent="0.25">
      <c r="B73" s="22">
        <v>45919.915706018517</v>
      </c>
      <c r="C73">
        <v>-2.97</v>
      </c>
      <c r="D73" s="25">
        <f t="shared" si="0"/>
        <v>30.530000000000008</v>
      </c>
      <c r="E73" s="24" t="str">
        <f t="shared" si="1"/>
        <v>L</v>
      </c>
      <c r="F73">
        <f t="shared" si="8"/>
        <v>1</v>
      </c>
      <c r="H73" s="30" t="str">
        <f t="shared" si="2"/>
        <v>&lt;</v>
      </c>
      <c r="K73" s="22">
        <v>45918.504502314812</v>
      </c>
      <c r="L73">
        <v>1.51</v>
      </c>
      <c r="M73" s="25">
        <f t="shared" si="3"/>
        <v>47.360000000000014</v>
      </c>
      <c r="N73" s="24" t="str">
        <f t="shared" si="4"/>
        <v>W</v>
      </c>
      <c r="O73">
        <f t="shared" si="9"/>
        <v>5</v>
      </c>
      <c r="Q73" s="30">
        <f t="shared" si="5"/>
        <v>30.530000000000008</v>
      </c>
      <c r="R73" s="30">
        <f t="shared" si="6"/>
        <v>47.360000000000014</v>
      </c>
      <c r="S73" s="30" t="str">
        <f t="shared" si="7"/>
        <v>&lt;</v>
      </c>
    </row>
    <row r="74" spans="2:19" x14ac:dyDescent="0.25">
      <c r="B74" s="22">
        <v>45919.923692129632</v>
      </c>
      <c r="C74">
        <v>2.5299999999999998</v>
      </c>
      <c r="D74" s="25">
        <f t="shared" si="0"/>
        <v>33.060000000000009</v>
      </c>
      <c r="E74" s="24" t="str">
        <f t="shared" si="1"/>
        <v>W</v>
      </c>
      <c r="F74">
        <f t="shared" si="8"/>
        <v>1</v>
      </c>
      <c r="H74" s="30" t="str">
        <f t="shared" si="2"/>
        <v>&lt;</v>
      </c>
      <c r="K74" s="22">
        <v>45918.526944444442</v>
      </c>
      <c r="L74">
        <v>1.56</v>
      </c>
      <c r="M74" s="25">
        <f t="shared" si="3"/>
        <v>48.920000000000016</v>
      </c>
      <c r="N74" s="24" t="str">
        <f t="shared" si="4"/>
        <v>W</v>
      </c>
      <c r="O74">
        <f t="shared" si="9"/>
        <v>6</v>
      </c>
      <c r="Q74" s="30">
        <f t="shared" si="5"/>
        <v>33.060000000000009</v>
      </c>
      <c r="R74" s="30">
        <f t="shared" si="6"/>
        <v>48.920000000000016</v>
      </c>
      <c r="S74" s="30" t="str">
        <f t="shared" si="7"/>
        <v>&lt;</v>
      </c>
    </row>
    <row r="75" spans="2:19" x14ac:dyDescent="0.25">
      <c r="B75" s="22">
        <v>45919.93005787037</v>
      </c>
      <c r="C75">
        <v>-2.98</v>
      </c>
      <c r="D75" s="25">
        <f t="shared" si="0"/>
        <v>30.080000000000009</v>
      </c>
      <c r="E75" s="24" t="str">
        <f t="shared" si="1"/>
        <v>L</v>
      </c>
      <c r="F75">
        <f t="shared" si="8"/>
        <v>1</v>
      </c>
      <c r="H75" s="30" t="str">
        <f t="shared" si="2"/>
        <v>&lt;</v>
      </c>
      <c r="K75" s="22">
        <v>45918.543842592589</v>
      </c>
      <c r="L75">
        <v>1.65</v>
      </c>
      <c r="M75" s="25">
        <f t="shared" si="3"/>
        <v>50.570000000000014</v>
      </c>
      <c r="N75" s="24" t="str">
        <f t="shared" si="4"/>
        <v>W</v>
      </c>
      <c r="O75">
        <f t="shared" si="9"/>
        <v>7</v>
      </c>
      <c r="Q75" s="30">
        <f t="shared" si="5"/>
        <v>30.080000000000009</v>
      </c>
      <c r="R75" s="30">
        <f t="shared" si="6"/>
        <v>50.570000000000014</v>
      </c>
      <c r="S75" s="30" t="str">
        <f t="shared" si="7"/>
        <v>&lt;</v>
      </c>
    </row>
    <row r="76" spans="2:19" x14ac:dyDescent="0.25">
      <c r="B76" s="22">
        <v>45919.936886574076</v>
      </c>
      <c r="C76">
        <v>3.41</v>
      </c>
      <c r="D76" s="25">
        <f t="shared" si="0"/>
        <v>33.490000000000009</v>
      </c>
      <c r="E76" s="24" t="str">
        <f t="shared" si="1"/>
        <v>W</v>
      </c>
      <c r="F76">
        <f t="shared" si="8"/>
        <v>1</v>
      </c>
      <c r="H76" s="30" t="str">
        <f t="shared" si="2"/>
        <v>&lt;</v>
      </c>
      <c r="K76" s="22">
        <v>45918.551018518519</v>
      </c>
      <c r="L76">
        <v>-3.03</v>
      </c>
      <c r="M76" s="25">
        <f t="shared" si="3"/>
        <v>47.540000000000013</v>
      </c>
      <c r="N76" s="24" t="str">
        <f t="shared" si="4"/>
        <v>L</v>
      </c>
      <c r="O76">
        <f t="shared" si="9"/>
        <v>1</v>
      </c>
      <c r="Q76" s="30">
        <f t="shared" si="5"/>
        <v>33.490000000000009</v>
      </c>
      <c r="R76" s="30">
        <f t="shared" si="6"/>
        <v>47.540000000000013</v>
      </c>
      <c r="S76" s="30" t="str">
        <f t="shared" si="7"/>
        <v>&lt;</v>
      </c>
    </row>
    <row r="77" spans="2:19" x14ac:dyDescent="0.25">
      <c r="B77" s="22">
        <v>45919.955057870371</v>
      </c>
      <c r="C77">
        <v>1.99</v>
      </c>
      <c r="D77" s="25">
        <f t="shared" si="0"/>
        <v>35.480000000000011</v>
      </c>
      <c r="E77" s="24" t="str">
        <f t="shared" si="1"/>
        <v>W</v>
      </c>
      <c r="F77">
        <f t="shared" si="8"/>
        <v>2</v>
      </c>
      <c r="H77" s="30" t="str">
        <f t="shared" si="2"/>
        <v>&lt;</v>
      </c>
      <c r="K77" s="22">
        <v>45918.561898148146</v>
      </c>
      <c r="L77">
        <v>-2.99</v>
      </c>
      <c r="M77" s="25">
        <f t="shared" si="3"/>
        <v>44.550000000000011</v>
      </c>
      <c r="N77" s="24" t="str">
        <f t="shared" si="4"/>
        <v>L</v>
      </c>
      <c r="O77">
        <f t="shared" si="9"/>
        <v>2</v>
      </c>
      <c r="Q77" s="30">
        <f t="shared" si="5"/>
        <v>35.480000000000011</v>
      </c>
      <c r="R77" s="30">
        <f t="shared" si="6"/>
        <v>44.550000000000011</v>
      </c>
      <c r="S77" s="30" t="str">
        <f t="shared" si="7"/>
        <v>&lt;</v>
      </c>
    </row>
    <row r="78" spans="2:19" x14ac:dyDescent="0.25">
      <c r="B78" s="22">
        <v>45919.961759259262</v>
      </c>
      <c r="C78">
        <v>-3.02</v>
      </c>
      <c r="D78" s="25">
        <f t="shared" si="0"/>
        <v>32.460000000000008</v>
      </c>
      <c r="E78" s="24" t="str">
        <f t="shared" si="1"/>
        <v>L</v>
      </c>
      <c r="F78">
        <f t="shared" si="8"/>
        <v>1</v>
      </c>
      <c r="H78" s="30" t="str">
        <f t="shared" si="2"/>
        <v>&lt;</v>
      </c>
      <c r="K78" s="22">
        <v>45918.572314814817</v>
      </c>
      <c r="L78">
        <v>0.31</v>
      </c>
      <c r="M78" s="25">
        <f t="shared" si="3"/>
        <v>44.860000000000014</v>
      </c>
      <c r="N78" s="24" t="str">
        <f t="shared" si="4"/>
        <v>W</v>
      </c>
      <c r="O78">
        <f t="shared" si="9"/>
        <v>1</v>
      </c>
      <c r="Q78" s="30">
        <f t="shared" si="5"/>
        <v>32.460000000000008</v>
      </c>
      <c r="R78" s="30">
        <f t="shared" si="6"/>
        <v>44.860000000000014</v>
      </c>
      <c r="S78" s="30" t="str">
        <f t="shared" si="7"/>
        <v>&lt;</v>
      </c>
    </row>
    <row r="79" spans="2:19" x14ac:dyDescent="0.25">
      <c r="B79" s="22">
        <v>45919.968946759262</v>
      </c>
      <c r="C79">
        <v>2.96</v>
      </c>
      <c r="D79" s="25">
        <f t="shared" si="0"/>
        <v>35.420000000000009</v>
      </c>
      <c r="E79" s="24" t="str">
        <f t="shared" si="1"/>
        <v>W</v>
      </c>
      <c r="F79">
        <f t="shared" si="8"/>
        <v>1</v>
      </c>
      <c r="H79" s="30" t="str">
        <f t="shared" si="2"/>
        <v>&lt;</v>
      </c>
      <c r="K79" s="22">
        <v>45918.577638888892</v>
      </c>
      <c r="L79">
        <v>1.99</v>
      </c>
      <c r="M79" s="25">
        <f t="shared" si="3"/>
        <v>46.850000000000016</v>
      </c>
      <c r="N79" s="24" t="str">
        <f t="shared" si="4"/>
        <v>W</v>
      </c>
      <c r="O79">
        <f t="shared" si="9"/>
        <v>2</v>
      </c>
      <c r="Q79" s="30">
        <f t="shared" si="5"/>
        <v>35.420000000000009</v>
      </c>
      <c r="R79" s="30">
        <f t="shared" si="6"/>
        <v>46.850000000000016</v>
      </c>
      <c r="S79" s="30" t="str">
        <f t="shared" si="7"/>
        <v>&lt;</v>
      </c>
    </row>
    <row r="80" spans="2:19" x14ac:dyDescent="0.25">
      <c r="B80" s="22">
        <v>45919.975300925929</v>
      </c>
      <c r="C80">
        <v>-2.99</v>
      </c>
      <c r="D80" s="25">
        <f t="shared" si="0"/>
        <v>32.430000000000007</v>
      </c>
      <c r="E80" s="24" t="str">
        <f t="shared" si="1"/>
        <v>L</v>
      </c>
      <c r="F80">
        <f t="shared" si="8"/>
        <v>1</v>
      </c>
      <c r="H80" s="30" t="str">
        <f t="shared" si="2"/>
        <v>&lt;</v>
      </c>
      <c r="K80" s="22">
        <v>45918.580648148149</v>
      </c>
      <c r="L80">
        <v>1.52</v>
      </c>
      <c r="M80" s="25">
        <f t="shared" si="3"/>
        <v>48.370000000000019</v>
      </c>
      <c r="N80" s="24" t="str">
        <f t="shared" si="4"/>
        <v>W</v>
      </c>
      <c r="O80">
        <f t="shared" si="9"/>
        <v>3</v>
      </c>
      <c r="Q80" s="30">
        <f t="shared" si="5"/>
        <v>32.430000000000007</v>
      </c>
      <c r="R80" s="30">
        <f t="shared" si="6"/>
        <v>48.370000000000019</v>
      </c>
      <c r="S80" s="30" t="str">
        <f t="shared" si="7"/>
        <v>&lt;</v>
      </c>
    </row>
    <row r="81" spans="2:19" x14ac:dyDescent="0.25">
      <c r="B81" s="22">
        <v>45919.980868055558</v>
      </c>
      <c r="C81">
        <v>-3.11</v>
      </c>
      <c r="D81" s="25">
        <f t="shared" si="0"/>
        <v>29.320000000000007</v>
      </c>
      <c r="E81" s="24" t="str">
        <f t="shared" si="1"/>
        <v>L</v>
      </c>
      <c r="F81">
        <f t="shared" si="8"/>
        <v>2</v>
      </c>
      <c r="H81" s="30" t="str">
        <f t="shared" si="2"/>
        <v>&lt;</v>
      </c>
      <c r="K81" s="22">
        <v>45918.594548611109</v>
      </c>
      <c r="L81">
        <v>1.63</v>
      </c>
      <c r="M81" s="25">
        <f t="shared" si="3"/>
        <v>50.000000000000021</v>
      </c>
      <c r="N81" s="24" t="str">
        <f t="shared" si="4"/>
        <v>W</v>
      </c>
      <c r="O81">
        <f t="shared" si="9"/>
        <v>4</v>
      </c>
      <c r="Q81" s="30">
        <f t="shared" si="5"/>
        <v>29.320000000000007</v>
      </c>
      <c r="R81" s="30">
        <f t="shared" si="6"/>
        <v>50.000000000000021</v>
      </c>
      <c r="S81" s="30" t="str">
        <f t="shared" si="7"/>
        <v>&lt;</v>
      </c>
    </row>
    <row r="82" spans="2:19" x14ac:dyDescent="0.25">
      <c r="B82" s="22">
        <v>45920.00099537037</v>
      </c>
      <c r="C82">
        <v>-3.02</v>
      </c>
      <c r="D82" s="25">
        <f t="shared" si="0"/>
        <v>26.300000000000008</v>
      </c>
      <c r="E82" s="24" t="str">
        <f t="shared" si="1"/>
        <v>L</v>
      </c>
      <c r="F82">
        <f t="shared" si="8"/>
        <v>3</v>
      </c>
      <c r="H82" s="30" t="str">
        <f t="shared" si="2"/>
        <v>&lt;</v>
      </c>
      <c r="K82" s="22">
        <v>45918.596273148149</v>
      </c>
      <c r="L82">
        <v>1.52</v>
      </c>
      <c r="M82" s="25">
        <f t="shared" si="3"/>
        <v>51.520000000000024</v>
      </c>
      <c r="N82" s="24" t="str">
        <f t="shared" si="4"/>
        <v>W</v>
      </c>
      <c r="O82">
        <f t="shared" si="9"/>
        <v>5</v>
      </c>
      <c r="Q82" s="30">
        <f t="shared" si="5"/>
        <v>26.300000000000008</v>
      </c>
      <c r="R82" s="30">
        <f t="shared" si="6"/>
        <v>51.520000000000024</v>
      </c>
      <c r="S82" s="30" t="str">
        <f t="shared" si="7"/>
        <v>&lt;</v>
      </c>
    </row>
    <row r="83" spans="2:19" x14ac:dyDescent="0.25">
      <c r="B83" s="22">
        <v>45920.011180555557</v>
      </c>
      <c r="C83">
        <v>-3.01</v>
      </c>
      <c r="D83" s="25">
        <f t="shared" si="0"/>
        <v>23.290000000000006</v>
      </c>
      <c r="E83" s="24" t="str">
        <f t="shared" si="1"/>
        <v>L</v>
      </c>
      <c r="F83">
        <f t="shared" si="8"/>
        <v>4</v>
      </c>
      <c r="H83" s="30" t="str">
        <f t="shared" si="2"/>
        <v>&lt;</v>
      </c>
      <c r="K83" s="22">
        <v>45918.597083333334</v>
      </c>
      <c r="L83">
        <v>1.73</v>
      </c>
      <c r="M83" s="25">
        <f t="shared" si="3"/>
        <v>53.250000000000021</v>
      </c>
      <c r="N83" s="24" t="str">
        <f t="shared" si="4"/>
        <v>W</v>
      </c>
      <c r="O83">
        <f t="shared" si="9"/>
        <v>6</v>
      </c>
      <c r="Q83" s="30">
        <f t="shared" si="5"/>
        <v>23.290000000000006</v>
      </c>
      <c r="R83" s="30">
        <f t="shared" si="6"/>
        <v>53.250000000000021</v>
      </c>
      <c r="S83" s="30" t="str">
        <f t="shared" si="7"/>
        <v>&lt;</v>
      </c>
    </row>
    <row r="84" spans="2:19" x14ac:dyDescent="0.25">
      <c r="B84" s="22">
        <v>45920.056319444448</v>
      </c>
      <c r="C84">
        <v>4.87</v>
      </c>
      <c r="D84" s="25">
        <f t="shared" si="0"/>
        <v>28.160000000000007</v>
      </c>
      <c r="E84" s="24" t="str">
        <f t="shared" si="1"/>
        <v>W</v>
      </c>
      <c r="F84">
        <f t="shared" si="8"/>
        <v>1</v>
      </c>
      <c r="H84" s="30" t="str">
        <f t="shared" si="2"/>
        <v>&lt;</v>
      </c>
      <c r="K84" s="22">
        <v>45918.599756944444</v>
      </c>
      <c r="L84">
        <v>1.19</v>
      </c>
      <c r="M84" s="25">
        <f t="shared" si="3"/>
        <v>54.440000000000019</v>
      </c>
      <c r="N84" s="24" t="str">
        <f t="shared" si="4"/>
        <v>W</v>
      </c>
      <c r="O84">
        <f t="shared" si="9"/>
        <v>7</v>
      </c>
      <c r="Q84" s="30">
        <f t="shared" si="5"/>
        <v>28.160000000000007</v>
      </c>
      <c r="R84" s="30">
        <f t="shared" si="6"/>
        <v>54.440000000000019</v>
      </c>
      <c r="S84" s="30" t="str">
        <f t="shared" si="7"/>
        <v>&lt;</v>
      </c>
    </row>
    <row r="85" spans="2:19" x14ac:dyDescent="0.25">
      <c r="B85" s="22">
        <v>45920.075995370367</v>
      </c>
      <c r="C85">
        <v>4.2300000000000004</v>
      </c>
      <c r="D85" s="25">
        <f t="shared" si="0"/>
        <v>32.390000000000008</v>
      </c>
      <c r="E85" s="24" t="str">
        <f t="shared" si="1"/>
        <v>W</v>
      </c>
      <c r="F85">
        <f t="shared" si="8"/>
        <v>2</v>
      </c>
      <c r="H85" s="30" t="str">
        <f t="shared" si="2"/>
        <v>&lt;</v>
      </c>
      <c r="K85" s="22">
        <v>45918.601018518515</v>
      </c>
      <c r="L85">
        <v>-3.04</v>
      </c>
      <c r="M85" s="25">
        <f t="shared" si="3"/>
        <v>51.40000000000002</v>
      </c>
      <c r="N85" s="24" t="str">
        <f t="shared" si="4"/>
        <v>L</v>
      </c>
      <c r="O85">
        <f t="shared" si="9"/>
        <v>1</v>
      </c>
      <c r="Q85" s="30">
        <f t="shared" si="5"/>
        <v>32.390000000000008</v>
      </c>
      <c r="R85" s="30">
        <f t="shared" si="6"/>
        <v>51.40000000000002</v>
      </c>
      <c r="S85" s="30" t="str">
        <f t="shared" si="7"/>
        <v>&lt;</v>
      </c>
    </row>
    <row r="86" spans="2:19" x14ac:dyDescent="0.25">
      <c r="B86" s="22">
        <v>45920.101122685184</v>
      </c>
      <c r="C86">
        <v>5.05</v>
      </c>
      <c r="D86" s="25">
        <f t="shared" si="0"/>
        <v>37.440000000000005</v>
      </c>
      <c r="E86" s="24" t="str">
        <f t="shared" si="1"/>
        <v>W</v>
      </c>
      <c r="F86">
        <f t="shared" si="8"/>
        <v>3</v>
      </c>
      <c r="H86" s="30" t="str">
        <f t="shared" si="2"/>
        <v>&lt;</v>
      </c>
      <c r="K86" s="22">
        <v>45918.613287037035</v>
      </c>
      <c r="L86">
        <v>-3.05</v>
      </c>
      <c r="M86" s="25">
        <f t="shared" si="3"/>
        <v>48.350000000000023</v>
      </c>
      <c r="N86" s="24" t="str">
        <f t="shared" si="4"/>
        <v>L</v>
      </c>
      <c r="O86">
        <f t="shared" si="9"/>
        <v>2</v>
      </c>
      <c r="Q86" s="30">
        <f t="shared" si="5"/>
        <v>37.440000000000005</v>
      </c>
      <c r="R86" s="30">
        <f t="shared" si="6"/>
        <v>48.350000000000023</v>
      </c>
      <c r="S86" s="30" t="str">
        <f t="shared" si="7"/>
        <v>&lt;</v>
      </c>
    </row>
    <row r="87" spans="2:19" x14ac:dyDescent="0.25">
      <c r="B87" s="22">
        <v>45922.253807870373</v>
      </c>
      <c r="C87">
        <v>-3.04</v>
      </c>
      <c r="D87" s="25">
        <f t="shared" ref="D87:D150" si="10">IF(OR(B87="Grand Total",B87=""),"",D86+C87)</f>
        <v>34.400000000000006</v>
      </c>
      <c r="E87" s="24" t="str">
        <f t="shared" ref="E87:E150" si="11">IF(OR(C87="",B87="Grand Total"),"",IF(C87&lt;0,"L","W"))</f>
        <v>L</v>
      </c>
      <c r="F87">
        <f t="shared" si="8"/>
        <v>1</v>
      </c>
      <c r="H87" s="30" t="str">
        <f t="shared" ref="H87:H135" si="12">IF(D87&gt;M87,"&gt;","&lt;")</f>
        <v>&lt;</v>
      </c>
      <c r="K87" s="22">
        <v>45918.641064814816</v>
      </c>
      <c r="L87">
        <v>1.19</v>
      </c>
      <c r="M87" s="25">
        <f t="shared" ref="M87:M150" si="13">IF(OR(K87="Grand Total",K87=""),"",M86+L87)</f>
        <v>49.54000000000002</v>
      </c>
      <c r="N87" s="24" t="str">
        <f t="shared" ref="N87:N150" si="14">IF(OR(L87="",K87="Grand Total"),"",IF(L87&lt;0,"L","W"))</f>
        <v>W</v>
      </c>
      <c r="O87">
        <f t="shared" si="9"/>
        <v>1</v>
      </c>
      <c r="Q87" s="30">
        <f t="shared" ref="Q87:Q145" si="15">D87</f>
        <v>34.400000000000006</v>
      </c>
      <c r="R87" s="30">
        <f t="shared" ref="R87:R140" si="16">M87</f>
        <v>49.54000000000002</v>
      </c>
      <c r="S87" s="30" t="str">
        <f t="shared" ref="S87:S139" si="17">IF(D87&gt;M87,"&gt;","&lt;")</f>
        <v>&lt;</v>
      </c>
    </row>
    <row r="88" spans="2:19" x14ac:dyDescent="0.25">
      <c r="B88" s="22">
        <v>45922.256354166668</v>
      </c>
      <c r="C88">
        <v>-3.1</v>
      </c>
      <c r="D88" s="25">
        <f t="shared" si="10"/>
        <v>31.300000000000004</v>
      </c>
      <c r="E88" s="24" t="str">
        <f t="shared" si="11"/>
        <v>L</v>
      </c>
      <c r="F88">
        <f t="shared" ref="F88:F151" si="18">IF(E88="","",IF(E88=E87,F87+1,1))</f>
        <v>2</v>
      </c>
      <c r="H88" s="30" t="str">
        <f t="shared" si="12"/>
        <v>&lt;</v>
      </c>
      <c r="K88" s="22">
        <v>45918.649629629632</v>
      </c>
      <c r="L88">
        <v>1.53</v>
      </c>
      <c r="M88" s="25">
        <f t="shared" si="13"/>
        <v>51.070000000000022</v>
      </c>
      <c r="N88" s="24" t="str">
        <f t="shared" si="14"/>
        <v>W</v>
      </c>
      <c r="O88">
        <f t="shared" ref="O88:O151" si="19">IF(N88="","",IF(N88=N87,O87+1,1))</f>
        <v>2</v>
      </c>
      <c r="Q88" s="30">
        <f t="shared" si="15"/>
        <v>31.300000000000004</v>
      </c>
      <c r="R88" s="30">
        <f t="shared" si="16"/>
        <v>51.070000000000022</v>
      </c>
      <c r="S88" s="30" t="str">
        <f t="shared" si="17"/>
        <v>&lt;</v>
      </c>
    </row>
    <row r="89" spans="2:19" x14ac:dyDescent="0.25">
      <c r="B89" s="22">
        <v>45922.259363425925</v>
      </c>
      <c r="C89">
        <v>3.42</v>
      </c>
      <c r="D89" s="25">
        <f t="shared" si="10"/>
        <v>34.720000000000006</v>
      </c>
      <c r="E89" s="24" t="str">
        <f t="shared" si="11"/>
        <v>W</v>
      </c>
      <c r="F89">
        <f t="shared" si="18"/>
        <v>1</v>
      </c>
      <c r="H89" s="30" t="str">
        <f t="shared" si="12"/>
        <v>&lt;</v>
      </c>
      <c r="K89" s="22">
        <v>45918.658541666664</v>
      </c>
      <c r="L89">
        <v>1.6</v>
      </c>
      <c r="M89" s="25">
        <f t="shared" si="13"/>
        <v>52.670000000000023</v>
      </c>
      <c r="N89" s="24" t="str">
        <f t="shared" si="14"/>
        <v>W</v>
      </c>
      <c r="O89">
        <f t="shared" si="19"/>
        <v>3</v>
      </c>
      <c r="Q89" s="30">
        <f t="shared" si="15"/>
        <v>34.720000000000006</v>
      </c>
      <c r="R89" s="30">
        <f t="shared" si="16"/>
        <v>52.670000000000023</v>
      </c>
      <c r="S89" s="30" t="str">
        <f t="shared" si="17"/>
        <v>&lt;</v>
      </c>
    </row>
    <row r="90" spans="2:19" x14ac:dyDescent="0.25">
      <c r="B90" s="22">
        <v>45922.268969907411</v>
      </c>
      <c r="C90">
        <v>-3.41</v>
      </c>
      <c r="D90" s="25">
        <f t="shared" si="10"/>
        <v>31.310000000000006</v>
      </c>
      <c r="E90" s="24" t="str">
        <f t="shared" si="11"/>
        <v>L</v>
      </c>
      <c r="F90">
        <f t="shared" si="18"/>
        <v>1</v>
      </c>
      <c r="H90" s="30" t="str">
        <f t="shared" si="12"/>
        <v>&lt;</v>
      </c>
      <c r="K90" s="22">
        <v>45918.660162037035</v>
      </c>
      <c r="L90">
        <v>-3.1</v>
      </c>
      <c r="M90" s="25">
        <f t="shared" si="13"/>
        <v>49.570000000000022</v>
      </c>
      <c r="N90" s="24" t="str">
        <f t="shared" si="14"/>
        <v>L</v>
      </c>
      <c r="O90">
        <f t="shared" si="19"/>
        <v>1</v>
      </c>
      <c r="Q90" s="30">
        <f t="shared" si="15"/>
        <v>31.310000000000006</v>
      </c>
      <c r="R90" s="30">
        <f t="shared" si="16"/>
        <v>49.570000000000022</v>
      </c>
      <c r="S90" s="30" t="str">
        <f t="shared" si="17"/>
        <v>&lt;</v>
      </c>
    </row>
    <row r="91" spans="2:19" x14ac:dyDescent="0.25">
      <c r="B91" s="22">
        <v>45922.288993055554</v>
      </c>
      <c r="C91">
        <v>-3.01</v>
      </c>
      <c r="D91" s="25">
        <f t="shared" si="10"/>
        <v>28.300000000000004</v>
      </c>
      <c r="E91" s="24" t="str">
        <f t="shared" si="11"/>
        <v>L</v>
      </c>
      <c r="F91">
        <f t="shared" si="18"/>
        <v>2</v>
      </c>
      <c r="H91" s="30" t="str">
        <f t="shared" si="12"/>
        <v>&lt;</v>
      </c>
      <c r="K91" s="22">
        <v>45918.675787037035</v>
      </c>
      <c r="L91">
        <v>-3</v>
      </c>
      <c r="M91" s="25">
        <f t="shared" si="13"/>
        <v>46.570000000000022</v>
      </c>
      <c r="N91" s="24" t="str">
        <f t="shared" si="14"/>
        <v>L</v>
      </c>
      <c r="O91">
        <f t="shared" si="19"/>
        <v>2</v>
      </c>
      <c r="Q91" s="30">
        <f t="shared" si="15"/>
        <v>28.300000000000004</v>
      </c>
      <c r="R91" s="30">
        <f t="shared" si="16"/>
        <v>46.570000000000022</v>
      </c>
      <c r="S91" s="30" t="str">
        <f t="shared" si="17"/>
        <v>&lt;</v>
      </c>
    </row>
    <row r="92" spans="2:19" x14ac:dyDescent="0.25">
      <c r="B92" s="22">
        <v>45922.375914351855</v>
      </c>
      <c r="C92">
        <v>-3.01</v>
      </c>
      <c r="D92" s="25">
        <f t="shared" si="10"/>
        <v>25.290000000000006</v>
      </c>
      <c r="E92" s="24" t="str">
        <f t="shared" si="11"/>
        <v>L</v>
      </c>
      <c r="F92">
        <f t="shared" si="18"/>
        <v>3</v>
      </c>
      <c r="H92" s="30" t="str">
        <f t="shared" si="12"/>
        <v>&lt;</v>
      </c>
      <c r="K92" s="22">
        <v>45918.699513888889</v>
      </c>
      <c r="L92">
        <v>1.69</v>
      </c>
      <c r="M92" s="25">
        <f t="shared" si="13"/>
        <v>48.260000000000019</v>
      </c>
      <c r="N92" s="24" t="str">
        <f t="shared" si="14"/>
        <v>W</v>
      </c>
      <c r="O92">
        <f t="shared" si="19"/>
        <v>1</v>
      </c>
      <c r="Q92" s="30">
        <f t="shared" si="15"/>
        <v>25.290000000000006</v>
      </c>
      <c r="R92" s="30">
        <f t="shared" si="16"/>
        <v>48.260000000000019</v>
      </c>
      <c r="S92" s="30" t="str">
        <f t="shared" si="17"/>
        <v>&lt;</v>
      </c>
    </row>
    <row r="93" spans="2:19" x14ac:dyDescent="0.25">
      <c r="B93" s="22">
        <v>45922.383553240739</v>
      </c>
      <c r="C93">
        <v>1.91</v>
      </c>
      <c r="D93" s="25">
        <f t="shared" si="10"/>
        <v>27.200000000000006</v>
      </c>
      <c r="E93" s="24" t="str">
        <f t="shared" si="11"/>
        <v>W</v>
      </c>
      <c r="F93">
        <f t="shared" si="18"/>
        <v>1</v>
      </c>
      <c r="H93" s="30" t="str">
        <f t="shared" si="12"/>
        <v>&lt;</v>
      </c>
      <c r="K93" s="22">
        <v>45918.704837962963</v>
      </c>
      <c r="L93">
        <v>1.61</v>
      </c>
      <c r="M93" s="25">
        <f t="shared" si="13"/>
        <v>49.870000000000019</v>
      </c>
      <c r="N93" s="24" t="str">
        <f t="shared" si="14"/>
        <v>W</v>
      </c>
      <c r="O93">
        <f t="shared" si="19"/>
        <v>2</v>
      </c>
      <c r="Q93" s="30">
        <f t="shared" si="15"/>
        <v>27.200000000000006</v>
      </c>
      <c r="R93" s="30">
        <f t="shared" si="16"/>
        <v>49.870000000000019</v>
      </c>
      <c r="S93" s="30" t="str">
        <f t="shared" si="17"/>
        <v>&lt;</v>
      </c>
    </row>
    <row r="94" spans="2:19" x14ac:dyDescent="0.25">
      <c r="B94" s="22">
        <v>45922.386562500003</v>
      </c>
      <c r="C94">
        <v>-3.01</v>
      </c>
      <c r="D94" s="25">
        <f t="shared" si="10"/>
        <v>24.190000000000005</v>
      </c>
      <c r="E94" s="24" t="str">
        <f t="shared" si="11"/>
        <v>L</v>
      </c>
      <c r="F94">
        <f t="shared" si="18"/>
        <v>1</v>
      </c>
      <c r="H94" s="30" t="str">
        <f t="shared" si="12"/>
        <v>&lt;</v>
      </c>
      <c r="K94" s="22">
        <v>45918.708645833336</v>
      </c>
      <c r="L94">
        <v>1.4</v>
      </c>
      <c r="M94" s="25">
        <f t="shared" si="13"/>
        <v>51.270000000000017</v>
      </c>
      <c r="N94" s="24" t="str">
        <f t="shared" si="14"/>
        <v>W</v>
      </c>
      <c r="O94">
        <f t="shared" si="19"/>
        <v>3</v>
      </c>
      <c r="Q94" s="30">
        <f t="shared" si="15"/>
        <v>24.190000000000005</v>
      </c>
      <c r="R94" s="30">
        <f t="shared" si="16"/>
        <v>51.270000000000017</v>
      </c>
      <c r="S94" s="30" t="str">
        <f t="shared" si="17"/>
        <v>&lt;</v>
      </c>
    </row>
    <row r="95" spans="2:19" x14ac:dyDescent="0.25">
      <c r="B95" s="22">
        <v>45922.394548611112</v>
      </c>
      <c r="C95">
        <v>2.3199999999999998</v>
      </c>
      <c r="D95" s="25">
        <f t="shared" si="10"/>
        <v>26.510000000000005</v>
      </c>
      <c r="E95" s="24" t="str">
        <f t="shared" si="11"/>
        <v>W</v>
      </c>
      <c r="F95">
        <f t="shared" si="18"/>
        <v>1</v>
      </c>
      <c r="H95" s="30" t="str">
        <f t="shared" si="12"/>
        <v>&lt;</v>
      </c>
      <c r="K95" s="22">
        <v>45918.712013888886</v>
      </c>
      <c r="L95">
        <v>1.56</v>
      </c>
      <c r="M95" s="25">
        <f t="shared" si="13"/>
        <v>52.83000000000002</v>
      </c>
      <c r="N95" s="24" t="str">
        <f t="shared" si="14"/>
        <v>W</v>
      </c>
      <c r="O95">
        <f t="shared" si="19"/>
        <v>4</v>
      </c>
      <c r="Q95" s="30">
        <f t="shared" si="15"/>
        <v>26.510000000000005</v>
      </c>
      <c r="R95" s="30">
        <f t="shared" si="16"/>
        <v>52.83000000000002</v>
      </c>
      <c r="S95" s="30" t="str">
        <f t="shared" si="17"/>
        <v>&lt;</v>
      </c>
    </row>
    <row r="96" spans="2:19" x14ac:dyDescent="0.25">
      <c r="B96" s="22">
        <v>45922.404386574075</v>
      </c>
      <c r="C96">
        <v>-3</v>
      </c>
      <c r="D96" s="25">
        <f t="shared" si="10"/>
        <v>23.510000000000005</v>
      </c>
      <c r="E96" s="24" t="str">
        <f t="shared" si="11"/>
        <v>L</v>
      </c>
      <c r="F96">
        <f t="shared" si="18"/>
        <v>1</v>
      </c>
      <c r="H96" s="30" t="str">
        <f t="shared" si="12"/>
        <v>&lt;</v>
      </c>
      <c r="K96" s="22">
        <v>45918.713287037041</v>
      </c>
      <c r="L96">
        <v>1.43</v>
      </c>
      <c r="M96" s="25">
        <f t="shared" si="13"/>
        <v>54.260000000000019</v>
      </c>
      <c r="N96" s="24" t="str">
        <f t="shared" si="14"/>
        <v>W</v>
      </c>
      <c r="O96">
        <f t="shared" si="19"/>
        <v>5</v>
      </c>
      <c r="Q96" s="30">
        <f t="shared" si="15"/>
        <v>23.510000000000005</v>
      </c>
      <c r="R96" s="30">
        <f t="shared" si="16"/>
        <v>54.260000000000019</v>
      </c>
      <c r="S96" s="30" t="str">
        <f t="shared" si="17"/>
        <v>&lt;</v>
      </c>
    </row>
    <row r="97" spans="2:19" x14ac:dyDescent="0.25">
      <c r="B97" s="22">
        <v>45922.439340277779</v>
      </c>
      <c r="C97">
        <v>-3.02</v>
      </c>
      <c r="D97" s="25">
        <f t="shared" si="10"/>
        <v>20.490000000000006</v>
      </c>
      <c r="E97" s="24" t="str">
        <f t="shared" si="11"/>
        <v>L</v>
      </c>
      <c r="F97">
        <f t="shared" si="18"/>
        <v>2</v>
      </c>
      <c r="H97" s="30" t="str">
        <f t="shared" si="12"/>
        <v>&lt;</v>
      </c>
      <c r="K97" s="22">
        <v>45918.718032407407</v>
      </c>
      <c r="L97">
        <v>1.51</v>
      </c>
      <c r="M97" s="25">
        <f t="shared" si="13"/>
        <v>55.770000000000017</v>
      </c>
      <c r="N97" s="24" t="str">
        <f t="shared" si="14"/>
        <v>W</v>
      </c>
      <c r="O97">
        <f t="shared" si="19"/>
        <v>6</v>
      </c>
      <c r="Q97" s="30">
        <f t="shared" si="15"/>
        <v>20.490000000000006</v>
      </c>
      <c r="R97" s="30">
        <f t="shared" si="16"/>
        <v>55.770000000000017</v>
      </c>
      <c r="S97" s="30" t="str">
        <f t="shared" si="17"/>
        <v>&lt;</v>
      </c>
    </row>
    <row r="98" spans="2:19" x14ac:dyDescent="0.25">
      <c r="B98" s="22">
        <v>45922.442465277774</v>
      </c>
      <c r="C98">
        <v>-3.01</v>
      </c>
      <c r="D98" s="25">
        <f t="shared" si="10"/>
        <v>17.480000000000004</v>
      </c>
      <c r="E98" s="24" t="str">
        <f t="shared" si="11"/>
        <v>L</v>
      </c>
      <c r="F98">
        <f t="shared" si="18"/>
        <v>3</v>
      </c>
      <c r="H98" s="30" t="str">
        <f t="shared" si="12"/>
        <v>&lt;</v>
      </c>
      <c r="K98" s="22">
        <v>45918.728796296295</v>
      </c>
      <c r="L98">
        <v>-3.02</v>
      </c>
      <c r="M98" s="25">
        <f t="shared" si="13"/>
        <v>52.750000000000014</v>
      </c>
      <c r="N98" s="24" t="str">
        <f t="shared" si="14"/>
        <v>L</v>
      </c>
      <c r="O98">
        <f t="shared" si="19"/>
        <v>1</v>
      </c>
      <c r="Q98" s="30">
        <f t="shared" si="15"/>
        <v>17.480000000000004</v>
      </c>
      <c r="R98" s="30">
        <f t="shared" si="16"/>
        <v>52.750000000000014</v>
      </c>
      <c r="S98" s="30" t="str">
        <f t="shared" si="17"/>
        <v>&lt;</v>
      </c>
    </row>
    <row r="99" spans="2:19" x14ac:dyDescent="0.25">
      <c r="B99" s="22">
        <v>45922.468148148146</v>
      </c>
      <c r="C99">
        <v>5.61</v>
      </c>
      <c r="D99" s="25">
        <f t="shared" si="10"/>
        <v>23.090000000000003</v>
      </c>
      <c r="E99" s="24" t="str">
        <f t="shared" si="11"/>
        <v>W</v>
      </c>
      <c r="F99">
        <f t="shared" si="18"/>
        <v>1</v>
      </c>
      <c r="H99" s="30" t="str">
        <f t="shared" si="12"/>
        <v>&lt;</v>
      </c>
      <c r="K99" s="22">
        <v>45918.758425925924</v>
      </c>
      <c r="L99">
        <v>1.51</v>
      </c>
      <c r="M99" s="25">
        <f t="shared" si="13"/>
        <v>54.260000000000012</v>
      </c>
      <c r="N99" s="24" t="str">
        <f t="shared" si="14"/>
        <v>W</v>
      </c>
      <c r="O99">
        <f t="shared" si="19"/>
        <v>1</v>
      </c>
      <c r="Q99" s="30">
        <f t="shared" si="15"/>
        <v>23.090000000000003</v>
      </c>
      <c r="R99" s="30">
        <f t="shared" si="16"/>
        <v>54.260000000000012</v>
      </c>
      <c r="S99" s="30" t="str">
        <f t="shared" si="17"/>
        <v>&lt;</v>
      </c>
    </row>
    <row r="100" spans="2:19" x14ac:dyDescent="0.25">
      <c r="B100" s="22">
        <v>45922.492581018516</v>
      </c>
      <c r="C100">
        <v>-3.19</v>
      </c>
      <c r="D100" s="25">
        <f t="shared" si="10"/>
        <v>19.900000000000002</v>
      </c>
      <c r="E100" s="24" t="str">
        <f t="shared" si="11"/>
        <v>L</v>
      </c>
      <c r="F100" s="25">
        <f t="shared" si="18"/>
        <v>1</v>
      </c>
      <c r="H100" s="30" t="str">
        <f t="shared" si="12"/>
        <v>&lt;</v>
      </c>
      <c r="K100" s="22">
        <v>45918.764085648145</v>
      </c>
      <c r="L100">
        <v>-3.02</v>
      </c>
      <c r="M100" s="25">
        <f t="shared" si="13"/>
        <v>51.240000000000009</v>
      </c>
      <c r="N100" s="24" t="str">
        <f t="shared" si="14"/>
        <v>L</v>
      </c>
      <c r="O100" s="25">
        <f t="shared" si="19"/>
        <v>1</v>
      </c>
      <c r="Q100" s="30">
        <f t="shared" si="15"/>
        <v>19.900000000000002</v>
      </c>
      <c r="R100" s="30">
        <f t="shared" si="16"/>
        <v>51.240000000000009</v>
      </c>
      <c r="S100" s="30" t="str">
        <f t="shared" si="17"/>
        <v>&lt;</v>
      </c>
    </row>
    <row r="101" spans="2:19" x14ac:dyDescent="0.25">
      <c r="B101" s="22">
        <v>45922.50577546296</v>
      </c>
      <c r="C101">
        <v>2.2200000000000002</v>
      </c>
      <c r="D101" s="25">
        <f t="shared" si="10"/>
        <v>22.12</v>
      </c>
      <c r="E101" s="24" t="str">
        <f t="shared" si="11"/>
        <v>W</v>
      </c>
      <c r="F101" s="25">
        <f t="shared" si="18"/>
        <v>1</v>
      </c>
      <c r="H101" s="30" t="str">
        <f t="shared" si="12"/>
        <v>&lt;</v>
      </c>
      <c r="K101" s="22">
        <v>45918.778090277781</v>
      </c>
      <c r="L101">
        <v>-3.03</v>
      </c>
      <c r="M101" s="25">
        <f t="shared" si="13"/>
        <v>48.210000000000008</v>
      </c>
      <c r="N101" s="24" t="str">
        <f t="shared" si="14"/>
        <v>L</v>
      </c>
      <c r="O101" s="25">
        <f t="shared" si="19"/>
        <v>2</v>
      </c>
      <c r="Q101" s="30">
        <f t="shared" si="15"/>
        <v>22.12</v>
      </c>
      <c r="R101" s="30">
        <f t="shared" si="16"/>
        <v>48.210000000000008</v>
      </c>
      <c r="S101" s="30" t="str">
        <f t="shared" si="17"/>
        <v>&lt;</v>
      </c>
    </row>
    <row r="102" spans="2:19" x14ac:dyDescent="0.25">
      <c r="B102" s="22">
        <v>45922.526944444442</v>
      </c>
      <c r="C102">
        <v>-2.99</v>
      </c>
      <c r="D102" s="25">
        <f t="shared" si="10"/>
        <v>19.130000000000003</v>
      </c>
      <c r="E102" s="24" t="str">
        <f t="shared" si="11"/>
        <v>L</v>
      </c>
      <c r="F102" s="25">
        <f t="shared" si="18"/>
        <v>1</v>
      </c>
      <c r="H102" s="30" t="str">
        <f t="shared" si="12"/>
        <v>&lt;</v>
      </c>
      <c r="K102" s="22">
        <v>45918.807141203702</v>
      </c>
      <c r="L102">
        <v>-2.96</v>
      </c>
      <c r="M102" s="25">
        <f t="shared" si="13"/>
        <v>45.250000000000007</v>
      </c>
      <c r="N102" s="24" t="str">
        <f t="shared" si="14"/>
        <v>L</v>
      </c>
      <c r="O102" s="25">
        <f t="shared" si="19"/>
        <v>3</v>
      </c>
      <c r="Q102" s="30">
        <f t="shared" si="15"/>
        <v>19.130000000000003</v>
      </c>
      <c r="R102" s="30">
        <f t="shared" si="16"/>
        <v>45.250000000000007</v>
      </c>
      <c r="S102" s="30" t="str">
        <f t="shared" si="17"/>
        <v>&lt;</v>
      </c>
    </row>
    <row r="103" spans="2:19" x14ac:dyDescent="0.25">
      <c r="B103" s="22">
        <v>45922.546620370369</v>
      </c>
      <c r="C103">
        <v>3.03</v>
      </c>
      <c r="D103" s="25">
        <f t="shared" si="10"/>
        <v>22.160000000000004</v>
      </c>
      <c r="E103" s="24" t="str">
        <f t="shared" si="11"/>
        <v>W</v>
      </c>
      <c r="F103" s="25">
        <f t="shared" si="18"/>
        <v>1</v>
      </c>
      <c r="H103" s="30" t="str">
        <f t="shared" si="12"/>
        <v>&lt;</v>
      </c>
      <c r="K103" s="22">
        <v>45918.816053240742</v>
      </c>
      <c r="L103">
        <v>-2.83</v>
      </c>
      <c r="M103" s="25">
        <f t="shared" si="13"/>
        <v>42.420000000000009</v>
      </c>
      <c r="N103" s="24" t="str">
        <f t="shared" si="14"/>
        <v>L</v>
      </c>
      <c r="O103" s="25">
        <f t="shared" si="19"/>
        <v>4</v>
      </c>
      <c r="Q103" s="30">
        <f t="shared" si="15"/>
        <v>22.160000000000004</v>
      </c>
      <c r="R103" s="30">
        <f t="shared" si="16"/>
        <v>42.420000000000009</v>
      </c>
      <c r="S103" s="30" t="str">
        <f t="shared" si="17"/>
        <v>&lt;</v>
      </c>
    </row>
    <row r="104" spans="2:19" x14ac:dyDescent="0.25">
      <c r="B104" s="22">
        <v>45922.560277777775</v>
      </c>
      <c r="C104">
        <v>2.37</v>
      </c>
      <c r="D104" s="25">
        <f t="shared" si="10"/>
        <v>24.530000000000005</v>
      </c>
      <c r="E104" s="24" t="str">
        <f t="shared" si="11"/>
        <v>W</v>
      </c>
      <c r="F104" s="25">
        <f t="shared" si="18"/>
        <v>2</v>
      </c>
      <c r="H104" s="30" t="str">
        <f t="shared" si="12"/>
        <v>&lt;</v>
      </c>
      <c r="K104" s="22">
        <v>45918.825428240743</v>
      </c>
      <c r="L104">
        <v>-3</v>
      </c>
      <c r="M104" s="25">
        <f t="shared" si="13"/>
        <v>39.420000000000009</v>
      </c>
      <c r="N104" s="24" t="str">
        <f t="shared" si="14"/>
        <v>L</v>
      </c>
      <c r="O104" s="25">
        <f t="shared" si="19"/>
        <v>5</v>
      </c>
      <c r="Q104" s="30">
        <f t="shared" si="15"/>
        <v>24.530000000000005</v>
      </c>
      <c r="R104" s="30">
        <f t="shared" si="16"/>
        <v>39.420000000000009</v>
      </c>
      <c r="S104" s="30" t="str">
        <f t="shared" si="17"/>
        <v>&lt;</v>
      </c>
    </row>
    <row r="105" spans="2:19" x14ac:dyDescent="0.25">
      <c r="B105" s="22">
        <v>45922.591643518521</v>
      </c>
      <c r="C105">
        <v>5.72</v>
      </c>
      <c r="D105" s="25">
        <f t="shared" si="10"/>
        <v>30.250000000000004</v>
      </c>
      <c r="E105" s="24" t="str">
        <f t="shared" si="11"/>
        <v>W</v>
      </c>
      <c r="F105" s="25">
        <f t="shared" si="18"/>
        <v>3</v>
      </c>
      <c r="H105" s="30" t="str">
        <f t="shared" si="12"/>
        <v>&lt;</v>
      </c>
      <c r="K105" s="22">
        <v>45918.851701388892</v>
      </c>
      <c r="L105">
        <v>-3.17</v>
      </c>
      <c r="M105" s="25">
        <f t="shared" si="13"/>
        <v>36.250000000000007</v>
      </c>
      <c r="N105" s="24" t="str">
        <f t="shared" si="14"/>
        <v>L</v>
      </c>
      <c r="O105" s="25">
        <f t="shared" si="19"/>
        <v>6</v>
      </c>
      <c r="Q105" s="30">
        <f t="shared" si="15"/>
        <v>30.250000000000004</v>
      </c>
      <c r="R105" s="30">
        <f t="shared" si="16"/>
        <v>36.250000000000007</v>
      </c>
      <c r="S105" s="30" t="str">
        <f t="shared" si="17"/>
        <v>&lt;</v>
      </c>
    </row>
    <row r="106" spans="2:19" x14ac:dyDescent="0.25">
      <c r="B106" s="22">
        <v>45922.604722222219</v>
      </c>
      <c r="C106">
        <v>7.92</v>
      </c>
      <c r="D106" s="25">
        <f t="shared" si="10"/>
        <v>38.17</v>
      </c>
      <c r="E106" s="24" t="str">
        <f t="shared" si="11"/>
        <v>W</v>
      </c>
      <c r="F106">
        <f t="shared" si="18"/>
        <v>4</v>
      </c>
      <c r="H106" s="30" t="str">
        <f t="shared" si="12"/>
        <v>&gt;</v>
      </c>
      <c r="K106" s="22">
        <v>45918.877858796295</v>
      </c>
      <c r="L106">
        <v>1.84</v>
      </c>
      <c r="M106" s="25">
        <f t="shared" si="13"/>
        <v>38.090000000000011</v>
      </c>
      <c r="N106" s="24" t="str">
        <f t="shared" si="14"/>
        <v>W</v>
      </c>
      <c r="O106">
        <f t="shared" si="19"/>
        <v>1</v>
      </c>
      <c r="Q106" s="30">
        <f t="shared" si="15"/>
        <v>38.17</v>
      </c>
      <c r="R106" s="30">
        <f t="shared" si="16"/>
        <v>38.090000000000011</v>
      </c>
      <c r="S106" s="30" t="str">
        <f t="shared" si="17"/>
        <v>&gt;</v>
      </c>
    </row>
    <row r="107" spans="2:19" x14ac:dyDescent="0.25">
      <c r="B107" s="22">
        <v>45922.612129629626</v>
      </c>
      <c r="C107">
        <v>2.11</v>
      </c>
      <c r="D107" s="25">
        <f t="shared" si="10"/>
        <v>40.28</v>
      </c>
      <c r="E107" s="24" t="str">
        <f t="shared" si="11"/>
        <v>W</v>
      </c>
      <c r="F107">
        <f t="shared" si="18"/>
        <v>5</v>
      </c>
      <c r="H107" s="30" t="str">
        <f t="shared" si="12"/>
        <v>&gt;</v>
      </c>
      <c r="K107" s="22">
        <v>45918.882847222223</v>
      </c>
      <c r="L107">
        <v>1.62</v>
      </c>
      <c r="M107" s="25">
        <f t="shared" si="13"/>
        <v>39.710000000000008</v>
      </c>
      <c r="N107" s="24" t="str">
        <f t="shared" si="14"/>
        <v>W</v>
      </c>
      <c r="O107">
        <f t="shared" si="19"/>
        <v>2</v>
      </c>
      <c r="Q107" s="30">
        <f t="shared" si="15"/>
        <v>40.28</v>
      </c>
      <c r="R107" s="30">
        <f t="shared" si="16"/>
        <v>39.710000000000008</v>
      </c>
      <c r="S107" s="30" t="str">
        <f t="shared" si="17"/>
        <v>&gt;</v>
      </c>
    </row>
    <row r="108" spans="2:19" x14ac:dyDescent="0.25">
      <c r="B108" s="22">
        <v>45922.614791666667</v>
      </c>
      <c r="C108">
        <v>2.2200000000000002</v>
      </c>
      <c r="D108" s="25">
        <f t="shared" si="10"/>
        <v>42.5</v>
      </c>
      <c r="E108" s="24" t="str">
        <f t="shared" si="11"/>
        <v>W</v>
      </c>
      <c r="F108">
        <f t="shared" si="18"/>
        <v>6</v>
      </c>
      <c r="H108" s="30" t="str">
        <f t="shared" si="12"/>
        <v>&gt;</v>
      </c>
      <c r="K108" s="22">
        <v>45918.884687500002</v>
      </c>
      <c r="L108">
        <v>-3.09</v>
      </c>
      <c r="M108" s="25">
        <f t="shared" si="13"/>
        <v>36.620000000000005</v>
      </c>
      <c r="N108" s="24" t="str">
        <f t="shared" si="14"/>
        <v>L</v>
      </c>
      <c r="O108">
        <f t="shared" si="19"/>
        <v>1</v>
      </c>
      <c r="Q108" s="30">
        <f t="shared" si="15"/>
        <v>42.5</v>
      </c>
      <c r="R108" s="30">
        <f t="shared" si="16"/>
        <v>36.620000000000005</v>
      </c>
      <c r="S108" s="30" t="str">
        <f t="shared" si="17"/>
        <v>&gt;</v>
      </c>
    </row>
    <row r="109" spans="2:19" x14ac:dyDescent="0.25">
      <c r="B109" s="22">
        <v>45922.618842592594</v>
      </c>
      <c r="C109">
        <v>-3.22</v>
      </c>
      <c r="D109" s="25">
        <f t="shared" si="10"/>
        <v>39.28</v>
      </c>
      <c r="E109" s="24" t="str">
        <f t="shared" si="11"/>
        <v>L</v>
      </c>
      <c r="F109">
        <f t="shared" si="18"/>
        <v>1</v>
      </c>
      <c r="H109" s="30" t="str">
        <f t="shared" si="12"/>
        <v>&gt;</v>
      </c>
      <c r="K109" s="22">
        <v>45918.888622685183</v>
      </c>
      <c r="L109">
        <v>1.58</v>
      </c>
      <c r="M109" s="25">
        <f t="shared" si="13"/>
        <v>38.200000000000003</v>
      </c>
      <c r="N109" s="24" t="str">
        <f t="shared" si="14"/>
        <v>W</v>
      </c>
      <c r="O109">
        <f t="shared" si="19"/>
        <v>1</v>
      </c>
      <c r="Q109" s="30">
        <f t="shared" si="15"/>
        <v>39.28</v>
      </c>
      <c r="R109" s="30">
        <f t="shared" si="16"/>
        <v>38.200000000000003</v>
      </c>
      <c r="S109" s="30" t="str">
        <f t="shared" si="17"/>
        <v>&gt;</v>
      </c>
    </row>
    <row r="110" spans="2:19" x14ac:dyDescent="0.25">
      <c r="B110" s="22">
        <v>45922.624745370369</v>
      </c>
      <c r="C110">
        <v>2.3199999999999998</v>
      </c>
      <c r="D110" s="25">
        <f t="shared" si="10"/>
        <v>41.6</v>
      </c>
      <c r="E110" s="24" t="str">
        <f t="shared" si="11"/>
        <v>W</v>
      </c>
      <c r="F110">
        <f t="shared" si="18"/>
        <v>1</v>
      </c>
      <c r="H110" s="30" t="str">
        <f t="shared" si="12"/>
        <v>&gt;</v>
      </c>
      <c r="K110" s="22">
        <v>45918.908067129632</v>
      </c>
      <c r="L110">
        <v>1.3</v>
      </c>
      <c r="M110" s="25">
        <f t="shared" si="13"/>
        <v>39.5</v>
      </c>
      <c r="N110" s="24" t="str">
        <f t="shared" si="14"/>
        <v>W</v>
      </c>
      <c r="O110">
        <f t="shared" si="19"/>
        <v>2</v>
      </c>
      <c r="Q110" s="30">
        <f t="shared" si="15"/>
        <v>41.6</v>
      </c>
      <c r="R110" s="30">
        <f t="shared" si="16"/>
        <v>39.5</v>
      </c>
      <c r="S110" s="30" t="str">
        <f t="shared" si="17"/>
        <v>&gt;</v>
      </c>
    </row>
    <row r="111" spans="2:19" x14ac:dyDescent="0.25">
      <c r="B111" s="22">
        <v>45922.63354166667</v>
      </c>
      <c r="C111">
        <v>-3.06</v>
      </c>
      <c r="D111" s="25">
        <f t="shared" si="10"/>
        <v>38.54</v>
      </c>
      <c r="E111" s="24" t="str">
        <f t="shared" si="11"/>
        <v>L</v>
      </c>
      <c r="F111">
        <f t="shared" si="18"/>
        <v>1</v>
      </c>
      <c r="H111" s="30" t="str">
        <f t="shared" si="12"/>
        <v>&gt;</v>
      </c>
      <c r="K111" s="22">
        <v>45918.908530092594</v>
      </c>
      <c r="L111">
        <v>-2.89</v>
      </c>
      <c r="M111" s="25">
        <f t="shared" si="13"/>
        <v>36.61</v>
      </c>
      <c r="N111" s="24" t="str">
        <f t="shared" si="14"/>
        <v>L</v>
      </c>
      <c r="O111">
        <f t="shared" si="19"/>
        <v>1</v>
      </c>
      <c r="Q111" s="30">
        <f t="shared" si="15"/>
        <v>38.54</v>
      </c>
      <c r="R111" s="30">
        <f t="shared" si="16"/>
        <v>36.61</v>
      </c>
      <c r="S111" s="30" t="str">
        <f t="shared" si="17"/>
        <v>&gt;</v>
      </c>
    </row>
    <row r="112" spans="2:19" x14ac:dyDescent="0.25">
      <c r="B112" s="22">
        <v>45922.647430555553</v>
      </c>
      <c r="C112">
        <v>3.15</v>
      </c>
      <c r="D112" s="25">
        <f t="shared" si="10"/>
        <v>41.69</v>
      </c>
      <c r="E112" s="24" t="str">
        <f t="shared" si="11"/>
        <v>W</v>
      </c>
      <c r="F112">
        <f t="shared" si="18"/>
        <v>1</v>
      </c>
      <c r="H112" s="30" t="str">
        <f t="shared" si="12"/>
        <v>&gt;</v>
      </c>
      <c r="K112" s="22">
        <v>45918.929942129631</v>
      </c>
      <c r="L112">
        <v>1.79</v>
      </c>
      <c r="M112" s="25">
        <f t="shared" si="13"/>
        <v>38.4</v>
      </c>
      <c r="N112" s="24" t="str">
        <f t="shared" si="14"/>
        <v>W</v>
      </c>
      <c r="O112">
        <f t="shared" si="19"/>
        <v>1</v>
      </c>
      <c r="Q112" s="30">
        <f t="shared" si="15"/>
        <v>41.69</v>
      </c>
      <c r="R112" s="30">
        <f t="shared" si="16"/>
        <v>38.4</v>
      </c>
      <c r="S112" s="30" t="str">
        <f t="shared" si="17"/>
        <v>&gt;</v>
      </c>
    </row>
    <row r="113" spans="2:19" x14ac:dyDescent="0.25">
      <c r="B113" s="22">
        <v>45922.673472222225</v>
      </c>
      <c r="C113">
        <v>3.15</v>
      </c>
      <c r="D113" s="25">
        <f t="shared" si="10"/>
        <v>44.839999999999996</v>
      </c>
      <c r="E113" s="24" t="str">
        <f t="shared" si="11"/>
        <v>W</v>
      </c>
      <c r="F113">
        <f t="shared" si="18"/>
        <v>2</v>
      </c>
      <c r="H113" s="30" t="str">
        <f t="shared" si="12"/>
        <v>&gt;</v>
      </c>
      <c r="K113" s="22">
        <v>45918.931215277778</v>
      </c>
      <c r="L113">
        <v>1.69</v>
      </c>
      <c r="M113" s="25">
        <f t="shared" si="13"/>
        <v>40.089999999999996</v>
      </c>
      <c r="N113" s="24" t="str">
        <f t="shared" si="14"/>
        <v>W</v>
      </c>
      <c r="O113">
        <f t="shared" si="19"/>
        <v>2</v>
      </c>
      <c r="Q113" s="30">
        <f t="shared" si="15"/>
        <v>44.839999999999996</v>
      </c>
      <c r="R113" s="30">
        <f t="shared" si="16"/>
        <v>40.089999999999996</v>
      </c>
      <c r="S113" s="30" t="str">
        <f t="shared" si="17"/>
        <v>&gt;</v>
      </c>
    </row>
    <row r="114" spans="2:19" x14ac:dyDescent="0.25">
      <c r="B114" s="22">
        <v>45922.700092592589</v>
      </c>
      <c r="C114">
        <v>3.17</v>
      </c>
      <c r="D114" s="25">
        <f t="shared" si="10"/>
        <v>48.01</v>
      </c>
      <c r="E114" s="24" t="str">
        <f t="shared" si="11"/>
        <v>W</v>
      </c>
      <c r="F114">
        <f t="shared" si="18"/>
        <v>3</v>
      </c>
      <c r="H114" s="30" t="str">
        <f t="shared" si="12"/>
        <v>&gt;</v>
      </c>
      <c r="K114" s="22">
        <v>45918.934340277781</v>
      </c>
      <c r="L114">
        <v>1.58</v>
      </c>
      <c r="M114" s="25">
        <f t="shared" si="13"/>
        <v>41.669999999999995</v>
      </c>
      <c r="N114" s="24" t="str">
        <f t="shared" si="14"/>
        <v>W</v>
      </c>
      <c r="O114">
        <f t="shared" si="19"/>
        <v>3</v>
      </c>
      <c r="Q114" s="30">
        <f t="shared" si="15"/>
        <v>48.01</v>
      </c>
      <c r="R114" s="30">
        <f t="shared" si="16"/>
        <v>41.669999999999995</v>
      </c>
      <c r="S114" s="30" t="str">
        <f t="shared" si="17"/>
        <v>&gt;</v>
      </c>
    </row>
    <row r="115" spans="2:19" x14ac:dyDescent="0.25">
      <c r="B115" s="22">
        <v>45922.725428240738</v>
      </c>
      <c r="C115">
        <v>-3</v>
      </c>
      <c r="D115" s="25">
        <f t="shared" si="10"/>
        <v>45.01</v>
      </c>
      <c r="E115" s="24" t="str">
        <f t="shared" si="11"/>
        <v>L</v>
      </c>
      <c r="F115">
        <f t="shared" si="18"/>
        <v>1</v>
      </c>
      <c r="H115" s="30" t="str">
        <f t="shared" si="12"/>
        <v>&gt;</v>
      </c>
      <c r="K115" s="22">
        <v>45918.937337962961</v>
      </c>
      <c r="L115">
        <v>-3.02</v>
      </c>
      <c r="M115" s="25">
        <f t="shared" si="13"/>
        <v>38.649999999999991</v>
      </c>
      <c r="N115" s="24" t="str">
        <f t="shared" si="14"/>
        <v>L</v>
      </c>
      <c r="O115">
        <f t="shared" si="19"/>
        <v>1</v>
      </c>
      <c r="Q115" s="30">
        <f t="shared" si="15"/>
        <v>45.01</v>
      </c>
      <c r="R115" s="30">
        <f t="shared" si="16"/>
        <v>38.649999999999991</v>
      </c>
      <c r="S115" s="30" t="str">
        <f t="shared" si="17"/>
        <v>&gt;</v>
      </c>
    </row>
    <row r="116" spans="2:19" x14ac:dyDescent="0.25">
      <c r="B116" s="22">
        <v>45922.73133101852</v>
      </c>
      <c r="C116">
        <v>-2.97</v>
      </c>
      <c r="D116" s="25">
        <f t="shared" si="10"/>
        <v>42.04</v>
      </c>
      <c r="E116" s="24" t="str">
        <f t="shared" si="11"/>
        <v>L</v>
      </c>
      <c r="F116">
        <f t="shared" si="18"/>
        <v>2</v>
      </c>
      <c r="H116" s="30" t="str">
        <f t="shared" si="12"/>
        <v>&gt;</v>
      </c>
      <c r="K116" s="22">
        <v>45918.946377314816</v>
      </c>
      <c r="L116">
        <v>1.51</v>
      </c>
      <c r="M116" s="25">
        <f t="shared" si="13"/>
        <v>40.159999999999989</v>
      </c>
      <c r="N116" s="24" t="str">
        <f t="shared" si="14"/>
        <v>W</v>
      </c>
      <c r="O116">
        <f t="shared" si="19"/>
        <v>1</v>
      </c>
      <c r="Q116" s="30">
        <f t="shared" si="15"/>
        <v>42.04</v>
      </c>
      <c r="R116" s="30">
        <f t="shared" si="16"/>
        <v>40.159999999999989</v>
      </c>
      <c r="S116" s="30" t="str">
        <f t="shared" si="17"/>
        <v>&gt;</v>
      </c>
    </row>
    <row r="117" spans="2:19" x14ac:dyDescent="0.25">
      <c r="B117" s="22">
        <v>45922.767557870371</v>
      </c>
      <c r="C117">
        <v>-3.19</v>
      </c>
      <c r="D117" s="25">
        <f t="shared" si="10"/>
        <v>38.85</v>
      </c>
      <c r="E117" s="24" t="str">
        <f t="shared" si="11"/>
        <v>L</v>
      </c>
      <c r="F117">
        <f t="shared" si="18"/>
        <v>3</v>
      </c>
      <c r="H117" s="30" t="str">
        <f t="shared" si="12"/>
        <v>&lt;</v>
      </c>
      <c r="K117" s="22">
        <v>45918.959224537037</v>
      </c>
      <c r="L117">
        <v>1.49</v>
      </c>
      <c r="M117" s="25">
        <f t="shared" si="13"/>
        <v>41.649999999999991</v>
      </c>
      <c r="N117" s="24" t="str">
        <f t="shared" si="14"/>
        <v>W</v>
      </c>
      <c r="O117">
        <f t="shared" si="19"/>
        <v>2</v>
      </c>
      <c r="Q117" s="30">
        <f t="shared" si="15"/>
        <v>38.85</v>
      </c>
      <c r="R117" s="30">
        <f t="shared" si="16"/>
        <v>41.649999999999991</v>
      </c>
      <c r="S117" s="30" t="str">
        <f t="shared" si="17"/>
        <v>&lt;</v>
      </c>
    </row>
    <row r="118" spans="2:19" x14ac:dyDescent="0.25">
      <c r="B118" s="22">
        <v>45922.777974537035</v>
      </c>
      <c r="C118">
        <v>-3.01</v>
      </c>
      <c r="D118" s="25">
        <f t="shared" si="10"/>
        <v>35.840000000000003</v>
      </c>
      <c r="E118" s="24" t="str">
        <f t="shared" si="11"/>
        <v>L</v>
      </c>
      <c r="F118">
        <f t="shared" si="18"/>
        <v>4</v>
      </c>
      <c r="H118" s="30" t="str">
        <f t="shared" si="12"/>
        <v>&lt;</v>
      </c>
      <c r="K118" s="22">
        <v>45918.966620370367</v>
      </c>
      <c r="L118">
        <v>-3</v>
      </c>
      <c r="M118" s="25">
        <f t="shared" si="13"/>
        <v>38.649999999999991</v>
      </c>
      <c r="N118" s="24" t="str">
        <f t="shared" si="14"/>
        <v>L</v>
      </c>
      <c r="O118">
        <f t="shared" si="19"/>
        <v>1</v>
      </c>
      <c r="Q118" s="30">
        <f t="shared" si="15"/>
        <v>35.840000000000003</v>
      </c>
      <c r="R118" s="30">
        <f t="shared" si="16"/>
        <v>38.649999999999991</v>
      </c>
      <c r="S118" s="30" t="str">
        <f t="shared" si="17"/>
        <v>&lt;</v>
      </c>
    </row>
    <row r="119" spans="2:19" x14ac:dyDescent="0.25">
      <c r="B119" s="22">
        <v>45922.780057870368</v>
      </c>
      <c r="C119">
        <v>-3.02</v>
      </c>
      <c r="D119" s="25">
        <f t="shared" si="10"/>
        <v>32.82</v>
      </c>
      <c r="E119" s="24" t="str">
        <f t="shared" si="11"/>
        <v>L</v>
      </c>
      <c r="F119">
        <f t="shared" si="18"/>
        <v>5</v>
      </c>
      <c r="H119" s="30" t="str">
        <f t="shared" si="12"/>
        <v>&lt;</v>
      </c>
      <c r="K119" s="22">
        <v>45919.002615740741</v>
      </c>
      <c r="L119">
        <v>1.55</v>
      </c>
      <c r="M119" s="25">
        <f t="shared" si="13"/>
        <v>40.199999999999989</v>
      </c>
      <c r="N119" s="24" t="str">
        <f t="shared" si="14"/>
        <v>W</v>
      </c>
      <c r="O119">
        <f t="shared" si="19"/>
        <v>1</v>
      </c>
      <c r="Q119" s="30">
        <f t="shared" si="15"/>
        <v>32.82</v>
      </c>
      <c r="R119" s="30">
        <f t="shared" si="16"/>
        <v>40.199999999999989</v>
      </c>
      <c r="S119" s="30" t="str">
        <f t="shared" si="17"/>
        <v>&lt;</v>
      </c>
    </row>
    <row r="120" spans="2:19" x14ac:dyDescent="0.25">
      <c r="B120" s="22">
        <v>45922.821145833332</v>
      </c>
      <c r="C120">
        <v>4.3099999999999996</v>
      </c>
      <c r="D120" s="25">
        <f t="shared" si="10"/>
        <v>37.130000000000003</v>
      </c>
      <c r="E120" s="24" t="str">
        <f t="shared" si="11"/>
        <v>W</v>
      </c>
      <c r="F120">
        <f t="shared" si="18"/>
        <v>1</v>
      </c>
      <c r="H120" s="30" t="str">
        <f t="shared" si="12"/>
        <v>&lt;</v>
      </c>
      <c r="K120" s="22">
        <v>45919.004942129628</v>
      </c>
      <c r="L120">
        <v>1.45</v>
      </c>
      <c r="M120" s="25">
        <f t="shared" si="13"/>
        <v>41.649999999999991</v>
      </c>
      <c r="N120" s="24" t="str">
        <f t="shared" si="14"/>
        <v>W</v>
      </c>
      <c r="O120">
        <f t="shared" si="19"/>
        <v>2</v>
      </c>
      <c r="Q120" s="30">
        <f t="shared" si="15"/>
        <v>37.130000000000003</v>
      </c>
      <c r="R120" s="30">
        <f t="shared" si="16"/>
        <v>41.649999999999991</v>
      </c>
      <c r="S120" s="30" t="str">
        <f t="shared" si="17"/>
        <v>&lt;</v>
      </c>
    </row>
    <row r="121" spans="2:19" x14ac:dyDescent="0.25">
      <c r="B121" s="22">
        <v>45922.84684027778</v>
      </c>
      <c r="C121">
        <v>2.96</v>
      </c>
      <c r="D121" s="25">
        <f t="shared" si="10"/>
        <v>40.090000000000003</v>
      </c>
      <c r="E121" s="24" t="str">
        <f t="shared" si="11"/>
        <v>W</v>
      </c>
      <c r="F121">
        <f t="shared" si="18"/>
        <v>2</v>
      </c>
      <c r="H121" s="30" t="str">
        <f t="shared" si="12"/>
        <v>&lt;</v>
      </c>
      <c r="K121" s="22">
        <v>45919.010254629633</v>
      </c>
      <c r="L121">
        <v>1.5</v>
      </c>
      <c r="M121" s="25">
        <f t="shared" si="13"/>
        <v>43.149999999999991</v>
      </c>
      <c r="N121" s="24" t="str">
        <f t="shared" si="14"/>
        <v>W</v>
      </c>
      <c r="O121">
        <f t="shared" si="19"/>
        <v>3</v>
      </c>
      <c r="Q121" s="30">
        <f t="shared" si="15"/>
        <v>40.090000000000003</v>
      </c>
      <c r="R121" s="30">
        <f t="shared" si="16"/>
        <v>43.149999999999991</v>
      </c>
      <c r="S121" s="30" t="str">
        <f t="shared" si="17"/>
        <v>&lt;</v>
      </c>
    </row>
    <row r="122" spans="2:19" x14ac:dyDescent="0.25">
      <c r="B122" s="22">
        <v>45922.851585648146</v>
      </c>
      <c r="C122">
        <v>-2.84</v>
      </c>
      <c r="D122" s="25">
        <f t="shared" si="10"/>
        <v>37.25</v>
      </c>
      <c r="E122" s="24" t="str">
        <f t="shared" si="11"/>
        <v>L</v>
      </c>
      <c r="F122">
        <f t="shared" si="18"/>
        <v>1</v>
      </c>
      <c r="H122" s="30" t="str">
        <f t="shared" si="12"/>
        <v>&lt;</v>
      </c>
      <c r="K122" s="22">
        <v>45919.013495370367</v>
      </c>
      <c r="L122">
        <v>1.58</v>
      </c>
      <c r="M122" s="25">
        <f t="shared" si="13"/>
        <v>44.72999999999999</v>
      </c>
      <c r="N122" s="24" t="str">
        <f t="shared" si="14"/>
        <v>W</v>
      </c>
      <c r="O122">
        <f t="shared" si="19"/>
        <v>4</v>
      </c>
      <c r="Q122" s="30">
        <f t="shared" si="15"/>
        <v>37.25</v>
      </c>
      <c r="R122" s="30">
        <f t="shared" si="16"/>
        <v>44.72999999999999</v>
      </c>
      <c r="S122" s="30" t="str">
        <f t="shared" si="17"/>
        <v>&lt;</v>
      </c>
    </row>
    <row r="123" spans="2:19" x14ac:dyDescent="0.25">
      <c r="B123" s="22">
        <v>45922.8591087963</v>
      </c>
      <c r="C123">
        <v>-3.05</v>
      </c>
      <c r="D123" s="25">
        <f t="shared" si="10"/>
        <v>34.200000000000003</v>
      </c>
      <c r="E123" s="24" t="str">
        <f t="shared" si="11"/>
        <v>L</v>
      </c>
      <c r="F123">
        <f t="shared" si="18"/>
        <v>2</v>
      </c>
      <c r="H123" s="30" t="str">
        <f t="shared" si="12"/>
        <v>&lt;</v>
      </c>
      <c r="K123" s="22">
        <v>45919.039652777778</v>
      </c>
      <c r="L123">
        <v>-2.99</v>
      </c>
      <c r="M123" s="25">
        <f t="shared" si="13"/>
        <v>41.739999999999988</v>
      </c>
      <c r="N123" s="24" t="str">
        <f t="shared" si="14"/>
        <v>L</v>
      </c>
      <c r="O123">
        <f t="shared" si="19"/>
        <v>1</v>
      </c>
      <c r="Q123" s="30">
        <f t="shared" si="15"/>
        <v>34.200000000000003</v>
      </c>
      <c r="R123" s="30">
        <f t="shared" si="16"/>
        <v>41.739999999999988</v>
      </c>
      <c r="S123" s="30" t="str">
        <f t="shared" si="17"/>
        <v>&lt;</v>
      </c>
    </row>
    <row r="124" spans="2:19" x14ac:dyDescent="0.25">
      <c r="B124" s="22">
        <v>45922.870219907411</v>
      </c>
      <c r="C124">
        <v>1.68</v>
      </c>
      <c r="D124" s="25">
        <f t="shared" si="10"/>
        <v>35.880000000000003</v>
      </c>
      <c r="E124" s="24" t="str">
        <f t="shared" si="11"/>
        <v>W</v>
      </c>
      <c r="F124">
        <f t="shared" si="18"/>
        <v>1</v>
      </c>
      <c r="H124" s="30" t="str">
        <f t="shared" si="12"/>
        <v>&lt;</v>
      </c>
      <c r="K124" s="22">
        <v>45919.082013888888</v>
      </c>
      <c r="L124">
        <v>1.5</v>
      </c>
      <c r="M124" s="25">
        <f t="shared" si="13"/>
        <v>43.239999999999988</v>
      </c>
      <c r="N124" s="24" t="str">
        <f t="shared" si="14"/>
        <v>W</v>
      </c>
      <c r="O124">
        <f t="shared" si="19"/>
        <v>1</v>
      </c>
      <c r="Q124" s="30">
        <f t="shared" si="15"/>
        <v>35.880000000000003</v>
      </c>
      <c r="R124" s="30">
        <f t="shared" si="16"/>
        <v>43.239999999999988</v>
      </c>
      <c r="S124" s="30" t="str">
        <f t="shared" si="17"/>
        <v>&lt;</v>
      </c>
    </row>
    <row r="125" spans="2:19" x14ac:dyDescent="0.25">
      <c r="B125" s="22">
        <v>45922.877974537034</v>
      </c>
      <c r="C125">
        <v>-3.01</v>
      </c>
      <c r="D125" s="25">
        <f t="shared" si="10"/>
        <v>32.870000000000005</v>
      </c>
      <c r="E125" s="24" t="str">
        <f t="shared" si="11"/>
        <v>L</v>
      </c>
      <c r="F125">
        <f t="shared" si="18"/>
        <v>1</v>
      </c>
      <c r="H125" s="30" t="str">
        <f t="shared" si="12"/>
        <v>&lt;</v>
      </c>
      <c r="K125" s="22">
        <v>45919.087685185186</v>
      </c>
      <c r="L125">
        <v>-3.08</v>
      </c>
      <c r="M125" s="25">
        <f t="shared" si="13"/>
        <v>40.159999999999989</v>
      </c>
      <c r="N125" s="24" t="str">
        <f t="shared" si="14"/>
        <v>L</v>
      </c>
      <c r="O125">
        <f t="shared" si="19"/>
        <v>1</v>
      </c>
      <c r="Q125" s="30">
        <f t="shared" si="15"/>
        <v>32.870000000000005</v>
      </c>
      <c r="R125" s="30">
        <f t="shared" si="16"/>
        <v>40.159999999999989</v>
      </c>
      <c r="S125" s="30" t="str">
        <f t="shared" si="17"/>
        <v>&lt;</v>
      </c>
    </row>
    <row r="126" spans="2:19" x14ac:dyDescent="0.25">
      <c r="B126" s="22">
        <v>45922.889664351853</v>
      </c>
      <c r="C126">
        <v>-3.23</v>
      </c>
      <c r="D126" s="25">
        <f t="shared" si="10"/>
        <v>29.640000000000004</v>
      </c>
      <c r="E126" s="24" t="str">
        <f t="shared" si="11"/>
        <v>L</v>
      </c>
      <c r="F126">
        <f t="shared" si="18"/>
        <v>2</v>
      </c>
      <c r="H126" s="30" t="str">
        <f t="shared" si="12"/>
        <v>&lt;</v>
      </c>
      <c r="K126" s="22">
        <v>45919.161111111112</v>
      </c>
      <c r="L126">
        <v>1.5</v>
      </c>
      <c r="M126" s="25">
        <f t="shared" si="13"/>
        <v>41.659999999999989</v>
      </c>
      <c r="N126" s="24" t="str">
        <f t="shared" si="14"/>
        <v>W</v>
      </c>
      <c r="O126">
        <f t="shared" si="19"/>
        <v>1</v>
      </c>
      <c r="Q126" s="30">
        <f t="shared" si="15"/>
        <v>29.640000000000004</v>
      </c>
      <c r="R126" s="30">
        <f t="shared" si="16"/>
        <v>41.659999999999989</v>
      </c>
      <c r="S126" s="30" t="str">
        <f t="shared" si="17"/>
        <v>&lt;</v>
      </c>
    </row>
    <row r="127" spans="2:19" x14ac:dyDescent="0.25">
      <c r="B127" s="22">
        <v>45922.899733796294</v>
      </c>
      <c r="C127">
        <v>-3.12</v>
      </c>
      <c r="D127" s="25">
        <f t="shared" si="10"/>
        <v>26.520000000000003</v>
      </c>
      <c r="E127" s="24" t="str">
        <f t="shared" si="11"/>
        <v>L</v>
      </c>
      <c r="F127">
        <f t="shared" si="18"/>
        <v>3</v>
      </c>
      <c r="H127" s="30" t="str">
        <f t="shared" si="12"/>
        <v>&lt;</v>
      </c>
      <c r="K127" s="22">
        <v>45919.165393518517</v>
      </c>
      <c r="L127">
        <v>-3.1</v>
      </c>
      <c r="M127" s="25">
        <f t="shared" si="13"/>
        <v>38.559999999999988</v>
      </c>
      <c r="N127" s="24" t="str">
        <f t="shared" si="14"/>
        <v>L</v>
      </c>
      <c r="O127">
        <f t="shared" si="19"/>
        <v>1</v>
      </c>
      <c r="Q127" s="30">
        <f t="shared" si="15"/>
        <v>26.520000000000003</v>
      </c>
      <c r="R127" s="30">
        <f t="shared" si="16"/>
        <v>38.559999999999988</v>
      </c>
      <c r="S127" s="30" t="str">
        <f t="shared" si="17"/>
        <v>&lt;</v>
      </c>
    </row>
    <row r="128" spans="2:19" x14ac:dyDescent="0.25">
      <c r="B128" s="22">
        <v>45922.905636574076</v>
      </c>
      <c r="C128">
        <v>2.64</v>
      </c>
      <c r="D128" s="25">
        <f t="shared" si="10"/>
        <v>29.160000000000004</v>
      </c>
      <c r="E128" s="24" t="str">
        <f t="shared" si="11"/>
        <v>W</v>
      </c>
      <c r="F128">
        <f t="shared" si="18"/>
        <v>1</v>
      </c>
      <c r="H128" s="30" t="str">
        <f t="shared" si="12"/>
        <v>&lt;</v>
      </c>
      <c r="K128" s="22">
        <v>45919.257048611114</v>
      </c>
      <c r="L128">
        <v>1.56</v>
      </c>
      <c r="M128" s="25">
        <f t="shared" si="13"/>
        <v>40.11999999999999</v>
      </c>
      <c r="N128" s="24" t="str">
        <f t="shared" si="14"/>
        <v>W</v>
      </c>
      <c r="O128">
        <f t="shared" si="19"/>
        <v>1</v>
      </c>
      <c r="Q128" s="30">
        <f t="shared" si="15"/>
        <v>29.160000000000004</v>
      </c>
      <c r="R128" s="30">
        <f t="shared" si="16"/>
        <v>40.11999999999999</v>
      </c>
      <c r="S128" s="30" t="str">
        <f t="shared" si="17"/>
        <v>&lt;</v>
      </c>
    </row>
    <row r="129" spans="2:19" x14ac:dyDescent="0.25">
      <c r="B129" s="22">
        <v>45922.908530092594</v>
      </c>
      <c r="C129">
        <v>-3.01</v>
      </c>
      <c r="D129" s="25">
        <f t="shared" si="10"/>
        <v>26.150000000000006</v>
      </c>
      <c r="E129" s="24" t="str">
        <f t="shared" si="11"/>
        <v>L</v>
      </c>
      <c r="F129">
        <f t="shared" si="18"/>
        <v>1</v>
      </c>
      <c r="H129" s="30" t="str">
        <f t="shared" si="12"/>
        <v>&lt;</v>
      </c>
      <c r="K129" s="22">
        <v>45919.291655092595</v>
      </c>
      <c r="L129">
        <v>1.68</v>
      </c>
      <c r="M129" s="25">
        <f t="shared" si="13"/>
        <v>41.79999999999999</v>
      </c>
      <c r="N129" s="24" t="str">
        <f t="shared" si="14"/>
        <v>W</v>
      </c>
      <c r="O129">
        <f t="shared" si="19"/>
        <v>2</v>
      </c>
      <c r="Q129" s="30">
        <f t="shared" si="15"/>
        <v>26.150000000000006</v>
      </c>
      <c r="R129" s="30">
        <f t="shared" si="16"/>
        <v>41.79999999999999</v>
      </c>
      <c r="S129" s="30" t="str">
        <f t="shared" si="17"/>
        <v>&lt;</v>
      </c>
    </row>
    <row r="130" spans="2:19" x14ac:dyDescent="0.25">
      <c r="B130" s="22">
        <v>45922.913275462961</v>
      </c>
      <c r="C130">
        <v>4.8099999999999996</v>
      </c>
      <c r="D130" s="25">
        <f t="shared" si="10"/>
        <v>30.960000000000004</v>
      </c>
      <c r="E130" s="24" t="str">
        <f t="shared" si="11"/>
        <v>W</v>
      </c>
      <c r="F130">
        <f t="shared" si="18"/>
        <v>1</v>
      </c>
      <c r="H130" s="30" t="str">
        <f t="shared" si="12"/>
        <v>&lt;</v>
      </c>
      <c r="K130" s="22">
        <v>45919.314803240741</v>
      </c>
      <c r="L130">
        <v>-3.01</v>
      </c>
      <c r="M130" s="25">
        <f t="shared" si="13"/>
        <v>38.789999999999992</v>
      </c>
      <c r="N130" s="24" t="str">
        <f t="shared" si="14"/>
        <v>L</v>
      </c>
      <c r="O130">
        <f t="shared" si="19"/>
        <v>1</v>
      </c>
      <c r="Q130" s="30">
        <f t="shared" si="15"/>
        <v>30.960000000000004</v>
      </c>
      <c r="R130" s="30">
        <f t="shared" si="16"/>
        <v>38.789999999999992</v>
      </c>
      <c r="S130" s="30" t="str">
        <f t="shared" si="17"/>
        <v>&lt;</v>
      </c>
    </row>
    <row r="131" spans="2:19" x14ac:dyDescent="0.25">
      <c r="B131" s="22">
        <v>45922.955520833333</v>
      </c>
      <c r="C131">
        <v>3.17</v>
      </c>
      <c r="D131" s="25">
        <f t="shared" si="10"/>
        <v>34.130000000000003</v>
      </c>
      <c r="E131" s="24" t="str">
        <f t="shared" si="11"/>
        <v>W</v>
      </c>
      <c r="F131">
        <f t="shared" si="18"/>
        <v>2</v>
      </c>
      <c r="H131" s="30" t="str">
        <f t="shared" si="12"/>
        <v>&lt;</v>
      </c>
      <c r="K131" s="22">
        <v>45919.336909722224</v>
      </c>
      <c r="L131">
        <v>-3.2</v>
      </c>
      <c r="M131" s="25">
        <f t="shared" si="13"/>
        <v>35.589999999999989</v>
      </c>
      <c r="N131" s="24" t="str">
        <f t="shared" si="14"/>
        <v>L</v>
      </c>
      <c r="O131">
        <f t="shared" si="19"/>
        <v>2</v>
      </c>
      <c r="Q131" s="30">
        <f t="shared" si="15"/>
        <v>34.130000000000003</v>
      </c>
      <c r="R131" s="30">
        <f t="shared" si="16"/>
        <v>35.589999999999989</v>
      </c>
      <c r="S131" s="30" t="str">
        <f t="shared" si="17"/>
        <v>&lt;</v>
      </c>
    </row>
    <row r="132" spans="2:19" x14ac:dyDescent="0.25">
      <c r="B132" s="22">
        <v>45922.976342592592</v>
      </c>
      <c r="C132">
        <v>3.54</v>
      </c>
      <c r="D132" s="25">
        <f t="shared" si="10"/>
        <v>37.67</v>
      </c>
      <c r="E132" s="24" t="str">
        <f t="shared" si="11"/>
        <v>W</v>
      </c>
      <c r="F132">
        <f t="shared" si="18"/>
        <v>3</v>
      </c>
      <c r="H132" s="30" t="str">
        <f t="shared" si="12"/>
        <v>&gt;</v>
      </c>
      <c r="K132" s="22">
        <v>45919.343854166669</v>
      </c>
      <c r="L132">
        <v>1.8</v>
      </c>
      <c r="M132" s="25">
        <f t="shared" si="13"/>
        <v>37.389999999999986</v>
      </c>
      <c r="N132" s="24" t="str">
        <f t="shared" si="14"/>
        <v>W</v>
      </c>
      <c r="O132">
        <f t="shared" si="19"/>
        <v>1</v>
      </c>
      <c r="Q132" s="30">
        <f t="shared" si="15"/>
        <v>37.67</v>
      </c>
      <c r="R132" s="30">
        <f t="shared" si="16"/>
        <v>37.389999999999986</v>
      </c>
      <c r="S132" s="30" t="str">
        <f t="shared" si="17"/>
        <v>&gt;</v>
      </c>
    </row>
    <row r="133" spans="2:19" x14ac:dyDescent="0.25">
      <c r="B133" s="22">
        <v>45922.981446759259</v>
      </c>
      <c r="C133">
        <v>3.03</v>
      </c>
      <c r="D133" s="25">
        <f t="shared" si="10"/>
        <v>40.700000000000003</v>
      </c>
      <c r="E133" s="24" t="str">
        <f t="shared" si="11"/>
        <v>W</v>
      </c>
      <c r="F133">
        <f t="shared" si="18"/>
        <v>4</v>
      </c>
      <c r="H133" s="30" t="str">
        <f t="shared" si="12"/>
        <v>&gt;</v>
      </c>
      <c r="K133" s="22">
        <v>45919.347673611112</v>
      </c>
      <c r="L133">
        <v>1.5</v>
      </c>
      <c r="M133" s="25">
        <f t="shared" si="13"/>
        <v>38.889999999999986</v>
      </c>
      <c r="N133" s="24" t="str">
        <f t="shared" si="14"/>
        <v>W</v>
      </c>
      <c r="O133">
        <f t="shared" si="19"/>
        <v>2</v>
      </c>
      <c r="Q133" s="30">
        <f t="shared" si="15"/>
        <v>40.700000000000003</v>
      </c>
      <c r="R133" s="30">
        <f t="shared" si="16"/>
        <v>38.889999999999986</v>
      </c>
      <c r="S133" s="30" t="str">
        <f t="shared" si="17"/>
        <v>&gt;</v>
      </c>
    </row>
    <row r="134" spans="2:19" x14ac:dyDescent="0.25">
      <c r="B134" s="22">
        <v>45922.994872685187</v>
      </c>
      <c r="C134">
        <v>2.48</v>
      </c>
      <c r="D134" s="25">
        <f t="shared" si="10"/>
        <v>43.18</v>
      </c>
      <c r="E134" s="24" t="str">
        <f t="shared" si="11"/>
        <v>W</v>
      </c>
      <c r="F134">
        <f t="shared" si="18"/>
        <v>5</v>
      </c>
      <c r="H134" s="30" t="str">
        <f t="shared" si="12"/>
        <v>&gt;</v>
      </c>
      <c r="K134" s="22">
        <v>45919.353229166663</v>
      </c>
      <c r="L134">
        <v>-3.02</v>
      </c>
      <c r="M134" s="25">
        <f t="shared" si="13"/>
        <v>35.869999999999983</v>
      </c>
      <c r="N134" s="24" t="str">
        <f t="shared" si="14"/>
        <v>L</v>
      </c>
      <c r="O134">
        <f t="shared" si="19"/>
        <v>1</v>
      </c>
      <c r="Q134" s="30">
        <f t="shared" si="15"/>
        <v>43.18</v>
      </c>
      <c r="R134" s="30">
        <f t="shared" si="16"/>
        <v>35.869999999999983</v>
      </c>
      <c r="S134" s="30" t="str">
        <f t="shared" si="17"/>
        <v>&gt;</v>
      </c>
    </row>
    <row r="135" spans="2:19" x14ac:dyDescent="0.25">
      <c r="B135" s="22">
        <v>45923.004942129628</v>
      </c>
      <c r="C135">
        <v>1.78</v>
      </c>
      <c r="D135" s="25">
        <f t="shared" si="10"/>
        <v>44.96</v>
      </c>
      <c r="E135" s="24" t="str">
        <f t="shared" si="11"/>
        <v>W</v>
      </c>
      <c r="F135">
        <f t="shared" si="18"/>
        <v>6</v>
      </c>
      <c r="H135" s="30" t="str">
        <f t="shared" si="12"/>
        <v>&gt;</v>
      </c>
      <c r="K135" s="22">
        <v>45919.373831018522</v>
      </c>
      <c r="L135">
        <v>1.54</v>
      </c>
      <c r="M135" s="25">
        <f t="shared" si="13"/>
        <v>37.409999999999982</v>
      </c>
      <c r="N135" s="24" t="str">
        <f t="shared" si="14"/>
        <v>W</v>
      </c>
      <c r="O135">
        <f t="shared" si="19"/>
        <v>1</v>
      </c>
      <c r="Q135" s="30">
        <f t="shared" si="15"/>
        <v>44.96</v>
      </c>
      <c r="R135" s="30">
        <f t="shared" si="16"/>
        <v>37.409999999999982</v>
      </c>
      <c r="S135" s="30" t="str">
        <f t="shared" si="17"/>
        <v>&gt;</v>
      </c>
    </row>
    <row r="136" spans="2:19" x14ac:dyDescent="0.25">
      <c r="B136" s="22">
        <v>45923.050416666665</v>
      </c>
      <c r="C136">
        <v>2.62</v>
      </c>
      <c r="D136" s="25">
        <f t="shared" si="10"/>
        <v>47.58</v>
      </c>
      <c r="E136" s="24" t="str">
        <f t="shared" si="11"/>
        <v>W</v>
      </c>
      <c r="F136">
        <f t="shared" si="18"/>
        <v>7</v>
      </c>
      <c r="H136" s="30" t="str">
        <f t="shared" ref="H136:H199" si="20">IF(D136&gt;M136,"&gt;","&lt;")</f>
        <v>&gt;</v>
      </c>
      <c r="K136" s="22">
        <v>45919.383564814816</v>
      </c>
      <c r="L136">
        <v>1.39</v>
      </c>
      <c r="M136" s="25">
        <f t="shared" si="13"/>
        <v>38.799999999999983</v>
      </c>
      <c r="N136" s="24" t="str">
        <f t="shared" si="14"/>
        <v>W</v>
      </c>
      <c r="O136">
        <f t="shared" si="19"/>
        <v>2</v>
      </c>
      <c r="Q136" s="30">
        <f t="shared" si="15"/>
        <v>47.58</v>
      </c>
      <c r="R136" s="30">
        <f t="shared" si="16"/>
        <v>38.799999999999983</v>
      </c>
      <c r="S136" s="30" t="str">
        <f t="shared" si="17"/>
        <v>&gt;</v>
      </c>
    </row>
    <row r="137" spans="2:19" x14ac:dyDescent="0.25">
      <c r="B137" s="22">
        <v>45923.064074074071</v>
      </c>
      <c r="C137">
        <v>2.4</v>
      </c>
      <c r="D137" s="25">
        <f t="shared" si="10"/>
        <v>49.98</v>
      </c>
      <c r="E137" s="24" t="str">
        <f t="shared" si="11"/>
        <v>W</v>
      </c>
      <c r="F137">
        <f t="shared" si="18"/>
        <v>8</v>
      </c>
      <c r="H137" s="30" t="str">
        <f t="shared" si="20"/>
        <v>&gt;</v>
      </c>
      <c r="K137" s="22">
        <v>45919.391192129631</v>
      </c>
      <c r="L137">
        <v>-3.32</v>
      </c>
      <c r="M137" s="25">
        <f t="shared" si="13"/>
        <v>35.479999999999983</v>
      </c>
      <c r="N137" s="24" t="str">
        <f t="shared" si="14"/>
        <v>L</v>
      </c>
      <c r="O137">
        <f t="shared" si="19"/>
        <v>1</v>
      </c>
      <c r="Q137" s="30">
        <f t="shared" si="15"/>
        <v>49.98</v>
      </c>
      <c r="R137" s="30">
        <f t="shared" si="16"/>
        <v>35.479999999999983</v>
      </c>
      <c r="S137" s="30" t="str">
        <f t="shared" si="17"/>
        <v>&gt;</v>
      </c>
    </row>
    <row r="138" spans="2:19" x14ac:dyDescent="0.25">
      <c r="B138" s="22">
        <v>45923.071481481478</v>
      </c>
      <c r="C138">
        <v>2.54</v>
      </c>
      <c r="D138" s="25">
        <f t="shared" si="10"/>
        <v>52.519999999999996</v>
      </c>
      <c r="E138" s="24" t="str">
        <f t="shared" si="11"/>
        <v>W</v>
      </c>
      <c r="F138">
        <f t="shared" si="18"/>
        <v>9</v>
      </c>
      <c r="H138" s="30" t="str">
        <f t="shared" si="20"/>
        <v>&gt;</v>
      </c>
      <c r="K138" s="22">
        <v>45919.412152777775</v>
      </c>
      <c r="L138">
        <v>-3.07</v>
      </c>
      <c r="M138" s="25">
        <f t="shared" si="13"/>
        <v>32.409999999999982</v>
      </c>
      <c r="N138" s="24" t="str">
        <f t="shared" si="14"/>
        <v>L</v>
      </c>
      <c r="O138">
        <f t="shared" si="19"/>
        <v>2</v>
      </c>
      <c r="Q138" s="30">
        <f t="shared" si="15"/>
        <v>52.519999999999996</v>
      </c>
      <c r="R138" s="30">
        <f t="shared" si="16"/>
        <v>32.409999999999982</v>
      </c>
      <c r="S138" s="30" t="str">
        <f t="shared" si="17"/>
        <v>&gt;</v>
      </c>
    </row>
    <row r="139" spans="2:19" x14ac:dyDescent="0.25">
      <c r="B139" s="22">
        <v>45923.127384259256</v>
      </c>
      <c r="C139">
        <v>-3.11</v>
      </c>
      <c r="D139" s="25">
        <f t="shared" si="10"/>
        <v>49.41</v>
      </c>
      <c r="E139" s="24" t="str">
        <f t="shared" si="11"/>
        <v>L</v>
      </c>
      <c r="F139">
        <f t="shared" si="18"/>
        <v>1</v>
      </c>
      <c r="H139" s="30" t="str">
        <f t="shared" si="20"/>
        <v>&gt;</v>
      </c>
      <c r="K139" s="22">
        <v>45919.428356481483</v>
      </c>
      <c r="L139">
        <v>1.56</v>
      </c>
      <c r="M139" s="25">
        <f t="shared" si="13"/>
        <v>33.969999999999985</v>
      </c>
      <c r="N139" s="24" t="str">
        <f t="shared" si="14"/>
        <v>W</v>
      </c>
      <c r="O139">
        <f t="shared" si="19"/>
        <v>1</v>
      </c>
      <c r="Q139" s="30">
        <f t="shared" si="15"/>
        <v>49.41</v>
      </c>
      <c r="R139" s="30">
        <f t="shared" si="16"/>
        <v>33.969999999999985</v>
      </c>
      <c r="S139" s="30" t="str">
        <f t="shared" si="17"/>
        <v>&gt;</v>
      </c>
    </row>
    <row r="140" spans="2:19" x14ac:dyDescent="0.25">
      <c r="B140" s="22">
        <v>45923.14671296296</v>
      </c>
      <c r="C140">
        <v>-3.02</v>
      </c>
      <c r="D140" s="25">
        <f t="shared" si="10"/>
        <v>46.389999999999993</v>
      </c>
      <c r="E140" s="24" t="str">
        <f t="shared" si="11"/>
        <v>L</v>
      </c>
      <c r="F140">
        <f t="shared" si="18"/>
        <v>2</v>
      </c>
      <c r="H140" s="30" t="str">
        <f t="shared" si="20"/>
        <v>&gt;</v>
      </c>
      <c r="K140" s="22">
        <v>45919.435393518521</v>
      </c>
      <c r="L140">
        <v>1.52</v>
      </c>
      <c r="M140" s="25">
        <f t="shared" si="13"/>
        <v>35.489999999999988</v>
      </c>
      <c r="N140" s="24" t="str">
        <f t="shared" si="14"/>
        <v>W</v>
      </c>
      <c r="O140">
        <f t="shared" si="19"/>
        <v>2</v>
      </c>
      <c r="Q140" s="30">
        <f t="shared" si="15"/>
        <v>46.389999999999993</v>
      </c>
      <c r="R140" s="30">
        <f t="shared" si="16"/>
        <v>35.489999999999988</v>
      </c>
    </row>
    <row r="141" spans="2:19" x14ac:dyDescent="0.25">
      <c r="B141" s="22">
        <v>45923.15215277778</v>
      </c>
      <c r="C141">
        <v>-3.06</v>
      </c>
      <c r="D141" s="25">
        <f t="shared" si="10"/>
        <v>43.329999999999991</v>
      </c>
      <c r="E141" s="24" t="str">
        <f t="shared" si="11"/>
        <v>L</v>
      </c>
      <c r="F141">
        <f t="shared" si="18"/>
        <v>3</v>
      </c>
      <c r="H141" s="30" t="str">
        <f t="shared" si="20"/>
        <v>&gt;</v>
      </c>
      <c r="K141" s="22">
        <v>45919.446620370371</v>
      </c>
      <c r="L141">
        <v>1.49</v>
      </c>
      <c r="M141" s="25">
        <f t="shared" si="13"/>
        <v>36.97999999999999</v>
      </c>
      <c r="N141" s="24" t="str">
        <f t="shared" si="14"/>
        <v>W</v>
      </c>
      <c r="O141">
        <f t="shared" si="19"/>
        <v>3</v>
      </c>
      <c r="Q141" s="30">
        <f t="shared" si="15"/>
        <v>43.329999999999991</v>
      </c>
    </row>
    <row r="142" spans="2:19" x14ac:dyDescent="0.25">
      <c r="B142" s="22">
        <v>45923.270937499998</v>
      </c>
      <c r="C142">
        <v>3.35</v>
      </c>
      <c r="D142" s="25">
        <f t="shared" si="10"/>
        <v>46.679999999999993</v>
      </c>
      <c r="E142" s="24" t="str">
        <f t="shared" si="11"/>
        <v>W</v>
      </c>
      <c r="F142">
        <f t="shared" si="18"/>
        <v>1</v>
      </c>
      <c r="H142" s="30" t="str">
        <f t="shared" si="20"/>
        <v>&gt;</v>
      </c>
      <c r="K142" s="22">
        <v>45919.45045138889</v>
      </c>
      <c r="L142">
        <v>-3.6</v>
      </c>
      <c r="M142" s="25">
        <f t="shared" si="13"/>
        <v>33.379999999999988</v>
      </c>
      <c r="N142" s="24" t="str">
        <f t="shared" si="14"/>
        <v>L</v>
      </c>
      <c r="O142">
        <f t="shared" si="19"/>
        <v>1</v>
      </c>
      <c r="Q142" s="30">
        <f t="shared" si="15"/>
        <v>46.679999999999993</v>
      </c>
    </row>
    <row r="143" spans="2:19" x14ac:dyDescent="0.25">
      <c r="B143" s="22">
        <v>45923.282627314817</v>
      </c>
      <c r="C143">
        <v>-3.02</v>
      </c>
      <c r="D143" s="25">
        <f t="shared" si="10"/>
        <v>43.659999999999989</v>
      </c>
      <c r="E143" s="24" t="str">
        <f t="shared" si="11"/>
        <v>L</v>
      </c>
      <c r="F143">
        <f t="shared" si="18"/>
        <v>1</v>
      </c>
      <c r="H143" s="30" t="str">
        <f t="shared" si="20"/>
        <v>&gt;</v>
      </c>
      <c r="K143" s="22">
        <v>45919.476504629631</v>
      </c>
      <c r="L143">
        <v>1.74</v>
      </c>
      <c r="M143" s="25">
        <f t="shared" si="13"/>
        <v>35.11999999999999</v>
      </c>
      <c r="N143" s="24" t="str">
        <f t="shared" si="14"/>
        <v>W</v>
      </c>
      <c r="O143">
        <f t="shared" si="19"/>
        <v>1</v>
      </c>
      <c r="Q143" s="30">
        <f t="shared" si="15"/>
        <v>43.659999999999989</v>
      </c>
    </row>
    <row r="144" spans="2:19" x14ac:dyDescent="0.25">
      <c r="B144" s="22">
        <v>45923.302881944444</v>
      </c>
      <c r="C144">
        <v>4.66</v>
      </c>
      <c r="D144" s="25">
        <f t="shared" si="10"/>
        <v>48.319999999999993</v>
      </c>
      <c r="E144" s="24" t="str">
        <f t="shared" si="11"/>
        <v>W</v>
      </c>
      <c r="F144">
        <f t="shared" si="18"/>
        <v>1</v>
      </c>
      <c r="H144" s="30" t="str">
        <f t="shared" si="20"/>
        <v>&gt;</v>
      </c>
      <c r="K144" s="22">
        <v>45919.481226851851</v>
      </c>
      <c r="L144">
        <v>1.51</v>
      </c>
      <c r="M144" s="25">
        <f t="shared" si="13"/>
        <v>36.629999999999988</v>
      </c>
      <c r="N144" s="24" t="str">
        <f t="shared" si="14"/>
        <v>W</v>
      </c>
      <c r="O144">
        <f t="shared" si="19"/>
        <v>2</v>
      </c>
      <c r="Q144" s="30">
        <f t="shared" si="15"/>
        <v>48.319999999999993</v>
      </c>
    </row>
    <row r="145" spans="2:17" x14ac:dyDescent="0.25">
      <c r="B145" s="22">
        <v>45923.308553240742</v>
      </c>
      <c r="C145">
        <v>2.79</v>
      </c>
      <c r="D145" s="25">
        <f t="shared" si="10"/>
        <v>51.109999999999992</v>
      </c>
      <c r="E145" s="24" t="str">
        <f t="shared" si="11"/>
        <v>W</v>
      </c>
      <c r="F145">
        <f t="shared" si="18"/>
        <v>2</v>
      </c>
      <c r="H145" s="30" t="str">
        <f t="shared" si="20"/>
        <v>&gt;</v>
      </c>
      <c r="K145" s="22">
        <v>45919.491076388891</v>
      </c>
      <c r="L145">
        <v>1.54</v>
      </c>
      <c r="M145" s="25">
        <f t="shared" si="13"/>
        <v>38.169999999999987</v>
      </c>
      <c r="N145" s="24" t="str">
        <f t="shared" si="14"/>
        <v>W</v>
      </c>
      <c r="O145">
        <f t="shared" si="19"/>
        <v>3</v>
      </c>
      <c r="Q145" s="30">
        <f t="shared" si="15"/>
        <v>51.109999999999992</v>
      </c>
    </row>
    <row r="146" spans="2:17" x14ac:dyDescent="0.25">
      <c r="B146" s="22">
        <v>45923.379386574074</v>
      </c>
      <c r="C146">
        <v>2.15</v>
      </c>
      <c r="D146" s="25">
        <f t="shared" si="10"/>
        <v>53.259999999999991</v>
      </c>
      <c r="E146" s="24" t="str">
        <f t="shared" si="11"/>
        <v>W</v>
      </c>
      <c r="F146">
        <f t="shared" si="18"/>
        <v>3</v>
      </c>
      <c r="H146" s="30" t="str">
        <f t="shared" si="20"/>
        <v>&gt;</v>
      </c>
      <c r="K146" s="22">
        <v>45919.508912037039</v>
      </c>
      <c r="L146">
        <v>1.51</v>
      </c>
      <c r="M146" s="25">
        <f t="shared" si="13"/>
        <v>39.679999999999986</v>
      </c>
      <c r="N146" s="24" t="str">
        <f t="shared" si="14"/>
        <v>W</v>
      </c>
      <c r="O146">
        <f t="shared" si="19"/>
        <v>4</v>
      </c>
    </row>
    <row r="147" spans="2:17" x14ac:dyDescent="0.25">
      <c r="B147" s="22">
        <v>45923.38077546296</v>
      </c>
      <c r="C147">
        <v>3.1</v>
      </c>
      <c r="D147" s="25">
        <f t="shared" si="10"/>
        <v>56.359999999999992</v>
      </c>
      <c r="E147" s="24" t="str">
        <f t="shared" si="11"/>
        <v>W</v>
      </c>
      <c r="F147">
        <f t="shared" si="18"/>
        <v>4</v>
      </c>
      <c r="H147" s="30" t="str">
        <f t="shared" si="20"/>
        <v>&gt;</v>
      </c>
      <c r="K147" s="22">
        <v>45919.545231481483</v>
      </c>
      <c r="L147">
        <v>-3.04</v>
      </c>
      <c r="M147" s="25">
        <f t="shared" si="13"/>
        <v>36.639999999999986</v>
      </c>
      <c r="N147" s="24" t="str">
        <f t="shared" si="14"/>
        <v>L</v>
      </c>
      <c r="O147">
        <f t="shared" si="19"/>
        <v>1</v>
      </c>
    </row>
    <row r="148" spans="2:17" x14ac:dyDescent="0.25">
      <c r="B148" s="22">
        <v>45923.387835648151</v>
      </c>
      <c r="C148">
        <v>-3</v>
      </c>
      <c r="D148" s="25">
        <f t="shared" si="10"/>
        <v>53.359999999999992</v>
      </c>
      <c r="E148" s="24" t="str">
        <f t="shared" si="11"/>
        <v>L</v>
      </c>
      <c r="F148">
        <f t="shared" si="18"/>
        <v>1</v>
      </c>
      <c r="H148" s="30" t="str">
        <f t="shared" si="20"/>
        <v>&gt;</v>
      </c>
      <c r="K148" s="22">
        <v>45919.560752314814</v>
      </c>
      <c r="L148">
        <v>1.57</v>
      </c>
      <c r="M148" s="25">
        <f t="shared" si="13"/>
        <v>38.209999999999987</v>
      </c>
      <c r="N148" s="24" t="str">
        <f t="shared" si="14"/>
        <v>W</v>
      </c>
      <c r="O148">
        <f t="shared" si="19"/>
        <v>1</v>
      </c>
    </row>
    <row r="149" spans="2:17" x14ac:dyDescent="0.25">
      <c r="B149" s="22">
        <v>45923.392002314817</v>
      </c>
      <c r="C149">
        <v>3.49</v>
      </c>
      <c r="D149" s="25">
        <f t="shared" si="10"/>
        <v>56.849999999999994</v>
      </c>
      <c r="E149" s="24" t="str">
        <f t="shared" si="11"/>
        <v>W</v>
      </c>
      <c r="F149">
        <f t="shared" si="18"/>
        <v>1</v>
      </c>
      <c r="H149" s="30" t="str">
        <f t="shared" si="20"/>
        <v>&gt;</v>
      </c>
      <c r="K149" s="22">
        <v>45919.56826388889</v>
      </c>
      <c r="L149">
        <v>1.66</v>
      </c>
      <c r="M149" s="25">
        <f t="shared" si="13"/>
        <v>39.869999999999983</v>
      </c>
      <c r="N149" s="24" t="str">
        <f t="shared" si="14"/>
        <v>W</v>
      </c>
      <c r="O149">
        <f t="shared" si="19"/>
        <v>2</v>
      </c>
    </row>
    <row r="150" spans="2:17" x14ac:dyDescent="0.25">
      <c r="B150" s="22">
        <v>45923.394548611112</v>
      </c>
      <c r="C150">
        <v>-3.01</v>
      </c>
      <c r="D150" s="25">
        <f t="shared" si="10"/>
        <v>53.839999999999996</v>
      </c>
      <c r="E150" s="24" t="str">
        <f t="shared" si="11"/>
        <v>L</v>
      </c>
      <c r="F150">
        <f t="shared" si="18"/>
        <v>1</v>
      </c>
      <c r="H150" s="30" t="str">
        <f t="shared" si="20"/>
        <v>&gt;</v>
      </c>
      <c r="K150" s="22">
        <v>45919.569884259261</v>
      </c>
      <c r="L150">
        <v>1.57</v>
      </c>
      <c r="M150" s="25">
        <f t="shared" si="13"/>
        <v>41.439999999999984</v>
      </c>
      <c r="N150" s="24" t="str">
        <f t="shared" si="14"/>
        <v>W</v>
      </c>
      <c r="O150">
        <f t="shared" si="19"/>
        <v>3</v>
      </c>
    </row>
    <row r="151" spans="2:17" x14ac:dyDescent="0.25">
      <c r="B151" s="22">
        <v>45923.401493055557</v>
      </c>
      <c r="C151">
        <v>3.94</v>
      </c>
      <c r="D151" s="25">
        <f t="shared" ref="D151:D198" si="21">IF(OR(B151="Grand Total",B151=""),"",D150+C151)</f>
        <v>57.779999999999994</v>
      </c>
      <c r="E151" s="24" t="str">
        <f t="shared" ref="E151:E198" si="22">IF(OR(C151="",B151="Grand Total"),"",IF(C151&lt;0,"L","W"))</f>
        <v>W</v>
      </c>
      <c r="F151">
        <f t="shared" si="18"/>
        <v>1</v>
      </c>
      <c r="H151" s="30" t="str">
        <f t="shared" si="20"/>
        <v>&gt;</v>
      </c>
      <c r="K151" s="22">
        <v>45919.571620370371</v>
      </c>
      <c r="L151">
        <v>1.58</v>
      </c>
      <c r="M151" s="25">
        <f t="shared" ref="M151:M201" si="23">IF(OR(K151="Grand Total",K151=""),"",M150+L151)</f>
        <v>43.019999999999982</v>
      </c>
      <c r="N151" s="24" t="str">
        <f t="shared" ref="N151:N201" si="24">IF(OR(L151="",K151="Grand Total"),"",IF(L151&lt;0,"L","W"))</f>
        <v>W</v>
      </c>
      <c r="O151">
        <f t="shared" si="19"/>
        <v>4</v>
      </c>
    </row>
    <row r="152" spans="2:17" x14ac:dyDescent="0.25">
      <c r="B152" s="22">
        <v>45923.406006944446</v>
      </c>
      <c r="C152">
        <v>-3.08</v>
      </c>
      <c r="D152" s="25">
        <f t="shared" si="21"/>
        <v>54.699999999999996</v>
      </c>
      <c r="E152" s="24" t="str">
        <f t="shared" si="22"/>
        <v>L</v>
      </c>
      <c r="F152">
        <f t="shared" ref="F152:F198" si="25">IF(E152="","",IF(E152=E151,F151+1,1))</f>
        <v>1</v>
      </c>
      <c r="H152" s="30" t="str">
        <f t="shared" si="20"/>
        <v>&gt;</v>
      </c>
      <c r="K152" s="22">
        <v>45919.586099537039</v>
      </c>
      <c r="L152">
        <v>1.47</v>
      </c>
      <c r="M152" s="25">
        <f t="shared" si="23"/>
        <v>44.489999999999981</v>
      </c>
      <c r="N152" s="24" t="str">
        <f t="shared" si="24"/>
        <v>W</v>
      </c>
      <c r="O152">
        <f t="shared" ref="O152:O201" si="26">IF(N152="","",IF(N152=N151,O151+1,1))</f>
        <v>5</v>
      </c>
    </row>
    <row r="153" spans="2:17" x14ac:dyDescent="0.25">
      <c r="B153" s="22">
        <v>45923.41133101852</v>
      </c>
      <c r="C153">
        <v>3.08</v>
      </c>
      <c r="D153" s="25">
        <f t="shared" si="21"/>
        <v>57.779999999999994</v>
      </c>
      <c r="E153" s="24" t="str">
        <f t="shared" si="22"/>
        <v>W</v>
      </c>
      <c r="F153">
        <f t="shared" si="25"/>
        <v>1</v>
      </c>
      <c r="H153" s="30" t="str">
        <f t="shared" si="20"/>
        <v>&gt;</v>
      </c>
      <c r="K153" s="22">
        <v>45919.600208333337</v>
      </c>
      <c r="L153">
        <v>1.59</v>
      </c>
      <c r="M153" s="25">
        <f t="shared" si="23"/>
        <v>46.079999999999984</v>
      </c>
      <c r="N153" s="24" t="str">
        <f t="shared" si="24"/>
        <v>W</v>
      </c>
      <c r="O153">
        <f t="shared" si="26"/>
        <v>6</v>
      </c>
    </row>
    <row r="154" spans="2:17" x14ac:dyDescent="0.25">
      <c r="B154" s="22">
        <v>45923.420243055552</v>
      </c>
      <c r="C154">
        <v>2.2000000000000002</v>
      </c>
      <c r="D154" s="25">
        <f t="shared" si="21"/>
        <v>59.98</v>
      </c>
      <c r="E154" s="24" t="str">
        <f t="shared" si="22"/>
        <v>W</v>
      </c>
      <c r="F154">
        <f t="shared" si="25"/>
        <v>2</v>
      </c>
      <c r="H154" s="30" t="str">
        <f t="shared" si="20"/>
        <v>&gt;</v>
      </c>
      <c r="K154" s="22">
        <v>45919.609814814816</v>
      </c>
      <c r="L154">
        <v>1.49</v>
      </c>
      <c r="M154" s="25">
        <f t="shared" si="23"/>
        <v>47.569999999999986</v>
      </c>
      <c r="N154" s="24" t="str">
        <f t="shared" si="24"/>
        <v>W</v>
      </c>
      <c r="O154">
        <f t="shared" si="26"/>
        <v>7</v>
      </c>
    </row>
    <row r="155" spans="2:17" x14ac:dyDescent="0.25">
      <c r="B155" s="22">
        <v>45923.423715277779</v>
      </c>
      <c r="C155">
        <v>2.6</v>
      </c>
      <c r="D155" s="25">
        <f t="shared" si="21"/>
        <v>62.58</v>
      </c>
      <c r="E155" s="24" t="str">
        <f t="shared" si="22"/>
        <v>W</v>
      </c>
      <c r="F155">
        <f t="shared" si="25"/>
        <v>3</v>
      </c>
      <c r="H155" s="30" t="str">
        <f t="shared" si="20"/>
        <v>&gt;</v>
      </c>
      <c r="K155" s="22">
        <v>45919.619768518518</v>
      </c>
      <c r="L155">
        <v>-3.11</v>
      </c>
      <c r="M155" s="25">
        <f t="shared" si="23"/>
        <v>44.459999999999987</v>
      </c>
      <c r="N155" s="24" t="str">
        <f t="shared" si="24"/>
        <v>L</v>
      </c>
      <c r="O155">
        <f t="shared" si="26"/>
        <v>1</v>
      </c>
    </row>
    <row r="156" spans="2:17" x14ac:dyDescent="0.25">
      <c r="B156" s="22">
        <v>45923.425219907411</v>
      </c>
      <c r="C156">
        <v>2.2599999999999998</v>
      </c>
      <c r="D156" s="25">
        <f t="shared" si="21"/>
        <v>64.84</v>
      </c>
      <c r="E156" s="24" t="str">
        <f t="shared" si="22"/>
        <v>W</v>
      </c>
      <c r="F156">
        <f t="shared" si="25"/>
        <v>4</v>
      </c>
      <c r="H156" s="30" t="str">
        <f t="shared" si="20"/>
        <v>&gt;</v>
      </c>
      <c r="K156" s="22">
        <v>45919.643159722225</v>
      </c>
      <c r="L156">
        <v>1.62</v>
      </c>
      <c r="M156" s="25">
        <f t="shared" si="23"/>
        <v>46.079999999999984</v>
      </c>
      <c r="N156" s="24" t="str">
        <f t="shared" si="24"/>
        <v>W</v>
      </c>
      <c r="O156">
        <f t="shared" si="26"/>
        <v>1</v>
      </c>
    </row>
    <row r="157" spans="2:17" x14ac:dyDescent="0.25">
      <c r="B157" s="22">
        <v>45923.42695601852</v>
      </c>
      <c r="C157">
        <v>1.45</v>
      </c>
      <c r="D157" s="25">
        <f t="shared" si="21"/>
        <v>66.290000000000006</v>
      </c>
      <c r="E157" s="24" t="str">
        <f t="shared" si="22"/>
        <v>W</v>
      </c>
      <c r="F157">
        <f t="shared" si="25"/>
        <v>5</v>
      </c>
      <c r="H157" s="30" t="str">
        <f t="shared" si="20"/>
        <v>&gt;</v>
      </c>
      <c r="K157" s="22">
        <v>45919.662141203706</v>
      </c>
      <c r="L157">
        <v>-3.04</v>
      </c>
      <c r="M157" s="25">
        <f t="shared" si="23"/>
        <v>43.039999999999985</v>
      </c>
      <c r="N157" s="24" t="str">
        <f t="shared" si="24"/>
        <v>L</v>
      </c>
      <c r="O157">
        <f t="shared" si="26"/>
        <v>1</v>
      </c>
    </row>
    <row r="158" spans="2:17" x14ac:dyDescent="0.25">
      <c r="B158" s="22">
        <v>45923.438298611109</v>
      </c>
      <c r="C158">
        <v>-3.05</v>
      </c>
      <c r="D158" s="25">
        <f t="shared" si="21"/>
        <v>63.240000000000009</v>
      </c>
      <c r="E158" s="24" t="str">
        <f t="shared" si="22"/>
        <v>L</v>
      </c>
      <c r="F158">
        <f t="shared" si="25"/>
        <v>1</v>
      </c>
      <c r="H158" s="30" t="str">
        <f t="shared" si="20"/>
        <v>&gt;</v>
      </c>
      <c r="K158" s="22">
        <v>45919.675335648149</v>
      </c>
      <c r="L158">
        <v>1.51</v>
      </c>
      <c r="M158" s="25">
        <f t="shared" si="23"/>
        <v>44.549999999999983</v>
      </c>
      <c r="N158" s="24" t="str">
        <f t="shared" si="24"/>
        <v>W</v>
      </c>
      <c r="O158">
        <f t="shared" si="26"/>
        <v>1</v>
      </c>
    </row>
    <row r="159" spans="2:17" x14ac:dyDescent="0.25">
      <c r="B159" s="22">
        <v>45923.443854166668</v>
      </c>
      <c r="C159">
        <v>-3.06</v>
      </c>
      <c r="D159" s="25">
        <f t="shared" si="21"/>
        <v>60.180000000000007</v>
      </c>
      <c r="E159" s="24" t="str">
        <f t="shared" si="22"/>
        <v>L</v>
      </c>
      <c r="F159">
        <f t="shared" si="25"/>
        <v>2</v>
      </c>
      <c r="H159" s="30" t="str">
        <f t="shared" si="20"/>
        <v>&gt;</v>
      </c>
      <c r="K159" s="22">
        <v>45919.678101851852</v>
      </c>
      <c r="L159">
        <v>1.57</v>
      </c>
      <c r="M159" s="25">
        <f t="shared" si="23"/>
        <v>46.119999999999983</v>
      </c>
      <c r="N159" s="24" t="str">
        <f t="shared" si="24"/>
        <v>W</v>
      </c>
      <c r="O159">
        <f t="shared" si="26"/>
        <v>2</v>
      </c>
    </row>
    <row r="160" spans="2:17" x14ac:dyDescent="0.25">
      <c r="B160" s="22">
        <v>45923.45207175926</v>
      </c>
      <c r="C160">
        <v>2.41</v>
      </c>
      <c r="D160" s="25">
        <f t="shared" si="21"/>
        <v>62.59</v>
      </c>
      <c r="E160" s="24" t="str">
        <f t="shared" si="22"/>
        <v>W</v>
      </c>
      <c r="F160">
        <f t="shared" si="25"/>
        <v>1</v>
      </c>
      <c r="H160" s="30" t="str">
        <f t="shared" si="20"/>
        <v>&gt;</v>
      </c>
      <c r="K160" s="22">
        <v>45919.692812499998</v>
      </c>
      <c r="L160">
        <v>1.6</v>
      </c>
      <c r="M160" s="25">
        <f t="shared" si="23"/>
        <v>47.719999999999985</v>
      </c>
      <c r="N160" s="24" t="str">
        <f t="shared" si="24"/>
        <v>W</v>
      </c>
      <c r="O160">
        <f t="shared" si="26"/>
        <v>3</v>
      </c>
    </row>
    <row r="161" spans="2:15" x14ac:dyDescent="0.25">
      <c r="B161" s="22">
        <v>45923.459247685183</v>
      </c>
      <c r="C161">
        <v>2.67</v>
      </c>
      <c r="D161" s="25">
        <f t="shared" si="21"/>
        <v>65.260000000000005</v>
      </c>
      <c r="E161" s="24" t="str">
        <f t="shared" si="22"/>
        <v>W</v>
      </c>
      <c r="F161">
        <f t="shared" si="25"/>
        <v>2</v>
      </c>
      <c r="H161" s="30" t="str">
        <f t="shared" si="20"/>
        <v>&gt;</v>
      </c>
      <c r="K161" s="22">
        <v>45919.714097222219</v>
      </c>
      <c r="L161">
        <v>1.52</v>
      </c>
      <c r="M161" s="25">
        <f t="shared" si="23"/>
        <v>49.239999999999988</v>
      </c>
      <c r="N161" s="24" t="str">
        <f t="shared" si="24"/>
        <v>W</v>
      </c>
      <c r="O161">
        <f t="shared" si="26"/>
        <v>4</v>
      </c>
    </row>
    <row r="162" spans="2:15" x14ac:dyDescent="0.25">
      <c r="B162" s="22">
        <v>45923.492002314815</v>
      </c>
      <c r="C162">
        <v>2.39</v>
      </c>
      <c r="D162" s="25">
        <f t="shared" si="21"/>
        <v>67.650000000000006</v>
      </c>
      <c r="E162" s="24" t="str">
        <f t="shared" si="22"/>
        <v>W</v>
      </c>
      <c r="F162">
        <f t="shared" si="25"/>
        <v>3</v>
      </c>
      <c r="H162" s="30" t="str">
        <f t="shared" si="20"/>
        <v>&gt;</v>
      </c>
      <c r="K162" s="22">
        <v>45919.723009259258</v>
      </c>
      <c r="L162">
        <v>-3.01</v>
      </c>
      <c r="M162" s="25">
        <f t="shared" si="23"/>
        <v>46.22999999999999</v>
      </c>
      <c r="N162" s="24" t="str">
        <f t="shared" si="24"/>
        <v>L</v>
      </c>
      <c r="O162">
        <f t="shared" si="26"/>
        <v>1</v>
      </c>
    </row>
    <row r="163" spans="2:15" x14ac:dyDescent="0.25">
      <c r="B163" s="22">
        <v>45923.556111111109</v>
      </c>
      <c r="C163">
        <v>5.56</v>
      </c>
      <c r="D163" s="25">
        <f t="shared" si="21"/>
        <v>73.210000000000008</v>
      </c>
      <c r="E163" s="24" t="str">
        <f t="shared" si="22"/>
        <v>W</v>
      </c>
      <c r="F163">
        <f t="shared" si="25"/>
        <v>4</v>
      </c>
      <c r="H163" s="30" t="str">
        <f t="shared" si="20"/>
        <v>&gt;</v>
      </c>
      <c r="K163" s="22">
        <v>45919.77648148148</v>
      </c>
      <c r="L163">
        <v>1.49</v>
      </c>
      <c r="M163" s="25">
        <f t="shared" si="23"/>
        <v>47.719999999999992</v>
      </c>
      <c r="N163" s="24" t="str">
        <f t="shared" si="24"/>
        <v>W</v>
      </c>
      <c r="O163">
        <f t="shared" si="26"/>
        <v>1</v>
      </c>
    </row>
    <row r="164" spans="2:15" x14ac:dyDescent="0.25">
      <c r="B164" s="22">
        <v>45923.564803240741</v>
      </c>
      <c r="C164">
        <v>2.42</v>
      </c>
      <c r="D164" s="25">
        <f t="shared" si="21"/>
        <v>75.63000000000001</v>
      </c>
      <c r="E164" s="24" t="str">
        <f t="shared" si="22"/>
        <v>W</v>
      </c>
      <c r="F164">
        <f t="shared" si="25"/>
        <v>5</v>
      </c>
      <c r="H164" s="30" t="str">
        <f t="shared" si="20"/>
        <v>&gt;</v>
      </c>
      <c r="K164" s="22">
        <v>45919.79383101852</v>
      </c>
      <c r="L164">
        <v>1.51</v>
      </c>
      <c r="M164" s="25">
        <f t="shared" si="23"/>
        <v>49.22999999999999</v>
      </c>
      <c r="N164" s="24" t="str">
        <f t="shared" si="24"/>
        <v>W</v>
      </c>
      <c r="O164">
        <f t="shared" si="26"/>
        <v>2</v>
      </c>
    </row>
    <row r="165" spans="2:15" x14ac:dyDescent="0.25">
      <c r="B165" s="22">
        <v>45923.569421296299</v>
      </c>
      <c r="C165">
        <v>-3</v>
      </c>
      <c r="D165" s="25">
        <f t="shared" si="21"/>
        <v>72.63000000000001</v>
      </c>
      <c r="E165" s="24" t="str">
        <f t="shared" si="22"/>
        <v>L</v>
      </c>
      <c r="F165">
        <f t="shared" si="25"/>
        <v>1</v>
      </c>
      <c r="H165" s="30" t="str">
        <f t="shared" si="20"/>
        <v>&gt;</v>
      </c>
      <c r="K165" s="22">
        <v>45919.800196759257</v>
      </c>
      <c r="L165">
        <v>1.53</v>
      </c>
      <c r="M165" s="25">
        <f t="shared" si="23"/>
        <v>50.759999999999991</v>
      </c>
      <c r="N165" s="24" t="str">
        <f t="shared" si="24"/>
        <v>W</v>
      </c>
      <c r="O165">
        <f t="shared" si="26"/>
        <v>3</v>
      </c>
    </row>
    <row r="166" spans="2:15" x14ac:dyDescent="0.25">
      <c r="B166" s="22">
        <v>45923.584120370368</v>
      </c>
      <c r="C166">
        <v>-3.02</v>
      </c>
      <c r="D166" s="25">
        <f t="shared" si="21"/>
        <v>69.610000000000014</v>
      </c>
      <c r="E166" s="24" t="str">
        <f t="shared" si="22"/>
        <v>L</v>
      </c>
      <c r="F166">
        <f t="shared" si="25"/>
        <v>2</v>
      </c>
      <c r="H166" s="30" t="str">
        <f t="shared" si="20"/>
        <v>&gt;</v>
      </c>
      <c r="K166" s="22">
        <v>45919.803553240738</v>
      </c>
      <c r="L166">
        <v>1.72</v>
      </c>
      <c r="M166" s="25">
        <f t="shared" si="23"/>
        <v>52.47999999999999</v>
      </c>
      <c r="N166" s="24" t="str">
        <f t="shared" si="24"/>
        <v>W</v>
      </c>
      <c r="O166">
        <f t="shared" si="26"/>
        <v>4</v>
      </c>
    </row>
    <row r="167" spans="2:15" x14ac:dyDescent="0.25">
      <c r="B167" s="22">
        <v>45923.600092592591</v>
      </c>
      <c r="C167">
        <v>-3.01</v>
      </c>
      <c r="D167" s="25">
        <f t="shared" si="21"/>
        <v>66.600000000000009</v>
      </c>
      <c r="E167" s="24" t="str">
        <f t="shared" si="22"/>
        <v>L</v>
      </c>
      <c r="F167">
        <f t="shared" si="25"/>
        <v>3</v>
      </c>
      <c r="H167" s="30" t="str">
        <f t="shared" si="20"/>
        <v>&gt;</v>
      </c>
      <c r="K167" s="22">
        <v>45919.811192129629</v>
      </c>
      <c r="L167">
        <v>1.61</v>
      </c>
      <c r="M167" s="25">
        <f t="shared" si="23"/>
        <v>54.089999999999989</v>
      </c>
      <c r="N167" s="24" t="str">
        <f t="shared" si="24"/>
        <v>W</v>
      </c>
      <c r="O167">
        <f t="shared" si="26"/>
        <v>5</v>
      </c>
    </row>
    <row r="168" spans="2:15" x14ac:dyDescent="0.25">
      <c r="B168" s="22">
        <v>45923.610509259262</v>
      </c>
      <c r="C168">
        <v>2.33</v>
      </c>
      <c r="D168" s="25">
        <f t="shared" si="21"/>
        <v>68.930000000000007</v>
      </c>
      <c r="E168" s="24" t="str">
        <f t="shared" si="22"/>
        <v>W</v>
      </c>
      <c r="F168">
        <f t="shared" si="25"/>
        <v>1</v>
      </c>
      <c r="H168" s="30" t="str">
        <f t="shared" si="20"/>
        <v>&gt;</v>
      </c>
      <c r="K168" s="22">
        <v>45919.815474537034</v>
      </c>
      <c r="L168">
        <v>1.47</v>
      </c>
      <c r="M168" s="25">
        <f t="shared" si="23"/>
        <v>55.559999999999988</v>
      </c>
      <c r="N168" s="24" t="str">
        <f t="shared" si="24"/>
        <v>W</v>
      </c>
      <c r="O168">
        <f t="shared" si="26"/>
        <v>6</v>
      </c>
    </row>
    <row r="169" spans="2:15" x14ac:dyDescent="0.25">
      <c r="B169" s="22">
        <v>45923.630196759259</v>
      </c>
      <c r="C169">
        <v>-3.05</v>
      </c>
      <c r="D169" s="25">
        <f t="shared" si="21"/>
        <v>65.88000000000001</v>
      </c>
      <c r="E169" s="24" t="str">
        <f t="shared" si="22"/>
        <v>L</v>
      </c>
      <c r="F169">
        <f t="shared" si="25"/>
        <v>1</v>
      </c>
      <c r="H169" s="30" t="str">
        <f t="shared" si="20"/>
        <v>&gt;</v>
      </c>
      <c r="K169" s="22">
        <v>45919.823692129627</v>
      </c>
      <c r="L169">
        <v>1.55</v>
      </c>
      <c r="M169" s="25">
        <f t="shared" si="23"/>
        <v>57.109999999999985</v>
      </c>
      <c r="N169" s="24" t="str">
        <f t="shared" si="24"/>
        <v>W</v>
      </c>
      <c r="O169">
        <f t="shared" si="26"/>
        <v>7</v>
      </c>
    </row>
    <row r="170" spans="2:15" x14ac:dyDescent="0.25">
      <c r="B170" s="22">
        <v>45923.643726851849</v>
      </c>
      <c r="C170">
        <v>1.62</v>
      </c>
      <c r="D170" s="25">
        <f t="shared" si="21"/>
        <v>67.500000000000014</v>
      </c>
      <c r="E170" s="24" t="str">
        <f t="shared" si="22"/>
        <v>W</v>
      </c>
      <c r="F170">
        <f t="shared" si="25"/>
        <v>1</v>
      </c>
      <c r="H170" s="30" t="str">
        <f t="shared" si="20"/>
        <v>&gt;</v>
      </c>
      <c r="K170" s="22">
        <v>45919.831793981481</v>
      </c>
      <c r="L170">
        <v>-3.18</v>
      </c>
      <c r="M170" s="25">
        <f t="shared" si="23"/>
        <v>53.929999999999986</v>
      </c>
      <c r="N170" s="24" t="str">
        <f t="shared" si="24"/>
        <v>L</v>
      </c>
      <c r="O170">
        <f t="shared" si="26"/>
        <v>1</v>
      </c>
    </row>
    <row r="171" spans="2:15" x14ac:dyDescent="0.25">
      <c r="B171" s="22">
        <v>45923.648009259261</v>
      </c>
      <c r="C171">
        <v>-2.96</v>
      </c>
      <c r="D171" s="25">
        <f t="shared" si="21"/>
        <v>64.54000000000002</v>
      </c>
      <c r="E171" s="24" t="str">
        <f t="shared" si="22"/>
        <v>L</v>
      </c>
      <c r="F171">
        <f t="shared" si="25"/>
        <v>1</v>
      </c>
      <c r="H171" s="30" t="str">
        <f t="shared" si="20"/>
        <v>&gt;</v>
      </c>
      <c r="K171" s="22">
        <v>45919.84579861111</v>
      </c>
      <c r="L171">
        <v>-3.05</v>
      </c>
      <c r="M171" s="25">
        <f t="shared" si="23"/>
        <v>50.879999999999988</v>
      </c>
      <c r="N171" s="24" t="str">
        <f t="shared" si="24"/>
        <v>L</v>
      </c>
      <c r="O171">
        <f t="shared" si="26"/>
        <v>2</v>
      </c>
    </row>
    <row r="172" spans="2:15" x14ac:dyDescent="0.25">
      <c r="B172" s="22">
        <v>45923.665370370371</v>
      </c>
      <c r="C172">
        <v>-3.08</v>
      </c>
      <c r="D172" s="25">
        <f t="shared" si="21"/>
        <v>61.460000000000022</v>
      </c>
      <c r="E172" s="24" t="str">
        <f t="shared" si="22"/>
        <v>L</v>
      </c>
      <c r="F172">
        <f t="shared" si="25"/>
        <v>2</v>
      </c>
      <c r="H172" s="30" t="str">
        <f t="shared" si="20"/>
        <v>&gt;</v>
      </c>
      <c r="K172" s="22">
        <v>45919.863969907405</v>
      </c>
      <c r="L172">
        <v>1.68</v>
      </c>
      <c r="M172" s="25">
        <f t="shared" si="23"/>
        <v>52.559999999999988</v>
      </c>
      <c r="N172" s="24" t="str">
        <f t="shared" si="24"/>
        <v>W</v>
      </c>
      <c r="O172">
        <f t="shared" si="26"/>
        <v>1</v>
      </c>
    </row>
    <row r="173" spans="2:15" x14ac:dyDescent="0.25">
      <c r="B173" s="22">
        <v>45923.680995370371</v>
      </c>
      <c r="C173">
        <v>5.77</v>
      </c>
      <c r="D173" s="25">
        <f t="shared" si="21"/>
        <v>67.230000000000018</v>
      </c>
      <c r="E173" s="24" t="str">
        <f t="shared" si="22"/>
        <v>W</v>
      </c>
      <c r="F173">
        <f t="shared" si="25"/>
        <v>1</v>
      </c>
      <c r="H173" s="30" t="str">
        <f t="shared" si="20"/>
        <v>&gt;</v>
      </c>
      <c r="K173" s="22">
        <v>45919.869293981479</v>
      </c>
      <c r="L173">
        <v>-3.01</v>
      </c>
      <c r="M173" s="25">
        <f t="shared" si="23"/>
        <v>49.54999999999999</v>
      </c>
      <c r="N173" s="24" t="str">
        <f t="shared" si="24"/>
        <v>L</v>
      </c>
      <c r="O173">
        <f t="shared" si="26"/>
        <v>1</v>
      </c>
    </row>
    <row r="174" spans="2:15" x14ac:dyDescent="0.25">
      <c r="B174" s="22">
        <v>45923.691064814811</v>
      </c>
      <c r="C174">
        <v>3.78</v>
      </c>
      <c r="D174" s="25">
        <f t="shared" si="21"/>
        <v>71.010000000000019</v>
      </c>
      <c r="E174" s="24" t="str">
        <f t="shared" si="22"/>
        <v>W</v>
      </c>
      <c r="F174">
        <f t="shared" si="25"/>
        <v>2</v>
      </c>
      <c r="H174" s="30" t="str">
        <f t="shared" si="20"/>
        <v>&gt;</v>
      </c>
      <c r="K174" s="22">
        <v>45919.881331018521</v>
      </c>
      <c r="L174">
        <v>-3.04</v>
      </c>
      <c r="M174" s="25">
        <f t="shared" si="23"/>
        <v>46.509999999999991</v>
      </c>
      <c r="N174" s="24" t="str">
        <f t="shared" si="24"/>
        <v>L</v>
      </c>
      <c r="O174">
        <f t="shared" si="26"/>
        <v>2</v>
      </c>
    </row>
    <row r="175" spans="2:15" x14ac:dyDescent="0.25">
      <c r="B175" s="22">
        <v>45923.695231481484</v>
      </c>
      <c r="C175">
        <v>5.27</v>
      </c>
      <c r="D175" s="25">
        <f t="shared" si="21"/>
        <v>76.280000000000015</v>
      </c>
      <c r="E175" s="24" t="str">
        <f t="shared" si="22"/>
        <v>W</v>
      </c>
      <c r="F175">
        <f t="shared" si="25"/>
        <v>3</v>
      </c>
      <c r="H175" s="30" t="str">
        <f t="shared" si="20"/>
        <v>&gt;</v>
      </c>
      <c r="K175" s="22">
        <v>45919.888969907406</v>
      </c>
      <c r="L175">
        <v>-0.35</v>
      </c>
      <c r="M175" s="25">
        <f t="shared" si="23"/>
        <v>46.159999999999989</v>
      </c>
      <c r="N175" s="24" t="str">
        <f t="shared" si="24"/>
        <v>L</v>
      </c>
      <c r="O175">
        <f t="shared" si="26"/>
        <v>3</v>
      </c>
    </row>
    <row r="176" spans="2:15" x14ac:dyDescent="0.25">
      <c r="B176" s="22">
        <v>45923.702060185184</v>
      </c>
      <c r="C176">
        <v>4.59</v>
      </c>
      <c r="D176" s="25">
        <f t="shared" si="21"/>
        <v>80.870000000000019</v>
      </c>
      <c r="E176" s="24" t="str">
        <f t="shared" si="22"/>
        <v>W</v>
      </c>
      <c r="F176">
        <f t="shared" si="25"/>
        <v>4</v>
      </c>
      <c r="H176" s="30" t="str">
        <f t="shared" si="20"/>
        <v>&gt;</v>
      </c>
      <c r="K176" s="22">
        <v>45919.892569444448</v>
      </c>
      <c r="L176">
        <v>1.53</v>
      </c>
      <c r="M176" s="25">
        <f t="shared" si="23"/>
        <v>47.689999999999991</v>
      </c>
      <c r="N176" s="24" t="str">
        <f t="shared" si="24"/>
        <v>W</v>
      </c>
      <c r="O176">
        <f t="shared" si="26"/>
        <v>1</v>
      </c>
    </row>
    <row r="177" spans="2:15" x14ac:dyDescent="0.25">
      <c r="B177" s="22">
        <v>45923.711898148147</v>
      </c>
      <c r="C177">
        <v>1.89</v>
      </c>
      <c r="D177" s="25">
        <f t="shared" si="21"/>
        <v>82.760000000000019</v>
      </c>
      <c r="E177" s="24" t="str">
        <f t="shared" si="22"/>
        <v>W</v>
      </c>
      <c r="F177">
        <f t="shared" si="25"/>
        <v>5</v>
      </c>
      <c r="H177" s="30" t="str">
        <f t="shared" si="20"/>
        <v>&gt;</v>
      </c>
      <c r="K177" s="22">
        <v>45919.896493055552</v>
      </c>
      <c r="L177">
        <v>1.64</v>
      </c>
      <c r="M177" s="25">
        <f t="shared" si="23"/>
        <v>49.329999999999991</v>
      </c>
      <c r="N177" s="24" t="str">
        <f t="shared" si="24"/>
        <v>W</v>
      </c>
      <c r="O177">
        <f t="shared" si="26"/>
        <v>2</v>
      </c>
    </row>
    <row r="178" spans="2:15" x14ac:dyDescent="0.25">
      <c r="B178" s="22">
        <v>45923.718842592592</v>
      </c>
      <c r="C178">
        <v>4.2699999999999996</v>
      </c>
      <c r="D178" s="25">
        <f t="shared" si="21"/>
        <v>87.030000000000015</v>
      </c>
      <c r="E178" s="24" t="str">
        <f t="shared" si="22"/>
        <v>W</v>
      </c>
      <c r="F178">
        <f t="shared" si="25"/>
        <v>6</v>
      </c>
      <c r="H178" s="30" t="str">
        <f t="shared" si="20"/>
        <v>&gt;</v>
      </c>
      <c r="K178" s="22">
        <v>45919.898344907408</v>
      </c>
      <c r="L178">
        <v>1.71</v>
      </c>
      <c r="M178" s="25">
        <f t="shared" si="23"/>
        <v>51.039999999999992</v>
      </c>
      <c r="N178" s="24" t="str">
        <f t="shared" si="24"/>
        <v>W</v>
      </c>
      <c r="O178">
        <f t="shared" si="26"/>
        <v>3</v>
      </c>
    </row>
    <row r="179" spans="2:15" x14ac:dyDescent="0.25">
      <c r="B179" s="22">
        <v>45923.725787037038</v>
      </c>
      <c r="C179">
        <v>-2.88</v>
      </c>
      <c r="D179" s="25">
        <f t="shared" si="21"/>
        <v>84.15000000000002</v>
      </c>
      <c r="E179" s="24" t="str">
        <f t="shared" si="22"/>
        <v>L</v>
      </c>
      <c r="F179">
        <f t="shared" si="25"/>
        <v>1</v>
      </c>
      <c r="H179" s="30" t="str">
        <f t="shared" si="20"/>
        <v>&gt;</v>
      </c>
      <c r="K179" s="22">
        <v>45919.901365740741</v>
      </c>
      <c r="L179">
        <v>1.65</v>
      </c>
      <c r="M179" s="25">
        <f t="shared" si="23"/>
        <v>52.689999999999991</v>
      </c>
      <c r="N179" s="24" t="str">
        <f t="shared" si="24"/>
        <v>W</v>
      </c>
      <c r="O179">
        <f t="shared" si="26"/>
        <v>4</v>
      </c>
    </row>
    <row r="180" spans="2:15" x14ac:dyDescent="0.25">
      <c r="B180" s="22">
        <v>45923.732037037036</v>
      </c>
      <c r="C180">
        <v>4.95</v>
      </c>
      <c r="D180" s="25">
        <f t="shared" si="21"/>
        <v>89.100000000000023</v>
      </c>
      <c r="E180" s="24" t="str">
        <f t="shared" si="22"/>
        <v>W</v>
      </c>
      <c r="F180">
        <f t="shared" si="25"/>
        <v>1</v>
      </c>
      <c r="H180" s="30" t="str">
        <f t="shared" si="20"/>
        <v>&gt;</v>
      </c>
      <c r="K180" s="22">
        <v>45919.918368055558</v>
      </c>
      <c r="L180">
        <v>-3.3</v>
      </c>
      <c r="M180" s="25">
        <f t="shared" si="23"/>
        <v>49.389999999999993</v>
      </c>
      <c r="N180" s="24" t="str">
        <f t="shared" si="24"/>
        <v>L</v>
      </c>
      <c r="O180">
        <f t="shared" si="26"/>
        <v>1</v>
      </c>
    </row>
    <row r="181" spans="2:15" x14ac:dyDescent="0.25">
      <c r="B181" s="22">
        <v>45923.739907407406</v>
      </c>
      <c r="C181">
        <v>-3.06</v>
      </c>
      <c r="D181" s="25">
        <f t="shared" si="21"/>
        <v>86.04000000000002</v>
      </c>
      <c r="E181" s="24" t="str">
        <f t="shared" si="22"/>
        <v>L</v>
      </c>
      <c r="F181">
        <f t="shared" si="25"/>
        <v>1</v>
      </c>
      <c r="H181" s="30" t="str">
        <f t="shared" si="20"/>
        <v>&gt;</v>
      </c>
      <c r="K181" s="22">
        <v>45919.930868055555</v>
      </c>
      <c r="L181">
        <v>1.69</v>
      </c>
      <c r="M181" s="25">
        <f t="shared" si="23"/>
        <v>51.079999999999991</v>
      </c>
      <c r="N181" s="24" t="str">
        <f t="shared" si="24"/>
        <v>W</v>
      </c>
      <c r="O181">
        <f t="shared" si="26"/>
        <v>1</v>
      </c>
    </row>
    <row r="182" spans="2:15" x14ac:dyDescent="0.25">
      <c r="B182" s="22">
        <v>45923.745347222219</v>
      </c>
      <c r="C182">
        <v>1.63</v>
      </c>
      <c r="D182" s="25">
        <f t="shared" si="21"/>
        <v>87.670000000000016</v>
      </c>
      <c r="E182" s="24" t="str">
        <f t="shared" si="22"/>
        <v>W</v>
      </c>
      <c r="F182">
        <f t="shared" si="25"/>
        <v>1</v>
      </c>
      <c r="H182" s="30" t="str">
        <f t="shared" si="20"/>
        <v>&gt;</v>
      </c>
      <c r="K182" s="22">
        <v>45919.932372685187</v>
      </c>
      <c r="L182">
        <v>-3.1</v>
      </c>
      <c r="M182" s="25">
        <f t="shared" si="23"/>
        <v>47.97999999999999</v>
      </c>
      <c r="N182" s="24" t="str">
        <f t="shared" si="24"/>
        <v>L</v>
      </c>
      <c r="O182">
        <f t="shared" si="26"/>
        <v>1</v>
      </c>
    </row>
    <row r="183" spans="2:15" x14ac:dyDescent="0.25">
      <c r="B183" s="22">
        <v>45923.749155092592</v>
      </c>
      <c r="C183">
        <v>-3.04</v>
      </c>
      <c r="D183" s="25">
        <f t="shared" si="21"/>
        <v>84.63000000000001</v>
      </c>
      <c r="E183" s="24" t="str">
        <f t="shared" si="22"/>
        <v>L</v>
      </c>
      <c r="F183">
        <f t="shared" si="25"/>
        <v>1</v>
      </c>
      <c r="H183" s="30" t="str">
        <f t="shared" si="20"/>
        <v>&gt;</v>
      </c>
      <c r="K183" s="22">
        <v>45919.939664351848</v>
      </c>
      <c r="L183">
        <v>1.73</v>
      </c>
      <c r="M183" s="25">
        <f t="shared" si="23"/>
        <v>49.709999999999987</v>
      </c>
      <c r="N183" s="24" t="str">
        <f t="shared" si="24"/>
        <v>W</v>
      </c>
      <c r="O183">
        <f t="shared" si="26"/>
        <v>1</v>
      </c>
    </row>
    <row r="184" spans="2:15" x14ac:dyDescent="0.25">
      <c r="B184" s="22">
        <v>45923.770914351851</v>
      </c>
      <c r="C184">
        <v>-3.06</v>
      </c>
      <c r="D184" s="25">
        <f t="shared" si="21"/>
        <v>81.570000000000007</v>
      </c>
      <c r="E184" s="24" t="str">
        <f t="shared" si="22"/>
        <v>L</v>
      </c>
      <c r="F184">
        <f t="shared" si="25"/>
        <v>2</v>
      </c>
      <c r="H184" s="30" t="str">
        <f t="shared" si="20"/>
        <v>&gt;</v>
      </c>
      <c r="K184" s="22">
        <v>45919.945335648146</v>
      </c>
      <c r="L184">
        <v>1.54</v>
      </c>
      <c r="M184" s="25">
        <f t="shared" si="23"/>
        <v>51.249999999999986</v>
      </c>
      <c r="N184" s="24" t="str">
        <f t="shared" si="24"/>
        <v>W</v>
      </c>
      <c r="O184">
        <f t="shared" si="26"/>
        <v>2</v>
      </c>
    </row>
    <row r="185" spans="2:15" x14ac:dyDescent="0.25">
      <c r="B185" s="22">
        <v>45923.809340277781</v>
      </c>
      <c r="C185">
        <v>2.29</v>
      </c>
      <c r="D185" s="25">
        <f t="shared" si="21"/>
        <v>83.860000000000014</v>
      </c>
      <c r="E185" s="24" t="str">
        <f t="shared" si="22"/>
        <v>W</v>
      </c>
      <c r="F185">
        <f t="shared" si="25"/>
        <v>1</v>
      </c>
      <c r="H185" s="30" t="str">
        <f t="shared" si="20"/>
        <v>&gt;</v>
      </c>
      <c r="K185" s="22">
        <v>45919.958067129628</v>
      </c>
      <c r="L185">
        <v>1.58</v>
      </c>
      <c r="M185" s="25">
        <f t="shared" si="23"/>
        <v>52.829999999999984</v>
      </c>
      <c r="N185" s="24" t="str">
        <f t="shared" si="24"/>
        <v>W</v>
      </c>
      <c r="O185">
        <f t="shared" si="26"/>
        <v>3</v>
      </c>
    </row>
    <row r="186" spans="2:15" x14ac:dyDescent="0.25">
      <c r="B186" s="22">
        <v>45923.812928240739</v>
      </c>
      <c r="C186">
        <v>-3.04</v>
      </c>
      <c r="D186" s="25">
        <f t="shared" si="21"/>
        <v>80.820000000000007</v>
      </c>
      <c r="E186" s="24" t="str">
        <f t="shared" si="22"/>
        <v>L</v>
      </c>
      <c r="F186">
        <f t="shared" si="25"/>
        <v>1</v>
      </c>
      <c r="H186" s="30" t="str">
        <f t="shared" si="20"/>
        <v>&gt;</v>
      </c>
      <c r="K186" s="22">
        <v>45919.963275462964</v>
      </c>
      <c r="L186">
        <v>1.56</v>
      </c>
      <c r="M186" s="25">
        <f t="shared" si="23"/>
        <v>54.389999999999986</v>
      </c>
      <c r="N186" s="24" t="str">
        <f t="shared" si="24"/>
        <v>W</v>
      </c>
      <c r="O186">
        <f t="shared" si="26"/>
        <v>4</v>
      </c>
    </row>
    <row r="187" spans="2:15" x14ac:dyDescent="0.25">
      <c r="B187" s="22">
        <v>45923.818483796298</v>
      </c>
      <c r="C187">
        <v>2.69</v>
      </c>
      <c r="D187" s="25">
        <f t="shared" si="21"/>
        <v>83.51</v>
      </c>
      <c r="E187" s="24" t="str">
        <f t="shared" si="22"/>
        <v>W</v>
      </c>
      <c r="F187">
        <f t="shared" si="25"/>
        <v>1</v>
      </c>
      <c r="H187" s="30" t="str">
        <f t="shared" si="20"/>
        <v>&gt;</v>
      </c>
      <c r="K187" s="22">
        <v>45919.976238425923</v>
      </c>
      <c r="L187">
        <v>-3.01</v>
      </c>
      <c r="M187" s="25">
        <f t="shared" si="23"/>
        <v>51.379999999999988</v>
      </c>
      <c r="N187" s="24" t="str">
        <f t="shared" si="24"/>
        <v>L</v>
      </c>
      <c r="O187">
        <f t="shared" si="26"/>
        <v>1</v>
      </c>
    </row>
    <row r="188" spans="2:15" x14ac:dyDescent="0.25">
      <c r="B188" s="22">
        <v>45923.839895833335</v>
      </c>
      <c r="C188">
        <v>-3</v>
      </c>
      <c r="D188" s="25">
        <f t="shared" si="21"/>
        <v>80.510000000000005</v>
      </c>
      <c r="E188" s="24" t="str">
        <f t="shared" si="22"/>
        <v>L</v>
      </c>
      <c r="F188">
        <f t="shared" si="25"/>
        <v>1</v>
      </c>
      <c r="H188" s="30" t="str">
        <f t="shared" si="20"/>
        <v>&gt;</v>
      </c>
      <c r="K188" s="22">
        <v>45919.986527777779</v>
      </c>
      <c r="L188">
        <v>-2.98</v>
      </c>
      <c r="M188" s="25">
        <f t="shared" si="23"/>
        <v>48.399999999999991</v>
      </c>
      <c r="N188" s="24" t="str">
        <f t="shared" si="24"/>
        <v>L</v>
      </c>
      <c r="O188">
        <f t="shared" si="26"/>
        <v>2</v>
      </c>
    </row>
    <row r="189" spans="2:15" x14ac:dyDescent="0.25">
      <c r="B189" s="1" t="s">
        <v>54</v>
      </c>
      <c r="C189">
        <v>48.26</v>
      </c>
      <c r="D189" s="25" t="str">
        <f t="shared" si="21"/>
        <v/>
      </c>
      <c r="E189" s="24" t="str">
        <f t="shared" si="22"/>
        <v/>
      </c>
      <c r="F189" t="str">
        <f t="shared" si="25"/>
        <v/>
      </c>
      <c r="H189" s="30" t="str">
        <f t="shared" si="20"/>
        <v>&gt;</v>
      </c>
      <c r="K189" s="22">
        <v>45920.005624999998</v>
      </c>
      <c r="L189">
        <v>-3.14</v>
      </c>
      <c r="M189" s="25">
        <f t="shared" si="23"/>
        <v>45.259999999999991</v>
      </c>
      <c r="N189" s="24" t="str">
        <f t="shared" si="24"/>
        <v>L</v>
      </c>
      <c r="O189">
        <f t="shared" si="26"/>
        <v>3</v>
      </c>
    </row>
    <row r="190" spans="2:15" x14ac:dyDescent="0.25">
      <c r="D190" s="25" t="str">
        <f t="shared" si="21"/>
        <v/>
      </c>
      <c r="E190" s="24" t="str">
        <f t="shared" si="22"/>
        <v/>
      </c>
      <c r="F190" t="str">
        <f t="shared" si="25"/>
        <v/>
      </c>
      <c r="H190" s="30" t="str">
        <f t="shared" si="20"/>
        <v>&gt;</v>
      </c>
      <c r="K190" s="22">
        <v>45920.013275462959</v>
      </c>
      <c r="L190">
        <v>1.47</v>
      </c>
      <c r="M190" s="25">
        <f t="shared" si="23"/>
        <v>46.72999999999999</v>
      </c>
      <c r="N190" s="24" t="str">
        <f t="shared" si="24"/>
        <v>W</v>
      </c>
      <c r="O190">
        <f t="shared" si="26"/>
        <v>1</v>
      </c>
    </row>
    <row r="191" spans="2:15" x14ac:dyDescent="0.25">
      <c r="D191" s="25" t="str">
        <f t="shared" si="21"/>
        <v/>
      </c>
      <c r="E191" s="24" t="str">
        <f t="shared" si="22"/>
        <v/>
      </c>
      <c r="F191" t="str">
        <f t="shared" si="25"/>
        <v/>
      </c>
      <c r="H191" s="30" t="str">
        <f t="shared" si="20"/>
        <v>&gt;</v>
      </c>
      <c r="K191" s="22">
        <v>45920.018946759257</v>
      </c>
      <c r="L191">
        <v>-3.18</v>
      </c>
      <c r="M191" s="25">
        <f t="shared" si="23"/>
        <v>43.54999999999999</v>
      </c>
      <c r="N191" s="24" t="str">
        <f t="shared" si="24"/>
        <v>L</v>
      </c>
      <c r="O191">
        <f t="shared" si="26"/>
        <v>1</v>
      </c>
    </row>
    <row r="192" spans="2:15" x14ac:dyDescent="0.25">
      <c r="D192" s="25" t="str">
        <f t="shared" si="21"/>
        <v/>
      </c>
      <c r="E192" s="24" t="str">
        <f t="shared" si="22"/>
        <v/>
      </c>
      <c r="F192" t="str">
        <f t="shared" si="25"/>
        <v/>
      </c>
      <c r="H192" s="30" t="str">
        <f t="shared" si="20"/>
        <v>&gt;</v>
      </c>
      <c r="K192" s="22">
        <v>45920.032361111109</v>
      </c>
      <c r="L192">
        <v>1.5</v>
      </c>
      <c r="M192" s="25">
        <f t="shared" si="23"/>
        <v>45.04999999999999</v>
      </c>
      <c r="N192" s="24" t="str">
        <f t="shared" si="24"/>
        <v>W</v>
      </c>
      <c r="O192">
        <f t="shared" si="26"/>
        <v>1</v>
      </c>
    </row>
    <row r="193" spans="4:15" x14ac:dyDescent="0.25">
      <c r="D193" s="25" t="str">
        <f t="shared" si="21"/>
        <v/>
      </c>
      <c r="E193" s="24" t="str">
        <f t="shared" si="22"/>
        <v/>
      </c>
      <c r="F193" t="str">
        <f t="shared" si="25"/>
        <v/>
      </c>
      <c r="H193" s="30" t="str">
        <f t="shared" si="20"/>
        <v>&gt;</v>
      </c>
      <c r="K193" s="22">
        <v>45920.05678240741</v>
      </c>
      <c r="L193">
        <v>1.54</v>
      </c>
      <c r="M193" s="25">
        <f t="shared" si="23"/>
        <v>46.589999999999989</v>
      </c>
      <c r="N193" s="24" t="str">
        <f t="shared" si="24"/>
        <v>W</v>
      </c>
      <c r="O193">
        <f t="shared" si="26"/>
        <v>2</v>
      </c>
    </row>
    <row r="194" spans="4:15" x14ac:dyDescent="0.25">
      <c r="D194" s="25" t="str">
        <f t="shared" si="21"/>
        <v/>
      </c>
      <c r="E194" s="24" t="str">
        <f t="shared" si="22"/>
        <v/>
      </c>
      <c r="F194" t="str">
        <f t="shared" si="25"/>
        <v/>
      </c>
      <c r="H194" s="30" t="str">
        <f t="shared" si="20"/>
        <v>&gt;</v>
      </c>
      <c r="K194" s="22">
        <v>45920.070902777778</v>
      </c>
      <c r="L194">
        <v>1.81</v>
      </c>
      <c r="M194" s="25">
        <f t="shared" si="23"/>
        <v>48.399999999999991</v>
      </c>
      <c r="N194" s="24" t="str">
        <f t="shared" si="24"/>
        <v>W</v>
      </c>
      <c r="O194">
        <f t="shared" si="26"/>
        <v>3</v>
      </c>
    </row>
    <row r="195" spans="4:15" x14ac:dyDescent="0.25">
      <c r="D195" s="25" t="str">
        <f t="shared" si="21"/>
        <v/>
      </c>
      <c r="E195" s="24" t="str">
        <f t="shared" si="22"/>
        <v/>
      </c>
      <c r="F195" t="str">
        <f t="shared" si="25"/>
        <v/>
      </c>
      <c r="H195" s="30" t="str">
        <f t="shared" si="20"/>
        <v>&gt;</v>
      </c>
      <c r="K195" s="22">
        <v>45920.081562500003</v>
      </c>
      <c r="L195">
        <v>1.36</v>
      </c>
      <c r="M195" s="25">
        <f t="shared" si="23"/>
        <v>49.759999999999991</v>
      </c>
      <c r="N195" s="24" t="str">
        <f t="shared" si="24"/>
        <v>W</v>
      </c>
      <c r="O195">
        <f t="shared" si="26"/>
        <v>4</v>
      </c>
    </row>
    <row r="196" spans="4:15" x14ac:dyDescent="0.25">
      <c r="D196" s="25" t="str">
        <f t="shared" si="21"/>
        <v/>
      </c>
      <c r="E196" s="24" t="str">
        <f t="shared" si="22"/>
        <v/>
      </c>
      <c r="F196" t="str">
        <f t="shared" si="25"/>
        <v/>
      </c>
      <c r="H196" s="30" t="str">
        <f t="shared" si="20"/>
        <v>&gt;</v>
      </c>
      <c r="K196" s="22">
        <v>45920.093124999999</v>
      </c>
      <c r="L196">
        <v>1.57</v>
      </c>
      <c r="M196" s="25">
        <f t="shared" si="23"/>
        <v>51.329999999999991</v>
      </c>
      <c r="N196" s="24" t="str">
        <f t="shared" si="24"/>
        <v>W</v>
      </c>
      <c r="O196">
        <f t="shared" si="26"/>
        <v>5</v>
      </c>
    </row>
    <row r="197" spans="4:15" x14ac:dyDescent="0.25">
      <c r="D197" s="25" t="str">
        <f t="shared" si="21"/>
        <v/>
      </c>
      <c r="E197" s="24" t="str">
        <f t="shared" si="22"/>
        <v/>
      </c>
      <c r="F197" t="str">
        <f t="shared" si="25"/>
        <v/>
      </c>
      <c r="H197" s="30" t="str">
        <f t="shared" si="20"/>
        <v>&gt;</v>
      </c>
      <c r="K197" s="22">
        <v>45920.101134259261</v>
      </c>
      <c r="L197">
        <v>1.61</v>
      </c>
      <c r="M197" s="25">
        <f t="shared" si="23"/>
        <v>52.939999999999991</v>
      </c>
      <c r="N197" s="24" t="str">
        <f t="shared" si="24"/>
        <v>W</v>
      </c>
      <c r="O197">
        <f t="shared" si="26"/>
        <v>6</v>
      </c>
    </row>
    <row r="198" spans="4:15" x14ac:dyDescent="0.25">
      <c r="D198" s="25" t="str">
        <f t="shared" si="21"/>
        <v/>
      </c>
      <c r="E198" s="24" t="str">
        <f t="shared" si="22"/>
        <v/>
      </c>
      <c r="F198" t="str">
        <f t="shared" si="25"/>
        <v/>
      </c>
      <c r="H198" s="30" t="str">
        <f t="shared" si="20"/>
        <v>&gt;</v>
      </c>
      <c r="K198" s="22">
        <v>45920.124722222223</v>
      </c>
      <c r="L198">
        <v>0.59</v>
      </c>
      <c r="M198" s="25">
        <f t="shared" si="23"/>
        <v>53.529999999999994</v>
      </c>
      <c r="N198" s="24" t="str">
        <f t="shared" si="24"/>
        <v>W</v>
      </c>
      <c r="O198">
        <f t="shared" si="26"/>
        <v>7</v>
      </c>
    </row>
    <row r="199" spans="4:15" x14ac:dyDescent="0.25">
      <c r="D199" s="25" t="str">
        <f t="shared" ref="D199:D225" si="27">IF(OR(B199="Grand Total",B199=""),"",D198+C199)</f>
        <v/>
      </c>
      <c r="E199" s="24" t="str">
        <f t="shared" ref="E199:E225" si="28">IF(OR(C199="",B199="Grand Total"),"",IF(C199&lt;0,"L","W"))</f>
        <v/>
      </c>
      <c r="F199" t="str">
        <f t="shared" ref="F199:F225" si="29">IF(E199="","",IF(E199=E198,F198+1,1))</f>
        <v/>
      </c>
      <c r="H199" s="30" t="str">
        <f t="shared" si="20"/>
        <v>&gt;</v>
      </c>
      <c r="K199" s="22">
        <v>45920.171018518522</v>
      </c>
      <c r="L199">
        <v>1.51</v>
      </c>
      <c r="M199" s="25">
        <f t="shared" si="23"/>
        <v>55.039999999999992</v>
      </c>
      <c r="N199" s="24" t="str">
        <f t="shared" si="24"/>
        <v>W</v>
      </c>
      <c r="O199">
        <f t="shared" si="26"/>
        <v>8</v>
      </c>
    </row>
    <row r="200" spans="4:15" x14ac:dyDescent="0.25">
      <c r="D200" s="25" t="str">
        <f t="shared" si="27"/>
        <v/>
      </c>
      <c r="E200" s="24" t="str">
        <f t="shared" si="28"/>
        <v/>
      </c>
      <c r="F200" t="str">
        <f t="shared" si="29"/>
        <v/>
      </c>
      <c r="H200" s="30" t="str">
        <f t="shared" ref="H200:H225" si="30">IF(D200&gt;M200,"&gt;","&lt;")</f>
        <v>&gt;</v>
      </c>
      <c r="K200" s="22">
        <v>45920.179236111115</v>
      </c>
      <c r="L200">
        <v>-3</v>
      </c>
      <c r="M200" s="25">
        <f t="shared" si="23"/>
        <v>52.039999999999992</v>
      </c>
      <c r="N200" s="24" t="str">
        <f t="shared" si="24"/>
        <v>L</v>
      </c>
      <c r="O200">
        <f t="shared" si="26"/>
        <v>1</v>
      </c>
    </row>
    <row r="201" spans="4:15" x14ac:dyDescent="0.25">
      <c r="D201" s="25" t="str">
        <f t="shared" si="27"/>
        <v/>
      </c>
      <c r="E201" s="24" t="str">
        <f t="shared" si="28"/>
        <v/>
      </c>
      <c r="F201" t="str">
        <f t="shared" si="29"/>
        <v/>
      </c>
      <c r="H201" s="30" t="str">
        <f t="shared" si="30"/>
        <v>&gt;</v>
      </c>
      <c r="K201" s="22">
        <v>45920.191863425927</v>
      </c>
      <c r="L201">
        <v>3.68</v>
      </c>
      <c r="M201" s="25">
        <f t="shared" si="23"/>
        <v>55.719999999999992</v>
      </c>
      <c r="N201" s="24" t="str">
        <f t="shared" si="24"/>
        <v>W</v>
      </c>
      <c r="O201">
        <f t="shared" si="26"/>
        <v>1</v>
      </c>
    </row>
    <row r="202" spans="4:15" x14ac:dyDescent="0.25">
      <c r="D202" s="25" t="str">
        <f t="shared" si="27"/>
        <v/>
      </c>
      <c r="E202" s="24" t="str">
        <f t="shared" si="28"/>
        <v/>
      </c>
      <c r="F202" t="str">
        <f t="shared" si="29"/>
        <v/>
      </c>
      <c r="H202" s="30" t="str">
        <f t="shared" si="30"/>
        <v>&gt;</v>
      </c>
      <c r="K202" s="22">
        <v>45922.253923611112</v>
      </c>
      <c r="L202">
        <v>-3.12</v>
      </c>
      <c r="M202" s="25">
        <f t="shared" ref="M202:M242" si="31">IF(OR(K202="Grand Total",K202=""),"",M201+L202)</f>
        <v>52.599999999999994</v>
      </c>
      <c r="N202" s="24" t="str">
        <f t="shared" ref="N202:N242" si="32">IF(OR(L202="",K202="Grand Total"),"",IF(L202&lt;0,"L","W"))</f>
        <v>L</v>
      </c>
      <c r="O202">
        <f t="shared" ref="O202:O242" si="33">IF(N202="","",IF(N202=N201,O201+1,1))</f>
        <v>1</v>
      </c>
    </row>
    <row r="203" spans="4:15" x14ac:dyDescent="0.25">
      <c r="D203" s="25" t="str">
        <f t="shared" si="27"/>
        <v/>
      </c>
      <c r="E203" s="24" t="str">
        <f t="shared" si="28"/>
        <v/>
      </c>
      <c r="F203" t="str">
        <f t="shared" si="29"/>
        <v/>
      </c>
      <c r="H203" s="30" t="str">
        <f t="shared" si="30"/>
        <v>&gt;</v>
      </c>
      <c r="K203" s="22">
        <v>45922.261469907404</v>
      </c>
      <c r="L203">
        <v>1.06</v>
      </c>
      <c r="M203" s="25">
        <f t="shared" si="31"/>
        <v>53.66</v>
      </c>
      <c r="N203" s="24" t="str">
        <f t="shared" si="32"/>
        <v>W</v>
      </c>
      <c r="O203">
        <f t="shared" si="33"/>
        <v>1</v>
      </c>
    </row>
    <row r="204" spans="4:15" x14ac:dyDescent="0.25">
      <c r="D204" s="25" t="str">
        <f t="shared" si="27"/>
        <v/>
      </c>
      <c r="E204" s="24" t="str">
        <f t="shared" si="28"/>
        <v/>
      </c>
      <c r="F204" t="str">
        <f t="shared" si="29"/>
        <v/>
      </c>
      <c r="H204" s="30" t="str">
        <f t="shared" si="30"/>
        <v>&gt;</v>
      </c>
      <c r="K204" s="22">
        <v>45922.271192129629</v>
      </c>
      <c r="L204">
        <v>-2.98</v>
      </c>
      <c r="M204" s="25">
        <f t="shared" si="31"/>
        <v>50.68</v>
      </c>
      <c r="N204" s="24" t="str">
        <f t="shared" si="32"/>
        <v>L</v>
      </c>
      <c r="O204">
        <f t="shared" si="33"/>
        <v>1</v>
      </c>
    </row>
    <row r="205" spans="4:15" x14ac:dyDescent="0.25">
      <c r="D205" s="25" t="str">
        <f t="shared" si="27"/>
        <v/>
      </c>
      <c r="E205" s="24" t="str">
        <f t="shared" si="28"/>
        <v/>
      </c>
      <c r="F205" t="str">
        <f t="shared" si="29"/>
        <v/>
      </c>
      <c r="H205" s="30" t="str">
        <f t="shared" si="30"/>
        <v>&gt;</v>
      </c>
      <c r="K205" s="22">
        <v>45922.290393518517</v>
      </c>
      <c r="L205">
        <v>1.52</v>
      </c>
      <c r="M205" s="25">
        <f t="shared" si="31"/>
        <v>52.2</v>
      </c>
      <c r="N205" s="24" t="str">
        <f t="shared" si="32"/>
        <v>W</v>
      </c>
      <c r="O205">
        <f t="shared" si="33"/>
        <v>1</v>
      </c>
    </row>
    <row r="206" spans="4:15" x14ac:dyDescent="0.25">
      <c r="D206" s="25" t="str">
        <f t="shared" si="27"/>
        <v/>
      </c>
      <c r="E206" s="24" t="str">
        <f t="shared" si="28"/>
        <v/>
      </c>
      <c r="F206" t="str">
        <f t="shared" si="29"/>
        <v/>
      </c>
      <c r="H206" s="30" t="str">
        <f t="shared" si="30"/>
        <v>&gt;</v>
      </c>
      <c r="K206" s="22">
        <v>45922.301261574074</v>
      </c>
      <c r="L206">
        <v>-3</v>
      </c>
      <c r="M206" s="25">
        <f t="shared" si="31"/>
        <v>49.2</v>
      </c>
      <c r="N206" s="24" t="str">
        <f t="shared" si="32"/>
        <v>L</v>
      </c>
      <c r="O206">
        <f t="shared" si="33"/>
        <v>1</v>
      </c>
    </row>
    <row r="207" spans="4:15" ht="15" customHeight="1" x14ac:dyDescent="0.25">
      <c r="D207" s="25" t="str">
        <f t="shared" si="27"/>
        <v/>
      </c>
      <c r="E207" s="24" t="str">
        <f t="shared" si="28"/>
        <v/>
      </c>
      <c r="F207" t="str">
        <f t="shared" si="29"/>
        <v/>
      </c>
      <c r="H207" s="30" t="str">
        <f t="shared" si="30"/>
        <v>&gt;</v>
      </c>
      <c r="K207" s="22">
        <v>45922.310532407406</v>
      </c>
      <c r="L207">
        <v>-3.1</v>
      </c>
      <c r="M207" s="25">
        <f t="shared" si="31"/>
        <v>46.1</v>
      </c>
      <c r="N207" s="24" t="str">
        <f t="shared" si="32"/>
        <v>L</v>
      </c>
      <c r="O207">
        <f t="shared" si="33"/>
        <v>2</v>
      </c>
    </row>
    <row r="208" spans="4:15" ht="15" customHeight="1" x14ac:dyDescent="0.25">
      <c r="D208" s="25" t="str">
        <f t="shared" si="27"/>
        <v/>
      </c>
      <c r="E208" s="24" t="str">
        <f t="shared" si="28"/>
        <v/>
      </c>
      <c r="F208" t="str">
        <f t="shared" si="29"/>
        <v/>
      </c>
      <c r="H208" s="30" t="str">
        <f t="shared" si="30"/>
        <v>&gt;</v>
      </c>
      <c r="K208" s="22">
        <v>45922.32304398148</v>
      </c>
      <c r="L208">
        <v>1.49</v>
      </c>
      <c r="M208" s="25">
        <f t="shared" si="31"/>
        <v>47.59</v>
      </c>
      <c r="N208" s="24" t="str">
        <f t="shared" si="32"/>
        <v>W</v>
      </c>
      <c r="O208">
        <f t="shared" si="33"/>
        <v>1</v>
      </c>
    </row>
    <row r="209" spans="4:15" ht="15" customHeight="1" x14ac:dyDescent="0.25">
      <c r="D209" s="25" t="str">
        <f t="shared" si="27"/>
        <v/>
      </c>
      <c r="E209" s="24" t="str">
        <f t="shared" si="28"/>
        <v/>
      </c>
      <c r="F209" t="str">
        <f t="shared" si="29"/>
        <v/>
      </c>
      <c r="H209" s="30" t="str">
        <f t="shared" si="30"/>
        <v>&gt;</v>
      </c>
      <c r="K209" s="22">
        <v>45922.345381944448</v>
      </c>
      <c r="L209">
        <v>1.56</v>
      </c>
      <c r="M209" s="25">
        <f t="shared" si="31"/>
        <v>49.150000000000006</v>
      </c>
      <c r="N209" s="24" t="str">
        <f t="shared" si="32"/>
        <v>W</v>
      </c>
      <c r="O209">
        <f t="shared" si="33"/>
        <v>2</v>
      </c>
    </row>
    <row r="210" spans="4:15" ht="15" customHeight="1" x14ac:dyDescent="0.25">
      <c r="D210" s="25" t="str">
        <f t="shared" si="27"/>
        <v/>
      </c>
      <c r="E210" s="24" t="str">
        <f t="shared" si="28"/>
        <v/>
      </c>
      <c r="F210" t="str">
        <f t="shared" si="29"/>
        <v/>
      </c>
      <c r="H210" s="30" t="str">
        <f t="shared" si="30"/>
        <v>&gt;</v>
      </c>
      <c r="K210" s="22">
        <v>45922.386921296296</v>
      </c>
      <c r="L210">
        <v>-2.69</v>
      </c>
      <c r="M210" s="25">
        <f t="shared" si="31"/>
        <v>46.460000000000008</v>
      </c>
      <c r="N210" s="24" t="str">
        <f t="shared" si="32"/>
        <v>L</v>
      </c>
      <c r="O210">
        <f t="shared" si="33"/>
        <v>1</v>
      </c>
    </row>
    <row r="211" spans="4:15" ht="15" customHeight="1" x14ac:dyDescent="0.25">
      <c r="D211" s="25" t="str">
        <f t="shared" si="27"/>
        <v/>
      </c>
      <c r="E211" s="24" t="str">
        <f t="shared" si="28"/>
        <v/>
      </c>
      <c r="F211" t="str">
        <f t="shared" si="29"/>
        <v/>
      </c>
      <c r="H211" s="30" t="str">
        <f t="shared" si="30"/>
        <v>&gt;</v>
      </c>
      <c r="K211" s="22">
        <v>45922.39744212963</v>
      </c>
      <c r="L211">
        <v>1.59</v>
      </c>
      <c r="M211" s="25">
        <f t="shared" si="31"/>
        <v>48.050000000000011</v>
      </c>
      <c r="N211" s="24" t="str">
        <f t="shared" si="32"/>
        <v>W</v>
      </c>
      <c r="O211">
        <f t="shared" si="33"/>
        <v>1</v>
      </c>
    </row>
    <row r="212" spans="4:15" ht="15" customHeight="1" x14ac:dyDescent="0.25">
      <c r="D212" s="25" t="str">
        <f t="shared" si="27"/>
        <v/>
      </c>
      <c r="E212" s="24" t="str">
        <f t="shared" si="28"/>
        <v/>
      </c>
      <c r="F212" t="str">
        <f t="shared" si="29"/>
        <v/>
      </c>
      <c r="H212" s="30" t="str">
        <f t="shared" si="30"/>
        <v>&gt;</v>
      </c>
      <c r="K212" s="22">
        <v>45922.404976851853</v>
      </c>
      <c r="L212">
        <v>1.51</v>
      </c>
      <c r="M212" s="25">
        <f t="shared" si="31"/>
        <v>49.560000000000009</v>
      </c>
      <c r="N212" s="24" t="str">
        <f t="shared" si="32"/>
        <v>W</v>
      </c>
      <c r="O212">
        <f t="shared" si="33"/>
        <v>2</v>
      </c>
    </row>
    <row r="213" spans="4:15" ht="15" customHeight="1" x14ac:dyDescent="0.25">
      <c r="D213" s="25" t="str">
        <f t="shared" si="27"/>
        <v/>
      </c>
      <c r="E213" s="24" t="str">
        <f t="shared" si="28"/>
        <v/>
      </c>
      <c r="F213" t="str">
        <f t="shared" si="29"/>
        <v/>
      </c>
      <c r="H213" s="30" t="str">
        <f t="shared" si="30"/>
        <v>&gt;</v>
      </c>
      <c r="K213" s="22">
        <v>45922.40693287037</v>
      </c>
      <c r="L213">
        <v>1.67</v>
      </c>
      <c r="M213" s="25">
        <f t="shared" si="31"/>
        <v>51.230000000000011</v>
      </c>
      <c r="N213" s="24" t="str">
        <f t="shared" si="32"/>
        <v>W</v>
      </c>
      <c r="O213">
        <f t="shared" si="33"/>
        <v>3</v>
      </c>
    </row>
    <row r="214" spans="4:15" ht="15" customHeight="1" x14ac:dyDescent="0.25">
      <c r="D214" s="25" t="str">
        <f t="shared" si="27"/>
        <v/>
      </c>
      <c r="E214" s="24" t="str">
        <f t="shared" si="28"/>
        <v/>
      </c>
      <c r="F214" t="str">
        <f t="shared" si="29"/>
        <v/>
      </c>
      <c r="H214" s="30" t="str">
        <f t="shared" si="30"/>
        <v>&gt;</v>
      </c>
      <c r="K214" s="22">
        <v>45922.410775462966</v>
      </c>
      <c r="L214">
        <v>-2.95</v>
      </c>
      <c r="M214" s="25">
        <f t="shared" si="31"/>
        <v>48.280000000000008</v>
      </c>
      <c r="N214" s="24" t="str">
        <f t="shared" si="32"/>
        <v>L</v>
      </c>
      <c r="O214">
        <f t="shared" si="33"/>
        <v>1</v>
      </c>
    </row>
    <row r="215" spans="4:15" ht="15" customHeight="1" x14ac:dyDescent="0.25">
      <c r="D215" s="25" t="str">
        <f t="shared" si="27"/>
        <v/>
      </c>
      <c r="E215" s="24" t="str">
        <f t="shared" si="28"/>
        <v/>
      </c>
      <c r="F215" t="str">
        <f t="shared" si="29"/>
        <v/>
      </c>
      <c r="H215" s="30" t="str">
        <f t="shared" si="30"/>
        <v>&gt;</v>
      </c>
      <c r="K215" s="22">
        <v>45922.439803240741</v>
      </c>
      <c r="L215">
        <v>-3.13</v>
      </c>
      <c r="M215" s="25">
        <f t="shared" si="31"/>
        <v>45.150000000000006</v>
      </c>
      <c r="N215" s="24" t="str">
        <f t="shared" si="32"/>
        <v>L</v>
      </c>
      <c r="O215">
        <f t="shared" si="33"/>
        <v>2</v>
      </c>
    </row>
    <row r="216" spans="4:15" ht="15" customHeight="1" x14ac:dyDescent="0.25">
      <c r="D216" s="25" t="str">
        <f t="shared" si="27"/>
        <v/>
      </c>
      <c r="E216" s="24" t="str">
        <f t="shared" si="28"/>
        <v/>
      </c>
      <c r="F216" t="str">
        <f t="shared" si="29"/>
        <v/>
      </c>
      <c r="H216" s="30" t="str">
        <f t="shared" si="30"/>
        <v>&gt;</v>
      </c>
      <c r="K216" s="22">
        <v>45922.444664351853</v>
      </c>
      <c r="L216">
        <v>1.61</v>
      </c>
      <c r="M216" s="25">
        <f t="shared" si="31"/>
        <v>46.760000000000005</v>
      </c>
      <c r="N216" s="24" t="str">
        <f t="shared" si="32"/>
        <v>W</v>
      </c>
      <c r="O216">
        <f t="shared" si="33"/>
        <v>1</v>
      </c>
    </row>
    <row r="217" spans="4:15" ht="15" customHeight="1" x14ac:dyDescent="0.25">
      <c r="D217" s="25" t="str">
        <f t="shared" si="27"/>
        <v/>
      </c>
      <c r="E217" s="24" t="str">
        <f t="shared" si="28"/>
        <v/>
      </c>
      <c r="F217" t="str">
        <f t="shared" si="29"/>
        <v/>
      </c>
      <c r="H217" s="30" t="str">
        <f t="shared" si="30"/>
        <v>&gt;</v>
      </c>
      <c r="K217" s="22">
        <v>45922.44835648148</v>
      </c>
      <c r="L217">
        <v>1.55</v>
      </c>
      <c r="M217" s="25">
        <f t="shared" si="31"/>
        <v>48.31</v>
      </c>
      <c r="N217" s="24" t="str">
        <f t="shared" si="32"/>
        <v>W</v>
      </c>
      <c r="O217">
        <f t="shared" si="33"/>
        <v>2</v>
      </c>
    </row>
    <row r="218" spans="4:15" ht="15" customHeight="1" x14ac:dyDescent="0.25">
      <c r="D218" s="25" t="str">
        <f t="shared" si="27"/>
        <v/>
      </c>
      <c r="E218" s="24" t="str">
        <f t="shared" si="28"/>
        <v/>
      </c>
      <c r="F218" t="str">
        <f t="shared" si="29"/>
        <v/>
      </c>
      <c r="H218" s="30" t="str">
        <f t="shared" si="30"/>
        <v>&gt;</v>
      </c>
      <c r="K218" s="22">
        <v>45922.449641203704</v>
      </c>
      <c r="L218">
        <v>-3.17</v>
      </c>
      <c r="M218" s="25">
        <f t="shared" si="31"/>
        <v>45.14</v>
      </c>
      <c r="N218" s="24" t="str">
        <f t="shared" si="32"/>
        <v>L</v>
      </c>
      <c r="O218">
        <f t="shared" si="33"/>
        <v>1</v>
      </c>
    </row>
    <row r="219" spans="4:15" ht="15" customHeight="1" x14ac:dyDescent="0.25">
      <c r="D219" s="25" t="str">
        <f t="shared" si="27"/>
        <v/>
      </c>
      <c r="E219" s="24" t="str">
        <f t="shared" si="28"/>
        <v/>
      </c>
      <c r="F219" t="str">
        <f t="shared" si="29"/>
        <v/>
      </c>
      <c r="H219" s="30" t="str">
        <f t="shared" si="30"/>
        <v>&gt;</v>
      </c>
      <c r="K219" s="22">
        <v>45922.464930555558</v>
      </c>
      <c r="L219">
        <v>1.43</v>
      </c>
      <c r="M219" s="25">
        <f t="shared" si="31"/>
        <v>46.57</v>
      </c>
      <c r="N219" s="24" t="str">
        <f t="shared" si="32"/>
        <v>W</v>
      </c>
      <c r="O219">
        <f t="shared" si="33"/>
        <v>1</v>
      </c>
    </row>
    <row r="220" spans="4:15" ht="15" customHeight="1" x14ac:dyDescent="0.25">
      <c r="D220" s="25" t="str">
        <f t="shared" si="27"/>
        <v/>
      </c>
      <c r="E220" s="24" t="str">
        <f t="shared" si="28"/>
        <v/>
      </c>
      <c r="F220" t="str">
        <f t="shared" si="29"/>
        <v/>
      </c>
      <c r="H220" s="30" t="str">
        <f t="shared" si="30"/>
        <v>&gt;</v>
      </c>
      <c r="K220" s="22">
        <v>45922.470590277779</v>
      </c>
      <c r="L220">
        <v>1.65</v>
      </c>
      <c r="M220" s="25">
        <f t="shared" si="31"/>
        <v>48.22</v>
      </c>
      <c r="N220" s="24" t="str">
        <f t="shared" si="32"/>
        <v>W</v>
      </c>
      <c r="O220">
        <f t="shared" si="33"/>
        <v>2</v>
      </c>
    </row>
    <row r="221" spans="4:15" ht="15" customHeight="1" x14ac:dyDescent="0.25">
      <c r="D221" s="25" t="str">
        <f t="shared" si="27"/>
        <v/>
      </c>
      <c r="E221" s="24" t="str">
        <f t="shared" si="28"/>
        <v/>
      </c>
      <c r="F221" t="str">
        <f t="shared" si="29"/>
        <v/>
      </c>
      <c r="H221" s="30" t="str">
        <f t="shared" si="30"/>
        <v>&gt;</v>
      </c>
      <c r="K221" s="22">
        <v>45922.477997685186</v>
      </c>
      <c r="L221">
        <v>1.53</v>
      </c>
      <c r="M221" s="25">
        <f t="shared" si="31"/>
        <v>49.75</v>
      </c>
      <c r="N221" s="24" t="str">
        <f t="shared" si="32"/>
        <v>W</v>
      </c>
      <c r="O221">
        <f t="shared" si="33"/>
        <v>3</v>
      </c>
    </row>
    <row r="222" spans="4:15" ht="15" customHeight="1" x14ac:dyDescent="0.25">
      <c r="D222" s="25" t="str">
        <f t="shared" si="27"/>
        <v/>
      </c>
      <c r="E222" s="24" t="str">
        <f t="shared" si="28"/>
        <v/>
      </c>
      <c r="F222" t="str">
        <f t="shared" si="29"/>
        <v/>
      </c>
      <c r="H222" s="30" t="str">
        <f t="shared" si="30"/>
        <v>&gt;</v>
      </c>
      <c r="K222" s="22">
        <v>45922.496064814812</v>
      </c>
      <c r="L222">
        <v>-3.06</v>
      </c>
      <c r="M222" s="25">
        <f t="shared" si="31"/>
        <v>46.69</v>
      </c>
      <c r="N222" s="24" t="str">
        <f t="shared" si="32"/>
        <v>L</v>
      </c>
      <c r="O222">
        <f t="shared" si="33"/>
        <v>1</v>
      </c>
    </row>
    <row r="223" spans="4:15" ht="15" customHeight="1" x14ac:dyDescent="0.25">
      <c r="D223" s="25" t="str">
        <f t="shared" si="27"/>
        <v/>
      </c>
      <c r="E223" s="24" t="str">
        <f t="shared" si="28"/>
        <v/>
      </c>
      <c r="F223" t="str">
        <f t="shared" si="29"/>
        <v/>
      </c>
      <c r="H223" s="30" t="str">
        <f t="shared" si="30"/>
        <v>&gt;</v>
      </c>
      <c r="K223" s="22">
        <v>45922.51284722222</v>
      </c>
      <c r="L223">
        <v>1.48</v>
      </c>
      <c r="M223" s="25">
        <f t="shared" si="31"/>
        <v>48.169999999999995</v>
      </c>
      <c r="N223" s="24" t="str">
        <f t="shared" si="32"/>
        <v>W</v>
      </c>
      <c r="O223">
        <f t="shared" si="33"/>
        <v>1</v>
      </c>
    </row>
    <row r="224" spans="4:15" ht="15" customHeight="1" x14ac:dyDescent="0.25">
      <c r="D224" s="25" t="str">
        <f t="shared" si="27"/>
        <v/>
      </c>
      <c r="E224" s="24" t="str">
        <f t="shared" si="28"/>
        <v/>
      </c>
      <c r="F224" t="str">
        <f t="shared" si="29"/>
        <v/>
      </c>
      <c r="H224" s="30" t="str">
        <f t="shared" si="30"/>
        <v>&gt;</v>
      </c>
      <c r="K224" s="22">
        <v>45922.527187500003</v>
      </c>
      <c r="L224">
        <v>-3.01</v>
      </c>
      <c r="M224" s="25">
        <f t="shared" si="31"/>
        <v>45.16</v>
      </c>
      <c r="N224" s="24" t="str">
        <f t="shared" si="32"/>
        <v>L</v>
      </c>
      <c r="O224">
        <f t="shared" si="33"/>
        <v>1</v>
      </c>
    </row>
    <row r="225" spans="4:15" ht="15" customHeight="1" x14ac:dyDescent="0.25">
      <c r="D225" s="25" t="str">
        <f t="shared" si="27"/>
        <v/>
      </c>
      <c r="E225" s="24" t="str">
        <f t="shared" si="28"/>
        <v/>
      </c>
      <c r="F225" t="str">
        <f t="shared" si="29"/>
        <v/>
      </c>
      <c r="H225" s="30" t="str">
        <f t="shared" si="30"/>
        <v>&gt;</v>
      </c>
      <c r="K225" s="22">
        <v>45922.546863425923</v>
      </c>
      <c r="L225">
        <v>1.74</v>
      </c>
      <c r="M225" s="25">
        <f t="shared" si="31"/>
        <v>46.9</v>
      </c>
      <c r="N225" s="24" t="str">
        <f t="shared" si="32"/>
        <v>W</v>
      </c>
      <c r="O225">
        <f t="shared" si="33"/>
        <v>1</v>
      </c>
    </row>
    <row r="226" spans="4:15" ht="15" customHeight="1" x14ac:dyDescent="0.25">
      <c r="D226" s="25" t="str">
        <f t="shared" ref="D226:D289" si="34">IF(OR(B226="Grand Total",B226=""),"",D225+C226)</f>
        <v/>
      </c>
      <c r="E226" s="24" t="str">
        <f t="shared" ref="E226:E289" si="35">IF(OR(C226="",B226="Grand Total"),"",IF(C226&lt;0,"L","W"))</f>
        <v/>
      </c>
      <c r="F226" t="str">
        <f t="shared" ref="F226:F289" si="36">IF(E226="","",IF(E226=E225,F225+1,1))</f>
        <v/>
      </c>
      <c r="H226" s="30" t="str">
        <f t="shared" ref="H226:H289" si="37">IF(D226&gt;M226,"&gt;","&lt;")</f>
        <v>&gt;</v>
      </c>
      <c r="K226" s="22">
        <v>45922.560416666667</v>
      </c>
      <c r="L226">
        <v>1.54</v>
      </c>
      <c r="M226" s="25">
        <f t="shared" si="31"/>
        <v>48.44</v>
      </c>
      <c r="N226" s="24" t="str">
        <f t="shared" si="32"/>
        <v>W</v>
      </c>
      <c r="O226">
        <f t="shared" si="33"/>
        <v>2</v>
      </c>
    </row>
    <row r="227" spans="4:15" ht="15" customHeight="1" x14ac:dyDescent="0.25">
      <c r="D227" s="25" t="str">
        <f t="shared" si="34"/>
        <v/>
      </c>
      <c r="E227" s="24" t="str">
        <f t="shared" si="35"/>
        <v/>
      </c>
      <c r="F227" t="str">
        <f t="shared" si="36"/>
        <v/>
      </c>
      <c r="H227" s="30" t="str">
        <f t="shared" si="37"/>
        <v>&gt;</v>
      </c>
      <c r="K227" s="22">
        <v>45922.566770833335</v>
      </c>
      <c r="L227">
        <v>1.58</v>
      </c>
      <c r="M227" s="25">
        <f t="shared" si="31"/>
        <v>50.019999999999996</v>
      </c>
      <c r="N227" s="24" t="str">
        <f t="shared" si="32"/>
        <v>W</v>
      </c>
      <c r="O227">
        <f t="shared" si="33"/>
        <v>3</v>
      </c>
    </row>
    <row r="228" spans="4:15" ht="15" customHeight="1" x14ac:dyDescent="0.25">
      <c r="D228" s="25" t="str">
        <f t="shared" si="34"/>
        <v/>
      </c>
      <c r="E228" s="24" t="str">
        <f t="shared" si="35"/>
        <v/>
      </c>
      <c r="F228" t="str">
        <f t="shared" si="36"/>
        <v/>
      </c>
      <c r="H228" s="30" t="str">
        <f t="shared" si="37"/>
        <v>&gt;</v>
      </c>
      <c r="K228" s="22">
        <v>45922.571851851855</v>
      </c>
      <c r="L228">
        <v>1.6</v>
      </c>
      <c r="M228" s="25">
        <f t="shared" si="31"/>
        <v>51.62</v>
      </c>
      <c r="N228" s="24" t="str">
        <f t="shared" si="32"/>
        <v>W</v>
      </c>
      <c r="O228">
        <f t="shared" si="33"/>
        <v>4</v>
      </c>
    </row>
    <row r="229" spans="4:15" ht="15" customHeight="1" x14ac:dyDescent="0.25">
      <c r="D229" s="25" t="str">
        <f t="shared" si="34"/>
        <v/>
      </c>
      <c r="E229" s="24" t="str">
        <f t="shared" si="35"/>
        <v/>
      </c>
      <c r="F229" t="str">
        <f t="shared" si="36"/>
        <v/>
      </c>
      <c r="H229" s="30" t="str">
        <f t="shared" si="37"/>
        <v>&gt;</v>
      </c>
      <c r="K229" s="22">
        <v>45922.57775462963</v>
      </c>
      <c r="L229">
        <v>-3.08</v>
      </c>
      <c r="M229" s="25">
        <f t="shared" si="31"/>
        <v>48.54</v>
      </c>
      <c r="N229" s="24" t="str">
        <f t="shared" si="32"/>
        <v>L</v>
      </c>
      <c r="O229">
        <f t="shared" si="33"/>
        <v>1</v>
      </c>
    </row>
    <row r="230" spans="4:15" ht="15" customHeight="1" x14ac:dyDescent="0.25">
      <c r="D230" s="25" t="str">
        <f t="shared" si="34"/>
        <v/>
      </c>
      <c r="E230" s="24" t="str">
        <f t="shared" si="35"/>
        <v/>
      </c>
      <c r="F230" t="str">
        <f t="shared" si="36"/>
        <v/>
      </c>
      <c r="H230" s="30" t="str">
        <f t="shared" si="37"/>
        <v>&gt;</v>
      </c>
      <c r="K230" s="22">
        <v>45922.591539351852</v>
      </c>
      <c r="L230">
        <v>1.58</v>
      </c>
      <c r="M230" s="25">
        <f t="shared" si="31"/>
        <v>50.12</v>
      </c>
      <c r="N230" s="24" t="str">
        <f t="shared" si="32"/>
        <v>W</v>
      </c>
      <c r="O230">
        <f t="shared" si="33"/>
        <v>1</v>
      </c>
    </row>
    <row r="231" spans="4:15" ht="15" customHeight="1" x14ac:dyDescent="0.25">
      <c r="D231" s="25" t="str">
        <f t="shared" si="34"/>
        <v/>
      </c>
      <c r="E231" s="24" t="str">
        <f t="shared" si="35"/>
        <v/>
      </c>
      <c r="F231" t="str">
        <f t="shared" si="36"/>
        <v/>
      </c>
      <c r="H231" s="30" t="str">
        <f t="shared" si="37"/>
        <v>&gt;</v>
      </c>
      <c r="K231" s="22">
        <v>45922.606354166666</v>
      </c>
      <c r="L231">
        <v>1.71</v>
      </c>
      <c r="M231" s="25">
        <f t="shared" si="31"/>
        <v>51.83</v>
      </c>
      <c r="N231" s="24" t="str">
        <f t="shared" si="32"/>
        <v>W</v>
      </c>
      <c r="O231">
        <f t="shared" si="33"/>
        <v>2</v>
      </c>
    </row>
    <row r="232" spans="4:15" ht="15" customHeight="1" x14ac:dyDescent="0.25">
      <c r="D232" s="25" t="str">
        <f t="shared" si="34"/>
        <v/>
      </c>
      <c r="E232" s="24" t="str">
        <f t="shared" si="35"/>
        <v/>
      </c>
      <c r="F232" t="str">
        <f t="shared" si="36"/>
        <v/>
      </c>
      <c r="H232" s="30" t="str">
        <f t="shared" si="37"/>
        <v>&gt;</v>
      </c>
      <c r="K232" s="22">
        <v>45922.619097222225</v>
      </c>
      <c r="L232">
        <v>-3.14</v>
      </c>
      <c r="M232" s="25">
        <f t="shared" si="31"/>
        <v>48.69</v>
      </c>
      <c r="N232" s="24" t="str">
        <f t="shared" si="32"/>
        <v>L</v>
      </c>
      <c r="O232">
        <f t="shared" si="33"/>
        <v>1</v>
      </c>
    </row>
    <row r="233" spans="4:15" ht="15" customHeight="1" x14ac:dyDescent="0.25">
      <c r="D233" s="25" t="str">
        <f t="shared" si="34"/>
        <v/>
      </c>
      <c r="E233" s="24" t="str">
        <f t="shared" si="35"/>
        <v/>
      </c>
      <c r="F233" t="str">
        <f t="shared" si="36"/>
        <v/>
      </c>
      <c r="H233" s="30" t="str">
        <f t="shared" si="37"/>
        <v>&gt;</v>
      </c>
      <c r="K233" s="22">
        <v>45922.635405092595</v>
      </c>
      <c r="L233">
        <v>1.32</v>
      </c>
      <c r="M233" s="25">
        <f t="shared" si="31"/>
        <v>50.01</v>
      </c>
      <c r="N233" s="24" t="str">
        <f t="shared" si="32"/>
        <v>W</v>
      </c>
      <c r="O233">
        <f t="shared" si="33"/>
        <v>1</v>
      </c>
    </row>
    <row r="234" spans="4:15" ht="15" customHeight="1" x14ac:dyDescent="0.25">
      <c r="D234" s="25" t="str">
        <f t="shared" si="34"/>
        <v/>
      </c>
      <c r="E234" s="24" t="str">
        <f t="shared" si="35"/>
        <v/>
      </c>
      <c r="F234" t="str">
        <f t="shared" si="36"/>
        <v/>
      </c>
      <c r="H234" s="30" t="str">
        <f t="shared" si="37"/>
        <v>&gt;</v>
      </c>
      <c r="K234" s="22">
        <v>45922.640497685185</v>
      </c>
      <c r="L234">
        <v>1.55</v>
      </c>
      <c r="M234" s="25">
        <f t="shared" si="31"/>
        <v>51.559999999999995</v>
      </c>
      <c r="N234" s="24" t="str">
        <f t="shared" si="32"/>
        <v>W</v>
      </c>
      <c r="O234">
        <f t="shared" si="33"/>
        <v>2</v>
      </c>
    </row>
    <row r="235" spans="4:15" ht="15" customHeight="1" x14ac:dyDescent="0.25">
      <c r="D235" s="25" t="str">
        <f t="shared" si="34"/>
        <v/>
      </c>
      <c r="E235" s="24" t="str">
        <f t="shared" si="35"/>
        <v/>
      </c>
      <c r="F235" t="str">
        <f t="shared" si="36"/>
        <v/>
      </c>
      <c r="H235" s="30" t="str">
        <f t="shared" si="37"/>
        <v>&gt;</v>
      </c>
      <c r="K235" s="22">
        <v>45922.642465277779</v>
      </c>
      <c r="L235">
        <v>-3.04</v>
      </c>
      <c r="M235" s="25">
        <f t="shared" si="31"/>
        <v>48.519999999999996</v>
      </c>
      <c r="N235" s="24" t="str">
        <f t="shared" si="32"/>
        <v>L</v>
      </c>
      <c r="O235">
        <f t="shared" si="33"/>
        <v>1</v>
      </c>
    </row>
    <row r="236" spans="4:15" ht="15" customHeight="1" x14ac:dyDescent="0.25">
      <c r="D236" s="25" t="str">
        <f t="shared" si="34"/>
        <v/>
      </c>
      <c r="E236" s="24" t="str">
        <f t="shared" si="35"/>
        <v/>
      </c>
      <c r="F236" t="str">
        <f t="shared" si="36"/>
        <v/>
      </c>
      <c r="H236" s="30" t="str">
        <f t="shared" si="37"/>
        <v>&gt;</v>
      </c>
      <c r="K236" s="22">
        <v>45922.647905092592</v>
      </c>
      <c r="L236">
        <v>1.54</v>
      </c>
      <c r="M236" s="25">
        <f t="shared" si="31"/>
        <v>50.059999999999995</v>
      </c>
      <c r="N236" s="24" t="str">
        <f t="shared" si="32"/>
        <v>W</v>
      </c>
      <c r="O236">
        <f t="shared" si="33"/>
        <v>1</v>
      </c>
    </row>
    <row r="237" spans="4:15" ht="15" customHeight="1" x14ac:dyDescent="0.25">
      <c r="D237" s="25" t="str">
        <f t="shared" si="34"/>
        <v/>
      </c>
      <c r="E237" s="24" t="str">
        <f t="shared" si="35"/>
        <v/>
      </c>
      <c r="F237" t="str">
        <f t="shared" si="36"/>
        <v/>
      </c>
      <c r="H237" s="30" t="str">
        <f t="shared" si="37"/>
        <v>&gt;</v>
      </c>
      <c r="K237" s="22">
        <v>45922.652766203704</v>
      </c>
      <c r="L237">
        <v>1.41</v>
      </c>
      <c r="M237" s="25">
        <f t="shared" si="31"/>
        <v>51.469999999999992</v>
      </c>
      <c r="N237" s="24" t="str">
        <f t="shared" si="32"/>
        <v>W</v>
      </c>
      <c r="O237">
        <f t="shared" si="33"/>
        <v>2</v>
      </c>
    </row>
    <row r="238" spans="4:15" ht="15" customHeight="1" x14ac:dyDescent="0.25">
      <c r="D238" s="25" t="str">
        <f t="shared" si="34"/>
        <v/>
      </c>
      <c r="E238" s="24" t="str">
        <f t="shared" si="35"/>
        <v/>
      </c>
      <c r="F238" t="str">
        <f t="shared" si="36"/>
        <v/>
      </c>
      <c r="H238" s="30" t="str">
        <f t="shared" si="37"/>
        <v>&gt;</v>
      </c>
      <c r="K238" s="22">
        <v>45922.673946759256</v>
      </c>
      <c r="L238">
        <v>0.15</v>
      </c>
      <c r="M238" s="25">
        <f t="shared" si="31"/>
        <v>51.61999999999999</v>
      </c>
      <c r="N238" s="24" t="str">
        <f t="shared" si="32"/>
        <v>W</v>
      </c>
      <c r="O238">
        <f t="shared" si="33"/>
        <v>3</v>
      </c>
    </row>
    <row r="239" spans="4:15" ht="15" customHeight="1" x14ac:dyDescent="0.25">
      <c r="D239" s="25" t="str">
        <f t="shared" si="34"/>
        <v/>
      </c>
      <c r="E239" s="24" t="str">
        <f t="shared" si="35"/>
        <v/>
      </c>
      <c r="F239" t="str">
        <f t="shared" si="36"/>
        <v/>
      </c>
      <c r="H239" s="30" t="str">
        <f t="shared" si="37"/>
        <v>&gt;</v>
      </c>
      <c r="K239" s="22">
        <v>45922.685740740744</v>
      </c>
      <c r="L239">
        <v>0.08</v>
      </c>
      <c r="M239" s="25">
        <f t="shared" si="31"/>
        <v>51.699999999999989</v>
      </c>
      <c r="N239" s="24" t="str">
        <f t="shared" si="32"/>
        <v>W</v>
      </c>
      <c r="O239">
        <f t="shared" si="33"/>
        <v>4</v>
      </c>
    </row>
    <row r="240" spans="4:15" ht="15" customHeight="1" x14ac:dyDescent="0.25">
      <c r="D240" s="25" t="str">
        <f t="shared" si="34"/>
        <v/>
      </c>
      <c r="E240" s="24" t="str">
        <f t="shared" si="35"/>
        <v/>
      </c>
      <c r="F240" t="str">
        <f t="shared" si="36"/>
        <v/>
      </c>
      <c r="H240" s="30" t="str">
        <f t="shared" si="37"/>
        <v>&gt;</v>
      </c>
      <c r="K240" s="22">
        <v>45922.693831018521</v>
      </c>
      <c r="L240">
        <v>1.46</v>
      </c>
      <c r="M240" s="25">
        <f t="shared" si="31"/>
        <v>53.159999999999989</v>
      </c>
      <c r="N240" s="24" t="str">
        <f t="shared" si="32"/>
        <v>W</v>
      </c>
      <c r="O240">
        <f t="shared" si="33"/>
        <v>5</v>
      </c>
    </row>
    <row r="241" spans="4:15" ht="15" customHeight="1" x14ac:dyDescent="0.25">
      <c r="D241" s="25" t="str">
        <f t="shared" si="34"/>
        <v/>
      </c>
      <c r="E241" s="24" t="str">
        <f t="shared" si="35"/>
        <v/>
      </c>
      <c r="F241" t="str">
        <f t="shared" si="36"/>
        <v/>
      </c>
      <c r="H241" s="30" t="str">
        <f t="shared" si="37"/>
        <v>&gt;</v>
      </c>
      <c r="K241" s="22">
        <v>45922.699745370373</v>
      </c>
      <c r="L241">
        <v>1.48</v>
      </c>
      <c r="M241" s="25">
        <f t="shared" si="31"/>
        <v>54.639999999999986</v>
      </c>
      <c r="N241" s="24" t="str">
        <f t="shared" si="32"/>
        <v>W</v>
      </c>
      <c r="O241">
        <f t="shared" si="33"/>
        <v>6</v>
      </c>
    </row>
    <row r="242" spans="4:15" ht="15" customHeight="1" x14ac:dyDescent="0.25">
      <c r="D242" s="25" t="str">
        <f t="shared" si="34"/>
        <v/>
      </c>
      <c r="E242" s="24" t="str">
        <f t="shared" si="35"/>
        <v/>
      </c>
      <c r="F242" t="str">
        <f t="shared" si="36"/>
        <v/>
      </c>
      <c r="H242" s="30" t="str">
        <f t="shared" si="37"/>
        <v>&gt;</v>
      </c>
      <c r="K242" s="22">
        <v>45922.726504629631</v>
      </c>
      <c r="L242">
        <v>1.57</v>
      </c>
      <c r="M242" s="25">
        <f t="shared" si="31"/>
        <v>56.209999999999987</v>
      </c>
      <c r="N242" s="24" t="str">
        <f t="shared" si="32"/>
        <v>W</v>
      </c>
      <c r="O242">
        <f t="shared" si="33"/>
        <v>7</v>
      </c>
    </row>
    <row r="243" spans="4:15" ht="15" customHeight="1" x14ac:dyDescent="0.25">
      <c r="D243" s="25" t="str">
        <f t="shared" si="34"/>
        <v/>
      </c>
      <c r="E243" s="24" t="str">
        <f t="shared" si="35"/>
        <v/>
      </c>
      <c r="F243" t="str">
        <f t="shared" si="36"/>
        <v/>
      </c>
      <c r="H243" s="30" t="str">
        <f t="shared" si="37"/>
        <v>&gt;</v>
      </c>
      <c r="K243" s="22">
        <v>45922.728796296295</v>
      </c>
      <c r="L243">
        <v>-3</v>
      </c>
      <c r="M243" s="25">
        <f t="shared" ref="M243:M269" si="38">IF(OR(K243="Grand Total",K243=""),"",M242+L243)</f>
        <v>53.209999999999987</v>
      </c>
      <c r="N243" s="24" t="str">
        <f t="shared" ref="N243:N269" si="39">IF(OR(L243="",K243="Grand Total"),"",IF(L243&lt;0,"L","W"))</f>
        <v>L</v>
      </c>
      <c r="O243">
        <f t="shared" ref="O243:O269" si="40">IF(N243="","",IF(N243=N242,O242+1,1))</f>
        <v>1</v>
      </c>
    </row>
    <row r="244" spans="4:15" ht="15" customHeight="1" x14ac:dyDescent="0.25">
      <c r="D244" s="25" t="str">
        <f t="shared" si="34"/>
        <v/>
      </c>
      <c r="E244" s="24" t="str">
        <f t="shared" si="35"/>
        <v/>
      </c>
      <c r="F244" t="str">
        <f t="shared" si="36"/>
        <v/>
      </c>
      <c r="H244" s="30" t="str">
        <f t="shared" si="37"/>
        <v>&gt;</v>
      </c>
      <c r="K244" s="22">
        <v>45922.736215277779</v>
      </c>
      <c r="L244">
        <v>-3.2</v>
      </c>
      <c r="M244" s="25">
        <f t="shared" si="38"/>
        <v>50.009999999999984</v>
      </c>
      <c r="N244" s="24" t="str">
        <f t="shared" si="39"/>
        <v>L</v>
      </c>
      <c r="O244">
        <f t="shared" si="40"/>
        <v>2</v>
      </c>
    </row>
    <row r="245" spans="4:15" ht="15" customHeight="1" x14ac:dyDescent="0.25">
      <c r="D245" s="25" t="str">
        <f t="shared" si="34"/>
        <v/>
      </c>
      <c r="E245" s="24" t="str">
        <f t="shared" si="35"/>
        <v/>
      </c>
      <c r="F245" t="str">
        <f t="shared" si="36"/>
        <v/>
      </c>
      <c r="H245" s="30" t="str">
        <f t="shared" si="37"/>
        <v>&gt;</v>
      </c>
      <c r="K245" s="22">
        <v>45922.74858796296</v>
      </c>
      <c r="L245">
        <v>-3.04</v>
      </c>
      <c r="M245" s="25">
        <f t="shared" si="38"/>
        <v>46.969999999999985</v>
      </c>
      <c r="N245" s="24" t="str">
        <f t="shared" si="39"/>
        <v>L</v>
      </c>
      <c r="O245">
        <f t="shared" si="40"/>
        <v>3</v>
      </c>
    </row>
    <row r="246" spans="4:15" ht="15" customHeight="1" x14ac:dyDescent="0.25">
      <c r="D246" s="25" t="str">
        <f t="shared" si="34"/>
        <v/>
      </c>
      <c r="E246" s="24" t="str">
        <f t="shared" si="35"/>
        <v/>
      </c>
      <c r="F246" t="str">
        <f t="shared" si="36"/>
        <v/>
      </c>
      <c r="H246" s="30" t="str">
        <f t="shared" si="37"/>
        <v>&gt;</v>
      </c>
      <c r="K246" s="22">
        <v>45922.768506944441</v>
      </c>
      <c r="L246">
        <v>-3.14</v>
      </c>
      <c r="M246" s="25">
        <f t="shared" si="38"/>
        <v>43.829999999999984</v>
      </c>
      <c r="N246" s="24" t="str">
        <f t="shared" si="39"/>
        <v>L</v>
      </c>
      <c r="O246">
        <f t="shared" si="40"/>
        <v>4</v>
      </c>
    </row>
    <row r="247" spans="4:15" ht="15" customHeight="1" x14ac:dyDescent="0.25">
      <c r="D247" s="25" t="str">
        <f t="shared" si="34"/>
        <v/>
      </c>
      <c r="E247" s="24" t="str">
        <f t="shared" si="35"/>
        <v/>
      </c>
      <c r="F247" t="str">
        <f t="shared" si="36"/>
        <v/>
      </c>
      <c r="H247" s="30" t="str">
        <f t="shared" si="37"/>
        <v>&gt;</v>
      </c>
      <c r="K247" s="22">
        <v>45922.784016203703</v>
      </c>
      <c r="L247">
        <v>1.63</v>
      </c>
      <c r="M247" s="25">
        <f t="shared" si="38"/>
        <v>45.459999999999987</v>
      </c>
      <c r="N247" s="24" t="str">
        <f t="shared" si="39"/>
        <v>W</v>
      </c>
      <c r="O247">
        <f t="shared" si="40"/>
        <v>1</v>
      </c>
    </row>
    <row r="248" spans="4:15" ht="15" customHeight="1" x14ac:dyDescent="0.25">
      <c r="D248" s="25" t="str">
        <f t="shared" si="34"/>
        <v/>
      </c>
      <c r="E248" s="24" t="str">
        <f t="shared" si="35"/>
        <v/>
      </c>
      <c r="F248" t="str">
        <f t="shared" si="36"/>
        <v/>
      </c>
      <c r="H248" s="30" t="str">
        <f t="shared" si="37"/>
        <v>&gt;</v>
      </c>
      <c r="K248" s="22">
        <v>45922.788738425923</v>
      </c>
      <c r="L248">
        <v>-3.02</v>
      </c>
      <c r="M248" s="25">
        <f t="shared" si="38"/>
        <v>42.439999999999984</v>
      </c>
      <c r="N248" s="24" t="str">
        <f t="shared" si="39"/>
        <v>L</v>
      </c>
      <c r="O248">
        <f t="shared" si="40"/>
        <v>1</v>
      </c>
    </row>
    <row r="249" spans="4:15" ht="15" customHeight="1" x14ac:dyDescent="0.25">
      <c r="D249" s="25" t="str">
        <f t="shared" si="34"/>
        <v/>
      </c>
      <c r="E249" s="24" t="str">
        <f t="shared" si="35"/>
        <v/>
      </c>
      <c r="F249" t="str">
        <f t="shared" si="36"/>
        <v/>
      </c>
      <c r="H249" s="30" t="str">
        <f t="shared" si="37"/>
        <v>&gt;</v>
      </c>
      <c r="K249" s="22">
        <v>45922.823819444442</v>
      </c>
      <c r="L249">
        <v>1.53</v>
      </c>
      <c r="M249" s="25">
        <f t="shared" si="38"/>
        <v>43.969999999999985</v>
      </c>
      <c r="N249" s="24" t="str">
        <f t="shared" si="39"/>
        <v>W</v>
      </c>
      <c r="O249">
        <f t="shared" si="40"/>
        <v>1</v>
      </c>
    </row>
    <row r="250" spans="4:15" ht="15" customHeight="1" x14ac:dyDescent="0.25">
      <c r="D250" s="25" t="str">
        <f t="shared" si="34"/>
        <v/>
      </c>
      <c r="E250" s="24" t="str">
        <f t="shared" si="35"/>
        <v/>
      </c>
      <c r="F250" t="str">
        <f t="shared" si="36"/>
        <v/>
      </c>
      <c r="H250" s="30" t="str">
        <f t="shared" si="37"/>
        <v>&gt;</v>
      </c>
      <c r="K250" s="22">
        <v>45922.827060185184</v>
      </c>
      <c r="L250">
        <v>1.61</v>
      </c>
      <c r="M250" s="25">
        <f t="shared" si="38"/>
        <v>45.579999999999984</v>
      </c>
      <c r="N250" s="24" t="str">
        <f t="shared" si="39"/>
        <v>W</v>
      </c>
      <c r="O250">
        <f t="shared" si="40"/>
        <v>2</v>
      </c>
    </row>
    <row r="251" spans="4:15" ht="15" customHeight="1" x14ac:dyDescent="0.25">
      <c r="D251" s="25" t="str">
        <f t="shared" si="34"/>
        <v/>
      </c>
      <c r="E251" s="24" t="str">
        <f t="shared" si="35"/>
        <v/>
      </c>
      <c r="F251" t="str">
        <f t="shared" si="36"/>
        <v/>
      </c>
      <c r="H251" s="30" t="str">
        <f t="shared" si="37"/>
        <v>&gt;</v>
      </c>
      <c r="K251" s="22">
        <v>45922.832488425927</v>
      </c>
      <c r="L251">
        <v>-3.04</v>
      </c>
      <c r="M251" s="25">
        <f t="shared" si="38"/>
        <v>42.539999999999985</v>
      </c>
      <c r="N251" s="24" t="str">
        <f t="shared" si="39"/>
        <v>L</v>
      </c>
      <c r="O251">
        <f t="shared" si="40"/>
        <v>1</v>
      </c>
    </row>
    <row r="252" spans="4:15" ht="15" customHeight="1" x14ac:dyDescent="0.25">
      <c r="D252" s="25" t="str">
        <f t="shared" si="34"/>
        <v/>
      </c>
      <c r="E252" s="24" t="str">
        <f t="shared" si="35"/>
        <v/>
      </c>
      <c r="F252" t="str">
        <f t="shared" si="36"/>
        <v/>
      </c>
      <c r="H252" s="30" t="str">
        <f t="shared" si="37"/>
        <v>&gt;</v>
      </c>
      <c r="K252" s="22">
        <v>45922.852175925924</v>
      </c>
      <c r="L252">
        <v>1.76</v>
      </c>
      <c r="M252" s="25">
        <f t="shared" si="38"/>
        <v>44.299999999999983</v>
      </c>
      <c r="N252" s="24" t="str">
        <f t="shared" si="39"/>
        <v>W</v>
      </c>
      <c r="O252">
        <f t="shared" si="40"/>
        <v>1</v>
      </c>
    </row>
    <row r="253" spans="4:15" ht="15" customHeight="1" x14ac:dyDescent="0.25">
      <c r="D253" s="25" t="str">
        <f t="shared" si="34"/>
        <v/>
      </c>
      <c r="E253" s="24" t="str">
        <f t="shared" si="35"/>
        <v/>
      </c>
      <c r="F253" t="str">
        <f t="shared" si="36"/>
        <v/>
      </c>
      <c r="H253" s="30" t="str">
        <f t="shared" si="37"/>
        <v>&gt;</v>
      </c>
      <c r="K253" s="22">
        <v>45922.854259259257</v>
      </c>
      <c r="L253">
        <v>1.52</v>
      </c>
      <c r="M253" s="25">
        <f t="shared" si="38"/>
        <v>45.819999999999986</v>
      </c>
      <c r="N253" s="24" t="str">
        <f t="shared" si="39"/>
        <v>W</v>
      </c>
      <c r="O253">
        <f t="shared" si="40"/>
        <v>2</v>
      </c>
    </row>
    <row r="254" spans="4:15" ht="15" customHeight="1" x14ac:dyDescent="0.25">
      <c r="D254" s="25" t="str">
        <f t="shared" si="34"/>
        <v/>
      </c>
      <c r="E254" s="24" t="str">
        <f t="shared" si="35"/>
        <v/>
      </c>
      <c r="F254" t="str">
        <f t="shared" si="36"/>
        <v/>
      </c>
      <c r="H254" s="30" t="str">
        <f t="shared" si="37"/>
        <v>&gt;</v>
      </c>
      <c r="K254" s="22">
        <v>45922.85633101852</v>
      </c>
      <c r="L254">
        <v>-3.14</v>
      </c>
      <c r="M254" s="25">
        <f t="shared" si="38"/>
        <v>42.679999999999986</v>
      </c>
      <c r="N254" s="24" t="str">
        <f t="shared" si="39"/>
        <v>L</v>
      </c>
      <c r="O254">
        <f t="shared" si="40"/>
        <v>1</v>
      </c>
    </row>
    <row r="255" spans="4:15" ht="15" customHeight="1" x14ac:dyDescent="0.25">
      <c r="D255" s="25" t="str">
        <f t="shared" si="34"/>
        <v/>
      </c>
      <c r="E255" s="24" t="str">
        <f t="shared" si="35"/>
        <v/>
      </c>
      <c r="F255" t="str">
        <f t="shared" si="36"/>
        <v/>
      </c>
      <c r="H255" s="30" t="str">
        <f t="shared" si="37"/>
        <v>&gt;</v>
      </c>
      <c r="K255" s="22">
        <v>45922.871157407404</v>
      </c>
      <c r="L255">
        <v>1.3</v>
      </c>
      <c r="M255" s="25">
        <f t="shared" si="38"/>
        <v>43.979999999999983</v>
      </c>
      <c r="N255" s="24" t="str">
        <f t="shared" si="39"/>
        <v>W</v>
      </c>
      <c r="O255">
        <f t="shared" si="40"/>
        <v>1</v>
      </c>
    </row>
    <row r="256" spans="4:15" ht="15" customHeight="1" x14ac:dyDescent="0.25">
      <c r="D256" s="25" t="str">
        <f t="shared" si="34"/>
        <v/>
      </c>
      <c r="E256" s="24" t="str">
        <f t="shared" si="35"/>
        <v/>
      </c>
      <c r="F256" t="str">
        <f t="shared" si="36"/>
        <v/>
      </c>
      <c r="H256" s="30" t="str">
        <f t="shared" si="37"/>
        <v>&gt;</v>
      </c>
      <c r="K256" s="22">
        <v>45922.875659722224</v>
      </c>
      <c r="L256">
        <v>1.52</v>
      </c>
      <c r="M256" s="25">
        <f t="shared" si="38"/>
        <v>45.499999999999986</v>
      </c>
      <c r="N256" s="24" t="str">
        <f t="shared" si="39"/>
        <v>W</v>
      </c>
      <c r="O256">
        <f t="shared" si="40"/>
        <v>2</v>
      </c>
    </row>
    <row r="257" spans="4:15" ht="15" customHeight="1" x14ac:dyDescent="0.25">
      <c r="D257" s="25" t="str">
        <f t="shared" si="34"/>
        <v/>
      </c>
      <c r="E257" s="24" t="str">
        <f t="shared" si="35"/>
        <v/>
      </c>
      <c r="F257" t="str">
        <f t="shared" si="36"/>
        <v/>
      </c>
      <c r="H257" s="30" t="str">
        <f t="shared" si="37"/>
        <v>&gt;</v>
      </c>
      <c r="K257" s="22">
        <v>45922.876828703702</v>
      </c>
      <c r="L257">
        <v>1.32</v>
      </c>
      <c r="M257" s="25">
        <f t="shared" si="38"/>
        <v>46.819999999999986</v>
      </c>
      <c r="N257" s="24" t="str">
        <f t="shared" si="39"/>
        <v>W</v>
      </c>
      <c r="O257">
        <f t="shared" si="40"/>
        <v>3</v>
      </c>
    </row>
    <row r="258" spans="4:15" ht="15" customHeight="1" x14ac:dyDescent="0.25">
      <c r="D258" s="25" t="str">
        <f t="shared" si="34"/>
        <v/>
      </c>
      <c r="E258" s="24" t="str">
        <f t="shared" si="35"/>
        <v/>
      </c>
      <c r="F258" t="str">
        <f t="shared" si="36"/>
        <v/>
      </c>
      <c r="H258" s="30" t="str">
        <f t="shared" si="37"/>
        <v>&gt;</v>
      </c>
      <c r="K258" s="22">
        <v>45922.878321759257</v>
      </c>
      <c r="L258">
        <v>1.65</v>
      </c>
      <c r="M258" s="25">
        <f t="shared" si="38"/>
        <v>48.469999999999985</v>
      </c>
      <c r="N258" s="24" t="str">
        <f t="shared" si="39"/>
        <v>W</v>
      </c>
      <c r="O258">
        <f t="shared" si="40"/>
        <v>4</v>
      </c>
    </row>
    <row r="259" spans="4:15" ht="15" customHeight="1" x14ac:dyDescent="0.25">
      <c r="D259" s="25" t="str">
        <f t="shared" si="34"/>
        <v/>
      </c>
      <c r="E259" s="24" t="str">
        <f t="shared" si="35"/>
        <v/>
      </c>
      <c r="F259" t="str">
        <f t="shared" si="36"/>
        <v/>
      </c>
      <c r="H259" s="30" t="str">
        <f t="shared" si="37"/>
        <v>&gt;</v>
      </c>
      <c r="K259" s="22">
        <v>45922.88076388889</v>
      </c>
      <c r="L259">
        <v>1.59</v>
      </c>
      <c r="M259" s="25">
        <f t="shared" si="38"/>
        <v>50.059999999999988</v>
      </c>
      <c r="N259" s="24" t="str">
        <f t="shared" si="39"/>
        <v>W</v>
      </c>
      <c r="O259">
        <f t="shared" si="40"/>
        <v>5</v>
      </c>
    </row>
    <row r="260" spans="4:15" ht="15" customHeight="1" x14ac:dyDescent="0.25">
      <c r="D260" s="25" t="str">
        <f t="shared" si="34"/>
        <v/>
      </c>
      <c r="E260" s="24" t="str">
        <f t="shared" si="35"/>
        <v/>
      </c>
      <c r="F260" t="str">
        <f t="shared" si="36"/>
        <v/>
      </c>
      <c r="H260" s="30" t="str">
        <f t="shared" si="37"/>
        <v>&gt;</v>
      </c>
      <c r="K260" s="22">
        <v>45922.891863425924</v>
      </c>
      <c r="L260">
        <v>-3.02</v>
      </c>
      <c r="M260" s="25">
        <f t="shared" si="38"/>
        <v>47.039999999999985</v>
      </c>
      <c r="N260" s="24" t="str">
        <f t="shared" si="39"/>
        <v>L</v>
      </c>
      <c r="O260">
        <f t="shared" si="40"/>
        <v>1</v>
      </c>
    </row>
    <row r="261" spans="4:15" ht="15" customHeight="1" x14ac:dyDescent="0.25">
      <c r="D261" s="25" t="str">
        <f t="shared" si="34"/>
        <v/>
      </c>
      <c r="E261" s="24" t="str">
        <f t="shared" si="35"/>
        <v/>
      </c>
      <c r="F261" t="str">
        <f t="shared" si="36"/>
        <v/>
      </c>
      <c r="H261" s="30" t="str">
        <f t="shared" si="37"/>
        <v>&gt;</v>
      </c>
      <c r="K261" s="22">
        <v>45922.900208333333</v>
      </c>
      <c r="L261">
        <v>-3.15</v>
      </c>
      <c r="M261" s="25">
        <f t="shared" si="38"/>
        <v>43.889999999999986</v>
      </c>
      <c r="N261" s="24" t="str">
        <f t="shared" si="39"/>
        <v>L</v>
      </c>
      <c r="O261">
        <f t="shared" si="40"/>
        <v>2</v>
      </c>
    </row>
    <row r="262" spans="4:15" ht="15" customHeight="1" x14ac:dyDescent="0.25">
      <c r="D262" s="25" t="str">
        <f t="shared" si="34"/>
        <v/>
      </c>
      <c r="E262" s="24" t="str">
        <f t="shared" si="35"/>
        <v/>
      </c>
      <c r="F262" t="str">
        <f t="shared" si="36"/>
        <v/>
      </c>
      <c r="H262" s="30" t="str">
        <f t="shared" si="37"/>
        <v>&gt;</v>
      </c>
      <c r="K262" s="22">
        <v>45922.909120370372</v>
      </c>
      <c r="L262">
        <v>1.48</v>
      </c>
      <c r="M262" s="25">
        <f t="shared" si="38"/>
        <v>45.369999999999983</v>
      </c>
      <c r="N262" s="24" t="str">
        <f t="shared" si="39"/>
        <v>W</v>
      </c>
      <c r="O262">
        <f t="shared" si="40"/>
        <v>1</v>
      </c>
    </row>
    <row r="263" spans="4:15" ht="15" customHeight="1" x14ac:dyDescent="0.25">
      <c r="D263" s="25" t="str">
        <f t="shared" si="34"/>
        <v/>
      </c>
      <c r="E263" s="24" t="str">
        <f t="shared" si="35"/>
        <v/>
      </c>
      <c r="F263" t="str">
        <f t="shared" si="36"/>
        <v/>
      </c>
      <c r="H263" s="30" t="str">
        <f t="shared" si="37"/>
        <v>&gt;</v>
      </c>
      <c r="K263" s="22">
        <v>45922.910740740743</v>
      </c>
      <c r="L263">
        <v>-3.12</v>
      </c>
      <c r="M263" s="25">
        <f t="shared" si="38"/>
        <v>42.249999999999986</v>
      </c>
      <c r="N263" s="24" t="str">
        <f t="shared" si="39"/>
        <v>L</v>
      </c>
      <c r="O263">
        <f t="shared" si="40"/>
        <v>1</v>
      </c>
    </row>
    <row r="264" spans="4:15" ht="15" customHeight="1" x14ac:dyDescent="0.25">
      <c r="D264" s="25" t="str">
        <f t="shared" si="34"/>
        <v/>
      </c>
      <c r="E264" s="24" t="str">
        <f t="shared" si="35"/>
        <v/>
      </c>
      <c r="F264" t="str">
        <f t="shared" si="36"/>
        <v/>
      </c>
      <c r="H264" s="30" t="str">
        <f t="shared" si="37"/>
        <v>&gt;</v>
      </c>
      <c r="K264" s="22">
        <v>45922.91710648148</v>
      </c>
      <c r="L264">
        <v>-3.12</v>
      </c>
      <c r="M264" s="25">
        <f t="shared" si="38"/>
        <v>39.129999999999988</v>
      </c>
      <c r="N264" s="24" t="str">
        <f t="shared" si="39"/>
        <v>L</v>
      </c>
      <c r="O264">
        <f t="shared" si="40"/>
        <v>2</v>
      </c>
    </row>
    <row r="265" spans="4:15" ht="15" customHeight="1" x14ac:dyDescent="0.25">
      <c r="D265" s="25" t="str">
        <f t="shared" si="34"/>
        <v/>
      </c>
      <c r="E265" s="24" t="str">
        <f t="shared" si="35"/>
        <v/>
      </c>
      <c r="F265" t="str">
        <f t="shared" si="36"/>
        <v/>
      </c>
      <c r="H265" s="30" t="str">
        <f t="shared" si="37"/>
        <v>&gt;</v>
      </c>
      <c r="K265" s="22">
        <v>45922.947430555556</v>
      </c>
      <c r="L265">
        <v>-3.25</v>
      </c>
      <c r="M265" s="25">
        <f t="shared" si="38"/>
        <v>35.879999999999988</v>
      </c>
      <c r="N265" s="24" t="str">
        <f t="shared" si="39"/>
        <v>L</v>
      </c>
      <c r="O265">
        <f t="shared" si="40"/>
        <v>3</v>
      </c>
    </row>
    <row r="266" spans="4:15" ht="15" customHeight="1" x14ac:dyDescent="0.25">
      <c r="D266" s="25" t="str">
        <f t="shared" si="34"/>
        <v/>
      </c>
      <c r="E266" s="24" t="str">
        <f t="shared" si="35"/>
        <v/>
      </c>
      <c r="F266" t="str">
        <f t="shared" si="36"/>
        <v/>
      </c>
      <c r="H266" s="30" t="str">
        <f t="shared" si="37"/>
        <v>&gt;</v>
      </c>
      <c r="K266" s="22">
        <v>45922.958773148152</v>
      </c>
      <c r="L266">
        <v>1.76</v>
      </c>
      <c r="M266" s="25">
        <f t="shared" si="38"/>
        <v>37.639999999999986</v>
      </c>
      <c r="N266" s="24" t="str">
        <f t="shared" si="39"/>
        <v>W</v>
      </c>
      <c r="O266">
        <f t="shared" si="40"/>
        <v>1</v>
      </c>
    </row>
    <row r="267" spans="4:15" ht="15" customHeight="1" x14ac:dyDescent="0.25">
      <c r="D267" s="25" t="str">
        <f t="shared" si="34"/>
        <v/>
      </c>
      <c r="E267" s="24" t="str">
        <f t="shared" si="35"/>
        <v/>
      </c>
      <c r="F267" t="str">
        <f t="shared" si="36"/>
        <v/>
      </c>
      <c r="H267" s="30" t="str">
        <f t="shared" si="37"/>
        <v>&gt;</v>
      </c>
      <c r="K267" s="22">
        <v>45922.965590277781</v>
      </c>
      <c r="L267">
        <v>1.71</v>
      </c>
      <c r="M267" s="25">
        <f t="shared" si="38"/>
        <v>39.349999999999987</v>
      </c>
      <c r="N267" s="24" t="str">
        <f t="shared" si="39"/>
        <v>W</v>
      </c>
      <c r="O267">
        <f t="shared" si="40"/>
        <v>2</v>
      </c>
    </row>
    <row r="268" spans="4:15" ht="15" customHeight="1" x14ac:dyDescent="0.25">
      <c r="D268" s="25" t="str">
        <f t="shared" si="34"/>
        <v/>
      </c>
      <c r="E268" s="24" t="str">
        <f t="shared" si="35"/>
        <v/>
      </c>
      <c r="F268" t="str">
        <f t="shared" si="36"/>
        <v/>
      </c>
      <c r="H268" s="30" t="str">
        <f t="shared" si="37"/>
        <v>&gt;</v>
      </c>
      <c r="K268" s="22">
        <v>45922.983784722222</v>
      </c>
      <c r="L268">
        <v>1.37</v>
      </c>
      <c r="M268" s="25">
        <f t="shared" si="38"/>
        <v>40.719999999999985</v>
      </c>
      <c r="N268" s="24" t="str">
        <f t="shared" si="39"/>
        <v>W</v>
      </c>
      <c r="O268">
        <f t="shared" si="40"/>
        <v>3</v>
      </c>
    </row>
    <row r="269" spans="4:15" ht="15" customHeight="1" x14ac:dyDescent="0.25">
      <c r="D269" s="25" t="str">
        <f t="shared" si="34"/>
        <v/>
      </c>
      <c r="E269" s="24" t="str">
        <f t="shared" si="35"/>
        <v/>
      </c>
      <c r="F269" t="str">
        <f t="shared" si="36"/>
        <v/>
      </c>
      <c r="H269" s="30" t="str">
        <f t="shared" si="37"/>
        <v>&gt;</v>
      </c>
      <c r="K269" s="22">
        <v>45922.987349537034</v>
      </c>
      <c r="L269">
        <v>1.44</v>
      </c>
      <c r="M269" s="25">
        <f t="shared" si="38"/>
        <v>42.159999999999982</v>
      </c>
      <c r="N269" s="24" t="str">
        <f t="shared" si="39"/>
        <v>W</v>
      </c>
      <c r="O269">
        <f t="shared" si="40"/>
        <v>4</v>
      </c>
    </row>
    <row r="270" spans="4:15" ht="15" customHeight="1" x14ac:dyDescent="0.25">
      <c r="D270" s="25" t="str">
        <f t="shared" si="34"/>
        <v/>
      </c>
      <c r="E270" s="24" t="str">
        <f t="shared" si="35"/>
        <v/>
      </c>
      <c r="F270" t="str">
        <f t="shared" si="36"/>
        <v/>
      </c>
      <c r="H270" s="30" t="str">
        <f t="shared" si="37"/>
        <v>&gt;</v>
      </c>
      <c r="K270" s="22">
        <v>45922.994641203702</v>
      </c>
      <c r="L270">
        <v>1.46</v>
      </c>
      <c r="M270" s="25">
        <f t="shared" ref="M270:M326" si="41">IF(OR(K270="Grand Total",K270=""),"",M269+L270)</f>
        <v>43.619999999999983</v>
      </c>
      <c r="N270" s="24" t="str">
        <f t="shared" ref="N270:N326" si="42">IF(OR(L270="",K270="Grand Total"),"",IF(L270&lt;0,"L","W"))</f>
        <v>W</v>
      </c>
    </row>
    <row r="271" spans="4:15" ht="15" customHeight="1" x14ac:dyDescent="0.25">
      <c r="D271" s="25" t="str">
        <f t="shared" si="34"/>
        <v/>
      </c>
      <c r="E271" s="24" t="str">
        <f t="shared" si="35"/>
        <v/>
      </c>
      <c r="F271" t="str">
        <f t="shared" si="36"/>
        <v/>
      </c>
      <c r="H271" s="30" t="str">
        <f t="shared" si="37"/>
        <v>&gt;</v>
      </c>
      <c r="K271" s="22">
        <v>45923.000763888886</v>
      </c>
      <c r="L271">
        <v>1.5</v>
      </c>
      <c r="M271" s="25">
        <f t="shared" si="41"/>
        <v>45.119999999999983</v>
      </c>
      <c r="N271" s="24" t="str">
        <f t="shared" si="42"/>
        <v>W</v>
      </c>
    </row>
    <row r="272" spans="4:15" ht="15" customHeight="1" x14ac:dyDescent="0.25">
      <c r="D272" s="25" t="str">
        <f t="shared" si="34"/>
        <v/>
      </c>
      <c r="E272" s="24" t="str">
        <f t="shared" si="35"/>
        <v/>
      </c>
      <c r="F272" t="str">
        <f t="shared" si="36"/>
        <v/>
      </c>
      <c r="H272" s="30" t="str">
        <f t="shared" si="37"/>
        <v>&gt;</v>
      </c>
      <c r="K272" s="22">
        <v>45923.005416666667</v>
      </c>
      <c r="L272">
        <v>1.56</v>
      </c>
      <c r="M272" s="25">
        <f t="shared" si="41"/>
        <v>46.679999999999986</v>
      </c>
      <c r="N272" s="24" t="str">
        <f t="shared" si="42"/>
        <v>W</v>
      </c>
    </row>
    <row r="273" spans="4:14" ht="15" customHeight="1" x14ac:dyDescent="0.25">
      <c r="D273" s="25" t="str">
        <f t="shared" si="34"/>
        <v/>
      </c>
      <c r="E273" s="24" t="str">
        <f t="shared" si="35"/>
        <v/>
      </c>
      <c r="F273" t="str">
        <f t="shared" si="36"/>
        <v/>
      </c>
      <c r="H273" s="30" t="str">
        <f t="shared" si="37"/>
        <v>&gt;</v>
      </c>
      <c r="K273" s="22">
        <v>45923.00818287037</v>
      </c>
      <c r="L273">
        <v>1.6</v>
      </c>
      <c r="M273" s="25">
        <f t="shared" si="41"/>
        <v>48.279999999999987</v>
      </c>
      <c r="N273" s="24" t="str">
        <f t="shared" si="42"/>
        <v>W</v>
      </c>
    </row>
    <row r="274" spans="4:14" ht="15" customHeight="1" x14ac:dyDescent="0.25">
      <c r="D274" s="25" t="str">
        <f t="shared" si="34"/>
        <v/>
      </c>
      <c r="E274" s="24" t="str">
        <f t="shared" si="35"/>
        <v/>
      </c>
      <c r="F274" t="str">
        <f t="shared" si="36"/>
        <v/>
      </c>
      <c r="H274" s="30" t="str">
        <f t="shared" si="37"/>
        <v>&gt;</v>
      </c>
      <c r="K274" s="22">
        <v>45923.032129629632</v>
      </c>
      <c r="L274">
        <v>1.58</v>
      </c>
      <c r="M274" s="25">
        <f t="shared" si="41"/>
        <v>49.859999999999985</v>
      </c>
      <c r="N274" s="24" t="str">
        <f t="shared" si="42"/>
        <v>W</v>
      </c>
    </row>
    <row r="275" spans="4:14" ht="15" customHeight="1" x14ac:dyDescent="0.25">
      <c r="D275" s="25" t="str">
        <f t="shared" si="34"/>
        <v/>
      </c>
      <c r="E275" s="24" t="str">
        <f t="shared" si="35"/>
        <v/>
      </c>
      <c r="F275" t="str">
        <f t="shared" si="36"/>
        <v/>
      </c>
      <c r="H275" s="30" t="str">
        <f t="shared" si="37"/>
        <v>&gt;</v>
      </c>
      <c r="K275" s="22">
        <v>45923.050324074073</v>
      </c>
      <c r="L275">
        <v>1.5</v>
      </c>
      <c r="M275" s="25">
        <f t="shared" si="41"/>
        <v>51.359999999999985</v>
      </c>
      <c r="N275" s="24" t="str">
        <f t="shared" si="42"/>
        <v>W</v>
      </c>
    </row>
    <row r="276" spans="4:14" ht="15" customHeight="1" x14ac:dyDescent="0.25">
      <c r="D276" s="25" t="str">
        <f t="shared" si="34"/>
        <v/>
      </c>
      <c r="E276" s="24" t="str">
        <f t="shared" si="35"/>
        <v/>
      </c>
      <c r="F276" t="str">
        <f t="shared" si="36"/>
        <v/>
      </c>
      <c r="H276" s="30" t="str">
        <f t="shared" si="37"/>
        <v>&gt;</v>
      </c>
      <c r="K276" s="22">
        <v>45923.061990740738</v>
      </c>
      <c r="L276">
        <v>1.54</v>
      </c>
      <c r="M276" s="25">
        <f t="shared" si="41"/>
        <v>52.899999999999984</v>
      </c>
      <c r="N276" s="24" t="str">
        <f t="shared" si="42"/>
        <v>W</v>
      </c>
    </row>
    <row r="277" spans="4:14" ht="15" customHeight="1" x14ac:dyDescent="0.25">
      <c r="D277" s="25" t="str">
        <f t="shared" si="34"/>
        <v/>
      </c>
      <c r="E277" s="24" t="str">
        <f t="shared" si="35"/>
        <v/>
      </c>
      <c r="F277" t="str">
        <f t="shared" si="36"/>
        <v/>
      </c>
      <c r="H277" s="30" t="str">
        <f t="shared" si="37"/>
        <v>&gt;</v>
      </c>
      <c r="K277" s="22">
        <v>45923.064780092594</v>
      </c>
      <c r="L277">
        <v>1.81</v>
      </c>
      <c r="M277" s="25">
        <f t="shared" si="41"/>
        <v>54.709999999999987</v>
      </c>
      <c r="N277" s="24" t="str">
        <f t="shared" si="42"/>
        <v>W</v>
      </c>
    </row>
    <row r="278" spans="4:14" ht="15" customHeight="1" x14ac:dyDescent="0.25">
      <c r="D278" s="25" t="str">
        <f t="shared" si="34"/>
        <v/>
      </c>
      <c r="E278" s="24" t="str">
        <f t="shared" si="35"/>
        <v/>
      </c>
      <c r="F278" t="str">
        <f t="shared" si="36"/>
        <v/>
      </c>
      <c r="H278" s="30" t="str">
        <f t="shared" si="37"/>
        <v>&gt;</v>
      </c>
      <c r="K278" s="22">
        <v>45923.074513888889</v>
      </c>
      <c r="L278">
        <v>1.37</v>
      </c>
      <c r="M278" s="25">
        <f t="shared" si="41"/>
        <v>56.079999999999984</v>
      </c>
      <c r="N278" s="24" t="str">
        <f t="shared" si="42"/>
        <v>W</v>
      </c>
    </row>
    <row r="279" spans="4:14" ht="15" customHeight="1" x14ac:dyDescent="0.25">
      <c r="D279" s="25" t="str">
        <f t="shared" si="34"/>
        <v/>
      </c>
      <c r="E279" s="24" t="str">
        <f t="shared" si="35"/>
        <v/>
      </c>
      <c r="F279" t="str">
        <f t="shared" si="36"/>
        <v/>
      </c>
      <c r="H279" s="30" t="str">
        <f t="shared" si="37"/>
        <v>&gt;</v>
      </c>
      <c r="K279" s="22">
        <v>45923.08085648148</v>
      </c>
      <c r="L279">
        <v>1.5</v>
      </c>
      <c r="M279" s="25">
        <f t="shared" si="41"/>
        <v>57.579999999999984</v>
      </c>
      <c r="N279" s="24" t="str">
        <f t="shared" si="42"/>
        <v>W</v>
      </c>
    </row>
    <row r="280" spans="4:14" ht="15" customHeight="1" x14ac:dyDescent="0.25">
      <c r="D280" s="25" t="str">
        <f t="shared" si="34"/>
        <v/>
      </c>
      <c r="E280" s="24" t="str">
        <f t="shared" si="35"/>
        <v/>
      </c>
      <c r="F280" t="str">
        <f t="shared" si="36"/>
        <v/>
      </c>
      <c r="H280" s="30" t="str">
        <f t="shared" si="37"/>
        <v>&gt;</v>
      </c>
      <c r="K280" s="22">
        <v>45923.127268518518</v>
      </c>
      <c r="L280">
        <v>-3.04</v>
      </c>
      <c r="M280" s="25">
        <f t="shared" si="41"/>
        <v>54.539999999999985</v>
      </c>
      <c r="N280" s="24" t="str">
        <f t="shared" si="42"/>
        <v>L</v>
      </c>
    </row>
    <row r="281" spans="4:14" ht="15" customHeight="1" x14ac:dyDescent="0.25">
      <c r="D281" s="25" t="str">
        <f t="shared" si="34"/>
        <v/>
      </c>
      <c r="E281" s="24" t="str">
        <f t="shared" si="35"/>
        <v/>
      </c>
      <c r="F281" t="str">
        <f t="shared" si="36"/>
        <v/>
      </c>
      <c r="H281" s="30" t="str">
        <f t="shared" si="37"/>
        <v>&gt;</v>
      </c>
      <c r="K281" s="22">
        <v>45923.146956018521</v>
      </c>
      <c r="L281">
        <v>-3.18</v>
      </c>
      <c r="M281" s="25">
        <f t="shared" si="41"/>
        <v>51.359999999999985</v>
      </c>
      <c r="N281" s="24" t="str">
        <f t="shared" si="42"/>
        <v>L</v>
      </c>
    </row>
    <row r="282" spans="4:14" ht="15" customHeight="1" x14ac:dyDescent="0.25">
      <c r="D282" s="25" t="str">
        <f t="shared" si="34"/>
        <v/>
      </c>
      <c r="E282" s="24" t="str">
        <f t="shared" si="35"/>
        <v/>
      </c>
      <c r="F282" t="str">
        <f t="shared" si="36"/>
        <v/>
      </c>
      <c r="H282" s="30" t="str">
        <f t="shared" si="37"/>
        <v>&gt;</v>
      </c>
      <c r="K282" s="22">
        <v>45923.163275462961</v>
      </c>
      <c r="L282">
        <v>-3.06</v>
      </c>
      <c r="M282" s="25">
        <f t="shared" si="41"/>
        <v>48.299999999999983</v>
      </c>
      <c r="N282" s="24" t="str">
        <f t="shared" si="42"/>
        <v>L</v>
      </c>
    </row>
    <row r="283" spans="4:14" ht="15" customHeight="1" x14ac:dyDescent="0.25">
      <c r="D283" s="25" t="str">
        <f t="shared" si="34"/>
        <v/>
      </c>
      <c r="E283" s="24" t="str">
        <f t="shared" si="35"/>
        <v/>
      </c>
      <c r="F283" t="str">
        <f t="shared" si="36"/>
        <v/>
      </c>
      <c r="H283" s="30" t="str">
        <f t="shared" si="37"/>
        <v>&gt;</v>
      </c>
      <c r="K283" s="22">
        <v>45923.26122685185</v>
      </c>
      <c r="L283">
        <v>1.42</v>
      </c>
      <c r="M283" s="25">
        <f t="shared" si="41"/>
        <v>49.719999999999985</v>
      </c>
      <c r="N283" s="24" t="str">
        <f t="shared" si="42"/>
        <v>W</v>
      </c>
    </row>
    <row r="284" spans="4:14" ht="15" customHeight="1" x14ac:dyDescent="0.25">
      <c r="D284" s="25" t="str">
        <f t="shared" si="34"/>
        <v/>
      </c>
      <c r="E284" s="24" t="str">
        <f t="shared" si="35"/>
        <v/>
      </c>
      <c r="F284" t="str">
        <f t="shared" si="36"/>
        <v/>
      </c>
      <c r="H284" s="30" t="str">
        <f t="shared" si="37"/>
        <v>&gt;</v>
      </c>
      <c r="K284" s="22">
        <v>45923.270949074074</v>
      </c>
      <c r="L284">
        <v>1.54</v>
      </c>
      <c r="M284" s="25">
        <f t="shared" si="41"/>
        <v>51.259999999999984</v>
      </c>
      <c r="N284" s="24" t="str">
        <f t="shared" si="42"/>
        <v>W</v>
      </c>
    </row>
    <row r="285" spans="4:14" ht="15" customHeight="1" x14ac:dyDescent="0.25">
      <c r="D285" s="25" t="str">
        <f t="shared" si="34"/>
        <v/>
      </c>
      <c r="E285" s="24" t="str">
        <f t="shared" si="35"/>
        <v/>
      </c>
      <c r="F285" t="str">
        <f t="shared" si="36"/>
        <v/>
      </c>
      <c r="H285" s="30" t="str">
        <f t="shared" si="37"/>
        <v>&gt;</v>
      </c>
      <c r="K285" s="22">
        <v>45923.283680555556</v>
      </c>
      <c r="L285">
        <v>1.56</v>
      </c>
      <c r="M285" s="25">
        <f t="shared" si="41"/>
        <v>52.819999999999986</v>
      </c>
      <c r="N285" s="24" t="str">
        <f t="shared" si="42"/>
        <v>W</v>
      </c>
    </row>
    <row r="286" spans="4:14" ht="15" customHeight="1" x14ac:dyDescent="0.25">
      <c r="D286" s="25" t="str">
        <f t="shared" si="34"/>
        <v/>
      </c>
      <c r="E286" s="24" t="str">
        <f t="shared" si="35"/>
        <v/>
      </c>
      <c r="F286" t="str">
        <f t="shared" si="36"/>
        <v/>
      </c>
      <c r="H286" s="30" t="str">
        <f t="shared" si="37"/>
        <v>&gt;</v>
      </c>
      <c r="K286" s="22">
        <v>45923.289004629631</v>
      </c>
      <c r="L286">
        <v>-3.03</v>
      </c>
      <c r="M286" s="25">
        <f t="shared" si="41"/>
        <v>49.789999999999985</v>
      </c>
      <c r="N286" s="24" t="str">
        <f t="shared" si="42"/>
        <v>L</v>
      </c>
    </row>
    <row r="287" spans="4:14" ht="15" customHeight="1" x14ac:dyDescent="0.25">
      <c r="D287" s="25" t="str">
        <f t="shared" si="34"/>
        <v/>
      </c>
      <c r="E287" s="24" t="str">
        <f t="shared" si="35"/>
        <v/>
      </c>
      <c r="F287" t="str">
        <f t="shared" si="36"/>
        <v/>
      </c>
      <c r="H287" s="30" t="str">
        <f t="shared" si="37"/>
        <v>&gt;</v>
      </c>
      <c r="K287" s="22">
        <v>45923.301493055558</v>
      </c>
      <c r="L287">
        <v>1.57</v>
      </c>
      <c r="M287" s="25">
        <f t="shared" si="41"/>
        <v>51.359999999999985</v>
      </c>
      <c r="N287" s="24" t="str">
        <f t="shared" si="42"/>
        <v>W</v>
      </c>
    </row>
    <row r="288" spans="4:14" ht="15" customHeight="1" x14ac:dyDescent="0.25">
      <c r="D288" s="25" t="str">
        <f t="shared" si="34"/>
        <v/>
      </c>
      <c r="E288" s="24" t="str">
        <f t="shared" si="35"/>
        <v/>
      </c>
      <c r="F288" t="str">
        <f t="shared" si="36"/>
        <v/>
      </c>
      <c r="H288" s="30" t="str">
        <f t="shared" si="37"/>
        <v>&gt;</v>
      </c>
      <c r="K288" s="22">
        <v>45923.304976851854</v>
      </c>
      <c r="L288">
        <v>1.57</v>
      </c>
      <c r="M288" s="25">
        <f t="shared" si="41"/>
        <v>52.929999999999986</v>
      </c>
      <c r="N288" s="24" t="str">
        <f t="shared" si="42"/>
        <v>W</v>
      </c>
    </row>
    <row r="289" spans="4:14" ht="15" customHeight="1" x14ac:dyDescent="0.25">
      <c r="D289" s="25" t="str">
        <f t="shared" si="34"/>
        <v/>
      </c>
      <c r="E289" s="24" t="str">
        <f t="shared" si="35"/>
        <v/>
      </c>
      <c r="F289" t="str">
        <f t="shared" si="36"/>
        <v/>
      </c>
      <c r="H289" s="30" t="str">
        <f t="shared" si="37"/>
        <v>&gt;</v>
      </c>
      <c r="K289" s="22">
        <v>45923.309618055559</v>
      </c>
      <c r="L289">
        <v>1.57</v>
      </c>
      <c r="M289" s="25">
        <f t="shared" si="41"/>
        <v>54.499999999999986</v>
      </c>
      <c r="N289" s="24" t="str">
        <f t="shared" si="42"/>
        <v>W</v>
      </c>
    </row>
    <row r="290" spans="4:14" ht="15" customHeight="1" x14ac:dyDescent="0.25">
      <c r="D290" s="25" t="str">
        <f t="shared" ref="D290:D299" si="43">IF(OR(B290="Grand Total",B290=""),"",D289+C290)</f>
        <v/>
      </c>
      <c r="E290" s="24" t="str">
        <f t="shared" ref="E290:E299" si="44">IF(OR(C290="",B290="Grand Total"),"",IF(C290&lt;0,"L","W"))</f>
        <v/>
      </c>
      <c r="F290" t="str">
        <f t="shared" ref="F290:F299" si="45">IF(E290="","",IF(E290=E289,F289+1,1))</f>
        <v/>
      </c>
      <c r="H290" s="30" t="str">
        <f t="shared" ref="H290:H299" si="46">IF(D290&gt;M290,"&gt;","&lt;")</f>
        <v>&gt;</v>
      </c>
      <c r="K290" s="22">
        <v>45923.310648148145</v>
      </c>
      <c r="L290">
        <v>1.59</v>
      </c>
      <c r="M290" s="25">
        <f t="shared" si="41"/>
        <v>56.089999999999989</v>
      </c>
      <c r="N290" s="24" t="str">
        <f t="shared" si="42"/>
        <v>W</v>
      </c>
    </row>
    <row r="291" spans="4:14" ht="15" customHeight="1" x14ac:dyDescent="0.25">
      <c r="D291" s="25" t="str">
        <f t="shared" si="43"/>
        <v/>
      </c>
      <c r="E291" s="24" t="str">
        <f t="shared" si="44"/>
        <v/>
      </c>
      <c r="F291" t="str">
        <f t="shared" si="45"/>
        <v/>
      </c>
      <c r="H291" s="30" t="str">
        <f t="shared" si="46"/>
        <v>&gt;</v>
      </c>
      <c r="K291" s="22">
        <v>45923.315972222219</v>
      </c>
      <c r="L291">
        <v>1.65</v>
      </c>
      <c r="M291" s="25">
        <f t="shared" si="41"/>
        <v>57.739999999999988</v>
      </c>
      <c r="N291" s="24" t="str">
        <f t="shared" si="42"/>
        <v>W</v>
      </c>
    </row>
    <row r="292" spans="4:14" ht="15" customHeight="1" x14ac:dyDescent="0.25">
      <c r="D292" s="25" t="str">
        <f t="shared" si="43"/>
        <v/>
      </c>
      <c r="E292" s="24" t="str">
        <f t="shared" si="44"/>
        <v/>
      </c>
      <c r="F292" t="str">
        <f t="shared" si="45"/>
        <v/>
      </c>
      <c r="H292" s="30" t="str">
        <f t="shared" si="46"/>
        <v>&gt;</v>
      </c>
      <c r="K292" s="22">
        <v>45923.326620370368</v>
      </c>
      <c r="L292">
        <v>-3</v>
      </c>
      <c r="M292" s="25">
        <f t="shared" si="41"/>
        <v>54.739999999999988</v>
      </c>
      <c r="N292" s="24" t="str">
        <f t="shared" si="42"/>
        <v>L</v>
      </c>
    </row>
    <row r="293" spans="4:14" ht="15" customHeight="1" x14ac:dyDescent="0.25">
      <c r="D293" s="25" t="str">
        <f t="shared" si="43"/>
        <v/>
      </c>
      <c r="E293" s="24" t="str">
        <f t="shared" si="44"/>
        <v/>
      </c>
      <c r="F293" t="str">
        <f t="shared" si="45"/>
        <v/>
      </c>
      <c r="H293" s="30" t="str">
        <f t="shared" si="46"/>
        <v>&gt;</v>
      </c>
      <c r="K293" s="22">
        <v>45923.348136574074</v>
      </c>
      <c r="L293">
        <v>-3.01</v>
      </c>
      <c r="M293" s="25">
        <f t="shared" si="41"/>
        <v>51.72999999999999</v>
      </c>
      <c r="N293" s="24" t="str">
        <f t="shared" si="42"/>
        <v>L</v>
      </c>
    </row>
    <row r="294" spans="4:14" ht="15" customHeight="1" x14ac:dyDescent="0.25">
      <c r="D294" s="25" t="str">
        <f t="shared" si="43"/>
        <v/>
      </c>
      <c r="E294" s="24" t="str">
        <f t="shared" si="44"/>
        <v/>
      </c>
      <c r="F294" t="str">
        <f t="shared" si="45"/>
        <v/>
      </c>
      <c r="H294" s="30" t="str">
        <f t="shared" si="46"/>
        <v>&gt;</v>
      </c>
      <c r="K294" s="22">
        <v>45923.354629629626</v>
      </c>
      <c r="L294">
        <v>1.6</v>
      </c>
      <c r="M294" s="25">
        <f t="shared" si="41"/>
        <v>53.329999999999991</v>
      </c>
      <c r="N294" s="24" t="str">
        <f t="shared" si="42"/>
        <v>W</v>
      </c>
    </row>
    <row r="295" spans="4:14" ht="15" customHeight="1" x14ac:dyDescent="0.25">
      <c r="D295" s="25" t="str">
        <f t="shared" si="43"/>
        <v/>
      </c>
      <c r="E295" s="24" t="str">
        <f t="shared" si="44"/>
        <v/>
      </c>
      <c r="F295" t="str">
        <f t="shared" si="45"/>
        <v/>
      </c>
      <c r="H295" s="30" t="str">
        <f t="shared" si="46"/>
        <v>&gt;</v>
      </c>
      <c r="K295" s="22">
        <v>45923.366099537037</v>
      </c>
      <c r="L295">
        <v>-3.01</v>
      </c>
      <c r="M295" s="25">
        <f t="shared" si="41"/>
        <v>50.319999999999993</v>
      </c>
      <c r="N295" s="24" t="str">
        <f t="shared" si="42"/>
        <v>L</v>
      </c>
    </row>
    <row r="296" spans="4:14" ht="15" customHeight="1" x14ac:dyDescent="0.25">
      <c r="D296" s="25" t="str">
        <f t="shared" si="43"/>
        <v/>
      </c>
      <c r="E296" s="24" t="str">
        <f t="shared" si="44"/>
        <v/>
      </c>
      <c r="F296" t="str">
        <f t="shared" si="45"/>
        <v/>
      </c>
      <c r="H296" s="30" t="str">
        <f t="shared" si="46"/>
        <v>&gt;</v>
      </c>
      <c r="K296" s="22">
        <v>45923.37232638889</v>
      </c>
      <c r="L296">
        <v>-0.1</v>
      </c>
      <c r="M296" s="25">
        <f t="shared" si="41"/>
        <v>50.219999999999992</v>
      </c>
      <c r="N296" s="24" t="str">
        <f t="shared" si="42"/>
        <v>L</v>
      </c>
    </row>
    <row r="297" spans="4:14" ht="15" customHeight="1" x14ac:dyDescent="0.25">
      <c r="D297" s="25" t="str">
        <f t="shared" si="43"/>
        <v/>
      </c>
      <c r="E297" s="24" t="str">
        <f t="shared" si="44"/>
        <v/>
      </c>
      <c r="F297" t="str">
        <f t="shared" si="45"/>
        <v/>
      </c>
      <c r="H297" s="30" t="str">
        <f t="shared" si="46"/>
        <v>&gt;</v>
      </c>
      <c r="K297" s="22">
        <v>45923.381712962961</v>
      </c>
      <c r="L297">
        <v>1.76</v>
      </c>
      <c r="M297" s="25">
        <f t="shared" si="41"/>
        <v>51.97999999999999</v>
      </c>
      <c r="N297" s="24" t="str">
        <f t="shared" si="42"/>
        <v>W</v>
      </c>
    </row>
    <row r="298" spans="4:14" ht="15" customHeight="1" x14ac:dyDescent="0.25">
      <c r="D298" s="25" t="str">
        <f t="shared" si="43"/>
        <v/>
      </c>
      <c r="E298" s="24" t="str">
        <f t="shared" si="44"/>
        <v/>
      </c>
      <c r="F298" t="str">
        <f t="shared" si="45"/>
        <v/>
      </c>
      <c r="H298" s="30" t="str">
        <f t="shared" si="46"/>
        <v>&gt;</v>
      </c>
      <c r="K298" s="22">
        <v>45923.387743055559</v>
      </c>
      <c r="L298">
        <v>1.67</v>
      </c>
      <c r="M298" s="25">
        <f t="shared" si="41"/>
        <v>53.649999999999991</v>
      </c>
      <c r="N298" s="24" t="str">
        <f t="shared" si="42"/>
        <v>W</v>
      </c>
    </row>
    <row r="299" spans="4:14" ht="15" customHeight="1" x14ac:dyDescent="0.25">
      <c r="D299" s="25" t="str">
        <f t="shared" si="43"/>
        <v/>
      </c>
      <c r="E299" s="24" t="str">
        <f t="shared" si="44"/>
        <v/>
      </c>
      <c r="F299" t="str">
        <f t="shared" si="45"/>
        <v/>
      </c>
      <c r="H299" s="30" t="str">
        <f t="shared" si="46"/>
        <v>&gt;</v>
      </c>
      <c r="K299" s="22">
        <v>45923.388298611113</v>
      </c>
      <c r="L299">
        <v>-3</v>
      </c>
      <c r="M299" s="25">
        <f t="shared" si="41"/>
        <v>50.649999999999991</v>
      </c>
      <c r="N299" s="24" t="str">
        <f t="shared" si="42"/>
        <v>L</v>
      </c>
    </row>
    <row r="300" spans="4:14" ht="15" customHeight="1" x14ac:dyDescent="0.25">
      <c r="K300" s="22">
        <v>45923.407997685186</v>
      </c>
      <c r="L300">
        <v>-3.03</v>
      </c>
      <c r="M300" s="25">
        <f t="shared" si="41"/>
        <v>47.61999999999999</v>
      </c>
      <c r="N300" s="24" t="str">
        <f t="shared" si="42"/>
        <v>L</v>
      </c>
    </row>
    <row r="301" spans="4:14" ht="15" customHeight="1" x14ac:dyDescent="0.25">
      <c r="K301" s="22">
        <v>45923.428703703707</v>
      </c>
      <c r="L301">
        <v>1.41</v>
      </c>
      <c r="M301" s="25">
        <f t="shared" si="41"/>
        <v>49.029999999999987</v>
      </c>
      <c r="N301" s="24" t="str">
        <f t="shared" si="42"/>
        <v>W</v>
      </c>
    </row>
    <row r="302" spans="4:14" ht="15" customHeight="1" x14ac:dyDescent="0.25">
      <c r="K302" s="22">
        <v>45923.431354166663</v>
      </c>
      <c r="L302">
        <v>1.52</v>
      </c>
      <c r="M302" s="25">
        <f t="shared" si="41"/>
        <v>50.54999999999999</v>
      </c>
      <c r="N302" s="24" t="str">
        <f t="shared" si="42"/>
        <v>W</v>
      </c>
    </row>
    <row r="303" spans="4:14" ht="15" customHeight="1" x14ac:dyDescent="0.25">
      <c r="K303" s="22">
        <v>45923.434479166666</v>
      </c>
      <c r="L303">
        <v>1.31</v>
      </c>
      <c r="M303" s="25">
        <f t="shared" si="41"/>
        <v>51.859999999999992</v>
      </c>
      <c r="N303" s="24" t="str">
        <f t="shared" si="42"/>
        <v>W</v>
      </c>
    </row>
    <row r="304" spans="4:14" ht="15" customHeight="1" x14ac:dyDescent="0.25">
      <c r="K304" s="22">
        <v>45923.435879629629</v>
      </c>
      <c r="L304">
        <v>1.63</v>
      </c>
      <c r="M304" s="25">
        <f t="shared" si="41"/>
        <v>53.489999999999995</v>
      </c>
      <c r="N304" s="24" t="str">
        <f t="shared" si="42"/>
        <v>W</v>
      </c>
    </row>
    <row r="305" spans="11:14" ht="15" customHeight="1" x14ac:dyDescent="0.25">
      <c r="K305" s="22">
        <v>45923.438530092593</v>
      </c>
      <c r="L305">
        <v>1.48</v>
      </c>
      <c r="M305" s="25">
        <f t="shared" si="41"/>
        <v>54.969999999999992</v>
      </c>
      <c r="N305" s="24" t="str">
        <f t="shared" si="42"/>
        <v>W</v>
      </c>
    </row>
    <row r="306" spans="11:14" ht="15" customHeight="1" x14ac:dyDescent="0.25">
      <c r="K306" s="22">
        <v>45923.453125</v>
      </c>
      <c r="L306">
        <v>1.64</v>
      </c>
      <c r="M306" s="25">
        <f t="shared" si="41"/>
        <v>56.609999999999992</v>
      </c>
      <c r="N306" s="24" t="str">
        <f t="shared" si="42"/>
        <v>W</v>
      </c>
    </row>
    <row r="307" spans="11:14" ht="15" customHeight="1" x14ac:dyDescent="0.25">
      <c r="K307" s="22">
        <v>45923.454965277779</v>
      </c>
      <c r="L307">
        <v>1.56</v>
      </c>
      <c r="M307" s="25">
        <f t="shared" si="41"/>
        <v>58.169999999999995</v>
      </c>
      <c r="N307" s="24" t="str">
        <f t="shared" si="42"/>
        <v>W</v>
      </c>
    </row>
    <row r="308" spans="11:14" ht="15" customHeight="1" x14ac:dyDescent="0.25">
      <c r="K308" s="22">
        <v>45923.456018518518</v>
      </c>
      <c r="L308">
        <v>-2.97</v>
      </c>
      <c r="M308" s="25">
        <f t="shared" si="41"/>
        <v>55.199999999999996</v>
      </c>
      <c r="N308" s="24" t="str">
        <f t="shared" si="42"/>
        <v>L</v>
      </c>
    </row>
    <row r="309" spans="11:14" ht="15" customHeight="1" x14ac:dyDescent="0.25">
      <c r="K309" s="22">
        <v>45923.464803240742</v>
      </c>
      <c r="L309">
        <v>-3.11</v>
      </c>
      <c r="M309" s="25">
        <f t="shared" si="41"/>
        <v>52.089999999999996</v>
      </c>
      <c r="N309" s="24" t="str">
        <f t="shared" si="42"/>
        <v>L</v>
      </c>
    </row>
    <row r="310" spans="11:14" ht="15" customHeight="1" x14ac:dyDescent="0.25">
      <c r="K310" s="22">
        <v>45923.475115740737</v>
      </c>
      <c r="L310">
        <v>1.58</v>
      </c>
      <c r="M310" s="25">
        <f t="shared" si="41"/>
        <v>53.669999999999995</v>
      </c>
      <c r="N310" s="24" t="str">
        <f t="shared" si="42"/>
        <v>W</v>
      </c>
    </row>
    <row r="311" spans="11:14" ht="15" customHeight="1" x14ac:dyDescent="0.25">
      <c r="K311" s="22">
        <v>45923.476956018516</v>
      </c>
      <c r="L311">
        <v>1.44</v>
      </c>
      <c r="M311" s="25">
        <f t="shared" si="41"/>
        <v>55.109999999999992</v>
      </c>
      <c r="N311" s="24" t="str">
        <f t="shared" si="42"/>
        <v>W</v>
      </c>
    </row>
    <row r="312" spans="11:14" ht="15" customHeight="1" x14ac:dyDescent="0.25">
      <c r="K312" s="22">
        <v>45923.494675925926</v>
      </c>
      <c r="L312">
        <v>1.51</v>
      </c>
      <c r="M312" s="25">
        <f t="shared" si="41"/>
        <v>56.61999999999999</v>
      </c>
      <c r="N312" s="24" t="str">
        <f t="shared" si="42"/>
        <v>W</v>
      </c>
    </row>
    <row r="313" spans="11:14" ht="15" customHeight="1" x14ac:dyDescent="0.25">
      <c r="K313" s="22">
        <v>45923.501377314817</v>
      </c>
      <c r="L313">
        <v>-3.06</v>
      </c>
      <c r="M313" s="25">
        <f t="shared" si="41"/>
        <v>53.559999999999988</v>
      </c>
      <c r="N313" s="24" t="str">
        <f t="shared" si="42"/>
        <v>L</v>
      </c>
    </row>
    <row r="314" spans="11:14" ht="15" customHeight="1" x14ac:dyDescent="0.25">
      <c r="K314" s="22">
        <v>45923.512488425928</v>
      </c>
      <c r="L314">
        <v>-3.03</v>
      </c>
      <c r="M314" s="25">
        <f t="shared" si="41"/>
        <v>50.529999999999987</v>
      </c>
      <c r="N314" s="24" t="str">
        <f t="shared" si="42"/>
        <v>L</v>
      </c>
    </row>
    <row r="315" spans="11:14" ht="15" customHeight="1" x14ac:dyDescent="0.25">
      <c r="K315" s="22">
        <v>45923.531018518515</v>
      </c>
      <c r="L315">
        <v>-3.17</v>
      </c>
      <c r="M315" s="25">
        <f t="shared" si="41"/>
        <v>47.359999999999985</v>
      </c>
      <c r="N315" s="24" t="str">
        <f t="shared" si="42"/>
        <v>L</v>
      </c>
    </row>
    <row r="316" spans="11:14" ht="15" customHeight="1" x14ac:dyDescent="0.25">
      <c r="K316" s="22">
        <v>45923.539224537039</v>
      </c>
      <c r="L316">
        <v>-3.05</v>
      </c>
      <c r="M316" s="25">
        <f t="shared" si="41"/>
        <v>44.309999999999988</v>
      </c>
      <c r="N316" s="24" t="str">
        <f t="shared" si="42"/>
        <v>L</v>
      </c>
    </row>
    <row r="317" spans="11:14" ht="15" customHeight="1" x14ac:dyDescent="0.25">
      <c r="K317" s="22">
        <v>45923.554606481484</v>
      </c>
      <c r="L317">
        <v>1.51</v>
      </c>
      <c r="M317" s="25">
        <f t="shared" si="41"/>
        <v>45.819999999999986</v>
      </c>
      <c r="N317" s="24" t="str">
        <f t="shared" si="42"/>
        <v>W</v>
      </c>
    </row>
    <row r="318" spans="11:14" ht="15" customHeight="1" x14ac:dyDescent="0.25">
      <c r="K318" s="22">
        <v>45923.570243055554</v>
      </c>
      <c r="L318">
        <v>-0.21</v>
      </c>
      <c r="M318" s="25">
        <f t="shared" si="41"/>
        <v>45.609999999999985</v>
      </c>
      <c r="N318" s="24" t="str">
        <f t="shared" si="42"/>
        <v>L</v>
      </c>
    </row>
    <row r="319" spans="11:14" ht="15" customHeight="1" x14ac:dyDescent="0.25">
      <c r="K319" s="22">
        <v>45923.571400462963</v>
      </c>
      <c r="L319">
        <v>1.55</v>
      </c>
      <c r="M319" s="25">
        <f t="shared" si="41"/>
        <v>47.159999999999982</v>
      </c>
      <c r="N319" s="24" t="str">
        <f t="shared" si="42"/>
        <v>W</v>
      </c>
    </row>
    <row r="320" spans="11:14" ht="15" customHeight="1" x14ac:dyDescent="0.25">
      <c r="K320" s="22">
        <v>45923.575694444444</v>
      </c>
      <c r="L320">
        <v>0.12</v>
      </c>
      <c r="M320" s="25">
        <f t="shared" si="41"/>
        <v>47.27999999999998</v>
      </c>
      <c r="N320" s="24" t="str">
        <f t="shared" si="42"/>
        <v>W</v>
      </c>
    </row>
    <row r="321" spans="11:14" ht="15" customHeight="1" x14ac:dyDescent="0.25">
      <c r="K321" s="22">
        <v>45923.586458333331</v>
      </c>
      <c r="L321">
        <v>-2.97</v>
      </c>
      <c r="M321" s="25">
        <f t="shared" si="41"/>
        <v>44.309999999999981</v>
      </c>
      <c r="N321" s="24" t="str">
        <f t="shared" si="42"/>
        <v>L</v>
      </c>
    </row>
    <row r="322" spans="11:14" ht="15" customHeight="1" x14ac:dyDescent="0.25">
      <c r="K322" s="22">
        <v>45923.602905092594</v>
      </c>
      <c r="L322">
        <v>-2.97</v>
      </c>
      <c r="M322" s="25">
        <f t="shared" si="41"/>
        <v>41.339999999999982</v>
      </c>
      <c r="N322" s="24" t="str">
        <f t="shared" si="42"/>
        <v>L</v>
      </c>
    </row>
    <row r="323" spans="11:14" ht="15" customHeight="1" x14ac:dyDescent="0.25">
      <c r="K323" s="22">
        <v>45923.614710648151</v>
      </c>
      <c r="L323">
        <v>-2.88</v>
      </c>
      <c r="M323" s="25">
        <f t="shared" si="41"/>
        <v>38.45999999999998</v>
      </c>
      <c r="N323" s="24" t="str">
        <f t="shared" si="42"/>
        <v>L</v>
      </c>
    </row>
    <row r="324" spans="11:14" ht="15" customHeight="1" x14ac:dyDescent="0.25">
      <c r="K324" s="22">
        <v>45923.630439814813</v>
      </c>
      <c r="L324">
        <v>1.59</v>
      </c>
      <c r="M324" s="25">
        <f t="shared" si="41"/>
        <v>40.049999999999983</v>
      </c>
      <c r="N324" s="24" t="str">
        <f t="shared" si="42"/>
        <v>W</v>
      </c>
    </row>
    <row r="325" spans="11:14" ht="15" customHeight="1" x14ac:dyDescent="0.25">
      <c r="K325" s="22">
        <v>45923.649872685186</v>
      </c>
      <c r="L325">
        <v>1.52</v>
      </c>
      <c r="M325" s="25">
        <f t="shared" si="41"/>
        <v>41.569999999999986</v>
      </c>
      <c r="N325" s="24" t="str">
        <f t="shared" si="42"/>
        <v>W</v>
      </c>
    </row>
    <row r="326" spans="11:14" ht="15" customHeight="1" x14ac:dyDescent="0.25">
      <c r="K326" s="22">
        <v>45923.65184027778</v>
      </c>
      <c r="L326">
        <v>-3.01</v>
      </c>
      <c r="M326" s="25">
        <f t="shared" si="41"/>
        <v>38.559999999999988</v>
      </c>
      <c r="N326" s="24" t="str">
        <f t="shared" si="42"/>
        <v>L</v>
      </c>
    </row>
    <row r="327" spans="11:14" ht="15" customHeight="1" x14ac:dyDescent="0.25">
      <c r="K327" s="22">
        <v>45923.681342592594</v>
      </c>
      <c r="L327">
        <v>1.5</v>
      </c>
    </row>
    <row r="328" spans="11:14" ht="15" customHeight="1" x14ac:dyDescent="0.25">
      <c r="K328" s="22">
        <v>45923.685740740744</v>
      </c>
      <c r="L328">
        <v>1.45</v>
      </c>
    </row>
    <row r="329" spans="11:14" ht="15" customHeight="1" x14ac:dyDescent="0.25">
      <c r="K329" s="22">
        <v>45923.692812499998</v>
      </c>
      <c r="L329">
        <v>1.52</v>
      </c>
    </row>
    <row r="330" spans="11:14" ht="15" customHeight="1" x14ac:dyDescent="0.25">
      <c r="K330" s="22">
        <v>45923.701840277776</v>
      </c>
      <c r="L330">
        <v>1.73</v>
      </c>
    </row>
    <row r="331" spans="11:14" ht="15" customHeight="1" x14ac:dyDescent="0.25">
      <c r="K331" s="22">
        <v>45923.703113425923</v>
      </c>
      <c r="L331">
        <v>1.57</v>
      </c>
    </row>
    <row r="332" spans="11:14" ht="15" customHeight="1" x14ac:dyDescent="0.25">
      <c r="K332" s="22">
        <v>45923.707037037035</v>
      </c>
      <c r="L332">
        <v>1.32</v>
      </c>
    </row>
    <row r="333" spans="11:14" ht="15" customHeight="1" x14ac:dyDescent="0.25">
      <c r="K333" s="22">
        <v>45923.710162037038</v>
      </c>
      <c r="L333">
        <v>1.56</v>
      </c>
    </row>
    <row r="334" spans="11:14" ht="15" customHeight="1" x14ac:dyDescent="0.25">
      <c r="K334" s="22">
        <v>45923.712708333333</v>
      </c>
      <c r="L334">
        <v>1.45</v>
      </c>
    </row>
    <row r="335" spans="11:14" ht="15" customHeight="1" x14ac:dyDescent="0.25">
      <c r="K335" s="22">
        <v>45923.720127314817</v>
      </c>
      <c r="L335">
        <v>1.52</v>
      </c>
    </row>
    <row r="336" spans="11:14" ht="15" customHeight="1" x14ac:dyDescent="0.25">
      <c r="K336" s="22">
        <v>45923.727083333331</v>
      </c>
      <c r="L336">
        <v>-3.09</v>
      </c>
    </row>
    <row r="337" spans="11:12" ht="15" customHeight="1" x14ac:dyDescent="0.25">
      <c r="K337" s="22">
        <v>45923.729849537034</v>
      </c>
      <c r="L337">
        <v>-3.03</v>
      </c>
    </row>
    <row r="338" spans="11:12" ht="15" customHeight="1" x14ac:dyDescent="0.25">
      <c r="K338" s="22">
        <v>45923.740613425929</v>
      </c>
      <c r="L338">
        <v>-2.85</v>
      </c>
    </row>
    <row r="339" spans="11:12" ht="15" customHeight="1" x14ac:dyDescent="0.25">
      <c r="K339" s="22">
        <v>45923.750439814816</v>
      </c>
      <c r="L339">
        <v>1.58</v>
      </c>
    </row>
    <row r="340" spans="11:12" ht="15" customHeight="1" x14ac:dyDescent="0.25">
      <c r="K340" s="22">
        <v>45923.761192129627</v>
      </c>
      <c r="L340">
        <v>1.54</v>
      </c>
    </row>
    <row r="341" spans="11:12" ht="15" customHeight="1" x14ac:dyDescent="0.25">
      <c r="K341" s="22">
        <v>45923.764340277776</v>
      </c>
      <c r="L341">
        <v>-2.86</v>
      </c>
    </row>
    <row r="342" spans="11:12" ht="15" customHeight="1" x14ac:dyDescent="0.25">
      <c r="K342" s="22">
        <v>45923.771747685183</v>
      </c>
      <c r="L342">
        <v>1.65</v>
      </c>
    </row>
    <row r="343" spans="11:12" ht="15" customHeight="1" x14ac:dyDescent="0.25">
      <c r="K343" s="22">
        <v>45923.781909722224</v>
      </c>
      <c r="L343">
        <v>1.57</v>
      </c>
    </row>
    <row r="344" spans="11:12" ht="15" customHeight="1" x14ac:dyDescent="0.25">
      <c r="K344" s="22">
        <v>45923.78702546296</v>
      </c>
      <c r="L344">
        <v>1.53</v>
      </c>
    </row>
    <row r="345" spans="11:12" ht="15" customHeight="1" x14ac:dyDescent="0.25">
      <c r="K345" s="22">
        <v>45923.813750000001</v>
      </c>
      <c r="L345">
        <v>-3.05</v>
      </c>
    </row>
    <row r="346" spans="11:12" ht="15" customHeight="1" x14ac:dyDescent="0.25">
      <c r="K346" s="22">
        <v>45923.822662037041</v>
      </c>
      <c r="L346">
        <v>1.51</v>
      </c>
    </row>
    <row r="347" spans="11:12" ht="15" customHeight="1" x14ac:dyDescent="0.25">
      <c r="K347" s="22">
        <v>45923.828217592592</v>
      </c>
      <c r="L347">
        <v>1.57</v>
      </c>
    </row>
    <row r="348" spans="11:12" ht="15" customHeight="1" x14ac:dyDescent="0.25">
      <c r="K348" s="22">
        <v>45923.840138888889</v>
      </c>
      <c r="L348">
        <v>1.51</v>
      </c>
    </row>
    <row r="349" spans="11:12" ht="15" customHeight="1" x14ac:dyDescent="0.25">
      <c r="K349" s="22">
        <v>45923.843391203707</v>
      </c>
      <c r="L349">
        <v>-2.76</v>
      </c>
    </row>
    <row r="350" spans="11:12" ht="15" customHeight="1" x14ac:dyDescent="0.25">
      <c r="K350" s="1" t="s">
        <v>54</v>
      </c>
      <c r="L350">
        <v>14.749999999999998</v>
      </c>
    </row>
  </sheetData>
  <conditionalFormatting sqref="D22">
    <cfRule type="cellIs" dxfId="249" priority="31" operator="greaterThan">
      <formula>$M$1</formula>
    </cfRule>
    <cfRule type="cellIs" dxfId="248" priority="32" operator="greaterThan">
      <formula>"31.555$G$1"</formula>
    </cfRule>
  </conditionalFormatting>
  <conditionalFormatting sqref="D22">
    <cfRule type="cellIs" dxfId="247" priority="30" operator="lessThan">
      <formula>0</formula>
    </cfRule>
  </conditionalFormatting>
  <conditionalFormatting sqref="D22">
    <cfRule type="cellIs" dxfId="246" priority="29" operator="lessThan">
      <formula>0</formula>
    </cfRule>
  </conditionalFormatting>
  <conditionalFormatting sqref="D23:D299">
    <cfRule type="cellIs" dxfId="245" priority="27" operator="greaterThan">
      <formula>$M$1</formula>
    </cfRule>
    <cfRule type="cellIs" dxfId="244" priority="28" operator="greaterThan">
      <formula>"31.555$G$1"</formula>
    </cfRule>
  </conditionalFormatting>
  <conditionalFormatting sqref="D23:D299">
    <cfRule type="cellIs" dxfId="243" priority="26" operator="lessThan">
      <formula>0</formula>
    </cfRule>
  </conditionalFormatting>
  <conditionalFormatting sqref="D23:D299">
    <cfRule type="cellIs" dxfId="242" priority="25" operator="lessThan">
      <formula>0</formula>
    </cfRule>
  </conditionalFormatting>
  <conditionalFormatting sqref="E22:E299">
    <cfRule type="cellIs" dxfId="241" priority="17" operator="equal">
      <formula>"L"</formula>
    </cfRule>
    <cfRule type="cellIs" dxfId="240" priority="18" operator="equal">
      <formula>"W"</formula>
    </cfRule>
  </conditionalFormatting>
  <conditionalFormatting sqref="F22:F299">
    <cfRule type="cellIs" dxfId="239" priority="16" operator="equal">
      <formula>8</formula>
    </cfRule>
  </conditionalFormatting>
  <conditionalFormatting sqref="M22">
    <cfRule type="cellIs" dxfId="238" priority="14" operator="greaterThan">
      <formula>$M$1</formula>
    </cfRule>
    <cfRule type="cellIs" dxfId="237" priority="15" operator="greaterThan">
      <formula>"31.555$G$1"</formula>
    </cfRule>
  </conditionalFormatting>
  <conditionalFormatting sqref="M22">
    <cfRule type="cellIs" dxfId="236" priority="13" operator="lessThan">
      <formula>0</formula>
    </cfRule>
  </conditionalFormatting>
  <conditionalFormatting sqref="M22">
    <cfRule type="cellIs" dxfId="235" priority="12" operator="lessThan">
      <formula>0</formula>
    </cfRule>
  </conditionalFormatting>
  <conditionalFormatting sqref="M23:M326">
    <cfRule type="cellIs" dxfId="234" priority="10" operator="greaterThan">
      <formula>$M$1</formula>
    </cfRule>
    <cfRule type="cellIs" dxfId="233" priority="11" operator="greaterThan">
      <formula>"31.555$G$1"</formula>
    </cfRule>
  </conditionalFormatting>
  <conditionalFormatting sqref="M23:M326">
    <cfRule type="cellIs" dxfId="232" priority="9" operator="lessThan">
      <formula>0</formula>
    </cfRule>
  </conditionalFormatting>
  <conditionalFormatting sqref="M23:M326">
    <cfRule type="cellIs" dxfId="231" priority="8" operator="lessThan">
      <formula>0</formula>
    </cfRule>
  </conditionalFormatting>
  <conditionalFormatting sqref="N22:N326">
    <cfRule type="cellIs" dxfId="230" priority="6" operator="equal">
      <formula>"L"</formula>
    </cfRule>
    <cfRule type="cellIs" dxfId="229" priority="7" operator="equal">
      <formula>"W"</formula>
    </cfRule>
  </conditionalFormatting>
  <conditionalFormatting sqref="O22:O269">
    <cfRule type="cellIs" dxfId="228" priority="5" operator="equal">
      <formula>8</formula>
    </cfRule>
  </conditionalFormatting>
  <conditionalFormatting sqref="H22:H299">
    <cfRule type="cellIs" dxfId="227" priority="3" operator="equal">
      <formula>"&lt;"</formula>
    </cfRule>
    <cfRule type="cellIs" dxfId="226" priority="4" operator="equal">
      <formula>"&gt;"</formula>
    </cfRule>
  </conditionalFormatting>
  <conditionalFormatting sqref="S22:S139">
    <cfRule type="cellIs" dxfId="225" priority="1" operator="equal">
      <formula>"&lt;"</formula>
    </cfRule>
    <cfRule type="cellIs" dxfId="224" priority="2" operator="equal">
      <formula>"&gt;"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K24" sqref="K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3682"/>
  <sheetViews>
    <sheetView showGridLines="0" topLeftCell="B1" workbookViewId="0">
      <selection activeCell="N1" sqref="N1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6">
        <v>45917.666168981479</v>
      </c>
      <c r="B2" s="57">
        <v>442874070</v>
      </c>
      <c r="C2" s="58" t="s">
        <v>36</v>
      </c>
      <c r="D2" s="58" t="s">
        <v>37</v>
      </c>
      <c r="E2" s="58" t="s">
        <v>119</v>
      </c>
      <c r="F2" s="59">
        <v>3678.6</v>
      </c>
      <c r="G2" s="59">
        <v>3675.6</v>
      </c>
      <c r="H2" s="59">
        <v>3681.6</v>
      </c>
      <c r="I2" s="58" t="s">
        <v>120</v>
      </c>
      <c r="J2" s="59">
        <v>3675.56</v>
      </c>
      <c r="K2" s="59">
        <v>0</v>
      </c>
      <c r="L2" s="59">
        <v>0</v>
      </c>
      <c r="M2" s="59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60">
        <v>45917.666180555556</v>
      </c>
      <c r="B3" s="61">
        <v>442874071</v>
      </c>
      <c r="C3" s="62" t="s">
        <v>36</v>
      </c>
      <c r="D3" s="62" t="s">
        <v>37</v>
      </c>
      <c r="E3" s="62" t="s">
        <v>119</v>
      </c>
      <c r="F3" s="63">
        <v>3678.55</v>
      </c>
      <c r="G3" s="63">
        <v>3675.6</v>
      </c>
      <c r="H3" s="63">
        <v>3682.1</v>
      </c>
      <c r="I3" s="62" t="s">
        <v>120</v>
      </c>
      <c r="J3" s="63">
        <v>3675.56</v>
      </c>
      <c r="K3" s="63">
        <v>0</v>
      </c>
      <c r="L3" s="63">
        <v>0</v>
      </c>
      <c r="M3" s="63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6">
        <v>45917.666180555556</v>
      </c>
      <c r="B4" s="57">
        <v>442874073</v>
      </c>
      <c r="C4" s="58" t="s">
        <v>36</v>
      </c>
      <c r="D4" s="58" t="s">
        <v>37</v>
      </c>
      <c r="E4" s="58" t="s">
        <v>119</v>
      </c>
      <c r="F4" s="59">
        <v>3678.55</v>
      </c>
      <c r="G4" s="59">
        <v>3676.1</v>
      </c>
      <c r="H4" s="59">
        <v>3681.6</v>
      </c>
      <c r="I4" s="58" t="s">
        <v>121</v>
      </c>
      <c r="J4" s="59">
        <v>3676.1</v>
      </c>
      <c r="K4" s="59">
        <v>0</v>
      </c>
      <c r="L4" s="59">
        <v>0</v>
      </c>
      <c r="M4" s="59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60">
        <v>45917.670358796298</v>
      </c>
      <c r="B5" s="61">
        <v>442879091</v>
      </c>
      <c r="C5" s="62" t="s">
        <v>36</v>
      </c>
      <c r="D5" s="62" t="s">
        <v>37</v>
      </c>
      <c r="E5" s="62" t="s">
        <v>119</v>
      </c>
      <c r="F5" s="63">
        <v>3675.65</v>
      </c>
      <c r="G5" s="63">
        <v>3676.36</v>
      </c>
      <c r="H5" s="63">
        <v>3680.17</v>
      </c>
      <c r="I5" s="62" t="s">
        <v>122</v>
      </c>
      <c r="J5" s="63">
        <v>3676.33</v>
      </c>
      <c r="K5" s="63">
        <v>0</v>
      </c>
      <c r="L5" s="63">
        <v>0</v>
      </c>
      <c r="M5" s="63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6">
        <v>45917.673576388886</v>
      </c>
      <c r="B6" s="57">
        <v>442884874</v>
      </c>
      <c r="C6" s="58" t="s">
        <v>36</v>
      </c>
      <c r="D6" s="58" t="s">
        <v>37</v>
      </c>
      <c r="E6" s="58" t="s">
        <v>119</v>
      </c>
      <c r="F6" s="59">
        <v>3676.65</v>
      </c>
      <c r="G6" s="59">
        <v>3679.11</v>
      </c>
      <c r="H6" s="58"/>
      <c r="I6" s="58" t="s">
        <v>123</v>
      </c>
      <c r="J6" s="59">
        <v>3679.06</v>
      </c>
      <c r="K6" s="59">
        <v>0</v>
      </c>
      <c r="L6" s="59">
        <v>0</v>
      </c>
      <c r="M6" s="59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60">
        <v>45917.673587962963</v>
      </c>
      <c r="B7" s="61">
        <v>442884879</v>
      </c>
      <c r="C7" s="62" t="s">
        <v>36</v>
      </c>
      <c r="D7" s="62" t="s">
        <v>37</v>
      </c>
      <c r="E7" s="62" t="s">
        <v>119</v>
      </c>
      <c r="F7" s="63">
        <v>3676.65</v>
      </c>
      <c r="G7" s="63">
        <v>3679.12</v>
      </c>
      <c r="H7" s="63">
        <v>3682.61</v>
      </c>
      <c r="I7" s="62" t="s">
        <v>123</v>
      </c>
      <c r="J7" s="63">
        <v>3679.06</v>
      </c>
      <c r="K7" s="63">
        <v>0</v>
      </c>
      <c r="L7" s="63">
        <v>0</v>
      </c>
      <c r="M7" s="63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6">
        <v>45917.677743055552</v>
      </c>
      <c r="B8" s="57">
        <v>442887666</v>
      </c>
      <c r="C8" s="58" t="s">
        <v>36</v>
      </c>
      <c r="D8" s="58" t="s">
        <v>37</v>
      </c>
      <c r="E8" s="58" t="s">
        <v>119</v>
      </c>
      <c r="F8" s="59">
        <v>3678.04</v>
      </c>
      <c r="G8" s="59">
        <v>3675.53</v>
      </c>
      <c r="H8" s="59">
        <v>3681.03</v>
      </c>
      <c r="I8" s="58" t="s">
        <v>124</v>
      </c>
      <c r="J8" s="59">
        <v>3675.42</v>
      </c>
      <c r="K8" s="59">
        <v>0</v>
      </c>
      <c r="L8" s="59">
        <v>0</v>
      </c>
      <c r="M8" s="59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60">
        <v>45917.677754629629</v>
      </c>
      <c r="B9" s="61">
        <v>442887668</v>
      </c>
      <c r="C9" s="62" t="s">
        <v>36</v>
      </c>
      <c r="D9" s="62" t="s">
        <v>37</v>
      </c>
      <c r="E9" s="62" t="s">
        <v>119</v>
      </c>
      <c r="F9" s="63">
        <v>3678.02</v>
      </c>
      <c r="G9" s="63">
        <v>3675.04</v>
      </c>
      <c r="H9" s="63">
        <v>3681.04</v>
      </c>
      <c r="I9" s="62" t="s">
        <v>125</v>
      </c>
      <c r="J9" s="63">
        <v>3675</v>
      </c>
      <c r="K9" s="63">
        <v>0</v>
      </c>
      <c r="L9" s="63">
        <v>0</v>
      </c>
      <c r="M9" s="63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6">
        <v>45917.677754629629</v>
      </c>
      <c r="B10" s="57">
        <v>442887669</v>
      </c>
      <c r="C10" s="58" t="s">
        <v>36</v>
      </c>
      <c r="D10" s="58" t="s">
        <v>37</v>
      </c>
      <c r="E10" s="58" t="s">
        <v>119</v>
      </c>
      <c r="F10" s="59">
        <v>3677.94</v>
      </c>
      <c r="G10" s="59">
        <v>3675.04</v>
      </c>
      <c r="H10" s="59">
        <v>3681.54</v>
      </c>
      <c r="I10" s="58" t="s">
        <v>125</v>
      </c>
      <c r="J10" s="59">
        <v>3675</v>
      </c>
      <c r="K10" s="59">
        <v>0</v>
      </c>
      <c r="L10" s="59">
        <v>0</v>
      </c>
      <c r="M10" s="59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60">
        <v>45917.679131944446</v>
      </c>
      <c r="B11" s="61">
        <v>442888597</v>
      </c>
      <c r="C11" s="62" t="s">
        <v>36</v>
      </c>
      <c r="D11" s="62" t="s">
        <v>37</v>
      </c>
      <c r="E11" s="62" t="s">
        <v>119</v>
      </c>
      <c r="F11" s="63">
        <v>3677.06</v>
      </c>
      <c r="G11" s="63">
        <v>3674.06</v>
      </c>
      <c r="H11" s="63">
        <v>3681.56</v>
      </c>
      <c r="I11" s="62" t="s">
        <v>126</v>
      </c>
      <c r="J11" s="63">
        <v>3674.05</v>
      </c>
      <c r="K11" s="63">
        <v>0</v>
      </c>
      <c r="L11" s="63">
        <v>0</v>
      </c>
      <c r="M11" s="63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6">
        <v>45917.684224537035</v>
      </c>
      <c r="B12" s="57">
        <v>442892951</v>
      </c>
      <c r="C12" s="58" t="s">
        <v>36</v>
      </c>
      <c r="D12" s="58" t="s">
        <v>38</v>
      </c>
      <c r="E12" s="58" t="s">
        <v>119</v>
      </c>
      <c r="F12" s="59">
        <v>3675.51</v>
      </c>
      <c r="G12" s="59">
        <v>3678.51</v>
      </c>
      <c r="H12" s="59">
        <v>3672.01</v>
      </c>
      <c r="I12" s="58" t="s">
        <v>127</v>
      </c>
      <c r="J12" s="59">
        <v>3678.61</v>
      </c>
      <c r="K12" s="59">
        <v>0</v>
      </c>
      <c r="L12" s="59">
        <v>0</v>
      </c>
      <c r="M12" s="59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60">
        <v>45917.684236111112</v>
      </c>
      <c r="B13" s="61">
        <v>442892954</v>
      </c>
      <c r="C13" s="62" t="s">
        <v>36</v>
      </c>
      <c r="D13" s="62" t="s">
        <v>38</v>
      </c>
      <c r="E13" s="62" t="s">
        <v>119</v>
      </c>
      <c r="F13" s="63">
        <v>3675.52</v>
      </c>
      <c r="G13" s="63">
        <v>3678.01</v>
      </c>
      <c r="H13" s="63">
        <v>3672.51</v>
      </c>
      <c r="I13" s="62" t="s">
        <v>128</v>
      </c>
      <c r="J13" s="63">
        <v>3678.06</v>
      </c>
      <c r="K13" s="63">
        <v>0</v>
      </c>
      <c r="L13" s="63">
        <v>0</v>
      </c>
      <c r="M13" s="63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6">
        <v>45917.684236111112</v>
      </c>
      <c r="B14" s="57">
        <v>442892955</v>
      </c>
      <c r="C14" s="58" t="s">
        <v>36</v>
      </c>
      <c r="D14" s="58" t="s">
        <v>38</v>
      </c>
      <c r="E14" s="58" t="s">
        <v>119</v>
      </c>
      <c r="F14" s="59">
        <v>3675.48</v>
      </c>
      <c r="G14" s="59">
        <v>3678.51</v>
      </c>
      <c r="H14" s="59">
        <v>3672.51</v>
      </c>
      <c r="I14" s="58" t="s">
        <v>127</v>
      </c>
      <c r="J14" s="59">
        <v>3678.61</v>
      </c>
      <c r="K14" s="59">
        <v>0</v>
      </c>
      <c r="L14" s="59">
        <v>0</v>
      </c>
      <c r="M14" s="59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60">
        <v>45917.688854166663</v>
      </c>
      <c r="B15" s="61">
        <v>442896085</v>
      </c>
      <c r="C15" s="62" t="s">
        <v>36</v>
      </c>
      <c r="D15" s="62" t="s">
        <v>37</v>
      </c>
      <c r="E15" s="62" t="s">
        <v>119</v>
      </c>
      <c r="F15" s="63">
        <v>3677.35</v>
      </c>
      <c r="G15" s="63">
        <v>3676.88</v>
      </c>
      <c r="H15" s="63">
        <v>3681.84</v>
      </c>
      <c r="I15" s="62" t="s">
        <v>129</v>
      </c>
      <c r="J15" s="63">
        <v>3681.85</v>
      </c>
      <c r="K15" s="63">
        <v>0</v>
      </c>
      <c r="L15" s="63">
        <v>0</v>
      </c>
      <c r="M15" s="63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6">
        <v>45917.694525462961</v>
      </c>
      <c r="B16" s="57">
        <v>442903050</v>
      </c>
      <c r="C16" s="58" t="s">
        <v>36</v>
      </c>
      <c r="D16" s="58" t="s">
        <v>37</v>
      </c>
      <c r="E16" s="58" t="s">
        <v>119</v>
      </c>
      <c r="F16" s="59">
        <v>3680.46</v>
      </c>
      <c r="G16" s="59">
        <v>3678.03</v>
      </c>
      <c r="H16" s="59">
        <v>3683.53</v>
      </c>
      <c r="I16" s="58" t="s">
        <v>130</v>
      </c>
      <c r="J16" s="59">
        <v>3678.03</v>
      </c>
      <c r="K16" s="59">
        <v>0</v>
      </c>
      <c r="L16" s="59">
        <v>0</v>
      </c>
      <c r="M16" s="59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60">
        <v>45917.694537037038</v>
      </c>
      <c r="B17" s="61">
        <v>442903055</v>
      </c>
      <c r="C17" s="62" t="s">
        <v>36</v>
      </c>
      <c r="D17" s="62" t="s">
        <v>37</v>
      </c>
      <c r="E17" s="62" t="s">
        <v>119</v>
      </c>
      <c r="F17" s="63">
        <v>3680.45</v>
      </c>
      <c r="G17" s="63">
        <v>3677.46</v>
      </c>
      <c r="H17" s="63">
        <v>3683.96</v>
      </c>
      <c r="I17" s="62" t="s">
        <v>131</v>
      </c>
      <c r="J17" s="63">
        <v>3677.41</v>
      </c>
      <c r="K17" s="63">
        <v>0</v>
      </c>
      <c r="L17" s="63">
        <v>0</v>
      </c>
      <c r="M17" s="63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6">
        <v>45917.694537037038</v>
      </c>
      <c r="B18" s="57">
        <v>442903057</v>
      </c>
      <c r="C18" s="58" t="s">
        <v>36</v>
      </c>
      <c r="D18" s="58" t="s">
        <v>37</v>
      </c>
      <c r="E18" s="58" t="s">
        <v>119</v>
      </c>
      <c r="F18" s="59">
        <v>3680.46</v>
      </c>
      <c r="G18" s="59">
        <v>3677.46</v>
      </c>
      <c r="H18" s="59">
        <v>3683.46</v>
      </c>
      <c r="I18" s="58" t="s">
        <v>131</v>
      </c>
      <c r="J18" s="59">
        <v>3677.41</v>
      </c>
      <c r="K18" s="59">
        <v>0</v>
      </c>
      <c r="L18" s="59">
        <v>0</v>
      </c>
      <c r="M18" s="59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60">
        <v>45917.698587962965</v>
      </c>
      <c r="B19" s="61">
        <v>442906378</v>
      </c>
      <c r="C19" s="62" t="s">
        <v>36</v>
      </c>
      <c r="D19" s="62" t="s">
        <v>37</v>
      </c>
      <c r="E19" s="62" t="s">
        <v>119</v>
      </c>
      <c r="F19" s="63">
        <v>3678.35</v>
      </c>
      <c r="G19" s="63">
        <v>3679.87</v>
      </c>
      <c r="H19" s="63">
        <v>3682.87</v>
      </c>
      <c r="I19" s="62" t="s">
        <v>132</v>
      </c>
      <c r="J19" s="63">
        <v>3682.87</v>
      </c>
      <c r="K19" s="63">
        <v>0</v>
      </c>
      <c r="L19" s="63">
        <v>0</v>
      </c>
      <c r="M19" s="63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6">
        <v>45917.698587962965</v>
      </c>
      <c r="B20" s="57">
        <v>442906390</v>
      </c>
      <c r="C20" s="58" t="s">
        <v>36</v>
      </c>
      <c r="D20" s="58" t="s">
        <v>37</v>
      </c>
      <c r="E20" s="58" t="s">
        <v>119</v>
      </c>
      <c r="F20" s="59">
        <v>3678.33</v>
      </c>
      <c r="G20" s="59">
        <v>3682.56</v>
      </c>
      <c r="H20" s="58"/>
      <c r="I20" s="58" t="s">
        <v>133</v>
      </c>
      <c r="J20" s="59">
        <v>3682.53</v>
      </c>
      <c r="K20" s="59">
        <v>0</v>
      </c>
      <c r="L20" s="59">
        <v>0</v>
      </c>
      <c r="M20" s="59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60">
        <v>45917.698587962965</v>
      </c>
      <c r="B21" s="61">
        <v>442906392</v>
      </c>
      <c r="C21" s="62" t="s">
        <v>36</v>
      </c>
      <c r="D21" s="62" t="s">
        <v>37</v>
      </c>
      <c r="E21" s="62" t="s">
        <v>119</v>
      </c>
      <c r="F21" s="63">
        <v>3678.32</v>
      </c>
      <c r="G21" s="63">
        <v>3681.73</v>
      </c>
      <c r="H21" s="63">
        <v>3684.33</v>
      </c>
      <c r="I21" s="62" t="s">
        <v>134</v>
      </c>
      <c r="J21" s="63">
        <v>3684.42</v>
      </c>
      <c r="K21" s="63">
        <v>0</v>
      </c>
      <c r="L21" s="63">
        <v>0</v>
      </c>
      <c r="M21" s="63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6">
        <v>45917.721608796295</v>
      </c>
      <c r="B22" s="57">
        <v>442925881</v>
      </c>
      <c r="C22" s="58" t="s">
        <v>36</v>
      </c>
      <c r="D22" s="58" t="s">
        <v>37</v>
      </c>
      <c r="E22" s="58" t="s">
        <v>119</v>
      </c>
      <c r="F22" s="59">
        <v>3683.82</v>
      </c>
      <c r="G22" s="59">
        <v>3684.28</v>
      </c>
      <c r="H22" s="59">
        <v>3686.96</v>
      </c>
      <c r="I22" s="58" t="s">
        <v>135</v>
      </c>
      <c r="J22" s="59">
        <v>3684.25</v>
      </c>
      <c r="K22" s="59">
        <v>0</v>
      </c>
      <c r="L22" s="59">
        <v>0</v>
      </c>
      <c r="M22" s="59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60">
        <v>45917.721608796295</v>
      </c>
      <c r="B23" s="61">
        <v>442925884</v>
      </c>
      <c r="C23" s="62" t="s">
        <v>36</v>
      </c>
      <c r="D23" s="62" t="s">
        <v>37</v>
      </c>
      <c r="E23" s="62" t="s">
        <v>119</v>
      </c>
      <c r="F23" s="63">
        <v>3683.76</v>
      </c>
      <c r="G23" s="63">
        <v>3684.28</v>
      </c>
      <c r="H23" s="63">
        <v>3686.82</v>
      </c>
      <c r="I23" s="62" t="s">
        <v>135</v>
      </c>
      <c r="J23" s="63">
        <v>3684.25</v>
      </c>
      <c r="K23" s="63">
        <v>0</v>
      </c>
      <c r="L23" s="63">
        <v>0</v>
      </c>
      <c r="M23" s="63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6">
        <v>45917.721620370372</v>
      </c>
      <c r="B24" s="57">
        <v>442925888</v>
      </c>
      <c r="C24" s="58" t="s">
        <v>36</v>
      </c>
      <c r="D24" s="58" t="s">
        <v>37</v>
      </c>
      <c r="E24" s="58" t="s">
        <v>119</v>
      </c>
      <c r="F24" s="59">
        <v>3683.82</v>
      </c>
      <c r="G24" s="59">
        <v>3684.28</v>
      </c>
      <c r="H24" s="59">
        <v>3687.32</v>
      </c>
      <c r="I24" s="58" t="s">
        <v>135</v>
      </c>
      <c r="J24" s="59">
        <v>3684.25</v>
      </c>
      <c r="K24" s="59">
        <v>0</v>
      </c>
      <c r="L24" s="59">
        <v>0</v>
      </c>
      <c r="M24" s="59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60">
        <v>45917.726365740738</v>
      </c>
      <c r="B25" s="61">
        <v>442929514</v>
      </c>
      <c r="C25" s="62" t="s">
        <v>36</v>
      </c>
      <c r="D25" s="62" t="s">
        <v>37</v>
      </c>
      <c r="E25" s="62" t="s">
        <v>119</v>
      </c>
      <c r="F25" s="63">
        <v>3682.57</v>
      </c>
      <c r="G25" s="63">
        <v>3684.61</v>
      </c>
      <c r="H25" s="62"/>
      <c r="I25" s="62" t="s">
        <v>136</v>
      </c>
      <c r="J25" s="63">
        <v>3684.6</v>
      </c>
      <c r="K25" s="63">
        <v>0</v>
      </c>
      <c r="L25" s="63">
        <v>0</v>
      </c>
      <c r="M25" s="63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6">
        <v>45917.726365740738</v>
      </c>
      <c r="B26" s="57">
        <v>442929515</v>
      </c>
      <c r="C26" s="58" t="s">
        <v>36</v>
      </c>
      <c r="D26" s="58" t="s">
        <v>37</v>
      </c>
      <c r="E26" s="58" t="s">
        <v>119</v>
      </c>
      <c r="F26" s="59">
        <v>3682.57</v>
      </c>
      <c r="G26" s="59">
        <v>3684.61</v>
      </c>
      <c r="H26" s="59">
        <v>3688.57</v>
      </c>
      <c r="I26" s="58" t="s">
        <v>136</v>
      </c>
      <c r="J26" s="59">
        <v>3684.6</v>
      </c>
      <c r="K26" s="59">
        <v>0</v>
      </c>
      <c r="L26" s="59">
        <v>0</v>
      </c>
      <c r="M26" s="59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60">
        <v>45917.733310185184</v>
      </c>
      <c r="B27" s="61">
        <v>442934114</v>
      </c>
      <c r="C27" s="62" t="s">
        <v>36</v>
      </c>
      <c r="D27" s="62" t="s">
        <v>37</v>
      </c>
      <c r="E27" s="62" t="s">
        <v>119</v>
      </c>
      <c r="F27" s="63">
        <v>3683.38</v>
      </c>
      <c r="G27" s="63">
        <v>3684.44</v>
      </c>
      <c r="H27" s="63">
        <v>3687.86</v>
      </c>
      <c r="I27" s="62" t="s">
        <v>137</v>
      </c>
      <c r="J27" s="63">
        <v>3684.42</v>
      </c>
      <c r="K27" s="63">
        <v>0</v>
      </c>
      <c r="L27" s="63">
        <v>0</v>
      </c>
      <c r="M27" s="63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6">
        <v>45917.737812500003</v>
      </c>
      <c r="B28" s="57">
        <v>442936578</v>
      </c>
      <c r="C28" s="58" t="s">
        <v>36</v>
      </c>
      <c r="D28" s="58" t="s">
        <v>37</v>
      </c>
      <c r="E28" s="58" t="s">
        <v>119</v>
      </c>
      <c r="F28" s="59">
        <v>3684.71</v>
      </c>
      <c r="G28" s="59">
        <v>3684.99</v>
      </c>
      <c r="H28" s="59">
        <v>3687.58</v>
      </c>
      <c r="I28" s="58" t="s">
        <v>138</v>
      </c>
      <c r="J28" s="59">
        <v>3684.99</v>
      </c>
      <c r="K28" s="59">
        <v>0</v>
      </c>
      <c r="L28" s="59">
        <v>0</v>
      </c>
      <c r="M28" s="59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60">
        <v>45917.737812500003</v>
      </c>
      <c r="B29" s="61">
        <v>442936579</v>
      </c>
      <c r="C29" s="62" t="s">
        <v>36</v>
      </c>
      <c r="D29" s="62" t="s">
        <v>37</v>
      </c>
      <c r="E29" s="62" t="s">
        <v>119</v>
      </c>
      <c r="F29" s="63">
        <v>3684.69</v>
      </c>
      <c r="G29" s="63">
        <v>3684.99</v>
      </c>
      <c r="H29" s="63">
        <v>3688.21</v>
      </c>
      <c r="I29" s="62" t="s">
        <v>138</v>
      </c>
      <c r="J29" s="63">
        <v>3684.99</v>
      </c>
      <c r="K29" s="63">
        <v>0</v>
      </c>
      <c r="L29" s="63">
        <v>0</v>
      </c>
      <c r="M29" s="63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6">
        <v>45917.737824074073</v>
      </c>
      <c r="B30" s="57">
        <v>442936580</v>
      </c>
      <c r="C30" s="58" t="s">
        <v>36</v>
      </c>
      <c r="D30" s="58" t="s">
        <v>37</v>
      </c>
      <c r="E30" s="58" t="s">
        <v>119</v>
      </c>
      <c r="F30" s="59">
        <v>3684.69</v>
      </c>
      <c r="G30" s="59">
        <v>3684.99</v>
      </c>
      <c r="H30" s="59">
        <v>3687.71</v>
      </c>
      <c r="I30" s="58" t="s">
        <v>138</v>
      </c>
      <c r="J30" s="59">
        <v>3684.99</v>
      </c>
      <c r="K30" s="59">
        <v>0</v>
      </c>
      <c r="L30" s="59">
        <v>0</v>
      </c>
      <c r="M30" s="59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60">
        <v>45917.745798611111</v>
      </c>
      <c r="B31" s="61">
        <v>442940492</v>
      </c>
      <c r="C31" s="62" t="s">
        <v>36</v>
      </c>
      <c r="D31" s="62" t="s">
        <v>37</v>
      </c>
      <c r="E31" s="62" t="s">
        <v>119</v>
      </c>
      <c r="F31" s="63">
        <v>3683.89</v>
      </c>
      <c r="G31" s="63">
        <v>3684.77</v>
      </c>
      <c r="H31" s="63">
        <v>3689.89</v>
      </c>
      <c r="I31" s="62" t="s">
        <v>139</v>
      </c>
      <c r="J31" s="63">
        <v>3684.71</v>
      </c>
      <c r="K31" s="63">
        <v>0</v>
      </c>
      <c r="L31" s="63">
        <v>0</v>
      </c>
      <c r="M31" s="63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6">
        <v>45917.745810185188</v>
      </c>
      <c r="B32" s="57">
        <v>442940496</v>
      </c>
      <c r="C32" s="58" t="s">
        <v>36</v>
      </c>
      <c r="D32" s="58" t="s">
        <v>37</v>
      </c>
      <c r="E32" s="58" t="s">
        <v>119</v>
      </c>
      <c r="F32" s="59">
        <v>3683.78</v>
      </c>
      <c r="G32" s="59">
        <v>3684.75</v>
      </c>
      <c r="H32" s="58"/>
      <c r="I32" s="58" t="s">
        <v>139</v>
      </c>
      <c r="J32" s="59">
        <v>3684.71</v>
      </c>
      <c r="K32" s="59">
        <v>0</v>
      </c>
      <c r="L32" s="59">
        <v>0</v>
      </c>
      <c r="M32" s="59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60">
        <v>45917.748692129629</v>
      </c>
      <c r="B33" s="61">
        <v>442942538</v>
      </c>
      <c r="C33" s="62" t="s">
        <v>36</v>
      </c>
      <c r="D33" s="62" t="s">
        <v>38</v>
      </c>
      <c r="E33" s="62" t="s">
        <v>119</v>
      </c>
      <c r="F33" s="63">
        <v>3683.15</v>
      </c>
      <c r="G33" s="63">
        <v>3685.64</v>
      </c>
      <c r="H33" s="63">
        <v>3680.14</v>
      </c>
      <c r="I33" s="62" t="s">
        <v>140</v>
      </c>
      <c r="J33" s="63">
        <v>3685.65</v>
      </c>
      <c r="K33" s="63">
        <v>0</v>
      </c>
      <c r="L33" s="63">
        <v>0</v>
      </c>
      <c r="M33" s="63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6">
        <v>45917.748692129629</v>
      </c>
      <c r="B34" s="57">
        <v>442942542</v>
      </c>
      <c r="C34" s="58" t="s">
        <v>36</v>
      </c>
      <c r="D34" s="58" t="s">
        <v>38</v>
      </c>
      <c r="E34" s="58" t="s">
        <v>119</v>
      </c>
      <c r="F34" s="59">
        <v>3683.15</v>
      </c>
      <c r="G34" s="59">
        <v>3686.15</v>
      </c>
      <c r="H34" s="59">
        <v>3679.65</v>
      </c>
      <c r="I34" s="58" t="s">
        <v>141</v>
      </c>
      <c r="J34" s="59">
        <v>3686.15</v>
      </c>
      <c r="K34" s="59">
        <v>0</v>
      </c>
      <c r="L34" s="59">
        <v>0</v>
      </c>
      <c r="M34" s="59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60">
        <v>45917.748703703706</v>
      </c>
      <c r="B35" s="61">
        <v>442942544</v>
      </c>
      <c r="C35" s="62" t="s">
        <v>36</v>
      </c>
      <c r="D35" s="62" t="s">
        <v>38</v>
      </c>
      <c r="E35" s="62" t="s">
        <v>119</v>
      </c>
      <c r="F35" s="63">
        <v>3683.15</v>
      </c>
      <c r="G35" s="63">
        <v>3686.15</v>
      </c>
      <c r="H35" s="63">
        <v>3680.15</v>
      </c>
      <c r="I35" s="62" t="s">
        <v>141</v>
      </c>
      <c r="J35" s="63">
        <v>3686.15</v>
      </c>
      <c r="K35" s="63">
        <v>0</v>
      </c>
      <c r="L35" s="63">
        <v>0</v>
      </c>
      <c r="M35" s="63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6">
        <v>45917.758414351854</v>
      </c>
      <c r="B36" s="57">
        <v>442947400</v>
      </c>
      <c r="C36" s="58" t="s">
        <v>36</v>
      </c>
      <c r="D36" s="58" t="s">
        <v>37</v>
      </c>
      <c r="E36" s="58" t="s">
        <v>119</v>
      </c>
      <c r="F36" s="59">
        <v>3685.23</v>
      </c>
      <c r="G36" s="59">
        <v>3685.26</v>
      </c>
      <c r="H36" s="59">
        <v>3688.23</v>
      </c>
      <c r="I36" s="58" t="s">
        <v>142</v>
      </c>
      <c r="J36" s="59">
        <v>3685.26</v>
      </c>
      <c r="K36" s="59">
        <v>0</v>
      </c>
      <c r="L36" s="59">
        <v>0</v>
      </c>
      <c r="M36" s="59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60">
        <v>45917.760034722225</v>
      </c>
      <c r="B37" s="61">
        <v>442949291</v>
      </c>
      <c r="C37" s="62" t="s">
        <v>36</v>
      </c>
      <c r="D37" s="62" t="s">
        <v>37</v>
      </c>
      <c r="E37" s="62" t="s">
        <v>119</v>
      </c>
      <c r="F37" s="63">
        <v>3685.85</v>
      </c>
      <c r="G37" s="63">
        <v>3682.88</v>
      </c>
      <c r="H37" s="63">
        <v>3689.38</v>
      </c>
      <c r="I37" s="62" t="s">
        <v>143</v>
      </c>
      <c r="J37" s="63">
        <v>3682.82</v>
      </c>
      <c r="K37" s="63">
        <v>0</v>
      </c>
      <c r="L37" s="63">
        <v>0</v>
      </c>
      <c r="M37" s="63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6">
        <v>45917.760034722225</v>
      </c>
      <c r="B38" s="57">
        <v>442949294</v>
      </c>
      <c r="C38" s="58" t="s">
        <v>36</v>
      </c>
      <c r="D38" s="58" t="s">
        <v>37</v>
      </c>
      <c r="E38" s="58" t="s">
        <v>119</v>
      </c>
      <c r="F38" s="59">
        <v>3685.87</v>
      </c>
      <c r="G38" s="59">
        <v>3682.85</v>
      </c>
      <c r="H38" s="59">
        <v>3688.85</v>
      </c>
      <c r="I38" s="58" t="s">
        <v>143</v>
      </c>
      <c r="J38" s="59">
        <v>3682.82</v>
      </c>
      <c r="K38" s="59">
        <v>0</v>
      </c>
      <c r="L38" s="59">
        <v>0</v>
      </c>
      <c r="M38" s="59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60">
        <v>45917.761076388888</v>
      </c>
      <c r="B39" s="61">
        <v>442950199</v>
      </c>
      <c r="C39" s="62" t="s">
        <v>36</v>
      </c>
      <c r="D39" s="62" t="s">
        <v>37</v>
      </c>
      <c r="E39" s="62" t="s">
        <v>119</v>
      </c>
      <c r="F39" s="63">
        <v>3685.57</v>
      </c>
      <c r="G39" s="63">
        <v>3685.32</v>
      </c>
      <c r="H39" s="63">
        <v>3688.57</v>
      </c>
      <c r="I39" s="62" t="s">
        <v>144</v>
      </c>
      <c r="J39" s="63">
        <v>3685.31</v>
      </c>
      <c r="K39" s="63">
        <v>0</v>
      </c>
      <c r="L39" s="63">
        <v>0</v>
      </c>
      <c r="M39" s="63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6">
        <v>45917.766631944447</v>
      </c>
      <c r="B40" s="57">
        <v>442952638</v>
      </c>
      <c r="C40" s="58" t="s">
        <v>36</v>
      </c>
      <c r="D40" s="58" t="s">
        <v>37</v>
      </c>
      <c r="E40" s="58" t="s">
        <v>119</v>
      </c>
      <c r="F40" s="59">
        <v>3686.21</v>
      </c>
      <c r="G40" s="59">
        <v>3683.21</v>
      </c>
      <c r="H40" s="58"/>
      <c r="I40" s="58" t="s">
        <v>145</v>
      </c>
      <c r="J40" s="59">
        <v>3683.18</v>
      </c>
      <c r="K40" s="59">
        <v>0</v>
      </c>
      <c r="L40" s="59">
        <v>0</v>
      </c>
      <c r="M40" s="59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60">
        <v>45917.766643518517</v>
      </c>
      <c r="B41" s="61">
        <v>442952641</v>
      </c>
      <c r="C41" s="62" t="s">
        <v>36</v>
      </c>
      <c r="D41" s="62" t="s">
        <v>37</v>
      </c>
      <c r="E41" s="62" t="s">
        <v>119</v>
      </c>
      <c r="F41" s="63">
        <v>3686.21</v>
      </c>
      <c r="G41" s="63">
        <v>3683.21</v>
      </c>
      <c r="H41" s="63">
        <v>3692.21</v>
      </c>
      <c r="I41" s="62" t="s">
        <v>145</v>
      </c>
      <c r="J41" s="63">
        <v>3683.18</v>
      </c>
      <c r="K41" s="63">
        <v>0</v>
      </c>
      <c r="L41" s="63">
        <v>0</v>
      </c>
      <c r="M41" s="63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6">
        <v>45917.770798611113</v>
      </c>
      <c r="B42" s="57">
        <v>442954728</v>
      </c>
      <c r="C42" s="58" t="s">
        <v>36</v>
      </c>
      <c r="D42" s="58" t="s">
        <v>37</v>
      </c>
      <c r="E42" s="58" t="s">
        <v>119</v>
      </c>
      <c r="F42" s="59">
        <v>3685.35</v>
      </c>
      <c r="G42" s="59">
        <v>3686.31</v>
      </c>
      <c r="H42" s="59">
        <v>3689.85</v>
      </c>
      <c r="I42" s="58" t="s">
        <v>146</v>
      </c>
      <c r="J42" s="59">
        <v>3686.27</v>
      </c>
      <c r="K42" s="59">
        <v>0</v>
      </c>
      <c r="L42" s="59">
        <v>0</v>
      </c>
      <c r="M42" s="59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60">
        <v>45917.784918981481</v>
      </c>
      <c r="B43" s="61">
        <v>442960760</v>
      </c>
      <c r="C43" s="62" t="s">
        <v>36</v>
      </c>
      <c r="D43" s="62" t="s">
        <v>38</v>
      </c>
      <c r="E43" s="62" t="s">
        <v>119</v>
      </c>
      <c r="F43" s="63">
        <v>3684.72</v>
      </c>
      <c r="G43" s="63">
        <v>3684.1</v>
      </c>
      <c r="H43" s="63">
        <v>3681.76</v>
      </c>
      <c r="I43" s="62" t="s">
        <v>147</v>
      </c>
      <c r="J43" s="63">
        <v>3684.11</v>
      </c>
      <c r="K43" s="63">
        <v>0</v>
      </c>
      <c r="L43" s="63">
        <v>0</v>
      </c>
      <c r="M43" s="63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6">
        <v>45917.784918981481</v>
      </c>
      <c r="B44" s="57">
        <v>442960761</v>
      </c>
      <c r="C44" s="58" t="s">
        <v>36</v>
      </c>
      <c r="D44" s="58" t="s">
        <v>38</v>
      </c>
      <c r="E44" s="58" t="s">
        <v>119</v>
      </c>
      <c r="F44" s="59">
        <v>3684.72</v>
      </c>
      <c r="G44" s="59">
        <v>3684.44</v>
      </c>
      <c r="H44" s="59">
        <v>3683.22</v>
      </c>
      <c r="I44" s="58" t="s">
        <v>148</v>
      </c>
      <c r="J44" s="59">
        <v>3683.21</v>
      </c>
      <c r="K44" s="59">
        <v>0</v>
      </c>
      <c r="L44" s="59">
        <v>0</v>
      </c>
      <c r="M44" s="59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60">
        <v>45917.789317129631</v>
      </c>
      <c r="B45" s="61">
        <v>442962317</v>
      </c>
      <c r="C45" s="62" t="s">
        <v>36</v>
      </c>
      <c r="D45" s="62" t="s">
        <v>38</v>
      </c>
      <c r="E45" s="62" t="s">
        <v>119</v>
      </c>
      <c r="F45" s="63">
        <v>3683.65</v>
      </c>
      <c r="G45" s="63">
        <v>3686.74</v>
      </c>
      <c r="H45" s="63">
        <v>3682.24</v>
      </c>
      <c r="I45" s="62" t="s">
        <v>149</v>
      </c>
      <c r="J45" s="63">
        <v>3686.76</v>
      </c>
      <c r="K45" s="63">
        <v>0</v>
      </c>
      <c r="L45" s="63">
        <v>0</v>
      </c>
      <c r="M45" s="63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6">
        <v>45917.789317129631</v>
      </c>
      <c r="B46" s="57">
        <v>442962318</v>
      </c>
      <c r="C46" s="58" t="s">
        <v>36</v>
      </c>
      <c r="D46" s="58" t="s">
        <v>38</v>
      </c>
      <c r="E46" s="58" t="s">
        <v>119</v>
      </c>
      <c r="F46" s="59">
        <v>3683.65</v>
      </c>
      <c r="G46" s="59">
        <v>3686.65</v>
      </c>
      <c r="H46" s="59">
        <v>3680.65</v>
      </c>
      <c r="I46" s="58" t="s">
        <v>150</v>
      </c>
      <c r="J46" s="59">
        <v>3686.66</v>
      </c>
      <c r="K46" s="59">
        <v>0</v>
      </c>
      <c r="L46" s="59">
        <v>0</v>
      </c>
      <c r="M46" s="59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60">
        <v>45917.789317129631</v>
      </c>
      <c r="B47" s="61">
        <v>442962319</v>
      </c>
      <c r="C47" s="62" t="s">
        <v>36</v>
      </c>
      <c r="D47" s="62" t="s">
        <v>38</v>
      </c>
      <c r="E47" s="62" t="s">
        <v>119</v>
      </c>
      <c r="F47" s="63">
        <v>3683.71</v>
      </c>
      <c r="G47" s="63">
        <v>3686.65</v>
      </c>
      <c r="H47" s="63">
        <v>3680.15</v>
      </c>
      <c r="I47" s="62" t="s">
        <v>150</v>
      </c>
      <c r="J47" s="63">
        <v>3686.66</v>
      </c>
      <c r="K47" s="63">
        <v>0</v>
      </c>
      <c r="L47" s="63">
        <v>0</v>
      </c>
      <c r="M47" s="63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6">
        <v>45917.790821759256</v>
      </c>
      <c r="B48" s="57">
        <v>442962640</v>
      </c>
      <c r="C48" s="58" t="s">
        <v>36</v>
      </c>
      <c r="D48" s="58" t="s">
        <v>38</v>
      </c>
      <c r="E48" s="58" t="s">
        <v>119</v>
      </c>
      <c r="F48" s="59">
        <v>3683.9</v>
      </c>
      <c r="G48" s="59">
        <v>3686.4</v>
      </c>
      <c r="H48" s="59">
        <v>3680.9</v>
      </c>
      <c r="I48" s="58" t="s">
        <v>151</v>
      </c>
      <c r="J48" s="59">
        <v>3686.44</v>
      </c>
      <c r="K48" s="59">
        <v>0</v>
      </c>
      <c r="L48" s="59">
        <v>0</v>
      </c>
      <c r="M48" s="59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60">
        <v>45917.793020833335</v>
      </c>
      <c r="B49" s="61">
        <v>442964017</v>
      </c>
      <c r="C49" s="62" t="s">
        <v>36</v>
      </c>
      <c r="D49" s="62" t="s">
        <v>37</v>
      </c>
      <c r="E49" s="62" t="s">
        <v>119</v>
      </c>
      <c r="F49" s="63">
        <v>3685.66</v>
      </c>
      <c r="G49" s="63">
        <v>3682.66</v>
      </c>
      <c r="H49" s="63">
        <v>3691.66</v>
      </c>
      <c r="I49" s="62" t="s">
        <v>152</v>
      </c>
      <c r="J49" s="63">
        <v>3682.64</v>
      </c>
      <c r="K49" s="63">
        <v>0</v>
      </c>
      <c r="L49" s="63">
        <v>0</v>
      </c>
      <c r="M49" s="63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6">
        <v>45917.793032407404</v>
      </c>
      <c r="B50" s="57">
        <v>442964021</v>
      </c>
      <c r="C50" s="58" t="s">
        <v>36</v>
      </c>
      <c r="D50" s="58" t="s">
        <v>37</v>
      </c>
      <c r="E50" s="58" t="s">
        <v>119</v>
      </c>
      <c r="F50" s="59">
        <v>3685.45</v>
      </c>
      <c r="G50" s="59">
        <v>3682.45</v>
      </c>
      <c r="H50" s="58"/>
      <c r="I50" s="58" t="s">
        <v>153</v>
      </c>
      <c r="J50" s="59">
        <v>3682.36</v>
      </c>
      <c r="K50" s="59">
        <v>0</v>
      </c>
      <c r="L50" s="59">
        <v>0</v>
      </c>
      <c r="M50" s="59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60">
        <v>45917.796377314815</v>
      </c>
      <c r="B51" s="61">
        <v>442965083</v>
      </c>
      <c r="C51" s="62" t="s">
        <v>36</v>
      </c>
      <c r="D51" s="62" t="s">
        <v>37</v>
      </c>
      <c r="E51" s="62" t="s">
        <v>119</v>
      </c>
      <c r="F51" s="63">
        <v>3685.92</v>
      </c>
      <c r="G51" s="63">
        <v>3687.48</v>
      </c>
      <c r="H51" s="63">
        <v>3689.42</v>
      </c>
      <c r="I51" s="62" t="s">
        <v>154</v>
      </c>
      <c r="J51" s="63">
        <v>3687.47</v>
      </c>
      <c r="K51" s="63">
        <v>0</v>
      </c>
      <c r="L51" s="63">
        <v>0</v>
      </c>
      <c r="M51" s="63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6">
        <v>45917.796377314815</v>
      </c>
      <c r="B52" s="57">
        <v>442965084</v>
      </c>
      <c r="C52" s="58" t="s">
        <v>36</v>
      </c>
      <c r="D52" s="58" t="s">
        <v>37</v>
      </c>
      <c r="E52" s="58" t="s">
        <v>119</v>
      </c>
      <c r="F52" s="59">
        <v>3685.92</v>
      </c>
      <c r="G52" s="59">
        <v>3687.48</v>
      </c>
      <c r="H52" s="59">
        <v>3688.92</v>
      </c>
      <c r="I52" s="58" t="s">
        <v>154</v>
      </c>
      <c r="J52" s="59">
        <v>3687.47</v>
      </c>
      <c r="K52" s="59">
        <v>0</v>
      </c>
      <c r="L52" s="59">
        <v>0</v>
      </c>
      <c r="M52" s="59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60">
        <v>45917.796377314815</v>
      </c>
      <c r="B53" s="61">
        <v>442965087</v>
      </c>
      <c r="C53" s="62" t="s">
        <v>36</v>
      </c>
      <c r="D53" s="62" t="s">
        <v>37</v>
      </c>
      <c r="E53" s="62" t="s">
        <v>119</v>
      </c>
      <c r="F53" s="63">
        <v>3685.92</v>
      </c>
      <c r="G53" s="63">
        <v>3686.21</v>
      </c>
      <c r="H53" s="63">
        <v>3687.42</v>
      </c>
      <c r="I53" s="62" t="s">
        <v>155</v>
      </c>
      <c r="J53" s="63">
        <v>3687.44</v>
      </c>
      <c r="K53" s="63">
        <v>0</v>
      </c>
      <c r="L53" s="63">
        <v>0</v>
      </c>
      <c r="M53" s="63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6">
        <v>45917.796388888892</v>
      </c>
      <c r="B54" s="57">
        <v>442965089</v>
      </c>
      <c r="C54" s="58" t="s">
        <v>36</v>
      </c>
      <c r="D54" s="58" t="s">
        <v>37</v>
      </c>
      <c r="E54" s="58" t="s">
        <v>119</v>
      </c>
      <c r="F54" s="59">
        <v>3685.92</v>
      </c>
      <c r="G54" s="59">
        <v>3687.47</v>
      </c>
      <c r="H54" s="59">
        <v>3688.92</v>
      </c>
      <c r="I54" s="58" t="s">
        <v>154</v>
      </c>
      <c r="J54" s="59">
        <v>3687.47</v>
      </c>
      <c r="K54" s="59">
        <v>0</v>
      </c>
      <c r="L54" s="59">
        <v>0</v>
      </c>
      <c r="M54" s="59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60">
        <v>45917.810034722221</v>
      </c>
      <c r="B55" s="61">
        <v>442970672</v>
      </c>
      <c r="C55" s="62" t="s">
        <v>36</v>
      </c>
      <c r="D55" s="62" t="s">
        <v>37</v>
      </c>
      <c r="E55" s="62" t="s">
        <v>119</v>
      </c>
      <c r="F55" s="63">
        <v>3688.02</v>
      </c>
      <c r="G55" s="63">
        <v>3684.94</v>
      </c>
      <c r="H55" s="63">
        <v>3689.44</v>
      </c>
      <c r="I55" s="62" t="s">
        <v>156</v>
      </c>
      <c r="J55" s="63">
        <v>3684.94</v>
      </c>
      <c r="K55" s="63">
        <v>0</v>
      </c>
      <c r="L55" s="63">
        <v>0</v>
      </c>
      <c r="M55" s="63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6">
        <v>45917.813043981485</v>
      </c>
      <c r="B56" s="57">
        <v>442971545</v>
      </c>
      <c r="C56" s="58" t="s">
        <v>36</v>
      </c>
      <c r="D56" s="58" t="s">
        <v>37</v>
      </c>
      <c r="E56" s="58" t="s">
        <v>119</v>
      </c>
      <c r="F56" s="59">
        <v>3687.74</v>
      </c>
      <c r="G56" s="59">
        <v>3684.77</v>
      </c>
      <c r="H56" s="59">
        <v>3691.27</v>
      </c>
      <c r="I56" s="58" t="s">
        <v>157</v>
      </c>
      <c r="J56" s="59">
        <v>3684.71</v>
      </c>
      <c r="K56" s="59">
        <v>0</v>
      </c>
      <c r="L56" s="59">
        <v>0</v>
      </c>
      <c r="M56" s="59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60">
        <v>45917.813043981485</v>
      </c>
      <c r="B57" s="61">
        <v>442971547</v>
      </c>
      <c r="C57" s="62" t="s">
        <v>36</v>
      </c>
      <c r="D57" s="62" t="s">
        <v>37</v>
      </c>
      <c r="E57" s="62" t="s">
        <v>119</v>
      </c>
      <c r="F57" s="63">
        <v>3687.74</v>
      </c>
      <c r="G57" s="63">
        <v>3684.74</v>
      </c>
      <c r="H57" s="63">
        <v>3690.74</v>
      </c>
      <c r="I57" s="62" t="s">
        <v>157</v>
      </c>
      <c r="J57" s="63">
        <v>3684.71</v>
      </c>
      <c r="K57" s="63">
        <v>0</v>
      </c>
      <c r="L57" s="63">
        <v>0</v>
      </c>
      <c r="M57" s="63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6">
        <v>45917.813043981485</v>
      </c>
      <c r="B58" s="57">
        <v>442971548</v>
      </c>
      <c r="C58" s="58" t="s">
        <v>36</v>
      </c>
      <c r="D58" s="58" t="s">
        <v>37</v>
      </c>
      <c r="E58" s="58" t="s">
        <v>119</v>
      </c>
      <c r="F58" s="59">
        <v>3687.72</v>
      </c>
      <c r="G58" s="59">
        <v>3685.24</v>
      </c>
      <c r="H58" s="59">
        <v>3690.74</v>
      </c>
      <c r="I58" s="58" t="s">
        <v>158</v>
      </c>
      <c r="J58" s="59">
        <v>3685.24</v>
      </c>
      <c r="K58" s="59">
        <v>0</v>
      </c>
      <c r="L58" s="59">
        <v>0</v>
      </c>
      <c r="M58" s="59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60">
        <v>45917.823576388888</v>
      </c>
      <c r="B59" s="61">
        <v>442974926</v>
      </c>
      <c r="C59" s="62" t="s">
        <v>36</v>
      </c>
      <c r="D59" s="62" t="s">
        <v>37</v>
      </c>
      <c r="E59" s="62" t="s">
        <v>119</v>
      </c>
      <c r="F59" s="63">
        <v>3687.21</v>
      </c>
      <c r="G59" s="63">
        <v>3684.21</v>
      </c>
      <c r="H59" s="63">
        <v>3691.71</v>
      </c>
      <c r="I59" s="62" t="s">
        <v>159</v>
      </c>
      <c r="J59" s="63">
        <v>3684.16</v>
      </c>
      <c r="K59" s="63">
        <v>0</v>
      </c>
      <c r="L59" s="63">
        <v>0</v>
      </c>
      <c r="M59" s="63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6">
        <v>45917.832256944443</v>
      </c>
      <c r="B60" s="57">
        <v>442977818</v>
      </c>
      <c r="C60" s="58" t="s">
        <v>36</v>
      </c>
      <c r="D60" s="58" t="s">
        <v>38</v>
      </c>
      <c r="E60" s="58" t="s">
        <v>119</v>
      </c>
      <c r="F60" s="59">
        <v>3684.65</v>
      </c>
      <c r="G60" s="59">
        <v>3683.62</v>
      </c>
      <c r="H60" s="59">
        <v>3681.62</v>
      </c>
      <c r="I60" s="58" t="s">
        <v>160</v>
      </c>
      <c r="J60" s="59">
        <v>3683.62</v>
      </c>
      <c r="K60" s="59">
        <v>0</v>
      </c>
      <c r="L60" s="59">
        <v>0</v>
      </c>
      <c r="M60" s="59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60">
        <v>45917.832256944443</v>
      </c>
      <c r="B61" s="61">
        <v>442977821</v>
      </c>
      <c r="C61" s="62" t="s">
        <v>36</v>
      </c>
      <c r="D61" s="62" t="s">
        <v>38</v>
      </c>
      <c r="E61" s="62" t="s">
        <v>119</v>
      </c>
      <c r="F61" s="63">
        <v>3684.65</v>
      </c>
      <c r="G61" s="63">
        <v>3683.62</v>
      </c>
      <c r="H61" s="63">
        <v>3681.15</v>
      </c>
      <c r="I61" s="62" t="s">
        <v>160</v>
      </c>
      <c r="J61" s="63">
        <v>3683.62</v>
      </c>
      <c r="K61" s="63">
        <v>0</v>
      </c>
      <c r="L61" s="63">
        <v>0</v>
      </c>
      <c r="M61" s="63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6">
        <v>45917.832256944443</v>
      </c>
      <c r="B62" s="57">
        <v>442977822</v>
      </c>
      <c r="C62" s="58" t="s">
        <v>36</v>
      </c>
      <c r="D62" s="58" t="s">
        <v>38</v>
      </c>
      <c r="E62" s="58" t="s">
        <v>119</v>
      </c>
      <c r="F62" s="59">
        <v>3684.65</v>
      </c>
      <c r="G62" s="59">
        <v>3683.62</v>
      </c>
      <c r="H62" s="59">
        <v>3681.65</v>
      </c>
      <c r="I62" s="58" t="s">
        <v>160</v>
      </c>
      <c r="J62" s="59">
        <v>3683.62</v>
      </c>
      <c r="K62" s="59">
        <v>0</v>
      </c>
      <c r="L62" s="59">
        <v>0</v>
      </c>
      <c r="M62" s="59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60">
        <v>45917.832268518519</v>
      </c>
      <c r="B63" s="61">
        <v>442977823</v>
      </c>
      <c r="C63" s="62" t="s">
        <v>36</v>
      </c>
      <c r="D63" s="62" t="s">
        <v>38</v>
      </c>
      <c r="E63" s="62" t="s">
        <v>119</v>
      </c>
      <c r="F63" s="63">
        <v>3684.66</v>
      </c>
      <c r="G63" s="63">
        <v>3687.65</v>
      </c>
      <c r="H63" s="63">
        <v>3683.15</v>
      </c>
      <c r="I63" s="62" t="s">
        <v>161</v>
      </c>
      <c r="J63" s="63">
        <v>3683.1</v>
      </c>
      <c r="K63" s="63">
        <v>0</v>
      </c>
      <c r="L63" s="63">
        <v>0</v>
      </c>
      <c r="M63" s="63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6">
        <v>45917.837581018517</v>
      </c>
      <c r="B64" s="57">
        <v>442980771</v>
      </c>
      <c r="C64" s="58" t="s">
        <v>36</v>
      </c>
      <c r="D64" s="58" t="s">
        <v>38</v>
      </c>
      <c r="E64" s="58" t="s">
        <v>119</v>
      </c>
      <c r="F64" s="59">
        <v>3683.15</v>
      </c>
      <c r="G64" s="59">
        <v>3686.15</v>
      </c>
      <c r="H64" s="59">
        <v>3681.65</v>
      </c>
      <c r="I64" s="58" t="s">
        <v>162</v>
      </c>
      <c r="J64" s="59">
        <v>3681.65</v>
      </c>
      <c r="K64" s="59">
        <v>0</v>
      </c>
      <c r="L64" s="59">
        <v>0</v>
      </c>
      <c r="M64" s="59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60">
        <v>45917.83792824074</v>
      </c>
      <c r="B65" s="61">
        <v>442981056</v>
      </c>
      <c r="C65" s="62" t="s">
        <v>36</v>
      </c>
      <c r="D65" s="62" t="s">
        <v>38</v>
      </c>
      <c r="E65" s="62" t="s">
        <v>119</v>
      </c>
      <c r="F65" s="63">
        <v>3683.38</v>
      </c>
      <c r="G65" s="63">
        <v>3682.47</v>
      </c>
      <c r="H65" s="63">
        <v>3680.46</v>
      </c>
      <c r="I65" s="62" t="s">
        <v>163</v>
      </c>
      <c r="J65" s="63">
        <v>3680.4</v>
      </c>
      <c r="K65" s="63">
        <v>0</v>
      </c>
      <c r="L65" s="63">
        <v>0</v>
      </c>
      <c r="M65" s="63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6">
        <v>45917.83792824074</v>
      </c>
      <c r="B66" s="57">
        <v>442981059</v>
      </c>
      <c r="C66" s="58" t="s">
        <v>36</v>
      </c>
      <c r="D66" s="58" t="s">
        <v>38</v>
      </c>
      <c r="E66" s="58" t="s">
        <v>119</v>
      </c>
      <c r="F66" s="59">
        <v>3683.38</v>
      </c>
      <c r="G66" s="59">
        <v>3682.47</v>
      </c>
      <c r="H66" s="59">
        <v>3679.88</v>
      </c>
      <c r="I66" s="58" t="s">
        <v>164</v>
      </c>
      <c r="J66" s="59">
        <v>3679.81</v>
      </c>
      <c r="K66" s="59">
        <v>0</v>
      </c>
      <c r="L66" s="59">
        <v>0</v>
      </c>
      <c r="M66" s="59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60">
        <v>45917.83792824074</v>
      </c>
      <c r="B67" s="61">
        <v>442981061</v>
      </c>
      <c r="C67" s="62" t="s">
        <v>36</v>
      </c>
      <c r="D67" s="62" t="s">
        <v>38</v>
      </c>
      <c r="E67" s="62" t="s">
        <v>119</v>
      </c>
      <c r="F67" s="63">
        <v>3683.38</v>
      </c>
      <c r="G67" s="63">
        <v>3682.47</v>
      </c>
      <c r="H67" s="63">
        <v>3680.38</v>
      </c>
      <c r="I67" s="62" t="s">
        <v>165</v>
      </c>
      <c r="J67" s="63">
        <v>3680.38</v>
      </c>
      <c r="K67" s="63">
        <v>0</v>
      </c>
      <c r="L67" s="63">
        <v>0</v>
      </c>
      <c r="M67" s="63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6">
        <v>45917.849733796298</v>
      </c>
      <c r="B68" s="57">
        <v>442987088</v>
      </c>
      <c r="C68" s="58" t="s">
        <v>36</v>
      </c>
      <c r="D68" s="58" t="s">
        <v>38</v>
      </c>
      <c r="E68" s="58" t="s">
        <v>119</v>
      </c>
      <c r="F68" s="59">
        <v>3681.02</v>
      </c>
      <c r="G68" s="59">
        <v>3684.02</v>
      </c>
      <c r="H68" s="59">
        <v>3677.52</v>
      </c>
      <c r="I68" s="58" t="s">
        <v>166</v>
      </c>
      <c r="J68" s="59">
        <v>3684.13</v>
      </c>
      <c r="K68" s="59">
        <v>0</v>
      </c>
      <c r="L68" s="59">
        <v>0</v>
      </c>
      <c r="M68" s="59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60">
        <v>45917.849733796298</v>
      </c>
      <c r="B69" s="61">
        <v>442987091</v>
      </c>
      <c r="C69" s="62" t="s">
        <v>36</v>
      </c>
      <c r="D69" s="62" t="s">
        <v>38</v>
      </c>
      <c r="E69" s="62" t="s">
        <v>119</v>
      </c>
      <c r="F69" s="63">
        <v>3681.02</v>
      </c>
      <c r="G69" s="63">
        <v>3684.02</v>
      </c>
      <c r="H69" s="63">
        <v>3679.52</v>
      </c>
      <c r="I69" s="62" t="s">
        <v>166</v>
      </c>
      <c r="J69" s="63">
        <v>3684.13</v>
      </c>
      <c r="K69" s="63">
        <v>0</v>
      </c>
      <c r="L69" s="63">
        <v>0</v>
      </c>
      <c r="M69" s="63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6">
        <v>45917.849733796298</v>
      </c>
      <c r="B70" s="57">
        <v>442987094</v>
      </c>
      <c r="C70" s="58" t="s">
        <v>36</v>
      </c>
      <c r="D70" s="58" t="s">
        <v>38</v>
      </c>
      <c r="E70" s="58" t="s">
        <v>119</v>
      </c>
      <c r="F70" s="59">
        <v>3681.05</v>
      </c>
      <c r="G70" s="59">
        <v>3684.02</v>
      </c>
      <c r="H70" s="59">
        <v>3678.02</v>
      </c>
      <c r="I70" s="58" t="s">
        <v>166</v>
      </c>
      <c r="J70" s="59">
        <v>3684.13</v>
      </c>
      <c r="K70" s="59">
        <v>0</v>
      </c>
      <c r="L70" s="59">
        <v>0</v>
      </c>
      <c r="M70" s="59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60">
        <v>45917.849733796298</v>
      </c>
      <c r="B71" s="61">
        <v>442987096</v>
      </c>
      <c r="C71" s="62" t="s">
        <v>36</v>
      </c>
      <c r="D71" s="62" t="s">
        <v>38</v>
      </c>
      <c r="E71" s="62" t="s">
        <v>119</v>
      </c>
      <c r="F71" s="63">
        <v>3681.05</v>
      </c>
      <c r="G71" s="63">
        <v>3683.52</v>
      </c>
      <c r="H71" s="63">
        <v>3678.02</v>
      </c>
      <c r="I71" s="62" t="s">
        <v>167</v>
      </c>
      <c r="J71" s="63">
        <v>3683.53</v>
      </c>
      <c r="K71" s="63">
        <v>0</v>
      </c>
      <c r="L71" s="63">
        <v>0</v>
      </c>
      <c r="M71" s="63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6">
        <v>45917.852743055555</v>
      </c>
      <c r="B72" s="57">
        <v>442989123</v>
      </c>
      <c r="C72" s="58" t="s">
        <v>36</v>
      </c>
      <c r="D72" s="58" t="s">
        <v>38</v>
      </c>
      <c r="E72" s="58" t="s">
        <v>119</v>
      </c>
      <c r="F72" s="59">
        <v>3682.24</v>
      </c>
      <c r="G72" s="59">
        <v>3685.2</v>
      </c>
      <c r="H72" s="59">
        <v>3677.7</v>
      </c>
      <c r="I72" s="58" t="s">
        <v>168</v>
      </c>
      <c r="J72" s="59">
        <v>3685.25</v>
      </c>
      <c r="K72" s="59">
        <v>0</v>
      </c>
      <c r="L72" s="59">
        <v>0</v>
      </c>
      <c r="M72" s="59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60">
        <v>45917.855520833335</v>
      </c>
      <c r="B73" s="61">
        <v>442991015</v>
      </c>
      <c r="C73" s="62" t="s">
        <v>36</v>
      </c>
      <c r="D73" s="62" t="s">
        <v>37</v>
      </c>
      <c r="E73" s="62" t="s">
        <v>119</v>
      </c>
      <c r="F73" s="63">
        <v>3683.95</v>
      </c>
      <c r="G73" s="63">
        <v>3688.13</v>
      </c>
      <c r="H73" s="62"/>
      <c r="I73" s="62" t="s">
        <v>169</v>
      </c>
      <c r="J73" s="63">
        <v>3688.12</v>
      </c>
      <c r="K73" s="63">
        <v>0</v>
      </c>
      <c r="L73" s="63">
        <v>0</v>
      </c>
      <c r="M73" s="63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6">
        <v>45917.855532407404</v>
      </c>
      <c r="B74" s="57">
        <v>442991017</v>
      </c>
      <c r="C74" s="58" t="s">
        <v>36</v>
      </c>
      <c r="D74" s="58" t="s">
        <v>37</v>
      </c>
      <c r="E74" s="58" t="s">
        <v>119</v>
      </c>
      <c r="F74" s="59">
        <v>3683.95</v>
      </c>
      <c r="G74" s="59">
        <v>3685.9</v>
      </c>
      <c r="H74" s="59">
        <v>3689.95</v>
      </c>
      <c r="I74" s="58" t="s">
        <v>170</v>
      </c>
      <c r="J74" s="59">
        <v>3692.93</v>
      </c>
      <c r="K74" s="59">
        <v>0</v>
      </c>
      <c r="L74" s="59">
        <v>0</v>
      </c>
      <c r="M74" s="59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60">
        <v>45917.860381944447</v>
      </c>
      <c r="B75" s="61">
        <v>442993026</v>
      </c>
      <c r="C75" s="62" t="s">
        <v>36</v>
      </c>
      <c r="D75" s="62" t="s">
        <v>37</v>
      </c>
      <c r="E75" s="62" t="s">
        <v>119</v>
      </c>
      <c r="F75" s="63">
        <v>3684.53</v>
      </c>
      <c r="G75" s="63">
        <v>3684.51</v>
      </c>
      <c r="H75" s="63">
        <v>3686</v>
      </c>
      <c r="I75" s="62" t="s">
        <v>171</v>
      </c>
      <c r="J75" s="63">
        <v>3686</v>
      </c>
      <c r="K75" s="63">
        <v>0</v>
      </c>
      <c r="L75" s="63">
        <v>0</v>
      </c>
      <c r="M75" s="63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6">
        <v>45917.860381944447</v>
      </c>
      <c r="B76" s="57">
        <v>442993027</v>
      </c>
      <c r="C76" s="58" t="s">
        <v>36</v>
      </c>
      <c r="D76" s="58" t="s">
        <v>37</v>
      </c>
      <c r="E76" s="58" t="s">
        <v>119</v>
      </c>
      <c r="F76" s="59">
        <v>3684.53</v>
      </c>
      <c r="G76" s="59">
        <v>3686.44</v>
      </c>
      <c r="H76" s="59">
        <v>3688.03</v>
      </c>
      <c r="I76" s="58" t="s">
        <v>172</v>
      </c>
      <c r="J76" s="59">
        <v>3686.44</v>
      </c>
      <c r="K76" s="59">
        <v>0</v>
      </c>
      <c r="L76" s="59">
        <v>0</v>
      </c>
      <c r="M76" s="59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60">
        <v>45917.860381944447</v>
      </c>
      <c r="B77" s="61">
        <v>442993028</v>
      </c>
      <c r="C77" s="62" t="s">
        <v>36</v>
      </c>
      <c r="D77" s="62" t="s">
        <v>37</v>
      </c>
      <c r="E77" s="62" t="s">
        <v>119</v>
      </c>
      <c r="F77" s="63">
        <v>3684.5</v>
      </c>
      <c r="G77" s="63">
        <v>3686.11</v>
      </c>
      <c r="H77" s="63">
        <v>3687.53</v>
      </c>
      <c r="I77" s="62" t="s">
        <v>173</v>
      </c>
      <c r="J77" s="63">
        <v>3687.53</v>
      </c>
      <c r="K77" s="63">
        <v>0</v>
      </c>
      <c r="L77" s="63">
        <v>0</v>
      </c>
      <c r="M77" s="63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6">
        <v>45917.860381944447</v>
      </c>
      <c r="B78" s="57">
        <v>442993029</v>
      </c>
      <c r="C78" s="58" t="s">
        <v>36</v>
      </c>
      <c r="D78" s="58" t="s">
        <v>37</v>
      </c>
      <c r="E78" s="58" t="s">
        <v>119</v>
      </c>
      <c r="F78" s="59">
        <v>3684.5</v>
      </c>
      <c r="G78" s="59">
        <v>3686.11</v>
      </c>
      <c r="H78" s="59">
        <v>3687.53</v>
      </c>
      <c r="I78" s="58" t="s">
        <v>173</v>
      </c>
      <c r="J78" s="59">
        <v>3687.53</v>
      </c>
      <c r="K78" s="59">
        <v>0</v>
      </c>
      <c r="L78" s="59">
        <v>0</v>
      </c>
      <c r="M78" s="59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60">
        <v>45917.862476851849</v>
      </c>
      <c r="B79" s="61">
        <v>442994072</v>
      </c>
      <c r="C79" s="62" t="s">
        <v>36</v>
      </c>
      <c r="D79" s="62" t="s">
        <v>37</v>
      </c>
      <c r="E79" s="62" t="s">
        <v>119</v>
      </c>
      <c r="F79" s="63">
        <v>3684.04</v>
      </c>
      <c r="G79" s="63">
        <v>3685.79</v>
      </c>
      <c r="H79" s="63">
        <v>3688.54</v>
      </c>
      <c r="I79" s="62" t="s">
        <v>170</v>
      </c>
      <c r="J79" s="63">
        <v>3692.93</v>
      </c>
      <c r="K79" s="63">
        <v>0</v>
      </c>
      <c r="L79" s="63">
        <v>0</v>
      </c>
      <c r="M79" s="63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6">
        <v>45917.869293981479</v>
      </c>
      <c r="B80" s="57">
        <v>442997210</v>
      </c>
      <c r="C80" s="58" t="s">
        <v>36</v>
      </c>
      <c r="D80" s="58" t="s">
        <v>37</v>
      </c>
      <c r="E80" s="58" t="s">
        <v>119</v>
      </c>
      <c r="F80" s="59">
        <v>3685.99</v>
      </c>
      <c r="G80" s="59">
        <v>3686.09</v>
      </c>
      <c r="H80" s="59">
        <v>3687.5</v>
      </c>
      <c r="I80" s="58" t="s">
        <v>173</v>
      </c>
      <c r="J80" s="59">
        <v>3687.53</v>
      </c>
      <c r="K80" s="59">
        <v>0</v>
      </c>
      <c r="L80" s="59">
        <v>0</v>
      </c>
      <c r="M80" s="59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60">
        <v>45917.873229166667</v>
      </c>
      <c r="B81" s="61">
        <v>443000266</v>
      </c>
      <c r="C81" s="62" t="s">
        <v>36</v>
      </c>
      <c r="D81" s="62" t="s">
        <v>37</v>
      </c>
      <c r="E81" s="62" t="s">
        <v>119</v>
      </c>
      <c r="F81" s="63">
        <v>3686.75</v>
      </c>
      <c r="G81" s="63">
        <v>3683.75</v>
      </c>
      <c r="H81" s="63">
        <v>3689.75</v>
      </c>
      <c r="I81" s="62" t="s">
        <v>170</v>
      </c>
      <c r="J81" s="63">
        <v>3692.93</v>
      </c>
      <c r="K81" s="63">
        <v>0</v>
      </c>
      <c r="L81" s="63">
        <v>0</v>
      </c>
      <c r="M81" s="63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6">
        <v>45917.873229166667</v>
      </c>
      <c r="B82" s="57">
        <v>443000267</v>
      </c>
      <c r="C82" s="58" t="s">
        <v>36</v>
      </c>
      <c r="D82" s="58" t="s">
        <v>37</v>
      </c>
      <c r="E82" s="58" t="s">
        <v>119</v>
      </c>
      <c r="F82" s="59">
        <v>3686.73</v>
      </c>
      <c r="G82" s="59">
        <v>3684.25</v>
      </c>
      <c r="H82" s="59">
        <v>3689.75</v>
      </c>
      <c r="I82" s="58" t="s">
        <v>170</v>
      </c>
      <c r="J82" s="59">
        <v>3692.93</v>
      </c>
      <c r="K82" s="59">
        <v>0</v>
      </c>
      <c r="L82" s="59">
        <v>0</v>
      </c>
      <c r="M82" s="59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60">
        <v>45917.873229166667</v>
      </c>
      <c r="B83" s="61">
        <v>443000269</v>
      </c>
      <c r="C83" s="62" t="s">
        <v>36</v>
      </c>
      <c r="D83" s="62" t="s">
        <v>37</v>
      </c>
      <c r="E83" s="62" t="s">
        <v>119</v>
      </c>
      <c r="F83" s="63">
        <v>3686.72</v>
      </c>
      <c r="G83" s="63">
        <v>3683.75</v>
      </c>
      <c r="H83" s="63">
        <v>3688.25</v>
      </c>
      <c r="I83" s="62" t="s">
        <v>170</v>
      </c>
      <c r="J83" s="63">
        <v>3692.93</v>
      </c>
      <c r="K83" s="63">
        <v>0</v>
      </c>
      <c r="L83" s="63">
        <v>0</v>
      </c>
      <c r="M83" s="63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6">
        <v>45917.873692129629</v>
      </c>
      <c r="B84" s="57">
        <v>443000809</v>
      </c>
      <c r="C84" s="58" t="s">
        <v>36</v>
      </c>
      <c r="D84" s="58" t="s">
        <v>37</v>
      </c>
      <c r="E84" s="58" t="s">
        <v>119</v>
      </c>
      <c r="F84" s="59">
        <v>3686.88</v>
      </c>
      <c r="G84" s="59">
        <v>3683.8</v>
      </c>
      <c r="H84" s="59">
        <v>3690.3</v>
      </c>
      <c r="I84" s="58" t="s">
        <v>170</v>
      </c>
      <c r="J84" s="59">
        <v>3692.93</v>
      </c>
      <c r="K84" s="59">
        <v>0</v>
      </c>
      <c r="L84" s="59">
        <v>0</v>
      </c>
      <c r="M84" s="59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60">
        <v>45917.883414351854</v>
      </c>
      <c r="B85" s="61">
        <v>443037794</v>
      </c>
      <c r="C85" s="62" t="s">
        <v>36</v>
      </c>
      <c r="D85" s="62" t="s">
        <v>37</v>
      </c>
      <c r="E85" s="62" t="s">
        <v>119</v>
      </c>
      <c r="F85" s="63">
        <v>3699.07</v>
      </c>
      <c r="G85" s="63">
        <v>3696.04</v>
      </c>
      <c r="H85" s="63">
        <v>3700.54</v>
      </c>
      <c r="I85" s="62" t="s">
        <v>174</v>
      </c>
      <c r="J85" s="63">
        <v>3696.02</v>
      </c>
      <c r="K85" s="63">
        <v>0</v>
      </c>
      <c r="L85" s="63">
        <v>0</v>
      </c>
      <c r="M85" s="63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6">
        <v>45917.883414351854</v>
      </c>
      <c r="B86" s="57">
        <v>443037805</v>
      </c>
      <c r="C86" s="58" t="s">
        <v>36</v>
      </c>
      <c r="D86" s="58" t="s">
        <v>37</v>
      </c>
      <c r="E86" s="58" t="s">
        <v>119</v>
      </c>
      <c r="F86" s="59">
        <v>3698.97</v>
      </c>
      <c r="G86" s="59">
        <v>3696.07</v>
      </c>
      <c r="H86" s="59">
        <v>3702.07</v>
      </c>
      <c r="I86" s="58" t="s">
        <v>174</v>
      </c>
      <c r="J86" s="59">
        <v>3696.02</v>
      </c>
      <c r="K86" s="59">
        <v>0</v>
      </c>
      <c r="L86" s="59">
        <v>0</v>
      </c>
      <c r="M86" s="59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60">
        <v>45917.883414351854</v>
      </c>
      <c r="B87" s="61">
        <v>443037880</v>
      </c>
      <c r="C87" s="62" t="s">
        <v>36</v>
      </c>
      <c r="D87" s="62" t="s">
        <v>37</v>
      </c>
      <c r="E87" s="62" t="s">
        <v>119</v>
      </c>
      <c r="F87" s="63">
        <v>3698.99</v>
      </c>
      <c r="G87" s="63">
        <v>3696.07</v>
      </c>
      <c r="H87" s="63">
        <v>3702.57</v>
      </c>
      <c r="I87" s="62" t="s">
        <v>174</v>
      </c>
      <c r="J87" s="63">
        <v>3696.02</v>
      </c>
      <c r="K87" s="63">
        <v>0</v>
      </c>
      <c r="L87" s="63">
        <v>0</v>
      </c>
      <c r="M87" s="63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6">
        <v>45917.883414351854</v>
      </c>
      <c r="B88" s="57">
        <v>443037883</v>
      </c>
      <c r="C88" s="58" t="s">
        <v>36</v>
      </c>
      <c r="D88" s="58" t="s">
        <v>37</v>
      </c>
      <c r="E88" s="58" t="s">
        <v>119</v>
      </c>
      <c r="F88" s="59">
        <v>3698.97</v>
      </c>
      <c r="G88" s="59">
        <v>3696.57</v>
      </c>
      <c r="H88" s="59">
        <v>3702.07</v>
      </c>
      <c r="I88" s="58" t="s">
        <v>175</v>
      </c>
      <c r="J88" s="59">
        <v>3696.57</v>
      </c>
      <c r="K88" s="59">
        <v>0</v>
      </c>
      <c r="L88" s="59">
        <v>0</v>
      </c>
      <c r="M88" s="59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60">
        <v>45917.892326388886</v>
      </c>
      <c r="B89" s="61">
        <v>443055815</v>
      </c>
      <c r="C89" s="62" t="s">
        <v>36</v>
      </c>
      <c r="D89" s="62" t="s">
        <v>38</v>
      </c>
      <c r="E89" s="62" t="s">
        <v>119</v>
      </c>
      <c r="F89" s="63">
        <v>3685.93</v>
      </c>
      <c r="G89" s="63">
        <v>3688.91</v>
      </c>
      <c r="H89" s="63">
        <v>3684.41</v>
      </c>
      <c r="I89" s="62" t="s">
        <v>176</v>
      </c>
      <c r="J89" s="63">
        <v>3684.37</v>
      </c>
      <c r="K89" s="63">
        <v>0</v>
      </c>
      <c r="L89" s="63">
        <v>0</v>
      </c>
      <c r="M89" s="63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6">
        <v>45917.892326388886</v>
      </c>
      <c r="B90" s="57">
        <v>443055818</v>
      </c>
      <c r="C90" s="58" t="s">
        <v>36</v>
      </c>
      <c r="D90" s="58" t="s">
        <v>38</v>
      </c>
      <c r="E90" s="58" t="s">
        <v>119</v>
      </c>
      <c r="F90" s="59">
        <v>3685.96</v>
      </c>
      <c r="G90" s="59">
        <v>3685.68</v>
      </c>
      <c r="H90" s="59">
        <v>3682.43</v>
      </c>
      <c r="I90" s="58" t="s">
        <v>177</v>
      </c>
      <c r="J90" s="59">
        <v>3685.68</v>
      </c>
      <c r="K90" s="59">
        <v>0</v>
      </c>
      <c r="L90" s="59">
        <v>0</v>
      </c>
      <c r="M90" s="59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60">
        <v>45917.892326388886</v>
      </c>
      <c r="B91" s="61">
        <v>443055821</v>
      </c>
      <c r="C91" s="62" t="s">
        <v>36</v>
      </c>
      <c r="D91" s="62" t="s">
        <v>38</v>
      </c>
      <c r="E91" s="62" t="s">
        <v>119</v>
      </c>
      <c r="F91" s="63">
        <v>3685.83</v>
      </c>
      <c r="G91" s="63">
        <v>3685.68</v>
      </c>
      <c r="H91" s="63">
        <v>3682.93</v>
      </c>
      <c r="I91" s="62" t="s">
        <v>177</v>
      </c>
      <c r="J91" s="63">
        <v>3685.68</v>
      </c>
      <c r="K91" s="63">
        <v>0</v>
      </c>
      <c r="L91" s="63">
        <v>0</v>
      </c>
      <c r="M91" s="63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6">
        <v>45917.892326388886</v>
      </c>
      <c r="B92" s="57">
        <v>443055825</v>
      </c>
      <c r="C92" s="58" t="s">
        <v>36</v>
      </c>
      <c r="D92" s="58" t="s">
        <v>38</v>
      </c>
      <c r="E92" s="58" t="s">
        <v>119</v>
      </c>
      <c r="F92" s="59">
        <v>3685.57</v>
      </c>
      <c r="G92" s="59">
        <v>3685.62</v>
      </c>
      <c r="H92" s="59">
        <v>3682.93</v>
      </c>
      <c r="I92" s="58" t="s">
        <v>177</v>
      </c>
      <c r="J92" s="59">
        <v>3685.68</v>
      </c>
      <c r="K92" s="59">
        <v>0</v>
      </c>
      <c r="L92" s="59">
        <v>0</v>
      </c>
      <c r="M92" s="59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60">
        <v>45917.89267361111</v>
      </c>
      <c r="B93" s="61">
        <v>443056055</v>
      </c>
      <c r="C93" s="62" t="s">
        <v>36</v>
      </c>
      <c r="D93" s="62" t="s">
        <v>38</v>
      </c>
      <c r="E93" s="62" t="s">
        <v>119</v>
      </c>
      <c r="F93" s="63">
        <v>3685.91</v>
      </c>
      <c r="G93" s="63">
        <v>3689.08</v>
      </c>
      <c r="H93" s="63">
        <v>3684.58</v>
      </c>
      <c r="I93" s="62" t="s">
        <v>178</v>
      </c>
      <c r="J93" s="63">
        <v>3684.5</v>
      </c>
      <c r="K93" s="63">
        <v>0</v>
      </c>
      <c r="L93" s="63">
        <v>0</v>
      </c>
      <c r="M93" s="63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6">
        <v>45917.89267361111</v>
      </c>
      <c r="B94" s="57">
        <v>443056057</v>
      </c>
      <c r="C94" s="58" t="s">
        <v>36</v>
      </c>
      <c r="D94" s="58" t="s">
        <v>38</v>
      </c>
      <c r="E94" s="58" t="s">
        <v>119</v>
      </c>
      <c r="F94" s="59">
        <v>3685.71</v>
      </c>
      <c r="G94" s="59">
        <v>3684.97</v>
      </c>
      <c r="H94" s="59">
        <v>3682.87</v>
      </c>
      <c r="I94" s="58" t="s">
        <v>179</v>
      </c>
      <c r="J94" s="59">
        <v>3682.81</v>
      </c>
      <c r="K94" s="59">
        <v>0</v>
      </c>
      <c r="L94" s="59">
        <v>0</v>
      </c>
      <c r="M94" s="59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60">
        <v>45917.89267361111</v>
      </c>
      <c r="B95" s="61">
        <v>443056058</v>
      </c>
      <c r="C95" s="62" t="s">
        <v>36</v>
      </c>
      <c r="D95" s="62" t="s">
        <v>38</v>
      </c>
      <c r="E95" s="62" t="s">
        <v>119</v>
      </c>
      <c r="F95" s="63">
        <v>3685.74</v>
      </c>
      <c r="G95" s="63">
        <v>3684.98</v>
      </c>
      <c r="H95" s="63">
        <v>3682.87</v>
      </c>
      <c r="I95" s="62" t="s">
        <v>179</v>
      </c>
      <c r="J95" s="63">
        <v>3682.81</v>
      </c>
      <c r="K95" s="63">
        <v>0</v>
      </c>
      <c r="L95" s="63">
        <v>0</v>
      </c>
      <c r="M95" s="63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6">
        <v>45917.89267361111</v>
      </c>
      <c r="B96" s="57">
        <v>443056060</v>
      </c>
      <c r="C96" s="58" t="s">
        <v>36</v>
      </c>
      <c r="D96" s="58" t="s">
        <v>38</v>
      </c>
      <c r="E96" s="58" t="s">
        <v>119</v>
      </c>
      <c r="F96" s="59">
        <v>3685.83</v>
      </c>
      <c r="G96" s="59">
        <v>3685</v>
      </c>
      <c r="H96" s="59">
        <v>3682.37</v>
      </c>
      <c r="I96" s="58" t="s">
        <v>180</v>
      </c>
      <c r="J96" s="59">
        <v>3682.03</v>
      </c>
      <c r="K96" s="59">
        <v>0</v>
      </c>
      <c r="L96" s="59">
        <v>0</v>
      </c>
      <c r="M96" s="59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60">
        <v>45917.895451388889</v>
      </c>
      <c r="B97" s="61">
        <v>443057989</v>
      </c>
      <c r="C97" s="62" t="s">
        <v>36</v>
      </c>
      <c r="D97" s="62" t="s">
        <v>38</v>
      </c>
      <c r="E97" s="62" t="s">
        <v>119</v>
      </c>
      <c r="F97" s="63">
        <v>3683.73</v>
      </c>
      <c r="G97" s="63">
        <v>3686.81</v>
      </c>
      <c r="H97" s="63">
        <v>3682.31</v>
      </c>
      <c r="I97" s="62" t="s">
        <v>181</v>
      </c>
      <c r="J97" s="63">
        <v>3682.29</v>
      </c>
      <c r="K97" s="63">
        <v>0</v>
      </c>
      <c r="L97" s="63">
        <v>0</v>
      </c>
      <c r="M97" s="63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6">
        <v>45917.895451388889</v>
      </c>
      <c r="B98" s="57">
        <v>443057990</v>
      </c>
      <c r="C98" s="58" t="s">
        <v>36</v>
      </c>
      <c r="D98" s="58" t="s">
        <v>38</v>
      </c>
      <c r="E98" s="58" t="s">
        <v>119</v>
      </c>
      <c r="F98" s="59">
        <v>3683.88</v>
      </c>
      <c r="G98" s="59">
        <v>3683.9</v>
      </c>
      <c r="H98" s="59">
        <v>3680.73</v>
      </c>
      <c r="I98" s="58" t="s">
        <v>182</v>
      </c>
      <c r="J98" s="59">
        <v>3684.84</v>
      </c>
      <c r="K98" s="59">
        <v>0</v>
      </c>
      <c r="L98" s="59">
        <v>0</v>
      </c>
      <c r="M98" s="59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60">
        <v>45917.895451388889</v>
      </c>
      <c r="B99" s="61">
        <v>443057991</v>
      </c>
      <c r="C99" s="62" t="s">
        <v>36</v>
      </c>
      <c r="D99" s="62" t="s">
        <v>38</v>
      </c>
      <c r="E99" s="62" t="s">
        <v>119</v>
      </c>
      <c r="F99" s="63">
        <v>3684.01</v>
      </c>
      <c r="G99" s="63">
        <v>3683.9</v>
      </c>
      <c r="H99" s="63">
        <v>3680.23</v>
      </c>
      <c r="I99" s="62" t="s">
        <v>182</v>
      </c>
      <c r="J99" s="63">
        <v>3684.84</v>
      </c>
      <c r="K99" s="63">
        <v>0</v>
      </c>
      <c r="L99" s="63">
        <v>0</v>
      </c>
      <c r="M99" s="63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6">
        <v>45917.895451388889</v>
      </c>
      <c r="B100" s="57">
        <v>443057993</v>
      </c>
      <c r="C100" s="58" t="s">
        <v>36</v>
      </c>
      <c r="D100" s="58" t="s">
        <v>38</v>
      </c>
      <c r="E100" s="58" t="s">
        <v>119</v>
      </c>
      <c r="F100" s="59">
        <v>3684.54</v>
      </c>
      <c r="G100" s="59">
        <v>3683.74</v>
      </c>
      <c r="H100" s="59">
        <v>3680.73</v>
      </c>
      <c r="I100" s="58" t="s">
        <v>182</v>
      </c>
      <c r="J100" s="59">
        <v>3683.88</v>
      </c>
      <c r="K100" s="59">
        <v>0</v>
      </c>
      <c r="L100" s="59">
        <v>0</v>
      </c>
      <c r="M100" s="59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60">
        <v>45917.89603009259</v>
      </c>
      <c r="B101" s="61">
        <v>443058463</v>
      </c>
      <c r="C101" s="62" t="s">
        <v>36</v>
      </c>
      <c r="D101" s="62" t="s">
        <v>38</v>
      </c>
      <c r="E101" s="62" t="s">
        <v>119</v>
      </c>
      <c r="F101" s="63">
        <v>3683.58</v>
      </c>
      <c r="G101" s="63">
        <v>3686.64</v>
      </c>
      <c r="H101" s="63">
        <v>3682.14</v>
      </c>
      <c r="I101" s="62" t="s">
        <v>183</v>
      </c>
      <c r="J101" s="63">
        <v>3681.77</v>
      </c>
      <c r="K101" s="63">
        <v>0</v>
      </c>
      <c r="L101" s="63">
        <v>0</v>
      </c>
      <c r="M101" s="63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6">
        <v>45917.89603009259</v>
      </c>
      <c r="B102" s="57">
        <v>443058467</v>
      </c>
      <c r="C102" s="58" t="s">
        <v>36</v>
      </c>
      <c r="D102" s="58" t="s">
        <v>38</v>
      </c>
      <c r="E102" s="58" t="s">
        <v>119</v>
      </c>
      <c r="F102" s="59">
        <v>3683.54</v>
      </c>
      <c r="G102" s="59">
        <v>3686.58</v>
      </c>
      <c r="H102" s="59">
        <v>3680.08</v>
      </c>
      <c r="I102" s="58" t="s">
        <v>184</v>
      </c>
      <c r="J102" s="59">
        <v>3679.84</v>
      </c>
      <c r="K102" s="59">
        <v>0</v>
      </c>
      <c r="L102" s="59">
        <v>0</v>
      </c>
      <c r="M102" s="59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60">
        <v>45917.89603009259</v>
      </c>
      <c r="B103" s="61">
        <v>443058471</v>
      </c>
      <c r="C103" s="62" t="s">
        <v>36</v>
      </c>
      <c r="D103" s="62" t="s">
        <v>38</v>
      </c>
      <c r="E103" s="62" t="s">
        <v>119</v>
      </c>
      <c r="F103" s="63">
        <v>3683.36</v>
      </c>
      <c r="G103" s="63">
        <v>3686.08</v>
      </c>
      <c r="H103" s="63">
        <v>3680.58</v>
      </c>
      <c r="I103" s="62" t="s">
        <v>185</v>
      </c>
      <c r="J103" s="63">
        <v>3680.35</v>
      </c>
      <c r="K103" s="63">
        <v>0</v>
      </c>
      <c r="L103" s="63">
        <v>0</v>
      </c>
      <c r="M103" s="63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6">
        <v>45917.89603009259</v>
      </c>
      <c r="B104" s="57">
        <v>443058474</v>
      </c>
      <c r="C104" s="58" t="s">
        <v>36</v>
      </c>
      <c r="D104" s="58" t="s">
        <v>38</v>
      </c>
      <c r="E104" s="58" t="s">
        <v>119</v>
      </c>
      <c r="F104" s="59">
        <v>3683.13</v>
      </c>
      <c r="G104" s="59">
        <v>3686.58</v>
      </c>
      <c r="H104" s="59">
        <v>3680.58</v>
      </c>
      <c r="I104" s="58" t="s">
        <v>185</v>
      </c>
      <c r="J104" s="59">
        <v>3680.35</v>
      </c>
      <c r="K104" s="59">
        <v>0</v>
      </c>
      <c r="L104" s="59">
        <v>0</v>
      </c>
      <c r="M104" s="59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60">
        <v>45917.90320601852</v>
      </c>
      <c r="B105" s="61">
        <v>443073342</v>
      </c>
      <c r="C105" s="62" t="s">
        <v>36</v>
      </c>
      <c r="D105" s="62" t="s">
        <v>38</v>
      </c>
      <c r="E105" s="62" t="s">
        <v>119</v>
      </c>
      <c r="F105" s="63">
        <v>3672.34</v>
      </c>
      <c r="G105" s="63">
        <v>3674.6</v>
      </c>
      <c r="H105" s="63">
        <v>3669.1</v>
      </c>
      <c r="I105" s="62" t="s">
        <v>186</v>
      </c>
      <c r="J105" s="63">
        <v>3674.72</v>
      </c>
      <c r="K105" s="63">
        <v>0</v>
      </c>
      <c r="L105" s="63">
        <v>0</v>
      </c>
      <c r="M105" s="63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6">
        <v>45917.903668981482</v>
      </c>
      <c r="B106" s="57">
        <v>443074337</v>
      </c>
      <c r="C106" s="58" t="s">
        <v>36</v>
      </c>
      <c r="D106" s="58" t="s">
        <v>38</v>
      </c>
      <c r="E106" s="58" t="s">
        <v>119</v>
      </c>
      <c r="F106" s="59">
        <v>3672.12</v>
      </c>
      <c r="G106" s="59">
        <v>3675.09</v>
      </c>
      <c r="H106" s="59">
        <v>3670.59</v>
      </c>
      <c r="I106" s="58" t="s">
        <v>187</v>
      </c>
      <c r="J106" s="59">
        <v>3670.42</v>
      </c>
      <c r="K106" s="59">
        <v>0</v>
      </c>
      <c r="L106" s="59">
        <v>0</v>
      </c>
      <c r="M106" s="59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60">
        <v>45917.903668981482</v>
      </c>
      <c r="B107" s="61">
        <v>443074338</v>
      </c>
      <c r="C107" s="62" t="s">
        <v>36</v>
      </c>
      <c r="D107" s="62" t="s">
        <v>38</v>
      </c>
      <c r="E107" s="62" t="s">
        <v>119</v>
      </c>
      <c r="F107" s="63">
        <v>3672.37</v>
      </c>
      <c r="G107" s="63">
        <v>3671.86</v>
      </c>
      <c r="H107" s="63">
        <v>3668.62</v>
      </c>
      <c r="I107" s="62" t="s">
        <v>188</v>
      </c>
      <c r="J107" s="63">
        <v>3668.56</v>
      </c>
      <c r="K107" s="63">
        <v>0</v>
      </c>
      <c r="L107" s="63">
        <v>0</v>
      </c>
      <c r="M107" s="63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6">
        <v>45917.903668981482</v>
      </c>
      <c r="B108" s="57">
        <v>443074340</v>
      </c>
      <c r="C108" s="58" t="s">
        <v>36</v>
      </c>
      <c r="D108" s="58" t="s">
        <v>38</v>
      </c>
      <c r="E108" s="58" t="s">
        <v>119</v>
      </c>
      <c r="F108" s="59">
        <v>3672.46</v>
      </c>
      <c r="G108" s="59">
        <v>3672</v>
      </c>
      <c r="H108" s="59">
        <v>3669.12</v>
      </c>
      <c r="I108" s="58" t="s">
        <v>189</v>
      </c>
      <c r="J108" s="59">
        <v>3668.89</v>
      </c>
      <c r="K108" s="59">
        <v>0</v>
      </c>
      <c r="L108" s="59">
        <v>0</v>
      </c>
      <c r="M108" s="59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60">
        <v>45917.903668981482</v>
      </c>
      <c r="B109" s="61">
        <v>443074341</v>
      </c>
      <c r="C109" s="62" t="s">
        <v>36</v>
      </c>
      <c r="D109" s="62" t="s">
        <v>38</v>
      </c>
      <c r="E109" s="62" t="s">
        <v>119</v>
      </c>
      <c r="F109" s="63">
        <v>3672.64</v>
      </c>
      <c r="G109" s="63">
        <v>3671.83</v>
      </c>
      <c r="H109" s="63">
        <v>3669.12</v>
      </c>
      <c r="I109" s="62" t="s">
        <v>189</v>
      </c>
      <c r="J109" s="63">
        <v>3668.89</v>
      </c>
      <c r="K109" s="63">
        <v>0</v>
      </c>
      <c r="L109" s="63">
        <v>0</v>
      </c>
      <c r="M109" s="63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6">
        <v>45917.90828703704</v>
      </c>
      <c r="B110" s="57">
        <v>443083370</v>
      </c>
      <c r="C110" s="58" t="s">
        <v>36</v>
      </c>
      <c r="D110" s="58" t="s">
        <v>38</v>
      </c>
      <c r="E110" s="58" t="s">
        <v>119</v>
      </c>
      <c r="F110" s="59">
        <v>3662.49</v>
      </c>
      <c r="G110" s="59">
        <v>3665.68</v>
      </c>
      <c r="H110" s="59">
        <v>3661.18</v>
      </c>
      <c r="I110" s="58" t="s">
        <v>190</v>
      </c>
      <c r="J110" s="59">
        <v>3660.9</v>
      </c>
      <c r="K110" s="59">
        <v>0</v>
      </c>
      <c r="L110" s="59">
        <v>0</v>
      </c>
      <c r="M110" s="59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60">
        <v>45917.90829861111</v>
      </c>
      <c r="B111" s="61">
        <v>443083372</v>
      </c>
      <c r="C111" s="62" t="s">
        <v>36</v>
      </c>
      <c r="D111" s="62" t="s">
        <v>38</v>
      </c>
      <c r="E111" s="62" t="s">
        <v>119</v>
      </c>
      <c r="F111" s="63">
        <v>3662.54</v>
      </c>
      <c r="G111" s="63">
        <v>3662.58</v>
      </c>
      <c r="H111" s="63">
        <v>3659.49</v>
      </c>
      <c r="I111" s="62" t="s">
        <v>191</v>
      </c>
      <c r="J111" s="63">
        <v>3663.04</v>
      </c>
      <c r="K111" s="63">
        <v>0</v>
      </c>
      <c r="L111" s="63">
        <v>0</v>
      </c>
      <c r="M111" s="63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6">
        <v>45917.90829861111</v>
      </c>
      <c r="B112" s="57">
        <v>443083379</v>
      </c>
      <c r="C112" s="58" t="s">
        <v>36</v>
      </c>
      <c r="D112" s="58" t="s">
        <v>38</v>
      </c>
      <c r="E112" s="58" t="s">
        <v>119</v>
      </c>
      <c r="F112" s="59">
        <v>3662.82</v>
      </c>
      <c r="G112" s="59">
        <v>3662.58</v>
      </c>
      <c r="H112" s="59">
        <v>3659.49</v>
      </c>
      <c r="I112" s="58" t="s">
        <v>191</v>
      </c>
      <c r="J112" s="59">
        <v>3663.04</v>
      </c>
      <c r="K112" s="59">
        <v>0</v>
      </c>
      <c r="L112" s="59">
        <v>0</v>
      </c>
      <c r="M112" s="59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60">
        <v>45917.90829861111</v>
      </c>
      <c r="B113" s="61">
        <v>443083386</v>
      </c>
      <c r="C113" s="62" t="s">
        <v>36</v>
      </c>
      <c r="D113" s="62" t="s">
        <v>38</v>
      </c>
      <c r="E113" s="62" t="s">
        <v>119</v>
      </c>
      <c r="F113" s="63">
        <v>3662.82</v>
      </c>
      <c r="G113" s="63">
        <v>3662.68</v>
      </c>
      <c r="H113" s="63">
        <v>3658.99</v>
      </c>
      <c r="I113" s="62" t="s">
        <v>191</v>
      </c>
      <c r="J113" s="63">
        <v>3663.04</v>
      </c>
      <c r="K113" s="63">
        <v>0</v>
      </c>
      <c r="L113" s="63">
        <v>0</v>
      </c>
      <c r="M113" s="63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6">
        <v>45917.908634259256</v>
      </c>
      <c r="B114" s="57">
        <v>443083702</v>
      </c>
      <c r="C114" s="58" t="s">
        <v>36</v>
      </c>
      <c r="D114" s="58" t="s">
        <v>38</v>
      </c>
      <c r="E114" s="58" t="s">
        <v>119</v>
      </c>
      <c r="F114" s="59">
        <v>3662.76</v>
      </c>
      <c r="G114" s="59">
        <v>3665.89</v>
      </c>
      <c r="H114" s="59">
        <v>3661.39</v>
      </c>
      <c r="I114" s="58" t="s">
        <v>192</v>
      </c>
      <c r="J114" s="59">
        <v>3661.36</v>
      </c>
      <c r="K114" s="59">
        <v>0</v>
      </c>
      <c r="L114" s="59">
        <v>0</v>
      </c>
      <c r="M114" s="59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60">
        <v>45917.908645833333</v>
      </c>
      <c r="B115" s="61">
        <v>443083704</v>
      </c>
      <c r="C115" s="62" t="s">
        <v>36</v>
      </c>
      <c r="D115" s="62" t="s">
        <v>38</v>
      </c>
      <c r="E115" s="62" t="s">
        <v>119</v>
      </c>
      <c r="F115" s="63">
        <v>3662.8</v>
      </c>
      <c r="G115" s="63">
        <v>3665.26</v>
      </c>
      <c r="H115" s="63">
        <v>3659.76</v>
      </c>
      <c r="I115" s="62" t="s">
        <v>193</v>
      </c>
      <c r="J115" s="63">
        <v>3659.68</v>
      </c>
      <c r="K115" s="63">
        <v>0</v>
      </c>
      <c r="L115" s="63">
        <v>0</v>
      </c>
      <c r="M115" s="63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6">
        <v>45917.908645833333</v>
      </c>
      <c r="B116" s="57">
        <v>443083705</v>
      </c>
      <c r="C116" s="58" t="s">
        <v>36</v>
      </c>
      <c r="D116" s="58" t="s">
        <v>38</v>
      </c>
      <c r="E116" s="58" t="s">
        <v>119</v>
      </c>
      <c r="F116" s="59">
        <v>3662.78</v>
      </c>
      <c r="G116" s="59">
        <v>3661.7</v>
      </c>
      <c r="H116" s="59">
        <v>3659.26</v>
      </c>
      <c r="I116" s="58" t="s">
        <v>194</v>
      </c>
      <c r="J116" s="59">
        <v>3659.11</v>
      </c>
      <c r="K116" s="59">
        <v>0</v>
      </c>
      <c r="L116" s="59">
        <v>0</v>
      </c>
      <c r="M116" s="59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60">
        <v>45917.908645833333</v>
      </c>
      <c r="B117" s="61">
        <v>443083707</v>
      </c>
      <c r="C117" s="62" t="s">
        <v>36</v>
      </c>
      <c r="D117" s="62" t="s">
        <v>38</v>
      </c>
      <c r="E117" s="62" t="s">
        <v>119</v>
      </c>
      <c r="F117" s="63">
        <v>3662.73</v>
      </c>
      <c r="G117" s="63">
        <v>3665.76</v>
      </c>
      <c r="H117" s="63">
        <v>3659.76</v>
      </c>
      <c r="I117" s="62" t="s">
        <v>193</v>
      </c>
      <c r="J117" s="63">
        <v>3659.68</v>
      </c>
      <c r="K117" s="63">
        <v>0</v>
      </c>
      <c r="L117" s="63">
        <v>0</v>
      </c>
      <c r="M117" s="63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6">
        <v>45917.913958333331</v>
      </c>
      <c r="B118" s="57">
        <v>443094434</v>
      </c>
      <c r="C118" s="58" t="s">
        <v>36</v>
      </c>
      <c r="D118" s="58" t="s">
        <v>38</v>
      </c>
      <c r="E118" s="58" t="s">
        <v>119</v>
      </c>
      <c r="F118" s="59">
        <v>3650.16</v>
      </c>
      <c r="G118" s="59">
        <v>3653.76</v>
      </c>
      <c r="H118" s="59">
        <v>3647.26</v>
      </c>
      <c r="I118" s="58" t="s">
        <v>195</v>
      </c>
      <c r="J118" s="59">
        <v>3647.25</v>
      </c>
      <c r="K118" s="59">
        <v>0</v>
      </c>
      <c r="L118" s="59">
        <v>0</v>
      </c>
      <c r="M118" s="59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60">
        <v>45917.913969907408</v>
      </c>
      <c r="B119" s="61">
        <v>443094439</v>
      </c>
      <c r="C119" s="62" t="s">
        <v>36</v>
      </c>
      <c r="D119" s="62" t="s">
        <v>38</v>
      </c>
      <c r="E119" s="62" t="s">
        <v>119</v>
      </c>
      <c r="F119" s="63">
        <v>3650.19</v>
      </c>
      <c r="G119" s="63">
        <v>3652.66</v>
      </c>
      <c r="H119" s="63">
        <v>3647.16</v>
      </c>
      <c r="I119" s="62" t="s">
        <v>195</v>
      </c>
      <c r="J119" s="63">
        <v>3647.13</v>
      </c>
      <c r="K119" s="63">
        <v>0</v>
      </c>
      <c r="L119" s="63">
        <v>0</v>
      </c>
      <c r="M119" s="63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6">
        <v>45917.913969907408</v>
      </c>
      <c r="B120" s="57">
        <v>443094442</v>
      </c>
      <c r="C120" s="58" t="s">
        <v>36</v>
      </c>
      <c r="D120" s="58" t="s">
        <v>38</v>
      </c>
      <c r="E120" s="58" t="s">
        <v>119</v>
      </c>
      <c r="F120" s="59">
        <v>3650.19</v>
      </c>
      <c r="G120" s="59">
        <v>3653.16</v>
      </c>
      <c r="H120" s="59">
        <v>3647.16</v>
      </c>
      <c r="I120" s="58" t="s">
        <v>195</v>
      </c>
      <c r="J120" s="59">
        <v>3647.13</v>
      </c>
      <c r="K120" s="59">
        <v>0</v>
      </c>
      <c r="L120" s="59">
        <v>0</v>
      </c>
      <c r="M120" s="59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60">
        <v>45917.913969907408</v>
      </c>
      <c r="B121" s="61">
        <v>443094444</v>
      </c>
      <c r="C121" s="62" t="s">
        <v>36</v>
      </c>
      <c r="D121" s="62" t="s">
        <v>38</v>
      </c>
      <c r="E121" s="62" t="s">
        <v>119</v>
      </c>
      <c r="F121" s="63">
        <v>3650.14</v>
      </c>
      <c r="G121" s="63">
        <v>3653.16</v>
      </c>
      <c r="H121" s="63">
        <v>3648.66</v>
      </c>
      <c r="I121" s="62" t="s">
        <v>196</v>
      </c>
      <c r="J121" s="63">
        <v>3648.5</v>
      </c>
      <c r="K121" s="63">
        <v>0</v>
      </c>
      <c r="L121" s="63">
        <v>0</v>
      </c>
      <c r="M121" s="63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6">
        <v>45917.915694444448</v>
      </c>
      <c r="B122" s="57">
        <v>443096807</v>
      </c>
      <c r="C122" s="58" t="s">
        <v>36</v>
      </c>
      <c r="D122" s="58" t="s">
        <v>38</v>
      </c>
      <c r="E122" s="58" t="s">
        <v>119</v>
      </c>
      <c r="F122" s="59">
        <v>3649.84</v>
      </c>
      <c r="G122" s="59">
        <v>3653.06</v>
      </c>
      <c r="H122" s="59">
        <v>3648.56</v>
      </c>
      <c r="I122" s="58" t="s">
        <v>197</v>
      </c>
      <c r="J122" s="59">
        <v>3653.08</v>
      </c>
      <c r="K122" s="59">
        <v>0</v>
      </c>
      <c r="L122" s="59">
        <v>0</v>
      </c>
      <c r="M122" s="59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60">
        <v>45917.915706018517</v>
      </c>
      <c r="B123" s="61">
        <v>443096811</v>
      </c>
      <c r="C123" s="62" t="s">
        <v>36</v>
      </c>
      <c r="D123" s="62" t="s">
        <v>38</v>
      </c>
      <c r="E123" s="62" t="s">
        <v>119</v>
      </c>
      <c r="F123" s="63">
        <v>3649.77</v>
      </c>
      <c r="G123" s="63">
        <v>3652.34</v>
      </c>
      <c r="H123" s="63">
        <v>3646.84</v>
      </c>
      <c r="I123" s="62" t="s">
        <v>198</v>
      </c>
      <c r="J123" s="63">
        <v>3652.45</v>
      </c>
      <c r="K123" s="63">
        <v>0</v>
      </c>
      <c r="L123" s="63">
        <v>0</v>
      </c>
      <c r="M123" s="63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6">
        <v>45917.915706018517</v>
      </c>
      <c r="B124" s="57">
        <v>443096813</v>
      </c>
      <c r="C124" s="58" t="s">
        <v>36</v>
      </c>
      <c r="D124" s="58" t="s">
        <v>38</v>
      </c>
      <c r="E124" s="58" t="s">
        <v>119</v>
      </c>
      <c r="F124" s="59">
        <v>3649.95</v>
      </c>
      <c r="G124" s="59">
        <v>3652.84</v>
      </c>
      <c r="H124" s="59">
        <v>3646.34</v>
      </c>
      <c r="I124" s="58" t="s">
        <v>198</v>
      </c>
      <c r="J124" s="59">
        <v>3652.94</v>
      </c>
      <c r="K124" s="59">
        <v>0</v>
      </c>
      <c r="L124" s="59">
        <v>0</v>
      </c>
      <c r="M124" s="59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60">
        <v>45917.915706018517</v>
      </c>
      <c r="B125" s="61">
        <v>443096816</v>
      </c>
      <c r="C125" s="62" t="s">
        <v>36</v>
      </c>
      <c r="D125" s="62" t="s">
        <v>38</v>
      </c>
      <c r="E125" s="62" t="s">
        <v>119</v>
      </c>
      <c r="F125" s="63">
        <v>3651.08</v>
      </c>
      <c r="G125" s="63">
        <v>3652.84</v>
      </c>
      <c r="H125" s="63">
        <v>3646.84</v>
      </c>
      <c r="I125" s="62" t="s">
        <v>198</v>
      </c>
      <c r="J125" s="63">
        <v>3652.94</v>
      </c>
      <c r="K125" s="63">
        <v>0</v>
      </c>
      <c r="L125" s="63">
        <v>0</v>
      </c>
      <c r="M125" s="63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6">
        <v>45917.916041666664</v>
      </c>
      <c r="B126" s="57">
        <v>443097191</v>
      </c>
      <c r="C126" s="58" t="s">
        <v>36</v>
      </c>
      <c r="D126" s="58" t="s">
        <v>38</v>
      </c>
      <c r="E126" s="58" t="s">
        <v>119</v>
      </c>
      <c r="F126" s="59">
        <v>3650.47</v>
      </c>
      <c r="G126" s="59">
        <v>3653.55</v>
      </c>
      <c r="H126" s="59">
        <v>3649.05</v>
      </c>
      <c r="I126" s="58" t="s">
        <v>199</v>
      </c>
      <c r="J126" s="59">
        <v>3648.73</v>
      </c>
      <c r="K126" s="59">
        <v>0</v>
      </c>
      <c r="L126" s="59">
        <v>0</v>
      </c>
      <c r="M126" s="59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60">
        <v>45917.91605324074</v>
      </c>
      <c r="B127" s="61">
        <v>443097195</v>
      </c>
      <c r="C127" s="62" t="s">
        <v>36</v>
      </c>
      <c r="D127" s="62" t="s">
        <v>38</v>
      </c>
      <c r="E127" s="62" t="s">
        <v>119</v>
      </c>
      <c r="F127" s="63">
        <v>3650.4</v>
      </c>
      <c r="G127" s="63">
        <v>3652.97</v>
      </c>
      <c r="H127" s="63">
        <v>3647.47</v>
      </c>
      <c r="I127" s="62" t="s">
        <v>200</v>
      </c>
      <c r="J127" s="63">
        <v>3647.43</v>
      </c>
      <c r="K127" s="63">
        <v>0</v>
      </c>
      <c r="L127" s="63">
        <v>0</v>
      </c>
      <c r="M127" s="63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6">
        <v>45917.91605324074</v>
      </c>
      <c r="B128" s="57">
        <v>443097198</v>
      </c>
      <c r="C128" s="58" t="s">
        <v>36</v>
      </c>
      <c r="D128" s="58" t="s">
        <v>38</v>
      </c>
      <c r="E128" s="58" t="s">
        <v>119</v>
      </c>
      <c r="F128" s="59">
        <v>3649.95</v>
      </c>
      <c r="G128" s="59">
        <v>3653.47</v>
      </c>
      <c r="H128" s="59">
        <v>3647.47</v>
      </c>
      <c r="I128" s="58" t="s">
        <v>200</v>
      </c>
      <c r="J128" s="59">
        <v>3647.43</v>
      </c>
      <c r="K128" s="59">
        <v>0</v>
      </c>
      <c r="L128" s="59">
        <v>0</v>
      </c>
      <c r="M128" s="59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60">
        <v>45917.91605324074</v>
      </c>
      <c r="B129" s="61">
        <v>443097201</v>
      </c>
      <c r="C129" s="62" t="s">
        <v>36</v>
      </c>
      <c r="D129" s="62" t="s">
        <v>38</v>
      </c>
      <c r="E129" s="62" t="s">
        <v>119</v>
      </c>
      <c r="F129" s="63">
        <v>3649.74</v>
      </c>
      <c r="G129" s="63">
        <v>3653.47</v>
      </c>
      <c r="H129" s="63">
        <v>3646.97</v>
      </c>
      <c r="I129" s="62" t="s">
        <v>201</v>
      </c>
      <c r="J129" s="63">
        <v>3646.67</v>
      </c>
      <c r="K129" s="63">
        <v>0</v>
      </c>
      <c r="L129" s="63">
        <v>0</v>
      </c>
      <c r="M129" s="63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6">
        <v>45917.918124999997</v>
      </c>
      <c r="B130" s="57">
        <v>443099678</v>
      </c>
      <c r="C130" s="58" t="s">
        <v>36</v>
      </c>
      <c r="D130" s="58" t="s">
        <v>38</v>
      </c>
      <c r="E130" s="58" t="s">
        <v>119</v>
      </c>
      <c r="F130" s="59">
        <v>3649.95</v>
      </c>
      <c r="G130" s="59">
        <v>3653.13</v>
      </c>
      <c r="H130" s="59">
        <v>3648.63</v>
      </c>
      <c r="I130" s="58" t="s">
        <v>202</v>
      </c>
      <c r="J130" s="59">
        <v>3653.23</v>
      </c>
      <c r="K130" s="59">
        <v>0</v>
      </c>
      <c r="L130" s="59">
        <v>0</v>
      </c>
      <c r="M130" s="59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60">
        <v>45917.918136574073</v>
      </c>
      <c r="B131" s="61">
        <v>443099681</v>
      </c>
      <c r="C131" s="62" t="s">
        <v>36</v>
      </c>
      <c r="D131" s="62" t="s">
        <v>38</v>
      </c>
      <c r="E131" s="62" t="s">
        <v>119</v>
      </c>
      <c r="F131" s="63">
        <v>3649.89</v>
      </c>
      <c r="G131" s="63">
        <v>3653.11</v>
      </c>
      <c r="H131" s="63">
        <v>3647.11</v>
      </c>
      <c r="I131" s="62" t="s">
        <v>202</v>
      </c>
      <c r="J131" s="63">
        <v>3653.23</v>
      </c>
      <c r="K131" s="63">
        <v>0</v>
      </c>
      <c r="L131" s="63">
        <v>0</v>
      </c>
      <c r="M131" s="63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6">
        <v>45917.918136574073</v>
      </c>
      <c r="B132" s="57">
        <v>443099682</v>
      </c>
      <c r="C132" s="58" t="s">
        <v>36</v>
      </c>
      <c r="D132" s="58" t="s">
        <v>38</v>
      </c>
      <c r="E132" s="58" t="s">
        <v>119</v>
      </c>
      <c r="F132" s="59">
        <v>3650.06</v>
      </c>
      <c r="G132" s="59">
        <v>3653.11</v>
      </c>
      <c r="H132" s="59">
        <v>3646.61</v>
      </c>
      <c r="I132" s="58" t="s">
        <v>202</v>
      </c>
      <c r="J132" s="59">
        <v>3653.23</v>
      </c>
      <c r="K132" s="59">
        <v>0</v>
      </c>
      <c r="L132" s="59">
        <v>0</v>
      </c>
      <c r="M132" s="59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60">
        <v>45917.918136574073</v>
      </c>
      <c r="B133" s="61">
        <v>443099684</v>
      </c>
      <c r="C133" s="62" t="s">
        <v>36</v>
      </c>
      <c r="D133" s="62" t="s">
        <v>38</v>
      </c>
      <c r="E133" s="62" t="s">
        <v>119</v>
      </c>
      <c r="F133" s="63">
        <v>3650.13</v>
      </c>
      <c r="G133" s="63">
        <v>3652.61</v>
      </c>
      <c r="H133" s="63">
        <v>3647.11</v>
      </c>
      <c r="I133" s="62" t="s">
        <v>203</v>
      </c>
      <c r="J133" s="63">
        <v>3652.67</v>
      </c>
      <c r="K133" s="63">
        <v>0</v>
      </c>
      <c r="L133" s="63">
        <v>0</v>
      </c>
      <c r="M133" s="63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6">
        <v>45917.918356481481</v>
      </c>
      <c r="B134" s="57">
        <v>443099924</v>
      </c>
      <c r="C134" s="58" t="s">
        <v>36</v>
      </c>
      <c r="D134" s="58" t="s">
        <v>38</v>
      </c>
      <c r="E134" s="58" t="s">
        <v>119</v>
      </c>
      <c r="F134" s="59">
        <v>3652.6</v>
      </c>
      <c r="G134" s="59">
        <v>3655.66</v>
      </c>
      <c r="H134" s="59">
        <v>3649.16</v>
      </c>
      <c r="I134" s="58" t="s">
        <v>204</v>
      </c>
      <c r="J134" s="59">
        <v>3655.91</v>
      </c>
      <c r="K134" s="59">
        <v>0</v>
      </c>
      <c r="L134" s="59">
        <v>0</v>
      </c>
      <c r="M134" s="59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60">
        <v>45917.924259259256</v>
      </c>
      <c r="B135" s="61">
        <v>443105099</v>
      </c>
      <c r="C135" s="62" t="s">
        <v>36</v>
      </c>
      <c r="D135" s="62" t="s">
        <v>38</v>
      </c>
      <c r="E135" s="62" t="s">
        <v>119</v>
      </c>
      <c r="F135" s="63">
        <v>3658.42</v>
      </c>
      <c r="G135" s="63">
        <v>3661.04</v>
      </c>
      <c r="H135" s="63">
        <v>3654.54</v>
      </c>
      <c r="I135" s="62" t="s">
        <v>205</v>
      </c>
      <c r="J135" s="63">
        <v>3654.28</v>
      </c>
      <c r="K135" s="63">
        <v>0</v>
      </c>
      <c r="L135" s="63">
        <v>0</v>
      </c>
      <c r="M135" s="63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6">
        <v>45917.930092592593</v>
      </c>
      <c r="B136" s="57">
        <v>443109666</v>
      </c>
      <c r="C136" s="58" t="s">
        <v>36</v>
      </c>
      <c r="D136" s="58" t="s">
        <v>38</v>
      </c>
      <c r="E136" s="58" t="s">
        <v>119</v>
      </c>
      <c r="F136" s="59">
        <v>3653.5</v>
      </c>
      <c r="G136" s="59">
        <v>3656.5</v>
      </c>
      <c r="H136" s="59">
        <v>3650</v>
      </c>
      <c r="I136" s="58" t="s">
        <v>206</v>
      </c>
      <c r="J136" s="59">
        <v>3656.86</v>
      </c>
      <c r="K136" s="59">
        <v>0</v>
      </c>
      <c r="L136" s="59">
        <v>0</v>
      </c>
      <c r="M136" s="59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60">
        <v>45917.939467592594</v>
      </c>
      <c r="B137" s="61">
        <v>443116392</v>
      </c>
      <c r="C137" s="62" t="s">
        <v>36</v>
      </c>
      <c r="D137" s="62" t="s">
        <v>38</v>
      </c>
      <c r="E137" s="62" t="s">
        <v>119</v>
      </c>
      <c r="F137" s="63">
        <v>3660.15</v>
      </c>
      <c r="G137" s="63">
        <v>3663.04</v>
      </c>
      <c r="H137" s="63">
        <v>3656.54</v>
      </c>
      <c r="I137" s="62" t="s">
        <v>207</v>
      </c>
      <c r="J137" s="63">
        <v>3663.17</v>
      </c>
      <c r="K137" s="63">
        <v>0</v>
      </c>
      <c r="L137" s="63">
        <v>0</v>
      </c>
      <c r="M137" s="63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6">
        <v>45917.939583333333</v>
      </c>
      <c r="B138" s="57">
        <v>443116447</v>
      </c>
      <c r="C138" s="58" t="s">
        <v>36</v>
      </c>
      <c r="D138" s="58" t="s">
        <v>37</v>
      </c>
      <c r="E138" s="58" t="s">
        <v>119</v>
      </c>
      <c r="F138" s="59">
        <v>3661.29</v>
      </c>
      <c r="G138" s="59">
        <v>3658.32</v>
      </c>
      <c r="H138" s="59">
        <v>3664.82</v>
      </c>
      <c r="I138" s="58" t="s">
        <v>208</v>
      </c>
      <c r="J138" s="59">
        <v>3658.31</v>
      </c>
      <c r="K138" s="59">
        <v>0</v>
      </c>
      <c r="L138" s="59">
        <v>0</v>
      </c>
      <c r="M138" s="59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60">
        <v>45917.939583333333</v>
      </c>
      <c r="B139" s="61">
        <v>443116451</v>
      </c>
      <c r="C139" s="62" t="s">
        <v>36</v>
      </c>
      <c r="D139" s="62" t="s">
        <v>37</v>
      </c>
      <c r="E139" s="62" t="s">
        <v>119</v>
      </c>
      <c r="F139" s="63">
        <v>3661.23</v>
      </c>
      <c r="G139" s="63">
        <v>3658.79</v>
      </c>
      <c r="H139" s="63">
        <v>3664.29</v>
      </c>
      <c r="I139" s="62" t="s">
        <v>208</v>
      </c>
      <c r="J139" s="63">
        <v>3658.72</v>
      </c>
      <c r="K139" s="63">
        <v>0</v>
      </c>
      <c r="L139" s="63">
        <v>0</v>
      </c>
      <c r="M139" s="63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6">
        <v>45917.939583333333</v>
      </c>
      <c r="B140" s="57">
        <v>443116453</v>
      </c>
      <c r="C140" s="58" t="s">
        <v>36</v>
      </c>
      <c r="D140" s="58" t="s">
        <v>37</v>
      </c>
      <c r="E140" s="58" t="s">
        <v>119</v>
      </c>
      <c r="F140" s="59">
        <v>3661.03</v>
      </c>
      <c r="G140" s="59">
        <v>3658.29</v>
      </c>
      <c r="H140" s="59">
        <v>3664.29</v>
      </c>
      <c r="I140" s="58" t="s">
        <v>209</v>
      </c>
      <c r="J140" s="59">
        <v>3658.12</v>
      </c>
      <c r="K140" s="59">
        <v>0</v>
      </c>
      <c r="L140" s="59">
        <v>0</v>
      </c>
      <c r="M140" s="59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60">
        <v>45917.939583333333</v>
      </c>
      <c r="B141" s="61">
        <v>443116454</v>
      </c>
      <c r="C141" s="62" t="s">
        <v>36</v>
      </c>
      <c r="D141" s="62" t="s">
        <v>37</v>
      </c>
      <c r="E141" s="62" t="s">
        <v>119</v>
      </c>
      <c r="F141" s="63">
        <v>3661.14</v>
      </c>
      <c r="G141" s="63">
        <v>3658.29</v>
      </c>
      <c r="H141" s="63">
        <v>3662.79</v>
      </c>
      <c r="I141" s="62" t="s">
        <v>209</v>
      </c>
      <c r="J141" s="63">
        <v>3658.12</v>
      </c>
      <c r="K141" s="63">
        <v>0</v>
      </c>
      <c r="L141" s="63">
        <v>0</v>
      </c>
      <c r="M141" s="63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6">
        <v>45917.942939814813</v>
      </c>
      <c r="B142" s="57">
        <v>443118670</v>
      </c>
      <c r="C142" s="58" t="s">
        <v>36</v>
      </c>
      <c r="D142" s="58" t="s">
        <v>38</v>
      </c>
      <c r="E142" s="58" t="s">
        <v>119</v>
      </c>
      <c r="F142" s="59">
        <v>3661.22</v>
      </c>
      <c r="G142" s="59">
        <v>3664.2</v>
      </c>
      <c r="H142" s="59">
        <v>3657.7</v>
      </c>
      <c r="I142" s="58" t="s">
        <v>210</v>
      </c>
      <c r="J142" s="59">
        <v>3657.6</v>
      </c>
      <c r="K142" s="59">
        <v>0</v>
      </c>
      <c r="L142" s="59">
        <v>0</v>
      </c>
      <c r="M142" s="59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60">
        <v>45917.953703703701</v>
      </c>
      <c r="B143" s="61">
        <v>443124351</v>
      </c>
      <c r="C143" s="62" t="s">
        <v>36</v>
      </c>
      <c r="D143" s="62" t="s">
        <v>38</v>
      </c>
      <c r="E143" s="62" t="s">
        <v>119</v>
      </c>
      <c r="F143" s="63">
        <v>3658.02</v>
      </c>
      <c r="G143" s="63">
        <v>3661.07</v>
      </c>
      <c r="H143" s="63">
        <v>3656.57</v>
      </c>
      <c r="I143" s="62" t="s">
        <v>211</v>
      </c>
      <c r="J143" s="63">
        <v>3661.08</v>
      </c>
      <c r="K143" s="63">
        <v>0</v>
      </c>
      <c r="L143" s="63">
        <v>0</v>
      </c>
      <c r="M143" s="63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6">
        <v>45917.953703703701</v>
      </c>
      <c r="B144" s="57">
        <v>443124352</v>
      </c>
      <c r="C144" s="58" t="s">
        <v>36</v>
      </c>
      <c r="D144" s="58" t="s">
        <v>38</v>
      </c>
      <c r="E144" s="58" t="s">
        <v>119</v>
      </c>
      <c r="F144" s="59">
        <v>3658.06</v>
      </c>
      <c r="G144" s="59">
        <v>3661.02</v>
      </c>
      <c r="H144" s="59">
        <v>3655.02</v>
      </c>
      <c r="I144" s="58" t="s">
        <v>212</v>
      </c>
      <c r="J144" s="59">
        <v>3661.02</v>
      </c>
      <c r="K144" s="59">
        <v>0</v>
      </c>
      <c r="L144" s="59">
        <v>0</v>
      </c>
      <c r="M144" s="59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60">
        <v>45917.953703703701</v>
      </c>
      <c r="B145" s="61">
        <v>443124353</v>
      </c>
      <c r="C145" s="62" t="s">
        <v>36</v>
      </c>
      <c r="D145" s="62" t="s">
        <v>38</v>
      </c>
      <c r="E145" s="62" t="s">
        <v>119</v>
      </c>
      <c r="F145" s="63">
        <v>3658.1</v>
      </c>
      <c r="G145" s="63">
        <v>3661.02</v>
      </c>
      <c r="H145" s="63">
        <v>3654.52</v>
      </c>
      <c r="I145" s="62" t="s">
        <v>212</v>
      </c>
      <c r="J145" s="63">
        <v>3661.02</v>
      </c>
      <c r="K145" s="63">
        <v>0</v>
      </c>
      <c r="L145" s="63">
        <v>0</v>
      </c>
      <c r="M145" s="63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6">
        <v>45917.953703703701</v>
      </c>
      <c r="B146" s="57">
        <v>443124354</v>
      </c>
      <c r="C146" s="58" t="s">
        <v>36</v>
      </c>
      <c r="D146" s="58" t="s">
        <v>38</v>
      </c>
      <c r="E146" s="58" t="s">
        <v>119</v>
      </c>
      <c r="F146" s="59">
        <v>3658.13</v>
      </c>
      <c r="G146" s="59">
        <v>3660.52</v>
      </c>
      <c r="H146" s="59">
        <v>3655.02</v>
      </c>
      <c r="I146" s="58" t="s">
        <v>213</v>
      </c>
      <c r="J146" s="59">
        <v>3660.62</v>
      </c>
      <c r="K146" s="59">
        <v>0</v>
      </c>
      <c r="L146" s="59">
        <v>0</v>
      </c>
      <c r="M146" s="59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60">
        <v>45917.954282407409</v>
      </c>
      <c r="B147" s="61">
        <v>443124689</v>
      </c>
      <c r="C147" s="62" t="s">
        <v>36</v>
      </c>
      <c r="D147" s="62" t="s">
        <v>38</v>
      </c>
      <c r="E147" s="62" t="s">
        <v>119</v>
      </c>
      <c r="F147" s="63">
        <v>3659.01</v>
      </c>
      <c r="G147" s="63">
        <v>3662.01</v>
      </c>
      <c r="H147" s="63">
        <v>3655.51</v>
      </c>
      <c r="I147" s="62" t="s">
        <v>214</v>
      </c>
      <c r="J147" s="63">
        <v>3655.39</v>
      </c>
      <c r="K147" s="63">
        <v>0</v>
      </c>
      <c r="L147" s="63">
        <v>0</v>
      </c>
      <c r="M147" s="63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6">
        <v>45917.971053240741</v>
      </c>
      <c r="B148" s="57">
        <v>443131211</v>
      </c>
      <c r="C148" s="58" t="s">
        <v>36</v>
      </c>
      <c r="D148" s="58" t="s">
        <v>38</v>
      </c>
      <c r="E148" s="58" t="s">
        <v>119</v>
      </c>
      <c r="F148" s="59">
        <v>3658.56</v>
      </c>
      <c r="G148" s="59">
        <v>3658.62</v>
      </c>
      <c r="H148" s="59">
        <v>3657.12</v>
      </c>
      <c r="I148" s="58" t="s">
        <v>215</v>
      </c>
      <c r="J148" s="59">
        <v>3656.95</v>
      </c>
      <c r="K148" s="59">
        <v>0</v>
      </c>
      <c r="L148" s="59">
        <v>0</v>
      </c>
      <c r="M148" s="59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60">
        <v>45917.971064814818</v>
      </c>
      <c r="B149" s="61">
        <v>443131214</v>
      </c>
      <c r="C149" s="62" t="s">
        <v>36</v>
      </c>
      <c r="D149" s="62" t="s">
        <v>38</v>
      </c>
      <c r="E149" s="62" t="s">
        <v>119</v>
      </c>
      <c r="F149" s="63">
        <v>3658.56</v>
      </c>
      <c r="G149" s="63">
        <v>3658.27</v>
      </c>
      <c r="H149" s="63">
        <v>3655.56</v>
      </c>
      <c r="I149" s="62" t="s">
        <v>216</v>
      </c>
      <c r="J149" s="63">
        <v>3658.27</v>
      </c>
      <c r="K149" s="63">
        <v>0</v>
      </c>
      <c r="L149" s="63">
        <v>0</v>
      </c>
      <c r="M149" s="63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6">
        <v>45917.971064814818</v>
      </c>
      <c r="B150" s="57">
        <v>443131215</v>
      </c>
      <c r="C150" s="58" t="s">
        <v>36</v>
      </c>
      <c r="D150" s="58" t="s">
        <v>38</v>
      </c>
      <c r="E150" s="58" t="s">
        <v>119</v>
      </c>
      <c r="F150" s="59">
        <v>3658.54</v>
      </c>
      <c r="G150" s="59">
        <v>3658.27</v>
      </c>
      <c r="H150" s="59">
        <v>3655.06</v>
      </c>
      <c r="I150" s="58" t="s">
        <v>216</v>
      </c>
      <c r="J150" s="59">
        <v>3658.27</v>
      </c>
      <c r="K150" s="59">
        <v>0</v>
      </c>
      <c r="L150" s="59">
        <v>0</v>
      </c>
      <c r="M150" s="59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60">
        <v>45917.971064814818</v>
      </c>
      <c r="B151" s="61">
        <v>443131216</v>
      </c>
      <c r="C151" s="62" t="s">
        <v>36</v>
      </c>
      <c r="D151" s="62" t="s">
        <v>38</v>
      </c>
      <c r="E151" s="62" t="s">
        <v>119</v>
      </c>
      <c r="F151" s="63">
        <v>3658.6</v>
      </c>
      <c r="G151" s="63">
        <v>3658.27</v>
      </c>
      <c r="H151" s="63">
        <v>3655.56</v>
      </c>
      <c r="I151" s="62" t="s">
        <v>216</v>
      </c>
      <c r="J151" s="63">
        <v>3658.27</v>
      </c>
      <c r="K151" s="63">
        <v>0</v>
      </c>
      <c r="L151" s="63">
        <v>0</v>
      </c>
      <c r="M151" s="63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6">
        <v>45917.975219907406</v>
      </c>
      <c r="B152" s="57">
        <v>443132270</v>
      </c>
      <c r="C152" s="58" t="s">
        <v>36</v>
      </c>
      <c r="D152" s="58" t="s">
        <v>38</v>
      </c>
      <c r="E152" s="58" t="s">
        <v>119</v>
      </c>
      <c r="F152" s="59">
        <v>3657.97</v>
      </c>
      <c r="G152" s="59">
        <v>3661.01</v>
      </c>
      <c r="H152" s="59">
        <v>3656.51</v>
      </c>
      <c r="I152" s="58" t="s">
        <v>214</v>
      </c>
      <c r="J152" s="59">
        <v>3655.39</v>
      </c>
      <c r="K152" s="59">
        <v>0</v>
      </c>
      <c r="L152" s="59">
        <v>0</v>
      </c>
      <c r="M152" s="59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60">
        <v>45917.975335648145</v>
      </c>
      <c r="B153" s="61">
        <v>443132277</v>
      </c>
      <c r="C153" s="62" t="s">
        <v>36</v>
      </c>
      <c r="D153" s="62" t="s">
        <v>38</v>
      </c>
      <c r="E153" s="62" t="s">
        <v>119</v>
      </c>
      <c r="F153" s="63">
        <v>3657.95</v>
      </c>
      <c r="G153" s="63">
        <v>3658.65</v>
      </c>
      <c r="H153" s="63">
        <v>3654.45</v>
      </c>
      <c r="I153" s="62" t="s">
        <v>217</v>
      </c>
      <c r="J153" s="63">
        <v>3658.67</v>
      </c>
      <c r="K153" s="63">
        <v>0</v>
      </c>
      <c r="L153" s="63">
        <v>0</v>
      </c>
      <c r="M153" s="63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6">
        <v>45917.975347222222</v>
      </c>
      <c r="B154" s="57">
        <v>443132279</v>
      </c>
      <c r="C154" s="58" t="s">
        <v>36</v>
      </c>
      <c r="D154" s="58" t="s">
        <v>38</v>
      </c>
      <c r="E154" s="58" t="s">
        <v>119</v>
      </c>
      <c r="F154" s="59">
        <v>3657.95</v>
      </c>
      <c r="G154" s="59">
        <v>3660.45</v>
      </c>
      <c r="H154" s="59">
        <v>3654.95</v>
      </c>
      <c r="I154" s="58" t="s">
        <v>218</v>
      </c>
      <c r="J154" s="59">
        <v>3660.45</v>
      </c>
      <c r="K154" s="59">
        <v>0</v>
      </c>
      <c r="L154" s="59">
        <v>0</v>
      </c>
      <c r="M154" s="59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60">
        <v>45917.975347222222</v>
      </c>
      <c r="B155" s="61">
        <v>443132280</v>
      </c>
      <c r="C155" s="62" t="s">
        <v>36</v>
      </c>
      <c r="D155" s="62" t="s">
        <v>38</v>
      </c>
      <c r="E155" s="62" t="s">
        <v>119</v>
      </c>
      <c r="F155" s="63">
        <v>3657.95</v>
      </c>
      <c r="G155" s="63">
        <v>3658.65</v>
      </c>
      <c r="H155" s="63">
        <v>3654.95</v>
      </c>
      <c r="I155" s="62" t="s">
        <v>217</v>
      </c>
      <c r="J155" s="63">
        <v>3658.67</v>
      </c>
      <c r="K155" s="63">
        <v>0</v>
      </c>
      <c r="L155" s="63">
        <v>0</v>
      </c>
      <c r="M155" s="63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6">
        <v>45918.047210648147</v>
      </c>
      <c r="B156" s="57">
        <v>443141588</v>
      </c>
      <c r="C156" s="58" t="s">
        <v>36</v>
      </c>
      <c r="D156" s="58" t="s">
        <v>38</v>
      </c>
      <c r="E156" s="58" t="s">
        <v>119</v>
      </c>
      <c r="F156" s="59">
        <v>3658.06</v>
      </c>
      <c r="G156" s="59">
        <v>3660.82</v>
      </c>
      <c r="H156" s="59">
        <v>3651.82</v>
      </c>
      <c r="I156" s="58" t="s">
        <v>219</v>
      </c>
      <c r="J156" s="59">
        <v>3661.1</v>
      </c>
      <c r="K156" s="59">
        <v>0</v>
      </c>
      <c r="L156" s="59">
        <v>0</v>
      </c>
      <c r="M156" s="59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60">
        <v>45918.047210648147</v>
      </c>
      <c r="B157" s="61">
        <v>443141589</v>
      </c>
      <c r="C157" s="62" t="s">
        <v>36</v>
      </c>
      <c r="D157" s="62" t="s">
        <v>38</v>
      </c>
      <c r="E157" s="62" t="s">
        <v>119</v>
      </c>
      <c r="F157" s="63">
        <v>3658.08</v>
      </c>
      <c r="G157" s="63">
        <v>3660.82</v>
      </c>
      <c r="H157" s="62"/>
      <c r="I157" s="62" t="s">
        <v>219</v>
      </c>
      <c r="J157" s="63">
        <v>3661.1</v>
      </c>
      <c r="K157" s="63">
        <v>0</v>
      </c>
      <c r="L157" s="63">
        <v>0</v>
      </c>
      <c r="M157" s="63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6">
        <v>45918.04859953704</v>
      </c>
      <c r="B158" s="57">
        <v>443141856</v>
      </c>
      <c r="C158" s="58" t="s">
        <v>36</v>
      </c>
      <c r="D158" s="58" t="s">
        <v>38</v>
      </c>
      <c r="E158" s="58" t="s">
        <v>119</v>
      </c>
      <c r="F158" s="59">
        <v>3658.55</v>
      </c>
      <c r="G158" s="59">
        <v>3661.55</v>
      </c>
      <c r="H158" s="59">
        <v>3654.05</v>
      </c>
      <c r="I158" s="58" t="s">
        <v>220</v>
      </c>
      <c r="J158" s="59">
        <v>3661.61</v>
      </c>
      <c r="K158" s="59">
        <v>0</v>
      </c>
      <c r="L158" s="59">
        <v>0</v>
      </c>
      <c r="M158" s="59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60">
        <v>45918.054618055554</v>
      </c>
      <c r="B159" s="61">
        <v>443143294</v>
      </c>
      <c r="C159" s="62" t="s">
        <v>36</v>
      </c>
      <c r="D159" s="62" t="s">
        <v>37</v>
      </c>
      <c r="E159" s="62" t="s">
        <v>119</v>
      </c>
      <c r="F159" s="63">
        <v>3663.41</v>
      </c>
      <c r="G159" s="63">
        <v>3663.33</v>
      </c>
      <c r="H159" s="63">
        <v>3664.89</v>
      </c>
      <c r="I159" s="62" t="s">
        <v>221</v>
      </c>
      <c r="J159" s="63">
        <v>3665.01</v>
      </c>
      <c r="K159" s="63">
        <v>0</v>
      </c>
      <c r="L159" s="63">
        <v>0</v>
      </c>
      <c r="M159" s="63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6">
        <v>45918.054618055554</v>
      </c>
      <c r="B160" s="57">
        <v>443143295</v>
      </c>
      <c r="C160" s="58" t="s">
        <v>36</v>
      </c>
      <c r="D160" s="58" t="s">
        <v>37</v>
      </c>
      <c r="E160" s="58" t="s">
        <v>119</v>
      </c>
      <c r="F160" s="59">
        <v>3663.42</v>
      </c>
      <c r="G160" s="59">
        <v>3663.75</v>
      </c>
      <c r="H160" s="59">
        <v>3666.91</v>
      </c>
      <c r="I160" s="58" t="s">
        <v>222</v>
      </c>
      <c r="J160" s="59">
        <v>3663.75</v>
      </c>
      <c r="K160" s="59">
        <v>0</v>
      </c>
      <c r="L160" s="59">
        <v>0</v>
      </c>
      <c r="M160" s="59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60">
        <v>45918.054629629631</v>
      </c>
      <c r="B161" s="61">
        <v>443143296</v>
      </c>
      <c r="C161" s="62" t="s">
        <v>36</v>
      </c>
      <c r="D161" s="62" t="s">
        <v>37</v>
      </c>
      <c r="E161" s="62" t="s">
        <v>119</v>
      </c>
      <c r="F161" s="63">
        <v>3663.42</v>
      </c>
      <c r="G161" s="63">
        <v>3663.75</v>
      </c>
      <c r="H161" s="63">
        <v>3666.41</v>
      </c>
      <c r="I161" s="62" t="s">
        <v>222</v>
      </c>
      <c r="J161" s="63">
        <v>3663.75</v>
      </c>
      <c r="K161" s="63">
        <v>0</v>
      </c>
      <c r="L161" s="63">
        <v>0</v>
      </c>
      <c r="M161" s="63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6">
        <v>45918.054629629631</v>
      </c>
      <c r="B162" s="57">
        <v>443143297</v>
      </c>
      <c r="C162" s="58" t="s">
        <v>36</v>
      </c>
      <c r="D162" s="58" t="s">
        <v>37</v>
      </c>
      <c r="E162" s="58" t="s">
        <v>119</v>
      </c>
      <c r="F162" s="59">
        <v>3663.42</v>
      </c>
      <c r="G162" s="59">
        <v>3663.76</v>
      </c>
      <c r="H162" s="59">
        <v>3666.41</v>
      </c>
      <c r="I162" s="58" t="s">
        <v>223</v>
      </c>
      <c r="J162" s="59">
        <v>3663.76</v>
      </c>
      <c r="K162" s="59">
        <v>0</v>
      </c>
      <c r="L162" s="59">
        <v>0</v>
      </c>
      <c r="M162" s="59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60">
        <v>45918.061215277776</v>
      </c>
      <c r="B163" s="61">
        <v>443144330</v>
      </c>
      <c r="C163" s="62" t="s">
        <v>36</v>
      </c>
      <c r="D163" s="62" t="s">
        <v>37</v>
      </c>
      <c r="E163" s="62" t="s">
        <v>119</v>
      </c>
      <c r="F163" s="63">
        <v>3664.18</v>
      </c>
      <c r="G163" s="63">
        <v>3661.18</v>
      </c>
      <c r="H163" s="63">
        <v>3665.68</v>
      </c>
      <c r="I163" s="62" t="s">
        <v>224</v>
      </c>
      <c r="J163" s="63">
        <v>3661.17</v>
      </c>
      <c r="K163" s="63">
        <v>0</v>
      </c>
      <c r="L163" s="63">
        <v>0</v>
      </c>
      <c r="M163" s="63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6">
        <v>45918.061678240738</v>
      </c>
      <c r="B164" s="57">
        <v>443144361</v>
      </c>
      <c r="C164" s="58" t="s">
        <v>36</v>
      </c>
      <c r="D164" s="58" t="s">
        <v>37</v>
      </c>
      <c r="E164" s="58" t="s">
        <v>119</v>
      </c>
      <c r="F164" s="59">
        <v>3664.02</v>
      </c>
      <c r="G164" s="59">
        <v>3661.52</v>
      </c>
      <c r="H164" s="59">
        <v>3667.02</v>
      </c>
      <c r="I164" s="58" t="s">
        <v>225</v>
      </c>
      <c r="J164" s="59">
        <v>3661.51</v>
      </c>
      <c r="K164" s="59">
        <v>0</v>
      </c>
      <c r="L164" s="59">
        <v>0</v>
      </c>
      <c r="M164" s="59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60">
        <v>45918.061678240738</v>
      </c>
      <c r="B165" s="61">
        <v>443144362</v>
      </c>
      <c r="C165" s="62" t="s">
        <v>36</v>
      </c>
      <c r="D165" s="62" t="s">
        <v>37</v>
      </c>
      <c r="E165" s="62" t="s">
        <v>119</v>
      </c>
      <c r="F165" s="63">
        <v>3664.02</v>
      </c>
      <c r="G165" s="63">
        <v>3665.43</v>
      </c>
      <c r="H165" s="63">
        <v>3667.02</v>
      </c>
      <c r="I165" s="62" t="s">
        <v>226</v>
      </c>
      <c r="J165" s="63">
        <v>3667.05</v>
      </c>
      <c r="K165" s="63">
        <v>0</v>
      </c>
      <c r="L165" s="63">
        <v>0</v>
      </c>
      <c r="M165" s="63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6">
        <v>45918.061689814815</v>
      </c>
      <c r="B166" s="57">
        <v>443144363</v>
      </c>
      <c r="C166" s="58" t="s">
        <v>36</v>
      </c>
      <c r="D166" s="58" t="s">
        <v>37</v>
      </c>
      <c r="E166" s="58" t="s">
        <v>119</v>
      </c>
      <c r="F166" s="59">
        <v>3664.02</v>
      </c>
      <c r="G166" s="59">
        <v>3666.18</v>
      </c>
      <c r="H166" s="59">
        <v>3667.52</v>
      </c>
      <c r="I166" s="58" t="s">
        <v>227</v>
      </c>
      <c r="J166" s="59">
        <v>3667.52</v>
      </c>
      <c r="K166" s="59">
        <v>0</v>
      </c>
      <c r="L166" s="59">
        <v>0</v>
      </c>
      <c r="M166" s="59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60">
        <v>45918.068055555559</v>
      </c>
      <c r="B167" s="61">
        <v>443146056</v>
      </c>
      <c r="C167" s="62" t="s">
        <v>36</v>
      </c>
      <c r="D167" s="62" t="s">
        <v>38</v>
      </c>
      <c r="E167" s="62" t="s">
        <v>119</v>
      </c>
      <c r="F167" s="63">
        <v>3662.13</v>
      </c>
      <c r="G167" s="63">
        <v>3665.13</v>
      </c>
      <c r="H167" s="63">
        <v>3656.13</v>
      </c>
      <c r="I167" s="62" t="s">
        <v>228</v>
      </c>
      <c r="J167" s="63">
        <v>3665.41</v>
      </c>
      <c r="K167" s="63">
        <v>0</v>
      </c>
      <c r="L167" s="63">
        <v>0</v>
      </c>
      <c r="M167" s="63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6">
        <v>45918.068055555559</v>
      </c>
      <c r="B168" s="57">
        <v>443146058</v>
      </c>
      <c r="C168" s="58" t="s">
        <v>36</v>
      </c>
      <c r="D168" s="58" t="s">
        <v>38</v>
      </c>
      <c r="E168" s="58" t="s">
        <v>119</v>
      </c>
      <c r="F168" s="59">
        <v>3662.17</v>
      </c>
      <c r="G168" s="59">
        <v>3665.13</v>
      </c>
      <c r="H168" s="58"/>
      <c r="I168" s="58" t="s">
        <v>228</v>
      </c>
      <c r="J168" s="59">
        <v>3665.41</v>
      </c>
      <c r="K168" s="59">
        <v>0</v>
      </c>
      <c r="L168" s="59">
        <v>0</v>
      </c>
      <c r="M168" s="59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60">
        <v>45918.069432870368</v>
      </c>
      <c r="B169" s="61">
        <v>443146223</v>
      </c>
      <c r="C169" s="62" t="s">
        <v>36</v>
      </c>
      <c r="D169" s="62" t="s">
        <v>38</v>
      </c>
      <c r="E169" s="62" t="s">
        <v>119</v>
      </c>
      <c r="F169" s="63">
        <v>3661.89</v>
      </c>
      <c r="G169" s="63">
        <v>3664.89</v>
      </c>
      <c r="H169" s="63">
        <v>3657.39</v>
      </c>
      <c r="I169" s="62" t="s">
        <v>229</v>
      </c>
      <c r="J169" s="63">
        <v>3664.89</v>
      </c>
      <c r="K169" s="63">
        <v>0</v>
      </c>
      <c r="L169" s="63">
        <v>0</v>
      </c>
      <c r="M169" s="63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6">
        <v>45918.08829861111</v>
      </c>
      <c r="B170" s="57">
        <v>443150580</v>
      </c>
      <c r="C170" s="58" t="s">
        <v>36</v>
      </c>
      <c r="D170" s="58" t="s">
        <v>37</v>
      </c>
      <c r="E170" s="58" t="s">
        <v>119</v>
      </c>
      <c r="F170" s="59">
        <v>3664.57</v>
      </c>
      <c r="G170" s="59">
        <v>3661.43</v>
      </c>
      <c r="H170" s="59">
        <v>3665.93</v>
      </c>
      <c r="I170" s="58" t="s">
        <v>230</v>
      </c>
      <c r="J170" s="59">
        <v>3665.93</v>
      </c>
      <c r="K170" s="59">
        <v>0</v>
      </c>
      <c r="L170" s="59">
        <v>0</v>
      </c>
      <c r="M170" s="59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60">
        <v>45918.08829861111</v>
      </c>
      <c r="B171" s="61">
        <v>443150581</v>
      </c>
      <c r="C171" s="62" t="s">
        <v>36</v>
      </c>
      <c r="D171" s="62" t="s">
        <v>37</v>
      </c>
      <c r="E171" s="62" t="s">
        <v>119</v>
      </c>
      <c r="F171" s="63">
        <v>3664.57</v>
      </c>
      <c r="G171" s="63">
        <v>3666.27</v>
      </c>
      <c r="H171" s="63">
        <v>3667.57</v>
      </c>
      <c r="I171" s="62" t="s">
        <v>231</v>
      </c>
      <c r="J171" s="63">
        <v>3667.59</v>
      </c>
      <c r="K171" s="63">
        <v>0</v>
      </c>
      <c r="L171" s="63">
        <v>0</v>
      </c>
      <c r="M171" s="63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6">
        <v>45918.096284722225</v>
      </c>
      <c r="B172" s="57">
        <v>443152612</v>
      </c>
      <c r="C172" s="58" t="s">
        <v>36</v>
      </c>
      <c r="D172" s="58" t="s">
        <v>37</v>
      </c>
      <c r="E172" s="58" t="s">
        <v>119</v>
      </c>
      <c r="F172" s="59">
        <v>3667.83</v>
      </c>
      <c r="G172" s="59">
        <v>3664.83</v>
      </c>
      <c r="H172" s="59">
        <v>3669.33</v>
      </c>
      <c r="I172" s="58" t="s">
        <v>232</v>
      </c>
      <c r="J172" s="59">
        <v>3669.58</v>
      </c>
      <c r="K172" s="59">
        <v>0</v>
      </c>
      <c r="L172" s="59">
        <v>0</v>
      </c>
      <c r="M172" s="59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60">
        <v>45918.096284722225</v>
      </c>
      <c r="B173" s="61">
        <v>443152614</v>
      </c>
      <c r="C173" s="62" t="s">
        <v>36</v>
      </c>
      <c r="D173" s="62" t="s">
        <v>37</v>
      </c>
      <c r="E173" s="62" t="s">
        <v>119</v>
      </c>
      <c r="F173" s="63">
        <v>3667.83</v>
      </c>
      <c r="G173" s="63">
        <v>3669.57</v>
      </c>
      <c r="H173" s="63">
        <v>3670.83</v>
      </c>
      <c r="I173" s="62" t="s">
        <v>233</v>
      </c>
      <c r="J173" s="63">
        <v>3671.06</v>
      </c>
      <c r="K173" s="63">
        <v>0</v>
      </c>
      <c r="L173" s="63">
        <v>0</v>
      </c>
      <c r="M173" s="63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6">
        <v>45918.096284722225</v>
      </c>
      <c r="B174" s="57">
        <v>443152617</v>
      </c>
      <c r="C174" s="58" t="s">
        <v>36</v>
      </c>
      <c r="D174" s="58" t="s">
        <v>37</v>
      </c>
      <c r="E174" s="58" t="s">
        <v>119</v>
      </c>
      <c r="F174" s="59">
        <v>3667.83</v>
      </c>
      <c r="G174" s="59">
        <v>3669.57</v>
      </c>
      <c r="H174" s="59">
        <v>3670.83</v>
      </c>
      <c r="I174" s="58" t="s">
        <v>233</v>
      </c>
      <c r="J174" s="59">
        <v>3671.06</v>
      </c>
      <c r="K174" s="59">
        <v>0</v>
      </c>
      <c r="L174" s="59">
        <v>0</v>
      </c>
      <c r="M174" s="59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60">
        <v>45918.096296296295</v>
      </c>
      <c r="B175" s="61">
        <v>443152618</v>
      </c>
      <c r="C175" s="62" t="s">
        <v>36</v>
      </c>
      <c r="D175" s="62" t="s">
        <v>37</v>
      </c>
      <c r="E175" s="62" t="s">
        <v>119</v>
      </c>
      <c r="F175" s="63">
        <v>3667.73</v>
      </c>
      <c r="G175" s="63">
        <v>3669.68</v>
      </c>
      <c r="H175" s="63">
        <v>3671.33</v>
      </c>
      <c r="I175" s="62" t="s">
        <v>234</v>
      </c>
      <c r="J175" s="63">
        <v>3671.97</v>
      </c>
      <c r="K175" s="63">
        <v>0</v>
      </c>
      <c r="L175" s="63">
        <v>0</v>
      </c>
      <c r="M175" s="63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6">
        <v>45918.103113425925</v>
      </c>
      <c r="B176" s="57">
        <v>443154231</v>
      </c>
      <c r="C176" s="58" t="s">
        <v>36</v>
      </c>
      <c r="D176" s="58" t="s">
        <v>37</v>
      </c>
      <c r="E176" s="58" t="s">
        <v>119</v>
      </c>
      <c r="F176" s="59">
        <v>3670.2</v>
      </c>
      <c r="G176" s="59">
        <v>3667.26</v>
      </c>
      <c r="H176" s="59">
        <v>3671.76</v>
      </c>
      <c r="I176" s="58" t="s">
        <v>235</v>
      </c>
      <c r="J176" s="59">
        <v>3667.25</v>
      </c>
      <c r="K176" s="59">
        <v>0</v>
      </c>
      <c r="L176" s="59">
        <v>0</v>
      </c>
      <c r="M176" s="59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60">
        <v>45918.103113425925</v>
      </c>
      <c r="B177" s="61">
        <v>443154232</v>
      </c>
      <c r="C177" s="62" t="s">
        <v>36</v>
      </c>
      <c r="D177" s="62" t="s">
        <v>37</v>
      </c>
      <c r="E177" s="62" t="s">
        <v>119</v>
      </c>
      <c r="F177" s="63">
        <v>3670.23</v>
      </c>
      <c r="G177" s="63">
        <v>3667.2</v>
      </c>
      <c r="H177" s="63">
        <v>3673.7</v>
      </c>
      <c r="I177" s="62" t="s">
        <v>236</v>
      </c>
      <c r="J177" s="63">
        <v>3667.12</v>
      </c>
      <c r="K177" s="63">
        <v>0</v>
      </c>
      <c r="L177" s="63">
        <v>0</v>
      </c>
      <c r="M177" s="63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6">
        <v>45918.103113425925</v>
      </c>
      <c r="B178" s="57">
        <v>443154234</v>
      </c>
      <c r="C178" s="58" t="s">
        <v>36</v>
      </c>
      <c r="D178" s="58" t="s">
        <v>37</v>
      </c>
      <c r="E178" s="58" t="s">
        <v>119</v>
      </c>
      <c r="F178" s="59">
        <v>3670.25</v>
      </c>
      <c r="G178" s="59">
        <v>3667.2</v>
      </c>
      <c r="H178" s="59">
        <v>3673.2</v>
      </c>
      <c r="I178" s="58" t="s">
        <v>236</v>
      </c>
      <c r="J178" s="59">
        <v>3667.12</v>
      </c>
      <c r="K178" s="59">
        <v>0</v>
      </c>
      <c r="L178" s="59">
        <v>0</v>
      </c>
      <c r="M178" s="59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60">
        <v>45918.103125000001</v>
      </c>
      <c r="B179" s="61">
        <v>443154235</v>
      </c>
      <c r="C179" s="62" t="s">
        <v>36</v>
      </c>
      <c r="D179" s="62" t="s">
        <v>37</v>
      </c>
      <c r="E179" s="62" t="s">
        <v>119</v>
      </c>
      <c r="F179" s="63">
        <v>3670.29</v>
      </c>
      <c r="G179" s="63">
        <v>3667.7</v>
      </c>
      <c r="H179" s="63">
        <v>3673.2</v>
      </c>
      <c r="I179" s="62" t="s">
        <v>237</v>
      </c>
      <c r="J179" s="63">
        <v>3667.66</v>
      </c>
      <c r="K179" s="63">
        <v>0</v>
      </c>
      <c r="L179" s="63">
        <v>0</v>
      </c>
      <c r="M179" s="63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6">
        <v>45918.10496527778</v>
      </c>
      <c r="B180" s="57">
        <v>443154980</v>
      </c>
      <c r="C180" s="58" t="s">
        <v>36</v>
      </c>
      <c r="D180" s="58" t="s">
        <v>37</v>
      </c>
      <c r="E180" s="58" t="s">
        <v>119</v>
      </c>
      <c r="F180" s="59">
        <v>3670.27</v>
      </c>
      <c r="G180" s="59">
        <v>3667.3</v>
      </c>
      <c r="H180" s="59">
        <v>3673.8</v>
      </c>
      <c r="I180" s="58" t="s">
        <v>235</v>
      </c>
      <c r="J180" s="59">
        <v>3667.25</v>
      </c>
      <c r="K180" s="59">
        <v>0</v>
      </c>
      <c r="L180" s="59">
        <v>0</v>
      </c>
      <c r="M180" s="59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60">
        <v>45918.10496527778</v>
      </c>
      <c r="B181" s="61">
        <v>443154981</v>
      </c>
      <c r="C181" s="62" t="s">
        <v>36</v>
      </c>
      <c r="D181" s="62" t="s">
        <v>37</v>
      </c>
      <c r="E181" s="62" t="s">
        <v>119</v>
      </c>
      <c r="F181" s="63">
        <v>3670.27</v>
      </c>
      <c r="G181" s="63">
        <v>3667.27</v>
      </c>
      <c r="H181" s="63">
        <v>3673.77</v>
      </c>
      <c r="I181" s="62" t="s">
        <v>235</v>
      </c>
      <c r="J181" s="63">
        <v>3667.25</v>
      </c>
      <c r="K181" s="63">
        <v>0</v>
      </c>
      <c r="L181" s="63">
        <v>0</v>
      </c>
      <c r="M181" s="63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6">
        <v>45918.12903935185</v>
      </c>
      <c r="B182" s="57">
        <v>443160702</v>
      </c>
      <c r="C182" s="58" t="s">
        <v>36</v>
      </c>
      <c r="D182" s="58" t="s">
        <v>38</v>
      </c>
      <c r="E182" s="58" t="s">
        <v>119</v>
      </c>
      <c r="F182" s="59">
        <v>3667.49</v>
      </c>
      <c r="G182" s="59">
        <v>3670.49</v>
      </c>
      <c r="H182" s="59">
        <v>3665.99</v>
      </c>
      <c r="I182" s="58" t="s">
        <v>238</v>
      </c>
      <c r="J182" s="59">
        <v>3665.75</v>
      </c>
      <c r="K182" s="59">
        <v>0</v>
      </c>
      <c r="L182" s="59">
        <v>0</v>
      </c>
      <c r="M182" s="59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60">
        <v>45918.12903935185</v>
      </c>
      <c r="B183" s="61">
        <v>443160704</v>
      </c>
      <c r="C183" s="62" t="s">
        <v>36</v>
      </c>
      <c r="D183" s="62" t="s">
        <v>38</v>
      </c>
      <c r="E183" s="62" t="s">
        <v>119</v>
      </c>
      <c r="F183" s="63">
        <v>3667.49</v>
      </c>
      <c r="G183" s="63">
        <v>3665.95</v>
      </c>
      <c r="H183" s="63">
        <v>3663.99</v>
      </c>
      <c r="I183" s="62" t="s">
        <v>239</v>
      </c>
      <c r="J183" s="63">
        <v>3663.99</v>
      </c>
      <c r="K183" s="63">
        <v>0</v>
      </c>
      <c r="L183" s="63">
        <v>0</v>
      </c>
      <c r="M183" s="63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6">
        <v>45918.12903935185</v>
      </c>
      <c r="B184" s="57">
        <v>443160705</v>
      </c>
      <c r="C184" s="58" t="s">
        <v>36</v>
      </c>
      <c r="D184" s="58" t="s">
        <v>38</v>
      </c>
      <c r="E184" s="58" t="s">
        <v>119</v>
      </c>
      <c r="F184" s="59">
        <v>3667.49</v>
      </c>
      <c r="G184" s="59">
        <v>3666.1</v>
      </c>
      <c r="H184" s="59">
        <v>3664.49</v>
      </c>
      <c r="I184" s="58" t="s">
        <v>240</v>
      </c>
      <c r="J184" s="59">
        <v>3664.43</v>
      </c>
      <c r="K184" s="59">
        <v>0</v>
      </c>
      <c r="L184" s="59">
        <v>0</v>
      </c>
      <c r="M184" s="59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60">
        <v>45918.129050925927</v>
      </c>
      <c r="B185" s="61">
        <v>443160706</v>
      </c>
      <c r="C185" s="62" t="s">
        <v>36</v>
      </c>
      <c r="D185" s="62" t="s">
        <v>38</v>
      </c>
      <c r="E185" s="62" t="s">
        <v>119</v>
      </c>
      <c r="F185" s="63">
        <v>3667.49</v>
      </c>
      <c r="G185" s="63">
        <v>3666.1</v>
      </c>
      <c r="H185" s="63">
        <v>3664.49</v>
      </c>
      <c r="I185" s="62" t="s">
        <v>240</v>
      </c>
      <c r="J185" s="63">
        <v>3664.43</v>
      </c>
      <c r="K185" s="63">
        <v>0</v>
      </c>
      <c r="L185" s="63">
        <v>0</v>
      </c>
      <c r="M185" s="63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6">
        <v>45918.133784722224</v>
      </c>
      <c r="B186" s="57">
        <v>443162800</v>
      </c>
      <c r="C186" s="58" t="s">
        <v>36</v>
      </c>
      <c r="D186" s="58" t="s">
        <v>38</v>
      </c>
      <c r="E186" s="58" t="s">
        <v>119</v>
      </c>
      <c r="F186" s="59">
        <v>3664.49</v>
      </c>
      <c r="G186" s="59">
        <v>3667.49</v>
      </c>
      <c r="H186" s="59">
        <v>3662.99</v>
      </c>
      <c r="I186" s="58" t="s">
        <v>241</v>
      </c>
      <c r="J186" s="59">
        <v>3662.99</v>
      </c>
      <c r="K186" s="59">
        <v>0</v>
      </c>
      <c r="L186" s="59">
        <v>0</v>
      </c>
      <c r="M186" s="59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60">
        <v>45918.133784722224</v>
      </c>
      <c r="B187" s="61">
        <v>443162801</v>
      </c>
      <c r="C187" s="62" t="s">
        <v>36</v>
      </c>
      <c r="D187" s="62" t="s">
        <v>38</v>
      </c>
      <c r="E187" s="62" t="s">
        <v>119</v>
      </c>
      <c r="F187" s="63">
        <v>3664.32</v>
      </c>
      <c r="G187" s="63">
        <v>3663.69</v>
      </c>
      <c r="H187" s="63">
        <v>3661.49</v>
      </c>
      <c r="I187" s="62" t="s">
        <v>242</v>
      </c>
      <c r="J187" s="63">
        <v>3663.76</v>
      </c>
      <c r="K187" s="63">
        <v>0</v>
      </c>
      <c r="L187" s="63">
        <v>0</v>
      </c>
      <c r="M187" s="63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6">
        <v>45918.133784722224</v>
      </c>
      <c r="B188" s="57">
        <v>443162804</v>
      </c>
      <c r="C188" s="58" t="s">
        <v>36</v>
      </c>
      <c r="D188" s="58" t="s">
        <v>38</v>
      </c>
      <c r="E188" s="58" t="s">
        <v>119</v>
      </c>
      <c r="F188" s="59">
        <v>3664.55</v>
      </c>
      <c r="G188" s="59">
        <v>3663.69</v>
      </c>
      <c r="H188" s="59">
        <v>3661.49</v>
      </c>
      <c r="I188" s="58" t="s">
        <v>242</v>
      </c>
      <c r="J188" s="59">
        <v>3663.76</v>
      </c>
      <c r="K188" s="59">
        <v>0</v>
      </c>
      <c r="L188" s="59">
        <v>0</v>
      </c>
      <c r="M188" s="59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60">
        <v>45918.133796296293</v>
      </c>
      <c r="B189" s="61">
        <v>443162805</v>
      </c>
      <c r="C189" s="62" t="s">
        <v>36</v>
      </c>
      <c r="D189" s="62" t="s">
        <v>38</v>
      </c>
      <c r="E189" s="62" t="s">
        <v>119</v>
      </c>
      <c r="F189" s="63">
        <v>3664.44</v>
      </c>
      <c r="G189" s="63">
        <v>3663.69</v>
      </c>
      <c r="H189" s="63">
        <v>3660.99</v>
      </c>
      <c r="I189" s="62" t="s">
        <v>242</v>
      </c>
      <c r="J189" s="63">
        <v>3663.76</v>
      </c>
      <c r="K189" s="63">
        <v>0</v>
      </c>
      <c r="L189" s="63">
        <v>0</v>
      </c>
      <c r="M189" s="63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6">
        <v>45918.141423611109</v>
      </c>
      <c r="B190" s="57">
        <v>443163800</v>
      </c>
      <c r="C190" s="58" t="s">
        <v>36</v>
      </c>
      <c r="D190" s="58" t="s">
        <v>38</v>
      </c>
      <c r="E190" s="58" t="s">
        <v>119</v>
      </c>
      <c r="F190" s="59">
        <v>3663.48</v>
      </c>
      <c r="G190" s="59">
        <v>3663.27</v>
      </c>
      <c r="H190" s="59">
        <v>3661.92</v>
      </c>
      <c r="I190" s="58" t="s">
        <v>243</v>
      </c>
      <c r="J190" s="59">
        <v>3661.91</v>
      </c>
      <c r="K190" s="59">
        <v>0</v>
      </c>
      <c r="L190" s="59">
        <v>0</v>
      </c>
      <c r="M190" s="59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60">
        <v>45918.141539351855</v>
      </c>
      <c r="B191" s="61">
        <v>443163826</v>
      </c>
      <c r="C191" s="62" t="s">
        <v>36</v>
      </c>
      <c r="D191" s="62" t="s">
        <v>38</v>
      </c>
      <c r="E191" s="62" t="s">
        <v>119</v>
      </c>
      <c r="F191" s="63">
        <v>3663.65</v>
      </c>
      <c r="G191" s="63">
        <v>3663.22</v>
      </c>
      <c r="H191" s="63">
        <v>3660.65</v>
      </c>
      <c r="I191" s="62" t="s">
        <v>244</v>
      </c>
      <c r="J191" s="63">
        <v>3663.22</v>
      </c>
      <c r="K191" s="63">
        <v>0</v>
      </c>
      <c r="L191" s="63">
        <v>0</v>
      </c>
      <c r="M191" s="63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6">
        <v>45918.141539351855</v>
      </c>
      <c r="B192" s="57">
        <v>443163827</v>
      </c>
      <c r="C192" s="58" t="s">
        <v>36</v>
      </c>
      <c r="D192" s="58" t="s">
        <v>38</v>
      </c>
      <c r="E192" s="58" t="s">
        <v>119</v>
      </c>
      <c r="F192" s="59">
        <v>3663.65</v>
      </c>
      <c r="G192" s="59">
        <v>3663.22</v>
      </c>
      <c r="H192" s="59">
        <v>3660.65</v>
      </c>
      <c r="I192" s="58" t="s">
        <v>244</v>
      </c>
      <c r="J192" s="59">
        <v>3663.22</v>
      </c>
      <c r="K192" s="59">
        <v>0</v>
      </c>
      <c r="L192" s="59">
        <v>0</v>
      </c>
      <c r="M192" s="59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60">
        <v>45918.141539351855</v>
      </c>
      <c r="B193" s="61">
        <v>443163828</v>
      </c>
      <c r="C193" s="62" t="s">
        <v>36</v>
      </c>
      <c r="D193" s="62" t="s">
        <v>38</v>
      </c>
      <c r="E193" s="62" t="s">
        <v>119</v>
      </c>
      <c r="F193" s="63">
        <v>3663.64</v>
      </c>
      <c r="G193" s="63">
        <v>3663.19</v>
      </c>
      <c r="H193" s="63">
        <v>3660.15</v>
      </c>
      <c r="I193" s="62" t="s">
        <v>244</v>
      </c>
      <c r="J193" s="63">
        <v>3663.22</v>
      </c>
      <c r="K193" s="63">
        <v>0</v>
      </c>
      <c r="L193" s="63">
        <v>0</v>
      </c>
      <c r="M193" s="63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6">
        <v>45918.144548611112</v>
      </c>
      <c r="B194" s="57">
        <v>443164859</v>
      </c>
      <c r="C194" s="58" t="s">
        <v>36</v>
      </c>
      <c r="D194" s="58" t="s">
        <v>38</v>
      </c>
      <c r="E194" s="58" t="s">
        <v>119</v>
      </c>
      <c r="F194" s="59">
        <v>3662.69</v>
      </c>
      <c r="G194" s="59">
        <v>3665.69</v>
      </c>
      <c r="H194" s="59">
        <v>3661.19</v>
      </c>
      <c r="I194" s="58" t="s">
        <v>245</v>
      </c>
      <c r="J194" s="59">
        <v>3661</v>
      </c>
      <c r="K194" s="59">
        <v>0</v>
      </c>
      <c r="L194" s="59">
        <v>0</v>
      </c>
      <c r="M194" s="59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60">
        <v>45918.144548611112</v>
      </c>
      <c r="B195" s="61">
        <v>443164860</v>
      </c>
      <c r="C195" s="62" t="s">
        <v>36</v>
      </c>
      <c r="D195" s="62" t="s">
        <v>38</v>
      </c>
      <c r="E195" s="62" t="s">
        <v>119</v>
      </c>
      <c r="F195" s="63">
        <v>3662.69</v>
      </c>
      <c r="G195" s="63">
        <v>3661.7</v>
      </c>
      <c r="H195" s="63">
        <v>3659.69</v>
      </c>
      <c r="I195" s="62" t="s">
        <v>246</v>
      </c>
      <c r="J195" s="63">
        <v>3659.68</v>
      </c>
      <c r="K195" s="63">
        <v>0</v>
      </c>
      <c r="L195" s="63">
        <v>0</v>
      </c>
      <c r="M195" s="63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6">
        <v>45918.144548611112</v>
      </c>
      <c r="B196" s="57">
        <v>443164861</v>
      </c>
      <c r="C196" s="58" t="s">
        <v>36</v>
      </c>
      <c r="D196" s="58" t="s">
        <v>38</v>
      </c>
      <c r="E196" s="58" t="s">
        <v>119</v>
      </c>
      <c r="F196" s="59">
        <v>3662.64</v>
      </c>
      <c r="G196" s="59">
        <v>3661.06</v>
      </c>
      <c r="H196" s="59">
        <v>3659.19</v>
      </c>
      <c r="I196" s="58" t="s">
        <v>247</v>
      </c>
      <c r="J196" s="59">
        <v>3659.17</v>
      </c>
      <c r="K196" s="59">
        <v>0</v>
      </c>
      <c r="L196" s="59">
        <v>0</v>
      </c>
      <c r="M196" s="59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60">
        <v>45918.144548611112</v>
      </c>
      <c r="B197" s="61">
        <v>443164862</v>
      </c>
      <c r="C197" s="62" t="s">
        <v>36</v>
      </c>
      <c r="D197" s="62" t="s">
        <v>38</v>
      </c>
      <c r="E197" s="62" t="s">
        <v>119</v>
      </c>
      <c r="F197" s="63">
        <v>3662.64</v>
      </c>
      <c r="G197" s="63">
        <v>3661.69</v>
      </c>
      <c r="H197" s="63">
        <v>3659.69</v>
      </c>
      <c r="I197" s="62" t="s">
        <v>246</v>
      </c>
      <c r="J197" s="63">
        <v>3659.68</v>
      </c>
      <c r="K197" s="63">
        <v>0</v>
      </c>
      <c r="L197" s="63">
        <v>0</v>
      </c>
      <c r="M197" s="63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6">
        <v>45918.146284722221</v>
      </c>
      <c r="B198" s="57">
        <v>443165010</v>
      </c>
      <c r="C198" s="58" t="s">
        <v>36</v>
      </c>
      <c r="D198" s="58" t="s">
        <v>38</v>
      </c>
      <c r="E198" s="58" t="s">
        <v>119</v>
      </c>
      <c r="F198" s="59">
        <v>3663.14</v>
      </c>
      <c r="G198" s="59">
        <v>3662.01</v>
      </c>
      <c r="H198" s="59">
        <v>3659.68</v>
      </c>
      <c r="I198" s="58" t="s">
        <v>246</v>
      </c>
      <c r="J198" s="59">
        <v>3659.68</v>
      </c>
      <c r="K198" s="59">
        <v>0</v>
      </c>
      <c r="L198" s="59">
        <v>0</v>
      </c>
      <c r="M198" s="59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60">
        <v>45918.146284722221</v>
      </c>
      <c r="B199" s="61">
        <v>443165011</v>
      </c>
      <c r="C199" s="62" t="s">
        <v>36</v>
      </c>
      <c r="D199" s="62" t="s">
        <v>38</v>
      </c>
      <c r="E199" s="62" t="s">
        <v>119</v>
      </c>
      <c r="F199" s="63">
        <v>3663.14</v>
      </c>
      <c r="G199" s="63">
        <v>3662.01</v>
      </c>
      <c r="H199" s="63">
        <v>3659.68</v>
      </c>
      <c r="I199" s="62" t="s">
        <v>246</v>
      </c>
      <c r="J199" s="63">
        <v>3659.68</v>
      </c>
      <c r="K199" s="63">
        <v>0</v>
      </c>
      <c r="L199" s="63">
        <v>0</v>
      </c>
      <c r="M199" s="63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6">
        <v>45918.155659722222</v>
      </c>
      <c r="B200" s="57">
        <v>443167731</v>
      </c>
      <c r="C200" s="58" t="s">
        <v>36</v>
      </c>
      <c r="D200" s="58" t="s">
        <v>38</v>
      </c>
      <c r="E200" s="58" t="s">
        <v>119</v>
      </c>
      <c r="F200" s="59">
        <v>3659.56</v>
      </c>
      <c r="G200" s="59">
        <v>3662.56</v>
      </c>
      <c r="H200" s="59">
        <v>3658.06</v>
      </c>
      <c r="I200" s="58" t="s">
        <v>248</v>
      </c>
      <c r="J200" s="59">
        <v>3662.65</v>
      </c>
      <c r="K200" s="59">
        <v>0</v>
      </c>
      <c r="L200" s="59">
        <v>0</v>
      </c>
      <c r="M200" s="59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60">
        <v>45918.155659722222</v>
      </c>
      <c r="B201" s="61">
        <v>443167732</v>
      </c>
      <c r="C201" s="62" t="s">
        <v>36</v>
      </c>
      <c r="D201" s="62" t="s">
        <v>38</v>
      </c>
      <c r="E201" s="62" t="s">
        <v>119</v>
      </c>
      <c r="F201" s="63">
        <v>3659.56</v>
      </c>
      <c r="G201" s="63">
        <v>3662.06</v>
      </c>
      <c r="H201" s="63">
        <v>3656.56</v>
      </c>
      <c r="I201" s="62" t="s">
        <v>249</v>
      </c>
      <c r="J201" s="63">
        <v>3662.11</v>
      </c>
      <c r="K201" s="63">
        <v>0</v>
      </c>
      <c r="L201" s="63">
        <v>0</v>
      </c>
      <c r="M201" s="63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6">
        <v>45918.155659722222</v>
      </c>
      <c r="B202" s="57">
        <v>443167733</v>
      </c>
      <c r="C202" s="58" t="s">
        <v>36</v>
      </c>
      <c r="D202" s="58" t="s">
        <v>38</v>
      </c>
      <c r="E202" s="58" t="s">
        <v>119</v>
      </c>
      <c r="F202" s="59">
        <v>3659.56</v>
      </c>
      <c r="G202" s="59">
        <v>3662.56</v>
      </c>
      <c r="H202" s="59">
        <v>3656.56</v>
      </c>
      <c r="I202" s="58" t="s">
        <v>248</v>
      </c>
      <c r="J202" s="59">
        <v>3662.65</v>
      </c>
      <c r="K202" s="59">
        <v>0</v>
      </c>
      <c r="L202" s="59">
        <v>0</v>
      </c>
      <c r="M202" s="59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60">
        <v>45918.155659722222</v>
      </c>
      <c r="B203" s="61">
        <v>443167734</v>
      </c>
      <c r="C203" s="62" t="s">
        <v>36</v>
      </c>
      <c r="D203" s="62" t="s">
        <v>38</v>
      </c>
      <c r="E203" s="62" t="s">
        <v>119</v>
      </c>
      <c r="F203" s="63">
        <v>3659.56</v>
      </c>
      <c r="G203" s="63">
        <v>3662.56</v>
      </c>
      <c r="H203" s="63">
        <v>3656.06</v>
      </c>
      <c r="I203" s="62" t="s">
        <v>248</v>
      </c>
      <c r="J203" s="63">
        <v>3662.65</v>
      </c>
      <c r="K203" s="63">
        <v>0</v>
      </c>
      <c r="L203" s="63">
        <v>0</v>
      </c>
      <c r="M203" s="63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6">
        <v>45918.156469907408</v>
      </c>
      <c r="B204" s="57">
        <v>443167890</v>
      </c>
      <c r="C204" s="58" t="s">
        <v>36</v>
      </c>
      <c r="D204" s="58" t="s">
        <v>38</v>
      </c>
      <c r="E204" s="58" t="s">
        <v>119</v>
      </c>
      <c r="F204" s="59">
        <v>3660.2</v>
      </c>
      <c r="G204" s="59">
        <v>3663.2</v>
      </c>
      <c r="H204" s="59">
        <v>3656.7</v>
      </c>
      <c r="I204" s="58" t="s">
        <v>250</v>
      </c>
      <c r="J204" s="59">
        <v>3663.25</v>
      </c>
      <c r="K204" s="59">
        <v>0</v>
      </c>
      <c r="L204" s="59">
        <v>0</v>
      </c>
      <c r="M204" s="59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60">
        <v>45918.16815972222</v>
      </c>
      <c r="B205" s="61">
        <v>443173042</v>
      </c>
      <c r="C205" s="62" t="s">
        <v>36</v>
      </c>
      <c r="D205" s="62" t="s">
        <v>37</v>
      </c>
      <c r="E205" s="62" t="s">
        <v>119</v>
      </c>
      <c r="F205" s="63">
        <v>3666</v>
      </c>
      <c r="G205" s="63">
        <v>3662.99</v>
      </c>
      <c r="H205" s="63">
        <v>3667.49</v>
      </c>
      <c r="I205" s="62" t="s">
        <v>251</v>
      </c>
      <c r="J205" s="63">
        <v>3662.99</v>
      </c>
      <c r="K205" s="63">
        <v>0</v>
      </c>
      <c r="L205" s="63">
        <v>0</v>
      </c>
      <c r="M205" s="63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6">
        <v>45918.16815972222</v>
      </c>
      <c r="B206" s="57">
        <v>443173043</v>
      </c>
      <c r="C206" s="58" t="s">
        <v>36</v>
      </c>
      <c r="D206" s="58" t="s">
        <v>37</v>
      </c>
      <c r="E206" s="58" t="s">
        <v>119</v>
      </c>
      <c r="F206" s="59">
        <v>3665.97</v>
      </c>
      <c r="G206" s="59">
        <v>3662.97</v>
      </c>
      <c r="H206" s="59">
        <v>3668.97</v>
      </c>
      <c r="I206" s="58" t="s">
        <v>252</v>
      </c>
      <c r="J206" s="59">
        <v>3662.97</v>
      </c>
      <c r="K206" s="59">
        <v>0</v>
      </c>
      <c r="L206" s="59">
        <v>0</v>
      </c>
      <c r="M206" s="59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60">
        <v>45918.16815972222</v>
      </c>
      <c r="B207" s="61">
        <v>443173044</v>
      </c>
      <c r="C207" s="62" t="s">
        <v>36</v>
      </c>
      <c r="D207" s="62" t="s">
        <v>37</v>
      </c>
      <c r="E207" s="62" t="s">
        <v>119</v>
      </c>
      <c r="F207" s="63">
        <v>3665.9</v>
      </c>
      <c r="G207" s="63">
        <v>3663.47</v>
      </c>
      <c r="H207" s="63">
        <v>3668.97</v>
      </c>
      <c r="I207" s="62" t="s">
        <v>253</v>
      </c>
      <c r="J207" s="63">
        <v>3663.42</v>
      </c>
      <c r="K207" s="63">
        <v>0</v>
      </c>
      <c r="L207" s="63">
        <v>0</v>
      </c>
      <c r="M207" s="63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6">
        <v>45918.16815972222</v>
      </c>
      <c r="B208" s="57">
        <v>443173045</v>
      </c>
      <c r="C208" s="58" t="s">
        <v>36</v>
      </c>
      <c r="D208" s="58" t="s">
        <v>37</v>
      </c>
      <c r="E208" s="58" t="s">
        <v>119</v>
      </c>
      <c r="F208" s="59">
        <v>3665.88</v>
      </c>
      <c r="G208" s="59">
        <v>3662.97</v>
      </c>
      <c r="H208" s="59">
        <v>3669.47</v>
      </c>
      <c r="I208" s="58" t="s">
        <v>252</v>
      </c>
      <c r="J208" s="59">
        <v>3662.97</v>
      </c>
      <c r="K208" s="59">
        <v>0</v>
      </c>
      <c r="L208" s="59">
        <v>0</v>
      </c>
      <c r="M208" s="59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60">
        <v>45918.169432870367</v>
      </c>
      <c r="B209" s="61">
        <v>443174155</v>
      </c>
      <c r="C209" s="62" t="s">
        <v>36</v>
      </c>
      <c r="D209" s="62" t="s">
        <v>38</v>
      </c>
      <c r="E209" s="62" t="s">
        <v>119</v>
      </c>
      <c r="F209" s="63">
        <v>3662.55</v>
      </c>
      <c r="G209" s="63">
        <v>3660.57</v>
      </c>
      <c r="H209" s="63">
        <v>3656.57</v>
      </c>
      <c r="I209" s="62" t="s">
        <v>254</v>
      </c>
      <c r="J209" s="63">
        <v>3656.56</v>
      </c>
      <c r="K209" s="63">
        <v>0</v>
      </c>
      <c r="L209" s="63">
        <v>0</v>
      </c>
      <c r="M209" s="63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6">
        <v>45918.169432870367</v>
      </c>
      <c r="B210" s="57">
        <v>443174180</v>
      </c>
      <c r="C210" s="58" t="s">
        <v>36</v>
      </c>
      <c r="D210" s="58" t="s">
        <v>38</v>
      </c>
      <c r="E210" s="58" t="s">
        <v>119</v>
      </c>
      <c r="F210" s="59">
        <v>3662.41</v>
      </c>
      <c r="G210" s="59">
        <v>3660.23</v>
      </c>
      <c r="H210" s="58"/>
      <c r="I210" s="58" t="s">
        <v>255</v>
      </c>
      <c r="J210" s="59">
        <v>3660.27</v>
      </c>
      <c r="K210" s="59">
        <v>0</v>
      </c>
      <c r="L210" s="59">
        <v>0</v>
      </c>
      <c r="M210" s="59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60">
        <v>45918.169456018521</v>
      </c>
      <c r="B211" s="61">
        <v>443174338</v>
      </c>
      <c r="C211" s="62" t="s">
        <v>36</v>
      </c>
      <c r="D211" s="62" t="s">
        <v>38</v>
      </c>
      <c r="E211" s="62" t="s">
        <v>119</v>
      </c>
      <c r="F211" s="63">
        <v>3661.92</v>
      </c>
      <c r="G211" s="63">
        <v>3662.81</v>
      </c>
      <c r="H211" s="63">
        <v>3657.36</v>
      </c>
      <c r="I211" s="62" t="s">
        <v>256</v>
      </c>
      <c r="J211" s="63">
        <v>3657.3</v>
      </c>
      <c r="K211" s="63">
        <v>0</v>
      </c>
      <c r="L211" s="63">
        <v>0</v>
      </c>
      <c r="M211" s="63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6">
        <v>45918.175219907411</v>
      </c>
      <c r="B212" s="57">
        <v>443176844</v>
      </c>
      <c r="C212" s="58" t="s">
        <v>36</v>
      </c>
      <c r="D212" s="58" t="s">
        <v>38</v>
      </c>
      <c r="E212" s="58" t="s">
        <v>119</v>
      </c>
      <c r="F212" s="59">
        <v>3658.85</v>
      </c>
      <c r="G212" s="59">
        <v>3661.85</v>
      </c>
      <c r="H212" s="59">
        <v>3657.35</v>
      </c>
      <c r="I212" s="58" t="s">
        <v>257</v>
      </c>
      <c r="J212" s="59">
        <v>3657.29</v>
      </c>
      <c r="K212" s="59">
        <v>0</v>
      </c>
      <c r="L212" s="59">
        <v>0</v>
      </c>
      <c r="M212" s="59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60">
        <v>45918.175219907411</v>
      </c>
      <c r="B213" s="61">
        <v>443176846</v>
      </c>
      <c r="C213" s="62" t="s">
        <v>36</v>
      </c>
      <c r="D213" s="62" t="s">
        <v>38</v>
      </c>
      <c r="E213" s="62" t="s">
        <v>119</v>
      </c>
      <c r="F213" s="63">
        <v>3658.85</v>
      </c>
      <c r="G213" s="63">
        <v>3658.62</v>
      </c>
      <c r="H213" s="63">
        <v>3655.85</v>
      </c>
      <c r="I213" s="62" t="s">
        <v>258</v>
      </c>
      <c r="J213" s="63">
        <v>3655.61</v>
      </c>
      <c r="K213" s="63">
        <v>0</v>
      </c>
      <c r="L213" s="63">
        <v>0</v>
      </c>
      <c r="M213" s="63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6">
        <v>45918.175219907411</v>
      </c>
      <c r="B214" s="57">
        <v>443176847</v>
      </c>
      <c r="C214" s="58" t="s">
        <v>36</v>
      </c>
      <c r="D214" s="58" t="s">
        <v>38</v>
      </c>
      <c r="E214" s="58" t="s">
        <v>119</v>
      </c>
      <c r="F214" s="59">
        <v>3658.86</v>
      </c>
      <c r="G214" s="59">
        <v>3661.35</v>
      </c>
      <c r="H214" s="59">
        <v>3655.85</v>
      </c>
      <c r="I214" s="58" t="s">
        <v>259</v>
      </c>
      <c r="J214" s="59">
        <v>3661.43</v>
      </c>
      <c r="K214" s="59">
        <v>0</v>
      </c>
      <c r="L214" s="59">
        <v>0</v>
      </c>
      <c r="M214" s="59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60">
        <v>45918.175219907411</v>
      </c>
      <c r="B215" s="61">
        <v>443176848</v>
      </c>
      <c r="C215" s="62" t="s">
        <v>36</v>
      </c>
      <c r="D215" s="62" t="s">
        <v>38</v>
      </c>
      <c r="E215" s="62" t="s">
        <v>119</v>
      </c>
      <c r="F215" s="63">
        <v>3658.86</v>
      </c>
      <c r="G215" s="63">
        <v>3657.66</v>
      </c>
      <c r="H215" s="63">
        <v>3655.35</v>
      </c>
      <c r="I215" s="62" t="s">
        <v>260</v>
      </c>
      <c r="J215" s="63">
        <v>3655.34</v>
      </c>
      <c r="K215" s="63">
        <v>0</v>
      </c>
      <c r="L215" s="63">
        <v>0</v>
      </c>
      <c r="M215" s="63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6">
        <v>45918.184131944443</v>
      </c>
      <c r="B216" s="57">
        <v>443179581</v>
      </c>
      <c r="C216" s="58" t="s">
        <v>36</v>
      </c>
      <c r="D216" s="58" t="s">
        <v>38</v>
      </c>
      <c r="E216" s="58" t="s">
        <v>119</v>
      </c>
      <c r="F216" s="59">
        <v>3654.67</v>
      </c>
      <c r="G216" s="59">
        <v>3657.77</v>
      </c>
      <c r="H216" s="59">
        <v>3653.27</v>
      </c>
      <c r="I216" s="58" t="s">
        <v>261</v>
      </c>
      <c r="J216" s="59">
        <v>3657.9</v>
      </c>
      <c r="K216" s="59">
        <v>0</v>
      </c>
      <c r="L216" s="59">
        <v>0</v>
      </c>
      <c r="M216" s="59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60">
        <v>45918.184131944443</v>
      </c>
      <c r="B217" s="61">
        <v>443179582</v>
      </c>
      <c r="C217" s="62" t="s">
        <v>36</v>
      </c>
      <c r="D217" s="62" t="s">
        <v>38</v>
      </c>
      <c r="E217" s="62" t="s">
        <v>119</v>
      </c>
      <c r="F217" s="63">
        <v>3654.69</v>
      </c>
      <c r="G217" s="63">
        <v>3657.67</v>
      </c>
      <c r="H217" s="63">
        <v>3651.17</v>
      </c>
      <c r="I217" s="62" t="s">
        <v>261</v>
      </c>
      <c r="J217" s="63">
        <v>3657.9</v>
      </c>
      <c r="K217" s="63">
        <v>0</v>
      </c>
      <c r="L217" s="63">
        <v>0</v>
      </c>
      <c r="M217" s="63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6">
        <v>45918.184131944443</v>
      </c>
      <c r="B218" s="57">
        <v>443179584</v>
      </c>
      <c r="C218" s="58" t="s">
        <v>36</v>
      </c>
      <c r="D218" s="58" t="s">
        <v>38</v>
      </c>
      <c r="E218" s="58" t="s">
        <v>119</v>
      </c>
      <c r="F218" s="59">
        <v>3654.71</v>
      </c>
      <c r="G218" s="59">
        <v>3657.67</v>
      </c>
      <c r="H218" s="59">
        <v>3651.67</v>
      </c>
      <c r="I218" s="58" t="s">
        <v>261</v>
      </c>
      <c r="J218" s="59">
        <v>3657.9</v>
      </c>
      <c r="K218" s="59">
        <v>0</v>
      </c>
      <c r="L218" s="59">
        <v>0</v>
      </c>
      <c r="M218" s="59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60">
        <v>45918.184131944443</v>
      </c>
      <c r="B219" s="61">
        <v>443179586</v>
      </c>
      <c r="C219" s="62" t="s">
        <v>36</v>
      </c>
      <c r="D219" s="62" t="s">
        <v>38</v>
      </c>
      <c r="E219" s="62" t="s">
        <v>119</v>
      </c>
      <c r="F219" s="63">
        <v>3654.71</v>
      </c>
      <c r="G219" s="63">
        <v>3657.17</v>
      </c>
      <c r="H219" s="63">
        <v>3651.67</v>
      </c>
      <c r="I219" s="62" t="s">
        <v>262</v>
      </c>
      <c r="J219" s="63">
        <v>3657.24</v>
      </c>
      <c r="K219" s="63">
        <v>0</v>
      </c>
      <c r="L219" s="63">
        <v>0</v>
      </c>
      <c r="M219" s="63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6">
        <v>45918.184710648151</v>
      </c>
      <c r="B220" s="57">
        <v>443179681</v>
      </c>
      <c r="C220" s="58" t="s">
        <v>36</v>
      </c>
      <c r="D220" s="58" t="s">
        <v>38</v>
      </c>
      <c r="E220" s="58" t="s">
        <v>119</v>
      </c>
      <c r="F220" s="59">
        <v>3655.8</v>
      </c>
      <c r="G220" s="59">
        <v>3655</v>
      </c>
      <c r="H220" s="59">
        <v>3652.34</v>
      </c>
      <c r="I220" s="58" t="s">
        <v>263</v>
      </c>
      <c r="J220" s="59">
        <v>3655</v>
      </c>
      <c r="K220" s="59">
        <v>0</v>
      </c>
      <c r="L220" s="59">
        <v>0</v>
      </c>
      <c r="M220" s="59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60">
        <v>45918.186793981484</v>
      </c>
      <c r="B221" s="61">
        <v>443180410</v>
      </c>
      <c r="C221" s="62" t="s">
        <v>36</v>
      </c>
      <c r="D221" s="62" t="s">
        <v>38</v>
      </c>
      <c r="E221" s="62" t="s">
        <v>119</v>
      </c>
      <c r="F221" s="63">
        <v>3655.94</v>
      </c>
      <c r="G221" s="63">
        <v>3658.94</v>
      </c>
      <c r="H221" s="63">
        <v>3654.44</v>
      </c>
      <c r="I221" s="62" t="s">
        <v>264</v>
      </c>
      <c r="J221" s="63">
        <v>3654.37</v>
      </c>
      <c r="K221" s="63">
        <v>0</v>
      </c>
      <c r="L221" s="63">
        <v>0</v>
      </c>
      <c r="M221" s="63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6">
        <v>45918.186793981484</v>
      </c>
      <c r="B222" s="57">
        <v>443180411</v>
      </c>
      <c r="C222" s="58" t="s">
        <v>36</v>
      </c>
      <c r="D222" s="58" t="s">
        <v>38</v>
      </c>
      <c r="E222" s="58" t="s">
        <v>119</v>
      </c>
      <c r="F222" s="59">
        <v>3655.94</v>
      </c>
      <c r="G222" s="59">
        <v>3654.69</v>
      </c>
      <c r="H222" s="59">
        <v>3652.94</v>
      </c>
      <c r="I222" s="58" t="s">
        <v>265</v>
      </c>
      <c r="J222" s="59">
        <v>3652.87</v>
      </c>
      <c r="K222" s="59">
        <v>0</v>
      </c>
      <c r="L222" s="59">
        <v>0</v>
      </c>
      <c r="M222" s="59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60">
        <v>45918.186793981484</v>
      </c>
      <c r="B223" s="61">
        <v>443180412</v>
      </c>
      <c r="C223" s="62" t="s">
        <v>36</v>
      </c>
      <c r="D223" s="62" t="s">
        <v>38</v>
      </c>
      <c r="E223" s="62" t="s">
        <v>119</v>
      </c>
      <c r="F223" s="63">
        <v>3655.94</v>
      </c>
      <c r="G223" s="63">
        <v>3654.7</v>
      </c>
      <c r="H223" s="63">
        <v>3652.44</v>
      </c>
      <c r="I223" s="62" t="s">
        <v>266</v>
      </c>
      <c r="J223" s="63">
        <v>3654.71</v>
      </c>
      <c r="K223" s="63">
        <v>0</v>
      </c>
      <c r="L223" s="63">
        <v>0</v>
      </c>
      <c r="M223" s="63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6">
        <v>45918.186793981484</v>
      </c>
      <c r="B224" s="57">
        <v>443180413</v>
      </c>
      <c r="C224" s="58" t="s">
        <v>36</v>
      </c>
      <c r="D224" s="58" t="s">
        <v>38</v>
      </c>
      <c r="E224" s="58" t="s">
        <v>119</v>
      </c>
      <c r="F224" s="59">
        <v>3655.98</v>
      </c>
      <c r="G224" s="59">
        <v>3654.69</v>
      </c>
      <c r="H224" s="59">
        <v>3652.94</v>
      </c>
      <c r="I224" s="58" t="s">
        <v>265</v>
      </c>
      <c r="J224" s="59">
        <v>3652.87</v>
      </c>
      <c r="K224" s="59">
        <v>0</v>
      </c>
      <c r="L224" s="59">
        <v>0</v>
      </c>
      <c r="M224" s="59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60">
        <v>45918.189918981479</v>
      </c>
      <c r="B225" s="61">
        <v>443181766</v>
      </c>
      <c r="C225" s="62" t="s">
        <v>36</v>
      </c>
      <c r="D225" s="62" t="s">
        <v>38</v>
      </c>
      <c r="E225" s="62" t="s">
        <v>119</v>
      </c>
      <c r="F225" s="63">
        <v>3654.48</v>
      </c>
      <c r="G225" s="63">
        <v>3657.46</v>
      </c>
      <c r="H225" s="63">
        <v>3652.96</v>
      </c>
      <c r="I225" s="62" t="s">
        <v>267</v>
      </c>
      <c r="J225" s="63">
        <v>3652.8</v>
      </c>
      <c r="K225" s="63">
        <v>0</v>
      </c>
      <c r="L225" s="63">
        <v>0</v>
      </c>
      <c r="M225" s="63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6">
        <v>45918.189918981479</v>
      </c>
      <c r="B226" s="57">
        <v>443181767</v>
      </c>
      <c r="C226" s="58" t="s">
        <v>36</v>
      </c>
      <c r="D226" s="58" t="s">
        <v>38</v>
      </c>
      <c r="E226" s="58" t="s">
        <v>119</v>
      </c>
      <c r="F226" s="59">
        <v>3654.44</v>
      </c>
      <c r="G226" s="59">
        <v>3656.98</v>
      </c>
      <c r="H226" s="59">
        <v>3651.48</v>
      </c>
      <c r="I226" s="58" t="s">
        <v>268</v>
      </c>
      <c r="J226" s="59">
        <v>3657.14</v>
      </c>
      <c r="K226" s="59">
        <v>0</v>
      </c>
      <c r="L226" s="59">
        <v>0</v>
      </c>
      <c r="M226" s="59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60">
        <v>45918.189918981479</v>
      </c>
      <c r="B227" s="61">
        <v>443181769</v>
      </c>
      <c r="C227" s="62" t="s">
        <v>36</v>
      </c>
      <c r="D227" s="62" t="s">
        <v>38</v>
      </c>
      <c r="E227" s="62" t="s">
        <v>119</v>
      </c>
      <c r="F227" s="63">
        <v>3654.45</v>
      </c>
      <c r="G227" s="63">
        <v>3657.48</v>
      </c>
      <c r="H227" s="63">
        <v>3650.98</v>
      </c>
      <c r="I227" s="62" t="s">
        <v>269</v>
      </c>
      <c r="J227" s="63">
        <v>3657.48</v>
      </c>
      <c r="K227" s="63">
        <v>0</v>
      </c>
      <c r="L227" s="63">
        <v>0</v>
      </c>
      <c r="M227" s="63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6">
        <v>45918.189918981479</v>
      </c>
      <c r="B228" s="57">
        <v>443181770</v>
      </c>
      <c r="C228" s="58" t="s">
        <v>36</v>
      </c>
      <c r="D228" s="58" t="s">
        <v>38</v>
      </c>
      <c r="E228" s="58" t="s">
        <v>119</v>
      </c>
      <c r="F228" s="59">
        <v>3654.45</v>
      </c>
      <c r="G228" s="59">
        <v>3657.48</v>
      </c>
      <c r="H228" s="59">
        <v>3651.48</v>
      </c>
      <c r="I228" s="58" t="s">
        <v>269</v>
      </c>
      <c r="J228" s="59">
        <v>3657.48</v>
      </c>
      <c r="K228" s="59">
        <v>0</v>
      </c>
      <c r="L228" s="59">
        <v>0</v>
      </c>
      <c r="M228" s="59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60">
        <v>45918.190266203703</v>
      </c>
      <c r="B229" s="61">
        <v>443181911</v>
      </c>
      <c r="C229" s="62" t="s">
        <v>36</v>
      </c>
      <c r="D229" s="62" t="s">
        <v>38</v>
      </c>
      <c r="E229" s="62" t="s">
        <v>119</v>
      </c>
      <c r="F229" s="63">
        <v>3655.2</v>
      </c>
      <c r="G229" s="63">
        <v>3658.18</v>
      </c>
      <c r="H229" s="63">
        <v>3651.68</v>
      </c>
      <c r="I229" s="62" t="s">
        <v>270</v>
      </c>
      <c r="J229" s="63">
        <v>3658.3</v>
      </c>
      <c r="K229" s="63">
        <v>0</v>
      </c>
      <c r="L229" s="63">
        <v>0</v>
      </c>
      <c r="M229" s="63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6">
        <v>45918.193391203706</v>
      </c>
      <c r="B230" s="57">
        <v>443182825</v>
      </c>
      <c r="C230" s="58" t="s">
        <v>36</v>
      </c>
      <c r="D230" s="58" t="s">
        <v>38</v>
      </c>
      <c r="E230" s="58" t="s">
        <v>119</v>
      </c>
      <c r="F230" s="59">
        <v>3654.48</v>
      </c>
      <c r="G230" s="59">
        <v>3657.29</v>
      </c>
      <c r="H230" s="59">
        <v>3652.79</v>
      </c>
      <c r="I230" s="58" t="s">
        <v>269</v>
      </c>
      <c r="J230" s="59">
        <v>3657.46</v>
      </c>
      <c r="K230" s="59">
        <v>0</v>
      </c>
      <c r="L230" s="59">
        <v>0</v>
      </c>
      <c r="M230" s="59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60">
        <v>45918.196168981478</v>
      </c>
      <c r="B231" s="61">
        <v>443184013</v>
      </c>
      <c r="C231" s="62" t="s">
        <v>36</v>
      </c>
      <c r="D231" s="62" t="s">
        <v>38</v>
      </c>
      <c r="E231" s="62" t="s">
        <v>119</v>
      </c>
      <c r="F231" s="63">
        <v>3655.35</v>
      </c>
      <c r="G231" s="63">
        <v>3658.35</v>
      </c>
      <c r="H231" s="63">
        <v>3651.85</v>
      </c>
      <c r="I231" s="62" t="s">
        <v>271</v>
      </c>
      <c r="J231" s="63">
        <v>3658.35</v>
      </c>
      <c r="K231" s="63">
        <v>0</v>
      </c>
      <c r="L231" s="63">
        <v>0</v>
      </c>
      <c r="M231" s="63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6">
        <v>45918.208784722221</v>
      </c>
      <c r="B232" s="57">
        <v>443186621</v>
      </c>
      <c r="C232" s="58" t="s">
        <v>36</v>
      </c>
      <c r="D232" s="58" t="s">
        <v>38</v>
      </c>
      <c r="E232" s="58" t="s">
        <v>119</v>
      </c>
      <c r="F232" s="59">
        <v>3655.81</v>
      </c>
      <c r="G232" s="59">
        <v>3658.82</v>
      </c>
      <c r="H232" s="59">
        <v>3652.32</v>
      </c>
      <c r="I232" s="58" t="s">
        <v>272</v>
      </c>
      <c r="J232" s="59">
        <v>3658.88</v>
      </c>
      <c r="K232" s="59">
        <v>0</v>
      </c>
      <c r="L232" s="59">
        <v>0</v>
      </c>
      <c r="M232" s="59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60">
        <v>45918.211215277777</v>
      </c>
      <c r="B233" s="61">
        <v>443186951</v>
      </c>
      <c r="C233" s="62" t="s">
        <v>36</v>
      </c>
      <c r="D233" s="62" t="s">
        <v>37</v>
      </c>
      <c r="E233" s="62" t="s">
        <v>119</v>
      </c>
      <c r="F233" s="63">
        <v>3656.76</v>
      </c>
      <c r="G233" s="63">
        <v>3656.54</v>
      </c>
      <c r="H233" s="63">
        <v>3658.28</v>
      </c>
      <c r="I233" s="62" t="s">
        <v>273</v>
      </c>
      <c r="J233" s="63">
        <v>3658.3</v>
      </c>
      <c r="K233" s="63">
        <v>0</v>
      </c>
      <c r="L233" s="63">
        <v>0</v>
      </c>
      <c r="M233" s="63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6">
        <v>45918.211215277777</v>
      </c>
      <c r="B234" s="57">
        <v>443186953</v>
      </c>
      <c r="C234" s="58" t="s">
        <v>36</v>
      </c>
      <c r="D234" s="58" t="s">
        <v>37</v>
      </c>
      <c r="E234" s="58" t="s">
        <v>119</v>
      </c>
      <c r="F234" s="59">
        <v>3656.76</v>
      </c>
      <c r="G234" s="59">
        <v>3657.09</v>
      </c>
      <c r="H234" s="59">
        <v>3659.76</v>
      </c>
      <c r="I234" s="58" t="s">
        <v>274</v>
      </c>
      <c r="J234" s="59">
        <v>3659.76</v>
      </c>
      <c r="K234" s="59">
        <v>0</v>
      </c>
      <c r="L234" s="59">
        <v>0</v>
      </c>
      <c r="M234" s="59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60">
        <v>45918.211215277777</v>
      </c>
      <c r="B235" s="61">
        <v>443186954</v>
      </c>
      <c r="C235" s="62" t="s">
        <v>36</v>
      </c>
      <c r="D235" s="62" t="s">
        <v>37</v>
      </c>
      <c r="E235" s="62" t="s">
        <v>119</v>
      </c>
      <c r="F235" s="63">
        <v>3656.76</v>
      </c>
      <c r="G235" s="63">
        <v>3657.09</v>
      </c>
      <c r="H235" s="63">
        <v>3659.76</v>
      </c>
      <c r="I235" s="62" t="s">
        <v>274</v>
      </c>
      <c r="J235" s="63">
        <v>3659.76</v>
      </c>
      <c r="K235" s="63">
        <v>0</v>
      </c>
      <c r="L235" s="63">
        <v>0</v>
      </c>
      <c r="M235" s="63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6">
        <v>45918.211215277777</v>
      </c>
      <c r="B236" s="57">
        <v>443186955</v>
      </c>
      <c r="C236" s="58" t="s">
        <v>36</v>
      </c>
      <c r="D236" s="58" t="s">
        <v>37</v>
      </c>
      <c r="E236" s="58" t="s">
        <v>119</v>
      </c>
      <c r="F236" s="59">
        <v>3656.78</v>
      </c>
      <c r="G236" s="59">
        <v>3657.66</v>
      </c>
      <c r="H236" s="59">
        <v>3660.26</v>
      </c>
      <c r="I236" s="58" t="s">
        <v>275</v>
      </c>
      <c r="J236" s="59">
        <v>3660.27</v>
      </c>
      <c r="K236" s="59">
        <v>0</v>
      </c>
      <c r="L236" s="59">
        <v>0</v>
      </c>
      <c r="M236" s="59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60">
        <v>45918.219884259262</v>
      </c>
      <c r="B237" s="61">
        <v>443189685</v>
      </c>
      <c r="C237" s="62" t="s">
        <v>36</v>
      </c>
      <c r="D237" s="62" t="s">
        <v>37</v>
      </c>
      <c r="E237" s="62" t="s">
        <v>119</v>
      </c>
      <c r="F237" s="63">
        <v>3661.86</v>
      </c>
      <c r="G237" s="63">
        <v>3658.86</v>
      </c>
      <c r="H237" s="63">
        <v>3663.36</v>
      </c>
      <c r="I237" s="62" t="s">
        <v>276</v>
      </c>
      <c r="J237" s="63">
        <v>3663.39</v>
      </c>
      <c r="K237" s="63">
        <v>0</v>
      </c>
      <c r="L237" s="63">
        <v>0</v>
      </c>
      <c r="M237" s="63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6">
        <v>45918.219895833332</v>
      </c>
      <c r="B238" s="57">
        <v>443189686</v>
      </c>
      <c r="C238" s="58" t="s">
        <v>36</v>
      </c>
      <c r="D238" s="58" t="s">
        <v>37</v>
      </c>
      <c r="E238" s="58" t="s">
        <v>119</v>
      </c>
      <c r="F238" s="59">
        <v>3661.86</v>
      </c>
      <c r="G238" s="59">
        <v>3662.21</v>
      </c>
      <c r="H238" s="59">
        <v>3664.86</v>
      </c>
      <c r="I238" s="58" t="s">
        <v>277</v>
      </c>
      <c r="J238" s="59">
        <v>3662.19</v>
      </c>
      <c r="K238" s="59">
        <v>0</v>
      </c>
      <c r="L238" s="59">
        <v>0</v>
      </c>
      <c r="M238" s="59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60">
        <v>45918.219895833332</v>
      </c>
      <c r="B239" s="61">
        <v>443189687</v>
      </c>
      <c r="C239" s="62" t="s">
        <v>36</v>
      </c>
      <c r="D239" s="62" t="s">
        <v>37</v>
      </c>
      <c r="E239" s="62" t="s">
        <v>119</v>
      </c>
      <c r="F239" s="63">
        <v>3661.86</v>
      </c>
      <c r="G239" s="63">
        <v>3662.21</v>
      </c>
      <c r="H239" s="63">
        <v>3665.36</v>
      </c>
      <c r="I239" s="62" t="s">
        <v>277</v>
      </c>
      <c r="J239" s="63">
        <v>3662.19</v>
      </c>
      <c r="K239" s="63">
        <v>0</v>
      </c>
      <c r="L239" s="63">
        <v>0</v>
      </c>
      <c r="M239" s="63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6">
        <v>45918.219895833332</v>
      </c>
      <c r="B240" s="57">
        <v>443189692</v>
      </c>
      <c r="C240" s="58" t="s">
        <v>36</v>
      </c>
      <c r="D240" s="58" t="s">
        <v>37</v>
      </c>
      <c r="E240" s="58" t="s">
        <v>119</v>
      </c>
      <c r="F240" s="59">
        <v>3661.84</v>
      </c>
      <c r="G240" s="59">
        <v>3662.2</v>
      </c>
      <c r="H240" s="59">
        <v>3664.86</v>
      </c>
      <c r="I240" s="58" t="s">
        <v>277</v>
      </c>
      <c r="J240" s="59">
        <v>3662.19</v>
      </c>
      <c r="K240" s="59">
        <v>0</v>
      </c>
      <c r="L240" s="59">
        <v>0</v>
      </c>
      <c r="M240" s="59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60">
        <v>45918.227986111109</v>
      </c>
      <c r="B241" s="61">
        <v>443190570</v>
      </c>
      <c r="C241" s="62" t="s">
        <v>36</v>
      </c>
      <c r="D241" s="62" t="s">
        <v>37</v>
      </c>
      <c r="E241" s="62" t="s">
        <v>119</v>
      </c>
      <c r="F241" s="63">
        <v>3662.57</v>
      </c>
      <c r="G241" s="63">
        <v>3661.91</v>
      </c>
      <c r="H241" s="63">
        <v>3664.07</v>
      </c>
      <c r="I241" s="62" t="s">
        <v>278</v>
      </c>
      <c r="J241" s="63">
        <v>3664.08</v>
      </c>
      <c r="K241" s="63">
        <v>0</v>
      </c>
      <c r="L241" s="63">
        <v>0</v>
      </c>
      <c r="M241" s="63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6">
        <v>45918.228564814817</v>
      </c>
      <c r="B242" s="57">
        <v>443190634</v>
      </c>
      <c r="C242" s="58" t="s">
        <v>36</v>
      </c>
      <c r="D242" s="58" t="s">
        <v>37</v>
      </c>
      <c r="E242" s="58" t="s">
        <v>119</v>
      </c>
      <c r="F242" s="59">
        <v>3662.52</v>
      </c>
      <c r="G242" s="59">
        <v>3662.49</v>
      </c>
      <c r="H242" s="59">
        <v>3665.51</v>
      </c>
      <c r="I242" s="58" t="s">
        <v>279</v>
      </c>
      <c r="J242" s="59">
        <v>3662.46</v>
      </c>
      <c r="K242" s="59">
        <v>0</v>
      </c>
      <c r="L242" s="59">
        <v>0</v>
      </c>
      <c r="M242" s="59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60">
        <v>45918.228576388887</v>
      </c>
      <c r="B243" s="61">
        <v>443190635</v>
      </c>
      <c r="C243" s="62" t="s">
        <v>36</v>
      </c>
      <c r="D243" s="62" t="s">
        <v>37</v>
      </c>
      <c r="E243" s="62" t="s">
        <v>119</v>
      </c>
      <c r="F243" s="63">
        <v>3662.52</v>
      </c>
      <c r="G243" s="63">
        <v>3662.49</v>
      </c>
      <c r="H243" s="63">
        <v>3666.02</v>
      </c>
      <c r="I243" s="62" t="s">
        <v>279</v>
      </c>
      <c r="J243" s="63">
        <v>3662.46</v>
      </c>
      <c r="K243" s="63">
        <v>0</v>
      </c>
      <c r="L243" s="63">
        <v>0</v>
      </c>
      <c r="M243" s="63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6">
        <v>45918.228576388887</v>
      </c>
      <c r="B244" s="57">
        <v>443190636</v>
      </c>
      <c r="C244" s="58" t="s">
        <v>36</v>
      </c>
      <c r="D244" s="58" t="s">
        <v>37</v>
      </c>
      <c r="E244" s="58" t="s">
        <v>119</v>
      </c>
      <c r="F244" s="59">
        <v>3662.52</v>
      </c>
      <c r="G244" s="59">
        <v>3660.02</v>
      </c>
      <c r="H244" s="59">
        <v>3665.52</v>
      </c>
      <c r="I244" s="58" t="s">
        <v>280</v>
      </c>
      <c r="J244" s="59">
        <v>3660.02</v>
      </c>
      <c r="K244" s="59">
        <v>0</v>
      </c>
      <c r="L244" s="59">
        <v>0</v>
      </c>
      <c r="M244" s="59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60">
        <v>45918.231342592589</v>
      </c>
      <c r="B245" s="61">
        <v>443191208</v>
      </c>
      <c r="C245" s="62" t="s">
        <v>36</v>
      </c>
      <c r="D245" s="62" t="s">
        <v>37</v>
      </c>
      <c r="E245" s="62" t="s">
        <v>119</v>
      </c>
      <c r="F245" s="63">
        <v>3662.6</v>
      </c>
      <c r="G245" s="63">
        <v>3664.51</v>
      </c>
      <c r="H245" s="63">
        <v>3666.1</v>
      </c>
      <c r="I245" s="62" t="s">
        <v>281</v>
      </c>
      <c r="J245" s="63">
        <v>3664.28</v>
      </c>
      <c r="K245" s="63">
        <v>0</v>
      </c>
      <c r="L245" s="63">
        <v>0</v>
      </c>
      <c r="M245" s="63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6">
        <v>45918.231354166666</v>
      </c>
      <c r="B246" s="57">
        <v>443191209</v>
      </c>
      <c r="C246" s="58" t="s">
        <v>36</v>
      </c>
      <c r="D246" s="58" t="s">
        <v>37</v>
      </c>
      <c r="E246" s="58" t="s">
        <v>119</v>
      </c>
      <c r="F246" s="59">
        <v>3662.6</v>
      </c>
      <c r="G246" s="59">
        <v>3664.51</v>
      </c>
      <c r="H246" s="59">
        <v>3666.1</v>
      </c>
      <c r="I246" s="58" t="s">
        <v>281</v>
      </c>
      <c r="J246" s="59">
        <v>3664.28</v>
      </c>
      <c r="K246" s="59">
        <v>0</v>
      </c>
      <c r="L246" s="59">
        <v>0</v>
      </c>
      <c r="M246" s="59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60">
        <v>45918.244537037041</v>
      </c>
      <c r="B247" s="61">
        <v>443194416</v>
      </c>
      <c r="C247" s="62" t="s">
        <v>36</v>
      </c>
      <c r="D247" s="62" t="s">
        <v>37</v>
      </c>
      <c r="E247" s="62" t="s">
        <v>119</v>
      </c>
      <c r="F247" s="63">
        <v>3664.23</v>
      </c>
      <c r="G247" s="63">
        <v>3664.27</v>
      </c>
      <c r="H247" s="63">
        <v>3665.73</v>
      </c>
      <c r="I247" s="62" t="s">
        <v>282</v>
      </c>
      <c r="J247" s="63">
        <v>3665.82</v>
      </c>
      <c r="K247" s="63">
        <v>0</v>
      </c>
      <c r="L247" s="63">
        <v>0</v>
      </c>
      <c r="M247" s="63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6">
        <v>45918.24454861111</v>
      </c>
      <c r="B248" s="57">
        <v>443194417</v>
      </c>
      <c r="C248" s="58" t="s">
        <v>36</v>
      </c>
      <c r="D248" s="58" t="s">
        <v>37</v>
      </c>
      <c r="E248" s="58" t="s">
        <v>119</v>
      </c>
      <c r="F248" s="59">
        <v>3664.23</v>
      </c>
      <c r="G248" s="59">
        <v>3664.81</v>
      </c>
      <c r="H248" s="59">
        <v>3667.23</v>
      </c>
      <c r="I248" s="58" t="s">
        <v>283</v>
      </c>
      <c r="J248" s="59">
        <v>3664.72</v>
      </c>
      <c r="K248" s="59">
        <v>0</v>
      </c>
      <c r="L248" s="59">
        <v>0</v>
      </c>
      <c r="M248" s="59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60">
        <v>45918.24454861111</v>
      </c>
      <c r="B249" s="61">
        <v>443194418</v>
      </c>
      <c r="C249" s="62" t="s">
        <v>36</v>
      </c>
      <c r="D249" s="62" t="s">
        <v>37</v>
      </c>
      <c r="E249" s="62" t="s">
        <v>119</v>
      </c>
      <c r="F249" s="63">
        <v>3664.23</v>
      </c>
      <c r="G249" s="63">
        <v>3664.81</v>
      </c>
      <c r="H249" s="63">
        <v>3667.73</v>
      </c>
      <c r="I249" s="62" t="s">
        <v>283</v>
      </c>
      <c r="J249" s="63">
        <v>3664.72</v>
      </c>
      <c r="K249" s="63">
        <v>0</v>
      </c>
      <c r="L249" s="63">
        <v>0</v>
      </c>
      <c r="M249" s="63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6">
        <v>45918.24454861111</v>
      </c>
      <c r="B250" s="57">
        <v>443194419</v>
      </c>
      <c r="C250" s="58" t="s">
        <v>36</v>
      </c>
      <c r="D250" s="58" t="s">
        <v>37</v>
      </c>
      <c r="E250" s="58" t="s">
        <v>119</v>
      </c>
      <c r="F250" s="59">
        <v>3664.23</v>
      </c>
      <c r="G250" s="59">
        <v>3664.81</v>
      </c>
      <c r="H250" s="59">
        <v>3667.23</v>
      </c>
      <c r="I250" s="58" t="s">
        <v>283</v>
      </c>
      <c r="J250" s="59">
        <v>3664.72</v>
      </c>
      <c r="K250" s="59">
        <v>0</v>
      </c>
      <c r="L250" s="59">
        <v>0</v>
      </c>
      <c r="M250" s="59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60">
        <v>45918.24962962963</v>
      </c>
      <c r="B251" s="61">
        <v>443195368</v>
      </c>
      <c r="C251" s="62" t="s">
        <v>36</v>
      </c>
      <c r="D251" s="62" t="s">
        <v>37</v>
      </c>
      <c r="E251" s="62" t="s">
        <v>119</v>
      </c>
      <c r="F251" s="63">
        <v>3665.06</v>
      </c>
      <c r="G251" s="63">
        <v>3662.06</v>
      </c>
      <c r="H251" s="63">
        <v>3666.56</v>
      </c>
      <c r="I251" s="62" t="s">
        <v>284</v>
      </c>
      <c r="J251" s="63">
        <v>3662.06</v>
      </c>
      <c r="K251" s="63">
        <v>0</v>
      </c>
      <c r="L251" s="63">
        <v>0</v>
      </c>
      <c r="M251" s="63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6">
        <v>45918.250902777778</v>
      </c>
      <c r="B252" s="57">
        <v>443195725</v>
      </c>
      <c r="C252" s="58" t="s">
        <v>36</v>
      </c>
      <c r="D252" s="58" t="s">
        <v>37</v>
      </c>
      <c r="E252" s="58" t="s">
        <v>119</v>
      </c>
      <c r="F252" s="59">
        <v>3664.98</v>
      </c>
      <c r="G252" s="59">
        <v>3662.01</v>
      </c>
      <c r="H252" s="59">
        <v>3668.01</v>
      </c>
      <c r="I252" s="58" t="s">
        <v>285</v>
      </c>
      <c r="J252" s="59">
        <v>3662.01</v>
      </c>
      <c r="K252" s="59">
        <v>0</v>
      </c>
      <c r="L252" s="59">
        <v>0</v>
      </c>
      <c r="M252" s="59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60">
        <v>45918.250914351855</v>
      </c>
      <c r="B253" s="61">
        <v>443195726</v>
      </c>
      <c r="C253" s="62" t="s">
        <v>36</v>
      </c>
      <c r="D253" s="62" t="s">
        <v>37</v>
      </c>
      <c r="E253" s="62" t="s">
        <v>119</v>
      </c>
      <c r="F253" s="63">
        <v>3665.04</v>
      </c>
      <c r="G253" s="63">
        <v>3662.48</v>
      </c>
      <c r="H253" s="63">
        <v>3667.98</v>
      </c>
      <c r="I253" s="62" t="s">
        <v>286</v>
      </c>
      <c r="J253" s="63">
        <v>3662.48</v>
      </c>
      <c r="K253" s="63">
        <v>0</v>
      </c>
      <c r="L253" s="63">
        <v>0</v>
      </c>
      <c r="M253" s="63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6">
        <v>45918.250914351855</v>
      </c>
      <c r="B254" s="57">
        <v>443195729</v>
      </c>
      <c r="C254" s="58" t="s">
        <v>36</v>
      </c>
      <c r="D254" s="58" t="s">
        <v>37</v>
      </c>
      <c r="E254" s="58" t="s">
        <v>119</v>
      </c>
      <c r="F254" s="59">
        <v>3665.05</v>
      </c>
      <c r="G254" s="59">
        <v>3661.98</v>
      </c>
      <c r="H254" s="59">
        <v>3668.48</v>
      </c>
      <c r="I254" s="58" t="s">
        <v>285</v>
      </c>
      <c r="J254" s="59">
        <v>3661.96</v>
      </c>
      <c r="K254" s="59">
        <v>0</v>
      </c>
      <c r="L254" s="59">
        <v>0</v>
      </c>
      <c r="M254" s="59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60">
        <v>45918.251018518517</v>
      </c>
      <c r="B255" s="61">
        <v>443195777</v>
      </c>
      <c r="C255" s="62" t="s">
        <v>36</v>
      </c>
      <c r="D255" s="62" t="s">
        <v>37</v>
      </c>
      <c r="E255" s="62" t="s">
        <v>119</v>
      </c>
      <c r="F255" s="63">
        <v>3664.52</v>
      </c>
      <c r="G255" s="63">
        <v>3661.5</v>
      </c>
      <c r="H255" s="63">
        <v>3668</v>
      </c>
      <c r="I255" s="62" t="s">
        <v>287</v>
      </c>
      <c r="J255" s="63">
        <v>3661.49</v>
      </c>
      <c r="K255" s="63">
        <v>0</v>
      </c>
      <c r="L255" s="63">
        <v>0</v>
      </c>
      <c r="M255" s="63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6">
        <v>45918.251030092593</v>
      </c>
      <c r="B256" s="57">
        <v>443195781</v>
      </c>
      <c r="C256" s="58" t="s">
        <v>36</v>
      </c>
      <c r="D256" s="58" t="s">
        <v>37</v>
      </c>
      <c r="E256" s="58" t="s">
        <v>119</v>
      </c>
      <c r="F256" s="59">
        <v>3664.53</v>
      </c>
      <c r="G256" s="59">
        <v>3661.52</v>
      </c>
      <c r="H256" s="59">
        <v>3668.02</v>
      </c>
      <c r="I256" s="58" t="s">
        <v>287</v>
      </c>
      <c r="J256" s="59">
        <v>3661.49</v>
      </c>
      <c r="K256" s="59">
        <v>0</v>
      </c>
      <c r="L256" s="59">
        <v>0</v>
      </c>
      <c r="M256" s="59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60">
        <v>45918.256805555553</v>
      </c>
      <c r="B257" s="61">
        <v>443197339</v>
      </c>
      <c r="C257" s="62" t="s">
        <v>36</v>
      </c>
      <c r="D257" s="62" t="s">
        <v>38</v>
      </c>
      <c r="E257" s="62" t="s">
        <v>119</v>
      </c>
      <c r="F257" s="63">
        <v>3662.48</v>
      </c>
      <c r="G257" s="63">
        <v>3662.26</v>
      </c>
      <c r="H257" s="63">
        <v>3660.98</v>
      </c>
      <c r="I257" s="62" t="s">
        <v>288</v>
      </c>
      <c r="J257" s="63">
        <v>3662.31</v>
      </c>
      <c r="K257" s="63">
        <v>0</v>
      </c>
      <c r="L257" s="63">
        <v>0</v>
      </c>
      <c r="M257" s="63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6">
        <v>45918.25681712963</v>
      </c>
      <c r="B258" s="57">
        <v>443197342</v>
      </c>
      <c r="C258" s="58" t="s">
        <v>36</v>
      </c>
      <c r="D258" s="58" t="s">
        <v>38</v>
      </c>
      <c r="E258" s="58" t="s">
        <v>119</v>
      </c>
      <c r="F258" s="59">
        <v>3662.58</v>
      </c>
      <c r="G258" s="59">
        <v>3662.26</v>
      </c>
      <c r="H258" s="59">
        <v>3659.48</v>
      </c>
      <c r="I258" s="58" t="s">
        <v>288</v>
      </c>
      <c r="J258" s="59">
        <v>3662.31</v>
      </c>
      <c r="K258" s="59">
        <v>0</v>
      </c>
      <c r="L258" s="59">
        <v>0</v>
      </c>
      <c r="M258" s="59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60">
        <v>45918.25681712963</v>
      </c>
      <c r="B259" s="61">
        <v>443197343</v>
      </c>
      <c r="C259" s="62" t="s">
        <v>36</v>
      </c>
      <c r="D259" s="62" t="s">
        <v>38</v>
      </c>
      <c r="E259" s="62" t="s">
        <v>119</v>
      </c>
      <c r="F259" s="63">
        <v>3662.58</v>
      </c>
      <c r="G259" s="63">
        <v>3662.26</v>
      </c>
      <c r="H259" s="63">
        <v>3659.48</v>
      </c>
      <c r="I259" s="62" t="s">
        <v>288</v>
      </c>
      <c r="J259" s="63">
        <v>3662.31</v>
      </c>
      <c r="K259" s="63">
        <v>0</v>
      </c>
      <c r="L259" s="63">
        <v>0</v>
      </c>
      <c r="M259" s="63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6">
        <v>45918.25681712963</v>
      </c>
      <c r="B260" s="57">
        <v>443197345</v>
      </c>
      <c r="C260" s="58" t="s">
        <v>36</v>
      </c>
      <c r="D260" s="58" t="s">
        <v>38</v>
      </c>
      <c r="E260" s="58" t="s">
        <v>119</v>
      </c>
      <c r="F260" s="59">
        <v>3662.58</v>
      </c>
      <c r="G260" s="59">
        <v>3662.26</v>
      </c>
      <c r="H260" s="59">
        <v>3658.98</v>
      </c>
      <c r="I260" s="58" t="s">
        <v>288</v>
      </c>
      <c r="J260" s="59">
        <v>3662.31</v>
      </c>
      <c r="K260" s="59">
        <v>0</v>
      </c>
      <c r="L260" s="59">
        <v>0</v>
      </c>
      <c r="M260" s="59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60">
        <v>45918.257384259261</v>
      </c>
      <c r="B261" s="61">
        <v>443197453</v>
      </c>
      <c r="C261" s="62" t="s">
        <v>36</v>
      </c>
      <c r="D261" s="62" t="s">
        <v>37</v>
      </c>
      <c r="E261" s="62" t="s">
        <v>119</v>
      </c>
      <c r="F261" s="63">
        <v>3663.03</v>
      </c>
      <c r="G261" s="63">
        <v>3659.91</v>
      </c>
      <c r="H261" s="63">
        <v>3666.41</v>
      </c>
      <c r="I261" s="62" t="s">
        <v>289</v>
      </c>
      <c r="J261" s="63">
        <v>3659.91</v>
      </c>
      <c r="K261" s="63">
        <v>0</v>
      </c>
      <c r="L261" s="63">
        <v>0</v>
      </c>
      <c r="M261" s="63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6">
        <v>45918.257395833331</v>
      </c>
      <c r="B262" s="57">
        <v>443197454</v>
      </c>
      <c r="C262" s="58" t="s">
        <v>36</v>
      </c>
      <c r="D262" s="58" t="s">
        <v>37</v>
      </c>
      <c r="E262" s="58" t="s">
        <v>119</v>
      </c>
      <c r="F262" s="59">
        <v>3663.03</v>
      </c>
      <c r="G262" s="59">
        <v>3660.03</v>
      </c>
      <c r="H262" s="59">
        <v>3666.53</v>
      </c>
      <c r="I262" s="58" t="s">
        <v>290</v>
      </c>
      <c r="J262" s="59">
        <v>3660.03</v>
      </c>
      <c r="K262" s="59">
        <v>0</v>
      </c>
      <c r="L262" s="59">
        <v>0</v>
      </c>
      <c r="M262" s="59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60">
        <v>45918.267685185187</v>
      </c>
      <c r="B263" s="61">
        <v>443199246</v>
      </c>
      <c r="C263" s="62" t="s">
        <v>36</v>
      </c>
      <c r="D263" s="62" t="s">
        <v>38</v>
      </c>
      <c r="E263" s="62" t="s">
        <v>119</v>
      </c>
      <c r="F263" s="63">
        <v>3661.97</v>
      </c>
      <c r="G263" s="63">
        <v>3661.36</v>
      </c>
      <c r="H263" s="63">
        <v>3658.47</v>
      </c>
      <c r="I263" s="62" t="s">
        <v>291</v>
      </c>
      <c r="J263" s="63">
        <v>3661.36</v>
      </c>
      <c r="K263" s="63">
        <v>0</v>
      </c>
      <c r="L263" s="63">
        <v>0</v>
      </c>
      <c r="M263" s="63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6">
        <v>45918.267696759256</v>
      </c>
      <c r="B264" s="57">
        <v>443199248</v>
      </c>
      <c r="C264" s="58" t="s">
        <v>36</v>
      </c>
      <c r="D264" s="58" t="s">
        <v>38</v>
      </c>
      <c r="E264" s="58" t="s">
        <v>119</v>
      </c>
      <c r="F264" s="59">
        <v>3661.97</v>
      </c>
      <c r="G264" s="59">
        <v>3661.36</v>
      </c>
      <c r="H264" s="59">
        <v>3658.97</v>
      </c>
      <c r="I264" s="58" t="s">
        <v>291</v>
      </c>
      <c r="J264" s="59">
        <v>3661.36</v>
      </c>
      <c r="K264" s="59">
        <v>0</v>
      </c>
      <c r="L264" s="59">
        <v>0</v>
      </c>
      <c r="M264" s="59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60">
        <v>45918.267696759256</v>
      </c>
      <c r="B265" s="61">
        <v>443199252</v>
      </c>
      <c r="C265" s="62" t="s">
        <v>36</v>
      </c>
      <c r="D265" s="62" t="s">
        <v>38</v>
      </c>
      <c r="E265" s="62" t="s">
        <v>119</v>
      </c>
      <c r="F265" s="63">
        <v>3661.97</v>
      </c>
      <c r="G265" s="63">
        <v>3661.36</v>
      </c>
      <c r="H265" s="63">
        <v>3660.47</v>
      </c>
      <c r="I265" s="62" t="s">
        <v>291</v>
      </c>
      <c r="J265" s="63">
        <v>3661.36</v>
      </c>
      <c r="K265" s="63">
        <v>0</v>
      </c>
      <c r="L265" s="63">
        <v>0</v>
      </c>
      <c r="M265" s="63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6">
        <v>45918.267696759256</v>
      </c>
      <c r="B266" s="57">
        <v>443199254</v>
      </c>
      <c r="C266" s="58" t="s">
        <v>36</v>
      </c>
      <c r="D266" s="58" t="s">
        <v>38</v>
      </c>
      <c r="E266" s="58" t="s">
        <v>119</v>
      </c>
      <c r="F266" s="59">
        <v>3661.97</v>
      </c>
      <c r="G266" s="59">
        <v>3661.36</v>
      </c>
      <c r="H266" s="59">
        <v>3658.97</v>
      </c>
      <c r="I266" s="58" t="s">
        <v>291</v>
      </c>
      <c r="J266" s="59">
        <v>3661.36</v>
      </c>
      <c r="K266" s="59">
        <v>0</v>
      </c>
      <c r="L266" s="59">
        <v>0</v>
      </c>
      <c r="M266" s="59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60">
        <v>45918.281921296293</v>
      </c>
      <c r="B267" s="61">
        <v>443201861</v>
      </c>
      <c r="C267" s="62" t="s">
        <v>36</v>
      </c>
      <c r="D267" s="62" t="s">
        <v>38</v>
      </c>
      <c r="E267" s="62" t="s">
        <v>119</v>
      </c>
      <c r="F267" s="63">
        <v>3660.95</v>
      </c>
      <c r="G267" s="63">
        <v>3660.15</v>
      </c>
      <c r="H267" s="63">
        <v>3659.45</v>
      </c>
      <c r="I267" s="62" t="s">
        <v>292</v>
      </c>
      <c r="J267" s="63">
        <v>3659.45</v>
      </c>
      <c r="K267" s="63">
        <v>0</v>
      </c>
      <c r="L267" s="63">
        <v>0</v>
      </c>
      <c r="M267" s="63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6">
        <v>45918.281921296293</v>
      </c>
      <c r="B268" s="57">
        <v>443201862</v>
      </c>
      <c r="C268" s="58" t="s">
        <v>36</v>
      </c>
      <c r="D268" s="58" t="s">
        <v>38</v>
      </c>
      <c r="E268" s="58" t="s">
        <v>119</v>
      </c>
      <c r="F268" s="59">
        <v>3661.03</v>
      </c>
      <c r="G268" s="59">
        <v>3658.66</v>
      </c>
      <c r="H268" s="59">
        <v>3657.45</v>
      </c>
      <c r="I268" s="58" t="s">
        <v>293</v>
      </c>
      <c r="J268" s="59">
        <v>3657.43</v>
      </c>
      <c r="K268" s="59">
        <v>0</v>
      </c>
      <c r="L268" s="59">
        <v>0</v>
      </c>
      <c r="M268" s="59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60">
        <v>45918.28193287037</v>
      </c>
      <c r="B269" s="61">
        <v>443201863</v>
      </c>
      <c r="C269" s="62" t="s">
        <v>36</v>
      </c>
      <c r="D269" s="62" t="s">
        <v>38</v>
      </c>
      <c r="E269" s="62" t="s">
        <v>119</v>
      </c>
      <c r="F269" s="63">
        <v>3661.03</v>
      </c>
      <c r="G269" s="63">
        <v>3658.76</v>
      </c>
      <c r="H269" s="63">
        <v>3657.95</v>
      </c>
      <c r="I269" s="62" t="s">
        <v>294</v>
      </c>
      <c r="J269" s="63">
        <v>3657.93</v>
      </c>
      <c r="K269" s="63">
        <v>0</v>
      </c>
      <c r="L269" s="63">
        <v>0</v>
      </c>
      <c r="M269" s="63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6">
        <v>45918.28193287037</v>
      </c>
      <c r="B270" s="57">
        <v>443201864</v>
      </c>
      <c r="C270" s="58" t="s">
        <v>36</v>
      </c>
      <c r="D270" s="58" t="s">
        <v>38</v>
      </c>
      <c r="E270" s="58" t="s">
        <v>119</v>
      </c>
      <c r="F270" s="59">
        <v>3661.03</v>
      </c>
      <c r="G270" s="59">
        <v>3658.76</v>
      </c>
      <c r="H270" s="59">
        <v>3657.95</v>
      </c>
      <c r="I270" s="58" t="s">
        <v>294</v>
      </c>
      <c r="J270" s="59">
        <v>3657.93</v>
      </c>
      <c r="K270" s="59">
        <v>0</v>
      </c>
      <c r="L270" s="59">
        <v>0</v>
      </c>
      <c r="M270" s="59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60">
        <v>45918.287824074076</v>
      </c>
      <c r="B271" s="61">
        <v>443202901</v>
      </c>
      <c r="C271" s="62" t="s">
        <v>36</v>
      </c>
      <c r="D271" s="62" t="s">
        <v>38</v>
      </c>
      <c r="E271" s="62" t="s">
        <v>119</v>
      </c>
      <c r="F271" s="63">
        <v>3659.49</v>
      </c>
      <c r="G271" s="63">
        <v>3658.78</v>
      </c>
      <c r="H271" s="63">
        <v>3657.99</v>
      </c>
      <c r="I271" s="62" t="s">
        <v>294</v>
      </c>
      <c r="J271" s="63">
        <v>3657.93</v>
      </c>
      <c r="K271" s="63">
        <v>0</v>
      </c>
      <c r="L271" s="63">
        <v>0</v>
      </c>
      <c r="M271" s="63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6">
        <v>45918.296157407407</v>
      </c>
      <c r="B272" s="57">
        <v>443205050</v>
      </c>
      <c r="C272" s="58" t="s">
        <v>36</v>
      </c>
      <c r="D272" s="58" t="s">
        <v>38</v>
      </c>
      <c r="E272" s="58" t="s">
        <v>119</v>
      </c>
      <c r="F272" s="59">
        <v>3657.87</v>
      </c>
      <c r="G272" s="59">
        <v>3656.61</v>
      </c>
      <c r="H272" s="59">
        <v>3654.37</v>
      </c>
      <c r="I272" s="58" t="s">
        <v>295</v>
      </c>
      <c r="J272" s="59">
        <v>3656.61</v>
      </c>
      <c r="K272" s="59">
        <v>0</v>
      </c>
      <c r="L272" s="59">
        <v>0</v>
      </c>
      <c r="M272" s="59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60">
        <v>45918.296157407407</v>
      </c>
      <c r="B273" s="61">
        <v>443205051</v>
      </c>
      <c r="C273" s="62" t="s">
        <v>36</v>
      </c>
      <c r="D273" s="62" t="s">
        <v>38</v>
      </c>
      <c r="E273" s="62" t="s">
        <v>119</v>
      </c>
      <c r="F273" s="63">
        <v>3657.83</v>
      </c>
      <c r="G273" s="63">
        <v>3656.61</v>
      </c>
      <c r="H273" s="63">
        <v>3654.87</v>
      </c>
      <c r="I273" s="62" t="s">
        <v>295</v>
      </c>
      <c r="J273" s="63">
        <v>3656.61</v>
      </c>
      <c r="K273" s="63">
        <v>0</v>
      </c>
      <c r="L273" s="63">
        <v>0</v>
      </c>
      <c r="M273" s="63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6">
        <v>45918.296168981484</v>
      </c>
      <c r="B274" s="57">
        <v>443205052</v>
      </c>
      <c r="C274" s="58" t="s">
        <v>36</v>
      </c>
      <c r="D274" s="58" t="s">
        <v>38</v>
      </c>
      <c r="E274" s="58" t="s">
        <v>119</v>
      </c>
      <c r="F274" s="59">
        <v>3657.81</v>
      </c>
      <c r="G274" s="59">
        <v>3660.87</v>
      </c>
      <c r="H274" s="59">
        <v>3656.37</v>
      </c>
      <c r="I274" s="58" t="s">
        <v>296</v>
      </c>
      <c r="J274" s="59">
        <v>3656.3</v>
      </c>
      <c r="K274" s="59">
        <v>0</v>
      </c>
      <c r="L274" s="59">
        <v>0</v>
      </c>
      <c r="M274" s="59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60">
        <v>45918.296168981484</v>
      </c>
      <c r="B275" s="61">
        <v>443205054</v>
      </c>
      <c r="C275" s="62" t="s">
        <v>36</v>
      </c>
      <c r="D275" s="62" t="s">
        <v>38</v>
      </c>
      <c r="E275" s="62" t="s">
        <v>119</v>
      </c>
      <c r="F275" s="63">
        <v>3657.81</v>
      </c>
      <c r="G275" s="63">
        <v>3656.61</v>
      </c>
      <c r="H275" s="63">
        <v>3654.87</v>
      </c>
      <c r="I275" s="62" t="s">
        <v>295</v>
      </c>
      <c r="J275" s="63">
        <v>3656.61</v>
      </c>
      <c r="K275" s="63">
        <v>0</v>
      </c>
      <c r="L275" s="63">
        <v>0</v>
      </c>
      <c r="M275" s="63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6">
        <v>45918.296620370369</v>
      </c>
      <c r="B276" s="57">
        <v>443205097</v>
      </c>
      <c r="C276" s="58" t="s">
        <v>36</v>
      </c>
      <c r="D276" s="58" t="s">
        <v>38</v>
      </c>
      <c r="E276" s="58" t="s">
        <v>119</v>
      </c>
      <c r="F276" s="59">
        <v>3658</v>
      </c>
      <c r="G276" s="59">
        <v>3655.96</v>
      </c>
      <c r="H276" s="59">
        <v>3654.5</v>
      </c>
      <c r="I276" s="58" t="s">
        <v>297</v>
      </c>
      <c r="J276" s="59">
        <v>3654.49</v>
      </c>
      <c r="K276" s="59">
        <v>0</v>
      </c>
      <c r="L276" s="59">
        <v>0</v>
      </c>
      <c r="M276" s="59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60">
        <v>45918.296620370369</v>
      </c>
      <c r="B277" s="61">
        <v>443205098</v>
      </c>
      <c r="C277" s="62" t="s">
        <v>36</v>
      </c>
      <c r="D277" s="62" t="s">
        <v>38</v>
      </c>
      <c r="E277" s="62" t="s">
        <v>119</v>
      </c>
      <c r="F277" s="63">
        <v>3657.97</v>
      </c>
      <c r="G277" s="63">
        <v>3655.96</v>
      </c>
      <c r="H277" s="63">
        <v>3654.5</v>
      </c>
      <c r="I277" s="62" t="s">
        <v>297</v>
      </c>
      <c r="J277" s="63">
        <v>3654.49</v>
      </c>
      <c r="K277" s="63">
        <v>0</v>
      </c>
      <c r="L277" s="63">
        <v>0</v>
      </c>
      <c r="M277" s="63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6">
        <v>45918.298587962963</v>
      </c>
      <c r="B278" s="57">
        <v>443205423</v>
      </c>
      <c r="C278" s="58" t="s">
        <v>36</v>
      </c>
      <c r="D278" s="58" t="s">
        <v>38</v>
      </c>
      <c r="E278" s="58" t="s">
        <v>119</v>
      </c>
      <c r="F278" s="59">
        <v>3658.79</v>
      </c>
      <c r="G278" s="59">
        <v>3657.54</v>
      </c>
      <c r="H278" s="59">
        <v>3652.79</v>
      </c>
      <c r="I278" s="58" t="s">
        <v>298</v>
      </c>
      <c r="J278" s="59">
        <v>3657.55</v>
      </c>
      <c r="K278" s="59">
        <v>0</v>
      </c>
      <c r="L278" s="59">
        <v>0</v>
      </c>
      <c r="M278" s="59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60">
        <v>45918.29859953704</v>
      </c>
      <c r="B279" s="61">
        <v>443205424</v>
      </c>
      <c r="C279" s="62" t="s">
        <v>36</v>
      </c>
      <c r="D279" s="62" t="s">
        <v>38</v>
      </c>
      <c r="E279" s="62" t="s">
        <v>119</v>
      </c>
      <c r="F279" s="63">
        <v>3658.79</v>
      </c>
      <c r="G279" s="63">
        <v>3657.54</v>
      </c>
      <c r="H279" s="62"/>
      <c r="I279" s="62" t="s">
        <v>298</v>
      </c>
      <c r="J279" s="63">
        <v>3657.55</v>
      </c>
      <c r="K279" s="63">
        <v>0</v>
      </c>
      <c r="L279" s="63">
        <v>0</v>
      </c>
      <c r="M279" s="63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6">
        <v>45918.298622685186</v>
      </c>
      <c r="B280" s="57">
        <v>443205427</v>
      </c>
      <c r="C280" s="58" t="s">
        <v>36</v>
      </c>
      <c r="D280" s="58" t="s">
        <v>38</v>
      </c>
      <c r="E280" s="58" t="s">
        <v>119</v>
      </c>
      <c r="F280" s="59">
        <v>3658.74</v>
      </c>
      <c r="G280" s="59">
        <v>3656.92</v>
      </c>
      <c r="H280" s="59">
        <v>3654.24</v>
      </c>
      <c r="I280" s="58" t="s">
        <v>299</v>
      </c>
      <c r="J280" s="59">
        <v>3657.01</v>
      </c>
      <c r="K280" s="59">
        <v>0</v>
      </c>
      <c r="L280" s="59">
        <v>0</v>
      </c>
      <c r="M280" s="59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60">
        <v>45918.318611111114</v>
      </c>
      <c r="B281" s="61">
        <v>443208612</v>
      </c>
      <c r="C281" s="62" t="s">
        <v>36</v>
      </c>
      <c r="D281" s="62" t="s">
        <v>38</v>
      </c>
      <c r="E281" s="62" t="s">
        <v>119</v>
      </c>
      <c r="F281" s="63">
        <v>3656.29</v>
      </c>
      <c r="G281" s="63">
        <v>3655.65</v>
      </c>
      <c r="H281" s="63">
        <v>3654.77</v>
      </c>
      <c r="I281" s="62" t="s">
        <v>300</v>
      </c>
      <c r="J281" s="63">
        <v>3654.73</v>
      </c>
      <c r="K281" s="63">
        <v>0</v>
      </c>
      <c r="L281" s="63">
        <v>0</v>
      </c>
      <c r="M281" s="63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6">
        <v>45918.32</v>
      </c>
      <c r="B282" s="57">
        <v>443209177</v>
      </c>
      <c r="C282" s="58" t="s">
        <v>36</v>
      </c>
      <c r="D282" s="58" t="s">
        <v>38</v>
      </c>
      <c r="E282" s="58" t="s">
        <v>119</v>
      </c>
      <c r="F282" s="59">
        <v>3656.23</v>
      </c>
      <c r="G282" s="59">
        <v>3654.2</v>
      </c>
      <c r="H282" s="59">
        <v>3652.73</v>
      </c>
      <c r="I282" s="58" t="s">
        <v>301</v>
      </c>
      <c r="J282" s="59">
        <v>3654.2</v>
      </c>
      <c r="K282" s="59">
        <v>0</v>
      </c>
      <c r="L282" s="59">
        <v>0</v>
      </c>
      <c r="M282" s="59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60">
        <v>45918.32</v>
      </c>
      <c r="B283" s="61">
        <v>443209178</v>
      </c>
      <c r="C283" s="62" t="s">
        <v>36</v>
      </c>
      <c r="D283" s="62" t="s">
        <v>38</v>
      </c>
      <c r="E283" s="62" t="s">
        <v>119</v>
      </c>
      <c r="F283" s="63">
        <v>3656.23</v>
      </c>
      <c r="G283" s="63">
        <v>3654.49</v>
      </c>
      <c r="H283" s="63">
        <v>3653.23</v>
      </c>
      <c r="I283" s="62" t="s">
        <v>302</v>
      </c>
      <c r="J283" s="63">
        <v>3653.17</v>
      </c>
      <c r="K283" s="63">
        <v>0</v>
      </c>
      <c r="L283" s="63">
        <v>0</v>
      </c>
      <c r="M283" s="63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6">
        <v>45918.320011574076</v>
      </c>
      <c r="B284" s="57">
        <v>443209179</v>
      </c>
      <c r="C284" s="58" t="s">
        <v>36</v>
      </c>
      <c r="D284" s="58" t="s">
        <v>38</v>
      </c>
      <c r="E284" s="58" t="s">
        <v>119</v>
      </c>
      <c r="F284" s="59">
        <v>3656.23</v>
      </c>
      <c r="G284" s="59">
        <v>3654.49</v>
      </c>
      <c r="H284" s="59">
        <v>3653.23</v>
      </c>
      <c r="I284" s="58" t="s">
        <v>302</v>
      </c>
      <c r="J284" s="59">
        <v>3653.17</v>
      </c>
      <c r="K284" s="59">
        <v>0</v>
      </c>
      <c r="L284" s="59">
        <v>0</v>
      </c>
      <c r="M284" s="59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60">
        <v>45918.320821759262</v>
      </c>
      <c r="B285" s="61">
        <v>443209388</v>
      </c>
      <c r="C285" s="62" t="s">
        <v>36</v>
      </c>
      <c r="D285" s="62" t="s">
        <v>38</v>
      </c>
      <c r="E285" s="62" t="s">
        <v>119</v>
      </c>
      <c r="F285" s="63">
        <v>3657.33</v>
      </c>
      <c r="G285" s="63">
        <v>3654.55</v>
      </c>
      <c r="H285" s="63">
        <v>3651.33</v>
      </c>
      <c r="I285" s="62" t="s">
        <v>303</v>
      </c>
      <c r="J285" s="63">
        <v>3654.57</v>
      </c>
      <c r="K285" s="63">
        <v>0</v>
      </c>
      <c r="L285" s="63">
        <v>0</v>
      </c>
      <c r="M285" s="63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6">
        <v>45918.320821759262</v>
      </c>
      <c r="B286" s="57">
        <v>443209390</v>
      </c>
      <c r="C286" s="58" t="s">
        <v>36</v>
      </c>
      <c r="D286" s="58" t="s">
        <v>38</v>
      </c>
      <c r="E286" s="58" t="s">
        <v>119</v>
      </c>
      <c r="F286" s="59">
        <v>3657.27</v>
      </c>
      <c r="G286" s="59">
        <v>3654.58</v>
      </c>
      <c r="H286" s="58"/>
      <c r="I286" s="58" t="s">
        <v>303</v>
      </c>
      <c r="J286" s="59">
        <v>3654.65</v>
      </c>
      <c r="K286" s="59">
        <v>0</v>
      </c>
      <c r="L286" s="59">
        <v>0</v>
      </c>
      <c r="M286" s="59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60">
        <v>45918.327060185184</v>
      </c>
      <c r="B287" s="61">
        <v>443210955</v>
      </c>
      <c r="C287" s="62" t="s">
        <v>36</v>
      </c>
      <c r="D287" s="62" t="s">
        <v>38</v>
      </c>
      <c r="E287" s="62" t="s">
        <v>119</v>
      </c>
      <c r="F287" s="63">
        <v>3656.79</v>
      </c>
      <c r="G287" s="63">
        <v>3654.7</v>
      </c>
      <c r="H287" s="63">
        <v>3652.28</v>
      </c>
      <c r="I287" s="62" t="s">
        <v>303</v>
      </c>
      <c r="J287" s="63">
        <v>3654.75</v>
      </c>
      <c r="K287" s="63">
        <v>0</v>
      </c>
      <c r="L287" s="63">
        <v>0</v>
      </c>
      <c r="M287" s="63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6">
        <v>45918.335509259261</v>
      </c>
      <c r="B288" s="57">
        <v>443213475</v>
      </c>
      <c r="C288" s="58" t="s">
        <v>36</v>
      </c>
      <c r="D288" s="58" t="s">
        <v>38</v>
      </c>
      <c r="E288" s="58" t="s">
        <v>119</v>
      </c>
      <c r="F288" s="59">
        <v>3653.88</v>
      </c>
      <c r="G288" s="59">
        <v>3653.07</v>
      </c>
      <c r="H288" s="59">
        <v>3652.23</v>
      </c>
      <c r="I288" s="58" t="s">
        <v>304</v>
      </c>
      <c r="J288" s="59">
        <v>3652.23</v>
      </c>
      <c r="K288" s="59">
        <v>0</v>
      </c>
      <c r="L288" s="59">
        <v>0</v>
      </c>
      <c r="M288" s="59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60">
        <v>45918.335509259261</v>
      </c>
      <c r="B289" s="61">
        <v>443213477</v>
      </c>
      <c r="C289" s="62" t="s">
        <v>36</v>
      </c>
      <c r="D289" s="62" t="s">
        <v>38</v>
      </c>
      <c r="E289" s="62" t="s">
        <v>119</v>
      </c>
      <c r="F289" s="63">
        <v>3653.88</v>
      </c>
      <c r="G289" s="63">
        <v>3652.83</v>
      </c>
      <c r="H289" s="63">
        <v>3650.88</v>
      </c>
      <c r="I289" s="62" t="s">
        <v>305</v>
      </c>
      <c r="J289" s="63">
        <v>3653.02</v>
      </c>
      <c r="K289" s="63">
        <v>0</v>
      </c>
      <c r="L289" s="63">
        <v>0</v>
      </c>
      <c r="M289" s="63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6">
        <v>45918.335509259261</v>
      </c>
      <c r="B290" s="57">
        <v>443213478</v>
      </c>
      <c r="C290" s="58" t="s">
        <v>36</v>
      </c>
      <c r="D290" s="58" t="s">
        <v>38</v>
      </c>
      <c r="E290" s="58" t="s">
        <v>119</v>
      </c>
      <c r="F290" s="59">
        <v>3653.88</v>
      </c>
      <c r="G290" s="59">
        <v>3652.84</v>
      </c>
      <c r="H290" s="59">
        <v>3650.88</v>
      </c>
      <c r="I290" s="58" t="s">
        <v>305</v>
      </c>
      <c r="J290" s="59">
        <v>3653.02</v>
      </c>
      <c r="K290" s="59">
        <v>0</v>
      </c>
      <c r="L290" s="59">
        <v>0</v>
      </c>
      <c r="M290" s="59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60">
        <v>45918.335625</v>
      </c>
      <c r="B291" s="61">
        <v>443213728</v>
      </c>
      <c r="C291" s="62" t="s">
        <v>36</v>
      </c>
      <c r="D291" s="62" t="s">
        <v>38</v>
      </c>
      <c r="E291" s="62" t="s">
        <v>119</v>
      </c>
      <c r="F291" s="63">
        <v>3653.88</v>
      </c>
      <c r="G291" s="63">
        <v>3652.83</v>
      </c>
      <c r="H291" s="63">
        <v>3650.38</v>
      </c>
      <c r="I291" s="62" t="s">
        <v>305</v>
      </c>
      <c r="J291" s="63">
        <v>3653.02</v>
      </c>
      <c r="K291" s="63">
        <v>0</v>
      </c>
      <c r="L291" s="63">
        <v>0</v>
      </c>
      <c r="M291" s="63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6">
        <v>45918.336782407408</v>
      </c>
      <c r="B292" s="57">
        <v>443213829</v>
      </c>
      <c r="C292" s="58" t="s">
        <v>36</v>
      </c>
      <c r="D292" s="58" t="s">
        <v>38</v>
      </c>
      <c r="E292" s="58" t="s">
        <v>119</v>
      </c>
      <c r="F292" s="59">
        <v>3653.99</v>
      </c>
      <c r="G292" s="59">
        <v>3656.99</v>
      </c>
      <c r="H292" s="59">
        <v>3650.49</v>
      </c>
      <c r="I292" s="58" t="s">
        <v>306</v>
      </c>
      <c r="J292" s="59">
        <v>3657</v>
      </c>
      <c r="K292" s="59">
        <v>0</v>
      </c>
      <c r="L292" s="59">
        <v>0</v>
      </c>
      <c r="M292" s="59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60">
        <v>45918.336782407408</v>
      </c>
      <c r="B293" s="61">
        <v>443213830</v>
      </c>
      <c r="C293" s="62" t="s">
        <v>36</v>
      </c>
      <c r="D293" s="62" t="s">
        <v>38</v>
      </c>
      <c r="E293" s="62" t="s">
        <v>119</v>
      </c>
      <c r="F293" s="63">
        <v>3654</v>
      </c>
      <c r="G293" s="63">
        <v>3656.99</v>
      </c>
      <c r="H293" s="63">
        <v>3650.49</v>
      </c>
      <c r="I293" s="62" t="s">
        <v>306</v>
      </c>
      <c r="J293" s="63">
        <v>3657</v>
      </c>
      <c r="K293" s="63">
        <v>0</v>
      </c>
      <c r="L293" s="63">
        <v>0</v>
      </c>
      <c r="M293" s="63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6">
        <v>45918.342685185184</v>
      </c>
      <c r="B294" s="57">
        <v>443215676</v>
      </c>
      <c r="C294" s="58" t="s">
        <v>36</v>
      </c>
      <c r="D294" s="58" t="s">
        <v>38</v>
      </c>
      <c r="E294" s="58" t="s">
        <v>119</v>
      </c>
      <c r="F294" s="59">
        <v>3652.63</v>
      </c>
      <c r="G294" s="59">
        <v>3655.13</v>
      </c>
      <c r="H294" s="59">
        <v>3649.63</v>
      </c>
      <c r="I294" s="58" t="s">
        <v>307</v>
      </c>
      <c r="J294" s="59">
        <v>3655.33</v>
      </c>
      <c r="K294" s="59">
        <v>0</v>
      </c>
      <c r="L294" s="59">
        <v>0</v>
      </c>
      <c r="M294" s="59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60">
        <v>45918.342685185184</v>
      </c>
      <c r="B295" s="61">
        <v>443215678</v>
      </c>
      <c r="C295" s="62" t="s">
        <v>36</v>
      </c>
      <c r="D295" s="62" t="s">
        <v>38</v>
      </c>
      <c r="E295" s="62" t="s">
        <v>119</v>
      </c>
      <c r="F295" s="63">
        <v>3652.6</v>
      </c>
      <c r="G295" s="63">
        <v>3655.63</v>
      </c>
      <c r="H295" s="63">
        <v>3649.13</v>
      </c>
      <c r="I295" s="62" t="s">
        <v>308</v>
      </c>
      <c r="J295" s="63">
        <v>3655.63</v>
      </c>
      <c r="K295" s="63">
        <v>0</v>
      </c>
      <c r="L295" s="63">
        <v>0</v>
      </c>
      <c r="M295" s="63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6">
        <v>45918.342685185184</v>
      </c>
      <c r="B296" s="57">
        <v>443215679</v>
      </c>
      <c r="C296" s="58" t="s">
        <v>36</v>
      </c>
      <c r="D296" s="58" t="s">
        <v>38</v>
      </c>
      <c r="E296" s="58" t="s">
        <v>119</v>
      </c>
      <c r="F296" s="59">
        <v>3652.6</v>
      </c>
      <c r="G296" s="59">
        <v>3655.63</v>
      </c>
      <c r="H296" s="59">
        <v>3651.13</v>
      </c>
      <c r="I296" s="58" t="s">
        <v>308</v>
      </c>
      <c r="J296" s="59">
        <v>3655.63</v>
      </c>
      <c r="K296" s="59">
        <v>0</v>
      </c>
      <c r="L296" s="59">
        <v>0</v>
      </c>
      <c r="M296" s="59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60">
        <v>45918.34269675926</v>
      </c>
      <c r="B297" s="61">
        <v>443215680</v>
      </c>
      <c r="C297" s="62" t="s">
        <v>36</v>
      </c>
      <c r="D297" s="62" t="s">
        <v>38</v>
      </c>
      <c r="E297" s="62" t="s">
        <v>119</v>
      </c>
      <c r="F297" s="63">
        <v>3652.56</v>
      </c>
      <c r="G297" s="63">
        <v>3655.6</v>
      </c>
      <c r="H297" s="63">
        <v>3649.6</v>
      </c>
      <c r="I297" s="62" t="s">
        <v>308</v>
      </c>
      <c r="J297" s="63">
        <v>3655.63</v>
      </c>
      <c r="K297" s="63">
        <v>0</v>
      </c>
      <c r="L297" s="63">
        <v>0</v>
      </c>
      <c r="M297" s="63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6">
        <v>45918.353564814817</v>
      </c>
      <c r="B298" s="57">
        <v>443219391</v>
      </c>
      <c r="C298" s="58" t="s">
        <v>36</v>
      </c>
      <c r="D298" s="58" t="s">
        <v>37</v>
      </c>
      <c r="E298" s="58" t="s">
        <v>119</v>
      </c>
      <c r="F298" s="59">
        <v>3657.87</v>
      </c>
      <c r="G298" s="59">
        <v>3654.9</v>
      </c>
      <c r="H298" s="59">
        <v>3659.4</v>
      </c>
      <c r="I298" s="58" t="s">
        <v>309</v>
      </c>
      <c r="J298" s="59">
        <v>3654.88</v>
      </c>
      <c r="K298" s="59">
        <v>0</v>
      </c>
      <c r="L298" s="59">
        <v>0</v>
      </c>
      <c r="M298" s="59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60">
        <v>45918.353564814817</v>
      </c>
      <c r="B299" s="61">
        <v>443219392</v>
      </c>
      <c r="C299" s="62" t="s">
        <v>36</v>
      </c>
      <c r="D299" s="62" t="s">
        <v>37</v>
      </c>
      <c r="E299" s="62" t="s">
        <v>119</v>
      </c>
      <c r="F299" s="63">
        <v>3657.84</v>
      </c>
      <c r="G299" s="63">
        <v>3655.37</v>
      </c>
      <c r="H299" s="63">
        <v>3660.87</v>
      </c>
      <c r="I299" s="62" t="s">
        <v>310</v>
      </c>
      <c r="J299" s="63">
        <v>3655.36</v>
      </c>
      <c r="K299" s="63">
        <v>0</v>
      </c>
      <c r="L299" s="63">
        <v>0</v>
      </c>
      <c r="M299" s="63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6">
        <v>45918.353564814817</v>
      </c>
      <c r="B300" s="57">
        <v>443219395</v>
      </c>
      <c r="C300" s="58" t="s">
        <v>36</v>
      </c>
      <c r="D300" s="58" t="s">
        <v>37</v>
      </c>
      <c r="E300" s="58" t="s">
        <v>119</v>
      </c>
      <c r="F300" s="59">
        <v>3657.84</v>
      </c>
      <c r="G300" s="59">
        <v>3654.87</v>
      </c>
      <c r="H300" s="59">
        <v>3661.37</v>
      </c>
      <c r="I300" s="58" t="s">
        <v>311</v>
      </c>
      <c r="J300" s="59">
        <v>3654.87</v>
      </c>
      <c r="K300" s="59">
        <v>0</v>
      </c>
      <c r="L300" s="59">
        <v>0</v>
      </c>
      <c r="M300" s="59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60">
        <v>45918.353576388887</v>
      </c>
      <c r="B301" s="61">
        <v>443219399</v>
      </c>
      <c r="C301" s="62" t="s">
        <v>36</v>
      </c>
      <c r="D301" s="62" t="s">
        <v>37</v>
      </c>
      <c r="E301" s="62" t="s">
        <v>119</v>
      </c>
      <c r="F301" s="63">
        <v>3657.87</v>
      </c>
      <c r="G301" s="63">
        <v>3654.87</v>
      </c>
      <c r="H301" s="63">
        <v>3660.87</v>
      </c>
      <c r="I301" s="62" t="s">
        <v>311</v>
      </c>
      <c r="J301" s="63">
        <v>3654.87</v>
      </c>
      <c r="K301" s="63">
        <v>0</v>
      </c>
      <c r="L301" s="63">
        <v>0</v>
      </c>
      <c r="M301" s="63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6">
        <v>45918.363981481481</v>
      </c>
      <c r="B302" s="57">
        <v>443224528</v>
      </c>
      <c r="C302" s="58" t="s">
        <v>36</v>
      </c>
      <c r="D302" s="58" t="s">
        <v>38</v>
      </c>
      <c r="E302" s="58" t="s">
        <v>119</v>
      </c>
      <c r="F302" s="59">
        <v>3653.51</v>
      </c>
      <c r="G302" s="59">
        <v>3653.19</v>
      </c>
      <c r="H302" s="59">
        <v>3650.51</v>
      </c>
      <c r="I302" s="58" t="s">
        <v>312</v>
      </c>
      <c r="J302" s="59">
        <v>3653.2</v>
      </c>
      <c r="K302" s="59">
        <v>0</v>
      </c>
      <c r="L302" s="59">
        <v>0</v>
      </c>
      <c r="M302" s="59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60">
        <v>45918.363981481481</v>
      </c>
      <c r="B303" s="61">
        <v>443224529</v>
      </c>
      <c r="C303" s="62" t="s">
        <v>36</v>
      </c>
      <c r="D303" s="62" t="s">
        <v>38</v>
      </c>
      <c r="E303" s="62" t="s">
        <v>119</v>
      </c>
      <c r="F303" s="63">
        <v>3653.51</v>
      </c>
      <c r="G303" s="63">
        <v>3653.19</v>
      </c>
      <c r="H303" s="63">
        <v>3650.01</v>
      </c>
      <c r="I303" s="62" t="s">
        <v>312</v>
      </c>
      <c r="J303" s="63">
        <v>3653.2</v>
      </c>
      <c r="K303" s="63">
        <v>0</v>
      </c>
      <c r="L303" s="63">
        <v>0</v>
      </c>
      <c r="M303" s="63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6">
        <v>45918.363981481481</v>
      </c>
      <c r="B304" s="57">
        <v>443224531</v>
      </c>
      <c r="C304" s="58" t="s">
        <v>36</v>
      </c>
      <c r="D304" s="58" t="s">
        <v>38</v>
      </c>
      <c r="E304" s="58" t="s">
        <v>119</v>
      </c>
      <c r="F304" s="59">
        <v>3653.51</v>
      </c>
      <c r="G304" s="59">
        <v>3653.19</v>
      </c>
      <c r="H304" s="59">
        <v>3652.01</v>
      </c>
      <c r="I304" s="58" t="s">
        <v>312</v>
      </c>
      <c r="J304" s="59">
        <v>3653.2</v>
      </c>
      <c r="K304" s="59">
        <v>0</v>
      </c>
      <c r="L304" s="59">
        <v>0</v>
      </c>
      <c r="M304" s="59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60">
        <v>45918.363993055558</v>
      </c>
      <c r="B305" s="61">
        <v>443224532</v>
      </c>
      <c r="C305" s="62" t="s">
        <v>36</v>
      </c>
      <c r="D305" s="62" t="s">
        <v>38</v>
      </c>
      <c r="E305" s="62" t="s">
        <v>119</v>
      </c>
      <c r="F305" s="63">
        <v>3653.5</v>
      </c>
      <c r="G305" s="63">
        <v>3653.19</v>
      </c>
      <c r="H305" s="63">
        <v>3650.51</v>
      </c>
      <c r="I305" s="62" t="s">
        <v>312</v>
      </c>
      <c r="J305" s="63">
        <v>3653.2</v>
      </c>
      <c r="K305" s="63">
        <v>0</v>
      </c>
      <c r="L305" s="63">
        <v>0</v>
      </c>
      <c r="M305" s="63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6">
        <v>45918.369305555556</v>
      </c>
      <c r="B306" s="57">
        <v>443226592</v>
      </c>
      <c r="C306" s="58" t="s">
        <v>36</v>
      </c>
      <c r="D306" s="58" t="s">
        <v>38</v>
      </c>
      <c r="E306" s="58" t="s">
        <v>119</v>
      </c>
      <c r="F306" s="59">
        <v>3653.2</v>
      </c>
      <c r="G306" s="59">
        <v>3656.2</v>
      </c>
      <c r="H306" s="59">
        <v>3651.7</v>
      </c>
      <c r="I306" s="58" t="s">
        <v>313</v>
      </c>
      <c r="J306" s="59">
        <v>3651.21</v>
      </c>
      <c r="K306" s="59">
        <v>0</v>
      </c>
      <c r="L306" s="59">
        <v>0</v>
      </c>
      <c r="M306" s="59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60">
        <v>45918.369305555556</v>
      </c>
      <c r="B307" s="61">
        <v>443226594</v>
      </c>
      <c r="C307" s="62" t="s">
        <v>36</v>
      </c>
      <c r="D307" s="62" t="s">
        <v>38</v>
      </c>
      <c r="E307" s="62" t="s">
        <v>119</v>
      </c>
      <c r="F307" s="63">
        <v>3652.86</v>
      </c>
      <c r="G307" s="63">
        <v>3655.57</v>
      </c>
      <c r="H307" s="63">
        <v>3650.07</v>
      </c>
      <c r="I307" s="62" t="s">
        <v>314</v>
      </c>
      <c r="J307" s="63">
        <v>3649.86</v>
      </c>
      <c r="K307" s="63">
        <v>0</v>
      </c>
      <c r="L307" s="63">
        <v>0</v>
      </c>
      <c r="M307" s="63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6">
        <v>45918.369305555556</v>
      </c>
      <c r="B308" s="57">
        <v>443226595</v>
      </c>
      <c r="C308" s="58" t="s">
        <v>36</v>
      </c>
      <c r="D308" s="58" t="s">
        <v>38</v>
      </c>
      <c r="E308" s="58" t="s">
        <v>119</v>
      </c>
      <c r="F308" s="59">
        <v>3652.96</v>
      </c>
      <c r="G308" s="59">
        <v>3652.04</v>
      </c>
      <c r="H308" s="59">
        <v>3649.57</v>
      </c>
      <c r="I308" s="58" t="s">
        <v>315</v>
      </c>
      <c r="J308" s="59">
        <v>3652.04</v>
      </c>
      <c r="K308" s="59">
        <v>0</v>
      </c>
      <c r="L308" s="59">
        <v>0</v>
      </c>
      <c r="M308" s="59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60">
        <v>45918.369317129633</v>
      </c>
      <c r="B309" s="61">
        <v>443226596</v>
      </c>
      <c r="C309" s="62" t="s">
        <v>36</v>
      </c>
      <c r="D309" s="62" t="s">
        <v>38</v>
      </c>
      <c r="E309" s="62" t="s">
        <v>119</v>
      </c>
      <c r="F309" s="63">
        <v>3652.95</v>
      </c>
      <c r="G309" s="63">
        <v>3656.07</v>
      </c>
      <c r="H309" s="63">
        <v>3650.07</v>
      </c>
      <c r="I309" s="62" t="s">
        <v>314</v>
      </c>
      <c r="J309" s="63">
        <v>3649.86</v>
      </c>
      <c r="K309" s="63">
        <v>0</v>
      </c>
      <c r="L309" s="63">
        <v>0</v>
      </c>
      <c r="M309" s="63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6">
        <v>45918.372314814813</v>
      </c>
      <c r="B310" s="57">
        <v>443229730</v>
      </c>
      <c r="C310" s="58" t="s">
        <v>36</v>
      </c>
      <c r="D310" s="58" t="s">
        <v>38</v>
      </c>
      <c r="E310" s="58" t="s">
        <v>119</v>
      </c>
      <c r="F310" s="59">
        <v>3651.79</v>
      </c>
      <c r="G310" s="59">
        <v>3654.84</v>
      </c>
      <c r="H310" s="59">
        <v>3650.34</v>
      </c>
      <c r="I310" s="58" t="s">
        <v>316</v>
      </c>
      <c r="J310" s="59">
        <v>3650.27</v>
      </c>
      <c r="K310" s="59">
        <v>0</v>
      </c>
      <c r="L310" s="59">
        <v>0</v>
      </c>
      <c r="M310" s="59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60">
        <v>45918.372314814813</v>
      </c>
      <c r="B311" s="61">
        <v>443229731</v>
      </c>
      <c r="C311" s="62" t="s">
        <v>36</v>
      </c>
      <c r="D311" s="62" t="s">
        <v>38</v>
      </c>
      <c r="E311" s="62" t="s">
        <v>119</v>
      </c>
      <c r="F311" s="63">
        <v>3651.79</v>
      </c>
      <c r="G311" s="63">
        <v>3650.54</v>
      </c>
      <c r="H311" s="63">
        <v>3648.79</v>
      </c>
      <c r="I311" s="62" t="s">
        <v>317</v>
      </c>
      <c r="J311" s="63">
        <v>3648.78</v>
      </c>
      <c r="K311" s="63">
        <v>0</v>
      </c>
      <c r="L311" s="63">
        <v>0</v>
      </c>
      <c r="M311" s="63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6">
        <v>45918.372314814813</v>
      </c>
      <c r="B312" s="57">
        <v>443229732</v>
      </c>
      <c r="C312" s="58" t="s">
        <v>36</v>
      </c>
      <c r="D312" s="58" t="s">
        <v>38</v>
      </c>
      <c r="E312" s="58" t="s">
        <v>119</v>
      </c>
      <c r="F312" s="59">
        <v>3651.79</v>
      </c>
      <c r="G312" s="59">
        <v>3650.44</v>
      </c>
      <c r="H312" s="59">
        <v>3648.79</v>
      </c>
      <c r="I312" s="58" t="s">
        <v>317</v>
      </c>
      <c r="J312" s="59">
        <v>3648.78</v>
      </c>
      <c r="K312" s="59">
        <v>0</v>
      </c>
      <c r="L312" s="59">
        <v>0</v>
      </c>
      <c r="M312" s="59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60">
        <v>45918.37232638889</v>
      </c>
      <c r="B313" s="61">
        <v>443229733</v>
      </c>
      <c r="C313" s="62" t="s">
        <v>36</v>
      </c>
      <c r="D313" s="62" t="s">
        <v>38</v>
      </c>
      <c r="E313" s="62" t="s">
        <v>119</v>
      </c>
      <c r="F313" s="63">
        <v>3651.71</v>
      </c>
      <c r="G313" s="63">
        <v>3650.43</v>
      </c>
      <c r="H313" s="63">
        <v>3648.29</v>
      </c>
      <c r="I313" s="62" t="s">
        <v>318</v>
      </c>
      <c r="J313" s="63">
        <v>3648.23</v>
      </c>
      <c r="K313" s="63">
        <v>0</v>
      </c>
      <c r="L313" s="63">
        <v>0</v>
      </c>
      <c r="M313" s="63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6">
        <v>45918.386203703703</v>
      </c>
      <c r="B314" s="57">
        <v>443246235</v>
      </c>
      <c r="C314" s="58" t="s">
        <v>36</v>
      </c>
      <c r="D314" s="58" t="s">
        <v>38</v>
      </c>
      <c r="E314" s="58" t="s">
        <v>119</v>
      </c>
      <c r="F314" s="59">
        <v>3637.97</v>
      </c>
      <c r="G314" s="59">
        <v>3637.39</v>
      </c>
      <c r="H314" s="59">
        <v>3634.46</v>
      </c>
      <c r="I314" s="58" t="s">
        <v>319</v>
      </c>
      <c r="J314" s="59">
        <v>3637.63</v>
      </c>
      <c r="K314" s="59">
        <v>0</v>
      </c>
      <c r="L314" s="59">
        <v>0</v>
      </c>
      <c r="M314" s="59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60">
        <v>45918.386203703703</v>
      </c>
      <c r="B315" s="61">
        <v>443246239</v>
      </c>
      <c r="C315" s="62" t="s">
        <v>36</v>
      </c>
      <c r="D315" s="62" t="s">
        <v>38</v>
      </c>
      <c r="E315" s="62" t="s">
        <v>119</v>
      </c>
      <c r="F315" s="63">
        <v>3638.03</v>
      </c>
      <c r="G315" s="63">
        <v>3637.33</v>
      </c>
      <c r="H315" s="63">
        <v>3634.97</v>
      </c>
      <c r="I315" s="62" t="s">
        <v>319</v>
      </c>
      <c r="J315" s="63">
        <v>3637.33</v>
      </c>
      <c r="K315" s="63">
        <v>0</v>
      </c>
      <c r="L315" s="63">
        <v>0</v>
      </c>
      <c r="M315" s="63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6">
        <v>45918.386203703703</v>
      </c>
      <c r="B316" s="57">
        <v>443246241</v>
      </c>
      <c r="C316" s="58" t="s">
        <v>36</v>
      </c>
      <c r="D316" s="58" t="s">
        <v>38</v>
      </c>
      <c r="E316" s="58" t="s">
        <v>119</v>
      </c>
      <c r="F316" s="59">
        <v>3638.01</v>
      </c>
      <c r="G316" s="59">
        <v>3637.34</v>
      </c>
      <c r="H316" s="59">
        <v>3634.97</v>
      </c>
      <c r="I316" s="58" t="s">
        <v>319</v>
      </c>
      <c r="J316" s="59">
        <v>3637.34</v>
      </c>
      <c r="K316" s="59">
        <v>0</v>
      </c>
      <c r="L316" s="59">
        <v>0</v>
      </c>
      <c r="M316" s="59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60">
        <v>45918.38621527778</v>
      </c>
      <c r="B317" s="61">
        <v>443246243</v>
      </c>
      <c r="C317" s="62" t="s">
        <v>36</v>
      </c>
      <c r="D317" s="62" t="s">
        <v>38</v>
      </c>
      <c r="E317" s="62" t="s">
        <v>119</v>
      </c>
      <c r="F317" s="63">
        <v>3638.03</v>
      </c>
      <c r="G317" s="63">
        <v>3640.97</v>
      </c>
      <c r="H317" s="63">
        <v>3636.47</v>
      </c>
      <c r="I317" s="62" t="s">
        <v>320</v>
      </c>
      <c r="J317" s="63">
        <v>3636.4</v>
      </c>
      <c r="K317" s="63">
        <v>0</v>
      </c>
      <c r="L317" s="63">
        <v>0</v>
      </c>
      <c r="M317" s="63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6">
        <v>45918.387939814813</v>
      </c>
      <c r="B318" s="57">
        <v>443247469</v>
      </c>
      <c r="C318" s="58" t="s">
        <v>36</v>
      </c>
      <c r="D318" s="58" t="s">
        <v>38</v>
      </c>
      <c r="E318" s="58" t="s">
        <v>119</v>
      </c>
      <c r="F318" s="59">
        <v>3637.71</v>
      </c>
      <c r="G318" s="59">
        <v>3636.65</v>
      </c>
      <c r="H318" s="59">
        <v>3634.71</v>
      </c>
      <c r="I318" s="58" t="s">
        <v>321</v>
      </c>
      <c r="J318" s="59">
        <v>3634.66</v>
      </c>
      <c r="K318" s="59">
        <v>0</v>
      </c>
      <c r="L318" s="59">
        <v>0</v>
      </c>
      <c r="M318" s="59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60">
        <v>45918.387939814813</v>
      </c>
      <c r="B319" s="61">
        <v>443247470</v>
      </c>
      <c r="C319" s="62" t="s">
        <v>36</v>
      </c>
      <c r="D319" s="62" t="s">
        <v>38</v>
      </c>
      <c r="E319" s="62" t="s">
        <v>119</v>
      </c>
      <c r="F319" s="63">
        <v>3637.72</v>
      </c>
      <c r="G319" s="63">
        <v>3636.6</v>
      </c>
      <c r="H319" s="63">
        <v>3634.21</v>
      </c>
      <c r="I319" s="62" t="s">
        <v>322</v>
      </c>
      <c r="J319" s="63">
        <v>3636.79</v>
      </c>
      <c r="K319" s="63">
        <v>0</v>
      </c>
      <c r="L319" s="63">
        <v>0</v>
      </c>
      <c r="M319" s="63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6">
        <v>45918.387939814813</v>
      </c>
      <c r="B320" s="57">
        <v>443247471</v>
      </c>
      <c r="C320" s="58" t="s">
        <v>36</v>
      </c>
      <c r="D320" s="58" t="s">
        <v>38</v>
      </c>
      <c r="E320" s="58" t="s">
        <v>119</v>
      </c>
      <c r="F320" s="59">
        <v>3637.73</v>
      </c>
      <c r="G320" s="59">
        <v>3640.71</v>
      </c>
      <c r="H320" s="59">
        <v>3636.21</v>
      </c>
      <c r="I320" s="58" t="s">
        <v>323</v>
      </c>
      <c r="J320" s="59">
        <v>3636.21</v>
      </c>
      <c r="K320" s="59">
        <v>0</v>
      </c>
      <c r="L320" s="59">
        <v>0</v>
      </c>
      <c r="M320" s="59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60">
        <v>45918.38795138889</v>
      </c>
      <c r="B321" s="61">
        <v>443247472</v>
      </c>
      <c r="C321" s="62" t="s">
        <v>36</v>
      </c>
      <c r="D321" s="62" t="s">
        <v>38</v>
      </c>
      <c r="E321" s="62" t="s">
        <v>119</v>
      </c>
      <c r="F321" s="63">
        <v>3637.67</v>
      </c>
      <c r="G321" s="63">
        <v>3636.68</v>
      </c>
      <c r="H321" s="63">
        <v>3634.71</v>
      </c>
      <c r="I321" s="62" t="s">
        <v>321</v>
      </c>
      <c r="J321" s="63">
        <v>3634.66</v>
      </c>
      <c r="K321" s="63">
        <v>0</v>
      </c>
      <c r="L321" s="63">
        <v>0</v>
      </c>
      <c r="M321" s="63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6">
        <v>45918.388749999998</v>
      </c>
      <c r="B322" s="57">
        <v>443247692</v>
      </c>
      <c r="C322" s="58" t="s">
        <v>36</v>
      </c>
      <c r="D322" s="58" t="s">
        <v>38</v>
      </c>
      <c r="E322" s="58" t="s">
        <v>119</v>
      </c>
      <c r="F322" s="59">
        <v>3637.52</v>
      </c>
      <c r="G322" s="59">
        <v>3637.24</v>
      </c>
      <c r="H322" s="59">
        <v>3636.03</v>
      </c>
      <c r="I322" s="58" t="s">
        <v>324</v>
      </c>
      <c r="J322" s="59">
        <v>3635.79</v>
      </c>
      <c r="K322" s="59">
        <v>0</v>
      </c>
      <c r="L322" s="59">
        <v>0</v>
      </c>
      <c r="M322" s="59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60">
        <v>45918.389097222222</v>
      </c>
      <c r="B323" s="61">
        <v>443247808</v>
      </c>
      <c r="C323" s="62" t="s">
        <v>36</v>
      </c>
      <c r="D323" s="62" t="s">
        <v>38</v>
      </c>
      <c r="E323" s="62" t="s">
        <v>119</v>
      </c>
      <c r="F323" s="63">
        <v>3638.61</v>
      </c>
      <c r="G323" s="63">
        <v>3641.66</v>
      </c>
      <c r="H323" s="63">
        <v>3635.16</v>
      </c>
      <c r="I323" s="62" t="s">
        <v>325</v>
      </c>
      <c r="J323" s="63">
        <v>3635.13</v>
      </c>
      <c r="K323" s="63">
        <v>0</v>
      </c>
      <c r="L323" s="63">
        <v>0</v>
      </c>
      <c r="M323" s="63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6">
        <v>45918.389097222222</v>
      </c>
      <c r="B324" s="57">
        <v>443247810</v>
      </c>
      <c r="C324" s="58" t="s">
        <v>36</v>
      </c>
      <c r="D324" s="58" t="s">
        <v>38</v>
      </c>
      <c r="E324" s="58" t="s">
        <v>119</v>
      </c>
      <c r="F324" s="59">
        <v>3638.54</v>
      </c>
      <c r="G324" s="59">
        <v>3637.32</v>
      </c>
      <c r="H324" s="59">
        <v>3635.11</v>
      </c>
      <c r="I324" s="58" t="s">
        <v>326</v>
      </c>
      <c r="J324" s="59">
        <v>3635.08</v>
      </c>
      <c r="K324" s="59">
        <v>0</v>
      </c>
      <c r="L324" s="59">
        <v>0</v>
      </c>
      <c r="M324" s="59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60">
        <v>45918.391412037039</v>
      </c>
      <c r="B325" s="61">
        <v>443249321</v>
      </c>
      <c r="C325" s="62" t="s">
        <v>36</v>
      </c>
      <c r="D325" s="62" t="s">
        <v>38</v>
      </c>
      <c r="E325" s="62" t="s">
        <v>119</v>
      </c>
      <c r="F325" s="63">
        <v>3636.49</v>
      </c>
      <c r="G325" s="63">
        <v>3636.26</v>
      </c>
      <c r="H325" s="63">
        <v>3633.51</v>
      </c>
      <c r="I325" s="62" t="s">
        <v>327</v>
      </c>
      <c r="J325" s="63">
        <v>3636.3</v>
      </c>
      <c r="K325" s="63">
        <v>0</v>
      </c>
      <c r="L325" s="63">
        <v>0</v>
      </c>
      <c r="M325" s="63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6">
        <v>45918.391412037039</v>
      </c>
      <c r="B326" s="57">
        <v>443249340</v>
      </c>
      <c r="C326" s="58" t="s">
        <v>36</v>
      </c>
      <c r="D326" s="58" t="s">
        <v>38</v>
      </c>
      <c r="E326" s="58" t="s">
        <v>119</v>
      </c>
      <c r="F326" s="59">
        <v>3636.27</v>
      </c>
      <c r="G326" s="59">
        <v>3636.25</v>
      </c>
      <c r="H326" s="59">
        <v>3632.99</v>
      </c>
      <c r="I326" s="58" t="s">
        <v>327</v>
      </c>
      <c r="J326" s="59">
        <v>3636.3</v>
      </c>
      <c r="K326" s="59">
        <v>0</v>
      </c>
      <c r="L326" s="59">
        <v>0</v>
      </c>
      <c r="M326" s="59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60">
        <v>45918.391412037039</v>
      </c>
      <c r="B327" s="61">
        <v>443249347</v>
      </c>
      <c r="C327" s="62" t="s">
        <v>36</v>
      </c>
      <c r="D327" s="62" t="s">
        <v>38</v>
      </c>
      <c r="E327" s="62" t="s">
        <v>119</v>
      </c>
      <c r="F327" s="63">
        <v>3636.26</v>
      </c>
      <c r="G327" s="63">
        <v>3636.26</v>
      </c>
      <c r="H327" s="63">
        <v>3633.49</v>
      </c>
      <c r="I327" s="62" t="s">
        <v>327</v>
      </c>
      <c r="J327" s="63">
        <v>3636.3</v>
      </c>
      <c r="K327" s="63">
        <v>0</v>
      </c>
      <c r="L327" s="63">
        <v>0</v>
      </c>
      <c r="M327" s="63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6">
        <v>45918.391423611109</v>
      </c>
      <c r="B328" s="57">
        <v>443249350</v>
      </c>
      <c r="C328" s="58" t="s">
        <v>36</v>
      </c>
      <c r="D328" s="58" t="s">
        <v>38</v>
      </c>
      <c r="E328" s="58" t="s">
        <v>119</v>
      </c>
      <c r="F328" s="59">
        <v>3636.18</v>
      </c>
      <c r="G328" s="59">
        <v>3639.49</v>
      </c>
      <c r="H328" s="59">
        <v>3634.99</v>
      </c>
      <c r="I328" s="58" t="s">
        <v>328</v>
      </c>
      <c r="J328" s="59">
        <v>3634.99</v>
      </c>
      <c r="K328" s="59">
        <v>0</v>
      </c>
      <c r="L328" s="59">
        <v>0</v>
      </c>
      <c r="M328" s="59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60">
        <v>45918.392685185187</v>
      </c>
      <c r="B329" s="61">
        <v>443249904</v>
      </c>
      <c r="C329" s="62" t="s">
        <v>36</v>
      </c>
      <c r="D329" s="62" t="s">
        <v>38</v>
      </c>
      <c r="E329" s="62" t="s">
        <v>119</v>
      </c>
      <c r="F329" s="63">
        <v>3636.78</v>
      </c>
      <c r="G329" s="63">
        <v>3639.78</v>
      </c>
      <c r="H329" s="63">
        <v>3635.28</v>
      </c>
      <c r="I329" s="62" t="s">
        <v>329</v>
      </c>
      <c r="J329" s="63">
        <v>3639.82</v>
      </c>
      <c r="K329" s="63">
        <v>0</v>
      </c>
      <c r="L329" s="63">
        <v>0</v>
      </c>
      <c r="M329" s="63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6">
        <v>45918.392685185187</v>
      </c>
      <c r="B330" s="57">
        <v>443249906</v>
      </c>
      <c r="C330" s="58" t="s">
        <v>36</v>
      </c>
      <c r="D330" s="58" t="s">
        <v>38</v>
      </c>
      <c r="E330" s="58" t="s">
        <v>119</v>
      </c>
      <c r="F330" s="59">
        <v>3636.78</v>
      </c>
      <c r="G330" s="59">
        <v>3639.78</v>
      </c>
      <c r="H330" s="59">
        <v>3633.78</v>
      </c>
      <c r="I330" s="58" t="s">
        <v>329</v>
      </c>
      <c r="J330" s="59">
        <v>3639.82</v>
      </c>
      <c r="K330" s="59">
        <v>0</v>
      </c>
      <c r="L330" s="59">
        <v>0</v>
      </c>
      <c r="M330" s="59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60">
        <v>45918.392685185187</v>
      </c>
      <c r="B331" s="61">
        <v>443249908</v>
      </c>
      <c r="C331" s="62" t="s">
        <v>36</v>
      </c>
      <c r="D331" s="62" t="s">
        <v>38</v>
      </c>
      <c r="E331" s="62" t="s">
        <v>119</v>
      </c>
      <c r="F331" s="63">
        <v>3636.78</v>
      </c>
      <c r="G331" s="63">
        <v>3639.78</v>
      </c>
      <c r="H331" s="63">
        <v>3633.28</v>
      </c>
      <c r="I331" s="62" t="s">
        <v>329</v>
      </c>
      <c r="J331" s="63">
        <v>3639.82</v>
      </c>
      <c r="K331" s="63">
        <v>0</v>
      </c>
      <c r="L331" s="63">
        <v>0</v>
      </c>
      <c r="M331" s="63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6">
        <v>45918.392696759256</v>
      </c>
      <c r="B332" s="57">
        <v>443249909</v>
      </c>
      <c r="C332" s="58" t="s">
        <v>36</v>
      </c>
      <c r="D332" s="58" t="s">
        <v>38</v>
      </c>
      <c r="E332" s="58" t="s">
        <v>119</v>
      </c>
      <c r="F332" s="59">
        <v>3636.77</v>
      </c>
      <c r="G332" s="59">
        <v>3639.28</v>
      </c>
      <c r="H332" s="59">
        <v>3633.78</v>
      </c>
      <c r="I332" s="58" t="s">
        <v>330</v>
      </c>
      <c r="J332" s="59">
        <v>3639.28</v>
      </c>
      <c r="K332" s="59">
        <v>0</v>
      </c>
      <c r="L332" s="59">
        <v>0</v>
      </c>
      <c r="M332" s="59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60">
        <v>45918.394305555557</v>
      </c>
      <c r="B333" s="61">
        <v>443250898</v>
      </c>
      <c r="C333" s="62" t="s">
        <v>36</v>
      </c>
      <c r="D333" s="62" t="s">
        <v>38</v>
      </c>
      <c r="E333" s="62" t="s">
        <v>119</v>
      </c>
      <c r="F333" s="63">
        <v>3636.91</v>
      </c>
      <c r="G333" s="63">
        <v>3639.93</v>
      </c>
      <c r="H333" s="63">
        <v>3633.43</v>
      </c>
      <c r="I333" s="62" t="s">
        <v>331</v>
      </c>
      <c r="J333" s="63">
        <v>3640.01</v>
      </c>
      <c r="K333" s="63">
        <v>0</v>
      </c>
      <c r="L333" s="63">
        <v>0</v>
      </c>
      <c r="M333" s="63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6">
        <v>45918.394305555557</v>
      </c>
      <c r="B334" s="57">
        <v>443250902</v>
      </c>
      <c r="C334" s="58" t="s">
        <v>36</v>
      </c>
      <c r="D334" s="58" t="s">
        <v>38</v>
      </c>
      <c r="E334" s="58" t="s">
        <v>119</v>
      </c>
      <c r="F334" s="59">
        <v>3636.87</v>
      </c>
      <c r="G334" s="59">
        <v>3639.91</v>
      </c>
      <c r="H334" s="59">
        <v>3633.41</v>
      </c>
      <c r="I334" s="58" t="s">
        <v>331</v>
      </c>
      <c r="J334" s="59">
        <v>3640.01</v>
      </c>
      <c r="K334" s="59">
        <v>0</v>
      </c>
      <c r="L334" s="59">
        <v>0</v>
      </c>
      <c r="M334" s="59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60">
        <v>45918.400092592594</v>
      </c>
      <c r="B335" s="61">
        <v>443253656</v>
      </c>
      <c r="C335" s="62" t="s">
        <v>36</v>
      </c>
      <c r="D335" s="62" t="s">
        <v>38</v>
      </c>
      <c r="E335" s="62" t="s">
        <v>119</v>
      </c>
      <c r="F335" s="63">
        <v>3637.76</v>
      </c>
      <c r="G335" s="63">
        <v>3640.76</v>
      </c>
      <c r="H335" s="63">
        <v>3634.26</v>
      </c>
      <c r="I335" s="62" t="s">
        <v>332</v>
      </c>
      <c r="J335" s="63">
        <v>3640.79</v>
      </c>
      <c r="K335" s="63">
        <v>0</v>
      </c>
      <c r="L335" s="63">
        <v>0</v>
      </c>
      <c r="M335" s="63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6">
        <v>45918.400092592594</v>
      </c>
      <c r="B336" s="57">
        <v>443253657</v>
      </c>
      <c r="C336" s="58" t="s">
        <v>36</v>
      </c>
      <c r="D336" s="58" t="s">
        <v>38</v>
      </c>
      <c r="E336" s="58" t="s">
        <v>119</v>
      </c>
      <c r="F336" s="59">
        <v>3637.81</v>
      </c>
      <c r="G336" s="59">
        <v>3640.76</v>
      </c>
      <c r="H336" s="59">
        <v>3634.26</v>
      </c>
      <c r="I336" s="58" t="s">
        <v>332</v>
      </c>
      <c r="J336" s="59">
        <v>3640.79</v>
      </c>
      <c r="K336" s="59">
        <v>0</v>
      </c>
      <c r="L336" s="59">
        <v>0</v>
      </c>
      <c r="M336" s="59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60">
        <v>45918.404953703706</v>
      </c>
      <c r="B337" s="61">
        <v>443256031</v>
      </c>
      <c r="C337" s="62" t="s">
        <v>36</v>
      </c>
      <c r="D337" s="62" t="s">
        <v>38</v>
      </c>
      <c r="E337" s="62" t="s">
        <v>119</v>
      </c>
      <c r="F337" s="63">
        <v>3636.65</v>
      </c>
      <c r="G337" s="63">
        <v>3639.64</v>
      </c>
      <c r="H337" s="63">
        <v>3635.14</v>
      </c>
      <c r="I337" s="62" t="s">
        <v>333</v>
      </c>
      <c r="J337" s="63">
        <v>3639.7</v>
      </c>
      <c r="K337" s="63">
        <v>0</v>
      </c>
      <c r="L337" s="63">
        <v>0</v>
      </c>
      <c r="M337" s="63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6">
        <v>45918.404953703706</v>
      </c>
      <c r="B338" s="57">
        <v>443256033</v>
      </c>
      <c r="C338" s="58" t="s">
        <v>36</v>
      </c>
      <c r="D338" s="58" t="s">
        <v>38</v>
      </c>
      <c r="E338" s="58" t="s">
        <v>119</v>
      </c>
      <c r="F338" s="59">
        <v>3636.65</v>
      </c>
      <c r="G338" s="59">
        <v>3639.65</v>
      </c>
      <c r="H338" s="59">
        <v>3633.15</v>
      </c>
      <c r="I338" s="58" t="s">
        <v>333</v>
      </c>
      <c r="J338" s="59">
        <v>3639.7</v>
      </c>
      <c r="K338" s="59">
        <v>0</v>
      </c>
      <c r="L338" s="59">
        <v>0</v>
      </c>
      <c r="M338" s="59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60">
        <v>45918.404953703706</v>
      </c>
      <c r="B339" s="61">
        <v>443256034</v>
      </c>
      <c r="C339" s="62" t="s">
        <v>36</v>
      </c>
      <c r="D339" s="62" t="s">
        <v>38</v>
      </c>
      <c r="E339" s="62" t="s">
        <v>119</v>
      </c>
      <c r="F339" s="63">
        <v>3636.65</v>
      </c>
      <c r="G339" s="63">
        <v>3639.65</v>
      </c>
      <c r="H339" s="63">
        <v>3633.65</v>
      </c>
      <c r="I339" s="62" t="s">
        <v>333</v>
      </c>
      <c r="J339" s="63">
        <v>3639.7</v>
      </c>
      <c r="K339" s="63">
        <v>0</v>
      </c>
      <c r="L339" s="63">
        <v>0</v>
      </c>
      <c r="M339" s="63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6">
        <v>45918.404953703706</v>
      </c>
      <c r="B340" s="57">
        <v>443256035</v>
      </c>
      <c r="C340" s="58" t="s">
        <v>36</v>
      </c>
      <c r="D340" s="58" t="s">
        <v>38</v>
      </c>
      <c r="E340" s="58" t="s">
        <v>119</v>
      </c>
      <c r="F340" s="59">
        <v>3636.65</v>
      </c>
      <c r="G340" s="59">
        <v>3639.15</v>
      </c>
      <c r="H340" s="59">
        <v>3633.65</v>
      </c>
      <c r="I340" s="58" t="s">
        <v>334</v>
      </c>
      <c r="J340" s="59">
        <v>3639.24</v>
      </c>
      <c r="K340" s="59">
        <v>0</v>
      </c>
      <c r="L340" s="59">
        <v>0</v>
      </c>
      <c r="M340" s="59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60">
        <v>45918.43273148148</v>
      </c>
      <c r="B341" s="61">
        <v>443276227</v>
      </c>
      <c r="C341" s="62" t="s">
        <v>36</v>
      </c>
      <c r="D341" s="62" t="s">
        <v>37</v>
      </c>
      <c r="E341" s="62" t="s">
        <v>119</v>
      </c>
      <c r="F341" s="63">
        <v>3647.42</v>
      </c>
      <c r="G341" s="63">
        <v>3644.93</v>
      </c>
      <c r="H341" s="63">
        <v>3650.43</v>
      </c>
      <c r="I341" s="62" t="s">
        <v>335</v>
      </c>
      <c r="J341" s="63">
        <v>3650.54</v>
      </c>
      <c r="K341" s="63">
        <v>0</v>
      </c>
      <c r="L341" s="63">
        <v>0</v>
      </c>
      <c r="M341" s="63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6">
        <v>45918.43273148148</v>
      </c>
      <c r="B342" s="57">
        <v>443276228</v>
      </c>
      <c r="C342" s="58" t="s">
        <v>36</v>
      </c>
      <c r="D342" s="58" t="s">
        <v>37</v>
      </c>
      <c r="E342" s="58" t="s">
        <v>119</v>
      </c>
      <c r="F342" s="59">
        <v>3647.45</v>
      </c>
      <c r="G342" s="59">
        <v>3644.42</v>
      </c>
      <c r="H342" s="59">
        <v>3650.92</v>
      </c>
      <c r="I342" s="58" t="s">
        <v>336</v>
      </c>
      <c r="J342" s="59">
        <v>3651.04</v>
      </c>
      <c r="K342" s="59">
        <v>0</v>
      </c>
      <c r="L342" s="59">
        <v>0</v>
      </c>
      <c r="M342" s="59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60">
        <v>45918.43273148148</v>
      </c>
      <c r="B343" s="61">
        <v>443276231</v>
      </c>
      <c r="C343" s="62" t="s">
        <v>36</v>
      </c>
      <c r="D343" s="62" t="s">
        <v>37</v>
      </c>
      <c r="E343" s="62" t="s">
        <v>119</v>
      </c>
      <c r="F343" s="63">
        <v>3647.53</v>
      </c>
      <c r="G343" s="63">
        <v>3644.42</v>
      </c>
      <c r="H343" s="63">
        <v>3650.42</v>
      </c>
      <c r="I343" s="62" t="s">
        <v>335</v>
      </c>
      <c r="J343" s="63">
        <v>3650.54</v>
      </c>
      <c r="K343" s="63">
        <v>0</v>
      </c>
      <c r="L343" s="63">
        <v>0</v>
      </c>
      <c r="M343" s="63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6">
        <v>45918.43273148148</v>
      </c>
      <c r="B344" s="57">
        <v>443276233</v>
      </c>
      <c r="C344" s="58" t="s">
        <v>36</v>
      </c>
      <c r="D344" s="58" t="s">
        <v>37</v>
      </c>
      <c r="E344" s="58" t="s">
        <v>119</v>
      </c>
      <c r="F344" s="59">
        <v>3647.76</v>
      </c>
      <c r="G344" s="59">
        <v>3644.42</v>
      </c>
      <c r="H344" s="59">
        <v>3648.92</v>
      </c>
      <c r="I344" s="58" t="s">
        <v>337</v>
      </c>
      <c r="J344" s="59">
        <v>3648.95</v>
      </c>
      <c r="K344" s="59">
        <v>0</v>
      </c>
      <c r="L344" s="59">
        <v>0</v>
      </c>
      <c r="M344" s="59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60">
        <v>45918.441296296296</v>
      </c>
      <c r="B345" s="61">
        <v>443282831</v>
      </c>
      <c r="C345" s="62" t="s">
        <v>36</v>
      </c>
      <c r="D345" s="62" t="s">
        <v>37</v>
      </c>
      <c r="E345" s="62" t="s">
        <v>119</v>
      </c>
      <c r="F345" s="63">
        <v>3650.68</v>
      </c>
      <c r="G345" s="63">
        <v>3647.68</v>
      </c>
      <c r="H345" s="63">
        <v>3652.18</v>
      </c>
      <c r="I345" s="62" t="s">
        <v>338</v>
      </c>
      <c r="J345" s="63">
        <v>3652.21</v>
      </c>
      <c r="K345" s="63">
        <v>0</v>
      </c>
      <c r="L345" s="63">
        <v>0</v>
      </c>
      <c r="M345" s="63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6">
        <v>45918.441296296296</v>
      </c>
      <c r="B346" s="57">
        <v>443282833</v>
      </c>
      <c r="C346" s="58" t="s">
        <v>36</v>
      </c>
      <c r="D346" s="58" t="s">
        <v>37</v>
      </c>
      <c r="E346" s="58" t="s">
        <v>119</v>
      </c>
      <c r="F346" s="59">
        <v>3650.68</v>
      </c>
      <c r="G346" s="59">
        <v>3651.5</v>
      </c>
      <c r="H346" s="59">
        <v>3653.68</v>
      </c>
      <c r="I346" s="58" t="s">
        <v>339</v>
      </c>
      <c r="J346" s="59">
        <v>3653.8</v>
      </c>
      <c r="K346" s="59">
        <v>0</v>
      </c>
      <c r="L346" s="59">
        <v>0</v>
      </c>
      <c r="M346" s="59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60">
        <v>45918.441296296296</v>
      </c>
      <c r="B347" s="61">
        <v>443282835</v>
      </c>
      <c r="C347" s="62" t="s">
        <v>36</v>
      </c>
      <c r="D347" s="62" t="s">
        <v>37</v>
      </c>
      <c r="E347" s="62" t="s">
        <v>119</v>
      </c>
      <c r="F347" s="63">
        <v>3650.68</v>
      </c>
      <c r="G347" s="63">
        <v>3651.5</v>
      </c>
      <c r="H347" s="63">
        <v>3653.68</v>
      </c>
      <c r="I347" s="62" t="s">
        <v>339</v>
      </c>
      <c r="J347" s="63">
        <v>3653.8</v>
      </c>
      <c r="K347" s="63">
        <v>0</v>
      </c>
      <c r="L347" s="63">
        <v>0</v>
      </c>
      <c r="M347" s="63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6">
        <v>45918.441296296296</v>
      </c>
      <c r="B348" s="57">
        <v>443282844</v>
      </c>
      <c r="C348" s="58" t="s">
        <v>36</v>
      </c>
      <c r="D348" s="58" t="s">
        <v>37</v>
      </c>
      <c r="E348" s="58" t="s">
        <v>119</v>
      </c>
      <c r="F348" s="59">
        <v>3650.68</v>
      </c>
      <c r="G348" s="59">
        <v>3651.5</v>
      </c>
      <c r="H348" s="59">
        <v>3654.18</v>
      </c>
      <c r="I348" s="58" t="s">
        <v>340</v>
      </c>
      <c r="J348" s="59">
        <v>3654.21</v>
      </c>
      <c r="K348" s="59">
        <v>0</v>
      </c>
      <c r="L348" s="59">
        <v>0</v>
      </c>
      <c r="M348" s="59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60">
        <v>45918.450208333335</v>
      </c>
      <c r="B349" s="61">
        <v>443289887</v>
      </c>
      <c r="C349" s="62" t="s">
        <v>36</v>
      </c>
      <c r="D349" s="62" t="s">
        <v>37</v>
      </c>
      <c r="E349" s="62" t="s">
        <v>119</v>
      </c>
      <c r="F349" s="63">
        <v>3657.89</v>
      </c>
      <c r="G349" s="63">
        <v>3654.89</v>
      </c>
      <c r="H349" s="63">
        <v>3659.39</v>
      </c>
      <c r="I349" s="62" t="s">
        <v>341</v>
      </c>
      <c r="J349" s="63">
        <v>3659.49</v>
      </c>
      <c r="K349" s="63">
        <v>0</v>
      </c>
      <c r="L349" s="63">
        <v>0</v>
      </c>
      <c r="M349" s="63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6">
        <v>45918.450208333335</v>
      </c>
      <c r="B350" s="57">
        <v>443289890</v>
      </c>
      <c r="C350" s="58" t="s">
        <v>36</v>
      </c>
      <c r="D350" s="58" t="s">
        <v>37</v>
      </c>
      <c r="E350" s="58" t="s">
        <v>119</v>
      </c>
      <c r="F350" s="59">
        <v>3657.81</v>
      </c>
      <c r="G350" s="59">
        <v>3658.03</v>
      </c>
      <c r="H350" s="59">
        <v>3661.39</v>
      </c>
      <c r="I350" s="58" t="s">
        <v>342</v>
      </c>
      <c r="J350" s="59">
        <v>3657.66</v>
      </c>
      <c r="K350" s="59">
        <v>0</v>
      </c>
      <c r="L350" s="59">
        <v>0</v>
      </c>
      <c r="M350" s="59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60">
        <v>45918.450208333335</v>
      </c>
      <c r="B351" s="61">
        <v>443289894</v>
      </c>
      <c r="C351" s="62" t="s">
        <v>36</v>
      </c>
      <c r="D351" s="62" t="s">
        <v>37</v>
      </c>
      <c r="E351" s="62" t="s">
        <v>119</v>
      </c>
      <c r="F351" s="63">
        <v>3657.86</v>
      </c>
      <c r="G351" s="63">
        <v>3658.03</v>
      </c>
      <c r="H351" s="63">
        <v>3660.89</v>
      </c>
      <c r="I351" s="62" t="s">
        <v>342</v>
      </c>
      <c r="J351" s="63">
        <v>3657.66</v>
      </c>
      <c r="K351" s="63">
        <v>0</v>
      </c>
      <c r="L351" s="63">
        <v>0</v>
      </c>
      <c r="M351" s="63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6">
        <v>45918.450208333335</v>
      </c>
      <c r="B352" s="57">
        <v>443289896</v>
      </c>
      <c r="C352" s="58" t="s">
        <v>36</v>
      </c>
      <c r="D352" s="58" t="s">
        <v>37</v>
      </c>
      <c r="E352" s="58" t="s">
        <v>119</v>
      </c>
      <c r="F352" s="59">
        <v>3657.84</v>
      </c>
      <c r="G352" s="59">
        <v>3658.03</v>
      </c>
      <c r="H352" s="59">
        <v>3660.89</v>
      </c>
      <c r="I352" s="58" t="s">
        <v>342</v>
      </c>
      <c r="J352" s="59">
        <v>3657.66</v>
      </c>
      <c r="K352" s="59">
        <v>0</v>
      </c>
      <c r="L352" s="59">
        <v>0</v>
      </c>
      <c r="M352" s="59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60">
        <v>45918.451828703706</v>
      </c>
      <c r="B353" s="61">
        <v>443290682</v>
      </c>
      <c r="C353" s="62" t="s">
        <v>36</v>
      </c>
      <c r="D353" s="62" t="s">
        <v>37</v>
      </c>
      <c r="E353" s="62" t="s">
        <v>119</v>
      </c>
      <c r="F353" s="63">
        <v>3658.58</v>
      </c>
      <c r="G353" s="63">
        <v>3655.58</v>
      </c>
      <c r="H353" s="63">
        <v>3660.08</v>
      </c>
      <c r="I353" s="62" t="s">
        <v>343</v>
      </c>
      <c r="J353" s="63">
        <v>3655.48</v>
      </c>
      <c r="K353" s="63">
        <v>0</v>
      </c>
      <c r="L353" s="63">
        <v>0</v>
      </c>
      <c r="M353" s="63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6">
        <v>45918.452523148146</v>
      </c>
      <c r="B354" s="57">
        <v>443290925</v>
      </c>
      <c r="C354" s="58" t="s">
        <v>36</v>
      </c>
      <c r="D354" s="58" t="s">
        <v>37</v>
      </c>
      <c r="E354" s="58" t="s">
        <v>119</v>
      </c>
      <c r="F354" s="59">
        <v>3658.41</v>
      </c>
      <c r="G354" s="59">
        <v>3655.36</v>
      </c>
      <c r="H354" s="59">
        <v>3661.86</v>
      </c>
      <c r="I354" s="58" t="s">
        <v>344</v>
      </c>
      <c r="J354" s="59">
        <v>3655.34</v>
      </c>
      <c r="K354" s="59">
        <v>0</v>
      </c>
      <c r="L354" s="59">
        <v>0</v>
      </c>
      <c r="M354" s="59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60">
        <v>45918.452523148146</v>
      </c>
      <c r="B355" s="61">
        <v>443290928</v>
      </c>
      <c r="C355" s="62" t="s">
        <v>36</v>
      </c>
      <c r="D355" s="62" t="s">
        <v>37</v>
      </c>
      <c r="E355" s="62" t="s">
        <v>119</v>
      </c>
      <c r="F355" s="63">
        <v>3658.41</v>
      </c>
      <c r="G355" s="63">
        <v>3655.41</v>
      </c>
      <c r="H355" s="63">
        <v>3661.41</v>
      </c>
      <c r="I355" s="62" t="s">
        <v>345</v>
      </c>
      <c r="J355" s="63">
        <v>3655.4</v>
      </c>
      <c r="K355" s="63">
        <v>0</v>
      </c>
      <c r="L355" s="63">
        <v>0</v>
      </c>
      <c r="M355" s="63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6">
        <v>45918.452523148146</v>
      </c>
      <c r="B356" s="57">
        <v>443290929</v>
      </c>
      <c r="C356" s="58" t="s">
        <v>36</v>
      </c>
      <c r="D356" s="58" t="s">
        <v>37</v>
      </c>
      <c r="E356" s="58" t="s">
        <v>119</v>
      </c>
      <c r="F356" s="59">
        <v>3658.15</v>
      </c>
      <c r="G356" s="59">
        <v>3658.29</v>
      </c>
      <c r="H356" s="59">
        <v>3661.41</v>
      </c>
      <c r="I356" s="58" t="s">
        <v>346</v>
      </c>
      <c r="J356" s="59">
        <v>3658.14</v>
      </c>
      <c r="K356" s="59">
        <v>0</v>
      </c>
      <c r="L356" s="59">
        <v>0</v>
      </c>
      <c r="M356" s="59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60">
        <v>45918.455416666664</v>
      </c>
      <c r="B357" s="61">
        <v>443291971</v>
      </c>
      <c r="C357" s="62" t="s">
        <v>36</v>
      </c>
      <c r="D357" s="62" t="s">
        <v>37</v>
      </c>
      <c r="E357" s="62" t="s">
        <v>119</v>
      </c>
      <c r="F357" s="63">
        <v>3658.5</v>
      </c>
      <c r="G357" s="63">
        <v>3656</v>
      </c>
      <c r="H357" s="63">
        <v>3661.5</v>
      </c>
      <c r="I357" s="62" t="s">
        <v>347</v>
      </c>
      <c r="J357" s="63">
        <v>3655.84</v>
      </c>
      <c r="K357" s="63">
        <v>0</v>
      </c>
      <c r="L357" s="63">
        <v>0</v>
      </c>
      <c r="M357" s="63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6">
        <v>45918.456689814811</v>
      </c>
      <c r="B358" s="57">
        <v>443292671</v>
      </c>
      <c r="C358" s="58" t="s">
        <v>36</v>
      </c>
      <c r="D358" s="58" t="s">
        <v>37</v>
      </c>
      <c r="E358" s="58" t="s">
        <v>119</v>
      </c>
      <c r="F358" s="59">
        <v>3658.04</v>
      </c>
      <c r="G358" s="59">
        <v>3655.04</v>
      </c>
      <c r="H358" s="59">
        <v>3661.54</v>
      </c>
      <c r="I358" s="58" t="s">
        <v>348</v>
      </c>
      <c r="J358" s="59">
        <v>3655</v>
      </c>
      <c r="K358" s="59">
        <v>0</v>
      </c>
      <c r="L358" s="59">
        <v>0</v>
      </c>
      <c r="M358" s="59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60">
        <v>45918.467453703706</v>
      </c>
      <c r="B359" s="61">
        <v>443298547</v>
      </c>
      <c r="C359" s="62" t="s">
        <v>36</v>
      </c>
      <c r="D359" s="62" t="s">
        <v>38</v>
      </c>
      <c r="E359" s="62" t="s">
        <v>119</v>
      </c>
      <c r="F359" s="63">
        <v>3655.01</v>
      </c>
      <c r="G359" s="63">
        <v>3658.08</v>
      </c>
      <c r="H359" s="63">
        <v>3652.08</v>
      </c>
      <c r="I359" s="62" t="s">
        <v>349</v>
      </c>
      <c r="J359" s="63">
        <v>3658.09</v>
      </c>
      <c r="K359" s="63">
        <v>0</v>
      </c>
      <c r="L359" s="63">
        <v>0</v>
      </c>
      <c r="M359" s="63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6">
        <v>45918.467453703706</v>
      </c>
      <c r="B360" s="57">
        <v>443298548</v>
      </c>
      <c r="C360" s="58" t="s">
        <v>36</v>
      </c>
      <c r="D360" s="58" t="s">
        <v>38</v>
      </c>
      <c r="E360" s="58" t="s">
        <v>119</v>
      </c>
      <c r="F360" s="59">
        <v>3655.01</v>
      </c>
      <c r="G360" s="59">
        <v>3658.01</v>
      </c>
      <c r="H360" s="59">
        <v>3653.51</v>
      </c>
      <c r="I360" s="58" t="s">
        <v>350</v>
      </c>
      <c r="J360" s="59">
        <v>3658.01</v>
      </c>
      <c r="K360" s="59">
        <v>0</v>
      </c>
      <c r="L360" s="59">
        <v>0</v>
      </c>
      <c r="M360" s="59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60">
        <v>45918.467453703706</v>
      </c>
      <c r="B361" s="61">
        <v>443298549</v>
      </c>
      <c r="C361" s="62" t="s">
        <v>36</v>
      </c>
      <c r="D361" s="62" t="s">
        <v>38</v>
      </c>
      <c r="E361" s="62" t="s">
        <v>119</v>
      </c>
      <c r="F361" s="63">
        <v>3655.01</v>
      </c>
      <c r="G361" s="63">
        <v>3658.01</v>
      </c>
      <c r="H361" s="63">
        <v>3653.51</v>
      </c>
      <c r="I361" s="62" t="s">
        <v>350</v>
      </c>
      <c r="J361" s="63">
        <v>3658.01</v>
      </c>
      <c r="K361" s="63">
        <v>0</v>
      </c>
      <c r="L361" s="63">
        <v>0</v>
      </c>
      <c r="M361" s="63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6">
        <v>45918.467453703706</v>
      </c>
      <c r="B362" s="57">
        <v>443298551</v>
      </c>
      <c r="C362" s="58" t="s">
        <v>36</v>
      </c>
      <c r="D362" s="58" t="s">
        <v>38</v>
      </c>
      <c r="E362" s="58" t="s">
        <v>119</v>
      </c>
      <c r="F362" s="59">
        <v>3655.01</v>
      </c>
      <c r="G362" s="59">
        <v>3658.01</v>
      </c>
      <c r="H362" s="59">
        <v>3651.51</v>
      </c>
      <c r="I362" s="58" t="s">
        <v>350</v>
      </c>
      <c r="J362" s="59">
        <v>3658.01</v>
      </c>
      <c r="K362" s="59">
        <v>0</v>
      </c>
      <c r="L362" s="59">
        <v>0</v>
      </c>
      <c r="M362" s="59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60">
        <v>45918.467465277776</v>
      </c>
      <c r="B363" s="61">
        <v>443298553</v>
      </c>
      <c r="C363" s="62" t="s">
        <v>36</v>
      </c>
      <c r="D363" s="62" t="s">
        <v>38</v>
      </c>
      <c r="E363" s="62" t="s">
        <v>119</v>
      </c>
      <c r="F363" s="63">
        <v>3655</v>
      </c>
      <c r="G363" s="63">
        <v>3657.51</v>
      </c>
      <c r="H363" s="63">
        <v>3652.01</v>
      </c>
      <c r="I363" s="62" t="s">
        <v>351</v>
      </c>
      <c r="J363" s="63">
        <v>3657.52</v>
      </c>
      <c r="K363" s="63">
        <v>0</v>
      </c>
      <c r="L363" s="63">
        <v>0</v>
      </c>
      <c r="M363" s="63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6">
        <v>45918.468831018516</v>
      </c>
      <c r="B364" s="57">
        <v>443299057</v>
      </c>
      <c r="C364" s="58" t="s">
        <v>36</v>
      </c>
      <c r="D364" s="58" t="s">
        <v>37</v>
      </c>
      <c r="E364" s="58" t="s">
        <v>119</v>
      </c>
      <c r="F364" s="59">
        <v>3655.99</v>
      </c>
      <c r="G364" s="59">
        <v>3657.03</v>
      </c>
      <c r="H364" s="59">
        <v>3659.62</v>
      </c>
      <c r="I364" s="58" t="s">
        <v>352</v>
      </c>
      <c r="J364" s="59">
        <v>3659.64</v>
      </c>
      <c r="K364" s="59">
        <v>0</v>
      </c>
      <c r="L364" s="59">
        <v>0</v>
      </c>
      <c r="M364" s="59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60">
        <v>45918.479247685187</v>
      </c>
      <c r="B365" s="61">
        <v>443303443</v>
      </c>
      <c r="C365" s="62" t="s">
        <v>36</v>
      </c>
      <c r="D365" s="62" t="s">
        <v>37</v>
      </c>
      <c r="E365" s="62" t="s">
        <v>119</v>
      </c>
      <c r="F365" s="63">
        <v>3655.99</v>
      </c>
      <c r="G365" s="63">
        <v>3657.03</v>
      </c>
      <c r="H365" s="63">
        <v>3659.55</v>
      </c>
      <c r="I365" s="62" t="s">
        <v>353</v>
      </c>
      <c r="J365" s="63">
        <v>3659.6</v>
      </c>
      <c r="K365" s="63">
        <v>0</v>
      </c>
      <c r="L365" s="63">
        <v>0</v>
      </c>
      <c r="M365" s="63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6">
        <v>45918.491168981483</v>
      </c>
      <c r="B366" s="57">
        <v>443309947</v>
      </c>
      <c r="C366" s="58" t="s">
        <v>36</v>
      </c>
      <c r="D366" s="58" t="s">
        <v>37</v>
      </c>
      <c r="E366" s="58" t="s">
        <v>119</v>
      </c>
      <c r="F366" s="59">
        <v>3661.71</v>
      </c>
      <c r="G366" s="59">
        <v>3660.21</v>
      </c>
      <c r="H366" s="59">
        <v>3663.21</v>
      </c>
      <c r="I366" s="58" t="s">
        <v>354</v>
      </c>
      <c r="J366" s="59">
        <v>3663.36</v>
      </c>
      <c r="K366" s="59">
        <v>0</v>
      </c>
      <c r="L366" s="59">
        <v>0</v>
      </c>
      <c r="M366" s="59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60">
        <v>45918.491180555553</v>
      </c>
      <c r="B367" s="61">
        <v>443309948</v>
      </c>
      <c r="C367" s="62" t="s">
        <v>36</v>
      </c>
      <c r="D367" s="62" t="s">
        <v>37</v>
      </c>
      <c r="E367" s="62" t="s">
        <v>119</v>
      </c>
      <c r="F367" s="63">
        <v>3661.67</v>
      </c>
      <c r="G367" s="63">
        <v>3658.71</v>
      </c>
      <c r="H367" s="63">
        <v>3663.21</v>
      </c>
      <c r="I367" s="62" t="s">
        <v>354</v>
      </c>
      <c r="J367" s="63">
        <v>3663.36</v>
      </c>
      <c r="K367" s="63">
        <v>0</v>
      </c>
      <c r="L367" s="63">
        <v>0</v>
      </c>
      <c r="M367" s="63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6">
        <v>45918.491180555553</v>
      </c>
      <c r="B368" s="57">
        <v>443309950</v>
      </c>
      <c r="C368" s="58" t="s">
        <v>36</v>
      </c>
      <c r="D368" s="58" t="s">
        <v>37</v>
      </c>
      <c r="E368" s="58" t="s">
        <v>119</v>
      </c>
      <c r="F368" s="59">
        <v>3661.67</v>
      </c>
      <c r="G368" s="59">
        <v>3658.71</v>
      </c>
      <c r="H368" s="59">
        <v>3663.21</v>
      </c>
      <c r="I368" s="58" t="s">
        <v>354</v>
      </c>
      <c r="J368" s="59">
        <v>3663.36</v>
      </c>
      <c r="K368" s="59">
        <v>0</v>
      </c>
      <c r="L368" s="59">
        <v>0</v>
      </c>
      <c r="M368" s="59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60">
        <v>45918.491180555553</v>
      </c>
      <c r="B369" s="61">
        <v>443309951</v>
      </c>
      <c r="C369" s="62" t="s">
        <v>36</v>
      </c>
      <c r="D369" s="62" t="s">
        <v>37</v>
      </c>
      <c r="E369" s="62" t="s">
        <v>119</v>
      </c>
      <c r="F369" s="63">
        <v>3661.67</v>
      </c>
      <c r="G369" s="63">
        <v>3662.7</v>
      </c>
      <c r="H369" s="63">
        <v>3664.71</v>
      </c>
      <c r="I369" s="62" t="s">
        <v>355</v>
      </c>
      <c r="J369" s="63">
        <v>3662.69</v>
      </c>
      <c r="K369" s="63">
        <v>0</v>
      </c>
      <c r="L369" s="63">
        <v>0</v>
      </c>
      <c r="M369" s="63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6">
        <v>45918.491180555553</v>
      </c>
      <c r="B370" s="57">
        <v>443309952</v>
      </c>
      <c r="C370" s="58" t="s">
        <v>36</v>
      </c>
      <c r="D370" s="58" t="s">
        <v>37</v>
      </c>
      <c r="E370" s="58" t="s">
        <v>119</v>
      </c>
      <c r="F370" s="59">
        <v>3661.67</v>
      </c>
      <c r="G370" s="59">
        <v>3662.67</v>
      </c>
      <c r="H370" s="59">
        <v>3664.71</v>
      </c>
      <c r="I370" s="58" t="s">
        <v>355</v>
      </c>
      <c r="J370" s="59">
        <v>3662.67</v>
      </c>
      <c r="K370" s="59">
        <v>0</v>
      </c>
      <c r="L370" s="59">
        <v>0</v>
      </c>
      <c r="M370" s="59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60">
        <v>45918.49119212963</v>
      </c>
      <c r="B371" s="61">
        <v>443309953</v>
      </c>
      <c r="C371" s="62" t="s">
        <v>36</v>
      </c>
      <c r="D371" s="62" t="s">
        <v>37</v>
      </c>
      <c r="E371" s="62" t="s">
        <v>119</v>
      </c>
      <c r="F371" s="63">
        <v>3661.82</v>
      </c>
      <c r="G371" s="63">
        <v>3662.66</v>
      </c>
      <c r="H371" s="63">
        <v>3665.21</v>
      </c>
      <c r="I371" s="62" t="s">
        <v>356</v>
      </c>
      <c r="J371" s="63">
        <v>3662.6</v>
      </c>
      <c r="K371" s="63">
        <v>0</v>
      </c>
      <c r="L371" s="63">
        <v>0</v>
      </c>
      <c r="M371" s="63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6">
        <v>45918.496493055558</v>
      </c>
      <c r="B372" s="57">
        <v>443312086</v>
      </c>
      <c r="C372" s="58" t="s">
        <v>36</v>
      </c>
      <c r="D372" s="58" t="s">
        <v>37</v>
      </c>
      <c r="E372" s="58" t="s">
        <v>119</v>
      </c>
      <c r="F372" s="59">
        <v>3662.97</v>
      </c>
      <c r="G372" s="59">
        <v>3659.96</v>
      </c>
      <c r="H372" s="59">
        <v>3664.46</v>
      </c>
      <c r="I372" s="58" t="s">
        <v>357</v>
      </c>
      <c r="J372" s="59">
        <v>3664.58</v>
      </c>
      <c r="K372" s="59">
        <v>0</v>
      </c>
      <c r="L372" s="59">
        <v>0</v>
      </c>
      <c r="M372" s="59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60">
        <v>45918.496504629627</v>
      </c>
      <c r="B373" s="61">
        <v>443312087</v>
      </c>
      <c r="C373" s="62" t="s">
        <v>36</v>
      </c>
      <c r="D373" s="62" t="s">
        <v>37</v>
      </c>
      <c r="E373" s="62" t="s">
        <v>119</v>
      </c>
      <c r="F373" s="63">
        <v>3662.97</v>
      </c>
      <c r="G373" s="63">
        <v>3659.97</v>
      </c>
      <c r="H373" s="63">
        <v>3664.47</v>
      </c>
      <c r="I373" s="62" t="s">
        <v>357</v>
      </c>
      <c r="J373" s="63">
        <v>3664.58</v>
      </c>
      <c r="K373" s="63">
        <v>0</v>
      </c>
      <c r="L373" s="63">
        <v>0</v>
      </c>
      <c r="M373" s="63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6">
        <v>45918.496504629627</v>
      </c>
      <c r="B374" s="57">
        <v>443312089</v>
      </c>
      <c r="C374" s="58" t="s">
        <v>36</v>
      </c>
      <c r="D374" s="58" t="s">
        <v>37</v>
      </c>
      <c r="E374" s="58" t="s">
        <v>119</v>
      </c>
      <c r="F374" s="59">
        <v>3662.97</v>
      </c>
      <c r="G374" s="59">
        <v>3661.47</v>
      </c>
      <c r="H374" s="59">
        <v>3664.47</v>
      </c>
      <c r="I374" s="58" t="s">
        <v>357</v>
      </c>
      <c r="J374" s="59">
        <v>3664.58</v>
      </c>
      <c r="K374" s="59">
        <v>0</v>
      </c>
      <c r="L374" s="59">
        <v>0</v>
      </c>
      <c r="M374" s="59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60">
        <v>45918.496724537035</v>
      </c>
      <c r="B375" s="61">
        <v>443312195</v>
      </c>
      <c r="C375" s="62" t="s">
        <v>36</v>
      </c>
      <c r="D375" s="62" t="s">
        <v>37</v>
      </c>
      <c r="E375" s="62" t="s">
        <v>119</v>
      </c>
      <c r="F375" s="63">
        <v>3663.17</v>
      </c>
      <c r="G375" s="63">
        <v>3664.87</v>
      </c>
      <c r="H375" s="63">
        <v>3666.17</v>
      </c>
      <c r="I375" s="62" t="s">
        <v>358</v>
      </c>
      <c r="J375" s="63">
        <v>3666.2</v>
      </c>
      <c r="K375" s="63">
        <v>0</v>
      </c>
      <c r="L375" s="63">
        <v>0</v>
      </c>
      <c r="M375" s="63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6">
        <v>45918.496736111112</v>
      </c>
      <c r="B376" s="57">
        <v>443312200</v>
      </c>
      <c r="C376" s="58" t="s">
        <v>36</v>
      </c>
      <c r="D376" s="58" t="s">
        <v>37</v>
      </c>
      <c r="E376" s="58" t="s">
        <v>119</v>
      </c>
      <c r="F376" s="59">
        <v>3663.18</v>
      </c>
      <c r="G376" s="59">
        <v>3664.85</v>
      </c>
      <c r="H376" s="59">
        <v>3666.17</v>
      </c>
      <c r="I376" s="58" t="s">
        <v>358</v>
      </c>
      <c r="J376" s="59">
        <v>3666.2</v>
      </c>
      <c r="K376" s="59">
        <v>0</v>
      </c>
      <c r="L376" s="59">
        <v>0</v>
      </c>
      <c r="M376" s="59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60">
        <v>45918.496736111112</v>
      </c>
      <c r="B377" s="61">
        <v>443312203</v>
      </c>
      <c r="C377" s="62" t="s">
        <v>36</v>
      </c>
      <c r="D377" s="62" t="s">
        <v>37</v>
      </c>
      <c r="E377" s="62" t="s">
        <v>119</v>
      </c>
      <c r="F377" s="63">
        <v>3663.18</v>
      </c>
      <c r="G377" s="63">
        <v>3665.31</v>
      </c>
      <c r="H377" s="63">
        <v>3666.67</v>
      </c>
      <c r="I377" s="62" t="s">
        <v>359</v>
      </c>
      <c r="J377" s="63">
        <v>3666.67</v>
      </c>
      <c r="K377" s="63">
        <v>0</v>
      </c>
      <c r="L377" s="63">
        <v>0</v>
      </c>
      <c r="M377" s="63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6">
        <v>45918.5003125</v>
      </c>
      <c r="B378" s="57">
        <v>443314101</v>
      </c>
      <c r="C378" s="58" t="s">
        <v>36</v>
      </c>
      <c r="D378" s="58" t="s">
        <v>37</v>
      </c>
      <c r="E378" s="58" t="s">
        <v>119</v>
      </c>
      <c r="F378" s="59">
        <v>3665.17</v>
      </c>
      <c r="G378" s="59">
        <v>3661.92</v>
      </c>
      <c r="H378" s="59">
        <v>3666.42</v>
      </c>
      <c r="I378" s="58" t="s">
        <v>360</v>
      </c>
      <c r="J378" s="59">
        <v>3666.57</v>
      </c>
      <c r="K378" s="59">
        <v>0</v>
      </c>
      <c r="L378" s="59">
        <v>0</v>
      </c>
      <c r="M378" s="59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60">
        <v>45918.500324074077</v>
      </c>
      <c r="B379" s="61">
        <v>443314103</v>
      </c>
      <c r="C379" s="62" t="s">
        <v>36</v>
      </c>
      <c r="D379" s="62" t="s">
        <v>37</v>
      </c>
      <c r="E379" s="62" t="s">
        <v>119</v>
      </c>
      <c r="F379" s="63">
        <v>3665.1</v>
      </c>
      <c r="G379" s="63">
        <v>3665.22</v>
      </c>
      <c r="H379" s="63">
        <v>3666.67</v>
      </c>
      <c r="I379" s="62" t="s">
        <v>359</v>
      </c>
      <c r="J379" s="63">
        <v>3666.67</v>
      </c>
      <c r="K379" s="63">
        <v>0</v>
      </c>
      <c r="L379" s="63">
        <v>0</v>
      </c>
      <c r="M379" s="63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6">
        <v>45918.500324074077</v>
      </c>
      <c r="B380" s="57">
        <v>443314107</v>
      </c>
      <c r="C380" s="58" t="s">
        <v>36</v>
      </c>
      <c r="D380" s="58" t="s">
        <v>37</v>
      </c>
      <c r="E380" s="58" t="s">
        <v>119</v>
      </c>
      <c r="F380" s="59">
        <v>3665.11</v>
      </c>
      <c r="G380" s="59">
        <v>3665.34</v>
      </c>
      <c r="H380" s="59">
        <v>3666.67</v>
      </c>
      <c r="I380" s="58" t="s">
        <v>359</v>
      </c>
      <c r="J380" s="59">
        <v>3666.67</v>
      </c>
      <c r="K380" s="59">
        <v>0</v>
      </c>
      <c r="L380" s="59">
        <v>0</v>
      </c>
      <c r="M380" s="59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60">
        <v>45918.503668981481</v>
      </c>
      <c r="B381" s="61">
        <v>443315632</v>
      </c>
      <c r="C381" s="62" t="s">
        <v>36</v>
      </c>
      <c r="D381" s="62" t="s">
        <v>37</v>
      </c>
      <c r="E381" s="62" t="s">
        <v>119</v>
      </c>
      <c r="F381" s="63">
        <v>3665.54</v>
      </c>
      <c r="G381" s="63">
        <v>3665.96</v>
      </c>
      <c r="H381" s="63">
        <v>3668.54</v>
      </c>
      <c r="I381" s="62" t="s">
        <v>361</v>
      </c>
      <c r="J381" s="63">
        <v>3665.92</v>
      </c>
      <c r="K381" s="63">
        <v>0</v>
      </c>
      <c r="L381" s="63">
        <v>0</v>
      </c>
      <c r="M381" s="63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6">
        <v>45918.503680555557</v>
      </c>
      <c r="B382" s="57">
        <v>443315635</v>
      </c>
      <c r="C382" s="58" t="s">
        <v>36</v>
      </c>
      <c r="D382" s="58" t="s">
        <v>37</v>
      </c>
      <c r="E382" s="58" t="s">
        <v>119</v>
      </c>
      <c r="F382" s="59">
        <v>3665.54</v>
      </c>
      <c r="G382" s="59">
        <v>3665.98</v>
      </c>
      <c r="H382" s="59">
        <v>3668.54</v>
      </c>
      <c r="I382" s="58" t="s">
        <v>361</v>
      </c>
      <c r="J382" s="59">
        <v>3665.92</v>
      </c>
      <c r="K382" s="59">
        <v>0</v>
      </c>
      <c r="L382" s="59">
        <v>0</v>
      </c>
      <c r="M382" s="59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60">
        <v>45918.503680555557</v>
      </c>
      <c r="B383" s="61">
        <v>443315637</v>
      </c>
      <c r="C383" s="62" t="s">
        <v>36</v>
      </c>
      <c r="D383" s="62" t="s">
        <v>37</v>
      </c>
      <c r="E383" s="62" t="s">
        <v>119</v>
      </c>
      <c r="F383" s="63">
        <v>3665.51</v>
      </c>
      <c r="G383" s="63">
        <v>3662.54</v>
      </c>
      <c r="H383" s="63">
        <v>3667.04</v>
      </c>
      <c r="I383" s="62" t="s">
        <v>362</v>
      </c>
      <c r="J383" s="63">
        <v>3667.07</v>
      </c>
      <c r="K383" s="63">
        <v>0</v>
      </c>
      <c r="L383" s="63">
        <v>0</v>
      </c>
      <c r="M383" s="63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6">
        <v>45918.504942129628</v>
      </c>
      <c r="B384" s="57">
        <v>443316623</v>
      </c>
      <c r="C384" s="58" t="s">
        <v>36</v>
      </c>
      <c r="D384" s="58" t="s">
        <v>37</v>
      </c>
      <c r="E384" s="58" t="s">
        <v>119</v>
      </c>
      <c r="F384" s="59">
        <v>3666.45</v>
      </c>
      <c r="G384" s="59">
        <v>3666.24</v>
      </c>
      <c r="H384" s="59">
        <v>3668.01</v>
      </c>
      <c r="I384" s="58" t="s">
        <v>363</v>
      </c>
      <c r="J384" s="59">
        <v>3668.04</v>
      </c>
      <c r="K384" s="59">
        <v>0</v>
      </c>
      <c r="L384" s="59">
        <v>0</v>
      </c>
      <c r="M384" s="59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60">
        <v>45918.504953703705</v>
      </c>
      <c r="B385" s="61">
        <v>443316624</v>
      </c>
      <c r="C385" s="62" t="s">
        <v>36</v>
      </c>
      <c r="D385" s="62" t="s">
        <v>37</v>
      </c>
      <c r="E385" s="62" t="s">
        <v>119</v>
      </c>
      <c r="F385" s="63">
        <v>3666.44</v>
      </c>
      <c r="G385" s="63">
        <v>3664.95</v>
      </c>
      <c r="H385" s="63">
        <v>3667.95</v>
      </c>
      <c r="I385" s="62" t="s">
        <v>364</v>
      </c>
      <c r="J385" s="63">
        <v>3667.99</v>
      </c>
      <c r="K385" s="63">
        <v>0</v>
      </c>
      <c r="L385" s="63">
        <v>0</v>
      </c>
      <c r="M385" s="63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6">
        <v>45918.504953703705</v>
      </c>
      <c r="B386" s="57">
        <v>443316625</v>
      </c>
      <c r="C386" s="58" t="s">
        <v>36</v>
      </c>
      <c r="D386" s="58" t="s">
        <v>37</v>
      </c>
      <c r="E386" s="58" t="s">
        <v>119</v>
      </c>
      <c r="F386" s="59">
        <v>3666.56</v>
      </c>
      <c r="G386" s="59">
        <v>3663.45</v>
      </c>
      <c r="H386" s="59">
        <v>3667.95</v>
      </c>
      <c r="I386" s="58" t="s">
        <v>364</v>
      </c>
      <c r="J386" s="59">
        <v>3667.99</v>
      </c>
      <c r="K386" s="59">
        <v>0</v>
      </c>
      <c r="L386" s="59">
        <v>0</v>
      </c>
      <c r="M386" s="59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60">
        <v>45918.504953703705</v>
      </c>
      <c r="B387" s="61">
        <v>443316626</v>
      </c>
      <c r="C387" s="62" t="s">
        <v>36</v>
      </c>
      <c r="D387" s="62" t="s">
        <v>37</v>
      </c>
      <c r="E387" s="62" t="s">
        <v>119</v>
      </c>
      <c r="F387" s="63">
        <v>3666.54</v>
      </c>
      <c r="G387" s="63">
        <v>3667.56</v>
      </c>
      <c r="H387" s="63">
        <v>3669.95</v>
      </c>
      <c r="I387" s="62" t="s">
        <v>365</v>
      </c>
      <c r="J387" s="63">
        <v>3667.29</v>
      </c>
      <c r="K387" s="63">
        <v>0</v>
      </c>
      <c r="L387" s="63">
        <v>0</v>
      </c>
      <c r="M387" s="63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6">
        <v>45918.505173611113</v>
      </c>
      <c r="B388" s="57">
        <v>443316703</v>
      </c>
      <c r="C388" s="58" t="s">
        <v>36</v>
      </c>
      <c r="D388" s="58" t="s">
        <v>37</v>
      </c>
      <c r="E388" s="58" t="s">
        <v>119</v>
      </c>
      <c r="F388" s="59">
        <v>3666.2</v>
      </c>
      <c r="G388" s="59">
        <v>3666.95</v>
      </c>
      <c r="H388" s="59">
        <v>3669.14</v>
      </c>
      <c r="I388" s="58" t="s">
        <v>366</v>
      </c>
      <c r="J388" s="59">
        <v>3669.14</v>
      </c>
      <c r="K388" s="59">
        <v>0</v>
      </c>
      <c r="L388" s="59">
        <v>0</v>
      </c>
      <c r="M388" s="59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60">
        <v>45918.505185185182</v>
      </c>
      <c r="B389" s="61">
        <v>443316704</v>
      </c>
      <c r="C389" s="62" t="s">
        <v>36</v>
      </c>
      <c r="D389" s="62" t="s">
        <v>37</v>
      </c>
      <c r="E389" s="62" t="s">
        <v>119</v>
      </c>
      <c r="F389" s="63">
        <v>3666.21</v>
      </c>
      <c r="G389" s="63">
        <v>3666.95</v>
      </c>
      <c r="H389" s="63">
        <v>3669.2</v>
      </c>
      <c r="I389" s="62" t="s">
        <v>367</v>
      </c>
      <c r="J389" s="63">
        <v>3669.21</v>
      </c>
      <c r="K389" s="63">
        <v>0</v>
      </c>
      <c r="L389" s="63">
        <v>0</v>
      </c>
      <c r="M389" s="63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6">
        <v>45918.509687500002</v>
      </c>
      <c r="B390" s="57">
        <v>443318833</v>
      </c>
      <c r="C390" s="58" t="s">
        <v>36</v>
      </c>
      <c r="D390" s="58" t="s">
        <v>37</v>
      </c>
      <c r="E390" s="58" t="s">
        <v>119</v>
      </c>
      <c r="F390" s="59">
        <v>3668.14</v>
      </c>
      <c r="G390" s="59">
        <v>3665.14</v>
      </c>
      <c r="H390" s="59">
        <v>3669.64</v>
      </c>
      <c r="I390" s="58" t="s">
        <v>368</v>
      </c>
      <c r="J390" s="59">
        <v>3669.65</v>
      </c>
      <c r="K390" s="59">
        <v>0</v>
      </c>
      <c r="L390" s="59">
        <v>0</v>
      </c>
      <c r="M390" s="59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60">
        <v>45918.509699074071</v>
      </c>
      <c r="B391" s="61">
        <v>443318834</v>
      </c>
      <c r="C391" s="62" t="s">
        <v>36</v>
      </c>
      <c r="D391" s="62" t="s">
        <v>37</v>
      </c>
      <c r="E391" s="62" t="s">
        <v>119</v>
      </c>
      <c r="F391" s="63">
        <v>3668.14</v>
      </c>
      <c r="G391" s="63">
        <v>3668.36</v>
      </c>
      <c r="H391" s="63">
        <v>3671.14</v>
      </c>
      <c r="I391" s="62" t="s">
        <v>369</v>
      </c>
      <c r="J391" s="63">
        <v>3671.14</v>
      </c>
      <c r="K391" s="63">
        <v>0</v>
      </c>
      <c r="L391" s="63">
        <v>0</v>
      </c>
      <c r="M391" s="63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6">
        <v>45918.509699074071</v>
      </c>
      <c r="B392" s="57">
        <v>443318835</v>
      </c>
      <c r="C392" s="58" t="s">
        <v>36</v>
      </c>
      <c r="D392" s="58" t="s">
        <v>37</v>
      </c>
      <c r="E392" s="58" t="s">
        <v>119</v>
      </c>
      <c r="F392" s="59">
        <v>3668.14</v>
      </c>
      <c r="G392" s="59">
        <v>3666.64</v>
      </c>
      <c r="H392" s="59">
        <v>3669.64</v>
      </c>
      <c r="I392" s="58" t="s">
        <v>370</v>
      </c>
      <c r="J392" s="59">
        <v>3666.61</v>
      </c>
      <c r="K392" s="59">
        <v>0</v>
      </c>
      <c r="L392" s="59">
        <v>0</v>
      </c>
      <c r="M392" s="59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60">
        <v>45918.509699074071</v>
      </c>
      <c r="B393" s="61">
        <v>443318836</v>
      </c>
      <c r="C393" s="62" t="s">
        <v>36</v>
      </c>
      <c r="D393" s="62" t="s">
        <v>37</v>
      </c>
      <c r="E393" s="62" t="s">
        <v>119</v>
      </c>
      <c r="F393" s="63">
        <v>3668.14</v>
      </c>
      <c r="G393" s="63">
        <v>3668.91</v>
      </c>
      <c r="H393" s="63">
        <v>3671.14</v>
      </c>
      <c r="I393" s="62" t="s">
        <v>369</v>
      </c>
      <c r="J393" s="63">
        <v>3671.14</v>
      </c>
      <c r="K393" s="63">
        <v>0</v>
      </c>
      <c r="L393" s="63">
        <v>0</v>
      </c>
      <c r="M393" s="63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6">
        <v>45918.509699074071</v>
      </c>
      <c r="B394" s="57">
        <v>443318837</v>
      </c>
      <c r="C394" s="58" t="s">
        <v>36</v>
      </c>
      <c r="D394" s="58" t="s">
        <v>37</v>
      </c>
      <c r="E394" s="58" t="s">
        <v>119</v>
      </c>
      <c r="F394" s="59">
        <v>3668.14</v>
      </c>
      <c r="G394" s="59">
        <v>3665.14</v>
      </c>
      <c r="H394" s="59">
        <v>3669.64</v>
      </c>
      <c r="I394" s="58" t="s">
        <v>368</v>
      </c>
      <c r="J394" s="59">
        <v>3669.65</v>
      </c>
      <c r="K394" s="59">
        <v>0</v>
      </c>
      <c r="L394" s="59">
        <v>0</v>
      </c>
      <c r="M394" s="59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60">
        <v>45918.510266203702</v>
      </c>
      <c r="B395" s="61">
        <v>443319361</v>
      </c>
      <c r="C395" s="62" t="s">
        <v>36</v>
      </c>
      <c r="D395" s="62" t="s">
        <v>37</v>
      </c>
      <c r="E395" s="62" t="s">
        <v>119</v>
      </c>
      <c r="F395" s="63">
        <v>3667.23</v>
      </c>
      <c r="G395" s="63">
        <v>3664.17</v>
      </c>
      <c r="H395" s="63">
        <v>3670.67</v>
      </c>
      <c r="I395" s="62" t="s">
        <v>371</v>
      </c>
      <c r="J395" s="63">
        <v>3670.67</v>
      </c>
      <c r="K395" s="63">
        <v>0</v>
      </c>
      <c r="L395" s="63">
        <v>0</v>
      </c>
      <c r="M395" s="63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6">
        <v>45918.510277777779</v>
      </c>
      <c r="B396" s="57">
        <v>443319364</v>
      </c>
      <c r="C396" s="58" t="s">
        <v>36</v>
      </c>
      <c r="D396" s="58" t="s">
        <v>37</v>
      </c>
      <c r="E396" s="58" t="s">
        <v>119</v>
      </c>
      <c r="F396" s="59">
        <v>3667.21</v>
      </c>
      <c r="G396" s="59">
        <v>3664.23</v>
      </c>
      <c r="H396" s="59">
        <v>3670.73</v>
      </c>
      <c r="I396" s="58" t="s">
        <v>371</v>
      </c>
      <c r="J396" s="59">
        <v>3670.76</v>
      </c>
      <c r="K396" s="59">
        <v>0</v>
      </c>
      <c r="L396" s="59">
        <v>0</v>
      </c>
      <c r="M396" s="59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60">
        <v>45918.510277777779</v>
      </c>
      <c r="B397" s="61">
        <v>443319367</v>
      </c>
      <c r="C397" s="62" t="s">
        <v>36</v>
      </c>
      <c r="D397" s="62" t="s">
        <v>37</v>
      </c>
      <c r="E397" s="62" t="s">
        <v>119</v>
      </c>
      <c r="F397" s="63">
        <v>3667.21</v>
      </c>
      <c r="G397" s="63">
        <v>3664.23</v>
      </c>
      <c r="H397" s="63">
        <v>3670.73</v>
      </c>
      <c r="I397" s="62" t="s">
        <v>371</v>
      </c>
      <c r="J397" s="63">
        <v>3670.76</v>
      </c>
      <c r="K397" s="63">
        <v>0</v>
      </c>
      <c r="L397" s="63">
        <v>0</v>
      </c>
      <c r="M397" s="63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6">
        <v>45918.510381944441</v>
      </c>
      <c r="B398" s="57">
        <v>443319488</v>
      </c>
      <c r="C398" s="58" t="s">
        <v>36</v>
      </c>
      <c r="D398" s="58" t="s">
        <v>37</v>
      </c>
      <c r="E398" s="58" t="s">
        <v>119</v>
      </c>
      <c r="F398" s="59">
        <v>3667.73</v>
      </c>
      <c r="G398" s="59">
        <v>3668.35</v>
      </c>
      <c r="H398" s="59">
        <v>3671.26</v>
      </c>
      <c r="I398" s="58" t="s">
        <v>372</v>
      </c>
      <c r="J398" s="59">
        <v>3671.26</v>
      </c>
      <c r="K398" s="59">
        <v>0</v>
      </c>
      <c r="L398" s="59">
        <v>0</v>
      </c>
      <c r="M398" s="59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60">
        <v>45918.520451388889</v>
      </c>
      <c r="B399" s="61">
        <v>443324265</v>
      </c>
      <c r="C399" s="62" t="s">
        <v>36</v>
      </c>
      <c r="D399" s="62" t="s">
        <v>37</v>
      </c>
      <c r="E399" s="62" t="s">
        <v>119</v>
      </c>
      <c r="F399" s="63">
        <v>3671.48</v>
      </c>
      <c r="G399" s="63">
        <v>3671.32</v>
      </c>
      <c r="H399" s="63">
        <v>3674.48</v>
      </c>
      <c r="I399" s="62" t="s">
        <v>373</v>
      </c>
      <c r="J399" s="63">
        <v>3671.25</v>
      </c>
      <c r="K399" s="63">
        <v>0</v>
      </c>
      <c r="L399" s="63">
        <v>0</v>
      </c>
      <c r="M399" s="63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6">
        <v>45918.520462962966</v>
      </c>
      <c r="B400" s="57">
        <v>443324267</v>
      </c>
      <c r="C400" s="58" t="s">
        <v>36</v>
      </c>
      <c r="D400" s="58" t="s">
        <v>37</v>
      </c>
      <c r="E400" s="58" t="s">
        <v>119</v>
      </c>
      <c r="F400" s="59">
        <v>3671.48</v>
      </c>
      <c r="G400" s="59">
        <v>3668.48</v>
      </c>
      <c r="H400" s="59">
        <v>3672.98</v>
      </c>
      <c r="I400" s="58" t="s">
        <v>374</v>
      </c>
      <c r="J400" s="59">
        <v>3668.46</v>
      </c>
      <c r="K400" s="59">
        <v>0</v>
      </c>
      <c r="L400" s="59">
        <v>0</v>
      </c>
      <c r="M400" s="59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60">
        <v>45918.520462962966</v>
      </c>
      <c r="B401" s="61">
        <v>443324268</v>
      </c>
      <c r="C401" s="62" t="s">
        <v>36</v>
      </c>
      <c r="D401" s="62" t="s">
        <v>37</v>
      </c>
      <c r="E401" s="62" t="s">
        <v>119</v>
      </c>
      <c r="F401" s="63">
        <v>3671.48</v>
      </c>
      <c r="G401" s="63">
        <v>3668.48</v>
      </c>
      <c r="H401" s="63">
        <v>3672.98</v>
      </c>
      <c r="I401" s="62" t="s">
        <v>374</v>
      </c>
      <c r="J401" s="63">
        <v>3668.46</v>
      </c>
      <c r="K401" s="63">
        <v>0</v>
      </c>
      <c r="L401" s="63">
        <v>0</v>
      </c>
      <c r="M401" s="63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6">
        <v>45918.520462962966</v>
      </c>
      <c r="B402" s="57">
        <v>443324269</v>
      </c>
      <c r="C402" s="58" t="s">
        <v>36</v>
      </c>
      <c r="D402" s="58" t="s">
        <v>37</v>
      </c>
      <c r="E402" s="58" t="s">
        <v>119</v>
      </c>
      <c r="F402" s="59">
        <v>3671.48</v>
      </c>
      <c r="G402" s="59">
        <v>3669.98</v>
      </c>
      <c r="H402" s="59">
        <v>3672.98</v>
      </c>
      <c r="I402" s="58" t="s">
        <v>375</v>
      </c>
      <c r="J402" s="59">
        <v>3669.95</v>
      </c>
      <c r="K402" s="59">
        <v>0</v>
      </c>
      <c r="L402" s="59">
        <v>0</v>
      </c>
      <c r="M402" s="59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60">
        <v>45918.520462962966</v>
      </c>
      <c r="B403" s="61">
        <v>443324270</v>
      </c>
      <c r="C403" s="62" t="s">
        <v>36</v>
      </c>
      <c r="D403" s="62" t="s">
        <v>37</v>
      </c>
      <c r="E403" s="62" t="s">
        <v>119</v>
      </c>
      <c r="F403" s="63">
        <v>3671.48</v>
      </c>
      <c r="G403" s="63">
        <v>3671.32</v>
      </c>
      <c r="H403" s="63">
        <v>3674.98</v>
      </c>
      <c r="I403" s="62" t="s">
        <v>373</v>
      </c>
      <c r="J403" s="63">
        <v>3671.25</v>
      </c>
      <c r="K403" s="63">
        <v>0</v>
      </c>
      <c r="L403" s="63">
        <v>0</v>
      </c>
      <c r="M403" s="63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6">
        <v>45918.520474537036</v>
      </c>
      <c r="B404" s="57">
        <v>443324272</v>
      </c>
      <c r="C404" s="58" t="s">
        <v>36</v>
      </c>
      <c r="D404" s="58" t="s">
        <v>37</v>
      </c>
      <c r="E404" s="58" t="s">
        <v>119</v>
      </c>
      <c r="F404" s="59">
        <v>3671.48</v>
      </c>
      <c r="G404" s="59">
        <v>3668.98</v>
      </c>
      <c r="H404" s="59">
        <v>3674.48</v>
      </c>
      <c r="I404" s="58" t="s">
        <v>376</v>
      </c>
      <c r="J404" s="59">
        <v>3668.84</v>
      </c>
      <c r="K404" s="59">
        <v>0</v>
      </c>
      <c r="L404" s="59">
        <v>0</v>
      </c>
      <c r="M404" s="59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60">
        <v>45918.523113425923</v>
      </c>
      <c r="B405" s="61">
        <v>443325377</v>
      </c>
      <c r="C405" s="62" t="s">
        <v>36</v>
      </c>
      <c r="D405" s="62" t="s">
        <v>37</v>
      </c>
      <c r="E405" s="62" t="s">
        <v>119</v>
      </c>
      <c r="F405" s="63">
        <v>3671.11</v>
      </c>
      <c r="G405" s="63">
        <v>3668.12</v>
      </c>
      <c r="H405" s="63">
        <v>3674.62</v>
      </c>
      <c r="I405" s="62" t="s">
        <v>377</v>
      </c>
      <c r="J405" s="63">
        <v>3668.05</v>
      </c>
      <c r="K405" s="63">
        <v>0</v>
      </c>
      <c r="L405" s="63">
        <v>0</v>
      </c>
      <c r="M405" s="63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6">
        <v>45918.523125</v>
      </c>
      <c r="B406" s="57">
        <v>443325378</v>
      </c>
      <c r="C406" s="58" t="s">
        <v>36</v>
      </c>
      <c r="D406" s="58" t="s">
        <v>37</v>
      </c>
      <c r="E406" s="58" t="s">
        <v>119</v>
      </c>
      <c r="F406" s="59">
        <v>3671.11</v>
      </c>
      <c r="G406" s="59">
        <v>3668.11</v>
      </c>
      <c r="H406" s="59">
        <v>3674.61</v>
      </c>
      <c r="I406" s="58" t="s">
        <v>377</v>
      </c>
      <c r="J406" s="59">
        <v>3668.05</v>
      </c>
      <c r="K406" s="59">
        <v>0</v>
      </c>
      <c r="L406" s="59">
        <v>0</v>
      </c>
      <c r="M406" s="59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60">
        <v>45918.523125</v>
      </c>
      <c r="B407" s="61">
        <v>443325380</v>
      </c>
      <c r="C407" s="62" t="s">
        <v>36</v>
      </c>
      <c r="D407" s="62" t="s">
        <v>37</v>
      </c>
      <c r="E407" s="62" t="s">
        <v>119</v>
      </c>
      <c r="F407" s="63">
        <v>3671.11</v>
      </c>
      <c r="G407" s="63">
        <v>3668.11</v>
      </c>
      <c r="H407" s="63">
        <v>3674.61</v>
      </c>
      <c r="I407" s="62" t="s">
        <v>377</v>
      </c>
      <c r="J407" s="63">
        <v>3668.05</v>
      </c>
      <c r="K407" s="63">
        <v>0</v>
      </c>
      <c r="L407" s="63">
        <v>0</v>
      </c>
      <c r="M407" s="63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6">
        <v>45918.523692129631</v>
      </c>
      <c r="B408" s="57">
        <v>443325590</v>
      </c>
      <c r="C408" s="58" t="s">
        <v>36</v>
      </c>
      <c r="D408" s="58" t="s">
        <v>37</v>
      </c>
      <c r="E408" s="58" t="s">
        <v>119</v>
      </c>
      <c r="F408" s="59">
        <v>3671.52</v>
      </c>
      <c r="G408" s="59">
        <v>3668.52</v>
      </c>
      <c r="H408" s="59">
        <v>3674.52</v>
      </c>
      <c r="I408" s="58" t="s">
        <v>378</v>
      </c>
      <c r="J408" s="59">
        <v>3668.52</v>
      </c>
      <c r="K408" s="59">
        <v>0</v>
      </c>
      <c r="L408" s="59">
        <v>0</v>
      </c>
      <c r="M408" s="59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60">
        <v>45918.5237037037</v>
      </c>
      <c r="B409" s="61">
        <v>443325592</v>
      </c>
      <c r="C409" s="62" t="s">
        <v>36</v>
      </c>
      <c r="D409" s="62" t="s">
        <v>37</v>
      </c>
      <c r="E409" s="62" t="s">
        <v>119</v>
      </c>
      <c r="F409" s="63">
        <v>3671.52</v>
      </c>
      <c r="G409" s="63">
        <v>3668.52</v>
      </c>
      <c r="H409" s="63">
        <v>3675.02</v>
      </c>
      <c r="I409" s="62" t="s">
        <v>378</v>
      </c>
      <c r="J409" s="63">
        <v>3668.52</v>
      </c>
      <c r="K409" s="63">
        <v>0</v>
      </c>
      <c r="L409" s="63">
        <v>0</v>
      </c>
      <c r="M409" s="63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6">
        <v>45918.544641203705</v>
      </c>
      <c r="B410" s="57">
        <v>443333033</v>
      </c>
      <c r="C410" s="58" t="s">
        <v>36</v>
      </c>
      <c r="D410" s="58" t="s">
        <v>37</v>
      </c>
      <c r="E410" s="58" t="s">
        <v>119</v>
      </c>
      <c r="F410" s="59">
        <v>3672.19</v>
      </c>
      <c r="G410" s="59">
        <v>3670.69</v>
      </c>
      <c r="H410" s="59">
        <v>3673.69</v>
      </c>
      <c r="I410" s="58" t="s">
        <v>379</v>
      </c>
      <c r="J410" s="59">
        <v>3670.63</v>
      </c>
      <c r="K410" s="59">
        <v>0</v>
      </c>
      <c r="L410" s="59">
        <v>0</v>
      </c>
      <c r="M410" s="59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60">
        <v>45918.550081018519</v>
      </c>
      <c r="B411" s="61">
        <v>443335228</v>
      </c>
      <c r="C411" s="62" t="s">
        <v>36</v>
      </c>
      <c r="D411" s="62" t="s">
        <v>38</v>
      </c>
      <c r="E411" s="62" t="s">
        <v>119</v>
      </c>
      <c r="F411" s="63">
        <v>3669.89</v>
      </c>
      <c r="G411" s="63">
        <v>3669.65</v>
      </c>
      <c r="H411" s="63">
        <v>3668.39</v>
      </c>
      <c r="I411" s="62" t="s">
        <v>380</v>
      </c>
      <c r="J411" s="63">
        <v>3668.37</v>
      </c>
      <c r="K411" s="63">
        <v>0</v>
      </c>
      <c r="L411" s="63">
        <v>0</v>
      </c>
      <c r="M411" s="63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6">
        <v>45918.550081018519</v>
      </c>
      <c r="B412" s="57">
        <v>443335230</v>
      </c>
      <c r="C412" s="58" t="s">
        <v>36</v>
      </c>
      <c r="D412" s="58" t="s">
        <v>38</v>
      </c>
      <c r="E412" s="58" t="s">
        <v>119</v>
      </c>
      <c r="F412" s="59">
        <v>3669.89</v>
      </c>
      <c r="G412" s="59">
        <v>3667.93</v>
      </c>
      <c r="H412" s="59">
        <v>3666.39</v>
      </c>
      <c r="I412" s="58" t="s">
        <v>381</v>
      </c>
      <c r="J412" s="59">
        <v>3666.34</v>
      </c>
      <c r="K412" s="59">
        <v>0</v>
      </c>
      <c r="L412" s="59">
        <v>0</v>
      </c>
      <c r="M412" s="59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60">
        <v>45918.550092592595</v>
      </c>
      <c r="B413" s="61">
        <v>443335232</v>
      </c>
      <c r="C413" s="62" t="s">
        <v>36</v>
      </c>
      <c r="D413" s="62" t="s">
        <v>38</v>
      </c>
      <c r="E413" s="62" t="s">
        <v>119</v>
      </c>
      <c r="F413" s="63">
        <v>3669.88</v>
      </c>
      <c r="G413" s="63">
        <v>3669.65</v>
      </c>
      <c r="H413" s="63">
        <v>3668.39</v>
      </c>
      <c r="I413" s="62" t="s">
        <v>380</v>
      </c>
      <c r="J413" s="63">
        <v>3668.37</v>
      </c>
      <c r="K413" s="63">
        <v>0</v>
      </c>
      <c r="L413" s="63">
        <v>0</v>
      </c>
      <c r="M413" s="63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6">
        <v>45918.550092592595</v>
      </c>
      <c r="B414" s="57">
        <v>443335234</v>
      </c>
      <c r="C414" s="58" t="s">
        <v>36</v>
      </c>
      <c r="D414" s="58" t="s">
        <v>38</v>
      </c>
      <c r="E414" s="58" t="s">
        <v>119</v>
      </c>
      <c r="F414" s="59">
        <v>3669.85</v>
      </c>
      <c r="G414" s="59">
        <v>3668.37</v>
      </c>
      <c r="H414" s="59">
        <v>3666.89</v>
      </c>
      <c r="I414" s="58" t="s">
        <v>382</v>
      </c>
      <c r="J414" s="59">
        <v>3666.78</v>
      </c>
      <c r="K414" s="59">
        <v>0</v>
      </c>
      <c r="L414" s="59">
        <v>0</v>
      </c>
      <c r="M414" s="59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60">
        <v>45918.550092592595</v>
      </c>
      <c r="B415" s="61">
        <v>443335235</v>
      </c>
      <c r="C415" s="62" t="s">
        <v>36</v>
      </c>
      <c r="D415" s="62" t="s">
        <v>38</v>
      </c>
      <c r="E415" s="62" t="s">
        <v>119</v>
      </c>
      <c r="F415" s="63">
        <v>3669.85</v>
      </c>
      <c r="G415" s="63">
        <v>3668.37</v>
      </c>
      <c r="H415" s="63">
        <v>3666.89</v>
      </c>
      <c r="I415" s="62" t="s">
        <v>382</v>
      </c>
      <c r="J415" s="63">
        <v>3666.78</v>
      </c>
      <c r="K415" s="63">
        <v>0</v>
      </c>
      <c r="L415" s="63">
        <v>0</v>
      </c>
      <c r="M415" s="63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6">
        <v>45918.550092592595</v>
      </c>
      <c r="B416" s="57">
        <v>443335238</v>
      </c>
      <c r="C416" s="58" t="s">
        <v>36</v>
      </c>
      <c r="D416" s="58" t="s">
        <v>38</v>
      </c>
      <c r="E416" s="58" t="s">
        <v>119</v>
      </c>
      <c r="F416" s="59">
        <v>3669.85</v>
      </c>
      <c r="G416" s="59">
        <v>3669.65</v>
      </c>
      <c r="H416" s="59">
        <v>3668.39</v>
      </c>
      <c r="I416" s="58" t="s">
        <v>380</v>
      </c>
      <c r="J416" s="59">
        <v>3668.37</v>
      </c>
      <c r="K416" s="59">
        <v>0</v>
      </c>
      <c r="L416" s="59">
        <v>0</v>
      </c>
      <c r="M416" s="59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60">
        <v>45918.555752314816</v>
      </c>
      <c r="B417" s="61">
        <v>443337877</v>
      </c>
      <c r="C417" s="62" t="s">
        <v>36</v>
      </c>
      <c r="D417" s="62" t="s">
        <v>38</v>
      </c>
      <c r="E417" s="62" t="s">
        <v>119</v>
      </c>
      <c r="F417" s="63">
        <v>3666.51</v>
      </c>
      <c r="G417" s="63">
        <v>3669.5</v>
      </c>
      <c r="H417" s="63">
        <v>3665</v>
      </c>
      <c r="I417" s="62" t="s">
        <v>383</v>
      </c>
      <c r="J417" s="63">
        <v>3669.53</v>
      </c>
      <c r="K417" s="63">
        <v>0</v>
      </c>
      <c r="L417" s="63">
        <v>0</v>
      </c>
      <c r="M417" s="63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6">
        <v>45918.555752314816</v>
      </c>
      <c r="B418" s="57">
        <v>443337880</v>
      </c>
      <c r="C418" s="58" t="s">
        <v>36</v>
      </c>
      <c r="D418" s="58" t="s">
        <v>38</v>
      </c>
      <c r="E418" s="58" t="s">
        <v>119</v>
      </c>
      <c r="F418" s="59">
        <v>3666.51</v>
      </c>
      <c r="G418" s="59">
        <v>3668.01</v>
      </c>
      <c r="H418" s="59">
        <v>3665.01</v>
      </c>
      <c r="I418" s="58" t="s">
        <v>384</v>
      </c>
      <c r="J418" s="59">
        <v>3668.02</v>
      </c>
      <c r="K418" s="59">
        <v>0</v>
      </c>
      <c r="L418" s="59">
        <v>0</v>
      </c>
      <c r="M418" s="59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60">
        <v>45918.555763888886</v>
      </c>
      <c r="B419" s="61">
        <v>443337884</v>
      </c>
      <c r="C419" s="62" t="s">
        <v>36</v>
      </c>
      <c r="D419" s="62" t="s">
        <v>38</v>
      </c>
      <c r="E419" s="62" t="s">
        <v>119</v>
      </c>
      <c r="F419" s="63">
        <v>3666.51</v>
      </c>
      <c r="G419" s="63">
        <v>3669.51</v>
      </c>
      <c r="H419" s="63">
        <v>3665.01</v>
      </c>
      <c r="I419" s="62" t="s">
        <v>383</v>
      </c>
      <c r="J419" s="63">
        <v>3669.53</v>
      </c>
      <c r="K419" s="63">
        <v>0</v>
      </c>
      <c r="L419" s="63">
        <v>0</v>
      </c>
      <c r="M419" s="63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6">
        <v>45918.555763888886</v>
      </c>
      <c r="B420" s="57">
        <v>443337886</v>
      </c>
      <c r="C420" s="58" t="s">
        <v>36</v>
      </c>
      <c r="D420" s="58" t="s">
        <v>38</v>
      </c>
      <c r="E420" s="58" t="s">
        <v>119</v>
      </c>
      <c r="F420" s="59">
        <v>3666.52</v>
      </c>
      <c r="G420" s="59">
        <v>3669.51</v>
      </c>
      <c r="H420" s="59">
        <v>3663.51</v>
      </c>
      <c r="I420" s="58" t="s">
        <v>383</v>
      </c>
      <c r="J420" s="59">
        <v>3669.53</v>
      </c>
      <c r="K420" s="59">
        <v>0</v>
      </c>
      <c r="L420" s="59">
        <v>0</v>
      </c>
      <c r="M420" s="59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60">
        <v>45918.555763888886</v>
      </c>
      <c r="B421" s="61">
        <v>443337912</v>
      </c>
      <c r="C421" s="62" t="s">
        <v>36</v>
      </c>
      <c r="D421" s="62" t="s">
        <v>38</v>
      </c>
      <c r="E421" s="62" t="s">
        <v>119</v>
      </c>
      <c r="F421" s="63">
        <v>3666.52</v>
      </c>
      <c r="G421" s="63">
        <v>3669.51</v>
      </c>
      <c r="H421" s="63">
        <v>3663.01</v>
      </c>
      <c r="I421" s="62" t="s">
        <v>383</v>
      </c>
      <c r="J421" s="63">
        <v>3669.53</v>
      </c>
      <c r="K421" s="63">
        <v>0</v>
      </c>
      <c r="L421" s="63">
        <v>0</v>
      </c>
      <c r="M421" s="63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6">
        <v>45918.555763888886</v>
      </c>
      <c r="B422" s="57">
        <v>443337926</v>
      </c>
      <c r="C422" s="58" t="s">
        <v>36</v>
      </c>
      <c r="D422" s="58" t="s">
        <v>38</v>
      </c>
      <c r="E422" s="58" t="s">
        <v>119</v>
      </c>
      <c r="F422" s="59">
        <v>3666.52</v>
      </c>
      <c r="G422" s="59">
        <v>3669.01</v>
      </c>
      <c r="H422" s="59">
        <v>3663.51</v>
      </c>
      <c r="I422" s="58" t="s">
        <v>385</v>
      </c>
      <c r="J422" s="59">
        <v>3669.01</v>
      </c>
      <c r="K422" s="59">
        <v>0</v>
      </c>
      <c r="L422" s="59">
        <v>0</v>
      </c>
      <c r="M422" s="59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60">
        <v>45918.569756944446</v>
      </c>
      <c r="B423" s="61">
        <v>443345743</v>
      </c>
      <c r="C423" s="62" t="s">
        <v>36</v>
      </c>
      <c r="D423" s="62" t="s">
        <v>38</v>
      </c>
      <c r="E423" s="62" t="s">
        <v>119</v>
      </c>
      <c r="F423" s="63">
        <v>3667.2</v>
      </c>
      <c r="G423" s="63">
        <v>3670.2</v>
      </c>
      <c r="H423" s="63">
        <v>3665.7</v>
      </c>
      <c r="I423" s="62" t="s">
        <v>386</v>
      </c>
      <c r="J423" s="63">
        <v>3670.23</v>
      </c>
      <c r="K423" s="63">
        <v>0</v>
      </c>
      <c r="L423" s="63">
        <v>0</v>
      </c>
      <c r="M423" s="63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6">
        <v>45918.569756944446</v>
      </c>
      <c r="B424" s="57">
        <v>443345744</v>
      </c>
      <c r="C424" s="58" t="s">
        <v>36</v>
      </c>
      <c r="D424" s="58" t="s">
        <v>38</v>
      </c>
      <c r="E424" s="58" t="s">
        <v>119</v>
      </c>
      <c r="F424" s="59">
        <v>3667.2</v>
      </c>
      <c r="G424" s="59">
        <v>3670.2</v>
      </c>
      <c r="H424" s="59">
        <v>3664.2</v>
      </c>
      <c r="I424" s="58" t="s">
        <v>386</v>
      </c>
      <c r="J424" s="59">
        <v>3670.23</v>
      </c>
      <c r="K424" s="59">
        <v>0</v>
      </c>
      <c r="L424" s="59">
        <v>0</v>
      </c>
      <c r="M424" s="59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60">
        <v>45918.569768518515</v>
      </c>
      <c r="B425" s="61">
        <v>443345746</v>
      </c>
      <c r="C425" s="62" t="s">
        <v>36</v>
      </c>
      <c r="D425" s="62" t="s">
        <v>38</v>
      </c>
      <c r="E425" s="62" t="s">
        <v>119</v>
      </c>
      <c r="F425" s="63">
        <v>3667.15</v>
      </c>
      <c r="G425" s="63">
        <v>3669.7</v>
      </c>
      <c r="H425" s="63">
        <v>3664.2</v>
      </c>
      <c r="I425" s="62" t="s">
        <v>387</v>
      </c>
      <c r="J425" s="63">
        <v>3669.72</v>
      </c>
      <c r="K425" s="63">
        <v>0</v>
      </c>
      <c r="L425" s="63">
        <v>0</v>
      </c>
      <c r="M425" s="63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6">
        <v>45918.569768518515</v>
      </c>
      <c r="B426" s="57">
        <v>443345749</v>
      </c>
      <c r="C426" s="58" t="s">
        <v>36</v>
      </c>
      <c r="D426" s="58" t="s">
        <v>38</v>
      </c>
      <c r="E426" s="58" t="s">
        <v>119</v>
      </c>
      <c r="F426" s="59">
        <v>3667.12</v>
      </c>
      <c r="G426" s="59">
        <v>3670.2</v>
      </c>
      <c r="H426" s="59">
        <v>3663.7</v>
      </c>
      <c r="I426" s="58" t="s">
        <v>386</v>
      </c>
      <c r="J426" s="59">
        <v>3670.23</v>
      </c>
      <c r="K426" s="59">
        <v>0</v>
      </c>
      <c r="L426" s="59">
        <v>0</v>
      </c>
      <c r="M426" s="59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60">
        <v>45918.574502314812</v>
      </c>
      <c r="B427" s="61">
        <v>443347406</v>
      </c>
      <c r="C427" s="62" t="s">
        <v>36</v>
      </c>
      <c r="D427" s="62" t="s">
        <v>38</v>
      </c>
      <c r="E427" s="62" t="s">
        <v>119</v>
      </c>
      <c r="F427" s="63">
        <v>3666.23</v>
      </c>
      <c r="G427" s="63">
        <v>3667.72</v>
      </c>
      <c r="H427" s="63">
        <v>3664.72</v>
      </c>
      <c r="I427" s="62" t="s">
        <v>388</v>
      </c>
      <c r="J427" s="63">
        <v>3667.75</v>
      </c>
      <c r="K427" s="63">
        <v>0</v>
      </c>
      <c r="L427" s="63">
        <v>0</v>
      </c>
      <c r="M427" s="63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6">
        <v>45918.574502314812</v>
      </c>
      <c r="B428" s="57">
        <v>443347408</v>
      </c>
      <c r="C428" s="58" t="s">
        <v>36</v>
      </c>
      <c r="D428" s="58" t="s">
        <v>38</v>
      </c>
      <c r="E428" s="58" t="s">
        <v>119</v>
      </c>
      <c r="F428" s="59">
        <v>3666.23</v>
      </c>
      <c r="G428" s="59">
        <v>3669.23</v>
      </c>
      <c r="H428" s="59">
        <v>3664.73</v>
      </c>
      <c r="I428" s="58" t="s">
        <v>389</v>
      </c>
      <c r="J428" s="59">
        <v>3669.25</v>
      </c>
      <c r="K428" s="59">
        <v>0</v>
      </c>
      <c r="L428" s="59">
        <v>0</v>
      </c>
      <c r="M428" s="59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60">
        <v>45918.598807870374</v>
      </c>
      <c r="B429" s="61">
        <v>443356771</v>
      </c>
      <c r="C429" s="62" t="s">
        <v>36</v>
      </c>
      <c r="D429" s="62" t="s">
        <v>37</v>
      </c>
      <c r="E429" s="62" t="s">
        <v>119</v>
      </c>
      <c r="F429" s="63">
        <v>3669.85</v>
      </c>
      <c r="G429" s="63">
        <v>3666.89</v>
      </c>
      <c r="H429" s="63">
        <v>3671.39</v>
      </c>
      <c r="I429" s="62" t="s">
        <v>390</v>
      </c>
      <c r="J429" s="63">
        <v>3666.89</v>
      </c>
      <c r="K429" s="63">
        <v>0</v>
      </c>
      <c r="L429" s="63">
        <v>0</v>
      </c>
      <c r="M429" s="63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6">
        <v>45918.598807870374</v>
      </c>
      <c r="B430" s="57">
        <v>443356772</v>
      </c>
      <c r="C430" s="58" t="s">
        <v>36</v>
      </c>
      <c r="D430" s="58" t="s">
        <v>37</v>
      </c>
      <c r="E430" s="58" t="s">
        <v>119</v>
      </c>
      <c r="F430" s="59">
        <v>3669.84</v>
      </c>
      <c r="G430" s="59">
        <v>3668.35</v>
      </c>
      <c r="H430" s="59">
        <v>3671.35</v>
      </c>
      <c r="I430" s="58" t="s">
        <v>391</v>
      </c>
      <c r="J430" s="59">
        <v>3668.27</v>
      </c>
      <c r="K430" s="59">
        <v>0</v>
      </c>
      <c r="L430" s="59">
        <v>0</v>
      </c>
      <c r="M430" s="59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60">
        <v>45918.598807870374</v>
      </c>
      <c r="B431" s="61">
        <v>443356773</v>
      </c>
      <c r="C431" s="62" t="s">
        <v>36</v>
      </c>
      <c r="D431" s="62" t="s">
        <v>37</v>
      </c>
      <c r="E431" s="62" t="s">
        <v>119</v>
      </c>
      <c r="F431" s="63">
        <v>3669.84</v>
      </c>
      <c r="G431" s="63">
        <v>3666.85</v>
      </c>
      <c r="H431" s="63">
        <v>3671.35</v>
      </c>
      <c r="I431" s="62" t="s">
        <v>392</v>
      </c>
      <c r="J431" s="63">
        <v>3666.85</v>
      </c>
      <c r="K431" s="63">
        <v>0</v>
      </c>
      <c r="L431" s="63">
        <v>0</v>
      </c>
      <c r="M431" s="63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6">
        <v>45918.598819444444</v>
      </c>
      <c r="B432" s="57">
        <v>443356774</v>
      </c>
      <c r="C432" s="58" t="s">
        <v>36</v>
      </c>
      <c r="D432" s="58" t="s">
        <v>37</v>
      </c>
      <c r="E432" s="58" t="s">
        <v>119</v>
      </c>
      <c r="F432" s="59">
        <v>3669.87</v>
      </c>
      <c r="G432" s="59">
        <v>3667.35</v>
      </c>
      <c r="H432" s="59">
        <v>3672.85</v>
      </c>
      <c r="I432" s="58" t="s">
        <v>393</v>
      </c>
      <c r="J432" s="59">
        <v>3667.34</v>
      </c>
      <c r="K432" s="59">
        <v>0</v>
      </c>
      <c r="L432" s="59">
        <v>0</v>
      </c>
      <c r="M432" s="59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60">
        <v>45918.598819444444</v>
      </c>
      <c r="B433" s="61">
        <v>443356775</v>
      </c>
      <c r="C433" s="62" t="s">
        <v>36</v>
      </c>
      <c r="D433" s="62" t="s">
        <v>37</v>
      </c>
      <c r="E433" s="62" t="s">
        <v>119</v>
      </c>
      <c r="F433" s="63">
        <v>3669.87</v>
      </c>
      <c r="G433" s="63">
        <v>3666.85</v>
      </c>
      <c r="H433" s="63">
        <v>3673.35</v>
      </c>
      <c r="I433" s="62" t="s">
        <v>392</v>
      </c>
      <c r="J433" s="63">
        <v>3666.85</v>
      </c>
      <c r="K433" s="63">
        <v>0</v>
      </c>
      <c r="L433" s="63">
        <v>0</v>
      </c>
      <c r="M433" s="63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6">
        <v>45918.598819444444</v>
      </c>
      <c r="B434" s="57">
        <v>443356777</v>
      </c>
      <c r="C434" s="58" t="s">
        <v>36</v>
      </c>
      <c r="D434" s="58" t="s">
        <v>37</v>
      </c>
      <c r="E434" s="58" t="s">
        <v>119</v>
      </c>
      <c r="F434" s="59">
        <v>3669.87</v>
      </c>
      <c r="G434" s="59">
        <v>3666.85</v>
      </c>
      <c r="H434" s="59">
        <v>3672.85</v>
      </c>
      <c r="I434" s="58" t="s">
        <v>392</v>
      </c>
      <c r="J434" s="59">
        <v>3666.85</v>
      </c>
      <c r="K434" s="59">
        <v>0</v>
      </c>
      <c r="L434" s="59">
        <v>0</v>
      </c>
      <c r="M434" s="59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60">
        <v>45918.607719907406</v>
      </c>
      <c r="B435" s="61">
        <v>443361991</v>
      </c>
      <c r="C435" s="62" t="s">
        <v>36</v>
      </c>
      <c r="D435" s="62" t="s">
        <v>38</v>
      </c>
      <c r="E435" s="62" t="s">
        <v>119</v>
      </c>
      <c r="F435" s="63">
        <v>3665.73</v>
      </c>
      <c r="G435" s="63">
        <v>3668.51</v>
      </c>
      <c r="H435" s="63">
        <v>3664.01</v>
      </c>
      <c r="I435" s="62" t="s">
        <v>394</v>
      </c>
      <c r="J435" s="63">
        <v>3668.56</v>
      </c>
      <c r="K435" s="63">
        <v>0</v>
      </c>
      <c r="L435" s="63">
        <v>0</v>
      </c>
      <c r="M435" s="63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6">
        <v>45918.607719907406</v>
      </c>
      <c r="B436" s="57">
        <v>443361994</v>
      </c>
      <c r="C436" s="58" t="s">
        <v>36</v>
      </c>
      <c r="D436" s="58" t="s">
        <v>38</v>
      </c>
      <c r="E436" s="58" t="s">
        <v>119</v>
      </c>
      <c r="F436" s="59">
        <v>3665.71</v>
      </c>
      <c r="G436" s="59">
        <v>3667.23</v>
      </c>
      <c r="H436" s="59">
        <v>3664.23</v>
      </c>
      <c r="I436" s="58" t="s">
        <v>395</v>
      </c>
      <c r="J436" s="59">
        <v>3667.25</v>
      </c>
      <c r="K436" s="59">
        <v>0</v>
      </c>
      <c r="L436" s="59">
        <v>0</v>
      </c>
      <c r="M436" s="59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60">
        <v>45918.607719907406</v>
      </c>
      <c r="B437" s="61">
        <v>443361997</v>
      </c>
      <c r="C437" s="62" t="s">
        <v>36</v>
      </c>
      <c r="D437" s="62" t="s">
        <v>38</v>
      </c>
      <c r="E437" s="62" t="s">
        <v>119</v>
      </c>
      <c r="F437" s="63">
        <v>3665.79</v>
      </c>
      <c r="G437" s="63">
        <v>3668.73</v>
      </c>
      <c r="H437" s="63">
        <v>3664.23</v>
      </c>
      <c r="I437" s="62" t="s">
        <v>396</v>
      </c>
      <c r="J437" s="63">
        <v>3668.78</v>
      </c>
      <c r="K437" s="63">
        <v>0</v>
      </c>
      <c r="L437" s="63">
        <v>0</v>
      </c>
      <c r="M437" s="63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6">
        <v>45918.607731481483</v>
      </c>
      <c r="B438" s="57">
        <v>443361999</v>
      </c>
      <c r="C438" s="58" t="s">
        <v>36</v>
      </c>
      <c r="D438" s="58" t="s">
        <v>38</v>
      </c>
      <c r="E438" s="58" t="s">
        <v>119</v>
      </c>
      <c r="F438" s="59">
        <v>3665.84</v>
      </c>
      <c r="G438" s="59">
        <v>3668.73</v>
      </c>
      <c r="H438" s="59">
        <v>3662.73</v>
      </c>
      <c r="I438" s="58" t="s">
        <v>396</v>
      </c>
      <c r="J438" s="59">
        <v>3668.78</v>
      </c>
      <c r="K438" s="59">
        <v>0</v>
      </c>
      <c r="L438" s="59">
        <v>0</v>
      </c>
      <c r="M438" s="59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60">
        <v>45918.607731481483</v>
      </c>
      <c r="B439" s="61">
        <v>443362001</v>
      </c>
      <c r="C439" s="62" t="s">
        <v>36</v>
      </c>
      <c r="D439" s="62" t="s">
        <v>38</v>
      </c>
      <c r="E439" s="62" t="s">
        <v>119</v>
      </c>
      <c r="F439" s="63">
        <v>3665.83</v>
      </c>
      <c r="G439" s="63">
        <v>3668.23</v>
      </c>
      <c r="H439" s="63">
        <v>3662.73</v>
      </c>
      <c r="I439" s="62" t="s">
        <v>397</v>
      </c>
      <c r="J439" s="63">
        <v>3668.28</v>
      </c>
      <c r="K439" s="63">
        <v>0</v>
      </c>
      <c r="L439" s="63">
        <v>0</v>
      </c>
      <c r="M439" s="63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6">
        <v>45918.607731481483</v>
      </c>
      <c r="B440" s="57">
        <v>443362005</v>
      </c>
      <c r="C440" s="58" t="s">
        <v>36</v>
      </c>
      <c r="D440" s="58" t="s">
        <v>38</v>
      </c>
      <c r="E440" s="58" t="s">
        <v>119</v>
      </c>
      <c r="F440" s="59">
        <v>3665.84</v>
      </c>
      <c r="G440" s="59">
        <v>3668.73</v>
      </c>
      <c r="H440" s="59">
        <v>3662.23</v>
      </c>
      <c r="I440" s="58" t="s">
        <v>396</v>
      </c>
      <c r="J440" s="59">
        <v>3668.78</v>
      </c>
      <c r="K440" s="59">
        <v>0</v>
      </c>
      <c r="L440" s="59">
        <v>0</v>
      </c>
      <c r="M440" s="59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60">
        <v>45918.617094907408</v>
      </c>
      <c r="B441" s="61">
        <v>443366994</v>
      </c>
      <c r="C441" s="62" t="s">
        <v>36</v>
      </c>
      <c r="D441" s="62" t="s">
        <v>38</v>
      </c>
      <c r="E441" s="62" t="s">
        <v>119</v>
      </c>
      <c r="F441" s="63">
        <v>3666.24</v>
      </c>
      <c r="G441" s="63">
        <v>3669.24</v>
      </c>
      <c r="H441" s="63">
        <v>3664.74</v>
      </c>
      <c r="I441" s="62" t="s">
        <v>398</v>
      </c>
      <c r="J441" s="63">
        <v>3669.24</v>
      </c>
      <c r="K441" s="63">
        <v>0</v>
      </c>
      <c r="L441" s="63">
        <v>0</v>
      </c>
      <c r="M441" s="63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6">
        <v>45918.617094907408</v>
      </c>
      <c r="B442" s="57">
        <v>443366996</v>
      </c>
      <c r="C442" s="58" t="s">
        <v>36</v>
      </c>
      <c r="D442" s="58" t="s">
        <v>38</v>
      </c>
      <c r="E442" s="58" t="s">
        <v>119</v>
      </c>
      <c r="F442" s="59">
        <v>3666.24</v>
      </c>
      <c r="G442" s="59">
        <v>3669.24</v>
      </c>
      <c r="H442" s="59">
        <v>3662.74</v>
      </c>
      <c r="I442" s="58" t="s">
        <v>398</v>
      </c>
      <c r="J442" s="59">
        <v>3669.24</v>
      </c>
      <c r="K442" s="59">
        <v>0</v>
      </c>
      <c r="L442" s="59">
        <v>0</v>
      </c>
      <c r="M442" s="59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60">
        <v>45918.617094907408</v>
      </c>
      <c r="B443" s="61">
        <v>443366997</v>
      </c>
      <c r="C443" s="62" t="s">
        <v>36</v>
      </c>
      <c r="D443" s="62" t="s">
        <v>38</v>
      </c>
      <c r="E443" s="62" t="s">
        <v>119</v>
      </c>
      <c r="F443" s="63">
        <v>3666.24</v>
      </c>
      <c r="G443" s="63">
        <v>3668.74</v>
      </c>
      <c r="H443" s="63">
        <v>3663.24</v>
      </c>
      <c r="I443" s="62" t="s">
        <v>399</v>
      </c>
      <c r="J443" s="63">
        <v>3668.79</v>
      </c>
      <c r="K443" s="63">
        <v>0</v>
      </c>
      <c r="L443" s="63">
        <v>0</v>
      </c>
      <c r="M443" s="63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6">
        <v>45918.617106481484</v>
      </c>
      <c r="B444" s="57">
        <v>443366998</v>
      </c>
      <c r="C444" s="58" t="s">
        <v>36</v>
      </c>
      <c r="D444" s="58" t="s">
        <v>38</v>
      </c>
      <c r="E444" s="58" t="s">
        <v>119</v>
      </c>
      <c r="F444" s="59">
        <v>3666.24</v>
      </c>
      <c r="G444" s="59">
        <v>3669.24</v>
      </c>
      <c r="H444" s="59">
        <v>3663.24</v>
      </c>
      <c r="I444" s="58" t="s">
        <v>398</v>
      </c>
      <c r="J444" s="59">
        <v>3669.24</v>
      </c>
      <c r="K444" s="59">
        <v>0</v>
      </c>
      <c r="L444" s="59">
        <v>0</v>
      </c>
      <c r="M444" s="59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60">
        <v>45918.625069444446</v>
      </c>
      <c r="B445" s="61">
        <v>443370365</v>
      </c>
      <c r="C445" s="62" t="s">
        <v>36</v>
      </c>
      <c r="D445" s="62" t="s">
        <v>37</v>
      </c>
      <c r="E445" s="62" t="s">
        <v>119</v>
      </c>
      <c r="F445" s="63">
        <v>3668.36</v>
      </c>
      <c r="G445" s="63">
        <v>3669.49</v>
      </c>
      <c r="H445" s="63">
        <v>3672.86</v>
      </c>
      <c r="I445" s="62" t="s">
        <v>400</v>
      </c>
      <c r="J445" s="63">
        <v>3669.11</v>
      </c>
      <c r="K445" s="63">
        <v>0</v>
      </c>
      <c r="L445" s="63">
        <v>0</v>
      </c>
      <c r="M445" s="63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6">
        <v>45918.626354166663</v>
      </c>
      <c r="B446" s="57">
        <v>443370836</v>
      </c>
      <c r="C446" s="58" t="s">
        <v>36</v>
      </c>
      <c r="D446" s="58" t="s">
        <v>37</v>
      </c>
      <c r="E446" s="58" t="s">
        <v>119</v>
      </c>
      <c r="F446" s="59">
        <v>3667.67</v>
      </c>
      <c r="G446" s="59">
        <v>3669.72</v>
      </c>
      <c r="H446" s="59">
        <v>3673.7</v>
      </c>
      <c r="I446" s="58" t="s">
        <v>400</v>
      </c>
      <c r="J446" s="59">
        <v>3669.11</v>
      </c>
      <c r="K446" s="59">
        <v>0</v>
      </c>
      <c r="L446" s="59">
        <v>0</v>
      </c>
      <c r="M446" s="59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60">
        <v>45918.626354166663</v>
      </c>
      <c r="B447" s="61">
        <v>443370838</v>
      </c>
      <c r="C447" s="62" t="s">
        <v>36</v>
      </c>
      <c r="D447" s="62" t="s">
        <v>37</v>
      </c>
      <c r="E447" s="62" t="s">
        <v>119</v>
      </c>
      <c r="F447" s="63">
        <v>3667.62</v>
      </c>
      <c r="G447" s="63">
        <v>3669.72</v>
      </c>
      <c r="H447" s="62"/>
      <c r="I447" s="62" t="s">
        <v>400</v>
      </c>
      <c r="J447" s="63">
        <v>3669.11</v>
      </c>
      <c r="K447" s="63">
        <v>0</v>
      </c>
      <c r="L447" s="63">
        <v>0</v>
      </c>
      <c r="M447" s="63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6">
        <v>45918.643368055556</v>
      </c>
      <c r="B448" s="57">
        <v>443379656</v>
      </c>
      <c r="C448" s="58" t="s">
        <v>36</v>
      </c>
      <c r="D448" s="58" t="s">
        <v>37</v>
      </c>
      <c r="E448" s="58" t="s">
        <v>119</v>
      </c>
      <c r="F448" s="59">
        <v>3670.86</v>
      </c>
      <c r="G448" s="59">
        <v>3669.36</v>
      </c>
      <c r="H448" s="59">
        <v>3672.36</v>
      </c>
      <c r="I448" s="58" t="s">
        <v>400</v>
      </c>
      <c r="J448" s="59">
        <v>3669.11</v>
      </c>
      <c r="K448" s="59">
        <v>0</v>
      </c>
      <c r="L448" s="59">
        <v>0</v>
      </c>
      <c r="M448" s="59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60">
        <v>45918.643368055556</v>
      </c>
      <c r="B449" s="61">
        <v>443379657</v>
      </c>
      <c r="C449" s="62" t="s">
        <v>36</v>
      </c>
      <c r="D449" s="62" t="s">
        <v>37</v>
      </c>
      <c r="E449" s="62" t="s">
        <v>119</v>
      </c>
      <c r="F449" s="63">
        <v>3670.86</v>
      </c>
      <c r="G449" s="63">
        <v>3667.86</v>
      </c>
      <c r="H449" s="63">
        <v>3672.36</v>
      </c>
      <c r="I449" s="62" t="s">
        <v>401</v>
      </c>
      <c r="J449" s="63">
        <v>3667.69</v>
      </c>
      <c r="K449" s="63">
        <v>0</v>
      </c>
      <c r="L449" s="63">
        <v>0</v>
      </c>
      <c r="M449" s="63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6">
        <v>45918.643368055556</v>
      </c>
      <c r="B450" s="57">
        <v>443379659</v>
      </c>
      <c r="C450" s="58" t="s">
        <v>36</v>
      </c>
      <c r="D450" s="58" t="s">
        <v>37</v>
      </c>
      <c r="E450" s="58" t="s">
        <v>119</v>
      </c>
      <c r="F450" s="59">
        <v>3670.86</v>
      </c>
      <c r="G450" s="59">
        <v>3667.86</v>
      </c>
      <c r="H450" s="59">
        <v>3672.36</v>
      </c>
      <c r="I450" s="58" t="s">
        <v>401</v>
      </c>
      <c r="J450" s="59">
        <v>3667.69</v>
      </c>
      <c r="K450" s="59">
        <v>0</v>
      </c>
      <c r="L450" s="59">
        <v>0</v>
      </c>
      <c r="M450" s="59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60">
        <v>45918.643379629626</v>
      </c>
      <c r="B451" s="61">
        <v>443379661</v>
      </c>
      <c r="C451" s="62" t="s">
        <v>36</v>
      </c>
      <c r="D451" s="62" t="s">
        <v>37</v>
      </c>
      <c r="E451" s="62" t="s">
        <v>119</v>
      </c>
      <c r="F451" s="63">
        <v>3670.86</v>
      </c>
      <c r="G451" s="63">
        <v>3667.86</v>
      </c>
      <c r="H451" s="63">
        <v>3673.86</v>
      </c>
      <c r="I451" s="62" t="s">
        <v>401</v>
      </c>
      <c r="J451" s="63">
        <v>3667.69</v>
      </c>
      <c r="K451" s="63">
        <v>0</v>
      </c>
      <c r="L451" s="63">
        <v>0</v>
      </c>
      <c r="M451" s="63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6">
        <v>45918.643379629626</v>
      </c>
      <c r="B452" s="57">
        <v>443379662</v>
      </c>
      <c r="C452" s="58" t="s">
        <v>36</v>
      </c>
      <c r="D452" s="58" t="s">
        <v>37</v>
      </c>
      <c r="E452" s="58" t="s">
        <v>119</v>
      </c>
      <c r="F452" s="59">
        <v>3670.81</v>
      </c>
      <c r="G452" s="59">
        <v>3668.36</v>
      </c>
      <c r="H452" s="59">
        <v>3673.86</v>
      </c>
      <c r="I452" s="58" t="s">
        <v>402</v>
      </c>
      <c r="J452" s="59">
        <v>3668.15</v>
      </c>
      <c r="K452" s="59">
        <v>0</v>
      </c>
      <c r="L452" s="59">
        <v>0</v>
      </c>
      <c r="M452" s="59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60">
        <v>45918.643379629626</v>
      </c>
      <c r="B453" s="61">
        <v>443379666</v>
      </c>
      <c r="C453" s="62" t="s">
        <v>36</v>
      </c>
      <c r="D453" s="62" t="s">
        <v>37</v>
      </c>
      <c r="E453" s="62" t="s">
        <v>119</v>
      </c>
      <c r="F453" s="63">
        <v>3670.81</v>
      </c>
      <c r="G453" s="63">
        <v>3667.86</v>
      </c>
      <c r="H453" s="63">
        <v>3674.36</v>
      </c>
      <c r="I453" s="62" t="s">
        <v>401</v>
      </c>
      <c r="J453" s="63">
        <v>3667.69</v>
      </c>
      <c r="K453" s="63">
        <v>0</v>
      </c>
      <c r="L453" s="63">
        <v>0</v>
      </c>
      <c r="M453" s="63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6">
        <v>45918.648576388892</v>
      </c>
      <c r="B454" s="57">
        <v>443385332</v>
      </c>
      <c r="C454" s="58" t="s">
        <v>36</v>
      </c>
      <c r="D454" s="58" t="s">
        <v>37</v>
      </c>
      <c r="E454" s="58" t="s">
        <v>119</v>
      </c>
      <c r="F454" s="59">
        <v>3668.94</v>
      </c>
      <c r="G454" s="59">
        <v>3665.94</v>
      </c>
      <c r="H454" s="59">
        <v>3673.44</v>
      </c>
      <c r="I454" s="58" t="s">
        <v>403</v>
      </c>
      <c r="J454" s="59">
        <v>3665.68</v>
      </c>
      <c r="K454" s="59">
        <v>0</v>
      </c>
      <c r="L454" s="59">
        <v>0</v>
      </c>
      <c r="M454" s="59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60">
        <v>45918.652743055558</v>
      </c>
      <c r="B455" s="61">
        <v>443390657</v>
      </c>
      <c r="C455" s="62" t="s">
        <v>36</v>
      </c>
      <c r="D455" s="62" t="s">
        <v>37</v>
      </c>
      <c r="E455" s="62" t="s">
        <v>119</v>
      </c>
      <c r="F455" s="63">
        <v>3669.23</v>
      </c>
      <c r="G455" s="63">
        <v>3666.22</v>
      </c>
      <c r="H455" s="63">
        <v>3673.72</v>
      </c>
      <c r="I455" s="62" t="s">
        <v>404</v>
      </c>
      <c r="J455" s="63">
        <v>3665.86</v>
      </c>
      <c r="K455" s="63">
        <v>0</v>
      </c>
      <c r="L455" s="63">
        <v>0</v>
      </c>
      <c r="M455" s="63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6">
        <v>45918.652743055558</v>
      </c>
      <c r="B456" s="57">
        <v>443390659</v>
      </c>
      <c r="C456" s="58" t="s">
        <v>36</v>
      </c>
      <c r="D456" s="58" t="s">
        <v>37</v>
      </c>
      <c r="E456" s="58" t="s">
        <v>119</v>
      </c>
      <c r="F456" s="59">
        <v>3669.22</v>
      </c>
      <c r="G456" s="59">
        <v>3666.23</v>
      </c>
      <c r="H456" s="58"/>
      <c r="I456" s="58" t="s">
        <v>404</v>
      </c>
      <c r="J456" s="59">
        <v>3665.86</v>
      </c>
      <c r="K456" s="59">
        <v>0</v>
      </c>
      <c r="L456" s="59">
        <v>0</v>
      </c>
      <c r="M456" s="59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60">
        <v>45918.652743055558</v>
      </c>
      <c r="B457" s="61">
        <v>443390678</v>
      </c>
      <c r="C457" s="62" t="s">
        <v>36</v>
      </c>
      <c r="D457" s="62" t="s">
        <v>37</v>
      </c>
      <c r="E457" s="62" t="s">
        <v>119</v>
      </c>
      <c r="F457" s="63">
        <v>3669.22</v>
      </c>
      <c r="G457" s="63">
        <v>3666.22</v>
      </c>
      <c r="H457" s="63">
        <v>3675.22</v>
      </c>
      <c r="I457" s="62" t="s">
        <v>404</v>
      </c>
      <c r="J457" s="63">
        <v>3665.86</v>
      </c>
      <c r="K457" s="63">
        <v>0</v>
      </c>
      <c r="L457" s="63">
        <v>0</v>
      </c>
      <c r="M457" s="63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6">
        <v>45918.669525462959</v>
      </c>
      <c r="B458" s="57">
        <v>443408014</v>
      </c>
      <c r="C458" s="58" t="s">
        <v>36</v>
      </c>
      <c r="D458" s="58" t="s">
        <v>38</v>
      </c>
      <c r="E458" s="58" t="s">
        <v>119</v>
      </c>
      <c r="F458" s="59">
        <v>3662.75</v>
      </c>
      <c r="G458" s="59">
        <v>3662.37</v>
      </c>
      <c r="H458" s="59">
        <v>3659.54</v>
      </c>
      <c r="I458" s="58" t="s">
        <v>405</v>
      </c>
      <c r="J458" s="59">
        <v>3659.51</v>
      </c>
      <c r="K458" s="59">
        <v>0</v>
      </c>
      <c r="L458" s="59">
        <v>0</v>
      </c>
      <c r="M458" s="59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60">
        <v>45918.669525462959</v>
      </c>
      <c r="B459" s="61">
        <v>443408019</v>
      </c>
      <c r="C459" s="62" t="s">
        <v>36</v>
      </c>
      <c r="D459" s="62" t="s">
        <v>38</v>
      </c>
      <c r="E459" s="62" t="s">
        <v>119</v>
      </c>
      <c r="F459" s="63">
        <v>3662.76</v>
      </c>
      <c r="G459" s="63">
        <v>3665.75</v>
      </c>
      <c r="H459" s="63">
        <v>3661.25</v>
      </c>
      <c r="I459" s="62" t="s">
        <v>406</v>
      </c>
      <c r="J459" s="63">
        <v>3661.02</v>
      </c>
      <c r="K459" s="63">
        <v>0</v>
      </c>
      <c r="L459" s="63">
        <v>0</v>
      </c>
      <c r="M459" s="63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6">
        <v>45918.669525462959</v>
      </c>
      <c r="B460" s="57">
        <v>443408022</v>
      </c>
      <c r="C460" s="58" t="s">
        <v>36</v>
      </c>
      <c r="D460" s="58" t="s">
        <v>38</v>
      </c>
      <c r="E460" s="58" t="s">
        <v>119</v>
      </c>
      <c r="F460" s="59">
        <v>3662.86</v>
      </c>
      <c r="G460" s="59">
        <v>3665.75</v>
      </c>
      <c r="H460" s="59">
        <v>3661.25</v>
      </c>
      <c r="I460" s="58" t="s">
        <v>406</v>
      </c>
      <c r="J460" s="59">
        <v>3661.02</v>
      </c>
      <c r="K460" s="59">
        <v>0</v>
      </c>
      <c r="L460" s="59">
        <v>0</v>
      </c>
      <c r="M460" s="59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60">
        <v>45918.669525462959</v>
      </c>
      <c r="B461" s="61">
        <v>443408028</v>
      </c>
      <c r="C461" s="62" t="s">
        <v>36</v>
      </c>
      <c r="D461" s="62" t="s">
        <v>38</v>
      </c>
      <c r="E461" s="62" t="s">
        <v>119</v>
      </c>
      <c r="F461" s="63">
        <v>3662.76</v>
      </c>
      <c r="G461" s="63">
        <v>3662.36</v>
      </c>
      <c r="H461" s="63">
        <v>3659.25</v>
      </c>
      <c r="I461" s="62" t="s">
        <v>407</v>
      </c>
      <c r="J461" s="63">
        <v>3659.25</v>
      </c>
      <c r="K461" s="63">
        <v>0</v>
      </c>
      <c r="L461" s="63">
        <v>0</v>
      </c>
      <c r="M461" s="63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6">
        <v>45918.669537037036</v>
      </c>
      <c r="B462" s="57">
        <v>443408034</v>
      </c>
      <c r="C462" s="58" t="s">
        <v>36</v>
      </c>
      <c r="D462" s="58" t="s">
        <v>38</v>
      </c>
      <c r="E462" s="58" t="s">
        <v>119</v>
      </c>
      <c r="F462" s="59">
        <v>3662.76</v>
      </c>
      <c r="G462" s="59">
        <v>3664.25</v>
      </c>
      <c r="H462" s="59">
        <v>3661.25</v>
      </c>
      <c r="I462" s="58" t="s">
        <v>408</v>
      </c>
      <c r="J462" s="59">
        <v>3664.33</v>
      </c>
      <c r="K462" s="59">
        <v>0</v>
      </c>
      <c r="L462" s="59">
        <v>0</v>
      </c>
      <c r="M462" s="59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60">
        <v>45918.669537037036</v>
      </c>
      <c r="B463" s="61">
        <v>443408037</v>
      </c>
      <c r="C463" s="62" t="s">
        <v>36</v>
      </c>
      <c r="D463" s="62" t="s">
        <v>38</v>
      </c>
      <c r="E463" s="62" t="s">
        <v>119</v>
      </c>
      <c r="F463" s="63">
        <v>3662.76</v>
      </c>
      <c r="G463" s="63">
        <v>3662.64</v>
      </c>
      <c r="H463" s="63">
        <v>3659.75</v>
      </c>
      <c r="I463" s="62" t="s">
        <v>409</v>
      </c>
      <c r="J463" s="63">
        <v>3659.72</v>
      </c>
      <c r="K463" s="63">
        <v>0</v>
      </c>
      <c r="L463" s="63">
        <v>0</v>
      </c>
      <c r="M463" s="63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6">
        <v>45918.669537037036</v>
      </c>
      <c r="B464" s="57">
        <v>443408042</v>
      </c>
      <c r="C464" s="58" t="s">
        <v>36</v>
      </c>
      <c r="D464" s="58" t="s">
        <v>38</v>
      </c>
      <c r="E464" s="58" t="s">
        <v>119</v>
      </c>
      <c r="F464" s="59">
        <v>3662.75</v>
      </c>
      <c r="G464" s="59">
        <v>3662.34</v>
      </c>
      <c r="H464" s="59">
        <v>3659.25</v>
      </c>
      <c r="I464" s="58" t="s">
        <v>407</v>
      </c>
      <c r="J464" s="59">
        <v>3659.25</v>
      </c>
      <c r="K464" s="59">
        <v>0</v>
      </c>
      <c r="L464" s="59">
        <v>0</v>
      </c>
      <c r="M464" s="59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60">
        <v>45918.669988425929</v>
      </c>
      <c r="B465" s="61">
        <v>443408730</v>
      </c>
      <c r="C465" s="62" t="s">
        <v>36</v>
      </c>
      <c r="D465" s="62" t="s">
        <v>38</v>
      </c>
      <c r="E465" s="62" t="s">
        <v>119</v>
      </c>
      <c r="F465" s="63">
        <v>3662.63</v>
      </c>
      <c r="G465" s="63">
        <v>3664.1</v>
      </c>
      <c r="H465" s="63">
        <v>3661.1</v>
      </c>
      <c r="I465" s="62" t="s">
        <v>406</v>
      </c>
      <c r="J465" s="63">
        <v>3661.02</v>
      </c>
      <c r="K465" s="63">
        <v>0</v>
      </c>
      <c r="L465" s="63">
        <v>0</v>
      </c>
      <c r="M465" s="63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6">
        <v>45918.674502314818</v>
      </c>
      <c r="B466" s="57">
        <v>443416002</v>
      </c>
      <c r="C466" s="58" t="s">
        <v>36</v>
      </c>
      <c r="D466" s="58" t="s">
        <v>38</v>
      </c>
      <c r="E466" s="58" t="s">
        <v>119</v>
      </c>
      <c r="F466" s="59">
        <v>3658.52</v>
      </c>
      <c r="G466" s="59">
        <v>3658.07</v>
      </c>
      <c r="H466" s="59">
        <v>3655.55</v>
      </c>
      <c r="I466" s="58" t="s">
        <v>410</v>
      </c>
      <c r="J466" s="59">
        <v>3658.08</v>
      </c>
      <c r="K466" s="59">
        <v>0</v>
      </c>
      <c r="L466" s="59">
        <v>0</v>
      </c>
      <c r="M466" s="59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60">
        <v>45918.674502314818</v>
      </c>
      <c r="B467" s="61">
        <v>443416004</v>
      </c>
      <c r="C467" s="62" t="s">
        <v>36</v>
      </c>
      <c r="D467" s="62" t="s">
        <v>38</v>
      </c>
      <c r="E467" s="62" t="s">
        <v>119</v>
      </c>
      <c r="F467" s="63">
        <v>3658.52</v>
      </c>
      <c r="G467" s="63">
        <v>3658.07</v>
      </c>
      <c r="H467" s="63">
        <v>3655.02</v>
      </c>
      <c r="I467" s="62" t="s">
        <v>410</v>
      </c>
      <c r="J467" s="63">
        <v>3658.08</v>
      </c>
      <c r="K467" s="63">
        <v>0</v>
      </c>
      <c r="L467" s="63">
        <v>0</v>
      </c>
      <c r="M467" s="63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6">
        <v>45918.674502314818</v>
      </c>
      <c r="B468" s="57">
        <v>443416005</v>
      </c>
      <c r="C468" s="58" t="s">
        <v>36</v>
      </c>
      <c r="D468" s="58" t="s">
        <v>38</v>
      </c>
      <c r="E468" s="58" t="s">
        <v>119</v>
      </c>
      <c r="F468" s="59">
        <v>3658.6</v>
      </c>
      <c r="G468" s="59">
        <v>3660.02</v>
      </c>
      <c r="H468" s="59">
        <v>3657.02</v>
      </c>
      <c r="I468" s="58" t="s">
        <v>411</v>
      </c>
      <c r="J468" s="59">
        <v>3657.01</v>
      </c>
      <c r="K468" s="59">
        <v>0</v>
      </c>
      <c r="L468" s="59">
        <v>0</v>
      </c>
      <c r="M468" s="59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60">
        <v>45918.674502314818</v>
      </c>
      <c r="B469" s="61">
        <v>443416007</v>
      </c>
      <c r="C469" s="62" t="s">
        <v>36</v>
      </c>
      <c r="D469" s="62" t="s">
        <v>38</v>
      </c>
      <c r="E469" s="62" t="s">
        <v>119</v>
      </c>
      <c r="F469" s="63">
        <v>3658.59</v>
      </c>
      <c r="G469" s="63">
        <v>3658.09</v>
      </c>
      <c r="H469" s="63">
        <v>3655.52</v>
      </c>
      <c r="I469" s="62" t="s">
        <v>412</v>
      </c>
      <c r="J469" s="63">
        <v>3658.11</v>
      </c>
      <c r="K469" s="63">
        <v>0</v>
      </c>
      <c r="L469" s="63">
        <v>0</v>
      </c>
      <c r="M469" s="63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6">
        <v>45918.674513888887</v>
      </c>
      <c r="B470" s="57">
        <v>443416009</v>
      </c>
      <c r="C470" s="58" t="s">
        <v>36</v>
      </c>
      <c r="D470" s="58" t="s">
        <v>38</v>
      </c>
      <c r="E470" s="58" t="s">
        <v>119</v>
      </c>
      <c r="F470" s="59">
        <v>3658.59</v>
      </c>
      <c r="G470" s="59">
        <v>3661.52</v>
      </c>
      <c r="H470" s="59">
        <v>3657.02</v>
      </c>
      <c r="I470" s="58" t="s">
        <v>411</v>
      </c>
      <c r="J470" s="59">
        <v>3657.01</v>
      </c>
      <c r="K470" s="59">
        <v>0</v>
      </c>
      <c r="L470" s="59">
        <v>0</v>
      </c>
      <c r="M470" s="59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60">
        <v>45918.674513888887</v>
      </c>
      <c r="B471" s="61">
        <v>443416011</v>
      </c>
      <c r="C471" s="62" t="s">
        <v>36</v>
      </c>
      <c r="D471" s="62" t="s">
        <v>38</v>
      </c>
      <c r="E471" s="62" t="s">
        <v>119</v>
      </c>
      <c r="F471" s="63">
        <v>3658.58</v>
      </c>
      <c r="G471" s="63">
        <v>3658.09</v>
      </c>
      <c r="H471" s="63">
        <v>3655.02</v>
      </c>
      <c r="I471" s="62" t="s">
        <v>412</v>
      </c>
      <c r="J471" s="63">
        <v>3658.11</v>
      </c>
      <c r="K471" s="63">
        <v>0</v>
      </c>
      <c r="L471" s="63">
        <v>0</v>
      </c>
      <c r="M471" s="63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6">
        <v>45918.674513888887</v>
      </c>
      <c r="B472" s="57">
        <v>443416014</v>
      </c>
      <c r="C472" s="58" t="s">
        <v>36</v>
      </c>
      <c r="D472" s="58" t="s">
        <v>38</v>
      </c>
      <c r="E472" s="58" t="s">
        <v>119</v>
      </c>
      <c r="F472" s="59">
        <v>3658.63</v>
      </c>
      <c r="G472" s="59">
        <v>3661.52</v>
      </c>
      <c r="H472" s="59">
        <v>3657.02</v>
      </c>
      <c r="I472" s="58" t="s">
        <v>411</v>
      </c>
      <c r="J472" s="59">
        <v>3657.01</v>
      </c>
      <c r="K472" s="59">
        <v>0</v>
      </c>
      <c r="L472" s="59">
        <v>0</v>
      </c>
      <c r="M472" s="59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60">
        <v>45918.676354166666</v>
      </c>
      <c r="B473" s="61">
        <v>443417617</v>
      </c>
      <c r="C473" s="62" t="s">
        <v>36</v>
      </c>
      <c r="D473" s="62" t="s">
        <v>38</v>
      </c>
      <c r="E473" s="62" t="s">
        <v>119</v>
      </c>
      <c r="F473" s="63">
        <v>3658.28</v>
      </c>
      <c r="G473" s="63">
        <v>3659.78</v>
      </c>
      <c r="H473" s="63">
        <v>3656.78</v>
      </c>
      <c r="I473" s="62" t="s">
        <v>413</v>
      </c>
      <c r="J473" s="63">
        <v>3659.78</v>
      </c>
      <c r="K473" s="63">
        <v>0</v>
      </c>
      <c r="L473" s="63">
        <v>0</v>
      </c>
      <c r="M473" s="63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6">
        <v>45918.676354166666</v>
      </c>
      <c r="B474" s="57">
        <v>443417619</v>
      </c>
      <c r="C474" s="58" t="s">
        <v>36</v>
      </c>
      <c r="D474" s="58" t="s">
        <v>38</v>
      </c>
      <c r="E474" s="58" t="s">
        <v>119</v>
      </c>
      <c r="F474" s="59">
        <v>3658.2</v>
      </c>
      <c r="G474" s="59">
        <v>3661.28</v>
      </c>
      <c r="H474" s="59">
        <v>3656.78</v>
      </c>
      <c r="I474" s="58" t="s">
        <v>414</v>
      </c>
      <c r="J474" s="59">
        <v>3661.29</v>
      </c>
      <c r="K474" s="59">
        <v>0</v>
      </c>
      <c r="L474" s="59">
        <v>0</v>
      </c>
      <c r="M474" s="59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60">
        <v>45918.676354166666</v>
      </c>
      <c r="B475" s="61">
        <v>443417620</v>
      </c>
      <c r="C475" s="62" t="s">
        <v>36</v>
      </c>
      <c r="D475" s="62" t="s">
        <v>38</v>
      </c>
      <c r="E475" s="62" t="s">
        <v>119</v>
      </c>
      <c r="F475" s="63">
        <v>3658.22</v>
      </c>
      <c r="G475" s="63">
        <v>3661.28</v>
      </c>
      <c r="H475" s="63">
        <v>3654.78</v>
      </c>
      <c r="I475" s="62" t="s">
        <v>414</v>
      </c>
      <c r="J475" s="63">
        <v>3661.29</v>
      </c>
      <c r="K475" s="63">
        <v>0</v>
      </c>
      <c r="L475" s="63">
        <v>0</v>
      </c>
      <c r="M475" s="63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6">
        <v>45918.676354166666</v>
      </c>
      <c r="B476" s="57">
        <v>443417624</v>
      </c>
      <c r="C476" s="58" t="s">
        <v>36</v>
      </c>
      <c r="D476" s="58" t="s">
        <v>38</v>
      </c>
      <c r="E476" s="58" t="s">
        <v>119</v>
      </c>
      <c r="F476" s="59">
        <v>3658.25</v>
      </c>
      <c r="G476" s="59">
        <v>3661.28</v>
      </c>
      <c r="H476" s="59">
        <v>3656.78</v>
      </c>
      <c r="I476" s="58" t="s">
        <v>414</v>
      </c>
      <c r="J476" s="59">
        <v>3661.29</v>
      </c>
      <c r="K476" s="59">
        <v>0</v>
      </c>
      <c r="L476" s="59">
        <v>0</v>
      </c>
      <c r="M476" s="59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60">
        <v>45918.676365740743</v>
      </c>
      <c r="B477" s="61">
        <v>443417626</v>
      </c>
      <c r="C477" s="62" t="s">
        <v>36</v>
      </c>
      <c r="D477" s="62" t="s">
        <v>38</v>
      </c>
      <c r="E477" s="62" t="s">
        <v>119</v>
      </c>
      <c r="F477" s="63">
        <v>3658.24</v>
      </c>
      <c r="G477" s="63">
        <v>3660.78</v>
      </c>
      <c r="H477" s="63">
        <v>3655.28</v>
      </c>
      <c r="I477" s="62" t="s">
        <v>415</v>
      </c>
      <c r="J477" s="63">
        <v>3660.87</v>
      </c>
      <c r="K477" s="63">
        <v>0</v>
      </c>
      <c r="L477" s="63">
        <v>0</v>
      </c>
      <c r="M477" s="63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6">
        <v>45918.676365740743</v>
      </c>
      <c r="B478" s="57">
        <v>443417628</v>
      </c>
      <c r="C478" s="58" t="s">
        <v>36</v>
      </c>
      <c r="D478" s="58" t="s">
        <v>38</v>
      </c>
      <c r="E478" s="58" t="s">
        <v>119</v>
      </c>
      <c r="F478" s="59">
        <v>3658.24</v>
      </c>
      <c r="G478" s="59">
        <v>3661.28</v>
      </c>
      <c r="H478" s="59">
        <v>3655.28</v>
      </c>
      <c r="I478" s="58" t="s">
        <v>414</v>
      </c>
      <c r="J478" s="59">
        <v>3661.29</v>
      </c>
      <c r="K478" s="59">
        <v>0</v>
      </c>
      <c r="L478" s="59">
        <v>0</v>
      </c>
      <c r="M478" s="59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60">
        <v>45918.676365740743</v>
      </c>
      <c r="B479" s="61">
        <v>443417630</v>
      </c>
      <c r="C479" s="62" t="s">
        <v>36</v>
      </c>
      <c r="D479" s="62" t="s">
        <v>38</v>
      </c>
      <c r="E479" s="62" t="s">
        <v>119</v>
      </c>
      <c r="F479" s="63">
        <v>3658.24</v>
      </c>
      <c r="G479" s="63">
        <v>3661.28</v>
      </c>
      <c r="H479" s="63">
        <v>3654.78</v>
      </c>
      <c r="I479" s="62" t="s">
        <v>414</v>
      </c>
      <c r="J479" s="63">
        <v>3661.29</v>
      </c>
      <c r="K479" s="63">
        <v>0</v>
      </c>
      <c r="L479" s="63">
        <v>0</v>
      </c>
      <c r="M479" s="63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6">
        <v>45918.67728009259</v>
      </c>
      <c r="B480" s="57">
        <v>443419399</v>
      </c>
      <c r="C480" s="58" t="s">
        <v>36</v>
      </c>
      <c r="D480" s="58" t="s">
        <v>38</v>
      </c>
      <c r="E480" s="58" t="s">
        <v>119</v>
      </c>
      <c r="F480" s="59">
        <v>3659.96</v>
      </c>
      <c r="G480" s="59">
        <v>3658.77</v>
      </c>
      <c r="H480" s="59">
        <v>3656.44</v>
      </c>
      <c r="I480" s="58" t="s">
        <v>416</v>
      </c>
      <c r="J480" s="59">
        <v>3656.4</v>
      </c>
      <c r="K480" s="59">
        <v>0</v>
      </c>
      <c r="L480" s="59">
        <v>0</v>
      </c>
      <c r="M480" s="59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60">
        <v>45918.67728009259</v>
      </c>
      <c r="B481" s="61">
        <v>443419402</v>
      </c>
      <c r="C481" s="62" t="s">
        <v>36</v>
      </c>
      <c r="D481" s="62" t="s">
        <v>38</v>
      </c>
      <c r="E481" s="62" t="s">
        <v>119</v>
      </c>
      <c r="F481" s="63">
        <v>3659.92</v>
      </c>
      <c r="G481" s="63">
        <v>3658.77</v>
      </c>
      <c r="H481" s="63">
        <v>3656.46</v>
      </c>
      <c r="I481" s="62" t="s">
        <v>416</v>
      </c>
      <c r="J481" s="63">
        <v>3656.4</v>
      </c>
      <c r="K481" s="63">
        <v>0</v>
      </c>
      <c r="L481" s="63">
        <v>0</v>
      </c>
      <c r="M481" s="63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6">
        <v>45918.680289351854</v>
      </c>
      <c r="B482" s="57">
        <v>443422430</v>
      </c>
      <c r="C482" s="58" t="s">
        <v>36</v>
      </c>
      <c r="D482" s="58" t="s">
        <v>38</v>
      </c>
      <c r="E482" s="58" t="s">
        <v>119</v>
      </c>
      <c r="F482" s="59">
        <v>3659.49</v>
      </c>
      <c r="G482" s="59">
        <v>3659.31</v>
      </c>
      <c r="H482" s="59">
        <v>3657.97</v>
      </c>
      <c r="I482" s="58" t="s">
        <v>417</v>
      </c>
      <c r="J482" s="59">
        <v>3657.91</v>
      </c>
      <c r="K482" s="59">
        <v>0</v>
      </c>
      <c r="L482" s="59">
        <v>0</v>
      </c>
      <c r="M482" s="59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60">
        <v>45918.680289351854</v>
      </c>
      <c r="B483" s="61">
        <v>443422434</v>
      </c>
      <c r="C483" s="62" t="s">
        <v>36</v>
      </c>
      <c r="D483" s="62" t="s">
        <v>38</v>
      </c>
      <c r="E483" s="62" t="s">
        <v>119</v>
      </c>
      <c r="F483" s="63">
        <v>3659.49</v>
      </c>
      <c r="G483" s="63">
        <v>3658.07</v>
      </c>
      <c r="H483" s="63">
        <v>3656.49</v>
      </c>
      <c r="I483" s="62" t="s">
        <v>418</v>
      </c>
      <c r="J483" s="63">
        <v>3656.48</v>
      </c>
      <c r="K483" s="63">
        <v>0</v>
      </c>
      <c r="L483" s="63">
        <v>0</v>
      </c>
      <c r="M483" s="63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6">
        <v>45918.680289351854</v>
      </c>
      <c r="B484" s="57">
        <v>443422437</v>
      </c>
      <c r="C484" s="58" t="s">
        <v>36</v>
      </c>
      <c r="D484" s="58" t="s">
        <v>38</v>
      </c>
      <c r="E484" s="58" t="s">
        <v>119</v>
      </c>
      <c r="F484" s="59">
        <v>3659.51</v>
      </c>
      <c r="G484" s="59">
        <v>3658.07</v>
      </c>
      <c r="H484" s="59">
        <v>3655.99</v>
      </c>
      <c r="I484" s="58" t="s">
        <v>419</v>
      </c>
      <c r="J484" s="59">
        <v>3655.99</v>
      </c>
      <c r="K484" s="59">
        <v>0</v>
      </c>
      <c r="L484" s="59">
        <v>0</v>
      </c>
      <c r="M484" s="59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60">
        <v>45918.680289351854</v>
      </c>
      <c r="B485" s="61">
        <v>443422439</v>
      </c>
      <c r="C485" s="62" t="s">
        <v>36</v>
      </c>
      <c r="D485" s="62" t="s">
        <v>38</v>
      </c>
      <c r="E485" s="62" t="s">
        <v>119</v>
      </c>
      <c r="F485" s="63">
        <v>3659.51</v>
      </c>
      <c r="G485" s="63">
        <v>3658.48</v>
      </c>
      <c r="H485" s="63">
        <v>3656.49</v>
      </c>
      <c r="I485" s="62" t="s">
        <v>418</v>
      </c>
      <c r="J485" s="63">
        <v>3656.48</v>
      </c>
      <c r="K485" s="63">
        <v>0</v>
      </c>
      <c r="L485" s="63">
        <v>0</v>
      </c>
      <c r="M485" s="63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6">
        <v>45918.699733796297</v>
      </c>
      <c r="B486" s="57">
        <v>443461444</v>
      </c>
      <c r="C486" s="58" t="s">
        <v>36</v>
      </c>
      <c r="D486" s="58" t="s">
        <v>38</v>
      </c>
      <c r="E486" s="58" t="s">
        <v>119</v>
      </c>
      <c r="F486" s="59">
        <v>3635.2</v>
      </c>
      <c r="G486" s="59">
        <v>3638.21</v>
      </c>
      <c r="H486" s="59">
        <v>3633.71</v>
      </c>
      <c r="I486" s="58" t="s">
        <v>420</v>
      </c>
      <c r="J486" s="59">
        <v>3633.63</v>
      </c>
      <c r="K486" s="59">
        <v>0</v>
      </c>
      <c r="L486" s="59">
        <v>0</v>
      </c>
      <c r="M486" s="59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60">
        <v>45918.699733796297</v>
      </c>
      <c r="B487" s="61">
        <v>443461450</v>
      </c>
      <c r="C487" s="62" t="s">
        <v>36</v>
      </c>
      <c r="D487" s="62" t="s">
        <v>38</v>
      </c>
      <c r="E487" s="62" t="s">
        <v>119</v>
      </c>
      <c r="F487" s="63">
        <v>3634.93</v>
      </c>
      <c r="G487" s="63">
        <v>3638.2</v>
      </c>
      <c r="H487" s="63">
        <v>3633.7</v>
      </c>
      <c r="I487" s="62" t="s">
        <v>420</v>
      </c>
      <c r="J487" s="63">
        <v>3633.63</v>
      </c>
      <c r="K487" s="63">
        <v>0</v>
      </c>
      <c r="L487" s="63">
        <v>0</v>
      </c>
      <c r="M487" s="63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6">
        <v>45918.699733796297</v>
      </c>
      <c r="B488" s="57">
        <v>443461457</v>
      </c>
      <c r="C488" s="58" t="s">
        <v>36</v>
      </c>
      <c r="D488" s="58" t="s">
        <v>38</v>
      </c>
      <c r="E488" s="58" t="s">
        <v>119</v>
      </c>
      <c r="F488" s="59">
        <v>3634.92</v>
      </c>
      <c r="G488" s="59">
        <v>3636.7</v>
      </c>
      <c r="H488" s="59">
        <v>3633.7</v>
      </c>
      <c r="I488" s="58" t="s">
        <v>420</v>
      </c>
      <c r="J488" s="59">
        <v>3633.63</v>
      </c>
      <c r="K488" s="59">
        <v>0</v>
      </c>
      <c r="L488" s="59">
        <v>0</v>
      </c>
      <c r="M488" s="59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60">
        <v>45918.699733796297</v>
      </c>
      <c r="B489" s="61">
        <v>443461467</v>
      </c>
      <c r="C489" s="62" t="s">
        <v>36</v>
      </c>
      <c r="D489" s="62" t="s">
        <v>38</v>
      </c>
      <c r="E489" s="62" t="s">
        <v>119</v>
      </c>
      <c r="F489" s="63">
        <v>3634.89</v>
      </c>
      <c r="G489" s="63">
        <v>3635.25</v>
      </c>
      <c r="H489" s="63">
        <v>3631.7</v>
      </c>
      <c r="I489" s="62" t="s">
        <v>421</v>
      </c>
      <c r="J489" s="63">
        <v>3635.26</v>
      </c>
      <c r="K489" s="63">
        <v>0</v>
      </c>
      <c r="L489" s="63">
        <v>0</v>
      </c>
      <c r="M489" s="63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6">
        <v>45918.699745370373</v>
      </c>
      <c r="B490" s="57">
        <v>443461475</v>
      </c>
      <c r="C490" s="58" t="s">
        <v>36</v>
      </c>
      <c r="D490" s="58" t="s">
        <v>38</v>
      </c>
      <c r="E490" s="58" t="s">
        <v>119</v>
      </c>
      <c r="F490" s="59">
        <v>3634.82</v>
      </c>
      <c r="G490" s="59">
        <v>3635.25</v>
      </c>
      <c r="H490" s="59">
        <v>3632.2</v>
      </c>
      <c r="I490" s="58" t="s">
        <v>421</v>
      </c>
      <c r="J490" s="59">
        <v>3635.26</v>
      </c>
      <c r="K490" s="59">
        <v>0</v>
      </c>
      <c r="L490" s="59">
        <v>0</v>
      </c>
      <c r="M490" s="59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60">
        <v>45918.699745370373</v>
      </c>
      <c r="B491" s="61">
        <v>443461478</v>
      </c>
      <c r="C491" s="62" t="s">
        <v>36</v>
      </c>
      <c r="D491" s="62" t="s">
        <v>38</v>
      </c>
      <c r="E491" s="62" t="s">
        <v>119</v>
      </c>
      <c r="F491" s="63">
        <v>3634.76</v>
      </c>
      <c r="G491" s="63">
        <v>3637.7</v>
      </c>
      <c r="H491" s="63">
        <v>3632.2</v>
      </c>
      <c r="I491" s="62" t="s">
        <v>422</v>
      </c>
      <c r="J491" s="63">
        <v>3637.74</v>
      </c>
      <c r="K491" s="63">
        <v>0</v>
      </c>
      <c r="L491" s="63">
        <v>0</v>
      </c>
      <c r="M491" s="63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6">
        <v>45918.699745370373</v>
      </c>
      <c r="B492" s="57">
        <v>443461483</v>
      </c>
      <c r="C492" s="58" t="s">
        <v>36</v>
      </c>
      <c r="D492" s="58" t="s">
        <v>38</v>
      </c>
      <c r="E492" s="58" t="s">
        <v>119</v>
      </c>
      <c r="F492" s="59">
        <v>3634.72</v>
      </c>
      <c r="G492" s="59">
        <v>3638.2</v>
      </c>
      <c r="H492" s="59">
        <v>3631.7</v>
      </c>
      <c r="I492" s="58" t="s">
        <v>423</v>
      </c>
      <c r="J492" s="59">
        <v>3638.2</v>
      </c>
      <c r="K492" s="59">
        <v>0</v>
      </c>
      <c r="L492" s="59">
        <v>0</v>
      </c>
      <c r="M492" s="59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60">
        <v>45918.700196759259</v>
      </c>
      <c r="B493" s="61">
        <v>443462449</v>
      </c>
      <c r="C493" s="62" t="s">
        <v>36</v>
      </c>
      <c r="D493" s="62" t="s">
        <v>38</v>
      </c>
      <c r="E493" s="62" t="s">
        <v>119</v>
      </c>
      <c r="F493" s="63">
        <v>3635.28</v>
      </c>
      <c r="G493" s="63">
        <v>3636.8</v>
      </c>
      <c r="H493" s="63">
        <v>3633.8</v>
      </c>
      <c r="I493" s="62" t="s">
        <v>424</v>
      </c>
      <c r="J493" s="63">
        <v>3636.8</v>
      </c>
      <c r="K493" s="63">
        <v>0</v>
      </c>
      <c r="L493" s="63">
        <v>0</v>
      </c>
      <c r="M493" s="63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6">
        <v>45918.700196759259</v>
      </c>
      <c r="B494" s="57">
        <v>443462459</v>
      </c>
      <c r="C494" s="58" t="s">
        <v>36</v>
      </c>
      <c r="D494" s="58" t="s">
        <v>38</v>
      </c>
      <c r="E494" s="58" t="s">
        <v>119</v>
      </c>
      <c r="F494" s="59">
        <v>3635.37</v>
      </c>
      <c r="G494" s="59">
        <v>3638.28</v>
      </c>
      <c r="H494" s="59">
        <v>3631.78</v>
      </c>
      <c r="I494" s="58" t="s">
        <v>423</v>
      </c>
      <c r="J494" s="59">
        <v>3638.36</v>
      </c>
      <c r="K494" s="59">
        <v>0</v>
      </c>
      <c r="L494" s="59">
        <v>0</v>
      </c>
      <c r="M494" s="59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60">
        <v>45918.700196759259</v>
      </c>
      <c r="B495" s="61">
        <v>443462463</v>
      </c>
      <c r="C495" s="62" t="s">
        <v>36</v>
      </c>
      <c r="D495" s="62" t="s">
        <v>38</v>
      </c>
      <c r="E495" s="62" t="s">
        <v>119</v>
      </c>
      <c r="F495" s="63">
        <v>3635.36</v>
      </c>
      <c r="G495" s="63">
        <v>3638.28</v>
      </c>
      <c r="H495" s="63">
        <v>3633.78</v>
      </c>
      <c r="I495" s="62" t="s">
        <v>423</v>
      </c>
      <c r="J495" s="63">
        <v>3638.36</v>
      </c>
      <c r="K495" s="63">
        <v>0</v>
      </c>
      <c r="L495" s="63">
        <v>0</v>
      </c>
      <c r="M495" s="63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6">
        <v>45918.700196759259</v>
      </c>
      <c r="B496" s="57">
        <v>443462470</v>
      </c>
      <c r="C496" s="58" t="s">
        <v>36</v>
      </c>
      <c r="D496" s="58" t="s">
        <v>38</v>
      </c>
      <c r="E496" s="58" t="s">
        <v>119</v>
      </c>
      <c r="F496" s="59">
        <v>3635.47</v>
      </c>
      <c r="G496" s="59">
        <v>3638.28</v>
      </c>
      <c r="H496" s="59">
        <v>3633.78</v>
      </c>
      <c r="I496" s="58" t="s">
        <v>423</v>
      </c>
      <c r="J496" s="59">
        <v>3638.36</v>
      </c>
      <c r="K496" s="59">
        <v>0</v>
      </c>
      <c r="L496" s="59">
        <v>0</v>
      </c>
      <c r="M496" s="59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60">
        <v>45918.700208333335</v>
      </c>
      <c r="B497" s="61">
        <v>443462479</v>
      </c>
      <c r="C497" s="62" t="s">
        <v>36</v>
      </c>
      <c r="D497" s="62" t="s">
        <v>38</v>
      </c>
      <c r="E497" s="62" t="s">
        <v>119</v>
      </c>
      <c r="F497" s="63">
        <v>3635.49</v>
      </c>
      <c r="G497" s="63">
        <v>3638.28</v>
      </c>
      <c r="H497" s="63">
        <v>3632.28</v>
      </c>
      <c r="I497" s="62" t="s">
        <v>423</v>
      </c>
      <c r="J497" s="63">
        <v>3638.36</v>
      </c>
      <c r="K497" s="63">
        <v>0</v>
      </c>
      <c r="L497" s="63">
        <v>0</v>
      </c>
      <c r="M497" s="63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6">
        <v>45918.701469907406</v>
      </c>
      <c r="B498" s="57">
        <v>443464484</v>
      </c>
      <c r="C498" s="58" t="s">
        <v>36</v>
      </c>
      <c r="D498" s="58" t="s">
        <v>38</v>
      </c>
      <c r="E498" s="58" t="s">
        <v>119</v>
      </c>
      <c r="F498" s="59">
        <v>3636.03</v>
      </c>
      <c r="G498" s="59">
        <v>3639</v>
      </c>
      <c r="H498" s="59">
        <v>3632.5</v>
      </c>
      <c r="I498" s="58" t="s">
        <v>425</v>
      </c>
      <c r="J498" s="59">
        <v>3639.05</v>
      </c>
      <c r="K498" s="59">
        <v>0</v>
      </c>
      <c r="L498" s="59">
        <v>0</v>
      </c>
      <c r="M498" s="59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60">
        <v>45918.702048611114</v>
      </c>
      <c r="B499" s="61">
        <v>443465832</v>
      </c>
      <c r="C499" s="62" t="s">
        <v>36</v>
      </c>
      <c r="D499" s="62" t="s">
        <v>38</v>
      </c>
      <c r="E499" s="62" t="s">
        <v>119</v>
      </c>
      <c r="F499" s="63">
        <v>3638.13</v>
      </c>
      <c r="G499" s="63">
        <v>3641.12</v>
      </c>
      <c r="H499" s="63">
        <v>3634.62</v>
      </c>
      <c r="I499" s="62" t="s">
        <v>426</v>
      </c>
      <c r="J499" s="63">
        <v>3641.17</v>
      </c>
      <c r="K499" s="63">
        <v>0</v>
      </c>
      <c r="L499" s="63">
        <v>0</v>
      </c>
      <c r="M499" s="63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6">
        <v>45918.702048611114</v>
      </c>
      <c r="B500" s="57">
        <v>443465833</v>
      </c>
      <c r="C500" s="58" t="s">
        <v>36</v>
      </c>
      <c r="D500" s="58" t="s">
        <v>38</v>
      </c>
      <c r="E500" s="58" t="s">
        <v>119</v>
      </c>
      <c r="F500" s="59">
        <v>3638.27</v>
      </c>
      <c r="G500" s="59">
        <v>3641.13</v>
      </c>
      <c r="H500" s="59">
        <v>3634.63</v>
      </c>
      <c r="I500" s="58" t="s">
        <v>426</v>
      </c>
      <c r="J500" s="59">
        <v>3641.17</v>
      </c>
      <c r="K500" s="59">
        <v>0</v>
      </c>
      <c r="L500" s="59">
        <v>0</v>
      </c>
      <c r="M500" s="59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60">
        <v>45918.704016203701</v>
      </c>
      <c r="B501" s="61">
        <v>443469036</v>
      </c>
      <c r="C501" s="62" t="s">
        <v>36</v>
      </c>
      <c r="D501" s="62" t="s">
        <v>37</v>
      </c>
      <c r="E501" s="62" t="s">
        <v>119</v>
      </c>
      <c r="F501" s="63">
        <v>3639.73</v>
      </c>
      <c r="G501" s="63">
        <v>3637.06</v>
      </c>
      <c r="H501" s="63">
        <v>3643.56</v>
      </c>
      <c r="I501" s="62" t="s">
        <v>427</v>
      </c>
      <c r="J501" s="63">
        <v>3637.05</v>
      </c>
      <c r="K501" s="63">
        <v>0</v>
      </c>
      <c r="L501" s="63">
        <v>0</v>
      </c>
      <c r="M501" s="63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6">
        <v>45918.705983796295</v>
      </c>
      <c r="B502" s="57">
        <v>443472079</v>
      </c>
      <c r="C502" s="58" t="s">
        <v>36</v>
      </c>
      <c r="D502" s="58" t="s">
        <v>38</v>
      </c>
      <c r="E502" s="58" t="s">
        <v>119</v>
      </c>
      <c r="F502" s="59">
        <v>3638.22</v>
      </c>
      <c r="G502" s="59">
        <v>3641.2</v>
      </c>
      <c r="H502" s="59">
        <v>3634.7</v>
      </c>
      <c r="I502" s="58" t="s">
        <v>428</v>
      </c>
      <c r="J502" s="59">
        <v>3641.25</v>
      </c>
      <c r="K502" s="59">
        <v>0</v>
      </c>
      <c r="L502" s="59">
        <v>0</v>
      </c>
      <c r="M502" s="59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60">
        <v>45918.705983796295</v>
      </c>
      <c r="B503" s="61">
        <v>443472082</v>
      </c>
      <c r="C503" s="62" t="s">
        <v>36</v>
      </c>
      <c r="D503" s="62" t="s">
        <v>38</v>
      </c>
      <c r="E503" s="62" t="s">
        <v>119</v>
      </c>
      <c r="F503" s="63">
        <v>3638.16</v>
      </c>
      <c r="G503" s="63">
        <v>3641.22</v>
      </c>
      <c r="H503" s="63">
        <v>3634.72</v>
      </c>
      <c r="I503" s="62" t="s">
        <v>428</v>
      </c>
      <c r="J503" s="63">
        <v>3641.25</v>
      </c>
      <c r="K503" s="63">
        <v>0</v>
      </c>
      <c r="L503" s="63">
        <v>0</v>
      </c>
      <c r="M503" s="63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6">
        <v>45918.710034722222</v>
      </c>
      <c r="B504" s="57">
        <v>443478769</v>
      </c>
      <c r="C504" s="58" t="s">
        <v>36</v>
      </c>
      <c r="D504" s="58" t="s">
        <v>37</v>
      </c>
      <c r="E504" s="58" t="s">
        <v>119</v>
      </c>
      <c r="F504" s="59">
        <v>3644.36</v>
      </c>
      <c r="G504" s="59">
        <v>3644.72</v>
      </c>
      <c r="H504" s="59">
        <v>3647.94</v>
      </c>
      <c r="I504" s="58" t="s">
        <v>429</v>
      </c>
      <c r="J504" s="59">
        <v>3644.68</v>
      </c>
      <c r="K504" s="59">
        <v>0</v>
      </c>
      <c r="L504" s="59">
        <v>0</v>
      </c>
      <c r="M504" s="59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60">
        <v>45918.712002314816</v>
      </c>
      <c r="B505" s="61">
        <v>443481851</v>
      </c>
      <c r="C505" s="62" t="s">
        <v>36</v>
      </c>
      <c r="D505" s="62" t="s">
        <v>37</v>
      </c>
      <c r="E505" s="62" t="s">
        <v>119</v>
      </c>
      <c r="F505" s="63">
        <v>3645.36</v>
      </c>
      <c r="G505" s="63">
        <v>3642.31</v>
      </c>
      <c r="H505" s="63">
        <v>3648.81</v>
      </c>
      <c r="I505" s="62" t="s">
        <v>430</v>
      </c>
      <c r="J505" s="63">
        <v>3642.14</v>
      </c>
      <c r="K505" s="63">
        <v>0</v>
      </c>
      <c r="L505" s="63">
        <v>0</v>
      </c>
      <c r="M505" s="63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6">
        <v>45918.71234953704</v>
      </c>
      <c r="B506" s="57">
        <v>443482184</v>
      </c>
      <c r="C506" s="58" t="s">
        <v>36</v>
      </c>
      <c r="D506" s="58" t="s">
        <v>37</v>
      </c>
      <c r="E506" s="58" t="s">
        <v>119</v>
      </c>
      <c r="F506" s="59">
        <v>3643.74</v>
      </c>
      <c r="G506" s="59">
        <v>3640.74</v>
      </c>
      <c r="H506" s="59">
        <v>3645.24</v>
      </c>
      <c r="I506" s="58" t="s">
        <v>431</v>
      </c>
      <c r="J506" s="59">
        <v>3640.71</v>
      </c>
      <c r="K506" s="59">
        <v>0</v>
      </c>
      <c r="L506" s="59">
        <v>0</v>
      </c>
      <c r="M506" s="59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60">
        <v>45918.71234953704</v>
      </c>
      <c r="B507" s="61">
        <v>443482189</v>
      </c>
      <c r="C507" s="62" t="s">
        <v>36</v>
      </c>
      <c r="D507" s="62" t="s">
        <v>37</v>
      </c>
      <c r="E507" s="62" t="s">
        <v>119</v>
      </c>
      <c r="F507" s="63">
        <v>3643.74</v>
      </c>
      <c r="G507" s="63">
        <v>3640.74</v>
      </c>
      <c r="H507" s="63">
        <v>3647.24</v>
      </c>
      <c r="I507" s="62" t="s">
        <v>431</v>
      </c>
      <c r="J507" s="63">
        <v>3640.71</v>
      </c>
      <c r="K507" s="63">
        <v>0</v>
      </c>
      <c r="L507" s="63">
        <v>0</v>
      </c>
      <c r="M507" s="63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6">
        <v>45918.71234953704</v>
      </c>
      <c r="B508" s="57">
        <v>443482192</v>
      </c>
      <c r="C508" s="58" t="s">
        <v>36</v>
      </c>
      <c r="D508" s="58" t="s">
        <v>37</v>
      </c>
      <c r="E508" s="58" t="s">
        <v>119</v>
      </c>
      <c r="F508" s="59">
        <v>3643.74</v>
      </c>
      <c r="G508" s="59">
        <v>3642.24</v>
      </c>
      <c r="H508" s="59">
        <v>3645.24</v>
      </c>
      <c r="I508" s="58" t="s">
        <v>430</v>
      </c>
      <c r="J508" s="59">
        <v>3642.14</v>
      </c>
      <c r="K508" s="59">
        <v>0</v>
      </c>
      <c r="L508" s="59">
        <v>0</v>
      </c>
      <c r="M508" s="59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60">
        <v>45918.713159722225</v>
      </c>
      <c r="B509" s="61">
        <v>443483284</v>
      </c>
      <c r="C509" s="62" t="s">
        <v>36</v>
      </c>
      <c r="D509" s="62" t="s">
        <v>38</v>
      </c>
      <c r="E509" s="62" t="s">
        <v>119</v>
      </c>
      <c r="F509" s="63">
        <v>3642</v>
      </c>
      <c r="G509" s="63">
        <v>3642.47</v>
      </c>
      <c r="H509" s="63">
        <v>3638.56</v>
      </c>
      <c r="I509" s="62" t="s">
        <v>432</v>
      </c>
      <c r="J509" s="63">
        <v>3642.55</v>
      </c>
      <c r="K509" s="63">
        <v>0</v>
      </c>
      <c r="L509" s="63">
        <v>0</v>
      </c>
      <c r="M509" s="63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6">
        <v>45918.713159722225</v>
      </c>
      <c r="B510" s="57">
        <v>443483298</v>
      </c>
      <c r="C510" s="58" t="s">
        <v>36</v>
      </c>
      <c r="D510" s="58" t="s">
        <v>38</v>
      </c>
      <c r="E510" s="58" t="s">
        <v>119</v>
      </c>
      <c r="F510" s="59">
        <v>3642</v>
      </c>
      <c r="G510" s="59">
        <v>3642.47</v>
      </c>
      <c r="H510" s="59">
        <v>3638.5</v>
      </c>
      <c r="I510" s="58" t="s">
        <v>432</v>
      </c>
      <c r="J510" s="59">
        <v>3642.55</v>
      </c>
      <c r="K510" s="59">
        <v>0</v>
      </c>
      <c r="L510" s="59">
        <v>0</v>
      </c>
      <c r="M510" s="59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60">
        <v>45918.718136574076</v>
      </c>
      <c r="B511" s="61">
        <v>443488543</v>
      </c>
      <c r="C511" s="62" t="s">
        <v>36</v>
      </c>
      <c r="D511" s="62" t="s">
        <v>37</v>
      </c>
      <c r="E511" s="62" t="s">
        <v>119</v>
      </c>
      <c r="F511" s="63">
        <v>3643.49</v>
      </c>
      <c r="G511" s="63">
        <v>3640.5</v>
      </c>
      <c r="H511" s="63">
        <v>3647</v>
      </c>
      <c r="I511" s="62" t="s">
        <v>433</v>
      </c>
      <c r="J511" s="63">
        <v>3640.46</v>
      </c>
      <c r="K511" s="63">
        <v>0</v>
      </c>
      <c r="L511" s="63">
        <v>0</v>
      </c>
      <c r="M511" s="63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6">
        <v>45918.721493055556</v>
      </c>
      <c r="B512" s="57">
        <v>443491780</v>
      </c>
      <c r="C512" s="58" t="s">
        <v>36</v>
      </c>
      <c r="D512" s="58" t="s">
        <v>38</v>
      </c>
      <c r="E512" s="58" t="s">
        <v>119</v>
      </c>
      <c r="F512" s="59">
        <v>3637.94</v>
      </c>
      <c r="G512" s="59">
        <v>3636.94</v>
      </c>
      <c r="H512" s="59">
        <v>3634.47</v>
      </c>
      <c r="I512" s="58" t="s">
        <v>434</v>
      </c>
      <c r="J512" s="59">
        <v>3636.95</v>
      </c>
      <c r="K512" s="59">
        <v>0</v>
      </c>
      <c r="L512" s="59">
        <v>0</v>
      </c>
      <c r="M512" s="59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60">
        <v>45918.721493055556</v>
      </c>
      <c r="B513" s="61">
        <v>443491783</v>
      </c>
      <c r="C513" s="62" t="s">
        <v>36</v>
      </c>
      <c r="D513" s="62" t="s">
        <v>38</v>
      </c>
      <c r="E513" s="62" t="s">
        <v>119</v>
      </c>
      <c r="F513" s="63">
        <v>3638.05</v>
      </c>
      <c r="G513" s="63">
        <v>3636.85</v>
      </c>
      <c r="H513" s="62"/>
      <c r="I513" s="62" t="s">
        <v>434</v>
      </c>
      <c r="J513" s="63">
        <v>3636.95</v>
      </c>
      <c r="K513" s="63">
        <v>0</v>
      </c>
      <c r="L513" s="63">
        <v>0</v>
      </c>
      <c r="M513" s="63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6">
        <v>45918.721608796295</v>
      </c>
      <c r="B514" s="57">
        <v>443491852</v>
      </c>
      <c r="C514" s="58" t="s">
        <v>36</v>
      </c>
      <c r="D514" s="58" t="s">
        <v>38</v>
      </c>
      <c r="E514" s="58" t="s">
        <v>119</v>
      </c>
      <c r="F514" s="59">
        <v>3639.35</v>
      </c>
      <c r="G514" s="59">
        <v>3642.29</v>
      </c>
      <c r="H514" s="59">
        <v>3637.79</v>
      </c>
      <c r="I514" s="58" t="s">
        <v>435</v>
      </c>
      <c r="J514" s="59">
        <v>3637.56</v>
      </c>
      <c r="K514" s="59">
        <v>0</v>
      </c>
      <c r="L514" s="59">
        <v>0</v>
      </c>
      <c r="M514" s="59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60">
        <v>45918.721608796295</v>
      </c>
      <c r="B515" s="61">
        <v>443491853</v>
      </c>
      <c r="C515" s="62" t="s">
        <v>36</v>
      </c>
      <c r="D515" s="62" t="s">
        <v>38</v>
      </c>
      <c r="E515" s="62" t="s">
        <v>119</v>
      </c>
      <c r="F515" s="63">
        <v>3639.36</v>
      </c>
      <c r="G515" s="63">
        <v>3639.08</v>
      </c>
      <c r="H515" s="63">
        <v>3636.35</v>
      </c>
      <c r="I515" s="62" t="s">
        <v>436</v>
      </c>
      <c r="J515" s="63">
        <v>3639.26</v>
      </c>
      <c r="K515" s="63">
        <v>0</v>
      </c>
      <c r="L515" s="63">
        <v>0</v>
      </c>
      <c r="M515" s="63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6">
        <v>45918.721608796295</v>
      </c>
      <c r="B516" s="57">
        <v>443491857</v>
      </c>
      <c r="C516" s="58" t="s">
        <v>36</v>
      </c>
      <c r="D516" s="58" t="s">
        <v>38</v>
      </c>
      <c r="E516" s="58" t="s">
        <v>119</v>
      </c>
      <c r="F516" s="59">
        <v>3639.36</v>
      </c>
      <c r="G516" s="59">
        <v>3639.08</v>
      </c>
      <c r="H516" s="59">
        <v>3636.35</v>
      </c>
      <c r="I516" s="58" t="s">
        <v>436</v>
      </c>
      <c r="J516" s="59">
        <v>3639.26</v>
      </c>
      <c r="K516" s="59">
        <v>0</v>
      </c>
      <c r="L516" s="59">
        <v>0</v>
      </c>
      <c r="M516" s="59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60">
        <v>45918.721608796295</v>
      </c>
      <c r="B517" s="61">
        <v>443491860</v>
      </c>
      <c r="C517" s="62" t="s">
        <v>36</v>
      </c>
      <c r="D517" s="62" t="s">
        <v>38</v>
      </c>
      <c r="E517" s="62" t="s">
        <v>119</v>
      </c>
      <c r="F517" s="63">
        <v>3639.35</v>
      </c>
      <c r="G517" s="63">
        <v>3639.25</v>
      </c>
      <c r="H517" s="63">
        <v>3635.85</v>
      </c>
      <c r="I517" s="62" t="s">
        <v>436</v>
      </c>
      <c r="J517" s="63">
        <v>3639.26</v>
      </c>
      <c r="K517" s="63">
        <v>0</v>
      </c>
      <c r="L517" s="63">
        <v>0</v>
      </c>
      <c r="M517" s="63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6">
        <v>45918.722881944443</v>
      </c>
      <c r="B518" s="57">
        <v>443493132</v>
      </c>
      <c r="C518" s="58" t="s">
        <v>36</v>
      </c>
      <c r="D518" s="58" t="s">
        <v>38</v>
      </c>
      <c r="E518" s="58" t="s">
        <v>119</v>
      </c>
      <c r="F518" s="59">
        <v>3638.8</v>
      </c>
      <c r="G518" s="59">
        <v>3641.71</v>
      </c>
      <c r="H518" s="59">
        <v>3637.21</v>
      </c>
      <c r="I518" s="58" t="s">
        <v>437</v>
      </c>
      <c r="J518" s="59">
        <v>3637.11</v>
      </c>
      <c r="K518" s="59">
        <v>0</v>
      </c>
      <c r="L518" s="59">
        <v>0</v>
      </c>
      <c r="M518" s="59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60">
        <v>45918.724386574075</v>
      </c>
      <c r="B519" s="61">
        <v>443494828</v>
      </c>
      <c r="C519" s="62" t="s">
        <v>36</v>
      </c>
      <c r="D519" s="62" t="s">
        <v>38</v>
      </c>
      <c r="E519" s="62" t="s">
        <v>119</v>
      </c>
      <c r="F519" s="63">
        <v>3636.64</v>
      </c>
      <c r="G519" s="63">
        <v>3636.41</v>
      </c>
      <c r="H519" s="63">
        <v>3633.22</v>
      </c>
      <c r="I519" s="62" t="s">
        <v>438</v>
      </c>
      <c r="J519" s="63">
        <v>3636.44</v>
      </c>
      <c r="K519" s="63">
        <v>0</v>
      </c>
      <c r="L519" s="63">
        <v>0</v>
      </c>
      <c r="M519" s="63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6">
        <v>45918.724386574075</v>
      </c>
      <c r="B520" s="57">
        <v>443494833</v>
      </c>
      <c r="C520" s="58" t="s">
        <v>36</v>
      </c>
      <c r="D520" s="58" t="s">
        <v>38</v>
      </c>
      <c r="E520" s="58" t="s">
        <v>119</v>
      </c>
      <c r="F520" s="59">
        <v>3636.64</v>
      </c>
      <c r="G520" s="59">
        <v>3636.43</v>
      </c>
      <c r="H520" s="58"/>
      <c r="I520" s="58" t="s">
        <v>438</v>
      </c>
      <c r="J520" s="59">
        <v>3636.44</v>
      </c>
      <c r="K520" s="59">
        <v>0</v>
      </c>
      <c r="L520" s="59">
        <v>0</v>
      </c>
      <c r="M520" s="59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60">
        <v>45918.72519675926</v>
      </c>
      <c r="B521" s="61">
        <v>443495717</v>
      </c>
      <c r="C521" s="62" t="s">
        <v>36</v>
      </c>
      <c r="D521" s="62" t="s">
        <v>38</v>
      </c>
      <c r="E521" s="62" t="s">
        <v>119</v>
      </c>
      <c r="F521" s="63">
        <v>3636.46</v>
      </c>
      <c r="G521" s="63">
        <v>3635.81</v>
      </c>
      <c r="H521" s="62"/>
      <c r="I521" s="62" t="s">
        <v>439</v>
      </c>
      <c r="J521" s="63">
        <v>3635.83</v>
      </c>
      <c r="K521" s="63">
        <v>0</v>
      </c>
      <c r="L521" s="63">
        <v>0</v>
      </c>
      <c r="M521" s="63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6">
        <v>45918.72519675926</v>
      </c>
      <c r="B522" s="57">
        <v>443495721</v>
      </c>
      <c r="C522" s="58" t="s">
        <v>36</v>
      </c>
      <c r="D522" s="58" t="s">
        <v>38</v>
      </c>
      <c r="E522" s="58" t="s">
        <v>119</v>
      </c>
      <c r="F522" s="59">
        <v>3636.46</v>
      </c>
      <c r="G522" s="59">
        <v>3635.81</v>
      </c>
      <c r="H522" s="59">
        <v>3632.96</v>
      </c>
      <c r="I522" s="58" t="s">
        <v>439</v>
      </c>
      <c r="J522" s="59">
        <v>3635.83</v>
      </c>
      <c r="K522" s="59">
        <v>0</v>
      </c>
      <c r="L522" s="59">
        <v>0</v>
      </c>
      <c r="M522" s="59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60">
        <v>45918.725775462961</v>
      </c>
      <c r="B523" s="61">
        <v>443496531</v>
      </c>
      <c r="C523" s="62" t="s">
        <v>36</v>
      </c>
      <c r="D523" s="62" t="s">
        <v>38</v>
      </c>
      <c r="E523" s="62" t="s">
        <v>119</v>
      </c>
      <c r="F523" s="63">
        <v>3636.28</v>
      </c>
      <c r="G523" s="63">
        <v>3639.28</v>
      </c>
      <c r="H523" s="63">
        <v>3632.78</v>
      </c>
      <c r="I523" s="62" t="s">
        <v>440</v>
      </c>
      <c r="J523" s="63">
        <v>3639.29</v>
      </c>
      <c r="K523" s="63">
        <v>0</v>
      </c>
      <c r="L523" s="63">
        <v>0</v>
      </c>
      <c r="M523" s="63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6">
        <v>45918.725775462961</v>
      </c>
      <c r="B524" s="57">
        <v>443496539</v>
      </c>
      <c r="C524" s="58" t="s">
        <v>36</v>
      </c>
      <c r="D524" s="58" t="s">
        <v>38</v>
      </c>
      <c r="E524" s="58" t="s">
        <v>119</v>
      </c>
      <c r="F524" s="59">
        <v>3636.47</v>
      </c>
      <c r="G524" s="59">
        <v>3639.28</v>
      </c>
      <c r="H524" s="58"/>
      <c r="I524" s="58" t="s">
        <v>440</v>
      </c>
      <c r="J524" s="59">
        <v>3639.29</v>
      </c>
      <c r="K524" s="59">
        <v>0</v>
      </c>
      <c r="L524" s="59">
        <v>0</v>
      </c>
      <c r="M524" s="59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60">
        <v>45918.725995370369</v>
      </c>
      <c r="B525" s="61">
        <v>443496838</v>
      </c>
      <c r="C525" s="62" t="s">
        <v>36</v>
      </c>
      <c r="D525" s="62" t="s">
        <v>38</v>
      </c>
      <c r="E525" s="62" t="s">
        <v>119</v>
      </c>
      <c r="F525" s="63">
        <v>3636.78</v>
      </c>
      <c r="G525" s="63">
        <v>3639.81</v>
      </c>
      <c r="H525" s="63">
        <v>3635.31</v>
      </c>
      <c r="I525" s="62" t="s">
        <v>441</v>
      </c>
      <c r="J525" s="63">
        <v>3635.17</v>
      </c>
      <c r="K525" s="63">
        <v>0</v>
      </c>
      <c r="L525" s="63">
        <v>0</v>
      </c>
      <c r="M525" s="63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6">
        <v>45918.726006944446</v>
      </c>
      <c r="B526" s="57">
        <v>443496841</v>
      </c>
      <c r="C526" s="58" t="s">
        <v>36</v>
      </c>
      <c r="D526" s="58" t="s">
        <v>38</v>
      </c>
      <c r="E526" s="58" t="s">
        <v>119</v>
      </c>
      <c r="F526" s="59">
        <v>3636.79</v>
      </c>
      <c r="G526" s="59">
        <v>3638.28</v>
      </c>
      <c r="H526" s="59">
        <v>3635.28</v>
      </c>
      <c r="I526" s="58" t="s">
        <v>441</v>
      </c>
      <c r="J526" s="59">
        <v>3635.17</v>
      </c>
      <c r="K526" s="59">
        <v>0</v>
      </c>
      <c r="L526" s="59">
        <v>0</v>
      </c>
      <c r="M526" s="59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60">
        <v>45918.726006944446</v>
      </c>
      <c r="B527" s="61">
        <v>443496843</v>
      </c>
      <c r="C527" s="62" t="s">
        <v>36</v>
      </c>
      <c r="D527" s="62" t="s">
        <v>38</v>
      </c>
      <c r="E527" s="62" t="s">
        <v>119</v>
      </c>
      <c r="F527" s="63">
        <v>3636.75</v>
      </c>
      <c r="G527" s="63">
        <v>3639.78</v>
      </c>
      <c r="H527" s="63">
        <v>3635.28</v>
      </c>
      <c r="I527" s="62" t="s">
        <v>441</v>
      </c>
      <c r="J527" s="63">
        <v>3635.17</v>
      </c>
      <c r="K527" s="63">
        <v>0</v>
      </c>
      <c r="L527" s="63">
        <v>0</v>
      </c>
      <c r="M527" s="63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6">
        <v>45918.726006944446</v>
      </c>
      <c r="B528" s="57">
        <v>443496846</v>
      </c>
      <c r="C528" s="58" t="s">
        <v>36</v>
      </c>
      <c r="D528" s="58" t="s">
        <v>38</v>
      </c>
      <c r="E528" s="58" t="s">
        <v>119</v>
      </c>
      <c r="F528" s="59">
        <v>3636.42</v>
      </c>
      <c r="G528" s="59">
        <v>3639.78</v>
      </c>
      <c r="H528" s="59">
        <v>3633.28</v>
      </c>
      <c r="I528" s="58" t="s">
        <v>442</v>
      </c>
      <c r="J528" s="59">
        <v>3639.81</v>
      </c>
      <c r="K528" s="59">
        <v>0</v>
      </c>
      <c r="L528" s="59">
        <v>0</v>
      </c>
      <c r="M528" s="59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60">
        <v>45918.726006944446</v>
      </c>
      <c r="B529" s="61">
        <v>443496850</v>
      </c>
      <c r="C529" s="62" t="s">
        <v>36</v>
      </c>
      <c r="D529" s="62" t="s">
        <v>38</v>
      </c>
      <c r="E529" s="62" t="s">
        <v>119</v>
      </c>
      <c r="F529" s="63">
        <v>3636.32</v>
      </c>
      <c r="G529" s="63">
        <v>3639.28</v>
      </c>
      <c r="H529" s="63">
        <v>3633.78</v>
      </c>
      <c r="I529" s="62" t="s">
        <v>440</v>
      </c>
      <c r="J529" s="63">
        <v>3639.29</v>
      </c>
      <c r="K529" s="63">
        <v>0</v>
      </c>
      <c r="L529" s="63">
        <v>0</v>
      </c>
      <c r="M529" s="63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6">
        <v>45918.726018518515</v>
      </c>
      <c r="B530" s="57">
        <v>443496855</v>
      </c>
      <c r="C530" s="58" t="s">
        <v>36</v>
      </c>
      <c r="D530" s="58" t="s">
        <v>38</v>
      </c>
      <c r="E530" s="58" t="s">
        <v>119</v>
      </c>
      <c r="F530" s="59">
        <v>3636.29</v>
      </c>
      <c r="G530" s="59">
        <v>3639.78</v>
      </c>
      <c r="H530" s="59">
        <v>3633.28</v>
      </c>
      <c r="I530" s="58" t="s">
        <v>442</v>
      </c>
      <c r="J530" s="59">
        <v>3639.81</v>
      </c>
      <c r="K530" s="59">
        <v>0</v>
      </c>
      <c r="L530" s="59">
        <v>0</v>
      </c>
      <c r="M530" s="59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60">
        <v>45918.726018518515</v>
      </c>
      <c r="B531" s="61">
        <v>443496862</v>
      </c>
      <c r="C531" s="62" t="s">
        <v>36</v>
      </c>
      <c r="D531" s="62" t="s">
        <v>38</v>
      </c>
      <c r="E531" s="62" t="s">
        <v>119</v>
      </c>
      <c r="F531" s="63">
        <v>3636.35</v>
      </c>
      <c r="G531" s="63">
        <v>3639.78</v>
      </c>
      <c r="H531" s="63">
        <v>3633.78</v>
      </c>
      <c r="I531" s="62" t="s">
        <v>442</v>
      </c>
      <c r="J531" s="63">
        <v>3639.81</v>
      </c>
      <c r="K531" s="63">
        <v>0</v>
      </c>
      <c r="L531" s="63">
        <v>0</v>
      </c>
      <c r="M531" s="63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6">
        <v>45918.729004629633</v>
      </c>
      <c r="B532" s="57">
        <v>443499117</v>
      </c>
      <c r="C532" s="58" t="s">
        <v>36</v>
      </c>
      <c r="D532" s="58" t="s">
        <v>38</v>
      </c>
      <c r="E532" s="58" t="s">
        <v>119</v>
      </c>
      <c r="F532" s="59">
        <v>3636.36</v>
      </c>
      <c r="G532" s="59">
        <v>3639.38</v>
      </c>
      <c r="H532" s="59">
        <v>3634.88</v>
      </c>
      <c r="I532" s="58" t="s">
        <v>443</v>
      </c>
      <c r="J532" s="59">
        <v>3639.38</v>
      </c>
      <c r="K532" s="59">
        <v>0</v>
      </c>
      <c r="L532" s="59">
        <v>0</v>
      </c>
      <c r="M532" s="59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60">
        <v>45918.729351851849</v>
      </c>
      <c r="B533" s="61">
        <v>443499544</v>
      </c>
      <c r="C533" s="62" t="s">
        <v>36</v>
      </c>
      <c r="D533" s="62" t="s">
        <v>38</v>
      </c>
      <c r="E533" s="62" t="s">
        <v>119</v>
      </c>
      <c r="F533" s="63">
        <v>3636.8</v>
      </c>
      <c r="G533" s="63">
        <v>3639.83</v>
      </c>
      <c r="H533" s="63">
        <v>3633.33</v>
      </c>
      <c r="I533" s="62" t="s">
        <v>444</v>
      </c>
      <c r="J533" s="63">
        <v>3639.83</v>
      </c>
      <c r="K533" s="63">
        <v>0</v>
      </c>
      <c r="L533" s="63">
        <v>0</v>
      </c>
      <c r="M533" s="63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6">
        <v>45918.729363425926</v>
      </c>
      <c r="B534" s="57">
        <v>443499547</v>
      </c>
      <c r="C534" s="58" t="s">
        <v>36</v>
      </c>
      <c r="D534" s="58" t="s">
        <v>38</v>
      </c>
      <c r="E534" s="58" t="s">
        <v>119</v>
      </c>
      <c r="F534" s="59">
        <v>3636.8</v>
      </c>
      <c r="G534" s="59">
        <v>3639.8</v>
      </c>
      <c r="H534" s="59">
        <v>3633.3</v>
      </c>
      <c r="I534" s="58" t="s">
        <v>442</v>
      </c>
      <c r="J534" s="59">
        <v>3639.81</v>
      </c>
      <c r="K534" s="59">
        <v>0</v>
      </c>
      <c r="L534" s="59">
        <v>0</v>
      </c>
      <c r="M534" s="59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60">
        <v>45918.736527777779</v>
      </c>
      <c r="B535" s="61">
        <v>443506618</v>
      </c>
      <c r="C535" s="62" t="s">
        <v>36</v>
      </c>
      <c r="D535" s="62" t="s">
        <v>37</v>
      </c>
      <c r="E535" s="62" t="s">
        <v>119</v>
      </c>
      <c r="F535" s="63">
        <v>3642.66</v>
      </c>
      <c r="G535" s="63">
        <v>3644.63</v>
      </c>
      <c r="H535" s="63">
        <v>3646.16</v>
      </c>
      <c r="I535" s="62" t="s">
        <v>445</v>
      </c>
      <c r="J535" s="63">
        <v>3646.2</v>
      </c>
      <c r="K535" s="63">
        <v>0</v>
      </c>
      <c r="L535" s="63">
        <v>0</v>
      </c>
      <c r="M535" s="63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6">
        <v>45918.736539351848</v>
      </c>
      <c r="B536" s="57">
        <v>443506620</v>
      </c>
      <c r="C536" s="58" t="s">
        <v>36</v>
      </c>
      <c r="D536" s="58" t="s">
        <v>37</v>
      </c>
      <c r="E536" s="58" t="s">
        <v>119</v>
      </c>
      <c r="F536" s="59">
        <v>3642.69</v>
      </c>
      <c r="G536" s="59">
        <v>3645.41</v>
      </c>
      <c r="H536" s="58"/>
      <c r="I536" s="58" t="s">
        <v>446</v>
      </c>
      <c r="J536" s="59">
        <v>3645.41</v>
      </c>
      <c r="K536" s="59">
        <v>0</v>
      </c>
      <c r="L536" s="59">
        <v>0</v>
      </c>
      <c r="M536" s="59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60">
        <v>45918.738032407404</v>
      </c>
      <c r="B537" s="61">
        <v>443507805</v>
      </c>
      <c r="C537" s="62" t="s">
        <v>36</v>
      </c>
      <c r="D537" s="62" t="s">
        <v>37</v>
      </c>
      <c r="E537" s="62" t="s">
        <v>119</v>
      </c>
      <c r="F537" s="63">
        <v>3641.93</v>
      </c>
      <c r="G537" s="63">
        <v>3640.4</v>
      </c>
      <c r="H537" s="63">
        <v>3643.4</v>
      </c>
      <c r="I537" s="62" t="s">
        <v>447</v>
      </c>
      <c r="J537" s="63">
        <v>3643.4</v>
      </c>
      <c r="K537" s="63">
        <v>0</v>
      </c>
      <c r="L537" s="63">
        <v>0</v>
      </c>
      <c r="M537" s="63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6">
        <v>45918.738043981481</v>
      </c>
      <c r="B538" s="57">
        <v>443507807</v>
      </c>
      <c r="C538" s="58" t="s">
        <v>36</v>
      </c>
      <c r="D538" s="58" t="s">
        <v>37</v>
      </c>
      <c r="E538" s="58" t="s">
        <v>119</v>
      </c>
      <c r="F538" s="59">
        <v>3641.9</v>
      </c>
      <c r="G538" s="59">
        <v>3642.56</v>
      </c>
      <c r="H538" s="59">
        <v>3645.43</v>
      </c>
      <c r="I538" s="58" t="s">
        <v>448</v>
      </c>
      <c r="J538" s="59">
        <v>3645.48</v>
      </c>
      <c r="K538" s="59">
        <v>0</v>
      </c>
      <c r="L538" s="59">
        <v>0</v>
      </c>
      <c r="M538" s="59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60">
        <v>45918.738043981481</v>
      </c>
      <c r="B539" s="61">
        <v>443507809</v>
      </c>
      <c r="C539" s="62" t="s">
        <v>36</v>
      </c>
      <c r="D539" s="62" t="s">
        <v>37</v>
      </c>
      <c r="E539" s="62" t="s">
        <v>119</v>
      </c>
      <c r="F539" s="63">
        <v>3641.92</v>
      </c>
      <c r="G539" s="63">
        <v>3641.92</v>
      </c>
      <c r="H539" s="63">
        <v>3643.43</v>
      </c>
      <c r="I539" s="62" t="s">
        <v>449</v>
      </c>
      <c r="J539" s="63">
        <v>3643.43</v>
      </c>
      <c r="K539" s="63">
        <v>0</v>
      </c>
      <c r="L539" s="63">
        <v>0</v>
      </c>
      <c r="M539" s="63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6">
        <v>45918.738043981481</v>
      </c>
      <c r="B540" s="57">
        <v>443507811</v>
      </c>
      <c r="C540" s="58" t="s">
        <v>36</v>
      </c>
      <c r="D540" s="58" t="s">
        <v>37</v>
      </c>
      <c r="E540" s="58" t="s">
        <v>119</v>
      </c>
      <c r="F540" s="59">
        <v>3641.89</v>
      </c>
      <c r="G540" s="59">
        <v>3641.94</v>
      </c>
      <c r="H540" s="59">
        <v>3643.43</v>
      </c>
      <c r="I540" s="58" t="s">
        <v>449</v>
      </c>
      <c r="J540" s="59">
        <v>3643.43</v>
      </c>
      <c r="K540" s="59">
        <v>0</v>
      </c>
      <c r="L540" s="59">
        <v>0</v>
      </c>
      <c r="M540" s="59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60">
        <v>45918.738043981481</v>
      </c>
      <c r="B541" s="61">
        <v>443507814</v>
      </c>
      <c r="C541" s="62" t="s">
        <v>36</v>
      </c>
      <c r="D541" s="62" t="s">
        <v>37</v>
      </c>
      <c r="E541" s="62" t="s">
        <v>119</v>
      </c>
      <c r="F541" s="63">
        <v>3641.86</v>
      </c>
      <c r="G541" s="63">
        <v>3642.56</v>
      </c>
      <c r="H541" s="63">
        <v>3644.93</v>
      </c>
      <c r="I541" s="62" t="s">
        <v>448</v>
      </c>
      <c r="J541" s="63">
        <v>3644.94</v>
      </c>
      <c r="K541" s="63">
        <v>0</v>
      </c>
      <c r="L541" s="63">
        <v>0</v>
      </c>
      <c r="M541" s="63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6">
        <v>45918.738055555557</v>
      </c>
      <c r="B542" s="57">
        <v>443507819</v>
      </c>
      <c r="C542" s="58" t="s">
        <v>36</v>
      </c>
      <c r="D542" s="58" t="s">
        <v>37</v>
      </c>
      <c r="E542" s="58" t="s">
        <v>119</v>
      </c>
      <c r="F542" s="59">
        <v>3641.87</v>
      </c>
      <c r="G542" s="59">
        <v>3642.55</v>
      </c>
      <c r="H542" s="59">
        <v>3644.93</v>
      </c>
      <c r="I542" s="58" t="s">
        <v>448</v>
      </c>
      <c r="J542" s="59">
        <v>3644.94</v>
      </c>
      <c r="K542" s="59">
        <v>0</v>
      </c>
      <c r="L542" s="59">
        <v>0</v>
      </c>
      <c r="M542" s="59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60">
        <v>45918.738055555557</v>
      </c>
      <c r="B543" s="61">
        <v>443507820</v>
      </c>
      <c r="C543" s="62" t="s">
        <v>36</v>
      </c>
      <c r="D543" s="62" t="s">
        <v>37</v>
      </c>
      <c r="E543" s="62" t="s">
        <v>119</v>
      </c>
      <c r="F543" s="63">
        <v>3641.86</v>
      </c>
      <c r="G543" s="63">
        <v>3642.52</v>
      </c>
      <c r="H543" s="63">
        <v>3645.43</v>
      </c>
      <c r="I543" s="62" t="s">
        <v>448</v>
      </c>
      <c r="J543" s="63">
        <v>3645.48</v>
      </c>
      <c r="K543" s="63">
        <v>0</v>
      </c>
      <c r="L543" s="63">
        <v>0</v>
      </c>
      <c r="M543" s="63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6">
        <v>45918.74</v>
      </c>
      <c r="B544" s="57">
        <v>443508965</v>
      </c>
      <c r="C544" s="58" t="s">
        <v>36</v>
      </c>
      <c r="D544" s="58" t="s">
        <v>38</v>
      </c>
      <c r="E544" s="58" t="s">
        <v>119</v>
      </c>
      <c r="F544" s="59">
        <v>3640.72</v>
      </c>
      <c r="G544" s="59">
        <v>3643.72</v>
      </c>
      <c r="H544" s="59">
        <v>3637.22</v>
      </c>
      <c r="I544" s="58" t="s">
        <v>450</v>
      </c>
      <c r="J544" s="59">
        <v>3643.73</v>
      </c>
      <c r="K544" s="59">
        <v>0</v>
      </c>
      <c r="L544" s="59">
        <v>0</v>
      </c>
      <c r="M544" s="59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60">
        <v>45918.743009259262</v>
      </c>
      <c r="B545" s="61">
        <v>443511962</v>
      </c>
      <c r="C545" s="62" t="s">
        <v>36</v>
      </c>
      <c r="D545" s="62" t="s">
        <v>37</v>
      </c>
      <c r="E545" s="62" t="s">
        <v>119</v>
      </c>
      <c r="F545" s="63">
        <v>3645.31</v>
      </c>
      <c r="G545" s="63">
        <v>3642.33</v>
      </c>
      <c r="H545" s="63">
        <v>3648.83</v>
      </c>
      <c r="I545" s="62" t="s">
        <v>451</v>
      </c>
      <c r="J545" s="63">
        <v>3642.33</v>
      </c>
      <c r="K545" s="63">
        <v>0</v>
      </c>
      <c r="L545" s="63">
        <v>0</v>
      </c>
      <c r="M545" s="63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6">
        <v>45918.743020833332</v>
      </c>
      <c r="B546" s="57">
        <v>443511969</v>
      </c>
      <c r="C546" s="58" t="s">
        <v>36</v>
      </c>
      <c r="D546" s="58" t="s">
        <v>37</v>
      </c>
      <c r="E546" s="58" t="s">
        <v>119</v>
      </c>
      <c r="F546" s="59">
        <v>3645.16</v>
      </c>
      <c r="G546" s="59">
        <v>3642.31</v>
      </c>
      <c r="H546" s="58"/>
      <c r="I546" s="58" t="s">
        <v>451</v>
      </c>
      <c r="J546" s="59">
        <v>3642.31</v>
      </c>
      <c r="K546" s="59">
        <v>0</v>
      </c>
      <c r="L546" s="59">
        <v>0</v>
      </c>
      <c r="M546" s="59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60">
        <v>45918.74659722222</v>
      </c>
      <c r="B547" s="61">
        <v>443515164</v>
      </c>
      <c r="C547" s="62" t="s">
        <v>36</v>
      </c>
      <c r="D547" s="62" t="s">
        <v>38</v>
      </c>
      <c r="E547" s="62" t="s">
        <v>119</v>
      </c>
      <c r="F547" s="63">
        <v>3641.9</v>
      </c>
      <c r="G547" s="63">
        <v>3640.63</v>
      </c>
      <c r="H547" s="62"/>
      <c r="I547" s="62" t="s">
        <v>452</v>
      </c>
      <c r="J547" s="63">
        <v>3640.64</v>
      </c>
      <c r="K547" s="63">
        <v>0</v>
      </c>
      <c r="L547" s="63">
        <v>0</v>
      </c>
      <c r="M547" s="63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6">
        <v>45918.746608796297</v>
      </c>
      <c r="B548" s="57">
        <v>443515166</v>
      </c>
      <c r="C548" s="58" t="s">
        <v>36</v>
      </c>
      <c r="D548" s="58" t="s">
        <v>38</v>
      </c>
      <c r="E548" s="58" t="s">
        <v>119</v>
      </c>
      <c r="F548" s="59">
        <v>3641.87</v>
      </c>
      <c r="G548" s="59">
        <v>3640.64</v>
      </c>
      <c r="H548" s="59">
        <v>3638.4</v>
      </c>
      <c r="I548" s="58" t="s">
        <v>452</v>
      </c>
      <c r="J548" s="59">
        <v>3640.64</v>
      </c>
      <c r="K548" s="59">
        <v>0</v>
      </c>
      <c r="L548" s="59">
        <v>0</v>
      </c>
      <c r="M548" s="59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60">
        <v>45918.748912037037</v>
      </c>
      <c r="B549" s="61">
        <v>443516693</v>
      </c>
      <c r="C549" s="62" t="s">
        <v>36</v>
      </c>
      <c r="D549" s="62" t="s">
        <v>38</v>
      </c>
      <c r="E549" s="62" t="s">
        <v>119</v>
      </c>
      <c r="F549" s="63">
        <v>3640.23</v>
      </c>
      <c r="G549" s="63">
        <v>3639.18</v>
      </c>
      <c r="H549" s="62"/>
      <c r="I549" s="62" t="s">
        <v>453</v>
      </c>
      <c r="J549" s="63">
        <v>3639.19</v>
      </c>
      <c r="K549" s="63">
        <v>0</v>
      </c>
      <c r="L549" s="63">
        <v>0</v>
      </c>
      <c r="M549" s="63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6">
        <v>45918.748923611114</v>
      </c>
      <c r="B550" s="57">
        <v>443516695</v>
      </c>
      <c r="C550" s="58" t="s">
        <v>36</v>
      </c>
      <c r="D550" s="58" t="s">
        <v>38</v>
      </c>
      <c r="E550" s="58" t="s">
        <v>119</v>
      </c>
      <c r="F550" s="59">
        <v>3640.23</v>
      </c>
      <c r="G550" s="59">
        <v>3639.23</v>
      </c>
      <c r="H550" s="59">
        <v>3636.73</v>
      </c>
      <c r="I550" s="58" t="s">
        <v>454</v>
      </c>
      <c r="J550" s="59">
        <v>3639.26</v>
      </c>
      <c r="K550" s="59">
        <v>0</v>
      </c>
      <c r="L550" s="59">
        <v>0</v>
      </c>
      <c r="M550" s="59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60">
        <v>45918.750416666669</v>
      </c>
      <c r="B551" s="61">
        <v>443518337</v>
      </c>
      <c r="C551" s="62" t="s">
        <v>36</v>
      </c>
      <c r="D551" s="62" t="s">
        <v>38</v>
      </c>
      <c r="E551" s="62" t="s">
        <v>119</v>
      </c>
      <c r="F551" s="63">
        <v>3639.25</v>
      </c>
      <c r="G551" s="63">
        <v>3638.08</v>
      </c>
      <c r="H551" s="63">
        <v>3635.85</v>
      </c>
      <c r="I551" s="62" t="s">
        <v>455</v>
      </c>
      <c r="J551" s="63">
        <v>3638.09</v>
      </c>
      <c r="K551" s="63">
        <v>0</v>
      </c>
      <c r="L551" s="63">
        <v>0</v>
      </c>
      <c r="M551" s="63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6">
        <v>45918.750428240739</v>
      </c>
      <c r="B552" s="57">
        <v>443518341</v>
      </c>
      <c r="C552" s="58" t="s">
        <v>36</v>
      </c>
      <c r="D552" s="58" t="s">
        <v>38</v>
      </c>
      <c r="E552" s="58" t="s">
        <v>119</v>
      </c>
      <c r="F552" s="59">
        <v>3639.45</v>
      </c>
      <c r="G552" s="59">
        <v>3638.07</v>
      </c>
      <c r="H552" s="58"/>
      <c r="I552" s="58" t="s">
        <v>455</v>
      </c>
      <c r="J552" s="59">
        <v>3638.09</v>
      </c>
      <c r="K552" s="59">
        <v>0</v>
      </c>
      <c r="L552" s="59">
        <v>0</v>
      </c>
      <c r="M552" s="59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60">
        <v>45918.750879629632</v>
      </c>
      <c r="B553" s="61">
        <v>443518796</v>
      </c>
      <c r="C553" s="62" t="s">
        <v>36</v>
      </c>
      <c r="D553" s="62" t="s">
        <v>38</v>
      </c>
      <c r="E553" s="62" t="s">
        <v>119</v>
      </c>
      <c r="F553" s="63">
        <v>3640.33</v>
      </c>
      <c r="G553" s="63">
        <v>3643.38</v>
      </c>
      <c r="H553" s="63">
        <v>3638.88</v>
      </c>
      <c r="I553" s="62" t="s">
        <v>456</v>
      </c>
      <c r="J553" s="63">
        <v>3638.87</v>
      </c>
      <c r="K553" s="63">
        <v>0</v>
      </c>
      <c r="L553" s="63">
        <v>0</v>
      </c>
      <c r="M553" s="63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6">
        <v>45918.750891203701</v>
      </c>
      <c r="B554" s="57">
        <v>443518798</v>
      </c>
      <c r="C554" s="58" t="s">
        <v>36</v>
      </c>
      <c r="D554" s="58" t="s">
        <v>38</v>
      </c>
      <c r="E554" s="58" t="s">
        <v>119</v>
      </c>
      <c r="F554" s="59">
        <v>3640.33</v>
      </c>
      <c r="G554" s="59">
        <v>3638.89</v>
      </c>
      <c r="H554" s="59">
        <v>3636.83</v>
      </c>
      <c r="I554" s="58" t="s">
        <v>457</v>
      </c>
      <c r="J554" s="59">
        <v>3638.89</v>
      </c>
      <c r="K554" s="59">
        <v>0</v>
      </c>
      <c r="L554" s="59">
        <v>0</v>
      </c>
      <c r="M554" s="59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60">
        <v>45918.750891203701</v>
      </c>
      <c r="B555" s="61">
        <v>443518800</v>
      </c>
      <c r="C555" s="62" t="s">
        <v>36</v>
      </c>
      <c r="D555" s="62" t="s">
        <v>38</v>
      </c>
      <c r="E555" s="62" t="s">
        <v>119</v>
      </c>
      <c r="F555" s="63">
        <v>3640.32</v>
      </c>
      <c r="G555" s="63">
        <v>3639.92</v>
      </c>
      <c r="H555" s="63">
        <v>3638.83</v>
      </c>
      <c r="I555" s="62" t="s">
        <v>458</v>
      </c>
      <c r="J555" s="63">
        <v>3638.83</v>
      </c>
      <c r="K555" s="63">
        <v>0</v>
      </c>
      <c r="L555" s="63">
        <v>0</v>
      </c>
      <c r="M555" s="63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6">
        <v>45918.750891203701</v>
      </c>
      <c r="B556" s="57">
        <v>443518801</v>
      </c>
      <c r="C556" s="58" t="s">
        <v>36</v>
      </c>
      <c r="D556" s="58" t="s">
        <v>38</v>
      </c>
      <c r="E556" s="58" t="s">
        <v>119</v>
      </c>
      <c r="F556" s="59">
        <v>3640.31</v>
      </c>
      <c r="G556" s="59">
        <v>3641.83</v>
      </c>
      <c r="H556" s="59">
        <v>3638.83</v>
      </c>
      <c r="I556" s="58" t="s">
        <v>459</v>
      </c>
      <c r="J556" s="59">
        <v>3641.83</v>
      </c>
      <c r="K556" s="59">
        <v>0</v>
      </c>
      <c r="L556" s="59">
        <v>0</v>
      </c>
      <c r="M556" s="59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60">
        <v>45918.750891203701</v>
      </c>
      <c r="B557" s="61">
        <v>443518803</v>
      </c>
      <c r="C557" s="62" t="s">
        <v>36</v>
      </c>
      <c r="D557" s="62" t="s">
        <v>38</v>
      </c>
      <c r="E557" s="62" t="s">
        <v>119</v>
      </c>
      <c r="F557" s="63">
        <v>3640.37</v>
      </c>
      <c r="G557" s="63">
        <v>3638.88</v>
      </c>
      <c r="H557" s="63">
        <v>3636.83</v>
      </c>
      <c r="I557" s="62" t="s">
        <v>457</v>
      </c>
      <c r="J557" s="63">
        <v>3638.89</v>
      </c>
      <c r="K557" s="63">
        <v>0</v>
      </c>
      <c r="L557" s="63">
        <v>0</v>
      </c>
      <c r="M557" s="63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6">
        <v>45918.750902777778</v>
      </c>
      <c r="B558" s="57">
        <v>443518805</v>
      </c>
      <c r="C558" s="58" t="s">
        <v>36</v>
      </c>
      <c r="D558" s="58" t="s">
        <v>38</v>
      </c>
      <c r="E558" s="58" t="s">
        <v>119</v>
      </c>
      <c r="F558" s="59">
        <v>3640.39</v>
      </c>
      <c r="G558" s="59">
        <v>3639.29</v>
      </c>
      <c r="H558" s="59">
        <v>3637.33</v>
      </c>
      <c r="I558" s="58" t="s">
        <v>460</v>
      </c>
      <c r="J558" s="59">
        <v>3637.26</v>
      </c>
      <c r="K558" s="59">
        <v>0</v>
      </c>
      <c r="L558" s="59">
        <v>0</v>
      </c>
      <c r="M558" s="59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60">
        <v>45918.750902777778</v>
      </c>
      <c r="B559" s="61">
        <v>443518806</v>
      </c>
      <c r="C559" s="62" t="s">
        <v>36</v>
      </c>
      <c r="D559" s="62" t="s">
        <v>38</v>
      </c>
      <c r="E559" s="62" t="s">
        <v>119</v>
      </c>
      <c r="F559" s="63">
        <v>3640.3</v>
      </c>
      <c r="G559" s="63">
        <v>3639.29</v>
      </c>
      <c r="H559" s="63">
        <v>3637.33</v>
      </c>
      <c r="I559" s="62" t="s">
        <v>460</v>
      </c>
      <c r="J559" s="63">
        <v>3637.26</v>
      </c>
      <c r="K559" s="63">
        <v>0</v>
      </c>
      <c r="L559" s="63">
        <v>0</v>
      </c>
      <c r="M559" s="63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6">
        <v>45918.758055555554</v>
      </c>
      <c r="B560" s="57">
        <v>443522942</v>
      </c>
      <c r="C560" s="58" t="s">
        <v>36</v>
      </c>
      <c r="D560" s="58" t="s">
        <v>38</v>
      </c>
      <c r="E560" s="58" t="s">
        <v>119</v>
      </c>
      <c r="F560" s="59">
        <v>3638.17</v>
      </c>
      <c r="G560" s="59">
        <v>3641.15</v>
      </c>
      <c r="H560" s="58"/>
      <c r="I560" s="58" t="s">
        <v>461</v>
      </c>
      <c r="J560" s="59">
        <v>3641.16</v>
      </c>
      <c r="K560" s="59">
        <v>0</v>
      </c>
      <c r="L560" s="59">
        <v>0</v>
      </c>
      <c r="M560" s="59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60">
        <v>45918.758067129631</v>
      </c>
      <c r="B561" s="61">
        <v>443522944</v>
      </c>
      <c r="C561" s="62" t="s">
        <v>36</v>
      </c>
      <c r="D561" s="62" t="s">
        <v>38</v>
      </c>
      <c r="E561" s="62" t="s">
        <v>119</v>
      </c>
      <c r="F561" s="63">
        <v>3638.16</v>
      </c>
      <c r="G561" s="63">
        <v>3641.17</v>
      </c>
      <c r="H561" s="63">
        <v>3634.67</v>
      </c>
      <c r="I561" s="62" t="s">
        <v>461</v>
      </c>
      <c r="J561" s="63">
        <v>3641.3</v>
      </c>
      <c r="K561" s="63">
        <v>0</v>
      </c>
      <c r="L561" s="63">
        <v>0</v>
      </c>
      <c r="M561" s="63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6">
        <v>45918.758287037039</v>
      </c>
      <c r="B562" s="57">
        <v>443523045</v>
      </c>
      <c r="C562" s="58" t="s">
        <v>36</v>
      </c>
      <c r="D562" s="58" t="s">
        <v>38</v>
      </c>
      <c r="E562" s="58" t="s">
        <v>119</v>
      </c>
      <c r="F562" s="59">
        <v>3638.91</v>
      </c>
      <c r="G562" s="59">
        <v>3641.91</v>
      </c>
      <c r="H562" s="59">
        <v>3637.41</v>
      </c>
      <c r="I562" s="58" t="s">
        <v>462</v>
      </c>
      <c r="J562" s="59">
        <v>3641.91</v>
      </c>
      <c r="K562" s="59">
        <v>0</v>
      </c>
      <c r="L562" s="59">
        <v>0</v>
      </c>
      <c r="M562" s="59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0">
        <v>45918.758298611108</v>
      </c>
      <c r="B563" s="61">
        <v>443523046</v>
      </c>
      <c r="C563" s="62" t="s">
        <v>36</v>
      </c>
      <c r="D563" s="62" t="s">
        <v>38</v>
      </c>
      <c r="E563" s="62" t="s">
        <v>119</v>
      </c>
      <c r="F563" s="63">
        <v>3638.81</v>
      </c>
      <c r="G563" s="63">
        <v>3641.91</v>
      </c>
      <c r="H563" s="63">
        <v>3635.91</v>
      </c>
      <c r="I563" s="62" t="s">
        <v>462</v>
      </c>
      <c r="J563" s="63">
        <v>3641.91</v>
      </c>
      <c r="K563" s="63">
        <v>0</v>
      </c>
      <c r="L563" s="63">
        <v>0</v>
      </c>
      <c r="M563" s="63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6">
        <v>45918.758298611108</v>
      </c>
      <c r="B564" s="57">
        <v>443523047</v>
      </c>
      <c r="C564" s="58" t="s">
        <v>36</v>
      </c>
      <c r="D564" s="58" t="s">
        <v>38</v>
      </c>
      <c r="E564" s="58" t="s">
        <v>119</v>
      </c>
      <c r="F564" s="59">
        <v>3638.82</v>
      </c>
      <c r="G564" s="59">
        <v>3641.41</v>
      </c>
      <c r="H564" s="59">
        <v>3635.91</v>
      </c>
      <c r="I564" s="58" t="s">
        <v>463</v>
      </c>
      <c r="J564" s="59">
        <v>3641.46</v>
      </c>
      <c r="K564" s="59">
        <v>0</v>
      </c>
      <c r="L564" s="59">
        <v>0</v>
      </c>
      <c r="M564" s="59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60">
        <v>45918.758298611108</v>
      </c>
      <c r="B565" s="61">
        <v>443523048</v>
      </c>
      <c r="C565" s="62" t="s">
        <v>36</v>
      </c>
      <c r="D565" s="62" t="s">
        <v>38</v>
      </c>
      <c r="E565" s="62" t="s">
        <v>119</v>
      </c>
      <c r="F565" s="63">
        <v>3638.82</v>
      </c>
      <c r="G565" s="63">
        <v>3641.91</v>
      </c>
      <c r="H565" s="63">
        <v>3635.41</v>
      </c>
      <c r="I565" s="62" t="s">
        <v>462</v>
      </c>
      <c r="J565" s="63">
        <v>3641.91</v>
      </c>
      <c r="K565" s="63">
        <v>0</v>
      </c>
      <c r="L565" s="63">
        <v>0</v>
      </c>
      <c r="M565" s="63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6">
        <v>45918.759444444448</v>
      </c>
      <c r="B566" s="57">
        <v>443523629</v>
      </c>
      <c r="C566" s="58" t="s">
        <v>36</v>
      </c>
      <c r="D566" s="58" t="s">
        <v>38</v>
      </c>
      <c r="E566" s="58" t="s">
        <v>119</v>
      </c>
      <c r="F566" s="59">
        <v>3639.44</v>
      </c>
      <c r="G566" s="59">
        <v>3642.42</v>
      </c>
      <c r="H566" s="59">
        <v>3635.92</v>
      </c>
      <c r="I566" s="58" t="s">
        <v>464</v>
      </c>
      <c r="J566" s="59">
        <v>3642.48</v>
      </c>
      <c r="K566" s="59">
        <v>0</v>
      </c>
      <c r="L566" s="59">
        <v>0</v>
      </c>
      <c r="M566" s="59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60">
        <v>45918.764421296299</v>
      </c>
      <c r="B567" s="61">
        <v>443527678</v>
      </c>
      <c r="C567" s="62" t="s">
        <v>36</v>
      </c>
      <c r="D567" s="62" t="s">
        <v>37</v>
      </c>
      <c r="E567" s="62" t="s">
        <v>119</v>
      </c>
      <c r="F567" s="63">
        <v>3641.18</v>
      </c>
      <c r="G567" s="63">
        <v>3641.66</v>
      </c>
      <c r="H567" s="63">
        <v>3644.68</v>
      </c>
      <c r="I567" s="62" t="s">
        <v>465</v>
      </c>
      <c r="J567" s="63">
        <v>3641.66</v>
      </c>
      <c r="K567" s="63">
        <v>0</v>
      </c>
      <c r="L567" s="63">
        <v>0</v>
      </c>
      <c r="M567" s="63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6">
        <v>45918.764432870368</v>
      </c>
      <c r="B568" s="57">
        <v>443527679</v>
      </c>
      <c r="C568" s="58" t="s">
        <v>36</v>
      </c>
      <c r="D568" s="58" t="s">
        <v>37</v>
      </c>
      <c r="E568" s="58" t="s">
        <v>119</v>
      </c>
      <c r="F568" s="59">
        <v>3641.12</v>
      </c>
      <c r="G568" s="59">
        <v>3641.7</v>
      </c>
      <c r="H568" s="58"/>
      <c r="I568" s="58" t="s">
        <v>465</v>
      </c>
      <c r="J568" s="59">
        <v>3641.66</v>
      </c>
      <c r="K568" s="59">
        <v>0</v>
      </c>
      <c r="L568" s="59">
        <v>0</v>
      </c>
      <c r="M568" s="59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60">
        <v>45918.770902777775</v>
      </c>
      <c r="B569" s="61">
        <v>443530333</v>
      </c>
      <c r="C569" s="62" t="s">
        <v>36</v>
      </c>
      <c r="D569" s="62" t="s">
        <v>38</v>
      </c>
      <c r="E569" s="62" t="s">
        <v>119</v>
      </c>
      <c r="F569" s="63">
        <v>3639.61</v>
      </c>
      <c r="G569" s="63">
        <v>3642.66</v>
      </c>
      <c r="H569" s="63">
        <v>3636.16</v>
      </c>
      <c r="I569" s="62" t="s">
        <v>466</v>
      </c>
      <c r="J569" s="63">
        <v>3642.75</v>
      </c>
      <c r="K569" s="63">
        <v>0</v>
      </c>
      <c r="L569" s="63">
        <v>0</v>
      </c>
      <c r="M569" s="63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6">
        <v>45918.794282407405</v>
      </c>
      <c r="B570" s="57">
        <v>443535946</v>
      </c>
      <c r="C570" s="58" t="s">
        <v>36</v>
      </c>
      <c r="D570" s="58" t="s">
        <v>37</v>
      </c>
      <c r="E570" s="58" t="s">
        <v>119</v>
      </c>
      <c r="F570" s="59">
        <v>3641.76</v>
      </c>
      <c r="G570" s="59">
        <v>3638.71</v>
      </c>
      <c r="H570" s="59">
        <v>3643.21</v>
      </c>
      <c r="I570" s="58" t="s">
        <v>467</v>
      </c>
      <c r="J570" s="59">
        <v>3643.31</v>
      </c>
      <c r="K570" s="59">
        <v>0</v>
      </c>
      <c r="L570" s="59">
        <v>0</v>
      </c>
      <c r="M570" s="59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60">
        <v>45918.794282407405</v>
      </c>
      <c r="B571" s="61">
        <v>443535947</v>
      </c>
      <c r="C571" s="62" t="s">
        <v>36</v>
      </c>
      <c r="D571" s="62" t="s">
        <v>37</v>
      </c>
      <c r="E571" s="62" t="s">
        <v>119</v>
      </c>
      <c r="F571" s="63">
        <v>3641.76</v>
      </c>
      <c r="G571" s="63">
        <v>3638.76</v>
      </c>
      <c r="H571" s="63">
        <v>3643.26</v>
      </c>
      <c r="I571" s="62" t="s">
        <v>467</v>
      </c>
      <c r="J571" s="63">
        <v>3643.31</v>
      </c>
      <c r="K571" s="63">
        <v>0</v>
      </c>
      <c r="L571" s="63">
        <v>0</v>
      </c>
      <c r="M571" s="63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6">
        <v>45918.794293981482</v>
      </c>
      <c r="B572" s="57">
        <v>443535948</v>
      </c>
      <c r="C572" s="58" t="s">
        <v>36</v>
      </c>
      <c r="D572" s="58" t="s">
        <v>37</v>
      </c>
      <c r="E572" s="58" t="s">
        <v>119</v>
      </c>
      <c r="F572" s="59">
        <v>3641.76</v>
      </c>
      <c r="G572" s="59">
        <v>3641.77</v>
      </c>
      <c r="H572" s="59">
        <v>3644.76</v>
      </c>
      <c r="I572" s="58" t="s">
        <v>468</v>
      </c>
      <c r="J572" s="59">
        <v>3641.75</v>
      </c>
      <c r="K572" s="59">
        <v>0</v>
      </c>
      <c r="L572" s="59">
        <v>0</v>
      </c>
      <c r="M572" s="59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60">
        <v>45918.794293981482</v>
      </c>
      <c r="B573" s="61">
        <v>443535950</v>
      </c>
      <c r="C573" s="62" t="s">
        <v>36</v>
      </c>
      <c r="D573" s="62" t="s">
        <v>37</v>
      </c>
      <c r="E573" s="62" t="s">
        <v>119</v>
      </c>
      <c r="F573" s="63">
        <v>3641.76</v>
      </c>
      <c r="G573" s="63">
        <v>3640.26</v>
      </c>
      <c r="H573" s="63">
        <v>3643.26</v>
      </c>
      <c r="I573" s="62" t="s">
        <v>467</v>
      </c>
      <c r="J573" s="63">
        <v>3643.31</v>
      </c>
      <c r="K573" s="63">
        <v>0</v>
      </c>
      <c r="L573" s="63">
        <v>0</v>
      </c>
      <c r="M573" s="63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6">
        <v>45918.794293981482</v>
      </c>
      <c r="B574" s="57">
        <v>443535951</v>
      </c>
      <c r="C574" s="58" t="s">
        <v>36</v>
      </c>
      <c r="D574" s="58" t="s">
        <v>37</v>
      </c>
      <c r="E574" s="58" t="s">
        <v>119</v>
      </c>
      <c r="F574" s="59">
        <v>3641.89</v>
      </c>
      <c r="G574" s="59">
        <v>3641.77</v>
      </c>
      <c r="H574" s="59">
        <v>3645.26</v>
      </c>
      <c r="I574" s="58" t="s">
        <v>468</v>
      </c>
      <c r="J574" s="59">
        <v>3641.75</v>
      </c>
      <c r="K574" s="59">
        <v>0</v>
      </c>
      <c r="L574" s="59">
        <v>0</v>
      </c>
      <c r="M574" s="59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60">
        <v>45918.794293981482</v>
      </c>
      <c r="B575" s="61">
        <v>443535953</v>
      </c>
      <c r="C575" s="62" t="s">
        <v>36</v>
      </c>
      <c r="D575" s="62" t="s">
        <v>37</v>
      </c>
      <c r="E575" s="62" t="s">
        <v>119</v>
      </c>
      <c r="F575" s="63">
        <v>3641.85</v>
      </c>
      <c r="G575" s="63">
        <v>3641.79</v>
      </c>
      <c r="H575" s="63">
        <v>3645.26</v>
      </c>
      <c r="I575" s="62" t="s">
        <v>468</v>
      </c>
      <c r="J575" s="63">
        <v>3641.75</v>
      </c>
      <c r="K575" s="63">
        <v>0</v>
      </c>
      <c r="L575" s="63">
        <v>0</v>
      </c>
      <c r="M575" s="63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6">
        <v>45918.794305555559</v>
      </c>
      <c r="B576" s="57">
        <v>443535956</v>
      </c>
      <c r="C576" s="58" t="s">
        <v>36</v>
      </c>
      <c r="D576" s="58" t="s">
        <v>37</v>
      </c>
      <c r="E576" s="58" t="s">
        <v>119</v>
      </c>
      <c r="F576" s="59">
        <v>3641.89</v>
      </c>
      <c r="G576" s="59">
        <v>3641.77</v>
      </c>
      <c r="H576" s="59">
        <v>3644.76</v>
      </c>
      <c r="I576" s="58" t="s">
        <v>468</v>
      </c>
      <c r="J576" s="59">
        <v>3641.75</v>
      </c>
      <c r="K576" s="59">
        <v>0</v>
      </c>
      <c r="L576" s="59">
        <v>0</v>
      </c>
      <c r="M576" s="59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60">
        <v>45918.794976851852</v>
      </c>
      <c r="B577" s="61">
        <v>443536211</v>
      </c>
      <c r="C577" s="62" t="s">
        <v>36</v>
      </c>
      <c r="D577" s="62" t="s">
        <v>37</v>
      </c>
      <c r="E577" s="62" t="s">
        <v>119</v>
      </c>
      <c r="F577" s="63">
        <v>3641.65</v>
      </c>
      <c r="G577" s="63">
        <v>3642.36</v>
      </c>
      <c r="H577" s="62"/>
      <c r="I577" s="62" t="s">
        <v>469</v>
      </c>
      <c r="J577" s="63">
        <v>3642.33</v>
      </c>
      <c r="K577" s="63">
        <v>0</v>
      </c>
      <c r="L577" s="63">
        <v>0</v>
      </c>
      <c r="M577" s="63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6">
        <v>45918.794976851852</v>
      </c>
      <c r="B578" s="57">
        <v>443536212</v>
      </c>
      <c r="C578" s="58" t="s">
        <v>36</v>
      </c>
      <c r="D578" s="58" t="s">
        <v>37</v>
      </c>
      <c r="E578" s="58" t="s">
        <v>119</v>
      </c>
      <c r="F578" s="59">
        <v>3641.63</v>
      </c>
      <c r="G578" s="59">
        <v>3642.38</v>
      </c>
      <c r="H578" s="59">
        <v>3645.15</v>
      </c>
      <c r="I578" s="58" t="s">
        <v>469</v>
      </c>
      <c r="J578" s="59">
        <v>3642.33</v>
      </c>
      <c r="K578" s="59">
        <v>0</v>
      </c>
      <c r="L578" s="59">
        <v>0</v>
      </c>
      <c r="M578" s="59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60">
        <v>45918.796597222223</v>
      </c>
      <c r="B579" s="61">
        <v>443536668</v>
      </c>
      <c r="C579" s="62" t="s">
        <v>36</v>
      </c>
      <c r="D579" s="62" t="s">
        <v>37</v>
      </c>
      <c r="E579" s="62" t="s">
        <v>119</v>
      </c>
      <c r="F579" s="63">
        <v>3642.38</v>
      </c>
      <c r="G579" s="63">
        <v>3640.73</v>
      </c>
      <c r="H579" s="63">
        <v>3643.73</v>
      </c>
      <c r="I579" s="62" t="s">
        <v>470</v>
      </c>
      <c r="J579" s="63">
        <v>3644</v>
      </c>
      <c r="K579" s="63">
        <v>0</v>
      </c>
      <c r="L579" s="63">
        <v>0</v>
      </c>
      <c r="M579" s="63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6">
        <v>45918.796597222223</v>
      </c>
      <c r="B580" s="57">
        <v>443536669</v>
      </c>
      <c r="C580" s="58" t="s">
        <v>36</v>
      </c>
      <c r="D580" s="58" t="s">
        <v>37</v>
      </c>
      <c r="E580" s="58" t="s">
        <v>119</v>
      </c>
      <c r="F580" s="59">
        <v>3642.44</v>
      </c>
      <c r="G580" s="59">
        <v>3639.38</v>
      </c>
      <c r="H580" s="59">
        <v>3643.88</v>
      </c>
      <c r="I580" s="58" t="s">
        <v>470</v>
      </c>
      <c r="J580" s="59">
        <v>3644</v>
      </c>
      <c r="K580" s="59">
        <v>0</v>
      </c>
      <c r="L580" s="59">
        <v>0</v>
      </c>
      <c r="M580" s="59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60">
        <v>45918.7966087963</v>
      </c>
      <c r="B581" s="61">
        <v>443536670</v>
      </c>
      <c r="C581" s="62" t="s">
        <v>36</v>
      </c>
      <c r="D581" s="62" t="s">
        <v>37</v>
      </c>
      <c r="E581" s="62" t="s">
        <v>119</v>
      </c>
      <c r="F581" s="63">
        <v>3642.51</v>
      </c>
      <c r="G581" s="63">
        <v>3642.97</v>
      </c>
      <c r="H581" s="63">
        <v>3645.88</v>
      </c>
      <c r="I581" s="62" t="s">
        <v>471</v>
      </c>
      <c r="J581" s="63">
        <v>3642.96</v>
      </c>
      <c r="K581" s="63">
        <v>0</v>
      </c>
      <c r="L581" s="63">
        <v>0</v>
      </c>
      <c r="M581" s="63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6">
        <v>45918.7966087963</v>
      </c>
      <c r="B582" s="57">
        <v>443536671</v>
      </c>
      <c r="C582" s="58" t="s">
        <v>36</v>
      </c>
      <c r="D582" s="58" t="s">
        <v>37</v>
      </c>
      <c r="E582" s="58" t="s">
        <v>119</v>
      </c>
      <c r="F582" s="59">
        <v>3642.55</v>
      </c>
      <c r="G582" s="59">
        <v>3639.38</v>
      </c>
      <c r="H582" s="59">
        <v>3643.88</v>
      </c>
      <c r="I582" s="58" t="s">
        <v>470</v>
      </c>
      <c r="J582" s="59">
        <v>3644</v>
      </c>
      <c r="K582" s="59">
        <v>0</v>
      </c>
      <c r="L582" s="59">
        <v>0</v>
      </c>
      <c r="M582" s="59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60">
        <v>45918.7966087963</v>
      </c>
      <c r="B583" s="61">
        <v>443536673</v>
      </c>
      <c r="C583" s="62" t="s">
        <v>36</v>
      </c>
      <c r="D583" s="62" t="s">
        <v>37</v>
      </c>
      <c r="E583" s="62" t="s">
        <v>119</v>
      </c>
      <c r="F583" s="63">
        <v>3642.77</v>
      </c>
      <c r="G583" s="63">
        <v>3645.01</v>
      </c>
      <c r="H583" s="62"/>
      <c r="I583" s="62" t="s">
        <v>472</v>
      </c>
      <c r="J583" s="63">
        <v>3644.99</v>
      </c>
      <c r="K583" s="63">
        <v>0</v>
      </c>
      <c r="L583" s="63">
        <v>0</v>
      </c>
      <c r="M583" s="63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6">
        <v>45918.797291666669</v>
      </c>
      <c r="B584" s="57">
        <v>443536975</v>
      </c>
      <c r="C584" s="58" t="s">
        <v>36</v>
      </c>
      <c r="D584" s="58" t="s">
        <v>37</v>
      </c>
      <c r="E584" s="58" t="s">
        <v>119</v>
      </c>
      <c r="F584" s="59">
        <v>3641.95</v>
      </c>
      <c r="G584" s="59">
        <v>3642.99</v>
      </c>
      <c r="H584" s="59">
        <v>3645.07</v>
      </c>
      <c r="I584" s="58" t="s">
        <v>473</v>
      </c>
      <c r="J584" s="59">
        <v>3645.13</v>
      </c>
      <c r="K584" s="59">
        <v>0</v>
      </c>
      <c r="L584" s="59">
        <v>0</v>
      </c>
      <c r="M584" s="59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60">
        <v>45918.797291666669</v>
      </c>
      <c r="B585" s="61">
        <v>443536978</v>
      </c>
      <c r="C585" s="62" t="s">
        <v>36</v>
      </c>
      <c r="D585" s="62" t="s">
        <v>37</v>
      </c>
      <c r="E585" s="62" t="s">
        <v>119</v>
      </c>
      <c r="F585" s="63">
        <v>3642</v>
      </c>
      <c r="G585" s="63">
        <v>3643.81</v>
      </c>
      <c r="H585" s="63">
        <v>3645.45</v>
      </c>
      <c r="I585" s="62" t="s">
        <v>474</v>
      </c>
      <c r="J585" s="63">
        <v>3645.45</v>
      </c>
      <c r="K585" s="63">
        <v>0</v>
      </c>
      <c r="L585" s="63">
        <v>0</v>
      </c>
      <c r="M585" s="63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6">
        <v>45918.797303240739</v>
      </c>
      <c r="B586" s="57">
        <v>443536979</v>
      </c>
      <c r="C586" s="58" t="s">
        <v>36</v>
      </c>
      <c r="D586" s="58" t="s">
        <v>37</v>
      </c>
      <c r="E586" s="58" t="s">
        <v>119</v>
      </c>
      <c r="F586" s="59">
        <v>3642</v>
      </c>
      <c r="G586" s="59">
        <v>3642.99</v>
      </c>
      <c r="H586" s="59">
        <v>3644.95</v>
      </c>
      <c r="I586" s="58" t="s">
        <v>475</v>
      </c>
      <c r="J586" s="59">
        <v>3644.96</v>
      </c>
      <c r="K586" s="59">
        <v>0</v>
      </c>
      <c r="L586" s="59">
        <v>0</v>
      </c>
      <c r="M586" s="59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60">
        <v>45918.800995370373</v>
      </c>
      <c r="B587" s="61">
        <v>443538309</v>
      </c>
      <c r="C587" s="62" t="s">
        <v>36</v>
      </c>
      <c r="D587" s="62" t="s">
        <v>37</v>
      </c>
      <c r="E587" s="62" t="s">
        <v>119</v>
      </c>
      <c r="F587" s="63">
        <v>3643.35</v>
      </c>
      <c r="G587" s="63">
        <v>3644.99</v>
      </c>
      <c r="H587" s="63">
        <v>3646.85</v>
      </c>
      <c r="I587" s="62" t="s">
        <v>472</v>
      </c>
      <c r="J587" s="63">
        <v>3644.99</v>
      </c>
      <c r="K587" s="63">
        <v>0</v>
      </c>
      <c r="L587" s="63">
        <v>0</v>
      </c>
      <c r="M587" s="63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6">
        <v>45918.801921296297</v>
      </c>
      <c r="B588" s="57">
        <v>443538515</v>
      </c>
      <c r="C588" s="58" t="s">
        <v>36</v>
      </c>
      <c r="D588" s="58" t="s">
        <v>37</v>
      </c>
      <c r="E588" s="58" t="s">
        <v>119</v>
      </c>
      <c r="F588" s="59">
        <v>3643.28</v>
      </c>
      <c r="G588" s="59">
        <v>3643</v>
      </c>
      <c r="H588" s="59">
        <v>3644.78</v>
      </c>
      <c r="I588" s="58" t="s">
        <v>476</v>
      </c>
      <c r="J588" s="59">
        <v>3644.78</v>
      </c>
      <c r="K588" s="59">
        <v>0</v>
      </c>
      <c r="L588" s="59">
        <v>0</v>
      </c>
      <c r="M588" s="59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60">
        <v>45918.801921296297</v>
      </c>
      <c r="B589" s="61">
        <v>443538516</v>
      </c>
      <c r="C589" s="62" t="s">
        <v>36</v>
      </c>
      <c r="D589" s="62" t="s">
        <v>37</v>
      </c>
      <c r="E589" s="62" t="s">
        <v>119</v>
      </c>
      <c r="F589" s="63">
        <v>3643.28</v>
      </c>
      <c r="G589" s="63">
        <v>3643</v>
      </c>
      <c r="H589" s="63">
        <v>3644.78</v>
      </c>
      <c r="I589" s="62" t="s">
        <v>476</v>
      </c>
      <c r="J589" s="63">
        <v>3644.78</v>
      </c>
      <c r="K589" s="63">
        <v>0</v>
      </c>
      <c r="L589" s="63">
        <v>0</v>
      </c>
      <c r="M589" s="63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6">
        <v>45918.801932870374</v>
      </c>
      <c r="B590" s="57">
        <v>443538517</v>
      </c>
      <c r="C590" s="58" t="s">
        <v>36</v>
      </c>
      <c r="D590" s="58" t="s">
        <v>37</v>
      </c>
      <c r="E590" s="58" t="s">
        <v>119</v>
      </c>
      <c r="F590" s="59">
        <v>3643.28</v>
      </c>
      <c r="G590" s="59">
        <v>3644.38</v>
      </c>
      <c r="H590" s="59">
        <v>3646.78</v>
      </c>
      <c r="I590" s="58" t="s">
        <v>477</v>
      </c>
      <c r="J590" s="59">
        <v>3644.34</v>
      </c>
      <c r="K590" s="59">
        <v>0</v>
      </c>
      <c r="L590" s="59">
        <v>0</v>
      </c>
      <c r="M590" s="59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60">
        <v>45918.801932870374</v>
      </c>
      <c r="B591" s="61">
        <v>443538518</v>
      </c>
      <c r="C591" s="62" t="s">
        <v>36</v>
      </c>
      <c r="D591" s="62" t="s">
        <v>37</v>
      </c>
      <c r="E591" s="62" t="s">
        <v>119</v>
      </c>
      <c r="F591" s="63">
        <v>3643.28</v>
      </c>
      <c r="G591" s="63">
        <v>3643</v>
      </c>
      <c r="H591" s="63">
        <v>3644.78</v>
      </c>
      <c r="I591" s="62" t="s">
        <v>476</v>
      </c>
      <c r="J591" s="63">
        <v>3644.78</v>
      </c>
      <c r="K591" s="63">
        <v>0</v>
      </c>
      <c r="L591" s="63">
        <v>0</v>
      </c>
      <c r="M591" s="63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6">
        <v>45918.805046296293</v>
      </c>
      <c r="B592" s="57">
        <v>443540497</v>
      </c>
      <c r="C592" s="58" t="s">
        <v>36</v>
      </c>
      <c r="D592" s="58" t="s">
        <v>37</v>
      </c>
      <c r="E592" s="58" t="s">
        <v>119</v>
      </c>
      <c r="F592" s="59">
        <v>3645.17</v>
      </c>
      <c r="G592" s="59">
        <v>3642.2</v>
      </c>
      <c r="H592" s="59">
        <v>3648.7</v>
      </c>
      <c r="I592" s="58" t="s">
        <v>478</v>
      </c>
      <c r="J592" s="59">
        <v>3642.2</v>
      </c>
      <c r="K592" s="59">
        <v>0</v>
      </c>
      <c r="L592" s="59">
        <v>0</v>
      </c>
      <c r="M592" s="59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60">
        <v>45918.805046296293</v>
      </c>
      <c r="B593" s="61">
        <v>443540503</v>
      </c>
      <c r="C593" s="62" t="s">
        <v>36</v>
      </c>
      <c r="D593" s="62" t="s">
        <v>37</v>
      </c>
      <c r="E593" s="62" t="s">
        <v>119</v>
      </c>
      <c r="F593" s="63">
        <v>3645.17</v>
      </c>
      <c r="G593" s="63">
        <v>3646.39</v>
      </c>
      <c r="H593" s="62"/>
      <c r="I593" s="62" t="s">
        <v>479</v>
      </c>
      <c r="J593" s="63">
        <v>3646.33</v>
      </c>
      <c r="K593" s="63">
        <v>0</v>
      </c>
      <c r="L593" s="63">
        <v>0</v>
      </c>
      <c r="M593" s="63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6">
        <v>45918.805162037039</v>
      </c>
      <c r="B594" s="57">
        <v>443540561</v>
      </c>
      <c r="C594" s="58" t="s">
        <v>36</v>
      </c>
      <c r="D594" s="58" t="s">
        <v>37</v>
      </c>
      <c r="E594" s="58" t="s">
        <v>119</v>
      </c>
      <c r="F594" s="59">
        <v>3644.7</v>
      </c>
      <c r="G594" s="59">
        <v>3641.7</v>
      </c>
      <c r="H594" s="59">
        <v>3646.2</v>
      </c>
      <c r="I594" s="58" t="s">
        <v>480</v>
      </c>
      <c r="J594" s="59">
        <v>3646.28</v>
      </c>
      <c r="K594" s="59">
        <v>0</v>
      </c>
      <c r="L594" s="59">
        <v>0</v>
      </c>
      <c r="M594" s="59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60">
        <v>45918.805162037039</v>
      </c>
      <c r="B595" s="61">
        <v>443540564</v>
      </c>
      <c r="C595" s="62" t="s">
        <v>36</v>
      </c>
      <c r="D595" s="62" t="s">
        <v>37</v>
      </c>
      <c r="E595" s="62" t="s">
        <v>119</v>
      </c>
      <c r="F595" s="63">
        <v>3644.7</v>
      </c>
      <c r="G595" s="63">
        <v>3641.7</v>
      </c>
      <c r="H595" s="63">
        <v>3646.2</v>
      </c>
      <c r="I595" s="62" t="s">
        <v>480</v>
      </c>
      <c r="J595" s="63">
        <v>3646.28</v>
      </c>
      <c r="K595" s="63">
        <v>0</v>
      </c>
      <c r="L595" s="63">
        <v>0</v>
      </c>
      <c r="M595" s="63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6">
        <v>45918.805173611108</v>
      </c>
      <c r="B596" s="57">
        <v>443540566</v>
      </c>
      <c r="C596" s="58" t="s">
        <v>36</v>
      </c>
      <c r="D596" s="58" t="s">
        <v>37</v>
      </c>
      <c r="E596" s="58" t="s">
        <v>119</v>
      </c>
      <c r="F596" s="59">
        <v>3644.73</v>
      </c>
      <c r="G596" s="59">
        <v>3643.2</v>
      </c>
      <c r="H596" s="59">
        <v>3646.2</v>
      </c>
      <c r="I596" s="58" t="s">
        <v>480</v>
      </c>
      <c r="J596" s="59">
        <v>3646.28</v>
      </c>
      <c r="K596" s="59">
        <v>0</v>
      </c>
      <c r="L596" s="59">
        <v>0</v>
      </c>
      <c r="M596" s="59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60">
        <v>45918.805173611108</v>
      </c>
      <c r="B597" s="61">
        <v>443540569</v>
      </c>
      <c r="C597" s="62" t="s">
        <v>36</v>
      </c>
      <c r="D597" s="62" t="s">
        <v>37</v>
      </c>
      <c r="E597" s="62" t="s">
        <v>119</v>
      </c>
      <c r="F597" s="63">
        <v>3644.73</v>
      </c>
      <c r="G597" s="63">
        <v>3641.7</v>
      </c>
      <c r="H597" s="63">
        <v>3648.2</v>
      </c>
      <c r="I597" s="62" t="s">
        <v>481</v>
      </c>
      <c r="J597" s="63">
        <v>3641.44</v>
      </c>
      <c r="K597" s="63">
        <v>0</v>
      </c>
      <c r="L597" s="63">
        <v>0</v>
      </c>
      <c r="M597" s="63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6">
        <v>45918.805173611108</v>
      </c>
      <c r="B598" s="57">
        <v>443540571</v>
      </c>
      <c r="C598" s="58" t="s">
        <v>36</v>
      </c>
      <c r="D598" s="58" t="s">
        <v>37</v>
      </c>
      <c r="E598" s="58" t="s">
        <v>119</v>
      </c>
      <c r="F598" s="59">
        <v>3644.73</v>
      </c>
      <c r="G598" s="59">
        <v>3645.71</v>
      </c>
      <c r="H598" s="59">
        <v>3647.7</v>
      </c>
      <c r="I598" s="58" t="s">
        <v>482</v>
      </c>
      <c r="J598" s="59">
        <v>3645.71</v>
      </c>
      <c r="K598" s="59">
        <v>0</v>
      </c>
      <c r="L598" s="59">
        <v>0</v>
      </c>
      <c r="M598" s="59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60">
        <v>45918.805173611108</v>
      </c>
      <c r="B599" s="61">
        <v>443540572</v>
      </c>
      <c r="C599" s="62" t="s">
        <v>36</v>
      </c>
      <c r="D599" s="62" t="s">
        <v>37</v>
      </c>
      <c r="E599" s="62" t="s">
        <v>119</v>
      </c>
      <c r="F599" s="63">
        <v>3644.75</v>
      </c>
      <c r="G599" s="63">
        <v>3645.73</v>
      </c>
      <c r="H599" s="63">
        <v>3648.2</v>
      </c>
      <c r="I599" s="62" t="s">
        <v>482</v>
      </c>
      <c r="J599" s="63">
        <v>3645.71</v>
      </c>
      <c r="K599" s="63">
        <v>0</v>
      </c>
      <c r="L599" s="63">
        <v>0</v>
      </c>
      <c r="M599" s="63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6">
        <v>45918.805185185185</v>
      </c>
      <c r="B600" s="57">
        <v>443540582</v>
      </c>
      <c r="C600" s="58" t="s">
        <v>36</v>
      </c>
      <c r="D600" s="58" t="s">
        <v>37</v>
      </c>
      <c r="E600" s="58" t="s">
        <v>119</v>
      </c>
      <c r="F600" s="59">
        <v>3644.75</v>
      </c>
      <c r="G600" s="59">
        <v>3645.73</v>
      </c>
      <c r="H600" s="59">
        <v>3647.7</v>
      </c>
      <c r="I600" s="58" t="s">
        <v>482</v>
      </c>
      <c r="J600" s="59">
        <v>3645.71</v>
      </c>
      <c r="K600" s="59">
        <v>0</v>
      </c>
      <c r="L600" s="59">
        <v>0</v>
      </c>
      <c r="M600" s="59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60">
        <v>45918.809791666667</v>
      </c>
      <c r="B601" s="61">
        <v>443542073</v>
      </c>
      <c r="C601" s="62" t="s">
        <v>36</v>
      </c>
      <c r="D601" s="62" t="s">
        <v>37</v>
      </c>
      <c r="E601" s="62" t="s">
        <v>119</v>
      </c>
      <c r="F601" s="63">
        <v>3644.5</v>
      </c>
      <c r="G601" s="63">
        <v>3641.4</v>
      </c>
      <c r="H601" s="63">
        <v>3647.9</v>
      </c>
      <c r="I601" s="62" t="s">
        <v>483</v>
      </c>
      <c r="J601" s="63">
        <v>3640.88</v>
      </c>
      <c r="K601" s="63">
        <v>0</v>
      </c>
      <c r="L601" s="63">
        <v>0</v>
      </c>
      <c r="M601" s="63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6">
        <v>45918.830625000002</v>
      </c>
      <c r="B602" s="57">
        <v>443548024</v>
      </c>
      <c r="C602" s="58" t="s">
        <v>36</v>
      </c>
      <c r="D602" s="58" t="s">
        <v>37</v>
      </c>
      <c r="E602" s="58" t="s">
        <v>119</v>
      </c>
      <c r="F602" s="59">
        <v>3647.07</v>
      </c>
      <c r="G602" s="59">
        <v>3644.09</v>
      </c>
      <c r="H602" s="58"/>
      <c r="I602" s="58" t="s">
        <v>484</v>
      </c>
      <c r="J602" s="59">
        <v>3644.08</v>
      </c>
      <c r="K602" s="59">
        <v>0</v>
      </c>
      <c r="L602" s="59">
        <v>0</v>
      </c>
      <c r="M602" s="59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60">
        <v>45918.831203703703</v>
      </c>
      <c r="B603" s="61">
        <v>443548414</v>
      </c>
      <c r="C603" s="62" t="s">
        <v>36</v>
      </c>
      <c r="D603" s="62" t="s">
        <v>37</v>
      </c>
      <c r="E603" s="62" t="s">
        <v>119</v>
      </c>
      <c r="F603" s="63">
        <v>3646.38</v>
      </c>
      <c r="G603" s="63">
        <v>3643.39</v>
      </c>
      <c r="H603" s="62"/>
      <c r="I603" s="62" t="s">
        <v>485</v>
      </c>
      <c r="J603" s="63">
        <v>3643.38</v>
      </c>
      <c r="K603" s="63">
        <v>0</v>
      </c>
      <c r="L603" s="63">
        <v>0</v>
      </c>
      <c r="M603" s="63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6">
        <v>45918.831319444442</v>
      </c>
      <c r="B604" s="57">
        <v>443548436</v>
      </c>
      <c r="C604" s="58" t="s">
        <v>36</v>
      </c>
      <c r="D604" s="58" t="s">
        <v>37</v>
      </c>
      <c r="E604" s="58" t="s">
        <v>119</v>
      </c>
      <c r="F604" s="59">
        <v>3646.33</v>
      </c>
      <c r="G604" s="59">
        <v>3643.34</v>
      </c>
      <c r="H604" s="59">
        <v>3647.84</v>
      </c>
      <c r="I604" s="58" t="s">
        <v>486</v>
      </c>
      <c r="J604" s="59">
        <v>3643.34</v>
      </c>
      <c r="K604" s="59">
        <v>0</v>
      </c>
      <c r="L604" s="59">
        <v>0</v>
      </c>
      <c r="M604" s="59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60">
        <v>45918.831319444442</v>
      </c>
      <c r="B605" s="61">
        <v>443548438</v>
      </c>
      <c r="C605" s="62" t="s">
        <v>36</v>
      </c>
      <c r="D605" s="62" t="s">
        <v>37</v>
      </c>
      <c r="E605" s="62" t="s">
        <v>119</v>
      </c>
      <c r="F605" s="63">
        <v>3646.39</v>
      </c>
      <c r="G605" s="63">
        <v>3643.33</v>
      </c>
      <c r="H605" s="63">
        <v>3647.83</v>
      </c>
      <c r="I605" s="62" t="s">
        <v>486</v>
      </c>
      <c r="J605" s="63">
        <v>3643.3</v>
      </c>
      <c r="K605" s="63">
        <v>0</v>
      </c>
      <c r="L605" s="63">
        <v>0</v>
      </c>
      <c r="M605" s="63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6">
        <v>45918.831331018519</v>
      </c>
      <c r="B606" s="57">
        <v>443548439</v>
      </c>
      <c r="C606" s="58" t="s">
        <v>36</v>
      </c>
      <c r="D606" s="58" t="s">
        <v>37</v>
      </c>
      <c r="E606" s="58" t="s">
        <v>119</v>
      </c>
      <c r="F606" s="59">
        <v>3646.43</v>
      </c>
      <c r="G606" s="59">
        <v>3644.83</v>
      </c>
      <c r="H606" s="59">
        <v>3647.83</v>
      </c>
      <c r="I606" s="58" t="s">
        <v>487</v>
      </c>
      <c r="J606" s="59">
        <v>3644.83</v>
      </c>
      <c r="K606" s="59">
        <v>0</v>
      </c>
      <c r="L606" s="59">
        <v>0</v>
      </c>
      <c r="M606" s="59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60">
        <v>45918.832939814813</v>
      </c>
      <c r="B607" s="61">
        <v>443549142</v>
      </c>
      <c r="C607" s="62" t="s">
        <v>36</v>
      </c>
      <c r="D607" s="62" t="s">
        <v>37</v>
      </c>
      <c r="E607" s="62" t="s">
        <v>119</v>
      </c>
      <c r="F607" s="63">
        <v>3646.09</v>
      </c>
      <c r="G607" s="63">
        <v>3643.59</v>
      </c>
      <c r="H607" s="63">
        <v>3649.09</v>
      </c>
      <c r="I607" s="62" t="s">
        <v>488</v>
      </c>
      <c r="J607" s="63">
        <v>3643.59</v>
      </c>
      <c r="K607" s="63">
        <v>0</v>
      </c>
      <c r="L607" s="63">
        <v>0</v>
      </c>
      <c r="M607" s="63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6">
        <v>45918.832939814813</v>
      </c>
      <c r="B608" s="57">
        <v>443549144</v>
      </c>
      <c r="C608" s="58" t="s">
        <v>36</v>
      </c>
      <c r="D608" s="58" t="s">
        <v>37</v>
      </c>
      <c r="E608" s="58" t="s">
        <v>119</v>
      </c>
      <c r="F608" s="59">
        <v>3646.09</v>
      </c>
      <c r="G608" s="59">
        <v>3643.09</v>
      </c>
      <c r="H608" s="59">
        <v>3649.09</v>
      </c>
      <c r="I608" s="58" t="s">
        <v>489</v>
      </c>
      <c r="J608" s="59">
        <v>3643.08</v>
      </c>
      <c r="K608" s="59">
        <v>0</v>
      </c>
      <c r="L608" s="59">
        <v>0</v>
      </c>
      <c r="M608" s="59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60">
        <v>45918.832951388889</v>
      </c>
      <c r="B609" s="61">
        <v>443549145</v>
      </c>
      <c r="C609" s="62" t="s">
        <v>36</v>
      </c>
      <c r="D609" s="62" t="s">
        <v>37</v>
      </c>
      <c r="E609" s="62" t="s">
        <v>119</v>
      </c>
      <c r="F609" s="63">
        <v>3646.09</v>
      </c>
      <c r="G609" s="63">
        <v>3643.09</v>
      </c>
      <c r="H609" s="63">
        <v>3649.59</v>
      </c>
      <c r="I609" s="62" t="s">
        <v>489</v>
      </c>
      <c r="J609" s="63">
        <v>3643.08</v>
      </c>
      <c r="K609" s="63">
        <v>0</v>
      </c>
      <c r="L609" s="63">
        <v>0</v>
      </c>
      <c r="M609" s="63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6">
        <v>45918.833518518521</v>
      </c>
      <c r="B610" s="57">
        <v>443549430</v>
      </c>
      <c r="C610" s="58" t="s">
        <v>36</v>
      </c>
      <c r="D610" s="58" t="s">
        <v>37</v>
      </c>
      <c r="E610" s="58" t="s">
        <v>119</v>
      </c>
      <c r="F610" s="59">
        <v>3645.98</v>
      </c>
      <c r="G610" s="59">
        <v>3643</v>
      </c>
      <c r="H610" s="59">
        <v>3649.5</v>
      </c>
      <c r="I610" s="58" t="s">
        <v>490</v>
      </c>
      <c r="J610" s="59">
        <v>3643</v>
      </c>
      <c r="K610" s="59">
        <v>0</v>
      </c>
      <c r="L610" s="59">
        <v>0</v>
      </c>
      <c r="M610" s="59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60">
        <v>45918.840231481481</v>
      </c>
      <c r="B611" s="61">
        <v>443551536</v>
      </c>
      <c r="C611" s="62" t="s">
        <v>36</v>
      </c>
      <c r="D611" s="62" t="s">
        <v>38</v>
      </c>
      <c r="E611" s="62" t="s">
        <v>119</v>
      </c>
      <c r="F611" s="63">
        <v>3644.82</v>
      </c>
      <c r="G611" s="63">
        <v>3642.03</v>
      </c>
      <c r="H611" s="63">
        <v>3638.82</v>
      </c>
      <c r="I611" s="62" t="s">
        <v>491</v>
      </c>
      <c r="J611" s="63">
        <v>3642.05</v>
      </c>
      <c r="K611" s="63">
        <v>0</v>
      </c>
      <c r="L611" s="63">
        <v>0</v>
      </c>
      <c r="M611" s="63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6">
        <v>45918.840231481481</v>
      </c>
      <c r="B612" s="57">
        <v>443551538</v>
      </c>
      <c r="C612" s="58" t="s">
        <v>36</v>
      </c>
      <c r="D612" s="58" t="s">
        <v>38</v>
      </c>
      <c r="E612" s="58" t="s">
        <v>119</v>
      </c>
      <c r="F612" s="59">
        <v>3644.78</v>
      </c>
      <c r="G612" s="59">
        <v>3642.03</v>
      </c>
      <c r="H612" s="59">
        <v>3640.32</v>
      </c>
      <c r="I612" s="58" t="s">
        <v>491</v>
      </c>
      <c r="J612" s="59">
        <v>3642.05</v>
      </c>
      <c r="K612" s="59">
        <v>0</v>
      </c>
      <c r="L612" s="59">
        <v>0</v>
      </c>
      <c r="M612" s="59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60">
        <v>45918.840243055558</v>
      </c>
      <c r="B613" s="61">
        <v>443551539</v>
      </c>
      <c r="C613" s="62" t="s">
        <v>36</v>
      </c>
      <c r="D613" s="62" t="s">
        <v>38</v>
      </c>
      <c r="E613" s="62" t="s">
        <v>119</v>
      </c>
      <c r="F613" s="63">
        <v>3644.69</v>
      </c>
      <c r="G613" s="63">
        <v>3642.03</v>
      </c>
      <c r="H613" s="62"/>
      <c r="I613" s="62" t="s">
        <v>491</v>
      </c>
      <c r="J613" s="63">
        <v>3642.05</v>
      </c>
      <c r="K613" s="63">
        <v>0</v>
      </c>
      <c r="L613" s="63">
        <v>0</v>
      </c>
      <c r="M613" s="63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6">
        <v>45918.841157407405</v>
      </c>
      <c r="B614" s="57">
        <v>443551726</v>
      </c>
      <c r="C614" s="58" t="s">
        <v>36</v>
      </c>
      <c r="D614" s="58" t="s">
        <v>38</v>
      </c>
      <c r="E614" s="58" t="s">
        <v>119</v>
      </c>
      <c r="F614" s="59">
        <v>3644.1</v>
      </c>
      <c r="G614" s="59">
        <v>3641.45</v>
      </c>
      <c r="H614" s="58"/>
      <c r="I614" s="58" t="s">
        <v>492</v>
      </c>
      <c r="J614" s="59">
        <v>3641.46</v>
      </c>
      <c r="K614" s="59">
        <v>0</v>
      </c>
      <c r="L614" s="59">
        <v>0</v>
      </c>
      <c r="M614" s="59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60">
        <v>45918.846018518518</v>
      </c>
      <c r="B615" s="61">
        <v>443553743</v>
      </c>
      <c r="C615" s="62" t="s">
        <v>36</v>
      </c>
      <c r="D615" s="62" t="s">
        <v>38</v>
      </c>
      <c r="E615" s="62" t="s">
        <v>119</v>
      </c>
      <c r="F615" s="63">
        <v>3644.19</v>
      </c>
      <c r="G615" s="63">
        <v>3645.69</v>
      </c>
      <c r="H615" s="63">
        <v>3642.69</v>
      </c>
      <c r="I615" s="62" t="s">
        <v>493</v>
      </c>
      <c r="J615" s="63">
        <v>3645.76</v>
      </c>
      <c r="K615" s="63">
        <v>0</v>
      </c>
      <c r="L615" s="63">
        <v>0</v>
      </c>
      <c r="M615" s="63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6">
        <v>45918.847060185188</v>
      </c>
      <c r="B616" s="57">
        <v>443554057</v>
      </c>
      <c r="C616" s="58" t="s">
        <v>36</v>
      </c>
      <c r="D616" s="58" t="s">
        <v>38</v>
      </c>
      <c r="E616" s="58" t="s">
        <v>119</v>
      </c>
      <c r="F616" s="59">
        <v>3644.02</v>
      </c>
      <c r="G616" s="59">
        <v>3646.52</v>
      </c>
      <c r="H616" s="59">
        <v>3641.02</v>
      </c>
      <c r="I616" s="58" t="s">
        <v>483</v>
      </c>
      <c r="J616" s="59">
        <v>3640.82</v>
      </c>
      <c r="K616" s="59">
        <v>0</v>
      </c>
      <c r="L616" s="59">
        <v>0</v>
      </c>
      <c r="M616" s="59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60">
        <v>45918.869513888887</v>
      </c>
      <c r="B617" s="61">
        <v>443559678</v>
      </c>
      <c r="C617" s="62" t="s">
        <v>36</v>
      </c>
      <c r="D617" s="62" t="s">
        <v>38</v>
      </c>
      <c r="E617" s="62" t="s">
        <v>119</v>
      </c>
      <c r="F617" s="63">
        <v>3643.79</v>
      </c>
      <c r="G617" s="63">
        <v>3642.25</v>
      </c>
      <c r="H617" s="63">
        <v>3640.29</v>
      </c>
      <c r="I617" s="62" t="s">
        <v>494</v>
      </c>
      <c r="J617" s="63">
        <v>3642.25</v>
      </c>
      <c r="K617" s="63">
        <v>0</v>
      </c>
      <c r="L617" s="63">
        <v>0</v>
      </c>
      <c r="M617" s="63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6">
        <v>45918.872986111113</v>
      </c>
      <c r="B618" s="57">
        <v>443560288</v>
      </c>
      <c r="C618" s="58" t="s">
        <v>36</v>
      </c>
      <c r="D618" s="58" t="s">
        <v>38</v>
      </c>
      <c r="E618" s="58" t="s">
        <v>119</v>
      </c>
      <c r="F618" s="59">
        <v>3643.49</v>
      </c>
      <c r="G618" s="59">
        <v>3642.22</v>
      </c>
      <c r="H618" s="58"/>
      <c r="I618" s="58" t="s">
        <v>495</v>
      </c>
      <c r="J618" s="59">
        <v>3642.24</v>
      </c>
      <c r="K618" s="59">
        <v>0</v>
      </c>
      <c r="L618" s="59">
        <v>0</v>
      </c>
      <c r="M618" s="59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60">
        <v>45918.873680555553</v>
      </c>
      <c r="B619" s="61">
        <v>443560717</v>
      </c>
      <c r="C619" s="62" t="s">
        <v>36</v>
      </c>
      <c r="D619" s="62" t="s">
        <v>38</v>
      </c>
      <c r="E619" s="62" t="s">
        <v>119</v>
      </c>
      <c r="F619" s="63">
        <v>3643.63</v>
      </c>
      <c r="G619" s="63">
        <v>3646.63</v>
      </c>
      <c r="H619" s="63">
        <v>3642.13</v>
      </c>
      <c r="I619" s="62" t="s">
        <v>496</v>
      </c>
      <c r="J619" s="63">
        <v>3642.13</v>
      </c>
      <c r="K619" s="63">
        <v>0</v>
      </c>
      <c r="L619" s="63">
        <v>0</v>
      </c>
      <c r="M619" s="63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6">
        <v>45918.877152777779</v>
      </c>
      <c r="B620" s="57">
        <v>443561856</v>
      </c>
      <c r="C620" s="58" t="s">
        <v>36</v>
      </c>
      <c r="D620" s="58" t="s">
        <v>38</v>
      </c>
      <c r="E620" s="58" t="s">
        <v>119</v>
      </c>
      <c r="F620" s="59">
        <v>3641.82</v>
      </c>
      <c r="G620" s="59">
        <v>3644.82</v>
      </c>
      <c r="H620" s="59">
        <v>3638.32</v>
      </c>
      <c r="I620" s="58" t="s">
        <v>497</v>
      </c>
      <c r="J620" s="59">
        <v>3644.83</v>
      </c>
      <c r="K620" s="59">
        <v>0</v>
      </c>
      <c r="L620" s="59">
        <v>0</v>
      </c>
      <c r="M620" s="59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60">
        <v>45918.879351851851</v>
      </c>
      <c r="B621" s="61">
        <v>443562349</v>
      </c>
      <c r="C621" s="62" t="s">
        <v>36</v>
      </c>
      <c r="D621" s="62" t="s">
        <v>38</v>
      </c>
      <c r="E621" s="62" t="s">
        <v>119</v>
      </c>
      <c r="F621" s="63">
        <v>3642</v>
      </c>
      <c r="G621" s="63">
        <v>3645</v>
      </c>
      <c r="H621" s="63">
        <v>3640.5</v>
      </c>
      <c r="I621" s="62" t="s">
        <v>498</v>
      </c>
      <c r="J621" s="63">
        <v>3645.08</v>
      </c>
      <c r="K621" s="63">
        <v>0</v>
      </c>
      <c r="L621" s="63">
        <v>0</v>
      </c>
      <c r="M621" s="63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6">
        <v>45918.879351851851</v>
      </c>
      <c r="B622" s="57">
        <v>443562350</v>
      </c>
      <c r="C622" s="58" t="s">
        <v>36</v>
      </c>
      <c r="D622" s="58" t="s">
        <v>38</v>
      </c>
      <c r="E622" s="58" t="s">
        <v>119</v>
      </c>
      <c r="F622" s="59">
        <v>3642</v>
      </c>
      <c r="G622" s="59">
        <v>3645</v>
      </c>
      <c r="H622" s="58"/>
      <c r="I622" s="58" t="s">
        <v>498</v>
      </c>
      <c r="J622" s="59">
        <v>3645.08</v>
      </c>
      <c r="K622" s="59">
        <v>0</v>
      </c>
      <c r="L622" s="59">
        <v>0</v>
      </c>
      <c r="M622" s="59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60">
        <v>45918.879351851851</v>
      </c>
      <c r="B623" s="61">
        <v>443562351</v>
      </c>
      <c r="C623" s="62" t="s">
        <v>36</v>
      </c>
      <c r="D623" s="62" t="s">
        <v>38</v>
      </c>
      <c r="E623" s="62" t="s">
        <v>119</v>
      </c>
      <c r="F623" s="63">
        <v>3642.01</v>
      </c>
      <c r="G623" s="63">
        <v>3643.5</v>
      </c>
      <c r="H623" s="63">
        <v>3640.5</v>
      </c>
      <c r="I623" s="62" t="s">
        <v>499</v>
      </c>
      <c r="J623" s="63">
        <v>3643.53</v>
      </c>
      <c r="K623" s="63">
        <v>0</v>
      </c>
      <c r="L623" s="63">
        <v>0</v>
      </c>
      <c r="M623" s="63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6">
        <v>45918.879363425927</v>
      </c>
      <c r="B624" s="57">
        <v>443562353</v>
      </c>
      <c r="C624" s="58" t="s">
        <v>36</v>
      </c>
      <c r="D624" s="58" t="s">
        <v>38</v>
      </c>
      <c r="E624" s="58" t="s">
        <v>119</v>
      </c>
      <c r="F624" s="59">
        <v>3642.01</v>
      </c>
      <c r="G624" s="59">
        <v>3644.5</v>
      </c>
      <c r="H624" s="59">
        <v>3639</v>
      </c>
      <c r="I624" s="58" t="s">
        <v>500</v>
      </c>
      <c r="J624" s="59">
        <v>3644.53</v>
      </c>
      <c r="K624" s="59">
        <v>0</v>
      </c>
      <c r="L624" s="59">
        <v>0</v>
      </c>
      <c r="M624" s="59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60">
        <v>45918.879363425927</v>
      </c>
      <c r="B625" s="61">
        <v>443562355</v>
      </c>
      <c r="C625" s="62" t="s">
        <v>36</v>
      </c>
      <c r="D625" s="62" t="s">
        <v>38</v>
      </c>
      <c r="E625" s="62" t="s">
        <v>119</v>
      </c>
      <c r="F625" s="63">
        <v>3642.01</v>
      </c>
      <c r="G625" s="63">
        <v>3645</v>
      </c>
      <c r="H625" s="63">
        <v>3638.5</v>
      </c>
      <c r="I625" s="62" t="s">
        <v>498</v>
      </c>
      <c r="J625" s="63">
        <v>3645.08</v>
      </c>
      <c r="K625" s="63">
        <v>0</v>
      </c>
      <c r="L625" s="63">
        <v>0</v>
      </c>
      <c r="M625" s="63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6">
        <v>45918.879363425927</v>
      </c>
      <c r="B626" s="57">
        <v>443562356</v>
      </c>
      <c r="C626" s="58" t="s">
        <v>36</v>
      </c>
      <c r="D626" s="58" t="s">
        <v>38</v>
      </c>
      <c r="E626" s="58" t="s">
        <v>119</v>
      </c>
      <c r="F626" s="59">
        <v>3642.01</v>
      </c>
      <c r="G626" s="59">
        <v>3645</v>
      </c>
      <c r="H626" s="59">
        <v>3639</v>
      </c>
      <c r="I626" s="58" t="s">
        <v>498</v>
      </c>
      <c r="J626" s="59">
        <v>3645.08</v>
      </c>
      <c r="K626" s="59">
        <v>0</v>
      </c>
      <c r="L626" s="59">
        <v>0</v>
      </c>
      <c r="M626" s="59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60">
        <v>45918.879363425927</v>
      </c>
      <c r="B627" s="61">
        <v>443562357</v>
      </c>
      <c r="C627" s="62" t="s">
        <v>36</v>
      </c>
      <c r="D627" s="62" t="s">
        <v>38</v>
      </c>
      <c r="E627" s="62" t="s">
        <v>119</v>
      </c>
      <c r="F627" s="63">
        <v>3642.03</v>
      </c>
      <c r="G627" s="63">
        <v>3645</v>
      </c>
      <c r="H627" s="63">
        <v>3640.5</v>
      </c>
      <c r="I627" s="62" t="s">
        <v>498</v>
      </c>
      <c r="J627" s="63">
        <v>3645.08</v>
      </c>
      <c r="K627" s="63">
        <v>0</v>
      </c>
      <c r="L627" s="63">
        <v>0</v>
      </c>
      <c r="M627" s="63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6">
        <v>45918.879374999997</v>
      </c>
      <c r="B628" s="57">
        <v>443562358</v>
      </c>
      <c r="C628" s="58" t="s">
        <v>36</v>
      </c>
      <c r="D628" s="58" t="s">
        <v>38</v>
      </c>
      <c r="E628" s="58" t="s">
        <v>119</v>
      </c>
      <c r="F628" s="59">
        <v>3642.03</v>
      </c>
      <c r="G628" s="59">
        <v>3645</v>
      </c>
      <c r="H628" s="59">
        <v>3638.5</v>
      </c>
      <c r="I628" s="58" t="s">
        <v>498</v>
      </c>
      <c r="J628" s="59">
        <v>3645.08</v>
      </c>
      <c r="K628" s="59">
        <v>0</v>
      </c>
      <c r="L628" s="59">
        <v>0</v>
      </c>
      <c r="M628" s="59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60">
        <v>45918.880856481483</v>
      </c>
      <c r="B629" s="61">
        <v>443562707</v>
      </c>
      <c r="C629" s="62" t="s">
        <v>36</v>
      </c>
      <c r="D629" s="62" t="s">
        <v>38</v>
      </c>
      <c r="E629" s="62" t="s">
        <v>119</v>
      </c>
      <c r="F629" s="63">
        <v>3641.18</v>
      </c>
      <c r="G629" s="63">
        <v>3644.13</v>
      </c>
      <c r="H629" s="62"/>
      <c r="I629" s="62" t="s">
        <v>501</v>
      </c>
      <c r="J629" s="63">
        <v>3644.14</v>
      </c>
      <c r="K629" s="63">
        <v>0</v>
      </c>
      <c r="L629" s="63">
        <v>0</v>
      </c>
      <c r="M629" s="63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6">
        <v>45918.884675925925</v>
      </c>
      <c r="B630" s="57">
        <v>443563814</v>
      </c>
      <c r="C630" s="58" t="s">
        <v>36</v>
      </c>
      <c r="D630" s="58" t="s">
        <v>38</v>
      </c>
      <c r="E630" s="58" t="s">
        <v>119</v>
      </c>
      <c r="F630" s="59">
        <v>3641.59</v>
      </c>
      <c r="G630" s="59">
        <v>3644.59</v>
      </c>
      <c r="H630" s="59">
        <v>3638.09</v>
      </c>
      <c r="I630" s="58" t="s">
        <v>502</v>
      </c>
      <c r="J630" s="59">
        <v>3644.66</v>
      </c>
      <c r="K630" s="59">
        <v>0</v>
      </c>
      <c r="L630" s="59">
        <v>0</v>
      </c>
      <c r="M630" s="59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60">
        <v>45918.884675925925</v>
      </c>
      <c r="B631" s="61">
        <v>443563815</v>
      </c>
      <c r="C631" s="62" t="s">
        <v>36</v>
      </c>
      <c r="D631" s="62" t="s">
        <v>38</v>
      </c>
      <c r="E631" s="62" t="s">
        <v>119</v>
      </c>
      <c r="F631" s="63">
        <v>3641.59</v>
      </c>
      <c r="G631" s="63">
        <v>3644.59</v>
      </c>
      <c r="H631" s="63">
        <v>3638.09</v>
      </c>
      <c r="I631" s="62" t="s">
        <v>502</v>
      </c>
      <c r="J631" s="63">
        <v>3644.66</v>
      </c>
      <c r="K631" s="63">
        <v>0</v>
      </c>
      <c r="L631" s="63">
        <v>0</v>
      </c>
      <c r="M631" s="63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6">
        <v>45918.885370370372</v>
      </c>
      <c r="B632" s="57">
        <v>443564050</v>
      </c>
      <c r="C632" s="58" t="s">
        <v>36</v>
      </c>
      <c r="D632" s="58" t="s">
        <v>38</v>
      </c>
      <c r="E632" s="58" t="s">
        <v>119</v>
      </c>
      <c r="F632" s="59">
        <v>3641.67</v>
      </c>
      <c r="G632" s="59">
        <v>3644.67</v>
      </c>
      <c r="H632" s="59">
        <v>3637.17</v>
      </c>
      <c r="I632" s="58" t="s">
        <v>502</v>
      </c>
      <c r="J632" s="59">
        <v>3644.68</v>
      </c>
      <c r="K632" s="59">
        <v>0</v>
      </c>
      <c r="L632" s="59">
        <v>0</v>
      </c>
      <c r="M632" s="59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60">
        <v>45918.885833333334</v>
      </c>
      <c r="B633" s="61">
        <v>443564413</v>
      </c>
      <c r="C633" s="62" t="s">
        <v>36</v>
      </c>
      <c r="D633" s="62" t="s">
        <v>38</v>
      </c>
      <c r="E633" s="62" t="s">
        <v>119</v>
      </c>
      <c r="F633" s="63">
        <v>3641.92</v>
      </c>
      <c r="G633" s="63">
        <v>3644.92</v>
      </c>
      <c r="H633" s="63">
        <v>3638.42</v>
      </c>
      <c r="I633" s="62" t="s">
        <v>503</v>
      </c>
      <c r="J633" s="63">
        <v>3644.92</v>
      </c>
      <c r="K633" s="63">
        <v>0</v>
      </c>
      <c r="L633" s="63">
        <v>0</v>
      </c>
      <c r="M633" s="63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6">
        <v>45918.886064814818</v>
      </c>
      <c r="B634" s="57">
        <v>443564622</v>
      </c>
      <c r="C634" s="58" t="s">
        <v>36</v>
      </c>
      <c r="D634" s="58" t="s">
        <v>38</v>
      </c>
      <c r="E634" s="58" t="s">
        <v>119</v>
      </c>
      <c r="F634" s="59">
        <v>3641.7</v>
      </c>
      <c r="G634" s="59">
        <v>3644.7</v>
      </c>
      <c r="H634" s="59">
        <v>3635.7</v>
      </c>
      <c r="I634" s="58" t="s">
        <v>504</v>
      </c>
      <c r="J634" s="59">
        <v>3644.71</v>
      </c>
      <c r="K634" s="59">
        <v>0</v>
      </c>
      <c r="L634" s="59">
        <v>0</v>
      </c>
      <c r="M634" s="59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60">
        <v>45918.886064814818</v>
      </c>
      <c r="B635" s="61">
        <v>443564623</v>
      </c>
      <c r="C635" s="62" t="s">
        <v>36</v>
      </c>
      <c r="D635" s="62" t="s">
        <v>38</v>
      </c>
      <c r="E635" s="62" t="s">
        <v>119</v>
      </c>
      <c r="F635" s="63">
        <v>3641.66</v>
      </c>
      <c r="G635" s="63">
        <v>3644.66</v>
      </c>
      <c r="H635" s="62"/>
      <c r="I635" s="62" t="s">
        <v>502</v>
      </c>
      <c r="J635" s="63">
        <v>3644.66</v>
      </c>
      <c r="K635" s="63">
        <v>0</v>
      </c>
      <c r="L635" s="63">
        <v>0</v>
      </c>
      <c r="M635" s="63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6">
        <v>45918.930671296293</v>
      </c>
      <c r="B636" s="57">
        <v>443570717</v>
      </c>
      <c r="C636" s="58" t="s">
        <v>36</v>
      </c>
      <c r="D636" s="58" t="s">
        <v>37</v>
      </c>
      <c r="E636" s="58" t="s">
        <v>119</v>
      </c>
      <c r="F636" s="59">
        <v>3642.76</v>
      </c>
      <c r="G636" s="59">
        <v>3641.26</v>
      </c>
      <c r="H636" s="59">
        <v>3644.26</v>
      </c>
      <c r="I636" s="58" t="s">
        <v>500</v>
      </c>
      <c r="J636" s="59">
        <v>3644.28</v>
      </c>
      <c r="K636" s="59">
        <v>0</v>
      </c>
      <c r="L636" s="59">
        <v>0</v>
      </c>
      <c r="M636" s="59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60">
        <v>45918.93414351852</v>
      </c>
      <c r="B637" s="61">
        <v>443571398</v>
      </c>
      <c r="C637" s="62" t="s">
        <v>36</v>
      </c>
      <c r="D637" s="62" t="s">
        <v>37</v>
      </c>
      <c r="E637" s="62" t="s">
        <v>119</v>
      </c>
      <c r="F637" s="63">
        <v>3644.02</v>
      </c>
      <c r="G637" s="63">
        <v>3646.39</v>
      </c>
      <c r="H637" s="62"/>
      <c r="I637" s="62" t="s">
        <v>505</v>
      </c>
      <c r="J637" s="63">
        <v>3646.28</v>
      </c>
      <c r="K637" s="63">
        <v>0</v>
      </c>
      <c r="L637" s="63">
        <v>0</v>
      </c>
      <c r="M637" s="63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6">
        <v>45918.952199074076</v>
      </c>
      <c r="B638" s="57">
        <v>443574881</v>
      </c>
      <c r="C638" s="58" t="s">
        <v>36</v>
      </c>
      <c r="D638" s="58" t="s">
        <v>37</v>
      </c>
      <c r="E638" s="58" t="s">
        <v>119</v>
      </c>
      <c r="F638" s="59">
        <v>3644.96</v>
      </c>
      <c r="G638" s="59">
        <v>3646.25</v>
      </c>
      <c r="H638" s="58"/>
      <c r="I638" s="58" t="s">
        <v>505</v>
      </c>
      <c r="J638" s="59">
        <v>3646.23</v>
      </c>
      <c r="K638" s="59">
        <v>0</v>
      </c>
      <c r="L638" s="59">
        <v>0</v>
      </c>
      <c r="M638" s="59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60">
        <v>45918.952199074076</v>
      </c>
      <c r="B639" s="61">
        <v>443574882</v>
      </c>
      <c r="C639" s="62" t="s">
        <v>36</v>
      </c>
      <c r="D639" s="62" t="s">
        <v>37</v>
      </c>
      <c r="E639" s="62" t="s">
        <v>119</v>
      </c>
      <c r="F639" s="63">
        <v>3644.96</v>
      </c>
      <c r="G639" s="63">
        <v>3641.96</v>
      </c>
      <c r="H639" s="63">
        <v>3648.46</v>
      </c>
      <c r="I639" s="62" t="s">
        <v>506</v>
      </c>
      <c r="J639" s="63">
        <v>3641.91</v>
      </c>
      <c r="K639" s="63">
        <v>0</v>
      </c>
      <c r="L639" s="63">
        <v>0</v>
      </c>
      <c r="M639" s="63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6">
        <v>45918.952777777777</v>
      </c>
      <c r="B640" s="57">
        <v>443574956</v>
      </c>
      <c r="C640" s="58" t="s">
        <v>36</v>
      </c>
      <c r="D640" s="58" t="s">
        <v>37</v>
      </c>
      <c r="E640" s="58" t="s">
        <v>119</v>
      </c>
      <c r="F640" s="59">
        <v>3644.4</v>
      </c>
      <c r="G640" s="59">
        <v>3641.4</v>
      </c>
      <c r="H640" s="59">
        <v>3645.9</v>
      </c>
      <c r="I640" s="58" t="s">
        <v>507</v>
      </c>
      <c r="J640" s="59">
        <v>3645.9</v>
      </c>
      <c r="K640" s="59">
        <v>0</v>
      </c>
      <c r="L640" s="59">
        <v>0</v>
      </c>
      <c r="M640" s="59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60">
        <v>45918.952777777777</v>
      </c>
      <c r="B641" s="61">
        <v>443574957</v>
      </c>
      <c r="C641" s="62" t="s">
        <v>36</v>
      </c>
      <c r="D641" s="62" t="s">
        <v>37</v>
      </c>
      <c r="E641" s="62" t="s">
        <v>119</v>
      </c>
      <c r="F641" s="63">
        <v>3644.4</v>
      </c>
      <c r="G641" s="63">
        <v>3645.74</v>
      </c>
      <c r="H641" s="63">
        <v>3647.9</v>
      </c>
      <c r="I641" s="62" t="s">
        <v>508</v>
      </c>
      <c r="J641" s="63">
        <v>3645.74</v>
      </c>
      <c r="K641" s="63">
        <v>0</v>
      </c>
      <c r="L641" s="63">
        <v>0</v>
      </c>
      <c r="M641" s="63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6">
        <v>45918.952777777777</v>
      </c>
      <c r="B642" s="57">
        <v>443574958</v>
      </c>
      <c r="C642" s="58" t="s">
        <v>36</v>
      </c>
      <c r="D642" s="58" t="s">
        <v>37</v>
      </c>
      <c r="E642" s="58" t="s">
        <v>119</v>
      </c>
      <c r="F642" s="59">
        <v>3644.4</v>
      </c>
      <c r="G642" s="59">
        <v>3645.75</v>
      </c>
      <c r="H642" s="59">
        <v>3647.4</v>
      </c>
      <c r="I642" s="58" t="s">
        <v>508</v>
      </c>
      <c r="J642" s="59">
        <v>3645.74</v>
      </c>
      <c r="K642" s="59">
        <v>0</v>
      </c>
      <c r="L642" s="59">
        <v>0</v>
      </c>
      <c r="M642" s="59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60">
        <v>45918.952777777777</v>
      </c>
      <c r="B643" s="61">
        <v>443574959</v>
      </c>
      <c r="C643" s="62" t="s">
        <v>36</v>
      </c>
      <c r="D643" s="62" t="s">
        <v>37</v>
      </c>
      <c r="E643" s="62" t="s">
        <v>119</v>
      </c>
      <c r="F643" s="63">
        <v>3644.49</v>
      </c>
      <c r="G643" s="63">
        <v>3645.74</v>
      </c>
      <c r="H643" s="63">
        <v>3647.4</v>
      </c>
      <c r="I643" s="62" t="s">
        <v>508</v>
      </c>
      <c r="J643" s="63">
        <v>3645.74</v>
      </c>
      <c r="K643" s="63">
        <v>0</v>
      </c>
      <c r="L643" s="63">
        <v>0</v>
      </c>
      <c r="M643" s="63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6">
        <v>45918.957060185188</v>
      </c>
      <c r="B644" s="57">
        <v>443576083</v>
      </c>
      <c r="C644" s="58" t="s">
        <v>36</v>
      </c>
      <c r="D644" s="58" t="s">
        <v>37</v>
      </c>
      <c r="E644" s="58" t="s">
        <v>119</v>
      </c>
      <c r="F644" s="59">
        <v>3645.89</v>
      </c>
      <c r="G644" s="59">
        <v>3642.89</v>
      </c>
      <c r="H644" s="59">
        <v>3647.39</v>
      </c>
      <c r="I644" s="58" t="s">
        <v>509</v>
      </c>
      <c r="J644" s="59">
        <v>3642.79</v>
      </c>
      <c r="K644" s="59">
        <v>0</v>
      </c>
      <c r="L644" s="59">
        <v>0</v>
      </c>
      <c r="M644" s="59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60">
        <v>45918.957060185188</v>
      </c>
      <c r="B645" s="61">
        <v>443576091</v>
      </c>
      <c r="C645" s="62" t="s">
        <v>36</v>
      </c>
      <c r="D645" s="62" t="s">
        <v>37</v>
      </c>
      <c r="E645" s="62" t="s">
        <v>119</v>
      </c>
      <c r="F645" s="63">
        <v>3645.92</v>
      </c>
      <c r="G645" s="63">
        <v>3642.89</v>
      </c>
      <c r="H645" s="63">
        <v>3649.39</v>
      </c>
      <c r="I645" s="62" t="s">
        <v>509</v>
      </c>
      <c r="J645" s="63">
        <v>3642.79</v>
      </c>
      <c r="K645" s="63">
        <v>0</v>
      </c>
      <c r="L645" s="63">
        <v>0</v>
      </c>
      <c r="M645" s="63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6">
        <v>45918.957060185188</v>
      </c>
      <c r="B646" s="57">
        <v>443576092</v>
      </c>
      <c r="C646" s="58" t="s">
        <v>36</v>
      </c>
      <c r="D646" s="58" t="s">
        <v>37</v>
      </c>
      <c r="E646" s="58" t="s">
        <v>119</v>
      </c>
      <c r="F646" s="59">
        <v>3645.94</v>
      </c>
      <c r="G646" s="59">
        <v>3644.39</v>
      </c>
      <c r="H646" s="59">
        <v>3647.39</v>
      </c>
      <c r="I646" s="58" t="s">
        <v>510</v>
      </c>
      <c r="J646" s="59">
        <v>3644.37</v>
      </c>
      <c r="K646" s="59">
        <v>0</v>
      </c>
      <c r="L646" s="59">
        <v>0</v>
      </c>
      <c r="M646" s="59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60">
        <v>45918.957060185188</v>
      </c>
      <c r="B647" s="61">
        <v>443576093</v>
      </c>
      <c r="C647" s="62" t="s">
        <v>36</v>
      </c>
      <c r="D647" s="62" t="s">
        <v>37</v>
      </c>
      <c r="E647" s="62" t="s">
        <v>119</v>
      </c>
      <c r="F647" s="63">
        <v>3645.94</v>
      </c>
      <c r="G647" s="63">
        <v>3642.89</v>
      </c>
      <c r="H647" s="63">
        <v>3647.39</v>
      </c>
      <c r="I647" s="62" t="s">
        <v>509</v>
      </c>
      <c r="J647" s="63">
        <v>3642.79</v>
      </c>
      <c r="K647" s="63">
        <v>0</v>
      </c>
      <c r="L647" s="63">
        <v>0</v>
      </c>
      <c r="M647" s="63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6">
        <v>45918.958553240744</v>
      </c>
      <c r="B648" s="57">
        <v>443576666</v>
      </c>
      <c r="C648" s="58" t="s">
        <v>36</v>
      </c>
      <c r="D648" s="58" t="s">
        <v>37</v>
      </c>
      <c r="E648" s="58" t="s">
        <v>119</v>
      </c>
      <c r="F648" s="59">
        <v>3646.44</v>
      </c>
      <c r="G648" s="59">
        <v>3643.45</v>
      </c>
      <c r="H648" s="58"/>
      <c r="I648" s="58" t="s">
        <v>511</v>
      </c>
      <c r="J648" s="59">
        <v>3643.05</v>
      </c>
      <c r="K648" s="59">
        <v>0</v>
      </c>
      <c r="L648" s="59">
        <v>0</v>
      </c>
      <c r="M648" s="59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60">
        <v>45918.958564814813</v>
      </c>
      <c r="B649" s="61">
        <v>443576667</v>
      </c>
      <c r="C649" s="62" t="s">
        <v>36</v>
      </c>
      <c r="D649" s="62" t="s">
        <v>37</v>
      </c>
      <c r="E649" s="62" t="s">
        <v>119</v>
      </c>
      <c r="F649" s="63">
        <v>3646.42</v>
      </c>
      <c r="G649" s="63">
        <v>3643.44</v>
      </c>
      <c r="H649" s="62"/>
      <c r="I649" s="62" t="s">
        <v>511</v>
      </c>
      <c r="J649" s="63">
        <v>3643.05</v>
      </c>
      <c r="K649" s="63">
        <v>0</v>
      </c>
      <c r="L649" s="63">
        <v>0</v>
      </c>
      <c r="M649" s="63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6">
        <v>45918.958784722221</v>
      </c>
      <c r="B650" s="57">
        <v>443576725</v>
      </c>
      <c r="C650" s="58" t="s">
        <v>36</v>
      </c>
      <c r="D650" s="58" t="s">
        <v>37</v>
      </c>
      <c r="E650" s="58" t="s">
        <v>119</v>
      </c>
      <c r="F650" s="59">
        <v>3645.79</v>
      </c>
      <c r="G650" s="59">
        <v>3642.78</v>
      </c>
      <c r="H650" s="59">
        <v>3649.28</v>
      </c>
      <c r="I650" s="58" t="s">
        <v>512</v>
      </c>
      <c r="J650" s="59">
        <v>3642.72</v>
      </c>
      <c r="K650" s="59">
        <v>0</v>
      </c>
      <c r="L650" s="59">
        <v>0</v>
      </c>
      <c r="M650" s="59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60">
        <v>45918.958796296298</v>
      </c>
      <c r="B651" s="61">
        <v>443576726</v>
      </c>
      <c r="C651" s="62" t="s">
        <v>36</v>
      </c>
      <c r="D651" s="62" t="s">
        <v>37</v>
      </c>
      <c r="E651" s="62" t="s">
        <v>119</v>
      </c>
      <c r="F651" s="63">
        <v>3645.79</v>
      </c>
      <c r="G651" s="63">
        <v>3642.79</v>
      </c>
      <c r="H651" s="63">
        <v>3649.29</v>
      </c>
      <c r="I651" s="62" t="s">
        <v>509</v>
      </c>
      <c r="J651" s="63">
        <v>3642.79</v>
      </c>
      <c r="K651" s="63">
        <v>0</v>
      </c>
      <c r="L651" s="63">
        <v>0</v>
      </c>
      <c r="M651" s="63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6">
        <v>45918.959131944444</v>
      </c>
      <c r="B652" s="57">
        <v>443576778</v>
      </c>
      <c r="C652" s="58" t="s">
        <v>36</v>
      </c>
      <c r="D652" s="58" t="s">
        <v>37</v>
      </c>
      <c r="E652" s="58" t="s">
        <v>119</v>
      </c>
      <c r="F652" s="59">
        <v>3645.94</v>
      </c>
      <c r="G652" s="59">
        <v>3643.44</v>
      </c>
      <c r="H652" s="59">
        <v>3648.94</v>
      </c>
      <c r="I652" s="58" t="s">
        <v>511</v>
      </c>
      <c r="J652" s="59">
        <v>3643.05</v>
      </c>
      <c r="K652" s="59">
        <v>0</v>
      </c>
      <c r="L652" s="59">
        <v>0</v>
      </c>
      <c r="M652" s="59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60">
        <v>45918.959143518521</v>
      </c>
      <c r="B653" s="61">
        <v>443576779</v>
      </c>
      <c r="C653" s="62" t="s">
        <v>36</v>
      </c>
      <c r="D653" s="62" t="s">
        <v>37</v>
      </c>
      <c r="E653" s="62" t="s">
        <v>119</v>
      </c>
      <c r="F653" s="63">
        <v>3645.95</v>
      </c>
      <c r="G653" s="63">
        <v>3642.94</v>
      </c>
      <c r="H653" s="63">
        <v>3648.94</v>
      </c>
      <c r="I653" s="62" t="s">
        <v>513</v>
      </c>
      <c r="J653" s="63">
        <v>3642.94</v>
      </c>
      <c r="K653" s="63">
        <v>0</v>
      </c>
      <c r="L653" s="63">
        <v>0</v>
      </c>
      <c r="M653" s="63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6">
        <v>45918.959143518521</v>
      </c>
      <c r="B654" s="57">
        <v>443576781</v>
      </c>
      <c r="C654" s="58" t="s">
        <v>36</v>
      </c>
      <c r="D654" s="58" t="s">
        <v>37</v>
      </c>
      <c r="E654" s="58" t="s">
        <v>119</v>
      </c>
      <c r="F654" s="59">
        <v>3645.97</v>
      </c>
      <c r="G654" s="59">
        <v>3642.94</v>
      </c>
      <c r="H654" s="59">
        <v>3649.44</v>
      </c>
      <c r="I654" s="58" t="s">
        <v>513</v>
      </c>
      <c r="J654" s="59">
        <v>3642.94</v>
      </c>
      <c r="K654" s="59">
        <v>0</v>
      </c>
      <c r="L654" s="59">
        <v>0</v>
      </c>
      <c r="M654" s="59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60">
        <v>45918.963159722225</v>
      </c>
      <c r="B655" s="61">
        <v>443577840</v>
      </c>
      <c r="C655" s="62" t="s">
        <v>36</v>
      </c>
      <c r="D655" s="62" t="s">
        <v>37</v>
      </c>
      <c r="E655" s="62" t="s">
        <v>119</v>
      </c>
      <c r="F655" s="63">
        <v>3645.81</v>
      </c>
      <c r="G655" s="63">
        <v>3642.81</v>
      </c>
      <c r="H655" s="63">
        <v>3650.31</v>
      </c>
      <c r="I655" s="62" t="s">
        <v>509</v>
      </c>
      <c r="J655" s="63">
        <v>3642.79</v>
      </c>
      <c r="K655" s="63">
        <v>0</v>
      </c>
      <c r="L655" s="63">
        <v>0</v>
      </c>
      <c r="M655" s="63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6">
        <v>45918.984826388885</v>
      </c>
      <c r="B656" s="57">
        <v>443580901</v>
      </c>
      <c r="C656" s="58" t="s">
        <v>36</v>
      </c>
      <c r="D656" s="58" t="s">
        <v>38</v>
      </c>
      <c r="E656" s="58" t="s">
        <v>119</v>
      </c>
      <c r="F656" s="59">
        <v>3644.32</v>
      </c>
      <c r="G656" s="59">
        <v>3645.82</v>
      </c>
      <c r="H656" s="59">
        <v>3642.82</v>
      </c>
      <c r="I656" s="58" t="s">
        <v>512</v>
      </c>
      <c r="J656" s="59">
        <v>3642.74</v>
      </c>
      <c r="K656" s="59">
        <v>0</v>
      </c>
      <c r="L656" s="59">
        <v>0</v>
      </c>
      <c r="M656" s="59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60">
        <v>45918.995937500003</v>
      </c>
      <c r="B657" s="61">
        <v>443582505</v>
      </c>
      <c r="C657" s="62" t="s">
        <v>36</v>
      </c>
      <c r="D657" s="62" t="s">
        <v>38</v>
      </c>
      <c r="E657" s="62" t="s">
        <v>119</v>
      </c>
      <c r="F657" s="63">
        <v>3644.38</v>
      </c>
      <c r="G657" s="63">
        <v>3641.79</v>
      </c>
      <c r="H657" s="63">
        <v>3640.88</v>
      </c>
      <c r="I657" s="62" t="s">
        <v>514</v>
      </c>
      <c r="J657" s="63">
        <v>3640.85</v>
      </c>
      <c r="K657" s="63">
        <v>0</v>
      </c>
      <c r="L657" s="63">
        <v>0</v>
      </c>
      <c r="M657" s="63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6">
        <v>45919.045243055552</v>
      </c>
      <c r="B658" s="57">
        <v>443584292</v>
      </c>
      <c r="C658" s="58" t="s">
        <v>36</v>
      </c>
      <c r="D658" s="58" t="s">
        <v>38</v>
      </c>
      <c r="E658" s="58" t="s">
        <v>119</v>
      </c>
      <c r="F658" s="59">
        <v>3643.05</v>
      </c>
      <c r="G658" s="59">
        <v>3640.32</v>
      </c>
      <c r="H658" s="58"/>
      <c r="I658" s="58" t="s">
        <v>515</v>
      </c>
      <c r="J658" s="59">
        <v>3640.32</v>
      </c>
      <c r="K658" s="59">
        <v>0</v>
      </c>
      <c r="L658" s="59">
        <v>0</v>
      </c>
      <c r="M658" s="59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60">
        <v>45919.045243055552</v>
      </c>
      <c r="B659" s="61">
        <v>443584293</v>
      </c>
      <c r="C659" s="62" t="s">
        <v>36</v>
      </c>
      <c r="D659" s="62" t="s">
        <v>38</v>
      </c>
      <c r="E659" s="62" t="s">
        <v>119</v>
      </c>
      <c r="F659" s="63">
        <v>3643.03</v>
      </c>
      <c r="G659" s="63">
        <v>3642.07</v>
      </c>
      <c r="H659" s="62"/>
      <c r="I659" s="62" t="s">
        <v>516</v>
      </c>
      <c r="J659" s="63">
        <v>3642.26</v>
      </c>
      <c r="K659" s="63">
        <v>0</v>
      </c>
      <c r="L659" s="63">
        <v>0</v>
      </c>
      <c r="M659" s="63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6">
        <v>45919.048715277779</v>
      </c>
      <c r="B660" s="57">
        <v>443584629</v>
      </c>
      <c r="C660" s="58" t="s">
        <v>36</v>
      </c>
      <c r="D660" s="58" t="s">
        <v>38</v>
      </c>
      <c r="E660" s="58" t="s">
        <v>119</v>
      </c>
      <c r="F660" s="59">
        <v>3642.65</v>
      </c>
      <c r="G660" s="59">
        <v>3641.93</v>
      </c>
      <c r="H660" s="59">
        <v>3641.15</v>
      </c>
      <c r="I660" s="58" t="s">
        <v>517</v>
      </c>
      <c r="J660" s="59">
        <v>3641.09</v>
      </c>
      <c r="K660" s="59">
        <v>0</v>
      </c>
      <c r="L660" s="59">
        <v>0</v>
      </c>
      <c r="M660" s="59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60">
        <v>45919.048715277779</v>
      </c>
      <c r="B661" s="61">
        <v>443584630</v>
      </c>
      <c r="C661" s="62" t="s">
        <v>36</v>
      </c>
      <c r="D661" s="62" t="s">
        <v>38</v>
      </c>
      <c r="E661" s="62" t="s">
        <v>119</v>
      </c>
      <c r="F661" s="63">
        <v>3642.65</v>
      </c>
      <c r="G661" s="63">
        <v>3641.93</v>
      </c>
      <c r="H661" s="63">
        <v>3641.15</v>
      </c>
      <c r="I661" s="62" t="s">
        <v>517</v>
      </c>
      <c r="J661" s="63">
        <v>3641.09</v>
      </c>
      <c r="K661" s="63">
        <v>0</v>
      </c>
      <c r="L661" s="63">
        <v>0</v>
      </c>
      <c r="M661" s="63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6">
        <v>45919.048726851855</v>
      </c>
      <c r="B662" s="57">
        <v>443584631</v>
      </c>
      <c r="C662" s="58" t="s">
        <v>36</v>
      </c>
      <c r="D662" s="58" t="s">
        <v>38</v>
      </c>
      <c r="E662" s="58" t="s">
        <v>119</v>
      </c>
      <c r="F662" s="59">
        <v>3642.65</v>
      </c>
      <c r="G662" s="59">
        <v>3639.81</v>
      </c>
      <c r="H662" s="59">
        <v>3639.15</v>
      </c>
      <c r="I662" s="58" t="s">
        <v>518</v>
      </c>
      <c r="J662" s="59">
        <v>3639.06</v>
      </c>
      <c r="K662" s="59">
        <v>0</v>
      </c>
      <c r="L662" s="59">
        <v>0</v>
      </c>
      <c r="M662" s="59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60">
        <v>45919.048726851855</v>
      </c>
      <c r="B663" s="61">
        <v>443584632</v>
      </c>
      <c r="C663" s="62" t="s">
        <v>36</v>
      </c>
      <c r="D663" s="62" t="s">
        <v>38</v>
      </c>
      <c r="E663" s="62" t="s">
        <v>119</v>
      </c>
      <c r="F663" s="63">
        <v>3642.65</v>
      </c>
      <c r="G663" s="63">
        <v>3641.93</v>
      </c>
      <c r="H663" s="63">
        <v>3641.15</v>
      </c>
      <c r="I663" s="62" t="s">
        <v>517</v>
      </c>
      <c r="J663" s="63">
        <v>3641.09</v>
      </c>
      <c r="K663" s="63">
        <v>0</v>
      </c>
      <c r="L663" s="63">
        <v>0</v>
      </c>
      <c r="M663" s="63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6">
        <v>45919.048726851855</v>
      </c>
      <c r="B664" s="57">
        <v>443584633</v>
      </c>
      <c r="C664" s="58" t="s">
        <v>36</v>
      </c>
      <c r="D664" s="58" t="s">
        <v>38</v>
      </c>
      <c r="E664" s="58" t="s">
        <v>119</v>
      </c>
      <c r="F664" s="59">
        <v>3642.65</v>
      </c>
      <c r="G664" s="59">
        <v>3640.51</v>
      </c>
      <c r="H664" s="59">
        <v>3639.15</v>
      </c>
      <c r="I664" s="58" t="s">
        <v>519</v>
      </c>
      <c r="J664" s="59">
        <v>3640.51</v>
      </c>
      <c r="K664" s="59">
        <v>0</v>
      </c>
      <c r="L664" s="59">
        <v>0</v>
      </c>
      <c r="M664" s="59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60">
        <v>45919.048726851855</v>
      </c>
      <c r="B665" s="61">
        <v>443584634</v>
      </c>
      <c r="C665" s="62" t="s">
        <v>36</v>
      </c>
      <c r="D665" s="62" t="s">
        <v>38</v>
      </c>
      <c r="E665" s="62" t="s">
        <v>119</v>
      </c>
      <c r="F665" s="63">
        <v>3642.65</v>
      </c>
      <c r="G665" s="63">
        <v>3640.5</v>
      </c>
      <c r="H665" s="63">
        <v>3639.65</v>
      </c>
      <c r="I665" s="62" t="s">
        <v>519</v>
      </c>
      <c r="J665" s="63">
        <v>3640.51</v>
      </c>
      <c r="K665" s="63">
        <v>0</v>
      </c>
      <c r="L665" s="63">
        <v>0</v>
      </c>
      <c r="M665" s="63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6">
        <v>45919.048738425925</v>
      </c>
      <c r="B666" s="57">
        <v>443584635</v>
      </c>
      <c r="C666" s="58" t="s">
        <v>36</v>
      </c>
      <c r="D666" s="58" t="s">
        <v>38</v>
      </c>
      <c r="E666" s="58" t="s">
        <v>119</v>
      </c>
      <c r="F666" s="59">
        <v>3642.65</v>
      </c>
      <c r="G666" s="59">
        <v>3640.51</v>
      </c>
      <c r="H666" s="59">
        <v>3639.65</v>
      </c>
      <c r="I666" s="58" t="s">
        <v>519</v>
      </c>
      <c r="J666" s="59">
        <v>3640.51</v>
      </c>
      <c r="K666" s="59">
        <v>0</v>
      </c>
      <c r="L666" s="59">
        <v>0</v>
      </c>
      <c r="M666" s="59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60">
        <v>45919.05195601852</v>
      </c>
      <c r="B667" s="61">
        <v>443584810</v>
      </c>
      <c r="C667" s="62" t="s">
        <v>36</v>
      </c>
      <c r="D667" s="62" t="s">
        <v>38</v>
      </c>
      <c r="E667" s="62" t="s">
        <v>119</v>
      </c>
      <c r="F667" s="63">
        <v>3642.54</v>
      </c>
      <c r="G667" s="63">
        <v>3641.13</v>
      </c>
      <c r="H667" s="63">
        <v>3639.04</v>
      </c>
      <c r="I667" s="62" t="s">
        <v>520</v>
      </c>
      <c r="J667" s="63">
        <v>3641.13</v>
      </c>
      <c r="K667" s="63">
        <v>0</v>
      </c>
      <c r="L667" s="63">
        <v>0</v>
      </c>
      <c r="M667" s="63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6">
        <v>45919.05195601852</v>
      </c>
      <c r="B668" s="57">
        <v>443584811</v>
      </c>
      <c r="C668" s="58" t="s">
        <v>36</v>
      </c>
      <c r="D668" s="58" t="s">
        <v>38</v>
      </c>
      <c r="E668" s="58" t="s">
        <v>119</v>
      </c>
      <c r="F668" s="59">
        <v>3642.54</v>
      </c>
      <c r="G668" s="59">
        <v>3641.13</v>
      </c>
      <c r="H668" s="59">
        <v>3639.04</v>
      </c>
      <c r="I668" s="58" t="s">
        <v>520</v>
      </c>
      <c r="J668" s="59">
        <v>3641.13</v>
      </c>
      <c r="K668" s="59">
        <v>0</v>
      </c>
      <c r="L668" s="59">
        <v>0</v>
      </c>
      <c r="M668" s="59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60">
        <v>45919.059710648151</v>
      </c>
      <c r="B669" s="61">
        <v>443585631</v>
      </c>
      <c r="C669" s="62" t="s">
        <v>36</v>
      </c>
      <c r="D669" s="62" t="s">
        <v>38</v>
      </c>
      <c r="E669" s="62" t="s">
        <v>119</v>
      </c>
      <c r="F669" s="63">
        <v>3642</v>
      </c>
      <c r="G669" s="63">
        <v>3639.52</v>
      </c>
      <c r="H669" s="63">
        <v>3636</v>
      </c>
      <c r="I669" s="62" t="s">
        <v>521</v>
      </c>
      <c r="J669" s="63">
        <v>3639.55</v>
      </c>
      <c r="K669" s="63">
        <v>0</v>
      </c>
      <c r="L669" s="63">
        <v>0</v>
      </c>
      <c r="M669" s="63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6">
        <v>45919.059710648151</v>
      </c>
      <c r="B670" s="57">
        <v>443585632</v>
      </c>
      <c r="C670" s="58" t="s">
        <v>36</v>
      </c>
      <c r="D670" s="58" t="s">
        <v>38</v>
      </c>
      <c r="E670" s="58" t="s">
        <v>119</v>
      </c>
      <c r="F670" s="59">
        <v>3642</v>
      </c>
      <c r="G670" s="59">
        <v>3639.53</v>
      </c>
      <c r="H670" s="58"/>
      <c r="I670" s="58" t="s">
        <v>521</v>
      </c>
      <c r="J670" s="59">
        <v>3639.55</v>
      </c>
      <c r="K670" s="59">
        <v>0</v>
      </c>
      <c r="L670" s="59">
        <v>0</v>
      </c>
      <c r="M670" s="59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60">
        <v>45919.05982638889</v>
      </c>
      <c r="B671" s="61">
        <v>443585651</v>
      </c>
      <c r="C671" s="62" t="s">
        <v>36</v>
      </c>
      <c r="D671" s="62" t="s">
        <v>38</v>
      </c>
      <c r="E671" s="62" t="s">
        <v>119</v>
      </c>
      <c r="F671" s="63">
        <v>3641.88</v>
      </c>
      <c r="G671" s="63">
        <v>3644.88</v>
      </c>
      <c r="H671" s="63">
        <v>3638.38</v>
      </c>
      <c r="I671" s="62" t="s">
        <v>522</v>
      </c>
      <c r="J671" s="63">
        <v>3638.37</v>
      </c>
      <c r="K671" s="63">
        <v>0</v>
      </c>
      <c r="L671" s="63">
        <v>0</v>
      </c>
      <c r="M671" s="63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6">
        <v>45919.067465277774</v>
      </c>
      <c r="B672" s="57">
        <v>443586208</v>
      </c>
      <c r="C672" s="58" t="s">
        <v>36</v>
      </c>
      <c r="D672" s="58" t="s">
        <v>37</v>
      </c>
      <c r="E672" s="58" t="s">
        <v>119</v>
      </c>
      <c r="F672" s="59">
        <v>3642.5</v>
      </c>
      <c r="G672" s="59">
        <v>3639.5</v>
      </c>
      <c r="H672" s="58"/>
      <c r="I672" s="58" t="s">
        <v>523</v>
      </c>
      <c r="J672" s="59">
        <v>3639.46</v>
      </c>
      <c r="K672" s="59">
        <v>0</v>
      </c>
      <c r="L672" s="59">
        <v>0</v>
      </c>
      <c r="M672" s="59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60">
        <v>45919.082048611112</v>
      </c>
      <c r="B673" s="61">
        <v>443587895</v>
      </c>
      <c r="C673" s="62" t="s">
        <v>36</v>
      </c>
      <c r="D673" s="62" t="s">
        <v>38</v>
      </c>
      <c r="E673" s="62" t="s">
        <v>119</v>
      </c>
      <c r="F673" s="63">
        <v>3639.85</v>
      </c>
      <c r="G673" s="63">
        <v>3638.78</v>
      </c>
      <c r="H673" s="62"/>
      <c r="I673" s="62" t="s">
        <v>524</v>
      </c>
      <c r="J673" s="63">
        <v>3638.9</v>
      </c>
      <c r="K673" s="63">
        <v>0</v>
      </c>
      <c r="L673" s="63">
        <v>0</v>
      </c>
      <c r="M673" s="63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6">
        <v>45919.082048611112</v>
      </c>
      <c r="B674" s="57">
        <v>443587896</v>
      </c>
      <c r="C674" s="58" t="s">
        <v>36</v>
      </c>
      <c r="D674" s="58" t="s">
        <v>38</v>
      </c>
      <c r="E674" s="58" t="s">
        <v>119</v>
      </c>
      <c r="F674" s="59">
        <v>3639.85</v>
      </c>
      <c r="G674" s="59">
        <v>3642.85</v>
      </c>
      <c r="H674" s="58"/>
      <c r="I674" s="58" t="s">
        <v>525</v>
      </c>
      <c r="J674" s="59">
        <v>3642.88</v>
      </c>
      <c r="K674" s="59">
        <v>0</v>
      </c>
      <c r="L674" s="59">
        <v>0</v>
      </c>
      <c r="M674" s="59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60">
        <v>45919.083321759259</v>
      </c>
      <c r="B675" s="61">
        <v>443587961</v>
      </c>
      <c r="C675" s="62" t="s">
        <v>36</v>
      </c>
      <c r="D675" s="62" t="s">
        <v>38</v>
      </c>
      <c r="E675" s="62" t="s">
        <v>119</v>
      </c>
      <c r="F675" s="63">
        <v>3640.21</v>
      </c>
      <c r="G675" s="63">
        <v>3639.42</v>
      </c>
      <c r="H675" s="63">
        <v>3638.71</v>
      </c>
      <c r="I675" s="62" t="s">
        <v>526</v>
      </c>
      <c r="J675" s="63">
        <v>3638.53</v>
      </c>
      <c r="K675" s="63">
        <v>0</v>
      </c>
      <c r="L675" s="63">
        <v>0</v>
      </c>
      <c r="M675" s="63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6">
        <v>45919.083321759259</v>
      </c>
      <c r="B676" s="57">
        <v>443587962</v>
      </c>
      <c r="C676" s="58" t="s">
        <v>36</v>
      </c>
      <c r="D676" s="58" t="s">
        <v>38</v>
      </c>
      <c r="E676" s="58" t="s">
        <v>119</v>
      </c>
      <c r="F676" s="59">
        <v>3640.21</v>
      </c>
      <c r="G676" s="59">
        <v>3639.42</v>
      </c>
      <c r="H676" s="59">
        <v>3638.71</v>
      </c>
      <c r="I676" s="58" t="s">
        <v>526</v>
      </c>
      <c r="J676" s="59">
        <v>3638.53</v>
      </c>
      <c r="K676" s="59">
        <v>0</v>
      </c>
      <c r="L676" s="59">
        <v>0</v>
      </c>
      <c r="M676" s="59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60">
        <v>45919.083321759259</v>
      </c>
      <c r="B677" s="61">
        <v>443587964</v>
      </c>
      <c r="C677" s="62" t="s">
        <v>36</v>
      </c>
      <c r="D677" s="62" t="s">
        <v>38</v>
      </c>
      <c r="E677" s="62" t="s">
        <v>119</v>
      </c>
      <c r="F677" s="63">
        <v>3640.21</v>
      </c>
      <c r="G677" s="63">
        <v>3641.71</v>
      </c>
      <c r="H677" s="63">
        <v>3638.71</v>
      </c>
      <c r="I677" s="62" t="s">
        <v>527</v>
      </c>
      <c r="J677" s="63">
        <v>3641.87</v>
      </c>
      <c r="K677" s="63">
        <v>0</v>
      </c>
      <c r="L677" s="63">
        <v>0</v>
      </c>
      <c r="M677" s="63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6">
        <v>45919.083668981482</v>
      </c>
      <c r="B678" s="57">
        <v>443588035</v>
      </c>
      <c r="C678" s="58" t="s">
        <v>36</v>
      </c>
      <c r="D678" s="58" t="s">
        <v>38</v>
      </c>
      <c r="E678" s="58" t="s">
        <v>119</v>
      </c>
      <c r="F678" s="59">
        <v>3640.27</v>
      </c>
      <c r="G678" s="59">
        <v>3639.16</v>
      </c>
      <c r="H678" s="59">
        <v>3636.77</v>
      </c>
      <c r="I678" s="58" t="s">
        <v>528</v>
      </c>
      <c r="J678" s="59">
        <v>3639.22</v>
      </c>
      <c r="K678" s="59">
        <v>0</v>
      </c>
      <c r="L678" s="59">
        <v>0</v>
      </c>
      <c r="M678" s="59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60">
        <v>45919.083668981482</v>
      </c>
      <c r="B679" s="61">
        <v>443588036</v>
      </c>
      <c r="C679" s="62" t="s">
        <v>36</v>
      </c>
      <c r="D679" s="62" t="s">
        <v>38</v>
      </c>
      <c r="E679" s="62" t="s">
        <v>119</v>
      </c>
      <c r="F679" s="63">
        <v>3640.27</v>
      </c>
      <c r="G679" s="63">
        <v>3639.16</v>
      </c>
      <c r="H679" s="63">
        <v>3637.27</v>
      </c>
      <c r="I679" s="62" t="s">
        <v>528</v>
      </c>
      <c r="J679" s="63">
        <v>3639.22</v>
      </c>
      <c r="K679" s="63">
        <v>0</v>
      </c>
      <c r="L679" s="63">
        <v>0</v>
      </c>
      <c r="M679" s="63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6">
        <v>45919.083668981482</v>
      </c>
      <c r="B680" s="57">
        <v>443588037</v>
      </c>
      <c r="C680" s="58" t="s">
        <v>36</v>
      </c>
      <c r="D680" s="58" t="s">
        <v>38</v>
      </c>
      <c r="E680" s="58" t="s">
        <v>119</v>
      </c>
      <c r="F680" s="59">
        <v>3640.27</v>
      </c>
      <c r="G680" s="59">
        <v>3639.16</v>
      </c>
      <c r="H680" s="59">
        <v>3637.27</v>
      </c>
      <c r="I680" s="58" t="s">
        <v>528</v>
      </c>
      <c r="J680" s="59">
        <v>3639.22</v>
      </c>
      <c r="K680" s="59">
        <v>0</v>
      </c>
      <c r="L680" s="59">
        <v>0</v>
      </c>
      <c r="M680" s="59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60">
        <v>45919.083784722221</v>
      </c>
      <c r="B681" s="61">
        <v>443588049</v>
      </c>
      <c r="C681" s="62" t="s">
        <v>36</v>
      </c>
      <c r="D681" s="62" t="s">
        <v>38</v>
      </c>
      <c r="E681" s="62" t="s">
        <v>119</v>
      </c>
      <c r="F681" s="63">
        <v>3640.63</v>
      </c>
      <c r="G681" s="63">
        <v>3639.24</v>
      </c>
      <c r="H681" s="63">
        <v>3637.12</v>
      </c>
      <c r="I681" s="62" t="s">
        <v>529</v>
      </c>
      <c r="J681" s="63">
        <v>3637.04</v>
      </c>
      <c r="K681" s="63">
        <v>0</v>
      </c>
      <c r="L681" s="63">
        <v>0</v>
      </c>
      <c r="M681" s="63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6">
        <v>45919.086215277777</v>
      </c>
      <c r="B682" s="57">
        <v>443588519</v>
      </c>
      <c r="C682" s="58" t="s">
        <v>36</v>
      </c>
      <c r="D682" s="58" t="s">
        <v>38</v>
      </c>
      <c r="E682" s="58" t="s">
        <v>119</v>
      </c>
      <c r="F682" s="59">
        <v>3641.24</v>
      </c>
      <c r="G682" s="59">
        <v>3639.52</v>
      </c>
      <c r="H682" s="59">
        <v>3637.74</v>
      </c>
      <c r="I682" s="58" t="s">
        <v>521</v>
      </c>
      <c r="J682" s="59">
        <v>3639.55</v>
      </c>
      <c r="K682" s="59">
        <v>0</v>
      </c>
      <c r="L682" s="59">
        <v>0</v>
      </c>
      <c r="M682" s="59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60">
        <v>45919.086215277777</v>
      </c>
      <c r="B683" s="61">
        <v>443588520</v>
      </c>
      <c r="C683" s="62" t="s">
        <v>36</v>
      </c>
      <c r="D683" s="62" t="s">
        <v>38</v>
      </c>
      <c r="E683" s="62" t="s">
        <v>119</v>
      </c>
      <c r="F683" s="63">
        <v>3641.24</v>
      </c>
      <c r="G683" s="63">
        <v>3639.52</v>
      </c>
      <c r="H683" s="63">
        <v>3637.74</v>
      </c>
      <c r="I683" s="62" t="s">
        <v>521</v>
      </c>
      <c r="J683" s="63">
        <v>3639.55</v>
      </c>
      <c r="K683" s="63">
        <v>0</v>
      </c>
      <c r="L683" s="63">
        <v>0</v>
      </c>
      <c r="M683" s="63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6">
        <v>45919.095243055555</v>
      </c>
      <c r="B684" s="57">
        <v>443589545</v>
      </c>
      <c r="C684" s="58" t="s">
        <v>36</v>
      </c>
      <c r="D684" s="58" t="s">
        <v>38</v>
      </c>
      <c r="E684" s="58" t="s">
        <v>119</v>
      </c>
      <c r="F684" s="59">
        <v>3640.44</v>
      </c>
      <c r="G684" s="59">
        <v>3639.79</v>
      </c>
      <c r="H684" s="59">
        <v>3638.94</v>
      </c>
      <c r="I684" s="58" t="s">
        <v>530</v>
      </c>
      <c r="J684" s="59">
        <v>3639.83</v>
      </c>
      <c r="K684" s="59">
        <v>0</v>
      </c>
      <c r="L684" s="59">
        <v>0</v>
      </c>
      <c r="M684" s="59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60">
        <v>45919.096539351849</v>
      </c>
      <c r="B685" s="61">
        <v>443590046</v>
      </c>
      <c r="C685" s="62" t="s">
        <v>36</v>
      </c>
      <c r="D685" s="62" t="s">
        <v>38</v>
      </c>
      <c r="E685" s="62" t="s">
        <v>119</v>
      </c>
      <c r="F685" s="63">
        <v>3639.85</v>
      </c>
      <c r="G685" s="63">
        <v>3642.85</v>
      </c>
      <c r="H685" s="63">
        <v>3635.35</v>
      </c>
      <c r="I685" s="62" t="s">
        <v>525</v>
      </c>
      <c r="J685" s="63">
        <v>3642.88</v>
      </c>
      <c r="K685" s="63">
        <v>0</v>
      </c>
      <c r="L685" s="63">
        <v>0</v>
      </c>
      <c r="M685" s="63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6">
        <v>45919.101840277777</v>
      </c>
      <c r="B686" s="57">
        <v>443590747</v>
      </c>
      <c r="C686" s="58" t="s">
        <v>36</v>
      </c>
      <c r="D686" s="58" t="s">
        <v>38</v>
      </c>
      <c r="E686" s="58" t="s">
        <v>119</v>
      </c>
      <c r="F686" s="59">
        <v>3639.43</v>
      </c>
      <c r="G686" s="59">
        <v>3642.43</v>
      </c>
      <c r="H686" s="59">
        <v>3635.93</v>
      </c>
      <c r="I686" s="58" t="s">
        <v>531</v>
      </c>
      <c r="J686" s="59">
        <v>3642.44</v>
      </c>
      <c r="K686" s="59">
        <v>0</v>
      </c>
      <c r="L686" s="59">
        <v>0</v>
      </c>
      <c r="M686" s="59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60">
        <v>45919.101956018516</v>
      </c>
      <c r="B687" s="61">
        <v>443590759</v>
      </c>
      <c r="C687" s="62" t="s">
        <v>36</v>
      </c>
      <c r="D687" s="62" t="s">
        <v>38</v>
      </c>
      <c r="E687" s="62" t="s">
        <v>119</v>
      </c>
      <c r="F687" s="63">
        <v>3639.62</v>
      </c>
      <c r="G687" s="63">
        <v>3639.24</v>
      </c>
      <c r="H687" s="63">
        <v>3638.12</v>
      </c>
      <c r="I687" s="62" t="s">
        <v>532</v>
      </c>
      <c r="J687" s="63">
        <v>3638.11</v>
      </c>
      <c r="K687" s="63">
        <v>0</v>
      </c>
      <c r="L687" s="63">
        <v>0</v>
      </c>
      <c r="M687" s="63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6">
        <v>45919.106354166666</v>
      </c>
      <c r="B688" s="57">
        <v>443591443</v>
      </c>
      <c r="C688" s="58" t="s">
        <v>36</v>
      </c>
      <c r="D688" s="58" t="s">
        <v>38</v>
      </c>
      <c r="E688" s="58" t="s">
        <v>119</v>
      </c>
      <c r="F688" s="59">
        <v>3638.56</v>
      </c>
      <c r="G688" s="59">
        <v>3641.56</v>
      </c>
      <c r="H688" s="58"/>
      <c r="I688" s="58" t="s">
        <v>533</v>
      </c>
      <c r="J688" s="59">
        <v>3641.63</v>
      </c>
      <c r="K688" s="59">
        <v>0</v>
      </c>
      <c r="L688" s="59">
        <v>0</v>
      </c>
      <c r="M688" s="59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60">
        <v>45919.106354166666</v>
      </c>
      <c r="B689" s="61">
        <v>443591444</v>
      </c>
      <c r="C689" s="62" t="s">
        <v>36</v>
      </c>
      <c r="D689" s="62" t="s">
        <v>38</v>
      </c>
      <c r="E689" s="62" t="s">
        <v>119</v>
      </c>
      <c r="F689" s="63">
        <v>3638.56</v>
      </c>
      <c r="G689" s="63">
        <v>3641.56</v>
      </c>
      <c r="H689" s="63">
        <v>3635.06</v>
      </c>
      <c r="I689" s="62" t="s">
        <v>533</v>
      </c>
      <c r="J689" s="63">
        <v>3641.63</v>
      </c>
      <c r="K689" s="63">
        <v>0</v>
      </c>
      <c r="L689" s="63">
        <v>0</v>
      </c>
      <c r="M689" s="63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6">
        <v>45919.106469907405</v>
      </c>
      <c r="B690" s="57">
        <v>443591448</v>
      </c>
      <c r="C690" s="58" t="s">
        <v>36</v>
      </c>
      <c r="D690" s="58" t="s">
        <v>38</v>
      </c>
      <c r="E690" s="58" t="s">
        <v>119</v>
      </c>
      <c r="F690" s="59">
        <v>3638.78</v>
      </c>
      <c r="G690" s="59">
        <v>3641.78</v>
      </c>
      <c r="H690" s="59">
        <v>3637.28</v>
      </c>
      <c r="I690" s="58" t="s">
        <v>534</v>
      </c>
      <c r="J690" s="59">
        <v>3641.79</v>
      </c>
      <c r="K690" s="59">
        <v>0</v>
      </c>
      <c r="L690" s="59">
        <v>0</v>
      </c>
      <c r="M690" s="59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60">
        <v>45919.106469907405</v>
      </c>
      <c r="B691" s="61">
        <v>443591450</v>
      </c>
      <c r="C691" s="62" t="s">
        <v>36</v>
      </c>
      <c r="D691" s="62" t="s">
        <v>38</v>
      </c>
      <c r="E691" s="62" t="s">
        <v>119</v>
      </c>
      <c r="F691" s="63">
        <v>3638.82</v>
      </c>
      <c r="G691" s="63">
        <v>3641.78</v>
      </c>
      <c r="H691" s="63">
        <v>3637.28</v>
      </c>
      <c r="I691" s="62" t="s">
        <v>534</v>
      </c>
      <c r="J691" s="63">
        <v>3641.79</v>
      </c>
      <c r="K691" s="63">
        <v>0</v>
      </c>
      <c r="L691" s="63">
        <v>0</v>
      </c>
      <c r="M691" s="63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6">
        <v>45919.106469907405</v>
      </c>
      <c r="B692" s="57">
        <v>443591451</v>
      </c>
      <c r="C692" s="58" t="s">
        <v>36</v>
      </c>
      <c r="D692" s="58" t="s">
        <v>38</v>
      </c>
      <c r="E692" s="58" t="s">
        <v>119</v>
      </c>
      <c r="F692" s="59">
        <v>3638.82</v>
      </c>
      <c r="G692" s="59">
        <v>3640.28</v>
      </c>
      <c r="H692" s="59">
        <v>3637.28</v>
      </c>
      <c r="I692" s="58" t="s">
        <v>535</v>
      </c>
      <c r="J692" s="59">
        <v>3640.28</v>
      </c>
      <c r="K692" s="59">
        <v>0</v>
      </c>
      <c r="L692" s="59">
        <v>0</v>
      </c>
      <c r="M692" s="59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60">
        <v>45919.106585648151</v>
      </c>
      <c r="B693" s="61">
        <v>443591463</v>
      </c>
      <c r="C693" s="62" t="s">
        <v>36</v>
      </c>
      <c r="D693" s="62" t="s">
        <v>38</v>
      </c>
      <c r="E693" s="62" t="s">
        <v>119</v>
      </c>
      <c r="F693" s="63">
        <v>3639</v>
      </c>
      <c r="G693" s="63">
        <v>3641.98</v>
      </c>
      <c r="H693" s="63">
        <v>3635.48</v>
      </c>
      <c r="I693" s="62" t="s">
        <v>536</v>
      </c>
      <c r="J693" s="63">
        <v>3642.13</v>
      </c>
      <c r="K693" s="63">
        <v>0</v>
      </c>
      <c r="L693" s="63">
        <v>0</v>
      </c>
      <c r="M693" s="63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6">
        <v>45919.106585648151</v>
      </c>
      <c r="B694" s="57">
        <v>443591464</v>
      </c>
      <c r="C694" s="58" t="s">
        <v>36</v>
      </c>
      <c r="D694" s="58" t="s">
        <v>38</v>
      </c>
      <c r="E694" s="58" t="s">
        <v>119</v>
      </c>
      <c r="F694" s="59">
        <v>3639</v>
      </c>
      <c r="G694" s="59">
        <v>3642</v>
      </c>
      <c r="H694" s="59">
        <v>3636</v>
      </c>
      <c r="I694" s="58" t="s">
        <v>536</v>
      </c>
      <c r="J694" s="59">
        <v>3642.13</v>
      </c>
      <c r="K694" s="59">
        <v>0</v>
      </c>
      <c r="L694" s="59">
        <v>0</v>
      </c>
      <c r="M694" s="59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60">
        <v>45919.106585648151</v>
      </c>
      <c r="B695" s="61">
        <v>443591466</v>
      </c>
      <c r="C695" s="62" t="s">
        <v>36</v>
      </c>
      <c r="D695" s="62" t="s">
        <v>38</v>
      </c>
      <c r="E695" s="62" t="s">
        <v>119</v>
      </c>
      <c r="F695" s="63">
        <v>3639</v>
      </c>
      <c r="G695" s="63">
        <v>3641.5</v>
      </c>
      <c r="H695" s="63">
        <v>3636</v>
      </c>
      <c r="I695" s="62" t="s">
        <v>533</v>
      </c>
      <c r="J695" s="63">
        <v>3641.53</v>
      </c>
      <c r="K695" s="63">
        <v>0</v>
      </c>
      <c r="L695" s="63">
        <v>0</v>
      </c>
      <c r="M695" s="63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6">
        <v>45919.106817129628</v>
      </c>
      <c r="B696" s="57">
        <v>443591511</v>
      </c>
      <c r="C696" s="58" t="s">
        <v>36</v>
      </c>
      <c r="D696" s="58" t="s">
        <v>38</v>
      </c>
      <c r="E696" s="58" t="s">
        <v>119</v>
      </c>
      <c r="F696" s="59">
        <v>3639.3</v>
      </c>
      <c r="G696" s="59">
        <v>3642.3</v>
      </c>
      <c r="H696" s="59">
        <v>3635.8</v>
      </c>
      <c r="I696" s="58" t="s">
        <v>537</v>
      </c>
      <c r="J696" s="59">
        <v>3642.36</v>
      </c>
      <c r="K696" s="59">
        <v>0</v>
      </c>
      <c r="L696" s="59">
        <v>0</v>
      </c>
      <c r="M696" s="59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60">
        <v>45919.106817129628</v>
      </c>
      <c r="B697" s="61">
        <v>443591514</v>
      </c>
      <c r="C697" s="62" t="s">
        <v>36</v>
      </c>
      <c r="D697" s="62" t="s">
        <v>38</v>
      </c>
      <c r="E697" s="62" t="s">
        <v>119</v>
      </c>
      <c r="F697" s="63">
        <v>3639.3</v>
      </c>
      <c r="G697" s="63">
        <v>3642.3</v>
      </c>
      <c r="H697" s="63">
        <v>3635.8</v>
      </c>
      <c r="I697" s="62" t="s">
        <v>537</v>
      </c>
      <c r="J697" s="63">
        <v>3642.36</v>
      </c>
      <c r="K697" s="63">
        <v>0</v>
      </c>
      <c r="L697" s="63">
        <v>0</v>
      </c>
      <c r="M697" s="63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6">
        <v>45919.106932870367</v>
      </c>
      <c r="B698" s="57">
        <v>443591540</v>
      </c>
      <c r="C698" s="58" t="s">
        <v>36</v>
      </c>
      <c r="D698" s="58" t="s">
        <v>38</v>
      </c>
      <c r="E698" s="58" t="s">
        <v>119</v>
      </c>
      <c r="F698" s="59">
        <v>3639.32</v>
      </c>
      <c r="G698" s="59">
        <v>3642.32</v>
      </c>
      <c r="H698" s="58"/>
      <c r="I698" s="58" t="s">
        <v>537</v>
      </c>
      <c r="J698" s="59">
        <v>3642.36</v>
      </c>
      <c r="K698" s="59">
        <v>0</v>
      </c>
      <c r="L698" s="59">
        <v>0</v>
      </c>
      <c r="M698" s="59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60">
        <v>45919.106944444444</v>
      </c>
      <c r="B699" s="61">
        <v>443591547</v>
      </c>
      <c r="C699" s="62" t="s">
        <v>36</v>
      </c>
      <c r="D699" s="62" t="s">
        <v>38</v>
      </c>
      <c r="E699" s="62" t="s">
        <v>119</v>
      </c>
      <c r="F699" s="63">
        <v>3639.32</v>
      </c>
      <c r="G699" s="63">
        <v>3642.32</v>
      </c>
      <c r="H699" s="63">
        <v>3633.32</v>
      </c>
      <c r="I699" s="62" t="s">
        <v>537</v>
      </c>
      <c r="J699" s="63">
        <v>3642.36</v>
      </c>
      <c r="K699" s="63">
        <v>0</v>
      </c>
      <c r="L699" s="63">
        <v>0</v>
      </c>
      <c r="M699" s="63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6">
        <v>45919.126493055555</v>
      </c>
      <c r="B700" s="57">
        <v>443593896</v>
      </c>
      <c r="C700" s="58" t="s">
        <v>36</v>
      </c>
      <c r="D700" s="58" t="s">
        <v>37</v>
      </c>
      <c r="E700" s="58" t="s">
        <v>119</v>
      </c>
      <c r="F700" s="59">
        <v>3642.4</v>
      </c>
      <c r="G700" s="59">
        <v>3639.4</v>
      </c>
      <c r="H700" s="59">
        <v>3645.9</v>
      </c>
      <c r="I700" s="58" t="s">
        <v>538</v>
      </c>
      <c r="J700" s="59">
        <v>3639.39</v>
      </c>
      <c r="K700" s="59">
        <v>0</v>
      </c>
      <c r="L700" s="59">
        <v>0</v>
      </c>
      <c r="M700" s="59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60">
        <v>45919.126493055555</v>
      </c>
      <c r="B701" s="61">
        <v>443593897</v>
      </c>
      <c r="C701" s="62" t="s">
        <v>36</v>
      </c>
      <c r="D701" s="62" t="s">
        <v>37</v>
      </c>
      <c r="E701" s="62" t="s">
        <v>119</v>
      </c>
      <c r="F701" s="63">
        <v>3642.4</v>
      </c>
      <c r="G701" s="63">
        <v>3639.4</v>
      </c>
      <c r="H701" s="62"/>
      <c r="I701" s="62" t="s">
        <v>538</v>
      </c>
      <c r="J701" s="63">
        <v>3639.39</v>
      </c>
      <c r="K701" s="63">
        <v>0</v>
      </c>
      <c r="L701" s="63">
        <v>0</v>
      </c>
      <c r="M701" s="63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6">
        <v>45919.126493055555</v>
      </c>
      <c r="B702" s="57">
        <v>443593898</v>
      </c>
      <c r="C702" s="58" t="s">
        <v>36</v>
      </c>
      <c r="D702" s="58" t="s">
        <v>37</v>
      </c>
      <c r="E702" s="58" t="s">
        <v>119</v>
      </c>
      <c r="F702" s="59">
        <v>3642.37</v>
      </c>
      <c r="G702" s="59">
        <v>3639.4</v>
      </c>
      <c r="H702" s="58"/>
      <c r="I702" s="58" t="s">
        <v>538</v>
      </c>
      <c r="J702" s="59">
        <v>3639.39</v>
      </c>
      <c r="K702" s="59">
        <v>0</v>
      </c>
      <c r="L702" s="59">
        <v>0</v>
      </c>
      <c r="M702" s="59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60">
        <v>45919.128576388888</v>
      </c>
      <c r="B703" s="61">
        <v>443594230</v>
      </c>
      <c r="C703" s="62" t="s">
        <v>36</v>
      </c>
      <c r="D703" s="62" t="s">
        <v>37</v>
      </c>
      <c r="E703" s="62" t="s">
        <v>119</v>
      </c>
      <c r="F703" s="63">
        <v>3641.67</v>
      </c>
      <c r="G703" s="63">
        <v>3638.69</v>
      </c>
      <c r="H703" s="63">
        <v>3645.19</v>
      </c>
      <c r="I703" s="62" t="s">
        <v>539</v>
      </c>
      <c r="J703" s="63">
        <v>3638.47</v>
      </c>
      <c r="K703" s="63">
        <v>0</v>
      </c>
      <c r="L703" s="63">
        <v>0</v>
      </c>
      <c r="M703" s="63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6">
        <v>45919.128576388888</v>
      </c>
      <c r="B704" s="57">
        <v>443594231</v>
      </c>
      <c r="C704" s="58" t="s">
        <v>36</v>
      </c>
      <c r="D704" s="58" t="s">
        <v>37</v>
      </c>
      <c r="E704" s="58" t="s">
        <v>119</v>
      </c>
      <c r="F704" s="59">
        <v>3641.67</v>
      </c>
      <c r="G704" s="59">
        <v>3638.67</v>
      </c>
      <c r="H704" s="59">
        <v>3643.17</v>
      </c>
      <c r="I704" s="58" t="s">
        <v>539</v>
      </c>
      <c r="J704" s="59">
        <v>3638.47</v>
      </c>
      <c r="K704" s="59">
        <v>0</v>
      </c>
      <c r="L704" s="59">
        <v>0</v>
      </c>
      <c r="M704" s="59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60">
        <v>45919.128576388888</v>
      </c>
      <c r="B705" s="61">
        <v>443594233</v>
      </c>
      <c r="C705" s="62" t="s">
        <v>36</v>
      </c>
      <c r="D705" s="62" t="s">
        <v>37</v>
      </c>
      <c r="E705" s="62" t="s">
        <v>119</v>
      </c>
      <c r="F705" s="63">
        <v>3641.67</v>
      </c>
      <c r="G705" s="63">
        <v>3638.67</v>
      </c>
      <c r="H705" s="63">
        <v>3643.17</v>
      </c>
      <c r="I705" s="62" t="s">
        <v>539</v>
      </c>
      <c r="J705" s="63">
        <v>3638.47</v>
      </c>
      <c r="K705" s="63">
        <v>0</v>
      </c>
      <c r="L705" s="63">
        <v>0</v>
      </c>
      <c r="M705" s="63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6">
        <v>45919.128587962965</v>
      </c>
      <c r="B706" s="57">
        <v>443594235</v>
      </c>
      <c r="C706" s="58" t="s">
        <v>36</v>
      </c>
      <c r="D706" s="58" t="s">
        <v>37</v>
      </c>
      <c r="E706" s="58" t="s">
        <v>119</v>
      </c>
      <c r="F706" s="59">
        <v>3641.5</v>
      </c>
      <c r="G706" s="59">
        <v>3640.17</v>
      </c>
      <c r="H706" s="59">
        <v>3643.17</v>
      </c>
      <c r="I706" s="58" t="s">
        <v>540</v>
      </c>
      <c r="J706" s="59">
        <v>3640.13</v>
      </c>
      <c r="K706" s="59">
        <v>0</v>
      </c>
      <c r="L706" s="59">
        <v>0</v>
      </c>
      <c r="M706" s="59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60">
        <v>45919.128587962965</v>
      </c>
      <c r="B707" s="61">
        <v>443594236</v>
      </c>
      <c r="C707" s="62" t="s">
        <v>36</v>
      </c>
      <c r="D707" s="62" t="s">
        <v>37</v>
      </c>
      <c r="E707" s="62" t="s">
        <v>119</v>
      </c>
      <c r="F707" s="63">
        <v>3641.54</v>
      </c>
      <c r="G707" s="63">
        <v>3638.67</v>
      </c>
      <c r="H707" s="63">
        <v>3644.67</v>
      </c>
      <c r="I707" s="62" t="s">
        <v>539</v>
      </c>
      <c r="J707" s="63">
        <v>3638.47</v>
      </c>
      <c r="K707" s="63">
        <v>0</v>
      </c>
      <c r="L707" s="63">
        <v>0</v>
      </c>
      <c r="M707" s="63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6">
        <v>45919.128587962965</v>
      </c>
      <c r="B708" s="57">
        <v>443594238</v>
      </c>
      <c r="C708" s="58" t="s">
        <v>36</v>
      </c>
      <c r="D708" s="58" t="s">
        <v>37</v>
      </c>
      <c r="E708" s="58" t="s">
        <v>119</v>
      </c>
      <c r="F708" s="59">
        <v>3641.54</v>
      </c>
      <c r="G708" s="59">
        <v>3639.17</v>
      </c>
      <c r="H708" s="59">
        <v>3644.67</v>
      </c>
      <c r="I708" s="58" t="s">
        <v>541</v>
      </c>
      <c r="J708" s="59">
        <v>3639.17</v>
      </c>
      <c r="K708" s="59">
        <v>0</v>
      </c>
      <c r="L708" s="59">
        <v>0</v>
      </c>
      <c r="M708" s="59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60">
        <v>45919.128587962965</v>
      </c>
      <c r="B709" s="61">
        <v>443594240</v>
      </c>
      <c r="C709" s="62" t="s">
        <v>36</v>
      </c>
      <c r="D709" s="62" t="s">
        <v>37</v>
      </c>
      <c r="E709" s="62" t="s">
        <v>119</v>
      </c>
      <c r="F709" s="63">
        <v>3641.54</v>
      </c>
      <c r="G709" s="63">
        <v>3638.67</v>
      </c>
      <c r="H709" s="63">
        <v>3645.17</v>
      </c>
      <c r="I709" s="62" t="s">
        <v>539</v>
      </c>
      <c r="J709" s="63">
        <v>3638.47</v>
      </c>
      <c r="K709" s="63">
        <v>0</v>
      </c>
      <c r="L709" s="63">
        <v>0</v>
      </c>
      <c r="M709" s="63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6">
        <v>45919.130543981482</v>
      </c>
      <c r="B710" s="57">
        <v>443594863</v>
      </c>
      <c r="C710" s="58" t="s">
        <v>36</v>
      </c>
      <c r="D710" s="58" t="s">
        <v>38</v>
      </c>
      <c r="E710" s="58" t="s">
        <v>119</v>
      </c>
      <c r="F710" s="59">
        <v>3639.59</v>
      </c>
      <c r="G710" s="59">
        <v>3637.78</v>
      </c>
      <c r="H710" s="59">
        <v>3633.59</v>
      </c>
      <c r="I710" s="58" t="s">
        <v>542</v>
      </c>
      <c r="J710" s="59">
        <v>3637.78</v>
      </c>
      <c r="K710" s="59">
        <v>0</v>
      </c>
      <c r="L710" s="59">
        <v>0</v>
      </c>
      <c r="M710" s="59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60">
        <v>45919.130543981482</v>
      </c>
      <c r="B711" s="61">
        <v>443594865</v>
      </c>
      <c r="C711" s="62" t="s">
        <v>36</v>
      </c>
      <c r="D711" s="62" t="s">
        <v>38</v>
      </c>
      <c r="E711" s="62" t="s">
        <v>119</v>
      </c>
      <c r="F711" s="63">
        <v>3639.59</v>
      </c>
      <c r="G711" s="63">
        <v>3642.59</v>
      </c>
      <c r="H711" s="62"/>
      <c r="I711" s="62" t="s">
        <v>543</v>
      </c>
      <c r="J711" s="63">
        <v>3642.63</v>
      </c>
      <c r="K711" s="63">
        <v>0</v>
      </c>
      <c r="L711" s="63">
        <v>0</v>
      </c>
      <c r="M711" s="63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6">
        <v>45919.130555555559</v>
      </c>
      <c r="B712" s="57">
        <v>443594869</v>
      </c>
      <c r="C712" s="58" t="s">
        <v>36</v>
      </c>
      <c r="D712" s="58" t="s">
        <v>38</v>
      </c>
      <c r="E712" s="58" t="s">
        <v>119</v>
      </c>
      <c r="F712" s="59">
        <v>3639.59</v>
      </c>
      <c r="G712" s="59">
        <v>3638.13</v>
      </c>
      <c r="H712" s="59">
        <v>3635.09</v>
      </c>
      <c r="I712" s="58" t="s">
        <v>544</v>
      </c>
      <c r="J712" s="59">
        <v>3638.14</v>
      </c>
      <c r="K712" s="59">
        <v>0</v>
      </c>
      <c r="L712" s="59">
        <v>0</v>
      </c>
      <c r="M712" s="59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60">
        <v>45919.134594907409</v>
      </c>
      <c r="B713" s="61">
        <v>443595672</v>
      </c>
      <c r="C713" s="62" t="s">
        <v>36</v>
      </c>
      <c r="D713" s="62" t="s">
        <v>38</v>
      </c>
      <c r="E713" s="62" t="s">
        <v>119</v>
      </c>
      <c r="F713" s="63">
        <v>3639.21</v>
      </c>
      <c r="G713" s="63">
        <v>3638.13</v>
      </c>
      <c r="H713" s="62"/>
      <c r="I713" s="62" t="s">
        <v>545</v>
      </c>
      <c r="J713" s="63">
        <v>3638.16</v>
      </c>
      <c r="K713" s="63">
        <v>0</v>
      </c>
      <c r="L713" s="63">
        <v>0</v>
      </c>
      <c r="M713" s="63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6">
        <v>45919.134594907409</v>
      </c>
      <c r="B714" s="57">
        <v>443595674</v>
      </c>
      <c r="C714" s="58" t="s">
        <v>36</v>
      </c>
      <c r="D714" s="58" t="s">
        <v>38</v>
      </c>
      <c r="E714" s="58" t="s">
        <v>119</v>
      </c>
      <c r="F714" s="59">
        <v>3639.21</v>
      </c>
      <c r="G714" s="59">
        <v>3642.21</v>
      </c>
      <c r="H714" s="59">
        <v>3635.71</v>
      </c>
      <c r="I714" s="58" t="s">
        <v>546</v>
      </c>
      <c r="J714" s="59">
        <v>3642.22</v>
      </c>
      <c r="K714" s="59">
        <v>0</v>
      </c>
      <c r="L714" s="59">
        <v>0</v>
      </c>
      <c r="M714" s="59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60">
        <v>45919.134594907409</v>
      </c>
      <c r="B715" s="61">
        <v>443595676</v>
      </c>
      <c r="C715" s="62" t="s">
        <v>36</v>
      </c>
      <c r="D715" s="62" t="s">
        <v>38</v>
      </c>
      <c r="E715" s="62" t="s">
        <v>119</v>
      </c>
      <c r="F715" s="63">
        <v>3639.21</v>
      </c>
      <c r="G715" s="63">
        <v>3642.21</v>
      </c>
      <c r="H715" s="62"/>
      <c r="I715" s="62" t="s">
        <v>546</v>
      </c>
      <c r="J715" s="63">
        <v>3642.22</v>
      </c>
      <c r="K715" s="63">
        <v>0</v>
      </c>
      <c r="L715" s="63">
        <v>0</v>
      </c>
      <c r="M715" s="63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6">
        <v>45919.135520833333</v>
      </c>
      <c r="B716" s="57">
        <v>443595793</v>
      </c>
      <c r="C716" s="58" t="s">
        <v>36</v>
      </c>
      <c r="D716" s="58" t="s">
        <v>38</v>
      </c>
      <c r="E716" s="58" t="s">
        <v>119</v>
      </c>
      <c r="F716" s="59">
        <v>3639.67</v>
      </c>
      <c r="G716" s="59">
        <v>3642.65</v>
      </c>
      <c r="H716" s="59">
        <v>3638.15</v>
      </c>
      <c r="I716" s="58" t="s">
        <v>547</v>
      </c>
      <c r="J716" s="59">
        <v>3637.87</v>
      </c>
      <c r="K716" s="59">
        <v>0</v>
      </c>
      <c r="L716" s="59">
        <v>0</v>
      </c>
      <c r="M716" s="59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60">
        <v>45919.135520833333</v>
      </c>
      <c r="B717" s="61">
        <v>443595794</v>
      </c>
      <c r="C717" s="62" t="s">
        <v>36</v>
      </c>
      <c r="D717" s="62" t="s">
        <v>38</v>
      </c>
      <c r="E717" s="62" t="s">
        <v>119</v>
      </c>
      <c r="F717" s="63">
        <v>3639.67</v>
      </c>
      <c r="G717" s="63">
        <v>3637.44</v>
      </c>
      <c r="H717" s="63">
        <v>3636.15</v>
      </c>
      <c r="I717" s="62" t="s">
        <v>548</v>
      </c>
      <c r="J717" s="63">
        <v>3637.5</v>
      </c>
      <c r="K717" s="63">
        <v>0</v>
      </c>
      <c r="L717" s="63">
        <v>0</v>
      </c>
      <c r="M717" s="63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6">
        <v>45919.135520833333</v>
      </c>
      <c r="B718" s="57">
        <v>443595795</v>
      </c>
      <c r="C718" s="58" t="s">
        <v>36</v>
      </c>
      <c r="D718" s="58" t="s">
        <v>38</v>
      </c>
      <c r="E718" s="58" t="s">
        <v>119</v>
      </c>
      <c r="F718" s="59">
        <v>3639.67</v>
      </c>
      <c r="G718" s="59">
        <v>3638.89</v>
      </c>
      <c r="H718" s="59">
        <v>3636.65</v>
      </c>
      <c r="I718" s="58" t="s">
        <v>549</v>
      </c>
      <c r="J718" s="59">
        <v>3638.89</v>
      </c>
      <c r="K718" s="59">
        <v>0</v>
      </c>
      <c r="L718" s="59">
        <v>0</v>
      </c>
      <c r="M718" s="59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60">
        <v>45919.13553240741</v>
      </c>
      <c r="B719" s="61">
        <v>443595796</v>
      </c>
      <c r="C719" s="62" t="s">
        <v>36</v>
      </c>
      <c r="D719" s="62" t="s">
        <v>38</v>
      </c>
      <c r="E719" s="62" t="s">
        <v>119</v>
      </c>
      <c r="F719" s="63">
        <v>3639.67</v>
      </c>
      <c r="G719" s="63">
        <v>3638.89</v>
      </c>
      <c r="H719" s="63">
        <v>3636.15</v>
      </c>
      <c r="I719" s="62" t="s">
        <v>549</v>
      </c>
      <c r="J719" s="63">
        <v>3638.89</v>
      </c>
      <c r="K719" s="63">
        <v>0</v>
      </c>
      <c r="L719" s="63">
        <v>0</v>
      </c>
      <c r="M719" s="63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6">
        <v>45919.13553240741</v>
      </c>
      <c r="B720" s="57">
        <v>443595797</v>
      </c>
      <c r="C720" s="58" t="s">
        <v>36</v>
      </c>
      <c r="D720" s="58" t="s">
        <v>38</v>
      </c>
      <c r="E720" s="58" t="s">
        <v>119</v>
      </c>
      <c r="F720" s="59">
        <v>3639.63</v>
      </c>
      <c r="G720" s="59">
        <v>3642.65</v>
      </c>
      <c r="H720" s="59">
        <v>3638.15</v>
      </c>
      <c r="I720" s="58" t="s">
        <v>547</v>
      </c>
      <c r="J720" s="59">
        <v>3637.87</v>
      </c>
      <c r="K720" s="59">
        <v>0</v>
      </c>
      <c r="L720" s="59">
        <v>0</v>
      </c>
      <c r="M720" s="59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60">
        <v>45919.13553240741</v>
      </c>
      <c r="B721" s="61">
        <v>443595798</v>
      </c>
      <c r="C721" s="62" t="s">
        <v>36</v>
      </c>
      <c r="D721" s="62" t="s">
        <v>38</v>
      </c>
      <c r="E721" s="62" t="s">
        <v>119</v>
      </c>
      <c r="F721" s="63">
        <v>3639.67</v>
      </c>
      <c r="G721" s="63">
        <v>3641.15</v>
      </c>
      <c r="H721" s="63">
        <v>3638.15</v>
      </c>
      <c r="I721" s="62" t="s">
        <v>547</v>
      </c>
      <c r="J721" s="63">
        <v>3637.87</v>
      </c>
      <c r="K721" s="63">
        <v>0</v>
      </c>
      <c r="L721" s="63">
        <v>0</v>
      </c>
      <c r="M721" s="63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6">
        <v>45919.13553240741</v>
      </c>
      <c r="B722" s="57">
        <v>443595799</v>
      </c>
      <c r="C722" s="58" t="s">
        <v>36</v>
      </c>
      <c r="D722" s="58" t="s">
        <v>38</v>
      </c>
      <c r="E722" s="58" t="s">
        <v>119</v>
      </c>
      <c r="F722" s="59">
        <v>3639.67</v>
      </c>
      <c r="G722" s="59">
        <v>3638.89</v>
      </c>
      <c r="H722" s="59">
        <v>3636.65</v>
      </c>
      <c r="I722" s="58" t="s">
        <v>549</v>
      </c>
      <c r="J722" s="59">
        <v>3638.89</v>
      </c>
      <c r="K722" s="59">
        <v>0</v>
      </c>
      <c r="L722" s="59">
        <v>0</v>
      </c>
      <c r="M722" s="59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60">
        <v>45919.138993055552</v>
      </c>
      <c r="B723" s="61">
        <v>443596685</v>
      </c>
      <c r="C723" s="62" t="s">
        <v>36</v>
      </c>
      <c r="D723" s="62" t="s">
        <v>38</v>
      </c>
      <c r="E723" s="62" t="s">
        <v>119</v>
      </c>
      <c r="F723" s="63">
        <v>3638.05</v>
      </c>
      <c r="G723" s="63">
        <v>3637.06</v>
      </c>
      <c r="H723" s="62"/>
      <c r="I723" s="62" t="s">
        <v>548</v>
      </c>
      <c r="J723" s="63">
        <v>3637.35</v>
      </c>
      <c r="K723" s="63">
        <v>0</v>
      </c>
      <c r="L723" s="63">
        <v>0</v>
      </c>
      <c r="M723" s="63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6">
        <v>45919.139340277776</v>
      </c>
      <c r="B724" s="57">
        <v>443596813</v>
      </c>
      <c r="C724" s="58" t="s">
        <v>36</v>
      </c>
      <c r="D724" s="58" t="s">
        <v>38</v>
      </c>
      <c r="E724" s="58" t="s">
        <v>119</v>
      </c>
      <c r="F724" s="59">
        <v>3638.7</v>
      </c>
      <c r="G724" s="59">
        <v>3638.27</v>
      </c>
      <c r="H724" s="59">
        <v>3637.2</v>
      </c>
      <c r="I724" s="58" t="s">
        <v>550</v>
      </c>
      <c r="J724" s="59">
        <v>3637.2</v>
      </c>
      <c r="K724" s="59">
        <v>0</v>
      </c>
      <c r="L724" s="59">
        <v>0</v>
      </c>
      <c r="M724" s="59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60">
        <v>45919.139340277776</v>
      </c>
      <c r="B725" s="61">
        <v>443596815</v>
      </c>
      <c r="C725" s="62" t="s">
        <v>36</v>
      </c>
      <c r="D725" s="62" t="s">
        <v>38</v>
      </c>
      <c r="E725" s="62" t="s">
        <v>119</v>
      </c>
      <c r="F725" s="63">
        <v>3638.7</v>
      </c>
      <c r="G725" s="63">
        <v>3638.26</v>
      </c>
      <c r="H725" s="63">
        <v>3637.2</v>
      </c>
      <c r="I725" s="62" t="s">
        <v>550</v>
      </c>
      <c r="J725" s="63">
        <v>3637.2</v>
      </c>
      <c r="K725" s="63">
        <v>0</v>
      </c>
      <c r="L725" s="63">
        <v>0</v>
      </c>
      <c r="M725" s="63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6">
        <v>45919.139340277776</v>
      </c>
      <c r="B726" s="57">
        <v>443596817</v>
      </c>
      <c r="C726" s="58" t="s">
        <v>36</v>
      </c>
      <c r="D726" s="58" t="s">
        <v>38</v>
      </c>
      <c r="E726" s="58" t="s">
        <v>119</v>
      </c>
      <c r="F726" s="59">
        <v>3638.7</v>
      </c>
      <c r="G726" s="59">
        <v>3638.27</v>
      </c>
      <c r="H726" s="59">
        <v>3637.2</v>
      </c>
      <c r="I726" s="58" t="s">
        <v>550</v>
      </c>
      <c r="J726" s="59">
        <v>3637.2</v>
      </c>
      <c r="K726" s="59">
        <v>0</v>
      </c>
      <c r="L726" s="59">
        <v>0</v>
      </c>
      <c r="M726" s="59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60">
        <v>45919.139351851853</v>
      </c>
      <c r="B727" s="61">
        <v>443596819</v>
      </c>
      <c r="C727" s="62" t="s">
        <v>36</v>
      </c>
      <c r="D727" s="62" t="s">
        <v>38</v>
      </c>
      <c r="E727" s="62" t="s">
        <v>119</v>
      </c>
      <c r="F727" s="63">
        <v>3638.7</v>
      </c>
      <c r="G727" s="63">
        <v>3638.04</v>
      </c>
      <c r="H727" s="63">
        <v>3635.2</v>
      </c>
      <c r="I727" s="62" t="s">
        <v>551</v>
      </c>
      <c r="J727" s="63">
        <v>3638.08</v>
      </c>
      <c r="K727" s="63">
        <v>0</v>
      </c>
      <c r="L727" s="63">
        <v>0</v>
      </c>
      <c r="M727" s="63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6">
        <v>45919.139351851853</v>
      </c>
      <c r="B728" s="57">
        <v>443596820</v>
      </c>
      <c r="C728" s="58" t="s">
        <v>36</v>
      </c>
      <c r="D728" s="58" t="s">
        <v>38</v>
      </c>
      <c r="E728" s="58" t="s">
        <v>119</v>
      </c>
      <c r="F728" s="59">
        <v>3638.7</v>
      </c>
      <c r="G728" s="59">
        <v>3638.05</v>
      </c>
      <c r="H728" s="59">
        <v>3635.7</v>
      </c>
      <c r="I728" s="58" t="s">
        <v>551</v>
      </c>
      <c r="J728" s="59">
        <v>3638.08</v>
      </c>
      <c r="K728" s="59">
        <v>0</v>
      </c>
      <c r="L728" s="59">
        <v>0</v>
      </c>
      <c r="M728" s="59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60">
        <v>45919.139351851853</v>
      </c>
      <c r="B729" s="61">
        <v>443596822</v>
      </c>
      <c r="C729" s="62" t="s">
        <v>36</v>
      </c>
      <c r="D729" s="62" t="s">
        <v>38</v>
      </c>
      <c r="E729" s="62" t="s">
        <v>119</v>
      </c>
      <c r="F729" s="63">
        <v>3638.7</v>
      </c>
      <c r="G729" s="63">
        <v>3638.05</v>
      </c>
      <c r="H729" s="63">
        <v>3635.7</v>
      </c>
      <c r="I729" s="62" t="s">
        <v>551</v>
      </c>
      <c r="J729" s="63">
        <v>3638.08</v>
      </c>
      <c r="K729" s="63">
        <v>0</v>
      </c>
      <c r="L729" s="63">
        <v>0</v>
      </c>
      <c r="M729" s="63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6">
        <v>45919.144895833335</v>
      </c>
      <c r="B730" s="57">
        <v>443597817</v>
      </c>
      <c r="C730" s="58" t="s">
        <v>36</v>
      </c>
      <c r="D730" s="58" t="s">
        <v>38</v>
      </c>
      <c r="E730" s="58" t="s">
        <v>119</v>
      </c>
      <c r="F730" s="59">
        <v>3637.76</v>
      </c>
      <c r="G730" s="59">
        <v>3640.76</v>
      </c>
      <c r="H730" s="59">
        <v>3636.26</v>
      </c>
      <c r="I730" s="58" t="s">
        <v>552</v>
      </c>
      <c r="J730" s="59">
        <v>3640.77</v>
      </c>
      <c r="K730" s="59">
        <v>0</v>
      </c>
      <c r="L730" s="59">
        <v>0</v>
      </c>
      <c r="M730" s="59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60">
        <v>45919.144895833335</v>
      </c>
      <c r="B731" s="61">
        <v>443597818</v>
      </c>
      <c r="C731" s="62" t="s">
        <v>36</v>
      </c>
      <c r="D731" s="62" t="s">
        <v>38</v>
      </c>
      <c r="E731" s="62" t="s">
        <v>119</v>
      </c>
      <c r="F731" s="63">
        <v>3637.76</v>
      </c>
      <c r="G731" s="63">
        <v>3639.26</v>
      </c>
      <c r="H731" s="63">
        <v>3636.26</v>
      </c>
      <c r="I731" s="62" t="s">
        <v>553</v>
      </c>
      <c r="J731" s="63">
        <v>3639.26</v>
      </c>
      <c r="K731" s="63">
        <v>0</v>
      </c>
      <c r="L731" s="63">
        <v>0</v>
      </c>
      <c r="M731" s="63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6">
        <v>45919.144895833335</v>
      </c>
      <c r="B732" s="57">
        <v>443597819</v>
      </c>
      <c r="C732" s="58" t="s">
        <v>36</v>
      </c>
      <c r="D732" s="58" t="s">
        <v>38</v>
      </c>
      <c r="E732" s="58" t="s">
        <v>119</v>
      </c>
      <c r="F732" s="59">
        <v>3637.75</v>
      </c>
      <c r="G732" s="59">
        <v>3640.76</v>
      </c>
      <c r="H732" s="59">
        <v>3636.26</v>
      </c>
      <c r="I732" s="58" t="s">
        <v>552</v>
      </c>
      <c r="J732" s="59">
        <v>3640.77</v>
      </c>
      <c r="K732" s="59">
        <v>0</v>
      </c>
      <c r="L732" s="59">
        <v>0</v>
      </c>
      <c r="M732" s="59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60">
        <v>45919.145127314812</v>
      </c>
      <c r="B733" s="61">
        <v>443597853</v>
      </c>
      <c r="C733" s="62" t="s">
        <v>36</v>
      </c>
      <c r="D733" s="62" t="s">
        <v>38</v>
      </c>
      <c r="E733" s="62" t="s">
        <v>119</v>
      </c>
      <c r="F733" s="63">
        <v>3637.58</v>
      </c>
      <c r="G733" s="63">
        <v>3640.15</v>
      </c>
      <c r="H733" s="63">
        <v>3634.65</v>
      </c>
      <c r="I733" s="62" t="s">
        <v>554</v>
      </c>
      <c r="J733" s="63">
        <v>3640.16</v>
      </c>
      <c r="K733" s="63">
        <v>0</v>
      </c>
      <c r="L733" s="63">
        <v>0</v>
      </c>
      <c r="M733" s="63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6">
        <v>45919.145127314812</v>
      </c>
      <c r="B734" s="57">
        <v>443597854</v>
      </c>
      <c r="C734" s="58" t="s">
        <v>36</v>
      </c>
      <c r="D734" s="58" t="s">
        <v>38</v>
      </c>
      <c r="E734" s="58" t="s">
        <v>119</v>
      </c>
      <c r="F734" s="59">
        <v>3637.58</v>
      </c>
      <c r="G734" s="59">
        <v>3640.58</v>
      </c>
      <c r="H734" s="59">
        <v>3634.58</v>
      </c>
      <c r="I734" s="58" t="s">
        <v>555</v>
      </c>
      <c r="J734" s="59">
        <v>3640.59</v>
      </c>
      <c r="K734" s="59">
        <v>0</v>
      </c>
      <c r="L734" s="59">
        <v>0</v>
      </c>
      <c r="M734" s="59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60">
        <v>45919.145127314812</v>
      </c>
      <c r="B735" s="61">
        <v>443597861</v>
      </c>
      <c r="C735" s="62" t="s">
        <v>36</v>
      </c>
      <c r="D735" s="62" t="s">
        <v>38</v>
      </c>
      <c r="E735" s="62" t="s">
        <v>119</v>
      </c>
      <c r="F735" s="63">
        <v>3637.58</v>
      </c>
      <c r="G735" s="63">
        <v>3640.58</v>
      </c>
      <c r="H735" s="63">
        <v>3634.08</v>
      </c>
      <c r="I735" s="62" t="s">
        <v>555</v>
      </c>
      <c r="J735" s="63">
        <v>3640.59</v>
      </c>
      <c r="K735" s="63">
        <v>0</v>
      </c>
      <c r="L735" s="63">
        <v>0</v>
      </c>
      <c r="M735" s="63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6">
        <v>45919.145474537036</v>
      </c>
      <c r="B736" s="57">
        <v>443597976</v>
      </c>
      <c r="C736" s="58" t="s">
        <v>36</v>
      </c>
      <c r="D736" s="58" t="s">
        <v>38</v>
      </c>
      <c r="E736" s="58" t="s">
        <v>119</v>
      </c>
      <c r="F736" s="59">
        <v>3638.1</v>
      </c>
      <c r="G736" s="59">
        <v>3641.12</v>
      </c>
      <c r="H736" s="59">
        <v>3634.62</v>
      </c>
      <c r="I736" s="58" t="s">
        <v>556</v>
      </c>
      <c r="J736" s="59">
        <v>3641.14</v>
      </c>
      <c r="K736" s="59">
        <v>0</v>
      </c>
      <c r="L736" s="59">
        <v>0</v>
      </c>
      <c r="M736" s="59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60">
        <v>45919.145474537036</v>
      </c>
      <c r="B737" s="61">
        <v>443597979</v>
      </c>
      <c r="C737" s="62" t="s">
        <v>36</v>
      </c>
      <c r="D737" s="62" t="s">
        <v>38</v>
      </c>
      <c r="E737" s="62" t="s">
        <v>119</v>
      </c>
      <c r="F737" s="63">
        <v>3638.1</v>
      </c>
      <c r="G737" s="63">
        <v>3641.1</v>
      </c>
      <c r="H737" s="63">
        <v>3634.6</v>
      </c>
      <c r="I737" s="62" t="s">
        <v>556</v>
      </c>
      <c r="J737" s="63">
        <v>3641.11</v>
      </c>
      <c r="K737" s="63">
        <v>0</v>
      </c>
      <c r="L737" s="63">
        <v>0</v>
      </c>
      <c r="M737" s="63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6">
        <v>45919.151608796295</v>
      </c>
      <c r="B738" s="57">
        <v>443599409</v>
      </c>
      <c r="C738" s="58" t="s">
        <v>36</v>
      </c>
      <c r="D738" s="58" t="s">
        <v>38</v>
      </c>
      <c r="E738" s="58" t="s">
        <v>119</v>
      </c>
      <c r="F738" s="59">
        <v>3637.56</v>
      </c>
      <c r="G738" s="59">
        <v>3640.56</v>
      </c>
      <c r="H738" s="59">
        <v>3634.06</v>
      </c>
      <c r="I738" s="58" t="s">
        <v>557</v>
      </c>
      <c r="J738" s="59">
        <v>3640.56</v>
      </c>
      <c r="K738" s="59">
        <v>0</v>
      </c>
      <c r="L738" s="59">
        <v>0</v>
      </c>
      <c r="M738" s="59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0">
        <v>45919.15415509259</v>
      </c>
      <c r="B739" s="61">
        <v>443600079</v>
      </c>
      <c r="C739" s="62" t="s">
        <v>36</v>
      </c>
      <c r="D739" s="62" t="s">
        <v>38</v>
      </c>
      <c r="E739" s="62" t="s">
        <v>119</v>
      </c>
      <c r="F739" s="63">
        <v>3637.35</v>
      </c>
      <c r="G739" s="63">
        <v>3640.35</v>
      </c>
      <c r="H739" s="63">
        <v>3633.85</v>
      </c>
      <c r="I739" s="62" t="s">
        <v>558</v>
      </c>
      <c r="J739" s="63">
        <v>3640.35</v>
      </c>
      <c r="K739" s="63">
        <v>0</v>
      </c>
      <c r="L739" s="63">
        <v>0</v>
      </c>
      <c r="M739" s="63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6">
        <v>45919.154270833336</v>
      </c>
      <c r="B740" s="57">
        <v>443600097</v>
      </c>
      <c r="C740" s="58" t="s">
        <v>36</v>
      </c>
      <c r="D740" s="58" t="s">
        <v>38</v>
      </c>
      <c r="E740" s="58" t="s">
        <v>119</v>
      </c>
      <c r="F740" s="59">
        <v>3637.06</v>
      </c>
      <c r="G740" s="59">
        <v>3640.06</v>
      </c>
      <c r="H740" s="58"/>
      <c r="I740" s="58" t="s">
        <v>559</v>
      </c>
      <c r="J740" s="59">
        <v>3640.09</v>
      </c>
      <c r="K740" s="59">
        <v>0</v>
      </c>
      <c r="L740" s="59">
        <v>0</v>
      </c>
      <c r="M740" s="59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60">
        <v>45919.155555555553</v>
      </c>
      <c r="B741" s="61">
        <v>443600286</v>
      </c>
      <c r="C741" s="62" t="s">
        <v>36</v>
      </c>
      <c r="D741" s="62" t="s">
        <v>38</v>
      </c>
      <c r="E741" s="62" t="s">
        <v>119</v>
      </c>
      <c r="F741" s="63">
        <v>3638.44</v>
      </c>
      <c r="G741" s="63">
        <v>3641.44</v>
      </c>
      <c r="H741" s="63">
        <v>3633.94</v>
      </c>
      <c r="I741" s="62" t="s">
        <v>560</v>
      </c>
      <c r="J741" s="63">
        <v>3641.45</v>
      </c>
      <c r="K741" s="63">
        <v>0</v>
      </c>
      <c r="L741" s="63">
        <v>0</v>
      </c>
      <c r="M741" s="63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6">
        <v>45919.159710648149</v>
      </c>
      <c r="B742" s="57">
        <v>443600801</v>
      </c>
      <c r="C742" s="58" t="s">
        <v>36</v>
      </c>
      <c r="D742" s="58" t="s">
        <v>38</v>
      </c>
      <c r="E742" s="58" t="s">
        <v>119</v>
      </c>
      <c r="F742" s="59">
        <v>3638.2</v>
      </c>
      <c r="G742" s="59">
        <v>3641.2</v>
      </c>
      <c r="H742" s="59">
        <v>3632.2</v>
      </c>
      <c r="I742" s="58" t="s">
        <v>561</v>
      </c>
      <c r="J742" s="59">
        <v>3641.3</v>
      </c>
      <c r="K742" s="59">
        <v>0</v>
      </c>
      <c r="L742" s="59">
        <v>0</v>
      </c>
      <c r="M742" s="59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60">
        <v>45919.163993055554</v>
      </c>
      <c r="B743" s="61">
        <v>443601602</v>
      </c>
      <c r="C743" s="62" t="s">
        <v>36</v>
      </c>
      <c r="D743" s="62" t="s">
        <v>37</v>
      </c>
      <c r="E743" s="62" t="s">
        <v>119</v>
      </c>
      <c r="F743" s="63">
        <v>3640.89</v>
      </c>
      <c r="G743" s="63">
        <v>3643.13</v>
      </c>
      <c r="H743" s="62"/>
      <c r="I743" s="62" t="s">
        <v>562</v>
      </c>
      <c r="J743" s="63">
        <v>3643.12</v>
      </c>
      <c r="K743" s="63">
        <v>0</v>
      </c>
      <c r="L743" s="63">
        <v>0</v>
      </c>
      <c r="M743" s="63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6">
        <v>45919.165497685186</v>
      </c>
      <c r="B744" s="57">
        <v>443601796</v>
      </c>
      <c r="C744" s="58" t="s">
        <v>36</v>
      </c>
      <c r="D744" s="58" t="s">
        <v>37</v>
      </c>
      <c r="E744" s="58" t="s">
        <v>119</v>
      </c>
      <c r="F744" s="59">
        <v>3640.34</v>
      </c>
      <c r="G744" s="59">
        <v>3637.34</v>
      </c>
      <c r="H744" s="59">
        <v>3641.84</v>
      </c>
      <c r="I744" s="58" t="s">
        <v>563</v>
      </c>
      <c r="J744" s="59">
        <v>3641.88</v>
      </c>
      <c r="K744" s="59">
        <v>0</v>
      </c>
      <c r="L744" s="59">
        <v>0</v>
      </c>
      <c r="M744" s="59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60">
        <v>45919.165497685186</v>
      </c>
      <c r="B745" s="61">
        <v>443601797</v>
      </c>
      <c r="C745" s="62" t="s">
        <v>36</v>
      </c>
      <c r="D745" s="62" t="s">
        <v>37</v>
      </c>
      <c r="E745" s="62" t="s">
        <v>119</v>
      </c>
      <c r="F745" s="63">
        <v>3640.28</v>
      </c>
      <c r="G745" s="63">
        <v>3637.34</v>
      </c>
      <c r="H745" s="63">
        <v>3641.84</v>
      </c>
      <c r="I745" s="62" t="s">
        <v>563</v>
      </c>
      <c r="J745" s="63">
        <v>3641.88</v>
      </c>
      <c r="K745" s="63">
        <v>0</v>
      </c>
      <c r="L745" s="63">
        <v>0</v>
      </c>
      <c r="M745" s="63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6">
        <v>45919.165497685186</v>
      </c>
      <c r="B746" s="57">
        <v>443601798</v>
      </c>
      <c r="C746" s="58" t="s">
        <v>36</v>
      </c>
      <c r="D746" s="58" t="s">
        <v>37</v>
      </c>
      <c r="E746" s="58" t="s">
        <v>119</v>
      </c>
      <c r="F746" s="59">
        <v>3640.31</v>
      </c>
      <c r="G746" s="59">
        <v>3637.34</v>
      </c>
      <c r="H746" s="59">
        <v>3643.84</v>
      </c>
      <c r="I746" s="58" t="s">
        <v>564</v>
      </c>
      <c r="J746" s="59">
        <v>3643.88</v>
      </c>
      <c r="K746" s="59">
        <v>0</v>
      </c>
      <c r="L746" s="59">
        <v>0</v>
      </c>
      <c r="M746" s="59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60">
        <v>45919.165509259263</v>
      </c>
      <c r="B747" s="61">
        <v>443601799</v>
      </c>
      <c r="C747" s="62" t="s">
        <v>36</v>
      </c>
      <c r="D747" s="62" t="s">
        <v>37</v>
      </c>
      <c r="E747" s="62" t="s">
        <v>119</v>
      </c>
      <c r="F747" s="63">
        <v>3640.31</v>
      </c>
      <c r="G747" s="63">
        <v>3641.26</v>
      </c>
      <c r="H747" s="63">
        <v>3643.84</v>
      </c>
      <c r="I747" s="62" t="s">
        <v>564</v>
      </c>
      <c r="J747" s="63">
        <v>3643.88</v>
      </c>
      <c r="K747" s="63">
        <v>0</v>
      </c>
      <c r="L747" s="63">
        <v>0</v>
      </c>
      <c r="M747" s="63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6">
        <v>45919.165509259263</v>
      </c>
      <c r="B748" s="57">
        <v>443601800</v>
      </c>
      <c r="C748" s="58" t="s">
        <v>36</v>
      </c>
      <c r="D748" s="58" t="s">
        <v>37</v>
      </c>
      <c r="E748" s="58" t="s">
        <v>119</v>
      </c>
      <c r="F748" s="59">
        <v>3640.28</v>
      </c>
      <c r="G748" s="59">
        <v>3641.28</v>
      </c>
      <c r="H748" s="59">
        <v>3643.34</v>
      </c>
      <c r="I748" s="58" t="s">
        <v>565</v>
      </c>
      <c r="J748" s="59">
        <v>3643.36</v>
      </c>
      <c r="K748" s="59">
        <v>0</v>
      </c>
      <c r="L748" s="59">
        <v>0</v>
      </c>
      <c r="M748" s="59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60">
        <v>45919.165509259263</v>
      </c>
      <c r="B749" s="61">
        <v>443601801</v>
      </c>
      <c r="C749" s="62" t="s">
        <v>36</v>
      </c>
      <c r="D749" s="62" t="s">
        <v>37</v>
      </c>
      <c r="E749" s="62" t="s">
        <v>119</v>
      </c>
      <c r="F749" s="63">
        <v>3640.22</v>
      </c>
      <c r="G749" s="63">
        <v>3638.84</v>
      </c>
      <c r="H749" s="63">
        <v>3641.84</v>
      </c>
      <c r="I749" s="62" t="s">
        <v>563</v>
      </c>
      <c r="J749" s="63">
        <v>3641.88</v>
      </c>
      <c r="K749" s="63">
        <v>0</v>
      </c>
      <c r="L749" s="63">
        <v>0</v>
      </c>
      <c r="M749" s="63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6">
        <v>45919.165509259263</v>
      </c>
      <c r="B750" s="57">
        <v>443601803</v>
      </c>
      <c r="C750" s="58" t="s">
        <v>36</v>
      </c>
      <c r="D750" s="58" t="s">
        <v>37</v>
      </c>
      <c r="E750" s="58" t="s">
        <v>119</v>
      </c>
      <c r="F750" s="59">
        <v>3640.25</v>
      </c>
      <c r="G750" s="59">
        <v>3641.3</v>
      </c>
      <c r="H750" s="59">
        <v>3643.34</v>
      </c>
      <c r="I750" s="58" t="s">
        <v>565</v>
      </c>
      <c r="J750" s="59">
        <v>3643.36</v>
      </c>
      <c r="K750" s="59">
        <v>0</v>
      </c>
      <c r="L750" s="59">
        <v>0</v>
      </c>
      <c r="M750" s="59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60">
        <v>45919.168391203704</v>
      </c>
      <c r="B751" s="61">
        <v>443602313</v>
      </c>
      <c r="C751" s="62" t="s">
        <v>36</v>
      </c>
      <c r="D751" s="62" t="s">
        <v>37</v>
      </c>
      <c r="E751" s="62" t="s">
        <v>119</v>
      </c>
      <c r="F751" s="63">
        <v>3641.49</v>
      </c>
      <c r="G751" s="63">
        <v>3638.49</v>
      </c>
      <c r="H751" s="63">
        <v>3644.99</v>
      </c>
      <c r="I751" s="62" t="s">
        <v>566</v>
      </c>
      <c r="J751" s="63">
        <v>3645</v>
      </c>
      <c r="K751" s="63">
        <v>0</v>
      </c>
      <c r="L751" s="63">
        <v>0</v>
      </c>
      <c r="M751" s="63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6">
        <v>45919.168391203704</v>
      </c>
      <c r="B752" s="57">
        <v>443602314</v>
      </c>
      <c r="C752" s="58" t="s">
        <v>36</v>
      </c>
      <c r="D752" s="58" t="s">
        <v>37</v>
      </c>
      <c r="E752" s="58" t="s">
        <v>119</v>
      </c>
      <c r="F752" s="59">
        <v>3641.44</v>
      </c>
      <c r="G752" s="59">
        <v>3649.38</v>
      </c>
      <c r="H752" s="58"/>
      <c r="I752" s="58" t="s">
        <v>567</v>
      </c>
      <c r="J752" s="59">
        <v>3649.36</v>
      </c>
      <c r="K752" s="59">
        <v>0</v>
      </c>
      <c r="L752" s="59">
        <v>0</v>
      </c>
      <c r="M752" s="59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60">
        <v>45919.17082175926</v>
      </c>
      <c r="B753" s="61">
        <v>443602917</v>
      </c>
      <c r="C753" s="62" t="s">
        <v>36</v>
      </c>
      <c r="D753" s="62" t="s">
        <v>37</v>
      </c>
      <c r="E753" s="62" t="s">
        <v>119</v>
      </c>
      <c r="F753" s="63">
        <v>3643.32</v>
      </c>
      <c r="G753" s="63">
        <v>3649.38</v>
      </c>
      <c r="H753" s="62"/>
      <c r="I753" s="62" t="s">
        <v>567</v>
      </c>
      <c r="J753" s="63">
        <v>3649.36</v>
      </c>
      <c r="K753" s="63">
        <v>0</v>
      </c>
      <c r="L753" s="63">
        <v>0</v>
      </c>
      <c r="M753" s="63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6">
        <v>45919.174409722225</v>
      </c>
      <c r="B754" s="57">
        <v>443605720</v>
      </c>
      <c r="C754" s="58" t="s">
        <v>36</v>
      </c>
      <c r="D754" s="58" t="s">
        <v>37</v>
      </c>
      <c r="E754" s="58" t="s">
        <v>119</v>
      </c>
      <c r="F754" s="59">
        <v>3649.39</v>
      </c>
      <c r="G754" s="59">
        <v>3646.37</v>
      </c>
      <c r="H754" s="58"/>
      <c r="I754" s="58" t="s">
        <v>568</v>
      </c>
      <c r="J754" s="59">
        <v>3646.37</v>
      </c>
      <c r="K754" s="59">
        <v>0</v>
      </c>
      <c r="L754" s="59">
        <v>0</v>
      </c>
      <c r="M754" s="59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60">
        <v>45919.174409722225</v>
      </c>
      <c r="B755" s="61">
        <v>443605723</v>
      </c>
      <c r="C755" s="62" t="s">
        <v>36</v>
      </c>
      <c r="D755" s="62" t="s">
        <v>37</v>
      </c>
      <c r="E755" s="62" t="s">
        <v>119</v>
      </c>
      <c r="F755" s="63">
        <v>3649.39</v>
      </c>
      <c r="G755" s="63">
        <v>3646.39</v>
      </c>
      <c r="H755" s="63">
        <v>3652.89</v>
      </c>
      <c r="I755" s="62" t="s">
        <v>568</v>
      </c>
      <c r="J755" s="63">
        <v>3646.37</v>
      </c>
      <c r="K755" s="63">
        <v>0</v>
      </c>
      <c r="L755" s="63">
        <v>0</v>
      </c>
      <c r="M755" s="63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6">
        <v>45919.174409722225</v>
      </c>
      <c r="B756" s="57">
        <v>443605726</v>
      </c>
      <c r="C756" s="58" t="s">
        <v>36</v>
      </c>
      <c r="D756" s="58" t="s">
        <v>37</v>
      </c>
      <c r="E756" s="58" t="s">
        <v>119</v>
      </c>
      <c r="F756" s="59">
        <v>3649.41</v>
      </c>
      <c r="G756" s="59">
        <v>3646.39</v>
      </c>
      <c r="H756" s="58"/>
      <c r="I756" s="58" t="s">
        <v>568</v>
      </c>
      <c r="J756" s="59">
        <v>3646.37</v>
      </c>
      <c r="K756" s="59">
        <v>0</v>
      </c>
      <c r="L756" s="59">
        <v>0</v>
      </c>
      <c r="M756" s="59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60">
        <v>45919.175219907411</v>
      </c>
      <c r="B757" s="61">
        <v>443606261</v>
      </c>
      <c r="C757" s="62" t="s">
        <v>36</v>
      </c>
      <c r="D757" s="62" t="s">
        <v>37</v>
      </c>
      <c r="E757" s="62" t="s">
        <v>119</v>
      </c>
      <c r="F757" s="63">
        <v>3648.36</v>
      </c>
      <c r="G757" s="63">
        <v>3645.35</v>
      </c>
      <c r="H757" s="63">
        <v>3651.85</v>
      </c>
      <c r="I757" s="62" t="s">
        <v>569</v>
      </c>
      <c r="J757" s="63">
        <v>3645.31</v>
      </c>
      <c r="K757" s="63">
        <v>0</v>
      </c>
      <c r="L757" s="63">
        <v>0</v>
      </c>
      <c r="M757" s="63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6">
        <v>45919.175219907411</v>
      </c>
      <c r="B758" s="57">
        <v>443606262</v>
      </c>
      <c r="C758" s="58" t="s">
        <v>36</v>
      </c>
      <c r="D758" s="58" t="s">
        <v>37</v>
      </c>
      <c r="E758" s="58" t="s">
        <v>119</v>
      </c>
      <c r="F758" s="59">
        <v>3648.36</v>
      </c>
      <c r="G758" s="59">
        <v>3648.49</v>
      </c>
      <c r="H758" s="59">
        <v>3649.85</v>
      </c>
      <c r="I758" s="58" t="s">
        <v>570</v>
      </c>
      <c r="J758" s="59">
        <v>3649.92</v>
      </c>
      <c r="K758" s="59">
        <v>0</v>
      </c>
      <c r="L758" s="59">
        <v>0</v>
      </c>
      <c r="M758" s="59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60">
        <v>45919.175219907411</v>
      </c>
      <c r="B759" s="61">
        <v>443606263</v>
      </c>
      <c r="C759" s="62" t="s">
        <v>36</v>
      </c>
      <c r="D759" s="62" t="s">
        <v>37</v>
      </c>
      <c r="E759" s="62" t="s">
        <v>119</v>
      </c>
      <c r="F759" s="63">
        <v>3648.36</v>
      </c>
      <c r="G759" s="63">
        <v>3648.81</v>
      </c>
      <c r="H759" s="63">
        <v>3651.36</v>
      </c>
      <c r="I759" s="62" t="s">
        <v>571</v>
      </c>
      <c r="J759" s="63">
        <v>3648.81</v>
      </c>
      <c r="K759" s="63">
        <v>0</v>
      </c>
      <c r="L759" s="63">
        <v>0</v>
      </c>
      <c r="M759" s="63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6">
        <v>45919.175219907411</v>
      </c>
      <c r="B760" s="57">
        <v>443606265</v>
      </c>
      <c r="C760" s="58" t="s">
        <v>36</v>
      </c>
      <c r="D760" s="58" t="s">
        <v>37</v>
      </c>
      <c r="E760" s="58" t="s">
        <v>119</v>
      </c>
      <c r="F760" s="59">
        <v>3648.36</v>
      </c>
      <c r="G760" s="59">
        <v>3648.77</v>
      </c>
      <c r="H760" s="59">
        <v>3651.36</v>
      </c>
      <c r="I760" s="58" t="s">
        <v>572</v>
      </c>
      <c r="J760" s="59">
        <v>3648.72</v>
      </c>
      <c r="K760" s="59">
        <v>0</v>
      </c>
      <c r="L760" s="59">
        <v>0</v>
      </c>
      <c r="M760" s="59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60">
        <v>45919.17523148148</v>
      </c>
      <c r="B761" s="61">
        <v>443606266</v>
      </c>
      <c r="C761" s="62" t="s">
        <v>36</v>
      </c>
      <c r="D761" s="62" t="s">
        <v>37</v>
      </c>
      <c r="E761" s="62" t="s">
        <v>119</v>
      </c>
      <c r="F761" s="63">
        <v>3648.52</v>
      </c>
      <c r="G761" s="63">
        <v>3648.81</v>
      </c>
      <c r="H761" s="63">
        <v>3651.86</v>
      </c>
      <c r="I761" s="62" t="s">
        <v>571</v>
      </c>
      <c r="J761" s="63">
        <v>3648.81</v>
      </c>
      <c r="K761" s="63">
        <v>0</v>
      </c>
      <c r="L761" s="63">
        <v>0</v>
      </c>
      <c r="M761" s="63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6">
        <v>45919.17523148148</v>
      </c>
      <c r="B762" s="57">
        <v>443606267</v>
      </c>
      <c r="C762" s="58" t="s">
        <v>36</v>
      </c>
      <c r="D762" s="58" t="s">
        <v>37</v>
      </c>
      <c r="E762" s="58" t="s">
        <v>119</v>
      </c>
      <c r="F762" s="59">
        <v>3648.53</v>
      </c>
      <c r="G762" s="59">
        <v>3645.36</v>
      </c>
      <c r="H762" s="59">
        <v>3649.86</v>
      </c>
      <c r="I762" s="58" t="s">
        <v>570</v>
      </c>
      <c r="J762" s="59">
        <v>3649.92</v>
      </c>
      <c r="K762" s="59">
        <v>0</v>
      </c>
      <c r="L762" s="59">
        <v>0</v>
      </c>
      <c r="M762" s="59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60">
        <v>45919.17523148148</v>
      </c>
      <c r="B763" s="61">
        <v>443606268</v>
      </c>
      <c r="C763" s="62" t="s">
        <v>36</v>
      </c>
      <c r="D763" s="62" t="s">
        <v>37</v>
      </c>
      <c r="E763" s="62" t="s">
        <v>119</v>
      </c>
      <c r="F763" s="63">
        <v>3648.53</v>
      </c>
      <c r="G763" s="63">
        <v>3645.36</v>
      </c>
      <c r="H763" s="63">
        <v>3649.86</v>
      </c>
      <c r="I763" s="62" t="s">
        <v>570</v>
      </c>
      <c r="J763" s="63">
        <v>3649.92</v>
      </c>
      <c r="K763" s="63">
        <v>0</v>
      </c>
      <c r="L763" s="63">
        <v>0</v>
      </c>
      <c r="M763" s="63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6">
        <v>45919.178229166668</v>
      </c>
      <c r="B764" s="57">
        <v>443607217</v>
      </c>
      <c r="C764" s="58" t="s">
        <v>36</v>
      </c>
      <c r="D764" s="58" t="s">
        <v>37</v>
      </c>
      <c r="E764" s="58" t="s">
        <v>119</v>
      </c>
      <c r="F764" s="59">
        <v>3647.34</v>
      </c>
      <c r="G764" s="59">
        <v>3648.31</v>
      </c>
      <c r="H764" s="59">
        <v>3650.84</v>
      </c>
      <c r="I764" s="58" t="s">
        <v>573</v>
      </c>
      <c r="J764" s="59">
        <v>3648.11</v>
      </c>
      <c r="K764" s="59">
        <v>0</v>
      </c>
      <c r="L764" s="59">
        <v>0</v>
      </c>
      <c r="M764" s="59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60">
        <v>45919.182858796295</v>
      </c>
      <c r="B765" s="61">
        <v>443608445</v>
      </c>
      <c r="C765" s="62" t="s">
        <v>36</v>
      </c>
      <c r="D765" s="62" t="s">
        <v>37</v>
      </c>
      <c r="E765" s="62" t="s">
        <v>119</v>
      </c>
      <c r="F765" s="63">
        <v>3649</v>
      </c>
      <c r="G765" s="63">
        <v>3647.54</v>
      </c>
      <c r="H765" s="63">
        <v>3650.54</v>
      </c>
      <c r="I765" s="62" t="s">
        <v>574</v>
      </c>
      <c r="J765" s="63">
        <v>3647.54</v>
      </c>
      <c r="K765" s="63">
        <v>0</v>
      </c>
      <c r="L765" s="63">
        <v>0</v>
      </c>
      <c r="M765" s="63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6">
        <v>45919.182858796295</v>
      </c>
      <c r="B766" s="57">
        <v>443608449</v>
      </c>
      <c r="C766" s="58" t="s">
        <v>36</v>
      </c>
      <c r="D766" s="58" t="s">
        <v>37</v>
      </c>
      <c r="E766" s="58" t="s">
        <v>119</v>
      </c>
      <c r="F766" s="59">
        <v>3648.99</v>
      </c>
      <c r="G766" s="59">
        <v>3646</v>
      </c>
      <c r="H766" s="59">
        <v>3652</v>
      </c>
      <c r="I766" s="58" t="s">
        <v>575</v>
      </c>
      <c r="J766" s="59">
        <v>3645.67</v>
      </c>
      <c r="K766" s="59">
        <v>0</v>
      </c>
      <c r="L766" s="59">
        <v>0</v>
      </c>
      <c r="M766" s="59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60">
        <v>45919.182858796295</v>
      </c>
      <c r="B767" s="61">
        <v>443608450</v>
      </c>
      <c r="C767" s="62" t="s">
        <v>36</v>
      </c>
      <c r="D767" s="62" t="s">
        <v>37</v>
      </c>
      <c r="E767" s="62" t="s">
        <v>119</v>
      </c>
      <c r="F767" s="63">
        <v>3648.99</v>
      </c>
      <c r="G767" s="63">
        <v>3646</v>
      </c>
      <c r="H767" s="63">
        <v>3650.5</v>
      </c>
      <c r="I767" s="62" t="s">
        <v>575</v>
      </c>
      <c r="J767" s="63">
        <v>3645.67</v>
      </c>
      <c r="K767" s="63">
        <v>0</v>
      </c>
      <c r="L767" s="63">
        <v>0</v>
      </c>
      <c r="M767" s="63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6">
        <v>45919.182858796295</v>
      </c>
      <c r="B768" s="57">
        <v>443608453</v>
      </c>
      <c r="C768" s="58" t="s">
        <v>36</v>
      </c>
      <c r="D768" s="58" t="s">
        <v>37</v>
      </c>
      <c r="E768" s="58" t="s">
        <v>119</v>
      </c>
      <c r="F768" s="59">
        <v>3648.9</v>
      </c>
      <c r="G768" s="59">
        <v>3646</v>
      </c>
      <c r="H768" s="59">
        <v>3652.5</v>
      </c>
      <c r="I768" s="58" t="s">
        <v>575</v>
      </c>
      <c r="J768" s="59">
        <v>3645.67</v>
      </c>
      <c r="K768" s="59">
        <v>0</v>
      </c>
      <c r="L768" s="59">
        <v>0</v>
      </c>
      <c r="M768" s="59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60">
        <v>45919.182870370372</v>
      </c>
      <c r="B769" s="61">
        <v>443608455</v>
      </c>
      <c r="C769" s="62" t="s">
        <v>36</v>
      </c>
      <c r="D769" s="62" t="s">
        <v>37</v>
      </c>
      <c r="E769" s="62" t="s">
        <v>119</v>
      </c>
      <c r="F769" s="63">
        <v>3648.9</v>
      </c>
      <c r="G769" s="63">
        <v>3646</v>
      </c>
      <c r="H769" s="63">
        <v>3650.5</v>
      </c>
      <c r="I769" s="62" t="s">
        <v>575</v>
      </c>
      <c r="J769" s="63">
        <v>3645.67</v>
      </c>
      <c r="K769" s="63">
        <v>0</v>
      </c>
      <c r="L769" s="63">
        <v>0</v>
      </c>
      <c r="M769" s="63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6">
        <v>45919.183206018519</v>
      </c>
      <c r="B770" s="57">
        <v>443608488</v>
      </c>
      <c r="C770" s="58" t="s">
        <v>36</v>
      </c>
      <c r="D770" s="58" t="s">
        <v>37</v>
      </c>
      <c r="E770" s="58" t="s">
        <v>119</v>
      </c>
      <c r="F770" s="59">
        <v>3649</v>
      </c>
      <c r="G770" s="59">
        <v>3646.46</v>
      </c>
      <c r="H770" s="59">
        <v>3651.96</v>
      </c>
      <c r="I770" s="58" t="s">
        <v>576</v>
      </c>
      <c r="J770" s="59">
        <v>3646.46</v>
      </c>
      <c r="K770" s="59">
        <v>0</v>
      </c>
      <c r="L770" s="59">
        <v>0</v>
      </c>
      <c r="M770" s="59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60">
        <v>45919.184594907405</v>
      </c>
      <c r="B771" s="61">
        <v>443608704</v>
      </c>
      <c r="C771" s="62" t="s">
        <v>36</v>
      </c>
      <c r="D771" s="62" t="s">
        <v>37</v>
      </c>
      <c r="E771" s="62" t="s">
        <v>119</v>
      </c>
      <c r="F771" s="63">
        <v>3648.21</v>
      </c>
      <c r="G771" s="63">
        <v>3645.23</v>
      </c>
      <c r="H771" s="63">
        <v>3651.73</v>
      </c>
      <c r="I771" s="62" t="s">
        <v>577</v>
      </c>
      <c r="J771" s="63">
        <v>3645.23</v>
      </c>
      <c r="K771" s="63">
        <v>0</v>
      </c>
      <c r="L771" s="63">
        <v>0</v>
      </c>
      <c r="M771" s="63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6">
        <v>45919.191770833335</v>
      </c>
      <c r="B772" s="57">
        <v>443610489</v>
      </c>
      <c r="C772" s="58" t="s">
        <v>36</v>
      </c>
      <c r="D772" s="58" t="s">
        <v>38</v>
      </c>
      <c r="E772" s="58" t="s">
        <v>119</v>
      </c>
      <c r="F772" s="59">
        <v>3646.69</v>
      </c>
      <c r="G772" s="59">
        <v>3644.1</v>
      </c>
      <c r="H772" s="59">
        <v>3643.19</v>
      </c>
      <c r="I772" s="58" t="s">
        <v>578</v>
      </c>
      <c r="J772" s="59">
        <v>3643.07</v>
      </c>
      <c r="K772" s="59">
        <v>0</v>
      </c>
      <c r="L772" s="59">
        <v>0</v>
      </c>
      <c r="M772" s="59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60">
        <v>45919.191770833335</v>
      </c>
      <c r="B773" s="61">
        <v>443610490</v>
      </c>
      <c r="C773" s="62" t="s">
        <v>36</v>
      </c>
      <c r="D773" s="62" t="s">
        <v>38</v>
      </c>
      <c r="E773" s="62" t="s">
        <v>119</v>
      </c>
      <c r="F773" s="63">
        <v>3646.69</v>
      </c>
      <c r="G773" s="63">
        <v>3645.36</v>
      </c>
      <c r="H773" s="62"/>
      <c r="I773" s="62" t="s">
        <v>579</v>
      </c>
      <c r="J773" s="63">
        <v>3645.45</v>
      </c>
      <c r="K773" s="63">
        <v>0</v>
      </c>
      <c r="L773" s="63">
        <v>0</v>
      </c>
      <c r="M773" s="63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6">
        <v>45919.191770833335</v>
      </c>
      <c r="B774" s="57">
        <v>443610492</v>
      </c>
      <c r="C774" s="58" t="s">
        <v>36</v>
      </c>
      <c r="D774" s="58" t="s">
        <v>38</v>
      </c>
      <c r="E774" s="58" t="s">
        <v>119</v>
      </c>
      <c r="F774" s="59">
        <v>3646.68</v>
      </c>
      <c r="G774" s="59">
        <v>3635.28</v>
      </c>
      <c r="H774" s="58"/>
      <c r="I774" s="58" t="s">
        <v>580</v>
      </c>
      <c r="J774" s="59">
        <v>3635.42</v>
      </c>
      <c r="K774" s="59">
        <v>0</v>
      </c>
      <c r="L774" s="59">
        <v>0</v>
      </c>
      <c r="M774" s="59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60">
        <v>45919.195937500001</v>
      </c>
      <c r="B775" s="61">
        <v>443611715</v>
      </c>
      <c r="C775" s="62" t="s">
        <v>36</v>
      </c>
      <c r="D775" s="62" t="s">
        <v>37</v>
      </c>
      <c r="E775" s="62" t="s">
        <v>119</v>
      </c>
      <c r="F775" s="63">
        <v>3646.88</v>
      </c>
      <c r="G775" s="63">
        <v>3643.88</v>
      </c>
      <c r="H775" s="63">
        <v>3650.38</v>
      </c>
      <c r="I775" s="62" t="s">
        <v>581</v>
      </c>
      <c r="J775" s="63">
        <v>3643.79</v>
      </c>
      <c r="K775" s="63">
        <v>0</v>
      </c>
      <c r="L775" s="63">
        <v>0</v>
      </c>
      <c r="M775" s="63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6">
        <v>45919.199641203704</v>
      </c>
      <c r="B776" s="57">
        <v>443612839</v>
      </c>
      <c r="C776" s="58" t="s">
        <v>36</v>
      </c>
      <c r="D776" s="58" t="s">
        <v>38</v>
      </c>
      <c r="E776" s="58" t="s">
        <v>119</v>
      </c>
      <c r="F776" s="59">
        <v>3645.58</v>
      </c>
      <c r="G776" s="59">
        <v>3635.14</v>
      </c>
      <c r="H776" s="58"/>
      <c r="I776" s="58" t="s">
        <v>580</v>
      </c>
      <c r="J776" s="59">
        <v>3635.18</v>
      </c>
      <c r="K776" s="59">
        <v>0</v>
      </c>
      <c r="L776" s="59">
        <v>0</v>
      </c>
      <c r="M776" s="59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60">
        <v>45919.203229166669</v>
      </c>
      <c r="B777" s="61">
        <v>443615983</v>
      </c>
      <c r="C777" s="62" t="s">
        <v>36</v>
      </c>
      <c r="D777" s="62" t="s">
        <v>38</v>
      </c>
      <c r="E777" s="62" t="s">
        <v>119</v>
      </c>
      <c r="F777" s="63">
        <v>3636.2</v>
      </c>
      <c r="G777" s="63">
        <v>3639.01</v>
      </c>
      <c r="H777" s="63">
        <v>3632.51</v>
      </c>
      <c r="I777" s="62" t="s">
        <v>582</v>
      </c>
      <c r="J777" s="63">
        <v>3639.13</v>
      </c>
      <c r="K777" s="63">
        <v>0</v>
      </c>
      <c r="L777" s="63">
        <v>0</v>
      </c>
      <c r="M777" s="63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6">
        <v>45919.203229166669</v>
      </c>
      <c r="B778" s="57">
        <v>443615984</v>
      </c>
      <c r="C778" s="58" t="s">
        <v>36</v>
      </c>
      <c r="D778" s="58" t="s">
        <v>38</v>
      </c>
      <c r="E778" s="58" t="s">
        <v>119</v>
      </c>
      <c r="F778" s="59">
        <v>3636.08</v>
      </c>
      <c r="G778" s="59">
        <v>3639.2</v>
      </c>
      <c r="H778" s="58"/>
      <c r="I778" s="58" t="s">
        <v>583</v>
      </c>
      <c r="J778" s="59">
        <v>3639.21</v>
      </c>
      <c r="K778" s="59">
        <v>0</v>
      </c>
      <c r="L778" s="59">
        <v>0</v>
      </c>
      <c r="M778" s="59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60">
        <v>45919.203229166669</v>
      </c>
      <c r="B779" s="61">
        <v>443615987</v>
      </c>
      <c r="C779" s="62" t="s">
        <v>36</v>
      </c>
      <c r="D779" s="62" t="s">
        <v>38</v>
      </c>
      <c r="E779" s="62" t="s">
        <v>119</v>
      </c>
      <c r="F779" s="63">
        <v>3636.05</v>
      </c>
      <c r="G779" s="63">
        <v>3639.2</v>
      </c>
      <c r="H779" s="62"/>
      <c r="I779" s="62" t="s">
        <v>583</v>
      </c>
      <c r="J779" s="63">
        <v>3639.21</v>
      </c>
      <c r="K779" s="63">
        <v>0</v>
      </c>
      <c r="L779" s="63">
        <v>0</v>
      </c>
      <c r="M779" s="63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6">
        <v>45919.20380787037</v>
      </c>
      <c r="B780" s="57">
        <v>443616334</v>
      </c>
      <c r="C780" s="58" t="s">
        <v>36</v>
      </c>
      <c r="D780" s="58" t="s">
        <v>38</v>
      </c>
      <c r="E780" s="58" t="s">
        <v>119</v>
      </c>
      <c r="F780" s="59">
        <v>3639.48</v>
      </c>
      <c r="G780" s="59">
        <v>3642.48</v>
      </c>
      <c r="H780" s="59">
        <v>3635.98</v>
      </c>
      <c r="I780" s="58" t="s">
        <v>584</v>
      </c>
      <c r="J780" s="59">
        <v>3642.48</v>
      </c>
      <c r="K780" s="59">
        <v>0</v>
      </c>
      <c r="L780" s="59">
        <v>0</v>
      </c>
      <c r="M780" s="59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60">
        <v>45919.20380787037</v>
      </c>
      <c r="B781" s="61">
        <v>443616335</v>
      </c>
      <c r="C781" s="62" t="s">
        <v>36</v>
      </c>
      <c r="D781" s="62" t="s">
        <v>38</v>
      </c>
      <c r="E781" s="62" t="s">
        <v>119</v>
      </c>
      <c r="F781" s="63">
        <v>3639.48</v>
      </c>
      <c r="G781" s="63">
        <v>3642.48</v>
      </c>
      <c r="H781" s="63">
        <v>3636.48</v>
      </c>
      <c r="I781" s="62" t="s">
        <v>584</v>
      </c>
      <c r="J781" s="63">
        <v>3642.48</v>
      </c>
      <c r="K781" s="63">
        <v>0</v>
      </c>
      <c r="L781" s="63">
        <v>0</v>
      </c>
      <c r="M781" s="63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6">
        <v>45919.20380787037</v>
      </c>
      <c r="B782" s="57">
        <v>443616336</v>
      </c>
      <c r="C782" s="58" t="s">
        <v>36</v>
      </c>
      <c r="D782" s="58" t="s">
        <v>38</v>
      </c>
      <c r="E782" s="58" t="s">
        <v>119</v>
      </c>
      <c r="F782" s="59">
        <v>3639.53</v>
      </c>
      <c r="G782" s="59">
        <v>3639.33</v>
      </c>
      <c r="H782" s="59">
        <v>3637.98</v>
      </c>
      <c r="I782" s="58" t="s">
        <v>585</v>
      </c>
      <c r="J782" s="59">
        <v>3639.42</v>
      </c>
      <c r="K782" s="59">
        <v>0</v>
      </c>
      <c r="L782" s="59">
        <v>0</v>
      </c>
      <c r="M782" s="59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60">
        <v>45919.20380787037</v>
      </c>
      <c r="B783" s="61">
        <v>443616337</v>
      </c>
      <c r="C783" s="62" t="s">
        <v>36</v>
      </c>
      <c r="D783" s="62" t="s">
        <v>38</v>
      </c>
      <c r="E783" s="62" t="s">
        <v>119</v>
      </c>
      <c r="F783" s="63">
        <v>3639.41</v>
      </c>
      <c r="G783" s="63">
        <v>3641.98</v>
      </c>
      <c r="H783" s="63">
        <v>3636.48</v>
      </c>
      <c r="I783" s="62" t="s">
        <v>586</v>
      </c>
      <c r="J783" s="63">
        <v>3641.98</v>
      </c>
      <c r="K783" s="63">
        <v>0</v>
      </c>
      <c r="L783" s="63">
        <v>0</v>
      </c>
      <c r="M783" s="63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6">
        <v>45919.203819444447</v>
      </c>
      <c r="B784" s="57">
        <v>443616338</v>
      </c>
      <c r="C784" s="58" t="s">
        <v>36</v>
      </c>
      <c r="D784" s="58" t="s">
        <v>38</v>
      </c>
      <c r="E784" s="58" t="s">
        <v>119</v>
      </c>
      <c r="F784" s="59">
        <v>3639.41</v>
      </c>
      <c r="G784" s="59">
        <v>3642.48</v>
      </c>
      <c r="H784" s="59">
        <v>3637.98</v>
      </c>
      <c r="I784" s="58" t="s">
        <v>584</v>
      </c>
      <c r="J784" s="59">
        <v>3642.48</v>
      </c>
      <c r="K784" s="59">
        <v>0</v>
      </c>
      <c r="L784" s="59">
        <v>0</v>
      </c>
      <c r="M784" s="59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60">
        <v>45919.203819444447</v>
      </c>
      <c r="B785" s="61">
        <v>443616339</v>
      </c>
      <c r="C785" s="62" t="s">
        <v>36</v>
      </c>
      <c r="D785" s="62" t="s">
        <v>38</v>
      </c>
      <c r="E785" s="62" t="s">
        <v>119</v>
      </c>
      <c r="F785" s="63">
        <v>3639.41</v>
      </c>
      <c r="G785" s="63">
        <v>3642.48</v>
      </c>
      <c r="H785" s="63">
        <v>3635.98</v>
      </c>
      <c r="I785" s="62" t="s">
        <v>584</v>
      </c>
      <c r="J785" s="63">
        <v>3642.48</v>
      </c>
      <c r="K785" s="63">
        <v>0</v>
      </c>
      <c r="L785" s="63">
        <v>0</v>
      </c>
      <c r="M785" s="63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6">
        <v>45919.203819444447</v>
      </c>
      <c r="B786" s="57">
        <v>443616340</v>
      </c>
      <c r="C786" s="58" t="s">
        <v>36</v>
      </c>
      <c r="D786" s="58" t="s">
        <v>38</v>
      </c>
      <c r="E786" s="58" t="s">
        <v>119</v>
      </c>
      <c r="F786" s="59">
        <v>3639.39</v>
      </c>
      <c r="G786" s="59">
        <v>3640.98</v>
      </c>
      <c r="H786" s="59">
        <v>3637.98</v>
      </c>
      <c r="I786" s="58" t="s">
        <v>587</v>
      </c>
      <c r="J786" s="59">
        <v>3640.99</v>
      </c>
      <c r="K786" s="59">
        <v>0</v>
      </c>
      <c r="L786" s="59">
        <v>0</v>
      </c>
      <c r="M786" s="59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60">
        <v>45919.204965277779</v>
      </c>
      <c r="B787" s="61">
        <v>443616975</v>
      </c>
      <c r="C787" s="62" t="s">
        <v>36</v>
      </c>
      <c r="D787" s="62" t="s">
        <v>38</v>
      </c>
      <c r="E787" s="62" t="s">
        <v>119</v>
      </c>
      <c r="F787" s="63">
        <v>3639.6</v>
      </c>
      <c r="G787" s="63">
        <v>3641.19</v>
      </c>
      <c r="H787" s="63">
        <v>3638.19</v>
      </c>
      <c r="I787" s="62" t="s">
        <v>588</v>
      </c>
      <c r="J787" s="63">
        <v>3638.19</v>
      </c>
      <c r="K787" s="63">
        <v>0</v>
      </c>
      <c r="L787" s="63">
        <v>0</v>
      </c>
      <c r="M787" s="63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6">
        <v>45919.205428240741</v>
      </c>
      <c r="B788" s="57">
        <v>443617123</v>
      </c>
      <c r="C788" s="58" t="s">
        <v>36</v>
      </c>
      <c r="D788" s="58" t="s">
        <v>38</v>
      </c>
      <c r="E788" s="58" t="s">
        <v>119</v>
      </c>
      <c r="F788" s="59">
        <v>3639.43</v>
      </c>
      <c r="G788" s="59">
        <v>3642.43</v>
      </c>
      <c r="H788" s="58"/>
      <c r="I788" s="58" t="s">
        <v>584</v>
      </c>
      <c r="J788" s="59">
        <v>3642.48</v>
      </c>
      <c r="K788" s="59">
        <v>0</v>
      </c>
      <c r="L788" s="59">
        <v>0</v>
      </c>
      <c r="M788" s="59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60">
        <v>45919.205428240741</v>
      </c>
      <c r="B789" s="61">
        <v>443617125</v>
      </c>
      <c r="C789" s="62" t="s">
        <v>36</v>
      </c>
      <c r="D789" s="62" t="s">
        <v>38</v>
      </c>
      <c r="E789" s="62" t="s">
        <v>119</v>
      </c>
      <c r="F789" s="63">
        <v>3639.43</v>
      </c>
      <c r="G789" s="63">
        <v>3642.43</v>
      </c>
      <c r="H789" s="63">
        <v>3635.93</v>
      </c>
      <c r="I789" s="62" t="s">
        <v>589</v>
      </c>
      <c r="J789" s="63">
        <v>3642.48</v>
      </c>
      <c r="K789" s="63">
        <v>0</v>
      </c>
      <c r="L789" s="63">
        <v>0</v>
      </c>
      <c r="M789" s="63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6">
        <v>45919.205428240741</v>
      </c>
      <c r="B790" s="57">
        <v>443617126</v>
      </c>
      <c r="C790" s="58" t="s">
        <v>36</v>
      </c>
      <c r="D790" s="58" t="s">
        <v>38</v>
      </c>
      <c r="E790" s="58" t="s">
        <v>119</v>
      </c>
      <c r="F790" s="59">
        <v>3639.5</v>
      </c>
      <c r="G790" s="59">
        <v>3639.16</v>
      </c>
      <c r="H790" s="58"/>
      <c r="I790" s="58" t="s">
        <v>585</v>
      </c>
      <c r="J790" s="59">
        <v>3639.29</v>
      </c>
      <c r="K790" s="59">
        <v>0</v>
      </c>
      <c r="L790" s="59">
        <v>0</v>
      </c>
      <c r="M790" s="59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60">
        <v>45919.207627314812</v>
      </c>
      <c r="B791" s="61">
        <v>443617817</v>
      </c>
      <c r="C791" s="62" t="s">
        <v>36</v>
      </c>
      <c r="D791" s="62" t="s">
        <v>38</v>
      </c>
      <c r="E791" s="62" t="s">
        <v>119</v>
      </c>
      <c r="F791" s="63">
        <v>3639.42</v>
      </c>
      <c r="G791" s="63">
        <v>3640.92</v>
      </c>
      <c r="H791" s="63">
        <v>3637.92</v>
      </c>
      <c r="I791" s="62" t="s">
        <v>590</v>
      </c>
      <c r="J791" s="63">
        <v>3640.94</v>
      </c>
      <c r="K791" s="63">
        <v>0</v>
      </c>
      <c r="L791" s="63">
        <v>0</v>
      </c>
      <c r="M791" s="63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6">
        <v>45919.207627314812</v>
      </c>
      <c r="B792" s="57">
        <v>443617818</v>
      </c>
      <c r="C792" s="58" t="s">
        <v>36</v>
      </c>
      <c r="D792" s="58" t="s">
        <v>38</v>
      </c>
      <c r="E792" s="58" t="s">
        <v>119</v>
      </c>
      <c r="F792" s="59">
        <v>3639.42</v>
      </c>
      <c r="G792" s="59">
        <v>3642.42</v>
      </c>
      <c r="H792" s="59">
        <v>3637.92</v>
      </c>
      <c r="I792" s="58" t="s">
        <v>589</v>
      </c>
      <c r="J792" s="59">
        <v>3642.48</v>
      </c>
      <c r="K792" s="59">
        <v>0</v>
      </c>
      <c r="L792" s="59">
        <v>0</v>
      </c>
      <c r="M792" s="59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60">
        <v>45919.210868055554</v>
      </c>
      <c r="B793" s="61">
        <v>443619138</v>
      </c>
      <c r="C793" s="62" t="s">
        <v>36</v>
      </c>
      <c r="D793" s="62" t="s">
        <v>38</v>
      </c>
      <c r="E793" s="62" t="s">
        <v>119</v>
      </c>
      <c r="F793" s="63">
        <v>3640.71</v>
      </c>
      <c r="G793" s="63">
        <v>3643.21</v>
      </c>
      <c r="H793" s="63">
        <v>3637.71</v>
      </c>
      <c r="I793" s="62" t="s">
        <v>591</v>
      </c>
      <c r="J793" s="63">
        <v>3643.21</v>
      </c>
      <c r="K793" s="63">
        <v>0</v>
      </c>
      <c r="L793" s="63">
        <v>0</v>
      </c>
      <c r="M793" s="63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6">
        <v>45919.216539351852</v>
      </c>
      <c r="B794" s="57">
        <v>443621274</v>
      </c>
      <c r="C794" s="58" t="s">
        <v>36</v>
      </c>
      <c r="D794" s="58" t="s">
        <v>37</v>
      </c>
      <c r="E794" s="58" t="s">
        <v>119</v>
      </c>
      <c r="F794" s="59">
        <v>3643.56</v>
      </c>
      <c r="G794" s="59">
        <v>3645.32</v>
      </c>
      <c r="H794" s="59">
        <v>3647.06</v>
      </c>
      <c r="I794" s="58" t="s">
        <v>592</v>
      </c>
      <c r="J794" s="59">
        <v>3647.12</v>
      </c>
      <c r="K794" s="59">
        <v>0</v>
      </c>
      <c r="L794" s="59">
        <v>0</v>
      </c>
      <c r="M794" s="59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60">
        <v>45919.216539351852</v>
      </c>
      <c r="B795" s="61">
        <v>443621276</v>
      </c>
      <c r="C795" s="62" t="s">
        <v>36</v>
      </c>
      <c r="D795" s="62" t="s">
        <v>37</v>
      </c>
      <c r="E795" s="62" t="s">
        <v>119</v>
      </c>
      <c r="F795" s="63">
        <v>3643.48</v>
      </c>
      <c r="G795" s="63">
        <v>3645.86</v>
      </c>
      <c r="H795" s="62"/>
      <c r="I795" s="62" t="s">
        <v>593</v>
      </c>
      <c r="J795" s="63">
        <v>3645.79</v>
      </c>
      <c r="K795" s="63">
        <v>0</v>
      </c>
      <c r="L795" s="63">
        <v>0</v>
      </c>
      <c r="M795" s="63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6">
        <v>45919.216539351852</v>
      </c>
      <c r="B796" s="57">
        <v>443621278</v>
      </c>
      <c r="C796" s="58" t="s">
        <v>36</v>
      </c>
      <c r="D796" s="58" t="s">
        <v>37</v>
      </c>
      <c r="E796" s="58" t="s">
        <v>119</v>
      </c>
      <c r="F796" s="59">
        <v>3643.48</v>
      </c>
      <c r="G796" s="59">
        <v>3645.96</v>
      </c>
      <c r="H796" s="58"/>
      <c r="I796" s="58" t="s">
        <v>594</v>
      </c>
      <c r="J796" s="59">
        <v>3645.9</v>
      </c>
      <c r="K796" s="59">
        <v>0</v>
      </c>
      <c r="L796" s="59">
        <v>0</v>
      </c>
      <c r="M796" s="59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60">
        <v>45919.218969907408</v>
      </c>
      <c r="B797" s="61">
        <v>443622035</v>
      </c>
      <c r="C797" s="62" t="s">
        <v>36</v>
      </c>
      <c r="D797" s="62" t="s">
        <v>37</v>
      </c>
      <c r="E797" s="62" t="s">
        <v>119</v>
      </c>
      <c r="F797" s="63">
        <v>3646.28</v>
      </c>
      <c r="G797" s="63">
        <v>3643.29</v>
      </c>
      <c r="H797" s="63">
        <v>3649.79</v>
      </c>
      <c r="I797" s="62" t="s">
        <v>595</v>
      </c>
      <c r="J797" s="63">
        <v>3649.88</v>
      </c>
      <c r="K797" s="63">
        <v>0</v>
      </c>
      <c r="L797" s="63">
        <v>0</v>
      </c>
      <c r="M797" s="63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6">
        <v>45919.219085648147</v>
      </c>
      <c r="B798" s="57">
        <v>443622059</v>
      </c>
      <c r="C798" s="58" t="s">
        <v>36</v>
      </c>
      <c r="D798" s="58" t="s">
        <v>37</v>
      </c>
      <c r="E798" s="58" t="s">
        <v>119</v>
      </c>
      <c r="F798" s="59">
        <v>3646.18</v>
      </c>
      <c r="G798" s="59">
        <v>3646.57</v>
      </c>
      <c r="H798" s="58"/>
      <c r="I798" s="58" t="s">
        <v>596</v>
      </c>
      <c r="J798" s="59">
        <v>3646.47</v>
      </c>
      <c r="K798" s="59">
        <v>0</v>
      </c>
      <c r="L798" s="59">
        <v>0</v>
      </c>
      <c r="M798" s="59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60">
        <v>45919.219201388885</v>
      </c>
      <c r="B799" s="61">
        <v>443622069</v>
      </c>
      <c r="C799" s="62" t="s">
        <v>36</v>
      </c>
      <c r="D799" s="62" t="s">
        <v>37</v>
      </c>
      <c r="E799" s="62" t="s">
        <v>119</v>
      </c>
      <c r="F799" s="63">
        <v>3646.01</v>
      </c>
      <c r="G799" s="63">
        <v>3648.36</v>
      </c>
      <c r="H799" s="62"/>
      <c r="I799" s="62" t="s">
        <v>597</v>
      </c>
      <c r="J799" s="63">
        <v>3648.32</v>
      </c>
      <c r="K799" s="63">
        <v>0</v>
      </c>
      <c r="L799" s="63">
        <v>0</v>
      </c>
      <c r="M799" s="63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6">
        <v>45919.220011574071</v>
      </c>
      <c r="B800" s="57">
        <v>443622806</v>
      </c>
      <c r="C800" s="58" t="s">
        <v>36</v>
      </c>
      <c r="D800" s="58" t="s">
        <v>37</v>
      </c>
      <c r="E800" s="58" t="s">
        <v>119</v>
      </c>
      <c r="F800" s="59">
        <v>3644.81</v>
      </c>
      <c r="G800" s="59">
        <v>3645.19</v>
      </c>
      <c r="H800" s="59">
        <v>3647.81</v>
      </c>
      <c r="I800" s="58" t="s">
        <v>598</v>
      </c>
      <c r="J800" s="59">
        <v>3645.15</v>
      </c>
      <c r="K800" s="59">
        <v>0</v>
      </c>
      <c r="L800" s="59">
        <v>0</v>
      </c>
      <c r="M800" s="59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60">
        <v>45919.220011574071</v>
      </c>
      <c r="B801" s="61">
        <v>443622810</v>
      </c>
      <c r="C801" s="62" t="s">
        <v>36</v>
      </c>
      <c r="D801" s="62" t="s">
        <v>37</v>
      </c>
      <c r="E801" s="62" t="s">
        <v>119</v>
      </c>
      <c r="F801" s="63">
        <v>3644.81</v>
      </c>
      <c r="G801" s="63">
        <v>3645.19</v>
      </c>
      <c r="H801" s="63">
        <v>3647.81</v>
      </c>
      <c r="I801" s="62" t="s">
        <v>598</v>
      </c>
      <c r="J801" s="63">
        <v>3645.15</v>
      </c>
      <c r="K801" s="63">
        <v>0</v>
      </c>
      <c r="L801" s="63">
        <v>0</v>
      </c>
      <c r="M801" s="63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6">
        <v>45919.220011574071</v>
      </c>
      <c r="B802" s="57">
        <v>443622814</v>
      </c>
      <c r="C802" s="58" t="s">
        <v>36</v>
      </c>
      <c r="D802" s="58" t="s">
        <v>37</v>
      </c>
      <c r="E802" s="58" t="s">
        <v>119</v>
      </c>
      <c r="F802" s="59">
        <v>3644.86</v>
      </c>
      <c r="G802" s="59">
        <v>3645.19</v>
      </c>
      <c r="H802" s="59">
        <v>3646.31</v>
      </c>
      <c r="I802" s="58" t="s">
        <v>599</v>
      </c>
      <c r="J802" s="59">
        <v>3646.32</v>
      </c>
      <c r="K802" s="59">
        <v>0</v>
      </c>
      <c r="L802" s="59">
        <v>0</v>
      </c>
      <c r="M802" s="59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60">
        <v>45919.220011574071</v>
      </c>
      <c r="B803" s="61">
        <v>443622822</v>
      </c>
      <c r="C803" s="62" t="s">
        <v>36</v>
      </c>
      <c r="D803" s="62" t="s">
        <v>37</v>
      </c>
      <c r="E803" s="62" t="s">
        <v>119</v>
      </c>
      <c r="F803" s="63">
        <v>3644.86</v>
      </c>
      <c r="G803" s="63">
        <v>3645.2</v>
      </c>
      <c r="H803" s="63">
        <v>3648.31</v>
      </c>
      <c r="I803" s="62" t="s">
        <v>598</v>
      </c>
      <c r="J803" s="63">
        <v>3645.2</v>
      </c>
      <c r="K803" s="63">
        <v>0</v>
      </c>
      <c r="L803" s="63">
        <v>0</v>
      </c>
      <c r="M803" s="63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6">
        <v>45919.220011574071</v>
      </c>
      <c r="B804" s="57">
        <v>443622826</v>
      </c>
      <c r="C804" s="58" t="s">
        <v>36</v>
      </c>
      <c r="D804" s="58" t="s">
        <v>37</v>
      </c>
      <c r="E804" s="58" t="s">
        <v>119</v>
      </c>
      <c r="F804" s="59">
        <v>3644.79</v>
      </c>
      <c r="G804" s="59">
        <v>3645.19</v>
      </c>
      <c r="H804" s="59">
        <v>3646.31</v>
      </c>
      <c r="I804" s="58" t="s">
        <v>599</v>
      </c>
      <c r="J804" s="59">
        <v>3646.32</v>
      </c>
      <c r="K804" s="59">
        <v>0</v>
      </c>
      <c r="L804" s="59">
        <v>0</v>
      </c>
      <c r="M804" s="59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60">
        <v>45919.220023148147</v>
      </c>
      <c r="B805" s="61">
        <v>443622833</v>
      </c>
      <c r="C805" s="62" t="s">
        <v>36</v>
      </c>
      <c r="D805" s="62" t="s">
        <v>37</v>
      </c>
      <c r="E805" s="62" t="s">
        <v>119</v>
      </c>
      <c r="F805" s="63">
        <v>3644.76</v>
      </c>
      <c r="G805" s="63">
        <v>3645.19</v>
      </c>
      <c r="H805" s="63">
        <v>3646.31</v>
      </c>
      <c r="I805" s="62" t="s">
        <v>599</v>
      </c>
      <c r="J805" s="63">
        <v>3646.32</v>
      </c>
      <c r="K805" s="63">
        <v>0</v>
      </c>
      <c r="L805" s="63">
        <v>0</v>
      </c>
      <c r="M805" s="63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6">
        <v>45919.220023148147</v>
      </c>
      <c r="B806" s="57">
        <v>443622835</v>
      </c>
      <c r="C806" s="58" t="s">
        <v>36</v>
      </c>
      <c r="D806" s="58" t="s">
        <v>37</v>
      </c>
      <c r="E806" s="58" t="s">
        <v>119</v>
      </c>
      <c r="F806" s="59">
        <v>3644.75</v>
      </c>
      <c r="G806" s="59">
        <v>3646.58</v>
      </c>
      <c r="H806" s="59">
        <v>3648.31</v>
      </c>
      <c r="I806" s="58" t="s">
        <v>600</v>
      </c>
      <c r="J806" s="59">
        <v>3648.34</v>
      </c>
      <c r="K806" s="59">
        <v>0</v>
      </c>
      <c r="L806" s="59">
        <v>0</v>
      </c>
      <c r="M806" s="59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60">
        <v>45919.227060185185</v>
      </c>
      <c r="B807" s="61">
        <v>443625020</v>
      </c>
      <c r="C807" s="62" t="s">
        <v>36</v>
      </c>
      <c r="D807" s="62" t="s">
        <v>37</v>
      </c>
      <c r="E807" s="62" t="s">
        <v>119</v>
      </c>
      <c r="F807" s="63">
        <v>3645.85</v>
      </c>
      <c r="G807" s="63">
        <v>3642.85</v>
      </c>
      <c r="H807" s="63">
        <v>3647.35</v>
      </c>
      <c r="I807" s="62" t="s">
        <v>601</v>
      </c>
      <c r="J807" s="63">
        <v>3647.37</v>
      </c>
      <c r="K807" s="63">
        <v>0</v>
      </c>
      <c r="L807" s="63">
        <v>0</v>
      </c>
      <c r="M807" s="63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6">
        <v>45919.227071759262</v>
      </c>
      <c r="B808" s="57">
        <v>443625021</v>
      </c>
      <c r="C808" s="58" t="s">
        <v>36</v>
      </c>
      <c r="D808" s="58" t="s">
        <v>37</v>
      </c>
      <c r="E808" s="58" t="s">
        <v>119</v>
      </c>
      <c r="F808" s="59">
        <v>3645.81</v>
      </c>
      <c r="G808" s="59">
        <v>3642.85</v>
      </c>
      <c r="H808" s="59">
        <v>3647.35</v>
      </c>
      <c r="I808" s="58" t="s">
        <v>601</v>
      </c>
      <c r="J808" s="59">
        <v>3647.37</v>
      </c>
      <c r="K808" s="59">
        <v>0</v>
      </c>
      <c r="L808" s="59">
        <v>0</v>
      </c>
      <c r="M808" s="59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60">
        <v>45919.227071759262</v>
      </c>
      <c r="B809" s="61">
        <v>443625022</v>
      </c>
      <c r="C809" s="62" t="s">
        <v>36</v>
      </c>
      <c r="D809" s="62" t="s">
        <v>37</v>
      </c>
      <c r="E809" s="62" t="s">
        <v>119</v>
      </c>
      <c r="F809" s="63">
        <v>3645.81</v>
      </c>
      <c r="G809" s="63">
        <v>3644.35</v>
      </c>
      <c r="H809" s="63">
        <v>3647.35</v>
      </c>
      <c r="I809" s="62" t="s">
        <v>602</v>
      </c>
      <c r="J809" s="63">
        <v>3644.33</v>
      </c>
      <c r="K809" s="63">
        <v>0</v>
      </c>
      <c r="L809" s="63">
        <v>0</v>
      </c>
      <c r="M809" s="63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6">
        <v>45919.227523148147</v>
      </c>
      <c r="B810" s="57">
        <v>443625218</v>
      </c>
      <c r="C810" s="58" t="s">
        <v>36</v>
      </c>
      <c r="D810" s="58" t="s">
        <v>37</v>
      </c>
      <c r="E810" s="58" t="s">
        <v>119</v>
      </c>
      <c r="F810" s="59">
        <v>3645.85</v>
      </c>
      <c r="G810" s="59">
        <v>3646.3</v>
      </c>
      <c r="H810" s="59">
        <v>3648.85</v>
      </c>
      <c r="I810" s="58" t="s">
        <v>603</v>
      </c>
      <c r="J810" s="59">
        <v>3646.3</v>
      </c>
      <c r="K810" s="59">
        <v>0</v>
      </c>
      <c r="L810" s="59">
        <v>0</v>
      </c>
      <c r="M810" s="59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60">
        <v>45919.227534722224</v>
      </c>
      <c r="B811" s="61">
        <v>443625220</v>
      </c>
      <c r="C811" s="62" t="s">
        <v>36</v>
      </c>
      <c r="D811" s="62" t="s">
        <v>37</v>
      </c>
      <c r="E811" s="62" t="s">
        <v>119</v>
      </c>
      <c r="F811" s="63">
        <v>3645.85</v>
      </c>
      <c r="G811" s="63">
        <v>3646.37</v>
      </c>
      <c r="H811" s="63">
        <v>3649.35</v>
      </c>
      <c r="I811" s="62" t="s">
        <v>604</v>
      </c>
      <c r="J811" s="63">
        <v>3646.36</v>
      </c>
      <c r="K811" s="63">
        <v>0</v>
      </c>
      <c r="L811" s="63">
        <v>0</v>
      </c>
      <c r="M811" s="63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6">
        <v>45919.227534722224</v>
      </c>
      <c r="B812" s="57">
        <v>443625222</v>
      </c>
      <c r="C812" s="58" t="s">
        <v>36</v>
      </c>
      <c r="D812" s="58" t="s">
        <v>37</v>
      </c>
      <c r="E812" s="58" t="s">
        <v>119</v>
      </c>
      <c r="F812" s="59">
        <v>3645.85</v>
      </c>
      <c r="G812" s="59">
        <v>3646.37</v>
      </c>
      <c r="H812" s="59">
        <v>3648.85</v>
      </c>
      <c r="I812" s="58" t="s">
        <v>604</v>
      </c>
      <c r="J812" s="59">
        <v>3646.36</v>
      </c>
      <c r="K812" s="59">
        <v>0</v>
      </c>
      <c r="L812" s="59">
        <v>0</v>
      </c>
      <c r="M812" s="59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60">
        <v>45919.237824074073</v>
      </c>
      <c r="B813" s="61">
        <v>443627377</v>
      </c>
      <c r="C813" s="62" t="s">
        <v>36</v>
      </c>
      <c r="D813" s="62" t="s">
        <v>37</v>
      </c>
      <c r="E813" s="62" t="s">
        <v>119</v>
      </c>
      <c r="F813" s="63">
        <v>3647.09</v>
      </c>
      <c r="G813" s="63">
        <v>3648.35</v>
      </c>
      <c r="H813" s="62"/>
      <c r="I813" s="62" t="s">
        <v>597</v>
      </c>
      <c r="J813" s="63">
        <v>3648.32</v>
      </c>
      <c r="K813" s="63">
        <v>0</v>
      </c>
      <c r="L813" s="63">
        <v>0</v>
      </c>
      <c r="M813" s="63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6">
        <v>45919.238287037035</v>
      </c>
      <c r="B814" s="57">
        <v>443627446</v>
      </c>
      <c r="C814" s="58" t="s">
        <v>36</v>
      </c>
      <c r="D814" s="58" t="s">
        <v>37</v>
      </c>
      <c r="E814" s="58" t="s">
        <v>119</v>
      </c>
      <c r="F814" s="59">
        <v>3646.72</v>
      </c>
      <c r="G814" s="59">
        <v>3643.66</v>
      </c>
      <c r="H814" s="59">
        <v>3648.16</v>
      </c>
      <c r="I814" s="58" t="s">
        <v>600</v>
      </c>
      <c r="J814" s="59">
        <v>3648.21</v>
      </c>
      <c r="K814" s="59">
        <v>0</v>
      </c>
      <c r="L814" s="59">
        <v>0</v>
      </c>
      <c r="M814" s="59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60">
        <v>45919.239212962966</v>
      </c>
      <c r="B815" s="61">
        <v>443627596</v>
      </c>
      <c r="C815" s="62" t="s">
        <v>36</v>
      </c>
      <c r="D815" s="62" t="s">
        <v>37</v>
      </c>
      <c r="E815" s="62" t="s">
        <v>119</v>
      </c>
      <c r="F815" s="63">
        <v>3646.61</v>
      </c>
      <c r="G815" s="63">
        <v>3647.6</v>
      </c>
      <c r="H815" s="63">
        <v>3649.56</v>
      </c>
      <c r="I815" s="62" t="s">
        <v>595</v>
      </c>
      <c r="J815" s="63">
        <v>3649.65</v>
      </c>
      <c r="K815" s="63">
        <v>0</v>
      </c>
      <c r="L815" s="63">
        <v>0</v>
      </c>
      <c r="M815" s="63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6">
        <v>45919.239224537036</v>
      </c>
      <c r="B816" s="57">
        <v>443627597</v>
      </c>
      <c r="C816" s="58" t="s">
        <v>36</v>
      </c>
      <c r="D816" s="58" t="s">
        <v>37</v>
      </c>
      <c r="E816" s="58" t="s">
        <v>119</v>
      </c>
      <c r="F816" s="59">
        <v>3646.64</v>
      </c>
      <c r="G816" s="59">
        <v>3643.61</v>
      </c>
      <c r="H816" s="59">
        <v>3650.11</v>
      </c>
      <c r="I816" s="58" t="s">
        <v>605</v>
      </c>
      <c r="J816" s="59">
        <v>3650.11</v>
      </c>
      <c r="K816" s="59">
        <v>0</v>
      </c>
      <c r="L816" s="59">
        <v>0</v>
      </c>
      <c r="M816" s="59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60">
        <v>45919.239224537036</v>
      </c>
      <c r="B817" s="61">
        <v>443627598</v>
      </c>
      <c r="C817" s="62" t="s">
        <v>36</v>
      </c>
      <c r="D817" s="62" t="s">
        <v>37</v>
      </c>
      <c r="E817" s="62" t="s">
        <v>119</v>
      </c>
      <c r="F817" s="63">
        <v>3646.68</v>
      </c>
      <c r="G817" s="63">
        <v>3647.6</v>
      </c>
      <c r="H817" s="63">
        <v>3650.11</v>
      </c>
      <c r="I817" s="62" t="s">
        <v>605</v>
      </c>
      <c r="J817" s="63">
        <v>3650.11</v>
      </c>
      <c r="K817" s="63">
        <v>0</v>
      </c>
      <c r="L817" s="63">
        <v>0</v>
      </c>
      <c r="M817" s="63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6">
        <v>45919.239560185182</v>
      </c>
      <c r="B818" s="57">
        <v>443627615</v>
      </c>
      <c r="C818" s="58" t="s">
        <v>36</v>
      </c>
      <c r="D818" s="58" t="s">
        <v>37</v>
      </c>
      <c r="E818" s="58" t="s">
        <v>119</v>
      </c>
      <c r="F818" s="59">
        <v>3646.63</v>
      </c>
      <c r="G818" s="59">
        <v>3647.58</v>
      </c>
      <c r="H818" s="59">
        <v>3649.62</v>
      </c>
      <c r="I818" s="58" t="s">
        <v>595</v>
      </c>
      <c r="J818" s="59">
        <v>3649.65</v>
      </c>
      <c r="K818" s="59">
        <v>0</v>
      </c>
      <c r="L818" s="59">
        <v>0</v>
      </c>
      <c r="M818" s="59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60">
        <v>45919.242106481484</v>
      </c>
      <c r="B819" s="61">
        <v>443628401</v>
      </c>
      <c r="C819" s="62" t="s">
        <v>36</v>
      </c>
      <c r="D819" s="62" t="s">
        <v>37</v>
      </c>
      <c r="E819" s="62" t="s">
        <v>119</v>
      </c>
      <c r="F819" s="63">
        <v>3647.86</v>
      </c>
      <c r="G819" s="63">
        <v>3644.86</v>
      </c>
      <c r="H819" s="63">
        <v>3651.36</v>
      </c>
      <c r="I819" s="62" t="s">
        <v>606</v>
      </c>
      <c r="J819" s="63">
        <v>3644.5</v>
      </c>
      <c r="K819" s="63">
        <v>0</v>
      </c>
      <c r="L819" s="63">
        <v>0</v>
      </c>
      <c r="M819" s="63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6">
        <v>45919.242118055554</v>
      </c>
      <c r="B820" s="57">
        <v>443628403</v>
      </c>
      <c r="C820" s="58" t="s">
        <v>36</v>
      </c>
      <c r="D820" s="58" t="s">
        <v>37</v>
      </c>
      <c r="E820" s="58" t="s">
        <v>119</v>
      </c>
      <c r="F820" s="59">
        <v>3647.84</v>
      </c>
      <c r="G820" s="59">
        <v>3644.86</v>
      </c>
      <c r="H820" s="59">
        <v>3651.36</v>
      </c>
      <c r="I820" s="58" t="s">
        <v>606</v>
      </c>
      <c r="J820" s="59">
        <v>3644.5</v>
      </c>
      <c r="K820" s="59">
        <v>0</v>
      </c>
      <c r="L820" s="59">
        <v>0</v>
      </c>
      <c r="M820" s="59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60">
        <v>45919.242118055554</v>
      </c>
      <c r="B821" s="61">
        <v>443628406</v>
      </c>
      <c r="C821" s="62" t="s">
        <v>36</v>
      </c>
      <c r="D821" s="62" t="s">
        <v>37</v>
      </c>
      <c r="E821" s="62" t="s">
        <v>119</v>
      </c>
      <c r="F821" s="63">
        <v>3648.14</v>
      </c>
      <c r="G821" s="63">
        <v>3645.36</v>
      </c>
      <c r="H821" s="63">
        <v>3650.86</v>
      </c>
      <c r="I821" s="62" t="s">
        <v>607</v>
      </c>
      <c r="J821" s="63">
        <v>3645.35</v>
      </c>
      <c r="K821" s="63">
        <v>0</v>
      </c>
      <c r="L821" s="63">
        <v>0</v>
      </c>
      <c r="M821" s="63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6">
        <v>45919.242118055554</v>
      </c>
      <c r="B822" s="57">
        <v>443628408</v>
      </c>
      <c r="C822" s="58" t="s">
        <v>36</v>
      </c>
      <c r="D822" s="58" t="s">
        <v>37</v>
      </c>
      <c r="E822" s="58" t="s">
        <v>119</v>
      </c>
      <c r="F822" s="59">
        <v>3648.1</v>
      </c>
      <c r="G822" s="59">
        <v>3644.86</v>
      </c>
      <c r="H822" s="59">
        <v>3649.36</v>
      </c>
      <c r="I822" s="58" t="s">
        <v>606</v>
      </c>
      <c r="J822" s="59">
        <v>3644.5</v>
      </c>
      <c r="K822" s="59">
        <v>0</v>
      </c>
      <c r="L822" s="59">
        <v>0</v>
      </c>
      <c r="M822" s="59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60">
        <v>45919.242118055554</v>
      </c>
      <c r="B823" s="61">
        <v>443628413</v>
      </c>
      <c r="C823" s="62" t="s">
        <v>36</v>
      </c>
      <c r="D823" s="62" t="s">
        <v>37</v>
      </c>
      <c r="E823" s="62" t="s">
        <v>119</v>
      </c>
      <c r="F823" s="63">
        <v>3648.07</v>
      </c>
      <c r="G823" s="63">
        <v>3644.86</v>
      </c>
      <c r="H823" s="63">
        <v>3649.36</v>
      </c>
      <c r="I823" s="62" t="s">
        <v>606</v>
      </c>
      <c r="J823" s="63">
        <v>3644.5</v>
      </c>
      <c r="K823" s="63">
        <v>0</v>
      </c>
      <c r="L823" s="63">
        <v>0</v>
      </c>
      <c r="M823" s="63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6">
        <v>45919.242129629631</v>
      </c>
      <c r="B824" s="57">
        <v>443628416</v>
      </c>
      <c r="C824" s="58" t="s">
        <v>36</v>
      </c>
      <c r="D824" s="58" t="s">
        <v>37</v>
      </c>
      <c r="E824" s="58" t="s">
        <v>119</v>
      </c>
      <c r="F824" s="59">
        <v>3648.1</v>
      </c>
      <c r="G824" s="59">
        <v>3644.86</v>
      </c>
      <c r="H824" s="59">
        <v>3650.86</v>
      </c>
      <c r="I824" s="58" t="s">
        <v>606</v>
      </c>
      <c r="J824" s="59">
        <v>3644.5</v>
      </c>
      <c r="K824" s="59">
        <v>0</v>
      </c>
      <c r="L824" s="59">
        <v>0</v>
      </c>
      <c r="M824" s="59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60">
        <v>45919.242129629631</v>
      </c>
      <c r="B825" s="61">
        <v>443628420</v>
      </c>
      <c r="C825" s="62" t="s">
        <v>36</v>
      </c>
      <c r="D825" s="62" t="s">
        <v>37</v>
      </c>
      <c r="E825" s="62" t="s">
        <v>119</v>
      </c>
      <c r="F825" s="63">
        <v>3648.11</v>
      </c>
      <c r="G825" s="63">
        <v>3646.36</v>
      </c>
      <c r="H825" s="63">
        <v>3649.36</v>
      </c>
      <c r="I825" s="62" t="s">
        <v>608</v>
      </c>
      <c r="J825" s="63">
        <v>3646.34</v>
      </c>
      <c r="K825" s="63">
        <v>0</v>
      </c>
      <c r="L825" s="63">
        <v>0</v>
      </c>
      <c r="M825" s="63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6">
        <v>45919.2424537037</v>
      </c>
      <c r="B826" s="57">
        <v>443628542</v>
      </c>
      <c r="C826" s="58" t="s">
        <v>36</v>
      </c>
      <c r="D826" s="58" t="s">
        <v>37</v>
      </c>
      <c r="E826" s="58" t="s">
        <v>119</v>
      </c>
      <c r="F826" s="59">
        <v>3647.58</v>
      </c>
      <c r="G826" s="59">
        <v>3644.56</v>
      </c>
      <c r="H826" s="59">
        <v>3651.06</v>
      </c>
      <c r="I826" s="58" t="s">
        <v>606</v>
      </c>
      <c r="J826" s="59">
        <v>3644.5</v>
      </c>
      <c r="K826" s="59">
        <v>0</v>
      </c>
      <c r="L826" s="59">
        <v>0</v>
      </c>
      <c r="M826" s="59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60">
        <v>45919.244537037041</v>
      </c>
      <c r="B827" s="61">
        <v>443629114</v>
      </c>
      <c r="C827" s="62" t="s">
        <v>36</v>
      </c>
      <c r="D827" s="62" t="s">
        <v>38</v>
      </c>
      <c r="E827" s="62" t="s">
        <v>119</v>
      </c>
      <c r="F827" s="63">
        <v>3646.16</v>
      </c>
      <c r="G827" s="63">
        <v>3649.16</v>
      </c>
      <c r="H827" s="63">
        <v>3642.66</v>
      </c>
      <c r="I827" s="62" t="s">
        <v>609</v>
      </c>
      <c r="J827" s="63">
        <v>3649.24</v>
      </c>
      <c r="K827" s="63">
        <v>0</v>
      </c>
      <c r="L827" s="63">
        <v>0</v>
      </c>
      <c r="M827" s="63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6">
        <v>45919.24454861111</v>
      </c>
      <c r="B828" s="57">
        <v>443629115</v>
      </c>
      <c r="C828" s="58" t="s">
        <v>36</v>
      </c>
      <c r="D828" s="58" t="s">
        <v>38</v>
      </c>
      <c r="E828" s="58" t="s">
        <v>119</v>
      </c>
      <c r="F828" s="59">
        <v>3646.16</v>
      </c>
      <c r="G828" s="59">
        <v>3649.16</v>
      </c>
      <c r="H828" s="58"/>
      <c r="I828" s="58" t="s">
        <v>609</v>
      </c>
      <c r="J828" s="59">
        <v>3649.24</v>
      </c>
      <c r="K828" s="59">
        <v>0</v>
      </c>
      <c r="L828" s="59">
        <v>0</v>
      </c>
      <c r="M828" s="59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60">
        <v>45919.24454861111</v>
      </c>
      <c r="B829" s="61">
        <v>443629116</v>
      </c>
      <c r="C829" s="62" t="s">
        <v>36</v>
      </c>
      <c r="D829" s="62" t="s">
        <v>38</v>
      </c>
      <c r="E829" s="62" t="s">
        <v>119</v>
      </c>
      <c r="F829" s="63">
        <v>3646.16</v>
      </c>
      <c r="G829" s="63">
        <v>3649.16</v>
      </c>
      <c r="H829" s="62"/>
      <c r="I829" s="62" t="s">
        <v>609</v>
      </c>
      <c r="J829" s="63">
        <v>3649.24</v>
      </c>
      <c r="K829" s="63">
        <v>0</v>
      </c>
      <c r="L829" s="63">
        <v>0</v>
      </c>
      <c r="M829" s="63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6">
        <v>45919.245925925927</v>
      </c>
      <c r="B830" s="57">
        <v>443629520</v>
      </c>
      <c r="C830" s="58" t="s">
        <v>36</v>
      </c>
      <c r="D830" s="58" t="s">
        <v>37</v>
      </c>
      <c r="E830" s="58" t="s">
        <v>119</v>
      </c>
      <c r="F830" s="59">
        <v>3646.79</v>
      </c>
      <c r="G830" s="59">
        <v>3648.5</v>
      </c>
      <c r="H830" s="59">
        <v>3650.29</v>
      </c>
      <c r="I830" s="58" t="s">
        <v>610</v>
      </c>
      <c r="J830" s="59">
        <v>3650.3</v>
      </c>
      <c r="K830" s="59">
        <v>0</v>
      </c>
      <c r="L830" s="59">
        <v>0</v>
      </c>
      <c r="M830" s="59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60">
        <v>45919.26421296296</v>
      </c>
      <c r="B831" s="61">
        <v>443633221</v>
      </c>
      <c r="C831" s="62" t="s">
        <v>36</v>
      </c>
      <c r="D831" s="62" t="s">
        <v>37</v>
      </c>
      <c r="E831" s="62" t="s">
        <v>119</v>
      </c>
      <c r="F831" s="63">
        <v>3649.97</v>
      </c>
      <c r="G831" s="63">
        <v>3651.86</v>
      </c>
      <c r="H831" s="63">
        <v>3653.47</v>
      </c>
      <c r="I831" s="62" t="s">
        <v>611</v>
      </c>
      <c r="J831" s="63">
        <v>3653.48</v>
      </c>
      <c r="K831" s="63">
        <v>0</v>
      </c>
      <c r="L831" s="63">
        <v>0</v>
      </c>
      <c r="M831" s="63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6">
        <v>45919.264224537037</v>
      </c>
      <c r="B832" s="57">
        <v>443633222</v>
      </c>
      <c r="C832" s="58" t="s">
        <v>36</v>
      </c>
      <c r="D832" s="58" t="s">
        <v>37</v>
      </c>
      <c r="E832" s="58" t="s">
        <v>119</v>
      </c>
      <c r="F832" s="59">
        <v>3649.91</v>
      </c>
      <c r="G832" s="59">
        <v>3653.38</v>
      </c>
      <c r="H832" s="58"/>
      <c r="I832" s="58" t="s">
        <v>612</v>
      </c>
      <c r="J832" s="59">
        <v>3653.34</v>
      </c>
      <c r="K832" s="59">
        <v>0</v>
      </c>
      <c r="L832" s="59">
        <v>0</v>
      </c>
      <c r="M832" s="59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60">
        <v>45919.264224537037</v>
      </c>
      <c r="B833" s="61">
        <v>443633223</v>
      </c>
      <c r="C833" s="62" t="s">
        <v>36</v>
      </c>
      <c r="D833" s="62" t="s">
        <v>37</v>
      </c>
      <c r="E833" s="62" t="s">
        <v>119</v>
      </c>
      <c r="F833" s="63">
        <v>3649.9</v>
      </c>
      <c r="G833" s="63">
        <v>3653.53</v>
      </c>
      <c r="H833" s="62"/>
      <c r="I833" s="62" t="s">
        <v>613</v>
      </c>
      <c r="J833" s="63">
        <v>3653.52</v>
      </c>
      <c r="K833" s="63">
        <v>0</v>
      </c>
      <c r="L833" s="63">
        <v>0</v>
      </c>
      <c r="M833" s="63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6">
        <v>45919.267222222225</v>
      </c>
      <c r="B834" s="57">
        <v>443635655</v>
      </c>
      <c r="C834" s="58" t="s">
        <v>36</v>
      </c>
      <c r="D834" s="58" t="s">
        <v>37</v>
      </c>
      <c r="E834" s="58" t="s">
        <v>119</v>
      </c>
      <c r="F834" s="59">
        <v>3653.36</v>
      </c>
      <c r="G834" s="59">
        <v>3653.43</v>
      </c>
      <c r="H834" s="58"/>
      <c r="I834" s="58" t="s">
        <v>614</v>
      </c>
      <c r="J834" s="59">
        <v>3653.4</v>
      </c>
      <c r="K834" s="59">
        <v>0</v>
      </c>
      <c r="L834" s="59">
        <v>0</v>
      </c>
      <c r="M834" s="59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60">
        <v>45919.267233796294</v>
      </c>
      <c r="B835" s="61">
        <v>443635657</v>
      </c>
      <c r="C835" s="62" t="s">
        <v>36</v>
      </c>
      <c r="D835" s="62" t="s">
        <v>37</v>
      </c>
      <c r="E835" s="62" t="s">
        <v>119</v>
      </c>
      <c r="F835" s="63">
        <v>3653.36</v>
      </c>
      <c r="G835" s="63">
        <v>3658.88</v>
      </c>
      <c r="H835" s="62"/>
      <c r="I835" s="62" t="s">
        <v>615</v>
      </c>
      <c r="J835" s="63">
        <v>3658.72</v>
      </c>
      <c r="K835" s="63">
        <v>0</v>
      </c>
      <c r="L835" s="63">
        <v>0</v>
      </c>
      <c r="M835" s="63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6">
        <v>45919.267233796294</v>
      </c>
      <c r="B836" s="57">
        <v>443635658</v>
      </c>
      <c r="C836" s="58" t="s">
        <v>36</v>
      </c>
      <c r="D836" s="58" t="s">
        <v>37</v>
      </c>
      <c r="E836" s="58" t="s">
        <v>119</v>
      </c>
      <c r="F836" s="59">
        <v>3653.36</v>
      </c>
      <c r="G836" s="59">
        <v>3655.85</v>
      </c>
      <c r="H836" s="59">
        <v>3656.86</v>
      </c>
      <c r="I836" s="58" t="s">
        <v>616</v>
      </c>
      <c r="J836" s="59">
        <v>3657.04</v>
      </c>
      <c r="K836" s="59">
        <v>0</v>
      </c>
      <c r="L836" s="59">
        <v>0</v>
      </c>
      <c r="M836" s="59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60">
        <v>45919.268148148149</v>
      </c>
      <c r="B837" s="61">
        <v>443635970</v>
      </c>
      <c r="C837" s="62" t="s">
        <v>36</v>
      </c>
      <c r="D837" s="62" t="s">
        <v>37</v>
      </c>
      <c r="E837" s="62" t="s">
        <v>119</v>
      </c>
      <c r="F837" s="63">
        <v>3652.28</v>
      </c>
      <c r="G837" s="63">
        <v>3654.05</v>
      </c>
      <c r="H837" s="63">
        <v>3655.28</v>
      </c>
      <c r="I837" s="62" t="s">
        <v>617</v>
      </c>
      <c r="J837" s="63">
        <v>3654.02</v>
      </c>
      <c r="K837" s="63">
        <v>0</v>
      </c>
      <c r="L837" s="63">
        <v>0</v>
      </c>
      <c r="M837" s="63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6">
        <v>45919.268159722225</v>
      </c>
      <c r="B838" s="57">
        <v>443635972</v>
      </c>
      <c r="C838" s="58" t="s">
        <v>36</v>
      </c>
      <c r="D838" s="58" t="s">
        <v>37</v>
      </c>
      <c r="E838" s="58" t="s">
        <v>119</v>
      </c>
      <c r="F838" s="59">
        <v>3652.28</v>
      </c>
      <c r="G838" s="59">
        <v>3649.28</v>
      </c>
      <c r="H838" s="59">
        <v>3653.78</v>
      </c>
      <c r="I838" s="58" t="s">
        <v>618</v>
      </c>
      <c r="J838" s="59">
        <v>3653.85</v>
      </c>
      <c r="K838" s="59">
        <v>0</v>
      </c>
      <c r="L838" s="59">
        <v>0</v>
      </c>
      <c r="M838" s="59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60">
        <v>45919.268159722225</v>
      </c>
      <c r="B839" s="61">
        <v>443635974</v>
      </c>
      <c r="C839" s="62" t="s">
        <v>36</v>
      </c>
      <c r="D839" s="62" t="s">
        <v>37</v>
      </c>
      <c r="E839" s="62" t="s">
        <v>119</v>
      </c>
      <c r="F839" s="63">
        <v>3652.28</v>
      </c>
      <c r="G839" s="63">
        <v>3654.07</v>
      </c>
      <c r="H839" s="63">
        <v>3655.28</v>
      </c>
      <c r="I839" s="62" t="s">
        <v>617</v>
      </c>
      <c r="J839" s="63">
        <v>3654.02</v>
      </c>
      <c r="K839" s="63">
        <v>0</v>
      </c>
      <c r="L839" s="63">
        <v>0</v>
      </c>
      <c r="M839" s="63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6">
        <v>45919.268159722225</v>
      </c>
      <c r="B840" s="57">
        <v>443635975</v>
      </c>
      <c r="C840" s="58" t="s">
        <v>36</v>
      </c>
      <c r="D840" s="58" t="s">
        <v>37</v>
      </c>
      <c r="E840" s="58" t="s">
        <v>119</v>
      </c>
      <c r="F840" s="59">
        <v>3652.2</v>
      </c>
      <c r="G840" s="59">
        <v>3654.26</v>
      </c>
      <c r="H840" s="59">
        <v>3655.78</v>
      </c>
      <c r="I840" s="58" t="s">
        <v>619</v>
      </c>
      <c r="J840" s="59">
        <v>3654.18</v>
      </c>
      <c r="K840" s="59">
        <v>0</v>
      </c>
      <c r="L840" s="59">
        <v>0</v>
      </c>
      <c r="M840" s="59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60">
        <v>45919.268159722225</v>
      </c>
      <c r="B841" s="61">
        <v>443635976</v>
      </c>
      <c r="C841" s="62" t="s">
        <v>36</v>
      </c>
      <c r="D841" s="62" t="s">
        <v>37</v>
      </c>
      <c r="E841" s="62" t="s">
        <v>119</v>
      </c>
      <c r="F841" s="63">
        <v>3652.11</v>
      </c>
      <c r="G841" s="63">
        <v>3654.07</v>
      </c>
      <c r="H841" s="63">
        <v>3655.78</v>
      </c>
      <c r="I841" s="62" t="s">
        <v>617</v>
      </c>
      <c r="J841" s="63">
        <v>3654.02</v>
      </c>
      <c r="K841" s="63">
        <v>0</v>
      </c>
      <c r="L841" s="63">
        <v>0</v>
      </c>
      <c r="M841" s="63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6">
        <v>45919.268171296295</v>
      </c>
      <c r="B842" s="57">
        <v>443635978</v>
      </c>
      <c r="C842" s="58" t="s">
        <v>36</v>
      </c>
      <c r="D842" s="58" t="s">
        <v>37</v>
      </c>
      <c r="E842" s="58" t="s">
        <v>119</v>
      </c>
      <c r="F842" s="59">
        <v>3652.11</v>
      </c>
      <c r="G842" s="59">
        <v>3649.28</v>
      </c>
      <c r="H842" s="59">
        <v>3653.78</v>
      </c>
      <c r="I842" s="58" t="s">
        <v>618</v>
      </c>
      <c r="J842" s="59">
        <v>3653.85</v>
      </c>
      <c r="K842" s="59">
        <v>0</v>
      </c>
      <c r="L842" s="59">
        <v>0</v>
      </c>
      <c r="M842" s="59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60">
        <v>45919.268171296295</v>
      </c>
      <c r="B843" s="61">
        <v>443635979</v>
      </c>
      <c r="C843" s="62" t="s">
        <v>36</v>
      </c>
      <c r="D843" s="62" t="s">
        <v>37</v>
      </c>
      <c r="E843" s="62" t="s">
        <v>119</v>
      </c>
      <c r="F843" s="63">
        <v>3652.13</v>
      </c>
      <c r="G843" s="63">
        <v>3650.78</v>
      </c>
      <c r="H843" s="63">
        <v>3653.78</v>
      </c>
      <c r="I843" s="62" t="s">
        <v>618</v>
      </c>
      <c r="J843" s="63">
        <v>3653.85</v>
      </c>
      <c r="K843" s="63">
        <v>0</v>
      </c>
      <c r="L843" s="63">
        <v>0</v>
      </c>
      <c r="M843" s="63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6">
        <v>45919.270925925928</v>
      </c>
      <c r="B844" s="57">
        <v>443637052</v>
      </c>
      <c r="C844" s="58" t="s">
        <v>36</v>
      </c>
      <c r="D844" s="58" t="s">
        <v>37</v>
      </c>
      <c r="E844" s="58" t="s">
        <v>119</v>
      </c>
      <c r="F844" s="59">
        <v>3654.12</v>
      </c>
      <c r="G844" s="59">
        <v>3655.12</v>
      </c>
      <c r="H844" s="58"/>
      <c r="I844" s="58" t="s">
        <v>620</v>
      </c>
      <c r="J844" s="59">
        <v>3655.07</v>
      </c>
      <c r="K844" s="59">
        <v>0</v>
      </c>
      <c r="L844" s="59">
        <v>0</v>
      </c>
      <c r="M844" s="59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60">
        <v>45919.272893518515</v>
      </c>
      <c r="B845" s="61">
        <v>443637608</v>
      </c>
      <c r="C845" s="62" t="s">
        <v>36</v>
      </c>
      <c r="D845" s="62" t="s">
        <v>37</v>
      </c>
      <c r="E845" s="62" t="s">
        <v>119</v>
      </c>
      <c r="F845" s="63">
        <v>3654.08</v>
      </c>
      <c r="G845" s="63">
        <v>3651.08</v>
      </c>
      <c r="H845" s="63">
        <v>3655.58</v>
      </c>
      <c r="I845" s="62" t="s">
        <v>621</v>
      </c>
      <c r="J845" s="63">
        <v>3655.59</v>
      </c>
      <c r="K845" s="63">
        <v>0</v>
      </c>
      <c r="L845" s="63">
        <v>0</v>
      </c>
      <c r="M845" s="63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6">
        <v>45919.272905092592</v>
      </c>
      <c r="B846" s="57">
        <v>443637610</v>
      </c>
      <c r="C846" s="58" t="s">
        <v>36</v>
      </c>
      <c r="D846" s="58" t="s">
        <v>37</v>
      </c>
      <c r="E846" s="58" t="s">
        <v>119</v>
      </c>
      <c r="F846" s="59">
        <v>3654.08</v>
      </c>
      <c r="G846" s="59">
        <v>3651.08</v>
      </c>
      <c r="H846" s="59">
        <v>3655.58</v>
      </c>
      <c r="I846" s="58" t="s">
        <v>621</v>
      </c>
      <c r="J846" s="59">
        <v>3655.59</v>
      </c>
      <c r="K846" s="59">
        <v>0</v>
      </c>
      <c r="L846" s="59">
        <v>0</v>
      </c>
      <c r="M846" s="59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60">
        <v>45919.272905092592</v>
      </c>
      <c r="B847" s="61">
        <v>443637611</v>
      </c>
      <c r="C847" s="62" t="s">
        <v>36</v>
      </c>
      <c r="D847" s="62" t="s">
        <v>37</v>
      </c>
      <c r="E847" s="62" t="s">
        <v>119</v>
      </c>
      <c r="F847" s="63">
        <v>3654.16</v>
      </c>
      <c r="G847" s="63">
        <v>3652.58</v>
      </c>
      <c r="H847" s="63">
        <v>3655.58</v>
      </c>
      <c r="I847" s="62" t="s">
        <v>621</v>
      </c>
      <c r="J847" s="63">
        <v>3655.59</v>
      </c>
      <c r="K847" s="63">
        <v>0</v>
      </c>
      <c r="L847" s="63">
        <v>0</v>
      </c>
      <c r="M847" s="63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6">
        <v>45919.276018518518</v>
      </c>
      <c r="B848" s="57">
        <v>443639068</v>
      </c>
      <c r="C848" s="58" t="s">
        <v>36</v>
      </c>
      <c r="D848" s="58" t="s">
        <v>37</v>
      </c>
      <c r="E848" s="58" t="s">
        <v>119</v>
      </c>
      <c r="F848" s="59">
        <v>3653.98</v>
      </c>
      <c r="G848" s="59">
        <v>3654.96</v>
      </c>
      <c r="H848" s="59">
        <v>3657.44</v>
      </c>
      <c r="I848" s="58" t="s">
        <v>622</v>
      </c>
      <c r="J848" s="59">
        <v>3657.46</v>
      </c>
      <c r="K848" s="59">
        <v>0</v>
      </c>
      <c r="L848" s="59">
        <v>0</v>
      </c>
      <c r="M848" s="59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60">
        <v>45919.276030092595</v>
      </c>
      <c r="B849" s="61">
        <v>443639069</v>
      </c>
      <c r="C849" s="62" t="s">
        <v>36</v>
      </c>
      <c r="D849" s="62" t="s">
        <v>37</v>
      </c>
      <c r="E849" s="62" t="s">
        <v>119</v>
      </c>
      <c r="F849" s="63">
        <v>3653.98</v>
      </c>
      <c r="G849" s="63">
        <v>3654.99</v>
      </c>
      <c r="H849" s="63">
        <v>3657.48</v>
      </c>
      <c r="I849" s="62" t="s">
        <v>622</v>
      </c>
      <c r="J849" s="63">
        <v>3657.49</v>
      </c>
      <c r="K849" s="63">
        <v>0</v>
      </c>
      <c r="L849" s="63">
        <v>0</v>
      </c>
      <c r="M849" s="63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6">
        <v>45919.27648148148</v>
      </c>
      <c r="B850" s="57">
        <v>443639367</v>
      </c>
      <c r="C850" s="58" t="s">
        <v>36</v>
      </c>
      <c r="D850" s="58" t="s">
        <v>37</v>
      </c>
      <c r="E850" s="58" t="s">
        <v>119</v>
      </c>
      <c r="F850" s="59">
        <v>3654.37</v>
      </c>
      <c r="G850" s="59">
        <v>3655.08</v>
      </c>
      <c r="H850" s="59">
        <v>3657.81</v>
      </c>
      <c r="I850" s="58" t="s">
        <v>623</v>
      </c>
      <c r="J850" s="59">
        <v>3655</v>
      </c>
      <c r="K850" s="59">
        <v>0</v>
      </c>
      <c r="L850" s="59">
        <v>0</v>
      </c>
      <c r="M850" s="59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60">
        <v>45919.27648148148</v>
      </c>
      <c r="B851" s="61">
        <v>443639369</v>
      </c>
      <c r="C851" s="62" t="s">
        <v>36</v>
      </c>
      <c r="D851" s="62" t="s">
        <v>37</v>
      </c>
      <c r="E851" s="62" t="s">
        <v>119</v>
      </c>
      <c r="F851" s="63">
        <v>3654.34</v>
      </c>
      <c r="G851" s="63">
        <v>3655.07</v>
      </c>
      <c r="H851" s="63">
        <v>3657.37</v>
      </c>
      <c r="I851" s="62" t="s">
        <v>623</v>
      </c>
      <c r="J851" s="63">
        <v>3655</v>
      </c>
      <c r="K851" s="63">
        <v>0</v>
      </c>
      <c r="L851" s="63">
        <v>0</v>
      </c>
      <c r="M851" s="63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6">
        <v>45919.276493055557</v>
      </c>
      <c r="B852" s="57">
        <v>443639371</v>
      </c>
      <c r="C852" s="58" t="s">
        <v>36</v>
      </c>
      <c r="D852" s="58" t="s">
        <v>37</v>
      </c>
      <c r="E852" s="58" t="s">
        <v>119</v>
      </c>
      <c r="F852" s="59">
        <v>3654.34</v>
      </c>
      <c r="G852" s="59">
        <v>3655.05</v>
      </c>
      <c r="H852" s="59">
        <v>3657.37</v>
      </c>
      <c r="I852" s="58" t="s">
        <v>623</v>
      </c>
      <c r="J852" s="59">
        <v>3655</v>
      </c>
      <c r="K852" s="59">
        <v>0</v>
      </c>
      <c r="L852" s="59">
        <v>0</v>
      </c>
      <c r="M852" s="59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60">
        <v>45919.282731481479</v>
      </c>
      <c r="B853" s="61">
        <v>443642223</v>
      </c>
      <c r="C853" s="62" t="s">
        <v>36</v>
      </c>
      <c r="D853" s="62" t="s">
        <v>37</v>
      </c>
      <c r="E853" s="62" t="s">
        <v>119</v>
      </c>
      <c r="F853" s="63">
        <v>3655.27</v>
      </c>
      <c r="G853" s="63">
        <v>3652.25</v>
      </c>
      <c r="H853" s="63">
        <v>3656.75</v>
      </c>
      <c r="I853" s="62" t="s">
        <v>624</v>
      </c>
      <c r="J853" s="63">
        <v>3656.78</v>
      </c>
      <c r="K853" s="63">
        <v>0</v>
      </c>
      <c r="L853" s="63">
        <v>0</v>
      </c>
      <c r="M853" s="63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6">
        <v>45919.282731481479</v>
      </c>
      <c r="B854" s="57">
        <v>443642224</v>
      </c>
      <c r="C854" s="58" t="s">
        <v>36</v>
      </c>
      <c r="D854" s="58" t="s">
        <v>37</v>
      </c>
      <c r="E854" s="58" t="s">
        <v>119</v>
      </c>
      <c r="F854" s="59">
        <v>3655.24</v>
      </c>
      <c r="G854" s="59">
        <v>3653.77</v>
      </c>
      <c r="H854" s="59">
        <v>3656.77</v>
      </c>
      <c r="I854" s="58" t="s">
        <v>625</v>
      </c>
      <c r="J854" s="59">
        <v>3653.74</v>
      </c>
      <c r="K854" s="59">
        <v>0</v>
      </c>
      <c r="L854" s="59">
        <v>0</v>
      </c>
      <c r="M854" s="59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60">
        <v>45919.282743055555</v>
      </c>
      <c r="B855" s="61">
        <v>443642226</v>
      </c>
      <c r="C855" s="62" t="s">
        <v>36</v>
      </c>
      <c r="D855" s="62" t="s">
        <v>37</v>
      </c>
      <c r="E855" s="62" t="s">
        <v>119</v>
      </c>
      <c r="F855" s="63">
        <v>3655.24</v>
      </c>
      <c r="G855" s="63">
        <v>3652.27</v>
      </c>
      <c r="H855" s="63">
        <v>3656.77</v>
      </c>
      <c r="I855" s="62" t="s">
        <v>624</v>
      </c>
      <c r="J855" s="63">
        <v>3656.78</v>
      </c>
      <c r="K855" s="63">
        <v>0</v>
      </c>
      <c r="L855" s="63">
        <v>0</v>
      </c>
      <c r="M855" s="63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6">
        <v>45919.282743055555</v>
      </c>
      <c r="B856" s="57">
        <v>443642227</v>
      </c>
      <c r="C856" s="58" t="s">
        <v>36</v>
      </c>
      <c r="D856" s="58" t="s">
        <v>37</v>
      </c>
      <c r="E856" s="58" t="s">
        <v>119</v>
      </c>
      <c r="F856" s="59">
        <v>3655.28</v>
      </c>
      <c r="G856" s="59">
        <v>3658.87</v>
      </c>
      <c r="H856" s="58"/>
      <c r="I856" s="58" t="s">
        <v>615</v>
      </c>
      <c r="J856" s="59">
        <v>3658.72</v>
      </c>
      <c r="K856" s="59">
        <v>0</v>
      </c>
      <c r="L856" s="59">
        <v>0</v>
      </c>
      <c r="M856" s="59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60">
        <v>45919.282743055555</v>
      </c>
      <c r="B857" s="61">
        <v>443642228</v>
      </c>
      <c r="C857" s="62" t="s">
        <v>36</v>
      </c>
      <c r="D857" s="62" t="s">
        <v>37</v>
      </c>
      <c r="E857" s="62" t="s">
        <v>119</v>
      </c>
      <c r="F857" s="63">
        <v>3655.5</v>
      </c>
      <c r="G857" s="63">
        <v>3652.27</v>
      </c>
      <c r="H857" s="63">
        <v>3658.77</v>
      </c>
      <c r="I857" s="62" t="s">
        <v>626</v>
      </c>
      <c r="J857" s="63">
        <v>3658.78</v>
      </c>
      <c r="K857" s="63">
        <v>0</v>
      </c>
      <c r="L857" s="63">
        <v>0</v>
      </c>
      <c r="M857" s="63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6">
        <v>45919.297777777778</v>
      </c>
      <c r="B858" s="57">
        <v>443649806</v>
      </c>
      <c r="C858" s="58" t="s">
        <v>36</v>
      </c>
      <c r="D858" s="58" t="s">
        <v>37</v>
      </c>
      <c r="E858" s="58" t="s">
        <v>119</v>
      </c>
      <c r="F858" s="59">
        <v>3658.8</v>
      </c>
      <c r="G858" s="59">
        <v>3655.79</v>
      </c>
      <c r="H858" s="59">
        <v>3662.29</v>
      </c>
      <c r="I858" s="58" t="s">
        <v>627</v>
      </c>
      <c r="J858" s="59">
        <v>3655.79</v>
      </c>
      <c r="K858" s="59">
        <v>0</v>
      </c>
      <c r="L858" s="59">
        <v>0</v>
      </c>
      <c r="M858" s="59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60">
        <v>45919.299398148149</v>
      </c>
      <c r="B859" s="61">
        <v>443650304</v>
      </c>
      <c r="C859" s="62" t="s">
        <v>36</v>
      </c>
      <c r="D859" s="62" t="s">
        <v>37</v>
      </c>
      <c r="E859" s="62" t="s">
        <v>119</v>
      </c>
      <c r="F859" s="63">
        <v>3659.13</v>
      </c>
      <c r="G859" s="63">
        <v>3660.11</v>
      </c>
      <c r="H859" s="62"/>
      <c r="I859" s="62" t="s">
        <v>628</v>
      </c>
      <c r="J859" s="63">
        <v>3660.1</v>
      </c>
      <c r="K859" s="63">
        <v>0</v>
      </c>
      <c r="L859" s="63">
        <v>0</v>
      </c>
      <c r="M859" s="63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6">
        <v>45919.299409722225</v>
      </c>
      <c r="B860" s="57">
        <v>443650305</v>
      </c>
      <c r="C860" s="58" t="s">
        <v>36</v>
      </c>
      <c r="D860" s="58" t="s">
        <v>37</v>
      </c>
      <c r="E860" s="58" t="s">
        <v>119</v>
      </c>
      <c r="F860" s="59">
        <v>3659.15</v>
      </c>
      <c r="G860" s="59">
        <v>3656.13</v>
      </c>
      <c r="H860" s="58"/>
      <c r="I860" s="58" t="s">
        <v>629</v>
      </c>
      <c r="J860" s="59">
        <v>3656.09</v>
      </c>
      <c r="K860" s="59">
        <v>0</v>
      </c>
      <c r="L860" s="59">
        <v>0</v>
      </c>
      <c r="M860" s="59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60">
        <v>45919.300555555557</v>
      </c>
      <c r="B861" s="61">
        <v>443650916</v>
      </c>
      <c r="C861" s="62" t="s">
        <v>36</v>
      </c>
      <c r="D861" s="62" t="s">
        <v>37</v>
      </c>
      <c r="E861" s="62" t="s">
        <v>119</v>
      </c>
      <c r="F861" s="63">
        <v>3658.93</v>
      </c>
      <c r="G861" s="63">
        <v>3655.95</v>
      </c>
      <c r="H861" s="63">
        <v>3662.45</v>
      </c>
      <c r="I861" s="62" t="s">
        <v>630</v>
      </c>
      <c r="J861" s="63">
        <v>3655.92</v>
      </c>
      <c r="K861" s="63">
        <v>0</v>
      </c>
      <c r="L861" s="63">
        <v>0</v>
      </c>
      <c r="M861" s="63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6">
        <v>45919.300555555557</v>
      </c>
      <c r="B862" s="57">
        <v>443650920</v>
      </c>
      <c r="C862" s="58" t="s">
        <v>36</v>
      </c>
      <c r="D862" s="58" t="s">
        <v>37</v>
      </c>
      <c r="E862" s="58" t="s">
        <v>119</v>
      </c>
      <c r="F862" s="59">
        <v>3658.92</v>
      </c>
      <c r="G862" s="59">
        <v>3657.43</v>
      </c>
      <c r="H862" s="59">
        <v>3660.43</v>
      </c>
      <c r="I862" s="58" t="s">
        <v>631</v>
      </c>
      <c r="J862" s="59">
        <v>3657.37</v>
      </c>
      <c r="K862" s="59">
        <v>0</v>
      </c>
      <c r="L862" s="59">
        <v>0</v>
      </c>
      <c r="M862" s="59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60">
        <v>45919.300567129627</v>
      </c>
      <c r="B863" s="61">
        <v>443650922</v>
      </c>
      <c r="C863" s="62" t="s">
        <v>36</v>
      </c>
      <c r="D863" s="62" t="s">
        <v>37</v>
      </c>
      <c r="E863" s="62" t="s">
        <v>119</v>
      </c>
      <c r="F863" s="63">
        <v>3658.93</v>
      </c>
      <c r="G863" s="63">
        <v>3659.6</v>
      </c>
      <c r="H863" s="63">
        <v>3661.93</v>
      </c>
      <c r="I863" s="62" t="s">
        <v>632</v>
      </c>
      <c r="J863" s="63">
        <v>3659.55</v>
      </c>
      <c r="K863" s="63">
        <v>0</v>
      </c>
      <c r="L863" s="63">
        <v>0</v>
      </c>
      <c r="M863" s="63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6">
        <v>45919.300567129627</v>
      </c>
      <c r="B864" s="57">
        <v>443650924</v>
      </c>
      <c r="C864" s="58" t="s">
        <v>36</v>
      </c>
      <c r="D864" s="58" t="s">
        <v>37</v>
      </c>
      <c r="E864" s="58" t="s">
        <v>119</v>
      </c>
      <c r="F864" s="59">
        <v>3658.93</v>
      </c>
      <c r="G864" s="59">
        <v>3655.93</v>
      </c>
      <c r="H864" s="59">
        <v>3660.43</v>
      </c>
      <c r="I864" s="58" t="s">
        <v>633</v>
      </c>
      <c r="J864" s="59">
        <v>3660.43</v>
      </c>
      <c r="K864" s="59">
        <v>0</v>
      </c>
      <c r="L864" s="59">
        <v>0</v>
      </c>
      <c r="M864" s="59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60">
        <v>45919.300567129627</v>
      </c>
      <c r="B865" s="61">
        <v>443650927</v>
      </c>
      <c r="C865" s="62" t="s">
        <v>36</v>
      </c>
      <c r="D865" s="62" t="s">
        <v>37</v>
      </c>
      <c r="E865" s="62" t="s">
        <v>119</v>
      </c>
      <c r="F865" s="63">
        <v>3658.93</v>
      </c>
      <c r="G865" s="63">
        <v>3659.61</v>
      </c>
      <c r="H865" s="63">
        <v>3661.93</v>
      </c>
      <c r="I865" s="62" t="s">
        <v>632</v>
      </c>
      <c r="J865" s="63">
        <v>3659.55</v>
      </c>
      <c r="K865" s="63">
        <v>0</v>
      </c>
      <c r="L865" s="63">
        <v>0</v>
      </c>
      <c r="M865" s="63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6">
        <v>45919.300567129627</v>
      </c>
      <c r="B866" s="57">
        <v>443650928</v>
      </c>
      <c r="C866" s="58" t="s">
        <v>36</v>
      </c>
      <c r="D866" s="58" t="s">
        <v>37</v>
      </c>
      <c r="E866" s="58" t="s">
        <v>119</v>
      </c>
      <c r="F866" s="59">
        <v>3658.92</v>
      </c>
      <c r="G866" s="59">
        <v>3659.61</v>
      </c>
      <c r="H866" s="59">
        <v>3662.43</v>
      </c>
      <c r="I866" s="58" t="s">
        <v>632</v>
      </c>
      <c r="J866" s="59">
        <v>3659.55</v>
      </c>
      <c r="K866" s="59">
        <v>0</v>
      </c>
      <c r="L866" s="59">
        <v>0</v>
      </c>
      <c r="M866" s="59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60">
        <v>45919.300578703704</v>
      </c>
      <c r="B867" s="61">
        <v>443650929</v>
      </c>
      <c r="C867" s="62" t="s">
        <v>36</v>
      </c>
      <c r="D867" s="62" t="s">
        <v>37</v>
      </c>
      <c r="E867" s="62" t="s">
        <v>119</v>
      </c>
      <c r="F867" s="63">
        <v>3658.92</v>
      </c>
      <c r="G867" s="63">
        <v>3655.93</v>
      </c>
      <c r="H867" s="63">
        <v>3660.43</v>
      </c>
      <c r="I867" s="62" t="s">
        <v>633</v>
      </c>
      <c r="J867" s="63">
        <v>3660.43</v>
      </c>
      <c r="K867" s="63">
        <v>0</v>
      </c>
      <c r="L867" s="63">
        <v>0</v>
      </c>
      <c r="M867" s="63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6">
        <v>45919.304606481484</v>
      </c>
      <c r="B868" s="57">
        <v>443652949</v>
      </c>
      <c r="C868" s="58" t="s">
        <v>36</v>
      </c>
      <c r="D868" s="58" t="s">
        <v>37</v>
      </c>
      <c r="E868" s="58" t="s">
        <v>119</v>
      </c>
      <c r="F868" s="59">
        <v>3658.33</v>
      </c>
      <c r="G868" s="59">
        <v>3655.34</v>
      </c>
      <c r="H868" s="59">
        <v>3661.84</v>
      </c>
      <c r="I868" s="58" t="s">
        <v>634</v>
      </c>
      <c r="J868" s="59">
        <v>3655.34</v>
      </c>
      <c r="K868" s="59">
        <v>0</v>
      </c>
      <c r="L868" s="59">
        <v>0</v>
      </c>
      <c r="M868" s="59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60">
        <v>45919.304606481484</v>
      </c>
      <c r="B869" s="61">
        <v>443652950</v>
      </c>
      <c r="C869" s="62" t="s">
        <v>36</v>
      </c>
      <c r="D869" s="62" t="s">
        <v>37</v>
      </c>
      <c r="E869" s="62" t="s">
        <v>119</v>
      </c>
      <c r="F869" s="63">
        <v>3658.33</v>
      </c>
      <c r="G869" s="63">
        <v>3655.33</v>
      </c>
      <c r="H869" s="63">
        <v>3661.83</v>
      </c>
      <c r="I869" s="62" t="s">
        <v>635</v>
      </c>
      <c r="J869" s="63">
        <v>3655.33</v>
      </c>
      <c r="K869" s="63">
        <v>0</v>
      </c>
      <c r="L869" s="63">
        <v>0</v>
      </c>
      <c r="M869" s="63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6">
        <v>45919.320462962962</v>
      </c>
      <c r="B870" s="57">
        <v>443658600</v>
      </c>
      <c r="C870" s="58" t="s">
        <v>36</v>
      </c>
      <c r="D870" s="58" t="s">
        <v>38</v>
      </c>
      <c r="E870" s="58" t="s">
        <v>119</v>
      </c>
      <c r="F870" s="59">
        <v>3657.86</v>
      </c>
      <c r="G870" s="59">
        <v>3659.36</v>
      </c>
      <c r="H870" s="59">
        <v>3656.36</v>
      </c>
      <c r="I870" s="58" t="s">
        <v>636</v>
      </c>
      <c r="J870" s="59">
        <v>3659.36</v>
      </c>
      <c r="K870" s="59">
        <v>0</v>
      </c>
      <c r="L870" s="59">
        <v>0</v>
      </c>
      <c r="M870" s="59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60">
        <v>45919.333425925928</v>
      </c>
      <c r="B871" s="61">
        <v>443662606</v>
      </c>
      <c r="C871" s="62" t="s">
        <v>36</v>
      </c>
      <c r="D871" s="62" t="s">
        <v>37</v>
      </c>
      <c r="E871" s="62" t="s">
        <v>119</v>
      </c>
      <c r="F871" s="63">
        <v>3659.04</v>
      </c>
      <c r="G871" s="63">
        <v>3656.03</v>
      </c>
      <c r="H871" s="63">
        <v>3662.53</v>
      </c>
      <c r="I871" s="62" t="s">
        <v>630</v>
      </c>
      <c r="J871" s="63">
        <v>3656.02</v>
      </c>
      <c r="K871" s="63">
        <v>0</v>
      </c>
      <c r="L871" s="63">
        <v>0</v>
      </c>
      <c r="M871" s="63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6">
        <v>45919.336782407408</v>
      </c>
      <c r="B872" s="57">
        <v>443663710</v>
      </c>
      <c r="C872" s="58" t="s">
        <v>36</v>
      </c>
      <c r="D872" s="58" t="s">
        <v>37</v>
      </c>
      <c r="E872" s="58" t="s">
        <v>119</v>
      </c>
      <c r="F872" s="59">
        <v>3660.29</v>
      </c>
      <c r="G872" s="59">
        <v>3657.29</v>
      </c>
      <c r="H872" s="58"/>
      <c r="I872" s="58" t="s">
        <v>637</v>
      </c>
      <c r="J872" s="59">
        <v>3657.28</v>
      </c>
      <c r="K872" s="59">
        <v>0</v>
      </c>
      <c r="L872" s="59">
        <v>0</v>
      </c>
      <c r="M872" s="59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60">
        <v>45919.336898148147</v>
      </c>
      <c r="B873" s="61">
        <v>443663732</v>
      </c>
      <c r="C873" s="62" t="s">
        <v>36</v>
      </c>
      <c r="D873" s="62" t="s">
        <v>37</v>
      </c>
      <c r="E873" s="62" t="s">
        <v>119</v>
      </c>
      <c r="F873" s="63">
        <v>3659.89</v>
      </c>
      <c r="G873" s="63">
        <v>3656.85</v>
      </c>
      <c r="H873" s="63">
        <v>3661.35</v>
      </c>
      <c r="I873" s="62" t="s">
        <v>638</v>
      </c>
      <c r="J873" s="63">
        <v>3656.85</v>
      </c>
      <c r="K873" s="63">
        <v>0</v>
      </c>
      <c r="L873" s="63">
        <v>0</v>
      </c>
      <c r="M873" s="63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6">
        <v>45919.336898148147</v>
      </c>
      <c r="B874" s="57">
        <v>443663733</v>
      </c>
      <c r="C874" s="58" t="s">
        <v>36</v>
      </c>
      <c r="D874" s="58" t="s">
        <v>37</v>
      </c>
      <c r="E874" s="58" t="s">
        <v>119</v>
      </c>
      <c r="F874" s="59">
        <v>3659.89</v>
      </c>
      <c r="G874" s="59">
        <v>3656.89</v>
      </c>
      <c r="H874" s="59">
        <v>3662.89</v>
      </c>
      <c r="I874" s="58" t="s">
        <v>639</v>
      </c>
      <c r="J874" s="59">
        <v>3656.87</v>
      </c>
      <c r="K874" s="59">
        <v>0</v>
      </c>
      <c r="L874" s="59">
        <v>0</v>
      </c>
      <c r="M874" s="59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60">
        <v>45919.336909722224</v>
      </c>
      <c r="B875" s="61">
        <v>443663734</v>
      </c>
      <c r="C875" s="62" t="s">
        <v>36</v>
      </c>
      <c r="D875" s="62" t="s">
        <v>37</v>
      </c>
      <c r="E875" s="62" t="s">
        <v>119</v>
      </c>
      <c r="F875" s="63">
        <v>3659.92</v>
      </c>
      <c r="G875" s="63">
        <v>3656.89</v>
      </c>
      <c r="H875" s="63">
        <v>3663.39</v>
      </c>
      <c r="I875" s="62" t="s">
        <v>639</v>
      </c>
      <c r="J875" s="63">
        <v>3656.87</v>
      </c>
      <c r="K875" s="63">
        <v>0</v>
      </c>
      <c r="L875" s="63">
        <v>0</v>
      </c>
      <c r="M875" s="63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6">
        <v>45919.336909722224</v>
      </c>
      <c r="B876" s="57">
        <v>443663736</v>
      </c>
      <c r="C876" s="58" t="s">
        <v>36</v>
      </c>
      <c r="D876" s="58" t="s">
        <v>37</v>
      </c>
      <c r="E876" s="58" t="s">
        <v>119</v>
      </c>
      <c r="F876" s="59">
        <v>3659.92</v>
      </c>
      <c r="G876" s="59">
        <v>3657.39</v>
      </c>
      <c r="H876" s="59">
        <v>3662.89</v>
      </c>
      <c r="I876" s="58" t="s">
        <v>640</v>
      </c>
      <c r="J876" s="59">
        <v>3657.38</v>
      </c>
      <c r="K876" s="59">
        <v>0</v>
      </c>
      <c r="L876" s="59">
        <v>0</v>
      </c>
      <c r="M876" s="59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60">
        <v>45919.343148148146</v>
      </c>
      <c r="B877" s="61">
        <v>443665859</v>
      </c>
      <c r="C877" s="62" t="s">
        <v>36</v>
      </c>
      <c r="D877" s="62" t="s">
        <v>38</v>
      </c>
      <c r="E877" s="62" t="s">
        <v>119</v>
      </c>
      <c r="F877" s="63">
        <v>3657.73</v>
      </c>
      <c r="G877" s="63">
        <v>3656.94</v>
      </c>
      <c r="H877" s="62"/>
      <c r="I877" s="62" t="s">
        <v>641</v>
      </c>
      <c r="J877" s="63">
        <v>3657.01</v>
      </c>
      <c r="K877" s="63">
        <v>0</v>
      </c>
      <c r="L877" s="63">
        <v>0</v>
      </c>
      <c r="M877" s="63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6">
        <v>45919.34511574074</v>
      </c>
      <c r="B878" s="57">
        <v>443666212</v>
      </c>
      <c r="C878" s="58" t="s">
        <v>36</v>
      </c>
      <c r="D878" s="58" t="s">
        <v>38</v>
      </c>
      <c r="E878" s="58" t="s">
        <v>119</v>
      </c>
      <c r="F878" s="59">
        <v>3658.08</v>
      </c>
      <c r="G878" s="59">
        <v>3657.94</v>
      </c>
      <c r="H878" s="59">
        <v>3655.08</v>
      </c>
      <c r="I878" s="58" t="s">
        <v>642</v>
      </c>
      <c r="J878" s="59">
        <v>3657.96</v>
      </c>
      <c r="K878" s="59">
        <v>0</v>
      </c>
      <c r="L878" s="59">
        <v>0</v>
      </c>
      <c r="M878" s="59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60">
        <v>45919.34511574074</v>
      </c>
      <c r="B879" s="61">
        <v>443666213</v>
      </c>
      <c r="C879" s="62" t="s">
        <v>36</v>
      </c>
      <c r="D879" s="62" t="s">
        <v>38</v>
      </c>
      <c r="E879" s="62" t="s">
        <v>119</v>
      </c>
      <c r="F879" s="63">
        <v>3658.08</v>
      </c>
      <c r="G879" s="63">
        <v>3657.94</v>
      </c>
      <c r="H879" s="63">
        <v>3656.58</v>
      </c>
      <c r="I879" s="62" t="s">
        <v>643</v>
      </c>
      <c r="J879" s="63">
        <v>3656.58</v>
      </c>
      <c r="K879" s="63">
        <v>0</v>
      </c>
      <c r="L879" s="63">
        <v>0</v>
      </c>
      <c r="M879" s="63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6">
        <v>45919.34511574074</v>
      </c>
      <c r="B880" s="57">
        <v>443666214</v>
      </c>
      <c r="C880" s="58" t="s">
        <v>36</v>
      </c>
      <c r="D880" s="58" t="s">
        <v>38</v>
      </c>
      <c r="E880" s="58" t="s">
        <v>119</v>
      </c>
      <c r="F880" s="59">
        <v>3658.08</v>
      </c>
      <c r="G880" s="59">
        <v>3659.58</v>
      </c>
      <c r="H880" s="59">
        <v>3656.58</v>
      </c>
      <c r="I880" s="58" t="s">
        <v>644</v>
      </c>
      <c r="J880" s="59">
        <v>3659.59</v>
      </c>
      <c r="K880" s="59">
        <v>0</v>
      </c>
      <c r="L880" s="59">
        <v>0</v>
      </c>
      <c r="M880" s="59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60">
        <v>45919.352407407408</v>
      </c>
      <c r="B881" s="61">
        <v>443668525</v>
      </c>
      <c r="C881" s="62" t="s">
        <v>36</v>
      </c>
      <c r="D881" s="62" t="s">
        <v>38</v>
      </c>
      <c r="E881" s="62" t="s">
        <v>119</v>
      </c>
      <c r="F881" s="63">
        <v>3657.6</v>
      </c>
      <c r="G881" s="63">
        <v>3655.93</v>
      </c>
      <c r="H881" s="63">
        <v>3654.01</v>
      </c>
      <c r="I881" s="62" t="s">
        <v>645</v>
      </c>
      <c r="J881" s="63">
        <v>3654.01</v>
      </c>
      <c r="K881" s="63">
        <v>0</v>
      </c>
      <c r="L881" s="63">
        <v>0</v>
      </c>
      <c r="M881" s="63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6">
        <v>45919.352407407408</v>
      </c>
      <c r="B882" s="57">
        <v>443668529</v>
      </c>
      <c r="C882" s="58" t="s">
        <v>36</v>
      </c>
      <c r="D882" s="58" t="s">
        <v>38</v>
      </c>
      <c r="E882" s="58" t="s">
        <v>119</v>
      </c>
      <c r="F882" s="59">
        <v>3657.69</v>
      </c>
      <c r="G882" s="59">
        <v>3657.89</v>
      </c>
      <c r="H882" s="59">
        <v>3656.1</v>
      </c>
      <c r="I882" s="58" t="s">
        <v>630</v>
      </c>
      <c r="J882" s="59">
        <v>3656.1</v>
      </c>
      <c r="K882" s="59">
        <v>0</v>
      </c>
      <c r="L882" s="59">
        <v>0</v>
      </c>
      <c r="M882" s="59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60">
        <v>45919.352407407408</v>
      </c>
      <c r="B883" s="61">
        <v>443668531</v>
      </c>
      <c r="C883" s="62" t="s">
        <v>36</v>
      </c>
      <c r="D883" s="62" t="s">
        <v>38</v>
      </c>
      <c r="E883" s="62" t="s">
        <v>119</v>
      </c>
      <c r="F883" s="63">
        <v>3657.67</v>
      </c>
      <c r="G883" s="63">
        <v>3657.89</v>
      </c>
      <c r="H883" s="63">
        <v>3656.1</v>
      </c>
      <c r="I883" s="62" t="s">
        <v>630</v>
      </c>
      <c r="J883" s="63">
        <v>3656.1</v>
      </c>
      <c r="K883" s="63">
        <v>0</v>
      </c>
      <c r="L883" s="63">
        <v>0</v>
      </c>
      <c r="M883" s="63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6">
        <v>45919.352418981478</v>
      </c>
      <c r="B884" s="57">
        <v>443668532</v>
      </c>
      <c r="C884" s="58" t="s">
        <v>36</v>
      </c>
      <c r="D884" s="58" t="s">
        <v>38</v>
      </c>
      <c r="E884" s="58" t="s">
        <v>119</v>
      </c>
      <c r="F884" s="59">
        <v>3657.67</v>
      </c>
      <c r="G884" s="59">
        <v>3656.34</v>
      </c>
      <c r="H884" s="59">
        <v>3654.6</v>
      </c>
      <c r="I884" s="58" t="s">
        <v>646</v>
      </c>
      <c r="J884" s="59">
        <v>3654.59</v>
      </c>
      <c r="K884" s="59">
        <v>0</v>
      </c>
      <c r="L884" s="59">
        <v>0</v>
      </c>
      <c r="M884" s="59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60">
        <v>45919.352418981478</v>
      </c>
      <c r="B885" s="61">
        <v>443668534</v>
      </c>
      <c r="C885" s="62" t="s">
        <v>36</v>
      </c>
      <c r="D885" s="62" t="s">
        <v>38</v>
      </c>
      <c r="E885" s="62" t="s">
        <v>119</v>
      </c>
      <c r="F885" s="63">
        <v>3657.67</v>
      </c>
      <c r="G885" s="63">
        <v>3657.89</v>
      </c>
      <c r="H885" s="63">
        <v>3656.1</v>
      </c>
      <c r="I885" s="62" t="s">
        <v>630</v>
      </c>
      <c r="J885" s="63">
        <v>3656.1</v>
      </c>
      <c r="K885" s="63">
        <v>0</v>
      </c>
      <c r="L885" s="63">
        <v>0</v>
      </c>
      <c r="M885" s="63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6">
        <v>45919.352523148147</v>
      </c>
      <c r="B886" s="57">
        <v>443668566</v>
      </c>
      <c r="C886" s="58" t="s">
        <v>36</v>
      </c>
      <c r="D886" s="58" t="s">
        <v>38</v>
      </c>
      <c r="E886" s="58" t="s">
        <v>119</v>
      </c>
      <c r="F886" s="59">
        <v>3657.57</v>
      </c>
      <c r="G886" s="59">
        <v>3656.3</v>
      </c>
      <c r="H886" s="59">
        <v>3654.56</v>
      </c>
      <c r="I886" s="58" t="s">
        <v>646</v>
      </c>
      <c r="J886" s="59">
        <v>3654.55</v>
      </c>
      <c r="K886" s="59">
        <v>0</v>
      </c>
      <c r="L886" s="59">
        <v>0</v>
      </c>
      <c r="M886" s="59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60">
        <v>45919.357037037036</v>
      </c>
      <c r="B887" s="61">
        <v>443670571</v>
      </c>
      <c r="C887" s="62" t="s">
        <v>36</v>
      </c>
      <c r="D887" s="62" t="s">
        <v>38</v>
      </c>
      <c r="E887" s="62" t="s">
        <v>119</v>
      </c>
      <c r="F887" s="63">
        <v>3655.7</v>
      </c>
      <c r="G887" s="63">
        <v>3655.02</v>
      </c>
      <c r="H887" s="62"/>
      <c r="I887" s="62" t="s">
        <v>647</v>
      </c>
      <c r="J887" s="63">
        <v>3655.21</v>
      </c>
      <c r="K887" s="63">
        <v>0</v>
      </c>
      <c r="L887" s="63">
        <v>0</v>
      </c>
      <c r="M887" s="63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6">
        <v>45919.357037037036</v>
      </c>
      <c r="B888" s="57">
        <v>443670575</v>
      </c>
      <c r="C888" s="58" t="s">
        <v>36</v>
      </c>
      <c r="D888" s="58" t="s">
        <v>38</v>
      </c>
      <c r="E888" s="58" t="s">
        <v>119</v>
      </c>
      <c r="F888" s="59">
        <v>3655.67</v>
      </c>
      <c r="G888" s="59">
        <v>3652.83</v>
      </c>
      <c r="H888" s="58"/>
      <c r="I888" s="58" t="s">
        <v>648</v>
      </c>
      <c r="J888" s="59">
        <v>3652.84</v>
      </c>
      <c r="K888" s="59">
        <v>0</v>
      </c>
      <c r="L888" s="59">
        <v>0</v>
      </c>
      <c r="M888" s="59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60">
        <v>45919.357037037036</v>
      </c>
      <c r="B889" s="61">
        <v>443670579</v>
      </c>
      <c r="C889" s="62" t="s">
        <v>36</v>
      </c>
      <c r="D889" s="62" t="s">
        <v>38</v>
      </c>
      <c r="E889" s="62" t="s">
        <v>119</v>
      </c>
      <c r="F889" s="63">
        <v>3655.67</v>
      </c>
      <c r="G889" s="63">
        <v>3653.5</v>
      </c>
      <c r="H889" s="63">
        <v>3652.2</v>
      </c>
      <c r="I889" s="62" t="s">
        <v>649</v>
      </c>
      <c r="J889" s="63">
        <v>3652.14</v>
      </c>
      <c r="K889" s="63">
        <v>0</v>
      </c>
      <c r="L889" s="63">
        <v>0</v>
      </c>
      <c r="M889" s="63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6">
        <v>45919.359120370369</v>
      </c>
      <c r="B890" s="57">
        <v>443671221</v>
      </c>
      <c r="C890" s="58" t="s">
        <v>36</v>
      </c>
      <c r="D890" s="58" t="s">
        <v>38</v>
      </c>
      <c r="E890" s="58" t="s">
        <v>119</v>
      </c>
      <c r="F890" s="59">
        <v>3654.75</v>
      </c>
      <c r="G890" s="59">
        <v>3654.33</v>
      </c>
      <c r="H890" s="58"/>
      <c r="I890" s="58" t="s">
        <v>650</v>
      </c>
      <c r="J890" s="59">
        <v>3654.42</v>
      </c>
      <c r="K890" s="59">
        <v>0</v>
      </c>
      <c r="L890" s="59">
        <v>0</v>
      </c>
      <c r="M890" s="59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60">
        <v>45919.359930555554</v>
      </c>
      <c r="B891" s="61">
        <v>443671727</v>
      </c>
      <c r="C891" s="62" t="s">
        <v>36</v>
      </c>
      <c r="D891" s="62" t="s">
        <v>38</v>
      </c>
      <c r="E891" s="62" t="s">
        <v>119</v>
      </c>
      <c r="F891" s="63">
        <v>3655.52</v>
      </c>
      <c r="G891" s="63">
        <v>3658.5</v>
      </c>
      <c r="H891" s="63">
        <v>3654</v>
      </c>
      <c r="I891" s="62" t="s">
        <v>651</v>
      </c>
      <c r="J891" s="63">
        <v>3653.86</v>
      </c>
      <c r="K891" s="63">
        <v>0</v>
      </c>
      <c r="L891" s="63">
        <v>0</v>
      </c>
      <c r="M891" s="63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6">
        <v>45919.359930555554</v>
      </c>
      <c r="B892" s="57">
        <v>443671729</v>
      </c>
      <c r="C892" s="58" t="s">
        <v>36</v>
      </c>
      <c r="D892" s="58" t="s">
        <v>38</v>
      </c>
      <c r="E892" s="58" t="s">
        <v>119</v>
      </c>
      <c r="F892" s="59">
        <v>3655.48</v>
      </c>
      <c r="G892" s="59">
        <v>3658.52</v>
      </c>
      <c r="H892" s="59">
        <v>3654.02</v>
      </c>
      <c r="I892" s="58" t="s">
        <v>651</v>
      </c>
      <c r="J892" s="59">
        <v>3653.86</v>
      </c>
      <c r="K892" s="59">
        <v>0</v>
      </c>
      <c r="L892" s="59">
        <v>0</v>
      </c>
      <c r="M892" s="59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60">
        <v>45919.359930555554</v>
      </c>
      <c r="B893" s="61">
        <v>443671731</v>
      </c>
      <c r="C893" s="62" t="s">
        <v>36</v>
      </c>
      <c r="D893" s="62" t="s">
        <v>38</v>
      </c>
      <c r="E893" s="62" t="s">
        <v>119</v>
      </c>
      <c r="F893" s="63">
        <v>3655.48</v>
      </c>
      <c r="G893" s="63">
        <v>3654.3</v>
      </c>
      <c r="H893" s="63">
        <v>3652.02</v>
      </c>
      <c r="I893" s="62" t="s">
        <v>652</v>
      </c>
      <c r="J893" s="63">
        <v>3651.94</v>
      </c>
      <c r="K893" s="63">
        <v>0</v>
      </c>
      <c r="L893" s="63">
        <v>0</v>
      </c>
      <c r="M893" s="63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6">
        <v>45919.359942129631</v>
      </c>
      <c r="B894" s="57">
        <v>443671734</v>
      </c>
      <c r="C894" s="58" t="s">
        <v>36</v>
      </c>
      <c r="D894" s="58" t="s">
        <v>38</v>
      </c>
      <c r="E894" s="58" t="s">
        <v>119</v>
      </c>
      <c r="F894" s="59">
        <v>3655.44</v>
      </c>
      <c r="G894" s="59">
        <v>3655.2</v>
      </c>
      <c r="H894" s="59">
        <v>3652.52</v>
      </c>
      <c r="I894" s="58" t="s">
        <v>653</v>
      </c>
      <c r="J894" s="59">
        <v>3655.23</v>
      </c>
      <c r="K894" s="59">
        <v>0</v>
      </c>
      <c r="L894" s="59">
        <v>0</v>
      </c>
      <c r="M894" s="59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60">
        <v>45919.359942129631</v>
      </c>
      <c r="B895" s="61">
        <v>443671736</v>
      </c>
      <c r="C895" s="62" t="s">
        <v>36</v>
      </c>
      <c r="D895" s="62" t="s">
        <v>38</v>
      </c>
      <c r="E895" s="62" t="s">
        <v>119</v>
      </c>
      <c r="F895" s="63">
        <v>3655.44</v>
      </c>
      <c r="G895" s="63">
        <v>3657.02</v>
      </c>
      <c r="H895" s="63">
        <v>3654.02</v>
      </c>
      <c r="I895" s="62" t="s">
        <v>651</v>
      </c>
      <c r="J895" s="63">
        <v>3653.86</v>
      </c>
      <c r="K895" s="63">
        <v>0</v>
      </c>
      <c r="L895" s="63">
        <v>0</v>
      </c>
      <c r="M895" s="63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6">
        <v>45919.359942129631</v>
      </c>
      <c r="B896" s="57">
        <v>443671747</v>
      </c>
      <c r="C896" s="58" t="s">
        <v>36</v>
      </c>
      <c r="D896" s="58" t="s">
        <v>38</v>
      </c>
      <c r="E896" s="58" t="s">
        <v>119</v>
      </c>
      <c r="F896" s="59">
        <v>3655.44</v>
      </c>
      <c r="G896" s="59">
        <v>3655.2</v>
      </c>
      <c r="H896" s="59">
        <v>3652.52</v>
      </c>
      <c r="I896" s="58" t="s">
        <v>653</v>
      </c>
      <c r="J896" s="59">
        <v>3655.23</v>
      </c>
      <c r="K896" s="59">
        <v>0</v>
      </c>
      <c r="L896" s="59">
        <v>0</v>
      </c>
      <c r="M896" s="59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60">
        <v>45919.359942129631</v>
      </c>
      <c r="B897" s="61">
        <v>443671751</v>
      </c>
      <c r="C897" s="62" t="s">
        <v>36</v>
      </c>
      <c r="D897" s="62" t="s">
        <v>38</v>
      </c>
      <c r="E897" s="62" t="s">
        <v>119</v>
      </c>
      <c r="F897" s="63">
        <v>3655.42</v>
      </c>
      <c r="G897" s="63">
        <v>3655.2</v>
      </c>
      <c r="H897" s="63">
        <v>3652.02</v>
      </c>
      <c r="I897" s="62" t="s">
        <v>653</v>
      </c>
      <c r="J897" s="63">
        <v>3655.23</v>
      </c>
      <c r="K897" s="63">
        <v>0</v>
      </c>
      <c r="L897" s="63">
        <v>0</v>
      </c>
      <c r="M897" s="63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6">
        <v>45919.361550925925</v>
      </c>
      <c r="B898" s="57">
        <v>443672446</v>
      </c>
      <c r="C898" s="58" t="s">
        <v>36</v>
      </c>
      <c r="D898" s="58" t="s">
        <v>38</v>
      </c>
      <c r="E898" s="58" t="s">
        <v>119</v>
      </c>
      <c r="F898" s="59">
        <v>3654.66</v>
      </c>
      <c r="G898" s="59">
        <v>3657.66</v>
      </c>
      <c r="H898" s="59">
        <v>3653.16</v>
      </c>
      <c r="I898" s="58" t="s">
        <v>654</v>
      </c>
      <c r="J898" s="59">
        <v>3653.09</v>
      </c>
      <c r="K898" s="59">
        <v>0</v>
      </c>
      <c r="L898" s="59">
        <v>0</v>
      </c>
      <c r="M898" s="59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60">
        <v>45919.361550925925</v>
      </c>
      <c r="B899" s="61">
        <v>443672448</v>
      </c>
      <c r="C899" s="62" t="s">
        <v>36</v>
      </c>
      <c r="D899" s="62" t="s">
        <v>38</v>
      </c>
      <c r="E899" s="62" t="s">
        <v>119</v>
      </c>
      <c r="F899" s="63">
        <v>3654.66</v>
      </c>
      <c r="G899" s="63">
        <v>3657.66</v>
      </c>
      <c r="H899" s="63">
        <v>3653.16</v>
      </c>
      <c r="I899" s="62" t="s">
        <v>654</v>
      </c>
      <c r="J899" s="63">
        <v>3653.09</v>
      </c>
      <c r="K899" s="63">
        <v>0</v>
      </c>
      <c r="L899" s="63">
        <v>0</v>
      </c>
      <c r="M899" s="63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6">
        <v>45919.361550925925</v>
      </c>
      <c r="B900" s="57">
        <v>443672452</v>
      </c>
      <c r="C900" s="58" t="s">
        <v>36</v>
      </c>
      <c r="D900" s="58" t="s">
        <v>38</v>
      </c>
      <c r="E900" s="58" t="s">
        <v>119</v>
      </c>
      <c r="F900" s="59">
        <v>3654.66</v>
      </c>
      <c r="G900" s="59">
        <v>3656.16</v>
      </c>
      <c r="H900" s="59">
        <v>3653.16</v>
      </c>
      <c r="I900" s="58" t="s">
        <v>654</v>
      </c>
      <c r="J900" s="59">
        <v>3653.09</v>
      </c>
      <c r="K900" s="59">
        <v>0</v>
      </c>
      <c r="L900" s="59">
        <v>0</v>
      </c>
      <c r="M900" s="59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60">
        <v>45919.361666666664</v>
      </c>
      <c r="B901" s="61">
        <v>443672507</v>
      </c>
      <c r="C901" s="62" t="s">
        <v>36</v>
      </c>
      <c r="D901" s="62" t="s">
        <v>38</v>
      </c>
      <c r="E901" s="62" t="s">
        <v>119</v>
      </c>
      <c r="F901" s="63">
        <v>3655.15</v>
      </c>
      <c r="G901" s="63">
        <v>3654.59</v>
      </c>
      <c r="H901" s="63">
        <v>3652.15</v>
      </c>
      <c r="I901" s="62" t="s">
        <v>655</v>
      </c>
      <c r="J901" s="63">
        <v>3654.67</v>
      </c>
      <c r="K901" s="63">
        <v>0</v>
      </c>
      <c r="L901" s="63">
        <v>0</v>
      </c>
      <c r="M901" s="63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6">
        <v>45919.361666666664</v>
      </c>
      <c r="B902" s="57">
        <v>443672508</v>
      </c>
      <c r="C902" s="58" t="s">
        <v>36</v>
      </c>
      <c r="D902" s="58" t="s">
        <v>38</v>
      </c>
      <c r="E902" s="58" t="s">
        <v>119</v>
      </c>
      <c r="F902" s="59">
        <v>3655.13</v>
      </c>
      <c r="G902" s="59">
        <v>3654.6</v>
      </c>
      <c r="H902" s="59">
        <v>3652.15</v>
      </c>
      <c r="I902" s="58" t="s">
        <v>655</v>
      </c>
      <c r="J902" s="59">
        <v>3654.67</v>
      </c>
      <c r="K902" s="59">
        <v>0</v>
      </c>
      <c r="L902" s="59">
        <v>0</v>
      </c>
      <c r="M902" s="59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60">
        <v>45919.361666666664</v>
      </c>
      <c r="B903" s="61">
        <v>443672510</v>
      </c>
      <c r="C903" s="62" t="s">
        <v>36</v>
      </c>
      <c r="D903" s="62" t="s">
        <v>38</v>
      </c>
      <c r="E903" s="62" t="s">
        <v>119</v>
      </c>
      <c r="F903" s="63">
        <v>3655.08</v>
      </c>
      <c r="G903" s="63">
        <v>3654.6</v>
      </c>
      <c r="H903" s="63">
        <v>3651.65</v>
      </c>
      <c r="I903" s="62" t="s">
        <v>655</v>
      </c>
      <c r="J903" s="63">
        <v>3654.67</v>
      </c>
      <c r="K903" s="63">
        <v>0</v>
      </c>
      <c r="L903" s="63">
        <v>0</v>
      </c>
      <c r="M903" s="63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6">
        <v>45919.363287037035</v>
      </c>
      <c r="B904" s="57">
        <v>443673525</v>
      </c>
      <c r="C904" s="58" t="s">
        <v>36</v>
      </c>
      <c r="D904" s="58" t="s">
        <v>38</v>
      </c>
      <c r="E904" s="58" t="s">
        <v>119</v>
      </c>
      <c r="F904" s="59">
        <v>3654.09</v>
      </c>
      <c r="G904" s="59">
        <v>3655.59</v>
      </c>
      <c r="H904" s="59">
        <v>3652.59</v>
      </c>
      <c r="I904" s="58" t="s">
        <v>656</v>
      </c>
      <c r="J904" s="59">
        <v>3655.66</v>
      </c>
      <c r="K904" s="59">
        <v>0</v>
      </c>
      <c r="L904" s="59">
        <v>0</v>
      </c>
      <c r="M904" s="59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60">
        <v>45919.363287037035</v>
      </c>
      <c r="B905" s="61">
        <v>443673528</v>
      </c>
      <c r="C905" s="62" t="s">
        <v>36</v>
      </c>
      <c r="D905" s="62" t="s">
        <v>38</v>
      </c>
      <c r="E905" s="62" t="s">
        <v>119</v>
      </c>
      <c r="F905" s="63">
        <v>3654.09</v>
      </c>
      <c r="G905" s="63">
        <v>3657.09</v>
      </c>
      <c r="H905" s="63">
        <v>3652.59</v>
      </c>
      <c r="I905" s="62" t="s">
        <v>657</v>
      </c>
      <c r="J905" s="63">
        <v>3652.53</v>
      </c>
      <c r="K905" s="63">
        <v>0</v>
      </c>
      <c r="L905" s="63">
        <v>0</v>
      </c>
      <c r="M905" s="63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6">
        <v>45919.363287037035</v>
      </c>
      <c r="B906" s="57">
        <v>443673531</v>
      </c>
      <c r="C906" s="58" t="s">
        <v>36</v>
      </c>
      <c r="D906" s="58" t="s">
        <v>38</v>
      </c>
      <c r="E906" s="58" t="s">
        <v>119</v>
      </c>
      <c r="F906" s="59">
        <v>3654.11</v>
      </c>
      <c r="G906" s="59">
        <v>3657.09</v>
      </c>
      <c r="H906" s="59">
        <v>3652.59</v>
      </c>
      <c r="I906" s="58" t="s">
        <v>657</v>
      </c>
      <c r="J906" s="59">
        <v>3652.53</v>
      </c>
      <c r="K906" s="59">
        <v>0</v>
      </c>
      <c r="L906" s="59">
        <v>0</v>
      </c>
      <c r="M906" s="59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60">
        <v>45919.363518518519</v>
      </c>
      <c r="B907" s="61">
        <v>443673643</v>
      </c>
      <c r="C907" s="62" t="s">
        <v>36</v>
      </c>
      <c r="D907" s="62" t="s">
        <v>38</v>
      </c>
      <c r="E907" s="62" t="s">
        <v>119</v>
      </c>
      <c r="F907" s="63">
        <v>3654.46</v>
      </c>
      <c r="G907" s="63">
        <v>3652.96</v>
      </c>
      <c r="H907" s="63">
        <v>3651.46</v>
      </c>
      <c r="I907" s="62" t="s">
        <v>658</v>
      </c>
      <c r="J907" s="63">
        <v>3651.45</v>
      </c>
      <c r="K907" s="63">
        <v>0</v>
      </c>
      <c r="L907" s="63">
        <v>0</v>
      </c>
      <c r="M907" s="63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6">
        <v>45919.363518518519</v>
      </c>
      <c r="B908" s="57">
        <v>443673644</v>
      </c>
      <c r="C908" s="58" t="s">
        <v>36</v>
      </c>
      <c r="D908" s="58" t="s">
        <v>38</v>
      </c>
      <c r="E908" s="58" t="s">
        <v>119</v>
      </c>
      <c r="F908" s="59">
        <v>3654.46</v>
      </c>
      <c r="G908" s="59">
        <v>3652.18</v>
      </c>
      <c r="H908" s="59">
        <v>3650.96</v>
      </c>
      <c r="I908" s="58" t="s">
        <v>659</v>
      </c>
      <c r="J908" s="59">
        <v>3652.18</v>
      </c>
      <c r="K908" s="59">
        <v>0</v>
      </c>
      <c r="L908" s="59">
        <v>0</v>
      </c>
      <c r="M908" s="59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60">
        <v>45919.363518518519</v>
      </c>
      <c r="B909" s="61">
        <v>443673645</v>
      </c>
      <c r="C909" s="62" t="s">
        <v>36</v>
      </c>
      <c r="D909" s="62" t="s">
        <v>38</v>
      </c>
      <c r="E909" s="62" t="s">
        <v>119</v>
      </c>
      <c r="F909" s="63">
        <v>3654.46</v>
      </c>
      <c r="G909" s="63">
        <v>3656.96</v>
      </c>
      <c r="H909" s="63">
        <v>3651.46</v>
      </c>
      <c r="I909" s="62" t="s">
        <v>660</v>
      </c>
      <c r="J909" s="63">
        <v>3656.98</v>
      </c>
      <c r="K909" s="63">
        <v>0</v>
      </c>
      <c r="L909" s="63">
        <v>0</v>
      </c>
      <c r="M909" s="63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6">
        <v>45919.369537037041</v>
      </c>
      <c r="B910" s="57">
        <v>443675164</v>
      </c>
      <c r="C910" s="58" t="s">
        <v>36</v>
      </c>
      <c r="D910" s="58" t="s">
        <v>37</v>
      </c>
      <c r="E910" s="58" t="s">
        <v>119</v>
      </c>
      <c r="F910" s="59">
        <v>3655.82</v>
      </c>
      <c r="G910" s="59">
        <v>3652.82</v>
      </c>
      <c r="H910" s="58"/>
      <c r="I910" s="58" t="s">
        <v>661</v>
      </c>
      <c r="J910" s="59">
        <v>3652.82</v>
      </c>
      <c r="K910" s="59">
        <v>0</v>
      </c>
      <c r="L910" s="59">
        <v>0</v>
      </c>
      <c r="M910" s="59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60">
        <v>45919.371851851851</v>
      </c>
      <c r="B911" s="61">
        <v>443676377</v>
      </c>
      <c r="C911" s="62" t="s">
        <v>36</v>
      </c>
      <c r="D911" s="62" t="s">
        <v>38</v>
      </c>
      <c r="E911" s="62" t="s">
        <v>119</v>
      </c>
      <c r="F911" s="63">
        <v>3652.63</v>
      </c>
      <c r="G911" s="63">
        <v>3651.75</v>
      </c>
      <c r="H911" s="62"/>
      <c r="I911" s="62" t="s">
        <v>662</v>
      </c>
      <c r="J911" s="63">
        <v>3651.75</v>
      </c>
      <c r="K911" s="63">
        <v>0</v>
      </c>
      <c r="L911" s="63">
        <v>0</v>
      </c>
      <c r="M911" s="63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6">
        <v>45919.371851851851</v>
      </c>
      <c r="B912" s="57">
        <v>443676378</v>
      </c>
      <c r="C912" s="58" t="s">
        <v>36</v>
      </c>
      <c r="D912" s="58" t="s">
        <v>38</v>
      </c>
      <c r="E912" s="58" t="s">
        <v>119</v>
      </c>
      <c r="F912" s="59">
        <v>3652.67</v>
      </c>
      <c r="G912" s="59">
        <v>3650.1</v>
      </c>
      <c r="H912" s="59">
        <v>3649.13</v>
      </c>
      <c r="I912" s="58" t="s">
        <v>663</v>
      </c>
      <c r="J912" s="59">
        <v>3649.07</v>
      </c>
      <c r="K912" s="59">
        <v>0</v>
      </c>
      <c r="L912" s="59">
        <v>0</v>
      </c>
      <c r="M912" s="59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60">
        <v>45919.371851851851</v>
      </c>
      <c r="B913" s="61">
        <v>443676382</v>
      </c>
      <c r="C913" s="62" t="s">
        <v>36</v>
      </c>
      <c r="D913" s="62" t="s">
        <v>38</v>
      </c>
      <c r="E913" s="62" t="s">
        <v>119</v>
      </c>
      <c r="F913" s="63">
        <v>3652.67</v>
      </c>
      <c r="G913" s="63">
        <v>3647.91</v>
      </c>
      <c r="H913" s="62"/>
      <c r="I913" s="62" t="s">
        <v>664</v>
      </c>
      <c r="J913" s="63">
        <v>3647.92</v>
      </c>
      <c r="K913" s="63">
        <v>0</v>
      </c>
      <c r="L913" s="63">
        <v>0</v>
      </c>
      <c r="M913" s="63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6">
        <v>45919.377754629626</v>
      </c>
      <c r="B914" s="57">
        <v>443678554</v>
      </c>
      <c r="C914" s="58" t="s">
        <v>36</v>
      </c>
      <c r="D914" s="58" t="s">
        <v>38</v>
      </c>
      <c r="E914" s="58" t="s">
        <v>119</v>
      </c>
      <c r="F914" s="59">
        <v>3651.8</v>
      </c>
      <c r="G914" s="59">
        <v>3653.31</v>
      </c>
      <c r="H914" s="59">
        <v>3650.31</v>
      </c>
      <c r="I914" s="58" t="s">
        <v>665</v>
      </c>
      <c r="J914" s="59">
        <v>3653.34</v>
      </c>
      <c r="K914" s="59">
        <v>0</v>
      </c>
      <c r="L914" s="59">
        <v>0</v>
      </c>
      <c r="M914" s="59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60">
        <v>45919.377754629626</v>
      </c>
      <c r="B915" s="61">
        <v>443678555</v>
      </c>
      <c r="C915" s="62" t="s">
        <v>36</v>
      </c>
      <c r="D915" s="62" t="s">
        <v>38</v>
      </c>
      <c r="E915" s="62" t="s">
        <v>119</v>
      </c>
      <c r="F915" s="63">
        <v>3651.71</v>
      </c>
      <c r="G915" s="63">
        <v>3650.36</v>
      </c>
      <c r="H915" s="63">
        <v>3648.3</v>
      </c>
      <c r="I915" s="62" t="s">
        <v>666</v>
      </c>
      <c r="J915" s="63">
        <v>3648.3</v>
      </c>
      <c r="K915" s="63">
        <v>0</v>
      </c>
      <c r="L915" s="63">
        <v>0</v>
      </c>
      <c r="M915" s="63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6">
        <v>45919.377754629626</v>
      </c>
      <c r="B916" s="57">
        <v>443678556</v>
      </c>
      <c r="C916" s="58" t="s">
        <v>36</v>
      </c>
      <c r="D916" s="58" t="s">
        <v>38</v>
      </c>
      <c r="E916" s="58" t="s">
        <v>119</v>
      </c>
      <c r="F916" s="59">
        <v>3651.71</v>
      </c>
      <c r="G916" s="59">
        <v>3654.8</v>
      </c>
      <c r="H916" s="59">
        <v>3650.3</v>
      </c>
      <c r="I916" s="58" t="s">
        <v>667</v>
      </c>
      <c r="J916" s="59">
        <v>3650.26</v>
      </c>
      <c r="K916" s="59">
        <v>0</v>
      </c>
      <c r="L916" s="59">
        <v>0</v>
      </c>
      <c r="M916" s="59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60">
        <v>45919.377766203703</v>
      </c>
      <c r="B917" s="61">
        <v>443678557</v>
      </c>
      <c r="C917" s="62" t="s">
        <v>36</v>
      </c>
      <c r="D917" s="62" t="s">
        <v>38</v>
      </c>
      <c r="E917" s="62" t="s">
        <v>119</v>
      </c>
      <c r="F917" s="63">
        <v>3651.73</v>
      </c>
      <c r="G917" s="63">
        <v>3654.8</v>
      </c>
      <c r="H917" s="63">
        <v>3650.3</v>
      </c>
      <c r="I917" s="62" t="s">
        <v>667</v>
      </c>
      <c r="J917" s="63">
        <v>3650.26</v>
      </c>
      <c r="K917" s="63">
        <v>0</v>
      </c>
      <c r="L917" s="63">
        <v>0</v>
      </c>
      <c r="M917" s="63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6">
        <v>45919.377766203703</v>
      </c>
      <c r="B918" s="57">
        <v>443678558</v>
      </c>
      <c r="C918" s="58" t="s">
        <v>36</v>
      </c>
      <c r="D918" s="58" t="s">
        <v>38</v>
      </c>
      <c r="E918" s="58" t="s">
        <v>119</v>
      </c>
      <c r="F918" s="59">
        <v>3651.73</v>
      </c>
      <c r="G918" s="59">
        <v>3654.3</v>
      </c>
      <c r="H918" s="59">
        <v>3648.8</v>
      </c>
      <c r="I918" s="58" t="s">
        <v>668</v>
      </c>
      <c r="J918" s="59">
        <v>3654.35</v>
      </c>
      <c r="K918" s="59">
        <v>0</v>
      </c>
      <c r="L918" s="59">
        <v>0</v>
      </c>
      <c r="M918" s="59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60">
        <v>45919.377766203703</v>
      </c>
      <c r="B919" s="61">
        <v>443678561</v>
      </c>
      <c r="C919" s="62" t="s">
        <v>36</v>
      </c>
      <c r="D919" s="62" t="s">
        <v>38</v>
      </c>
      <c r="E919" s="62" t="s">
        <v>119</v>
      </c>
      <c r="F919" s="63">
        <v>3651.75</v>
      </c>
      <c r="G919" s="63">
        <v>3650.49</v>
      </c>
      <c r="H919" s="63">
        <v>3648.8</v>
      </c>
      <c r="I919" s="62" t="s">
        <v>669</v>
      </c>
      <c r="J919" s="63">
        <v>3648.64</v>
      </c>
      <c r="K919" s="63">
        <v>0</v>
      </c>
      <c r="L919" s="63">
        <v>0</v>
      </c>
      <c r="M919" s="63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6">
        <v>45919.377766203703</v>
      </c>
      <c r="B920" s="57">
        <v>443678564</v>
      </c>
      <c r="C920" s="58" t="s">
        <v>36</v>
      </c>
      <c r="D920" s="58" t="s">
        <v>38</v>
      </c>
      <c r="E920" s="58" t="s">
        <v>119</v>
      </c>
      <c r="F920" s="59">
        <v>3651.54</v>
      </c>
      <c r="G920" s="59">
        <v>3650.41</v>
      </c>
      <c r="H920" s="59">
        <v>3648.3</v>
      </c>
      <c r="I920" s="58" t="s">
        <v>666</v>
      </c>
      <c r="J920" s="59">
        <v>3648.3</v>
      </c>
      <c r="K920" s="59">
        <v>0</v>
      </c>
      <c r="L920" s="59">
        <v>0</v>
      </c>
      <c r="M920" s="59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60">
        <v>45919.378217592595</v>
      </c>
      <c r="B921" s="61">
        <v>443678833</v>
      </c>
      <c r="C921" s="62" t="s">
        <v>36</v>
      </c>
      <c r="D921" s="62" t="s">
        <v>38</v>
      </c>
      <c r="E921" s="62" t="s">
        <v>119</v>
      </c>
      <c r="F921" s="63">
        <v>3652.55</v>
      </c>
      <c r="G921" s="63">
        <v>3651.27</v>
      </c>
      <c r="H921" s="63">
        <v>3649.05</v>
      </c>
      <c r="I921" s="62" t="s">
        <v>670</v>
      </c>
      <c r="J921" s="63">
        <v>3649.05</v>
      </c>
      <c r="K921" s="63">
        <v>0</v>
      </c>
      <c r="L921" s="63">
        <v>0</v>
      </c>
      <c r="M921" s="63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6">
        <v>45919.378217592595</v>
      </c>
      <c r="B922" s="57">
        <v>443678834</v>
      </c>
      <c r="C922" s="58" t="s">
        <v>36</v>
      </c>
      <c r="D922" s="58" t="s">
        <v>38</v>
      </c>
      <c r="E922" s="58" t="s">
        <v>119</v>
      </c>
      <c r="F922" s="59">
        <v>3652.55</v>
      </c>
      <c r="G922" s="59">
        <v>3651.28</v>
      </c>
      <c r="H922" s="59">
        <v>3649.05</v>
      </c>
      <c r="I922" s="58" t="s">
        <v>670</v>
      </c>
      <c r="J922" s="59">
        <v>3649.05</v>
      </c>
      <c r="K922" s="59">
        <v>0</v>
      </c>
      <c r="L922" s="59">
        <v>0</v>
      </c>
      <c r="M922" s="59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60">
        <v>45919.387013888889</v>
      </c>
      <c r="B923" s="61">
        <v>443682714</v>
      </c>
      <c r="C923" s="62" t="s">
        <v>36</v>
      </c>
      <c r="D923" s="62" t="s">
        <v>38</v>
      </c>
      <c r="E923" s="62" t="s">
        <v>119</v>
      </c>
      <c r="F923" s="63">
        <v>3651.51</v>
      </c>
      <c r="G923" s="63">
        <v>3647.82</v>
      </c>
      <c r="H923" s="62"/>
      <c r="I923" s="62" t="s">
        <v>671</v>
      </c>
      <c r="J923" s="63">
        <v>3647.82</v>
      </c>
      <c r="K923" s="63">
        <v>0</v>
      </c>
      <c r="L923" s="63">
        <v>0</v>
      </c>
      <c r="M923" s="63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6">
        <v>45919.390486111108</v>
      </c>
      <c r="B924" s="57">
        <v>443684931</v>
      </c>
      <c r="C924" s="58" t="s">
        <v>36</v>
      </c>
      <c r="D924" s="58" t="s">
        <v>38</v>
      </c>
      <c r="E924" s="58" t="s">
        <v>119</v>
      </c>
      <c r="F924" s="59">
        <v>3647.87</v>
      </c>
      <c r="G924" s="59">
        <v>3650.88</v>
      </c>
      <c r="H924" s="59">
        <v>3644.38</v>
      </c>
      <c r="I924" s="58" t="s">
        <v>672</v>
      </c>
      <c r="J924" s="59">
        <v>3650.95</v>
      </c>
      <c r="K924" s="59">
        <v>0</v>
      </c>
      <c r="L924" s="59">
        <v>0</v>
      </c>
      <c r="M924" s="59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60">
        <v>45919.390833333331</v>
      </c>
      <c r="B925" s="61">
        <v>443685446</v>
      </c>
      <c r="C925" s="62" t="s">
        <v>36</v>
      </c>
      <c r="D925" s="62" t="s">
        <v>38</v>
      </c>
      <c r="E925" s="62" t="s">
        <v>119</v>
      </c>
      <c r="F925" s="63">
        <v>3647.9</v>
      </c>
      <c r="G925" s="63">
        <v>3651</v>
      </c>
      <c r="H925" s="62"/>
      <c r="I925" s="62" t="s">
        <v>673</v>
      </c>
      <c r="J925" s="63">
        <v>3651.02</v>
      </c>
      <c r="K925" s="63">
        <v>0</v>
      </c>
      <c r="L925" s="63">
        <v>0</v>
      </c>
      <c r="M925" s="63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6">
        <v>45919.390833333331</v>
      </c>
      <c r="B926" s="57">
        <v>443685448</v>
      </c>
      <c r="C926" s="58" t="s">
        <v>36</v>
      </c>
      <c r="D926" s="58" t="s">
        <v>38</v>
      </c>
      <c r="E926" s="58" t="s">
        <v>119</v>
      </c>
      <c r="F926" s="59">
        <v>3647.77</v>
      </c>
      <c r="G926" s="59">
        <v>3650.9</v>
      </c>
      <c r="H926" s="58"/>
      <c r="I926" s="58" t="s">
        <v>672</v>
      </c>
      <c r="J926" s="59">
        <v>3650.95</v>
      </c>
      <c r="K926" s="59">
        <v>0</v>
      </c>
      <c r="L926" s="59">
        <v>0</v>
      </c>
      <c r="M926" s="59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60">
        <v>45919.391875000001</v>
      </c>
      <c r="B927" s="61">
        <v>443685819</v>
      </c>
      <c r="C927" s="62" t="s">
        <v>36</v>
      </c>
      <c r="D927" s="62" t="s">
        <v>38</v>
      </c>
      <c r="E927" s="62" t="s">
        <v>119</v>
      </c>
      <c r="F927" s="63">
        <v>3648.58</v>
      </c>
      <c r="G927" s="63">
        <v>3649.69</v>
      </c>
      <c r="H927" s="63">
        <v>3647.08</v>
      </c>
      <c r="I927" s="62" t="s">
        <v>674</v>
      </c>
      <c r="J927" s="63">
        <v>3646.99</v>
      </c>
      <c r="K927" s="63">
        <v>0</v>
      </c>
      <c r="L927" s="63">
        <v>0</v>
      </c>
      <c r="M927" s="63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6">
        <v>45919.391875000001</v>
      </c>
      <c r="B928" s="57">
        <v>443685821</v>
      </c>
      <c r="C928" s="58" t="s">
        <v>36</v>
      </c>
      <c r="D928" s="58" t="s">
        <v>38</v>
      </c>
      <c r="E928" s="58" t="s">
        <v>119</v>
      </c>
      <c r="F928" s="59">
        <v>3648.58</v>
      </c>
      <c r="G928" s="59">
        <v>3650.08</v>
      </c>
      <c r="H928" s="59">
        <v>3647.08</v>
      </c>
      <c r="I928" s="58" t="s">
        <v>675</v>
      </c>
      <c r="J928" s="59">
        <v>3650.09</v>
      </c>
      <c r="K928" s="59">
        <v>0</v>
      </c>
      <c r="L928" s="59">
        <v>0</v>
      </c>
      <c r="M928" s="59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60">
        <v>45919.391875000001</v>
      </c>
      <c r="B929" s="61">
        <v>443685824</v>
      </c>
      <c r="C929" s="62" t="s">
        <v>36</v>
      </c>
      <c r="D929" s="62" t="s">
        <v>38</v>
      </c>
      <c r="E929" s="62" t="s">
        <v>119</v>
      </c>
      <c r="F929" s="63">
        <v>3648.58</v>
      </c>
      <c r="G929" s="63">
        <v>3651.58</v>
      </c>
      <c r="H929" s="63">
        <v>3645.08</v>
      </c>
      <c r="I929" s="62" t="s">
        <v>676</v>
      </c>
      <c r="J929" s="63">
        <v>3645.07</v>
      </c>
      <c r="K929" s="63">
        <v>0</v>
      </c>
      <c r="L929" s="63">
        <v>0</v>
      </c>
      <c r="M929" s="63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6">
        <v>45919.391886574071</v>
      </c>
      <c r="B930" s="57">
        <v>443685826</v>
      </c>
      <c r="C930" s="58" t="s">
        <v>36</v>
      </c>
      <c r="D930" s="58" t="s">
        <v>38</v>
      </c>
      <c r="E930" s="58" t="s">
        <v>119</v>
      </c>
      <c r="F930" s="59">
        <v>3648.52</v>
      </c>
      <c r="G930" s="59">
        <v>3651.08</v>
      </c>
      <c r="H930" s="59">
        <v>3645.58</v>
      </c>
      <c r="I930" s="58" t="s">
        <v>677</v>
      </c>
      <c r="J930" s="59">
        <v>3651.11</v>
      </c>
      <c r="K930" s="59">
        <v>0</v>
      </c>
      <c r="L930" s="59">
        <v>0</v>
      </c>
      <c r="M930" s="59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60">
        <v>45919.391886574071</v>
      </c>
      <c r="B931" s="61">
        <v>443685827</v>
      </c>
      <c r="C931" s="62" t="s">
        <v>36</v>
      </c>
      <c r="D931" s="62" t="s">
        <v>38</v>
      </c>
      <c r="E931" s="62" t="s">
        <v>119</v>
      </c>
      <c r="F931" s="63">
        <v>3648.44</v>
      </c>
      <c r="G931" s="63">
        <v>3647.8</v>
      </c>
      <c r="H931" s="63">
        <v>3645.08</v>
      </c>
      <c r="I931" s="62" t="s">
        <v>676</v>
      </c>
      <c r="J931" s="63">
        <v>3645.07</v>
      </c>
      <c r="K931" s="63">
        <v>0</v>
      </c>
      <c r="L931" s="63">
        <v>0</v>
      </c>
      <c r="M931" s="63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6">
        <v>45919.391886574071</v>
      </c>
      <c r="B932" s="57">
        <v>443685828</v>
      </c>
      <c r="C932" s="58" t="s">
        <v>36</v>
      </c>
      <c r="D932" s="58" t="s">
        <v>38</v>
      </c>
      <c r="E932" s="58" t="s">
        <v>119</v>
      </c>
      <c r="F932" s="59">
        <v>3648.51</v>
      </c>
      <c r="G932" s="59">
        <v>3649.69</v>
      </c>
      <c r="H932" s="59">
        <v>3647.08</v>
      </c>
      <c r="I932" s="58" t="s">
        <v>674</v>
      </c>
      <c r="J932" s="59">
        <v>3646.99</v>
      </c>
      <c r="K932" s="59">
        <v>0</v>
      </c>
      <c r="L932" s="59">
        <v>0</v>
      </c>
      <c r="M932" s="59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60">
        <v>45919.391886574071</v>
      </c>
      <c r="B933" s="61">
        <v>443685829</v>
      </c>
      <c r="C933" s="62" t="s">
        <v>36</v>
      </c>
      <c r="D933" s="62" t="s">
        <v>38</v>
      </c>
      <c r="E933" s="62" t="s">
        <v>119</v>
      </c>
      <c r="F933" s="63">
        <v>3648.56</v>
      </c>
      <c r="G933" s="63">
        <v>3648.62</v>
      </c>
      <c r="H933" s="63">
        <v>3645.58</v>
      </c>
      <c r="I933" s="62" t="s">
        <v>678</v>
      </c>
      <c r="J933" s="63">
        <v>3645.52</v>
      </c>
      <c r="K933" s="63">
        <v>0</v>
      </c>
      <c r="L933" s="63">
        <v>0</v>
      </c>
      <c r="M933" s="63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6">
        <v>45919.392337962963</v>
      </c>
      <c r="B934" s="57">
        <v>443686027</v>
      </c>
      <c r="C934" s="58" t="s">
        <v>36</v>
      </c>
      <c r="D934" s="58" t="s">
        <v>38</v>
      </c>
      <c r="E934" s="58" t="s">
        <v>119</v>
      </c>
      <c r="F934" s="59">
        <v>3649.5</v>
      </c>
      <c r="G934" s="59">
        <v>3649.74</v>
      </c>
      <c r="H934" s="59">
        <v>3646</v>
      </c>
      <c r="I934" s="58" t="s">
        <v>679</v>
      </c>
      <c r="J934" s="59">
        <v>3646</v>
      </c>
      <c r="K934" s="59">
        <v>0</v>
      </c>
      <c r="L934" s="59">
        <v>0</v>
      </c>
      <c r="M934" s="59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60">
        <v>45919.392337962963</v>
      </c>
      <c r="B935" s="61">
        <v>443686028</v>
      </c>
      <c r="C935" s="62" t="s">
        <v>36</v>
      </c>
      <c r="D935" s="62" t="s">
        <v>38</v>
      </c>
      <c r="E935" s="62" t="s">
        <v>119</v>
      </c>
      <c r="F935" s="63">
        <v>3649.5</v>
      </c>
      <c r="G935" s="63">
        <v>3649.74</v>
      </c>
      <c r="H935" s="63">
        <v>3646</v>
      </c>
      <c r="I935" s="62" t="s">
        <v>679</v>
      </c>
      <c r="J935" s="63">
        <v>3646</v>
      </c>
      <c r="K935" s="63">
        <v>0</v>
      </c>
      <c r="L935" s="63">
        <v>0</v>
      </c>
      <c r="M935" s="63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6">
        <v>45919.393958333334</v>
      </c>
      <c r="B936" s="57">
        <v>443686949</v>
      </c>
      <c r="C936" s="58" t="s">
        <v>36</v>
      </c>
      <c r="D936" s="58" t="s">
        <v>37</v>
      </c>
      <c r="E936" s="58" t="s">
        <v>119</v>
      </c>
      <c r="F936" s="59">
        <v>3650.88</v>
      </c>
      <c r="G936" s="59">
        <v>3647.88</v>
      </c>
      <c r="H936" s="58"/>
      <c r="I936" s="58" t="s">
        <v>680</v>
      </c>
      <c r="J936" s="59">
        <v>3647.72</v>
      </c>
      <c r="K936" s="59">
        <v>0</v>
      </c>
      <c r="L936" s="59">
        <v>0</v>
      </c>
      <c r="M936" s="59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60">
        <v>45919.393958333334</v>
      </c>
      <c r="B937" s="61">
        <v>443686951</v>
      </c>
      <c r="C937" s="62" t="s">
        <v>36</v>
      </c>
      <c r="D937" s="62" t="s">
        <v>37</v>
      </c>
      <c r="E937" s="62" t="s">
        <v>119</v>
      </c>
      <c r="F937" s="63">
        <v>3650.91</v>
      </c>
      <c r="G937" s="63">
        <v>3647.88</v>
      </c>
      <c r="H937" s="63">
        <v>3654.38</v>
      </c>
      <c r="I937" s="62" t="s">
        <v>680</v>
      </c>
      <c r="J937" s="63">
        <v>3647.72</v>
      </c>
      <c r="K937" s="63">
        <v>0</v>
      </c>
      <c r="L937" s="63">
        <v>0</v>
      </c>
      <c r="M937" s="63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6">
        <v>45919.393958333334</v>
      </c>
      <c r="B938" s="57">
        <v>443686954</v>
      </c>
      <c r="C938" s="58" t="s">
        <v>36</v>
      </c>
      <c r="D938" s="58" t="s">
        <v>37</v>
      </c>
      <c r="E938" s="58" t="s">
        <v>119</v>
      </c>
      <c r="F938" s="59">
        <v>3650.91</v>
      </c>
      <c r="G938" s="59">
        <v>3647.88</v>
      </c>
      <c r="H938" s="58"/>
      <c r="I938" s="58" t="s">
        <v>680</v>
      </c>
      <c r="J938" s="59">
        <v>3647.72</v>
      </c>
      <c r="K938" s="59">
        <v>0</v>
      </c>
      <c r="L938" s="59">
        <v>0</v>
      </c>
      <c r="M938" s="59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60">
        <v>45919.400902777779</v>
      </c>
      <c r="B939" s="61">
        <v>443691629</v>
      </c>
      <c r="C939" s="62" t="s">
        <v>36</v>
      </c>
      <c r="D939" s="62" t="s">
        <v>38</v>
      </c>
      <c r="E939" s="62" t="s">
        <v>119</v>
      </c>
      <c r="F939" s="63">
        <v>3645.73</v>
      </c>
      <c r="G939" s="63">
        <v>3648.74</v>
      </c>
      <c r="H939" s="62"/>
      <c r="I939" s="62" t="s">
        <v>681</v>
      </c>
      <c r="J939" s="63">
        <v>3648.8</v>
      </c>
      <c r="K939" s="63">
        <v>0</v>
      </c>
      <c r="L939" s="63">
        <v>0</v>
      </c>
      <c r="M939" s="63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6">
        <v>45919.400902777779</v>
      </c>
      <c r="B940" s="57">
        <v>443691632</v>
      </c>
      <c r="C940" s="58" t="s">
        <v>36</v>
      </c>
      <c r="D940" s="58" t="s">
        <v>38</v>
      </c>
      <c r="E940" s="58" t="s">
        <v>119</v>
      </c>
      <c r="F940" s="59">
        <v>3645.68</v>
      </c>
      <c r="G940" s="59">
        <v>3648.73</v>
      </c>
      <c r="H940" s="58"/>
      <c r="I940" s="58" t="s">
        <v>681</v>
      </c>
      <c r="J940" s="59">
        <v>3648.8</v>
      </c>
      <c r="K940" s="59">
        <v>0</v>
      </c>
      <c r="L940" s="59">
        <v>0</v>
      </c>
      <c r="M940" s="59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60">
        <v>45919.400902777779</v>
      </c>
      <c r="B941" s="61">
        <v>443691634</v>
      </c>
      <c r="C941" s="62" t="s">
        <v>36</v>
      </c>
      <c r="D941" s="62" t="s">
        <v>38</v>
      </c>
      <c r="E941" s="62" t="s">
        <v>119</v>
      </c>
      <c r="F941" s="63">
        <v>3645.8</v>
      </c>
      <c r="G941" s="63">
        <v>3648.73</v>
      </c>
      <c r="H941" s="63">
        <v>3642.23</v>
      </c>
      <c r="I941" s="62" t="s">
        <v>681</v>
      </c>
      <c r="J941" s="63">
        <v>3648.8</v>
      </c>
      <c r="K941" s="63">
        <v>0</v>
      </c>
      <c r="L941" s="63">
        <v>0</v>
      </c>
      <c r="M941" s="63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6">
        <v>45919.40148148148</v>
      </c>
      <c r="B942" s="57">
        <v>443691953</v>
      </c>
      <c r="C942" s="58" t="s">
        <v>36</v>
      </c>
      <c r="D942" s="58" t="s">
        <v>38</v>
      </c>
      <c r="E942" s="58" t="s">
        <v>119</v>
      </c>
      <c r="F942" s="59">
        <v>3646.71</v>
      </c>
      <c r="G942" s="59">
        <v>3649.72</v>
      </c>
      <c r="H942" s="59">
        <v>3645.22</v>
      </c>
      <c r="I942" s="58" t="s">
        <v>682</v>
      </c>
      <c r="J942" s="59">
        <v>3645.22</v>
      </c>
      <c r="K942" s="59">
        <v>0</v>
      </c>
      <c r="L942" s="59">
        <v>0</v>
      </c>
      <c r="M942" s="59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60">
        <v>45919.40148148148</v>
      </c>
      <c r="B943" s="61">
        <v>443691955</v>
      </c>
      <c r="C943" s="62" t="s">
        <v>36</v>
      </c>
      <c r="D943" s="62" t="s">
        <v>38</v>
      </c>
      <c r="E943" s="62" t="s">
        <v>119</v>
      </c>
      <c r="F943" s="63">
        <v>3646.72</v>
      </c>
      <c r="G943" s="63">
        <v>3647.16</v>
      </c>
      <c r="H943" s="63">
        <v>3645.21</v>
      </c>
      <c r="I943" s="62" t="s">
        <v>683</v>
      </c>
      <c r="J943" s="63">
        <v>3645.19</v>
      </c>
      <c r="K943" s="63">
        <v>0</v>
      </c>
      <c r="L943" s="63">
        <v>0</v>
      </c>
      <c r="M943" s="63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6">
        <v>45919.40148148148</v>
      </c>
      <c r="B944" s="57">
        <v>443691960</v>
      </c>
      <c r="C944" s="58" t="s">
        <v>36</v>
      </c>
      <c r="D944" s="58" t="s">
        <v>38</v>
      </c>
      <c r="E944" s="58" t="s">
        <v>119</v>
      </c>
      <c r="F944" s="59">
        <v>3646.81</v>
      </c>
      <c r="G944" s="59">
        <v>3648.21</v>
      </c>
      <c r="H944" s="59">
        <v>3645.21</v>
      </c>
      <c r="I944" s="58" t="s">
        <v>684</v>
      </c>
      <c r="J944" s="59">
        <v>3648.23</v>
      </c>
      <c r="K944" s="59">
        <v>0</v>
      </c>
      <c r="L944" s="59">
        <v>0</v>
      </c>
      <c r="M944" s="59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60">
        <v>45919.401493055557</v>
      </c>
      <c r="B945" s="61">
        <v>443691962</v>
      </c>
      <c r="C945" s="62" t="s">
        <v>36</v>
      </c>
      <c r="D945" s="62" t="s">
        <v>38</v>
      </c>
      <c r="E945" s="62" t="s">
        <v>119</v>
      </c>
      <c r="F945" s="63">
        <v>3646.82</v>
      </c>
      <c r="G945" s="63">
        <v>3649.71</v>
      </c>
      <c r="H945" s="63">
        <v>3643.21</v>
      </c>
      <c r="I945" s="62" t="s">
        <v>685</v>
      </c>
      <c r="J945" s="63">
        <v>3649.74</v>
      </c>
      <c r="K945" s="63">
        <v>0</v>
      </c>
      <c r="L945" s="63">
        <v>0</v>
      </c>
      <c r="M945" s="63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6">
        <v>45919.401493055557</v>
      </c>
      <c r="B946" s="57">
        <v>443691964</v>
      </c>
      <c r="C946" s="58" t="s">
        <v>36</v>
      </c>
      <c r="D946" s="58" t="s">
        <v>38</v>
      </c>
      <c r="E946" s="58" t="s">
        <v>119</v>
      </c>
      <c r="F946" s="59">
        <v>3646.74</v>
      </c>
      <c r="G946" s="59">
        <v>3646.65</v>
      </c>
      <c r="H946" s="59">
        <v>3643.71</v>
      </c>
      <c r="I946" s="58" t="s">
        <v>686</v>
      </c>
      <c r="J946" s="59">
        <v>3646.66</v>
      </c>
      <c r="K946" s="59">
        <v>0</v>
      </c>
      <c r="L946" s="59">
        <v>0</v>
      </c>
      <c r="M946" s="59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60">
        <v>45919.401493055557</v>
      </c>
      <c r="B947" s="61">
        <v>443691967</v>
      </c>
      <c r="C947" s="62" t="s">
        <v>36</v>
      </c>
      <c r="D947" s="62" t="s">
        <v>38</v>
      </c>
      <c r="E947" s="62" t="s">
        <v>119</v>
      </c>
      <c r="F947" s="63">
        <v>3646.72</v>
      </c>
      <c r="G947" s="63">
        <v>3646.65</v>
      </c>
      <c r="H947" s="63">
        <v>3643.21</v>
      </c>
      <c r="I947" s="62" t="s">
        <v>686</v>
      </c>
      <c r="J947" s="63">
        <v>3646.66</v>
      </c>
      <c r="K947" s="63">
        <v>0</v>
      </c>
      <c r="L947" s="63">
        <v>0</v>
      </c>
      <c r="M947" s="63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6">
        <v>45919.401493055557</v>
      </c>
      <c r="B948" s="57">
        <v>443691970</v>
      </c>
      <c r="C948" s="58" t="s">
        <v>36</v>
      </c>
      <c r="D948" s="58" t="s">
        <v>38</v>
      </c>
      <c r="E948" s="58" t="s">
        <v>119</v>
      </c>
      <c r="F948" s="59">
        <v>3646.71</v>
      </c>
      <c r="G948" s="59">
        <v>3646.62</v>
      </c>
      <c r="H948" s="59">
        <v>3643.71</v>
      </c>
      <c r="I948" s="58" t="s">
        <v>686</v>
      </c>
      <c r="J948" s="59">
        <v>3646.63</v>
      </c>
      <c r="K948" s="59">
        <v>0</v>
      </c>
      <c r="L948" s="59">
        <v>0</v>
      </c>
      <c r="M948" s="59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60">
        <v>45919.401828703703</v>
      </c>
      <c r="B949" s="61">
        <v>443692259</v>
      </c>
      <c r="C949" s="62" t="s">
        <v>36</v>
      </c>
      <c r="D949" s="62" t="s">
        <v>38</v>
      </c>
      <c r="E949" s="62" t="s">
        <v>119</v>
      </c>
      <c r="F949" s="63">
        <v>3647.37</v>
      </c>
      <c r="G949" s="63">
        <v>3650.33</v>
      </c>
      <c r="H949" s="63">
        <v>3643.83</v>
      </c>
      <c r="I949" s="62" t="s">
        <v>687</v>
      </c>
      <c r="J949" s="63">
        <v>3650.33</v>
      </c>
      <c r="K949" s="63">
        <v>0</v>
      </c>
      <c r="L949" s="63">
        <v>0</v>
      </c>
      <c r="M949" s="63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6">
        <v>45919.401828703703</v>
      </c>
      <c r="B950" s="57">
        <v>443692260</v>
      </c>
      <c r="C950" s="58" t="s">
        <v>36</v>
      </c>
      <c r="D950" s="58" t="s">
        <v>38</v>
      </c>
      <c r="E950" s="58" t="s">
        <v>119</v>
      </c>
      <c r="F950" s="59">
        <v>3647.37</v>
      </c>
      <c r="G950" s="59">
        <v>3650.37</v>
      </c>
      <c r="H950" s="59">
        <v>3643.87</v>
      </c>
      <c r="I950" s="58" t="s">
        <v>687</v>
      </c>
      <c r="J950" s="59">
        <v>3650.37</v>
      </c>
      <c r="K950" s="59">
        <v>0</v>
      </c>
      <c r="L950" s="59">
        <v>0</v>
      </c>
      <c r="M950" s="59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60">
        <v>45919.411435185182</v>
      </c>
      <c r="B951" s="61">
        <v>443696785</v>
      </c>
      <c r="C951" s="62" t="s">
        <v>36</v>
      </c>
      <c r="D951" s="62" t="s">
        <v>38</v>
      </c>
      <c r="E951" s="62" t="s">
        <v>119</v>
      </c>
      <c r="F951" s="63">
        <v>3646.43</v>
      </c>
      <c r="G951" s="63">
        <v>3649.46</v>
      </c>
      <c r="H951" s="63">
        <v>3644.96</v>
      </c>
      <c r="I951" s="62" t="s">
        <v>685</v>
      </c>
      <c r="J951" s="63">
        <v>3649.54</v>
      </c>
      <c r="K951" s="63">
        <v>0</v>
      </c>
      <c r="L951" s="63">
        <v>0</v>
      </c>
      <c r="M951" s="63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6">
        <v>45919.411435185182</v>
      </c>
      <c r="B952" s="57">
        <v>443696788</v>
      </c>
      <c r="C952" s="58" t="s">
        <v>36</v>
      </c>
      <c r="D952" s="58" t="s">
        <v>38</v>
      </c>
      <c r="E952" s="58" t="s">
        <v>119</v>
      </c>
      <c r="F952" s="59">
        <v>3646.43</v>
      </c>
      <c r="G952" s="59">
        <v>3649.43</v>
      </c>
      <c r="H952" s="59">
        <v>3642.93</v>
      </c>
      <c r="I952" s="58" t="s">
        <v>685</v>
      </c>
      <c r="J952" s="59">
        <v>3649.44</v>
      </c>
      <c r="K952" s="59">
        <v>0</v>
      </c>
      <c r="L952" s="59">
        <v>0</v>
      </c>
      <c r="M952" s="59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60">
        <v>45919.411435185182</v>
      </c>
      <c r="B953" s="61">
        <v>443696792</v>
      </c>
      <c r="C953" s="62" t="s">
        <v>36</v>
      </c>
      <c r="D953" s="62" t="s">
        <v>38</v>
      </c>
      <c r="E953" s="62" t="s">
        <v>119</v>
      </c>
      <c r="F953" s="63">
        <v>3646.44</v>
      </c>
      <c r="G953" s="63">
        <v>3649.43</v>
      </c>
      <c r="H953" s="63">
        <v>3643.43</v>
      </c>
      <c r="I953" s="62" t="s">
        <v>685</v>
      </c>
      <c r="J953" s="63">
        <v>3649.44</v>
      </c>
      <c r="K953" s="63">
        <v>0</v>
      </c>
      <c r="L953" s="63">
        <v>0</v>
      </c>
      <c r="M953" s="63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6">
        <v>45919.411446759259</v>
      </c>
      <c r="B954" s="57">
        <v>443696793</v>
      </c>
      <c r="C954" s="58" t="s">
        <v>36</v>
      </c>
      <c r="D954" s="58" t="s">
        <v>38</v>
      </c>
      <c r="E954" s="58" t="s">
        <v>119</v>
      </c>
      <c r="F954" s="59">
        <v>3646.53</v>
      </c>
      <c r="G954" s="59">
        <v>3648.93</v>
      </c>
      <c r="H954" s="59">
        <v>3643.43</v>
      </c>
      <c r="I954" s="58" t="s">
        <v>688</v>
      </c>
      <c r="J954" s="59">
        <v>3649.02</v>
      </c>
      <c r="K954" s="59">
        <v>0</v>
      </c>
      <c r="L954" s="59">
        <v>0</v>
      </c>
      <c r="M954" s="59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60">
        <v>45919.411550925928</v>
      </c>
      <c r="B955" s="61">
        <v>443696858</v>
      </c>
      <c r="C955" s="62" t="s">
        <v>36</v>
      </c>
      <c r="D955" s="62" t="s">
        <v>38</v>
      </c>
      <c r="E955" s="62" t="s">
        <v>119</v>
      </c>
      <c r="F955" s="63">
        <v>3646.36</v>
      </c>
      <c r="G955" s="63">
        <v>3649.3</v>
      </c>
      <c r="H955" s="63">
        <v>3642.8</v>
      </c>
      <c r="I955" s="62" t="s">
        <v>685</v>
      </c>
      <c r="J955" s="63">
        <v>3649.41</v>
      </c>
      <c r="K955" s="63">
        <v>0</v>
      </c>
      <c r="L955" s="63">
        <v>0</v>
      </c>
      <c r="M955" s="63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6">
        <v>45919.411550925928</v>
      </c>
      <c r="B956" s="57">
        <v>443696861</v>
      </c>
      <c r="C956" s="58" t="s">
        <v>36</v>
      </c>
      <c r="D956" s="58" t="s">
        <v>38</v>
      </c>
      <c r="E956" s="58" t="s">
        <v>119</v>
      </c>
      <c r="F956" s="59">
        <v>3646.36</v>
      </c>
      <c r="G956" s="59">
        <v>3649.36</v>
      </c>
      <c r="H956" s="58"/>
      <c r="I956" s="58" t="s">
        <v>685</v>
      </c>
      <c r="J956" s="59">
        <v>3649.41</v>
      </c>
      <c r="K956" s="59">
        <v>0</v>
      </c>
      <c r="L956" s="59">
        <v>0</v>
      </c>
      <c r="M956" s="59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60">
        <v>45919.411550925928</v>
      </c>
      <c r="B957" s="61">
        <v>443696864</v>
      </c>
      <c r="C957" s="62" t="s">
        <v>36</v>
      </c>
      <c r="D957" s="62" t="s">
        <v>38</v>
      </c>
      <c r="E957" s="62" t="s">
        <v>119</v>
      </c>
      <c r="F957" s="63">
        <v>3646.38</v>
      </c>
      <c r="G957" s="63">
        <v>3649.36</v>
      </c>
      <c r="H957" s="62"/>
      <c r="I957" s="62" t="s">
        <v>685</v>
      </c>
      <c r="J957" s="63">
        <v>3649.41</v>
      </c>
      <c r="K957" s="63">
        <v>0</v>
      </c>
      <c r="L957" s="63">
        <v>0</v>
      </c>
      <c r="M957" s="63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6">
        <v>45919.413981481484</v>
      </c>
      <c r="B958" s="57">
        <v>443698059</v>
      </c>
      <c r="C958" s="58" t="s">
        <v>36</v>
      </c>
      <c r="D958" s="58" t="s">
        <v>38</v>
      </c>
      <c r="E958" s="58" t="s">
        <v>119</v>
      </c>
      <c r="F958" s="59">
        <v>3647.17</v>
      </c>
      <c r="G958" s="59">
        <v>3650.21</v>
      </c>
      <c r="H958" s="59">
        <v>3643.71</v>
      </c>
      <c r="I958" s="58" t="s">
        <v>687</v>
      </c>
      <c r="J958" s="59">
        <v>3650.3</v>
      </c>
      <c r="K958" s="59">
        <v>0</v>
      </c>
      <c r="L958" s="59">
        <v>0</v>
      </c>
      <c r="M958" s="59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60">
        <v>45919.415370370371</v>
      </c>
      <c r="B959" s="61">
        <v>443698881</v>
      </c>
      <c r="C959" s="62" t="s">
        <v>36</v>
      </c>
      <c r="D959" s="62" t="s">
        <v>38</v>
      </c>
      <c r="E959" s="62" t="s">
        <v>119</v>
      </c>
      <c r="F959" s="63">
        <v>3646.53</v>
      </c>
      <c r="G959" s="63">
        <v>3649.33</v>
      </c>
      <c r="H959" s="62"/>
      <c r="I959" s="62" t="s">
        <v>685</v>
      </c>
      <c r="J959" s="63">
        <v>3649.41</v>
      </c>
      <c r="K959" s="63">
        <v>0</v>
      </c>
      <c r="L959" s="63">
        <v>0</v>
      </c>
      <c r="M959" s="63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6">
        <v>45919.41814814815</v>
      </c>
      <c r="B960" s="57">
        <v>443701628</v>
      </c>
      <c r="C960" s="58" t="s">
        <v>36</v>
      </c>
      <c r="D960" s="58" t="s">
        <v>37</v>
      </c>
      <c r="E960" s="58" t="s">
        <v>119</v>
      </c>
      <c r="F960" s="59">
        <v>3648.93</v>
      </c>
      <c r="G960" s="59">
        <v>3645.93</v>
      </c>
      <c r="H960" s="58"/>
      <c r="I960" s="58" t="s">
        <v>689</v>
      </c>
      <c r="J960" s="59">
        <v>3645.91</v>
      </c>
      <c r="K960" s="59">
        <v>0</v>
      </c>
      <c r="L960" s="59">
        <v>0</v>
      </c>
      <c r="M960" s="59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60">
        <v>45919.41814814815</v>
      </c>
      <c r="B961" s="61">
        <v>443701629</v>
      </c>
      <c r="C961" s="62" t="s">
        <v>36</v>
      </c>
      <c r="D961" s="62" t="s">
        <v>37</v>
      </c>
      <c r="E961" s="62" t="s">
        <v>119</v>
      </c>
      <c r="F961" s="63">
        <v>3648.94</v>
      </c>
      <c r="G961" s="63">
        <v>3645.93</v>
      </c>
      <c r="H961" s="62"/>
      <c r="I961" s="62" t="s">
        <v>689</v>
      </c>
      <c r="J961" s="63">
        <v>3645.91</v>
      </c>
      <c r="K961" s="63">
        <v>0</v>
      </c>
      <c r="L961" s="63">
        <v>0</v>
      </c>
      <c r="M961" s="63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6">
        <v>45919.41814814815</v>
      </c>
      <c r="B962" s="57">
        <v>443701631</v>
      </c>
      <c r="C962" s="58" t="s">
        <v>36</v>
      </c>
      <c r="D962" s="58" t="s">
        <v>37</v>
      </c>
      <c r="E962" s="58" t="s">
        <v>119</v>
      </c>
      <c r="F962" s="59">
        <v>3649.02</v>
      </c>
      <c r="G962" s="59">
        <v>3645.93</v>
      </c>
      <c r="H962" s="59">
        <v>3652.43</v>
      </c>
      <c r="I962" s="58" t="s">
        <v>689</v>
      </c>
      <c r="J962" s="59">
        <v>3645.91</v>
      </c>
      <c r="K962" s="59">
        <v>0</v>
      </c>
      <c r="L962" s="59">
        <v>0</v>
      </c>
      <c r="M962" s="59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60">
        <v>45919.418842592589</v>
      </c>
      <c r="B963" s="61">
        <v>443702120</v>
      </c>
      <c r="C963" s="62" t="s">
        <v>36</v>
      </c>
      <c r="D963" s="62" t="s">
        <v>38</v>
      </c>
      <c r="E963" s="62" t="s">
        <v>119</v>
      </c>
      <c r="F963" s="63">
        <v>3647.37</v>
      </c>
      <c r="G963" s="63">
        <v>3650.36</v>
      </c>
      <c r="H963" s="63">
        <v>3643.86</v>
      </c>
      <c r="I963" s="62" t="s">
        <v>690</v>
      </c>
      <c r="J963" s="63">
        <v>3650.37</v>
      </c>
      <c r="K963" s="63">
        <v>0</v>
      </c>
      <c r="L963" s="63">
        <v>0</v>
      </c>
      <c r="M963" s="63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6">
        <v>45919.418842592589</v>
      </c>
      <c r="B964" s="57">
        <v>443702122</v>
      </c>
      <c r="C964" s="58" t="s">
        <v>36</v>
      </c>
      <c r="D964" s="58" t="s">
        <v>38</v>
      </c>
      <c r="E964" s="58" t="s">
        <v>119</v>
      </c>
      <c r="F964" s="59">
        <v>3647.37</v>
      </c>
      <c r="G964" s="59">
        <v>3650.37</v>
      </c>
      <c r="H964" s="59">
        <v>3643.87</v>
      </c>
      <c r="I964" s="58" t="s">
        <v>690</v>
      </c>
      <c r="J964" s="59">
        <v>3650.37</v>
      </c>
      <c r="K964" s="59">
        <v>0</v>
      </c>
      <c r="L964" s="59">
        <v>0</v>
      </c>
      <c r="M964" s="59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60">
        <v>45919.418842592589</v>
      </c>
      <c r="B965" s="61">
        <v>443702123</v>
      </c>
      <c r="C965" s="62" t="s">
        <v>36</v>
      </c>
      <c r="D965" s="62" t="s">
        <v>38</v>
      </c>
      <c r="E965" s="62" t="s">
        <v>119</v>
      </c>
      <c r="F965" s="63">
        <v>3647.36</v>
      </c>
      <c r="G965" s="63">
        <v>3650.37</v>
      </c>
      <c r="H965" s="63">
        <v>3643.87</v>
      </c>
      <c r="I965" s="62" t="s">
        <v>690</v>
      </c>
      <c r="J965" s="63">
        <v>3650.37</v>
      </c>
      <c r="K965" s="63">
        <v>0</v>
      </c>
      <c r="L965" s="63">
        <v>0</v>
      </c>
      <c r="M965" s="63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6">
        <v>45919.421620370369</v>
      </c>
      <c r="B966" s="57">
        <v>443703988</v>
      </c>
      <c r="C966" s="58" t="s">
        <v>36</v>
      </c>
      <c r="D966" s="58" t="s">
        <v>38</v>
      </c>
      <c r="E966" s="58" t="s">
        <v>119</v>
      </c>
      <c r="F966" s="59">
        <v>3645.64</v>
      </c>
      <c r="G966" s="59">
        <v>3648.66</v>
      </c>
      <c r="H966" s="58"/>
      <c r="I966" s="58" t="s">
        <v>691</v>
      </c>
      <c r="J966" s="59">
        <v>3648.73</v>
      </c>
      <c r="K966" s="59">
        <v>0</v>
      </c>
      <c r="L966" s="59">
        <v>0</v>
      </c>
      <c r="M966" s="59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60">
        <v>45919.421620370369</v>
      </c>
      <c r="B967" s="61">
        <v>443703992</v>
      </c>
      <c r="C967" s="62" t="s">
        <v>36</v>
      </c>
      <c r="D967" s="62" t="s">
        <v>38</v>
      </c>
      <c r="E967" s="62" t="s">
        <v>119</v>
      </c>
      <c r="F967" s="63">
        <v>3645.6</v>
      </c>
      <c r="G967" s="63">
        <v>3648.64</v>
      </c>
      <c r="H967" s="62"/>
      <c r="I967" s="62" t="s">
        <v>691</v>
      </c>
      <c r="J967" s="63">
        <v>3648.65</v>
      </c>
      <c r="K967" s="63">
        <v>0</v>
      </c>
      <c r="L967" s="63">
        <v>0</v>
      </c>
      <c r="M967" s="63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6">
        <v>45919.421620370369</v>
      </c>
      <c r="B968" s="57">
        <v>443703995</v>
      </c>
      <c r="C968" s="58" t="s">
        <v>36</v>
      </c>
      <c r="D968" s="58" t="s">
        <v>38</v>
      </c>
      <c r="E968" s="58" t="s">
        <v>119</v>
      </c>
      <c r="F968" s="59">
        <v>3645.6</v>
      </c>
      <c r="G968" s="59">
        <v>3648.64</v>
      </c>
      <c r="H968" s="59">
        <v>3642.14</v>
      </c>
      <c r="I968" s="58" t="s">
        <v>691</v>
      </c>
      <c r="J968" s="59">
        <v>3648.65</v>
      </c>
      <c r="K968" s="59">
        <v>0</v>
      </c>
      <c r="L968" s="59">
        <v>0</v>
      </c>
      <c r="M968" s="59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60">
        <v>45919.421620370369</v>
      </c>
      <c r="B969" s="61">
        <v>443703998</v>
      </c>
      <c r="C969" s="62" t="s">
        <v>36</v>
      </c>
      <c r="D969" s="62" t="s">
        <v>38</v>
      </c>
      <c r="E969" s="62" t="s">
        <v>119</v>
      </c>
      <c r="F969" s="63">
        <v>3645.57</v>
      </c>
      <c r="G969" s="63">
        <v>3648.64</v>
      </c>
      <c r="H969" s="62"/>
      <c r="I969" s="62" t="s">
        <v>691</v>
      </c>
      <c r="J969" s="63">
        <v>3648.65</v>
      </c>
      <c r="K969" s="63">
        <v>0</v>
      </c>
      <c r="L969" s="63">
        <v>0</v>
      </c>
      <c r="M969" s="63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6">
        <v>45919.427060185182</v>
      </c>
      <c r="B970" s="57">
        <v>443706764</v>
      </c>
      <c r="C970" s="58" t="s">
        <v>36</v>
      </c>
      <c r="D970" s="58" t="s">
        <v>37</v>
      </c>
      <c r="E970" s="58" t="s">
        <v>119</v>
      </c>
      <c r="F970" s="59">
        <v>3649.16</v>
      </c>
      <c r="G970" s="59">
        <v>3651.34</v>
      </c>
      <c r="H970" s="59">
        <v>3652.66</v>
      </c>
      <c r="I970" s="58" t="s">
        <v>692</v>
      </c>
      <c r="J970" s="59">
        <v>3652.66</v>
      </c>
      <c r="K970" s="59">
        <v>0</v>
      </c>
      <c r="L970" s="59">
        <v>0</v>
      </c>
      <c r="M970" s="59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60">
        <v>45919.427060185182</v>
      </c>
      <c r="B971" s="61">
        <v>443706766</v>
      </c>
      <c r="C971" s="62" t="s">
        <v>36</v>
      </c>
      <c r="D971" s="62" t="s">
        <v>37</v>
      </c>
      <c r="E971" s="62" t="s">
        <v>119</v>
      </c>
      <c r="F971" s="63">
        <v>3649.14</v>
      </c>
      <c r="G971" s="63">
        <v>3651.73</v>
      </c>
      <c r="H971" s="62"/>
      <c r="I971" s="62" t="s">
        <v>693</v>
      </c>
      <c r="J971" s="63">
        <v>3651.72</v>
      </c>
      <c r="K971" s="63">
        <v>0</v>
      </c>
      <c r="L971" s="63">
        <v>0</v>
      </c>
      <c r="M971" s="63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6">
        <v>45919.427060185182</v>
      </c>
      <c r="B972" s="57">
        <v>443706767</v>
      </c>
      <c r="C972" s="58" t="s">
        <v>36</v>
      </c>
      <c r="D972" s="58" t="s">
        <v>37</v>
      </c>
      <c r="E972" s="58" t="s">
        <v>119</v>
      </c>
      <c r="F972" s="59">
        <v>3649.14</v>
      </c>
      <c r="G972" s="59">
        <v>3652.81</v>
      </c>
      <c r="H972" s="58"/>
      <c r="I972" s="58" t="s">
        <v>694</v>
      </c>
      <c r="J972" s="59">
        <v>3652.8</v>
      </c>
      <c r="K972" s="59">
        <v>0</v>
      </c>
      <c r="L972" s="59">
        <v>0</v>
      </c>
      <c r="M972" s="59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60">
        <v>45919.427870370368</v>
      </c>
      <c r="B973" s="61">
        <v>443707418</v>
      </c>
      <c r="C973" s="62" t="s">
        <v>36</v>
      </c>
      <c r="D973" s="62" t="s">
        <v>37</v>
      </c>
      <c r="E973" s="62" t="s">
        <v>119</v>
      </c>
      <c r="F973" s="63">
        <v>3649.75</v>
      </c>
      <c r="G973" s="63">
        <v>3652.8</v>
      </c>
      <c r="H973" s="62"/>
      <c r="I973" s="62" t="s">
        <v>694</v>
      </c>
      <c r="J973" s="63">
        <v>3652.8</v>
      </c>
      <c r="K973" s="63">
        <v>0</v>
      </c>
      <c r="L973" s="63">
        <v>0</v>
      </c>
      <c r="M973" s="63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6">
        <v>45919.430879629632</v>
      </c>
      <c r="B974" s="57">
        <v>443709667</v>
      </c>
      <c r="C974" s="58" t="s">
        <v>36</v>
      </c>
      <c r="D974" s="58" t="s">
        <v>37</v>
      </c>
      <c r="E974" s="58" t="s">
        <v>119</v>
      </c>
      <c r="F974" s="59">
        <v>3652.14</v>
      </c>
      <c r="G974" s="59">
        <v>3649.28</v>
      </c>
      <c r="H974" s="59">
        <v>3655.78</v>
      </c>
      <c r="I974" s="58" t="s">
        <v>695</v>
      </c>
      <c r="J974" s="59">
        <v>3655.79</v>
      </c>
      <c r="K974" s="59">
        <v>0</v>
      </c>
      <c r="L974" s="59">
        <v>0</v>
      </c>
      <c r="M974" s="59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60">
        <v>45919.431111111109</v>
      </c>
      <c r="B975" s="61">
        <v>443709741</v>
      </c>
      <c r="C975" s="62" t="s">
        <v>36</v>
      </c>
      <c r="D975" s="62" t="s">
        <v>37</v>
      </c>
      <c r="E975" s="62" t="s">
        <v>119</v>
      </c>
      <c r="F975" s="63">
        <v>3652.19</v>
      </c>
      <c r="G975" s="63">
        <v>3656.29</v>
      </c>
      <c r="H975" s="62"/>
      <c r="I975" s="62" t="s">
        <v>696</v>
      </c>
      <c r="J975" s="63">
        <v>3656.29</v>
      </c>
      <c r="K975" s="63">
        <v>0</v>
      </c>
      <c r="L975" s="63">
        <v>0</v>
      </c>
      <c r="M975" s="63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6">
        <v>45919.43377314815</v>
      </c>
      <c r="B976" s="57">
        <v>443710871</v>
      </c>
      <c r="C976" s="58" t="s">
        <v>36</v>
      </c>
      <c r="D976" s="58" t="s">
        <v>37</v>
      </c>
      <c r="E976" s="58" t="s">
        <v>119</v>
      </c>
      <c r="F976" s="59">
        <v>3653.45</v>
      </c>
      <c r="G976" s="59">
        <v>3656.29</v>
      </c>
      <c r="H976" s="58"/>
      <c r="I976" s="58" t="s">
        <v>696</v>
      </c>
      <c r="J976" s="59">
        <v>3656.29</v>
      </c>
      <c r="K976" s="59">
        <v>0</v>
      </c>
      <c r="L976" s="59">
        <v>0</v>
      </c>
      <c r="M976" s="59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60">
        <v>45919.43377314815</v>
      </c>
      <c r="B977" s="61">
        <v>443710872</v>
      </c>
      <c r="C977" s="62" t="s">
        <v>36</v>
      </c>
      <c r="D977" s="62" t="s">
        <v>37</v>
      </c>
      <c r="E977" s="62" t="s">
        <v>119</v>
      </c>
      <c r="F977" s="63">
        <v>3653.45</v>
      </c>
      <c r="G977" s="63">
        <v>3656.29</v>
      </c>
      <c r="H977" s="62"/>
      <c r="I977" s="62" t="s">
        <v>696</v>
      </c>
      <c r="J977" s="63">
        <v>3656.29</v>
      </c>
      <c r="K977" s="63">
        <v>0</v>
      </c>
      <c r="L977" s="63">
        <v>0</v>
      </c>
      <c r="M977" s="63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6">
        <v>45919.434814814813</v>
      </c>
      <c r="B978" s="57">
        <v>443711420</v>
      </c>
      <c r="C978" s="58" t="s">
        <v>36</v>
      </c>
      <c r="D978" s="58" t="s">
        <v>37</v>
      </c>
      <c r="E978" s="58" t="s">
        <v>119</v>
      </c>
      <c r="F978" s="59">
        <v>3652.92</v>
      </c>
      <c r="G978" s="59">
        <v>3653.94</v>
      </c>
      <c r="H978" s="59">
        <v>3656.41</v>
      </c>
      <c r="I978" s="58" t="s">
        <v>697</v>
      </c>
      <c r="J978" s="59">
        <v>3656.53</v>
      </c>
      <c r="K978" s="59">
        <v>0</v>
      </c>
      <c r="L978" s="59">
        <v>0</v>
      </c>
      <c r="M978" s="59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60">
        <v>45919.434814814813</v>
      </c>
      <c r="B979" s="61">
        <v>443711422</v>
      </c>
      <c r="C979" s="62" t="s">
        <v>36</v>
      </c>
      <c r="D979" s="62" t="s">
        <v>37</v>
      </c>
      <c r="E979" s="62" t="s">
        <v>119</v>
      </c>
      <c r="F979" s="63">
        <v>3652.87</v>
      </c>
      <c r="G979" s="63">
        <v>3653.94</v>
      </c>
      <c r="H979" s="63">
        <v>3656.42</v>
      </c>
      <c r="I979" s="62" t="s">
        <v>697</v>
      </c>
      <c r="J979" s="63">
        <v>3656.53</v>
      </c>
      <c r="K979" s="63">
        <v>0</v>
      </c>
      <c r="L979" s="63">
        <v>0</v>
      </c>
      <c r="M979" s="63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6">
        <v>45919.434814814813</v>
      </c>
      <c r="B980" s="57">
        <v>443711424</v>
      </c>
      <c r="C980" s="58" t="s">
        <v>36</v>
      </c>
      <c r="D980" s="58" t="s">
        <v>37</v>
      </c>
      <c r="E980" s="58" t="s">
        <v>119</v>
      </c>
      <c r="F980" s="59">
        <v>3652.87</v>
      </c>
      <c r="G980" s="59">
        <v>3651.42</v>
      </c>
      <c r="H980" s="59">
        <v>3654.42</v>
      </c>
      <c r="I980" s="58" t="s">
        <v>698</v>
      </c>
      <c r="J980" s="59">
        <v>3651.33</v>
      </c>
      <c r="K980" s="59">
        <v>0</v>
      </c>
      <c r="L980" s="59">
        <v>0</v>
      </c>
      <c r="M980" s="59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60">
        <v>45919.434814814813</v>
      </c>
      <c r="B981" s="61">
        <v>443711426</v>
      </c>
      <c r="C981" s="62" t="s">
        <v>36</v>
      </c>
      <c r="D981" s="62" t="s">
        <v>37</v>
      </c>
      <c r="E981" s="62" t="s">
        <v>119</v>
      </c>
      <c r="F981" s="63">
        <v>3652.87</v>
      </c>
      <c r="G981" s="63">
        <v>3653.83</v>
      </c>
      <c r="H981" s="63">
        <v>3655.92</v>
      </c>
      <c r="I981" s="62" t="s">
        <v>699</v>
      </c>
      <c r="J981" s="63">
        <v>3655.95</v>
      </c>
      <c r="K981" s="63">
        <v>0</v>
      </c>
      <c r="L981" s="63">
        <v>0</v>
      </c>
      <c r="M981" s="63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6">
        <v>45919.43482638889</v>
      </c>
      <c r="B982" s="57">
        <v>443711427</v>
      </c>
      <c r="C982" s="58" t="s">
        <v>36</v>
      </c>
      <c r="D982" s="58" t="s">
        <v>37</v>
      </c>
      <c r="E982" s="58" t="s">
        <v>119</v>
      </c>
      <c r="F982" s="59">
        <v>3652.87</v>
      </c>
      <c r="G982" s="59">
        <v>3649.92</v>
      </c>
      <c r="H982" s="59">
        <v>3654.42</v>
      </c>
      <c r="I982" s="58" t="s">
        <v>700</v>
      </c>
      <c r="J982" s="59">
        <v>3654.46</v>
      </c>
      <c r="K982" s="59">
        <v>0</v>
      </c>
      <c r="L982" s="59">
        <v>0</v>
      </c>
      <c r="M982" s="59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60">
        <v>45919.43482638889</v>
      </c>
      <c r="B983" s="61">
        <v>443711428</v>
      </c>
      <c r="C983" s="62" t="s">
        <v>36</v>
      </c>
      <c r="D983" s="62" t="s">
        <v>37</v>
      </c>
      <c r="E983" s="62" t="s">
        <v>119</v>
      </c>
      <c r="F983" s="63">
        <v>3652.84</v>
      </c>
      <c r="G983" s="63">
        <v>3653.83</v>
      </c>
      <c r="H983" s="63">
        <v>3655.92</v>
      </c>
      <c r="I983" s="62" t="s">
        <v>699</v>
      </c>
      <c r="J983" s="63">
        <v>3655.95</v>
      </c>
      <c r="K983" s="63">
        <v>0</v>
      </c>
      <c r="L983" s="63">
        <v>0</v>
      </c>
      <c r="M983" s="63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6">
        <v>45919.43482638889</v>
      </c>
      <c r="B984" s="57">
        <v>443711429</v>
      </c>
      <c r="C984" s="58" t="s">
        <v>36</v>
      </c>
      <c r="D984" s="58" t="s">
        <v>37</v>
      </c>
      <c r="E984" s="58" t="s">
        <v>119</v>
      </c>
      <c r="F984" s="59">
        <v>3652.84</v>
      </c>
      <c r="G984" s="59">
        <v>3649.92</v>
      </c>
      <c r="H984" s="59">
        <v>3654.42</v>
      </c>
      <c r="I984" s="58" t="s">
        <v>700</v>
      </c>
      <c r="J984" s="59">
        <v>3654.46</v>
      </c>
      <c r="K984" s="59">
        <v>0</v>
      </c>
      <c r="L984" s="59">
        <v>0</v>
      </c>
      <c r="M984" s="59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60">
        <v>45919.453333333331</v>
      </c>
      <c r="B985" s="61">
        <v>443721685</v>
      </c>
      <c r="C985" s="62" t="s">
        <v>36</v>
      </c>
      <c r="D985" s="62" t="s">
        <v>37</v>
      </c>
      <c r="E985" s="62" t="s">
        <v>119</v>
      </c>
      <c r="F985" s="63">
        <v>3656.54</v>
      </c>
      <c r="G985" s="63">
        <v>3653.62</v>
      </c>
      <c r="H985" s="63">
        <v>3660.12</v>
      </c>
      <c r="I985" s="62" t="s">
        <v>701</v>
      </c>
      <c r="J985" s="63">
        <v>3653.53</v>
      </c>
      <c r="K985" s="63">
        <v>0</v>
      </c>
      <c r="L985" s="63">
        <v>0</v>
      </c>
      <c r="M985" s="63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6">
        <v>45919.453449074077</v>
      </c>
      <c r="B986" s="57">
        <v>443721777</v>
      </c>
      <c r="C986" s="58" t="s">
        <v>36</v>
      </c>
      <c r="D986" s="58" t="s">
        <v>37</v>
      </c>
      <c r="E986" s="58" t="s">
        <v>119</v>
      </c>
      <c r="F986" s="59">
        <v>3656.07</v>
      </c>
      <c r="G986" s="59">
        <v>3653.07</v>
      </c>
      <c r="H986" s="58"/>
      <c r="I986" s="58" t="s">
        <v>702</v>
      </c>
      <c r="J986" s="59">
        <v>3653.05</v>
      </c>
      <c r="K986" s="59">
        <v>0</v>
      </c>
      <c r="L986" s="59">
        <v>0</v>
      </c>
      <c r="M986" s="59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60">
        <v>45919.453449074077</v>
      </c>
      <c r="B987" s="61">
        <v>443721781</v>
      </c>
      <c r="C987" s="62" t="s">
        <v>36</v>
      </c>
      <c r="D987" s="62" t="s">
        <v>37</v>
      </c>
      <c r="E987" s="62" t="s">
        <v>119</v>
      </c>
      <c r="F987" s="63">
        <v>3656.13</v>
      </c>
      <c r="G987" s="63">
        <v>3653.11</v>
      </c>
      <c r="H987" s="62"/>
      <c r="I987" s="62" t="s">
        <v>703</v>
      </c>
      <c r="J987" s="63">
        <v>3653.11</v>
      </c>
      <c r="K987" s="63">
        <v>0</v>
      </c>
      <c r="L987" s="63">
        <v>0</v>
      </c>
      <c r="M987" s="63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6">
        <v>45919.453449074077</v>
      </c>
      <c r="B988" s="57">
        <v>443721786</v>
      </c>
      <c r="C988" s="58" t="s">
        <v>36</v>
      </c>
      <c r="D988" s="58" t="s">
        <v>37</v>
      </c>
      <c r="E988" s="58" t="s">
        <v>119</v>
      </c>
      <c r="F988" s="59">
        <v>3656.11</v>
      </c>
      <c r="G988" s="59">
        <v>3653.11</v>
      </c>
      <c r="H988" s="58"/>
      <c r="I988" s="58" t="s">
        <v>703</v>
      </c>
      <c r="J988" s="59">
        <v>3653.11</v>
      </c>
      <c r="K988" s="59">
        <v>0</v>
      </c>
      <c r="L988" s="59">
        <v>0</v>
      </c>
      <c r="M988" s="59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60">
        <v>45919.453796296293</v>
      </c>
      <c r="B989" s="61">
        <v>443722132</v>
      </c>
      <c r="C989" s="62" t="s">
        <v>36</v>
      </c>
      <c r="D989" s="62" t="s">
        <v>37</v>
      </c>
      <c r="E989" s="62" t="s">
        <v>119</v>
      </c>
      <c r="F989" s="63">
        <v>3655.66</v>
      </c>
      <c r="G989" s="63">
        <v>3653.13</v>
      </c>
      <c r="H989" s="63">
        <v>3658.63</v>
      </c>
      <c r="I989" s="62" t="s">
        <v>703</v>
      </c>
      <c r="J989" s="63">
        <v>3653.11</v>
      </c>
      <c r="K989" s="63">
        <v>0</v>
      </c>
      <c r="L989" s="63">
        <v>0</v>
      </c>
      <c r="M989" s="63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6">
        <v>45919.453796296293</v>
      </c>
      <c r="B990" s="57">
        <v>443722134</v>
      </c>
      <c r="C990" s="58" t="s">
        <v>36</v>
      </c>
      <c r="D990" s="58" t="s">
        <v>37</v>
      </c>
      <c r="E990" s="58" t="s">
        <v>119</v>
      </c>
      <c r="F990" s="59">
        <v>3655.66</v>
      </c>
      <c r="G990" s="59">
        <v>3654.16</v>
      </c>
      <c r="H990" s="59">
        <v>3657.16</v>
      </c>
      <c r="I990" s="58" t="s">
        <v>704</v>
      </c>
      <c r="J990" s="59">
        <v>3654.15</v>
      </c>
      <c r="K990" s="59">
        <v>0</v>
      </c>
      <c r="L990" s="59">
        <v>0</v>
      </c>
      <c r="M990" s="59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60">
        <v>45919.453796296293</v>
      </c>
      <c r="B991" s="61">
        <v>443722137</v>
      </c>
      <c r="C991" s="62" t="s">
        <v>36</v>
      </c>
      <c r="D991" s="62" t="s">
        <v>37</v>
      </c>
      <c r="E991" s="62" t="s">
        <v>119</v>
      </c>
      <c r="F991" s="63">
        <v>3655.66</v>
      </c>
      <c r="G991" s="63">
        <v>3652.66</v>
      </c>
      <c r="H991" s="63">
        <v>3658.66</v>
      </c>
      <c r="I991" s="62" t="s">
        <v>705</v>
      </c>
      <c r="J991" s="63">
        <v>3652.65</v>
      </c>
      <c r="K991" s="63">
        <v>0</v>
      </c>
      <c r="L991" s="63">
        <v>0</v>
      </c>
      <c r="M991" s="63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6">
        <v>45919.453796296293</v>
      </c>
      <c r="B992" s="57">
        <v>443722142</v>
      </c>
      <c r="C992" s="58" t="s">
        <v>36</v>
      </c>
      <c r="D992" s="58" t="s">
        <v>37</v>
      </c>
      <c r="E992" s="58" t="s">
        <v>119</v>
      </c>
      <c r="F992" s="59">
        <v>3655.66</v>
      </c>
      <c r="G992" s="59">
        <v>3652.66</v>
      </c>
      <c r="H992" s="59">
        <v>3659.16</v>
      </c>
      <c r="I992" s="58" t="s">
        <v>705</v>
      </c>
      <c r="J992" s="59">
        <v>3652.65</v>
      </c>
      <c r="K992" s="59">
        <v>0</v>
      </c>
      <c r="L992" s="59">
        <v>0</v>
      </c>
      <c r="M992" s="59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60">
        <v>45919.45380787037</v>
      </c>
      <c r="B993" s="61">
        <v>443722145</v>
      </c>
      <c r="C993" s="62" t="s">
        <v>36</v>
      </c>
      <c r="D993" s="62" t="s">
        <v>37</v>
      </c>
      <c r="E993" s="62" t="s">
        <v>119</v>
      </c>
      <c r="F993" s="63">
        <v>3655.69</v>
      </c>
      <c r="G993" s="63">
        <v>3652.66</v>
      </c>
      <c r="H993" s="63">
        <v>3659.16</v>
      </c>
      <c r="I993" s="62" t="s">
        <v>705</v>
      </c>
      <c r="J993" s="63">
        <v>3652.65</v>
      </c>
      <c r="K993" s="63">
        <v>0</v>
      </c>
      <c r="L993" s="63">
        <v>0</v>
      </c>
      <c r="M993" s="63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6">
        <v>45919.45380787037</v>
      </c>
      <c r="B994" s="57">
        <v>443722149</v>
      </c>
      <c r="C994" s="58" t="s">
        <v>36</v>
      </c>
      <c r="D994" s="58" t="s">
        <v>37</v>
      </c>
      <c r="E994" s="58" t="s">
        <v>119</v>
      </c>
      <c r="F994" s="59">
        <v>3655.69</v>
      </c>
      <c r="G994" s="59">
        <v>3652.66</v>
      </c>
      <c r="H994" s="59">
        <v>3657.16</v>
      </c>
      <c r="I994" s="58" t="s">
        <v>705</v>
      </c>
      <c r="J994" s="59">
        <v>3652.65</v>
      </c>
      <c r="K994" s="59">
        <v>0</v>
      </c>
      <c r="L994" s="59">
        <v>0</v>
      </c>
      <c r="M994" s="59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60">
        <v>45919.45380787037</v>
      </c>
      <c r="B995" s="61">
        <v>443722154</v>
      </c>
      <c r="C995" s="62" t="s">
        <v>36</v>
      </c>
      <c r="D995" s="62" t="s">
        <v>37</v>
      </c>
      <c r="E995" s="62" t="s">
        <v>119</v>
      </c>
      <c r="F995" s="63">
        <v>3655.69</v>
      </c>
      <c r="G995" s="63">
        <v>3652.66</v>
      </c>
      <c r="H995" s="63">
        <v>3657.16</v>
      </c>
      <c r="I995" s="62" t="s">
        <v>705</v>
      </c>
      <c r="J995" s="63">
        <v>3652.65</v>
      </c>
      <c r="K995" s="63">
        <v>0</v>
      </c>
      <c r="L995" s="63">
        <v>0</v>
      </c>
      <c r="M995" s="63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6">
        <v>45919.455648148149</v>
      </c>
      <c r="B996" s="57">
        <v>443722679</v>
      </c>
      <c r="C996" s="58" t="s">
        <v>36</v>
      </c>
      <c r="D996" s="58" t="s">
        <v>37</v>
      </c>
      <c r="E996" s="58" t="s">
        <v>119</v>
      </c>
      <c r="F996" s="59">
        <v>3655.06</v>
      </c>
      <c r="G996" s="59">
        <v>3652.06</v>
      </c>
      <c r="H996" s="59">
        <v>3658.56</v>
      </c>
      <c r="I996" s="58" t="s">
        <v>706</v>
      </c>
      <c r="J996" s="59">
        <v>3652.05</v>
      </c>
      <c r="K996" s="59">
        <v>0</v>
      </c>
      <c r="L996" s="59">
        <v>0</v>
      </c>
      <c r="M996" s="59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60">
        <v>45919.459120370368</v>
      </c>
      <c r="B997" s="61">
        <v>443724047</v>
      </c>
      <c r="C997" s="62" t="s">
        <v>36</v>
      </c>
      <c r="D997" s="62" t="s">
        <v>38</v>
      </c>
      <c r="E997" s="62" t="s">
        <v>119</v>
      </c>
      <c r="F997" s="63">
        <v>3653.56</v>
      </c>
      <c r="G997" s="63">
        <v>3650.9</v>
      </c>
      <c r="H997" s="63">
        <v>3650.06</v>
      </c>
      <c r="I997" s="62" t="s">
        <v>707</v>
      </c>
      <c r="J997" s="63">
        <v>3650.02</v>
      </c>
      <c r="K997" s="63">
        <v>0</v>
      </c>
      <c r="L997" s="63">
        <v>0</v>
      </c>
      <c r="M997" s="63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6">
        <v>45919.459814814814</v>
      </c>
      <c r="B998" s="57">
        <v>443724299</v>
      </c>
      <c r="C998" s="58" t="s">
        <v>36</v>
      </c>
      <c r="D998" s="58" t="s">
        <v>38</v>
      </c>
      <c r="E998" s="58" t="s">
        <v>119</v>
      </c>
      <c r="F998" s="59">
        <v>3653.44</v>
      </c>
      <c r="G998" s="59">
        <v>3650.74</v>
      </c>
      <c r="H998" s="58"/>
      <c r="I998" s="58" t="s">
        <v>708</v>
      </c>
      <c r="J998" s="59">
        <v>3650.81</v>
      </c>
      <c r="K998" s="59">
        <v>0</v>
      </c>
      <c r="L998" s="59">
        <v>0</v>
      </c>
      <c r="M998" s="59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60">
        <v>45919.459814814814</v>
      </c>
      <c r="B999" s="61">
        <v>443724301</v>
      </c>
      <c r="C999" s="62" t="s">
        <v>36</v>
      </c>
      <c r="D999" s="62" t="s">
        <v>38</v>
      </c>
      <c r="E999" s="62" t="s">
        <v>119</v>
      </c>
      <c r="F999" s="63">
        <v>3653.43</v>
      </c>
      <c r="G999" s="63">
        <v>3651.28</v>
      </c>
      <c r="H999" s="62"/>
      <c r="I999" s="62" t="s">
        <v>709</v>
      </c>
      <c r="J999" s="63">
        <v>3651.36</v>
      </c>
      <c r="K999" s="63">
        <v>0</v>
      </c>
      <c r="L999" s="63">
        <v>0</v>
      </c>
      <c r="M999" s="63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6">
        <v>45919.460625</v>
      </c>
      <c r="B1000" s="57">
        <v>443724814</v>
      </c>
      <c r="C1000" s="58" t="s">
        <v>36</v>
      </c>
      <c r="D1000" s="58" t="s">
        <v>37</v>
      </c>
      <c r="E1000" s="58" t="s">
        <v>119</v>
      </c>
      <c r="F1000" s="59">
        <v>3654.41</v>
      </c>
      <c r="G1000" s="59">
        <v>3651.43</v>
      </c>
      <c r="H1000" s="59">
        <v>3657.93</v>
      </c>
      <c r="I1000" s="58" t="s">
        <v>710</v>
      </c>
      <c r="J1000" s="59">
        <v>3651.42</v>
      </c>
      <c r="K1000" s="59">
        <v>0</v>
      </c>
      <c r="L1000" s="59">
        <v>0</v>
      </c>
      <c r="M1000" s="59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60">
        <v>45919.460625</v>
      </c>
      <c r="B1001" s="61">
        <v>443724815</v>
      </c>
      <c r="C1001" s="62" t="s">
        <v>36</v>
      </c>
      <c r="D1001" s="62" t="s">
        <v>37</v>
      </c>
      <c r="E1001" s="62" t="s">
        <v>119</v>
      </c>
      <c r="F1001" s="63">
        <v>3654.45</v>
      </c>
      <c r="G1001" s="63">
        <v>3651.41</v>
      </c>
      <c r="H1001" s="63">
        <v>3657.91</v>
      </c>
      <c r="I1001" s="62" t="s">
        <v>711</v>
      </c>
      <c r="J1001" s="63">
        <v>3651.4</v>
      </c>
      <c r="K1001" s="63">
        <v>0</v>
      </c>
      <c r="L1001" s="63">
        <v>0</v>
      </c>
      <c r="M1001" s="63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6">
        <v>45919.466990740744</v>
      </c>
      <c r="B1002" s="57">
        <v>443727153</v>
      </c>
      <c r="C1002" s="58" t="s">
        <v>36</v>
      </c>
      <c r="D1002" s="58" t="s">
        <v>38</v>
      </c>
      <c r="E1002" s="58" t="s">
        <v>119</v>
      </c>
      <c r="F1002" s="59">
        <v>3653.07</v>
      </c>
      <c r="G1002" s="59">
        <v>3652.08</v>
      </c>
      <c r="H1002" s="59">
        <v>3649.57</v>
      </c>
      <c r="I1002" s="58" t="s">
        <v>712</v>
      </c>
      <c r="J1002" s="59">
        <v>3652.16</v>
      </c>
      <c r="K1002" s="59">
        <v>0</v>
      </c>
      <c r="L1002" s="59">
        <v>0</v>
      </c>
      <c r="M1002" s="59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60">
        <v>45919.466990740744</v>
      </c>
      <c r="B1003" s="61">
        <v>443727154</v>
      </c>
      <c r="C1003" s="62" t="s">
        <v>36</v>
      </c>
      <c r="D1003" s="62" t="s">
        <v>38</v>
      </c>
      <c r="E1003" s="62" t="s">
        <v>119</v>
      </c>
      <c r="F1003" s="63">
        <v>3653.07</v>
      </c>
      <c r="G1003" s="63">
        <v>3652.08</v>
      </c>
      <c r="H1003" s="63">
        <v>3650.07</v>
      </c>
      <c r="I1003" s="62" t="s">
        <v>712</v>
      </c>
      <c r="J1003" s="63">
        <v>3652.16</v>
      </c>
      <c r="K1003" s="63">
        <v>0</v>
      </c>
      <c r="L1003" s="63">
        <v>0</v>
      </c>
      <c r="M1003" s="63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6">
        <v>45919.466990740744</v>
      </c>
      <c r="B1004" s="57">
        <v>443727155</v>
      </c>
      <c r="C1004" s="58" t="s">
        <v>36</v>
      </c>
      <c r="D1004" s="58" t="s">
        <v>38</v>
      </c>
      <c r="E1004" s="58" t="s">
        <v>119</v>
      </c>
      <c r="F1004" s="59">
        <v>3653.07</v>
      </c>
      <c r="G1004" s="59">
        <v>3652.08</v>
      </c>
      <c r="H1004" s="59">
        <v>3650.07</v>
      </c>
      <c r="I1004" s="58" t="s">
        <v>712</v>
      </c>
      <c r="J1004" s="59">
        <v>3652.16</v>
      </c>
      <c r="K1004" s="59">
        <v>0</v>
      </c>
      <c r="L1004" s="59">
        <v>0</v>
      </c>
      <c r="M1004" s="59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60">
        <v>45919.466990740744</v>
      </c>
      <c r="B1005" s="61">
        <v>443727156</v>
      </c>
      <c r="C1005" s="62" t="s">
        <v>36</v>
      </c>
      <c r="D1005" s="62" t="s">
        <v>38</v>
      </c>
      <c r="E1005" s="62" t="s">
        <v>119</v>
      </c>
      <c r="F1005" s="63">
        <v>3653.07</v>
      </c>
      <c r="G1005" s="63">
        <v>3652.99</v>
      </c>
      <c r="H1005" s="63">
        <v>3651.57</v>
      </c>
      <c r="I1005" s="62" t="s">
        <v>713</v>
      </c>
      <c r="J1005" s="63">
        <v>3651.56</v>
      </c>
      <c r="K1005" s="63">
        <v>0</v>
      </c>
      <c r="L1005" s="63">
        <v>0</v>
      </c>
      <c r="M1005" s="63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6">
        <v>45919.467002314814</v>
      </c>
      <c r="B1006" s="57">
        <v>443727158</v>
      </c>
      <c r="C1006" s="58" t="s">
        <v>36</v>
      </c>
      <c r="D1006" s="58" t="s">
        <v>38</v>
      </c>
      <c r="E1006" s="58" t="s">
        <v>119</v>
      </c>
      <c r="F1006" s="59">
        <v>3653.07</v>
      </c>
      <c r="G1006" s="59">
        <v>3652.99</v>
      </c>
      <c r="H1006" s="59">
        <v>3651.57</v>
      </c>
      <c r="I1006" s="58" t="s">
        <v>713</v>
      </c>
      <c r="J1006" s="59">
        <v>3651.56</v>
      </c>
      <c r="K1006" s="59">
        <v>0</v>
      </c>
      <c r="L1006" s="59">
        <v>0</v>
      </c>
      <c r="M1006" s="59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60">
        <v>45919.467002314814</v>
      </c>
      <c r="B1007" s="61">
        <v>443727160</v>
      </c>
      <c r="C1007" s="62" t="s">
        <v>36</v>
      </c>
      <c r="D1007" s="62" t="s">
        <v>38</v>
      </c>
      <c r="E1007" s="62" t="s">
        <v>119</v>
      </c>
      <c r="F1007" s="63">
        <v>3653.07</v>
      </c>
      <c r="G1007" s="63">
        <v>3651.52</v>
      </c>
      <c r="H1007" s="63">
        <v>3649.57</v>
      </c>
      <c r="I1007" s="62" t="s">
        <v>714</v>
      </c>
      <c r="J1007" s="63">
        <v>3651.54</v>
      </c>
      <c r="K1007" s="63">
        <v>0</v>
      </c>
      <c r="L1007" s="63">
        <v>0</v>
      </c>
      <c r="M1007" s="63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6">
        <v>45919.467002314814</v>
      </c>
      <c r="B1008" s="57">
        <v>443727161</v>
      </c>
      <c r="C1008" s="58" t="s">
        <v>36</v>
      </c>
      <c r="D1008" s="58" t="s">
        <v>38</v>
      </c>
      <c r="E1008" s="58" t="s">
        <v>119</v>
      </c>
      <c r="F1008" s="59">
        <v>3653.03</v>
      </c>
      <c r="G1008" s="59">
        <v>3652.99</v>
      </c>
      <c r="H1008" s="59">
        <v>3651.57</v>
      </c>
      <c r="I1008" s="58" t="s">
        <v>713</v>
      </c>
      <c r="J1008" s="59">
        <v>3651.56</v>
      </c>
      <c r="K1008" s="59">
        <v>0</v>
      </c>
      <c r="L1008" s="59">
        <v>0</v>
      </c>
      <c r="M1008" s="59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60">
        <v>45919.469537037039</v>
      </c>
      <c r="B1009" s="61">
        <v>443728307</v>
      </c>
      <c r="C1009" s="62" t="s">
        <v>36</v>
      </c>
      <c r="D1009" s="62" t="s">
        <v>38</v>
      </c>
      <c r="E1009" s="62" t="s">
        <v>119</v>
      </c>
      <c r="F1009" s="63">
        <v>3651.01</v>
      </c>
      <c r="G1009" s="63">
        <v>3654.01</v>
      </c>
      <c r="H1009" s="62"/>
      <c r="I1009" s="62" t="s">
        <v>715</v>
      </c>
      <c r="J1009" s="63">
        <v>3654.16</v>
      </c>
      <c r="K1009" s="63">
        <v>0</v>
      </c>
      <c r="L1009" s="63">
        <v>0</v>
      </c>
      <c r="M1009" s="63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6">
        <v>45919.469537037039</v>
      </c>
      <c r="B1010" s="57">
        <v>443728309</v>
      </c>
      <c r="C1010" s="58" t="s">
        <v>36</v>
      </c>
      <c r="D1010" s="58" t="s">
        <v>38</v>
      </c>
      <c r="E1010" s="58" t="s">
        <v>119</v>
      </c>
      <c r="F1010" s="59">
        <v>3650.89</v>
      </c>
      <c r="G1010" s="59">
        <v>3654.01</v>
      </c>
      <c r="H1010" s="58"/>
      <c r="I1010" s="58" t="s">
        <v>715</v>
      </c>
      <c r="J1010" s="59">
        <v>3654.16</v>
      </c>
      <c r="K1010" s="59">
        <v>0</v>
      </c>
      <c r="L1010" s="59">
        <v>0</v>
      </c>
      <c r="M1010" s="59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60">
        <v>45919.469768518517</v>
      </c>
      <c r="B1011" s="61">
        <v>443728474</v>
      </c>
      <c r="C1011" s="62" t="s">
        <v>36</v>
      </c>
      <c r="D1011" s="62" t="s">
        <v>38</v>
      </c>
      <c r="E1011" s="62" t="s">
        <v>119</v>
      </c>
      <c r="F1011" s="63">
        <v>3651.83</v>
      </c>
      <c r="G1011" s="63">
        <v>3654.83</v>
      </c>
      <c r="H1011" s="63">
        <v>3650.33</v>
      </c>
      <c r="I1011" s="62" t="s">
        <v>716</v>
      </c>
      <c r="J1011" s="63">
        <v>3650.26</v>
      </c>
      <c r="K1011" s="63">
        <v>0</v>
      </c>
      <c r="L1011" s="63">
        <v>0</v>
      </c>
      <c r="M1011" s="63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6">
        <v>45919.469768518517</v>
      </c>
      <c r="B1012" s="57">
        <v>443728476</v>
      </c>
      <c r="C1012" s="58" t="s">
        <v>36</v>
      </c>
      <c r="D1012" s="58" t="s">
        <v>38</v>
      </c>
      <c r="E1012" s="58" t="s">
        <v>119</v>
      </c>
      <c r="F1012" s="59">
        <v>3651.83</v>
      </c>
      <c r="G1012" s="59">
        <v>3653.33</v>
      </c>
      <c r="H1012" s="59">
        <v>3650.33</v>
      </c>
      <c r="I1012" s="58" t="s">
        <v>716</v>
      </c>
      <c r="J1012" s="59">
        <v>3650.26</v>
      </c>
      <c r="K1012" s="59">
        <v>0</v>
      </c>
      <c r="L1012" s="59">
        <v>0</v>
      </c>
      <c r="M1012" s="59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60">
        <v>45919.469768518517</v>
      </c>
      <c r="B1013" s="61">
        <v>443728480</v>
      </c>
      <c r="C1013" s="62" t="s">
        <v>36</v>
      </c>
      <c r="D1013" s="62" t="s">
        <v>38</v>
      </c>
      <c r="E1013" s="62" t="s">
        <v>119</v>
      </c>
      <c r="F1013" s="63">
        <v>3651.83</v>
      </c>
      <c r="G1013" s="63">
        <v>3654.83</v>
      </c>
      <c r="H1013" s="63">
        <v>3650.33</v>
      </c>
      <c r="I1013" s="62" t="s">
        <v>716</v>
      </c>
      <c r="J1013" s="63">
        <v>3650.26</v>
      </c>
      <c r="K1013" s="63">
        <v>0</v>
      </c>
      <c r="L1013" s="63">
        <v>0</v>
      </c>
      <c r="M1013" s="63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6">
        <v>45919.471620370372</v>
      </c>
      <c r="B1014" s="57">
        <v>443729618</v>
      </c>
      <c r="C1014" s="58" t="s">
        <v>36</v>
      </c>
      <c r="D1014" s="58" t="s">
        <v>38</v>
      </c>
      <c r="E1014" s="58" t="s">
        <v>119</v>
      </c>
      <c r="F1014" s="59">
        <v>3650.3</v>
      </c>
      <c r="G1014" s="59">
        <v>3653.3</v>
      </c>
      <c r="H1014" s="59">
        <v>3646.8</v>
      </c>
      <c r="I1014" s="58" t="s">
        <v>717</v>
      </c>
      <c r="J1014" s="59">
        <v>3653.34</v>
      </c>
      <c r="K1014" s="59">
        <v>0</v>
      </c>
      <c r="L1014" s="59">
        <v>0</v>
      </c>
      <c r="M1014" s="59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60">
        <v>45919.471620370372</v>
      </c>
      <c r="B1015" s="61">
        <v>443729620</v>
      </c>
      <c r="C1015" s="62" t="s">
        <v>36</v>
      </c>
      <c r="D1015" s="62" t="s">
        <v>38</v>
      </c>
      <c r="E1015" s="62" t="s">
        <v>119</v>
      </c>
      <c r="F1015" s="63">
        <v>3650.3</v>
      </c>
      <c r="G1015" s="63">
        <v>3653.3</v>
      </c>
      <c r="H1015" s="62"/>
      <c r="I1015" s="62" t="s">
        <v>717</v>
      </c>
      <c r="J1015" s="63">
        <v>3653.34</v>
      </c>
      <c r="K1015" s="63">
        <v>0</v>
      </c>
      <c r="L1015" s="63">
        <v>0</v>
      </c>
      <c r="M1015" s="63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6">
        <v>45919.473819444444</v>
      </c>
      <c r="B1016" s="57">
        <v>443730957</v>
      </c>
      <c r="C1016" s="58" t="s">
        <v>36</v>
      </c>
      <c r="D1016" s="58" t="s">
        <v>37</v>
      </c>
      <c r="E1016" s="58" t="s">
        <v>119</v>
      </c>
      <c r="F1016" s="59">
        <v>3653.15</v>
      </c>
      <c r="G1016" s="59">
        <v>3655.57</v>
      </c>
      <c r="H1016" s="58"/>
      <c r="I1016" s="58" t="s">
        <v>718</v>
      </c>
      <c r="J1016" s="59">
        <v>3655.57</v>
      </c>
      <c r="K1016" s="59">
        <v>0</v>
      </c>
      <c r="L1016" s="59">
        <v>0</v>
      </c>
      <c r="M1016" s="59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60">
        <v>45919.473819444444</v>
      </c>
      <c r="B1017" s="61">
        <v>443730958</v>
      </c>
      <c r="C1017" s="62" t="s">
        <v>36</v>
      </c>
      <c r="D1017" s="62" t="s">
        <v>37</v>
      </c>
      <c r="E1017" s="62" t="s">
        <v>119</v>
      </c>
      <c r="F1017" s="63">
        <v>3653.12</v>
      </c>
      <c r="G1017" s="63">
        <v>3655.61</v>
      </c>
      <c r="H1017" s="63">
        <v>3656.65</v>
      </c>
      <c r="I1017" s="62" t="s">
        <v>718</v>
      </c>
      <c r="J1017" s="63">
        <v>3655.57</v>
      </c>
      <c r="K1017" s="63">
        <v>0</v>
      </c>
      <c r="L1017" s="63">
        <v>0</v>
      </c>
      <c r="M1017" s="63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6">
        <v>45919.480763888889</v>
      </c>
      <c r="B1018" s="57">
        <v>443733026</v>
      </c>
      <c r="C1018" s="58" t="s">
        <v>36</v>
      </c>
      <c r="D1018" s="58" t="s">
        <v>37</v>
      </c>
      <c r="E1018" s="58" t="s">
        <v>119</v>
      </c>
      <c r="F1018" s="59">
        <v>3654.11</v>
      </c>
      <c r="G1018" s="59">
        <v>3655.03</v>
      </c>
      <c r="H1018" s="58"/>
      <c r="I1018" s="58" t="s">
        <v>719</v>
      </c>
      <c r="J1018" s="59">
        <v>3655.03</v>
      </c>
      <c r="K1018" s="59">
        <v>0</v>
      </c>
      <c r="L1018" s="59">
        <v>0</v>
      </c>
      <c r="M1018" s="59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60">
        <v>45919.480763888889</v>
      </c>
      <c r="B1019" s="61">
        <v>443733027</v>
      </c>
      <c r="C1019" s="62" t="s">
        <v>36</v>
      </c>
      <c r="D1019" s="62" t="s">
        <v>37</v>
      </c>
      <c r="E1019" s="62" t="s">
        <v>119</v>
      </c>
      <c r="F1019" s="63">
        <v>3654.08</v>
      </c>
      <c r="G1019" s="63">
        <v>3655.03</v>
      </c>
      <c r="H1019" s="62"/>
      <c r="I1019" s="62" t="s">
        <v>719</v>
      </c>
      <c r="J1019" s="63">
        <v>3655.03</v>
      </c>
      <c r="K1019" s="63">
        <v>0</v>
      </c>
      <c r="L1019" s="63">
        <v>0</v>
      </c>
      <c r="M1019" s="63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6">
        <v>45919.484467592592</v>
      </c>
      <c r="B1020" s="57">
        <v>443735421</v>
      </c>
      <c r="C1020" s="58" t="s">
        <v>36</v>
      </c>
      <c r="D1020" s="58" t="s">
        <v>37</v>
      </c>
      <c r="E1020" s="58" t="s">
        <v>119</v>
      </c>
      <c r="F1020" s="59">
        <v>3655.17</v>
      </c>
      <c r="G1020" s="59">
        <v>3653.67</v>
      </c>
      <c r="H1020" s="59">
        <v>3656.67</v>
      </c>
      <c r="I1020" s="58" t="s">
        <v>720</v>
      </c>
      <c r="J1020" s="59">
        <v>3653.53</v>
      </c>
      <c r="K1020" s="59">
        <v>0</v>
      </c>
      <c r="L1020" s="59">
        <v>0</v>
      </c>
      <c r="M1020" s="59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60">
        <v>45919.484467592592</v>
      </c>
      <c r="B1021" s="61">
        <v>443735424</v>
      </c>
      <c r="C1021" s="62" t="s">
        <v>36</v>
      </c>
      <c r="D1021" s="62" t="s">
        <v>37</v>
      </c>
      <c r="E1021" s="62" t="s">
        <v>119</v>
      </c>
      <c r="F1021" s="63">
        <v>3655.17</v>
      </c>
      <c r="G1021" s="63">
        <v>3656.76</v>
      </c>
      <c r="H1021" s="63">
        <v>3658.67</v>
      </c>
      <c r="I1021" s="62" t="s">
        <v>721</v>
      </c>
      <c r="J1021" s="63">
        <v>3656.75</v>
      </c>
      <c r="K1021" s="63">
        <v>0</v>
      </c>
      <c r="L1021" s="63">
        <v>0</v>
      </c>
      <c r="M1021" s="63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6">
        <v>45919.484467592592</v>
      </c>
      <c r="B1022" s="57">
        <v>443735425</v>
      </c>
      <c r="C1022" s="58" t="s">
        <v>36</v>
      </c>
      <c r="D1022" s="58" t="s">
        <v>37</v>
      </c>
      <c r="E1022" s="58" t="s">
        <v>119</v>
      </c>
      <c r="F1022" s="59">
        <v>3655.17</v>
      </c>
      <c r="G1022" s="59">
        <v>3652.17</v>
      </c>
      <c r="H1022" s="59">
        <v>3656.67</v>
      </c>
      <c r="I1022" s="58" t="s">
        <v>722</v>
      </c>
      <c r="J1022" s="59">
        <v>3656.75</v>
      </c>
      <c r="K1022" s="59">
        <v>0</v>
      </c>
      <c r="L1022" s="59">
        <v>0</v>
      </c>
      <c r="M1022" s="59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60">
        <v>45919.484467592592</v>
      </c>
      <c r="B1023" s="61">
        <v>443735427</v>
      </c>
      <c r="C1023" s="62" t="s">
        <v>36</v>
      </c>
      <c r="D1023" s="62" t="s">
        <v>37</v>
      </c>
      <c r="E1023" s="62" t="s">
        <v>119</v>
      </c>
      <c r="F1023" s="63">
        <v>3655.17</v>
      </c>
      <c r="G1023" s="63">
        <v>3657.75</v>
      </c>
      <c r="H1023" s="63">
        <v>3658.67</v>
      </c>
      <c r="I1023" s="62" t="s">
        <v>723</v>
      </c>
      <c r="J1023" s="63">
        <v>3657.65</v>
      </c>
      <c r="K1023" s="63">
        <v>0</v>
      </c>
      <c r="L1023" s="63">
        <v>0</v>
      </c>
      <c r="M1023" s="63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6">
        <v>45919.484479166669</v>
      </c>
      <c r="B1024" s="57">
        <v>443735428</v>
      </c>
      <c r="C1024" s="58" t="s">
        <v>36</v>
      </c>
      <c r="D1024" s="58" t="s">
        <v>37</v>
      </c>
      <c r="E1024" s="58" t="s">
        <v>119</v>
      </c>
      <c r="F1024" s="59">
        <v>3655.17</v>
      </c>
      <c r="G1024" s="59">
        <v>3656.8</v>
      </c>
      <c r="H1024" s="58"/>
      <c r="I1024" s="58" t="s">
        <v>724</v>
      </c>
      <c r="J1024" s="59">
        <v>3656.78</v>
      </c>
      <c r="K1024" s="59">
        <v>0</v>
      </c>
      <c r="L1024" s="59">
        <v>0</v>
      </c>
      <c r="M1024" s="59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60">
        <v>45919.484479166669</v>
      </c>
      <c r="B1025" s="61">
        <v>443735429</v>
      </c>
      <c r="C1025" s="62" t="s">
        <v>36</v>
      </c>
      <c r="D1025" s="62" t="s">
        <v>37</v>
      </c>
      <c r="E1025" s="62" t="s">
        <v>119</v>
      </c>
      <c r="F1025" s="63">
        <v>3655.17</v>
      </c>
      <c r="G1025" s="63">
        <v>3656.8</v>
      </c>
      <c r="H1025" s="62"/>
      <c r="I1025" s="62" t="s">
        <v>724</v>
      </c>
      <c r="J1025" s="63">
        <v>3656.78</v>
      </c>
      <c r="K1025" s="63">
        <v>0</v>
      </c>
      <c r="L1025" s="63">
        <v>0</v>
      </c>
      <c r="M1025" s="63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6">
        <v>45919.484479166669</v>
      </c>
      <c r="B1026" s="57">
        <v>443735432</v>
      </c>
      <c r="C1026" s="58" t="s">
        <v>36</v>
      </c>
      <c r="D1026" s="58" t="s">
        <v>37</v>
      </c>
      <c r="E1026" s="58" t="s">
        <v>119</v>
      </c>
      <c r="F1026" s="59">
        <v>3655.17</v>
      </c>
      <c r="G1026" s="59">
        <v>3656.76</v>
      </c>
      <c r="H1026" s="59">
        <v>3658.17</v>
      </c>
      <c r="I1026" s="58" t="s">
        <v>721</v>
      </c>
      <c r="J1026" s="59">
        <v>3656.75</v>
      </c>
      <c r="K1026" s="59">
        <v>0</v>
      </c>
      <c r="L1026" s="59">
        <v>0</v>
      </c>
      <c r="M1026" s="59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60">
        <v>45919.484479166669</v>
      </c>
      <c r="B1027" s="61">
        <v>443735436</v>
      </c>
      <c r="C1027" s="62" t="s">
        <v>36</v>
      </c>
      <c r="D1027" s="62" t="s">
        <v>37</v>
      </c>
      <c r="E1027" s="62" t="s">
        <v>119</v>
      </c>
      <c r="F1027" s="63">
        <v>3655.15</v>
      </c>
      <c r="G1027" s="63">
        <v>3656.77</v>
      </c>
      <c r="H1027" s="63">
        <v>3658.17</v>
      </c>
      <c r="I1027" s="62" t="s">
        <v>721</v>
      </c>
      <c r="J1027" s="63">
        <v>3656.75</v>
      </c>
      <c r="K1027" s="63">
        <v>0</v>
      </c>
      <c r="L1027" s="63">
        <v>0</v>
      </c>
      <c r="M1027" s="63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6">
        <v>45919.484479166669</v>
      </c>
      <c r="B1028" s="57">
        <v>443735438</v>
      </c>
      <c r="C1028" s="58" t="s">
        <v>36</v>
      </c>
      <c r="D1028" s="58" t="s">
        <v>37</v>
      </c>
      <c r="E1028" s="58" t="s">
        <v>119</v>
      </c>
      <c r="F1028" s="59">
        <v>3655.15</v>
      </c>
      <c r="G1028" s="59">
        <v>3652.17</v>
      </c>
      <c r="H1028" s="59">
        <v>3656.67</v>
      </c>
      <c r="I1028" s="58" t="s">
        <v>722</v>
      </c>
      <c r="J1028" s="59">
        <v>3656.75</v>
      </c>
      <c r="K1028" s="59">
        <v>0</v>
      </c>
      <c r="L1028" s="59">
        <v>0</v>
      </c>
      <c r="M1028" s="59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60">
        <v>45919.493483796294</v>
      </c>
      <c r="B1029" s="61">
        <v>443739011</v>
      </c>
      <c r="C1029" s="62" t="s">
        <v>36</v>
      </c>
      <c r="D1029" s="62" t="s">
        <v>37</v>
      </c>
      <c r="E1029" s="62" t="s">
        <v>119</v>
      </c>
      <c r="F1029" s="63">
        <v>3655.55</v>
      </c>
      <c r="G1029" s="63">
        <v>3654.05</v>
      </c>
      <c r="H1029" s="63">
        <v>3657.05</v>
      </c>
      <c r="I1029" s="62" t="s">
        <v>725</v>
      </c>
      <c r="J1029" s="63">
        <v>3657.22</v>
      </c>
      <c r="K1029" s="63">
        <v>0</v>
      </c>
      <c r="L1029" s="63">
        <v>0</v>
      </c>
      <c r="M1029" s="63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6">
        <v>45919.495104166665</v>
      </c>
      <c r="B1030" s="57">
        <v>443739748</v>
      </c>
      <c r="C1030" s="58" t="s">
        <v>36</v>
      </c>
      <c r="D1030" s="58" t="s">
        <v>37</v>
      </c>
      <c r="E1030" s="58" t="s">
        <v>119</v>
      </c>
      <c r="F1030" s="59">
        <v>3655.85</v>
      </c>
      <c r="G1030" s="59">
        <v>3658.31</v>
      </c>
      <c r="H1030" s="59">
        <v>3659.41</v>
      </c>
      <c r="I1030" s="58" t="s">
        <v>1443</v>
      </c>
      <c r="J1030" s="59">
        <v>3658.17</v>
      </c>
      <c r="K1030" s="59">
        <v>0</v>
      </c>
      <c r="L1030" s="59">
        <v>0</v>
      </c>
      <c r="M1030" s="59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60">
        <v>45919.495115740741</v>
      </c>
      <c r="B1031" s="61">
        <v>443739749</v>
      </c>
      <c r="C1031" s="62" t="s">
        <v>36</v>
      </c>
      <c r="D1031" s="62" t="s">
        <v>37</v>
      </c>
      <c r="E1031" s="62" t="s">
        <v>119</v>
      </c>
      <c r="F1031" s="63">
        <v>3655.85</v>
      </c>
      <c r="G1031" s="63">
        <v>3658.31</v>
      </c>
      <c r="H1031" s="62"/>
      <c r="I1031" s="62" t="s">
        <v>1443</v>
      </c>
      <c r="J1031" s="63">
        <v>3658.17</v>
      </c>
      <c r="K1031" s="63">
        <v>0</v>
      </c>
      <c r="L1031" s="63">
        <v>0</v>
      </c>
      <c r="M1031" s="63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6">
        <v>45919.495451388888</v>
      </c>
      <c r="B1032" s="57">
        <v>443739806</v>
      </c>
      <c r="C1032" s="58" t="s">
        <v>36</v>
      </c>
      <c r="D1032" s="58" t="s">
        <v>37</v>
      </c>
      <c r="E1032" s="58" t="s">
        <v>119</v>
      </c>
      <c r="F1032" s="59">
        <v>3655.59</v>
      </c>
      <c r="G1032" s="59">
        <v>3657.05</v>
      </c>
      <c r="H1032" s="59">
        <v>3659.09</v>
      </c>
      <c r="I1032" s="58" t="s">
        <v>726</v>
      </c>
      <c r="J1032" s="59">
        <v>3657.04</v>
      </c>
      <c r="K1032" s="59">
        <v>0</v>
      </c>
      <c r="L1032" s="59">
        <v>0</v>
      </c>
      <c r="M1032" s="59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60">
        <v>45919.495462962965</v>
      </c>
      <c r="B1033" s="61">
        <v>443739807</v>
      </c>
      <c r="C1033" s="62" t="s">
        <v>36</v>
      </c>
      <c r="D1033" s="62" t="s">
        <v>37</v>
      </c>
      <c r="E1033" s="62" t="s">
        <v>119</v>
      </c>
      <c r="F1033" s="63">
        <v>3655.59</v>
      </c>
      <c r="G1033" s="63">
        <v>3657.05</v>
      </c>
      <c r="H1033" s="63">
        <v>3659.09</v>
      </c>
      <c r="I1033" s="62" t="s">
        <v>726</v>
      </c>
      <c r="J1033" s="63">
        <v>3657.04</v>
      </c>
      <c r="K1033" s="63">
        <v>0</v>
      </c>
      <c r="L1033" s="63">
        <v>0</v>
      </c>
      <c r="M1033" s="63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6">
        <v>45919.496145833335</v>
      </c>
      <c r="B1034" s="57">
        <v>443739923</v>
      </c>
      <c r="C1034" s="58" t="s">
        <v>36</v>
      </c>
      <c r="D1034" s="58" t="s">
        <v>37</v>
      </c>
      <c r="E1034" s="58" t="s">
        <v>119</v>
      </c>
      <c r="F1034" s="59">
        <v>3655.74</v>
      </c>
      <c r="G1034" s="59">
        <v>3657.24</v>
      </c>
      <c r="H1034" s="59">
        <v>3659.23</v>
      </c>
      <c r="I1034" s="58" t="s">
        <v>1444</v>
      </c>
      <c r="J1034" s="59">
        <v>3657.23</v>
      </c>
      <c r="K1034" s="59">
        <v>0</v>
      </c>
      <c r="L1034" s="59">
        <v>0</v>
      </c>
      <c r="M1034" s="59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60">
        <v>45919.504826388889</v>
      </c>
      <c r="B1035" s="61">
        <v>443742514</v>
      </c>
      <c r="C1035" s="62" t="s">
        <v>36</v>
      </c>
      <c r="D1035" s="62" t="s">
        <v>37</v>
      </c>
      <c r="E1035" s="62" t="s">
        <v>119</v>
      </c>
      <c r="F1035" s="63">
        <v>3657.05</v>
      </c>
      <c r="G1035" s="63">
        <v>3657.91</v>
      </c>
      <c r="H1035" s="62"/>
      <c r="I1035" s="62" t="s">
        <v>727</v>
      </c>
      <c r="J1035" s="63">
        <v>3657.91</v>
      </c>
      <c r="K1035" s="63">
        <v>0</v>
      </c>
      <c r="L1035" s="63">
        <v>0</v>
      </c>
      <c r="M1035" s="63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6">
        <v>45919.504837962966</v>
      </c>
      <c r="B1036" s="57">
        <v>443742516</v>
      </c>
      <c r="C1036" s="58" t="s">
        <v>36</v>
      </c>
      <c r="D1036" s="58" t="s">
        <v>37</v>
      </c>
      <c r="E1036" s="58" t="s">
        <v>119</v>
      </c>
      <c r="F1036" s="59">
        <v>3657.09</v>
      </c>
      <c r="G1036" s="59">
        <v>3657.91</v>
      </c>
      <c r="H1036" s="58"/>
      <c r="I1036" s="58" t="s">
        <v>727</v>
      </c>
      <c r="J1036" s="59">
        <v>3657.91</v>
      </c>
      <c r="K1036" s="59">
        <v>0</v>
      </c>
      <c r="L1036" s="59">
        <v>0</v>
      </c>
      <c r="M1036" s="59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60">
        <v>45919.505752314813</v>
      </c>
      <c r="B1037" s="61">
        <v>443742699</v>
      </c>
      <c r="C1037" s="62" t="s">
        <v>36</v>
      </c>
      <c r="D1037" s="62" t="s">
        <v>37</v>
      </c>
      <c r="E1037" s="62" t="s">
        <v>119</v>
      </c>
      <c r="F1037" s="63">
        <v>3656.98</v>
      </c>
      <c r="G1037" s="63">
        <v>3657.74</v>
      </c>
      <c r="H1037" s="63">
        <v>3658.61</v>
      </c>
      <c r="I1037" s="62" t="s">
        <v>723</v>
      </c>
      <c r="J1037" s="63">
        <v>3657.65</v>
      </c>
      <c r="K1037" s="63">
        <v>0</v>
      </c>
      <c r="L1037" s="63">
        <v>0</v>
      </c>
      <c r="M1037" s="63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6">
        <v>45919.50576388889</v>
      </c>
      <c r="B1038" s="57">
        <v>443742701</v>
      </c>
      <c r="C1038" s="58" t="s">
        <v>36</v>
      </c>
      <c r="D1038" s="58" t="s">
        <v>37</v>
      </c>
      <c r="E1038" s="58" t="s">
        <v>119</v>
      </c>
      <c r="F1038" s="59">
        <v>3656.97</v>
      </c>
      <c r="G1038" s="59">
        <v>3657.35</v>
      </c>
      <c r="H1038" s="59">
        <v>3658.48</v>
      </c>
      <c r="I1038" s="58" t="s">
        <v>728</v>
      </c>
      <c r="J1038" s="59">
        <v>3658.49</v>
      </c>
      <c r="K1038" s="59">
        <v>0</v>
      </c>
      <c r="L1038" s="59">
        <v>0</v>
      </c>
      <c r="M1038" s="59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60">
        <v>45919.50576388889</v>
      </c>
      <c r="B1039" s="61">
        <v>443742702</v>
      </c>
      <c r="C1039" s="62" t="s">
        <v>36</v>
      </c>
      <c r="D1039" s="62" t="s">
        <v>37</v>
      </c>
      <c r="E1039" s="62" t="s">
        <v>119</v>
      </c>
      <c r="F1039" s="63">
        <v>3656.97</v>
      </c>
      <c r="G1039" s="63">
        <v>3657.35</v>
      </c>
      <c r="H1039" s="63">
        <v>3658.48</v>
      </c>
      <c r="I1039" s="62" t="s">
        <v>728</v>
      </c>
      <c r="J1039" s="63">
        <v>3658.49</v>
      </c>
      <c r="K1039" s="63">
        <v>0</v>
      </c>
      <c r="L1039" s="63">
        <v>0</v>
      </c>
      <c r="M1039" s="63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6">
        <v>45919.510497685187</v>
      </c>
      <c r="B1040" s="57">
        <v>443745029</v>
      </c>
      <c r="C1040" s="58" t="s">
        <v>36</v>
      </c>
      <c r="D1040" s="58" t="s">
        <v>37</v>
      </c>
      <c r="E1040" s="58" t="s">
        <v>119</v>
      </c>
      <c r="F1040" s="59">
        <v>3657.15</v>
      </c>
      <c r="G1040" s="59">
        <v>3657.69</v>
      </c>
      <c r="H1040" s="59">
        <v>3660.15</v>
      </c>
      <c r="I1040" s="58" t="s">
        <v>1445</v>
      </c>
      <c r="J1040" s="59">
        <v>3657.69</v>
      </c>
      <c r="K1040" s="59">
        <v>0</v>
      </c>
      <c r="L1040" s="59">
        <v>0</v>
      </c>
      <c r="M1040" s="59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60">
        <v>45919.510509259257</v>
      </c>
      <c r="B1041" s="61">
        <v>443745031</v>
      </c>
      <c r="C1041" s="62" t="s">
        <v>36</v>
      </c>
      <c r="D1041" s="62" t="s">
        <v>37</v>
      </c>
      <c r="E1041" s="62" t="s">
        <v>119</v>
      </c>
      <c r="F1041" s="63">
        <v>3657.22</v>
      </c>
      <c r="G1041" s="63">
        <v>3657.54</v>
      </c>
      <c r="H1041" s="63">
        <v>3660.15</v>
      </c>
      <c r="I1041" s="62" t="s">
        <v>1446</v>
      </c>
      <c r="J1041" s="63">
        <v>3657.54</v>
      </c>
      <c r="K1041" s="63">
        <v>0</v>
      </c>
      <c r="L1041" s="63">
        <v>0</v>
      </c>
      <c r="M1041" s="63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6">
        <v>45919.510509259257</v>
      </c>
      <c r="B1042" s="57">
        <v>443745034</v>
      </c>
      <c r="C1042" s="58" t="s">
        <v>36</v>
      </c>
      <c r="D1042" s="58" t="s">
        <v>37</v>
      </c>
      <c r="E1042" s="58" t="s">
        <v>119</v>
      </c>
      <c r="F1042" s="59">
        <v>3657.26</v>
      </c>
      <c r="G1042" s="59">
        <v>3657.54</v>
      </c>
      <c r="H1042" s="59">
        <v>3660.65</v>
      </c>
      <c r="I1042" s="58" t="s">
        <v>1446</v>
      </c>
      <c r="J1042" s="59">
        <v>3657.54</v>
      </c>
      <c r="K1042" s="59">
        <v>0</v>
      </c>
      <c r="L1042" s="59">
        <v>0</v>
      </c>
      <c r="M1042" s="59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60">
        <v>45919.514664351853</v>
      </c>
      <c r="B1043" s="61">
        <v>443747847</v>
      </c>
      <c r="C1043" s="62" t="s">
        <v>36</v>
      </c>
      <c r="D1043" s="62" t="s">
        <v>37</v>
      </c>
      <c r="E1043" s="62" t="s">
        <v>119</v>
      </c>
      <c r="F1043" s="63">
        <v>3658.33</v>
      </c>
      <c r="G1043" s="63">
        <v>3656.83</v>
      </c>
      <c r="H1043" s="63">
        <v>3659.83</v>
      </c>
      <c r="I1043" s="62" t="s">
        <v>729</v>
      </c>
      <c r="J1043" s="63">
        <v>3656.8</v>
      </c>
      <c r="K1043" s="63">
        <v>0</v>
      </c>
      <c r="L1043" s="63">
        <v>0</v>
      </c>
      <c r="M1043" s="63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6">
        <v>45919.514675925922</v>
      </c>
      <c r="B1044" s="57">
        <v>443747849</v>
      </c>
      <c r="C1044" s="58" t="s">
        <v>36</v>
      </c>
      <c r="D1044" s="58" t="s">
        <v>37</v>
      </c>
      <c r="E1044" s="58" t="s">
        <v>119</v>
      </c>
      <c r="F1044" s="59">
        <v>3658.34</v>
      </c>
      <c r="G1044" s="59">
        <v>3655.33</v>
      </c>
      <c r="H1044" s="59">
        <v>3659.83</v>
      </c>
      <c r="I1044" s="58" t="s">
        <v>1447</v>
      </c>
      <c r="J1044" s="59">
        <v>3655.33</v>
      </c>
      <c r="K1044" s="59">
        <v>0</v>
      </c>
      <c r="L1044" s="59">
        <v>0</v>
      </c>
      <c r="M1044" s="59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60">
        <v>45919.517210648148</v>
      </c>
      <c r="B1045" s="61">
        <v>443749030</v>
      </c>
      <c r="C1045" s="62" t="s">
        <v>36</v>
      </c>
      <c r="D1045" s="62" t="s">
        <v>37</v>
      </c>
      <c r="E1045" s="62" t="s">
        <v>119</v>
      </c>
      <c r="F1045" s="63">
        <v>3658.39</v>
      </c>
      <c r="G1045" s="63">
        <v>3655.43</v>
      </c>
      <c r="H1045" s="63">
        <v>3659.93</v>
      </c>
      <c r="I1045" s="62" t="s">
        <v>1448</v>
      </c>
      <c r="J1045" s="63">
        <v>3655.36</v>
      </c>
      <c r="K1045" s="63">
        <v>0</v>
      </c>
      <c r="L1045" s="63">
        <v>0</v>
      </c>
      <c r="M1045" s="63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6">
        <v>45919.517222222225</v>
      </c>
      <c r="B1046" s="57">
        <v>443749033</v>
      </c>
      <c r="C1046" s="58" t="s">
        <v>36</v>
      </c>
      <c r="D1046" s="58" t="s">
        <v>37</v>
      </c>
      <c r="E1046" s="58" t="s">
        <v>119</v>
      </c>
      <c r="F1046" s="59">
        <v>3658.41</v>
      </c>
      <c r="G1046" s="59">
        <v>3655.39</v>
      </c>
      <c r="H1046" s="59">
        <v>3661.89</v>
      </c>
      <c r="I1046" s="58" t="s">
        <v>1448</v>
      </c>
      <c r="J1046" s="59">
        <v>3655.36</v>
      </c>
      <c r="K1046" s="59">
        <v>0</v>
      </c>
      <c r="L1046" s="59">
        <v>0</v>
      </c>
      <c r="M1046" s="59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60">
        <v>45919.517442129632</v>
      </c>
      <c r="B1047" s="61">
        <v>443749084</v>
      </c>
      <c r="C1047" s="62" t="s">
        <v>36</v>
      </c>
      <c r="D1047" s="62" t="s">
        <v>37</v>
      </c>
      <c r="E1047" s="62" t="s">
        <v>119</v>
      </c>
      <c r="F1047" s="63">
        <v>3658.27</v>
      </c>
      <c r="G1047" s="63">
        <v>3655.27</v>
      </c>
      <c r="H1047" s="62"/>
      <c r="I1047" s="62" t="s">
        <v>1449</v>
      </c>
      <c r="J1047" s="63">
        <v>3655.25</v>
      </c>
      <c r="K1047" s="63">
        <v>0</v>
      </c>
      <c r="L1047" s="63">
        <v>0</v>
      </c>
      <c r="M1047" s="63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6">
        <v>45919.517453703702</v>
      </c>
      <c r="B1048" s="57">
        <v>443749085</v>
      </c>
      <c r="C1048" s="58" t="s">
        <v>36</v>
      </c>
      <c r="D1048" s="58" t="s">
        <v>37</v>
      </c>
      <c r="E1048" s="58" t="s">
        <v>119</v>
      </c>
      <c r="F1048" s="59">
        <v>3658.25</v>
      </c>
      <c r="G1048" s="59">
        <v>3655.27</v>
      </c>
      <c r="H1048" s="58"/>
      <c r="I1048" s="58" t="s">
        <v>1449</v>
      </c>
      <c r="J1048" s="59">
        <v>3655.25</v>
      </c>
      <c r="K1048" s="59">
        <v>0</v>
      </c>
      <c r="L1048" s="59">
        <v>0</v>
      </c>
      <c r="M1048" s="59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60">
        <v>45919.521724537037</v>
      </c>
      <c r="B1049" s="61">
        <v>443751353</v>
      </c>
      <c r="C1049" s="62" t="s">
        <v>36</v>
      </c>
      <c r="D1049" s="62" t="s">
        <v>37</v>
      </c>
      <c r="E1049" s="62" t="s">
        <v>119</v>
      </c>
      <c r="F1049" s="63">
        <v>3657.55</v>
      </c>
      <c r="G1049" s="63">
        <v>3654.55</v>
      </c>
      <c r="H1049" s="63">
        <v>3661.05</v>
      </c>
      <c r="I1049" s="62" t="s">
        <v>1450</v>
      </c>
      <c r="J1049" s="63">
        <v>3654.5</v>
      </c>
      <c r="K1049" s="63">
        <v>0</v>
      </c>
      <c r="L1049" s="63">
        <v>0</v>
      </c>
      <c r="M1049" s="63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6">
        <v>45919.521736111114</v>
      </c>
      <c r="B1050" s="57">
        <v>443751355</v>
      </c>
      <c r="C1050" s="58" t="s">
        <v>36</v>
      </c>
      <c r="D1050" s="58" t="s">
        <v>37</v>
      </c>
      <c r="E1050" s="58" t="s">
        <v>119</v>
      </c>
      <c r="F1050" s="59">
        <v>3657.55</v>
      </c>
      <c r="G1050" s="59">
        <v>3654.55</v>
      </c>
      <c r="H1050" s="59">
        <v>3661.05</v>
      </c>
      <c r="I1050" s="58" t="s">
        <v>1450</v>
      </c>
      <c r="J1050" s="59">
        <v>3654.5</v>
      </c>
      <c r="K1050" s="59">
        <v>0</v>
      </c>
      <c r="L1050" s="59">
        <v>0</v>
      </c>
      <c r="M1050" s="59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60">
        <v>45919.535844907405</v>
      </c>
      <c r="B1051" s="61">
        <v>443757826</v>
      </c>
      <c r="C1051" s="62" t="s">
        <v>36</v>
      </c>
      <c r="D1051" s="62" t="s">
        <v>38</v>
      </c>
      <c r="E1051" s="62" t="s">
        <v>119</v>
      </c>
      <c r="F1051" s="63">
        <v>3656.31</v>
      </c>
      <c r="G1051" s="63">
        <v>3657.81</v>
      </c>
      <c r="H1051" s="63">
        <v>3654.81</v>
      </c>
      <c r="I1051" s="62" t="s">
        <v>1451</v>
      </c>
      <c r="J1051" s="63">
        <v>3657.83</v>
      </c>
      <c r="K1051" s="63">
        <v>0</v>
      </c>
      <c r="L1051" s="63">
        <v>0</v>
      </c>
      <c r="M1051" s="63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6">
        <v>45919.542094907411</v>
      </c>
      <c r="B1052" s="57">
        <v>443759767</v>
      </c>
      <c r="C1052" s="58" t="s">
        <v>36</v>
      </c>
      <c r="D1052" s="58" t="s">
        <v>37</v>
      </c>
      <c r="E1052" s="58" t="s">
        <v>119</v>
      </c>
      <c r="F1052" s="59">
        <v>3658.23</v>
      </c>
      <c r="G1052" s="59">
        <v>3656.68</v>
      </c>
      <c r="H1052" s="59">
        <v>3659.68</v>
      </c>
      <c r="I1052" s="58" t="s">
        <v>1452</v>
      </c>
      <c r="J1052" s="59">
        <v>3656.64</v>
      </c>
      <c r="K1052" s="59">
        <v>0</v>
      </c>
      <c r="L1052" s="59">
        <v>0</v>
      </c>
      <c r="M1052" s="59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60">
        <v>45919.542326388888</v>
      </c>
      <c r="B1053" s="61">
        <v>443759864</v>
      </c>
      <c r="C1053" s="62" t="s">
        <v>36</v>
      </c>
      <c r="D1053" s="62" t="s">
        <v>37</v>
      </c>
      <c r="E1053" s="62" t="s">
        <v>119</v>
      </c>
      <c r="F1053" s="63">
        <v>3658.1</v>
      </c>
      <c r="G1053" s="63">
        <v>3655.61</v>
      </c>
      <c r="H1053" s="63">
        <v>3661.11</v>
      </c>
      <c r="I1053" s="62" t="s">
        <v>1453</v>
      </c>
      <c r="J1053" s="63">
        <v>3655.58</v>
      </c>
      <c r="K1053" s="63">
        <v>0</v>
      </c>
      <c r="L1053" s="63">
        <v>0</v>
      </c>
      <c r="M1053" s="63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6">
        <v>45919.554247685184</v>
      </c>
      <c r="B1054" s="57">
        <v>443762697</v>
      </c>
      <c r="C1054" s="58" t="s">
        <v>36</v>
      </c>
      <c r="D1054" s="58" t="s">
        <v>37</v>
      </c>
      <c r="E1054" s="58" t="s">
        <v>119</v>
      </c>
      <c r="F1054" s="59">
        <v>3658.32</v>
      </c>
      <c r="G1054" s="59">
        <v>3655.32</v>
      </c>
      <c r="H1054" s="59">
        <v>3661.32</v>
      </c>
      <c r="I1054" s="58" t="s">
        <v>1449</v>
      </c>
      <c r="J1054" s="59">
        <v>3655.25</v>
      </c>
      <c r="K1054" s="59">
        <v>0</v>
      </c>
      <c r="L1054" s="59">
        <v>0</v>
      </c>
      <c r="M1054" s="59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60">
        <v>45919.554247685184</v>
      </c>
      <c r="B1055" s="61">
        <v>443762698</v>
      </c>
      <c r="C1055" s="62" t="s">
        <v>36</v>
      </c>
      <c r="D1055" s="62" t="s">
        <v>37</v>
      </c>
      <c r="E1055" s="62" t="s">
        <v>119</v>
      </c>
      <c r="F1055" s="63">
        <v>3658.32</v>
      </c>
      <c r="G1055" s="63">
        <v>3655.32</v>
      </c>
      <c r="H1055" s="63">
        <v>3661.82</v>
      </c>
      <c r="I1055" s="62" t="s">
        <v>1449</v>
      </c>
      <c r="J1055" s="63">
        <v>3655.25</v>
      </c>
      <c r="K1055" s="63">
        <v>0</v>
      </c>
      <c r="L1055" s="63">
        <v>0</v>
      </c>
      <c r="M1055" s="63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6">
        <v>45919.557025462964</v>
      </c>
      <c r="B1056" s="57">
        <v>443763623</v>
      </c>
      <c r="C1056" s="58" t="s">
        <v>36</v>
      </c>
      <c r="D1056" s="58" t="s">
        <v>37</v>
      </c>
      <c r="E1056" s="58" t="s">
        <v>119</v>
      </c>
      <c r="F1056" s="59">
        <v>3658.98</v>
      </c>
      <c r="G1056" s="59">
        <v>3655.98</v>
      </c>
      <c r="H1056" s="59">
        <v>3662.48</v>
      </c>
      <c r="I1056" s="58" t="s">
        <v>1454</v>
      </c>
      <c r="J1056" s="59">
        <v>3655.93</v>
      </c>
      <c r="K1056" s="59">
        <v>0</v>
      </c>
      <c r="L1056" s="59">
        <v>0</v>
      </c>
      <c r="M1056" s="59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60">
        <v>45919.557025462964</v>
      </c>
      <c r="B1057" s="61">
        <v>443763624</v>
      </c>
      <c r="C1057" s="62" t="s">
        <v>36</v>
      </c>
      <c r="D1057" s="62" t="s">
        <v>37</v>
      </c>
      <c r="E1057" s="62" t="s">
        <v>119</v>
      </c>
      <c r="F1057" s="63">
        <v>3658.96</v>
      </c>
      <c r="G1057" s="63">
        <v>3655.98</v>
      </c>
      <c r="H1057" s="62"/>
      <c r="I1057" s="62" t="s">
        <v>1454</v>
      </c>
      <c r="J1057" s="63">
        <v>3655.93</v>
      </c>
      <c r="K1057" s="63">
        <v>0</v>
      </c>
      <c r="L1057" s="63">
        <v>0</v>
      </c>
      <c r="M1057" s="63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6">
        <v>45919.567442129628</v>
      </c>
      <c r="B1058" s="57">
        <v>443766695</v>
      </c>
      <c r="C1058" s="58" t="s">
        <v>36</v>
      </c>
      <c r="D1058" s="58" t="s">
        <v>38</v>
      </c>
      <c r="E1058" s="58" t="s">
        <v>119</v>
      </c>
      <c r="F1058" s="59">
        <v>3655.79</v>
      </c>
      <c r="G1058" s="59">
        <v>3653.13</v>
      </c>
      <c r="H1058" s="58"/>
      <c r="I1058" s="58" t="s">
        <v>1455</v>
      </c>
      <c r="J1058" s="59">
        <v>3653.14</v>
      </c>
      <c r="K1058" s="59">
        <v>0</v>
      </c>
      <c r="L1058" s="59">
        <v>0</v>
      </c>
      <c r="M1058" s="59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60">
        <v>45919.567442129628</v>
      </c>
      <c r="B1059" s="61">
        <v>443766696</v>
      </c>
      <c r="C1059" s="62" t="s">
        <v>36</v>
      </c>
      <c r="D1059" s="62" t="s">
        <v>38</v>
      </c>
      <c r="E1059" s="62" t="s">
        <v>119</v>
      </c>
      <c r="F1059" s="63">
        <v>3655.79</v>
      </c>
      <c r="G1059" s="63">
        <v>3654.42</v>
      </c>
      <c r="H1059" s="62"/>
      <c r="I1059" s="62" t="s">
        <v>1456</v>
      </c>
      <c r="J1059" s="63">
        <v>3654.57</v>
      </c>
      <c r="K1059" s="63">
        <v>0</v>
      </c>
      <c r="L1059" s="63">
        <v>0</v>
      </c>
      <c r="M1059" s="63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6">
        <v>45919.567453703705</v>
      </c>
      <c r="B1060" s="57">
        <v>443766697</v>
      </c>
      <c r="C1060" s="58" t="s">
        <v>36</v>
      </c>
      <c r="D1060" s="58" t="s">
        <v>38</v>
      </c>
      <c r="E1060" s="58" t="s">
        <v>119</v>
      </c>
      <c r="F1060" s="59">
        <v>3655.79</v>
      </c>
      <c r="G1060" s="59">
        <v>3654.42</v>
      </c>
      <c r="H1060" s="58"/>
      <c r="I1060" s="58" t="s">
        <v>1456</v>
      </c>
      <c r="J1060" s="59">
        <v>3654.57</v>
      </c>
      <c r="K1060" s="59">
        <v>0</v>
      </c>
      <c r="L1060" s="59">
        <v>0</v>
      </c>
      <c r="M1060" s="59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60">
        <v>45919.567453703705</v>
      </c>
      <c r="B1061" s="61">
        <v>443766701</v>
      </c>
      <c r="C1061" s="62" t="s">
        <v>36</v>
      </c>
      <c r="D1061" s="62" t="s">
        <v>38</v>
      </c>
      <c r="E1061" s="62" t="s">
        <v>119</v>
      </c>
      <c r="F1061" s="63">
        <v>3655.79</v>
      </c>
      <c r="G1061" s="63">
        <v>3653.14</v>
      </c>
      <c r="H1061" s="63">
        <v>3652.29</v>
      </c>
      <c r="I1061" s="62" t="s">
        <v>1455</v>
      </c>
      <c r="J1061" s="63">
        <v>3653.14</v>
      </c>
      <c r="K1061" s="63">
        <v>0</v>
      </c>
      <c r="L1061" s="63">
        <v>0</v>
      </c>
      <c r="M1061" s="63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6">
        <v>45919.568136574075</v>
      </c>
      <c r="B1062" s="57">
        <v>443767172</v>
      </c>
      <c r="C1062" s="58" t="s">
        <v>36</v>
      </c>
      <c r="D1062" s="58" t="s">
        <v>38</v>
      </c>
      <c r="E1062" s="58" t="s">
        <v>119</v>
      </c>
      <c r="F1062" s="59">
        <v>3656.12</v>
      </c>
      <c r="G1062" s="59">
        <v>3657.63</v>
      </c>
      <c r="H1062" s="59">
        <v>3654.63</v>
      </c>
      <c r="I1062" s="58" t="s">
        <v>1457</v>
      </c>
      <c r="J1062" s="59">
        <v>3657.64</v>
      </c>
      <c r="K1062" s="59">
        <v>0</v>
      </c>
      <c r="L1062" s="59">
        <v>0</v>
      </c>
      <c r="M1062" s="59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60">
        <v>45919.568136574075</v>
      </c>
      <c r="B1063" s="61">
        <v>443767176</v>
      </c>
      <c r="C1063" s="62" t="s">
        <v>36</v>
      </c>
      <c r="D1063" s="62" t="s">
        <v>38</v>
      </c>
      <c r="E1063" s="62" t="s">
        <v>119</v>
      </c>
      <c r="F1063" s="63">
        <v>3656.12</v>
      </c>
      <c r="G1063" s="63">
        <v>3654.22</v>
      </c>
      <c r="H1063" s="63">
        <v>3652.62</v>
      </c>
      <c r="I1063" s="62" t="s">
        <v>1458</v>
      </c>
      <c r="J1063" s="63">
        <v>3652.62</v>
      </c>
      <c r="K1063" s="63">
        <v>0</v>
      </c>
      <c r="L1063" s="63">
        <v>0</v>
      </c>
      <c r="M1063" s="63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6">
        <v>45919.568148148152</v>
      </c>
      <c r="B1064" s="57">
        <v>443767179</v>
      </c>
      <c r="C1064" s="58" t="s">
        <v>36</v>
      </c>
      <c r="D1064" s="58" t="s">
        <v>38</v>
      </c>
      <c r="E1064" s="58" t="s">
        <v>119</v>
      </c>
      <c r="F1064" s="59">
        <v>3656.11</v>
      </c>
      <c r="G1064" s="59">
        <v>3659.12</v>
      </c>
      <c r="H1064" s="59">
        <v>3654.62</v>
      </c>
      <c r="I1064" s="58" t="s">
        <v>1459</v>
      </c>
      <c r="J1064" s="59">
        <v>3654.62</v>
      </c>
      <c r="K1064" s="59">
        <v>0</v>
      </c>
      <c r="L1064" s="59">
        <v>0</v>
      </c>
      <c r="M1064" s="59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60">
        <v>45919.568148148152</v>
      </c>
      <c r="B1065" s="61">
        <v>443767180</v>
      </c>
      <c r="C1065" s="62" t="s">
        <v>36</v>
      </c>
      <c r="D1065" s="62" t="s">
        <v>38</v>
      </c>
      <c r="E1065" s="62" t="s">
        <v>119</v>
      </c>
      <c r="F1065" s="63">
        <v>3656.11</v>
      </c>
      <c r="G1065" s="63">
        <v>3655.5</v>
      </c>
      <c r="H1065" s="63">
        <v>3653.12</v>
      </c>
      <c r="I1065" s="62" t="s">
        <v>1460</v>
      </c>
      <c r="J1065" s="63">
        <v>3655.53</v>
      </c>
      <c r="K1065" s="63">
        <v>0</v>
      </c>
      <c r="L1065" s="63">
        <v>0</v>
      </c>
      <c r="M1065" s="63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6">
        <v>45919.568148148152</v>
      </c>
      <c r="B1066" s="57">
        <v>443767181</v>
      </c>
      <c r="C1066" s="58" t="s">
        <v>36</v>
      </c>
      <c r="D1066" s="58" t="s">
        <v>38</v>
      </c>
      <c r="E1066" s="58" t="s">
        <v>119</v>
      </c>
      <c r="F1066" s="59">
        <v>3656.11</v>
      </c>
      <c r="G1066" s="59">
        <v>3659.12</v>
      </c>
      <c r="H1066" s="59">
        <v>3654.62</v>
      </c>
      <c r="I1066" s="58" t="s">
        <v>1459</v>
      </c>
      <c r="J1066" s="59">
        <v>3654.62</v>
      </c>
      <c r="K1066" s="59">
        <v>0</v>
      </c>
      <c r="L1066" s="59">
        <v>0</v>
      </c>
      <c r="M1066" s="59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60">
        <v>45919.568148148152</v>
      </c>
      <c r="B1067" s="61">
        <v>443767182</v>
      </c>
      <c r="C1067" s="62" t="s">
        <v>36</v>
      </c>
      <c r="D1067" s="62" t="s">
        <v>38</v>
      </c>
      <c r="E1067" s="62" t="s">
        <v>119</v>
      </c>
      <c r="F1067" s="63">
        <v>3656.11</v>
      </c>
      <c r="G1067" s="63">
        <v>3655.5</v>
      </c>
      <c r="H1067" s="63">
        <v>3652.62</v>
      </c>
      <c r="I1067" s="62" t="s">
        <v>1460</v>
      </c>
      <c r="J1067" s="63">
        <v>3655.53</v>
      </c>
      <c r="K1067" s="63">
        <v>0</v>
      </c>
      <c r="L1067" s="63">
        <v>0</v>
      </c>
      <c r="M1067" s="63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6">
        <v>45919.568159722221</v>
      </c>
      <c r="B1068" s="57">
        <v>443767183</v>
      </c>
      <c r="C1068" s="58" t="s">
        <v>36</v>
      </c>
      <c r="D1068" s="58" t="s">
        <v>38</v>
      </c>
      <c r="E1068" s="58" t="s">
        <v>119</v>
      </c>
      <c r="F1068" s="59">
        <v>3656.11</v>
      </c>
      <c r="G1068" s="59">
        <v>3655.5</v>
      </c>
      <c r="H1068" s="59">
        <v>3653.12</v>
      </c>
      <c r="I1068" s="58" t="s">
        <v>1460</v>
      </c>
      <c r="J1068" s="59">
        <v>3655.53</v>
      </c>
      <c r="K1068" s="59">
        <v>0</v>
      </c>
      <c r="L1068" s="59">
        <v>0</v>
      </c>
      <c r="M1068" s="59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60">
        <v>45919.582025462965</v>
      </c>
      <c r="B1069" s="61">
        <v>443772563</v>
      </c>
      <c r="C1069" s="62" t="s">
        <v>36</v>
      </c>
      <c r="D1069" s="62" t="s">
        <v>38</v>
      </c>
      <c r="E1069" s="62" t="s">
        <v>119</v>
      </c>
      <c r="F1069" s="63">
        <v>3655.79</v>
      </c>
      <c r="G1069" s="63">
        <v>3657.29</v>
      </c>
      <c r="H1069" s="63">
        <v>3654.29</v>
      </c>
      <c r="I1069" s="62" t="s">
        <v>1461</v>
      </c>
      <c r="J1069" s="63">
        <v>3654.28</v>
      </c>
      <c r="K1069" s="63">
        <v>0</v>
      </c>
      <c r="L1069" s="63">
        <v>0</v>
      </c>
      <c r="M1069" s="63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6">
        <v>45919.585497685184</v>
      </c>
      <c r="B1070" s="57">
        <v>443774359</v>
      </c>
      <c r="C1070" s="58" t="s">
        <v>36</v>
      </c>
      <c r="D1070" s="58" t="s">
        <v>38</v>
      </c>
      <c r="E1070" s="58" t="s">
        <v>119</v>
      </c>
      <c r="F1070" s="59">
        <v>3655.42</v>
      </c>
      <c r="G1070" s="59">
        <v>3658.43</v>
      </c>
      <c r="H1070" s="59">
        <v>3653.93</v>
      </c>
      <c r="I1070" s="58" t="s">
        <v>1462</v>
      </c>
      <c r="J1070" s="59">
        <v>3653.91</v>
      </c>
      <c r="K1070" s="59">
        <v>0</v>
      </c>
      <c r="L1070" s="59">
        <v>0</v>
      </c>
      <c r="M1070" s="59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60">
        <v>45919.588391203702</v>
      </c>
      <c r="B1071" s="61">
        <v>443775756</v>
      </c>
      <c r="C1071" s="62" t="s">
        <v>36</v>
      </c>
      <c r="D1071" s="62" t="s">
        <v>38</v>
      </c>
      <c r="E1071" s="62" t="s">
        <v>119</v>
      </c>
      <c r="F1071" s="63">
        <v>3655.22</v>
      </c>
      <c r="G1071" s="63">
        <v>3653.48</v>
      </c>
      <c r="H1071" s="63">
        <v>3652.22</v>
      </c>
      <c r="I1071" s="62" t="s">
        <v>1463</v>
      </c>
      <c r="J1071" s="63">
        <v>3653.49</v>
      </c>
      <c r="K1071" s="63">
        <v>0</v>
      </c>
      <c r="L1071" s="63">
        <v>0</v>
      </c>
      <c r="M1071" s="63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6">
        <v>45919.588391203702</v>
      </c>
      <c r="B1072" s="57">
        <v>443775758</v>
      </c>
      <c r="C1072" s="58" t="s">
        <v>36</v>
      </c>
      <c r="D1072" s="58" t="s">
        <v>38</v>
      </c>
      <c r="E1072" s="58" t="s">
        <v>119</v>
      </c>
      <c r="F1072" s="59">
        <v>3655.25</v>
      </c>
      <c r="G1072" s="59">
        <v>3653.5</v>
      </c>
      <c r="H1072" s="59">
        <v>3651.72</v>
      </c>
      <c r="I1072" s="58" t="s">
        <v>1464</v>
      </c>
      <c r="J1072" s="59">
        <v>3653.56</v>
      </c>
      <c r="K1072" s="59">
        <v>0</v>
      </c>
      <c r="L1072" s="59">
        <v>0</v>
      </c>
      <c r="M1072" s="59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60">
        <v>45919.588402777779</v>
      </c>
      <c r="B1073" s="61">
        <v>443775759</v>
      </c>
      <c r="C1073" s="62" t="s">
        <v>36</v>
      </c>
      <c r="D1073" s="62" t="s">
        <v>38</v>
      </c>
      <c r="E1073" s="62" t="s">
        <v>119</v>
      </c>
      <c r="F1073" s="63">
        <v>3655.25</v>
      </c>
      <c r="G1073" s="63">
        <v>3653.5</v>
      </c>
      <c r="H1073" s="63">
        <v>3652.22</v>
      </c>
      <c r="I1073" s="62" t="s">
        <v>1464</v>
      </c>
      <c r="J1073" s="63">
        <v>3653.56</v>
      </c>
      <c r="K1073" s="63">
        <v>0</v>
      </c>
      <c r="L1073" s="63">
        <v>0</v>
      </c>
      <c r="M1073" s="63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6">
        <v>45919.591400462959</v>
      </c>
      <c r="B1074" s="57">
        <v>443777386</v>
      </c>
      <c r="C1074" s="58" t="s">
        <v>36</v>
      </c>
      <c r="D1074" s="58" t="s">
        <v>38</v>
      </c>
      <c r="E1074" s="58" t="s">
        <v>119</v>
      </c>
      <c r="F1074" s="59">
        <v>3654.08</v>
      </c>
      <c r="G1074" s="59">
        <v>3653.14</v>
      </c>
      <c r="H1074" s="58"/>
      <c r="I1074" s="58" t="s">
        <v>1455</v>
      </c>
      <c r="J1074" s="59">
        <v>3653.14</v>
      </c>
      <c r="K1074" s="59">
        <v>0</v>
      </c>
      <c r="L1074" s="59">
        <v>0</v>
      </c>
      <c r="M1074" s="59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60">
        <v>45919.591400462959</v>
      </c>
      <c r="B1075" s="61">
        <v>443777390</v>
      </c>
      <c r="C1075" s="62" t="s">
        <v>36</v>
      </c>
      <c r="D1075" s="62" t="s">
        <v>38</v>
      </c>
      <c r="E1075" s="62" t="s">
        <v>119</v>
      </c>
      <c r="F1075" s="63">
        <v>3654.07</v>
      </c>
      <c r="G1075" s="63">
        <v>3653.14</v>
      </c>
      <c r="H1075" s="62"/>
      <c r="I1075" s="62" t="s">
        <v>1455</v>
      </c>
      <c r="J1075" s="63">
        <v>3653.14</v>
      </c>
      <c r="K1075" s="63">
        <v>0</v>
      </c>
      <c r="L1075" s="63">
        <v>0</v>
      </c>
      <c r="M1075" s="63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6">
        <v>45919.591863425929</v>
      </c>
      <c r="B1076" s="57">
        <v>443777652</v>
      </c>
      <c r="C1076" s="58" t="s">
        <v>36</v>
      </c>
      <c r="D1076" s="58" t="s">
        <v>38</v>
      </c>
      <c r="E1076" s="58" t="s">
        <v>119</v>
      </c>
      <c r="F1076" s="59">
        <v>3654.35</v>
      </c>
      <c r="G1076" s="59">
        <v>3655.84</v>
      </c>
      <c r="H1076" s="59">
        <v>3652.84</v>
      </c>
      <c r="I1076" s="58" t="s">
        <v>1465</v>
      </c>
      <c r="J1076" s="59">
        <v>3652.82</v>
      </c>
      <c r="K1076" s="59">
        <v>0</v>
      </c>
      <c r="L1076" s="59">
        <v>0</v>
      </c>
      <c r="M1076" s="59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60">
        <v>45919.591863425929</v>
      </c>
      <c r="B1077" s="61">
        <v>443777653</v>
      </c>
      <c r="C1077" s="62" t="s">
        <v>36</v>
      </c>
      <c r="D1077" s="62" t="s">
        <v>38</v>
      </c>
      <c r="E1077" s="62" t="s">
        <v>119</v>
      </c>
      <c r="F1077" s="63">
        <v>3654.35</v>
      </c>
      <c r="G1077" s="63">
        <v>3657.35</v>
      </c>
      <c r="H1077" s="63">
        <v>3652.85</v>
      </c>
      <c r="I1077" s="62" t="s">
        <v>1465</v>
      </c>
      <c r="J1077" s="63">
        <v>3652.82</v>
      </c>
      <c r="K1077" s="63">
        <v>0</v>
      </c>
      <c r="L1077" s="63">
        <v>0</v>
      </c>
      <c r="M1077" s="63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6">
        <v>45919.591874999998</v>
      </c>
      <c r="B1078" s="57">
        <v>443777654</v>
      </c>
      <c r="C1078" s="58" t="s">
        <v>36</v>
      </c>
      <c r="D1078" s="58" t="s">
        <v>38</v>
      </c>
      <c r="E1078" s="58" t="s">
        <v>119</v>
      </c>
      <c r="F1078" s="59">
        <v>3654.35</v>
      </c>
      <c r="G1078" s="59">
        <v>3657.35</v>
      </c>
      <c r="H1078" s="59">
        <v>3652.85</v>
      </c>
      <c r="I1078" s="58" t="s">
        <v>1465</v>
      </c>
      <c r="J1078" s="59">
        <v>3652.82</v>
      </c>
      <c r="K1078" s="59">
        <v>0</v>
      </c>
      <c r="L1078" s="59">
        <v>0</v>
      </c>
      <c r="M1078" s="59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60">
        <v>45919.593831018516</v>
      </c>
      <c r="B1079" s="61">
        <v>443779271</v>
      </c>
      <c r="C1079" s="62" t="s">
        <v>36</v>
      </c>
      <c r="D1079" s="62" t="s">
        <v>38</v>
      </c>
      <c r="E1079" s="62" t="s">
        <v>119</v>
      </c>
      <c r="F1079" s="63">
        <v>3652.83</v>
      </c>
      <c r="G1079" s="63">
        <v>3650.48</v>
      </c>
      <c r="H1079" s="63">
        <v>3649.33</v>
      </c>
      <c r="I1079" s="62" t="s">
        <v>1466</v>
      </c>
      <c r="J1079" s="63">
        <v>3650.52</v>
      </c>
      <c r="K1079" s="63">
        <v>0</v>
      </c>
      <c r="L1079" s="63">
        <v>0</v>
      </c>
      <c r="M1079" s="63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6">
        <v>45919.593831018516</v>
      </c>
      <c r="B1080" s="57">
        <v>443779273</v>
      </c>
      <c r="C1080" s="58" t="s">
        <v>36</v>
      </c>
      <c r="D1080" s="58" t="s">
        <v>38</v>
      </c>
      <c r="E1080" s="58" t="s">
        <v>119</v>
      </c>
      <c r="F1080" s="59">
        <v>3652.83</v>
      </c>
      <c r="G1080" s="59">
        <v>3651.65</v>
      </c>
      <c r="H1080" s="58"/>
      <c r="I1080" s="58" t="s">
        <v>1467</v>
      </c>
      <c r="J1080" s="59">
        <v>3651.7</v>
      </c>
      <c r="K1080" s="59">
        <v>0</v>
      </c>
      <c r="L1080" s="59">
        <v>0</v>
      </c>
      <c r="M1080" s="59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60">
        <v>45919.593842592592</v>
      </c>
      <c r="B1081" s="61">
        <v>443779274</v>
      </c>
      <c r="C1081" s="62" t="s">
        <v>36</v>
      </c>
      <c r="D1081" s="62" t="s">
        <v>38</v>
      </c>
      <c r="E1081" s="62" t="s">
        <v>119</v>
      </c>
      <c r="F1081" s="63">
        <v>3652.83</v>
      </c>
      <c r="G1081" s="63">
        <v>3651.65</v>
      </c>
      <c r="H1081" s="62"/>
      <c r="I1081" s="62" t="s">
        <v>1467</v>
      </c>
      <c r="J1081" s="63">
        <v>3651.7</v>
      </c>
      <c r="K1081" s="63">
        <v>0</v>
      </c>
      <c r="L1081" s="63">
        <v>0</v>
      </c>
      <c r="M1081" s="63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6">
        <v>45919.593842592592</v>
      </c>
      <c r="B1082" s="57">
        <v>443779275</v>
      </c>
      <c r="C1082" s="58" t="s">
        <v>36</v>
      </c>
      <c r="D1082" s="58" t="s">
        <v>38</v>
      </c>
      <c r="E1082" s="58" t="s">
        <v>119</v>
      </c>
      <c r="F1082" s="59">
        <v>3652.8</v>
      </c>
      <c r="G1082" s="59">
        <v>3650.51</v>
      </c>
      <c r="H1082" s="58"/>
      <c r="I1082" s="58" t="s">
        <v>1466</v>
      </c>
      <c r="J1082" s="59">
        <v>3650.52</v>
      </c>
      <c r="K1082" s="59">
        <v>0</v>
      </c>
      <c r="L1082" s="59">
        <v>0</v>
      </c>
      <c r="M1082" s="59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60">
        <v>45919.595219907409</v>
      </c>
      <c r="B1083" s="61">
        <v>443779796</v>
      </c>
      <c r="C1083" s="62" t="s">
        <v>36</v>
      </c>
      <c r="D1083" s="62" t="s">
        <v>38</v>
      </c>
      <c r="E1083" s="62" t="s">
        <v>119</v>
      </c>
      <c r="F1083" s="63">
        <v>3653.02</v>
      </c>
      <c r="G1083" s="63">
        <v>3652.63</v>
      </c>
      <c r="H1083" s="63">
        <v>3651.53</v>
      </c>
      <c r="I1083" s="62" t="s">
        <v>1468</v>
      </c>
      <c r="J1083" s="63">
        <v>3651.3</v>
      </c>
      <c r="K1083" s="63">
        <v>0</v>
      </c>
      <c r="L1083" s="63">
        <v>0</v>
      </c>
      <c r="M1083" s="63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6">
        <v>45919.595219907409</v>
      </c>
      <c r="B1084" s="57">
        <v>443779797</v>
      </c>
      <c r="C1084" s="58" t="s">
        <v>36</v>
      </c>
      <c r="D1084" s="58" t="s">
        <v>38</v>
      </c>
      <c r="E1084" s="58" t="s">
        <v>119</v>
      </c>
      <c r="F1084" s="59">
        <v>3653.02</v>
      </c>
      <c r="G1084" s="59">
        <v>3652.63</v>
      </c>
      <c r="H1084" s="59">
        <v>3651.52</v>
      </c>
      <c r="I1084" s="58" t="s">
        <v>1468</v>
      </c>
      <c r="J1084" s="59">
        <v>3651.3</v>
      </c>
      <c r="K1084" s="59">
        <v>0</v>
      </c>
      <c r="L1084" s="59">
        <v>0</v>
      </c>
      <c r="M1084" s="59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60">
        <v>45919.595231481479</v>
      </c>
      <c r="B1085" s="61">
        <v>443779800</v>
      </c>
      <c r="C1085" s="62" t="s">
        <v>36</v>
      </c>
      <c r="D1085" s="62" t="s">
        <v>38</v>
      </c>
      <c r="E1085" s="62" t="s">
        <v>119</v>
      </c>
      <c r="F1085" s="63">
        <v>3653.13</v>
      </c>
      <c r="G1085" s="63">
        <v>3652.64</v>
      </c>
      <c r="H1085" s="63">
        <v>3651.52</v>
      </c>
      <c r="I1085" s="62" t="s">
        <v>1468</v>
      </c>
      <c r="J1085" s="63">
        <v>3651.3</v>
      </c>
      <c r="K1085" s="63">
        <v>0</v>
      </c>
      <c r="L1085" s="63">
        <v>0</v>
      </c>
      <c r="M1085" s="63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6">
        <v>45919.595231481479</v>
      </c>
      <c r="B1086" s="57">
        <v>443779803</v>
      </c>
      <c r="C1086" s="58" t="s">
        <v>36</v>
      </c>
      <c r="D1086" s="58" t="s">
        <v>38</v>
      </c>
      <c r="E1086" s="58" t="s">
        <v>119</v>
      </c>
      <c r="F1086" s="59">
        <v>3653.16</v>
      </c>
      <c r="G1086" s="59">
        <v>3650.73</v>
      </c>
      <c r="H1086" s="59">
        <v>3649.52</v>
      </c>
      <c r="I1086" s="58" t="s">
        <v>1469</v>
      </c>
      <c r="J1086" s="59">
        <v>3649.52</v>
      </c>
      <c r="K1086" s="59">
        <v>0</v>
      </c>
      <c r="L1086" s="59">
        <v>0</v>
      </c>
      <c r="M1086" s="59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60">
        <v>45919.59579861111</v>
      </c>
      <c r="B1087" s="61">
        <v>443779994</v>
      </c>
      <c r="C1087" s="62" t="s">
        <v>36</v>
      </c>
      <c r="D1087" s="62" t="s">
        <v>38</v>
      </c>
      <c r="E1087" s="62" t="s">
        <v>119</v>
      </c>
      <c r="F1087" s="63">
        <v>3653.13</v>
      </c>
      <c r="G1087" s="63">
        <v>3651.91</v>
      </c>
      <c r="H1087" s="63">
        <v>3650.13</v>
      </c>
      <c r="I1087" s="62" t="s">
        <v>1470</v>
      </c>
      <c r="J1087" s="63">
        <v>3652.02</v>
      </c>
      <c r="K1087" s="63">
        <v>0</v>
      </c>
      <c r="L1087" s="63">
        <v>0</v>
      </c>
      <c r="M1087" s="63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6">
        <v>45919.596145833333</v>
      </c>
      <c r="B1088" s="57">
        <v>443780094</v>
      </c>
      <c r="C1088" s="58" t="s">
        <v>36</v>
      </c>
      <c r="D1088" s="58" t="s">
        <v>38</v>
      </c>
      <c r="E1088" s="58" t="s">
        <v>119</v>
      </c>
      <c r="F1088" s="59">
        <v>3653.45</v>
      </c>
      <c r="G1088" s="59">
        <v>3653.28</v>
      </c>
      <c r="H1088" s="59">
        <v>3649.78</v>
      </c>
      <c r="I1088" s="58" t="s">
        <v>1471</v>
      </c>
      <c r="J1088" s="59">
        <v>3653.28</v>
      </c>
      <c r="K1088" s="59">
        <v>0</v>
      </c>
      <c r="L1088" s="59">
        <v>0</v>
      </c>
      <c r="M1088" s="59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60">
        <v>45919.596145833333</v>
      </c>
      <c r="B1089" s="61">
        <v>443780098</v>
      </c>
      <c r="C1089" s="62" t="s">
        <v>36</v>
      </c>
      <c r="D1089" s="62" t="s">
        <v>38</v>
      </c>
      <c r="E1089" s="62" t="s">
        <v>119</v>
      </c>
      <c r="F1089" s="63">
        <v>3653.45</v>
      </c>
      <c r="G1089" s="63">
        <v>3653.28</v>
      </c>
      <c r="H1089" s="63">
        <v>3650.45</v>
      </c>
      <c r="I1089" s="62" t="s">
        <v>1471</v>
      </c>
      <c r="J1089" s="63">
        <v>3653.28</v>
      </c>
      <c r="K1089" s="63">
        <v>0</v>
      </c>
      <c r="L1089" s="63">
        <v>0</v>
      </c>
      <c r="M1089" s="63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6">
        <v>45919.597650462965</v>
      </c>
      <c r="B1090" s="57">
        <v>443781512</v>
      </c>
      <c r="C1090" s="58" t="s">
        <v>36</v>
      </c>
      <c r="D1090" s="58" t="s">
        <v>38</v>
      </c>
      <c r="E1090" s="58" t="s">
        <v>119</v>
      </c>
      <c r="F1090" s="59">
        <v>3652.97</v>
      </c>
      <c r="G1090" s="59">
        <v>3651.91</v>
      </c>
      <c r="H1090" s="59">
        <v>3649.47</v>
      </c>
      <c r="I1090" s="58" t="s">
        <v>1470</v>
      </c>
      <c r="J1090" s="59">
        <v>3652.02</v>
      </c>
      <c r="K1090" s="59">
        <v>0</v>
      </c>
      <c r="L1090" s="59">
        <v>0</v>
      </c>
      <c r="M1090" s="59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60">
        <v>45919.597650462965</v>
      </c>
      <c r="B1091" s="61">
        <v>443781513</v>
      </c>
      <c r="C1091" s="62" t="s">
        <v>36</v>
      </c>
      <c r="D1091" s="62" t="s">
        <v>38</v>
      </c>
      <c r="E1091" s="62" t="s">
        <v>119</v>
      </c>
      <c r="F1091" s="63">
        <v>3653.01</v>
      </c>
      <c r="G1091" s="63">
        <v>3651.95</v>
      </c>
      <c r="H1091" s="63">
        <v>3649.97</v>
      </c>
      <c r="I1091" s="62" t="s">
        <v>1470</v>
      </c>
      <c r="J1091" s="63">
        <v>3652.02</v>
      </c>
      <c r="K1091" s="63">
        <v>0</v>
      </c>
      <c r="L1091" s="63">
        <v>0</v>
      </c>
      <c r="M1091" s="63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6">
        <v>45919.602164351854</v>
      </c>
      <c r="B1092" s="57">
        <v>443783469</v>
      </c>
      <c r="C1092" s="58" t="s">
        <v>36</v>
      </c>
      <c r="D1092" s="58" t="s">
        <v>38</v>
      </c>
      <c r="E1092" s="58" t="s">
        <v>119</v>
      </c>
      <c r="F1092" s="59">
        <v>3651.23</v>
      </c>
      <c r="G1092" s="59">
        <v>3650.47</v>
      </c>
      <c r="H1092" s="58"/>
      <c r="I1092" s="58" t="s">
        <v>1466</v>
      </c>
      <c r="J1092" s="59">
        <v>3650.52</v>
      </c>
      <c r="K1092" s="59">
        <v>0</v>
      </c>
      <c r="L1092" s="59">
        <v>0</v>
      </c>
      <c r="M1092" s="59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60">
        <v>45919.602164351854</v>
      </c>
      <c r="B1093" s="61">
        <v>443783474</v>
      </c>
      <c r="C1093" s="62" t="s">
        <v>36</v>
      </c>
      <c r="D1093" s="62" t="s">
        <v>38</v>
      </c>
      <c r="E1093" s="62" t="s">
        <v>119</v>
      </c>
      <c r="F1093" s="63">
        <v>3651.23</v>
      </c>
      <c r="G1093" s="63">
        <v>3650.47</v>
      </c>
      <c r="H1093" s="62"/>
      <c r="I1093" s="62" t="s">
        <v>1466</v>
      </c>
      <c r="J1093" s="63">
        <v>3650.52</v>
      </c>
      <c r="K1093" s="63">
        <v>0</v>
      </c>
      <c r="L1093" s="63">
        <v>0</v>
      </c>
      <c r="M1093" s="63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6">
        <v>45919.602858796294</v>
      </c>
      <c r="B1094" s="57">
        <v>443783795</v>
      </c>
      <c r="C1094" s="58" t="s">
        <v>36</v>
      </c>
      <c r="D1094" s="58" t="s">
        <v>38</v>
      </c>
      <c r="E1094" s="58" t="s">
        <v>119</v>
      </c>
      <c r="F1094" s="59">
        <v>3651.47</v>
      </c>
      <c r="G1094" s="59">
        <v>3654.46</v>
      </c>
      <c r="H1094" s="59">
        <v>3649.96</v>
      </c>
      <c r="I1094" s="58" t="s">
        <v>1472</v>
      </c>
      <c r="J1094" s="59">
        <v>3649.86</v>
      </c>
      <c r="K1094" s="59">
        <v>0</v>
      </c>
      <c r="L1094" s="59">
        <v>0</v>
      </c>
      <c r="M1094" s="59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60">
        <v>45919.602858796294</v>
      </c>
      <c r="B1095" s="61">
        <v>443783796</v>
      </c>
      <c r="C1095" s="62" t="s">
        <v>36</v>
      </c>
      <c r="D1095" s="62" t="s">
        <v>38</v>
      </c>
      <c r="E1095" s="62" t="s">
        <v>119</v>
      </c>
      <c r="F1095" s="63">
        <v>3651.47</v>
      </c>
      <c r="G1095" s="63">
        <v>3652.97</v>
      </c>
      <c r="H1095" s="63">
        <v>3649.97</v>
      </c>
      <c r="I1095" s="62" t="s">
        <v>1472</v>
      </c>
      <c r="J1095" s="63">
        <v>3649.86</v>
      </c>
      <c r="K1095" s="63">
        <v>0</v>
      </c>
      <c r="L1095" s="63">
        <v>0</v>
      </c>
      <c r="M1095" s="63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6">
        <v>45919.602858796294</v>
      </c>
      <c r="B1096" s="57">
        <v>443783798</v>
      </c>
      <c r="C1096" s="58" t="s">
        <v>36</v>
      </c>
      <c r="D1096" s="58" t="s">
        <v>38</v>
      </c>
      <c r="E1096" s="58" t="s">
        <v>119</v>
      </c>
      <c r="F1096" s="59">
        <v>3651.49</v>
      </c>
      <c r="G1096" s="59">
        <v>3654.47</v>
      </c>
      <c r="H1096" s="59">
        <v>3649.97</v>
      </c>
      <c r="I1096" s="58" t="s">
        <v>1472</v>
      </c>
      <c r="J1096" s="59">
        <v>3649.86</v>
      </c>
      <c r="K1096" s="59">
        <v>0</v>
      </c>
      <c r="L1096" s="59">
        <v>0</v>
      </c>
      <c r="M1096" s="59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60">
        <v>45919.603090277778</v>
      </c>
      <c r="B1097" s="61">
        <v>443783897</v>
      </c>
      <c r="C1097" s="62" t="s">
        <v>36</v>
      </c>
      <c r="D1097" s="62" t="s">
        <v>38</v>
      </c>
      <c r="E1097" s="62" t="s">
        <v>119</v>
      </c>
      <c r="F1097" s="63">
        <v>3651.59</v>
      </c>
      <c r="G1097" s="63">
        <v>3650.46</v>
      </c>
      <c r="H1097" s="63">
        <v>3648.07</v>
      </c>
      <c r="I1097" s="62" t="s">
        <v>1473</v>
      </c>
      <c r="J1097" s="63">
        <v>3650.48</v>
      </c>
      <c r="K1097" s="63">
        <v>0</v>
      </c>
      <c r="L1097" s="63">
        <v>0</v>
      </c>
      <c r="M1097" s="63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6">
        <v>45919.603090277778</v>
      </c>
      <c r="B1098" s="57">
        <v>443783899</v>
      </c>
      <c r="C1098" s="58" t="s">
        <v>36</v>
      </c>
      <c r="D1098" s="58" t="s">
        <v>38</v>
      </c>
      <c r="E1098" s="58" t="s">
        <v>119</v>
      </c>
      <c r="F1098" s="59">
        <v>3651.59</v>
      </c>
      <c r="G1098" s="59">
        <v>3650.47</v>
      </c>
      <c r="H1098" s="59">
        <v>3648.59</v>
      </c>
      <c r="I1098" s="58" t="s">
        <v>1473</v>
      </c>
      <c r="J1098" s="59">
        <v>3650.48</v>
      </c>
      <c r="K1098" s="59">
        <v>0</v>
      </c>
      <c r="L1098" s="59">
        <v>0</v>
      </c>
      <c r="M1098" s="59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60">
        <v>45919.603090277778</v>
      </c>
      <c r="B1099" s="61">
        <v>443783900</v>
      </c>
      <c r="C1099" s="62" t="s">
        <v>36</v>
      </c>
      <c r="D1099" s="62" t="s">
        <v>38</v>
      </c>
      <c r="E1099" s="62" t="s">
        <v>119</v>
      </c>
      <c r="F1099" s="63">
        <v>3651.44</v>
      </c>
      <c r="G1099" s="63">
        <v>3650.71</v>
      </c>
      <c r="H1099" s="63">
        <v>3648.59</v>
      </c>
      <c r="I1099" s="62" t="s">
        <v>1474</v>
      </c>
      <c r="J1099" s="63">
        <v>3650.78</v>
      </c>
      <c r="K1099" s="63">
        <v>0</v>
      </c>
      <c r="L1099" s="63">
        <v>0</v>
      </c>
      <c r="M1099" s="63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6">
        <v>45919.607141203705</v>
      </c>
      <c r="B1100" s="57">
        <v>443786674</v>
      </c>
      <c r="C1100" s="58" t="s">
        <v>36</v>
      </c>
      <c r="D1100" s="58" t="s">
        <v>38</v>
      </c>
      <c r="E1100" s="58" t="s">
        <v>119</v>
      </c>
      <c r="F1100" s="59">
        <v>3650.31</v>
      </c>
      <c r="G1100" s="59">
        <v>3651.88</v>
      </c>
      <c r="H1100" s="59">
        <v>3648.88</v>
      </c>
      <c r="I1100" s="58" t="s">
        <v>1475</v>
      </c>
      <c r="J1100" s="59">
        <v>3648.86</v>
      </c>
      <c r="K1100" s="59">
        <v>0</v>
      </c>
      <c r="L1100" s="59">
        <v>0</v>
      </c>
      <c r="M1100" s="59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60">
        <v>45919.607141203705</v>
      </c>
      <c r="B1101" s="61">
        <v>443786675</v>
      </c>
      <c r="C1101" s="62" t="s">
        <v>36</v>
      </c>
      <c r="D1101" s="62" t="s">
        <v>38</v>
      </c>
      <c r="E1101" s="62" t="s">
        <v>119</v>
      </c>
      <c r="F1101" s="63">
        <v>3650.26</v>
      </c>
      <c r="G1101" s="63">
        <v>3653.31</v>
      </c>
      <c r="H1101" s="63">
        <v>3648.81</v>
      </c>
      <c r="I1101" s="62" t="s">
        <v>1476</v>
      </c>
      <c r="J1101" s="63">
        <v>3648.79</v>
      </c>
      <c r="K1101" s="63">
        <v>0</v>
      </c>
      <c r="L1101" s="63">
        <v>0</v>
      </c>
      <c r="M1101" s="63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6">
        <v>45919.607141203705</v>
      </c>
      <c r="B1102" s="57">
        <v>443786678</v>
      </c>
      <c r="C1102" s="58" t="s">
        <v>36</v>
      </c>
      <c r="D1102" s="58" t="s">
        <v>38</v>
      </c>
      <c r="E1102" s="58" t="s">
        <v>119</v>
      </c>
      <c r="F1102" s="59">
        <v>3650.36</v>
      </c>
      <c r="G1102" s="59">
        <v>3648.49</v>
      </c>
      <c r="H1102" s="59">
        <v>3646.81</v>
      </c>
      <c r="I1102" s="58" t="s">
        <v>1523</v>
      </c>
      <c r="J1102" s="59">
        <v>3648.51</v>
      </c>
      <c r="K1102" s="59">
        <v>0</v>
      </c>
      <c r="L1102" s="59">
        <v>0</v>
      </c>
      <c r="M1102" s="59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60">
        <v>45919.607152777775</v>
      </c>
      <c r="B1103" s="61">
        <v>443786679</v>
      </c>
      <c r="C1103" s="62" t="s">
        <v>36</v>
      </c>
      <c r="D1103" s="62" t="s">
        <v>38</v>
      </c>
      <c r="E1103" s="62" t="s">
        <v>119</v>
      </c>
      <c r="F1103" s="63">
        <v>3650.37</v>
      </c>
      <c r="G1103" s="63">
        <v>3650.34</v>
      </c>
      <c r="H1103" s="63">
        <v>3648.81</v>
      </c>
      <c r="I1103" s="62" t="s">
        <v>1476</v>
      </c>
      <c r="J1103" s="63">
        <v>3648.79</v>
      </c>
      <c r="K1103" s="63">
        <v>0</v>
      </c>
      <c r="L1103" s="63">
        <v>0</v>
      </c>
      <c r="M1103" s="63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6">
        <v>45919.607152777775</v>
      </c>
      <c r="B1104" s="57">
        <v>443786680</v>
      </c>
      <c r="C1104" s="58" t="s">
        <v>36</v>
      </c>
      <c r="D1104" s="58" t="s">
        <v>38</v>
      </c>
      <c r="E1104" s="58" t="s">
        <v>119</v>
      </c>
      <c r="F1104" s="59">
        <v>3650.37</v>
      </c>
      <c r="G1104" s="59">
        <v>3648.65</v>
      </c>
      <c r="H1104" s="59">
        <v>3646.81</v>
      </c>
      <c r="I1104" s="58" t="s">
        <v>1477</v>
      </c>
      <c r="J1104" s="59">
        <v>3648.66</v>
      </c>
      <c r="K1104" s="59">
        <v>0</v>
      </c>
      <c r="L1104" s="59">
        <v>0</v>
      </c>
      <c r="M1104" s="59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60">
        <v>45919.607152777775</v>
      </c>
      <c r="B1105" s="61">
        <v>443786681</v>
      </c>
      <c r="C1105" s="62" t="s">
        <v>36</v>
      </c>
      <c r="D1105" s="62" t="s">
        <v>38</v>
      </c>
      <c r="E1105" s="62" t="s">
        <v>119</v>
      </c>
      <c r="F1105" s="63">
        <v>3650.38</v>
      </c>
      <c r="G1105" s="63">
        <v>3648.65</v>
      </c>
      <c r="H1105" s="63">
        <v>3647.31</v>
      </c>
      <c r="I1105" s="62" t="s">
        <v>1477</v>
      </c>
      <c r="J1105" s="63">
        <v>3648.66</v>
      </c>
      <c r="K1105" s="63">
        <v>0</v>
      </c>
      <c r="L1105" s="63">
        <v>0</v>
      </c>
      <c r="M1105" s="63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6">
        <v>45919.607256944444</v>
      </c>
      <c r="B1106" s="57">
        <v>443786767</v>
      </c>
      <c r="C1106" s="58" t="s">
        <v>36</v>
      </c>
      <c r="D1106" s="58" t="s">
        <v>38</v>
      </c>
      <c r="E1106" s="58" t="s">
        <v>119</v>
      </c>
      <c r="F1106" s="59">
        <v>3650.73</v>
      </c>
      <c r="G1106" s="59">
        <v>3648.95</v>
      </c>
      <c r="H1106" s="59">
        <v>3647.23</v>
      </c>
      <c r="I1106" s="58" t="s">
        <v>1478</v>
      </c>
      <c r="J1106" s="59">
        <v>3649.1</v>
      </c>
      <c r="K1106" s="59">
        <v>0</v>
      </c>
      <c r="L1106" s="59">
        <v>0</v>
      </c>
      <c r="M1106" s="59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60">
        <v>45919.607256944444</v>
      </c>
      <c r="B1107" s="61">
        <v>443786771</v>
      </c>
      <c r="C1107" s="62" t="s">
        <v>36</v>
      </c>
      <c r="D1107" s="62" t="s">
        <v>38</v>
      </c>
      <c r="E1107" s="62" t="s">
        <v>119</v>
      </c>
      <c r="F1107" s="63">
        <v>3650.73</v>
      </c>
      <c r="G1107" s="63">
        <v>3648.95</v>
      </c>
      <c r="H1107" s="63">
        <v>3647.23</v>
      </c>
      <c r="I1107" s="62" t="s">
        <v>1478</v>
      </c>
      <c r="J1107" s="63">
        <v>3649.1</v>
      </c>
      <c r="K1107" s="63">
        <v>0</v>
      </c>
      <c r="L1107" s="63">
        <v>0</v>
      </c>
      <c r="M1107" s="63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6">
        <v>45919.607951388891</v>
      </c>
      <c r="B1108" s="57">
        <v>443787298</v>
      </c>
      <c r="C1108" s="58" t="s">
        <v>36</v>
      </c>
      <c r="D1108" s="58" t="s">
        <v>38</v>
      </c>
      <c r="E1108" s="58" t="s">
        <v>119</v>
      </c>
      <c r="F1108" s="59">
        <v>3650.75</v>
      </c>
      <c r="G1108" s="59">
        <v>3649.48</v>
      </c>
      <c r="H1108" s="59">
        <v>3647.75</v>
      </c>
      <c r="I1108" s="58" t="s">
        <v>1479</v>
      </c>
      <c r="J1108" s="59">
        <v>3647.57</v>
      </c>
      <c r="K1108" s="59">
        <v>0</v>
      </c>
      <c r="L1108" s="59">
        <v>0</v>
      </c>
      <c r="M1108" s="59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60">
        <v>45919.611307870371</v>
      </c>
      <c r="B1109" s="61">
        <v>443788714</v>
      </c>
      <c r="C1109" s="62" t="s">
        <v>36</v>
      </c>
      <c r="D1109" s="62" t="s">
        <v>38</v>
      </c>
      <c r="E1109" s="62" t="s">
        <v>119</v>
      </c>
      <c r="F1109" s="63">
        <v>3650.24</v>
      </c>
      <c r="G1109" s="63">
        <v>3646.7</v>
      </c>
      <c r="H1109" s="62"/>
      <c r="I1109" s="62" t="s">
        <v>1524</v>
      </c>
      <c r="J1109" s="63">
        <v>3646.7</v>
      </c>
      <c r="K1109" s="63">
        <v>0</v>
      </c>
      <c r="L1109" s="63">
        <v>0</v>
      </c>
      <c r="M1109" s="63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6">
        <v>45919.611307870371</v>
      </c>
      <c r="B1110" s="57">
        <v>443788717</v>
      </c>
      <c r="C1110" s="58" t="s">
        <v>36</v>
      </c>
      <c r="D1110" s="58" t="s">
        <v>38</v>
      </c>
      <c r="E1110" s="58" t="s">
        <v>119</v>
      </c>
      <c r="F1110" s="59">
        <v>3650.26</v>
      </c>
      <c r="G1110" s="59">
        <v>3648.36</v>
      </c>
      <c r="H1110" s="58"/>
      <c r="I1110" s="58" t="s">
        <v>1480</v>
      </c>
      <c r="J1110" s="59">
        <v>3648.43</v>
      </c>
      <c r="K1110" s="59">
        <v>0</v>
      </c>
      <c r="L1110" s="59">
        <v>0</v>
      </c>
      <c r="M1110" s="59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60">
        <v>45919.611319444448</v>
      </c>
      <c r="B1111" s="61">
        <v>443788718</v>
      </c>
      <c r="C1111" s="62" t="s">
        <v>36</v>
      </c>
      <c r="D1111" s="62" t="s">
        <v>38</v>
      </c>
      <c r="E1111" s="62" t="s">
        <v>119</v>
      </c>
      <c r="F1111" s="63">
        <v>3650.26</v>
      </c>
      <c r="G1111" s="63">
        <v>3648.34</v>
      </c>
      <c r="H1111" s="62"/>
      <c r="I1111" s="62" t="s">
        <v>1480</v>
      </c>
      <c r="J1111" s="63">
        <v>3648.34</v>
      </c>
      <c r="K1111" s="63">
        <v>0</v>
      </c>
      <c r="L1111" s="63">
        <v>0</v>
      </c>
      <c r="M1111" s="63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6">
        <v>45919.611319444448</v>
      </c>
      <c r="B1112" s="57">
        <v>443788719</v>
      </c>
      <c r="C1112" s="58" t="s">
        <v>36</v>
      </c>
      <c r="D1112" s="58" t="s">
        <v>38</v>
      </c>
      <c r="E1112" s="58" t="s">
        <v>119</v>
      </c>
      <c r="F1112" s="59">
        <v>3650.26</v>
      </c>
      <c r="G1112" s="59">
        <v>3647.61</v>
      </c>
      <c r="H1112" s="59">
        <v>3646.74</v>
      </c>
      <c r="I1112" s="58" t="s">
        <v>1525</v>
      </c>
      <c r="J1112" s="59">
        <v>3646.74</v>
      </c>
      <c r="K1112" s="59">
        <v>0</v>
      </c>
      <c r="L1112" s="59">
        <v>0</v>
      </c>
      <c r="M1112" s="59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60">
        <v>45919.614895833336</v>
      </c>
      <c r="B1113" s="61">
        <v>443790861</v>
      </c>
      <c r="C1113" s="62" t="s">
        <v>36</v>
      </c>
      <c r="D1113" s="62" t="s">
        <v>38</v>
      </c>
      <c r="E1113" s="62" t="s">
        <v>119</v>
      </c>
      <c r="F1113" s="63">
        <v>3648.52</v>
      </c>
      <c r="G1113" s="63">
        <v>3646.87</v>
      </c>
      <c r="H1113" s="62"/>
      <c r="I1113" s="62" t="s">
        <v>1526</v>
      </c>
      <c r="J1113" s="63">
        <v>3646.89</v>
      </c>
      <c r="K1113" s="63">
        <v>0</v>
      </c>
      <c r="L1113" s="63">
        <v>0</v>
      </c>
      <c r="M1113" s="63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6">
        <v>45919.614895833336</v>
      </c>
      <c r="B1114" s="57">
        <v>443790863</v>
      </c>
      <c r="C1114" s="58" t="s">
        <v>36</v>
      </c>
      <c r="D1114" s="58" t="s">
        <v>38</v>
      </c>
      <c r="E1114" s="58" t="s">
        <v>119</v>
      </c>
      <c r="F1114" s="59">
        <v>3648.49</v>
      </c>
      <c r="G1114" s="59">
        <v>3646.81</v>
      </c>
      <c r="H1114" s="58"/>
      <c r="I1114" s="58" t="s">
        <v>1526</v>
      </c>
      <c r="J1114" s="59">
        <v>3646.89</v>
      </c>
      <c r="K1114" s="59">
        <v>0</v>
      </c>
      <c r="L1114" s="59">
        <v>0</v>
      </c>
      <c r="M1114" s="59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60">
        <v>45919.615358796298</v>
      </c>
      <c r="B1115" s="61">
        <v>443791234</v>
      </c>
      <c r="C1115" s="62" t="s">
        <v>36</v>
      </c>
      <c r="D1115" s="62" t="s">
        <v>38</v>
      </c>
      <c r="E1115" s="62" t="s">
        <v>119</v>
      </c>
      <c r="F1115" s="63">
        <v>3648.42</v>
      </c>
      <c r="G1115" s="63">
        <v>3651.42</v>
      </c>
      <c r="H1115" s="63">
        <v>3646.92</v>
      </c>
      <c r="I1115" s="62" t="s">
        <v>1527</v>
      </c>
      <c r="J1115" s="63">
        <v>3646.87</v>
      </c>
      <c r="K1115" s="63">
        <v>0</v>
      </c>
      <c r="L1115" s="63">
        <v>0</v>
      </c>
      <c r="M1115" s="63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6">
        <v>45919.615358796298</v>
      </c>
      <c r="B1116" s="57">
        <v>443791237</v>
      </c>
      <c r="C1116" s="58" t="s">
        <v>36</v>
      </c>
      <c r="D1116" s="58" t="s">
        <v>38</v>
      </c>
      <c r="E1116" s="58" t="s">
        <v>119</v>
      </c>
      <c r="F1116" s="59">
        <v>3648.43</v>
      </c>
      <c r="G1116" s="59">
        <v>3651.42</v>
      </c>
      <c r="H1116" s="59">
        <v>3646.92</v>
      </c>
      <c r="I1116" s="58" t="s">
        <v>1527</v>
      </c>
      <c r="J1116" s="59">
        <v>3646.87</v>
      </c>
      <c r="K1116" s="59">
        <v>0</v>
      </c>
      <c r="L1116" s="59">
        <v>0</v>
      </c>
      <c r="M1116" s="59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60">
        <v>45919.615358796298</v>
      </c>
      <c r="B1117" s="61">
        <v>443791239</v>
      </c>
      <c r="C1117" s="62" t="s">
        <v>36</v>
      </c>
      <c r="D1117" s="62" t="s">
        <v>38</v>
      </c>
      <c r="E1117" s="62" t="s">
        <v>119</v>
      </c>
      <c r="F1117" s="63">
        <v>3648.45</v>
      </c>
      <c r="G1117" s="63">
        <v>3649.92</v>
      </c>
      <c r="H1117" s="63">
        <v>3646.92</v>
      </c>
      <c r="I1117" s="62" t="s">
        <v>1527</v>
      </c>
      <c r="J1117" s="63">
        <v>3646.87</v>
      </c>
      <c r="K1117" s="63">
        <v>0</v>
      </c>
      <c r="L1117" s="63">
        <v>0</v>
      </c>
      <c r="M1117" s="63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6">
        <v>45919.615370370368</v>
      </c>
      <c r="B1118" s="57">
        <v>443791241</v>
      </c>
      <c r="C1118" s="58" t="s">
        <v>36</v>
      </c>
      <c r="D1118" s="58" t="s">
        <v>38</v>
      </c>
      <c r="E1118" s="58" t="s">
        <v>119</v>
      </c>
      <c r="F1118" s="59">
        <v>3648.47</v>
      </c>
      <c r="G1118" s="59">
        <v>3647.36</v>
      </c>
      <c r="H1118" s="59">
        <v>3645.42</v>
      </c>
      <c r="I1118" s="58" t="s">
        <v>1528</v>
      </c>
      <c r="J1118" s="59">
        <v>3647.38</v>
      </c>
      <c r="K1118" s="59">
        <v>0</v>
      </c>
      <c r="L1118" s="59">
        <v>0</v>
      </c>
      <c r="M1118" s="59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60">
        <v>45919.616979166669</v>
      </c>
      <c r="B1119" s="61">
        <v>443791877</v>
      </c>
      <c r="C1119" s="62" t="s">
        <v>36</v>
      </c>
      <c r="D1119" s="62" t="s">
        <v>38</v>
      </c>
      <c r="E1119" s="62" t="s">
        <v>119</v>
      </c>
      <c r="F1119" s="63">
        <v>3648.57</v>
      </c>
      <c r="G1119" s="63">
        <v>3647.36</v>
      </c>
      <c r="H1119" s="63">
        <v>3645.07</v>
      </c>
      <c r="I1119" s="62" t="s">
        <v>1528</v>
      </c>
      <c r="J1119" s="63">
        <v>3647.38</v>
      </c>
      <c r="K1119" s="63">
        <v>0</v>
      </c>
      <c r="L1119" s="63">
        <v>0</v>
      </c>
      <c r="M1119" s="63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6">
        <v>45919.616979166669</v>
      </c>
      <c r="B1120" s="57">
        <v>443791886</v>
      </c>
      <c r="C1120" s="58" t="s">
        <v>36</v>
      </c>
      <c r="D1120" s="58" t="s">
        <v>38</v>
      </c>
      <c r="E1120" s="58" t="s">
        <v>119</v>
      </c>
      <c r="F1120" s="59">
        <v>3648.56</v>
      </c>
      <c r="G1120" s="59">
        <v>3647.36</v>
      </c>
      <c r="H1120" s="59">
        <v>3645.57</v>
      </c>
      <c r="I1120" s="58" t="s">
        <v>1528</v>
      </c>
      <c r="J1120" s="59">
        <v>3647.38</v>
      </c>
      <c r="K1120" s="59">
        <v>0</v>
      </c>
      <c r="L1120" s="59">
        <v>0</v>
      </c>
      <c r="M1120" s="59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60">
        <v>45919.617094907408</v>
      </c>
      <c r="B1121" s="61">
        <v>443791982</v>
      </c>
      <c r="C1121" s="62" t="s">
        <v>36</v>
      </c>
      <c r="D1121" s="62" t="s">
        <v>38</v>
      </c>
      <c r="E1121" s="62" t="s">
        <v>119</v>
      </c>
      <c r="F1121" s="63">
        <v>3648.77</v>
      </c>
      <c r="G1121" s="63">
        <v>3651.73</v>
      </c>
      <c r="H1121" s="63">
        <v>3645.23</v>
      </c>
      <c r="I1121" s="62" t="s">
        <v>1558</v>
      </c>
      <c r="J1121" s="63">
        <v>3651.73</v>
      </c>
      <c r="K1121" s="63">
        <v>0</v>
      </c>
      <c r="L1121" s="63">
        <v>0</v>
      </c>
      <c r="M1121" s="63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6">
        <v>45919.617094907408</v>
      </c>
      <c r="B1122" s="57">
        <v>443791984</v>
      </c>
      <c r="C1122" s="58" t="s">
        <v>36</v>
      </c>
      <c r="D1122" s="58" t="s">
        <v>38</v>
      </c>
      <c r="E1122" s="58" t="s">
        <v>119</v>
      </c>
      <c r="F1122" s="59">
        <v>3648.77</v>
      </c>
      <c r="G1122" s="59">
        <v>3651.77</v>
      </c>
      <c r="H1122" s="59">
        <v>3645.27</v>
      </c>
      <c r="I1122" s="58" t="s">
        <v>1559</v>
      </c>
      <c r="J1122" s="59">
        <v>3651.77</v>
      </c>
      <c r="K1122" s="59">
        <v>0</v>
      </c>
      <c r="L1122" s="59">
        <v>0</v>
      </c>
      <c r="M1122" s="59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60">
        <v>45919.617094907408</v>
      </c>
      <c r="B1123" s="61">
        <v>443791987</v>
      </c>
      <c r="C1123" s="62" t="s">
        <v>36</v>
      </c>
      <c r="D1123" s="62" t="s">
        <v>38</v>
      </c>
      <c r="E1123" s="62" t="s">
        <v>119</v>
      </c>
      <c r="F1123" s="63">
        <v>3648.83</v>
      </c>
      <c r="G1123" s="63">
        <v>3647.84</v>
      </c>
      <c r="H1123" s="63">
        <v>3645.27</v>
      </c>
      <c r="I1123" s="62" t="s">
        <v>1529</v>
      </c>
      <c r="J1123" s="63">
        <v>3647.86</v>
      </c>
      <c r="K1123" s="63">
        <v>0</v>
      </c>
      <c r="L1123" s="63">
        <v>0</v>
      </c>
      <c r="M1123" s="63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6">
        <v>45919.622418981482</v>
      </c>
      <c r="B1124" s="57">
        <v>443796391</v>
      </c>
      <c r="C1124" s="58" t="s">
        <v>36</v>
      </c>
      <c r="D1124" s="58" t="s">
        <v>38</v>
      </c>
      <c r="E1124" s="58" t="s">
        <v>119</v>
      </c>
      <c r="F1124" s="59">
        <v>3646.35</v>
      </c>
      <c r="G1124" s="59">
        <v>3649.39</v>
      </c>
      <c r="H1124" s="59">
        <v>3642.89</v>
      </c>
      <c r="I1124" s="58" t="s">
        <v>1540</v>
      </c>
      <c r="J1124" s="59">
        <v>3649.39</v>
      </c>
      <c r="K1124" s="59">
        <v>0</v>
      </c>
      <c r="L1124" s="59">
        <v>0</v>
      </c>
      <c r="M1124" s="59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60">
        <v>45919.622418981482</v>
      </c>
      <c r="B1125" s="61">
        <v>443796395</v>
      </c>
      <c r="C1125" s="62" t="s">
        <v>36</v>
      </c>
      <c r="D1125" s="62" t="s">
        <v>38</v>
      </c>
      <c r="E1125" s="62" t="s">
        <v>119</v>
      </c>
      <c r="F1125" s="63">
        <v>3646.39</v>
      </c>
      <c r="G1125" s="63">
        <v>3649.35</v>
      </c>
      <c r="H1125" s="62"/>
      <c r="I1125" s="62" t="s">
        <v>1540</v>
      </c>
      <c r="J1125" s="63">
        <v>3649.39</v>
      </c>
      <c r="K1125" s="63">
        <v>0</v>
      </c>
      <c r="L1125" s="63">
        <v>0</v>
      </c>
      <c r="M1125" s="63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6">
        <v>45919.622997685183</v>
      </c>
      <c r="B1126" s="57">
        <v>443796918</v>
      </c>
      <c r="C1126" s="58" t="s">
        <v>36</v>
      </c>
      <c r="D1126" s="58" t="s">
        <v>38</v>
      </c>
      <c r="E1126" s="58" t="s">
        <v>119</v>
      </c>
      <c r="F1126" s="59">
        <v>3646.57</v>
      </c>
      <c r="G1126" s="59">
        <v>3649.61</v>
      </c>
      <c r="H1126" s="58"/>
      <c r="I1126" s="58" t="s">
        <v>1541</v>
      </c>
      <c r="J1126" s="59">
        <v>3649.7</v>
      </c>
      <c r="K1126" s="59">
        <v>0</v>
      </c>
      <c r="L1126" s="59">
        <v>0</v>
      </c>
      <c r="M1126" s="59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60">
        <v>45919.622997685183</v>
      </c>
      <c r="B1127" s="61">
        <v>443797018</v>
      </c>
      <c r="C1127" s="62" t="s">
        <v>36</v>
      </c>
      <c r="D1127" s="62" t="s">
        <v>38</v>
      </c>
      <c r="E1127" s="62" t="s">
        <v>119</v>
      </c>
      <c r="F1127" s="63">
        <v>3646.57</v>
      </c>
      <c r="G1127" s="63">
        <v>3649.57</v>
      </c>
      <c r="H1127" s="62"/>
      <c r="I1127" s="62" t="s">
        <v>1542</v>
      </c>
      <c r="J1127" s="63">
        <v>3649.57</v>
      </c>
      <c r="K1127" s="63">
        <v>0</v>
      </c>
      <c r="L1127" s="63">
        <v>0</v>
      </c>
      <c r="M1127" s="63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6">
        <v>45919.623460648145</v>
      </c>
      <c r="B1128" s="57">
        <v>443797549</v>
      </c>
      <c r="C1128" s="58" t="s">
        <v>36</v>
      </c>
      <c r="D1128" s="58" t="s">
        <v>38</v>
      </c>
      <c r="E1128" s="58" t="s">
        <v>119</v>
      </c>
      <c r="F1128" s="59">
        <v>3646.83</v>
      </c>
      <c r="G1128" s="59">
        <v>3649.94</v>
      </c>
      <c r="H1128" s="59">
        <v>3645.44</v>
      </c>
      <c r="I1128" s="58" t="s">
        <v>1543</v>
      </c>
      <c r="J1128" s="59">
        <v>3650.01</v>
      </c>
      <c r="K1128" s="59">
        <v>0</v>
      </c>
      <c r="L1128" s="59">
        <v>0</v>
      </c>
      <c r="M1128" s="59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60">
        <v>45919.623692129629</v>
      </c>
      <c r="B1129" s="61">
        <v>443797752</v>
      </c>
      <c r="C1129" s="62" t="s">
        <v>36</v>
      </c>
      <c r="D1129" s="62" t="s">
        <v>38</v>
      </c>
      <c r="E1129" s="62" t="s">
        <v>119</v>
      </c>
      <c r="F1129" s="63">
        <v>3647.3</v>
      </c>
      <c r="G1129" s="63">
        <v>3650.3</v>
      </c>
      <c r="H1129" s="63">
        <v>3643.8</v>
      </c>
      <c r="I1129" s="62" t="s">
        <v>1544</v>
      </c>
      <c r="J1129" s="63">
        <v>3650.3</v>
      </c>
      <c r="K1129" s="63">
        <v>0</v>
      </c>
      <c r="L1129" s="63">
        <v>0</v>
      </c>
      <c r="M1129" s="63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6">
        <v>45919.623692129629</v>
      </c>
      <c r="B1130" s="57">
        <v>443797753</v>
      </c>
      <c r="C1130" s="58" t="s">
        <v>36</v>
      </c>
      <c r="D1130" s="58" t="s">
        <v>38</v>
      </c>
      <c r="E1130" s="58" t="s">
        <v>119</v>
      </c>
      <c r="F1130" s="59">
        <v>3647.3</v>
      </c>
      <c r="G1130" s="59">
        <v>3648.8</v>
      </c>
      <c r="H1130" s="59">
        <v>3645.8</v>
      </c>
      <c r="I1130" s="58" t="s">
        <v>1530</v>
      </c>
      <c r="J1130" s="59">
        <v>3648.82</v>
      </c>
      <c r="K1130" s="59">
        <v>0</v>
      </c>
      <c r="L1130" s="59">
        <v>0</v>
      </c>
      <c r="M1130" s="59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60">
        <v>45919.623692129629</v>
      </c>
      <c r="B1131" s="61">
        <v>443797755</v>
      </c>
      <c r="C1131" s="62" t="s">
        <v>36</v>
      </c>
      <c r="D1131" s="62" t="s">
        <v>38</v>
      </c>
      <c r="E1131" s="62" t="s">
        <v>119</v>
      </c>
      <c r="F1131" s="63">
        <v>3647.3</v>
      </c>
      <c r="G1131" s="63">
        <v>3650.3</v>
      </c>
      <c r="H1131" s="63">
        <v>3645.8</v>
      </c>
      <c r="I1131" s="62" t="s">
        <v>1544</v>
      </c>
      <c r="J1131" s="63">
        <v>3650.3</v>
      </c>
      <c r="K1131" s="63">
        <v>0</v>
      </c>
      <c r="L1131" s="63">
        <v>0</v>
      </c>
      <c r="M1131" s="63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6">
        <v>45919.623703703706</v>
      </c>
      <c r="B1132" s="57">
        <v>443797756</v>
      </c>
      <c r="C1132" s="58" t="s">
        <v>36</v>
      </c>
      <c r="D1132" s="58" t="s">
        <v>38</v>
      </c>
      <c r="E1132" s="58" t="s">
        <v>119</v>
      </c>
      <c r="F1132" s="59">
        <v>3647.3</v>
      </c>
      <c r="G1132" s="59">
        <v>3649.8</v>
      </c>
      <c r="H1132" s="59">
        <v>3644.3</v>
      </c>
      <c r="I1132" s="58" t="s">
        <v>1545</v>
      </c>
      <c r="J1132" s="59">
        <v>3649.88</v>
      </c>
      <c r="K1132" s="59">
        <v>0</v>
      </c>
      <c r="L1132" s="59">
        <v>0</v>
      </c>
      <c r="M1132" s="59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60">
        <v>45919.623703703706</v>
      </c>
      <c r="B1133" s="61">
        <v>443797758</v>
      </c>
      <c r="C1133" s="62" t="s">
        <v>36</v>
      </c>
      <c r="D1133" s="62" t="s">
        <v>38</v>
      </c>
      <c r="E1133" s="62" t="s">
        <v>119</v>
      </c>
      <c r="F1133" s="63">
        <v>3647.3</v>
      </c>
      <c r="G1133" s="63">
        <v>3650.3</v>
      </c>
      <c r="H1133" s="63">
        <v>3643.8</v>
      </c>
      <c r="I1133" s="62" t="s">
        <v>1544</v>
      </c>
      <c r="J1133" s="63">
        <v>3650.3</v>
      </c>
      <c r="K1133" s="63">
        <v>0</v>
      </c>
      <c r="L1133" s="63">
        <v>0</v>
      </c>
      <c r="M1133" s="63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6">
        <v>45919.623703703706</v>
      </c>
      <c r="B1134" s="57">
        <v>443797759</v>
      </c>
      <c r="C1134" s="58" t="s">
        <v>36</v>
      </c>
      <c r="D1134" s="58" t="s">
        <v>38</v>
      </c>
      <c r="E1134" s="58" t="s">
        <v>119</v>
      </c>
      <c r="F1134" s="59">
        <v>3647.25</v>
      </c>
      <c r="G1134" s="59">
        <v>3650.3</v>
      </c>
      <c r="H1134" s="59">
        <v>3644.3</v>
      </c>
      <c r="I1134" s="58" t="s">
        <v>1544</v>
      </c>
      <c r="J1134" s="59">
        <v>3650.3</v>
      </c>
      <c r="K1134" s="59">
        <v>0</v>
      </c>
      <c r="L1134" s="59">
        <v>0</v>
      </c>
      <c r="M1134" s="59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60">
        <v>45919.624502314815</v>
      </c>
      <c r="B1135" s="61">
        <v>443799154</v>
      </c>
      <c r="C1135" s="62" t="s">
        <v>36</v>
      </c>
      <c r="D1135" s="62" t="s">
        <v>38</v>
      </c>
      <c r="E1135" s="62" t="s">
        <v>119</v>
      </c>
      <c r="F1135" s="63">
        <v>3647.81</v>
      </c>
      <c r="G1135" s="63">
        <v>3650.81</v>
      </c>
      <c r="H1135" s="63">
        <v>3644.31</v>
      </c>
      <c r="I1135" s="62" t="s">
        <v>1546</v>
      </c>
      <c r="J1135" s="63">
        <v>3650.82</v>
      </c>
      <c r="K1135" s="63">
        <v>0</v>
      </c>
      <c r="L1135" s="63">
        <v>0</v>
      </c>
      <c r="M1135" s="63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6">
        <v>45919.625011574077</v>
      </c>
      <c r="B1136" s="57">
        <v>443800144</v>
      </c>
      <c r="C1136" s="58" t="s">
        <v>36</v>
      </c>
      <c r="D1136" s="58" t="s">
        <v>38</v>
      </c>
      <c r="E1136" s="58" t="s">
        <v>119</v>
      </c>
      <c r="F1136" s="59">
        <v>3648.5</v>
      </c>
      <c r="G1136" s="59">
        <v>3651.51</v>
      </c>
      <c r="H1136" s="59">
        <v>3642.51</v>
      </c>
      <c r="I1136" s="58" t="s">
        <v>1560</v>
      </c>
      <c r="J1136" s="59">
        <v>3651.51</v>
      </c>
      <c r="K1136" s="59">
        <v>0</v>
      </c>
      <c r="L1136" s="59">
        <v>0</v>
      </c>
      <c r="M1136" s="59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60">
        <v>45919.625011574077</v>
      </c>
      <c r="B1137" s="61">
        <v>443800148</v>
      </c>
      <c r="C1137" s="62" t="s">
        <v>36</v>
      </c>
      <c r="D1137" s="62" t="s">
        <v>38</v>
      </c>
      <c r="E1137" s="62" t="s">
        <v>119</v>
      </c>
      <c r="F1137" s="63">
        <v>3648.51</v>
      </c>
      <c r="G1137" s="63">
        <v>3651.5</v>
      </c>
      <c r="H1137" s="62"/>
      <c r="I1137" s="62" t="s">
        <v>1560</v>
      </c>
      <c r="J1137" s="63">
        <v>3651.51</v>
      </c>
      <c r="K1137" s="63">
        <v>0</v>
      </c>
      <c r="L1137" s="63">
        <v>0</v>
      </c>
      <c r="M1137" s="63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6">
        <v>45919.625162037039</v>
      </c>
      <c r="B1138" s="57">
        <v>443800311</v>
      </c>
      <c r="C1138" s="58" t="s">
        <v>36</v>
      </c>
      <c r="D1138" s="58" t="s">
        <v>38</v>
      </c>
      <c r="E1138" s="58" t="s">
        <v>119</v>
      </c>
      <c r="F1138" s="59">
        <v>3648.4</v>
      </c>
      <c r="G1138" s="59">
        <v>3651.43</v>
      </c>
      <c r="H1138" s="59">
        <v>3643.93</v>
      </c>
      <c r="I1138" s="58" t="s">
        <v>1560</v>
      </c>
      <c r="J1138" s="59">
        <v>3651.45</v>
      </c>
      <c r="K1138" s="59">
        <v>0</v>
      </c>
      <c r="L1138" s="59">
        <v>0</v>
      </c>
      <c r="M1138" s="59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60">
        <v>45919.62809027778</v>
      </c>
      <c r="B1139" s="61">
        <v>443803156</v>
      </c>
      <c r="C1139" s="62" t="s">
        <v>36</v>
      </c>
      <c r="D1139" s="62" t="s">
        <v>37</v>
      </c>
      <c r="E1139" s="62" t="s">
        <v>119</v>
      </c>
      <c r="F1139" s="63">
        <v>3650.34</v>
      </c>
      <c r="G1139" s="63">
        <v>3647.41</v>
      </c>
      <c r="H1139" s="62"/>
      <c r="I1139" s="62" t="s">
        <v>1547</v>
      </c>
      <c r="J1139" s="63">
        <v>3647.4</v>
      </c>
      <c r="K1139" s="63">
        <v>0</v>
      </c>
      <c r="L1139" s="63">
        <v>0</v>
      </c>
      <c r="M1139" s="63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6">
        <v>45919.62809027778</v>
      </c>
      <c r="B1140" s="57">
        <v>443803158</v>
      </c>
      <c r="C1140" s="58" t="s">
        <v>36</v>
      </c>
      <c r="D1140" s="58" t="s">
        <v>37</v>
      </c>
      <c r="E1140" s="58" t="s">
        <v>119</v>
      </c>
      <c r="F1140" s="59">
        <v>3650.34</v>
      </c>
      <c r="G1140" s="59">
        <v>3647.34</v>
      </c>
      <c r="H1140" s="59">
        <v>3653.84</v>
      </c>
      <c r="I1140" s="58" t="s">
        <v>1547</v>
      </c>
      <c r="J1140" s="59">
        <v>3647.19</v>
      </c>
      <c r="K1140" s="59">
        <v>0</v>
      </c>
      <c r="L1140" s="59">
        <v>0</v>
      </c>
      <c r="M1140" s="59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60">
        <v>45919.62809027778</v>
      </c>
      <c r="B1141" s="61">
        <v>443803159</v>
      </c>
      <c r="C1141" s="62" t="s">
        <v>36</v>
      </c>
      <c r="D1141" s="62" t="s">
        <v>37</v>
      </c>
      <c r="E1141" s="62" t="s">
        <v>119</v>
      </c>
      <c r="F1141" s="63">
        <v>3650.23</v>
      </c>
      <c r="G1141" s="63">
        <v>3647.34</v>
      </c>
      <c r="H1141" s="62"/>
      <c r="I1141" s="62" t="s">
        <v>1547</v>
      </c>
      <c r="J1141" s="63">
        <v>3647.19</v>
      </c>
      <c r="K1141" s="63">
        <v>0</v>
      </c>
      <c r="L1141" s="63">
        <v>0</v>
      </c>
      <c r="M1141" s="63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6">
        <v>45919.629131944443</v>
      </c>
      <c r="B1142" s="57">
        <v>443804341</v>
      </c>
      <c r="C1142" s="58" t="s">
        <v>36</v>
      </c>
      <c r="D1142" s="58" t="s">
        <v>38</v>
      </c>
      <c r="E1142" s="58" t="s">
        <v>119</v>
      </c>
      <c r="F1142" s="59">
        <v>3648.76</v>
      </c>
      <c r="G1142" s="59">
        <v>3651.74</v>
      </c>
      <c r="H1142" s="59">
        <v>3645.24</v>
      </c>
      <c r="I1142" s="58" t="s">
        <v>1559</v>
      </c>
      <c r="J1142" s="59">
        <v>3651.77</v>
      </c>
      <c r="K1142" s="59">
        <v>0</v>
      </c>
      <c r="L1142" s="59">
        <v>0</v>
      </c>
      <c r="M1142" s="59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60">
        <v>45919.63422453704</v>
      </c>
      <c r="B1143" s="61">
        <v>443807476</v>
      </c>
      <c r="C1143" s="62" t="s">
        <v>36</v>
      </c>
      <c r="D1143" s="62" t="s">
        <v>37</v>
      </c>
      <c r="E1143" s="62" t="s">
        <v>119</v>
      </c>
      <c r="F1143" s="63">
        <v>3650.6</v>
      </c>
      <c r="G1143" s="63">
        <v>3647.6</v>
      </c>
      <c r="H1143" s="62"/>
      <c r="I1143" s="62" t="s">
        <v>1561</v>
      </c>
      <c r="J1143" s="63">
        <v>3647.14</v>
      </c>
      <c r="K1143" s="63">
        <v>0</v>
      </c>
      <c r="L1143" s="63">
        <v>0</v>
      </c>
      <c r="M1143" s="63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6">
        <v>45919.63422453704</v>
      </c>
      <c r="B1144" s="57">
        <v>443807477</v>
      </c>
      <c r="C1144" s="58" t="s">
        <v>36</v>
      </c>
      <c r="D1144" s="58" t="s">
        <v>37</v>
      </c>
      <c r="E1144" s="58" t="s">
        <v>119</v>
      </c>
      <c r="F1144" s="59">
        <v>3650.6</v>
      </c>
      <c r="G1144" s="59">
        <v>3647.6</v>
      </c>
      <c r="H1144" s="58"/>
      <c r="I1144" s="58" t="s">
        <v>1561</v>
      </c>
      <c r="J1144" s="59">
        <v>3647.14</v>
      </c>
      <c r="K1144" s="59">
        <v>0</v>
      </c>
      <c r="L1144" s="59">
        <v>0</v>
      </c>
      <c r="M1144" s="59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60">
        <v>45919.63422453704</v>
      </c>
      <c r="B1145" s="61">
        <v>443807478</v>
      </c>
      <c r="C1145" s="62" t="s">
        <v>36</v>
      </c>
      <c r="D1145" s="62" t="s">
        <v>37</v>
      </c>
      <c r="E1145" s="62" t="s">
        <v>119</v>
      </c>
      <c r="F1145" s="63">
        <v>3650.6</v>
      </c>
      <c r="G1145" s="63">
        <v>3647.6</v>
      </c>
      <c r="H1145" s="63">
        <v>3654.1</v>
      </c>
      <c r="I1145" s="62" t="s">
        <v>1561</v>
      </c>
      <c r="J1145" s="63">
        <v>3647.14</v>
      </c>
      <c r="K1145" s="63">
        <v>0</v>
      </c>
      <c r="L1145" s="63">
        <v>0</v>
      </c>
      <c r="M1145" s="63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6">
        <v>45919.636886574073</v>
      </c>
      <c r="B1146" s="57">
        <v>443809581</v>
      </c>
      <c r="C1146" s="58" t="s">
        <v>36</v>
      </c>
      <c r="D1146" s="58" t="s">
        <v>37</v>
      </c>
      <c r="E1146" s="58" t="s">
        <v>119</v>
      </c>
      <c r="F1146" s="59">
        <v>3651.4</v>
      </c>
      <c r="G1146" s="59">
        <v>3648.38</v>
      </c>
      <c r="H1146" s="58"/>
      <c r="I1146" s="58" t="s">
        <v>1562</v>
      </c>
      <c r="J1146" s="59">
        <v>3648.38</v>
      </c>
      <c r="K1146" s="59">
        <v>0</v>
      </c>
      <c r="L1146" s="59">
        <v>0</v>
      </c>
      <c r="M1146" s="59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60">
        <v>45919.637465277781</v>
      </c>
      <c r="B1147" s="61">
        <v>443809883</v>
      </c>
      <c r="C1147" s="62" t="s">
        <v>36</v>
      </c>
      <c r="D1147" s="62" t="s">
        <v>37</v>
      </c>
      <c r="E1147" s="62" t="s">
        <v>119</v>
      </c>
      <c r="F1147" s="63">
        <v>3650.88</v>
      </c>
      <c r="G1147" s="63">
        <v>3648.44</v>
      </c>
      <c r="H1147" s="63">
        <v>3653.94</v>
      </c>
      <c r="I1147" s="62" t="s">
        <v>1563</v>
      </c>
      <c r="J1147" s="63">
        <v>3648.4</v>
      </c>
      <c r="K1147" s="63">
        <v>0</v>
      </c>
      <c r="L1147" s="63">
        <v>0</v>
      </c>
      <c r="M1147" s="63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6">
        <v>45919.637465277781</v>
      </c>
      <c r="B1148" s="57">
        <v>443809885</v>
      </c>
      <c r="C1148" s="58" t="s">
        <v>36</v>
      </c>
      <c r="D1148" s="58" t="s">
        <v>37</v>
      </c>
      <c r="E1148" s="58" t="s">
        <v>119</v>
      </c>
      <c r="F1148" s="59">
        <v>3650.85</v>
      </c>
      <c r="G1148" s="59">
        <v>3647.88</v>
      </c>
      <c r="H1148" s="59">
        <v>3654.38</v>
      </c>
      <c r="I1148" s="58" t="s">
        <v>1564</v>
      </c>
      <c r="J1148" s="59">
        <v>3647.87</v>
      </c>
      <c r="K1148" s="59">
        <v>0</v>
      </c>
      <c r="L1148" s="59">
        <v>0</v>
      </c>
      <c r="M1148" s="59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60">
        <v>45919.637465277781</v>
      </c>
      <c r="B1149" s="61">
        <v>443809888</v>
      </c>
      <c r="C1149" s="62" t="s">
        <v>36</v>
      </c>
      <c r="D1149" s="62" t="s">
        <v>37</v>
      </c>
      <c r="E1149" s="62" t="s">
        <v>119</v>
      </c>
      <c r="F1149" s="63">
        <v>3650.92</v>
      </c>
      <c r="G1149" s="63">
        <v>3647.88</v>
      </c>
      <c r="H1149" s="63">
        <v>3652.38</v>
      </c>
      <c r="I1149" s="62" t="s">
        <v>1564</v>
      </c>
      <c r="J1149" s="63">
        <v>3647.87</v>
      </c>
      <c r="K1149" s="63">
        <v>0</v>
      </c>
      <c r="L1149" s="63">
        <v>0</v>
      </c>
      <c r="M1149" s="63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6">
        <v>45919.637476851851</v>
      </c>
      <c r="B1150" s="57">
        <v>443809889</v>
      </c>
      <c r="C1150" s="58" t="s">
        <v>36</v>
      </c>
      <c r="D1150" s="58" t="s">
        <v>37</v>
      </c>
      <c r="E1150" s="58" t="s">
        <v>119</v>
      </c>
      <c r="F1150" s="59">
        <v>3651.03</v>
      </c>
      <c r="G1150" s="59">
        <v>3647.88</v>
      </c>
      <c r="H1150" s="59">
        <v>3653.88</v>
      </c>
      <c r="I1150" s="58" t="s">
        <v>1564</v>
      </c>
      <c r="J1150" s="59">
        <v>3647.87</v>
      </c>
      <c r="K1150" s="59">
        <v>0</v>
      </c>
      <c r="L1150" s="59">
        <v>0</v>
      </c>
      <c r="M1150" s="59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60">
        <v>45919.637476851851</v>
      </c>
      <c r="B1151" s="61">
        <v>443809896</v>
      </c>
      <c r="C1151" s="62" t="s">
        <v>36</v>
      </c>
      <c r="D1151" s="62" t="s">
        <v>37</v>
      </c>
      <c r="E1151" s="62" t="s">
        <v>119</v>
      </c>
      <c r="F1151" s="63">
        <v>3651.03</v>
      </c>
      <c r="G1151" s="63">
        <v>3647.88</v>
      </c>
      <c r="H1151" s="63">
        <v>3652.38</v>
      </c>
      <c r="I1151" s="62" t="s">
        <v>1564</v>
      </c>
      <c r="J1151" s="63">
        <v>3647.87</v>
      </c>
      <c r="K1151" s="63">
        <v>0</v>
      </c>
      <c r="L1151" s="63">
        <v>0</v>
      </c>
      <c r="M1151" s="63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6">
        <v>45919.637476851851</v>
      </c>
      <c r="B1152" s="57">
        <v>443809898</v>
      </c>
      <c r="C1152" s="58" t="s">
        <v>36</v>
      </c>
      <c r="D1152" s="58" t="s">
        <v>37</v>
      </c>
      <c r="E1152" s="58" t="s">
        <v>119</v>
      </c>
      <c r="F1152" s="59">
        <v>3651.03</v>
      </c>
      <c r="G1152" s="59">
        <v>3647.88</v>
      </c>
      <c r="H1152" s="59">
        <v>3654.38</v>
      </c>
      <c r="I1152" s="58" t="s">
        <v>1564</v>
      </c>
      <c r="J1152" s="59">
        <v>3647.87</v>
      </c>
      <c r="K1152" s="59">
        <v>0</v>
      </c>
      <c r="L1152" s="59">
        <v>0</v>
      </c>
      <c r="M1152" s="59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60">
        <v>45919.637476851851</v>
      </c>
      <c r="B1153" s="61">
        <v>443809902</v>
      </c>
      <c r="C1153" s="62" t="s">
        <v>36</v>
      </c>
      <c r="D1153" s="62" t="s">
        <v>37</v>
      </c>
      <c r="E1153" s="62" t="s">
        <v>119</v>
      </c>
      <c r="F1153" s="63">
        <v>3651.03</v>
      </c>
      <c r="G1153" s="63">
        <v>3649.38</v>
      </c>
      <c r="H1153" s="63">
        <v>3652.38</v>
      </c>
      <c r="I1153" s="62" t="s">
        <v>1565</v>
      </c>
      <c r="J1153" s="63">
        <v>3649.29</v>
      </c>
      <c r="K1153" s="63">
        <v>0</v>
      </c>
      <c r="L1153" s="63">
        <v>0</v>
      </c>
      <c r="M1153" s="63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6">
        <v>45919.637696759259</v>
      </c>
      <c r="B1154" s="57">
        <v>443809954</v>
      </c>
      <c r="C1154" s="58" t="s">
        <v>36</v>
      </c>
      <c r="D1154" s="58" t="s">
        <v>38</v>
      </c>
      <c r="E1154" s="58" t="s">
        <v>119</v>
      </c>
      <c r="F1154" s="59">
        <v>3650.27</v>
      </c>
      <c r="G1154" s="59">
        <v>3649.21</v>
      </c>
      <c r="H1154" s="59">
        <v>3646.77</v>
      </c>
      <c r="I1154" s="58" t="s">
        <v>1566</v>
      </c>
      <c r="J1154" s="59">
        <v>3649.25</v>
      </c>
      <c r="K1154" s="59">
        <v>0</v>
      </c>
      <c r="L1154" s="59">
        <v>0</v>
      </c>
      <c r="M1154" s="59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60">
        <v>45919.637696759259</v>
      </c>
      <c r="B1155" s="61">
        <v>443809956</v>
      </c>
      <c r="C1155" s="62" t="s">
        <v>36</v>
      </c>
      <c r="D1155" s="62" t="s">
        <v>38</v>
      </c>
      <c r="E1155" s="62" t="s">
        <v>119</v>
      </c>
      <c r="F1155" s="63">
        <v>3650.27</v>
      </c>
      <c r="G1155" s="63">
        <v>3649.21</v>
      </c>
      <c r="H1155" s="63">
        <v>3646.77</v>
      </c>
      <c r="I1155" s="62" t="s">
        <v>1566</v>
      </c>
      <c r="J1155" s="63">
        <v>3649.25</v>
      </c>
      <c r="K1155" s="63">
        <v>0</v>
      </c>
      <c r="L1155" s="63">
        <v>0</v>
      </c>
      <c r="M1155" s="63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6">
        <v>45919.637696759259</v>
      </c>
      <c r="B1156" s="57">
        <v>443809962</v>
      </c>
      <c r="C1156" s="58" t="s">
        <v>36</v>
      </c>
      <c r="D1156" s="58" t="s">
        <v>38</v>
      </c>
      <c r="E1156" s="58" t="s">
        <v>119</v>
      </c>
      <c r="F1156" s="59">
        <v>3650.27</v>
      </c>
      <c r="G1156" s="59">
        <v>3649.21</v>
      </c>
      <c r="H1156" s="59">
        <v>3646.77</v>
      </c>
      <c r="I1156" s="58" t="s">
        <v>1566</v>
      </c>
      <c r="J1156" s="59">
        <v>3649.25</v>
      </c>
      <c r="K1156" s="59">
        <v>0</v>
      </c>
      <c r="L1156" s="59">
        <v>0</v>
      </c>
      <c r="M1156" s="59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60">
        <v>45919.640243055554</v>
      </c>
      <c r="B1157" s="61">
        <v>443811373</v>
      </c>
      <c r="C1157" s="62" t="s">
        <v>36</v>
      </c>
      <c r="D1157" s="62" t="s">
        <v>38</v>
      </c>
      <c r="E1157" s="62" t="s">
        <v>119</v>
      </c>
      <c r="F1157" s="63">
        <v>3649.15</v>
      </c>
      <c r="G1157" s="63">
        <v>3647.39</v>
      </c>
      <c r="H1157" s="62"/>
      <c r="I1157" s="62" t="s">
        <v>1567</v>
      </c>
      <c r="J1157" s="63">
        <v>3647.41</v>
      </c>
      <c r="K1157" s="63">
        <v>0</v>
      </c>
      <c r="L1157" s="63">
        <v>0</v>
      </c>
      <c r="M1157" s="63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6">
        <v>45919.640243055554</v>
      </c>
      <c r="B1158" s="57">
        <v>443811374</v>
      </c>
      <c r="C1158" s="58" t="s">
        <v>36</v>
      </c>
      <c r="D1158" s="58" t="s">
        <v>38</v>
      </c>
      <c r="E1158" s="58" t="s">
        <v>119</v>
      </c>
      <c r="F1158" s="59">
        <v>3649.16</v>
      </c>
      <c r="G1158" s="59">
        <v>3647.4</v>
      </c>
      <c r="H1158" s="59">
        <v>3643.15</v>
      </c>
      <c r="I1158" s="58" t="s">
        <v>1567</v>
      </c>
      <c r="J1158" s="59">
        <v>3647.41</v>
      </c>
      <c r="K1158" s="59">
        <v>0</v>
      </c>
      <c r="L1158" s="59">
        <v>0</v>
      </c>
      <c r="M1158" s="59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60">
        <v>45919.641631944447</v>
      </c>
      <c r="B1159" s="61">
        <v>443812249</v>
      </c>
      <c r="C1159" s="62" t="s">
        <v>36</v>
      </c>
      <c r="D1159" s="62" t="s">
        <v>38</v>
      </c>
      <c r="E1159" s="62" t="s">
        <v>119</v>
      </c>
      <c r="F1159" s="63">
        <v>3647.81</v>
      </c>
      <c r="G1159" s="63">
        <v>3647.78</v>
      </c>
      <c r="H1159" s="63">
        <v>3643.31</v>
      </c>
      <c r="I1159" s="62" t="s">
        <v>1568</v>
      </c>
      <c r="J1159" s="63">
        <v>3647.87</v>
      </c>
      <c r="K1159" s="63">
        <v>0</v>
      </c>
      <c r="L1159" s="63">
        <v>0</v>
      </c>
      <c r="M1159" s="63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6">
        <v>45919.641863425924</v>
      </c>
      <c r="B1160" s="57">
        <v>443812344</v>
      </c>
      <c r="C1160" s="58" t="s">
        <v>36</v>
      </c>
      <c r="D1160" s="58" t="s">
        <v>38</v>
      </c>
      <c r="E1160" s="58" t="s">
        <v>119</v>
      </c>
      <c r="F1160" s="59">
        <v>3648.3</v>
      </c>
      <c r="G1160" s="59">
        <v>3647.46</v>
      </c>
      <c r="H1160" s="58"/>
      <c r="I1160" s="58" t="s">
        <v>1569</v>
      </c>
      <c r="J1160" s="59">
        <v>3647.52</v>
      </c>
      <c r="K1160" s="59">
        <v>0</v>
      </c>
      <c r="L1160" s="59">
        <v>0</v>
      </c>
      <c r="M1160" s="59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60">
        <v>45919.643136574072</v>
      </c>
      <c r="B1161" s="61">
        <v>443813091</v>
      </c>
      <c r="C1161" s="62" t="s">
        <v>36</v>
      </c>
      <c r="D1161" s="62" t="s">
        <v>38</v>
      </c>
      <c r="E1161" s="62" t="s">
        <v>119</v>
      </c>
      <c r="F1161" s="63">
        <v>3648.48</v>
      </c>
      <c r="G1161" s="63">
        <v>3645.86</v>
      </c>
      <c r="H1161" s="63">
        <v>3644.65</v>
      </c>
      <c r="I1161" s="62" t="s">
        <v>1570</v>
      </c>
      <c r="J1161" s="63">
        <v>3645.87</v>
      </c>
      <c r="K1161" s="63">
        <v>0</v>
      </c>
      <c r="L1161" s="63">
        <v>0</v>
      </c>
      <c r="M1161" s="63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6">
        <v>45919.643136574072</v>
      </c>
      <c r="B1162" s="57">
        <v>443813096</v>
      </c>
      <c r="C1162" s="58" t="s">
        <v>36</v>
      </c>
      <c r="D1162" s="58" t="s">
        <v>38</v>
      </c>
      <c r="E1162" s="58" t="s">
        <v>119</v>
      </c>
      <c r="F1162" s="59">
        <v>3648.26</v>
      </c>
      <c r="G1162" s="59">
        <v>3645.85</v>
      </c>
      <c r="H1162" s="58"/>
      <c r="I1162" s="58" t="s">
        <v>1571</v>
      </c>
      <c r="J1162" s="59">
        <v>3645.85</v>
      </c>
      <c r="K1162" s="59">
        <v>0</v>
      </c>
      <c r="L1162" s="59">
        <v>0</v>
      </c>
      <c r="M1162" s="59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60">
        <v>45919.643136574072</v>
      </c>
      <c r="B1163" s="61">
        <v>443813100</v>
      </c>
      <c r="C1163" s="62" t="s">
        <v>36</v>
      </c>
      <c r="D1163" s="62" t="s">
        <v>38</v>
      </c>
      <c r="E1163" s="62" t="s">
        <v>119</v>
      </c>
      <c r="F1163" s="63">
        <v>3648.31</v>
      </c>
      <c r="G1163" s="63">
        <v>3647.49</v>
      </c>
      <c r="H1163" s="62"/>
      <c r="I1163" s="62" t="s">
        <v>1569</v>
      </c>
      <c r="J1163" s="63">
        <v>3647.52</v>
      </c>
      <c r="K1163" s="63">
        <v>0</v>
      </c>
      <c r="L1163" s="63">
        <v>0</v>
      </c>
      <c r="M1163" s="63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6">
        <v>45919.644872685189</v>
      </c>
      <c r="B1164" s="57">
        <v>443813922</v>
      </c>
      <c r="C1164" s="58" t="s">
        <v>36</v>
      </c>
      <c r="D1164" s="58" t="s">
        <v>38</v>
      </c>
      <c r="E1164" s="58" t="s">
        <v>119</v>
      </c>
      <c r="F1164" s="59">
        <v>3648.93</v>
      </c>
      <c r="G1164" s="59">
        <v>3647.47</v>
      </c>
      <c r="H1164" s="59">
        <v>3645.43</v>
      </c>
      <c r="I1164" s="58" t="s">
        <v>1572</v>
      </c>
      <c r="J1164" s="59">
        <v>3645.28</v>
      </c>
      <c r="K1164" s="59">
        <v>0</v>
      </c>
      <c r="L1164" s="59">
        <v>0</v>
      </c>
      <c r="M1164" s="59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60">
        <v>45919.644872685189</v>
      </c>
      <c r="B1165" s="61">
        <v>443813924</v>
      </c>
      <c r="C1165" s="62" t="s">
        <v>36</v>
      </c>
      <c r="D1165" s="62" t="s">
        <v>38</v>
      </c>
      <c r="E1165" s="62" t="s">
        <v>119</v>
      </c>
      <c r="F1165" s="63">
        <v>3648.93</v>
      </c>
      <c r="G1165" s="63">
        <v>3647.47</v>
      </c>
      <c r="H1165" s="63">
        <v>3645.43</v>
      </c>
      <c r="I1165" s="62" t="s">
        <v>1572</v>
      </c>
      <c r="J1165" s="63">
        <v>3645.28</v>
      </c>
      <c r="K1165" s="63">
        <v>0</v>
      </c>
      <c r="L1165" s="63">
        <v>0</v>
      </c>
      <c r="M1165" s="63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6">
        <v>45919.65552083333</v>
      </c>
      <c r="B1166" s="57">
        <v>443818879</v>
      </c>
      <c r="C1166" s="58" t="s">
        <v>36</v>
      </c>
      <c r="D1166" s="58" t="s">
        <v>38</v>
      </c>
      <c r="E1166" s="58" t="s">
        <v>119</v>
      </c>
      <c r="F1166" s="59">
        <v>3647.29</v>
      </c>
      <c r="G1166" s="59">
        <v>3645.72</v>
      </c>
      <c r="H1166" s="58"/>
      <c r="I1166" s="58" t="s">
        <v>1571</v>
      </c>
      <c r="J1166" s="59">
        <v>3645.75</v>
      </c>
      <c r="K1166" s="59">
        <v>0</v>
      </c>
      <c r="L1166" s="59">
        <v>0</v>
      </c>
      <c r="M1166" s="59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60">
        <v>45919.65552083333</v>
      </c>
      <c r="B1167" s="61">
        <v>443818880</v>
      </c>
      <c r="C1167" s="62" t="s">
        <v>36</v>
      </c>
      <c r="D1167" s="62" t="s">
        <v>38</v>
      </c>
      <c r="E1167" s="62" t="s">
        <v>119</v>
      </c>
      <c r="F1167" s="63">
        <v>3647.29</v>
      </c>
      <c r="G1167" s="63">
        <v>3645.72</v>
      </c>
      <c r="H1167" s="62"/>
      <c r="I1167" s="62" t="s">
        <v>1571</v>
      </c>
      <c r="J1167" s="63">
        <v>3645.75</v>
      </c>
      <c r="K1167" s="63">
        <v>0</v>
      </c>
      <c r="L1167" s="63">
        <v>0</v>
      </c>
      <c r="M1167" s="63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6">
        <v>45919.655636574076</v>
      </c>
      <c r="B1168" s="57">
        <v>443818915</v>
      </c>
      <c r="C1168" s="58" t="s">
        <v>36</v>
      </c>
      <c r="D1168" s="58" t="s">
        <v>38</v>
      </c>
      <c r="E1168" s="58" t="s">
        <v>119</v>
      </c>
      <c r="F1168" s="59">
        <v>3647.62</v>
      </c>
      <c r="G1168" s="59">
        <v>3650.62</v>
      </c>
      <c r="H1168" s="59">
        <v>3646.12</v>
      </c>
      <c r="I1168" s="58" t="s">
        <v>1573</v>
      </c>
      <c r="J1168" s="59">
        <v>3645.94</v>
      </c>
      <c r="K1168" s="59">
        <v>0</v>
      </c>
      <c r="L1168" s="59">
        <v>0</v>
      </c>
      <c r="M1168" s="59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60">
        <v>45919.655636574076</v>
      </c>
      <c r="B1169" s="61">
        <v>443818916</v>
      </c>
      <c r="C1169" s="62" t="s">
        <v>36</v>
      </c>
      <c r="D1169" s="62" t="s">
        <v>38</v>
      </c>
      <c r="E1169" s="62" t="s">
        <v>119</v>
      </c>
      <c r="F1169" s="63">
        <v>3647.62</v>
      </c>
      <c r="G1169" s="63">
        <v>3646.61</v>
      </c>
      <c r="H1169" s="63">
        <v>3644.62</v>
      </c>
      <c r="I1169" s="62" t="s">
        <v>1574</v>
      </c>
      <c r="J1169" s="63">
        <v>3646.61</v>
      </c>
      <c r="K1169" s="63">
        <v>0</v>
      </c>
      <c r="L1169" s="63">
        <v>0</v>
      </c>
      <c r="M1169" s="63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6">
        <v>45919.655636574076</v>
      </c>
      <c r="B1170" s="57">
        <v>443818918</v>
      </c>
      <c r="C1170" s="58" t="s">
        <v>36</v>
      </c>
      <c r="D1170" s="58" t="s">
        <v>38</v>
      </c>
      <c r="E1170" s="58" t="s">
        <v>119</v>
      </c>
      <c r="F1170" s="59">
        <v>3647.65</v>
      </c>
      <c r="G1170" s="59">
        <v>3646.59</v>
      </c>
      <c r="H1170" s="59">
        <v>3644.62</v>
      </c>
      <c r="I1170" s="58" t="s">
        <v>1574</v>
      </c>
      <c r="J1170" s="59">
        <v>3646.61</v>
      </c>
      <c r="K1170" s="59">
        <v>0</v>
      </c>
      <c r="L1170" s="59">
        <v>0</v>
      </c>
      <c r="M1170" s="59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60">
        <v>45919.655648148146</v>
      </c>
      <c r="B1171" s="61">
        <v>443818919</v>
      </c>
      <c r="C1171" s="62" t="s">
        <v>36</v>
      </c>
      <c r="D1171" s="62" t="s">
        <v>38</v>
      </c>
      <c r="E1171" s="62" t="s">
        <v>119</v>
      </c>
      <c r="F1171" s="63">
        <v>3647.61</v>
      </c>
      <c r="G1171" s="63">
        <v>3646.6</v>
      </c>
      <c r="H1171" s="63">
        <v>3644.12</v>
      </c>
      <c r="I1171" s="62" t="s">
        <v>1574</v>
      </c>
      <c r="J1171" s="63">
        <v>3646.61</v>
      </c>
      <c r="K1171" s="63">
        <v>0</v>
      </c>
      <c r="L1171" s="63">
        <v>0</v>
      </c>
      <c r="M1171" s="63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6">
        <v>45919.660844907405</v>
      </c>
      <c r="B1172" s="57">
        <v>443821898</v>
      </c>
      <c r="C1172" s="58" t="s">
        <v>36</v>
      </c>
      <c r="D1172" s="58" t="s">
        <v>38</v>
      </c>
      <c r="E1172" s="58" t="s">
        <v>119</v>
      </c>
      <c r="F1172" s="59">
        <v>3646.04</v>
      </c>
      <c r="G1172" s="59">
        <v>3649.04</v>
      </c>
      <c r="H1172" s="58"/>
      <c r="I1172" s="58" t="s">
        <v>1575</v>
      </c>
      <c r="J1172" s="59">
        <v>3649.04</v>
      </c>
      <c r="K1172" s="59">
        <v>0</v>
      </c>
      <c r="L1172" s="59">
        <v>0</v>
      </c>
      <c r="M1172" s="59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60">
        <v>45919.660844907405</v>
      </c>
      <c r="B1173" s="61">
        <v>443821900</v>
      </c>
      <c r="C1173" s="62" t="s">
        <v>36</v>
      </c>
      <c r="D1173" s="62" t="s">
        <v>38</v>
      </c>
      <c r="E1173" s="62" t="s">
        <v>119</v>
      </c>
      <c r="F1173" s="63">
        <v>3646.15</v>
      </c>
      <c r="G1173" s="63">
        <v>3649.04</v>
      </c>
      <c r="H1173" s="63">
        <v>3642.54</v>
      </c>
      <c r="I1173" s="62" t="s">
        <v>1575</v>
      </c>
      <c r="J1173" s="63">
        <v>3649.04</v>
      </c>
      <c r="K1173" s="63">
        <v>0</v>
      </c>
      <c r="L1173" s="63">
        <v>0</v>
      </c>
      <c r="M1173" s="63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6">
        <v>45919.660844907405</v>
      </c>
      <c r="B1174" s="57">
        <v>443821903</v>
      </c>
      <c r="C1174" s="58" t="s">
        <v>36</v>
      </c>
      <c r="D1174" s="58" t="s">
        <v>38</v>
      </c>
      <c r="E1174" s="58" t="s">
        <v>119</v>
      </c>
      <c r="F1174" s="59">
        <v>3646.15</v>
      </c>
      <c r="G1174" s="59">
        <v>3649.04</v>
      </c>
      <c r="H1174" s="58"/>
      <c r="I1174" s="58" t="s">
        <v>1575</v>
      </c>
      <c r="J1174" s="59">
        <v>3649.04</v>
      </c>
      <c r="K1174" s="59">
        <v>0</v>
      </c>
      <c r="L1174" s="59">
        <v>0</v>
      </c>
      <c r="M1174" s="59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60">
        <v>45919.660856481481</v>
      </c>
      <c r="B1175" s="61">
        <v>443821904</v>
      </c>
      <c r="C1175" s="62" t="s">
        <v>36</v>
      </c>
      <c r="D1175" s="62" t="s">
        <v>38</v>
      </c>
      <c r="E1175" s="62" t="s">
        <v>119</v>
      </c>
      <c r="F1175" s="63">
        <v>3646.15</v>
      </c>
      <c r="G1175" s="63">
        <v>3649.04</v>
      </c>
      <c r="H1175" s="62"/>
      <c r="I1175" s="62" t="s">
        <v>1575</v>
      </c>
      <c r="J1175" s="63">
        <v>3649.04</v>
      </c>
      <c r="K1175" s="63">
        <v>0</v>
      </c>
      <c r="L1175" s="63">
        <v>0</v>
      </c>
      <c r="M1175" s="63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6">
        <v>45919.660960648151</v>
      </c>
      <c r="B1176" s="57">
        <v>443822058</v>
      </c>
      <c r="C1176" s="58" t="s">
        <v>36</v>
      </c>
      <c r="D1176" s="58" t="s">
        <v>38</v>
      </c>
      <c r="E1176" s="58" t="s">
        <v>119</v>
      </c>
      <c r="F1176" s="59">
        <v>3646.47</v>
      </c>
      <c r="G1176" s="59">
        <v>3649.47</v>
      </c>
      <c r="H1176" s="59">
        <v>3644.97</v>
      </c>
      <c r="I1176" s="58" t="s">
        <v>1576</v>
      </c>
      <c r="J1176" s="59">
        <v>3649.48</v>
      </c>
      <c r="K1176" s="59">
        <v>0</v>
      </c>
      <c r="L1176" s="59">
        <v>0</v>
      </c>
      <c r="M1176" s="59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60">
        <v>45919.660960648151</v>
      </c>
      <c r="B1177" s="61">
        <v>443822066</v>
      </c>
      <c r="C1177" s="62" t="s">
        <v>36</v>
      </c>
      <c r="D1177" s="62" t="s">
        <v>38</v>
      </c>
      <c r="E1177" s="62" t="s">
        <v>119</v>
      </c>
      <c r="F1177" s="63">
        <v>3646.24</v>
      </c>
      <c r="G1177" s="63">
        <v>3649.47</v>
      </c>
      <c r="H1177" s="63">
        <v>3643.47</v>
      </c>
      <c r="I1177" s="62" t="s">
        <v>1576</v>
      </c>
      <c r="J1177" s="63">
        <v>3649.48</v>
      </c>
      <c r="K1177" s="63">
        <v>0</v>
      </c>
      <c r="L1177" s="63">
        <v>0</v>
      </c>
      <c r="M1177" s="63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6">
        <v>45919.660960648151</v>
      </c>
      <c r="B1178" s="57">
        <v>443822070</v>
      </c>
      <c r="C1178" s="58" t="s">
        <v>36</v>
      </c>
      <c r="D1178" s="58" t="s">
        <v>38</v>
      </c>
      <c r="E1178" s="58" t="s">
        <v>119</v>
      </c>
      <c r="F1178" s="59">
        <v>3646.3</v>
      </c>
      <c r="G1178" s="59">
        <v>3649.47</v>
      </c>
      <c r="H1178" s="59">
        <v>3642.97</v>
      </c>
      <c r="I1178" s="58" t="s">
        <v>1576</v>
      </c>
      <c r="J1178" s="59">
        <v>3649.48</v>
      </c>
      <c r="K1178" s="59">
        <v>0</v>
      </c>
      <c r="L1178" s="59">
        <v>0</v>
      </c>
      <c r="M1178" s="59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60">
        <v>45919.66097222222</v>
      </c>
      <c r="B1179" s="61">
        <v>443822076</v>
      </c>
      <c r="C1179" s="62" t="s">
        <v>36</v>
      </c>
      <c r="D1179" s="62" t="s">
        <v>38</v>
      </c>
      <c r="E1179" s="62" t="s">
        <v>119</v>
      </c>
      <c r="F1179" s="63">
        <v>3646.3</v>
      </c>
      <c r="G1179" s="63">
        <v>3648.97</v>
      </c>
      <c r="H1179" s="63">
        <v>3643.47</v>
      </c>
      <c r="I1179" s="62" t="s">
        <v>1577</v>
      </c>
      <c r="J1179" s="63">
        <v>3648.98</v>
      </c>
      <c r="K1179" s="63">
        <v>0</v>
      </c>
      <c r="L1179" s="63">
        <v>0</v>
      </c>
      <c r="M1179" s="63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6">
        <v>45919.661307870374</v>
      </c>
      <c r="B1180" s="57">
        <v>443822328</v>
      </c>
      <c r="C1180" s="58" t="s">
        <v>36</v>
      </c>
      <c r="D1180" s="58" t="s">
        <v>38</v>
      </c>
      <c r="E1180" s="58" t="s">
        <v>119</v>
      </c>
      <c r="F1180" s="59">
        <v>3647.27</v>
      </c>
      <c r="G1180" s="59">
        <v>3646.99</v>
      </c>
      <c r="H1180" s="59">
        <v>3643.78</v>
      </c>
      <c r="I1180" s="58" t="s">
        <v>1578</v>
      </c>
      <c r="J1180" s="59">
        <v>3647.4</v>
      </c>
      <c r="K1180" s="59">
        <v>0</v>
      </c>
      <c r="L1180" s="59">
        <v>0</v>
      </c>
      <c r="M1180" s="59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60">
        <v>45919.661307870374</v>
      </c>
      <c r="B1181" s="61">
        <v>443822329</v>
      </c>
      <c r="C1181" s="62" t="s">
        <v>36</v>
      </c>
      <c r="D1181" s="62" t="s">
        <v>38</v>
      </c>
      <c r="E1181" s="62" t="s">
        <v>119</v>
      </c>
      <c r="F1181" s="63">
        <v>3647.27</v>
      </c>
      <c r="G1181" s="63">
        <v>3647.43</v>
      </c>
      <c r="H1181" s="63">
        <v>3643.77</v>
      </c>
      <c r="I1181" s="62" t="s">
        <v>1579</v>
      </c>
      <c r="J1181" s="63">
        <v>3647.43</v>
      </c>
      <c r="K1181" s="63">
        <v>0</v>
      </c>
      <c r="L1181" s="63">
        <v>0</v>
      </c>
      <c r="M1181" s="63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6">
        <v>45919.661770833336</v>
      </c>
      <c r="B1182" s="57">
        <v>443822570</v>
      </c>
      <c r="C1182" s="58" t="s">
        <v>36</v>
      </c>
      <c r="D1182" s="58" t="s">
        <v>38</v>
      </c>
      <c r="E1182" s="58" t="s">
        <v>119</v>
      </c>
      <c r="F1182" s="59">
        <v>3647.66</v>
      </c>
      <c r="G1182" s="59">
        <v>3648.05</v>
      </c>
      <c r="H1182" s="59">
        <v>3643.16</v>
      </c>
      <c r="I1182" s="58" t="s">
        <v>1580</v>
      </c>
      <c r="J1182" s="59">
        <v>3648.07</v>
      </c>
      <c r="K1182" s="59">
        <v>0</v>
      </c>
      <c r="L1182" s="59">
        <v>0</v>
      </c>
      <c r="M1182" s="59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60">
        <v>45919.663969907408</v>
      </c>
      <c r="B1183" s="61">
        <v>443824278</v>
      </c>
      <c r="C1183" s="62" t="s">
        <v>36</v>
      </c>
      <c r="D1183" s="62" t="s">
        <v>37</v>
      </c>
      <c r="E1183" s="62" t="s">
        <v>119</v>
      </c>
      <c r="F1183" s="63">
        <v>3649.38</v>
      </c>
      <c r="G1183" s="63">
        <v>3646.38</v>
      </c>
      <c r="H1183" s="63">
        <v>3652.88</v>
      </c>
      <c r="I1183" s="62" t="s">
        <v>1581</v>
      </c>
      <c r="J1183" s="63">
        <v>3646.37</v>
      </c>
      <c r="K1183" s="63">
        <v>0</v>
      </c>
      <c r="L1183" s="63">
        <v>0</v>
      </c>
      <c r="M1183" s="63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6">
        <v>45919.663969907408</v>
      </c>
      <c r="B1184" s="57">
        <v>443824279</v>
      </c>
      <c r="C1184" s="58" t="s">
        <v>36</v>
      </c>
      <c r="D1184" s="58" t="s">
        <v>37</v>
      </c>
      <c r="E1184" s="58" t="s">
        <v>119</v>
      </c>
      <c r="F1184" s="59">
        <v>3649.38</v>
      </c>
      <c r="G1184" s="59">
        <v>3646.38</v>
      </c>
      <c r="H1184" s="58"/>
      <c r="I1184" s="58" t="s">
        <v>1581</v>
      </c>
      <c r="J1184" s="59">
        <v>3646.37</v>
      </c>
      <c r="K1184" s="59">
        <v>0</v>
      </c>
      <c r="L1184" s="59">
        <v>0</v>
      </c>
      <c r="M1184" s="59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60">
        <v>45919.663969907408</v>
      </c>
      <c r="B1185" s="61">
        <v>443824281</v>
      </c>
      <c r="C1185" s="62" t="s">
        <v>36</v>
      </c>
      <c r="D1185" s="62" t="s">
        <v>37</v>
      </c>
      <c r="E1185" s="62" t="s">
        <v>119</v>
      </c>
      <c r="F1185" s="63">
        <v>3649.36</v>
      </c>
      <c r="G1185" s="63">
        <v>3646.38</v>
      </c>
      <c r="H1185" s="62"/>
      <c r="I1185" s="62" t="s">
        <v>1581</v>
      </c>
      <c r="J1185" s="63">
        <v>3646.37</v>
      </c>
      <c r="K1185" s="63">
        <v>0</v>
      </c>
      <c r="L1185" s="63">
        <v>0</v>
      </c>
      <c r="M1185" s="63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6">
        <v>45919.669525462959</v>
      </c>
      <c r="B1186" s="57">
        <v>443830238</v>
      </c>
      <c r="C1186" s="58" t="s">
        <v>36</v>
      </c>
      <c r="D1186" s="58" t="s">
        <v>38</v>
      </c>
      <c r="E1186" s="58" t="s">
        <v>119</v>
      </c>
      <c r="F1186" s="59">
        <v>3644.82</v>
      </c>
      <c r="G1186" s="59">
        <v>3647.89</v>
      </c>
      <c r="H1186" s="59">
        <v>3641.39</v>
      </c>
      <c r="I1186" s="58" t="s">
        <v>1582</v>
      </c>
      <c r="J1186" s="59">
        <v>3647.92</v>
      </c>
      <c r="K1186" s="59">
        <v>0</v>
      </c>
      <c r="L1186" s="59">
        <v>0</v>
      </c>
      <c r="M1186" s="59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60">
        <v>45919.669525462959</v>
      </c>
      <c r="B1187" s="61">
        <v>443830240</v>
      </c>
      <c r="C1187" s="62" t="s">
        <v>36</v>
      </c>
      <c r="D1187" s="62" t="s">
        <v>38</v>
      </c>
      <c r="E1187" s="62" t="s">
        <v>119</v>
      </c>
      <c r="F1187" s="63">
        <v>3644.82</v>
      </c>
      <c r="G1187" s="63">
        <v>3647.89</v>
      </c>
      <c r="H1187" s="62"/>
      <c r="I1187" s="62" t="s">
        <v>1582</v>
      </c>
      <c r="J1187" s="63">
        <v>3647.92</v>
      </c>
      <c r="K1187" s="63">
        <v>0</v>
      </c>
      <c r="L1187" s="63">
        <v>0</v>
      </c>
      <c r="M1187" s="63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6">
        <v>45919.669525462959</v>
      </c>
      <c r="B1188" s="57">
        <v>443830244</v>
      </c>
      <c r="C1188" s="58" t="s">
        <v>36</v>
      </c>
      <c r="D1188" s="58" t="s">
        <v>38</v>
      </c>
      <c r="E1188" s="58" t="s">
        <v>119</v>
      </c>
      <c r="F1188" s="59">
        <v>3645.06</v>
      </c>
      <c r="G1188" s="59">
        <v>3647.82</v>
      </c>
      <c r="H1188" s="58"/>
      <c r="I1188" s="58" t="s">
        <v>1582</v>
      </c>
      <c r="J1188" s="59">
        <v>3647.83</v>
      </c>
      <c r="K1188" s="59">
        <v>0</v>
      </c>
      <c r="L1188" s="59">
        <v>0</v>
      </c>
      <c r="M1188" s="59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60">
        <v>45919.669537037036</v>
      </c>
      <c r="B1189" s="61">
        <v>443830246</v>
      </c>
      <c r="C1189" s="62" t="s">
        <v>36</v>
      </c>
      <c r="D1189" s="62" t="s">
        <v>38</v>
      </c>
      <c r="E1189" s="62" t="s">
        <v>119</v>
      </c>
      <c r="F1189" s="63">
        <v>3644.97</v>
      </c>
      <c r="G1189" s="63">
        <v>3647.82</v>
      </c>
      <c r="H1189" s="62"/>
      <c r="I1189" s="62" t="s">
        <v>1582</v>
      </c>
      <c r="J1189" s="63">
        <v>3647.83</v>
      </c>
      <c r="K1189" s="63">
        <v>0</v>
      </c>
      <c r="L1189" s="63">
        <v>0</v>
      </c>
      <c r="M1189" s="63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6">
        <v>45919.670104166667</v>
      </c>
      <c r="B1190" s="57">
        <v>443831443</v>
      </c>
      <c r="C1190" s="58" t="s">
        <v>36</v>
      </c>
      <c r="D1190" s="58" t="s">
        <v>38</v>
      </c>
      <c r="E1190" s="58" t="s">
        <v>119</v>
      </c>
      <c r="F1190" s="59">
        <v>3647.58</v>
      </c>
      <c r="G1190" s="59">
        <v>3650.6</v>
      </c>
      <c r="H1190" s="59">
        <v>3643.1</v>
      </c>
      <c r="I1190" s="58" t="s">
        <v>1583</v>
      </c>
      <c r="J1190" s="59">
        <v>3650.62</v>
      </c>
      <c r="K1190" s="59">
        <v>0</v>
      </c>
      <c r="L1190" s="59">
        <v>0</v>
      </c>
      <c r="M1190" s="59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60">
        <v>45919.670798611114</v>
      </c>
      <c r="B1191" s="61">
        <v>443832102</v>
      </c>
      <c r="C1191" s="62" t="s">
        <v>36</v>
      </c>
      <c r="D1191" s="62" t="s">
        <v>38</v>
      </c>
      <c r="E1191" s="62" t="s">
        <v>119</v>
      </c>
      <c r="F1191" s="63">
        <v>3646.77</v>
      </c>
      <c r="G1191" s="63">
        <v>3649.77</v>
      </c>
      <c r="H1191" s="62"/>
      <c r="I1191" s="62" t="s">
        <v>1584</v>
      </c>
      <c r="J1191" s="63">
        <v>3649.79</v>
      </c>
      <c r="K1191" s="63">
        <v>0</v>
      </c>
      <c r="L1191" s="63">
        <v>0</v>
      </c>
      <c r="M1191" s="63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6">
        <v>45919.670810185184</v>
      </c>
      <c r="B1192" s="57">
        <v>443832107</v>
      </c>
      <c r="C1192" s="58" t="s">
        <v>36</v>
      </c>
      <c r="D1192" s="58" t="s">
        <v>38</v>
      </c>
      <c r="E1192" s="58" t="s">
        <v>119</v>
      </c>
      <c r="F1192" s="59">
        <v>3646.75</v>
      </c>
      <c r="G1192" s="59">
        <v>3649.77</v>
      </c>
      <c r="H1192" s="59">
        <v>3640.77</v>
      </c>
      <c r="I1192" s="58" t="s">
        <v>1584</v>
      </c>
      <c r="J1192" s="59">
        <v>3649.79</v>
      </c>
      <c r="K1192" s="59">
        <v>0</v>
      </c>
      <c r="L1192" s="59">
        <v>0</v>
      </c>
      <c r="M1192" s="59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60">
        <v>45919.672303240739</v>
      </c>
      <c r="B1193" s="61">
        <v>443833435</v>
      </c>
      <c r="C1193" s="62" t="s">
        <v>36</v>
      </c>
      <c r="D1193" s="62" t="s">
        <v>38</v>
      </c>
      <c r="E1193" s="62" t="s">
        <v>119</v>
      </c>
      <c r="F1193" s="63">
        <v>3645.69</v>
      </c>
      <c r="G1193" s="63">
        <v>3648.7</v>
      </c>
      <c r="H1193" s="62"/>
      <c r="I1193" s="62" t="s">
        <v>1585</v>
      </c>
      <c r="J1193" s="63">
        <v>3648.7</v>
      </c>
      <c r="K1193" s="63">
        <v>0</v>
      </c>
      <c r="L1193" s="63">
        <v>0</v>
      </c>
      <c r="M1193" s="63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6">
        <v>45919.672303240739</v>
      </c>
      <c r="B1194" s="57">
        <v>443833440</v>
      </c>
      <c r="C1194" s="58" t="s">
        <v>36</v>
      </c>
      <c r="D1194" s="58" t="s">
        <v>38</v>
      </c>
      <c r="E1194" s="58" t="s">
        <v>119</v>
      </c>
      <c r="F1194" s="59">
        <v>3645.53</v>
      </c>
      <c r="G1194" s="59">
        <v>3648.69</v>
      </c>
      <c r="H1194" s="59">
        <v>3642.19</v>
      </c>
      <c r="I1194" s="58" t="s">
        <v>1586</v>
      </c>
      <c r="J1194" s="59">
        <v>3648.69</v>
      </c>
      <c r="K1194" s="59">
        <v>0</v>
      </c>
      <c r="L1194" s="59">
        <v>0</v>
      </c>
      <c r="M1194" s="59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60">
        <v>45919.672303240739</v>
      </c>
      <c r="B1195" s="61">
        <v>443833442</v>
      </c>
      <c r="C1195" s="62" t="s">
        <v>36</v>
      </c>
      <c r="D1195" s="62" t="s">
        <v>38</v>
      </c>
      <c r="E1195" s="62" t="s">
        <v>119</v>
      </c>
      <c r="F1195" s="63">
        <v>3645.54</v>
      </c>
      <c r="G1195" s="63">
        <v>3648.69</v>
      </c>
      <c r="H1195" s="62"/>
      <c r="I1195" s="62" t="s">
        <v>1586</v>
      </c>
      <c r="J1195" s="63">
        <v>3648.69</v>
      </c>
      <c r="K1195" s="63">
        <v>0</v>
      </c>
      <c r="L1195" s="63">
        <v>0</v>
      </c>
      <c r="M1195" s="63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6">
        <v>45919.672314814816</v>
      </c>
      <c r="B1196" s="57">
        <v>443833446</v>
      </c>
      <c r="C1196" s="58" t="s">
        <v>36</v>
      </c>
      <c r="D1196" s="58" t="s">
        <v>38</v>
      </c>
      <c r="E1196" s="58" t="s">
        <v>119</v>
      </c>
      <c r="F1196" s="59">
        <v>3645.54</v>
      </c>
      <c r="G1196" s="59">
        <v>3648.69</v>
      </c>
      <c r="H1196" s="58"/>
      <c r="I1196" s="58" t="s">
        <v>1586</v>
      </c>
      <c r="J1196" s="59">
        <v>3648.69</v>
      </c>
      <c r="K1196" s="59">
        <v>0</v>
      </c>
      <c r="L1196" s="59">
        <v>0</v>
      </c>
      <c r="M1196" s="59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60">
        <v>45919.672997685186</v>
      </c>
      <c r="B1197" s="61">
        <v>443833873</v>
      </c>
      <c r="C1197" s="62" t="s">
        <v>36</v>
      </c>
      <c r="D1197" s="62" t="s">
        <v>38</v>
      </c>
      <c r="E1197" s="62" t="s">
        <v>119</v>
      </c>
      <c r="F1197" s="63">
        <v>3646.49</v>
      </c>
      <c r="G1197" s="63">
        <v>3649.49</v>
      </c>
      <c r="H1197" s="63">
        <v>3644.99</v>
      </c>
      <c r="I1197" s="62" t="s">
        <v>1587</v>
      </c>
      <c r="J1197" s="63">
        <v>3649.53</v>
      </c>
      <c r="K1197" s="63">
        <v>0</v>
      </c>
      <c r="L1197" s="63">
        <v>0</v>
      </c>
      <c r="M1197" s="63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6">
        <v>45919.672997685186</v>
      </c>
      <c r="B1198" s="57">
        <v>443833875</v>
      </c>
      <c r="C1198" s="58" t="s">
        <v>36</v>
      </c>
      <c r="D1198" s="58" t="s">
        <v>38</v>
      </c>
      <c r="E1198" s="58" t="s">
        <v>119</v>
      </c>
      <c r="F1198" s="59">
        <v>3646.49</v>
      </c>
      <c r="G1198" s="59">
        <v>3649.49</v>
      </c>
      <c r="H1198" s="59">
        <v>3643.49</v>
      </c>
      <c r="I1198" s="58" t="s">
        <v>1587</v>
      </c>
      <c r="J1198" s="59">
        <v>3649.53</v>
      </c>
      <c r="K1198" s="59">
        <v>0</v>
      </c>
      <c r="L1198" s="59">
        <v>0</v>
      </c>
      <c r="M1198" s="59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60">
        <v>45919.672997685186</v>
      </c>
      <c r="B1199" s="61">
        <v>443833877</v>
      </c>
      <c r="C1199" s="62" t="s">
        <v>36</v>
      </c>
      <c r="D1199" s="62" t="s">
        <v>38</v>
      </c>
      <c r="E1199" s="62" t="s">
        <v>119</v>
      </c>
      <c r="F1199" s="63">
        <v>3646.47</v>
      </c>
      <c r="G1199" s="63">
        <v>3648.99</v>
      </c>
      <c r="H1199" s="63">
        <v>3643.49</v>
      </c>
      <c r="I1199" s="62" t="s">
        <v>1588</v>
      </c>
      <c r="J1199" s="63">
        <v>3649</v>
      </c>
      <c r="K1199" s="63">
        <v>0</v>
      </c>
      <c r="L1199" s="63">
        <v>0</v>
      </c>
      <c r="M1199" s="63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6">
        <v>45919.673009259262</v>
      </c>
      <c r="B1200" s="57">
        <v>443833879</v>
      </c>
      <c r="C1200" s="58" t="s">
        <v>36</v>
      </c>
      <c r="D1200" s="58" t="s">
        <v>38</v>
      </c>
      <c r="E1200" s="58" t="s">
        <v>119</v>
      </c>
      <c r="F1200" s="59">
        <v>3646.38</v>
      </c>
      <c r="G1200" s="59">
        <v>3649.49</v>
      </c>
      <c r="H1200" s="59">
        <v>3642.99</v>
      </c>
      <c r="I1200" s="58" t="s">
        <v>1587</v>
      </c>
      <c r="J1200" s="59">
        <v>3649.53</v>
      </c>
      <c r="K1200" s="59">
        <v>0</v>
      </c>
      <c r="L1200" s="59">
        <v>0</v>
      </c>
      <c r="M1200" s="59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60">
        <v>45919.673692129632</v>
      </c>
      <c r="B1201" s="61">
        <v>443834252</v>
      </c>
      <c r="C1201" s="62" t="s">
        <v>36</v>
      </c>
      <c r="D1201" s="62" t="s">
        <v>38</v>
      </c>
      <c r="E1201" s="62" t="s">
        <v>119</v>
      </c>
      <c r="F1201" s="63">
        <v>3646.5</v>
      </c>
      <c r="G1201" s="63">
        <v>3649.5</v>
      </c>
      <c r="H1201" s="63">
        <v>3643</v>
      </c>
      <c r="I1201" s="62" t="s">
        <v>1587</v>
      </c>
      <c r="J1201" s="63">
        <v>3649.53</v>
      </c>
      <c r="K1201" s="63">
        <v>0</v>
      </c>
      <c r="L1201" s="63">
        <v>0</v>
      </c>
      <c r="M1201" s="63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6">
        <v>45919.673692129632</v>
      </c>
      <c r="B1202" s="57">
        <v>443834258</v>
      </c>
      <c r="C1202" s="58" t="s">
        <v>36</v>
      </c>
      <c r="D1202" s="58" t="s">
        <v>38</v>
      </c>
      <c r="E1202" s="58" t="s">
        <v>119</v>
      </c>
      <c r="F1202" s="59">
        <v>3646.51</v>
      </c>
      <c r="G1202" s="59">
        <v>3649.5</v>
      </c>
      <c r="H1202" s="59">
        <v>3643</v>
      </c>
      <c r="I1202" s="58" t="s">
        <v>1587</v>
      </c>
      <c r="J1202" s="59">
        <v>3649.53</v>
      </c>
      <c r="K1202" s="59">
        <v>0</v>
      </c>
      <c r="L1202" s="59">
        <v>0</v>
      </c>
      <c r="M1202" s="59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60">
        <v>45919.677511574075</v>
      </c>
      <c r="B1203" s="61">
        <v>443840520</v>
      </c>
      <c r="C1203" s="62" t="s">
        <v>36</v>
      </c>
      <c r="D1203" s="62" t="s">
        <v>37</v>
      </c>
      <c r="E1203" s="62" t="s">
        <v>119</v>
      </c>
      <c r="F1203" s="63">
        <v>3652.4</v>
      </c>
      <c r="G1203" s="63">
        <v>3655.15</v>
      </c>
      <c r="H1203" s="62"/>
      <c r="I1203" s="62" t="s">
        <v>1589</v>
      </c>
      <c r="J1203" s="63">
        <v>3655.11</v>
      </c>
      <c r="K1203" s="63">
        <v>0</v>
      </c>
      <c r="L1203" s="63">
        <v>0</v>
      </c>
      <c r="M1203" s="63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6">
        <v>45919.677511574075</v>
      </c>
      <c r="B1204" s="57">
        <v>443840523</v>
      </c>
      <c r="C1204" s="58" t="s">
        <v>36</v>
      </c>
      <c r="D1204" s="58" t="s">
        <v>37</v>
      </c>
      <c r="E1204" s="58" t="s">
        <v>119</v>
      </c>
      <c r="F1204" s="59">
        <v>3652.38</v>
      </c>
      <c r="G1204" s="59">
        <v>3654</v>
      </c>
      <c r="H1204" s="58"/>
      <c r="I1204" s="58" t="s">
        <v>1590</v>
      </c>
      <c r="J1204" s="59">
        <v>3654</v>
      </c>
      <c r="K1204" s="59">
        <v>0</v>
      </c>
      <c r="L1204" s="59">
        <v>0</v>
      </c>
      <c r="M1204" s="59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60">
        <v>45919.677511574075</v>
      </c>
      <c r="B1205" s="61">
        <v>443840524</v>
      </c>
      <c r="C1205" s="62" t="s">
        <v>36</v>
      </c>
      <c r="D1205" s="62" t="s">
        <v>37</v>
      </c>
      <c r="E1205" s="62" t="s">
        <v>119</v>
      </c>
      <c r="F1205" s="63">
        <v>3652.51</v>
      </c>
      <c r="G1205" s="63">
        <v>3653.97</v>
      </c>
      <c r="H1205" s="62"/>
      <c r="I1205" s="62" t="s">
        <v>1591</v>
      </c>
      <c r="J1205" s="63">
        <v>3653.97</v>
      </c>
      <c r="K1205" s="63">
        <v>0</v>
      </c>
      <c r="L1205" s="63">
        <v>0</v>
      </c>
      <c r="M1205" s="63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6">
        <v>45919.677523148152</v>
      </c>
      <c r="B1206" s="57">
        <v>443840526</v>
      </c>
      <c r="C1206" s="58" t="s">
        <v>36</v>
      </c>
      <c r="D1206" s="58" t="s">
        <v>37</v>
      </c>
      <c r="E1206" s="58" t="s">
        <v>119</v>
      </c>
      <c r="F1206" s="59">
        <v>3652.51</v>
      </c>
      <c r="G1206" s="59">
        <v>3649.4</v>
      </c>
      <c r="H1206" s="59">
        <v>3655.9</v>
      </c>
      <c r="I1206" s="58" t="s">
        <v>1592</v>
      </c>
      <c r="J1206" s="59">
        <v>3655.9</v>
      </c>
      <c r="K1206" s="59">
        <v>0</v>
      </c>
      <c r="L1206" s="59">
        <v>0</v>
      </c>
      <c r="M1206" s="59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60">
        <v>45919.679479166669</v>
      </c>
      <c r="B1207" s="61">
        <v>443843186</v>
      </c>
      <c r="C1207" s="62" t="s">
        <v>36</v>
      </c>
      <c r="D1207" s="62" t="s">
        <v>37</v>
      </c>
      <c r="E1207" s="62" t="s">
        <v>119</v>
      </c>
      <c r="F1207" s="63">
        <v>3654.36</v>
      </c>
      <c r="G1207" s="63">
        <v>3655.15</v>
      </c>
      <c r="H1207" s="62"/>
      <c r="I1207" s="62" t="s">
        <v>1589</v>
      </c>
      <c r="J1207" s="63">
        <v>3655.11</v>
      </c>
      <c r="K1207" s="63">
        <v>0</v>
      </c>
      <c r="L1207" s="63">
        <v>0</v>
      </c>
      <c r="M1207" s="63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6">
        <v>45919.679479166669</v>
      </c>
      <c r="B1208" s="57">
        <v>443843187</v>
      </c>
      <c r="C1208" s="58" t="s">
        <v>36</v>
      </c>
      <c r="D1208" s="58" t="s">
        <v>37</v>
      </c>
      <c r="E1208" s="58" t="s">
        <v>119</v>
      </c>
      <c r="F1208" s="59">
        <v>3654.43</v>
      </c>
      <c r="G1208" s="59">
        <v>3655.15</v>
      </c>
      <c r="H1208" s="58"/>
      <c r="I1208" s="58" t="s">
        <v>1589</v>
      </c>
      <c r="J1208" s="59">
        <v>3655.11</v>
      </c>
      <c r="K1208" s="59">
        <v>0</v>
      </c>
      <c r="L1208" s="59">
        <v>0</v>
      </c>
      <c r="M1208" s="59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60">
        <v>45919.680636574078</v>
      </c>
      <c r="B1209" s="61">
        <v>443843989</v>
      </c>
      <c r="C1209" s="62" t="s">
        <v>36</v>
      </c>
      <c r="D1209" s="62" t="s">
        <v>37</v>
      </c>
      <c r="E1209" s="62" t="s">
        <v>119</v>
      </c>
      <c r="F1209" s="63">
        <v>3653.46</v>
      </c>
      <c r="G1209" s="63">
        <v>3653.34</v>
      </c>
      <c r="H1209" s="63">
        <v>3656.49</v>
      </c>
      <c r="I1209" s="62" t="s">
        <v>1593</v>
      </c>
      <c r="J1209" s="63">
        <v>3653.09</v>
      </c>
      <c r="K1209" s="63">
        <v>0</v>
      </c>
      <c r="L1209" s="63">
        <v>0</v>
      </c>
      <c r="M1209" s="63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6">
        <v>45919.680636574078</v>
      </c>
      <c r="B1210" s="57">
        <v>443843992</v>
      </c>
      <c r="C1210" s="58" t="s">
        <v>36</v>
      </c>
      <c r="D1210" s="58" t="s">
        <v>37</v>
      </c>
      <c r="E1210" s="58" t="s">
        <v>119</v>
      </c>
      <c r="F1210" s="59">
        <v>3653.56</v>
      </c>
      <c r="G1210" s="59">
        <v>3650.46</v>
      </c>
      <c r="H1210" s="59">
        <v>3654.96</v>
      </c>
      <c r="I1210" s="58" t="s">
        <v>1594</v>
      </c>
      <c r="J1210" s="59">
        <v>3654.96</v>
      </c>
      <c r="K1210" s="59">
        <v>0</v>
      </c>
      <c r="L1210" s="59">
        <v>0</v>
      </c>
      <c r="M1210" s="59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60">
        <v>45919.680636574078</v>
      </c>
      <c r="B1211" s="61">
        <v>443843994</v>
      </c>
      <c r="C1211" s="62" t="s">
        <v>36</v>
      </c>
      <c r="D1211" s="62" t="s">
        <v>37</v>
      </c>
      <c r="E1211" s="62" t="s">
        <v>119</v>
      </c>
      <c r="F1211" s="63">
        <v>3653.44</v>
      </c>
      <c r="G1211" s="63">
        <v>3653.32</v>
      </c>
      <c r="H1211" s="63">
        <v>3654.96</v>
      </c>
      <c r="I1211" s="62" t="s">
        <v>1593</v>
      </c>
      <c r="J1211" s="63">
        <v>3653.09</v>
      </c>
      <c r="K1211" s="63">
        <v>0</v>
      </c>
      <c r="L1211" s="63">
        <v>0</v>
      </c>
      <c r="M1211" s="63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6">
        <v>45919.680636574078</v>
      </c>
      <c r="B1212" s="57">
        <v>443843998</v>
      </c>
      <c r="C1212" s="58" t="s">
        <v>36</v>
      </c>
      <c r="D1212" s="58" t="s">
        <v>37</v>
      </c>
      <c r="E1212" s="58" t="s">
        <v>119</v>
      </c>
      <c r="F1212" s="59">
        <v>3653.44</v>
      </c>
      <c r="G1212" s="59">
        <v>3650.46</v>
      </c>
      <c r="H1212" s="59">
        <v>3656.96</v>
      </c>
      <c r="I1212" s="58" t="s">
        <v>1595</v>
      </c>
      <c r="J1212" s="59">
        <v>3657.13</v>
      </c>
      <c r="K1212" s="59">
        <v>0</v>
      </c>
      <c r="L1212" s="59">
        <v>0</v>
      </c>
      <c r="M1212" s="59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60">
        <v>45919.680648148147</v>
      </c>
      <c r="B1213" s="61">
        <v>443844004</v>
      </c>
      <c r="C1213" s="62" t="s">
        <v>36</v>
      </c>
      <c r="D1213" s="62" t="s">
        <v>37</v>
      </c>
      <c r="E1213" s="62" t="s">
        <v>119</v>
      </c>
      <c r="F1213" s="63">
        <v>3653.45</v>
      </c>
      <c r="G1213" s="63">
        <v>3653.32</v>
      </c>
      <c r="H1213" s="63">
        <v>3654.96</v>
      </c>
      <c r="I1213" s="62" t="s">
        <v>1593</v>
      </c>
      <c r="J1213" s="63">
        <v>3653.09</v>
      </c>
      <c r="K1213" s="63">
        <v>0</v>
      </c>
      <c r="L1213" s="63">
        <v>0</v>
      </c>
      <c r="M1213" s="63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6">
        <v>45919.680648148147</v>
      </c>
      <c r="B1214" s="57">
        <v>443844007</v>
      </c>
      <c r="C1214" s="58" t="s">
        <v>36</v>
      </c>
      <c r="D1214" s="58" t="s">
        <v>37</v>
      </c>
      <c r="E1214" s="58" t="s">
        <v>119</v>
      </c>
      <c r="F1214" s="59">
        <v>3653.41</v>
      </c>
      <c r="G1214" s="59">
        <v>3653.34</v>
      </c>
      <c r="H1214" s="59">
        <v>3656.46</v>
      </c>
      <c r="I1214" s="58" t="s">
        <v>1593</v>
      </c>
      <c r="J1214" s="59">
        <v>3653.09</v>
      </c>
      <c r="K1214" s="59">
        <v>0</v>
      </c>
      <c r="L1214" s="59">
        <v>0</v>
      </c>
      <c r="M1214" s="59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60">
        <v>45919.680648148147</v>
      </c>
      <c r="B1215" s="61">
        <v>443844011</v>
      </c>
      <c r="C1215" s="62" t="s">
        <v>36</v>
      </c>
      <c r="D1215" s="62" t="s">
        <v>37</v>
      </c>
      <c r="E1215" s="62" t="s">
        <v>119</v>
      </c>
      <c r="F1215" s="63">
        <v>3653.38</v>
      </c>
      <c r="G1215" s="63">
        <v>3653.34</v>
      </c>
      <c r="H1215" s="63">
        <v>3656.96</v>
      </c>
      <c r="I1215" s="62" t="s">
        <v>1593</v>
      </c>
      <c r="J1215" s="63">
        <v>3653.09</v>
      </c>
      <c r="K1215" s="63">
        <v>0</v>
      </c>
      <c r="L1215" s="63">
        <v>0</v>
      </c>
      <c r="M1215" s="63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6">
        <v>45919.684224537035</v>
      </c>
      <c r="B1216" s="57">
        <v>443846612</v>
      </c>
      <c r="C1216" s="58" t="s">
        <v>36</v>
      </c>
      <c r="D1216" s="58" t="s">
        <v>37</v>
      </c>
      <c r="E1216" s="58" t="s">
        <v>119</v>
      </c>
      <c r="F1216" s="59">
        <v>3653.94</v>
      </c>
      <c r="G1216" s="59">
        <v>3653.87</v>
      </c>
      <c r="H1216" s="59">
        <v>3655.42</v>
      </c>
      <c r="I1216" s="58" t="s">
        <v>1596</v>
      </c>
      <c r="J1216" s="59">
        <v>3655.42</v>
      </c>
      <c r="K1216" s="59">
        <v>0</v>
      </c>
      <c r="L1216" s="59">
        <v>0</v>
      </c>
      <c r="M1216" s="59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60">
        <v>45919.684224537035</v>
      </c>
      <c r="B1217" s="61">
        <v>443846618</v>
      </c>
      <c r="C1217" s="62" t="s">
        <v>36</v>
      </c>
      <c r="D1217" s="62" t="s">
        <v>37</v>
      </c>
      <c r="E1217" s="62" t="s">
        <v>119</v>
      </c>
      <c r="F1217" s="63">
        <v>3653.93</v>
      </c>
      <c r="G1217" s="63">
        <v>3654.45</v>
      </c>
      <c r="H1217" s="63">
        <v>3656.94</v>
      </c>
      <c r="I1217" s="62" t="s">
        <v>1597</v>
      </c>
      <c r="J1217" s="63">
        <v>3654.44</v>
      </c>
      <c r="K1217" s="63">
        <v>0</v>
      </c>
      <c r="L1217" s="63">
        <v>0</v>
      </c>
      <c r="M1217" s="63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6">
        <v>45919.684224537035</v>
      </c>
      <c r="B1218" s="57">
        <v>443846620</v>
      </c>
      <c r="C1218" s="58" t="s">
        <v>36</v>
      </c>
      <c r="D1218" s="58" t="s">
        <v>37</v>
      </c>
      <c r="E1218" s="58" t="s">
        <v>119</v>
      </c>
      <c r="F1218" s="59">
        <v>3653.93</v>
      </c>
      <c r="G1218" s="59">
        <v>3654.46</v>
      </c>
      <c r="H1218" s="59">
        <v>3657.44</v>
      </c>
      <c r="I1218" s="58" t="s">
        <v>1597</v>
      </c>
      <c r="J1218" s="59">
        <v>3654.44</v>
      </c>
      <c r="K1218" s="59">
        <v>0</v>
      </c>
      <c r="L1218" s="59">
        <v>0</v>
      </c>
      <c r="M1218" s="59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60">
        <v>45919.684224537035</v>
      </c>
      <c r="B1219" s="61">
        <v>443846622</v>
      </c>
      <c r="C1219" s="62" t="s">
        <v>36</v>
      </c>
      <c r="D1219" s="62" t="s">
        <v>37</v>
      </c>
      <c r="E1219" s="62" t="s">
        <v>119</v>
      </c>
      <c r="F1219" s="63">
        <v>3654.04</v>
      </c>
      <c r="G1219" s="63">
        <v>3654.45</v>
      </c>
      <c r="H1219" s="63">
        <v>3656.94</v>
      </c>
      <c r="I1219" s="62" t="s">
        <v>1597</v>
      </c>
      <c r="J1219" s="63">
        <v>3654.44</v>
      </c>
      <c r="K1219" s="63">
        <v>0</v>
      </c>
      <c r="L1219" s="63">
        <v>0</v>
      </c>
      <c r="M1219" s="63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6">
        <v>45919.684236111112</v>
      </c>
      <c r="B1220" s="57">
        <v>443846626</v>
      </c>
      <c r="C1220" s="58" t="s">
        <v>36</v>
      </c>
      <c r="D1220" s="58" t="s">
        <v>37</v>
      </c>
      <c r="E1220" s="58" t="s">
        <v>119</v>
      </c>
      <c r="F1220" s="59">
        <v>3653.99</v>
      </c>
      <c r="G1220" s="59">
        <v>3650.94</v>
      </c>
      <c r="H1220" s="59">
        <v>3655.44</v>
      </c>
      <c r="I1220" s="58" t="s">
        <v>1596</v>
      </c>
      <c r="J1220" s="59">
        <v>3655.52</v>
      </c>
      <c r="K1220" s="59">
        <v>0</v>
      </c>
      <c r="L1220" s="59">
        <v>0</v>
      </c>
      <c r="M1220" s="59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60">
        <v>45919.687696759262</v>
      </c>
      <c r="B1221" s="61">
        <v>443850317</v>
      </c>
      <c r="C1221" s="62" t="s">
        <v>36</v>
      </c>
      <c r="D1221" s="62" t="s">
        <v>37</v>
      </c>
      <c r="E1221" s="62" t="s">
        <v>119</v>
      </c>
      <c r="F1221" s="63">
        <v>3655.27</v>
      </c>
      <c r="G1221" s="63">
        <v>3657.37</v>
      </c>
      <c r="H1221" s="63">
        <v>3658.72</v>
      </c>
      <c r="I1221" s="62" t="s">
        <v>1598</v>
      </c>
      <c r="J1221" s="63">
        <v>3658.75</v>
      </c>
      <c r="K1221" s="63">
        <v>0</v>
      </c>
      <c r="L1221" s="63">
        <v>0</v>
      </c>
      <c r="M1221" s="63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6">
        <v>45919.687696759262</v>
      </c>
      <c r="B1222" s="57">
        <v>443850320</v>
      </c>
      <c r="C1222" s="58" t="s">
        <v>36</v>
      </c>
      <c r="D1222" s="58" t="s">
        <v>37</v>
      </c>
      <c r="E1222" s="58" t="s">
        <v>119</v>
      </c>
      <c r="F1222" s="59">
        <v>3655.29</v>
      </c>
      <c r="G1222" s="59">
        <v>3657.92</v>
      </c>
      <c r="H1222" s="58"/>
      <c r="I1222" s="58" t="s">
        <v>1599</v>
      </c>
      <c r="J1222" s="59">
        <v>3657.9</v>
      </c>
      <c r="K1222" s="59">
        <v>0</v>
      </c>
      <c r="L1222" s="59">
        <v>0</v>
      </c>
      <c r="M1222" s="59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60">
        <v>45919.687696759262</v>
      </c>
      <c r="B1223" s="61">
        <v>443850323</v>
      </c>
      <c r="C1223" s="62" t="s">
        <v>36</v>
      </c>
      <c r="D1223" s="62" t="s">
        <v>37</v>
      </c>
      <c r="E1223" s="62" t="s">
        <v>119</v>
      </c>
      <c r="F1223" s="63">
        <v>3655.19</v>
      </c>
      <c r="G1223" s="63">
        <v>3655.92</v>
      </c>
      <c r="H1223" s="62"/>
      <c r="I1223" s="62" t="s">
        <v>1600</v>
      </c>
      <c r="J1223" s="63">
        <v>3655.85</v>
      </c>
      <c r="K1223" s="63">
        <v>0</v>
      </c>
      <c r="L1223" s="63">
        <v>0</v>
      </c>
      <c r="M1223" s="63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6">
        <v>45919.687696759262</v>
      </c>
      <c r="B1224" s="57">
        <v>443850328</v>
      </c>
      <c r="C1224" s="58" t="s">
        <v>36</v>
      </c>
      <c r="D1224" s="58" t="s">
        <v>37</v>
      </c>
      <c r="E1224" s="58" t="s">
        <v>119</v>
      </c>
      <c r="F1224" s="59">
        <v>3655.17</v>
      </c>
      <c r="G1224" s="59">
        <v>3655.94</v>
      </c>
      <c r="H1224" s="58"/>
      <c r="I1224" s="58" t="s">
        <v>1600</v>
      </c>
      <c r="J1224" s="59">
        <v>3655.85</v>
      </c>
      <c r="K1224" s="59">
        <v>0</v>
      </c>
      <c r="L1224" s="59">
        <v>0</v>
      </c>
      <c r="M1224" s="59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60">
        <v>45919.688159722224</v>
      </c>
      <c r="B1225" s="61">
        <v>443850934</v>
      </c>
      <c r="C1225" s="62" t="s">
        <v>36</v>
      </c>
      <c r="D1225" s="62" t="s">
        <v>37</v>
      </c>
      <c r="E1225" s="62" t="s">
        <v>119</v>
      </c>
      <c r="F1225" s="63">
        <v>3654.53</v>
      </c>
      <c r="G1225" s="63">
        <v>3655.13</v>
      </c>
      <c r="H1225" s="63">
        <v>3657.58</v>
      </c>
      <c r="I1225" s="62" t="s">
        <v>1601</v>
      </c>
      <c r="J1225" s="63">
        <v>3655.13</v>
      </c>
      <c r="K1225" s="63">
        <v>0</v>
      </c>
      <c r="L1225" s="63">
        <v>0</v>
      </c>
      <c r="M1225" s="63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6">
        <v>45919.688159722224</v>
      </c>
      <c r="B1226" s="57">
        <v>443850937</v>
      </c>
      <c r="C1226" s="58" t="s">
        <v>36</v>
      </c>
      <c r="D1226" s="58" t="s">
        <v>37</v>
      </c>
      <c r="E1226" s="58" t="s">
        <v>119</v>
      </c>
      <c r="F1226" s="59">
        <v>3654.56</v>
      </c>
      <c r="G1226" s="59">
        <v>3655.12</v>
      </c>
      <c r="H1226" s="59">
        <v>3658.03</v>
      </c>
      <c r="I1226" s="58" t="s">
        <v>1601</v>
      </c>
      <c r="J1226" s="59">
        <v>3655.03</v>
      </c>
      <c r="K1226" s="59">
        <v>0</v>
      </c>
      <c r="L1226" s="59">
        <v>0</v>
      </c>
      <c r="M1226" s="59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60">
        <v>45919.688159722224</v>
      </c>
      <c r="B1227" s="61">
        <v>443850938</v>
      </c>
      <c r="C1227" s="62" t="s">
        <v>36</v>
      </c>
      <c r="D1227" s="62" t="s">
        <v>37</v>
      </c>
      <c r="E1227" s="62" t="s">
        <v>119</v>
      </c>
      <c r="F1227" s="63">
        <v>3654.54</v>
      </c>
      <c r="G1227" s="63">
        <v>3651.53</v>
      </c>
      <c r="H1227" s="63">
        <v>3656.03</v>
      </c>
      <c r="I1227" s="62" t="s">
        <v>1602</v>
      </c>
      <c r="J1227" s="63">
        <v>3656.16</v>
      </c>
      <c r="K1227" s="63">
        <v>0</v>
      </c>
      <c r="L1227" s="63">
        <v>0</v>
      </c>
      <c r="M1227" s="63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6">
        <v>45919.688159722224</v>
      </c>
      <c r="B1228" s="57">
        <v>443850943</v>
      </c>
      <c r="C1228" s="58" t="s">
        <v>36</v>
      </c>
      <c r="D1228" s="58" t="s">
        <v>37</v>
      </c>
      <c r="E1228" s="58" t="s">
        <v>119</v>
      </c>
      <c r="F1228" s="59">
        <v>3654.52</v>
      </c>
      <c r="G1228" s="59">
        <v>3651.53</v>
      </c>
      <c r="H1228" s="59">
        <v>3656.03</v>
      </c>
      <c r="I1228" s="58" t="s">
        <v>1602</v>
      </c>
      <c r="J1228" s="59">
        <v>3656.16</v>
      </c>
      <c r="K1228" s="59">
        <v>0</v>
      </c>
      <c r="L1228" s="59">
        <v>0</v>
      </c>
      <c r="M1228" s="59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60">
        <v>45919.688171296293</v>
      </c>
      <c r="B1229" s="61">
        <v>443850944</v>
      </c>
      <c r="C1229" s="62" t="s">
        <v>36</v>
      </c>
      <c r="D1229" s="62" t="s">
        <v>37</v>
      </c>
      <c r="E1229" s="62" t="s">
        <v>119</v>
      </c>
      <c r="F1229" s="63">
        <v>3654.54</v>
      </c>
      <c r="G1229" s="63">
        <v>3653.03</v>
      </c>
      <c r="H1229" s="63">
        <v>3656.03</v>
      </c>
      <c r="I1229" s="62" t="s">
        <v>1602</v>
      </c>
      <c r="J1229" s="63">
        <v>3656.16</v>
      </c>
      <c r="K1229" s="63">
        <v>0</v>
      </c>
      <c r="L1229" s="63">
        <v>0</v>
      </c>
      <c r="M1229" s="63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6">
        <v>45919.688171296293</v>
      </c>
      <c r="B1230" s="57">
        <v>443850946</v>
      </c>
      <c r="C1230" s="58" t="s">
        <v>36</v>
      </c>
      <c r="D1230" s="58" t="s">
        <v>37</v>
      </c>
      <c r="E1230" s="58" t="s">
        <v>119</v>
      </c>
      <c r="F1230" s="59">
        <v>3654.58</v>
      </c>
      <c r="G1230" s="59">
        <v>3655.13</v>
      </c>
      <c r="H1230" s="59">
        <v>3657.53</v>
      </c>
      <c r="I1230" s="58" t="s">
        <v>1601</v>
      </c>
      <c r="J1230" s="59">
        <v>3655.13</v>
      </c>
      <c r="K1230" s="59">
        <v>0</v>
      </c>
      <c r="L1230" s="59">
        <v>0</v>
      </c>
      <c r="M1230" s="59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60">
        <v>45919.689432870371</v>
      </c>
      <c r="B1231" s="61">
        <v>443852778</v>
      </c>
      <c r="C1231" s="62" t="s">
        <v>36</v>
      </c>
      <c r="D1231" s="62" t="s">
        <v>37</v>
      </c>
      <c r="E1231" s="62" t="s">
        <v>119</v>
      </c>
      <c r="F1231" s="63">
        <v>3655.91</v>
      </c>
      <c r="G1231" s="63">
        <v>3657.85</v>
      </c>
      <c r="H1231" s="62"/>
      <c r="I1231" s="62" t="s">
        <v>1599</v>
      </c>
      <c r="J1231" s="63">
        <v>3657.84</v>
      </c>
      <c r="K1231" s="63">
        <v>0</v>
      </c>
      <c r="L1231" s="63">
        <v>0</v>
      </c>
      <c r="M1231" s="63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6">
        <v>45919.689432870371</v>
      </c>
      <c r="B1232" s="57">
        <v>443852780</v>
      </c>
      <c r="C1232" s="58" t="s">
        <v>36</v>
      </c>
      <c r="D1232" s="58" t="s">
        <v>37</v>
      </c>
      <c r="E1232" s="58" t="s">
        <v>119</v>
      </c>
      <c r="F1232" s="59">
        <v>3656</v>
      </c>
      <c r="G1232" s="59">
        <v>3657.89</v>
      </c>
      <c r="H1232" s="58"/>
      <c r="I1232" s="58" t="s">
        <v>1599</v>
      </c>
      <c r="J1232" s="59">
        <v>3657.84</v>
      </c>
      <c r="K1232" s="59">
        <v>0</v>
      </c>
      <c r="L1232" s="59">
        <v>0</v>
      </c>
      <c r="M1232" s="59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60">
        <v>45919.690011574072</v>
      </c>
      <c r="B1233" s="61">
        <v>443853404</v>
      </c>
      <c r="C1233" s="62" t="s">
        <v>36</v>
      </c>
      <c r="D1233" s="62" t="s">
        <v>37</v>
      </c>
      <c r="E1233" s="62" t="s">
        <v>119</v>
      </c>
      <c r="F1233" s="63">
        <v>3655.29</v>
      </c>
      <c r="G1233" s="63">
        <v>3653.8</v>
      </c>
      <c r="H1233" s="63">
        <v>3656.8</v>
      </c>
      <c r="I1233" s="62" t="s">
        <v>1603</v>
      </c>
      <c r="J1233" s="63">
        <v>3656.96</v>
      </c>
      <c r="K1233" s="63">
        <v>0</v>
      </c>
      <c r="L1233" s="63">
        <v>0</v>
      </c>
      <c r="M1233" s="63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6">
        <v>45919.690011574072</v>
      </c>
      <c r="B1234" s="57">
        <v>443853405</v>
      </c>
      <c r="C1234" s="58" t="s">
        <v>36</v>
      </c>
      <c r="D1234" s="58" t="s">
        <v>37</v>
      </c>
      <c r="E1234" s="58" t="s">
        <v>119</v>
      </c>
      <c r="F1234" s="59">
        <v>3655.29</v>
      </c>
      <c r="G1234" s="59">
        <v>3652.29</v>
      </c>
      <c r="H1234" s="59">
        <v>3656.79</v>
      </c>
      <c r="I1234" s="58" t="s">
        <v>1603</v>
      </c>
      <c r="J1234" s="59">
        <v>3656.96</v>
      </c>
      <c r="K1234" s="59">
        <v>0</v>
      </c>
      <c r="L1234" s="59">
        <v>0</v>
      </c>
      <c r="M1234" s="59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60">
        <v>45919.690011574072</v>
      </c>
      <c r="B1235" s="61">
        <v>443853406</v>
      </c>
      <c r="C1235" s="62" t="s">
        <v>36</v>
      </c>
      <c r="D1235" s="62" t="s">
        <v>37</v>
      </c>
      <c r="E1235" s="62" t="s">
        <v>119</v>
      </c>
      <c r="F1235" s="63">
        <v>3655.25</v>
      </c>
      <c r="G1235" s="63">
        <v>3652.29</v>
      </c>
      <c r="H1235" s="63">
        <v>3656.79</v>
      </c>
      <c r="I1235" s="62" t="s">
        <v>1603</v>
      </c>
      <c r="J1235" s="63">
        <v>3656.96</v>
      </c>
      <c r="K1235" s="63">
        <v>0</v>
      </c>
      <c r="L1235" s="63">
        <v>0</v>
      </c>
      <c r="M1235" s="63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6">
        <v>45919.690011574072</v>
      </c>
      <c r="B1236" s="57">
        <v>443853408</v>
      </c>
      <c r="C1236" s="58" t="s">
        <v>36</v>
      </c>
      <c r="D1236" s="58" t="s">
        <v>37</v>
      </c>
      <c r="E1236" s="58" t="s">
        <v>119</v>
      </c>
      <c r="F1236" s="59">
        <v>3655.25</v>
      </c>
      <c r="G1236" s="59">
        <v>3656.22</v>
      </c>
      <c r="H1236" s="59">
        <v>3658.29</v>
      </c>
      <c r="I1236" s="58" t="s">
        <v>1604</v>
      </c>
      <c r="J1236" s="59">
        <v>3658.32</v>
      </c>
      <c r="K1236" s="59">
        <v>0</v>
      </c>
      <c r="L1236" s="59">
        <v>0</v>
      </c>
      <c r="M1236" s="59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60">
        <v>45919.690023148149</v>
      </c>
      <c r="B1237" s="61">
        <v>443853411</v>
      </c>
      <c r="C1237" s="62" t="s">
        <v>36</v>
      </c>
      <c r="D1237" s="62" t="s">
        <v>37</v>
      </c>
      <c r="E1237" s="62" t="s">
        <v>119</v>
      </c>
      <c r="F1237" s="63">
        <v>3655.25</v>
      </c>
      <c r="G1237" s="63">
        <v>3656.25</v>
      </c>
      <c r="H1237" s="63">
        <v>3658.29</v>
      </c>
      <c r="I1237" s="62" t="s">
        <v>1604</v>
      </c>
      <c r="J1237" s="63">
        <v>3658.32</v>
      </c>
      <c r="K1237" s="63">
        <v>0</v>
      </c>
      <c r="L1237" s="63">
        <v>0</v>
      </c>
      <c r="M1237" s="63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6">
        <v>45919.690023148149</v>
      </c>
      <c r="B1238" s="57">
        <v>443853413</v>
      </c>
      <c r="C1238" s="58" t="s">
        <v>36</v>
      </c>
      <c r="D1238" s="58" t="s">
        <v>37</v>
      </c>
      <c r="E1238" s="58" t="s">
        <v>119</v>
      </c>
      <c r="F1238" s="59">
        <v>3655.25</v>
      </c>
      <c r="G1238" s="59">
        <v>3656.37</v>
      </c>
      <c r="H1238" s="59">
        <v>3658.79</v>
      </c>
      <c r="I1238" s="58" t="s">
        <v>1605</v>
      </c>
      <c r="J1238" s="59">
        <v>3658.8</v>
      </c>
      <c r="K1238" s="59">
        <v>0</v>
      </c>
      <c r="L1238" s="59">
        <v>0</v>
      </c>
      <c r="M1238" s="59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60">
        <v>45919.690023148149</v>
      </c>
      <c r="B1239" s="61">
        <v>443853419</v>
      </c>
      <c r="C1239" s="62" t="s">
        <v>36</v>
      </c>
      <c r="D1239" s="62" t="s">
        <v>37</v>
      </c>
      <c r="E1239" s="62" t="s">
        <v>119</v>
      </c>
      <c r="F1239" s="63">
        <v>3655.24</v>
      </c>
      <c r="G1239" s="63">
        <v>3656.31</v>
      </c>
      <c r="H1239" s="63">
        <v>3658.79</v>
      </c>
      <c r="I1239" s="62" t="s">
        <v>1605</v>
      </c>
      <c r="J1239" s="63">
        <v>3658.8</v>
      </c>
      <c r="K1239" s="63">
        <v>0</v>
      </c>
      <c r="L1239" s="63">
        <v>0</v>
      </c>
      <c r="M1239" s="63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6">
        <v>45919.693020833336</v>
      </c>
      <c r="B1240" s="57">
        <v>443856861</v>
      </c>
      <c r="C1240" s="58" t="s">
        <v>36</v>
      </c>
      <c r="D1240" s="58" t="s">
        <v>37</v>
      </c>
      <c r="E1240" s="58" t="s">
        <v>119</v>
      </c>
      <c r="F1240" s="59">
        <v>3657.11</v>
      </c>
      <c r="G1240" s="59">
        <v>3654.2</v>
      </c>
      <c r="H1240" s="59">
        <v>3660.7</v>
      </c>
      <c r="I1240" s="58" t="s">
        <v>1606</v>
      </c>
      <c r="J1240" s="59">
        <v>3654.18</v>
      </c>
      <c r="K1240" s="59">
        <v>0</v>
      </c>
      <c r="L1240" s="59">
        <v>0</v>
      </c>
      <c r="M1240" s="59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60">
        <v>45919.693020833336</v>
      </c>
      <c r="B1241" s="61">
        <v>443856864</v>
      </c>
      <c r="C1241" s="62" t="s">
        <v>36</v>
      </c>
      <c r="D1241" s="62" t="s">
        <v>37</v>
      </c>
      <c r="E1241" s="62" t="s">
        <v>119</v>
      </c>
      <c r="F1241" s="63">
        <v>3657.1</v>
      </c>
      <c r="G1241" s="63">
        <v>3655.7</v>
      </c>
      <c r="H1241" s="63">
        <v>3658.7</v>
      </c>
      <c r="I1241" s="62" t="s">
        <v>1607</v>
      </c>
      <c r="J1241" s="63">
        <v>3655.7</v>
      </c>
      <c r="K1241" s="63">
        <v>0</v>
      </c>
      <c r="L1241" s="63">
        <v>0</v>
      </c>
      <c r="M1241" s="63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6">
        <v>45919.693020833336</v>
      </c>
      <c r="B1242" s="57">
        <v>443856866</v>
      </c>
      <c r="C1242" s="58" t="s">
        <v>36</v>
      </c>
      <c r="D1242" s="58" t="s">
        <v>37</v>
      </c>
      <c r="E1242" s="58" t="s">
        <v>119</v>
      </c>
      <c r="F1242" s="59">
        <v>3657.09</v>
      </c>
      <c r="G1242" s="59">
        <v>3657.9</v>
      </c>
      <c r="H1242" s="59">
        <v>3660.11</v>
      </c>
      <c r="I1242" s="58" t="s">
        <v>1608</v>
      </c>
      <c r="J1242" s="59">
        <v>3660.28</v>
      </c>
      <c r="K1242" s="59">
        <v>0</v>
      </c>
      <c r="L1242" s="59">
        <v>0</v>
      </c>
      <c r="M1242" s="59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60">
        <v>45919.693020833336</v>
      </c>
      <c r="B1243" s="61">
        <v>443856868</v>
      </c>
      <c r="C1243" s="62" t="s">
        <v>36</v>
      </c>
      <c r="D1243" s="62" t="s">
        <v>37</v>
      </c>
      <c r="E1243" s="62" t="s">
        <v>119</v>
      </c>
      <c r="F1243" s="63">
        <v>3657.13</v>
      </c>
      <c r="G1243" s="63">
        <v>3654.11</v>
      </c>
      <c r="H1243" s="63">
        <v>3658.61</v>
      </c>
      <c r="I1243" s="62" t="s">
        <v>1609</v>
      </c>
      <c r="J1243" s="63">
        <v>3658.71</v>
      </c>
      <c r="K1243" s="63">
        <v>0</v>
      </c>
      <c r="L1243" s="63">
        <v>0</v>
      </c>
      <c r="M1243" s="63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6">
        <v>45919.693032407406</v>
      </c>
      <c r="B1244" s="57">
        <v>443856872</v>
      </c>
      <c r="C1244" s="58" t="s">
        <v>36</v>
      </c>
      <c r="D1244" s="58" t="s">
        <v>37</v>
      </c>
      <c r="E1244" s="58" t="s">
        <v>119</v>
      </c>
      <c r="F1244" s="59">
        <v>3657.05</v>
      </c>
      <c r="G1244" s="59">
        <v>3654.61</v>
      </c>
      <c r="H1244" s="59">
        <v>3660.11</v>
      </c>
      <c r="I1244" s="58" t="s">
        <v>1610</v>
      </c>
      <c r="J1244" s="59">
        <v>3654.56</v>
      </c>
      <c r="K1244" s="59">
        <v>0</v>
      </c>
      <c r="L1244" s="59">
        <v>0</v>
      </c>
      <c r="M1244" s="59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60">
        <v>45919.693032407406</v>
      </c>
      <c r="B1245" s="61">
        <v>443856874</v>
      </c>
      <c r="C1245" s="62" t="s">
        <v>36</v>
      </c>
      <c r="D1245" s="62" t="s">
        <v>37</v>
      </c>
      <c r="E1245" s="62" t="s">
        <v>119</v>
      </c>
      <c r="F1245" s="63">
        <v>3657.05</v>
      </c>
      <c r="G1245" s="63">
        <v>3659.22</v>
      </c>
      <c r="H1245" s="63">
        <v>3660.61</v>
      </c>
      <c r="I1245" s="62" t="s">
        <v>1611</v>
      </c>
      <c r="J1245" s="63">
        <v>3660.92</v>
      </c>
      <c r="K1245" s="63">
        <v>0</v>
      </c>
      <c r="L1245" s="63">
        <v>0</v>
      </c>
      <c r="M1245" s="63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6">
        <v>45919.693032407406</v>
      </c>
      <c r="B1246" s="57">
        <v>443856879</v>
      </c>
      <c r="C1246" s="58" t="s">
        <v>36</v>
      </c>
      <c r="D1246" s="58" t="s">
        <v>37</v>
      </c>
      <c r="E1246" s="58" t="s">
        <v>119</v>
      </c>
      <c r="F1246" s="59">
        <v>3657.06</v>
      </c>
      <c r="G1246" s="59">
        <v>3654.11</v>
      </c>
      <c r="H1246" s="59">
        <v>3658.61</v>
      </c>
      <c r="I1246" s="58" t="s">
        <v>1609</v>
      </c>
      <c r="J1246" s="59">
        <v>3658.71</v>
      </c>
      <c r="K1246" s="59">
        <v>0</v>
      </c>
      <c r="L1246" s="59">
        <v>0</v>
      </c>
      <c r="M1246" s="59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60">
        <v>45919.693715277775</v>
      </c>
      <c r="B1247" s="61">
        <v>443857340</v>
      </c>
      <c r="C1247" s="62" t="s">
        <v>36</v>
      </c>
      <c r="D1247" s="62" t="s">
        <v>37</v>
      </c>
      <c r="E1247" s="62" t="s">
        <v>119</v>
      </c>
      <c r="F1247" s="63">
        <v>3656.21</v>
      </c>
      <c r="G1247" s="63">
        <v>3653.18</v>
      </c>
      <c r="H1247" s="63">
        <v>3659.68</v>
      </c>
      <c r="I1247" s="62" t="s">
        <v>1609</v>
      </c>
      <c r="J1247" s="63">
        <v>3659.68</v>
      </c>
      <c r="K1247" s="63">
        <v>0</v>
      </c>
      <c r="L1247" s="63">
        <v>0</v>
      </c>
      <c r="M1247" s="63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6">
        <v>45919.69394675926</v>
      </c>
      <c r="B1248" s="57">
        <v>443857533</v>
      </c>
      <c r="C1248" s="58" t="s">
        <v>36</v>
      </c>
      <c r="D1248" s="58" t="s">
        <v>37</v>
      </c>
      <c r="E1248" s="58" t="s">
        <v>119</v>
      </c>
      <c r="F1248" s="59">
        <v>3656.67</v>
      </c>
      <c r="G1248" s="59">
        <v>3659.76</v>
      </c>
      <c r="H1248" s="58"/>
      <c r="I1248" s="58" t="s">
        <v>1612</v>
      </c>
      <c r="J1248" s="59">
        <v>3659.72</v>
      </c>
      <c r="K1248" s="59">
        <v>0</v>
      </c>
      <c r="L1248" s="59">
        <v>0</v>
      </c>
      <c r="M1248" s="59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60">
        <v>45919.69394675926</v>
      </c>
      <c r="B1249" s="61">
        <v>443857534</v>
      </c>
      <c r="C1249" s="62" t="s">
        <v>36</v>
      </c>
      <c r="D1249" s="62" t="s">
        <v>37</v>
      </c>
      <c r="E1249" s="62" t="s">
        <v>119</v>
      </c>
      <c r="F1249" s="63">
        <v>3656.67</v>
      </c>
      <c r="G1249" s="63">
        <v>3659.73</v>
      </c>
      <c r="H1249" s="62"/>
      <c r="I1249" s="62" t="s">
        <v>1612</v>
      </c>
      <c r="J1249" s="63">
        <v>3659.72</v>
      </c>
      <c r="K1249" s="63">
        <v>0</v>
      </c>
      <c r="L1249" s="63">
        <v>0</v>
      </c>
      <c r="M1249" s="63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6">
        <v>45919.69394675926</v>
      </c>
      <c r="B1250" s="57">
        <v>443857536</v>
      </c>
      <c r="C1250" s="58" t="s">
        <v>36</v>
      </c>
      <c r="D1250" s="58" t="s">
        <v>37</v>
      </c>
      <c r="E1250" s="58" t="s">
        <v>119</v>
      </c>
      <c r="F1250" s="59">
        <v>3656.67</v>
      </c>
      <c r="G1250" s="59">
        <v>3658.97</v>
      </c>
      <c r="H1250" s="59">
        <v>3660.17</v>
      </c>
      <c r="I1250" s="58" t="s">
        <v>1608</v>
      </c>
      <c r="J1250" s="59">
        <v>3660.28</v>
      </c>
      <c r="K1250" s="59">
        <v>0</v>
      </c>
      <c r="L1250" s="59">
        <v>0</v>
      </c>
      <c r="M1250" s="59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60">
        <v>45919.69394675926</v>
      </c>
      <c r="B1251" s="61">
        <v>443857538</v>
      </c>
      <c r="C1251" s="62" t="s">
        <v>36</v>
      </c>
      <c r="D1251" s="62" t="s">
        <v>37</v>
      </c>
      <c r="E1251" s="62" t="s">
        <v>119</v>
      </c>
      <c r="F1251" s="63">
        <v>3656.67</v>
      </c>
      <c r="G1251" s="63">
        <v>3659.74</v>
      </c>
      <c r="H1251" s="62"/>
      <c r="I1251" s="62" t="s">
        <v>1612</v>
      </c>
      <c r="J1251" s="63">
        <v>3659.72</v>
      </c>
      <c r="K1251" s="63">
        <v>0</v>
      </c>
      <c r="L1251" s="63">
        <v>0</v>
      </c>
      <c r="M1251" s="63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6">
        <v>45919.703784722224</v>
      </c>
      <c r="B1252" s="57">
        <v>443867476</v>
      </c>
      <c r="C1252" s="58" t="s">
        <v>36</v>
      </c>
      <c r="D1252" s="58" t="s">
        <v>37</v>
      </c>
      <c r="E1252" s="58" t="s">
        <v>119</v>
      </c>
      <c r="F1252" s="59">
        <v>3660.11</v>
      </c>
      <c r="G1252" s="59">
        <v>3661.77</v>
      </c>
      <c r="H1252" s="59">
        <v>3663.6</v>
      </c>
      <c r="I1252" s="58" t="s">
        <v>1613</v>
      </c>
      <c r="J1252" s="59">
        <v>3663.66</v>
      </c>
      <c r="K1252" s="59">
        <v>0</v>
      </c>
      <c r="L1252" s="59">
        <v>0</v>
      </c>
      <c r="M1252" s="59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60">
        <v>45919.704363425924</v>
      </c>
      <c r="B1253" s="61">
        <v>443867985</v>
      </c>
      <c r="C1253" s="62" t="s">
        <v>36</v>
      </c>
      <c r="D1253" s="62" t="s">
        <v>37</v>
      </c>
      <c r="E1253" s="62" t="s">
        <v>119</v>
      </c>
      <c r="F1253" s="63">
        <v>3659.94</v>
      </c>
      <c r="G1253" s="63">
        <v>3663.01</v>
      </c>
      <c r="H1253" s="62"/>
      <c r="I1253" s="62" t="s">
        <v>1614</v>
      </c>
      <c r="J1253" s="63">
        <v>3662.98</v>
      </c>
      <c r="K1253" s="63">
        <v>0</v>
      </c>
      <c r="L1253" s="63">
        <v>0</v>
      </c>
      <c r="M1253" s="63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6">
        <v>45919.704363425924</v>
      </c>
      <c r="B1254" s="57">
        <v>443867987</v>
      </c>
      <c r="C1254" s="58" t="s">
        <v>36</v>
      </c>
      <c r="D1254" s="58" t="s">
        <v>37</v>
      </c>
      <c r="E1254" s="58" t="s">
        <v>119</v>
      </c>
      <c r="F1254" s="59">
        <v>3659.87</v>
      </c>
      <c r="G1254" s="59">
        <v>3663.02</v>
      </c>
      <c r="H1254" s="58"/>
      <c r="I1254" s="58" t="s">
        <v>1614</v>
      </c>
      <c r="J1254" s="59">
        <v>3662.98</v>
      </c>
      <c r="K1254" s="59">
        <v>0</v>
      </c>
      <c r="L1254" s="59">
        <v>0</v>
      </c>
      <c r="M1254" s="59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60">
        <v>45919.704363425924</v>
      </c>
      <c r="B1255" s="61">
        <v>443867988</v>
      </c>
      <c r="C1255" s="62" t="s">
        <v>36</v>
      </c>
      <c r="D1255" s="62" t="s">
        <v>37</v>
      </c>
      <c r="E1255" s="62" t="s">
        <v>119</v>
      </c>
      <c r="F1255" s="63">
        <v>3659.84</v>
      </c>
      <c r="G1255" s="63">
        <v>3663.02</v>
      </c>
      <c r="H1255" s="62"/>
      <c r="I1255" s="62" t="s">
        <v>1614</v>
      </c>
      <c r="J1255" s="63">
        <v>3662.98</v>
      </c>
      <c r="K1255" s="63">
        <v>0</v>
      </c>
      <c r="L1255" s="63">
        <v>0</v>
      </c>
      <c r="M1255" s="63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6">
        <v>45919.707372685189</v>
      </c>
      <c r="B1256" s="57">
        <v>443871719</v>
      </c>
      <c r="C1256" s="58" t="s">
        <v>36</v>
      </c>
      <c r="D1256" s="58" t="s">
        <v>37</v>
      </c>
      <c r="E1256" s="58" t="s">
        <v>119</v>
      </c>
      <c r="F1256" s="59">
        <v>3663.21</v>
      </c>
      <c r="G1256" s="59">
        <v>3660.13</v>
      </c>
      <c r="H1256" s="59">
        <v>3666.63</v>
      </c>
      <c r="I1256" s="58" t="s">
        <v>1615</v>
      </c>
      <c r="J1256" s="59">
        <v>3660.13</v>
      </c>
      <c r="K1256" s="59">
        <v>0</v>
      </c>
      <c r="L1256" s="59">
        <v>0</v>
      </c>
      <c r="M1256" s="59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60">
        <v>45919.707372685189</v>
      </c>
      <c r="B1257" s="61">
        <v>443871720</v>
      </c>
      <c r="C1257" s="62" t="s">
        <v>36</v>
      </c>
      <c r="D1257" s="62" t="s">
        <v>37</v>
      </c>
      <c r="E1257" s="62" t="s">
        <v>119</v>
      </c>
      <c r="F1257" s="63">
        <v>3663.17</v>
      </c>
      <c r="G1257" s="63">
        <v>3660.21</v>
      </c>
      <c r="H1257" s="62"/>
      <c r="I1257" s="62" t="s">
        <v>1616</v>
      </c>
      <c r="J1257" s="63">
        <v>3660.2</v>
      </c>
      <c r="K1257" s="63">
        <v>0</v>
      </c>
      <c r="L1257" s="63">
        <v>0</v>
      </c>
      <c r="M1257" s="63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6">
        <v>45919.707372685189</v>
      </c>
      <c r="B1258" s="57">
        <v>443871721</v>
      </c>
      <c r="C1258" s="58" t="s">
        <v>36</v>
      </c>
      <c r="D1258" s="58" t="s">
        <v>37</v>
      </c>
      <c r="E1258" s="58" t="s">
        <v>119</v>
      </c>
      <c r="F1258" s="59">
        <v>3663.16</v>
      </c>
      <c r="G1258" s="59">
        <v>3660.21</v>
      </c>
      <c r="H1258" s="58"/>
      <c r="I1258" s="58" t="s">
        <v>1616</v>
      </c>
      <c r="J1258" s="59">
        <v>3660.2</v>
      </c>
      <c r="K1258" s="59">
        <v>0</v>
      </c>
      <c r="L1258" s="59">
        <v>0</v>
      </c>
      <c r="M1258" s="59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60">
        <v>45919.707384259258</v>
      </c>
      <c r="B1259" s="61">
        <v>443871723</v>
      </c>
      <c r="C1259" s="62" t="s">
        <v>36</v>
      </c>
      <c r="D1259" s="62" t="s">
        <v>37</v>
      </c>
      <c r="E1259" s="62" t="s">
        <v>119</v>
      </c>
      <c r="F1259" s="63">
        <v>3663.15</v>
      </c>
      <c r="G1259" s="63">
        <v>3660.21</v>
      </c>
      <c r="H1259" s="62"/>
      <c r="I1259" s="62" t="s">
        <v>1616</v>
      </c>
      <c r="J1259" s="63">
        <v>3660.2</v>
      </c>
      <c r="K1259" s="63">
        <v>0</v>
      </c>
      <c r="L1259" s="63">
        <v>0</v>
      </c>
      <c r="M1259" s="63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6">
        <v>45919.710034722222</v>
      </c>
      <c r="B1260" s="57">
        <v>443874588</v>
      </c>
      <c r="C1260" s="58" t="s">
        <v>36</v>
      </c>
      <c r="D1260" s="58" t="s">
        <v>37</v>
      </c>
      <c r="E1260" s="58" t="s">
        <v>119</v>
      </c>
      <c r="F1260" s="59">
        <v>3662.7</v>
      </c>
      <c r="G1260" s="59">
        <v>3661.2</v>
      </c>
      <c r="H1260" s="59">
        <v>3664.2</v>
      </c>
      <c r="I1260" s="58" t="s">
        <v>1617</v>
      </c>
      <c r="J1260" s="59">
        <v>3661.17</v>
      </c>
      <c r="K1260" s="59">
        <v>0</v>
      </c>
      <c r="L1260" s="59">
        <v>0</v>
      </c>
      <c r="M1260" s="59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60">
        <v>45919.710034722222</v>
      </c>
      <c r="B1261" s="61">
        <v>443874590</v>
      </c>
      <c r="C1261" s="62" t="s">
        <v>36</v>
      </c>
      <c r="D1261" s="62" t="s">
        <v>37</v>
      </c>
      <c r="E1261" s="62" t="s">
        <v>119</v>
      </c>
      <c r="F1261" s="63">
        <v>3662.7</v>
      </c>
      <c r="G1261" s="63">
        <v>3660.2</v>
      </c>
      <c r="H1261" s="63">
        <v>3665.7</v>
      </c>
      <c r="I1261" s="62" t="s">
        <v>1616</v>
      </c>
      <c r="J1261" s="63">
        <v>3660.2</v>
      </c>
      <c r="K1261" s="63">
        <v>0</v>
      </c>
      <c r="L1261" s="63">
        <v>0</v>
      </c>
      <c r="M1261" s="63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6">
        <v>45919.710034722222</v>
      </c>
      <c r="B1262" s="57">
        <v>443874593</v>
      </c>
      <c r="C1262" s="58" t="s">
        <v>36</v>
      </c>
      <c r="D1262" s="58" t="s">
        <v>37</v>
      </c>
      <c r="E1262" s="58" t="s">
        <v>119</v>
      </c>
      <c r="F1262" s="59">
        <v>3662.71</v>
      </c>
      <c r="G1262" s="59">
        <v>3659.7</v>
      </c>
      <c r="H1262" s="59">
        <v>3665.7</v>
      </c>
      <c r="I1262" s="58" t="s">
        <v>1618</v>
      </c>
      <c r="J1262" s="59">
        <v>3659.45</v>
      </c>
      <c r="K1262" s="59">
        <v>0</v>
      </c>
      <c r="L1262" s="59">
        <v>0</v>
      </c>
      <c r="M1262" s="59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60">
        <v>45919.710034722222</v>
      </c>
      <c r="B1263" s="61">
        <v>443874596</v>
      </c>
      <c r="C1263" s="62" t="s">
        <v>36</v>
      </c>
      <c r="D1263" s="62" t="s">
        <v>37</v>
      </c>
      <c r="E1263" s="62" t="s">
        <v>119</v>
      </c>
      <c r="F1263" s="63">
        <v>3662.75</v>
      </c>
      <c r="G1263" s="63">
        <v>3659.7</v>
      </c>
      <c r="H1263" s="63">
        <v>3664.2</v>
      </c>
      <c r="I1263" s="62" t="s">
        <v>1618</v>
      </c>
      <c r="J1263" s="63">
        <v>3659.45</v>
      </c>
      <c r="K1263" s="63">
        <v>0</v>
      </c>
      <c r="L1263" s="63">
        <v>0</v>
      </c>
      <c r="M1263" s="63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6">
        <v>45919.710046296299</v>
      </c>
      <c r="B1264" s="57">
        <v>443874597</v>
      </c>
      <c r="C1264" s="58" t="s">
        <v>36</v>
      </c>
      <c r="D1264" s="58" t="s">
        <v>37</v>
      </c>
      <c r="E1264" s="58" t="s">
        <v>119</v>
      </c>
      <c r="F1264" s="59">
        <v>3662.61</v>
      </c>
      <c r="G1264" s="59">
        <v>3659.7</v>
      </c>
      <c r="H1264" s="59">
        <v>3664.2</v>
      </c>
      <c r="I1264" s="58" t="s">
        <v>1618</v>
      </c>
      <c r="J1264" s="59">
        <v>3659.45</v>
      </c>
      <c r="K1264" s="59">
        <v>0</v>
      </c>
      <c r="L1264" s="59">
        <v>0</v>
      </c>
      <c r="M1264" s="59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60">
        <v>45919.710046296299</v>
      </c>
      <c r="B1265" s="61">
        <v>443874598</v>
      </c>
      <c r="C1265" s="62" t="s">
        <v>36</v>
      </c>
      <c r="D1265" s="62" t="s">
        <v>37</v>
      </c>
      <c r="E1265" s="62" t="s">
        <v>119</v>
      </c>
      <c r="F1265" s="63">
        <v>3662.61</v>
      </c>
      <c r="G1265" s="63">
        <v>3659.7</v>
      </c>
      <c r="H1265" s="63">
        <v>3666.2</v>
      </c>
      <c r="I1265" s="62" t="s">
        <v>1618</v>
      </c>
      <c r="J1265" s="63">
        <v>3659.45</v>
      </c>
      <c r="K1265" s="63">
        <v>0</v>
      </c>
      <c r="L1265" s="63">
        <v>0</v>
      </c>
      <c r="M1265" s="63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6">
        <v>45919.710046296299</v>
      </c>
      <c r="B1266" s="57">
        <v>443874599</v>
      </c>
      <c r="C1266" s="58" t="s">
        <v>36</v>
      </c>
      <c r="D1266" s="58" t="s">
        <v>37</v>
      </c>
      <c r="E1266" s="58" t="s">
        <v>119</v>
      </c>
      <c r="F1266" s="59">
        <v>3662.64</v>
      </c>
      <c r="G1266" s="59">
        <v>3659.7</v>
      </c>
      <c r="H1266" s="59">
        <v>3666.2</v>
      </c>
      <c r="I1266" s="58" t="s">
        <v>1618</v>
      </c>
      <c r="J1266" s="59">
        <v>3659.45</v>
      </c>
      <c r="K1266" s="59">
        <v>0</v>
      </c>
      <c r="L1266" s="59">
        <v>0</v>
      </c>
      <c r="M1266" s="59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60">
        <v>45919.710613425923</v>
      </c>
      <c r="B1267" s="61">
        <v>443875315</v>
      </c>
      <c r="C1267" s="62" t="s">
        <v>36</v>
      </c>
      <c r="D1267" s="62" t="s">
        <v>37</v>
      </c>
      <c r="E1267" s="62" t="s">
        <v>119</v>
      </c>
      <c r="F1267" s="63">
        <v>3661.83</v>
      </c>
      <c r="G1267" s="63">
        <v>3658.79</v>
      </c>
      <c r="H1267" s="63">
        <v>3665.29</v>
      </c>
      <c r="I1267" s="62" t="s">
        <v>1619</v>
      </c>
      <c r="J1267" s="63">
        <v>3658.79</v>
      </c>
      <c r="K1267" s="63">
        <v>0</v>
      </c>
      <c r="L1267" s="63">
        <v>0</v>
      </c>
      <c r="M1267" s="63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6">
        <v>45919.710613425923</v>
      </c>
      <c r="B1268" s="57">
        <v>443875319</v>
      </c>
      <c r="C1268" s="58" t="s">
        <v>36</v>
      </c>
      <c r="D1268" s="58" t="s">
        <v>37</v>
      </c>
      <c r="E1268" s="58" t="s">
        <v>119</v>
      </c>
      <c r="F1268" s="59">
        <v>3661.84</v>
      </c>
      <c r="G1268" s="59">
        <v>3658.83</v>
      </c>
      <c r="H1268" s="59">
        <v>3665.33</v>
      </c>
      <c r="I1268" s="58" t="s">
        <v>1619</v>
      </c>
      <c r="J1268" s="59">
        <v>3658.82</v>
      </c>
      <c r="K1268" s="59">
        <v>0</v>
      </c>
      <c r="L1268" s="59">
        <v>0</v>
      </c>
      <c r="M1268" s="59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60">
        <v>45919.711423611108</v>
      </c>
      <c r="B1269" s="61">
        <v>443876030</v>
      </c>
      <c r="C1269" s="62" t="s">
        <v>36</v>
      </c>
      <c r="D1269" s="62" t="s">
        <v>37</v>
      </c>
      <c r="E1269" s="62" t="s">
        <v>119</v>
      </c>
      <c r="F1269" s="63">
        <v>3662.46</v>
      </c>
      <c r="G1269" s="63">
        <v>3660.98</v>
      </c>
      <c r="H1269" s="63">
        <v>3663.98</v>
      </c>
      <c r="I1269" s="62" t="s">
        <v>1620</v>
      </c>
      <c r="J1269" s="63">
        <v>3660.96</v>
      </c>
      <c r="K1269" s="63">
        <v>0</v>
      </c>
      <c r="L1269" s="63">
        <v>0</v>
      </c>
      <c r="M1269" s="63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6">
        <v>45919.715358796297</v>
      </c>
      <c r="B1270" s="57">
        <v>443880372</v>
      </c>
      <c r="C1270" s="58" t="s">
        <v>36</v>
      </c>
      <c r="D1270" s="58" t="s">
        <v>38</v>
      </c>
      <c r="E1270" s="58" t="s">
        <v>119</v>
      </c>
      <c r="F1270" s="59">
        <v>3660.39</v>
      </c>
      <c r="G1270" s="59">
        <v>3658.47</v>
      </c>
      <c r="H1270" s="59">
        <v>3656.89</v>
      </c>
      <c r="I1270" s="58" t="s">
        <v>1621</v>
      </c>
      <c r="J1270" s="59">
        <v>3656.84</v>
      </c>
      <c r="K1270" s="59">
        <v>0</v>
      </c>
      <c r="L1270" s="59">
        <v>0</v>
      </c>
      <c r="M1270" s="59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60">
        <v>45919.715358796297</v>
      </c>
      <c r="B1271" s="61">
        <v>443880375</v>
      </c>
      <c r="C1271" s="62" t="s">
        <v>36</v>
      </c>
      <c r="D1271" s="62" t="s">
        <v>38</v>
      </c>
      <c r="E1271" s="62" t="s">
        <v>119</v>
      </c>
      <c r="F1271" s="63">
        <v>3660.39</v>
      </c>
      <c r="G1271" s="63">
        <v>3657.85</v>
      </c>
      <c r="H1271" s="62"/>
      <c r="I1271" s="62" t="s">
        <v>1622</v>
      </c>
      <c r="J1271" s="63">
        <v>3657.86</v>
      </c>
      <c r="K1271" s="63">
        <v>0</v>
      </c>
      <c r="L1271" s="63">
        <v>0</v>
      </c>
      <c r="M1271" s="63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6">
        <v>45919.715358796297</v>
      </c>
      <c r="B1272" s="57">
        <v>443880378</v>
      </c>
      <c r="C1272" s="58" t="s">
        <v>36</v>
      </c>
      <c r="D1272" s="58" t="s">
        <v>38</v>
      </c>
      <c r="E1272" s="58" t="s">
        <v>119</v>
      </c>
      <c r="F1272" s="59">
        <v>3660.38</v>
      </c>
      <c r="G1272" s="59">
        <v>3657.94</v>
      </c>
      <c r="H1272" s="58"/>
      <c r="I1272" s="58" t="s">
        <v>1623</v>
      </c>
      <c r="J1272" s="59">
        <v>3658</v>
      </c>
      <c r="K1272" s="59">
        <v>0</v>
      </c>
      <c r="L1272" s="59">
        <v>0</v>
      </c>
      <c r="M1272" s="59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60">
        <v>45919.721030092594</v>
      </c>
      <c r="B1273" s="61">
        <v>443886673</v>
      </c>
      <c r="C1273" s="62" t="s">
        <v>36</v>
      </c>
      <c r="D1273" s="62" t="s">
        <v>38</v>
      </c>
      <c r="E1273" s="62" t="s">
        <v>119</v>
      </c>
      <c r="F1273" s="63">
        <v>3657.52</v>
      </c>
      <c r="G1273" s="63">
        <v>3660.53</v>
      </c>
      <c r="H1273" s="63">
        <v>3654.03</v>
      </c>
      <c r="I1273" s="62" t="s">
        <v>1624</v>
      </c>
      <c r="J1273" s="63">
        <v>3660.58</v>
      </c>
      <c r="K1273" s="63">
        <v>0</v>
      </c>
      <c r="L1273" s="63">
        <v>0</v>
      </c>
      <c r="M1273" s="63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6">
        <v>45919.721724537034</v>
      </c>
      <c r="B1274" s="57">
        <v>443887676</v>
      </c>
      <c r="C1274" s="58" t="s">
        <v>36</v>
      </c>
      <c r="D1274" s="58" t="s">
        <v>38</v>
      </c>
      <c r="E1274" s="58" t="s">
        <v>119</v>
      </c>
      <c r="F1274" s="59">
        <v>3657.08</v>
      </c>
      <c r="G1274" s="59">
        <v>3660.06</v>
      </c>
      <c r="H1274" s="58"/>
      <c r="I1274" s="58" t="s">
        <v>1625</v>
      </c>
      <c r="J1274" s="59">
        <v>3660.06</v>
      </c>
      <c r="K1274" s="59">
        <v>0</v>
      </c>
      <c r="L1274" s="59">
        <v>0</v>
      </c>
      <c r="M1274" s="59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60">
        <v>45919.721724537034</v>
      </c>
      <c r="B1275" s="61">
        <v>443887683</v>
      </c>
      <c r="C1275" s="62" t="s">
        <v>36</v>
      </c>
      <c r="D1275" s="62" t="s">
        <v>38</v>
      </c>
      <c r="E1275" s="62" t="s">
        <v>119</v>
      </c>
      <c r="F1275" s="63">
        <v>3657.11</v>
      </c>
      <c r="G1275" s="63">
        <v>3660.08</v>
      </c>
      <c r="H1275" s="62"/>
      <c r="I1275" s="62" t="s">
        <v>1625</v>
      </c>
      <c r="J1275" s="63">
        <v>3660.08</v>
      </c>
      <c r="K1275" s="63">
        <v>0</v>
      </c>
      <c r="L1275" s="63">
        <v>0</v>
      </c>
      <c r="M1275" s="63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6">
        <v>45919.722534722219</v>
      </c>
      <c r="B1276" s="57">
        <v>443888511</v>
      </c>
      <c r="C1276" s="58" t="s">
        <v>36</v>
      </c>
      <c r="D1276" s="58" t="s">
        <v>38</v>
      </c>
      <c r="E1276" s="58" t="s">
        <v>119</v>
      </c>
      <c r="F1276" s="59">
        <v>3658.11</v>
      </c>
      <c r="G1276" s="59">
        <v>3661.11</v>
      </c>
      <c r="H1276" s="59">
        <v>3654.61</v>
      </c>
      <c r="I1276" s="58" t="s">
        <v>1626</v>
      </c>
      <c r="J1276" s="59">
        <v>3661.16</v>
      </c>
      <c r="K1276" s="59">
        <v>0</v>
      </c>
      <c r="L1276" s="59">
        <v>0</v>
      </c>
      <c r="M1276" s="59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60">
        <v>45919.722534722219</v>
      </c>
      <c r="B1277" s="61">
        <v>443888514</v>
      </c>
      <c r="C1277" s="62" t="s">
        <v>36</v>
      </c>
      <c r="D1277" s="62" t="s">
        <v>38</v>
      </c>
      <c r="E1277" s="62" t="s">
        <v>119</v>
      </c>
      <c r="F1277" s="63">
        <v>3658.12</v>
      </c>
      <c r="G1277" s="63">
        <v>3660.61</v>
      </c>
      <c r="H1277" s="63">
        <v>3655.11</v>
      </c>
      <c r="I1277" s="62" t="s">
        <v>1624</v>
      </c>
      <c r="J1277" s="63">
        <v>3660.62</v>
      </c>
      <c r="K1277" s="63">
        <v>0</v>
      </c>
      <c r="L1277" s="63">
        <v>0</v>
      </c>
      <c r="M1277" s="63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6">
        <v>45919.722534722219</v>
      </c>
      <c r="B1278" s="57">
        <v>443888517</v>
      </c>
      <c r="C1278" s="58" t="s">
        <v>36</v>
      </c>
      <c r="D1278" s="58" t="s">
        <v>38</v>
      </c>
      <c r="E1278" s="58" t="s">
        <v>119</v>
      </c>
      <c r="F1278" s="59">
        <v>3658.12</v>
      </c>
      <c r="G1278" s="59">
        <v>3661.11</v>
      </c>
      <c r="H1278" s="59">
        <v>3656.61</v>
      </c>
      <c r="I1278" s="58" t="s">
        <v>1627</v>
      </c>
      <c r="J1278" s="59">
        <v>3656.57</v>
      </c>
      <c r="K1278" s="59">
        <v>0</v>
      </c>
      <c r="L1278" s="59">
        <v>0</v>
      </c>
      <c r="M1278" s="59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60">
        <v>45919.722534722219</v>
      </c>
      <c r="B1279" s="61">
        <v>443888521</v>
      </c>
      <c r="C1279" s="62" t="s">
        <v>36</v>
      </c>
      <c r="D1279" s="62" t="s">
        <v>38</v>
      </c>
      <c r="E1279" s="62" t="s">
        <v>119</v>
      </c>
      <c r="F1279" s="63">
        <v>3658.26</v>
      </c>
      <c r="G1279" s="63">
        <v>3661.11</v>
      </c>
      <c r="H1279" s="63">
        <v>3656.61</v>
      </c>
      <c r="I1279" s="62" t="s">
        <v>1627</v>
      </c>
      <c r="J1279" s="63">
        <v>3656.57</v>
      </c>
      <c r="K1279" s="63">
        <v>0</v>
      </c>
      <c r="L1279" s="63">
        <v>0</v>
      </c>
      <c r="M1279" s="63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6">
        <v>45919.722546296296</v>
      </c>
      <c r="B1280" s="57">
        <v>443888523</v>
      </c>
      <c r="C1280" s="58" t="s">
        <v>36</v>
      </c>
      <c r="D1280" s="58" t="s">
        <v>38</v>
      </c>
      <c r="E1280" s="58" t="s">
        <v>119</v>
      </c>
      <c r="F1280" s="59">
        <v>3658.24</v>
      </c>
      <c r="G1280" s="59">
        <v>3661.11</v>
      </c>
      <c r="H1280" s="59">
        <v>3655.11</v>
      </c>
      <c r="I1280" s="58" t="s">
        <v>1626</v>
      </c>
      <c r="J1280" s="59">
        <v>3661.16</v>
      </c>
      <c r="K1280" s="59">
        <v>0</v>
      </c>
      <c r="L1280" s="59">
        <v>0</v>
      </c>
      <c r="M1280" s="59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60">
        <v>45919.722546296296</v>
      </c>
      <c r="B1281" s="61">
        <v>443888528</v>
      </c>
      <c r="C1281" s="62" t="s">
        <v>36</v>
      </c>
      <c r="D1281" s="62" t="s">
        <v>38</v>
      </c>
      <c r="E1281" s="62" t="s">
        <v>119</v>
      </c>
      <c r="F1281" s="63">
        <v>3658.32</v>
      </c>
      <c r="G1281" s="63">
        <v>3661.11</v>
      </c>
      <c r="H1281" s="63">
        <v>3654.61</v>
      </c>
      <c r="I1281" s="62" t="s">
        <v>1626</v>
      </c>
      <c r="J1281" s="63">
        <v>3661.16</v>
      </c>
      <c r="K1281" s="63">
        <v>0</v>
      </c>
      <c r="L1281" s="63">
        <v>0</v>
      </c>
      <c r="M1281" s="63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6">
        <v>45919.722546296296</v>
      </c>
      <c r="B1282" s="57">
        <v>443888531</v>
      </c>
      <c r="C1282" s="58" t="s">
        <v>36</v>
      </c>
      <c r="D1282" s="58" t="s">
        <v>38</v>
      </c>
      <c r="E1282" s="58" t="s">
        <v>119</v>
      </c>
      <c r="F1282" s="59">
        <v>3658.33</v>
      </c>
      <c r="G1282" s="59">
        <v>3659.61</v>
      </c>
      <c r="H1282" s="59">
        <v>3656.61</v>
      </c>
      <c r="I1282" s="58" t="s">
        <v>1627</v>
      </c>
      <c r="J1282" s="59">
        <v>3656.57</v>
      </c>
      <c r="K1282" s="59">
        <v>0</v>
      </c>
      <c r="L1282" s="59">
        <v>0</v>
      </c>
      <c r="M1282" s="59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60">
        <v>45919.724039351851</v>
      </c>
      <c r="B1283" s="61">
        <v>443890106</v>
      </c>
      <c r="C1283" s="62" t="s">
        <v>36</v>
      </c>
      <c r="D1283" s="62" t="s">
        <v>38</v>
      </c>
      <c r="E1283" s="62" t="s">
        <v>119</v>
      </c>
      <c r="F1283" s="63">
        <v>3658.21</v>
      </c>
      <c r="G1283" s="63">
        <v>3661.23</v>
      </c>
      <c r="H1283" s="63">
        <v>3656.73</v>
      </c>
      <c r="I1283" s="62" t="s">
        <v>1626</v>
      </c>
      <c r="J1283" s="63">
        <v>3661.27</v>
      </c>
      <c r="K1283" s="63">
        <v>0</v>
      </c>
      <c r="L1283" s="63">
        <v>0</v>
      </c>
      <c r="M1283" s="63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6">
        <v>45919.724039351851</v>
      </c>
      <c r="B1284" s="57">
        <v>443890107</v>
      </c>
      <c r="C1284" s="58" t="s">
        <v>36</v>
      </c>
      <c r="D1284" s="58" t="s">
        <v>38</v>
      </c>
      <c r="E1284" s="58" t="s">
        <v>119</v>
      </c>
      <c r="F1284" s="59">
        <v>3658.17</v>
      </c>
      <c r="G1284" s="59">
        <v>3661.21</v>
      </c>
      <c r="H1284" s="59">
        <v>3656.71</v>
      </c>
      <c r="I1284" s="58" t="s">
        <v>1626</v>
      </c>
      <c r="J1284" s="59">
        <v>3661.27</v>
      </c>
      <c r="K1284" s="59">
        <v>0</v>
      </c>
      <c r="L1284" s="59">
        <v>0</v>
      </c>
      <c r="M1284" s="59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60">
        <v>45919.724039351851</v>
      </c>
      <c r="B1285" s="61">
        <v>443890111</v>
      </c>
      <c r="C1285" s="62" t="s">
        <v>36</v>
      </c>
      <c r="D1285" s="62" t="s">
        <v>38</v>
      </c>
      <c r="E1285" s="62" t="s">
        <v>119</v>
      </c>
      <c r="F1285" s="63">
        <v>3658.21</v>
      </c>
      <c r="G1285" s="63">
        <v>3659.71</v>
      </c>
      <c r="H1285" s="63">
        <v>3656.71</v>
      </c>
      <c r="I1285" s="62" t="s">
        <v>1628</v>
      </c>
      <c r="J1285" s="63">
        <v>3659.71</v>
      </c>
      <c r="K1285" s="63">
        <v>0</v>
      </c>
      <c r="L1285" s="63">
        <v>0</v>
      </c>
      <c r="M1285" s="63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6">
        <v>45919.724386574075</v>
      </c>
      <c r="B1286" s="57">
        <v>443890412</v>
      </c>
      <c r="C1286" s="58" t="s">
        <v>36</v>
      </c>
      <c r="D1286" s="58" t="s">
        <v>37</v>
      </c>
      <c r="E1286" s="58" t="s">
        <v>119</v>
      </c>
      <c r="F1286" s="59">
        <v>3658.86</v>
      </c>
      <c r="G1286" s="59">
        <v>3659.37</v>
      </c>
      <c r="H1286" s="59">
        <v>3662.35</v>
      </c>
      <c r="I1286" s="58" t="s">
        <v>1629</v>
      </c>
      <c r="J1286" s="59">
        <v>3662.36</v>
      </c>
      <c r="K1286" s="59">
        <v>0</v>
      </c>
      <c r="L1286" s="59">
        <v>0</v>
      </c>
      <c r="M1286" s="59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60">
        <v>45919.724386574075</v>
      </c>
      <c r="B1287" s="61">
        <v>443890417</v>
      </c>
      <c r="C1287" s="62" t="s">
        <v>36</v>
      </c>
      <c r="D1287" s="62" t="s">
        <v>37</v>
      </c>
      <c r="E1287" s="62" t="s">
        <v>119</v>
      </c>
      <c r="F1287" s="63">
        <v>3658.85</v>
      </c>
      <c r="G1287" s="63">
        <v>3659.37</v>
      </c>
      <c r="H1287" s="63">
        <v>3662.36</v>
      </c>
      <c r="I1287" s="62" t="s">
        <v>1629</v>
      </c>
      <c r="J1287" s="63">
        <v>3662.36</v>
      </c>
      <c r="K1287" s="63">
        <v>0</v>
      </c>
      <c r="L1287" s="63">
        <v>0</v>
      </c>
      <c r="M1287" s="63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6">
        <v>45919.72855324074</v>
      </c>
      <c r="B1288" s="57">
        <v>443895254</v>
      </c>
      <c r="C1288" s="58" t="s">
        <v>36</v>
      </c>
      <c r="D1288" s="58" t="s">
        <v>37</v>
      </c>
      <c r="E1288" s="58" t="s">
        <v>119</v>
      </c>
      <c r="F1288" s="59">
        <v>3663.7</v>
      </c>
      <c r="G1288" s="59">
        <v>3664.26</v>
      </c>
      <c r="H1288" s="58"/>
      <c r="I1288" s="58" t="s">
        <v>1630</v>
      </c>
      <c r="J1288" s="59">
        <v>3664.25</v>
      </c>
      <c r="K1288" s="59">
        <v>0</v>
      </c>
      <c r="L1288" s="59">
        <v>0</v>
      </c>
      <c r="M1288" s="59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60">
        <v>45919.72855324074</v>
      </c>
      <c r="B1289" s="61">
        <v>443895256</v>
      </c>
      <c r="C1289" s="62" t="s">
        <v>36</v>
      </c>
      <c r="D1289" s="62" t="s">
        <v>37</v>
      </c>
      <c r="E1289" s="62" t="s">
        <v>119</v>
      </c>
      <c r="F1289" s="63">
        <v>3663.68</v>
      </c>
      <c r="G1289" s="63">
        <v>3667.1</v>
      </c>
      <c r="H1289" s="62"/>
      <c r="I1289" s="62" t="s">
        <v>1631</v>
      </c>
      <c r="J1289" s="63">
        <v>3667.09</v>
      </c>
      <c r="K1289" s="63">
        <v>0</v>
      </c>
      <c r="L1289" s="63">
        <v>0</v>
      </c>
      <c r="M1289" s="63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6">
        <v>45919.72855324074</v>
      </c>
      <c r="B1290" s="57">
        <v>443895257</v>
      </c>
      <c r="C1290" s="58" t="s">
        <v>36</v>
      </c>
      <c r="D1290" s="58" t="s">
        <v>37</v>
      </c>
      <c r="E1290" s="58" t="s">
        <v>119</v>
      </c>
      <c r="F1290" s="59">
        <v>3663.67</v>
      </c>
      <c r="G1290" s="59">
        <v>3660.7</v>
      </c>
      <c r="H1290" s="59">
        <v>3667.2</v>
      </c>
      <c r="I1290" s="58" t="s">
        <v>1632</v>
      </c>
      <c r="J1290" s="59">
        <v>3667.33</v>
      </c>
      <c r="K1290" s="59">
        <v>0</v>
      </c>
      <c r="L1290" s="59">
        <v>0</v>
      </c>
      <c r="M1290" s="59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60">
        <v>45919.72855324074</v>
      </c>
      <c r="B1291" s="61">
        <v>443895259</v>
      </c>
      <c r="C1291" s="62" t="s">
        <v>36</v>
      </c>
      <c r="D1291" s="62" t="s">
        <v>37</v>
      </c>
      <c r="E1291" s="62" t="s">
        <v>119</v>
      </c>
      <c r="F1291" s="63">
        <v>3663.67</v>
      </c>
      <c r="G1291" s="63">
        <v>3664.23</v>
      </c>
      <c r="H1291" s="62"/>
      <c r="I1291" s="62" t="s">
        <v>1633</v>
      </c>
      <c r="J1291" s="63">
        <v>3664.18</v>
      </c>
      <c r="K1291" s="63">
        <v>0</v>
      </c>
      <c r="L1291" s="63">
        <v>0</v>
      </c>
      <c r="M1291" s="63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6">
        <v>45919.731215277781</v>
      </c>
      <c r="B1292" s="57">
        <v>443897423</v>
      </c>
      <c r="C1292" s="58" t="s">
        <v>36</v>
      </c>
      <c r="D1292" s="58" t="s">
        <v>37</v>
      </c>
      <c r="E1292" s="58" t="s">
        <v>119</v>
      </c>
      <c r="F1292" s="59">
        <v>3664.38</v>
      </c>
      <c r="G1292" s="59">
        <v>3667.1</v>
      </c>
      <c r="H1292" s="58"/>
      <c r="I1292" s="58" t="s">
        <v>1631</v>
      </c>
      <c r="J1292" s="59">
        <v>3667.09</v>
      </c>
      <c r="K1292" s="59">
        <v>0</v>
      </c>
      <c r="L1292" s="59">
        <v>0</v>
      </c>
      <c r="M1292" s="59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60">
        <v>45919.731215277781</v>
      </c>
      <c r="B1293" s="61">
        <v>443897428</v>
      </c>
      <c r="C1293" s="62" t="s">
        <v>36</v>
      </c>
      <c r="D1293" s="62" t="s">
        <v>37</v>
      </c>
      <c r="E1293" s="62" t="s">
        <v>119</v>
      </c>
      <c r="F1293" s="63">
        <v>3664.38</v>
      </c>
      <c r="G1293" s="63">
        <v>3667.1</v>
      </c>
      <c r="H1293" s="62"/>
      <c r="I1293" s="62" t="s">
        <v>1631</v>
      </c>
      <c r="J1293" s="63">
        <v>3667.09</v>
      </c>
      <c r="K1293" s="63">
        <v>0</v>
      </c>
      <c r="L1293" s="63">
        <v>0</v>
      </c>
      <c r="M1293" s="63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6">
        <v>45919.73133101852</v>
      </c>
      <c r="B1294" s="57">
        <v>443897522</v>
      </c>
      <c r="C1294" s="58" t="s">
        <v>36</v>
      </c>
      <c r="D1294" s="58" t="s">
        <v>37</v>
      </c>
      <c r="E1294" s="58" t="s">
        <v>119</v>
      </c>
      <c r="F1294" s="59">
        <v>3664.01</v>
      </c>
      <c r="G1294" s="59">
        <v>3664.45</v>
      </c>
      <c r="H1294" s="59">
        <v>3667.02</v>
      </c>
      <c r="I1294" s="58" t="s">
        <v>1634</v>
      </c>
      <c r="J1294" s="59">
        <v>3664.44</v>
      </c>
      <c r="K1294" s="59">
        <v>0</v>
      </c>
      <c r="L1294" s="59">
        <v>0</v>
      </c>
      <c r="M1294" s="59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60">
        <v>45919.73133101852</v>
      </c>
      <c r="B1295" s="61">
        <v>443897525</v>
      </c>
      <c r="C1295" s="62" t="s">
        <v>36</v>
      </c>
      <c r="D1295" s="62" t="s">
        <v>37</v>
      </c>
      <c r="E1295" s="62" t="s">
        <v>119</v>
      </c>
      <c r="F1295" s="63">
        <v>3664.01</v>
      </c>
      <c r="G1295" s="63">
        <v>3664.27</v>
      </c>
      <c r="H1295" s="63">
        <v>3665.51</v>
      </c>
      <c r="I1295" s="62" t="s">
        <v>1635</v>
      </c>
      <c r="J1295" s="63">
        <v>3665.74</v>
      </c>
      <c r="K1295" s="63">
        <v>0</v>
      </c>
      <c r="L1295" s="63">
        <v>0</v>
      </c>
      <c r="M1295" s="63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6">
        <v>45919.73133101852</v>
      </c>
      <c r="B1296" s="57">
        <v>443897526</v>
      </c>
      <c r="C1296" s="58" t="s">
        <v>36</v>
      </c>
      <c r="D1296" s="58" t="s">
        <v>37</v>
      </c>
      <c r="E1296" s="58" t="s">
        <v>119</v>
      </c>
      <c r="F1296" s="59">
        <v>3664.04</v>
      </c>
      <c r="G1296" s="59">
        <v>3665.64</v>
      </c>
      <c r="H1296" s="59">
        <v>3667.51</v>
      </c>
      <c r="I1296" s="58" t="s">
        <v>1636</v>
      </c>
      <c r="J1296" s="59">
        <v>3667.51</v>
      </c>
      <c r="K1296" s="59">
        <v>0</v>
      </c>
      <c r="L1296" s="59">
        <v>0</v>
      </c>
      <c r="M1296" s="59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60">
        <v>45919.73133101852</v>
      </c>
      <c r="B1297" s="61">
        <v>443897530</v>
      </c>
      <c r="C1297" s="62" t="s">
        <v>36</v>
      </c>
      <c r="D1297" s="62" t="s">
        <v>37</v>
      </c>
      <c r="E1297" s="62" t="s">
        <v>119</v>
      </c>
      <c r="F1297" s="63">
        <v>3664.02</v>
      </c>
      <c r="G1297" s="63">
        <v>3664.46</v>
      </c>
      <c r="H1297" s="63">
        <v>3667.51</v>
      </c>
      <c r="I1297" s="62" t="s">
        <v>1634</v>
      </c>
      <c r="J1297" s="63">
        <v>3664.44</v>
      </c>
      <c r="K1297" s="63">
        <v>0</v>
      </c>
      <c r="L1297" s="63">
        <v>0</v>
      </c>
      <c r="M1297" s="63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6">
        <v>45919.731342592589</v>
      </c>
      <c r="B1298" s="57">
        <v>443897534</v>
      </c>
      <c r="C1298" s="58" t="s">
        <v>36</v>
      </c>
      <c r="D1298" s="58" t="s">
        <v>37</v>
      </c>
      <c r="E1298" s="58" t="s">
        <v>119</v>
      </c>
      <c r="F1298" s="59">
        <v>3664</v>
      </c>
      <c r="G1298" s="59">
        <v>3662.51</v>
      </c>
      <c r="H1298" s="59">
        <v>3665.51</v>
      </c>
      <c r="I1298" s="58" t="s">
        <v>1637</v>
      </c>
      <c r="J1298" s="59">
        <v>3662.51</v>
      </c>
      <c r="K1298" s="59">
        <v>0</v>
      </c>
      <c r="L1298" s="59">
        <v>0</v>
      </c>
      <c r="M1298" s="59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60">
        <v>45919.731342592589</v>
      </c>
      <c r="B1299" s="61">
        <v>443897537</v>
      </c>
      <c r="C1299" s="62" t="s">
        <v>36</v>
      </c>
      <c r="D1299" s="62" t="s">
        <v>37</v>
      </c>
      <c r="E1299" s="62" t="s">
        <v>119</v>
      </c>
      <c r="F1299" s="63">
        <v>3664.02</v>
      </c>
      <c r="G1299" s="63">
        <v>3664.27</v>
      </c>
      <c r="H1299" s="63">
        <v>3665.51</v>
      </c>
      <c r="I1299" s="62" t="s">
        <v>1635</v>
      </c>
      <c r="J1299" s="63">
        <v>3665.74</v>
      </c>
      <c r="K1299" s="63">
        <v>0</v>
      </c>
      <c r="L1299" s="63">
        <v>0</v>
      </c>
      <c r="M1299" s="63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6">
        <v>45919.731342592589</v>
      </c>
      <c r="B1300" s="57">
        <v>443897541</v>
      </c>
      <c r="C1300" s="58" t="s">
        <v>36</v>
      </c>
      <c r="D1300" s="58" t="s">
        <v>37</v>
      </c>
      <c r="E1300" s="58" t="s">
        <v>119</v>
      </c>
      <c r="F1300" s="59">
        <v>3664.03</v>
      </c>
      <c r="G1300" s="59">
        <v>3664.45</v>
      </c>
      <c r="H1300" s="59">
        <v>3667.01</v>
      </c>
      <c r="I1300" s="58" t="s">
        <v>1634</v>
      </c>
      <c r="J1300" s="59">
        <v>3664.44</v>
      </c>
      <c r="K1300" s="59">
        <v>0</v>
      </c>
      <c r="L1300" s="59">
        <v>0</v>
      </c>
      <c r="M1300" s="59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60">
        <v>45919.73201388889</v>
      </c>
      <c r="B1301" s="61">
        <v>443897935</v>
      </c>
      <c r="C1301" s="62" t="s">
        <v>36</v>
      </c>
      <c r="D1301" s="62" t="s">
        <v>37</v>
      </c>
      <c r="E1301" s="62" t="s">
        <v>119</v>
      </c>
      <c r="F1301" s="63">
        <v>3663.11</v>
      </c>
      <c r="G1301" s="63">
        <v>3664.62</v>
      </c>
      <c r="H1301" s="63">
        <v>3666.65</v>
      </c>
      <c r="I1301" s="62" t="s">
        <v>1638</v>
      </c>
      <c r="J1301" s="63">
        <v>3666.69</v>
      </c>
      <c r="K1301" s="63">
        <v>0</v>
      </c>
      <c r="L1301" s="63">
        <v>0</v>
      </c>
      <c r="M1301" s="63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6">
        <v>45919.732025462959</v>
      </c>
      <c r="B1302" s="57">
        <v>443897939</v>
      </c>
      <c r="C1302" s="58" t="s">
        <v>36</v>
      </c>
      <c r="D1302" s="58" t="s">
        <v>37</v>
      </c>
      <c r="E1302" s="58" t="s">
        <v>119</v>
      </c>
      <c r="F1302" s="59">
        <v>3663.1</v>
      </c>
      <c r="G1302" s="59">
        <v>3660.11</v>
      </c>
      <c r="H1302" s="59">
        <v>3666.61</v>
      </c>
      <c r="I1302" s="58" t="s">
        <v>1639</v>
      </c>
      <c r="J1302" s="59">
        <v>3666.62</v>
      </c>
      <c r="K1302" s="59">
        <v>0</v>
      </c>
      <c r="L1302" s="59">
        <v>0</v>
      </c>
      <c r="M1302" s="59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60">
        <v>45919.732939814814</v>
      </c>
      <c r="B1303" s="61">
        <v>443898915</v>
      </c>
      <c r="C1303" s="62" t="s">
        <v>36</v>
      </c>
      <c r="D1303" s="62" t="s">
        <v>37</v>
      </c>
      <c r="E1303" s="62" t="s">
        <v>119</v>
      </c>
      <c r="F1303" s="63">
        <v>3663.6</v>
      </c>
      <c r="G1303" s="63">
        <v>3662.12</v>
      </c>
      <c r="H1303" s="63">
        <v>3665.12</v>
      </c>
      <c r="I1303" s="62" t="s">
        <v>1640</v>
      </c>
      <c r="J1303" s="63">
        <v>3665.25</v>
      </c>
      <c r="K1303" s="63">
        <v>0</v>
      </c>
      <c r="L1303" s="63">
        <v>0</v>
      </c>
      <c r="M1303" s="63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6">
        <v>45919.734212962961</v>
      </c>
      <c r="B1304" s="57">
        <v>443899691</v>
      </c>
      <c r="C1304" s="58" t="s">
        <v>36</v>
      </c>
      <c r="D1304" s="58" t="s">
        <v>37</v>
      </c>
      <c r="E1304" s="58" t="s">
        <v>119</v>
      </c>
      <c r="F1304" s="59">
        <v>3664.35</v>
      </c>
      <c r="G1304" s="59">
        <v>3662.86</v>
      </c>
      <c r="H1304" s="59">
        <v>3665.86</v>
      </c>
      <c r="I1304" s="58" t="s">
        <v>1641</v>
      </c>
      <c r="J1304" s="59">
        <v>3665.86</v>
      </c>
      <c r="K1304" s="59">
        <v>0</v>
      </c>
      <c r="L1304" s="59">
        <v>0</v>
      </c>
      <c r="M1304" s="59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60">
        <v>45919.736990740741</v>
      </c>
      <c r="B1305" s="61">
        <v>443900898</v>
      </c>
      <c r="C1305" s="62" t="s">
        <v>36</v>
      </c>
      <c r="D1305" s="62" t="s">
        <v>37</v>
      </c>
      <c r="E1305" s="62" t="s">
        <v>119</v>
      </c>
      <c r="F1305" s="63">
        <v>3665.1</v>
      </c>
      <c r="G1305" s="63">
        <v>3662.1</v>
      </c>
      <c r="H1305" s="63">
        <v>3666.6</v>
      </c>
      <c r="I1305" s="62" t="s">
        <v>1639</v>
      </c>
      <c r="J1305" s="63">
        <v>3666.62</v>
      </c>
      <c r="K1305" s="63">
        <v>0</v>
      </c>
      <c r="L1305" s="63">
        <v>0</v>
      </c>
      <c r="M1305" s="63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6">
        <v>45919.737002314818</v>
      </c>
      <c r="B1306" s="57">
        <v>443900900</v>
      </c>
      <c r="C1306" s="58" t="s">
        <v>36</v>
      </c>
      <c r="D1306" s="58" t="s">
        <v>37</v>
      </c>
      <c r="E1306" s="58" t="s">
        <v>119</v>
      </c>
      <c r="F1306" s="59">
        <v>3665.08</v>
      </c>
      <c r="G1306" s="59">
        <v>3662.1</v>
      </c>
      <c r="H1306" s="59">
        <v>3666.6</v>
      </c>
      <c r="I1306" s="58" t="s">
        <v>1639</v>
      </c>
      <c r="J1306" s="59">
        <v>3666.62</v>
      </c>
      <c r="K1306" s="59">
        <v>0</v>
      </c>
      <c r="L1306" s="59">
        <v>0</v>
      </c>
      <c r="M1306" s="59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60">
        <v>45919.737685185188</v>
      </c>
      <c r="B1307" s="61">
        <v>443901331</v>
      </c>
      <c r="C1307" s="62" t="s">
        <v>36</v>
      </c>
      <c r="D1307" s="62" t="s">
        <v>37</v>
      </c>
      <c r="E1307" s="62" t="s">
        <v>119</v>
      </c>
      <c r="F1307" s="63">
        <v>3665</v>
      </c>
      <c r="G1307" s="63">
        <v>3665.66</v>
      </c>
      <c r="H1307" s="63">
        <v>3668</v>
      </c>
      <c r="I1307" s="62" t="s">
        <v>1642</v>
      </c>
      <c r="J1307" s="63">
        <v>3668.09</v>
      </c>
      <c r="K1307" s="63">
        <v>0</v>
      </c>
      <c r="L1307" s="63">
        <v>0</v>
      </c>
      <c r="M1307" s="63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6">
        <v>45919.737696759257</v>
      </c>
      <c r="B1308" s="57">
        <v>443901332</v>
      </c>
      <c r="C1308" s="58" t="s">
        <v>36</v>
      </c>
      <c r="D1308" s="58" t="s">
        <v>37</v>
      </c>
      <c r="E1308" s="58" t="s">
        <v>119</v>
      </c>
      <c r="F1308" s="59">
        <v>3665</v>
      </c>
      <c r="G1308" s="59">
        <v>3666.95</v>
      </c>
      <c r="H1308" s="59">
        <v>3668.5</v>
      </c>
      <c r="I1308" s="58" t="s">
        <v>1643</v>
      </c>
      <c r="J1308" s="59">
        <v>3668.72</v>
      </c>
      <c r="K1308" s="59">
        <v>0</v>
      </c>
      <c r="L1308" s="59">
        <v>0</v>
      </c>
      <c r="M1308" s="59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60">
        <v>45919.737696759257</v>
      </c>
      <c r="B1309" s="61">
        <v>443901334</v>
      </c>
      <c r="C1309" s="62" t="s">
        <v>36</v>
      </c>
      <c r="D1309" s="62" t="s">
        <v>37</v>
      </c>
      <c r="E1309" s="62" t="s">
        <v>119</v>
      </c>
      <c r="F1309" s="63">
        <v>3665</v>
      </c>
      <c r="G1309" s="63">
        <v>3665.69</v>
      </c>
      <c r="H1309" s="63">
        <v>3668</v>
      </c>
      <c r="I1309" s="62" t="s">
        <v>1642</v>
      </c>
      <c r="J1309" s="63">
        <v>3668.09</v>
      </c>
      <c r="K1309" s="63">
        <v>0</v>
      </c>
      <c r="L1309" s="63">
        <v>0</v>
      </c>
      <c r="M1309" s="63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6">
        <v>45919.746608796297</v>
      </c>
      <c r="B1310" s="57">
        <v>443907778</v>
      </c>
      <c r="C1310" s="58" t="s">
        <v>36</v>
      </c>
      <c r="D1310" s="58" t="s">
        <v>37</v>
      </c>
      <c r="E1310" s="58" t="s">
        <v>119</v>
      </c>
      <c r="F1310" s="59">
        <v>3667.42</v>
      </c>
      <c r="G1310" s="59">
        <v>3669.68</v>
      </c>
      <c r="H1310" s="59">
        <v>3670.95</v>
      </c>
      <c r="I1310" s="58" t="s">
        <v>1644</v>
      </c>
      <c r="J1310" s="59">
        <v>3671.04</v>
      </c>
      <c r="K1310" s="59">
        <v>0</v>
      </c>
      <c r="L1310" s="59">
        <v>0</v>
      </c>
      <c r="M1310" s="59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60">
        <v>45919.746724537035</v>
      </c>
      <c r="B1311" s="61">
        <v>443907847</v>
      </c>
      <c r="C1311" s="62" t="s">
        <v>36</v>
      </c>
      <c r="D1311" s="62" t="s">
        <v>37</v>
      </c>
      <c r="E1311" s="62" t="s">
        <v>119</v>
      </c>
      <c r="F1311" s="63">
        <v>3667.09</v>
      </c>
      <c r="G1311" s="63">
        <v>3669.1</v>
      </c>
      <c r="H1311" s="62"/>
      <c r="I1311" s="62" t="s">
        <v>1645</v>
      </c>
      <c r="J1311" s="63">
        <v>3669.08</v>
      </c>
      <c r="K1311" s="63">
        <v>0</v>
      </c>
      <c r="L1311" s="63">
        <v>0</v>
      </c>
      <c r="M1311" s="63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6">
        <v>45919.746724537035</v>
      </c>
      <c r="B1312" s="57">
        <v>443907848</v>
      </c>
      <c r="C1312" s="58" t="s">
        <v>36</v>
      </c>
      <c r="D1312" s="58" t="s">
        <v>37</v>
      </c>
      <c r="E1312" s="58" t="s">
        <v>119</v>
      </c>
      <c r="F1312" s="59">
        <v>3667.16</v>
      </c>
      <c r="G1312" s="59">
        <v>3668.13</v>
      </c>
      <c r="H1312" s="58"/>
      <c r="I1312" s="58" t="s">
        <v>1646</v>
      </c>
      <c r="J1312" s="59">
        <v>3668.13</v>
      </c>
      <c r="K1312" s="59">
        <v>0</v>
      </c>
      <c r="L1312" s="59">
        <v>0</v>
      </c>
      <c r="M1312" s="59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60">
        <v>45919.746724537035</v>
      </c>
      <c r="B1313" s="61">
        <v>443907850</v>
      </c>
      <c r="C1313" s="62" t="s">
        <v>36</v>
      </c>
      <c r="D1313" s="62" t="s">
        <v>37</v>
      </c>
      <c r="E1313" s="62" t="s">
        <v>119</v>
      </c>
      <c r="F1313" s="63">
        <v>3667.13</v>
      </c>
      <c r="G1313" s="63">
        <v>3668.15</v>
      </c>
      <c r="H1313" s="62"/>
      <c r="I1313" s="62" t="s">
        <v>1646</v>
      </c>
      <c r="J1313" s="63">
        <v>3668.13</v>
      </c>
      <c r="K1313" s="63">
        <v>0</v>
      </c>
      <c r="L1313" s="63">
        <v>0</v>
      </c>
      <c r="M1313" s="63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6">
        <v>45919.748807870368</v>
      </c>
      <c r="B1314" s="57">
        <v>443909781</v>
      </c>
      <c r="C1314" s="58" t="s">
        <v>36</v>
      </c>
      <c r="D1314" s="58" t="s">
        <v>37</v>
      </c>
      <c r="E1314" s="58" t="s">
        <v>119</v>
      </c>
      <c r="F1314" s="59">
        <v>3668.79</v>
      </c>
      <c r="G1314" s="59">
        <v>3665.78</v>
      </c>
      <c r="H1314" s="58"/>
      <c r="I1314" s="58" t="s">
        <v>1647</v>
      </c>
      <c r="J1314" s="59">
        <v>3665.65</v>
      </c>
      <c r="K1314" s="59">
        <v>0</v>
      </c>
      <c r="L1314" s="59">
        <v>0</v>
      </c>
      <c r="M1314" s="59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60">
        <v>45919.748807870368</v>
      </c>
      <c r="B1315" s="61">
        <v>443909783</v>
      </c>
      <c r="C1315" s="62" t="s">
        <v>36</v>
      </c>
      <c r="D1315" s="62" t="s">
        <v>37</v>
      </c>
      <c r="E1315" s="62" t="s">
        <v>119</v>
      </c>
      <c r="F1315" s="63">
        <v>3668.74</v>
      </c>
      <c r="G1315" s="63">
        <v>3665.79</v>
      </c>
      <c r="H1315" s="62"/>
      <c r="I1315" s="62" t="s">
        <v>1647</v>
      </c>
      <c r="J1315" s="63">
        <v>3665.65</v>
      </c>
      <c r="K1315" s="63">
        <v>0</v>
      </c>
      <c r="L1315" s="63">
        <v>0</v>
      </c>
      <c r="M1315" s="63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6">
        <v>45919.74927083333</v>
      </c>
      <c r="B1316" s="57">
        <v>443910010</v>
      </c>
      <c r="C1316" s="58" t="s">
        <v>36</v>
      </c>
      <c r="D1316" s="58" t="s">
        <v>37</v>
      </c>
      <c r="E1316" s="58" t="s">
        <v>119</v>
      </c>
      <c r="F1316" s="59">
        <v>3666.71</v>
      </c>
      <c r="G1316" s="59">
        <v>3667.83</v>
      </c>
      <c r="H1316" s="59">
        <v>3670.22</v>
      </c>
      <c r="I1316" s="58" t="s">
        <v>1648</v>
      </c>
      <c r="J1316" s="59">
        <v>3667.82</v>
      </c>
      <c r="K1316" s="59">
        <v>0</v>
      </c>
      <c r="L1316" s="59">
        <v>0</v>
      </c>
      <c r="M1316" s="59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60">
        <v>45919.74927083333</v>
      </c>
      <c r="B1317" s="61">
        <v>443910011</v>
      </c>
      <c r="C1317" s="62" t="s">
        <v>36</v>
      </c>
      <c r="D1317" s="62" t="s">
        <v>37</v>
      </c>
      <c r="E1317" s="62" t="s">
        <v>119</v>
      </c>
      <c r="F1317" s="63">
        <v>3666.74</v>
      </c>
      <c r="G1317" s="63">
        <v>3667.83</v>
      </c>
      <c r="H1317" s="63">
        <v>3670.21</v>
      </c>
      <c r="I1317" s="62" t="s">
        <v>1648</v>
      </c>
      <c r="J1317" s="63">
        <v>3667.82</v>
      </c>
      <c r="K1317" s="63">
        <v>0</v>
      </c>
      <c r="L1317" s="63">
        <v>0</v>
      </c>
      <c r="M1317" s="63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6">
        <v>45919.749722222223</v>
      </c>
      <c r="B1318" s="57">
        <v>443910472</v>
      </c>
      <c r="C1318" s="58" t="s">
        <v>36</v>
      </c>
      <c r="D1318" s="58" t="s">
        <v>37</v>
      </c>
      <c r="E1318" s="58" t="s">
        <v>119</v>
      </c>
      <c r="F1318" s="59">
        <v>3667.19</v>
      </c>
      <c r="G1318" s="59">
        <v>3668.12</v>
      </c>
      <c r="H1318" s="59">
        <v>3670.66</v>
      </c>
      <c r="I1318" s="58" t="s">
        <v>1648</v>
      </c>
      <c r="J1318" s="59">
        <v>3668.1</v>
      </c>
      <c r="K1318" s="59">
        <v>0</v>
      </c>
      <c r="L1318" s="59">
        <v>0</v>
      </c>
      <c r="M1318" s="59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60">
        <v>45919.7497337963</v>
      </c>
      <c r="B1319" s="61">
        <v>443910476</v>
      </c>
      <c r="C1319" s="62" t="s">
        <v>36</v>
      </c>
      <c r="D1319" s="62" t="s">
        <v>37</v>
      </c>
      <c r="E1319" s="62" t="s">
        <v>119</v>
      </c>
      <c r="F1319" s="63">
        <v>3667.19</v>
      </c>
      <c r="G1319" s="63">
        <v>3668.14</v>
      </c>
      <c r="H1319" s="63">
        <v>3670.19</v>
      </c>
      <c r="I1319" s="62" t="s">
        <v>1648</v>
      </c>
      <c r="J1319" s="63">
        <v>3668.1</v>
      </c>
      <c r="K1319" s="63">
        <v>0</v>
      </c>
      <c r="L1319" s="63">
        <v>0</v>
      </c>
      <c r="M1319" s="63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6">
        <v>45919.7497337963</v>
      </c>
      <c r="B1320" s="57">
        <v>443910480</v>
      </c>
      <c r="C1320" s="58" t="s">
        <v>36</v>
      </c>
      <c r="D1320" s="58" t="s">
        <v>37</v>
      </c>
      <c r="E1320" s="58" t="s">
        <v>119</v>
      </c>
      <c r="F1320" s="59">
        <v>3667.15</v>
      </c>
      <c r="G1320" s="59">
        <v>3664.19</v>
      </c>
      <c r="H1320" s="59">
        <v>3668.69</v>
      </c>
      <c r="I1320" s="58" t="s">
        <v>1649</v>
      </c>
      <c r="J1320" s="59">
        <v>3668.73</v>
      </c>
      <c r="K1320" s="59">
        <v>0</v>
      </c>
      <c r="L1320" s="59">
        <v>0</v>
      </c>
      <c r="M1320" s="59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60">
        <v>45919.7497337963</v>
      </c>
      <c r="B1321" s="61">
        <v>443910486</v>
      </c>
      <c r="C1321" s="62" t="s">
        <v>36</v>
      </c>
      <c r="D1321" s="62" t="s">
        <v>37</v>
      </c>
      <c r="E1321" s="62" t="s">
        <v>119</v>
      </c>
      <c r="F1321" s="63">
        <v>3667.18</v>
      </c>
      <c r="G1321" s="63">
        <v>3668.12</v>
      </c>
      <c r="H1321" s="63">
        <v>3670.19</v>
      </c>
      <c r="I1321" s="62" t="s">
        <v>1648</v>
      </c>
      <c r="J1321" s="63">
        <v>3668.1</v>
      </c>
      <c r="K1321" s="63">
        <v>0</v>
      </c>
      <c r="L1321" s="63">
        <v>0</v>
      </c>
      <c r="M1321" s="63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6">
        <v>45919.750185185185</v>
      </c>
      <c r="B1322" s="57">
        <v>443910991</v>
      </c>
      <c r="C1322" s="58" t="s">
        <v>36</v>
      </c>
      <c r="D1322" s="58" t="s">
        <v>37</v>
      </c>
      <c r="E1322" s="58" t="s">
        <v>119</v>
      </c>
      <c r="F1322" s="59">
        <v>3667.12</v>
      </c>
      <c r="G1322" s="59">
        <v>3664.17</v>
      </c>
      <c r="H1322" s="59">
        <v>3670.67</v>
      </c>
      <c r="I1322" s="58" t="s">
        <v>1650</v>
      </c>
      <c r="J1322" s="59">
        <v>3670.68</v>
      </c>
      <c r="K1322" s="59">
        <v>0</v>
      </c>
      <c r="L1322" s="59">
        <v>0</v>
      </c>
      <c r="M1322" s="59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60">
        <v>45919.750196759262</v>
      </c>
      <c r="B1323" s="61">
        <v>443910993</v>
      </c>
      <c r="C1323" s="62" t="s">
        <v>36</v>
      </c>
      <c r="D1323" s="62" t="s">
        <v>37</v>
      </c>
      <c r="E1323" s="62" t="s">
        <v>119</v>
      </c>
      <c r="F1323" s="63">
        <v>3667.13</v>
      </c>
      <c r="G1323" s="63">
        <v>3664.12</v>
      </c>
      <c r="H1323" s="63">
        <v>3668.62</v>
      </c>
      <c r="I1323" s="62" t="s">
        <v>1649</v>
      </c>
      <c r="J1323" s="63">
        <v>3668.62</v>
      </c>
      <c r="K1323" s="63">
        <v>0</v>
      </c>
      <c r="L1323" s="63">
        <v>0</v>
      </c>
      <c r="M1323" s="63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6">
        <v>45919.750196759262</v>
      </c>
      <c r="B1324" s="57">
        <v>443910996</v>
      </c>
      <c r="C1324" s="58" t="s">
        <v>36</v>
      </c>
      <c r="D1324" s="58" t="s">
        <v>37</v>
      </c>
      <c r="E1324" s="58" t="s">
        <v>119</v>
      </c>
      <c r="F1324" s="59">
        <v>3667.13</v>
      </c>
      <c r="G1324" s="59">
        <v>3665.62</v>
      </c>
      <c r="H1324" s="59">
        <v>3668.62</v>
      </c>
      <c r="I1324" s="58" t="s">
        <v>1649</v>
      </c>
      <c r="J1324" s="59">
        <v>3668.62</v>
      </c>
      <c r="K1324" s="59">
        <v>0</v>
      </c>
      <c r="L1324" s="59">
        <v>0</v>
      </c>
      <c r="M1324" s="59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60">
        <v>45919.753425925926</v>
      </c>
      <c r="B1325" s="61">
        <v>443913228</v>
      </c>
      <c r="C1325" s="62" t="s">
        <v>36</v>
      </c>
      <c r="D1325" s="62" t="s">
        <v>37</v>
      </c>
      <c r="E1325" s="62" t="s">
        <v>119</v>
      </c>
      <c r="F1325" s="63">
        <v>3669.2</v>
      </c>
      <c r="G1325" s="63">
        <v>3666.19</v>
      </c>
      <c r="H1325" s="62"/>
      <c r="I1325" s="62" t="s">
        <v>1651</v>
      </c>
      <c r="J1325" s="63">
        <v>3666.18</v>
      </c>
      <c r="K1325" s="63">
        <v>0</v>
      </c>
      <c r="L1325" s="63">
        <v>0</v>
      </c>
      <c r="M1325" s="63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6">
        <v>45919.754930555559</v>
      </c>
      <c r="B1326" s="57">
        <v>443914174</v>
      </c>
      <c r="C1326" s="58" t="s">
        <v>36</v>
      </c>
      <c r="D1326" s="58" t="s">
        <v>37</v>
      </c>
      <c r="E1326" s="58" t="s">
        <v>119</v>
      </c>
      <c r="F1326" s="59">
        <v>3667.75</v>
      </c>
      <c r="G1326" s="59">
        <v>3668.49</v>
      </c>
      <c r="H1326" s="59">
        <v>3671.25</v>
      </c>
      <c r="I1326" s="58" t="s">
        <v>1652</v>
      </c>
      <c r="J1326" s="59">
        <v>3671.31</v>
      </c>
      <c r="K1326" s="59">
        <v>0</v>
      </c>
      <c r="L1326" s="59">
        <v>0</v>
      </c>
      <c r="M1326" s="59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60">
        <v>45919.754942129628</v>
      </c>
      <c r="B1327" s="61">
        <v>443914175</v>
      </c>
      <c r="C1327" s="62" t="s">
        <v>36</v>
      </c>
      <c r="D1327" s="62" t="s">
        <v>37</v>
      </c>
      <c r="E1327" s="62" t="s">
        <v>119</v>
      </c>
      <c r="F1327" s="63">
        <v>3667.72</v>
      </c>
      <c r="G1327" s="63">
        <v>3668.16</v>
      </c>
      <c r="H1327" s="63">
        <v>3670.75</v>
      </c>
      <c r="I1327" s="62" t="s">
        <v>1653</v>
      </c>
      <c r="J1327" s="63">
        <v>3670.75</v>
      </c>
      <c r="K1327" s="63">
        <v>0</v>
      </c>
      <c r="L1327" s="63">
        <v>0</v>
      </c>
      <c r="M1327" s="63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6">
        <v>45919.754942129628</v>
      </c>
      <c r="B1328" s="57">
        <v>443914177</v>
      </c>
      <c r="C1328" s="58" t="s">
        <v>36</v>
      </c>
      <c r="D1328" s="58" t="s">
        <v>37</v>
      </c>
      <c r="E1328" s="58" t="s">
        <v>119</v>
      </c>
      <c r="F1328" s="59">
        <v>3667.72</v>
      </c>
      <c r="G1328" s="59">
        <v>3668.51</v>
      </c>
      <c r="H1328" s="59">
        <v>3671.25</v>
      </c>
      <c r="I1328" s="58" t="s">
        <v>1652</v>
      </c>
      <c r="J1328" s="59">
        <v>3671.31</v>
      </c>
      <c r="K1328" s="59">
        <v>0</v>
      </c>
      <c r="L1328" s="59">
        <v>0</v>
      </c>
      <c r="M1328" s="59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60">
        <v>45919.754942129628</v>
      </c>
      <c r="B1329" s="61">
        <v>443914180</v>
      </c>
      <c r="C1329" s="62" t="s">
        <v>36</v>
      </c>
      <c r="D1329" s="62" t="s">
        <v>37</v>
      </c>
      <c r="E1329" s="62" t="s">
        <v>119</v>
      </c>
      <c r="F1329" s="63">
        <v>3667.78</v>
      </c>
      <c r="G1329" s="63">
        <v>3664.75</v>
      </c>
      <c r="H1329" s="63">
        <v>3669.25</v>
      </c>
      <c r="I1329" s="62" t="s">
        <v>1654</v>
      </c>
      <c r="J1329" s="63">
        <v>3669.34</v>
      </c>
      <c r="K1329" s="63">
        <v>0</v>
      </c>
      <c r="L1329" s="63">
        <v>0</v>
      </c>
      <c r="M1329" s="63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6">
        <v>45919.754942129628</v>
      </c>
      <c r="B1330" s="57">
        <v>443914182</v>
      </c>
      <c r="C1330" s="58" t="s">
        <v>36</v>
      </c>
      <c r="D1330" s="58" t="s">
        <v>37</v>
      </c>
      <c r="E1330" s="58" t="s">
        <v>119</v>
      </c>
      <c r="F1330" s="59">
        <v>3667.76</v>
      </c>
      <c r="G1330" s="59">
        <v>3668.81</v>
      </c>
      <c r="H1330" s="59">
        <v>3671.25</v>
      </c>
      <c r="I1330" s="58" t="s">
        <v>1652</v>
      </c>
      <c r="J1330" s="59">
        <v>3671.31</v>
      </c>
      <c r="K1330" s="59">
        <v>0</v>
      </c>
      <c r="L1330" s="59">
        <v>0</v>
      </c>
      <c r="M1330" s="59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60">
        <v>45919.754953703705</v>
      </c>
      <c r="B1331" s="61">
        <v>443914183</v>
      </c>
      <c r="C1331" s="62" t="s">
        <v>36</v>
      </c>
      <c r="D1331" s="62" t="s">
        <v>37</v>
      </c>
      <c r="E1331" s="62" t="s">
        <v>119</v>
      </c>
      <c r="F1331" s="63">
        <v>3667.75</v>
      </c>
      <c r="G1331" s="63">
        <v>3668.16</v>
      </c>
      <c r="H1331" s="63">
        <v>3670.75</v>
      </c>
      <c r="I1331" s="62" t="s">
        <v>1653</v>
      </c>
      <c r="J1331" s="63">
        <v>3670.75</v>
      </c>
      <c r="K1331" s="63">
        <v>0</v>
      </c>
      <c r="L1331" s="63">
        <v>0</v>
      </c>
      <c r="M1331" s="63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6">
        <v>45919.760613425926</v>
      </c>
      <c r="B1332" s="57">
        <v>443918578</v>
      </c>
      <c r="C1332" s="58" t="s">
        <v>36</v>
      </c>
      <c r="D1332" s="58" t="s">
        <v>37</v>
      </c>
      <c r="E1332" s="58" t="s">
        <v>119</v>
      </c>
      <c r="F1332" s="59">
        <v>3671.69</v>
      </c>
      <c r="G1332" s="59">
        <v>3674.26</v>
      </c>
      <c r="H1332" s="58"/>
      <c r="I1332" s="58" t="s">
        <v>1655</v>
      </c>
      <c r="J1332" s="59">
        <v>3674.26</v>
      </c>
      <c r="K1332" s="59">
        <v>0</v>
      </c>
      <c r="L1332" s="59">
        <v>0</v>
      </c>
      <c r="M1332" s="59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60">
        <v>45919.760613425926</v>
      </c>
      <c r="B1333" s="61">
        <v>443918580</v>
      </c>
      <c r="C1333" s="62" t="s">
        <v>36</v>
      </c>
      <c r="D1333" s="62" t="s">
        <v>37</v>
      </c>
      <c r="E1333" s="62" t="s">
        <v>119</v>
      </c>
      <c r="F1333" s="63">
        <v>3671.76</v>
      </c>
      <c r="G1333" s="63">
        <v>3674.21</v>
      </c>
      <c r="H1333" s="63">
        <v>3675.21</v>
      </c>
      <c r="I1333" s="62" t="s">
        <v>1656</v>
      </c>
      <c r="J1333" s="63">
        <v>3675.31</v>
      </c>
      <c r="K1333" s="63">
        <v>0</v>
      </c>
      <c r="L1333" s="63">
        <v>0</v>
      </c>
      <c r="M1333" s="63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6">
        <v>45919.760613425926</v>
      </c>
      <c r="B1334" s="57">
        <v>443918583</v>
      </c>
      <c r="C1334" s="58" t="s">
        <v>36</v>
      </c>
      <c r="D1334" s="58" t="s">
        <v>37</v>
      </c>
      <c r="E1334" s="58" t="s">
        <v>119</v>
      </c>
      <c r="F1334" s="59">
        <v>3671.75</v>
      </c>
      <c r="G1334" s="59">
        <v>3674.71</v>
      </c>
      <c r="H1334" s="58"/>
      <c r="I1334" s="58" t="s">
        <v>1657</v>
      </c>
      <c r="J1334" s="59">
        <v>3674.71</v>
      </c>
      <c r="K1334" s="59">
        <v>0</v>
      </c>
      <c r="L1334" s="59">
        <v>0</v>
      </c>
      <c r="M1334" s="59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60">
        <v>45919.760613425926</v>
      </c>
      <c r="B1335" s="61">
        <v>443918587</v>
      </c>
      <c r="C1335" s="62" t="s">
        <v>36</v>
      </c>
      <c r="D1335" s="62" t="s">
        <v>37</v>
      </c>
      <c r="E1335" s="62" t="s">
        <v>119</v>
      </c>
      <c r="F1335" s="63">
        <v>3671.75</v>
      </c>
      <c r="G1335" s="63">
        <v>3674.24</v>
      </c>
      <c r="H1335" s="62"/>
      <c r="I1335" s="62" t="s">
        <v>1655</v>
      </c>
      <c r="J1335" s="63">
        <v>3674.24</v>
      </c>
      <c r="K1335" s="63">
        <v>0</v>
      </c>
      <c r="L1335" s="63">
        <v>0</v>
      </c>
      <c r="M1335" s="63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6">
        <v>45919.766157407408</v>
      </c>
      <c r="B1336" s="57">
        <v>443922733</v>
      </c>
      <c r="C1336" s="58" t="s">
        <v>36</v>
      </c>
      <c r="D1336" s="58" t="s">
        <v>37</v>
      </c>
      <c r="E1336" s="58" t="s">
        <v>119</v>
      </c>
      <c r="F1336" s="59">
        <v>3674.52</v>
      </c>
      <c r="G1336" s="59">
        <v>3671.52</v>
      </c>
      <c r="H1336" s="58"/>
      <c r="I1336" s="58" t="s">
        <v>1658</v>
      </c>
      <c r="J1336" s="59">
        <v>3671.48</v>
      </c>
      <c r="K1336" s="59">
        <v>0</v>
      </c>
      <c r="L1336" s="59">
        <v>0</v>
      </c>
      <c r="M1336" s="59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60">
        <v>45919.766168981485</v>
      </c>
      <c r="B1337" s="61">
        <v>443922734</v>
      </c>
      <c r="C1337" s="62" t="s">
        <v>36</v>
      </c>
      <c r="D1337" s="62" t="s">
        <v>37</v>
      </c>
      <c r="E1337" s="62" t="s">
        <v>119</v>
      </c>
      <c r="F1337" s="63">
        <v>3674.51</v>
      </c>
      <c r="G1337" s="63">
        <v>3671.52</v>
      </c>
      <c r="H1337" s="62"/>
      <c r="I1337" s="62" t="s">
        <v>1658</v>
      </c>
      <c r="J1337" s="63">
        <v>3671.48</v>
      </c>
      <c r="K1337" s="63">
        <v>0</v>
      </c>
      <c r="L1337" s="63">
        <v>0</v>
      </c>
      <c r="M1337" s="63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6">
        <v>45919.766736111109</v>
      </c>
      <c r="B1338" s="57">
        <v>443923771</v>
      </c>
      <c r="C1338" s="58" t="s">
        <v>36</v>
      </c>
      <c r="D1338" s="58" t="s">
        <v>37</v>
      </c>
      <c r="E1338" s="58" t="s">
        <v>119</v>
      </c>
      <c r="F1338" s="59">
        <v>3675.52</v>
      </c>
      <c r="G1338" s="59">
        <v>3672.51</v>
      </c>
      <c r="H1338" s="59">
        <v>3679.01</v>
      </c>
      <c r="I1338" s="58" t="s">
        <v>1659</v>
      </c>
      <c r="J1338" s="59">
        <v>3672.5</v>
      </c>
      <c r="K1338" s="59">
        <v>0</v>
      </c>
      <c r="L1338" s="59">
        <v>0</v>
      </c>
      <c r="M1338" s="59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60">
        <v>45919.766967592594</v>
      </c>
      <c r="B1339" s="61">
        <v>443923996</v>
      </c>
      <c r="C1339" s="62" t="s">
        <v>36</v>
      </c>
      <c r="D1339" s="62" t="s">
        <v>37</v>
      </c>
      <c r="E1339" s="62" t="s">
        <v>119</v>
      </c>
      <c r="F1339" s="63">
        <v>3675.01</v>
      </c>
      <c r="G1339" s="63">
        <v>3672.03</v>
      </c>
      <c r="H1339" s="62"/>
      <c r="I1339" s="62" t="s">
        <v>1660</v>
      </c>
      <c r="J1339" s="63">
        <v>3672.02</v>
      </c>
      <c r="K1339" s="63">
        <v>0</v>
      </c>
      <c r="L1339" s="63">
        <v>0</v>
      </c>
      <c r="M1339" s="63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6">
        <v>45919.767893518518</v>
      </c>
      <c r="B1340" s="57">
        <v>443924604</v>
      </c>
      <c r="C1340" s="58" t="s">
        <v>36</v>
      </c>
      <c r="D1340" s="58" t="s">
        <v>37</v>
      </c>
      <c r="E1340" s="58" t="s">
        <v>119</v>
      </c>
      <c r="F1340" s="59">
        <v>3674.31</v>
      </c>
      <c r="G1340" s="59">
        <v>3672.8</v>
      </c>
      <c r="H1340" s="59">
        <v>3675.8</v>
      </c>
      <c r="I1340" s="58" t="s">
        <v>1661</v>
      </c>
      <c r="J1340" s="59">
        <v>3672.78</v>
      </c>
      <c r="K1340" s="59">
        <v>0</v>
      </c>
      <c r="L1340" s="59">
        <v>0</v>
      </c>
      <c r="M1340" s="59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60">
        <v>45919.767905092594</v>
      </c>
      <c r="B1341" s="61">
        <v>443924606</v>
      </c>
      <c r="C1341" s="62" t="s">
        <v>36</v>
      </c>
      <c r="D1341" s="62" t="s">
        <v>37</v>
      </c>
      <c r="E1341" s="62" t="s">
        <v>119</v>
      </c>
      <c r="F1341" s="63">
        <v>3674.3</v>
      </c>
      <c r="G1341" s="63">
        <v>3671.31</v>
      </c>
      <c r="H1341" s="63">
        <v>3677.81</v>
      </c>
      <c r="I1341" s="62" t="s">
        <v>1662</v>
      </c>
      <c r="J1341" s="63">
        <v>3671.28</v>
      </c>
      <c r="K1341" s="63">
        <v>0</v>
      </c>
      <c r="L1341" s="63">
        <v>0</v>
      </c>
      <c r="M1341" s="63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6">
        <v>45919.767905092594</v>
      </c>
      <c r="B1342" s="57">
        <v>443924607</v>
      </c>
      <c r="C1342" s="58" t="s">
        <v>36</v>
      </c>
      <c r="D1342" s="58" t="s">
        <v>37</v>
      </c>
      <c r="E1342" s="58" t="s">
        <v>119</v>
      </c>
      <c r="F1342" s="59">
        <v>3674.29</v>
      </c>
      <c r="G1342" s="59">
        <v>3671.31</v>
      </c>
      <c r="H1342" s="59">
        <v>3675.81</v>
      </c>
      <c r="I1342" s="58" t="s">
        <v>1662</v>
      </c>
      <c r="J1342" s="59">
        <v>3671.28</v>
      </c>
      <c r="K1342" s="59">
        <v>0</v>
      </c>
      <c r="L1342" s="59">
        <v>0</v>
      </c>
      <c r="M1342" s="59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60">
        <v>45919.767905092594</v>
      </c>
      <c r="B1343" s="61">
        <v>443924609</v>
      </c>
      <c r="C1343" s="62" t="s">
        <v>36</v>
      </c>
      <c r="D1343" s="62" t="s">
        <v>37</v>
      </c>
      <c r="E1343" s="62" t="s">
        <v>119</v>
      </c>
      <c r="F1343" s="63">
        <v>3674.31</v>
      </c>
      <c r="G1343" s="63">
        <v>3671.31</v>
      </c>
      <c r="H1343" s="63">
        <v>3677.31</v>
      </c>
      <c r="I1343" s="62" t="s">
        <v>1662</v>
      </c>
      <c r="J1343" s="63">
        <v>3671.28</v>
      </c>
      <c r="K1343" s="63">
        <v>0</v>
      </c>
      <c r="L1343" s="63">
        <v>0</v>
      </c>
      <c r="M1343" s="63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6">
        <v>45919.767905092594</v>
      </c>
      <c r="B1344" s="57">
        <v>443924611</v>
      </c>
      <c r="C1344" s="58" t="s">
        <v>36</v>
      </c>
      <c r="D1344" s="58" t="s">
        <v>37</v>
      </c>
      <c r="E1344" s="58" t="s">
        <v>119</v>
      </c>
      <c r="F1344" s="59">
        <v>3674.34</v>
      </c>
      <c r="G1344" s="59">
        <v>3671.31</v>
      </c>
      <c r="H1344" s="59">
        <v>3675.81</v>
      </c>
      <c r="I1344" s="58" t="s">
        <v>1662</v>
      </c>
      <c r="J1344" s="59">
        <v>3671.28</v>
      </c>
      <c r="K1344" s="59">
        <v>0</v>
      </c>
      <c r="L1344" s="59">
        <v>0</v>
      </c>
      <c r="M1344" s="59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60">
        <v>45919.767916666664</v>
      </c>
      <c r="B1345" s="61">
        <v>443924613</v>
      </c>
      <c r="C1345" s="62" t="s">
        <v>36</v>
      </c>
      <c r="D1345" s="62" t="s">
        <v>37</v>
      </c>
      <c r="E1345" s="62" t="s">
        <v>119</v>
      </c>
      <c r="F1345" s="63">
        <v>3674.34</v>
      </c>
      <c r="G1345" s="63">
        <v>3671.81</v>
      </c>
      <c r="H1345" s="63">
        <v>3677.31</v>
      </c>
      <c r="I1345" s="62" t="s">
        <v>1663</v>
      </c>
      <c r="J1345" s="63">
        <v>3671.8</v>
      </c>
      <c r="K1345" s="63">
        <v>0</v>
      </c>
      <c r="L1345" s="63">
        <v>0</v>
      </c>
      <c r="M1345" s="63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6">
        <v>45919.767916666664</v>
      </c>
      <c r="B1346" s="57">
        <v>443924614</v>
      </c>
      <c r="C1346" s="58" t="s">
        <v>36</v>
      </c>
      <c r="D1346" s="58" t="s">
        <v>37</v>
      </c>
      <c r="E1346" s="58" t="s">
        <v>119</v>
      </c>
      <c r="F1346" s="59">
        <v>3674.29</v>
      </c>
      <c r="G1346" s="59">
        <v>3671.31</v>
      </c>
      <c r="H1346" s="59">
        <v>3677.81</v>
      </c>
      <c r="I1346" s="58" t="s">
        <v>1662</v>
      </c>
      <c r="J1346" s="59">
        <v>3671.28</v>
      </c>
      <c r="K1346" s="59">
        <v>0</v>
      </c>
      <c r="L1346" s="59">
        <v>0</v>
      </c>
      <c r="M1346" s="59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60">
        <v>45919.768125000002</v>
      </c>
      <c r="B1347" s="61">
        <v>443924795</v>
      </c>
      <c r="C1347" s="62" t="s">
        <v>36</v>
      </c>
      <c r="D1347" s="62" t="s">
        <v>37</v>
      </c>
      <c r="E1347" s="62" t="s">
        <v>119</v>
      </c>
      <c r="F1347" s="63">
        <v>3673.24</v>
      </c>
      <c r="G1347" s="63">
        <v>3670.1</v>
      </c>
      <c r="H1347" s="63">
        <v>3676.6</v>
      </c>
      <c r="I1347" s="62" t="s">
        <v>1664</v>
      </c>
      <c r="J1347" s="63">
        <v>3670.02</v>
      </c>
      <c r="K1347" s="63">
        <v>0</v>
      </c>
      <c r="L1347" s="63">
        <v>0</v>
      </c>
      <c r="M1347" s="63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6">
        <v>45919.768136574072</v>
      </c>
      <c r="B1348" s="57">
        <v>443924799</v>
      </c>
      <c r="C1348" s="58" t="s">
        <v>36</v>
      </c>
      <c r="D1348" s="58" t="s">
        <v>37</v>
      </c>
      <c r="E1348" s="58" t="s">
        <v>119</v>
      </c>
      <c r="F1348" s="59">
        <v>3673.35</v>
      </c>
      <c r="G1348" s="59">
        <v>3670.24</v>
      </c>
      <c r="H1348" s="59">
        <v>3676.74</v>
      </c>
      <c r="I1348" s="58" t="s">
        <v>1665</v>
      </c>
      <c r="J1348" s="59">
        <v>3670.22</v>
      </c>
      <c r="K1348" s="59">
        <v>0</v>
      </c>
      <c r="L1348" s="59">
        <v>0</v>
      </c>
      <c r="M1348" s="59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60">
        <v>45919.772523148145</v>
      </c>
      <c r="B1349" s="61">
        <v>443928958</v>
      </c>
      <c r="C1349" s="62" t="s">
        <v>36</v>
      </c>
      <c r="D1349" s="62" t="s">
        <v>38</v>
      </c>
      <c r="E1349" s="62" t="s">
        <v>119</v>
      </c>
      <c r="F1349" s="63">
        <v>3669.08</v>
      </c>
      <c r="G1349" s="63">
        <v>3672.08</v>
      </c>
      <c r="H1349" s="63">
        <v>3665.58</v>
      </c>
      <c r="I1349" s="62" t="s">
        <v>1666</v>
      </c>
      <c r="J1349" s="63">
        <v>3672.11</v>
      </c>
      <c r="K1349" s="63">
        <v>0</v>
      </c>
      <c r="L1349" s="63">
        <v>0</v>
      </c>
      <c r="M1349" s="63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6">
        <v>45919.772534722222</v>
      </c>
      <c r="B1350" s="57">
        <v>443928960</v>
      </c>
      <c r="C1350" s="58" t="s">
        <v>36</v>
      </c>
      <c r="D1350" s="58" t="s">
        <v>38</v>
      </c>
      <c r="E1350" s="58" t="s">
        <v>119</v>
      </c>
      <c r="F1350" s="59">
        <v>3669</v>
      </c>
      <c r="G1350" s="59">
        <v>3672.08</v>
      </c>
      <c r="H1350" s="58"/>
      <c r="I1350" s="58" t="s">
        <v>1666</v>
      </c>
      <c r="J1350" s="59">
        <v>3672.11</v>
      </c>
      <c r="K1350" s="59">
        <v>0</v>
      </c>
      <c r="L1350" s="59">
        <v>0</v>
      </c>
      <c r="M1350" s="59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60">
        <v>45919.772534722222</v>
      </c>
      <c r="B1351" s="61">
        <v>443928963</v>
      </c>
      <c r="C1351" s="62" t="s">
        <v>36</v>
      </c>
      <c r="D1351" s="62" t="s">
        <v>38</v>
      </c>
      <c r="E1351" s="62" t="s">
        <v>119</v>
      </c>
      <c r="F1351" s="63">
        <v>3669.07</v>
      </c>
      <c r="G1351" s="63">
        <v>3672.08</v>
      </c>
      <c r="H1351" s="62"/>
      <c r="I1351" s="62" t="s">
        <v>1666</v>
      </c>
      <c r="J1351" s="63">
        <v>3672.11</v>
      </c>
      <c r="K1351" s="63">
        <v>0</v>
      </c>
      <c r="L1351" s="63">
        <v>0</v>
      </c>
      <c r="M1351" s="63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6">
        <v>45919.774606481478</v>
      </c>
      <c r="B1352" s="57">
        <v>443930481</v>
      </c>
      <c r="C1352" s="58" t="s">
        <v>36</v>
      </c>
      <c r="D1352" s="58" t="s">
        <v>38</v>
      </c>
      <c r="E1352" s="58" t="s">
        <v>119</v>
      </c>
      <c r="F1352" s="59">
        <v>3670.24</v>
      </c>
      <c r="G1352" s="59">
        <v>3669.97</v>
      </c>
      <c r="H1352" s="59">
        <v>3668.78</v>
      </c>
      <c r="I1352" s="58" t="s">
        <v>1667</v>
      </c>
      <c r="J1352" s="59">
        <v>3669.97</v>
      </c>
      <c r="K1352" s="59">
        <v>0</v>
      </c>
      <c r="L1352" s="59">
        <v>0</v>
      </c>
      <c r="M1352" s="59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60">
        <v>45919.774618055555</v>
      </c>
      <c r="B1353" s="61">
        <v>443930483</v>
      </c>
      <c r="C1353" s="62" t="s">
        <v>36</v>
      </c>
      <c r="D1353" s="62" t="s">
        <v>38</v>
      </c>
      <c r="E1353" s="62" t="s">
        <v>119</v>
      </c>
      <c r="F1353" s="63">
        <v>3670.25</v>
      </c>
      <c r="G1353" s="63">
        <v>3669.97</v>
      </c>
      <c r="H1353" s="63">
        <v>3668.74</v>
      </c>
      <c r="I1353" s="62" t="s">
        <v>1667</v>
      </c>
      <c r="J1353" s="63">
        <v>3669.97</v>
      </c>
      <c r="K1353" s="63">
        <v>0</v>
      </c>
      <c r="L1353" s="63">
        <v>0</v>
      </c>
      <c r="M1353" s="63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6">
        <v>45919.774618055555</v>
      </c>
      <c r="B1354" s="57">
        <v>443930485</v>
      </c>
      <c r="C1354" s="58" t="s">
        <v>36</v>
      </c>
      <c r="D1354" s="58" t="s">
        <v>38</v>
      </c>
      <c r="E1354" s="58" t="s">
        <v>119</v>
      </c>
      <c r="F1354" s="59">
        <v>3670.2</v>
      </c>
      <c r="G1354" s="59">
        <v>3673.24</v>
      </c>
      <c r="H1354" s="59">
        <v>3666.74</v>
      </c>
      <c r="I1354" s="58" t="s">
        <v>1668</v>
      </c>
      <c r="J1354" s="59">
        <v>3673.3</v>
      </c>
      <c r="K1354" s="59">
        <v>0</v>
      </c>
      <c r="L1354" s="59">
        <v>0</v>
      </c>
      <c r="M1354" s="59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60">
        <v>45919.775416666664</v>
      </c>
      <c r="B1355" s="61">
        <v>443930937</v>
      </c>
      <c r="C1355" s="62" t="s">
        <v>36</v>
      </c>
      <c r="D1355" s="62" t="s">
        <v>37</v>
      </c>
      <c r="E1355" s="62" t="s">
        <v>119</v>
      </c>
      <c r="F1355" s="63">
        <v>3671.04</v>
      </c>
      <c r="G1355" s="63">
        <v>3668.04</v>
      </c>
      <c r="H1355" s="63">
        <v>3674.54</v>
      </c>
      <c r="I1355" s="62" t="s">
        <v>1669</v>
      </c>
      <c r="J1355" s="63">
        <v>3668.04</v>
      </c>
      <c r="K1355" s="63">
        <v>0</v>
      </c>
      <c r="L1355" s="63">
        <v>0</v>
      </c>
      <c r="M1355" s="63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6">
        <v>45919.77542824074</v>
      </c>
      <c r="B1356" s="57">
        <v>443930941</v>
      </c>
      <c r="C1356" s="58" t="s">
        <v>36</v>
      </c>
      <c r="D1356" s="58" t="s">
        <v>37</v>
      </c>
      <c r="E1356" s="58" t="s">
        <v>119</v>
      </c>
      <c r="F1356" s="59">
        <v>3671.01</v>
      </c>
      <c r="G1356" s="59">
        <v>3668.04</v>
      </c>
      <c r="H1356" s="59">
        <v>3674.54</v>
      </c>
      <c r="I1356" s="58" t="s">
        <v>1669</v>
      </c>
      <c r="J1356" s="59">
        <v>3668.04</v>
      </c>
      <c r="K1356" s="59">
        <v>0</v>
      </c>
      <c r="L1356" s="59">
        <v>0</v>
      </c>
      <c r="M1356" s="59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60">
        <v>45919.778194444443</v>
      </c>
      <c r="B1357" s="61">
        <v>443932405</v>
      </c>
      <c r="C1357" s="62" t="s">
        <v>36</v>
      </c>
      <c r="D1357" s="62" t="s">
        <v>38</v>
      </c>
      <c r="E1357" s="62" t="s">
        <v>119</v>
      </c>
      <c r="F1357" s="63">
        <v>3669.75</v>
      </c>
      <c r="G1357" s="63">
        <v>3672.73</v>
      </c>
      <c r="H1357" s="63">
        <v>3668.23</v>
      </c>
      <c r="I1357" s="62" t="s">
        <v>1670</v>
      </c>
      <c r="J1357" s="63">
        <v>3672.73</v>
      </c>
      <c r="K1357" s="63">
        <v>0</v>
      </c>
      <c r="L1357" s="63">
        <v>0</v>
      </c>
      <c r="M1357" s="63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6">
        <v>45919.77820601852</v>
      </c>
      <c r="B1358" s="57">
        <v>443932406</v>
      </c>
      <c r="C1358" s="58" t="s">
        <v>36</v>
      </c>
      <c r="D1358" s="58" t="s">
        <v>38</v>
      </c>
      <c r="E1358" s="58" t="s">
        <v>119</v>
      </c>
      <c r="F1358" s="59">
        <v>3669.78</v>
      </c>
      <c r="G1358" s="59">
        <v>3672.75</v>
      </c>
      <c r="H1358" s="59">
        <v>3666.25</v>
      </c>
      <c r="I1358" s="58" t="s">
        <v>1670</v>
      </c>
      <c r="J1358" s="59">
        <v>3672.85</v>
      </c>
      <c r="K1358" s="59">
        <v>0</v>
      </c>
      <c r="L1358" s="59">
        <v>0</v>
      </c>
      <c r="M1358" s="59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60">
        <v>45919.77820601852</v>
      </c>
      <c r="B1359" s="61">
        <v>443932407</v>
      </c>
      <c r="C1359" s="62" t="s">
        <v>36</v>
      </c>
      <c r="D1359" s="62" t="s">
        <v>38</v>
      </c>
      <c r="E1359" s="62" t="s">
        <v>119</v>
      </c>
      <c r="F1359" s="63">
        <v>3669.88</v>
      </c>
      <c r="G1359" s="63">
        <v>3671.25</v>
      </c>
      <c r="H1359" s="63">
        <v>3668.25</v>
      </c>
      <c r="I1359" s="62" t="s">
        <v>1671</v>
      </c>
      <c r="J1359" s="63">
        <v>3671.33</v>
      </c>
      <c r="K1359" s="63">
        <v>0</v>
      </c>
      <c r="L1359" s="63">
        <v>0</v>
      </c>
      <c r="M1359" s="63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6">
        <v>45919.77820601852</v>
      </c>
      <c r="B1360" s="57">
        <v>443932408</v>
      </c>
      <c r="C1360" s="58" t="s">
        <v>36</v>
      </c>
      <c r="D1360" s="58" t="s">
        <v>38</v>
      </c>
      <c r="E1360" s="58" t="s">
        <v>119</v>
      </c>
      <c r="F1360" s="59">
        <v>3669.87</v>
      </c>
      <c r="G1360" s="59">
        <v>3672.75</v>
      </c>
      <c r="H1360" s="59">
        <v>3666.75</v>
      </c>
      <c r="I1360" s="58" t="s">
        <v>1670</v>
      </c>
      <c r="J1360" s="59">
        <v>3672.85</v>
      </c>
      <c r="K1360" s="59">
        <v>0</v>
      </c>
      <c r="L1360" s="59">
        <v>0</v>
      </c>
      <c r="M1360" s="59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60">
        <v>45919.77820601852</v>
      </c>
      <c r="B1361" s="61">
        <v>443932410</v>
      </c>
      <c r="C1361" s="62" t="s">
        <v>36</v>
      </c>
      <c r="D1361" s="62" t="s">
        <v>38</v>
      </c>
      <c r="E1361" s="62" t="s">
        <v>119</v>
      </c>
      <c r="F1361" s="63">
        <v>3669.89</v>
      </c>
      <c r="G1361" s="63">
        <v>3672.75</v>
      </c>
      <c r="H1361" s="63">
        <v>3668.25</v>
      </c>
      <c r="I1361" s="62" t="s">
        <v>1670</v>
      </c>
      <c r="J1361" s="63">
        <v>3672.85</v>
      </c>
      <c r="K1361" s="63">
        <v>0</v>
      </c>
      <c r="L1361" s="63">
        <v>0</v>
      </c>
      <c r="M1361" s="63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6">
        <v>45919.778217592589</v>
      </c>
      <c r="B1362" s="57">
        <v>443932411</v>
      </c>
      <c r="C1362" s="58" t="s">
        <v>36</v>
      </c>
      <c r="D1362" s="58" t="s">
        <v>38</v>
      </c>
      <c r="E1362" s="58" t="s">
        <v>119</v>
      </c>
      <c r="F1362" s="59">
        <v>3669.89</v>
      </c>
      <c r="G1362" s="59">
        <v>3672.25</v>
      </c>
      <c r="H1362" s="59">
        <v>3666.75</v>
      </c>
      <c r="I1362" s="58" t="s">
        <v>1672</v>
      </c>
      <c r="J1362" s="59">
        <v>3672.32</v>
      </c>
      <c r="K1362" s="59">
        <v>0</v>
      </c>
      <c r="L1362" s="59">
        <v>0</v>
      </c>
      <c r="M1362" s="59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60">
        <v>45919.787106481483</v>
      </c>
      <c r="B1363" s="61">
        <v>443935674</v>
      </c>
      <c r="C1363" s="62" t="s">
        <v>36</v>
      </c>
      <c r="D1363" s="62" t="s">
        <v>37</v>
      </c>
      <c r="E1363" s="62" t="s">
        <v>119</v>
      </c>
      <c r="F1363" s="63">
        <v>3671.21</v>
      </c>
      <c r="G1363" s="63">
        <v>3672.58</v>
      </c>
      <c r="H1363" s="62"/>
      <c r="I1363" s="62" t="s">
        <v>1673</v>
      </c>
      <c r="J1363" s="63">
        <v>3672.52</v>
      </c>
      <c r="K1363" s="63">
        <v>0</v>
      </c>
      <c r="L1363" s="63">
        <v>0</v>
      </c>
      <c r="M1363" s="63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6">
        <v>45919.792662037034</v>
      </c>
      <c r="B1364" s="57">
        <v>443937243</v>
      </c>
      <c r="C1364" s="58" t="s">
        <v>36</v>
      </c>
      <c r="D1364" s="58" t="s">
        <v>37</v>
      </c>
      <c r="E1364" s="58" t="s">
        <v>119</v>
      </c>
      <c r="F1364" s="59">
        <v>3671.72</v>
      </c>
      <c r="G1364" s="59">
        <v>3668.7</v>
      </c>
      <c r="H1364" s="58"/>
      <c r="I1364" s="58" t="s">
        <v>1674</v>
      </c>
      <c r="J1364" s="59">
        <v>3668.7</v>
      </c>
      <c r="K1364" s="59">
        <v>0</v>
      </c>
      <c r="L1364" s="59">
        <v>0</v>
      </c>
      <c r="M1364" s="59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60">
        <v>45919.792673611111</v>
      </c>
      <c r="B1365" s="61">
        <v>443937245</v>
      </c>
      <c r="C1365" s="62" t="s">
        <v>36</v>
      </c>
      <c r="D1365" s="62" t="s">
        <v>37</v>
      </c>
      <c r="E1365" s="62" t="s">
        <v>119</v>
      </c>
      <c r="F1365" s="63">
        <v>3671.71</v>
      </c>
      <c r="G1365" s="63">
        <v>3672.6</v>
      </c>
      <c r="H1365" s="62"/>
      <c r="I1365" s="62" t="s">
        <v>1673</v>
      </c>
      <c r="J1365" s="63">
        <v>3672.52</v>
      </c>
      <c r="K1365" s="63">
        <v>0</v>
      </c>
      <c r="L1365" s="63">
        <v>0</v>
      </c>
      <c r="M1365" s="63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6">
        <v>45919.792673611111</v>
      </c>
      <c r="B1366" s="57">
        <v>443937251</v>
      </c>
      <c r="C1366" s="58" t="s">
        <v>36</v>
      </c>
      <c r="D1366" s="58" t="s">
        <v>37</v>
      </c>
      <c r="E1366" s="58" t="s">
        <v>119</v>
      </c>
      <c r="F1366" s="59">
        <v>3671.72</v>
      </c>
      <c r="G1366" s="59">
        <v>3668.72</v>
      </c>
      <c r="H1366" s="59">
        <v>3675.22</v>
      </c>
      <c r="I1366" s="58" t="s">
        <v>1674</v>
      </c>
      <c r="J1366" s="59">
        <v>3668.7</v>
      </c>
      <c r="K1366" s="59">
        <v>0</v>
      </c>
      <c r="L1366" s="59">
        <v>0</v>
      </c>
      <c r="M1366" s="59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60">
        <v>45919.793703703705</v>
      </c>
      <c r="B1367" s="61">
        <v>443937569</v>
      </c>
      <c r="C1367" s="62" t="s">
        <v>36</v>
      </c>
      <c r="D1367" s="62" t="s">
        <v>37</v>
      </c>
      <c r="E1367" s="62" t="s">
        <v>119</v>
      </c>
      <c r="F1367" s="63">
        <v>3671.62</v>
      </c>
      <c r="G1367" s="63">
        <v>3672.08</v>
      </c>
      <c r="H1367" s="63">
        <v>3674.61</v>
      </c>
      <c r="I1367" s="62" t="s">
        <v>1675</v>
      </c>
      <c r="J1367" s="63">
        <v>3672.05</v>
      </c>
      <c r="K1367" s="63">
        <v>0</v>
      </c>
      <c r="L1367" s="63">
        <v>0</v>
      </c>
      <c r="M1367" s="63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6">
        <v>45919.796944444446</v>
      </c>
      <c r="B1368" s="57">
        <v>443939242</v>
      </c>
      <c r="C1368" s="58" t="s">
        <v>36</v>
      </c>
      <c r="D1368" s="58" t="s">
        <v>37</v>
      </c>
      <c r="E1368" s="58" t="s">
        <v>119</v>
      </c>
      <c r="F1368" s="59">
        <v>3672.83</v>
      </c>
      <c r="G1368" s="59">
        <v>3669.81</v>
      </c>
      <c r="H1368" s="58"/>
      <c r="I1368" s="58" t="s">
        <v>1676</v>
      </c>
      <c r="J1368" s="59">
        <v>3669.53</v>
      </c>
      <c r="K1368" s="59">
        <v>0</v>
      </c>
      <c r="L1368" s="59">
        <v>0</v>
      </c>
      <c r="M1368" s="59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60">
        <v>45919.796944444446</v>
      </c>
      <c r="B1369" s="61">
        <v>443939243</v>
      </c>
      <c r="C1369" s="62" t="s">
        <v>36</v>
      </c>
      <c r="D1369" s="62" t="s">
        <v>37</v>
      </c>
      <c r="E1369" s="62" t="s">
        <v>119</v>
      </c>
      <c r="F1369" s="63">
        <v>3672.81</v>
      </c>
      <c r="G1369" s="63">
        <v>3669.81</v>
      </c>
      <c r="H1369" s="62"/>
      <c r="I1369" s="62" t="s">
        <v>1676</v>
      </c>
      <c r="J1369" s="63">
        <v>3669.53</v>
      </c>
      <c r="K1369" s="63">
        <v>0</v>
      </c>
      <c r="L1369" s="63">
        <v>0</v>
      </c>
      <c r="M1369" s="63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6">
        <v>45919.797291666669</v>
      </c>
      <c r="B1370" s="57">
        <v>443939327</v>
      </c>
      <c r="C1370" s="58" t="s">
        <v>36</v>
      </c>
      <c r="D1370" s="58" t="s">
        <v>37</v>
      </c>
      <c r="E1370" s="58" t="s">
        <v>119</v>
      </c>
      <c r="F1370" s="59">
        <v>3672.67</v>
      </c>
      <c r="G1370" s="59">
        <v>3669.67</v>
      </c>
      <c r="H1370" s="59">
        <v>3674.17</v>
      </c>
      <c r="I1370" s="58" t="s">
        <v>1676</v>
      </c>
      <c r="J1370" s="59">
        <v>3669.53</v>
      </c>
      <c r="K1370" s="59">
        <v>0</v>
      </c>
      <c r="L1370" s="59">
        <v>0</v>
      </c>
      <c r="M1370" s="59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60">
        <v>45919.797291666669</v>
      </c>
      <c r="B1371" s="61">
        <v>443939328</v>
      </c>
      <c r="C1371" s="62" t="s">
        <v>36</v>
      </c>
      <c r="D1371" s="62" t="s">
        <v>37</v>
      </c>
      <c r="E1371" s="62" t="s">
        <v>119</v>
      </c>
      <c r="F1371" s="63">
        <v>3672.67</v>
      </c>
      <c r="G1371" s="63">
        <v>3669.67</v>
      </c>
      <c r="H1371" s="63">
        <v>3674.17</v>
      </c>
      <c r="I1371" s="62" t="s">
        <v>1676</v>
      </c>
      <c r="J1371" s="63">
        <v>3669.53</v>
      </c>
      <c r="K1371" s="63">
        <v>0</v>
      </c>
      <c r="L1371" s="63">
        <v>0</v>
      </c>
      <c r="M1371" s="63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6">
        <v>45919.797303240739</v>
      </c>
      <c r="B1372" s="57">
        <v>443939329</v>
      </c>
      <c r="C1372" s="58" t="s">
        <v>36</v>
      </c>
      <c r="D1372" s="58" t="s">
        <v>37</v>
      </c>
      <c r="E1372" s="58" t="s">
        <v>119</v>
      </c>
      <c r="F1372" s="59">
        <v>3672.67</v>
      </c>
      <c r="G1372" s="59">
        <v>3671.17</v>
      </c>
      <c r="H1372" s="59">
        <v>3674.17</v>
      </c>
      <c r="I1372" s="58" t="s">
        <v>1677</v>
      </c>
      <c r="J1372" s="59">
        <v>3671.15</v>
      </c>
      <c r="K1372" s="59">
        <v>0</v>
      </c>
      <c r="L1372" s="59">
        <v>0</v>
      </c>
      <c r="M1372" s="59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60">
        <v>45919.797303240739</v>
      </c>
      <c r="B1373" s="61">
        <v>443939330</v>
      </c>
      <c r="C1373" s="62" t="s">
        <v>36</v>
      </c>
      <c r="D1373" s="62" t="s">
        <v>37</v>
      </c>
      <c r="E1373" s="62" t="s">
        <v>119</v>
      </c>
      <c r="F1373" s="63">
        <v>3672.67</v>
      </c>
      <c r="G1373" s="63">
        <v>3669.67</v>
      </c>
      <c r="H1373" s="63">
        <v>3676.17</v>
      </c>
      <c r="I1373" s="62" t="s">
        <v>1676</v>
      </c>
      <c r="J1373" s="63">
        <v>3669.53</v>
      </c>
      <c r="K1373" s="63">
        <v>0</v>
      </c>
      <c r="L1373" s="63">
        <v>0</v>
      </c>
      <c r="M1373" s="63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6">
        <v>45919.797303240739</v>
      </c>
      <c r="B1374" s="57">
        <v>443939332</v>
      </c>
      <c r="C1374" s="58" t="s">
        <v>36</v>
      </c>
      <c r="D1374" s="58" t="s">
        <v>37</v>
      </c>
      <c r="E1374" s="58" t="s">
        <v>119</v>
      </c>
      <c r="F1374" s="59">
        <v>3672.63</v>
      </c>
      <c r="G1374" s="59">
        <v>3669.67</v>
      </c>
      <c r="H1374" s="59">
        <v>3675.67</v>
      </c>
      <c r="I1374" s="58" t="s">
        <v>1676</v>
      </c>
      <c r="J1374" s="59">
        <v>3669.53</v>
      </c>
      <c r="K1374" s="59">
        <v>0</v>
      </c>
      <c r="L1374" s="59">
        <v>0</v>
      </c>
      <c r="M1374" s="59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60">
        <v>45919.797303240739</v>
      </c>
      <c r="B1375" s="61">
        <v>443939333</v>
      </c>
      <c r="C1375" s="62" t="s">
        <v>36</v>
      </c>
      <c r="D1375" s="62" t="s">
        <v>37</v>
      </c>
      <c r="E1375" s="62" t="s">
        <v>119</v>
      </c>
      <c r="F1375" s="63">
        <v>3672.73</v>
      </c>
      <c r="G1375" s="63">
        <v>3669.67</v>
      </c>
      <c r="H1375" s="63">
        <v>3676.17</v>
      </c>
      <c r="I1375" s="62" t="s">
        <v>1676</v>
      </c>
      <c r="J1375" s="63">
        <v>3669.53</v>
      </c>
      <c r="K1375" s="63">
        <v>0</v>
      </c>
      <c r="L1375" s="63">
        <v>0</v>
      </c>
      <c r="M1375" s="63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6">
        <v>45919.797523148147</v>
      </c>
      <c r="B1376" s="57">
        <v>443939415</v>
      </c>
      <c r="C1376" s="58" t="s">
        <v>36</v>
      </c>
      <c r="D1376" s="58" t="s">
        <v>37</v>
      </c>
      <c r="E1376" s="58" t="s">
        <v>119</v>
      </c>
      <c r="F1376" s="59">
        <v>3672.31</v>
      </c>
      <c r="G1376" s="59">
        <v>3669.82</v>
      </c>
      <c r="H1376" s="59">
        <v>3675.32</v>
      </c>
      <c r="I1376" s="58" t="s">
        <v>1676</v>
      </c>
      <c r="J1376" s="59">
        <v>3669.53</v>
      </c>
      <c r="K1376" s="59">
        <v>0</v>
      </c>
      <c r="L1376" s="59">
        <v>0</v>
      </c>
      <c r="M1376" s="59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60">
        <v>45919.802847222221</v>
      </c>
      <c r="B1377" s="61">
        <v>443941803</v>
      </c>
      <c r="C1377" s="62" t="s">
        <v>36</v>
      </c>
      <c r="D1377" s="62" t="s">
        <v>38</v>
      </c>
      <c r="E1377" s="62" t="s">
        <v>119</v>
      </c>
      <c r="F1377" s="63">
        <v>3669.02</v>
      </c>
      <c r="G1377" s="63">
        <v>3672.02</v>
      </c>
      <c r="H1377" s="62"/>
      <c r="I1377" s="62" t="s">
        <v>1824</v>
      </c>
      <c r="J1377" s="63">
        <v>3672.03</v>
      </c>
      <c r="K1377" s="63">
        <v>0</v>
      </c>
      <c r="L1377" s="63">
        <v>0</v>
      </c>
      <c r="M1377" s="63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6">
        <v>45919.802847222221</v>
      </c>
      <c r="B1378" s="57">
        <v>443941806</v>
      </c>
      <c r="C1378" s="58" t="s">
        <v>36</v>
      </c>
      <c r="D1378" s="58" t="s">
        <v>38</v>
      </c>
      <c r="E1378" s="58" t="s">
        <v>119</v>
      </c>
      <c r="F1378" s="59">
        <v>3669.02</v>
      </c>
      <c r="G1378" s="59">
        <v>3667.61</v>
      </c>
      <c r="H1378" s="58"/>
      <c r="I1378" s="58" t="s">
        <v>1825</v>
      </c>
      <c r="J1378" s="59">
        <v>3667.66</v>
      </c>
      <c r="K1378" s="59">
        <v>0</v>
      </c>
      <c r="L1378" s="59">
        <v>0</v>
      </c>
      <c r="M1378" s="59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60">
        <v>45919.802858796298</v>
      </c>
      <c r="B1379" s="61">
        <v>443941807</v>
      </c>
      <c r="C1379" s="62" t="s">
        <v>36</v>
      </c>
      <c r="D1379" s="62" t="s">
        <v>38</v>
      </c>
      <c r="E1379" s="62" t="s">
        <v>119</v>
      </c>
      <c r="F1379" s="63">
        <v>3669.02</v>
      </c>
      <c r="G1379" s="63">
        <v>3672.02</v>
      </c>
      <c r="H1379" s="63">
        <v>3665.52</v>
      </c>
      <c r="I1379" s="62" t="s">
        <v>1824</v>
      </c>
      <c r="J1379" s="63">
        <v>3672.03</v>
      </c>
      <c r="K1379" s="63">
        <v>0</v>
      </c>
      <c r="L1379" s="63">
        <v>0</v>
      </c>
      <c r="M1379" s="63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6">
        <v>45919.803541666668</v>
      </c>
      <c r="B1380" s="57">
        <v>443942028</v>
      </c>
      <c r="C1380" s="58" t="s">
        <v>36</v>
      </c>
      <c r="D1380" s="58" t="s">
        <v>38</v>
      </c>
      <c r="E1380" s="58" t="s">
        <v>119</v>
      </c>
      <c r="F1380" s="59">
        <v>3669.32</v>
      </c>
      <c r="G1380" s="59">
        <v>3667.61</v>
      </c>
      <c r="H1380" s="58"/>
      <c r="I1380" s="58" t="s">
        <v>1825</v>
      </c>
      <c r="J1380" s="59">
        <v>3667.66</v>
      </c>
      <c r="K1380" s="59">
        <v>0</v>
      </c>
      <c r="L1380" s="59">
        <v>0</v>
      </c>
      <c r="M1380" s="59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60">
        <v>45919.804930555554</v>
      </c>
      <c r="B1381" s="61">
        <v>443942398</v>
      </c>
      <c r="C1381" s="62" t="s">
        <v>36</v>
      </c>
      <c r="D1381" s="62" t="s">
        <v>38</v>
      </c>
      <c r="E1381" s="62" t="s">
        <v>119</v>
      </c>
      <c r="F1381" s="63">
        <v>3669.77</v>
      </c>
      <c r="G1381" s="63">
        <v>3669.44</v>
      </c>
      <c r="H1381" s="63">
        <v>3668.26</v>
      </c>
      <c r="I1381" s="62" t="s">
        <v>1826</v>
      </c>
      <c r="J1381" s="63">
        <v>3668.2</v>
      </c>
      <c r="K1381" s="63">
        <v>0</v>
      </c>
      <c r="L1381" s="63">
        <v>0</v>
      </c>
      <c r="M1381" s="63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6">
        <v>45919.804930555554</v>
      </c>
      <c r="B1382" s="57">
        <v>443942401</v>
      </c>
      <c r="C1382" s="58" t="s">
        <v>36</v>
      </c>
      <c r="D1382" s="58" t="s">
        <v>38</v>
      </c>
      <c r="E1382" s="58" t="s">
        <v>119</v>
      </c>
      <c r="F1382" s="59">
        <v>3669.67</v>
      </c>
      <c r="G1382" s="59">
        <v>3672.77</v>
      </c>
      <c r="H1382" s="59">
        <v>3666.27</v>
      </c>
      <c r="I1382" s="58" t="s">
        <v>1827</v>
      </c>
      <c r="J1382" s="59">
        <v>3672.78</v>
      </c>
      <c r="K1382" s="59">
        <v>0</v>
      </c>
      <c r="L1382" s="59">
        <v>0</v>
      </c>
      <c r="M1382" s="59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60">
        <v>45919.804942129631</v>
      </c>
      <c r="B1383" s="61">
        <v>443942403</v>
      </c>
      <c r="C1383" s="62" t="s">
        <v>36</v>
      </c>
      <c r="D1383" s="62" t="s">
        <v>38</v>
      </c>
      <c r="E1383" s="62" t="s">
        <v>119</v>
      </c>
      <c r="F1383" s="63">
        <v>3669.67</v>
      </c>
      <c r="G1383" s="63">
        <v>3672.77</v>
      </c>
      <c r="H1383" s="63">
        <v>3668.27</v>
      </c>
      <c r="I1383" s="62" t="s">
        <v>1826</v>
      </c>
      <c r="J1383" s="63">
        <v>3668.2</v>
      </c>
      <c r="K1383" s="63">
        <v>0</v>
      </c>
      <c r="L1383" s="63">
        <v>0</v>
      </c>
      <c r="M1383" s="63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6">
        <v>45919.804942129631</v>
      </c>
      <c r="B1384" s="57">
        <v>443942404</v>
      </c>
      <c r="C1384" s="58" t="s">
        <v>36</v>
      </c>
      <c r="D1384" s="58" t="s">
        <v>38</v>
      </c>
      <c r="E1384" s="58" t="s">
        <v>119</v>
      </c>
      <c r="F1384" s="59">
        <v>3669.67</v>
      </c>
      <c r="G1384" s="59">
        <v>3672.77</v>
      </c>
      <c r="H1384" s="59">
        <v>3668.27</v>
      </c>
      <c r="I1384" s="58" t="s">
        <v>1826</v>
      </c>
      <c r="J1384" s="59">
        <v>3668.2</v>
      </c>
      <c r="K1384" s="59">
        <v>0</v>
      </c>
      <c r="L1384" s="59">
        <v>0</v>
      </c>
      <c r="M1384" s="59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60">
        <v>45919.804942129631</v>
      </c>
      <c r="B1385" s="61">
        <v>443942405</v>
      </c>
      <c r="C1385" s="62" t="s">
        <v>36</v>
      </c>
      <c r="D1385" s="62" t="s">
        <v>38</v>
      </c>
      <c r="E1385" s="62" t="s">
        <v>119</v>
      </c>
      <c r="F1385" s="63">
        <v>3669.66</v>
      </c>
      <c r="G1385" s="63">
        <v>3668.12</v>
      </c>
      <c r="H1385" s="63">
        <v>3666.27</v>
      </c>
      <c r="I1385" s="62" t="s">
        <v>1828</v>
      </c>
      <c r="J1385" s="63">
        <v>3668.12</v>
      </c>
      <c r="K1385" s="63">
        <v>0</v>
      </c>
      <c r="L1385" s="63">
        <v>0</v>
      </c>
      <c r="M1385" s="63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6">
        <v>45919.804942129631</v>
      </c>
      <c r="B1386" s="57">
        <v>443942406</v>
      </c>
      <c r="C1386" s="58" t="s">
        <v>36</v>
      </c>
      <c r="D1386" s="58" t="s">
        <v>38</v>
      </c>
      <c r="E1386" s="58" t="s">
        <v>119</v>
      </c>
      <c r="F1386" s="59">
        <v>3669.68</v>
      </c>
      <c r="G1386" s="59">
        <v>3668.67</v>
      </c>
      <c r="H1386" s="59">
        <v>3666.77</v>
      </c>
      <c r="I1386" s="58" t="s">
        <v>1829</v>
      </c>
      <c r="J1386" s="59">
        <v>3666.76</v>
      </c>
      <c r="K1386" s="59">
        <v>0</v>
      </c>
      <c r="L1386" s="59">
        <v>0</v>
      </c>
      <c r="M1386" s="59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60">
        <v>45919.8049537037</v>
      </c>
      <c r="B1387" s="61">
        <v>443942408</v>
      </c>
      <c r="C1387" s="62" t="s">
        <v>36</v>
      </c>
      <c r="D1387" s="62" t="s">
        <v>38</v>
      </c>
      <c r="E1387" s="62" t="s">
        <v>119</v>
      </c>
      <c r="F1387" s="63">
        <v>3669.67</v>
      </c>
      <c r="G1387" s="63">
        <v>3668.66</v>
      </c>
      <c r="H1387" s="63">
        <v>3666.77</v>
      </c>
      <c r="I1387" s="62" t="s">
        <v>1829</v>
      </c>
      <c r="J1387" s="63">
        <v>3666.76</v>
      </c>
      <c r="K1387" s="63">
        <v>0</v>
      </c>
      <c r="L1387" s="63">
        <v>0</v>
      </c>
      <c r="M1387" s="63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6">
        <v>45919.806203703702</v>
      </c>
      <c r="B1388" s="57">
        <v>443942665</v>
      </c>
      <c r="C1388" s="58" t="s">
        <v>36</v>
      </c>
      <c r="D1388" s="58" t="s">
        <v>37</v>
      </c>
      <c r="E1388" s="58" t="s">
        <v>119</v>
      </c>
      <c r="F1388" s="59">
        <v>3669.95</v>
      </c>
      <c r="G1388" s="59">
        <v>3666.94</v>
      </c>
      <c r="H1388" s="59">
        <v>3673.44</v>
      </c>
      <c r="I1388" s="58" t="s">
        <v>1830</v>
      </c>
      <c r="J1388" s="59">
        <v>3666.94</v>
      </c>
      <c r="K1388" s="59">
        <v>0</v>
      </c>
      <c r="L1388" s="59">
        <v>0</v>
      </c>
      <c r="M1388" s="59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60">
        <v>45919.81013888889</v>
      </c>
      <c r="B1389" s="61">
        <v>443945342</v>
      </c>
      <c r="C1389" s="62" t="s">
        <v>36</v>
      </c>
      <c r="D1389" s="62" t="s">
        <v>38</v>
      </c>
      <c r="E1389" s="62" t="s">
        <v>119</v>
      </c>
      <c r="F1389" s="63">
        <v>3667.3</v>
      </c>
      <c r="G1389" s="63">
        <v>3670.3</v>
      </c>
      <c r="H1389" s="62"/>
      <c r="I1389" s="62" t="s">
        <v>1831</v>
      </c>
      <c r="J1389" s="63">
        <v>3670.31</v>
      </c>
      <c r="K1389" s="63">
        <v>0</v>
      </c>
      <c r="L1389" s="63">
        <v>0</v>
      </c>
      <c r="M1389" s="63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6">
        <v>45919.810150462959</v>
      </c>
      <c r="B1390" s="57">
        <v>443945343</v>
      </c>
      <c r="C1390" s="58" t="s">
        <v>36</v>
      </c>
      <c r="D1390" s="58" t="s">
        <v>38</v>
      </c>
      <c r="E1390" s="58" t="s">
        <v>119</v>
      </c>
      <c r="F1390" s="59">
        <v>3667.3</v>
      </c>
      <c r="G1390" s="59">
        <v>3670.3</v>
      </c>
      <c r="H1390" s="58"/>
      <c r="I1390" s="58" t="s">
        <v>1831</v>
      </c>
      <c r="J1390" s="59">
        <v>3670.31</v>
      </c>
      <c r="K1390" s="59">
        <v>0</v>
      </c>
      <c r="L1390" s="59">
        <v>0</v>
      </c>
      <c r="M1390" s="59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60">
        <v>45919.810601851852</v>
      </c>
      <c r="B1391" s="61">
        <v>443945445</v>
      </c>
      <c r="C1391" s="62" t="s">
        <v>36</v>
      </c>
      <c r="D1391" s="62" t="s">
        <v>38</v>
      </c>
      <c r="E1391" s="62" t="s">
        <v>119</v>
      </c>
      <c r="F1391" s="63">
        <v>3667.71</v>
      </c>
      <c r="G1391" s="63">
        <v>3670.72</v>
      </c>
      <c r="H1391" s="63">
        <v>3666.22</v>
      </c>
      <c r="I1391" s="62" t="s">
        <v>1832</v>
      </c>
      <c r="J1391" s="63">
        <v>3670.78</v>
      </c>
      <c r="K1391" s="63">
        <v>0</v>
      </c>
      <c r="L1391" s="63">
        <v>0</v>
      </c>
      <c r="M1391" s="63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6">
        <v>45919.810601851852</v>
      </c>
      <c r="B1392" s="57">
        <v>443945446</v>
      </c>
      <c r="C1392" s="58" t="s">
        <v>36</v>
      </c>
      <c r="D1392" s="58" t="s">
        <v>38</v>
      </c>
      <c r="E1392" s="58" t="s">
        <v>119</v>
      </c>
      <c r="F1392" s="59">
        <v>3667.61</v>
      </c>
      <c r="G1392" s="59">
        <v>3670.71</v>
      </c>
      <c r="H1392" s="59">
        <v>3664.71</v>
      </c>
      <c r="I1392" s="58" t="s">
        <v>1832</v>
      </c>
      <c r="J1392" s="59">
        <v>3670.78</v>
      </c>
      <c r="K1392" s="59">
        <v>0</v>
      </c>
      <c r="L1392" s="59">
        <v>0</v>
      </c>
      <c r="M1392" s="59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60">
        <v>45919.810613425929</v>
      </c>
      <c r="B1393" s="61">
        <v>443945447</v>
      </c>
      <c r="C1393" s="62" t="s">
        <v>36</v>
      </c>
      <c r="D1393" s="62" t="s">
        <v>38</v>
      </c>
      <c r="E1393" s="62" t="s">
        <v>119</v>
      </c>
      <c r="F1393" s="63">
        <v>3667.6</v>
      </c>
      <c r="G1393" s="63">
        <v>3670.71</v>
      </c>
      <c r="H1393" s="63">
        <v>3666.21</v>
      </c>
      <c r="I1393" s="62" t="s">
        <v>1832</v>
      </c>
      <c r="J1393" s="63">
        <v>3670.78</v>
      </c>
      <c r="K1393" s="63">
        <v>0</v>
      </c>
      <c r="L1393" s="63">
        <v>0</v>
      </c>
      <c r="M1393" s="63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6">
        <v>45919.810613425929</v>
      </c>
      <c r="B1394" s="57">
        <v>443945448</v>
      </c>
      <c r="C1394" s="58" t="s">
        <v>36</v>
      </c>
      <c r="D1394" s="58" t="s">
        <v>38</v>
      </c>
      <c r="E1394" s="58" t="s">
        <v>119</v>
      </c>
      <c r="F1394" s="59">
        <v>3667.61</v>
      </c>
      <c r="G1394" s="59">
        <v>3669.21</v>
      </c>
      <c r="H1394" s="59">
        <v>3666.21</v>
      </c>
      <c r="I1394" s="58" t="s">
        <v>1833</v>
      </c>
      <c r="J1394" s="59">
        <v>3669.21</v>
      </c>
      <c r="K1394" s="59">
        <v>0</v>
      </c>
      <c r="L1394" s="59">
        <v>0</v>
      </c>
      <c r="M1394" s="59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60">
        <v>45919.810613425929</v>
      </c>
      <c r="B1395" s="61">
        <v>443945449</v>
      </c>
      <c r="C1395" s="62" t="s">
        <v>36</v>
      </c>
      <c r="D1395" s="62" t="s">
        <v>38</v>
      </c>
      <c r="E1395" s="62" t="s">
        <v>119</v>
      </c>
      <c r="F1395" s="63">
        <v>3667.6</v>
      </c>
      <c r="G1395" s="63">
        <v>3670.21</v>
      </c>
      <c r="H1395" s="63">
        <v>3664.71</v>
      </c>
      <c r="I1395" s="62" t="s">
        <v>1834</v>
      </c>
      <c r="J1395" s="63">
        <v>3670.22</v>
      </c>
      <c r="K1395" s="63">
        <v>0</v>
      </c>
      <c r="L1395" s="63">
        <v>0</v>
      </c>
      <c r="M1395" s="63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6">
        <v>45919.810949074075</v>
      </c>
      <c r="B1396" s="57">
        <v>443945567</v>
      </c>
      <c r="C1396" s="58" t="s">
        <v>36</v>
      </c>
      <c r="D1396" s="58" t="s">
        <v>38</v>
      </c>
      <c r="E1396" s="58" t="s">
        <v>119</v>
      </c>
      <c r="F1396" s="59">
        <v>3668.02</v>
      </c>
      <c r="G1396" s="59">
        <v>3670.99</v>
      </c>
      <c r="H1396" s="59">
        <v>3664.49</v>
      </c>
      <c r="I1396" s="58" t="s">
        <v>1835</v>
      </c>
      <c r="J1396" s="59">
        <v>3670.99</v>
      </c>
      <c r="K1396" s="59">
        <v>0</v>
      </c>
      <c r="L1396" s="59">
        <v>0</v>
      </c>
      <c r="M1396" s="59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60">
        <v>45919.82298611111</v>
      </c>
      <c r="B1397" s="61">
        <v>443949495</v>
      </c>
      <c r="C1397" s="62" t="s">
        <v>36</v>
      </c>
      <c r="D1397" s="62" t="s">
        <v>37</v>
      </c>
      <c r="E1397" s="62" t="s">
        <v>119</v>
      </c>
      <c r="F1397" s="63">
        <v>3670.26</v>
      </c>
      <c r="G1397" s="63">
        <v>3671.46</v>
      </c>
      <c r="H1397" s="62"/>
      <c r="I1397" s="62" t="s">
        <v>1836</v>
      </c>
      <c r="J1397" s="63">
        <v>3671.42</v>
      </c>
      <c r="K1397" s="63">
        <v>0</v>
      </c>
      <c r="L1397" s="63">
        <v>0</v>
      </c>
      <c r="M1397" s="63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6">
        <v>45919.823680555557</v>
      </c>
      <c r="B1398" s="57">
        <v>443949860</v>
      </c>
      <c r="C1398" s="58" t="s">
        <v>36</v>
      </c>
      <c r="D1398" s="58" t="s">
        <v>37</v>
      </c>
      <c r="E1398" s="58" t="s">
        <v>119</v>
      </c>
      <c r="F1398" s="59">
        <v>3670.52</v>
      </c>
      <c r="G1398" s="59">
        <v>3667.52</v>
      </c>
      <c r="H1398" s="58"/>
      <c r="I1398" s="58" t="s">
        <v>1837</v>
      </c>
      <c r="J1398" s="59">
        <v>3667.51</v>
      </c>
      <c r="K1398" s="59">
        <v>0</v>
      </c>
      <c r="L1398" s="59">
        <v>0</v>
      </c>
      <c r="M1398" s="59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60">
        <v>45919.82402777778</v>
      </c>
      <c r="B1399" s="61">
        <v>443950048</v>
      </c>
      <c r="C1399" s="62" t="s">
        <v>36</v>
      </c>
      <c r="D1399" s="62" t="s">
        <v>37</v>
      </c>
      <c r="E1399" s="62" t="s">
        <v>119</v>
      </c>
      <c r="F1399" s="63">
        <v>3670.1</v>
      </c>
      <c r="G1399" s="63">
        <v>3667.1</v>
      </c>
      <c r="H1399" s="63">
        <v>3671.6</v>
      </c>
      <c r="I1399" s="62" t="s">
        <v>1838</v>
      </c>
      <c r="J1399" s="63">
        <v>3671.6</v>
      </c>
      <c r="K1399" s="63">
        <v>0</v>
      </c>
      <c r="L1399" s="63">
        <v>0</v>
      </c>
      <c r="M1399" s="63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6">
        <v>45919.82402777778</v>
      </c>
      <c r="B1400" s="57">
        <v>443950049</v>
      </c>
      <c r="C1400" s="58" t="s">
        <v>36</v>
      </c>
      <c r="D1400" s="58" t="s">
        <v>37</v>
      </c>
      <c r="E1400" s="58" t="s">
        <v>119</v>
      </c>
      <c r="F1400" s="59">
        <v>3670.1</v>
      </c>
      <c r="G1400" s="59">
        <v>3671.22</v>
      </c>
      <c r="H1400" s="59">
        <v>3673.1</v>
      </c>
      <c r="I1400" s="58" t="s">
        <v>1839</v>
      </c>
      <c r="J1400" s="59">
        <v>3671.21</v>
      </c>
      <c r="K1400" s="59">
        <v>0</v>
      </c>
      <c r="L1400" s="59">
        <v>0</v>
      </c>
      <c r="M1400" s="59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60">
        <v>45919.82403935185</v>
      </c>
      <c r="B1401" s="61">
        <v>443950051</v>
      </c>
      <c r="C1401" s="62" t="s">
        <v>36</v>
      </c>
      <c r="D1401" s="62" t="s">
        <v>37</v>
      </c>
      <c r="E1401" s="62" t="s">
        <v>119</v>
      </c>
      <c r="F1401" s="63">
        <v>3670.1</v>
      </c>
      <c r="G1401" s="63">
        <v>3667.6</v>
      </c>
      <c r="H1401" s="63">
        <v>3673.1</v>
      </c>
      <c r="I1401" s="62" t="s">
        <v>1840</v>
      </c>
      <c r="J1401" s="63">
        <v>3667.58</v>
      </c>
      <c r="K1401" s="63">
        <v>0</v>
      </c>
      <c r="L1401" s="63">
        <v>0</v>
      </c>
      <c r="M1401" s="63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6">
        <v>45919.832013888888</v>
      </c>
      <c r="B1402" s="57">
        <v>443952059</v>
      </c>
      <c r="C1402" s="58" t="s">
        <v>36</v>
      </c>
      <c r="D1402" s="58" t="s">
        <v>38</v>
      </c>
      <c r="E1402" s="58" t="s">
        <v>119</v>
      </c>
      <c r="F1402" s="59">
        <v>3667.81</v>
      </c>
      <c r="G1402" s="59">
        <v>3670.74</v>
      </c>
      <c r="H1402" s="58"/>
      <c r="I1402" s="58" t="s">
        <v>1841</v>
      </c>
      <c r="J1402" s="59">
        <v>3670.78</v>
      </c>
      <c r="K1402" s="59">
        <v>0</v>
      </c>
      <c r="L1402" s="59">
        <v>0</v>
      </c>
      <c r="M1402" s="59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60">
        <v>45919.832708333335</v>
      </c>
      <c r="B1403" s="61">
        <v>443952170</v>
      </c>
      <c r="C1403" s="62" t="s">
        <v>36</v>
      </c>
      <c r="D1403" s="62" t="s">
        <v>38</v>
      </c>
      <c r="E1403" s="62" t="s">
        <v>119</v>
      </c>
      <c r="F1403" s="63">
        <v>3668.22</v>
      </c>
      <c r="G1403" s="63">
        <v>3670.7</v>
      </c>
      <c r="H1403" s="63">
        <v>3665.2</v>
      </c>
      <c r="I1403" s="62" t="s">
        <v>1842</v>
      </c>
      <c r="J1403" s="63">
        <v>3670.7</v>
      </c>
      <c r="K1403" s="63">
        <v>0</v>
      </c>
      <c r="L1403" s="63">
        <v>0</v>
      </c>
      <c r="M1403" s="63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6">
        <v>45919.832708333335</v>
      </c>
      <c r="B1404" s="57">
        <v>443952171</v>
      </c>
      <c r="C1404" s="58" t="s">
        <v>36</v>
      </c>
      <c r="D1404" s="58" t="s">
        <v>38</v>
      </c>
      <c r="E1404" s="58" t="s">
        <v>119</v>
      </c>
      <c r="F1404" s="59">
        <v>3668.22</v>
      </c>
      <c r="G1404" s="59">
        <v>3669.72</v>
      </c>
      <c r="H1404" s="59">
        <v>3666.72</v>
      </c>
      <c r="I1404" s="58" t="s">
        <v>1843</v>
      </c>
      <c r="J1404" s="59">
        <v>3669.73</v>
      </c>
      <c r="K1404" s="59">
        <v>0</v>
      </c>
      <c r="L1404" s="59">
        <v>0</v>
      </c>
      <c r="M1404" s="59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60">
        <v>45919.832719907405</v>
      </c>
      <c r="B1405" s="61">
        <v>443952173</v>
      </c>
      <c r="C1405" s="62" t="s">
        <v>36</v>
      </c>
      <c r="D1405" s="62" t="s">
        <v>38</v>
      </c>
      <c r="E1405" s="62" t="s">
        <v>119</v>
      </c>
      <c r="F1405" s="63">
        <v>3668.22</v>
      </c>
      <c r="G1405" s="63">
        <v>3671.22</v>
      </c>
      <c r="H1405" s="63">
        <v>3666.72</v>
      </c>
      <c r="I1405" s="62" t="s">
        <v>1844</v>
      </c>
      <c r="J1405" s="63">
        <v>3671.23</v>
      </c>
      <c r="K1405" s="63">
        <v>0</v>
      </c>
      <c r="L1405" s="63">
        <v>0</v>
      </c>
      <c r="M1405" s="63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6">
        <v>45919.834675925929</v>
      </c>
      <c r="B1406" s="57">
        <v>443952864</v>
      </c>
      <c r="C1406" s="58" t="s">
        <v>36</v>
      </c>
      <c r="D1406" s="58" t="s">
        <v>37</v>
      </c>
      <c r="E1406" s="58" t="s">
        <v>119</v>
      </c>
      <c r="F1406" s="59">
        <v>3669.67</v>
      </c>
      <c r="G1406" s="59">
        <v>3672.67</v>
      </c>
      <c r="H1406" s="59">
        <v>3675.67</v>
      </c>
      <c r="I1406" s="58" t="s">
        <v>1845</v>
      </c>
      <c r="J1406" s="59">
        <v>3676.17</v>
      </c>
      <c r="K1406" s="59">
        <v>0</v>
      </c>
      <c r="L1406" s="59">
        <v>0</v>
      </c>
      <c r="M1406" s="59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60">
        <v>45919.834675925929</v>
      </c>
      <c r="B1407" s="61">
        <v>443952865</v>
      </c>
      <c r="C1407" s="62" t="s">
        <v>36</v>
      </c>
      <c r="D1407" s="62" t="s">
        <v>37</v>
      </c>
      <c r="E1407" s="62" t="s">
        <v>119</v>
      </c>
      <c r="F1407" s="63">
        <v>3669.67</v>
      </c>
      <c r="G1407" s="63">
        <v>3681.42</v>
      </c>
      <c r="H1407" s="62"/>
      <c r="I1407" s="62" t="s">
        <v>1846</v>
      </c>
      <c r="J1407" s="63">
        <v>3681.27</v>
      </c>
      <c r="K1407" s="63">
        <v>0</v>
      </c>
      <c r="L1407" s="63">
        <v>0</v>
      </c>
      <c r="M1407" s="63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6">
        <v>45919.834687499999</v>
      </c>
      <c r="B1408" s="57">
        <v>443952880</v>
      </c>
      <c r="C1408" s="58" t="s">
        <v>36</v>
      </c>
      <c r="D1408" s="58" t="s">
        <v>37</v>
      </c>
      <c r="E1408" s="58" t="s">
        <v>119</v>
      </c>
      <c r="F1408" s="59">
        <v>3669.66</v>
      </c>
      <c r="G1408" s="59">
        <v>3672.01</v>
      </c>
      <c r="H1408" s="59">
        <v>3674.17</v>
      </c>
      <c r="I1408" s="58" t="s">
        <v>1847</v>
      </c>
      <c r="J1408" s="59">
        <v>3674.3</v>
      </c>
      <c r="K1408" s="59">
        <v>0</v>
      </c>
      <c r="L1408" s="59">
        <v>0</v>
      </c>
      <c r="M1408" s="59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60">
        <v>45919.840231481481</v>
      </c>
      <c r="B1409" s="61">
        <v>443954532</v>
      </c>
      <c r="C1409" s="62" t="s">
        <v>36</v>
      </c>
      <c r="D1409" s="62" t="s">
        <v>37</v>
      </c>
      <c r="E1409" s="62" t="s">
        <v>119</v>
      </c>
      <c r="F1409" s="63">
        <v>3670.14</v>
      </c>
      <c r="G1409" s="63">
        <v>3668.64</v>
      </c>
      <c r="H1409" s="63">
        <v>3671.64</v>
      </c>
      <c r="I1409" s="62" t="s">
        <v>1848</v>
      </c>
      <c r="J1409" s="63">
        <v>3671.64</v>
      </c>
      <c r="K1409" s="63">
        <v>0</v>
      </c>
      <c r="L1409" s="63">
        <v>0</v>
      </c>
      <c r="M1409" s="63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6">
        <v>45919.840231481481</v>
      </c>
      <c r="B1410" s="57">
        <v>443954533</v>
      </c>
      <c r="C1410" s="58" t="s">
        <v>36</v>
      </c>
      <c r="D1410" s="58" t="s">
        <v>37</v>
      </c>
      <c r="E1410" s="58" t="s">
        <v>119</v>
      </c>
      <c r="F1410" s="59">
        <v>3670.14</v>
      </c>
      <c r="G1410" s="59">
        <v>3671.23</v>
      </c>
      <c r="H1410" s="59">
        <v>3673.14</v>
      </c>
      <c r="I1410" s="58" t="s">
        <v>1839</v>
      </c>
      <c r="J1410" s="59">
        <v>3671.21</v>
      </c>
      <c r="K1410" s="59">
        <v>0</v>
      </c>
      <c r="L1410" s="59">
        <v>0</v>
      </c>
      <c r="M1410" s="59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60">
        <v>45919.841967592591</v>
      </c>
      <c r="B1411" s="61">
        <v>443954937</v>
      </c>
      <c r="C1411" s="62" t="s">
        <v>36</v>
      </c>
      <c r="D1411" s="62" t="s">
        <v>37</v>
      </c>
      <c r="E1411" s="62" t="s">
        <v>119</v>
      </c>
      <c r="F1411" s="63">
        <v>3670.95</v>
      </c>
      <c r="G1411" s="63">
        <v>3671.71</v>
      </c>
      <c r="H1411" s="62"/>
      <c r="I1411" s="62" t="s">
        <v>1849</v>
      </c>
      <c r="J1411" s="63">
        <v>3671.71</v>
      </c>
      <c r="K1411" s="63">
        <v>0</v>
      </c>
      <c r="L1411" s="63">
        <v>0</v>
      </c>
      <c r="M1411" s="63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6">
        <v>45919.842430555553</v>
      </c>
      <c r="B1412" s="57">
        <v>443955026</v>
      </c>
      <c r="C1412" s="58" t="s">
        <v>36</v>
      </c>
      <c r="D1412" s="58" t="s">
        <v>37</v>
      </c>
      <c r="E1412" s="58" t="s">
        <v>119</v>
      </c>
      <c r="F1412" s="59">
        <v>3670.86</v>
      </c>
      <c r="G1412" s="59">
        <v>3671.55</v>
      </c>
      <c r="H1412" s="59">
        <v>3672.36</v>
      </c>
      <c r="I1412" s="58" t="s">
        <v>1850</v>
      </c>
      <c r="J1412" s="59">
        <v>3671.53</v>
      </c>
      <c r="K1412" s="59">
        <v>0</v>
      </c>
      <c r="L1412" s="59">
        <v>0</v>
      </c>
      <c r="M1412" s="59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60">
        <v>45919.842430555553</v>
      </c>
      <c r="B1413" s="61">
        <v>443955027</v>
      </c>
      <c r="C1413" s="62" t="s">
        <v>36</v>
      </c>
      <c r="D1413" s="62" t="s">
        <v>37</v>
      </c>
      <c r="E1413" s="62" t="s">
        <v>119</v>
      </c>
      <c r="F1413" s="63">
        <v>3670.86</v>
      </c>
      <c r="G1413" s="63">
        <v>3671.55</v>
      </c>
      <c r="H1413" s="63">
        <v>3674.36</v>
      </c>
      <c r="I1413" s="62" t="s">
        <v>1850</v>
      </c>
      <c r="J1413" s="63">
        <v>3671.53</v>
      </c>
      <c r="K1413" s="63">
        <v>0</v>
      </c>
      <c r="L1413" s="63">
        <v>0</v>
      </c>
      <c r="M1413" s="63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6">
        <v>45919.847986111112</v>
      </c>
      <c r="B1414" s="57">
        <v>443957383</v>
      </c>
      <c r="C1414" s="58" t="s">
        <v>36</v>
      </c>
      <c r="D1414" s="58" t="s">
        <v>37</v>
      </c>
      <c r="E1414" s="58" t="s">
        <v>119</v>
      </c>
      <c r="F1414" s="59">
        <v>3672.03</v>
      </c>
      <c r="G1414" s="59">
        <v>3673.69</v>
      </c>
      <c r="H1414" s="59">
        <v>3675.53</v>
      </c>
      <c r="I1414" s="58" t="s">
        <v>1845</v>
      </c>
      <c r="J1414" s="59">
        <v>3676.17</v>
      </c>
      <c r="K1414" s="59">
        <v>0</v>
      </c>
      <c r="L1414" s="59">
        <v>0</v>
      </c>
      <c r="M1414" s="59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60">
        <v>45919.847986111112</v>
      </c>
      <c r="B1415" s="61">
        <v>443957384</v>
      </c>
      <c r="C1415" s="62" t="s">
        <v>36</v>
      </c>
      <c r="D1415" s="62" t="s">
        <v>37</v>
      </c>
      <c r="E1415" s="62" t="s">
        <v>119</v>
      </c>
      <c r="F1415" s="63">
        <v>3672.03</v>
      </c>
      <c r="G1415" s="63">
        <v>3677.06</v>
      </c>
      <c r="H1415" s="62"/>
      <c r="I1415" s="62" t="s">
        <v>1851</v>
      </c>
      <c r="J1415" s="63">
        <v>3676.9</v>
      </c>
      <c r="K1415" s="63">
        <v>0</v>
      </c>
      <c r="L1415" s="63">
        <v>0</v>
      </c>
      <c r="M1415" s="63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6">
        <v>45919.848449074074</v>
      </c>
      <c r="B1416" s="57">
        <v>443957457</v>
      </c>
      <c r="C1416" s="58" t="s">
        <v>36</v>
      </c>
      <c r="D1416" s="58" t="s">
        <v>37</v>
      </c>
      <c r="E1416" s="58" t="s">
        <v>119</v>
      </c>
      <c r="F1416" s="59">
        <v>3671.61</v>
      </c>
      <c r="G1416" s="59">
        <v>3672.1</v>
      </c>
      <c r="H1416" s="59">
        <v>3673.07</v>
      </c>
      <c r="I1416" s="58" t="s">
        <v>1852</v>
      </c>
      <c r="J1416" s="59">
        <v>3673.08</v>
      </c>
      <c r="K1416" s="59">
        <v>0</v>
      </c>
      <c r="L1416" s="59">
        <v>0</v>
      </c>
      <c r="M1416" s="59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60">
        <v>45919.848449074074</v>
      </c>
      <c r="B1417" s="61">
        <v>443957459</v>
      </c>
      <c r="C1417" s="62" t="s">
        <v>36</v>
      </c>
      <c r="D1417" s="62" t="s">
        <v>37</v>
      </c>
      <c r="E1417" s="62" t="s">
        <v>119</v>
      </c>
      <c r="F1417" s="63">
        <v>3671.62</v>
      </c>
      <c r="G1417" s="63">
        <v>3672.22</v>
      </c>
      <c r="H1417" s="63">
        <v>3673.11</v>
      </c>
      <c r="I1417" s="62" t="s">
        <v>1853</v>
      </c>
      <c r="J1417" s="63">
        <v>3673.16</v>
      </c>
      <c r="K1417" s="63">
        <v>0</v>
      </c>
      <c r="L1417" s="63">
        <v>0</v>
      </c>
      <c r="M1417" s="63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6">
        <v>45919.848460648151</v>
      </c>
      <c r="B1418" s="57">
        <v>443957460</v>
      </c>
      <c r="C1418" s="58" t="s">
        <v>36</v>
      </c>
      <c r="D1418" s="58" t="s">
        <v>37</v>
      </c>
      <c r="E1418" s="58" t="s">
        <v>119</v>
      </c>
      <c r="F1418" s="59">
        <v>3671.61</v>
      </c>
      <c r="G1418" s="59">
        <v>3672.43</v>
      </c>
      <c r="H1418" s="58"/>
      <c r="I1418" s="58" t="s">
        <v>1854</v>
      </c>
      <c r="J1418" s="59">
        <v>3672.42</v>
      </c>
      <c r="K1418" s="59">
        <v>0</v>
      </c>
      <c r="L1418" s="59">
        <v>0</v>
      </c>
      <c r="M1418" s="59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60">
        <v>45919.851111111115</v>
      </c>
      <c r="B1419" s="61">
        <v>443958413</v>
      </c>
      <c r="C1419" s="62" t="s">
        <v>36</v>
      </c>
      <c r="D1419" s="62" t="s">
        <v>37</v>
      </c>
      <c r="E1419" s="62" t="s">
        <v>119</v>
      </c>
      <c r="F1419" s="63">
        <v>3671.53</v>
      </c>
      <c r="G1419" s="63">
        <v>3672.51</v>
      </c>
      <c r="H1419" s="63">
        <v>3675.03</v>
      </c>
      <c r="I1419" s="62" t="s">
        <v>1855</v>
      </c>
      <c r="J1419" s="63">
        <v>3675.18</v>
      </c>
      <c r="K1419" s="63">
        <v>0</v>
      </c>
      <c r="L1419" s="63">
        <v>0</v>
      </c>
      <c r="M1419" s="63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6">
        <v>45919.851689814815</v>
      </c>
      <c r="B1420" s="57">
        <v>443958522</v>
      </c>
      <c r="C1420" s="58" t="s">
        <v>36</v>
      </c>
      <c r="D1420" s="58" t="s">
        <v>37</v>
      </c>
      <c r="E1420" s="58" t="s">
        <v>119</v>
      </c>
      <c r="F1420" s="59">
        <v>3671.9</v>
      </c>
      <c r="G1420" s="59">
        <v>3672.81</v>
      </c>
      <c r="H1420" s="59">
        <v>3674.87</v>
      </c>
      <c r="I1420" s="58" t="s">
        <v>1855</v>
      </c>
      <c r="J1420" s="59">
        <v>3675.18</v>
      </c>
      <c r="K1420" s="59">
        <v>0</v>
      </c>
      <c r="L1420" s="59">
        <v>0</v>
      </c>
      <c r="M1420" s="59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60">
        <v>45919.851689814815</v>
      </c>
      <c r="B1421" s="61">
        <v>443958523</v>
      </c>
      <c r="C1421" s="62" t="s">
        <v>36</v>
      </c>
      <c r="D1421" s="62" t="s">
        <v>37</v>
      </c>
      <c r="E1421" s="62" t="s">
        <v>119</v>
      </c>
      <c r="F1421" s="63">
        <v>3671.9</v>
      </c>
      <c r="G1421" s="63">
        <v>3672.82</v>
      </c>
      <c r="H1421" s="63">
        <v>3674.9</v>
      </c>
      <c r="I1421" s="62" t="s">
        <v>1855</v>
      </c>
      <c r="J1421" s="63">
        <v>3675.18</v>
      </c>
      <c r="K1421" s="63">
        <v>0</v>
      </c>
      <c r="L1421" s="63">
        <v>0</v>
      </c>
      <c r="M1421" s="63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6">
        <v>45919.855740740742</v>
      </c>
      <c r="B1422" s="57">
        <v>443959586</v>
      </c>
      <c r="C1422" s="58" t="s">
        <v>36</v>
      </c>
      <c r="D1422" s="58" t="s">
        <v>37</v>
      </c>
      <c r="E1422" s="58" t="s">
        <v>119</v>
      </c>
      <c r="F1422" s="59">
        <v>3671.98</v>
      </c>
      <c r="G1422" s="59">
        <v>3669.01</v>
      </c>
      <c r="H1422" s="59">
        <v>3675.51</v>
      </c>
      <c r="I1422" s="58" t="s">
        <v>1845</v>
      </c>
      <c r="J1422" s="59">
        <v>3676.17</v>
      </c>
      <c r="K1422" s="59">
        <v>0</v>
      </c>
      <c r="L1422" s="59">
        <v>0</v>
      </c>
      <c r="M1422" s="59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60">
        <v>45919.855740740742</v>
      </c>
      <c r="B1423" s="61">
        <v>443959588</v>
      </c>
      <c r="C1423" s="62" t="s">
        <v>36</v>
      </c>
      <c r="D1423" s="62" t="s">
        <v>37</v>
      </c>
      <c r="E1423" s="62" t="s">
        <v>119</v>
      </c>
      <c r="F1423" s="63">
        <v>3672.02</v>
      </c>
      <c r="G1423" s="63">
        <v>3669.01</v>
      </c>
      <c r="H1423" s="63">
        <v>3675.51</v>
      </c>
      <c r="I1423" s="62" t="s">
        <v>1845</v>
      </c>
      <c r="J1423" s="63">
        <v>3676.17</v>
      </c>
      <c r="K1423" s="63">
        <v>0</v>
      </c>
      <c r="L1423" s="63">
        <v>0</v>
      </c>
      <c r="M1423" s="63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6">
        <v>45919.855856481481</v>
      </c>
      <c r="B1424" s="57">
        <v>443959611</v>
      </c>
      <c r="C1424" s="58" t="s">
        <v>36</v>
      </c>
      <c r="D1424" s="58" t="s">
        <v>37</v>
      </c>
      <c r="E1424" s="58" t="s">
        <v>119</v>
      </c>
      <c r="F1424" s="59">
        <v>3672.06</v>
      </c>
      <c r="G1424" s="59">
        <v>3676.99</v>
      </c>
      <c r="H1424" s="58"/>
      <c r="I1424" s="58" t="s">
        <v>1851</v>
      </c>
      <c r="J1424" s="59">
        <v>3676.9</v>
      </c>
      <c r="K1424" s="59">
        <v>0</v>
      </c>
      <c r="L1424" s="59">
        <v>0</v>
      </c>
      <c r="M1424" s="59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60">
        <v>45919.857361111113</v>
      </c>
      <c r="B1425" s="61">
        <v>443959923</v>
      </c>
      <c r="C1425" s="62" t="s">
        <v>36</v>
      </c>
      <c r="D1425" s="62" t="s">
        <v>37</v>
      </c>
      <c r="E1425" s="62" t="s">
        <v>119</v>
      </c>
      <c r="F1425" s="63">
        <v>3671.93</v>
      </c>
      <c r="G1425" s="63">
        <v>3672.81</v>
      </c>
      <c r="H1425" s="63">
        <v>3675.41</v>
      </c>
      <c r="I1425" s="62" t="s">
        <v>1855</v>
      </c>
      <c r="J1425" s="63">
        <v>3675.44</v>
      </c>
      <c r="K1425" s="63">
        <v>0</v>
      </c>
      <c r="L1425" s="63">
        <v>0</v>
      </c>
      <c r="M1425" s="63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6">
        <v>45919.859097222223</v>
      </c>
      <c r="B1426" s="57">
        <v>443960371</v>
      </c>
      <c r="C1426" s="58" t="s">
        <v>36</v>
      </c>
      <c r="D1426" s="58" t="s">
        <v>37</v>
      </c>
      <c r="E1426" s="58" t="s">
        <v>119</v>
      </c>
      <c r="F1426" s="59">
        <v>3672.3</v>
      </c>
      <c r="G1426" s="59">
        <v>3669.3</v>
      </c>
      <c r="H1426" s="59">
        <v>3673.8</v>
      </c>
      <c r="I1426" s="58" t="s">
        <v>1856</v>
      </c>
      <c r="J1426" s="59">
        <v>3673.82</v>
      </c>
      <c r="K1426" s="59">
        <v>0</v>
      </c>
      <c r="L1426" s="59">
        <v>0</v>
      </c>
      <c r="M1426" s="59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60">
        <v>45919.860833333332</v>
      </c>
      <c r="B1427" s="61">
        <v>443961395</v>
      </c>
      <c r="C1427" s="62" t="s">
        <v>36</v>
      </c>
      <c r="D1427" s="62" t="s">
        <v>37</v>
      </c>
      <c r="E1427" s="62" t="s">
        <v>119</v>
      </c>
      <c r="F1427" s="63">
        <v>3672.77</v>
      </c>
      <c r="G1427" s="63">
        <v>3673.67</v>
      </c>
      <c r="H1427" s="63">
        <v>3676.29</v>
      </c>
      <c r="I1427" s="62" t="s">
        <v>1857</v>
      </c>
      <c r="J1427" s="63">
        <v>3676.43</v>
      </c>
      <c r="K1427" s="63">
        <v>0</v>
      </c>
      <c r="L1427" s="63">
        <v>0</v>
      </c>
      <c r="M1427" s="63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6">
        <v>45919.861296296294</v>
      </c>
      <c r="B1428" s="57">
        <v>443961545</v>
      </c>
      <c r="C1428" s="58" t="s">
        <v>36</v>
      </c>
      <c r="D1428" s="58" t="s">
        <v>37</v>
      </c>
      <c r="E1428" s="58" t="s">
        <v>119</v>
      </c>
      <c r="F1428" s="59">
        <v>3672.84</v>
      </c>
      <c r="G1428" s="59">
        <v>3677.02</v>
      </c>
      <c r="H1428" s="58"/>
      <c r="I1428" s="58" t="s">
        <v>1851</v>
      </c>
      <c r="J1428" s="59">
        <v>3676.9</v>
      </c>
      <c r="K1428" s="59">
        <v>0</v>
      </c>
      <c r="L1428" s="59">
        <v>0</v>
      </c>
      <c r="M1428" s="59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60">
        <v>45919.862569444442</v>
      </c>
      <c r="B1429" s="61">
        <v>443961884</v>
      </c>
      <c r="C1429" s="62" t="s">
        <v>36</v>
      </c>
      <c r="D1429" s="62" t="s">
        <v>37</v>
      </c>
      <c r="E1429" s="62" t="s">
        <v>119</v>
      </c>
      <c r="F1429" s="63">
        <v>3672.96</v>
      </c>
      <c r="G1429" s="63">
        <v>3672.8</v>
      </c>
      <c r="H1429" s="63">
        <v>3674.48</v>
      </c>
      <c r="I1429" s="62" t="s">
        <v>1855</v>
      </c>
      <c r="J1429" s="63">
        <v>3674.77</v>
      </c>
      <c r="K1429" s="63">
        <v>0</v>
      </c>
      <c r="L1429" s="63">
        <v>0</v>
      </c>
      <c r="M1429" s="63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6">
        <v>45919.862569444442</v>
      </c>
      <c r="B1430" s="57">
        <v>443961885</v>
      </c>
      <c r="C1430" s="58" t="s">
        <v>36</v>
      </c>
      <c r="D1430" s="58" t="s">
        <v>37</v>
      </c>
      <c r="E1430" s="58" t="s">
        <v>119</v>
      </c>
      <c r="F1430" s="59">
        <v>3672.96</v>
      </c>
      <c r="G1430" s="59">
        <v>3672.81</v>
      </c>
      <c r="H1430" s="59">
        <v>3674.48</v>
      </c>
      <c r="I1430" s="58" t="s">
        <v>1855</v>
      </c>
      <c r="J1430" s="59">
        <v>3674.77</v>
      </c>
      <c r="K1430" s="59">
        <v>0</v>
      </c>
      <c r="L1430" s="59">
        <v>0</v>
      </c>
      <c r="M1430" s="59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60">
        <v>45919.866851851853</v>
      </c>
      <c r="B1431" s="61">
        <v>443965459</v>
      </c>
      <c r="C1431" s="62" t="s">
        <v>36</v>
      </c>
      <c r="D1431" s="62" t="s">
        <v>37</v>
      </c>
      <c r="E1431" s="62" t="s">
        <v>119</v>
      </c>
      <c r="F1431" s="63">
        <v>3677.1</v>
      </c>
      <c r="G1431" s="63">
        <v>3679.54</v>
      </c>
      <c r="H1431" s="63">
        <v>3680.96</v>
      </c>
      <c r="I1431" s="62" t="s">
        <v>1858</v>
      </c>
      <c r="J1431" s="63">
        <v>3679.54</v>
      </c>
      <c r="K1431" s="63">
        <v>0</v>
      </c>
      <c r="L1431" s="63">
        <v>0</v>
      </c>
      <c r="M1431" s="63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6">
        <v>45919.867662037039</v>
      </c>
      <c r="B1432" s="57">
        <v>443965700</v>
      </c>
      <c r="C1432" s="58" t="s">
        <v>36</v>
      </c>
      <c r="D1432" s="58" t="s">
        <v>37</v>
      </c>
      <c r="E1432" s="58" t="s">
        <v>119</v>
      </c>
      <c r="F1432" s="59">
        <v>3677.81</v>
      </c>
      <c r="G1432" s="59">
        <v>3678.54</v>
      </c>
      <c r="H1432" s="58"/>
      <c r="I1432" s="58" t="s">
        <v>1859</v>
      </c>
      <c r="J1432" s="59">
        <v>3678.53</v>
      </c>
      <c r="K1432" s="59">
        <v>0</v>
      </c>
      <c r="L1432" s="59">
        <v>0</v>
      </c>
      <c r="M1432" s="59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60">
        <v>45919.867662037039</v>
      </c>
      <c r="B1433" s="61">
        <v>443965701</v>
      </c>
      <c r="C1433" s="62" t="s">
        <v>36</v>
      </c>
      <c r="D1433" s="62" t="s">
        <v>37</v>
      </c>
      <c r="E1433" s="62" t="s">
        <v>119</v>
      </c>
      <c r="F1433" s="63">
        <v>3677.81</v>
      </c>
      <c r="G1433" s="63">
        <v>3682.08</v>
      </c>
      <c r="H1433" s="62"/>
      <c r="I1433" s="62" t="s">
        <v>1860</v>
      </c>
      <c r="J1433" s="63">
        <v>3682.04</v>
      </c>
      <c r="K1433" s="63">
        <v>0</v>
      </c>
      <c r="L1433" s="63">
        <v>0</v>
      </c>
      <c r="M1433" s="63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6">
        <v>45919.867673611108</v>
      </c>
      <c r="B1434" s="57">
        <v>443965702</v>
      </c>
      <c r="C1434" s="58" t="s">
        <v>36</v>
      </c>
      <c r="D1434" s="58" t="s">
        <v>37</v>
      </c>
      <c r="E1434" s="58" t="s">
        <v>119</v>
      </c>
      <c r="F1434" s="59">
        <v>3677.81</v>
      </c>
      <c r="G1434" s="59">
        <v>3678.6</v>
      </c>
      <c r="H1434" s="58"/>
      <c r="I1434" s="58" t="s">
        <v>1861</v>
      </c>
      <c r="J1434" s="59">
        <v>3678.58</v>
      </c>
      <c r="K1434" s="59">
        <v>0</v>
      </c>
      <c r="L1434" s="59">
        <v>0</v>
      </c>
      <c r="M1434" s="59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60">
        <v>45919.873217592591</v>
      </c>
      <c r="B1435" s="61">
        <v>443968142</v>
      </c>
      <c r="C1435" s="62" t="s">
        <v>36</v>
      </c>
      <c r="D1435" s="62" t="s">
        <v>37</v>
      </c>
      <c r="E1435" s="62" t="s">
        <v>119</v>
      </c>
      <c r="F1435" s="63">
        <v>3678.67</v>
      </c>
      <c r="G1435" s="63">
        <v>3680.38</v>
      </c>
      <c r="H1435" s="63">
        <v>3681.67</v>
      </c>
      <c r="I1435" s="62" t="s">
        <v>1862</v>
      </c>
      <c r="J1435" s="63">
        <v>3681.71</v>
      </c>
      <c r="K1435" s="63">
        <v>0</v>
      </c>
      <c r="L1435" s="63">
        <v>0</v>
      </c>
      <c r="M1435" s="63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6">
        <v>45919.873217592591</v>
      </c>
      <c r="B1436" s="57">
        <v>443968145</v>
      </c>
      <c r="C1436" s="58" t="s">
        <v>36</v>
      </c>
      <c r="D1436" s="58" t="s">
        <v>37</v>
      </c>
      <c r="E1436" s="58" t="s">
        <v>119</v>
      </c>
      <c r="F1436" s="59">
        <v>3678.67</v>
      </c>
      <c r="G1436" s="59">
        <v>3681.06</v>
      </c>
      <c r="H1436" s="59">
        <v>3682.17</v>
      </c>
      <c r="I1436" s="58" t="s">
        <v>1863</v>
      </c>
      <c r="J1436" s="59">
        <v>3682.17</v>
      </c>
      <c r="K1436" s="59">
        <v>0</v>
      </c>
      <c r="L1436" s="59">
        <v>0</v>
      </c>
      <c r="M1436" s="59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60">
        <v>45919.873217592591</v>
      </c>
      <c r="B1437" s="61">
        <v>443968150</v>
      </c>
      <c r="C1437" s="62" t="s">
        <v>36</v>
      </c>
      <c r="D1437" s="62" t="s">
        <v>37</v>
      </c>
      <c r="E1437" s="62" t="s">
        <v>119</v>
      </c>
      <c r="F1437" s="63">
        <v>3678.71</v>
      </c>
      <c r="G1437" s="63">
        <v>3679.22</v>
      </c>
      <c r="H1437" s="63">
        <v>3680.17</v>
      </c>
      <c r="I1437" s="62" t="s">
        <v>1864</v>
      </c>
      <c r="J1437" s="63">
        <v>3680.18</v>
      </c>
      <c r="K1437" s="63">
        <v>0</v>
      </c>
      <c r="L1437" s="63">
        <v>0</v>
      </c>
      <c r="M1437" s="63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6">
        <v>45919.873229166667</v>
      </c>
      <c r="B1438" s="57">
        <v>443968154</v>
      </c>
      <c r="C1438" s="58" t="s">
        <v>36</v>
      </c>
      <c r="D1438" s="58" t="s">
        <v>37</v>
      </c>
      <c r="E1438" s="58" t="s">
        <v>119</v>
      </c>
      <c r="F1438" s="59">
        <v>3678.71</v>
      </c>
      <c r="G1438" s="59">
        <v>3679.22</v>
      </c>
      <c r="H1438" s="59">
        <v>3680.17</v>
      </c>
      <c r="I1438" s="58" t="s">
        <v>1864</v>
      </c>
      <c r="J1438" s="59">
        <v>3680.18</v>
      </c>
      <c r="K1438" s="59">
        <v>0</v>
      </c>
      <c r="L1438" s="59">
        <v>0</v>
      </c>
      <c r="M1438" s="59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60">
        <v>45919.873229166667</v>
      </c>
      <c r="B1439" s="61">
        <v>443968157</v>
      </c>
      <c r="C1439" s="62" t="s">
        <v>36</v>
      </c>
      <c r="D1439" s="62" t="s">
        <v>37</v>
      </c>
      <c r="E1439" s="62" t="s">
        <v>119</v>
      </c>
      <c r="F1439" s="63">
        <v>3678.82</v>
      </c>
      <c r="G1439" s="63">
        <v>3680.35</v>
      </c>
      <c r="H1439" s="63">
        <v>3681.67</v>
      </c>
      <c r="I1439" s="62" t="s">
        <v>1862</v>
      </c>
      <c r="J1439" s="63">
        <v>3681.71</v>
      </c>
      <c r="K1439" s="63">
        <v>0</v>
      </c>
      <c r="L1439" s="63">
        <v>0</v>
      </c>
      <c r="M1439" s="63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6">
        <v>45919.873229166667</v>
      </c>
      <c r="B1440" s="57">
        <v>443968160</v>
      </c>
      <c r="C1440" s="58" t="s">
        <v>36</v>
      </c>
      <c r="D1440" s="58" t="s">
        <v>37</v>
      </c>
      <c r="E1440" s="58" t="s">
        <v>119</v>
      </c>
      <c r="F1440" s="59">
        <v>3678.82</v>
      </c>
      <c r="G1440" s="59">
        <v>3675.67</v>
      </c>
      <c r="H1440" s="59">
        <v>3680.17</v>
      </c>
      <c r="I1440" s="58" t="s">
        <v>1864</v>
      </c>
      <c r="J1440" s="59">
        <v>3680.18</v>
      </c>
      <c r="K1440" s="59">
        <v>0</v>
      </c>
      <c r="L1440" s="59">
        <v>0</v>
      </c>
      <c r="M1440" s="59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60">
        <v>45919.873240740744</v>
      </c>
      <c r="B1441" s="61">
        <v>443968162</v>
      </c>
      <c r="C1441" s="62" t="s">
        <v>36</v>
      </c>
      <c r="D1441" s="62" t="s">
        <v>37</v>
      </c>
      <c r="E1441" s="62" t="s">
        <v>119</v>
      </c>
      <c r="F1441" s="63">
        <v>3678.82</v>
      </c>
      <c r="G1441" s="63">
        <v>3681.05</v>
      </c>
      <c r="H1441" s="63">
        <v>3682.17</v>
      </c>
      <c r="I1441" s="62" t="s">
        <v>1863</v>
      </c>
      <c r="J1441" s="63">
        <v>3682.17</v>
      </c>
      <c r="K1441" s="63">
        <v>0</v>
      </c>
      <c r="L1441" s="63">
        <v>0</v>
      </c>
      <c r="M1441" s="63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6">
        <v>45919.873680555553</v>
      </c>
      <c r="B1442" s="57">
        <v>443968416</v>
      </c>
      <c r="C1442" s="58" t="s">
        <v>36</v>
      </c>
      <c r="D1442" s="58" t="s">
        <v>37</v>
      </c>
      <c r="E1442" s="58" t="s">
        <v>119</v>
      </c>
      <c r="F1442" s="59">
        <v>3678.75</v>
      </c>
      <c r="G1442" s="59">
        <v>3679.55</v>
      </c>
      <c r="H1442" s="58"/>
      <c r="I1442" s="58" t="s">
        <v>1858</v>
      </c>
      <c r="J1442" s="59">
        <v>3679.54</v>
      </c>
      <c r="K1442" s="59">
        <v>0</v>
      </c>
      <c r="L1442" s="59">
        <v>0</v>
      </c>
      <c r="M1442" s="59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60">
        <v>45919.873680555553</v>
      </c>
      <c r="B1443" s="61">
        <v>443968419</v>
      </c>
      <c r="C1443" s="62" t="s">
        <v>36</v>
      </c>
      <c r="D1443" s="62" t="s">
        <v>37</v>
      </c>
      <c r="E1443" s="62" t="s">
        <v>119</v>
      </c>
      <c r="F1443" s="63">
        <v>3678.75</v>
      </c>
      <c r="G1443" s="63">
        <v>3679.55</v>
      </c>
      <c r="H1443" s="62"/>
      <c r="I1443" s="62" t="s">
        <v>1858</v>
      </c>
      <c r="J1443" s="63">
        <v>3679.54</v>
      </c>
      <c r="K1443" s="63">
        <v>0</v>
      </c>
      <c r="L1443" s="63">
        <v>0</v>
      </c>
      <c r="M1443" s="63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6">
        <v>45919.879004629627</v>
      </c>
      <c r="B1444" s="57">
        <v>443969964</v>
      </c>
      <c r="C1444" s="58" t="s">
        <v>36</v>
      </c>
      <c r="D1444" s="58" t="s">
        <v>37</v>
      </c>
      <c r="E1444" s="58" t="s">
        <v>119</v>
      </c>
      <c r="F1444" s="59">
        <v>3678.61</v>
      </c>
      <c r="G1444" s="59">
        <v>3680.75</v>
      </c>
      <c r="H1444" s="59">
        <v>3682.11</v>
      </c>
      <c r="I1444" s="58" t="s">
        <v>1865</v>
      </c>
      <c r="J1444" s="59">
        <v>3682.15</v>
      </c>
      <c r="K1444" s="59">
        <v>0</v>
      </c>
      <c r="L1444" s="59">
        <v>0</v>
      </c>
      <c r="M1444" s="59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60">
        <v>45919.879004629627</v>
      </c>
      <c r="B1445" s="61">
        <v>443969965</v>
      </c>
      <c r="C1445" s="62" t="s">
        <v>36</v>
      </c>
      <c r="D1445" s="62" t="s">
        <v>37</v>
      </c>
      <c r="E1445" s="62" t="s">
        <v>119</v>
      </c>
      <c r="F1445" s="63">
        <v>3678.67</v>
      </c>
      <c r="G1445" s="63">
        <v>3680.75</v>
      </c>
      <c r="H1445" s="63">
        <v>3682.11</v>
      </c>
      <c r="I1445" s="62" t="s">
        <v>1865</v>
      </c>
      <c r="J1445" s="63">
        <v>3682.15</v>
      </c>
      <c r="K1445" s="63">
        <v>0</v>
      </c>
      <c r="L1445" s="63">
        <v>0</v>
      </c>
      <c r="M1445" s="63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6">
        <v>45919.879004629627</v>
      </c>
      <c r="B1446" s="57">
        <v>443969968</v>
      </c>
      <c r="C1446" s="58" t="s">
        <v>36</v>
      </c>
      <c r="D1446" s="58" t="s">
        <v>37</v>
      </c>
      <c r="E1446" s="58" t="s">
        <v>119</v>
      </c>
      <c r="F1446" s="59">
        <v>3678.68</v>
      </c>
      <c r="G1446" s="59">
        <v>3680.75</v>
      </c>
      <c r="H1446" s="59">
        <v>3682.11</v>
      </c>
      <c r="I1446" s="58" t="s">
        <v>1865</v>
      </c>
      <c r="J1446" s="59">
        <v>3682.15</v>
      </c>
      <c r="K1446" s="59">
        <v>0</v>
      </c>
      <c r="L1446" s="59">
        <v>0</v>
      </c>
      <c r="M1446" s="59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60">
        <v>45919.884791666664</v>
      </c>
      <c r="B1447" s="61">
        <v>443971538</v>
      </c>
      <c r="C1447" s="62" t="s">
        <v>36</v>
      </c>
      <c r="D1447" s="62" t="s">
        <v>37</v>
      </c>
      <c r="E1447" s="62" t="s">
        <v>119</v>
      </c>
      <c r="F1447" s="63">
        <v>3680.05</v>
      </c>
      <c r="G1447" s="63">
        <v>3677.05</v>
      </c>
      <c r="H1447" s="63">
        <v>3681.55</v>
      </c>
      <c r="I1447" s="62" t="s">
        <v>1866</v>
      </c>
      <c r="J1447" s="63">
        <v>3681.55</v>
      </c>
      <c r="K1447" s="63">
        <v>0</v>
      </c>
      <c r="L1447" s="63">
        <v>0</v>
      </c>
      <c r="M1447" s="63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6">
        <v>45919.884791666664</v>
      </c>
      <c r="B1448" s="57">
        <v>443971539</v>
      </c>
      <c r="C1448" s="58" t="s">
        <v>36</v>
      </c>
      <c r="D1448" s="58" t="s">
        <v>37</v>
      </c>
      <c r="E1448" s="58" t="s">
        <v>119</v>
      </c>
      <c r="F1448" s="59">
        <v>3680.05</v>
      </c>
      <c r="G1448" s="59">
        <v>3678.55</v>
      </c>
      <c r="H1448" s="59">
        <v>3681.55</v>
      </c>
      <c r="I1448" s="58" t="s">
        <v>1866</v>
      </c>
      <c r="J1448" s="59">
        <v>3681.55</v>
      </c>
      <c r="K1448" s="59">
        <v>0</v>
      </c>
      <c r="L1448" s="59">
        <v>0</v>
      </c>
      <c r="M1448" s="59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60">
        <v>45919.884791666664</v>
      </c>
      <c r="B1449" s="61">
        <v>443971540</v>
      </c>
      <c r="C1449" s="62" t="s">
        <v>36</v>
      </c>
      <c r="D1449" s="62" t="s">
        <v>37</v>
      </c>
      <c r="E1449" s="62" t="s">
        <v>119</v>
      </c>
      <c r="F1449" s="63">
        <v>3679.98</v>
      </c>
      <c r="G1449" s="63">
        <v>3680.42</v>
      </c>
      <c r="H1449" s="63">
        <v>3681.55</v>
      </c>
      <c r="I1449" s="62" t="s">
        <v>1866</v>
      </c>
      <c r="J1449" s="63">
        <v>3681.55</v>
      </c>
      <c r="K1449" s="63">
        <v>0</v>
      </c>
      <c r="L1449" s="63">
        <v>0</v>
      </c>
      <c r="M1449" s="63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6">
        <v>45919.88548611111</v>
      </c>
      <c r="B1450" s="57">
        <v>443971621</v>
      </c>
      <c r="C1450" s="58" t="s">
        <v>36</v>
      </c>
      <c r="D1450" s="58" t="s">
        <v>37</v>
      </c>
      <c r="E1450" s="58" t="s">
        <v>119</v>
      </c>
      <c r="F1450" s="59">
        <v>3680.11</v>
      </c>
      <c r="G1450" s="59">
        <v>3682.06</v>
      </c>
      <c r="H1450" s="58"/>
      <c r="I1450" s="58" t="s">
        <v>1860</v>
      </c>
      <c r="J1450" s="59">
        <v>3682.04</v>
      </c>
      <c r="K1450" s="59">
        <v>0</v>
      </c>
      <c r="L1450" s="59">
        <v>0</v>
      </c>
      <c r="M1450" s="59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60">
        <v>45919.88548611111</v>
      </c>
      <c r="B1451" s="61">
        <v>443971622</v>
      </c>
      <c r="C1451" s="62" t="s">
        <v>36</v>
      </c>
      <c r="D1451" s="62" t="s">
        <v>37</v>
      </c>
      <c r="E1451" s="62" t="s">
        <v>119</v>
      </c>
      <c r="F1451" s="63">
        <v>3679.99</v>
      </c>
      <c r="G1451" s="63">
        <v>3682.06</v>
      </c>
      <c r="H1451" s="62"/>
      <c r="I1451" s="62" t="s">
        <v>1860</v>
      </c>
      <c r="J1451" s="63">
        <v>3682.04</v>
      </c>
      <c r="K1451" s="63">
        <v>0</v>
      </c>
      <c r="L1451" s="63">
        <v>0</v>
      </c>
      <c r="M1451" s="63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6">
        <v>45919.88548611111</v>
      </c>
      <c r="B1452" s="57">
        <v>443971623</v>
      </c>
      <c r="C1452" s="58" t="s">
        <v>36</v>
      </c>
      <c r="D1452" s="58" t="s">
        <v>37</v>
      </c>
      <c r="E1452" s="58" t="s">
        <v>119</v>
      </c>
      <c r="F1452" s="59">
        <v>3679.92</v>
      </c>
      <c r="G1452" s="59">
        <v>3682.67</v>
      </c>
      <c r="H1452" s="59">
        <v>3683.61</v>
      </c>
      <c r="I1452" s="58" t="s">
        <v>1867</v>
      </c>
      <c r="J1452" s="59">
        <v>3683.65</v>
      </c>
      <c r="K1452" s="59">
        <v>0</v>
      </c>
      <c r="L1452" s="59">
        <v>0</v>
      </c>
      <c r="M1452" s="59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60">
        <v>45919.892777777779</v>
      </c>
      <c r="B1453" s="61">
        <v>443974854</v>
      </c>
      <c r="C1453" s="62" t="s">
        <v>36</v>
      </c>
      <c r="D1453" s="62" t="s">
        <v>37</v>
      </c>
      <c r="E1453" s="62" t="s">
        <v>119</v>
      </c>
      <c r="F1453" s="63">
        <v>3682.2</v>
      </c>
      <c r="G1453" s="63">
        <v>3679.21</v>
      </c>
      <c r="H1453" s="63">
        <v>3685.71</v>
      </c>
      <c r="I1453" s="62" t="s">
        <v>1981</v>
      </c>
      <c r="J1453" s="63">
        <v>3687.88</v>
      </c>
      <c r="K1453" s="63">
        <v>0</v>
      </c>
      <c r="L1453" s="63">
        <v>0</v>
      </c>
      <c r="M1453" s="63">
        <v>5.68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strategy_16_demo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0.56799999999999995</v>
      </c>
      <c r="Y1453" s="13">
        <f t="shared" si="235"/>
        <v>1.1359999999999999</v>
      </c>
      <c r="Z1453" s="13">
        <f t="shared" si="236"/>
        <v>1.704</v>
      </c>
      <c r="AA1453" s="13">
        <f t="shared" si="242"/>
        <v>5.68</v>
      </c>
    </row>
    <row r="1454" spans="1:27" x14ac:dyDescent="0.25">
      <c r="A1454" s="56">
        <v>45919.892777777779</v>
      </c>
      <c r="B1454" s="57">
        <v>443974858</v>
      </c>
      <c r="C1454" s="58" t="s">
        <v>36</v>
      </c>
      <c r="D1454" s="58" t="s">
        <v>37</v>
      </c>
      <c r="E1454" s="58" t="s">
        <v>119</v>
      </c>
      <c r="F1454" s="59">
        <v>3682.12</v>
      </c>
      <c r="G1454" s="59">
        <v>3683.29</v>
      </c>
      <c r="H1454" s="59">
        <v>3684.4</v>
      </c>
      <c r="I1454" s="58" t="s">
        <v>1868</v>
      </c>
      <c r="J1454" s="59">
        <v>3683.25</v>
      </c>
      <c r="K1454" s="59">
        <v>0</v>
      </c>
      <c r="L1454" s="59">
        <v>0</v>
      </c>
      <c r="M1454" s="59">
        <v>1.1299999999999999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strategy_21_demo</v>
      </c>
      <c r="R1454" s="13" t="str">
        <f t="shared" si="240"/>
        <v>Fri</v>
      </c>
      <c r="S1454" s="14">
        <f>VLOOKUP($B1454,Deals_Demo!$H:$S,8,0)</f>
        <v>45919.892777777779</v>
      </c>
      <c r="T1454" s="14">
        <f>VLOOKUP($B1454,Deals_Demo!$H:$S,9,0)</f>
        <v>45920.101111111115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0.11299999999999999</v>
      </c>
      <c r="Y1454" s="13">
        <f t="shared" si="235"/>
        <v>0.22599999999999998</v>
      </c>
      <c r="Z1454" s="13">
        <f t="shared" si="236"/>
        <v>0.33899999999999997</v>
      </c>
      <c r="AA1454" s="13">
        <f t="shared" si="242"/>
        <v>-3</v>
      </c>
    </row>
    <row r="1455" spans="1:27" x14ac:dyDescent="0.25">
      <c r="A1455" s="60">
        <v>45919.892789351848</v>
      </c>
      <c r="B1455" s="61">
        <v>443974863</v>
      </c>
      <c r="C1455" s="62" t="s">
        <v>36</v>
      </c>
      <c r="D1455" s="62" t="s">
        <v>37</v>
      </c>
      <c r="E1455" s="62" t="s">
        <v>119</v>
      </c>
      <c r="F1455" s="63">
        <v>3682.11</v>
      </c>
      <c r="G1455" s="63">
        <v>3683.4</v>
      </c>
      <c r="H1455" s="62"/>
      <c r="I1455" s="62" t="s">
        <v>1869</v>
      </c>
      <c r="J1455" s="63">
        <v>3683.31</v>
      </c>
      <c r="K1455" s="63">
        <v>0</v>
      </c>
      <c r="L1455" s="63">
        <v>0</v>
      </c>
      <c r="M1455" s="63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strategy_20_demo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6">
        <v>45919.892789351848</v>
      </c>
      <c r="B1456" s="57">
        <v>443974867</v>
      </c>
      <c r="C1456" s="58" t="s">
        <v>36</v>
      </c>
      <c r="D1456" s="58" t="s">
        <v>37</v>
      </c>
      <c r="E1456" s="58" t="s">
        <v>119</v>
      </c>
      <c r="F1456" s="59">
        <v>3682.11</v>
      </c>
      <c r="G1456" s="59">
        <v>3683.41</v>
      </c>
      <c r="H1456" s="58"/>
      <c r="I1456" s="58" t="s">
        <v>1869</v>
      </c>
      <c r="J1456" s="59">
        <v>3683.31</v>
      </c>
      <c r="K1456" s="59">
        <v>0</v>
      </c>
      <c r="L1456" s="59">
        <v>0</v>
      </c>
      <c r="M1456" s="59">
        <v>1.2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strategy_18_demo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0.12</v>
      </c>
      <c r="Y1456" s="13">
        <f t="shared" si="235"/>
        <v>0.24</v>
      </c>
      <c r="Z1456" s="13">
        <f t="shared" si="236"/>
        <v>0.36</v>
      </c>
      <c r="AA1456" s="13">
        <f t="shared" si="242"/>
        <v>-3</v>
      </c>
    </row>
    <row r="1457" spans="1:27" x14ac:dyDescent="0.25">
      <c r="A1457" s="60">
        <v>45919.892789351848</v>
      </c>
      <c r="B1457" s="61">
        <v>443974869</v>
      </c>
      <c r="C1457" s="62" t="s">
        <v>36</v>
      </c>
      <c r="D1457" s="62" t="s">
        <v>37</v>
      </c>
      <c r="E1457" s="62" t="s">
        <v>119</v>
      </c>
      <c r="F1457" s="63">
        <v>3682.11</v>
      </c>
      <c r="G1457" s="63">
        <v>3687.21</v>
      </c>
      <c r="H1457" s="62"/>
      <c r="I1457" s="62" t="s">
        <v>1982</v>
      </c>
      <c r="J1457" s="63">
        <v>3687.16</v>
      </c>
      <c r="K1457" s="63">
        <v>0</v>
      </c>
      <c r="L1457" s="63">
        <v>0</v>
      </c>
      <c r="M1457" s="63">
        <v>5.05</v>
      </c>
      <c r="N1457" s="10" t="str">
        <f t="shared" si="237"/>
        <v>W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strategy_19_demo</v>
      </c>
      <c r="R1457" s="13" t="str">
        <f t="shared" si="240"/>
        <v>Fri</v>
      </c>
      <c r="S1457" s="14">
        <f>VLOOKUP($B1457,Deals_Demo!$H:$S,8,0)</f>
        <v>45919.892789351848</v>
      </c>
      <c r="T1457" s="14">
        <f>VLOOKUP($B1457,Deals_Demo!$H:$S,9,0)</f>
        <v>45920.101122685184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0.505</v>
      </c>
      <c r="Y1457" s="13">
        <f t="shared" si="235"/>
        <v>1.01</v>
      </c>
      <c r="Z1457" s="13">
        <f t="shared" si="236"/>
        <v>1.5149999999999999</v>
      </c>
      <c r="AA1457" s="13">
        <f t="shared" si="242"/>
        <v>5.05</v>
      </c>
    </row>
    <row r="1458" spans="1:27" x14ac:dyDescent="0.25">
      <c r="A1458" s="56">
        <v>45919.892789351848</v>
      </c>
      <c r="B1458" s="57">
        <v>443974872</v>
      </c>
      <c r="C1458" s="58" t="s">
        <v>36</v>
      </c>
      <c r="D1458" s="58" t="s">
        <v>37</v>
      </c>
      <c r="E1458" s="58" t="s">
        <v>119</v>
      </c>
      <c r="F1458" s="59">
        <v>3682.09</v>
      </c>
      <c r="G1458" s="59">
        <v>3682.28</v>
      </c>
      <c r="H1458" s="59">
        <v>3683.7</v>
      </c>
      <c r="I1458" s="58" t="s">
        <v>1870</v>
      </c>
      <c r="J1458" s="59">
        <v>3683.7</v>
      </c>
      <c r="K1458" s="59">
        <v>0</v>
      </c>
      <c r="L1458" s="59">
        <v>0</v>
      </c>
      <c r="M1458" s="59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strategy_14_demo</v>
      </c>
      <c r="R1458" s="13" t="str">
        <f t="shared" si="240"/>
        <v>Fri</v>
      </c>
      <c r="S1458" s="14">
        <f>VLOOKUP($B1458,Deals_Demo!$H:$S,8,0)</f>
        <v>45919.892789351848</v>
      </c>
      <c r="T1458" s="14">
        <f>VLOOKUP($B1458,Deals_Demo!$H:$S,9,0)</f>
        <v>45920.101122685184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60">
        <v>45919.892800925925</v>
      </c>
      <c r="B1459" s="61">
        <v>443974877</v>
      </c>
      <c r="C1459" s="62" t="s">
        <v>36</v>
      </c>
      <c r="D1459" s="62" t="s">
        <v>37</v>
      </c>
      <c r="E1459" s="62" t="s">
        <v>119</v>
      </c>
      <c r="F1459" s="63">
        <v>3682.09</v>
      </c>
      <c r="G1459" s="63">
        <v>3680.7</v>
      </c>
      <c r="H1459" s="63">
        <v>3683.7</v>
      </c>
      <c r="I1459" s="62" t="s">
        <v>1871</v>
      </c>
      <c r="J1459" s="63">
        <v>3680.69</v>
      </c>
      <c r="K1459" s="63">
        <v>0</v>
      </c>
      <c r="L1459" s="63">
        <v>0</v>
      </c>
      <c r="M1459" s="63">
        <v>-1.4</v>
      </c>
      <c r="N1459" s="10" t="str">
        <f t="shared" si="237"/>
        <v>L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strategy_15_demo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-0.13999999999999999</v>
      </c>
      <c r="Y1459" s="13">
        <f t="shared" si="235"/>
        <v>-0.27999999999999997</v>
      </c>
      <c r="Z1459" s="13">
        <f t="shared" si="236"/>
        <v>-0.42</v>
      </c>
      <c r="AA1459" s="13">
        <f t="shared" si="242"/>
        <v>-3</v>
      </c>
    </row>
    <row r="1460" spans="1:27" x14ac:dyDescent="0.25">
      <c r="A1460" s="56">
        <v>45919.892800925925</v>
      </c>
      <c r="B1460" s="57">
        <v>443974880</v>
      </c>
      <c r="C1460" s="58" t="s">
        <v>36</v>
      </c>
      <c r="D1460" s="58" t="s">
        <v>37</v>
      </c>
      <c r="E1460" s="58" t="s">
        <v>119</v>
      </c>
      <c r="F1460" s="59">
        <v>3682.09</v>
      </c>
      <c r="G1460" s="59">
        <v>3682.28</v>
      </c>
      <c r="H1460" s="59">
        <v>3683.7</v>
      </c>
      <c r="I1460" s="58" t="s">
        <v>1870</v>
      </c>
      <c r="J1460" s="59">
        <v>3683.7</v>
      </c>
      <c r="K1460" s="59">
        <v>0</v>
      </c>
      <c r="L1460" s="59">
        <v>0</v>
      </c>
      <c r="M1460" s="59">
        <v>1.61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strategy_12_demo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0.16100000000000003</v>
      </c>
      <c r="Y1460" s="13">
        <f t="shared" si="235"/>
        <v>0.32200000000000006</v>
      </c>
      <c r="Z1460" s="13">
        <f t="shared" si="236"/>
        <v>0.48299999999999998</v>
      </c>
      <c r="AA1460" s="13">
        <f t="shared" si="242"/>
        <v>-3</v>
      </c>
    </row>
    <row r="1461" spans="1:27" x14ac:dyDescent="0.25">
      <c r="A1461" s="60">
        <v>45919.892800925925</v>
      </c>
      <c r="B1461" s="61">
        <v>443974884</v>
      </c>
      <c r="C1461" s="62" t="s">
        <v>36</v>
      </c>
      <c r="D1461" s="62" t="s">
        <v>37</v>
      </c>
      <c r="E1461" s="62" t="s">
        <v>119</v>
      </c>
      <c r="F1461" s="63">
        <v>3682.09</v>
      </c>
      <c r="G1461" s="63">
        <v>3683.06</v>
      </c>
      <c r="H1461" s="63">
        <v>3685.7</v>
      </c>
      <c r="I1461" s="62" t="s">
        <v>1872</v>
      </c>
      <c r="J1461" s="63">
        <v>3683.04</v>
      </c>
      <c r="K1461" s="63">
        <v>0</v>
      </c>
      <c r="L1461" s="63">
        <v>0</v>
      </c>
      <c r="M1461" s="63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strategy_11_demo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6">
        <v>45919.892800925925</v>
      </c>
      <c r="B1462" s="57">
        <v>443974885</v>
      </c>
      <c r="C1462" s="58" t="s">
        <v>36</v>
      </c>
      <c r="D1462" s="58" t="s">
        <v>37</v>
      </c>
      <c r="E1462" s="58" t="s">
        <v>119</v>
      </c>
      <c r="F1462" s="59">
        <v>3682.09</v>
      </c>
      <c r="G1462" s="59">
        <v>3683.06</v>
      </c>
      <c r="H1462" s="59">
        <v>3685.2</v>
      </c>
      <c r="I1462" s="58" t="s">
        <v>1872</v>
      </c>
      <c r="J1462" s="59">
        <v>3683.04</v>
      </c>
      <c r="K1462" s="59">
        <v>0</v>
      </c>
      <c r="L1462" s="59">
        <v>0</v>
      </c>
      <c r="M1462" s="59">
        <v>0.95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strategy_10_demo</v>
      </c>
      <c r="R1462" s="13" t="str">
        <f t="shared" si="240"/>
        <v>Fri</v>
      </c>
      <c r="S1462" s="14">
        <f>VLOOKUP($B1462,Deals_Demo!$H:$S,8,0)</f>
        <v>45919.892800925925</v>
      </c>
      <c r="T1462" s="14">
        <f>VLOOKUP($B1462,Deals_Demo!$H:$S,9,0)</f>
        <v>45920.101134259261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9.5000000000000001E-2</v>
      </c>
      <c r="Y1462" s="13">
        <f t="shared" si="235"/>
        <v>0.19</v>
      </c>
      <c r="Z1462" s="13">
        <f t="shared" si="236"/>
        <v>0.28499999999999998</v>
      </c>
      <c r="AA1462" s="13">
        <f t="shared" si="242"/>
        <v>-3</v>
      </c>
    </row>
    <row r="1463" spans="1:27" x14ac:dyDescent="0.25">
      <c r="A1463" s="60">
        <v>45919.892800925925</v>
      </c>
      <c r="B1463" s="61">
        <v>443974889</v>
      </c>
      <c r="C1463" s="62" t="s">
        <v>36</v>
      </c>
      <c r="D1463" s="62" t="s">
        <v>37</v>
      </c>
      <c r="E1463" s="62" t="s">
        <v>119</v>
      </c>
      <c r="F1463" s="63">
        <v>3682.09</v>
      </c>
      <c r="G1463" s="63">
        <v>3683.06</v>
      </c>
      <c r="H1463" s="63">
        <v>3685.2</v>
      </c>
      <c r="I1463" s="62" t="s">
        <v>1872</v>
      </c>
      <c r="J1463" s="63">
        <v>3683.04</v>
      </c>
      <c r="K1463" s="63">
        <v>0</v>
      </c>
      <c r="L1463" s="63">
        <v>0</v>
      </c>
      <c r="M1463" s="63">
        <v>0.95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strategy_09_demo</v>
      </c>
      <c r="R1463" s="13" t="str">
        <f t="shared" si="240"/>
        <v>Fri</v>
      </c>
      <c r="S1463" s="14">
        <f>VLOOKUP($B1463,Deals_Demo!$H:$S,8,0)</f>
        <v>45919.892800925925</v>
      </c>
      <c r="T1463" s="14">
        <f>VLOOKUP($B1463,Deals_Demo!$H:$S,9,0)</f>
        <v>45920.101134259261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9.5000000000000001E-2</v>
      </c>
      <c r="Y1463" s="13">
        <f t="shared" si="235"/>
        <v>0.19</v>
      </c>
      <c r="Z1463" s="13">
        <f t="shared" si="236"/>
        <v>0.28499999999999998</v>
      </c>
      <c r="AA1463" s="13">
        <f t="shared" si="242"/>
        <v>-3</v>
      </c>
    </row>
    <row r="1464" spans="1:27" x14ac:dyDescent="0.25">
      <c r="A1464" s="56">
        <v>45919.894629629627</v>
      </c>
      <c r="B1464" s="57">
        <v>443975589</v>
      </c>
      <c r="C1464" s="58" t="s">
        <v>36</v>
      </c>
      <c r="D1464" s="58" t="s">
        <v>37</v>
      </c>
      <c r="E1464" s="58" t="s">
        <v>119</v>
      </c>
      <c r="F1464" s="59">
        <v>3681.95</v>
      </c>
      <c r="G1464" s="59">
        <v>3684.09</v>
      </c>
      <c r="H1464" s="59">
        <v>3685.47</v>
      </c>
      <c r="I1464" s="58" t="s">
        <v>1873</v>
      </c>
      <c r="J1464" s="59">
        <v>3684.02</v>
      </c>
      <c r="K1464" s="59">
        <v>0</v>
      </c>
      <c r="L1464" s="59">
        <v>0</v>
      </c>
      <c r="M1464" s="59">
        <v>2.0699999999999998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strategy_08_demo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0.20699999999999999</v>
      </c>
      <c r="Y1464" s="13">
        <f t="shared" si="235"/>
        <v>0.41399999999999998</v>
      </c>
      <c r="Z1464" s="13">
        <f t="shared" si="236"/>
        <v>0.62099999999999989</v>
      </c>
      <c r="AA1464" s="13">
        <f t="shared" si="242"/>
        <v>-3</v>
      </c>
    </row>
    <row r="1465" spans="1:27" x14ac:dyDescent="0.25">
      <c r="A1465" s="60">
        <v>45919.894629629627</v>
      </c>
      <c r="B1465" s="61">
        <v>443975591</v>
      </c>
      <c r="C1465" s="62" t="s">
        <v>36</v>
      </c>
      <c r="D1465" s="62" t="s">
        <v>37</v>
      </c>
      <c r="E1465" s="62" t="s">
        <v>119</v>
      </c>
      <c r="F1465" s="63">
        <v>3681.93</v>
      </c>
      <c r="G1465" s="63">
        <v>3684.35</v>
      </c>
      <c r="H1465" s="63">
        <v>3685.45</v>
      </c>
      <c r="I1465" s="62" t="s">
        <v>1874</v>
      </c>
      <c r="J1465" s="63">
        <v>3684.3</v>
      </c>
      <c r="K1465" s="63">
        <v>0</v>
      </c>
      <c r="L1465" s="63">
        <v>0</v>
      </c>
      <c r="M1465" s="63">
        <v>2.37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strategy_13_demo</v>
      </c>
      <c r="R1465" s="13" t="str">
        <f t="shared" si="240"/>
        <v>Fri</v>
      </c>
      <c r="S1465" s="14">
        <f>VLOOKUP($B1465,Deals_Demo!$H:$S,8,0)</f>
        <v>45919.894629629627</v>
      </c>
      <c r="T1465" s="14">
        <f>VLOOKUP($B1465,Deals_Demo!$H:$S,9,0)</f>
        <v>45920.102962962963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0.23700000000000002</v>
      </c>
      <c r="Y1465" s="13">
        <f t="shared" si="235"/>
        <v>0.47400000000000003</v>
      </c>
      <c r="Z1465" s="13">
        <f t="shared" si="236"/>
        <v>0.71099999999999997</v>
      </c>
      <c r="AA1465" s="13">
        <f t="shared" si="242"/>
        <v>-3</v>
      </c>
    </row>
    <row r="1466" spans="1:27" x14ac:dyDescent="0.25">
      <c r="A1466" s="56">
        <v>45919.894629629627</v>
      </c>
      <c r="B1466" s="57">
        <v>443975592</v>
      </c>
      <c r="C1466" s="58" t="s">
        <v>36</v>
      </c>
      <c r="D1466" s="58" t="s">
        <v>37</v>
      </c>
      <c r="E1466" s="58" t="s">
        <v>119</v>
      </c>
      <c r="F1466" s="59">
        <v>3681.93</v>
      </c>
      <c r="G1466" s="59">
        <v>3684.05</v>
      </c>
      <c r="H1466" s="59">
        <v>3685.45</v>
      </c>
      <c r="I1466" s="58" t="s">
        <v>1873</v>
      </c>
      <c r="J1466" s="59">
        <v>3684.02</v>
      </c>
      <c r="K1466" s="59">
        <v>0</v>
      </c>
      <c r="L1466" s="59">
        <v>0</v>
      </c>
      <c r="M1466" s="59">
        <v>2.09</v>
      </c>
      <c r="N1466" s="10" t="str">
        <f t="shared" si="237"/>
        <v>W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strategy_07_demo</v>
      </c>
      <c r="R1466" s="13" t="str">
        <f t="shared" si="240"/>
        <v>Fri</v>
      </c>
      <c r="S1466" s="14">
        <f>VLOOKUP($B1466,Deals_Demo!$H:$S,8,0)</f>
        <v>45919.894629629627</v>
      </c>
      <c r="T1466" s="14">
        <f>VLOOKUP($B1466,Deals_Demo!$H:$S,9,0)</f>
        <v>45920.102962962963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0.20899999999999999</v>
      </c>
      <c r="Y1466" s="13">
        <f t="shared" si="235"/>
        <v>0.41799999999999998</v>
      </c>
      <c r="Z1466" s="13">
        <f t="shared" si="236"/>
        <v>0.62699999999999989</v>
      </c>
      <c r="AA1466" s="13">
        <f t="shared" si="242"/>
        <v>-3</v>
      </c>
    </row>
    <row r="1467" spans="1:27" x14ac:dyDescent="0.25">
      <c r="A1467" s="60">
        <v>45919.897199074076</v>
      </c>
      <c r="B1467" s="61">
        <v>443976254</v>
      </c>
      <c r="C1467" s="62" t="s">
        <v>36</v>
      </c>
      <c r="D1467" s="62" t="s">
        <v>37</v>
      </c>
      <c r="E1467" s="62" t="s">
        <v>119</v>
      </c>
      <c r="F1467" s="63">
        <v>3681.49</v>
      </c>
      <c r="G1467" s="63">
        <v>3683.79</v>
      </c>
      <c r="H1467" s="63">
        <v>3685.96</v>
      </c>
      <c r="I1467" s="62" t="s">
        <v>1875</v>
      </c>
      <c r="J1467" s="63">
        <v>3683.75</v>
      </c>
      <c r="K1467" s="63">
        <v>0</v>
      </c>
      <c r="L1467" s="63">
        <v>0</v>
      </c>
      <c r="M1467" s="63">
        <v>2.2599999999999998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DEMO_strategy_03</v>
      </c>
      <c r="R1467" s="13" t="str">
        <f t="shared" si="240"/>
        <v>Fri</v>
      </c>
      <c r="S1467" s="14">
        <f>VLOOKUP($B1467,Deals_Demo!$H:$S,8,0)</f>
        <v>45919.897199074076</v>
      </c>
      <c r="T1467" s="14">
        <f>VLOOKUP($B1467,Deals_Demo!$H:$S,9,0)</f>
        <v>45920.105532407411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0.22599999999999998</v>
      </c>
      <c r="Y1467" s="13">
        <f t="shared" si="235"/>
        <v>0.45199999999999996</v>
      </c>
      <c r="Z1467" s="13">
        <f t="shared" si="236"/>
        <v>0.67799999999999994</v>
      </c>
      <c r="AA1467" s="13">
        <f t="shared" si="242"/>
        <v>-3</v>
      </c>
    </row>
    <row r="1468" spans="1:27" x14ac:dyDescent="0.25">
      <c r="A1468" s="56">
        <v>45919.905509259261</v>
      </c>
      <c r="B1468" s="57">
        <v>443977903</v>
      </c>
      <c r="C1468" s="58" t="s">
        <v>36</v>
      </c>
      <c r="D1468" s="58" t="s">
        <v>37</v>
      </c>
      <c r="E1468" s="58" t="s">
        <v>119</v>
      </c>
      <c r="F1468" s="59">
        <v>3682.18</v>
      </c>
      <c r="G1468" s="59">
        <v>3685.8</v>
      </c>
      <c r="H1468" s="58"/>
      <c r="I1468" s="58" t="s">
        <v>1983</v>
      </c>
      <c r="J1468" s="59">
        <v>3685.79</v>
      </c>
      <c r="K1468" s="59">
        <v>0</v>
      </c>
      <c r="L1468" s="59">
        <v>0</v>
      </c>
      <c r="M1468" s="59">
        <v>3.61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DEMO_strategy_01</v>
      </c>
      <c r="R1468" s="13" t="str">
        <f t="shared" si="240"/>
        <v>Fri</v>
      </c>
      <c r="S1468" s="14">
        <f>VLOOKUP($B1468,Deals_Demo!$H:$S,8,0)</f>
        <v>45919.905509259261</v>
      </c>
      <c r="T1468" s="14">
        <f>VLOOKUP($B1468,Deals_Demo!$H:$S,9,0)</f>
        <v>45920.113842592596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0.36099999999999999</v>
      </c>
      <c r="Y1468" s="13">
        <f t="shared" si="235"/>
        <v>0.72199999999999998</v>
      </c>
      <c r="Z1468" s="13">
        <f t="shared" si="236"/>
        <v>1.083</v>
      </c>
      <c r="AA1468" s="13">
        <f t="shared" si="242"/>
        <v>3.61</v>
      </c>
    </row>
    <row r="1469" spans="1:27" x14ac:dyDescent="0.25">
      <c r="A1469" s="60">
        <v>45919.905509259261</v>
      </c>
      <c r="B1469" s="61">
        <v>443977904</v>
      </c>
      <c r="C1469" s="62" t="s">
        <v>36</v>
      </c>
      <c r="D1469" s="62" t="s">
        <v>37</v>
      </c>
      <c r="E1469" s="62" t="s">
        <v>119</v>
      </c>
      <c r="F1469" s="63">
        <v>3682.18</v>
      </c>
      <c r="G1469" s="63">
        <v>3685.8</v>
      </c>
      <c r="H1469" s="63">
        <v>3688.18</v>
      </c>
      <c r="I1469" s="62" t="s">
        <v>1983</v>
      </c>
      <c r="J1469" s="63">
        <v>3685.79</v>
      </c>
      <c r="K1469" s="63">
        <v>0</v>
      </c>
      <c r="L1469" s="63">
        <v>0</v>
      </c>
      <c r="M1469" s="63">
        <v>3.61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21</v>
      </c>
      <c r="Q1469" s="13" t="str">
        <f>VLOOKUP($B1469,Deals_Demo!$H:$N,7,0)</f>
        <v>DEMO_strategy_02</v>
      </c>
      <c r="R1469" s="13" t="str">
        <f t="shared" si="240"/>
        <v>Fri</v>
      </c>
      <c r="S1469" s="14">
        <f>VLOOKUP($B1469,Deals_Demo!$H:$S,8,0)</f>
        <v>45919.905509259261</v>
      </c>
      <c r="T1469" s="14">
        <f>VLOOKUP($B1469,Deals_Demo!$H:$S,9,0)</f>
        <v>45920.113842592596</v>
      </c>
      <c r="U1469" s="15" t="str">
        <f t="shared" si="241"/>
        <v>2025-09-20</v>
      </c>
      <c r="V1469" s="13" t="str">
        <f>VLOOKUP($B1469,Deals_Demo!$H:$S,11,0)</f>
        <v>02</v>
      </c>
      <c r="W1469" s="13" t="str">
        <f>VLOOKUP($B1469,Deals_Demo!$H:$S,12,0)</f>
        <v>Sat</v>
      </c>
      <c r="X1469" s="13">
        <f t="shared" si="234"/>
        <v>0.36099999999999999</v>
      </c>
      <c r="Y1469" s="13">
        <f t="shared" si="235"/>
        <v>0.72199999999999998</v>
      </c>
      <c r="Z1469" s="13">
        <f t="shared" si="236"/>
        <v>1.083</v>
      </c>
      <c r="AA1469" s="13">
        <f t="shared" si="242"/>
        <v>3.61</v>
      </c>
    </row>
    <row r="1470" spans="1:27" x14ac:dyDescent="0.25">
      <c r="A1470" s="56">
        <v>45919.913958333331</v>
      </c>
      <c r="B1470" s="57">
        <v>443979720</v>
      </c>
      <c r="C1470" s="58" t="s">
        <v>36</v>
      </c>
      <c r="D1470" s="58" t="s">
        <v>37</v>
      </c>
      <c r="E1470" s="58" t="s">
        <v>119</v>
      </c>
      <c r="F1470" s="59">
        <v>3683.34</v>
      </c>
      <c r="G1470" s="59">
        <v>3680.3</v>
      </c>
      <c r="H1470" s="59">
        <v>3686.8</v>
      </c>
      <c r="I1470" s="58" t="s">
        <v>1981</v>
      </c>
      <c r="J1470" s="59">
        <v>3687.88</v>
      </c>
      <c r="K1470" s="59">
        <v>0</v>
      </c>
      <c r="L1470" s="59">
        <v>0</v>
      </c>
      <c r="M1470" s="59">
        <v>4.54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21</v>
      </c>
      <c r="Q1470" s="13" t="str">
        <f>VLOOKUP($B1470,Deals_Demo!$H:$N,7,0)</f>
        <v>strategy_17_demo</v>
      </c>
      <c r="R1470" s="13" t="str">
        <f t="shared" si="240"/>
        <v>Fri</v>
      </c>
      <c r="S1470" s="14">
        <f>VLOOKUP($B1470,Deals_Demo!$H:$S,8,0)</f>
        <v>45919.913958333331</v>
      </c>
      <c r="T1470" s="14">
        <f>VLOOKUP($B1470,Deals_Demo!$H:$S,9,0)</f>
        <v>45920.122291666667</v>
      </c>
      <c r="U1470" s="15" t="str">
        <f t="shared" si="241"/>
        <v>2025-09-20</v>
      </c>
      <c r="V1470" s="13" t="str">
        <f>VLOOKUP($B1470,Deals_Demo!$H:$S,11,0)</f>
        <v>02</v>
      </c>
      <c r="W1470" s="13" t="str">
        <f>VLOOKUP($B1470,Deals_Demo!$H:$S,12,0)</f>
        <v>Sat</v>
      </c>
      <c r="X1470" s="13">
        <f t="shared" si="234"/>
        <v>0.45400000000000001</v>
      </c>
      <c r="Y1470" s="13">
        <f t="shared" si="235"/>
        <v>0.90800000000000003</v>
      </c>
      <c r="Z1470" s="13">
        <f t="shared" si="236"/>
        <v>1.3619999999999999</v>
      </c>
      <c r="AA1470" s="13">
        <f t="shared" si="242"/>
        <v>4.54</v>
      </c>
    </row>
    <row r="1471" spans="1:27" x14ac:dyDescent="0.25">
      <c r="A1471" s="60">
        <v>45919.914768518516</v>
      </c>
      <c r="B1471" s="61">
        <v>443979842</v>
      </c>
      <c r="C1471" s="62" t="s">
        <v>36</v>
      </c>
      <c r="D1471" s="62" t="s">
        <v>37</v>
      </c>
      <c r="E1471" s="62" t="s">
        <v>119</v>
      </c>
      <c r="F1471" s="63">
        <v>3683.27</v>
      </c>
      <c r="G1471" s="63">
        <v>3681.77</v>
      </c>
      <c r="H1471" s="63">
        <v>3684.77</v>
      </c>
      <c r="I1471" s="62" t="s">
        <v>1876</v>
      </c>
      <c r="J1471" s="63">
        <v>3681.74</v>
      </c>
      <c r="K1471" s="63">
        <v>0</v>
      </c>
      <c r="L1471" s="63">
        <v>0</v>
      </c>
      <c r="M1471" s="63">
        <v>-1.53</v>
      </c>
      <c r="N1471" s="10" t="str">
        <f t="shared" si="237"/>
        <v>L</v>
      </c>
      <c r="O1471" s="11">
        <f t="shared" si="238"/>
        <v>45919</v>
      </c>
      <c r="P1471" s="12" t="str">
        <f t="shared" si="239"/>
        <v>21</v>
      </c>
      <c r="Q1471" s="13" t="str">
        <f>VLOOKUP($B1471,Deals_Demo!$H:$N,7,0)</f>
        <v>strategy_15_demo</v>
      </c>
      <c r="R1471" s="13" t="str">
        <f t="shared" si="240"/>
        <v>Fri</v>
      </c>
      <c r="S1471" s="14">
        <f>VLOOKUP($B1471,Deals_Demo!$H:$S,8,0)</f>
        <v>45919.914768518516</v>
      </c>
      <c r="T1471" s="14">
        <f>VLOOKUP($B1471,Deals_Demo!$H:$S,9,0)</f>
        <v>45920.123101851852</v>
      </c>
      <c r="U1471" s="15" t="str">
        <f t="shared" si="241"/>
        <v>2025-09-20</v>
      </c>
      <c r="V1471" s="13" t="str">
        <f>VLOOKUP($B1471,Deals_Demo!$H:$S,11,0)</f>
        <v>02</v>
      </c>
      <c r="W1471" s="13" t="str">
        <f>VLOOKUP($B1471,Deals_Demo!$H:$S,12,0)</f>
        <v>Sat</v>
      </c>
      <c r="X1471" s="13">
        <f t="shared" si="234"/>
        <v>-0.15300000000000002</v>
      </c>
      <c r="Y1471" s="13">
        <f t="shared" si="235"/>
        <v>-0.30600000000000005</v>
      </c>
      <c r="Z1471" s="13">
        <f t="shared" si="236"/>
        <v>-0.45899999999999996</v>
      </c>
      <c r="AA1471" s="13">
        <f t="shared" si="242"/>
        <v>-3</v>
      </c>
    </row>
    <row r="1472" spans="1:27" x14ac:dyDescent="0.25">
      <c r="A1472" s="56">
        <v>45919.916388888887</v>
      </c>
      <c r="B1472" s="57">
        <v>443980341</v>
      </c>
      <c r="C1472" s="58" t="s">
        <v>36</v>
      </c>
      <c r="D1472" s="58" t="s">
        <v>37</v>
      </c>
      <c r="E1472" s="58" t="s">
        <v>119</v>
      </c>
      <c r="F1472" s="59">
        <v>3683.71</v>
      </c>
      <c r="G1472" s="59">
        <v>3684.31</v>
      </c>
      <c r="H1472" s="59">
        <v>3685.21</v>
      </c>
      <c r="I1472" s="58" t="s">
        <v>1874</v>
      </c>
      <c r="J1472" s="59">
        <v>3684.3</v>
      </c>
      <c r="K1472" s="59">
        <v>0</v>
      </c>
      <c r="L1472" s="59">
        <v>0</v>
      </c>
      <c r="M1472" s="59">
        <v>0.59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21</v>
      </c>
      <c r="Q1472" s="13" t="str">
        <f>VLOOKUP($B1472,Deals_Demo!$H:$N,7,0)</f>
        <v>strategy_12_demo</v>
      </c>
      <c r="R1472" s="13" t="str">
        <f t="shared" si="240"/>
        <v>Fri</v>
      </c>
      <c r="S1472" s="14">
        <f>VLOOKUP($B1472,Deals_Demo!$H:$S,8,0)</f>
        <v>45919.916388888887</v>
      </c>
      <c r="T1472" s="14">
        <f>VLOOKUP($B1472,Deals_Demo!$H:$S,9,0)</f>
        <v>45920.124722222223</v>
      </c>
      <c r="U1472" s="15" t="str">
        <f t="shared" si="241"/>
        <v>2025-09-20</v>
      </c>
      <c r="V1472" s="13" t="str">
        <f>VLOOKUP($B1472,Deals_Demo!$H:$S,11,0)</f>
        <v>02</v>
      </c>
      <c r="W1472" s="13" t="str">
        <f>VLOOKUP($B1472,Deals_Demo!$H:$S,12,0)</f>
        <v>Sat</v>
      </c>
      <c r="X1472" s="13">
        <f t="shared" si="234"/>
        <v>5.8999999999999997E-2</v>
      </c>
      <c r="Y1472" s="13">
        <f t="shared" si="235"/>
        <v>0.11799999999999999</v>
      </c>
      <c r="Z1472" s="13">
        <f t="shared" si="236"/>
        <v>0.17699999999999999</v>
      </c>
      <c r="AA1472" s="13">
        <f t="shared" si="242"/>
        <v>-3</v>
      </c>
    </row>
    <row r="1473" spans="1:27" x14ac:dyDescent="0.25">
      <c r="A1473" s="60">
        <v>45919.916388888887</v>
      </c>
      <c r="B1473" s="61">
        <v>443980342</v>
      </c>
      <c r="C1473" s="62" t="s">
        <v>36</v>
      </c>
      <c r="D1473" s="62" t="s">
        <v>37</v>
      </c>
      <c r="E1473" s="62" t="s">
        <v>119</v>
      </c>
      <c r="F1473" s="63">
        <v>3683.71</v>
      </c>
      <c r="G1473" s="63">
        <v>3684.3</v>
      </c>
      <c r="H1473" s="63">
        <v>3685.21</v>
      </c>
      <c r="I1473" s="62" t="s">
        <v>1874</v>
      </c>
      <c r="J1473" s="63">
        <v>3684.3</v>
      </c>
      <c r="K1473" s="63">
        <v>0</v>
      </c>
      <c r="L1473" s="63">
        <v>0</v>
      </c>
      <c r="M1473" s="63">
        <v>0.59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21</v>
      </c>
      <c r="Q1473" s="13" t="str">
        <f>VLOOKUP($B1473,Deals_Demo!$H:$N,7,0)</f>
        <v>strategy_14_demo</v>
      </c>
      <c r="R1473" s="13" t="str">
        <f t="shared" si="240"/>
        <v>Fri</v>
      </c>
      <c r="S1473" s="14">
        <f>VLOOKUP($B1473,Deals_Demo!$H:$S,8,0)</f>
        <v>45919.916388888887</v>
      </c>
      <c r="T1473" s="14">
        <f>VLOOKUP($B1473,Deals_Demo!$H:$S,9,0)</f>
        <v>45920.124722222223</v>
      </c>
      <c r="U1473" s="15" t="str">
        <f t="shared" si="241"/>
        <v>2025-09-20</v>
      </c>
      <c r="V1473" s="13" t="str">
        <f>VLOOKUP($B1473,Deals_Demo!$H:$S,11,0)</f>
        <v>02</v>
      </c>
      <c r="W1473" s="13" t="str">
        <f>VLOOKUP($B1473,Deals_Demo!$H:$S,12,0)</f>
        <v>Sat</v>
      </c>
      <c r="X1473" s="13">
        <f t="shared" si="234"/>
        <v>5.8999999999999997E-2</v>
      </c>
      <c r="Y1473" s="13">
        <f t="shared" si="235"/>
        <v>0.11799999999999999</v>
      </c>
      <c r="Z1473" s="13">
        <f t="shared" si="236"/>
        <v>0.17699999999999999</v>
      </c>
      <c r="AA1473" s="13">
        <f t="shared" si="242"/>
        <v>-3</v>
      </c>
    </row>
    <row r="1474" spans="1:27" x14ac:dyDescent="0.25">
      <c r="A1474" s="56">
        <v>45919.91673611111</v>
      </c>
      <c r="B1474" s="57">
        <v>443980463</v>
      </c>
      <c r="C1474" s="58" t="s">
        <v>36</v>
      </c>
      <c r="D1474" s="58" t="s">
        <v>37</v>
      </c>
      <c r="E1474" s="58" t="s">
        <v>119</v>
      </c>
      <c r="F1474" s="59">
        <v>3683.6</v>
      </c>
      <c r="G1474" s="59">
        <v>3684.42</v>
      </c>
      <c r="H1474" s="58"/>
      <c r="I1474" s="58" t="s">
        <v>1877</v>
      </c>
      <c r="J1474" s="59">
        <v>3684.38</v>
      </c>
      <c r="K1474" s="59">
        <v>0</v>
      </c>
      <c r="L1474" s="59">
        <v>0</v>
      </c>
      <c r="M1474" s="59">
        <v>0.78</v>
      </c>
      <c r="N1474" s="10" t="str">
        <f t="shared" si="237"/>
        <v>W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strategy_20_demo</v>
      </c>
      <c r="R1474" s="13" t="str">
        <f t="shared" si="240"/>
        <v>Fri</v>
      </c>
      <c r="S1474" s="14">
        <f>VLOOKUP($B1474,Deals_Demo!$H:$S,8,0)</f>
        <v>45919.91673611111</v>
      </c>
      <c r="T1474" s="14">
        <f>VLOOKUP($B1474,Deals_Demo!$H:$S,9,0)</f>
        <v>45920.125069444446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7.8000000000000014E-2</v>
      </c>
      <c r="Y1474" s="13">
        <f t="shared" si="235"/>
        <v>0.15600000000000003</v>
      </c>
      <c r="Z1474" s="13">
        <f t="shared" si="236"/>
        <v>0.23399999999999999</v>
      </c>
      <c r="AA1474" s="13">
        <f t="shared" si="242"/>
        <v>-3</v>
      </c>
    </row>
    <row r="1475" spans="1:27" x14ac:dyDescent="0.25">
      <c r="A1475" s="60">
        <v>45919.91673611111</v>
      </c>
      <c r="B1475" s="61">
        <v>443980465</v>
      </c>
      <c r="C1475" s="62" t="s">
        <v>36</v>
      </c>
      <c r="D1475" s="62" t="s">
        <v>37</v>
      </c>
      <c r="E1475" s="62" t="s">
        <v>119</v>
      </c>
      <c r="F1475" s="63">
        <v>3683.63</v>
      </c>
      <c r="G1475" s="63">
        <v>3684.42</v>
      </c>
      <c r="H1475" s="62"/>
      <c r="I1475" s="62" t="s">
        <v>1877</v>
      </c>
      <c r="J1475" s="63">
        <v>3684.38</v>
      </c>
      <c r="K1475" s="63">
        <v>0</v>
      </c>
      <c r="L1475" s="63">
        <v>0</v>
      </c>
      <c r="M1475" s="63">
        <v>0.75</v>
      </c>
      <c r="N1475" s="10" t="str">
        <f t="shared" si="237"/>
        <v>W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strategy_18_demo</v>
      </c>
      <c r="R1475" s="13" t="str">
        <f t="shared" si="240"/>
        <v>Fri</v>
      </c>
      <c r="S1475" s="14">
        <f>VLOOKUP($B1475,Deals_Demo!$H:$S,8,0)</f>
        <v>45919.91673611111</v>
      </c>
      <c r="T1475" s="14">
        <f>VLOOKUP($B1475,Deals_Demo!$H:$S,9,0)</f>
        <v>45920.125069444446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538" si="243">$M1475*0.1</f>
        <v>7.5000000000000011E-2</v>
      </c>
      <c r="Y1475" s="13">
        <f t="shared" ref="Y1475:Y1538" si="244">$M1475*0.2</f>
        <v>0.15000000000000002</v>
      </c>
      <c r="Z1475" s="13">
        <f t="shared" ref="Z1475:Z1538" si="245">$M1475*0.3</f>
        <v>0.22499999999999998</v>
      </c>
      <c r="AA1475" s="13">
        <f t="shared" si="242"/>
        <v>-3</v>
      </c>
    </row>
    <row r="1476" spans="1:27" x14ac:dyDescent="0.25">
      <c r="A1476" s="56">
        <v>45919.917314814818</v>
      </c>
      <c r="B1476" s="57">
        <v>443980599</v>
      </c>
      <c r="C1476" s="58" t="s">
        <v>36</v>
      </c>
      <c r="D1476" s="58" t="s">
        <v>37</v>
      </c>
      <c r="E1476" s="58" t="s">
        <v>119</v>
      </c>
      <c r="F1476" s="59">
        <v>3683.33</v>
      </c>
      <c r="G1476" s="59">
        <v>3684.39</v>
      </c>
      <c r="H1476" s="59">
        <v>3686.83</v>
      </c>
      <c r="I1476" s="58" t="s">
        <v>1874</v>
      </c>
      <c r="J1476" s="59">
        <v>3684.3</v>
      </c>
      <c r="K1476" s="59">
        <v>0</v>
      </c>
      <c r="L1476" s="59">
        <v>0</v>
      </c>
      <c r="M1476" s="59">
        <v>0.97</v>
      </c>
      <c r="N1476" s="10" t="str">
        <f t="shared" si="237"/>
        <v>W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strategy_11_demo</v>
      </c>
      <c r="R1476" s="13" t="str">
        <f t="shared" si="240"/>
        <v>Fri</v>
      </c>
      <c r="S1476" s="14">
        <f>VLOOKUP($B1476,Deals_Demo!$H:$S,8,0)</f>
        <v>45919.917314814818</v>
      </c>
      <c r="T1476" s="14">
        <f>VLOOKUP($B1476,Deals_Demo!$H:$S,9,0)</f>
        <v>45920.125648148154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9.7000000000000003E-2</v>
      </c>
      <c r="Y1476" s="13">
        <f t="shared" si="244"/>
        <v>0.19400000000000001</v>
      </c>
      <c r="Z1476" s="13">
        <f t="shared" si="245"/>
        <v>0.29099999999999998</v>
      </c>
      <c r="AA1476" s="13">
        <f t="shared" si="242"/>
        <v>-3</v>
      </c>
    </row>
    <row r="1477" spans="1:27" x14ac:dyDescent="0.25">
      <c r="A1477" s="60">
        <v>45919.917314814818</v>
      </c>
      <c r="B1477" s="61">
        <v>443980600</v>
      </c>
      <c r="C1477" s="62" t="s">
        <v>36</v>
      </c>
      <c r="D1477" s="62" t="s">
        <v>37</v>
      </c>
      <c r="E1477" s="62" t="s">
        <v>119</v>
      </c>
      <c r="F1477" s="63">
        <v>3683.33</v>
      </c>
      <c r="G1477" s="63">
        <v>3684.35</v>
      </c>
      <c r="H1477" s="63">
        <v>3686.33</v>
      </c>
      <c r="I1477" s="62" t="s">
        <v>1874</v>
      </c>
      <c r="J1477" s="63">
        <v>3684.3</v>
      </c>
      <c r="K1477" s="63">
        <v>0</v>
      </c>
      <c r="L1477" s="63">
        <v>0</v>
      </c>
      <c r="M1477" s="63">
        <v>0.97</v>
      </c>
      <c r="N1477" s="10" t="str">
        <f t="shared" si="237"/>
        <v>W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strategy_10_demo</v>
      </c>
      <c r="R1477" s="13" t="str">
        <f t="shared" si="240"/>
        <v>Fri</v>
      </c>
      <c r="S1477" s="14">
        <f>VLOOKUP($B1477,Deals_Demo!$H:$S,8,0)</f>
        <v>45919.917314814818</v>
      </c>
      <c r="T1477" s="14">
        <f>VLOOKUP($B1477,Deals_Demo!$H:$S,9,0)</f>
        <v>45920.125648148154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9.7000000000000003E-2</v>
      </c>
      <c r="Y1477" s="13">
        <f t="shared" si="244"/>
        <v>0.19400000000000001</v>
      </c>
      <c r="Z1477" s="13">
        <f t="shared" si="245"/>
        <v>0.29099999999999998</v>
      </c>
      <c r="AA1477" s="13">
        <f t="shared" si="242"/>
        <v>-3</v>
      </c>
    </row>
    <row r="1478" spans="1:27" x14ac:dyDescent="0.25">
      <c r="A1478" s="56">
        <v>45919.917314814818</v>
      </c>
      <c r="B1478" s="57">
        <v>443980601</v>
      </c>
      <c r="C1478" s="58" t="s">
        <v>36</v>
      </c>
      <c r="D1478" s="58" t="s">
        <v>37</v>
      </c>
      <c r="E1478" s="58" t="s">
        <v>119</v>
      </c>
      <c r="F1478" s="59">
        <v>3683.33</v>
      </c>
      <c r="G1478" s="59">
        <v>3684.39</v>
      </c>
      <c r="H1478" s="59">
        <v>3686.33</v>
      </c>
      <c r="I1478" s="58" t="s">
        <v>1874</v>
      </c>
      <c r="J1478" s="59">
        <v>3684.3</v>
      </c>
      <c r="K1478" s="59">
        <v>0</v>
      </c>
      <c r="L1478" s="59">
        <v>0</v>
      </c>
      <c r="M1478" s="59">
        <v>0.97</v>
      </c>
      <c r="N1478" s="10" t="str">
        <f t="shared" si="237"/>
        <v>W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strategy_09_demo</v>
      </c>
      <c r="R1478" s="13" t="str">
        <f t="shared" si="240"/>
        <v>Fri</v>
      </c>
      <c r="S1478" s="14">
        <f>VLOOKUP($B1478,Deals_Demo!$H:$S,8,0)</f>
        <v>45919.917314814818</v>
      </c>
      <c r="T1478" s="14">
        <f>VLOOKUP($B1478,Deals_Demo!$H:$S,9,0)</f>
        <v>45920.125648148154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9.7000000000000003E-2</v>
      </c>
      <c r="Y1478" s="13">
        <f t="shared" si="244"/>
        <v>0.19400000000000001</v>
      </c>
      <c r="Z1478" s="13">
        <f t="shared" si="245"/>
        <v>0.29099999999999998</v>
      </c>
      <c r="AA1478" s="13">
        <f t="shared" si="242"/>
        <v>-3</v>
      </c>
    </row>
    <row r="1479" spans="1:27" x14ac:dyDescent="0.25">
      <c r="A1479" s="60">
        <v>45919.926226851851</v>
      </c>
      <c r="B1479" s="61">
        <v>443982249</v>
      </c>
      <c r="C1479" s="62" t="s">
        <v>36</v>
      </c>
      <c r="D1479" s="62" t="s">
        <v>37</v>
      </c>
      <c r="E1479" s="62" t="s">
        <v>119</v>
      </c>
      <c r="F1479" s="63">
        <v>3684.19</v>
      </c>
      <c r="G1479" s="63">
        <v>3681.17</v>
      </c>
      <c r="H1479" s="63">
        <v>3686.37</v>
      </c>
      <c r="I1479" s="62" t="s">
        <v>1878</v>
      </c>
      <c r="J1479" s="63">
        <v>3681.08</v>
      </c>
      <c r="K1479" s="63">
        <v>0</v>
      </c>
      <c r="L1479" s="63">
        <v>0</v>
      </c>
      <c r="M1479" s="63">
        <v>-3.11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strategy_21_demo</v>
      </c>
      <c r="R1479" s="13" t="str">
        <f t="shared" si="240"/>
        <v>Fri</v>
      </c>
      <c r="S1479" s="14">
        <f>VLOOKUP($B1479,Deals_Demo!$H:$S,8,0)</f>
        <v>45919.926226851851</v>
      </c>
      <c r="T1479" s="14">
        <f>VLOOKUP($B1479,Deals_Demo!$H:$S,9,0)</f>
        <v>45920.134560185186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-0.311</v>
      </c>
      <c r="Y1479" s="13">
        <f t="shared" si="244"/>
        <v>-0.622</v>
      </c>
      <c r="Z1479" s="13">
        <f t="shared" si="245"/>
        <v>-0.93299999999999994</v>
      </c>
      <c r="AA1479" s="13">
        <f t="shared" si="242"/>
        <v>-3</v>
      </c>
    </row>
    <row r="1480" spans="1:27" x14ac:dyDescent="0.25">
      <c r="A1480" s="56">
        <v>45919.943009259259</v>
      </c>
      <c r="B1480" s="57">
        <v>443986338</v>
      </c>
      <c r="C1480" s="58" t="s">
        <v>36</v>
      </c>
      <c r="D1480" s="58" t="s">
        <v>38</v>
      </c>
      <c r="E1480" s="58" t="s">
        <v>119</v>
      </c>
      <c r="F1480" s="59">
        <v>3682.18</v>
      </c>
      <c r="G1480" s="59">
        <v>3683.69</v>
      </c>
      <c r="H1480" s="59">
        <v>3680.69</v>
      </c>
      <c r="I1480" s="58" t="s">
        <v>1879</v>
      </c>
      <c r="J1480" s="59">
        <v>3683.7</v>
      </c>
      <c r="K1480" s="59">
        <v>0</v>
      </c>
      <c r="L1480" s="59">
        <v>0</v>
      </c>
      <c r="M1480" s="59">
        <v>-1.52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strategy_15_demo</v>
      </c>
      <c r="R1480" s="13" t="str">
        <f t="shared" si="240"/>
        <v>Fri</v>
      </c>
      <c r="S1480" s="14">
        <f>VLOOKUP($B1480,Deals_Demo!$H:$S,8,0)</f>
        <v>45919.943009259259</v>
      </c>
      <c r="T1480" s="14">
        <f>VLOOKUP($B1480,Deals_Demo!$H:$S,9,0)</f>
        <v>45920.151342592595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-0.15200000000000002</v>
      </c>
      <c r="Y1480" s="13">
        <f t="shared" si="244"/>
        <v>-0.30400000000000005</v>
      </c>
      <c r="Z1480" s="13">
        <f t="shared" si="245"/>
        <v>-0.45599999999999996</v>
      </c>
      <c r="AA1480" s="13">
        <f t="shared" si="242"/>
        <v>-3</v>
      </c>
    </row>
    <row r="1481" spans="1:27" x14ac:dyDescent="0.25">
      <c r="A1481" s="60">
        <v>45919.952152777776</v>
      </c>
      <c r="B1481" s="61">
        <v>443988125</v>
      </c>
      <c r="C1481" s="62" t="s">
        <v>36</v>
      </c>
      <c r="D1481" s="62" t="s">
        <v>37</v>
      </c>
      <c r="E1481" s="62" t="s">
        <v>119</v>
      </c>
      <c r="F1481" s="63">
        <v>3684.08</v>
      </c>
      <c r="G1481" s="63">
        <v>3682.59</v>
      </c>
      <c r="H1481" s="63">
        <v>3685.59</v>
      </c>
      <c r="I1481" s="62" t="s">
        <v>1880</v>
      </c>
      <c r="J1481" s="63">
        <v>3682.57</v>
      </c>
      <c r="K1481" s="63">
        <v>0</v>
      </c>
      <c r="L1481" s="63">
        <v>0</v>
      </c>
      <c r="M1481" s="63">
        <v>-1.51</v>
      </c>
      <c r="N1481" s="10" t="str">
        <f t="shared" si="237"/>
        <v>L</v>
      </c>
      <c r="O1481" s="11">
        <f t="shared" si="238"/>
        <v>45919</v>
      </c>
      <c r="P1481" s="12" t="str">
        <f t="shared" si="239"/>
        <v>22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45919.952152777776</v>
      </c>
      <c r="T1481" s="14">
        <f>VLOOKUP($B1481,Deals_Demo!$H:$S,9,0)</f>
        <v>45920.160486111112</v>
      </c>
      <c r="U1481" s="15" t="str">
        <f t="shared" si="241"/>
        <v>2025-09-20</v>
      </c>
      <c r="V1481" s="13" t="str">
        <f>VLOOKUP($B1481,Deals_Demo!$H:$S,11,0)</f>
        <v>03</v>
      </c>
      <c r="W1481" s="13" t="str">
        <f>VLOOKUP($B1481,Deals_Demo!$H:$S,12,0)</f>
        <v>Sat</v>
      </c>
      <c r="X1481" s="13">
        <f t="shared" si="243"/>
        <v>-0.15100000000000002</v>
      </c>
      <c r="Y1481" s="13">
        <f t="shared" si="244"/>
        <v>-0.30200000000000005</v>
      </c>
      <c r="Z1481" s="13">
        <f t="shared" si="245"/>
        <v>-0.45299999999999996</v>
      </c>
      <c r="AA1481" s="13">
        <f t="shared" si="242"/>
        <v>-3</v>
      </c>
    </row>
    <row r="1482" spans="1:27" x14ac:dyDescent="0.25">
      <c r="A1482" s="56">
        <v>45919.956087962964</v>
      </c>
      <c r="B1482" s="57">
        <v>443988812</v>
      </c>
      <c r="C1482" s="58" t="s">
        <v>36</v>
      </c>
      <c r="D1482" s="58" t="s">
        <v>37</v>
      </c>
      <c r="E1482" s="58" t="s">
        <v>119</v>
      </c>
      <c r="F1482" s="59">
        <v>3684.83</v>
      </c>
      <c r="G1482" s="59">
        <v>3681.83</v>
      </c>
      <c r="H1482" s="58"/>
      <c r="I1482" s="58" t="s">
        <v>1881</v>
      </c>
      <c r="J1482" s="59">
        <v>3681.69</v>
      </c>
      <c r="K1482" s="59">
        <v>0</v>
      </c>
      <c r="L1482" s="59">
        <v>0</v>
      </c>
      <c r="M1482" s="59">
        <v>-3.14</v>
      </c>
      <c r="N1482" s="10" t="str">
        <f t="shared" si="237"/>
        <v>L</v>
      </c>
      <c r="O1482" s="11">
        <f t="shared" si="238"/>
        <v>45919</v>
      </c>
      <c r="P1482" s="12" t="str">
        <f t="shared" si="239"/>
        <v>22</v>
      </c>
      <c r="Q1482" s="13" t="str">
        <f>VLOOKUP($B1482,Deals_Demo!$H:$N,7,0)</f>
        <v>strategy_18_demo</v>
      </c>
      <c r="R1482" s="13" t="str">
        <f t="shared" si="240"/>
        <v>Fri</v>
      </c>
      <c r="S1482" s="14">
        <f>VLOOKUP($B1482,Deals_Demo!$H:$S,8,0)</f>
        <v>45919.956087962964</v>
      </c>
      <c r="T1482" s="14">
        <f>VLOOKUP($B1482,Deals_Demo!$H:$S,9,0)</f>
        <v>45920.1644212963</v>
      </c>
      <c r="U1482" s="15" t="str">
        <f t="shared" si="241"/>
        <v>2025-09-20</v>
      </c>
      <c r="V1482" s="13" t="str">
        <f>VLOOKUP($B1482,Deals_Demo!$H:$S,11,0)</f>
        <v>03</v>
      </c>
      <c r="W1482" s="13" t="str">
        <f>VLOOKUP($B1482,Deals_Demo!$H:$S,12,0)</f>
        <v>Sat</v>
      </c>
      <c r="X1482" s="13">
        <f t="shared" si="243"/>
        <v>-0.31400000000000006</v>
      </c>
      <c r="Y1482" s="13">
        <f t="shared" si="244"/>
        <v>-0.62800000000000011</v>
      </c>
      <c r="Z1482" s="13">
        <f t="shared" si="245"/>
        <v>-0.94199999999999995</v>
      </c>
      <c r="AA1482" s="13">
        <f t="shared" si="242"/>
        <v>-3</v>
      </c>
    </row>
    <row r="1483" spans="1:27" x14ac:dyDescent="0.25">
      <c r="A1483" s="60">
        <v>45919.956087962964</v>
      </c>
      <c r="B1483" s="61">
        <v>443988813</v>
      </c>
      <c r="C1483" s="62" t="s">
        <v>36</v>
      </c>
      <c r="D1483" s="62" t="s">
        <v>37</v>
      </c>
      <c r="E1483" s="62" t="s">
        <v>119</v>
      </c>
      <c r="F1483" s="63">
        <v>3684.83</v>
      </c>
      <c r="G1483" s="63">
        <v>3681.83</v>
      </c>
      <c r="H1483" s="62"/>
      <c r="I1483" s="62" t="s">
        <v>1881</v>
      </c>
      <c r="J1483" s="63">
        <v>3681.69</v>
      </c>
      <c r="K1483" s="63">
        <v>0</v>
      </c>
      <c r="L1483" s="63">
        <v>0</v>
      </c>
      <c r="M1483" s="63">
        <v>-3.14</v>
      </c>
      <c r="N1483" s="10" t="str">
        <f t="shared" si="237"/>
        <v>L</v>
      </c>
      <c r="O1483" s="11">
        <f t="shared" si="238"/>
        <v>45919</v>
      </c>
      <c r="P1483" s="12" t="str">
        <f t="shared" si="239"/>
        <v>22</v>
      </c>
      <c r="Q1483" s="13" t="str">
        <f>VLOOKUP($B1483,Deals_Demo!$H:$N,7,0)</f>
        <v>strategy_20_demo</v>
      </c>
      <c r="R1483" s="13" t="str">
        <f t="shared" si="240"/>
        <v>Fri</v>
      </c>
      <c r="S1483" s="14">
        <f>VLOOKUP($B1483,Deals_Demo!$H:$S,8,0)</f>
        <v>45919.956087962964</v>
      </c>
      <c r="T1483" s="14">
        <f>VLOOKUP($B1483,Deals_Demo!$H:$S,9,0)</f>
        <v>45920.1644212963</v>
      </c>
      <c r="U1483" s="15" t="str">
        <f t="shared" si="241"/>
        <v>2025-09-20</v>
      </c>
      <c r="V1483" s="13" t="str">
        <f>VLOOKUP($B1483,Deals_Demo!$H:$S,11,0)</f>
        <v>03</v>
      </c>
      <c r="W1483" s="13" t="str">
        <f>VLOOKUP($B1483,Deals_Demo!$H:$S,12,0)</f>
        <v>Sat</v>
      </c>
      <c r="X1483" s="13">
        <f t="shared" si="243"/>
        <v>-0.31400000000000006</v>
      </c>
      <c r="Y1483" s="13">
        <f t="shared" si="244"/>
        <v>-0.62800000000000011</v>
      </c>
      <c r="Z1483" s="13">
        <f t="shared" si="245"/>
        <v>-0.94199999999999995</v>
      </c>
      <c r="AA1483" s="13">
        <f t="shared" si="242"/>
        <v>-3</v>
      </c>
    </row>
    <row r="1484" spans="1:27" x14ac:dyDescent="0.25">
      <c r="A1484" s="56">
        <v>45919.958287037036</v>
      </c>
      <c r="B1484" s="57">
        <v>443989320</v>
      </c>
      <c r="C1484" s="58" t="s">
        <v>36</v>
      </c>
      <c r="D1484" s="58" t="s">
        <v>37</v>
      </c>
      <c r="E1484" s="58" t="s">
        <v>119</v>
      </c>
      <c r="F1484" s="59">
        <v>3684.53</v>
      </c>
      <c r="G1484" s="59">
        <v>3681.53</v>
      </c>
      <c r="H1484" s="59">
        <v>3688.03</v>
      </c>
      <c r="I1484" s="58" t="s">
        <v>1882</v>
      </c>
      <c r="J1484" s="59">
        <v>3681.51</v>
      </c>
      <c r="K1484" s="59">
        <v>0</v>
      </c>
      <c r="L1484" s="59">
        <v>0</v>
      </c>
      <c r="M1484" s="59">
        <v>-3.02</v>
      </c>
      <c r="N1484" s="10" t="str">
        <f t="shared" si="237"/>
        <v>L</v>
      </c>
      <c r="O1484" s="11">
        <f t="shared" si="238"/>
        <v>45919</v>
      </c>
      <c r="P1484" s="12" t="str">
        <f t="shared" si="239"/>
        <v>22</v>
      </c>
      <c r="Q1484" s="13" t="str">
        <f>VLOOKUP($B1484,Deals_Demo!$H:$N,7,0)</f>
        <v>strategy_08_demo</v>
      </c>
      <c r="R1484" s="13" t="str">
        <f t="shared" si="240"/>
        <v>Fri</v>
      </c>
      <c r="S1484" s="14">
        <f>VLOOKUP($B1484,Deals_Demo!$H:$S,8,0)</f>
        <v>45919.958287037036</v>
      </c>
      <c r="T1484" s="14">
        <f>VLOOKUP($B1484,Deals_Demo!$H:$S,9,0)</f>
        <v>45920.166620370372</v>
      </c>
      <c r="U1484" s="15" t="str">
        <f t="shared" si="241"/>
        <v>2025-09-20</v>
      </c>
      <c r="V1484" s="13" t="str">
        <f>VLOOKUP($B1484,Deals_Demo!$H:$S,11,0)</f>
        <v>03</v>
      </c>
      <c r="W1484" s="13" t="str">
        <f>VLOOKUP($B1484,Deals_Demo!$H:$S,12,0)</f>
        <v>Sat</v>
      </c>
      <c r="X1484" s="13">
        <f t="shared" si="243"/>
        <v>-0.30200000000000005</v>
      </c>
      <c r="Y1484" s="13">
        <f t="shared" si="244"/>
        <v>-0.60400000000000009</v>
      </c>
      <c r="Z1484" s="13">
        <f t="shared" si="245"/>
        <v>-0.90599999999999992</v>
      </c>
      <c r="AA1484" s="13">
        <f t="shared" si="242"/>
        <v>-3</v>
      </c>
    </row>
    <row r="1485" spans="1:27" x14ac:dyDescent="0.25">
      <c r="A1485" s="60">
        <v>45919.958287037036</v>
      </c>
      <c r="B1485" s="61">
        <v>443989321</v>
      </c>
      <c r="C1485" s="62" t="s">
        <v>36</v>
      </c>
      <c r="D1485" s="62" t="s">
        <v>37</v>
      </c>
      <c r="E1485" s="62" t="s">
        <v>119</v>
      </c>
      <c r="F1485" s="63">
        <v>3684.53</v>
      </c>
      <c r="G1485" s="63">
        <v>3681.53</v>
      </c>
      <c r="H1485" s="63">
        <v>3688.03</v>
      </c>
      <c r="I1485" s="62" t="s">
        <v>1882</v>
      </c>
      <c r="J1485" s="63">
        <v>3681.51</v>
      </c>
      <c r="K1485" s="63">
        <v>0</v>
      </c>
      <c r="L1485" s="63">
        <v>0</v>
      </c>
      <c r="M1485" s="63">
        <v>-3.02</v>
      </c>
      <c r="N1485" s="10" t="str">
        <f t="shared" si="237"/>
        <v>L</v>
      </c>
      <c r="O1485" s="11">
        <f t="shared" si="238"/>
        <v>45919</v>
      </c>
      <c r="P1485" s="12" t="str">
        <f t="shared" si="239"/>
        <v>22</v>
      </c>
      <c r="Q1485" s="13" t="str">
        <f>VLOOKUP($B1485,Deals_Demo!$H:$N,7,0)</f>
        <v>strategy_07_demo</v>
      </c>
      <c r="R1485" s="13" t="str">
        <f t="shared" si="240"/>
        <v>Fri</v>
      </c>
      <c r="S1485" s="14">
        <f>VLOOKUP($B1485,Deals_Demo!$H:$S,8,0)</f>
        <v>45919.958287037036</v>
      </c>
      <c r="T1485" s="14">
        <f>VLOOKUP($B1485,Deals_Demo!$H:$S,9,0)</f>
        <v>45920.166620370372</v>
      </c>
      <c r="U1485" s="15" t="str">
        <f t="shared" si="241"/>
        <v>2025-09-20</v>
      </c>
      <c r="V1485" s="13" t="str">
        <f>VLOOKUP($B1485,Deals_Demo!$H:$S,11,0)</f>
        <v>03</v>
      </c>
      <c r="W1485" s="13" t="str">
        <f>VLOOKUP($B1485,Deals_Demo!$H:$S,12,0)</f>
        <v>Sat</v>
      </c>
      <c r="X1485" s="13">
        <f t="shared" si="243"/>
        <v>-0.30200000000000005</v>
      </c>
      <c r="Y1485" s="13">
        <f t="shared" si="244"/>
        <v>-0.60400000000000009</v>
      </c>
      <c r="Z1485" s="13">
        <f t="shared" si="245"/>
        <v>-0.90599999999999992</v>
      </c>
      <c r="AA1485" s="13">
        <f t="shared" si="242"/>
        <v>-3</v>
      </c>
    </row>
    <row r="1486" spans="1:27" x14ac:dyDescent="0.25">
      <c r="A1486" s="56">
        <v>45919.958993055552</v>
      </c>
      <c r="B1486" s="57">
        <v>443989758</v>
      </c>
      <c r="C1486" s="58" t="s">
        <v>36</v>
      </c>
      <c r="D1486" s="58" t="s">
        <v>37</v>
      </c>
      <c r="E1486" s="58" t="s">
        <v>119</v>
      </c>
      <c r="F1486" s="59">
        <v>3683.72</v>
      </c>
      <c r="G1486" s="59">
        <v>3685.39</v>
      </c>
      <c r="H1486" s="59">
        <v>3688.22</v>
      </c>
      <c r="I1486" s="58" t="s">
        <v>1984</v>
      </c>
      <c r="J1486" s="59">
        <v>3685.34</v>
      </c>
      <c r="K1486" s="59">
        <v>0</v>
      </c>
      <c r="L1486" s="59">
        <v>0</v>
      </c>
      <c r="M1486" s="59">
        <v>1.62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DEMO_strategy_03</v>
      </c>
      <c r="R1486" s="13" t="str">
        <f t="shared" si="240"/>
        <v>Fri</v>
      </c>
      <c r="S1486" s="14">
        <f>VLOOKUP($B1486,Deals_Demo!$H:$S,8,0)</f>
        <v>45919.958993055552</v>
      </c>
      <c r="T1486" s="14">
        <f>VLOOKUP($B1486,Deals_Demo!$H:$S,9,0)</f>
        <v>45920.167326388888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0.16200000000000003</v>
      </c>
      <c r="Y1486" s="13">
        <f t="shared" si="244"/>
        <v>0.32400000000000007</v>
      </c>
      <c r="Z1486" s="13">
        <f t="shared" si="245"/>
        <v>0.48599999999999999</v>
      </c>
      <c r="AA1486" s="13">
        <f t="shared" si="242"/>
        <v>-3</v>
      </c>
    </row>
    <row r="1487" spans="1:27" x14ac:dyDescent="0.25">
      <c r="A1487" s="60">
        <v>45919.962106481478</v>
      </c>
      <c r="B1487" s="61">
        <v>443990395</v>
      </c>
      <c r="C1487" s="62" t="s">
        <v>36</v>
      </c>
      <c r="D1487" s="62" t="s">
        <v>38</v>
      </c>
      <c r="E1487" s="62" t="s">
        <v>119</v>
      </c>
      <c r="F1487" s="63">
        <v>3683.2</v>
      </c>
      <c r="G1487" s="63">
        <v>3682.42</v>
      </c>
      <c r="H1487" s="63">
        <v>3681.7</v>
      </c>
      <c r="I1487" s="62" t="s">
        <v>1883</v>
      </c>
      <c r="J1487" s="63">
        <v>3681.69</v>
      </c>
      <c r="K1487" s="63">
        <v>0</v>
      </c>
      <c r="L1487" s="63">
        <v>0</v>
      </c>
      <c r="M1487" s="63">
        <v>1.51</v>
      </c>
      <c r="N1487" s="10" t="str">
        <f t="shared" si="237"/>
        <v>W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strategy_15_demo</v>
      </c>
      <c r="R1487" s="13" t="str">
        <f t="shared" si="240"/>
        <v>Fri</v>
      </c>
      <c r="S1487" s="14">
        <f>VLOOKUP($B1487,Deals_Demo!$H:$S,8,0)</f>
        <v>45919.962106481478</v>
      </c>
      <c r="T1487" s="14">
        <f>VLOOKUP($B1487,Deals_Demo!$H:$S,9,0)</f>
        <v>45920.170439814814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0.15100000000000002</v>
      </c>
      <c r="Y1487" s="13">
        <f t="shared" si="244"/>
        <v>0.30200000000000005</v>
      </c>
      <c r="Z1487" s="13">
        <f t="shared" si="245"/>
        <v>0.45299999999999996</v>
      </c>
      <c r="AA1487" s="13">
        <f t="shared" si="242"/>
        <v>-3</v>
      </c>
    </row>
    <row r="1488" spans="1:27" x14ac:dyDescent="0.25">
      <c r="A1488" s="56">
        <v>45919.962106481478</v>
      </c>
      <c r="B1488" s="57">
        <v>443990396</v>
      </c>
      <c r="C1488" s="58" t="s">
        <v>36</v>
      </c>
      <c r="D1488" s="58" t="s">
        <v>38</v>
      </c>
      <c r="E1488" s="58" t="s">
        <v>119</v>
      </c>
      <c r="F1488" s="59">
        <v>3683.2</v>
      </c>
      <c r="G1488" s="59">
        <v>3682.42</v>
      </c>
      <c r="H1488" s="59">
        <v>3681.7</v>
      </c>
      <c r="I1488" s="58" t="s">
        <v>1883</v>
      </c>
      <c r="J1488" s="59">
        <v>3681.69</v>
      </c>
      <c r="K1488" s="59">
        <v>0</v>
      </c>
      <c r="L1488" s="59">
        <v>0</v>
      </c>
      <c r="M1488" s="59">
        <v>1.51</v>
      </c>
      <c r="N1488" s="10" t="str">
        <f t="shared" si="237"/>
        <v>W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strategy_14_demo</v>
      </c>
      <c r="R1488" s="13" t="str">
        <f t="shared" si="240"/>
        <v>Fri</v>
      </c>
      <c r="S1488" s="14">
        <f>VLOOKUP($B1488,Deals_Demo!$H:$S,8,0)</f>
        <v>45919.962106481478</v>
      </c>
      <c r="T1488" s="14">
        <f>VLOOKUP($B1488,Deals_Demo!$H:$S,9,0)</f>
        <v>45920.170439814814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0.15100000000000002</v>
      </c>
      <c r="Y1488" s="13">
        <f t="shared" si="244"/>
        <v>0.30200000000000005</v>
      </c>
      <c r="Z1488" s="13">
        <f t="shared" si="245"/>
        <v>0.45299999999999996</v>
      </c>
      <c r="AA1488" s="13">
        <f t="shared" si="242"/>
        <v>-3</v>
      </c>
    </row>
    <row r="1489" spans="1:27" x14ac:dyDescent="0.25">
      <c r="A1489" s="60">
        <v>45919.962685185186</v>
      </c>
      <c r="B1489" s="61">
        <v>443990511</v>
      </c>
      <c r="C1489" s="62" t="s">
        <v>36</v>
      </c>
      <c r="D1489" s="62" t="s">
        <v>38</v>
      </c>
      <c r="E1489" s="62" t="s">
        <v>119</v>
      </c>
      <c r="F1489" s="63">
        <v>3682.96</v>
      </c>
      <c r="G1489" s="63">
        <v>3682.29</v>
      </c>
      <c r="H1489" s="63">
        <v>3681.46</v>
      </c>
      <c r="I1489" s="62" t="s">
        <v>1878</v>
      </c>
      <c r="J1489" s="63">
        <v>3681.45</v>
      </c>
      <c r="K1489" s="63">
        <v>0</v>
      </c>
      <c r="L1489" s="63">
        <v>0</v>
      </c>
      <c r="M1489" s="63">
        <v>1.51</v>
      </c>
      <c r="N1489" s="10" t="str">
        <f t="shared" si="237"/>
        <v>W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strategy_12_demo</v>
      </c>
      <c r="R1489" s="13" t="str">
        <f t="shared" si="240"/>
        <v>Fri</v>
      </c>
      <c r="S1489" s="14">
        <f>VLOOKUP($B1489,Deals_Demo!$H:$S,8,0)</f>
        <v>45919.962685185186</v>
      </c>
      <c r="T1489" s="14">
        <f>VLOOKUP($B1489,Deals_Demo!$H:$S,9,0)</f>
        <v>45920.171018518522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0.15100000000000002</v>
      </c>
      <c r="Y1489" s="13">
        <f t="shared" si="244"/>
        <v>0.30200000000000005</v>
      </c>
      <c r="Z1489" s="13">
        <f t="shared" si="245"/>
        <v>0.45299999999999996</v>
      </c>
      <c r="AA1489" s="13">
        <f t="shared" si="242"/>
        <v>-3</v>
      </c>
    </row>
    <row r="1490" spans="1:27" x14ac:dyDescent="0.25">
      <c r="A1490" s="56">
        <v>45919.962685185186</v>
      </c>
      <c r="B1490" s="57">
        <v>443990517</v>
      </c>
      <c r="C1490" s="58" t="s">
        <v>36</v>
      </c>
      <c r="D1490" s="58" t="s">
        <v>38</v>
      </c>
      <c r="E1490" s="58" t="s">
        <v>119</v>
      </c>
      <c r="F1490" s="59">
        <v>3682.95</v>
      </c>
      <c r="G1490" s="59">
        <v>3681.74</v>
      </c>
      <c r="H1490" s="59">
        <v>3679.96</v>
      </c>
      <c r="I1490" s="58" t="s">
        <v>1884</v>
      </c>
      <c r="J1490" s="59">
        <v>3681.82</v>
      </c>
      <c r="K1490" s="59">
        <v>0</v>
      </c>
      <c r="L1490" s="59">
        <v>0</v>
      </c>
      <c r="M1490" s="59">
        <v>1.1299999999999999</v>
      </c>
      <c r="N1490" s="10" t="str">
        <f t="shared" si="237"/>
        <v>W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strategy_09_demo</v>
      </c>
      <c r="R1490" s="13" t="str">
        <f t="shared" si="240"/>
        <v>Fri</v>
      </c>
      <c r="S1490" s="14">
        <f>VLOOKUP($B1490,Deals_Demo!$H:$S,8,0)</f>
        <v>45919.962685185186</v>
      </c>
      <c r="T1490" s="14">
        <f>VLOOKUP($B1490,Deals_Demo!$H:$S,9,0)</f>
        <v>45920.171018518522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0.11299999999999999</v>
      </c>
      <c r="Y1490" s="13">
        <f t="shared" si="244"/>
        <v>0.22599999999999998</v>
      </c>
      <c r="Z1490" s="13">
        <f t="shared" si="245"/>
        <v>0.33899999999999997</v>
      </c>
      <c r="AA1490" s="13">
        <f t="shared" si="242"/>
        <v>-3</v>
      </c>
    </row>
    <row r="1491" spans="1:27" x14ac:dyDescent="0.25">
      <c r="A1491" s="60">
        <v>45919.962685185186</v>
      </c>
      <c r="B1491" s="61">
        <v>443990518</v>
      </c>
      <c r="C1491" s="62" t="s">
        <v>36</v>
      </c>
      <c r="D1491" s="62" t="s">
        <v>38</v>
      </c>
      <c r="E1491" s="62" t="s">
        <v>119</v>
      </c>
      <c r="F1491" s="63">
        <v>3682.97</v>
      </c>
      <c r="G1491" s="63">
        <v>3681.74</v>
      </c>
      <c r="H1491" s="63">
        <v>3679.46</v>
      </c>
      <c r="I1491" s="62" t="s">
        <v>1884</v>
      </c>
      <c r="J1491" s="63">
        <v>3681.82</v>
      </c>
      <c r="K1491" s="63">
        <v>0</v>
      </c>
      <c r="L1491" s="63">
        <v>0</v>
      </c>
      <c r="M1491" s="63">
        <v>1.1499999999999999</v>
      </c>
      <c r="N1491" s="10" t="str">
        <f t="shared" si="237"/>
        <v>W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strategy_11_demo</v>
      </c>
      <c r="R1491" s="13" t="str">
        <f t="shared" si="240"/>
        <v>Fri</v>
      </c>
      <c r="S1491" s="14">
        <f>VLOOKUP($B1491,Deals_Demo!$H:$S,8,0)</f>
        <v>45919.962685185186</v>
      </c>
      <c r="T1491" s="14">
        <f>VLOOKUP($B1491,Deals_Demo!$H:$S,9,0)</f>
        <v>45920.171018518522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0.11499999999999999</v>
      </c>
      <c r="Y1491" s="13">
        <f t="shared" si="244"/>
        <v>0.22999999999999998</v>
      </c>
      <c r="Z1491" s="13">
        <f t="shared" si="245"/>
        <v>0.34499999999999997</v>
      </c>
      <c r="AA1491" s="13">
        <f t="shared" si="242"/>
        <v>-3</v>
      </c>
    </row>
    <row r="1492" spans="1:27" x14ac:dyDescent="0.25">
      <c r="A1492" s="56">
        <v>45919.962685185186</v>
      </c>
      <c r="B1492" s="57">
        <v>443990521</v>
      </c>
      <c r="C1492" s="58" t="s">
        <v>36</v>
      </c>
      <c r="D1492" s="58" t="s">
        <v>38</v>
      </c>
      <c r="E1492" s="58" t="s">
        <v>119</v>
      </c>
      <c r="F1492" s="59">
        <v>3682.97</v>
      </c>
      <c r="G1492" s="59">
        <v>3681.74</v>
      </c>
      <c r="H1492" s="59">
        <v>3679.96</v>
      </c>
      <c r="I1492" s="58" t="s">
        <v>1884</v>
      </c>
      <c r="J1492" s="59">
        <v>3681.82</v>
      </c>
      <c r="K1492" s="59">
        <v>0</v>
      </c>
      <c r="L1492" s="59">
        <v>0</v>
      </c>
      <c r="M1492" s="59">
        <v>1.1499999999999999</v>
      </c>
      <c r="N1492" s="10" t="str">
        <f t="shared" si="237"/>
        <v>W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strategy_10_demo</v>
      </c>
      <c r="R1492" s="13" t="str">
        <f t="shared" si="240"/>
        <v>Fri</v>
      </c>
      <c r="S1492" s="14">
        <f>VLOOKUP($B1492,Deals_Demo!$H:$S,8,0)</f>
        <v>45919.962685185186</v>
      </c>
      <c r="T1492" s="14">
        <f>VLOOKUP($B1492,Deals_Demo!$H:$S,9,0)</f>
        <v>45920.171018518522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0.11499999999999999</v>
      </c>
      <c r="Y1492" s="13">
        <f t="shared" si="244"/>
        <v>0.22999999999999998</v>
      </c>
      <c r="Z1492" s="13">
        <f t="shared" si="245"/>
        <v>0.34499999999999997</v>
      </c>
      <c r="AA1492" s="13">
        <f t="shared" si="242"/>
        <v>-3</v>
      </c>
    </row>
    <row r="1493" spans="1:27" x14ac:dyDescent="0.25">
      <c r="A1493" s="60">
        <v>45919.968124999999</v>
      </c>
      <c r="B1493" s="61">
        <v>443991768</v>
      </c>
      <c r="C1493" s="62" t="s">
        <v>36</v>
      </c>
      <c r="D1493" s="62" t="s">
        <v>38</v>
      </c>
      <c r="E1493" s="62" t="s">
        <v>119</v>
      </c>
      <c r="F1493" s="63">
        <v>3681.77</v>
      </c>
      <c r="G1493" s="63">
        <v>3684.77</v>
      </c>
      <c r="H1493" s="62"/>
      <c r="I1493" s="62" t="s">
        <v>1885</v>
      </c>
      <c r="J1493" s="63">
        <v>3684.79</v>
      </c>
      <c r="K1493" s="63">
        <v>0</v>
      </c>
      <c r="L1493" s="63">
        <v>0</v>
      </c>
      <c r="M1493" s="63">
        <v>-3.02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strategy_18_demo</v>
      </c>
      <c r="R1493" s="13" t="str">
        <f t="shared" si="240"/>
        <v>Fri</v>
      </c>
      <c r="S1493" s="14">
        <f>VLOOKUP($B1493,Deals_Demo!$H:$S,8,0)</f>
        <v>45919.968124999999</v>
      </c>
      <c r="T1493" s="14">
        <f>VLOOKUP($B1493,Deals_Demo!$H:$S,9,0)</f>
        <v>45920.176458333335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-0.30200000000000005</v>
      </c>
      <c r="Y1493" s="13">
        <f t="shared" si="244"/>
        <v>-0.60400000000000009</v>
      </c>
      <c r="Z1493" s="13">
        <f t="shared" si="245"/>
        <v>-0.90599999999999992</v>
      </c>
      <c r="AA1493" s="13">
        <f t="shared" si="242"/>
        <v>-3</v>
      </c>
    </row>
    <row r="1494" spans="1:27" x14ac:dyDescent="0.25">
      <c r="A1494" s="56">
        <v>45919.968124999999</v>
      </c>
      <c r="B1494" s="57">
        <v>443991770</v>
      </c>
      <c r="C1494" s="58" t="s">
        <v>36</v>
      </c>
      <c r="D1494" s="58" t="s">
        <v>38</v>
      </c>
      <c r="E1494" s="58" t="s">
        <v>119</v>
      </c>
      <c r="F1494" s="59">
        <v>3681.77</v>
      </c>
      <c r="G1494" s="59">
        <v>3684.77</v>
      </c>
      <c r="H1494" s="58"/>
      <c r="I1494" s="58" t="s">
        <v>1885</v>
      </c>
      <c r="J1494" s="59">
        <v>3684.79</v>
      </c>
      <c r="K1494" s="59">
        <v>0</v>
      </c>
      <c r="L1494" s="59">
        <v>0</v>
      </c>
      <c r="M1494" s="59">
        <v>-3.02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strategy_20_demo</v>
      </c>
      <c r="R1494" s="13" t="str">
        <f t="shared" si="240"/>
        <v>Fri</v>
      </c>
      <c r="S1494" s="14">
        <f>VLOOKUP($B1494,Deals_Demo!$H:$S,8,0)</f>
        <v>45919.968124999999</v>
      </c>
      <c r="T1494" s="14">
        <f>VLOOKUP($B1494,Deals_Demo!$H:$S,9,0)</f>
        <v>45920.176458333335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-0.30200000000000005</v>
      </c>
      <c r="Y1494" s="13">
        <f t="shared" si="244"/>
        <v>-0.60400000000000009</v>
      </c>
      <c r="Z1494" s="13">
        <f t="shared" si="245"/>
        <v>-0.90599999999999992</v>
      </c>
      <c r="AA1494" s="13">
        <f t="shared" si="242"/>
        <v>-3</v>
      </c>
    </row>
    <row r="1495" spans="1:27" x14ac:dyDescent="0.25">
      <c r="A1495" s="60">
        <v>45919.969282407408</v>
      </c>
      <c r="B1495" s="61">
        <v>443992276</v>
      </c>
      <c r="C1495" s="62" t="s">
        <v>36</v>
      </c>
      <c r="D1495" s="62" t="s">
        <v>38</v>
      </c>
      <c r="E1495" s="62" t="s">
        <v>119</v>
      </c>
      <c r="F1495" s="63">
        <v>3681.83</v>
      </c>
      <c r="G1495" s="63">
        <v>3684.83</v>
      </c>
      <c r="H1495" s="63">
        <v>3680.33</v>
      </c>
      <c r="I1495" s="62" t="s">
        <v>1886</v>
      </c>
      <c r="J1495" s="63">
        <v>3684.88</v>
      </c>
      <c r="K1495" s="63">
        <v>0</v>
      </c>
      <c r="L1495" s="63">
        <v>0</v>
      </c>
      <c r="M1495" s="63">
        <v>-3.05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strategy_14_demo</v>
      </c>
      <c r="R1495" s="13" t="str">
        <f t="shared" si="240"/>
        <v>Fri</v>
      </c>
      <c r="S1495" s="14">
        <f>VLOOKUP($B1495,Deals_Demo!$H:$S,8,0)</f>
        <v>45919.969282407408</v>
      </c>
      <c r="T1495" s="14">
        <f>VLOOKUP($B1495,Deals_Demo!$H:$S,9,0)</f>
        <v>45920.177615740744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-0.30499999999999999</v>
      </c>
      <c r="Y1495" s="13">
        <f t="shared" si="244"/>
        <v>-0.61</v>
      </c>
      <c r="Z1495" s="13">
        <f t="shared" si="245"/>
        <v>-0.91499999999999992</v>
      </c>
      <c r="AA1495" s="13">
        <f t="shared" si="242"/>
        <v>-3</v>
      </c>
    </row>
    <row r="1496" spans="1:27" x14ac:dyDescent="0.25">
      <c r="A1496" s="56">
        <v>45919.969282407408</v>
      </c>
      <c r="B1496" s="57">
        <v>443992277</v>
      </c>
      <c r="C1496" s="58" t="s">
        <v>36</v>
      </c>
      <c r="D1496" s="58" t="s">
        <v>38</v>
      </c>
      <c r="E1496" s="58" t="s">
        <v>119</v>
      </c>
      <c r="F1496" s="59">
        <v>3681.83</v>
      </c>
      <c r="G1496" s="59">
        <v>3683.33</v>
      </c>
      <c r="H1496" s="59">
        <v>3680.33</v>
      </c>
      <c r="I1496" s="58" t="s">
        <v>1887</v>
      </c>
      <c r="J1496" s="59">
        <v>3683.35</v>
      </c>
      <c r="K1496" s="59">
        <v>0</v>
      </c>
      <c r="L1496" s="59">
        <v>0</v>
      </c>
      <c r="M1496" s="59">
        <v>-1.52</v>
      </c>
      <c r="N1496" s="10" t="str">
        <f t="shared" si="237"/>
        <v>L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strategy_15_demo</v>
      </c>
      <c r="R1496" s="13" t="str">
        <f t="shared" si="240"/>
        <v>Fri</v>
      </c>
      <c r="S1496" s="14">
        <f>VLOOKUP($B1496,Deals_Demo!$H:$S,8,0)</f>
        <v>45919.969282407408</v>
      </c>
      <c r="T1496" s="14">
        <f>VLOOKUP($B1496,Deals_Demo!$H:$S,9,0)</f>
        <v>45920.177615740744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-0.15200000000000002</v>
      </c>
      <c r="Y1496" s="13">
        <f t="shared" si="244"/>
        <v>-0.30400000000000005</v>
      </c>
      <c r="Z1496" s="13">
        <f t="shared" si="245"/>
        <v>-0.45599999999999996</v>
      </c>
      <c r="AA1496" s="13">
        <f t="shared" si="242"/>
        <v>-3</v>
      </c>
    </row>
    <row r="1497" spans="1:27" x14ac:dyDescent="0.25">
      <c r="A1497" s="60">
        <v>45919.970902777779</v>
      </c>
      <c r="B1497" s="61">
        <v>443992838</v>
      </c>
      <c r="C1497" s="62" t="s">
        <v>36</v>
      </c>
      <c r="D1497" s="62" t="s">
        <v>38</v>
      </c>
      <c r="E1497" s="62" t="s">
        <v>119</v>
      </c>
      <c r="F1497" s="63">
        <v>3681.39</v>
      </c>
      <c r="G1497" s="63">
        <v>3684.39</v>
      </c>
      <c r="H1497" s="63">
        <v>3679.19</v>
      </c>
      <c r="I1497" s="62" t="s">
        <v>1888</v>
      </c>
      <c r="J1497" s="63">
        <v>3684.39</v>
      </c>
      <c r="K1497" s="63">
        <v>0</v>
      </c>
      <c r="L1497" s="63">
        <v>0</v>
      </c>
      <c r="M1497" s="63">
        <v>-3</v>
      </c>
      <c r="N1497" s="10" t="str">
        <f t="shared" si="237"/>
        <v>L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strategy_21_demo</v>
      </c>
      <c r="R1497" s="13" t="str">
        <f t="shared" si="240"/>
        <v>Fri</v>
      </c>
      <c r="S1497" s="14">
        <f>VLOOKUP($B1497,Deals_Demo!$H:$S,8,0)</f>
        <v>45919.970902777779</v>
      </c>
      <c r="T1497" s="14">
        <f>VLOOKUP($B1497,Deals_Demo!$H:$S,9,0)</f>
        <v>45920.179236111115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-0.30000000000000004</v>
      </c>
      <c r="Y1497" s="13">
        <f t="shared" si="244"/>
        <v>-0.60000000000000009</v>
      </c>
      <c r="Z1497" s="13">
        <f t="shared" si="245"/>
        <v>-0.89999999999999991</v>
      </c>
      <c r="AA1497" s="13">
        <f t="shared" si="242"/>
        <v>-3</v>
      </c>
    </row>
    <row r="1498" spans="1:27" x14ac:dyDescent="0.25">
      <c r="A1498" s="56">
        <v>45919.970902777779</v>
      </c>
      <c r="B1498" s="57">
        <v>443992839</v>
      </c>
      <c r="C1498" s="58" t="s">
        <v>36</v>
      </c>
      <c r="D1498" s="58" t="s">
        <v>38</v>
      </c>
      <c r="E1498" s="58" t="s">
        <v>119</v>
      </c>
      <c r="F1498" s="59">
        <v>3681.39</v>
      </c>
      <c r="G1498" s="59">
        <v>3684.39</v>
      </c>
      <c r="H1498" s="59">
        <v>3679.89</v>
      </c>
      <c r="I1498" s="58" t="s">
        <v>1888</v>
      </c>
      <c r="J1498" s="59">
        <v>3684.39</v>
      </c>
      <c r="K1498" s="59">
        <v>0</v>
      </c>
      <c r="L1498" s="59">
        <v>0</v>
      </c>
      <c r="M1498" s="59">
        <v>-3</v>
      </c>
      <c r="N1498" s="10" t="str">
        <f t="shared" ref="N1498:N1561" si="246">IF(M1498&gt;0,"W",IF(M1498&lt;0,"L","BE"))</f>
        <v>L</v>
      </c>
      <c r="O1498" s="11">
        <f t="shared" ref="O1498:O1561" si="247">INT(LEFT(A1498,10))</f>
        <v>45919</v>
      </c>
      <c r="P1498" s="12" t="str">
        <f t="shared" ref="P1498:P1561" si="248">TEXT(A1498,"hh")</f>
        <v>23</v>
      </c>
      <c r="Q1498" s="13" t="str">
        <f>VLOOKUP($B1498,Deals_Demo!$H:$N,7,0)</f>
        <v>strategy_12_demo</v>
      </c>
      <c r="R1498" s="13" t="str">
        <f t="shared" ref="R1498:R1561" si="249">TEXT(O1498,"ddd")</f>
        <v>Fri</v>
      </c>
      <c r="S1498" s="14">
        <f>VLOOKUP($B1498,Deals_Demo!$H:$S,8,0)</f>
        <v>45919.970902777779</v>
      </c>
      <c r="T1498" s="14">
        <f>VLOOKUP($B1498,Deals_Demo!$H:$S,9,0)</f>
        <v>45920.179236111115</v>
      </c>
      <c r="U1498" s="15" t="str">
        <f t="shared" ref="U1498:U1561" si="250">TEXT(T1498,"yyyy-mm-dd")</f>
        <v>2025-09-20</v>
      </c>
      <c r="V1498" s="13" t="str">
        <f>VLOOKUP($B1498,Deals_Demo!$H:$S,11,0)</f>
        <v>04</v>
      </c>
      <c r="W1498" s="13" t="str">
        <f>VLOOKUP($B1498,Deals_Demo!$H:$S,12,0)</f>
        <v>Sat</v>
      </c>
      <c r="X1498" s="13">
        <f t="shared" si="243"/>
        <v>-0.30000000000000004</v>
      </c>
      <c r="Y1498" s="13">
        <f t="shared" si="244"/>
        <v>-0.60000000000000009</v>
      </c>
      <c r="Z1498" s="13">
        <f t="shared" si="245"/>
        <v>-0.89999999999999991</v>
      </c>
      <c r="AA1498" s="13">
        <f t="shared" ref="AA1498:AA1561" si="251">IF(M1498&lt;2.9,-3,M1498)</f>
        <v>-3</v>
      </c>
    </row>
    <row r="1499" spans="1:27" x14ac:dyDescent="0.25">
      <c r="A1499" s="60">
        <v>45919.972060185188</v>
      </c>
      <c r="B1499" s="61">
        <v>443993165</v>
      </c>
      <c r="C1499" s="62" t="s">
        <v>36</v>
      </c>
      <c r="D1499" s="62" t="s">
        <v>38</v>
      </c>
      <c r="E1499" s="62" t="s">
        <v>119</v>
      </c>
      <c r="F1499" s="63">
        <v>3681.52</v>
      </c>
      <c r="G1499" s="63">
        <v>3684.5</v>
      </c>
      <c r="H1499" s="63">
        <v>3678</v>
      </c>
      <c r="I1499" s="62" t="s">
        <v>1889</v>
      </c>
      <c r="J1499" s="63">
        <v>3684.52</v>
      </c>
      <c r="K1499" s="63">
        <v>0</v>
      </c>
      <c r="L1499" s="63">
        <v>0</v>
      </c>
      <c r="M1499" s="63">
        <v>-3</v>
      </c>
      <c r="N1499" s="10" t="str">
        <f t="shared" si="246"/>
        <v>L</v>
      </c>
      <c r="O1499" s="11">
        <f t="shared" si="247"/>
        <v>45919</v>
      </c>
      <c r="P1499" s="12" t="str">
        <f t="shared" si="248"/>
        <v>23</v>
      </c>
      <c r="Q1499" s="13" t="str">
        <f>VLOOKUP($B1499,Deals_Demo!$H:$N,7,0)</f>
        <v>strategy_11_demo</v>
      </c>
      <c r="R1499" s="13" t="str">
        <f t="shared" si="249"/>
        <v>Fri</v>
      </c>
      <c r="S1499" s="14">
        <f>VLOOKUP($B1499,Deals_Demo!$H:$S,8,0)</f>
        <v>45919.972060185188</v>
      </c>
      <c r="T1499" s="14">
        <f>VLOOKUP($B1499,Deals_Demo!$H:$S,9,0)</f>
        <v>45920.180393518523</v>
      </c>
      <c r="U1499" s="15" t="str">
        <f t="shared" si="250"/>
        <v>2025-09-20</v>
      </c>
      <c r="V1499" s="13" t="str">
        <f>VLOOKUP($B1499,Deals_Demo!$H:$S,11,0)</f>
        <v>04</v>
      </c>
      <c r="W1499" s="13" t="str">
        <f>VLOOKUP($B1499,Deals_Demo!$H:$S,12,0)</f>
        <v>Sat</v>
      </c>
      <c r="X1499" s="13">
        <f t="shared" si="243"/>
        <v>-0.30000000000000004</v>
      </c>
      <c r="Y1499" s="13">
        <f t="shared" si="244"/>
        <v>-0.60000000000000009</v>
      </c>
      <c r="Z1499" s="13">
        <f t="shared" si="245"/>
        <v>-0.89999999999999991</v>
      </c>
      <c r="AA1499" s="13">
        <f t="shared" si="251"/>
        <v>-3</v>
      </c>
    </row>
    <row r="1500" spans="1:27" x14ac:dyDescent="0.25">
      <c r="A1500" s="56">
        <v>45919.972060185188</v>
      </c>
      <c r="B1500" s="57">
        <v>443993166</v>
      </c>
      <c r="C1500" s="58" t="s">
        <v>36</v>
      </c>
      <c r="D1500" s="58" t="s">
        <v>38</v>
      </c>
      <c r="E1500" s="58" t="s">
        <v>119</v>
      </c>
      <c r="F1500" s="59">
        <v>3681.52</v>
      </c>
      <c r="G1500" s="59">
        <v>3684.02</v>
      </c>
      <c r="H1500" s="59">
        <v>3678.52</v>
      </c>
      <c r="I1500" s="58" t="s">
        <v>1890</v>
      </c>
      <c r="J1500" s="59">
        <v>3684.06</v>
      </c>
      <c r="K1500" s="59">
        <v>0</v>
      </c>
      <c r="L1500" s="59">
        <v>0</v>
      </c>
      <c r="M1500" s="59">
        <v>-2.54</v>
      </c>
      <c r="N1500" s="10" t="str">
        <f t="shared" si="246"/>
        <v>L</v>
      </c>
      <c r="O1500" s="11">
        <f t="shared" si="247"/>
        <v>45919</v>
      </c>
      <c r="P1500" s="12" t="str">
        <f t="shared" si="248"/>
        <v>23</v>
      </c>
      <c r="Q1500" s="13" t="str">
        <f>VLOOKUP($B1500,Deals_Demo!$H:$N,7,0)</f>
        <v>strategy_10_demo</v>
      </c>
      <c r="R1500" s="13" t="str">
        <f t="shared" si="249"/>
        <v>Fri</v>
      </c>
      <c r="S1500" s="14">
        <f>VLOOKUP($B1500,Deals_Demo!$H:$S,8,0)</f>
        <v>45919.972060185188</v>
      </c>
      <c r="T1500" s="14">
        <f>VLOOKUP($B1500,Deals_Demo!$H:$S,9,0)</f>
        <v>45920.180393518523</v>
      </c>
      <c r="U1500" s="15" t="str">
        <f t="shared" si="250"/>
        <v>2025-09-20</v>
      </c>
      <c r="V1500" s="13" t="str">
        <f>VLOOKUP($B1500,Deals_Demo!$H:$S,11,0)</f>
        <v>04</v>
      </c>
      <c r="W1500" s="13" t="str">
        <f>VLOOKUP($B1500,Deals_Demo!$H:$S,12,0)</f>
        <v>Sat</v>
      </c>
      <c r="X1500" s="13">
        <f t="shared" si="243"/>
        <v>-0.254</v>
      </c>
      <c r="Y1500" s="13">
        <f t="shared" si="244"/>
        <v>-0.50800000000000001</v>
      </c>
      <c r="Z1500" s="13">
        <f t="shared" si="245"/>
        <v>-0.76200000000000001</v>
      </c>
      <c r="AA1500" s="13">
        <f t="shared" si="251"/>
        <v>-3</v>
      </c>
    </row>
    <row r="1501" spans="1:27" x14ac:dyDescent="0.25">
      <c r="A1501" s="60">
        <v>45919.972060185188</v>
      </c>
      <c r="B1501" s="61">
        <v>443993167</v>
      </c>
      <c r="C1501" s="62" t="s">
        <v>36</v>
      </c>
      <c r="D1501" s="62" t="s">
        <v>38</v>
      </c>
      <c r="E1501" s="62" t="s">
        <v>119</v>
      </c>
      <c r="F1501" s="63">
        <v>3681.52</v>
      </c>
      <c r="G1501" s="63">
        <v>3684.52</v>
      </c>
      <c r="H1501" s="63">
        <v>3678.52</v>
      </c>
      <c r="I1501" s="62" t="s">
        <v>1889</v>
      </c>
      <c r="J1501" s="63">
        <v>3684.52</v>
      </c>
      <c r="K1501" s="63">
        <v>0</v>
      </c>
      <c r="L1501" s="63">
        <v>0</v>
      </c>
      <c r="M1501" s="63">
        <v>-3</v>
      </c>
      <c r="N1501" s="10" t="str">
        <f t="shared" si="246"/>
        <v>L</v>
      </c>
      <c r="O1501" s="11">
        <f t="shared" si="247"/>
        <v>45919</v>
      </c>
      <c r="P1501" s="12" t="str">
        <f t="shared" si="248"/>
        <v>23</v>
      </c>
      <c r="Q1501" s="13" t="str">
        <f>VLOOKUP($B1501,Deals_Demo!$H:$N,7,0)</f>
        <v>strategy_09_demo</v>
      </c>
      <c r="R1501" s="13" t="str">
        <f t="shared" si="249"/>
        <v>Fri</v>
      </c>
      <c r="S1501" s="14">
        <f>VLOOKUP($B1501,Deals_Demo!$H:$S,8,0)</f>
        <v>45919.972060185188</v>
      </c>
      <c r="T1501" s="14">
        <f>VLOOKUP($B1501,Deals_Demo!$H:$S,9,0)</f>
        <v>45920.180393518523</v>
      </c>
      <c r="U1501" s="15" t="str">
        <f t="shared" si="250"/>
        <v>2025-09-20</v>
      </c>
      <c r="V1501" s="13" t="str">
        <f>VLOOKUP($B1501,Deals_Demo!$H:$S,11,0)</f>
        <v>04</v>
      </c>
      <c r="W1501" s="13" t="str">
        <f>VLOOKUP($B1501,Deals_Demo!$H:$S,12,0)</f>
        <v>Sat</v>
      </c>
      <c r="X1501" s="13">
        <f t="shared" si="243"/>
        <v>-0.30000000000000004</v>
      </c>
      <c r="Y1501" s="13">
        <f t="shared" si="244"/>
        <v>-0.60000000000000009</v>
      </c>
      <c r="Z1501" s="13">
        <f t="shared" si="245"/>
        <v>-0.89999999999999991</v>
      </c>
      <c r="AA1501" s="13">
        <f t="shared" si="251"/>
        <v>-3</v>
      </c>
    </row>
    <row r="1502" spans="1:27" x14ac:dyDescent="0.25">
      <c r="A1502" s="56">
        <v>45919.97923611111</v>
      </c>
      <c r="B1502" s="57">
        <v>443994507</v>
      </c>
      <c r="C1502" s="58" t="s">
        <v>36</v>
      </c>
      <c r="D1502" s="58" t="s">
        <v>37</v>
      </c>
      <c r="E1502" s="58" t="s">
        <v>119</v>
      </c>
      <c r="F1502" s="59">
        <v>3683.06</v>
      </c>
      <c r="G1502" s="59">
        <v>3680.73</v>
      </c>
      <c r="H1502" s="59">
        <v>3684.43</v>
      </c>
      <c r="I1502" s="58" t="s">
        <v>1891</v>
      </c>
      <c r="J1502" s="59">
        <v>3684.47</v>
      </c>
      <c r="K1502" s="59">
        <v>0</v>
      </c>
      <c r="L1502" s="59">
        <v>0</v>
      </c>
      <c r="M1502" s="59">
        <v>1.41</v>
      </c>
      <c r="N1502" s="10" t="str">
        <f t="shared" si="246"/>
        <v>W</v>
      </c>
      <c r="O1502" s="11">
        <f t="shared" si="247"/>
        <v>45919</v>
      </c>
      <c r="P1502" s="12" t="str">
        <f t="shared" si="248"/>
        <v>23</v>
      </c>
      <c r="Q1502" s="13" t="str">
        <f>VLOOKUP($B1502,Deals_Demo!$H:$N,7,0)</f>
        <v>strategy_22_demo</v>
      </c>
      <c r="R1502" s="13" t="str">
        <f t="shared" si="249"/>
        <v>Fri</v>
      </c>
      <c r="S1502" s="14">
        <f>VLOOKUP($B1502,Deals_Demo!$H:$S,8,0)</f>
        <v>45919.97923611111</v>
      </c>
      <c r="T1502" s="14">
        <f>VLOOKUP($B1502,Deals_Demo!$H:$S,9,0)</f>
        <v>45920.187569444446</v>
      </c>
      <c r="U1502" s="15" t="str">
        <f t="shared" si="250"/>
        <v>2025-09-20</v>
      </c>
      <c r="V1502" s="13" t="str">
        <f>VLOOKUP($B1502,Deals_Demo!$H:$S,11,0)</f>
        <v>04</v>
      </c>
      <c r="W1502" s="13" t="str">
        <f>VLOOKUP($B1502,Deals_Demo!$H:$S,12,0)</f>
        <v>Sat</v>
      </c>
      <c r="X1502" s="13">
        <f t="shared" si="243"/>
        <v>0.14099999999999999</v>
      </c>
      <c r="Y1502" s="13">
        <f t="shared" si="244"/>
        <v>0.28199999999999997</v>
      </c>
      <c r="Z1502" s="13">
        <f t="shared" si="245"/>
        <v>0.42299999999999999</v>
      </c>
      <c r="AA1502" s="13">
        <f t="shared" si="251"/>
        <v>-3</v>
      </c>
    </row>
    <row r="1503" spans="1:27" x14ac:dyDescent="0.25">
      <c r="A1503" s="60">
        <v>45919.97923611111</v>
      </c>
      <c r="B1503" s="61">
        <v>443994508</v>
      </c>
      <c r="C1503" s="62" t="s">
        <v>36</v>
      </c>
      <c r="D1503" s="62" t="s">
        <v>37</v>
      </c>
      <c r="E1503" s="62" t="s">
        <v>119</v>
      </c>
      <c r="F1503" s="63">
        <v>3683.06</v>
      </c>
      <c r="G1503" s="63">
        <v>3681.56</v>
      </c>
      <c r="H1503" s="63">
        <v>3684.56</v>
      </c>
      <c r="I1503" s="62" t="s">
        <v>1885</v>
      </c>
      <c r="J1503" s="63">
        <v>3684.58</v>
      </c>
      <c r="K1503" s="63">
        <v>0</v>
      </c>
      <c r="L1503" s="63">
        <v>0</v>
      </c>
      <c r="M1503" s="63">
        <v>1.52</v>
      </c>
      <c r="N1503" s="10" t="str">
        <f t="shared" si="246"/>
        <v>W</v>
      </c>
      <c r="O1503" s="11">
        <f t="shared" si="247"/>
        <v>45919</v>
      </c>
      <c r="P1503" s="12" t="str">
        <f t="shared" si="248"/>
        <v>23</v>
      </c>
      <c r="Q1503" s="13" t="str">
        <f>VLOOKUP($B1503,Deals_Demo!$H:$N,7,0)</f>
        <v>strategy_15_demo</v>
      </c>
      <c r="R1503" s="13" t="str">
        <f t="shared" si="249"/>
        <v>Fri</v>
      </c>
      <c r="S1503" s="14">
        <f>VLOOKUP($B1503,Deals_Demo!$H:$S,8,0)</f>
        <v>45919.97923611111</v>
      </c>
      <c r="T1503" s="14">
        <f>VLOOKUP($B1503,Deals_Demo!$H:$S,9,0)</f>
        <v>45920.187569444446</v>
      </c>
      <c r="U1503" s="15" t="str">
        <f t="shared" si="250"/>
        <v>2025-09-20</v>
      </c>
      <c r="V1503" s="13" t="str">
        <f>VLOOKUP($B1503,Deals_Demo!$H:$S,11,0)</f>
        <v>04</v>
      </c>
      <c r="W1503" s="13" t="str">
        <f>VLOOKUP($B1503,Deals_Demo!$H:$S,12,0)</f>
        <v>Sat</v>
      </c>
      <c r="X1503" s="13">
        <f t="shared" si="243"/>
        <v>0.15200000000000002</v>
      </c>
      <c r="Y1503" s="13">
        <f t="shared" si="244"/>
        <v>0.30400000000000005</v>
      </c>
      <c r="Z1503" s="13">
        <f t="shared" si="245"/>
        <v>0.45599999999999996</v>
      </c>
      <c r="AA1503" s="13">
        <f t="shared" si="251"/>
        <v>-3</v>
      </c>
    </row>
    <row r="1504" spans="1:27" x14ac:dyDescent="0.25">
      <c r="A1504" s="56">
        <v>45919.982361111113</v>
      </c>
      <c r="B1504" s="57">
        <v>443995715</v>
      </c>
      <c r="C1504" s="58" t="s">
        <v>36</v>
      </c>
      <c r="D1504" s="58" t="s">
        <v>37</v>
      </c>
      <c r="E1504" s="58" t="s">
        <v>119</v>
      </c>
      <c r="F1504" s="59">
        <v>3684.58</v>
      </c>
      <c r="G1504" s="59">
        <v>3687.25</v>
      </c>
      <c r="H1504" s="58"/>
      <c r="I1504" s="58" t="s">
        <v>1985</v>
      </c>
      <c r="J1504" s="59">
        <v>3687.22</v>
      </c>
      <c r="K1504" s="59">
        <v>0</v>
      </c>
      <c r="L1504" s="59">
        <v>0</v>
      </c>
      <c r="M1504" s="59">
        <v>2.64</v>
      </c>
      <c r="N1504" s="10" t="str">
        <f t="shared" si="246"/>
        <v>W</v>
      </c>
      <c r="O1504" s="11">
        <f t="shared" si="247"/>
        <v>45919</v>
      </c>
      <c r="P1504" s="12" t="str">
        <f t="shared" si="248"/>
        <v>23</v>
      </c>
      <c r="Q1504" s="13" t="str">
        <f>VLOOKUP($B1504,Deals_Demo!$H:$N,7,0)</f>
        <v>strategy_18_demo</v>
      </c>
      <c r="R1504" s="13" t="str">
        <f t="shared" si="249"/>
        <v>Fri</v>
      </c>
      <c r="S1504" s="14">
        <f>VLOOKUP($B1504,Deals_Demo!$H:$S,8,0)</f>
        <v>45919.982361111113</v>
      </c>
      <c r="T1504" s="14">
        <f>VLOOKUP($B1504,Deals_Demo!$H:$S,9,0)</f>
        <v>45920.190694444449</v>
      </c>
      <c r="U1504" s="15" t="str">
        <f t="shared" si="250"/>
        <v>2025-09-20</v>
      </c>
      <c r="V1504" s="13" t="str">
        <f>VLOOKUP($B1504,Deals_Demo!$H:$S,11,0)</f>
        <v>04</v>
      </c>
      <c r="W1504" s="13" t="str">
        <f>VLOOKUP($B1504,Deals_Demo!$H:$S,12,0)</f>
        <v>Sat</v>
      </c>
      <c r="X1504" s="13">
        <f t="shared" si="243"/>
        <v>0.26400000000000001</v>
      </c>
      <c r="Y1504" s="13">
        <f t="shared" si="244"/>
        <v>0.52800000000000002</v>
      </c>
      <c r="Z1504" s="13">
        <f t="shared" si="245"/>
        <v>0.79200000000000004</v>
      </c>
      <c r="AA1504" s="13">
        <f t="shared" si="251"/>
        <v>-3</v>
      </c>
    </row>
    <row r="1505" spans="1:27" x14ac:dyDescent="0.25">
      <c r="A1505" s="60">
        <v>45919.982361111113</v>
      </c>
      <c r="B1505" s="61">
        <v>443995716</v>
      </c>
      <c r="C1505" s="62" t="s">
        <v>36</v>
      </c>
      <c r="D1505" s="62" t="s">
        <v>37</v>
      </c>
      <c r="E1505" s="62" t="s">
        <v>119</v>
      </c>
      <c r="F1505" s="63">
        <v>3684.58</v>
      </c>
      <c r="G1505" s="63">
        <v>3687.22</v>
      </c>
      <c r="H1505" s="62"/>
      <c r="I1505" s="62" t="s">
        <v>1985</v>
      </c>
      <c r="J1505" s="63">
        <v>3687.22</v>
      </c>
      <c r="K1505" s="63">
        <v>0</v>
      </c>
      <c r="L1505" s="63">
        <v>0</v>
      </c>
      <c r="M1505" s="63">
        <v>2.64</v>
      </c>
      <c r="N1505" s="10" t="str">
        <f t="shared" si="246"/>
        <v>W</v>
      </c>
      <c r="O1505" s="11">
        <f t="shared" si="247"/>
        <v>45919</v>
      </c>
      <c r="P1505" s="12" t="str">
        <f t="shared" si="248"/>
        <v>23</v>
      </c>
      <c r="Q1505" s="13" t="str">
        <f>VLOOKUP($B1505,Deals_Demo!$H:$N,7,0)</f>
        <v>strategy_20_demo</v>
      </c>
      <c r="R1505" s="13" t="str">
        <f t="shared" si="249"/>
        <v>Fri</v>
      </c>
      <c r="S1505" s="14">
        <f>VLOOKUP($B1505,Deals_Demo!$H:$S,8,0)</f>
        <v>45919.982361111113</v>
      </c>
      <c r="T1505" s="14">
        <f>VLOOKUP($B1505,Deals_Demo!$H:$S,9,0)</f>
        <v>45920.190694444449</v>
      </c>
      <c r="U1505" s="15" t="str">
        <f t="shared" si="250"/>
        <v>2025-09-20</v>
      </c>
      <c r="V1505" s="13" t="str">
        <f>VLOOKUP($B1505,Deals_Demo!$H:$S,11,0)</f>
        <v>04</v>
      </c>
      <c r="W1505" s="13" t="str">
        <f>VLOOKUP($B1505,Deals_Demo!$H:$S,12,0)</f>
        <v>Sat</v>
      </c>
      <c r="X1505" s="13">
        <f t="shared" si="243"/>
        <v>0.26400000000000001</v>
      </c>
      <c r="Y1505" s="13">
        <f t="shared" si="244"/>
        <v>0.52800000000000002</v>
      </c>
      <c r="Z1505" s="13">
        <f t="shared" si="245"/>
        <v>0.79200000000000004</v>
      </c>
      <c r="AA1505" s="13">
        <f t="shared" si="251"/>
        <v>-3</v>
      </c>
    </row>
    <row r="1506" spans="1:27" x14ac:dyDescent="0.25">
      <c r="A1506" s="56">
        <v>45919.983518518522</v>
      </c>
      <c r="B1506" s="57">
        <v>443995919</v>
      </c>
      <c r="C1506" s="58" t="s">
        <v>36</v>
      </c>
      <c r="D1506" s="58" t="s">
        <v>37</v>
      </c>
      <c r="E1506" s="58" t="s">
        <v>119</v>
      </c>
      <c r="F1506" s="59">
        <v>3684.27</v>
      </c>
      <c r="G1506" s="59">
        <v>3681.77</v>
      </c>
      <c r="H1506" s="59">
        <v>3687.27</v>
      </c>
      <c r="I1506" s="58" t="s">
        <v>1981</v>
      </c>
      <c r="J1506" s="59">
        <v>3687.88</v>
      </c>
      <c r="K1506" s="59">
        <v>0</v>
      </c>
      <c r="L1506" s="59">
        <v>0</v>
      </c>
      <c r="M1506" s="59">
        <v>3.61</v>
      </c>
      <c r="N1506" s="10" t="str">
        <f t="shared" si="246"/>
        <v>W</v>
      </c>
      <c r="O1506" s="11">
        <f t="shared" si="247"/>
        <v>45919</v>
      </c>
      <c r="P1506" s="12" t="str">
        <f t="shared" si="248"/>
        <v>23</v>
      </c>
      <c r="Q1506" s="13" t="str">
        <f>VLOOKUP($B1506,Deals_Demo!$H:$N,7,0)</f>
        <v>strategy_10_demo</v>
      </c>
      <c r="R1506" s="13" t="str">
        <f t="shared" si="249"/>
        <v>Fri</v>
      </c>
      <c r="S1506" s="14">
        <f>VLOOKUP($B1506,Deals_Demo!$H:$S,8,0)</f>
        <v>45919.983518518522</v>
      </c>
      <c r="T1506" s="14">
        <f>VLOOKUP($B1506,Deals_Demo!$H:$S,9,0)</f>
        <v>45920.191851851858</v>
      </c>
      <c r="U1506" s="15" t="str">
        <f t="shared" si="250"/>
        <v>2025-09-20</v>
      </c>
      <c r="V1506" s="13" t="str">
        <f>VLOOKUP($B1506,Deals_Demo!$H:$S,11,0)</f>
        <v>04</v>
      </c>
      <c r="W1506" s="13" t="str">
        <f>VLOOKUP($B1506,Deals_Demo!$H:$S,12,0)</f>
        <v>Sat</v>
      </c>
      <c r="X1506" s="13">
        <f t="shared" si="243"/>
        <v>0.36099999999999999</v>
      </c>
      <c r="Y1506" s="13">
        <f t="shared" si="244"/>
        <v>0.72199999999999998</v>
      </c>
      <c r="Z1506" s="13">
        <f t="shared" si="245"/>
        <v>1.083</v>
      </c>
      <c r="AA1506" s="13">
        <f t="shared" si="251"/>
        <v>3.61</v>
      </c>
    </row>
    <row r="1507" spans="1:27" x14ac:dyDescent="0.25">
      <c r="A1507" s="60">
        <v>45919.983518518522</v>
      </c>
      <c r="B1507" s="61">
        <v>443995920</v>
      </c>
      <c r="C1507" s="62" t="s">
        <v>36</v>
      </c>
      <c r="D1507" s="62" t="s">
        <v>37</v>
      </c>
      <c r="E1507" s="62" t="s">
        <v>119</v>
      </c>
      <c r="F1507" s="63">
        <v>3684.27</v>
      </c>
      <c r="G1507" s="63">
        <v>3681.27</v>
      </c>
      <c r="H1507" s="63">
        <v>3687.27</v>
      </c>
      <c r="I1507" s="62" t="s">
        <v>1981</v>
      </c>
      <c r="J1507" s="63">
        <v>3687.88</v>
      </c>
      <c r="K1507" s="63">
        <v>0</v>
      </c>
      <c r="L1507" s="63">
        <v>0</v>
      </c>
      <c r="M1507" s="63">
        <v>3.61</v>
      </c>
      <c r="N1507" s="10" t="str">
        <f t="shared" si="246"/>
        <v>W</v>
      </c>
      <c r="O1507" s="11">
        <f t="shared" si="247"/>
        <v>45919</v>
      </c>
      <c r="P1507" s="12" t="str">
        <f t="shared" si="248"/>
        <v>23</v>
      </c>
      <c r="Q1507" s="13" t="str">
        <f>VLOOKUP($B1507,Deals_Demo!$H:$N,7,0)</f>
        <v>strategy_09_demo</v>
      </c>
      <c r="R1507" s="13" t="str">
        <f t="shared" si="249"/>
        <v>Fri</v>
      </c>
      <c r="S1507" s="14">
        <f>VLOOKUP($B1507,Deals_Demo!$H:$S,8,0)</f>
        <v>45919.983518518522</v>
      </c>
      <c r="T1507" s="14">
        <f>VLOOKUP($B1507,Deals_Demo!$H:$S,9,0)</f>
        <v>45920.191851851858</v>
      </c>
      <c r="U1507" s="15" t="str">
        <f t="shared" si="250"/>
        <v>2025-09-20</v>
      </c>
      <c r="V1507" s="13" t="str">
        <f>VLOOKUP($B1507,Deals_Demo!$H:$S,11,0)</f>
        <v>04</v>
      </c>
      <c r="W1507" s="13" t="str">
        <f>VLOOKUP($B1507,Deals_Demo!$H:$S,12,0)</f>
        <v>Sat</v>
      </c>
      <c r="X1507" s="13">
        <f t="shared" si="243"/>
        <v>0.36099999999999999</v>
      </c>
      <c r="Y1507" s="13">
        <f t="shared" si="244"/>
        <v>0.72199999999999998</v>
      </c>
      <c r="Z1507" s="13">
        <f t="shared" si="245"/>
        <v>1.083</v>
      </c>
      <c r="AA1507" s="13">
        <f t="shared" si="251"/>
        <v>3.61</v>
      </c>
    </row>
    <row r="1508" spans="1:27" x14ac:dyDescent="0.25">
      <c r="A1508" s="56">
        <v>45919.983518518522</v>
      </c>
      <c r="B1508" s="57">
        <v>443995921</v>
      </c>
      <c r="C1508" s="58" t="s">
        <v>36</v>
      </c>
      <c r="D1508" s="58" t="s">
        <v>37</v>
      </c>
      <c r="E1508" s="58" t="s">
        <v>119</v>
      </c>
      <c r="F1508" s="59">
        <v>3684.27</v>
      </c>
      <c r="G1508" s="59">
        <v>3681.27</v>
      </c>
      <c r="H1508" s="59">
        <v>3686.47</v>
      </c>
      <c r="I1508" s="58" t="s">
        <v>1981</v>
      </c>
      <c r="J1508" s="59">
        <v>3687.88</v>
      </c>
      <c r="K1508" s="59">
        <v>0</v>
      </c>
      <c r="L1508" s="59">
        <v>0</v>
      </c>
      <c r="M1508" s="59">
        <v>3.61</v>
      </c>
      <c r="N1508" s="10" t="str">
        <f t="shared" si="246"/>
        <v>W</v>
      </c>
      <c r="O1508" s="11">
        <f t="shared" si="247"/>
        <v>45919</v>
      </c>
      <c r="P1508" s="12" t="str">
        <f t="shared" si="248"/>
        <v>23</v>
      </c>
      <c r="Q1508" s="13" t="str">
        <f>VLOOKUP($B1508,Deals_Demo!$H:$N,7,0)</f>
        <v>strategy_21_demo</v>
      </c>
      <c r="R1508" s="13" t="str">
        <f t="shared" si="249"/>
        <v>Fri</v>
      </c>
      <c r="S1508" s="14">
        <f>VLOOKUP($B1508,Deals_Demo!$H:$S,8,0)</f>
        <v>45919.983518518522</v>
      </c>
      <c r="T1508" s="14">
        <f>VLOOKUP($B1508,Deals_Demo!$H:$S,9,0)</f>
        <v>45920.191851851858</v>
      </c>
      <c r="U1508" s="15" t="str">
        <f t="shared" si="250"/>
        <v>2025-09-20</v>
      </c>
      <c r="V1508" s="13" t="str">
        <f>VLOOKUP($B1508,Deals_Demo!$H:$S,11,0)</f>
        <v>04</v>
      </c>
      <c r="W1508" s="13" t="str">
        <f>VLOOKUP($B1508,Deals_Demo!$H:$S,12,0)</f>
        <v>Sat</v>
      </c>
      <c r="X1508" s="13">
        <f t="shared" si="243"/>
        <v>0.36099999999999999</v>
      </c>
      <c r="Y1508" s="13">
        <f t="shared" si="244"/>
        <v>0.72199999999999998</v>
      </c>
      <c r="Z1508" s="13">
        <f t="shared" si="245"/>
        <v>1.083</v>
      </c>
      <c r="AA1508" s="13">
        <f t="shared" si="251"/>
        <v>3.61</v>
      </c>
    </row>
    <row r="1509" spans="1:27" x14ac:dyDescent="0.25">
      <c r="A1509" s="60">
        <v>45919.983518518522</v>
      </c>
      <c r="B1509" s="61">
        <v>443995925</v>
      </c>
      <c r="C1509" s="62" t="s">
        <v>36</v>
      </c>
      <c r="D1509" s="62" t="s">
        <v>37</v>
      </c>
      <c r="E1509" s="62" t="s">
        <v>119</v>
      </c>
      <c r="F1509" s="63">
        <v>3684.21</v>
      </c>
      <c r="G1509" s="63">
        <v>3682.07</v>
      </c>
      <c r="H1509" s="63">
        <v>3685.77</v>
      </c>
      <c r="I1509" s="62" t="s">
        <v>1981</v>
      </c>
      <c r="J1509" s="63">
        <v>3687.88</v>
      </c>
      <c r="K1509" s="63">
        <v>0</v>
      </c>
      <c r="L1509" s="63">
        <v>0</v>
      </c>
      <c r="M1509" s="63">
        <v>3.67</v>
      </c>
      <c r="N1509" s="10" t="str">
        <f t="shared" si="246"/>
        <v>W</v>
      </c>
      <c r="O1509" s="11">
        <f t="shared" si="247"/>
        <v>45919</v>
      </c>
      <c r="P1509" s="12" t="str">
        <f t="shared" si="248"/>
        <v>23</v>
      </c>
      <c r="Q1509" s="13" t="str">
        <f>VLOOKUP($B1509,Deals_Demo!$H:$N,7,0)</f>
        <v>strategy_22_demo</v>
      </c>
      <c r="R1509" s="13" t="str">
        <f t="shared" si="249"/>
        <v>Fri</v>
      </c>
      <c r="S1509" s="14">
        <f>VLOOKUP($B1509,Deals_Demo!$H:$S,8,0)</f>
        <v>45919.983518518522</v>
      </c>
      <c r="T1509" s="14">
        <f>VLOOKUP($B1509,Deals_Demo!$H:$S,9,0)</f>
        <v>45920.191851851858</v>
      </c>
      <c r="U1509" s="15" t="str">
        <f t="shared" si="250"/>
        <v>2025-09-20</v>
      </c>
      <c r="V1509" s="13" t="str">
        <f>VLOOKUP($B1509,Deals_Demo!$H:$S,11,0)</f>
        <v>04</v>
      </c>
      <c r="W1509" s="13" t="str">
        <f>VLOOKUP($B1509,Deals_Demo!$H:$S,12,0)</f>
        <v>Sat</v>
      </c>
      <c r="X1509" s="13">
        <f t="shared" si="243"/>
        <v>0.36699999999999999</v>
      </c>
      <c r="Y1509" s="13">
        <f t="shared" si="244"/>
        <v>0.73399999999999999</v>
      </c>
      <c r="Z1509" s="13">
        <f t="shared" si="245"/>
        <v>1.101</v>
      </c>
      <c r="AA1509" s="13">
        <f t="shared" si="251"/>
        <v>3.67</v>
      </c>
    </row>
    <row r="1510" spans="1:27" x14ac:dyDescent="0.25">
      <c r="A1510" s="56">
        <v>45919.983530092592</v>
      </c>
      <c r="B1510" s="57">
        <v>443995926</v>
      </c>
      <c r="C1510" s="58" t="s">
        <v>36</v>
      </c>
      <c r="D1510" s="58" t="s">
        <v>37</v>
      </c>
      <c r="E1510" s="58" t="s">
        <v>119</v>
      </c>
      <c r="F1510" s="59">
        <v>3684.2</v>
      </c>
      <c r="G1510" s="59">
        <v>3681.27</v>
      </c>
      <c r="H1510" s="59">
        <v>3687.77</v>
      </c>
      <c r="I1510" s="58" t="s">
        <v>1981</v>
      </c>
      <c r="J1510" s="59">
        <v>3687.88</v>
      </c>
      <c r="K1510" s="59">
        <v>0</v>
      </c>
      <c r="L1510" s="59">
        <v>0</v>
      </c>
      <c r="M1510" s="59">
        <v>3.68</v>
      </c>
      <c r="N1510" s="10" t="str">
        <f t="shared" si="246"/>
        <v>W</v>
      </c>
      <c r="O1510" s="11">
        <f t="shared" si="247"/>
        <v>45919</v>
      </c>
      <c r="P1510" s="12" t="str">
        <f t="shared" si="248"/>
        <v>23</v>
      </c>
      <c r="Q1510" s="13" t="str">
        <f>VLOOKUP($B1510,Deals_Demo!$H:$N,7,0)</f>
        <v>strategy_11_demo</v>
      </c>
      <c r="R1510" s="13" t="str">
        <f t="shared" si="249"/>
        <v>Fri</v>
      </c>
      <c r="S1510" s="14">
        <f>VLOOKUP($B1510,Deals_Demo!$H:$S,8,0)</f>
        <v>45919.983530092592</v>
      </c>
      <c r="T1510" s="14">
        <f>VLOOKUP($B1510,Deals_Demo!$H:$S,9,0)</f>
        <v>45920.191863425927</v>
      </c>
      <c r="U1510" s="15" t="str">
        <f t="shared" si="250"/>
        <v>2025-09-20</v>
      </c>
      <c r="V1510" s="13" t="str">
        <f>VLOOKUP($B1510,Deals_Demo!$H:$S,11,0)</f>
        <v>04</v>
      </c>
      <c r="W1510" s="13" t="str">
        <f>VLOOKUP($B1510,Deals_Demo!$H:$S,12,0)</f>
        <v>Sat</v>
      </c>
      <c r="X1510" s="13">
        <f t="shared" si="243"/>
        <v>0.36800000000000005</v>
      </c>
      <c r="Y1510" s="13">
        <f t="shared" si="244"/>
        <v>0.7360000000000001</v>
      </c>
      <c r="Z1510" s="13">
        <f t="shared" si="245"/>
        <v>1.1040000000000001</v>
      </c>
      <c r="AA1510" s="13">
        <f t="shared" si="251"/>
        <v>3.68</v>
      </c>
    </row>
    <row r="1511" spans="1:27" x14ac:dyDescent="0.25">
      <c r="A1511" s="60">
        <v>45919.983530092592</v>
      </c>
      <c r="B1511" s="61">
        <v>443995927</v>
      </c>
      <c r="C1511" s="62" t="s">
        <v>36</v>
      </c>
      <c r="D1511" s="62" t="s">
        <v>37</v>
      </c>
      <c r="E1511" s="62" t="s">
        <v>119</v>
      </c>
      <c r="F1511" s="63">
        <v>3684.2</v>
      </c>
      <c r="G1511" s="63">
        <v>3681.27</v>
      </c>
      <c r="H1511" s="63">
        <v>3685.77</v>
      </c>
      <c r="I1511" s="62" t="s">
        <v>1981</v>
      </c>
      <c r="J1511" s="63">
        <v>3687.88</v>
      </c>
      <c r="K1511" s="63">
        <v>0</v>
      </c>
      <c r="L1511" s="63">
        <v>0</v>
      </c>
      <c r="M1511" s="63">
        <v>3.68</v>
      </c>
      <c r="N1511" s="10" t="str">
        <f t="shared" si="246"/>
        <v>W</v>
      </c>
      <c r="O1511" s="11">
        <f t="shared" si="247"/>
        <v>45919</v>
      </c>
      <c r="P1511" s="12" t="str">
        <f t="shared" si="248"/>
        <v>23</v>
      </c>
      <c r="Q1511" s="13" t="str">
        <f>VLOOKUP($B1511,Deals_Demo!$H:$N,7,0)</f>
        <v>strategy_12_demo</v>
      </c>
      <c r="R1511" s="13" t="str">
        <f t="shared" si="249"/>
        <v>Fri</v>
      </c>
      <c r="S1511" s="14">
        <f>VLOOKUP($B1511,Deals_Demo!$H:$S,8,0)</f>
        <v>45919.983530092592</v>
      </c>
      <c r="T1511" s="14">
        <f>VLOOKUP($B1511,Deals_Demo!$H:$S,9,0)</f>
        <v>45920.191863425927</v>
      </c>
      <c r="U1511" s="15" t="str">
        <f t="shared" si="250"/>
        <v>2025-09-20</v>
      </c>
      <c r="V1511" s="13" t="str">
        <f>VLOOKUP($B1511,Deals_Demo!$H:$S,11,0)</f>
        <v>04</v>
      </c>
      <c r="W1511" s="13" t="str">
        <f>VLOOKUP($B1511,Deals_Demo!$H:$S,12,0)</f>
        <v>Sat</v>
      </c>
      <c r="X1511" s="13">
        <f t="shared" si="243"/>
        <v>0.36800000000000005</v>
      </c>
      <c r="Y1511" s="13">
        <f t="shared" si="244"/>
        <v>0.7360000000000001</v>
      </c>
      <c r="Z1511" s="13">
        <f t="shared" si="245"/>
        <v>1.1040000000000001</v>
      </c>
      <c r="AA1511" s="13">
        <f t="shared" si="251"/>
        <v>3.68</v>
      </c>
    </row>
    <row r="1512" spans="1:27" x14ac:dyDescent="0.25">
      <c r="A1512" s="56">
        <v>45919.983530092592</v>
      </c>
      <c r="B1512" s="57">
        <v>443995932</v>
      </c>
      <c r="C1512" s="58" t="s">
        <v>36</v>
      </c>
      <c r="D1512" s="58" t="s">
        <v>37</v>
      </c>
      <c r="E1512" s="58" t="s">
        <v>119</v>
      </c>
      <c r="F1512" s="59">
        <v>3684.12</v>
      </c>
      <c r="G1512" s="59">
        <v>3682.77</v>
      </c>
      <c r="H1512" s="59">
        <v>3685.77</v>
      </c>
      <c r="I1512" s="58" t="s">
        <v>1981</v>
      </c>
      <c r="J1512" s="59">
        <v>3687.88</v>
      </c>
      <c r="K1512" s="59">
        <v>0</v>
      </c>
      <c r="L1512" s="59">
        <v>0</v>
      </c>
      <c r="M1512" s="59">
        <v>3.76</v>
      </c>
      <c r="N1512" s="10" t="str">
        <f t="shared" si="246"/>
        <v>W</v>
      </c>
      <c r="O1512" s="11">
        <f t="shared" si="247"/>
        <v>45919</v>
      </c>
      <c r="P1512" s="12" t="str">
        <f t="shared" si="248"/>
        <v>23</v>
      </c>
      <c r="Q1512" s="13" t="str">
        <f>VLOOKUP($B1512,Deals_Demo!$H:$N,7,0)</f>
        <v>strategy_15_demo</v>
      </c>
      <c r="R1512" s="13" t="str">
        <f t="shared" si="249"/>
        <v>Fri</v>
      </c>
      <c r="S1512" s="14">
        <f>VLOOKUP($B1512,Deals_Demo!$H:$S,8,0)</f>
        <v>45919.983530092592</v>
      </c>
      <c r="T1512" s="14">
        <f>VLOOKUP($B1512,Deals_Demo!$H:$S,9,0)</f>
        <v>45920.191863425927</v>
      </c>
      <c r="U1512" s="15" t="str">
        <f t="shared" si="250"/>
        <v>2025-09-20</v>
      </c>
      <c r="V1512" s="13" t="str">
        <f>VLOOKUP($B1512,Deals_Demo!$H:$S,11,0)</f>
        <v>04</v>
      </c>
      <c r="W1512" s="13" t="str">
        <f>VLOOKUP($B1512,Deals_Demo!$H:$S,12,0)</f>
        <v>Sat</v>
      </c>
      <c r="X1512" s="13">
        <f t="shared" si="243"/>
        <v>0.376</v>
      </c>
      <c r="Y1512" s="13">
        <f t="shared" si="244"/>
        <v>0.752</v>
      </c>
      <c r="Z1512" s="13">
        <f t="shared" si="245"/>
        <v>1.1279999999999999</v>
      </c>
      <c r="AA1512" s="13">
        <f t="shared" si="251"/>
        <v>3.76</v>
      </c>
    </row>
    <row r="1513" spans="1:27" x14ac:dyDescent="0.25">
      <c r="A1513" s="60">
        <v>45919.985254629632</v>
      </c>
      <c r="B1513" s="61">
        <v>443996244</v>
      </c>
      <c r="C1513" s="62" t="s">
        <v>36</v>
      </c>
      <c r="D1513" s="62" t="s">
        <v>37</v>
      </c>
      <c r="E1513" s="62" t="s">
        <v>119</v>
      </c>
      <c r="F1513" s="63">
        <v>3684.59</v>
      </c>
      <c r="G1513" s="63">
        <v>3681.59</v>
      </c>
      <c r="H1513" s="63">
        <v>3686.09</v>
      </c>
      <c r="I1513" s="62" t="s">
        <v>1981</v>
      </c>
      <c r="J1513" s="63">
        <v>3687.88</v>
      </c>
      <c r="K1513" s="63">
        <v>0</v>
      </c>
      <c r="L1513" s="63">
        <v>0</v>
      </c>
      <c r="M1513" s="63">
        <v>3.29</v>
      </c>
      <c r="N1513" s="10" t="str">
        <f t="shared" si="246"/>
        <v>W</v>
      </c>
      <c r="O1513" s="11">
        <f t="shared" si="247"/>
        <v>45919</v>
      </c>
      <c r="P1513" s="12" t="str">
        <f t="shared" si="248"/>
        <v>23</v>
      </c>
      <c r="Q1513" s="13" t="str">
        <f>VLOOKUP($B1513,Deals_Demo!$H:$N,7,0)</f>
        <v>strategy_14_demo</v>
      </c>
      <c r="R1513" s="13" t="str">
        <f t="shared" si="249"/>
        <v>Fri</v>
      </c>
      <c r="S1513" s="14">
        <f>VLOOKUP($B1513,Deals_Demo!$H:$S,8,0)</f>
        <v>45919.985254629632</v>
      </c>
      <c r="T1513" s="14">
        <f>VLOOKUP($B1513,Deals_Demo!$H:$S,9,0)</f>
        <v>45920.193587962967</v>
      </c>
      <c r="U1513" s="15" t="str">
        <f t="shared" si="250"/>
        <v>2025-09-20</v>
      </c>
      <c r="V1513" s="13" t="str">
        <f>VLOOKUP($B1513,Deals_Demo!$H:$S,11,0)</f>
        <v>04</v>
      </c>
      <c r="W1513" s="13" t="str">
        <f>VLOOKUP($B1513,Deals_Demo!$H:$S,12,0)</f>
        <v>Sat</v>
      </c>
      <c r="X1513" s="13">
        <f t="shared" si="243"/>
        <v>0.32900000000000001</v>
      </c>
      <c r="Y1513" s="13">
        <f t="shared" si="244"/>
        <v>0.65800000000000003</v>
      </c>
      <c r="Z1513" s="13">
        <f t="shared" si="245"/>
        <v>0.98699999999999999</v>
      </c>
      <c r="AA1513" s="13">
        <f t="shared" si="251"/>
        <v>3.29</v>
      </c>
    </row>
    <row r="1514" spans="1:27" x14ac:dyDescent="0.25">
      <c r="A1514" s="56">
        <v>45919.990682870368</v>
      </c>
      <c r="B1514" s="57">
        <v>443997064</v>
      </c>
      <c r="C1514" s="58" t="s">
        <v>36</v>
      </c>
      <c r="D1514" s="58" t="s">
        <v>37</v>
      </c>
      <c r="E1514" s="58" t="s">
        <v>119</v>
      </c>
      <c r="F1514" s="59">
        <v>3684.82</v>
      </c>
      <c r="G1514" s="59">
        <v>3686.53</v>
      </c>
      <c r="H1514" s="59">
        <v>3688.27</v>
      </c>
      <c r="I1514" s="58" t="s">
        <v>1986</v>
      </c>
      <c r="J1514" s="59">
        <v>3686.52</v>
      </c>
      <c r="K1514" s="59">
        <v>0</v>
      </c>
      <c r="L1514" s="59">
        <v>0</v>
      </c>
      <c r="M1514" s="59">
        <v>1.7</v>
      </c>
      <c r="N1514" s="10" t="str">
        <f t="shared" si="246"/>
        <v>W</v>
      </c>
      <c r="O1514" s="11">
        <f t="shared" si="247"/>
        <v>45919</v>
      </c>
      <c r="P1514" s="12" t="str">
        <f t="shared" si="248"/>
        <v>23</v>
      </c>
      <c r="Q1514" s="13" t="str">
        <f>VLOOKUP($B1514,Deals_Demo!$H:$N,7,0)</f>
        <v>strategy_13_demo</v>
      </c>
      <c r="R1514" s="13" t="str">
        <f t="shared" si="249"/>
        <v>Fri</v>
      </c>
      <c r="S1514" s="14">
        <f>VLOOKUP($B1514,Deals_Demo!$H:$S,8,0)</f>
        <v>45919.990682870368</v>
      </c>
      <c r="T1514" s="14">
        <f>VLOOKUP($B1514,Deals_Demo!$H:$S,9,0)</f>
        <v>45920.199016203704</v>
      </c>
      <c r="U1514" s="15" t="str">
        <f t="shared" si="250"/>
        <v>2025-09-20</v>
      </c>
      <c r="V1514" s="13" t="str">
        <f>VLOOKUP($B1514,Deals_Demo!$H:$S,11,0)</f>
        <v>04</v>
      </c>
      <c r="W1514" s="13" t="str">
        <f>VLOOKUP($B1514,Deals_Demo!$H:$S,12,0)</f>
        <v>Sat</v>
      </c>
      <c r="X1514" s="13">
        <f t="shared" si="243"/>
        <v>0.17</v>
      </c>
      <c r="Y1514" s="13">
        <f t="shared" si="244"/>
        <v>0.34</v>
      </c>
      <c r="Z1514" s="13">
        <f t="shared" si="245"/>
        <v>0.51</v>
      </c>
      <c r="AA1514" s="13">
        <f t="shared" si="251"/>
        <v>-3</v>
      </c>
    </row>
    <row r="1515" spans="1:27" x14ac:dyDescent="0.25">
      <c r="A1515" s="60">
        <v>45919.991724537038</v>
      </c>
      <c r="B1515" s="61">
        <v>443997154</v>
      </c>
      <c r="C1515" s="62" t="s">
        <v>36</v>
      </c>
      <c r="D1515" s="62" t="s">
        <v>37</v>
      </c>
      <c r="E1515" s="62" t="s">
        <v>119</v>
      </c>
      <c r="F1515" s="63">
        <v>3684.86</v>
      </c>
      <c r="G1515" s="63">
        <v>3686.23</v>
      </c>
      <c r="H1515" s="63">
        <v>3688.36</v>
      </c>
      <c r="I1515" s="62" t="s">
        <v>1987</v>
      </c>
      <c r="J1515" s="63">
        <v>3686.04</v>
      </c>
      <c r="K1515" s="63">
        <v>0</v>
      </c>
      <c r="L1515" s="63">
        <v>0</v>
      </c>
      <c r="M1515" s="63">
        <v>1.18</v>
      </c>
      <c r="N1515" s="10" t="str">
        <f t="shared" si="246"/>
        <v>W</v>
      </c>
      <c r="O1515" s="11">
        <f t="shared" si="247"/>
        <v>45919</v>
      </c>
      <c r="P1515" s="12" t="str">
        <f t="shared" si="248"/>
        <v>23</v>
      </c>
      <c r="Q1515" s="13" t="str">
        <f>VLOOKUP($B1515,Deals_Demo!$H:$N,7,0)</f>
        <v>strategy_07_demo</v>
      </c>
      <c r="R1515" s="13" t="str">
        <f t="shared" si="249"/>
        <v>Fri</v>
      </c>
      <c r="S1515" s="14">
        <f>VLOOKUP($B1515,Deals_Demo!$H:$S,8,0)</f>
        <v>45919.991724537038</v>
      </c>
      <c r="T1515" s="14">
        <f>VLOOKUP($B1515,Deals_Demo!$H:$S,9,0)</f>
        <v>45920.200057870374</v>
      </c>
      <c r="U1515" s="15" t="str">
        <f t="shared" si="250"/>
        <v>2025-09-20</v>
      </c>
      <c r="V1515" s="13" t="str">
        <f>VLOOKUP($B1515,Deals_Demo!$H:$S,11,0)</f>
        <v>04</v>
      </c>
      <c r="W1515" s="13" t="str">
        <f>VLOOKUP($B1515,Deals_Demo!$H:$S,12,0)</f>
        <v>Sat</v>
      </c>
      <c r="X1515" s="13">
        <f t="shared" si="243"/>
        <v>0.11799999999999999</v>
      </c>
      <c r="Y1515" s="13">
        <f t="shared" si="244"/>
        <v>0.23599999999999999</v>
      </c>
      <c r="Z1515" s="13">
        <f t="shared" si="245"/>
        <v>0.35399999999999998</v>
      </c>
      <c r="AA1515" s="13">
        <f t="shared" si="251"/>
        <v>-3</v>
      </c>
    </row>
    <row r="1516" spans="1:27" x14ac:dyDescent="0.25">
      <c r="A1516" s="56">
        <v>45922.045474537037</v>
      </c>
      <c r="B1516" s="57">
        <v>444074204</v>
      </c>
      <c r="C1516" s="58" t="s">
        <v>36</v>
      </c>
      <c r="D1516" s="58" t="s">
        <v>37</v>
      </c>
      <c r="E1516" s="58" t="s">
        <v>119</v>
      </c>
      <c r="F1516" s="59">
        <v>3687.51</v>
      </c>
      <c r="G1516" s="59">
        <v>3684.58</v>
      </c>
      <c r="H1516" s="58"/>
      <c r="I1516" s="58" t="s">
        <v>1988</v>
      </c>
      <c r="J1516" s="59">
        <v>3684.47</v>
      </c>
      <c r="K1516" s="59">
        <v>0</v>
      </c>
      <c r="L1516" s="59">
        <v>0</v>
      </c>
      <c r="M1516" s="59">
        <v>-3.04</v>
      </c>
      <c r="N1516" s="10" t="str">
        <f t="shared" si="246"/>
        <v>L</v>
      </c>
      <c r="O1516" s="11">
        <f t="shared" si="247"/>
        <v>45922</v>
      </c>
      <c r="P1516" s="12" t="str">
        <f t="shared" si="248"/>
        <v>01</v>
      </c>
      <c r="Q1516" s="13" t="str">
        <f>VLOOKUP($B1516,Deals_Demo!$H:$N,7,0)</f>
        <v>strategy_20_demo</v>
      </c>
      <c r="R1516" s="13" t="str">
        <f t="shared" si="249"/>
        <v>Mon</v>
      </c>
      <c r="S1516" s="14">
        <f>VLOOKUP($B1516,Deals_Demo!$H:$S,8,0)</f>
        <v>45922.045474537037</v>
      </c>
      <c r="T1516" s="14">
        <f>VLOOKUP($B1516,Deals_Demo!$H:$S,9,0)</f>
        <v>45922.253807870373</v>
      </c>
      <c r="U1516" s="15" t="str">
        <f t="shared" si="250"/>
        <v>2025-09-22</v>
      </c>
      <c r="V1516" s="13" t="str">
        <f>VLOOKUP($B1516,Deals_Demo!$H:$S,11,0)</f>
        <v>06</v>
      </c>
      <c r="W1516" s="13" t="str">
        <f>VLOOKUP($B1516,Deals_Demo!$H:$S,12,0)</f>
        <v>Mon</v>
      </c>
      <c r="X1516" s="13">
        <f t="shared" si="243"/>
        <v>-0.30400000000000005</v>
      </c>
      <c r="Y1516" s="13">
        <f t="shared" si="244"/>
        <v>-0.6080000000000001</v>
      </c>
      <c r="Z1516" s="13">
        <f t="shared" si="245"/>
        <v>-0.91199999999999992</v>
      </c>
      <c r="AA1516" s="13">
        <f t="shared" si="251"/>
        <v>-3</v>
      </c>
    </row>
    <row r="1517" spans="1:27" x14ac:dyDescent="0.25">
      <c r="A1517" s="60">
        <v>45922.045474537037</v>
      </c>
      <c r="B1517" s="61">
        <v>444074206</v>
      </c>
      <c r="C1517" s="62" t="s">
        <v>36</v>
      </c>
      <c r="D1517" s="62" t="s">
        <v>37</v>
      </c>
      <c r="E1517" s="62" t="s">
        <v>119</v>
      </c>
      <c r="F1517" s="63">
        <v>3687.51</v>
      </c>
      <c r="G1517" s="63">
        <v>3684.51</v>
      </c>
      <c r="H1517" s="62"/>
      <c r="I1517" s="62" t="s">
        <v>1988</v>
      </c>
      <c r="J1517" s="63">
        <v>3684.47</v>
      </c>
      <c r="K1517" s="63">
        <v>0</v>
      </c>
      <c r="L1517" s="63">
        <v>0</v>
      </c>
      <c r="M1517" s="63">
        <v>-3.04</v>
      </c>
      <c r="N1517" s="10" t="str">
        <f t="shared" si="246"/>
        <v>L</v>
      </c>
      <c r="O1517" s="11">
        <f t="shared" si="247"/>
        <v>45922</v>
      </c>
      <c r="P1517" s="12" t="str">
        <f t="shared" si="248"/>
        <v>01</v>
      </c>
      <c r="Q1517" s="13" t="str">
        <f>VLOOKUP($B1517,Deals_Demo!$H:$N,7,0)</f>
        <v>strategy_19_demo</v>
      </c>
      <c r="R1517" s="13" t="str">
        <f t="shared" si="249"/>
        <v>Mon</v>
      </c>
      <c r="S1517" s="14">
        <f>VLOOKUP($B1517,Deals_Demo!$H:$S,8,0)</f>
        <v>45922.045474537037</v>
      </c>
      <c r="T1517" s="14">
        <f>VLOOKUP($B1517,Deals_Demo!$H:$S,9,0)</f>
        <v>45922.253807870373</v>
      </c>
      <c r="U1517" s="15" t="str">
        <f t="shared" si="250"/>
        <v>2025-09-22</v>
      </c>
      <c r="V1517" s="13" t="str">
        <f>VLOOKUP($B1517,Deals_Demo!$H:$S,11,0)</f>
        <v>06</v>
      </c>
      <c r="W1517" s="13" t="str">
        <f>VLOOKUP($B1517,Deals_Demo!$H:$S,12,0)</f>
        <v>Mon</v>
      </c>
      <c r="X1517" s="13">
        <f t="shared" si="243"/>
        <v>-0.30400000000000005</v>
      </c>
      <c r="Y1517" s="13">
        <f t="shared" si="244"/>
        <v>-0.6080000000000001</v>
      </c>
      <c r="Z1517" s="13">
        <f t="shared" si="245"/>
        <v>-0.91199999999999992</v>
      </c>
      <c r="AA1517" s="13">
        <f t="shared" si="251"/>
        <v>-3</v>
      </c>
    </row>
    <row r="1518" spans="1:27" x14ac:dyDescent="0.25">
      <c r="A1518" s="56">
        <v>45922.045486111114</v>
      </c>
      <c r="B1518" s="57">
        <v>444074207</v>
      </c>
      <c r="C1518" s="58" t="s">
        <v>36</v>
      </c>
      <c r="D1518" s="58" t="s">
        <v>37</v>
      </c>
      <c r="E1518" s="58" t="s">
        <v>119</v>
      </c>
      <c r="F1518" s="59">
        <v>3687.51</v>
      </c>
      <c r="G1518" s="59">
        <v>3684.51</v>
      </c>
      <c r="H1518" s="58"/>
      <c r="I1518" s="58" t="s">
        <v>1988</v>
      </c>
      <c r="J1518" s="59">
        <v>3684.47</v>
      </c>
      <c r="K1518" s="59">
        <v>0</v>
      </c>
      <c r="L1518" s="59">
        <v>0</v>
      </c>
      <c r="M1518" s="59">
        <v>-3.04</v>
      </c>
      <c r="N1518" s="10" t="str">
        <f t="shared" si="246"/>
        <v>L</v>
      </c>
      <c r="O1518" s="11">
        <f t="shared" si="247"/>
        <v>45922</v>
      </c>
      <c r="P1518" s="12" t="str">
        <f t="shared" si="248"/>
        <v>01</v>
      </c>
      <c r="Q1518" s="13" t="str">
        <f>VLOOKUP($B1518,Deals_Demo!$H:$N,7,0)</f>
        <v>strategy_18_demo</v>
      </c>
      <c r="R1518" s="13" t="str">
        <f t="shared" si="249"/>
        <v>Mon</v>
      </c>
      <c r="S1518" s="14">
        <f>VLOOKUP($B1518,Deals_Demo!$H:$S,8,0)</f>
        <v>45922.045486111114</v>
      </c>
      <c r="T1518" s="14">
        <f>VLOOKUP($B1518,Deals_Demo!$H:$S,9,0)</f>
        <v>45922.25381944445</v>
      </c>
      <c r="U1518" s="15" t="str">
        <f t="shared" si="250"/>
        <v>2025-09-22</v>
      </c>
      <c r="V1518" s="13" t="str">
        <f>VLOOKUP($B1518,Deals_Demo!$H:$S,11,0)</f>
        <v>06</v>
      </c>
      <c r="W1518" s="13" t="str">
        <f>VLOOKUP($B1518,Deals_Demo!$H:$S,12,0)</f>
        <v>Mon</v>
      </c>
      <c r="X1518" s="13">
        <f t="shared" si="243"/>
        <v>-0.30400000000000005</v>
      </c>
      <c r="Y1518" s="13">
        <f t="shared" si="244"/>
        <v>-0.6080000000000001</v>
      </c>
      <c r="Z1518" s="13">
        <f t="shared" si="245"/>
        <v>-0.91199999999999992</v>
      </c>
      <c r="AA1518" s="13">
        <f t="shared" si="251"/>
        <v>-3</v>
      </c>
    </row>
    <row r="1519" spans="1:27" x14ac:dyDescent="0.25">
      <c r="A1519" s="60">
        <v>45922.045590277776</v>
      </c>
      <c r="B1519" s="61">
        <v>444074242</v>
      </c>
      <c r="C1519" s="62" t="s">
        <v>36</v>
      </c>
      <c r="D1519" s="62" t="s">
        <v>37</v>
      </c>
      <c r="E1519" s="62" t="s">
        <v>119</v>
      </c>
      <c r="F1519" s="63">
        <v>3686.76</v>
      </c>
      <c r="G1519" s="63">
        <v>3683.76</v>
      </c>
      <c r="H1519" s="63">
        <v>3688.26</v>
      </c>
      <c r="I1519" s="62" t="s">
        <v>1989</v>
      </c>
      <c r="J1519" s="63">
        <v>3683.64</v>
      </c>
      <c r="K1519" s="63">
        <v>0</v>
      </c>
      <c r="L1519" s="63">
        <v>0</v>
      </c>
      <c r="M1519" s="63">
        <v>-3.12</v>
      </c>
      <c r="N1519" s="10" t="str">
        <f t="shared" si="246"/>
        <v>L</v>
      </c>
      <c r="O1519" s="11">
        <f t="shared" si="247"/>
        <v>45922</v>
      </c>
      <c r="P1519" s="12" t="str">
        <f t="shared" si="248"/>
        <v>01</v>
      </c>
      <c r="Q1519" s="13" t="str">
        <f>VLOOKUP($B1519,Deals_Demo!$H:$N,7,0)</f>
        <v>strategy_12_demo</v>
      </c>
      <c r="R1519" s="13" t="str">
        <f t="shared" si="249"/>
        <v>Mon</v>
      </c>
      <c r="S1519" s="14">
        <f>VLOOKUP($B1519,Deals_Demo!$H:$S,8,0)</f>
        <v>45922.045590277776</v>
      </c>
      <c r="T1519" s="14">
        <f>VLOOKUP($B1519,Deals_Demo!$H:$S,9,0)</f>
        <v>45922.253923611112</v>
      </c>
      <c r="U1519" s="15" t="str">
        <f t="shared" si="250"/>
        <v>2025-09-22</v>
      </c>
      <c r="V1519" s="13" t="str">
        <f>VLOOKUP($B1519,Deals_Demo!$H:$S,11,0)</f>
        <v>06</v>
      </c>
      <c r="W1519" s="13" t="str">
        <f>VLOOKUP($B1519,Deals_Demo!$H:$S,12,0)</f>
        <v>Mon</v>
      </c>
      <c r="X1519" s="13">
        <f t="shared" si="243"/>
        <v>-0.31200000000000006</v>
      </c>
      <c r="Y1519" s="13">
        <f t="shared" si="244"/>
        <v>-0.62400000000000011</v>
      </c>
      <c r="Z1519" s="13">
        <f t="shared" si="245"/>
        <v>-0.93599999999999994</v>
      </c>
      <c r="AA1519" s="13">
        <f t="shared" si="251"/>
        <v>-3</v>
      </c>
    </row>
    <row r="1520" spans="1:27" x14ac:dyDescent="0.25">
      <c r="A1520" s="56">
        <v>45922.045590277776</v>
      </c>
      <c r="B1520" s="57">
        <v>444074243</v>
      </c>
      <c r="C1520" s="58" t="s">
        <v>36</v>
      </c>
      <c r="D1520" s="58" t="s">
        <v>37</v>
      </c>
      <c r="E1520" s="58" t="s">
        <v>119</v>
      </c>
      <c r="F1520" s="59">
        <v>3686.76</v>
      </c>
      <c r="G1520" s="59">
        <v>3683.76</v>
      </c>
      <c r="H1520" s="59">
        <v>3689.76</v>
      </c>
      <c r="I1520" s="58" t="s">
        <v>1989</v>
      </c>
      <c r="J1520" s="59">
        <v>3683.64</v>
      </c>
      <c r="K1520" s="59">
        <v>0</v>
      </c>
      <c r="L1520" s="59">
        <v>0</v>
      </c>
      <c r="M1520" s="59">
        <v>-3.12</v>
      </c>
      <c r="N1520" s="10" t="str">
        <f t="shared" si="246"/>
        <v>L</v>
      </c>
      <c r="O1520" s="11">
        <f t="shared" si="247"/>
        <v>45922</v>
      </c>
      <c r="P1520" s="12" t="str">
        <f t="shared" si="248"/>
        <v>01</v>
      </c>
      <c r="Q1520" s="13" t="str">
        <f>VLOOKUP($B1520,Deals_Demo!$H:$N,7,0)</f>
        <v>strategy_09_demo</v>
      </c>
      <c r="R1520" s="13" t="str">
        <f t="shared" si="249"/>
        <v>Mon</v>
      </c>
      <c r="S1520" s="14">
        <f>VLOOKUP($B1520,Deals_Demo!$H:$S,8,0)</f>
        <v>45922.045590277776</v>
      </c>
      <c r="T1520" s="14">
        <f>VLOOKUP($B1520,Deals_Demo!$H:$S,9,0)</f>
        <v>45922.253923611112</v>
      </c>
      <c r="U1520" s="15" t="str">
        <f t="shared" si="250"/>
        <v>2025-09-22</v>
      </c>
      <c r="V1520" s="13" t="str">
        <f>VLOOKUP($B1520,Deals_Demo!$H:$S,11,0)</f>
        <v>06</v>
      </c>
      <c r="W1520" s="13" t="str">
        <f>VLOOKUP($B1520,Deals_Demo!$H:$S,12,0)</f>
        <v>Mon</v>
      </c>
      <c r="X1520" s="13">
        <f t="shared" si="243"/>
        <v>-0.31200000000000006</v>
      </c>
      <c r="Y1520" s="13">
        <f t="shared" si="244"/>
        <v>-0.62400000000000011</v>
      </c>
      <c r="Z1520" s="13">
        <f t="shared" si="245"/>
        <v>-0.93599999999999994</v>
      </c>
      <c r="AA1520" s="13">
        <f t="shared" si="251"/>
        <v>-3</v>
      </c>
    </row>
    <row r="1521" spans="1:27" x14ac:dyDescent="0.25">
      <c r="A1521" s="60">
        <v>45922.045601851853</v>
      </c>
      <c r="B1521" s="61">
        <v>444074244</v>
      </c>
      <c r="C1521" s="62" t="s">
        <v>36</v>
      </c>
      <c r="D1521" s="62" t="s">
        <v>37</v>
      </c>
      <c r="E1521" s="62" t="s">
        <v>119</v>
      </c>
      <c r="F1521" s="63">
        <v>3686.76</v>
      </c>
      <c r="G1521" s="63">
        <v>3683.76</v>
      </c>
      <c r="H1521" s="63">
        <v>3690.26</v>
      </c>
      <c r="I1521" s="62" t="s">
        <v>1989</v>
      </c>
      <c r="J1521" s="63">
        <v>3683.64</v>
      </c>
      <c r="K1521" s="63">
        <v>0</v>
      </c>
      <c r="L1521" s="63">
        <v>0</v>
      </c>
      <c r="M1521" s="63">
        <v>-3.12</v>
      </c>
      <c r="N1521" s="10" t="str">
        <f t="shared" si="246"/>
        <v>L</v>
      </c>
      <c r="O1521" s="11">
        <f t="shared" si="247"/>
        <v>45922</v>
      </c>
      <c r="P1521" s="12" t="str">
        <f t="shared" si="248"/>
        <v>01</v>
      </c>
      <c r="Q1521" s="13" t="str">
        <f>VLOOKUP($B1521,Deals_Demo!$H:$N,7,0)</f>
        <v>strategy_11_demo</v>
      </c>
      <c r="R1521" s="13" t="str">
        <f t="shared" si="249"/>
        <v>Mon</v>
      </c>
      <c r="S1521" s="14">
        <f>VLOOKUP($B1521,Deals_Demo!$H:$S,8,0)</f>
        <v>45922.045601851853</v>
      </c>
      <c r="T1521" s="14">
        <f>VLOOKUP($B1521,Deals_Demo!$H:$S,9,0)</f>
        <v>45922.253935185188</v>
      </c>
      <c r="U1521" s="15" t="str">
        <f t="shared" si="250"/>
        <v>2025-09-22</v>
      </c>
      <c r="V1521" s="13" t="str">
        <f>VLOOKUP($B1521,Deals_Demo!$H:$S,11,0)</f>
        <v>06</v>
      </c>
      <c r="W1521" s="13" t="str">
        <f>VLOOKUP($B1521,Deals_Demo!$H:$S,12,0)</f>
        <v>Mon</v>
      </c>
      <c r="X1521" s="13">
        <f t="shared" si="243"/>
        <v>-0.31200000000000006</v>
      </c>
      <c r="Y1521" s="13">
        <f t="shared" si="244"/>
        <v>-0.62400000000000011</v>
      </c>
      <c r="Z1521" s="13">
        <f t="shared" si="245"/>
        <v>-0.93599999999999994</v>
      </c>
      <c r="AA1521" s="13">
        <f t="shared" si="251"/>
        <v>-3</v>
      </c>
    </row>
    <row r="1522" spans="1:27" x14ac:dyDescent="0.25">
      <c r="A1522" s="56">
        <v>45922.045601851853</v>
      </c>
      <c r="B1522" s="57">
        <v>444074247</v>
      </c>
      <c r="C1522" s="58" t="s">
        <v>36</v>
      </c>
      <c r="D1522" s="58" t="s">
        <v>37</v>
      </c>
      <c r="E1522" s="58" t="s">
        <v>119</v>
      </c>
      <c r="F1522" s="59">
        <v>3686.79</v>
      </c>
      <c r="G1522" s="59">
        <v>3683.76</v>
      </c>
      <c r="H1522" s="59">
        <v>3688.26</v>
      </c>
      <c r="I1522" s="58" t="s">
        <v>1989</v>
      </c>
      <c r="J1522" s="59">
        <v>3683.64</v>
      </c>
      <c r="K1522" s="59">
        <v>0</v>
      </c>
      <c r="L1522" s="59">
        <v>0</v>
      </c>
      <c r="M1522" s="59">
        <v>-3.15</v>
      </c>
      <c r="N1522" s="10" t="str">
        <f t="shared" si="246"/>
        <v>L</v>
      </c>
      <c r="O1522" s="11">
        <f t="shared" si="247"/>
        <v>45922</v>
      </c>
      <c r="P1522" s="12" t="str">
        <f t="shared" si="248"/>
        <v>01</v>
      </c>
      <c r="Q1522" s="13" t="str">
        <f>VLOOKUP($B1522,Deals_Demo!$H:$N,7,0)</f>
        <v>strategy_14_demo</v>
      </c>
      <c r="R1522" s="13" t="str">
        <f t="shared" si="249"/>
        <v>Mon</v>
      </c>
      <c r="S1522" s="14">
        <f>VLOOKUP($B1522,Deals_Demo!$H:$S,8,0)</f>
        <v>45922.045601851853</v>
      </c>
      <c r="T1522" s="14">
        <f>VLOOKUP($B1522,Deals_Demo!$H:$S,9,0)</f>
        <v>45922.253935185188</v>
      </c>
      <c r="U1522" s="15" t="str">
        <f t="shared" si="250"/>
        <v>2025-09-22</v>
      </c>
      <c r="V1522" s="13" t="str">
        <f>VLOOKUP($B1522,Deals_Demo!$H:$S,11,0)</f>
        <v>06</v>
      </c>
      <c r="W1522" s="13" t="str">
        <f>VLOOKUP($B1522,Deals_Demo!$H:$S,12,0)</f>
        <v>Mon</v>
      </c>
      <c r="X1522" s="13">
        <f t="shared" si="243"/>
        <v>-0.315</v>
      </c>
      <c r="Y1522" s="13">
        <f t="shared" si="244"/>
        <v>-0.63</v>
      </c>
      <c r="Z1522" s="13">
        <f t="shared" si="245"/>
        <v>-0.94499999999999995</v>
      </c>
      <c r="AA1522" s="13">
        <f t="shared" si="251"/>
        <v>-3</v>
      </c>
    </row>
    <row r="1523" spans="1:27" x14ac:dyDescent="0.25">
      <c r="A1523" s="60">
        <v>45922.045601851853</v>
      </c>
      <c r="B1523" s="61">
        <v>444074248</v>
      </c>
      <c r="C1523" s="62" t="s">
        <v>36</v>
      </c>
      <c r="D1523" s="62" t="s">
        <v>37</v>
      </c>
      <c r="E1523" s="62" t="s">
        <v>119</v>
      </c>
      <c r="F1523" s="63">
        <v>3686.79</v>
      </c>
      <c r="G1523" s="63">
        <v>3683.76</v>
      </c>
      <c r="H1523" s="63">
        <v>3688.96</v>
      </c>
      <c r="I1523" s="62" t="s">
        <v>1989</v>
      </c>
      <c r="J1523" s="63">
        <v>3683.64</v>
      </c>
      <c r="K1523" s="63">
        <v>0</v>
      </c>
      <c r="L1523" s="63">
        <v>0</v>
      </c>
      <c r="M1523" s="63">
        <v>-3.15</v>
      </c>
      <c r="N1523" s="10" t="str">
        <f t="shared" si="246"/>
        <v>L</v>
      </c>
      <c r="O1523" s="11">
        <f t="shared" si="247"/>
        <v>45922</v>
      </c>
      <c r="P1523" s="12" t="str">
        <f t="shared" si="248"/>
        <v>01</v>
      </c>
      <c r="Q1523" s="13" t="str">
        <f>VLOOKUP($B1523,Deals_Demo!$H:$N,7,0)</f>
        <v>strategy_21_demo</v>
      </c>
      <c r="R1523" s="13" t="str">
        <f t="shared" si="249"/>
        <v>Mon</v>
      </c>
      <c r="S1523" s="14">
        <f>VLOOKUP($B1523,Deals_Demo!$H:$S,8,0)</f>
        <v>45922.045601851853</v>
      </c>
      <c r="T1523" s="14">
        <f>VLOOKUP($B1523,Deals_Demo!$H:$S,9,0)</f>
        <v>45922.253935185188</v>
      </c>
      <c r="U1523" s="15" t="str">
        <f t="shared" si="250"/>
        <v>2025-09-22</v>
      </c>
      <c r="V1523" s="13" t="str">
        <f>VLOOKUP($B1523,Deals_Demo!$H:$S,11,0)</f>
        <v>06</v>
      </c>
      <c r="W1523" s="13" t="str">
        <f>VLOOKUP($B1523,Deals_Demo!$H:$S,12,0)</f>
        <v>Mon</v>
      </c>
      <c r="X1523" s="13">
        <f t="shared" si="243"/>
        <v>-0.315</v>
      </c>
      <c r="Y1523" s="13">
        <f t="shared" si="244"/>
        <v>-0.63</v>
      </c>
      <c r="Z1523" s="13">
        <f t="shared" si="245"/>
        <v>-0.94499999999999995</v>
      </c>
      <c r="AA1523" s="13">
        <f t="shared" si="251"/>
        <v>-3</v>
      </c>
    </row>
    <row r="1524" spans="1:27" x14ac:dyDescent="0.25">
      <c r="A1524" s="56">
        <v>45922.045601851853</v>
      </c>
      <c r="B1524" s="57">
        <v>444074249</v>
      </c>
      <c r="C1524" s="58" t="s">
        <v>36</v>
      </c>
      <c r="D1524" s="58" t="s">
        <v>37</v>
      </c>
      <c r="E1524" s="58" t="s">
        <v>119</v>
      </c>
      <c r="F1524" s="59">
        <v>3686.88</v>
      </c>
      <c r="G1524" s="59">
        <v>3684.26</v>
      </c>
      <c r="H1524" s="59">
        <v>3689.76</v>
      </c>
      <c r="I1524" s="58" t="s">
        <v>1990</v>
      </c>
      <c r="J1524" s="59">
        <v>3684.22</v>
      </c>
      <c r="K1524" s="59">
        <v>0</v>
      </c>
      <c r="L1524" s="59">
        <v>0</v>
      </c>
      <c r="M1524" s="59">
        <v>-2.66</v>
      </c>
      <c r="N1524" s="10" t="str">
        <f t="shared" si="246"/>
        <v>L</v>
      </c>
      <c r="O1524" s="11">
        <f t="shared" si="247"/>
        <v>45922</v>
      </c>
      <c r="P1524" s="12" t="str">
        <f t="shared" si="248"/>
        <v>01</v>
      </c>
      <c r="Q1524" s="13" t="str">
        <f>VLOOKUP($B1524,Deals_Demo!$H:$N,7,0)</f>
        <v>strategy_10_demo</v>
      </c>
      <c r="R1524" s="13" t="str">
        <f t="shared" si="249"/>
        <v>Mon</v>
      </c>
      <c r="S1524" s="14">
        <f>VLOOKUP($B1524,Deals_Demo!$H:$S,8,0)</f>
        <v>45922.045601851853</v>
      </c>
      <c r="T1524" s="14">
        <f>VLOOKUP($B1524,Deals_Demo!$H:$S,9,0)</f>
        <v>45922.253935185188</v>
      </c>
      <c r="U1524" s="15" t="str">
        <f t="shared" si="250"/>
        <v>2025-09-22</v>
      </c>
      <c r="V1524" s="13" t="str">
        <f>VLOOKUP($B1524,Deals_Demo!$H:$S,11,0)</f>
        <v>06</v>
      </c>
      <c r="W1524" s="13" t="str">
        <f>VLOOKUP($B1524,Deals_Demo!$H:$S,12,0)</f>
        <v>Mon</v>
      </c>
      <c r="X1524" s="13">
        <f t="shared" si="243"/>
        <v>-0.26600000000000001</v>
      </c>
      <c r="Y1524" s="13">
        <f t="shared" si="244"/>
        <v>-0.53200000000000003</v>
      </c>
      <c r="Z1524" s="13">
        <f t="shared" si="245"/>
        <v>-0.79800000000000004</v>
      </c>
      <c r="AA1524" s="13">
        <f t="shared" si="251"/>
        <v>-3</v>
      </c>
    </row>
    <row r="1525" spans="1:27" x14ac:dyDescent="0.25">
      <c r="A1525" s="60">
        <v>45922.045613425929</v>
      </c>
      <c r="B1525" s="61">
        <v>444074251</v>
      </c>
      <c r="C1525" s="62" t="s">
        <v>36</v>
      </c>
      <c r="D1525" s="62" t="s">
        <v>37</v>
      </c>
      <c r="E1525" s="62" t="s">
        <v>119</v>
      </c>
      <c r="F1525" s="63">
        <v>3686.88</v>
      </c>
      <c r="G1525" s="63">
        <v>3683.76</v>
      </c>
      <c r="H1525" s="63">
        <v>3690.26</v>
      </c>
      <c r="I1525" s="62" t="s">
        <v>1989</v>
      </c>
      <c r="J1525" s="63">
        <v>3683.64</v>
      </c>
      <c r="K1525" s="63">
        <v>0</v>
      </c>
      <c r="L1525" s="63">
        <v>0</v>
      </c>
      <c r="M1525" s="63">
        <v>-3.24</v>
      </c>
      <c r="N1525" s="10" t="str">
        <f t="shared" si="246"/>
        <v>L</v>
      </c>
      <c r="O1525" s="11">
        <f t="shared" si="247"/>
        <v>45922</v>
      </c>
      <c r="P1525" s="12" t="str">
        <f t="shared" si="248"/>
        <v>01</v>
      </c>
      <c r="Q1525" s="13" t="str">
        <f>VLOOKUP($B1525,Deals_Demo!$H:$N,7,0)</f>
        <v>strategy_16_demo</v>
      </c>
      <c r="R1525" s="13" t="str">
        <f t="shared" si="249"/>
        <v>Mon</v>
      </c>
      <c r="S1525" s="14">
        <f>VLOOKUP($B1525,Deals_Demo!$H:$S,8,0)</f>
        <v>45922.045613425929</v>
      </c>
      <c r="T1525" s="14">
        <f>VLOOKUP($B1525,Deals_Demo!$H:$S,9,0)</f>
        <v>45922.253946759265</v>
      </c>
      <c r="U1525" s="15" t="str">
        <f t="shared" si="250"/>
        <v>2025-09-22</v>
      </c>
      <c r="V1525" s="13" t="str">
        <f>VLOOKUP($B1525,Deals_Demo!$H:$S,11,0)</f>
        <v>06</v>
      </c>
      <c r="W1525" s="13" t="str">
        <f>VLOOKUP($B1525,Deals_Demo!$H:$S,12,0)</f>
        <v>Mon</v>
      </c>
      <c r="X1525" s="13">
        <f t="shared" si="243"/>
        <v>-0.32400000000000007</v>
      </c>
      <c r="Y1525" s="13">
        <f t="shared" si="244"/>
        <v>-0.64800000000000013</v>
      </c>
      <c r="Z1525" s="13">
        <f t="shared" si="245"/>
        <v>-0.97199999999999998</v>
      </c>
      <c r="AA1525" s="13">
        <f t="shared" si="251"/>
        <v>-3</v>
      </c>
    </row>
    <row r="1526" spans="1:27" x14ac:dyDescent="0.25">
      <c r="A1526" s="56">
        <v>45922.045613425929</v>
      </c>
      <c r="B1526" s="57">
        <v>444074252</v>
      </c>
      <c r="C1526" s="58" t="s">
        <v>36</v>
      </c>
      <c r="D1526" s="58" t="s">
        <v>37</v>
      </c>
      <c r="E1526" s="58" t="s">
        <v>119</v>
      </c>
      <c r="F1526" s="59">
        <v>3687.09</v>
      </c>
      <c r="G1526" s="59">
        <v>3685.26</v>
      </c>
      <c r="H1526" s="59">
        <v>3688.26</v>
      </c>
      <c r="I1526" s="58" t="s">
        <v>1984</v>
      </c>
      <c r="J1526" s="59">
        <v>3685.12</v>
      </c>
      <c r="K1526" s="59">
        <v>0</v>
      </c>
      <c r="L1526" s="59">
        <v>0</v>
      </c>
      <c r="M1526" s="59">
        <v>-1.97</v>
      </c>
      <c r="N1526" s="10" t="str">
        <f t="shared" si="246"/>
        <v>L</v>
      </c>
      <c r="O1526" s="11">
        <f t="shared" si="247"/>
        <v>45922</v>
      </c>
      <c r="P1526" s="12" t="str">
        <f t="shared" si="248"/>
        <v>01</v>
      </c>
      <c r="Q1526" s="13" t="str">
        <f>VLOOKUP($B1526,Deals_Demo!$H:$N,7,0)</f>
        <v>strategy_15_demo</v>
      </c>
      <c r="R1526" s="13" t="str">
        <f t="shared" si="249"/>
        <v>Mon</v>
      </c>
      <c r="S1526" s="14">
        <f>VLOOKUP($B1526,Deals_Demo!$H:$S,8,0)</f>
        <v>45922.045613425929</v>
      </c>
      <c r="T1526" s="14">
        <f>VLOOKUP($B1526,Deals_Demo!$H:$S,9,0)</f>
        <v>45922.253946759265</v>
      </c>
      <c r="U1526" s="15" t="str">
        <f t="shared" si="250"/>
        <v>2025-09-22</v>
      </c>
      <c r="V1526" s="13" t="str">
        <f>VLOOKUP($B1526,Deals_Demo!$H:$S,11,0)</f>
        <v>06</v>
      </c>
      <c r="W1526" s="13" t="str">
        <f>VLOOKUP($B1526,Deals_Demo!$H:$S,12,0)</f>
        <v>Mon</v>
      </c>
      <c r="X1526" s="13">
        <f t="shared" si="243"/>
        <v>-0.19700000000000001</v>
      </c>
      <c r="Y1526" s="13">
        <f t="shared" si="244"/>
        <v>-0.39400000000000002</v>
      </c>
      <c r="Z1526" s="13">
        <f t="shared" si="245"/>
        <v>-0.59099999999999997</v>
      </c>
      <c r="AA1526" s="13">
        <f t="shared" si="251"/>
        <v>-3</v>
      </c>
    </row>
    <row r="1527" spans="1:27" x14ac:dyDescent="0.25">
      <c r="A1527" s="60">
        <v>45922.048020833332</v>
      </c>
      <c r="B1527" s="61">
        <v>444075181</v>
      </c>
      <c r="C1527" s="62" t="s">
        <v>36</v>
      </c>
      <c r="D1527" s="62" t="s">
        <v>38</v>
      </c>
      <c r="E1527" s="62" t="s">
        <v>119</v>
      </c>
      <c r="F1527" s="63">
        <v>3684.66</v>
      </c>
      <c r="G1527" s="63">
        <v>3687.66</v>
      </c>
      <c r="H1527" s="62"/>
      <c r="I1527" s="62" t="s">
        <v>1991</v>
      </c>
      <c r="J1527" s="63">
        <v>3687.74</v>
      </c>
      <c r="K1527" s="63">
        <v>0</v>
      </c>
      <c r="L1527" s="63">
        <v>0</v>
      </c>
      <c r="M1527" s="63">
        <v>-3.08</v>
      </c>
      <c r="N1527" s="10" t="str">
        <f t="shared" si="246"/>
        <v>L</v>
      </c>
      <c r="O1527" s="11">
        <f t="shared" si="247"/>
        <v>45922</v>
      </c>
      <c r="P1527" s="12" t="str">
        <f t="shared" si="248"/>
        <v>01</v>
      </c>
      <c r="Q1527" s="13" t="str">
        <f>VLOOKUP($B1527,Deals_Demo!$H:$N,7,0)</f>
        <v>strategy_18_demo</v>
      </c>
      <c r="R1527" s="13" t="str">
        <f t="shared" si="249"/>
        <v>Mon</v>
      </c>
      <c r="S1527" s="14">
        <f>VLOOKUP($B1527,Deals_Demo!$H:$S,8,0)</f>
        <v>45922.048020833332</v>
      </c>
      <c r="T1527" s="14">
        <f>VLOOKUP($B1527,Deals_Demo!$H:$S,9,0)</f>
        <v>45922.256354166668</v>
      </c>
      <c r="U1527" s="15" t="str">
        <f t="shared" si="250"/>
        <v>2025-09-22</v>
      </c>
      <c r="V1527" s="13" t="str">
        <f>VLOOKUP($B1527,Deals_Demo!$H:$S,11,0)</f>
        <v>06</v>
      </c>
      <c r="W1527" s="13" t="str">
        <f>VLOOKUP($B1527,Deals_Demo!$H:$S,12,0)</f>
        <v>Mon</v>
      </c>
      <c r="X1527" s="13">
        <f t="shared" si="243"/>
        <v>-0.30800000000000005</v>
      </c>
      <c r="Y1527" s="13">
        <f t="shared" si="244"/>
        <v>-0.6160000000000001</v>
      </c>
      <c r="Z1527" s="13">
        <f t="shared" si="245"/>
        <v>-0.92399999999999993</v>
      </c>
      <c r="AA1527" s="13">
        <f t="shared" si="251"/>
        <v>-3</v>
      </c>
    </row>
    <row r="1528" spans="1:27" x14ac:dyDescent="0.25">
      <c r="A1528" s="56">
        <v>45922.048020833332</v>
      </c>
      <c r="B1528" s="57">
        <v>444075182</v>
      </c>
      <c r="C1528" s="58" t="s">
        <v>36</v>
      </c>
      <c r="D1528" s="58" t="s">
        <v>38</v>
      </c>
      <c r="E1528" s="58" t="s">
        <v>119</v>
      </c>
      <c r="F1528" s="59">
        <v>3684.64</v>
      </c>
      <c r="G1528" s="59">
        <v>3687.66</v>
      </c>
      <c r="H1528" s="58"/>
      <c r="I1528" s="58" t="s">
        <v>1991</v>
      </c>
      <c r="J1528" s="59">
        <v>3687.74</v>
      </c>
      <c r="K1528" s="59">
        <v>0</v>
      </c>
      <c r="L1528" s="59">
        <v>0</v>
      </c>
      <c r="M1528" s="59">
        <v>-3.1</v>
      </c>
      <c r="N1528" s="10" t="str">
        <f t="shared" si="246"/>
        <v>L</v>
      </c>
      <c r="O1528" s="11">
        <f t="shared" si="247"/>
        <v>45922</v>
      </c>
      <c r="P1528" s="12" t="str">
        <f t="shared" si="248"/>
        <v>01</v>
      </c>
      <c r="Q1528" s="13" t="str">
        <f>VLOOKUP($B1528,Deals_Demo!$H:$N,7,0)</f>
        <v>strategy_19_demo</v>
      </c>
      <c r="R1528" s="13" t="str">
        <f t="shared" si="249"/>
        <v>Mon</v>
      </c>
      <c r="S1528" s="14">
        <f>VLOOKUP($B1528,Deals_Demo!$H:$S,8,0)</f>
        <v>45922.048020833332</v>
      </c>
      <c r="T1528" s="14">
        <f>VLOOKUP($B1528,Deals_Demo!$H:$S,9,0)</f>
        <v>45922.256354166668</v>
      </c>
      <c r="U1528" s="15" t="str">
        <f t="shared" si="250"/>
        <v>2025-09-22</v>
      </c>
      <c r="V1528" s="13" t="str">
        <f>VLOOKUP($B1528,Deals_Demo!$H:$S,11,0)</f>
        <v>06</v>
      </c>
      <c r="W1528" s="13" t="str">
        <f>VLOOKUP($B1528,Deals_Demo!$H:$S,12,0)</f>
        <v>Mon</v>
      </c>
      <c r="X1528" s="13">
        <f t="shared" si="243"/>
        <v>-0.31000000000000005</v>
      </c>
      <c r="Y1528" s="13">
        <f t="shared" si="244"/>
        <v>-0.62000000000000011</v>
      </c>
      <c r="Z1528" s="13">
        <f t="shared" si="245"/>
        <v>-0.92999999999999994</v>
      </c>
      <c r="AA1528" s="13">
        <f t="shared" si="251"/>
        <v>-3</v>
      </c>
    </row>
    <row r="1529" spans="1:27" x14ac:dyDescent="0.25">
      <c r="A1529" s="60">
        <v>45922.048831018517</v>
      </c>
      <c r="B1529" s="61">
        <v>444075515</v>
      </c>
      <c r="C1529" s="62" t="s">
        <v>36</v>
      </c>
      <c r="D1529" s="62" t="s">
        <v>37</v>
      </c>
      <c r="E1529" s="62" t="s">
        <v>119</v>
      </c>
      <c r="F1529" s="63">
        <v>3686.11</v>
      </c>
      <c r="G1529" s="63">
        <v>3688.02</v>
      </c>
      <c r="H1529" s="63">
        <v>3689.61</v>
      </c>
      <c r="I1529" s="62" t="s">
        <v>1992</v>
      </c>
      <c r="J1529" s="63">
        <v>3689.64</v>
      </c>
      <c r="K1529" s="63">
        <v>0</v>
      </c>
      <c r="L1529" s="63">
        <v>0</v>
      </c>
      <c r="M1529" s="63">
        <v>3.53</v>
      </c>
      <c r="N1529" s="10" t="str">
        <f t="shared" si="246"/>
        <v>W</v>
      </c>
      <c r="O1529" s="11">
        <f t="shared" si="247"/>
        <v>45922</v>
      </c>
      <c r="P1529" s="12" t="str">
        <f t="shared" si="248"/>
        <v>01</v>
      </c>
      <c r="Q1529" s="13" t="str">
        <f>VLOOKUP($B1529,Deals_Demo!$H:$N,7,0)</f>
        <v>strategy_13_demo</v>
      </c>
      <c r="R1529" s="13" t="str">
        <f t="shared" si="249"/>
        <v>Mon</v>
      </c>
      <c r="S1529" s="14">
        <f>VLOOKUP($B1529,Deals_Demo!$H:$S,8,0)</f>
        <v>45922.048831018517</v>
      </c>
      <c r="T1529" s="14">
        <f>VLOOKUP($B1529,Deals_Demo!$H:$S,9,0)</f>
        <v>45922.257164351853</v>
      </c>
      <c r="U1529" s="15" t="str">
        <f t="shared" si="250"/>
        <v>2025-09-22</v>
      </c>
      <c r="V1529" s="13" t="str">
        <f>VLOOKUP($B1529,Deals_Demo!$H:$S,11,0)</f>
        <v>06</v>
      </c>
      <c r="W1529" s="13" t="str">
        <f>VLOOKUP($B1529,Deals_Demo!$H:$S,12,0)</f>
        <v>Mon</v>
      </c>
      <c r="X1529" s="13">
        <f t="shared" si="243"/>
        <v>0.35299999999999998</v>
      </c>
      <c r="Y1529" s="13">
        <f t="shared" si="244"/>
        <v>0.70599999999999996</v>
      </c>
      <c r="Z1529" s="13">
        <f t="shared" si="245"/>
        <v>1.0589999999999999</v>
      </c>
      <c r="AA1529" s="13">
        <f t="shared" si="251"/>
        <v>3.53</v>
      </c>
    </row>
    <row r="1530" spans="1:27" x14ac:dyDescent="0.25">
      <c r="A1530" s="56">
        <v>45922.049293981479</v>
      </c>
      <c r="B1530" s="57">
        <v>444075614</v>
      </c>
      <c r="C1530" s="58" t="s">
        <v>36</v>
      </c>
      <c r="D1530" s="58" t="s">
        <v>37</v>
      </c>
      <c r="E1530" s="58" t="s">
        <v>119</v>
      </c>
      <c r="F1530" s="59">
        <v>3686.28</v>
      </c>
      <c r="G1530" s="59">
        <v>3687.42</v>
      </c>
      <c r="H1530" s="59">
        <v>3690.78</v>
      </c>
      <c r="I1530" s="58" t="s">
        <v>1993</v>
      </c>
      <c r="J1530" s="59">
        <v>3690.79</v>
      </c>
      <c r="K1530" s="59">
        <v>0</v>
      </c>
      <c r="L1530" s="59">
        <v>0</v>
      </c>
      <c r="M1530" s="59">
        <v>4.51</v>
      </c>
      <c r="N1530" s="10" t="str">
        <f t="shared" si="246"/>
        <v>W</v>
      </c>
      <c r="O1530" s="11">
        <f t="shared" si="247"/>
        <v>45922</v>
      </c>
      <c r="P1530" s="12" t="str">
        <f t="shared" si="248"/>
        <v>01</v>
      </c>
      <c r="Q1530" s="13" t="str">
        <f>VLOOKUP($B1530,Deals_Demo!$H:$N,7,0)</f>
        <v>DEMO_strategy_03</v>
      </c>
      <c r="R1530" s="13" t="str">
        <f t="shared" si="249"/>
        <v>Mon</v>
      </c>
      <c r="S1530" s="14">
        <f>VLOOKUP($B1530,Deals_Demo!$H:$S,8,0)</f>
        <v>45922.049293981479</v>
      </c>
      <c r="T1530" s="14">
        <f>VLOOKUP($B1530,Deals_Demo!$H:$S,9,0)</f>
        <v>45922.257627314815</v>
      </c>
      <c r="U1530" s="15" t="str">
        <f t="shared" si="250"/>
        <v>2025-09-22</v>
      </c>
      <c r="V1530" s="13" t="str">
        <f>VLOOKUP($B1530,Deals_Demo!$H:$S,11,0)</f>
        <v>06</v>
      </c>
      <c r="W1530" s="13" t="str">
        <f>VLOOKUP($B1530,Deals_Demo!$H:$S,12,0)</f>
        <v>Mon</v>
      </c>
      <c r="X1530" s="13">
        <f t="shared" si="243"/>
        <v>0.45100000000000001</v>
      </c>
      <c r="Y1530" s="13">
        <f t="shared" si="244"/>
        <v>0.90200000000000002</v>
      </c>
      <c r="Z1530" s="13">
        <f t="shared" si="245"/>
        <v>1.353</v>
      </c>
      <c r="AA1530" s="13">
        <f t="shared" si="251"/>
        <v>4.51</v>
      </c>
    </row>
    <row r="1531" spans="1:27" x14ac:dyDescent="0.25">
      <c r="A1531" s="60">
        <v>45922.051030092596</v>
      </c>
      <c r="B1531" s="61">
        <v>444076109</v>
      </c>
      <c r="C1531" s="62" t="s">
        <v>36</v>
      </c>
      <c r="D1531" s="62" t="s">
        <v>37</v>
      </c>
      <c r="E1531" s="62" t="s">
        <v>119</v>
      </c>
      <c r="F1531" s="63">
        <v>3687.74</v>
      </c>
      <c r="G1531" s="63">
        <v>3691.16</v>
      </c>
      <c r="H1531" s="62"/>
      <c r="I1531" s="62" t="s">
        <v>1994</v>
      </c>
      <c r="J1531" s="63">
        <v>3691.16</v>
      </c>
      <c r="K1531" s="63">
        <v>0</v>
      </c>
      <c r="L1531" s="63">
        <v>0</v>
      </c>
      <c r="M1531" s="63">
        <v>3.42</v>
      </c>
      <c r="N1531" s="10" t="str">
        <f t="shared" si="246"/>
        <v>W</v>
      </c>
      <c r="O1531" s="11">
        <f t="shared" si="247"/>
        <v>45922</v>
      </c>
      <c r="P1531" s="12" t="str">
        <f t="shared" si="248"/>
        <v>01</v>
      </c>
      <c r="Q1531" s="13" t="str">
        <f>VLOOKUP($B1531,Deals_Demo!$H:$N,7,0)</f>
        <v>strategy_20_demo</v>
      </c>
      <c r="R1531" s="13" t="str">
        <f t="shared" si="249"/>
        <v>Mon</v>
      </c>
      <c r="S1531" s="14">
        <f>VLOOKUP($B1531,Deals_Demo!$H:$S,8,0)</f>
        <v>45922.051030092596</v>
      </c>
      <c r="T1531" s="14">
        <f>VLOOKUP($B1531,Deals_Demo!$H:$S,9,0)</f>
        <v>45922.259363425932</v>
      </c>
      <c r="U1531" s="15" t="str">
        <f t="shared" si="250"/>
        <v>2025-09-22</v>
      </c>
      <c r="V1531" s="13" t="str">
        <f>VLOOKUP($B1531,Deals_Demo!$H:$S,11,0)</f>
        <v>06</v>
      </c>
      <c r="W1531" s="13" t="str">
        <f>VLOOKUP($B1531,Deals_Demo!$H:$S,12,0)</f>
        <v>Mon</v>
      </c>
      <c r="X1531" s="13">
        <f t="shared" si="243"/>
        <v>0.34200000000000003</v>
      </c>
      <c r="Y1531" s="13">
        <f t="shared" si="244"/>
        <v>0.68400000000000005</v>
      </c>
      <c r="Z1531" s="13">
        <f t="shared" si="245"/>
        <v>1.026</v>
      </c>
      <c r="AA1531" s="13">
        <f t="shared" si="251"/>
        <v>3.42</v>
      </c>
    </row>
    <row r="1532" spans="1:27" x14ac:dyDescent="0.25">
      <c r="A1532" s="56">
        <v>45922.051030092596</v>
      </c>
      <c r="B1532" s="57">
        <v>444076110</v>
      </c>
      <c r="C1532" s="58" t="s">
        <v>36</v>
      </c>
      <c r="D1532" s="58" t="s">
        <v>37</v>
      </c>
      <c r="E1532" s="58" t="s">
        <v>119</v>
      </c>
      <c r="F1532" s="59">
        <v>3687.76</v>
      </c>
      <c r="G1532" s="59">
        <v>3691.19</v>
      </c>
      <c r="H1532" s="58"/>
      <c r="I1532" s="58" t="s">
        <v>1994</v>
      </c>
      <c r="J1532" s="59">
        <v>3691.18</v>
      </c>
      <c r="K1532" s="59">
        <v>0</v>
      </c>
      <c r="L1532" s="59">
        <v>0</v>
      </c>
      <c r="M1532" s="59">
        <v>3.42</v>
      </c>
      <c r="N1532" s="10" t="str">
        <f t="shared" si="246"/>
        <v>W</v>
      </c>
      <c r="O1532" s="11">
        <f t="shared" si="247"/>
        <v>45922</v>
      </c>
      <c r="P1532" s="12" t="str">
        <f t="shared" si="248"/>
        <v>01</v>
      </c>
      <c r="Q1532" s="13" t="str">
        <f>VLOOKUP($B1532,Deals_Demo!$H:$N,7,0)</f>
        <v>strategy_19_demo</v>
      </c>
      <c r="R1532" s="13" t="str">
        <f t="shared" si="249"/>
        <v>Mon</v>
      </c>
      <c r="S1532" s="14">
        <f>VLOOKUP($B1532,Deals_Demo!$H:$S,8,0)</f>
        <v>45922.051030092596</v>
      </c>
      <c r="T1532" s="14">
        <f>VLOOKUP($B1532,Deals_Demo!$H:$S,9,0)</f>
        <v>45922.259363425932</v>
      </c>
      <c r="U1532" s="15" t="str">
        <f t="shared" si="250"/>
        <v>2025-09-22</v>
      </c>
      <c r="V1532" s="13" t="str">
        <f>VLOOKUP($B1532,Deals_Demo!$H:$S,11,0)</f>
        <v>06</v>
      </c>
      <c r="W1532" s="13" t="str">
        <f>VLOOKUP($B1532,Deals_Demo!$H:$S,12,0)</f>
        <v>Mon</v>
      </c>
      <c r="X1532" s="13">
        <f t="shared" si="243"/>
        <v>0.34200000000000003</v>
      </c>
      <c r="Y1532" s="13">
        <f t="shared" si="244"/>
        <v>0.68400000000000005</v>
      </c>
      <c r="Z1532" s="13">
        <f t="shared" si="245"/>
        <v>1.026</v>
      </c>
      <c r="AA1532" s="13">
        <f t="shared" si="251"/>
        <v>3.42</v>
      </c>
    </row>
    <row r="1533" spans="1:27" x14ac:dyDescent="0.25">
      <c r="A1533" s="60">
        <v>45922.051041666666</v>
      </c>
      <c r="B1533" s="61">
        <v>444076112</v>
      </c>
      <c r="C1533" s="62" t="s">
        <v>36</v>
      </c>
      <c r="D1533" s="62" t="s">
        <v>37</v>
      </c>
      <c r="E1533" s="62" t="s">
        <v>119</v>
      </c>
      <c r="F1533" s="63">
        <v>3687.74</v>
      </c>
      <c r="G1533" s="63">
        <v>3691.17</v>
      </c>
      <c r="H1533" s="62"/>
      <c r="I1533" s="62" t="s">
        <v>1995</v>
      </c>
      <c r="J1533" s="63">
        <v>3691.01</v>
      </c>
      <c r="K1533" s="63">
        <v>0</v>
      </c>
      <c r="L1533" s="63">
        <v>0</v>
      </c>
      <c r="M1533" s="63">
        <v>3.27</v>
      </c>
      <c r="N1533" s="10" t="str">
        <f t="shared" si="246"/>
        <v>W</v>
      </c>
      <c r="O1533" s="11">
        <f t="shared" si="247"/>
        <v>45922</v>
      </c>
      <c r="P1533" s="12" t="str">
        <f t="shared" si="248"/>
        <v>01</v>
      </c>
      <c r="Q1533" s="13" t="str">
        <f>VLOOKUP($B1533,Deals_Demo!$H:$N,7,0)</f>
        <v>strategy_18_demo</v>
      </c>
      <c r="R1533" s="13" t="str">
        <f t="shared" si="249"/>
        <v>Mon</v>
      </c>
      <c r="S1533" s="14">
        <f>VLOOKUP($B1533,Deals_Demo!$H:$S,8,0)</f>
        <v>45922.051041666666</v>
      </c>
      <c r="T1533" s="14">
        <f>VLOOKUP($B1533,Deals_Demo!$H:$S,9,0)</f>
        <v>45922.259375000001</v>
      </c>
      <c r="U1533" s="15" t="str">
        <f t="shared" si="250"/>
        <v>2025-09-22</v>
      </c>
      <c r="V1533" s="13" t="str">
        <f>VLOOKUP($B1533,Deals_Demo!$H:$S,11,0)</f>
        <v>06</v>
      </c>
      <c r="W1533" s="13" t="str">
        <f>VLOOKUP($B1533,Deals_Demo!$H:$S,12,0)</f>
        <v>Mon</v>
      </c>
      <c r="X1533" s="13">
        <f t="shared" si="243"/>
        <v>0.32700000000000001</v>
      </c>
      <c r="Y1533" s="13">
        <f t="shared" si="244"/>
        <v>0.65400000000000003</v>
      </c>
      <c r="Z1533" s="13">
        <f t="shared" si="245"/>
        <v>0.98099999999999998</v>
      </c>
      <c r="AA1533" s="13">
        <f t="shared" si="251"/>
        <v>3.27</v>
      </c>
    </row>
    <row r="1534" spans="1:27" x14ac:dyDescent="0.25">
      <c r="A1534" s="56">
        <v>45922.053113425929</v>
      </c>
      <c r="B1534" s="57">
        <v>444076738</v>
      </c>
      <c r="C1534" s="58" t="s">
        <v>36</v>
      </c>
      <c r="D1534" s="58" t="s">
        <v>37</v>
      </c>
      <c r="E1534" s="58" t="s">
        <v>119</v>
      </c>
      <c r="F1534" s="59">
        <v>3687.36</v>
      </c>
      <c r="G1534" s="59">
        <v>3688.02</v>
      </c>
      <c r="H1534" s="59">
        <v>3690.24</v>
      </c>
      <c r="I1534" s="58" t="s">
        <v>1996</v>
      </c>
      <c r="J1534" s="59">
        <v>3690.24</v>
      </c>
      <c r="K1534" s="59">
        <v>0</v>
      </c>
      <c r="L1534" s="59">
        <v>0</v>
      </c>
      <c r="M1534" s="59">
        <v>2.88</v>
      </c>
      <c r="N1534" s="10" t="str">
        <f t="shared" si="246"/>
        <v>W</v>
      </c>
      <c r="O1534" s="11">
        <f t="shared" si="247"/>
        <v>45922</v>
      </c>
      <c r="P1534" s="12" t="str">
        <f t="shared" si="248"/>
        <v>01</v>
      </c>
      <c r="Q1534" s="13" t="str">
        <f>VLOOKUP($B1534,Deals_Demo!$H:$N,7,0)</f>
        <v>strategy_10_demo</v>
      </c>
      <c r="R1534" s="13" t="str">
        <f t="shared" si="249"/>
        <v>Mon</v>
      </c>
      <c r="S1534" s="14">
        <f>VLOOKUP($B1534,Deals_Demo!$H:$S,8,0)</f>
        <v>45922.053113425929</v>
      </c>
      <c r="T1534" s="14">
        <f>VLOOKUP($B1534,Deals_Demo!$H:$S,9,0)</f>
        <v>45922.261446759265</v>
      </c>
      <c r="U1534" s="15" t="str">
        <f t="shared" si="250"/>
        <v>2025-09-22</v>
      </c>
      <c r="V1534" s="13" t="str">
        <f>VLOOKUP($B1534,Deals_Demo!$H:$S,11,0)</f>
        <v>06</v>
      </c>
      <c r="W1534" s="13" t="str">
        <f>VLOOKUP($B1534,Deals_Demo!$H:$S,12,0)</f>
        <v>Mon</v>
      </c>
      <c r="X1534" s="13">
        <f t="shared" si="243"/>
        <v>0.28799999999999998</v>
      </c>
      <c r="Y1534" s="13">
        <f t="shared" si="244"/>
        <v>0.57599999999999996</v>
      </c>
      <c r="Z1534" s="13">
        <f t="shared" si="245"/>
        <v>0.86399999999999999</v>
      </c>
      <c r="AA1534" s="13">
        <f t="shared" si="251"/>
        <v>-3</v>
      </c>
    </row>
    <row r="1535" spans="1:27" x14ac:dyDescent="0.25">
      <c r="A1535" s="60">
        <v>45922.053113425929</v>
      </c>
      <c r="B1535" s="61">
        <v>444076739</v>
      </c>
      <c r="C1535" s="62" t="s">
        <v>36</v>
      </c>
      <c r="D1535" s="62" t="s">
        <v>37</v>
      </c>
      <c r="E1535" s="62" t="s">
        <v>119</v>
      </c>
      <c r="F1535" s="63">
        <v>3687.4</v>
      </c>
      <c r="G1535" s="63">
        <v>3687.62</v>
      </c>
      <c r="H1535" s="63">
        <v>3689.56</v>
      </c>
      <c r="I1535" s="62" t="s">
        <v>1997</v>
      </c>
      <c r="J1535" s="63">
        <v>3689.57</v>
      </c>
      <c r="K1535" s="63">
        <v>0</v>
      </c>
      <c r="L1535" s="63">
        <v>0</v>
      </c>
      <c r="M1535" s="63">
        <v>2.17</v>
      </c>
      <c r="N1535" s="10" t="str">
        <f t="shared" si="246"/>
        <v>W</v>
      </c>
      <c r="O1535" s="11">
        <f t="shared" si="247"/>
        <v>45922</v>
      </c>
      <c r="P1535" s="12" t="str">
        <f t="shared" si="248"/>
        <v>01</v>
      </c>
      <c r="Q1535" s="13" t="str">
        <f>VLOOKUP($B1535,Deals_Demo!$H:$N,7,0)</f>
        <v>strategy_21_demo</v>
      </c>
      <c r="R1535" s="13" t="str">
        <f t="shared" si="249"/>
        <v>Mon</v>
      </c>
      <c r="S1535" s="14">
        <f>VLOOKUP($B1535,Deals_Demo!$H:$S,8,0)</f>
        <v>45922.053113425929</v>
      </c>
      <c r="T1535" s="14">
        <f>VLOOKUP($B1535,Deals_Demo!$H:$S,9,0)</f>
        <v>45922.261446759265</v>
      </c>
      <c r="U1535" s="15" t="str">
        <f t="shared" si="250"/>
        <v>2025-09-22</v>
      </c>
      <c r="V1535" s="13" t="str">
        <f>VLOOKUP($B1535,Deals_Demo!$H:$S,11,0)</f>
        <v>06</v>
      </c>
      <c r="W1535" s="13" t="str">
        <f>VLOOKUP($B1535,Deals_Demo!$H:$S,12,0)</f>
        <v>Mon</v>
      </c>
      <c r="X1535" s="13">
        <f t="shared" si="243"/>
        <v>0.217</v>
      </c>
      <c r="Y1535" s="13">
        <f t="shared" si="244"/>
        <v>0.434</v>
      </c>
      <c r="Z1535" s="13">
        <f t="shared" si="245"/>
        <v>0.65099999999999991</v>
      </c>
      <c r="AA1535" s="13">
        <f t="shared" si="251"/>
        <v>-3</v>
      </c>
    </row>
    <row r="1536" spans="1:27" x14ac:dyDescent="0.25">
      <c r="A1536" s="56">
        <v>45922.053124999999</v>
      </c>
      <c r="B1536" s="57">
        <v>444076740</v>
      </c>
      <c r="C1536" s="58" t="s">
        <v>36</v>
      </c>
      <c r="D1536" s="58" t="s">
        <v>37</v>
      </c>
      <c r="E1536" s="58" t="s">
        <v>119</v>
      </c>
      <c r="F1536" s="59">
        <v>3687.6</v>
      </c>
      <c r="G1536" s="59">
        <v>3688.02</v>
      </c>
      <c r="H1536" s="59">
        <v>3690.36</v>
      </c>
      <c r="I1536" s="58" t="s">
        <v>1998</v>
      </c>
      <c r="J1536" s="59">
        <v>3690.38</v>
      </c>
      <c r="K1536" s="59">
        <v>0</v>
      </c>
      <c r="L1536" s="59">
        <v>0</v>
      </c>
      <c r="M1536" s="59">
        <v>2.78</v>
      </c>
      <c r="N1536" s="10" t="str">
        <f t="shared" si="246"/>
        <v>W</v>
      </c>
      <c r="O1536" s="11">
        <f t="shared" si="247"/>
        <v>45922</v>
      </c>
      <c r="P1536" s="12" t="str">
        <f t="shared" si="248"/>
        <v>01</v>
      </c>
      <c r="Q1536" s="13" t="str">
        <f>VLOOKUP($B1536,Deals_Demo!$H:$N,7,0)</f>
        <v>strategy_09_demo</v>
      </c>
      <c r="R1536" s="13" t="str">
        <f t="shared" si="249"/>
        <v>Mon</v>
      </c>
      <c r="S1536" s="14">
        <f>VLOOKUP($B1536,Deals_Demo!$H:$S,8,0)</f>
        <v>45922.053124999999</v>
      </c>
      <c r="T1536" s="14">
        <f>VLOOKUP($B1536,Deals_Demo!$H:$S,9,0)</f>
        <v>45922.261458333334</v>
      </c>
      <c r="U1536" s="15" t="str">
        <f t="shared" si="250"/>
        <v>2025-09-22</v>
      </c>
      <c r="V1536" s="13" t="str">
        <f>VLOOKUP($B1536,Deals_Demo!$H:$S,11,0)</f>
        <v>06</v>
      </c>
      <c r="W1536" s="13" t="str">
        <f>VLOOKUP($B1536,Deals_Demo!$H:$S,12,0)</f>
        <v>Mon</v>
      </c>
      <c r="X1536" s="13">
        <f t="shared" si="243"/>
        <v>0.27799999999999997</v>
      </c>
      <c r="Y1536" s="13">
        <f t="shared" si="244"/>
        <v>0.55599999999999994</v>
      </c>
      <c r="Z1536" s="13">
        <f t="shared" si="245"/>
        <v>0.83399999999999996</v>
      </c>
      <c r="AA1536" s="13">
        <f t="shared" si="251"/>
        <v>-3</v>
      </c>
    </row>
    <row r="1537" spans="1:27" x14ac:dyDescent="0.25">
      <c r="A1537" s="60">
        <v>45922.053124999999</v>
      </c>
      <c r="B1537" s="61">
        <v>444076743</v>
      </c>
      <c r="C1537" s="62" t="s">
        <v>36</v>
      </c>
      <c r="D1537" s="62" t="s">
        <v>37</v>
      </c>
      <c r="E1537" s="62" t="s">
        <v>119</v>
      </c>
      <c r="F1537" s="63">
        <v>3687.6</v>
      </c>
      <c r="G1537" s="63">
        <v>3688.2</v>
      </c>
      <c r="H1537" s="63">
        <v>3690.86</v>
      </c>
      <c r="I1537" s="62" t="s">
        <v>1999</v>
      </c>
      <c r="J1537" s="63">
        <v>3690.86</v>
      </c>
      <c r="K1537" s="63">
        <v>0</v>
      </c>
      <c r="L1537" s="63">
        <v>0</v>
      </c>
      <c r="M1537" s="63">
        <v>3.26</v>
      </c>
      <c r="N1537" s="10" t="str">
        <f t="shared" si="246"/>
        <v>W</v>
      </c>
      <c r="O1537" s="11">
        <f t="shared" si="247"/>
        <v>45922</v>
      </c>
      <c r="P1537" s="12" t="str">
        <f t="shared" si="248"/>
        <v>01</v>
      </c>
      <c r="Q1537" s="13" t="str">
        <f>VLOOKUP($B1537,Deals_Demo!$H:$N,7,0)</f>
        <v>strategy_11_demo</v>
      </c>
      <c r="R1537" s="13" t="str">
        <f t="shared" si="249"/>
        <v>Mon</v>
      </c>
      <c r="S1537" s="14">
        <f>VLOOKUP($B1537,Deals_Demo!$H:$S,8,0)</f>
        <v>45922.053124999999</v>
      </c>
      <c r="T1537" s="14">
        <f>VLOOKUP($B1537,Deals_Demo!$H:$S,9,0)</f>
        <v>45922.261458333334</v>
      </c>
      <c r="U1537" s="15" t="str">
        <f t="shared" si="250"/>
        <v>2025-09-22</v>
      </c>
      <c r="V1537" s="13" t="str">
        <f>VLOOKUP($B1537,Deals_Demo!$H:$S,11,0)</f>
        <v>06</v>
      </c>
      <c r="W1537" s="13" t="str">
        <f>VLOOKUP($B1537,Deals_Demo!$H:$S,12,0)</f>
        <v>Mon</v>
      </c>
      <c r="X1537" s="13">
        <f t="shared" si="243"/>
        <v>0.32600000000000001</v>
      </c>
      <c r="Y1537" s="13">
        <f t="shared" si="244"/>
        <v>0.65200000000000002</v>
      </c>
      <c r="Z1537" s="13">
        <f t="shared" si="245"/>
        <v>0.97799999999999987</v>
      </c>
      <c r="AA1537" s="13">
        <f t="shared" si="251"/>
        <v>3.26</v>
      </c>
    </row>
    <row r="1538" spans="1:27" x14ac:dyDescent="0.25">
      <c r="A1538" s="56">
        <v>45922.053124999999</v>
      </c>
      <c r="B1538" s="57">
        <v>444076745</v>
      </c>
      <c r="C1538" s="58" t="s">
        <v>36</v>
      </c>
      <c r="D1538" s="58" t="s">
        <v>37</v>
      </c>
      <c r="E1538" s="58" t="s">
        <v>119</v>
      </c>
      <c r="F1538" s="59">
        <v>3687.6</v>
      </c>
      <c r="G1538" s="59">
        <v>3684.36</v>
      </c>
      <c r="H1538" s="59">
        <v>3690.86</v>
      </c>
      <c r="I1538" s="58" t="s">
        <v>1999</v>
      </c>
      <c r="J1538" s="59">
        <v>3690.86</v>
      </c>
      <c r="K1538" s="59">
        <v>0</v>
      </c>
      <c r="L1538" s="59">
        <v>0</v>
      </c>
      <c r="M1538" s="59">
        <v>3.26</v>
      </c>
      <c r="N1538" s="10" t="str">
        <f t="shared" si="246"/>
        <v>W</v>
      </c>
      <c r="O1538" s="11">
        <f t="shared" si="247"/>
        <v>45922</v>
      </c>
      <c r="P1538" s="12" t="str">
        <f t="shared" si="248"/>
        <v>01</v>
      </c>
      <c r="Q1538" s="13" t="str">
        <f>VLOOKUP($B1538,Deals_Demo!$H:$N,7,0)</f>
        <v>strategy_07_demo</v>
      </c>
      <c r="R1538" s="13" t="str">
        <f t="shared" si="249"/>
        <v>Mon</v>
      </c>
      <c r="S1538" s="14">
        <f>VLOOKUP($B1538,Deals_Demo!$H:$S,8,0)</f>
        <v>45922.053124999999</v>
      </c>
      <c r="T1538" s="14">
        <f>VLOOKUP($B1538,Deals_Demo!$H:$S,9,0)</f>
        <v>45922.261458333334</v>
      </c>
      <c r="U1538" s="15" t="str">
        <f t="shared" si="250"/>
        <v>2025-09-22</v>
      </c>
      <c r="V1538" s="13" t="str">
        <f>VLOOKUP($B1538,Deals_Demo!$H:$S,11,0)</f>
        <v>06</v>
      </c>
      <c r="W1538" s="13" t="str">
        <f>VLOOKUP($B1538,Deals_Demo!$H:$S,12,0)</f>
        <v>Mon</v>
      </c>
      <c r="X1538" s="13">
        <f t="shared" si="243"/>
        <v>0.32600000000000001</v>
      </c>
      <c r="Y1538" s="13">
        <f t="shared" si="244"/>
        <v>0.65200000000000002</v>
      </c>
      <c r="Z1538" s="13">
        <f t="shared" si="245"/>
        <v>0.97799999999999987</v>
      </c>
      <c r="AA1538" s="13">
        <f t="shared" si="251"/>
        <v>3.26</v>
      </c>
    </row>
    <row r="1539" spans="1:27" x14ac:dyDescent="0.25">
      <c r="A1539" s="60">
        <v>45922.053124999999</v>
      </c>
      <c r="B1539" s="61">
        <v>444076749</v>
      </c>
      <c r="C1539" s="62" t="s">
        <v>36</v>
      </c>
      <c r="D1539" s="62" t="s">
        <v>37</v>
      </c>
      <c r="E1539" s="62" t="s">
        <v>119</v>
      </c>
      <c r="F1539" s="63">
        <v>3687.91</v>
      </c>
      <c r="G1539" s="63">
        <v>3684.36</v>
      </c>
      <c r="H1539" s="63">
        <v>3690.86</v>
      </c>
      <c r="I1539" s="62" t="s">
        <v>1999</v>
      </c>
      <c r="J1539" s="63">
        <v>3690.86</v>
      </c>
      <c r="K1539" s="63">
        <v>0</v>
      </c>
      <c r="L1539" s="63">
        <v>0</v>
      </c>
      <c r="M1539" s="63">
        <v>2.95</v>
      </c>
      <c r="N1539" s="10" t="str">
        <f t="shared" si="246"/>
        <v>W</v>
      </c>
      <c r="O1539" s="11">
        <f t="shared" si="247"/>
        <v>45922</v>
      </c>
      <c r="P1539" s="12" t="str">
        <f t="shared" si="248"/>
        <v>01</v>
      </c>
      <c r="Q1539" s="13" t="str">
        <f>VLOOKUP($B1539,Deals_Demo!$H:$N,7,0)</f>
        <v>strategy_16_demo</v>
      </c>
      <c r="R1539" s="13" t="str">
        <f t="shared" si="249"/>
        <v>Mon</v>
      </c>
      <c r="S1539" s="14">
        <f>VLOOKUP($B1539,Deals_Demo!$H:$S,8,0)</f>
        <v>45922.053124999999</v>
      </c>
      <c r="T1539" s="14">
        <f>VLOOKUP($B1539,Deals_Demo!$H:$S,9,0)</f>
        <v>45922.261458333334</v>
      </c>
      <c r="U1539" s="15" t="str">
        <f t="shared" si="250"/>
        <v>2025-09-22</v>
      </c>
      <c r="V1539" s="13" t="str">
        <f>VLOOKUP($B1539,Deals_Demo!$H:$S,11,0)</f>
        <v>06</v>
      </c>
      <c r="W1539" s="13" t="str">
        <f>VLOOKUP($B1539,Deals_Demo!$H:$S,12,0)</f>
        <v>Mon</v>
      </c>
      <c r="X1539" s="13">
        <f t="shared" ref="X1539:X1602" si="252">$M1539*0.1</f>
        <v>0.29500000000000004</v>
      </c>
      <c r="Y1539" s="13">
        <f t="shared" ref="Y1539:Y1602" si="253">$M1539*0.2</f>
        <v>0.59000000000000008</v>
      </c>
      <c r="Z1539" s="13">
        <f t="shared" ref="Z1539:Z1602" si="254">$M1539*0.3</f>
        <v>0.88500000000000001</v>
      </c>
      <c r="AA1539" s="13">
        <f t="shared" si="251"/>
        <v>2.95</v>
      </c>
    </row>
    <row r="1540" spans="1:27" x14ac:dyDescent="0.25">
      <c r="A1540" s="56">
        <v>45922.053136574075</v>
      </c>
      <c r="B1540" s="57">
        <v>444076751</v>
      </c>
      <c r="C1540" s="58" t="s">
        <v>36</v>
      </c>
      <c r="D1540" s="58" t="s">
        <v>37</v>
      </c>
      <c r="E1540" s="58" t="s">
        <v>119</v>
      </c>
      <c r="F1540" s="59">
        <v>3687.91</v>
      </c>
      <c r="G1540" s="59">
        <v>3684.36</v>
      </c>
      <c r="H1540" s="59">
        <v>3688.86</v>
      </c>
      <c r="I1540" s="58" t="s">
        <v>2000</v>
      </c>
      <c r="J1540" s="59">
        <v>3688.97</v>
      </c>
      <c r="K1540" s="59">
        <v>0</v>
      </c>
      <c r="L1540" s="59">
        <v>0</v>
      </c>
      <c r="M1540" s="59">
        <v>1.06</v>
      </c>
      <c r="N1540" s="10" t="str">
        <f t="shared" si="246"/>
        <v>W</v>
      </c>
      <c r="O1540" s="11">
        <f t="shared" si="247"/>
        <v>45922</v>
      </c>
      <c r="P1540" s="12" t="str">
        <f t="shared" si="248"/>
        <v>01</v>
      </c>
      <c r="Q1540" s="13" t="str">
        <f>VLOOKUP($B1540,Deals_Demo!$H:$N,7,0)</f>
        <v>strategy_12_demo</v>
      </c>
      <c r="R1540" s="13" t="str">
        <f t="shared" si="249"/>
        <v>Mon</v>
      </c>
      <c r="S1540" s="14">
        <f>VLOOKUP($B1540,Deals_Demo!$H:$S,8,0)</f>
        <v>45922.053136574075</v>
      </c>
      <c r="T1540" s="14">
        <f>VLOOKUP($B1540,Deals_Demo!$H:$S,9,0)</f>
        <v>45922.261469907411</v>
      </c>
      <c r="U1540" s="15" t="str">
        <f t="shared" si="250"/>
        <v>2025-09-22</v>
      </c>
      <c r="V1540" s="13" t="str">
        <f>VLOOKUP($B1540,Deals_Demo!$H:$S,11,0)</f>
        <v>06</v>
      </c>
      <c r="W1540" s="13" t="str">
        <f>VLOOKUP($B1540,Deals_Demo!$H:$S,12,0)</f>
        <v>Mon</v>
      </c>
      <c r="X1540" s="13">
        <f t="shared" si="252"/>
        <v>0.10600000000000001</v>
      </c>
      <c r="Y1540" s="13">
        <f t="shared" si="253"/>
        <v>0.21200000000000002</v>
      </c>
      <c r="Z1540" s="13">
        <f t="shared" si="254"/>
        <v>0.318</v>
      </c>
      <c r="AA1540" s="13">
        <f t="shared" si="251"/>
        <v>-3</v>
      </c>
    </row>
    <row r="1541" spans="1:27" x14ac:dyDescent="0.25">
      <c r="A1541" s="60">
        <v>45922.053136574075</v>
      </c>
      <c r="B1541" s="61">
        <v>444076752</v>
      </c>
      <c r="C1541" s="62" t="s">
        <v>36</v>
      </c>
      <c r="D1541" s="62" t="s">
        <v>37</v>
      </c>
      <c r="E1541" s="62" t="s">
        <v>119</v>
      </c>
      <c r="F1541" s="63">
        <v>3687.91</v>
      </c>
      <c r="G1541" s="63">
        <v>3685.86</v>
      </c>
      <c r="H1541" s="63">
        <v>3688.86</v>
      </c>
      <c r="I1541" s="62" t="s">
        <v>2000</v>
      </c>
      <c r="J1541" s="63">
        <v>3688.97</v>
      </c>
      <c r="K1541" s="63">
        <v>0</v>
      </c>
      <c r="L1541" s="63">
        <v>0</v>
      </c>
      <c r="M1541" s="63">
        <v>1.06</v>
      </c>
      <c r="N1541" s="10" t="str">
        <f t="shared" si="246"/>
        <v>W</v>
      </c>
      <c r="O1541" s="11">
        <f t="shared" si="247"/>
        <v>45922</v>
      </c>
      <c r="P1541" s="12" t="str">
        <f t="shared" si="248"/>
        <v>01</v>
      </c>
      <c r="Q1541" s="13" t="str">
        <f>VLOOKUP($B1541,Deals_Demo!$H:$N,7,0)</f>
        <v>strategy_15_demo</v>
      </c>
      <c r="R1541" s="13" t="str">
        <f t="shared" si="249"/>
        <v>Mon</v>
      </c>
      <c r="S1541" s="14">
        <f>VLOOKUP($B1541,Deals_Demo!$H:$S,8,0)</f>
        <v>45922.053136574075</v>
      </c>
      <c r="T1541" s="14">
        <f>VLOOKUP($B1541,Deals_Demo!$H:$S,9,0)</f>
        <v>45922.261469907411</v>
      </c>
      <c r="U1541" s="15" t="str">
        <f t="shared" si="250"/>
        <v>2025-09-22</v>
      </c>
      <c r="V1541" s="13" t="str">
        <f>VLOOKUP($B1541,Deals_Demo!$H:$S,11,0)</f>
        <v>06</v>
      </c>
      <c r="W1541" s="13" t="str">
        <f>VLOOKUP($B1541,Deals_Demo!$H:$S,12,0)</f>
        <v>Mon</v>
      </c>
      <c r="X1541" s="13">
        <f t="shared" si="252"/>
        <v>0.10600000000000001</v>
      </c>
      <c r="Y1541" s="13">
        <f t="shared" si="253"/>
        <v>0.21200000000000002</v>
      </c>
      <c r="Z1541" s="13">
        <f t="shared" si="254"/>
        <v>0.318</v>
      </c>
      <c r="AA1541" s="13">
        <f t="shared" si="251"/>
        <v>-3</v>
      </c>
    </row>
    <row r="1542" spans="1:27" x14ac:dyDescent="0.25">
      <c r="A1542" s="56">
        <v>45922.053136574075</v>
      </c>
      <c r="B1542" s="57">
        <v>444076753</v>
      </c>
      <c r="C1542" s="58" t="s">
        <v>36</v>
      </c>
      <c r="D1542" s="58" t="s">
        <v>37</v>
      </c>
      <c r="E1542" s="58" t="s">
        <v>119</v>
      </c>
      <c r="F1542" s="59">
        <v>3687.91</v>
      </c>
      <c r="G1542" s="59">
        <v>3684.36</v>
      </c>
      <c r="H1542" s="59">
        <v>3688.86</v>
      </c>
      <c r="I1542" s="58" t="s">
        <v>2000</v>
      </c>
      <c r="J1542" s="59">
        <v>3688.97</v>
      </c>
      <c r="K1542" s="59">
        <v>0</v>
      </c>
      <c r="L1542" s="59">
        <v>0</v>
      </c>
      <c r="M1542" s="59">
        <v>1.06</v>
      </c>
      <c r="N1542" s="10" t="str">
        <f t="shared" si="246"/>
        <v>W</v>
      </c>
      <c r="O1542" s="11">
        <f t="shared" si="247"/>
        <v>45922</v>
      </c>
      <c r="P1542" s="12" t="str">
        <f t="shared" si="248"/>
        <v>01</v>
      </c>
      <c r="Q1542" s="13" t="str">
        <f>VLOOKUP($B1542,Deals_Demo!$H:$N,7,0)</f>
        <v>strategy_14_demo</v>
      </c>
      <c r="R1542" s="13" t="str">
        <f t="shared" si="249"/>
        <v>Mon</v>
      </c>
      <c r="S1542" s="14">
        <f>VLOOKUP($B1542,Deals_Demo!$H:$S,8,0)</f>
        <v>45922.053136574075</v>
      </c>
      <c r="T1542" s="14">
        <f>VLOOKUP($B1542,Deals_Demo!$H:$S,9,0)</f>
        <v>45922.261469907411</v>
      </c>
      <c r="U1542" s="15" t="str">
        <f t="shared" si="250"/>
        <v>2025-09-22</v>
      </c>
      <c r="V1542" s="13" t="str">
        <f>VLOOKUP($B1542,Deals_Demo!$H:$S,11,0)</f>
        <v>06</v>
      </c>
      <c r="W1542" s="13" t="str">
        <f>VLOOKUP($B1542,Deals_Demo!$H:$S,12,0)</f>
        <v>Mon</v>
      </c>
      <c r="X1542" s="13">
        <f t="shared" si="252"/>
        <v>0.10600000000000001</v>
      </c>
      <c r="Y1542" s="13">
        <f t="shared" si="253"/>
        <v>0.21200000000000002</v>
      </c>
      <c r="Z1542" s="13">
        <f t="shared" si="254"/>
        <v>0.318</v>
      </c>
      <c r="AA1542" s="13">
        <f t="shared" si="251"/>
        <v>-3</v>
      </c>
    </row>
    <row r="1543" spans="1:27" x14ac:dyDescent="0.25">
      <c r="A1543" s="60">
        <v>45922.054155092592</v>
      </c>
      <c r="B1543" s="61">
        <v>444077040</v>
      </c>
      <c r="C1543" s="62" t="s">
        <v>36</v>
      </c>
      <c r="D1543" s="62" t="s">
        <v>37</v>
      </c>
      <c r="E1543" s="62" t="s">
        <v>119</v>
      </c>
      <c r="F1543" s="63">
        <v>3687.29</v>
      </c>
      <c r="G1543" s="63">
        <v>3689.61</v>
      </c>
      <c r="H1543" s="62"/>
      <c r="I1543" s="62" t="s">
        <v>2001</v>
      </c>
      <c r="J1543" s="63">
        <v>3689.46</v>
      </c>
      <c r="K1543" s="63">
        <v>0</v>
      </c>
      <c r="L1543" s="63">
        <v>0</v>
      </c>
      <c r="M1543" s="63">
        <v>2.17</v>
      </c>
      <c r="N1543" s="10" t="str">
        <f t="shared" si="246"/>
        <v>W</v>
      </c>
      <c r="O1543" s="11">
        <f t="shared" si="247"/>
        <v>45922</v>
      </c>
      <c r="P1543" s="12" t="str">
        <f t="shared" si="248"/>
        <v>01</v>
      </c>
      <c r="Q1543" s="13" t="str">
        <f>VLOOKUP($B1543,Deals_Demo!$H:$N,7,0)</f>
        <v>DEMO_strategy_01</v>
      </c>
      <c r="R1543" s="13" t="str">
        <f t="shared" si="249"/>
        <v>Mon</v>
      </c>
      <c r="S1543" s="14">
        <f>VLOOKUP($B1543,Deals_Demo!$H:$S,8,0)</f>
        <v>45922.054155092592</v>
      </c>
      <c r="T1543" s="14">
        <f>VLOOKUP($B1543,Deals_Demo!$H:$S,9,0)</f>
        <v>45922.262488425928</v>
      </c>
      <c r="U1543" s="15" t="str">
        <f t="shared" si="250"/>
        <v>2025-09-22</v>
      </c>
      <c r="V1543" s="13" t="str">
        <f>VLOOKUP($B1543,Deals_Demo!$H:$S,11,0)</f>
        <v>06</v>
      </c>
      <c r="W1543" s="13" t="str">
        <f>VLOOKUP($B1543,Deals_Demo!$H:$S,12,0)</f>
        <v>Mon</v>
      </c>
      <c r="X1543" s="13">
        <f t="shared" si="252"/>
        <v>0.217</v>
      </c>
      <c r="Y1543" s="13">
        <f t="shared" si="253"/>
        <v>0.434</v>
      </c>
      <c r="Z1543" s="13">
        <f t="shared" si="254"/>
        <v>0.65099999999999991</v>
      </c>
      <c r="AA1543" s="13">
        <f t="shared" si="251"/>
        <v>-3</v>
      </c>
    </row>
    <row r="1544" spans="1:27" x14ac:dyDescent="0.25">
      <c r="A1544" s="56">
        <v>45922.054166666669</v>
      </c>
      <c r="B1544" s="57">
        <v>444077043</v>
      </c>
      <c r="C1544" s="58" t="s">
        <v>36</v>
      </c>
      <c r="D1544" s="58" t="s">
        <v>37</v>
      </c>
      <c r="E1544" s="58" t="s">
        <v>119</v>
      </c>
      <c r="F1544" s="59">
        <v>3687.4</v>
      </c>
      <c r="G1544" s="59">
        <v>3689.61</v>
      </c>
      <c r="H1544" s="59">
        <v>3693.29</v>
      </c>
      <c r="I1544" s="58" t="s">
        <v>2001</v>
      </c>
      <c r="J1544" s="59">
        <v>3689.46</v>
      </c>
      <c r="K1544" s="59">
        <v>0</v>
      </c>
      <c r="L1544" s="59">
        <v>0</v>
      </c>
      <c r="M1544" s="59">
        <v>2.06</v>
      </c>
      <c r="N1544" s="10" t="str">
        <f t="shared" si="246"/>
        <v>W</v>
      </c>
      <c r="O1544" s="11">
        <f t="shared" si="247"/>
        <v>45922</v>
      </c>
      <c r="P1544" s="12" t="str">
        <f t="shared" si="248"/>
        <v>01</v>
      </c>
      <c r="Q1544" s="13" t="str">
        <f>VLOOKUP($B1544,Deals_Demo!$H:$N,7,0)</f>
        <v>DEMO_strategy_02</v>
      </c>
      <c r="R1544" s="13" t="str">
        <f t="shared" si="249"/>
        <v>Mon</v>
      </c>
      <c r="S1544" s="14">
        <f>VLOOKUP($B1544,Deals_Demo!$H:$S,8,0)</f>
        <v>45922.054166666669</v>
      </c>
      <c r="T1544" s="14">
        <f>VLOOKUP($B1544,Deals_Demo!$H:$S,9,0)</f>
        <v>45922.262500000004</v>
      </c>
      <c r="U1544" s="15" t="str">
        <f t="shared" si="250"/>
        <v>2025-09-22</v>
      </c>
      <c r="V1544" s="13" t="str">
        <f>VLOOKUP($B1544,Deals_Demo!$H:$S,11,0)</f>
        <v>06</v>
      </c>
      <c r="W1544" s="13" t="str">
        <f>VLOOKUP($B1544,Deals_Demo!$H:$S,12,0)</f>
        <v>Mon</v>
      </c>
      <c r="X1544" s="13">
        <f t="shared" si="252"/>
        <v>0.20600000000000002</v>
      </c>
      <c r="Y1544" s="13">
        <f t="shared" si="253"/>
        <v>0.41200000000000003</v>
      </c>
      <c r="Z1544" s="13">
        <f t="shared" si="254"/>
        <v>0.61799999999999999</v>
      </c>
      <c r="AA1544" s="13">
        <f t="shared" si="251"/>
        <v>-3</v>
      </c>
    </row>
    <row r="1545" spans="1:27" x14ac:dyDescent="0.25">
      <c r="A1545" s="60">
        <v>45922.060636574075</v>
      </c>
      <c r="B1545" s="61">
        <v>444078939</v>
      </c>
      <c r="C1545" s="62" t="s">
        <v>36</v>
      </c>
      <c r="D1545" s="62" t="s">
        <v>37</v>
      </c>
      <c r="E1545" s="62" t="s">
        <v>119</v>
      </c>
      <c r="F1545" s="63">
        <v>3691.44</v>
      </c>
      <c r="G1545" s="63">
        <v>3688.44</v>
      </c>
      <c r="H1545" s="62"/>
      <c r="I1545" s="62" t="s">
        <v>2002</v>
      </c>
      <c r="J1545" s="63">
        <v>3688.03</v>
      </c>
      <c r="K1545" s="63">
        <v>0</v>
      </c>
      <c r="L1545" s="63">
        <v>0</v>
      </c>
      <c r="M1545" s="63">
        <v>-3.41</v>
      </c>
      <c r="N1545" s="10" t="str">
        <f t="shared" si="246"/>
        <v>L</v>
      </c>
      <c r="O1545" s="11">
        <f t="shared" si="247"/>
        <v>45922</v>
      </c>
      <c r="P1545" s="12" t="str">
        <f t="shared" si="248"/>
        <v>01</v>
      </c>
      <c r="Q1545" s="13" t="str">
        <f>VLOOKUP($B1545,Deals_Demo!$H:$N,7,0)</f>
        <v>strategy_19_demo</v>
      </c>
      <c r="R1545" s="13" t="str">
        <f t="shared" si="249"/>
        <v>Mon</v>
      </c>
      <c r="S1545" s="14">
        <f>VLOOKUP($B1545,Deals_Demo!$H:$S,8,0)</f>
        <v>45922.060636574075</v>
      </c>
      <c r="T1545" s="14">
        <f>VLOOKUP($B1545,Deals_Demo!$H:$S,9,0)</f>
        <v>45922.268969907411</v>
      </c>
      <c r="U1545" s="15" t="str">
        <f t="shared" si="250"/>
        <v>2025-09-22</v>
      </c>
      <c r="V1545" s="13" t="str">
        <f>VLOOKUP($B1545,Deals_Demo!$H:$S,11,0)</f>
        <v>06</v>
      </c>
      <c r="W1545" s="13" t="str">
        <f>VLOOKUP($B1545,Deals_Demo!$H:$S,12,0)</f>
        <v>Mon</v>
      </c>
      <c r="X1545" s="13">
        <f t="shared" si="252"/>
        <v>-0.34100000000000003</v>
      </c>
      <c r="Y1545" s="13">
        <f t="shared" si="253"/>
        <v>-0.68200000000000005</v>
      </c>
      <c r="Z1545" s="13">
        <f t="shared" si="254"/>
        <v>-1.0229999999999999</v>
      </c>
      <c r="AA1545" s="13">
        <f t="shared" si="251"/>
        <v>-3</v>
      </c>
    </row>
    <row r="1546" spans="1:27" x14ac:dyDescent="0.25">
      <c r="A1546" s="56">
        <v>45922.060636574075</v>
      </c>
      <c r="B1546" s="57">
        <v>444078941</v>
      </c>
      <c r="C1546" s="58" t="s">
        <v>36</v>
      </c>
      <c r="D1546" s="58" t="s">
        <v>37</v>
      </c>
      <c r="E1546" s="58" t="s">
        <v>119</v>
      </c>
      <c r="F1546" s="59">
        <v>3691.45</v>
      </c>
      <c r="G1546" s="59">
        <v>3688.44</v>
      </c>
      <c r="H1546" s="58"/>
      <c r="I1546" s="58" t="s">
        <v>2002</v>
      </c>
      <c r="J1546" s="59">
        <v>3688.03</v>
      </c>
      <c r="K1546" s="59">
        <v>0</v>
      </c>
      <c r="L1546" s="59">
        <v>0</v>
      </c>
      <c r="M1546" s="59">
        <v>-3.42</v>
      </c>
      <c r="N1546" s="10" t="str">
        <f t="shared" si="246"/>
        <v>L</v>
      </c>
      <c r="O1546" s="11">
        <f t="shared" si="247"/>
        <v>45922</v>
      </c>
      <c r="P1546" s="12" t="str">
        <f t="shared" si="248"/>
        <v>01</v>
      </c>
      <c r="Q1546" s="13" t="str">
        <f>VLOOKUP($B1546,Deals_Demo!$H:$N,7,0)</f>
        <v>strategy_20_demo</v>
      </c>
      <c r="R1546" s="13" t="str">
        <f t="shared" si="249"/>
        <v>Mon</v>
      </c>
      <c r="S1546" s="14">
        <f>VLOOKUP($B1546,Deals_Demo!$H:$S,8,0)</f>
        <v>45922.060636574075</v>
      </c>
      <c r="T1546" s="14">
        <f>VLOOKUP($B1546,Deals_Demo!$H:$S,9,0)</f>
        <v>45922.268969907411</v>
      </c>
      <c r="U1546" s="15" t="str">
        <f t="shared" si="250"/>
        <v>2025-09-22</v>
      </c>
      <c r="V1546" s="13" t="str">
        <f>VLOOKUP($B1546,Deals_Demo!$H:$S,11,0)</f>
        <v>06</v>
      </c>
      <c r="W1546" s="13" t="str">
        <f>VLOOKUP($B1546,Deals_Demo!$H:$S,12,0)</f>
        <v>Mon</v>
      </c>
      <c r="X1546" s="13">
        <f t="shared" si="252"/>
        <v>-0.34200000000000003</v>
      </c>
      <c r="Y1546" s="13">
        <f t="shared" si="253"/>
        <v>-0.68400000000000005</v>
      </c>
      <c r="Z1546" s="13">
        <f t="shared" si="254"/>
        <v>-1.026</v>
      </c>
      <c r="AA1546" s="13">
        <f t="shared" si="251"/>
        <v>-3</v>
      </c>
    </row>
    <row r="1547" spans="1:27" x14ac:dyDescent="0.25">
      <c r="A1547" s="60">
        <v>45922.062719907408</v>
      </c>
      <c r="B1547" s="61">
        <v>444079341</v>
      </c>
      <c r="C1547" s="62" t="s">
        <v>36</v>
      </c>
      <c r="D1547" s="62" t="s">
        <v>37</v>
      </c>
      <c r="E1547" s="62" t="s">
        <v>119</v>
      </c>
      <c r="F1547" s="63">
        <v>3690.19</v>
      </c>
      <c r="G1547" s="63">
        <v>3687.17</v>
      </c>
      <c r="H1547" s="63">
        <v>3693.67</v>
      </c>
      <c r="I1547" s="62" t="s">
        <v>2003</v>
      </c>
      <c r="J1547" s="63">
        <v>3687.08</v>
      </c>
      <c r="K1547" s="63">
        <v>0</v>
      </c>
      <c r="L1547" s="63">
        <v>0</v>
      </c>
      <c r="M1547" s="63">
        <v>-3.11</v>
      </c>
      <c r="N1547" s="10" t="str">
        <f t="shared" si="246"/>
        <v>L</v>
      </c>
      <c r="O1547" s="11">
        <f t="shared" si="247"/>
        <v>45922</v>
      </c>
      <c r="P1547" s="12" t="str">
        <f t="shared" si="248"/>
        <v>01</v>
      </c>
      <c r="Q1547" s="13" t="str">
        <f>VLOOKUP($B1547,Deals_Demo!$H:$N,7,0)</f>
        <v>strategy_13_demo</v>
      </c>
      <c r="R1547" s="13" t="str">
        <f t="shared" si="249"/>
        <v>Mon</v>
      </c>
      <c r="S1547" s="14">
        <f>VLOOKUP($B1547,Deals_Demo!$H:$S,8,0)</f>
        <v>45922.062719907408</v>
      </c>
      <c r="T1547" s="14">
        <f>VLOOKUP($B1547,Deals_Demo!$H:$S,9,0)</f>
        <v>45922.271053240744</v>
      </c>
      <c r="U1547" s="15" t="str">
        <f t="shared" si="250"/>
        <v>2025-09-22</v>
      </c>
      <c r="V1547" s="13" t="str">
        <f>VLOOKUP($B1547,Deals_Demo!$H:$S,11,0)</f>
        <v>06</v>
      </c>
      <c r="W1547" s="13" t="str">
        <f>VLOOKUP($B1547,Deals_Demo!$H:$S,12,0)</f>
        <v>Mon</v>
      </c>
      <c r="X1547" s="13">
        <f t="shared" si="252"/>
        <v>-0.311</v>
      </c>
      <c r="Y1547" s="13">
        <f t="shared" si="253"/>
        <v>-0.622</v>
      </c>
      <c r="Z1547" s="13">
        <f t="shared" si="254"/>
        <v>-0.93299999999999994</v>
      </c>
      <c r="AA1547" s="13">
        <f t="shared" si="251"/>
        <v>-3</v>
      </c>
    </row>
    <row r="1548" spans="1:27" x14ac:dyDescent="0.25">
      <c r="A1548" s="56">
        <v>45922.062719907408</v>
      </c>
      <c r="B1548" s="57">
        <v>444079342</v>
      </c>
      <c r="C1548" s="58" t="s">
        <v>36</v>
      </c>
      <c r="D1548" s="58" t="s">
        <v>37</v>
      </c>
      <c r="E1548" s="58" t="s">
        <v>119</v>
      </c>
      <c r="F1548" s="59">
        <v>3690.32</v>
      </c>
      <c r="G1548" s="59">
        <v>3687.19</v>
      </c>
      <c r="H1548" s="59">
        <v>3693.69</v>
      </c>
      <c r="I1548" s="58" t="s">
        <v>2004</v>
      </c>
      <c r="J1548" s="59">
        <v>3687.18</v>
      </c>
      <c r="K1548" s="59">
        <v>0</v>
      </c>
      <c r="L1548" s="59">
        <v>0</v>
      </c>
      <c r="M1548" s="59">
        <v>-3.14</v>
      </c>
      <c r="N1548" s="10" t="str">
        <f t="shared" si="246"/>
        <v>L</v>
      </c>
      <c r="O1548" s="11">
        <f t="shared" si="247"/>
        <v>45922</v>
      </c>
      <c r="P1548" s="12" t="str">
        <f t="shared" si="248"/>
        <v>01</v>
      </c>
      <c r="Q1548" s="13" t="str">
        <f>VLOOKUP($B1548,Deals_Demo!$H:$N,7,0)</f>
        <v>strategy_07_demo</v>
      </c>
      <c r="R1548" s="13" t="str">
        <f t="shared" si="249"/>
        <v>Mon</v>
      </c>
      <c r="S1548" s="14">
        <f>VLOOKUP($B1548,Deals_Demo!$H:$S,8,0)</f>
        <v>45922.062719907408</v>
      </c>
      <c r="T1548" s="14">
        <f>VLOOKUP($B1548,Deals_Demo!$H:$S,9,0)</f>
        <v>45922.271053240744</v>
      </c>
      <c r="U1548" s="15" t="str">
        <f t="shared" si="250"/>
        <v>2025-09-22</v>
      </c>
      <c r="V1548" s="13" t="str">
        <f>VLOOKUP($B1548,Deals_Demo!$H:$S,11,0)</f>
        <v>06</v>
      </c>
      <c r="W1548" s="13" t="str">
        <f>VLOOKUP($B1548,Deals_Demo!$H:$S,12,0)</f>
        <v>Mon</v>
      </c>
      <c r="X1548" s="13">
        <f t="shared" si="252"/>
        <v>-0.31400000000000006</v>
      </c>
      <c r="Y1548" s="13">
        <f t="shared" si="253"/>
        <v>-0.62800000000000011</v>
      </c>
      <c r="Z1548" s="13">
        <f t="shared" si="254"/>
        <v>-0.94199999999999995</v>
      </c>
      <c r="AA1548" s="13">
        <f t="shared" si="251"/>
        <v>-3</v>
      </c>
    </row>
    <row r="1549" spans="1:27" x14ac:dyDescent="0.25">
      <c r="A1549" s="60">
        <v>45922.062835648147</v>
      </c>
      <c r="B1549" s="61">
        <v>444079413</v>
      </c>
      <c r="C1549" s="62" t="s">
        <v>36</v>
      </c>
      <c r="D1549" s="62" t="s">
        <v>37</v>
      </c>
      <c r="E1549" s="62" t="s">
        <v>119</v>
      </c>
      <c r="F1549" s="63">
        <v>3690.83</v>
      </c>
      <c r="G1549" s="63">
        <v>3687.83</v>
      </c>
      <c r="H1549" s="63">
        <v>3694.33</v>
      </c>
      <c r="I1549" s="62" t="s">
        <v>2005</v>
      </c>
      <c r="J1549" s="63">
        <v>3687.82</v>
      </c>
      <c r="K1549" s="63">
        <v>0</v>
      </c>
      <c r="L1549" s="63">
        <v>0</v>
      </c>
      <c r="M1549" s="63">
        <v>-3.01</v>
      </c>
      <c r="N1549" s="10" t="str">
        <f t="shared" si="246"/>
        <v>L</v>
      </c>
      <c r="O1549" s="11">
        <f t="shared" si="247"/>
        <v>45922</v>
      </c>
      <c r="P1549" s="12" t="str">
        <f t="shared" si="248"/>
        <v>01</v>
      </c>
      <c r="Q1549" s="13" t="str">
        <f>VLOOKUP($B1549,Deals_Demo!$H:$N,7,0)</f>
        <v>strategy_11_demo</v>
      </c>
      <c r="R1549" s="13" t="str">
        <f t="shared" si="249"/>
        <v>Mon</v>
      </c>
      <c r="S1549" s="14">
        <f>VLOOKUP($B1549,Deals_Demo!$H:$S,8,0)</f>
        <v>45922.062835648147</v>
      </c>
      <c r="T1549" s="14">
        <f>VLOOKUP($B1549,Deals_Demo!$H:$S,9,0)</f>
        <v>45922.271168981482</v>
      </c>
      <c r="U1549" s="15" t="str">
        <f t="shared" si="250"/>
        <v>2025-09-22</v>
      </c>
      <c r="V1549" s="13" t="str">
        <f>VLOOKUP($B1549,Deals_Demo!$H:$S,11,0)</f>
        <v>06</v>
      </c>
      <c r="W1549" s="13" t="str">
        <f>VLOOKUP($B1549,Deals_Demo!$H:$S,12,0)</f>
        <v>Mon</v>
      </c>
      <c r="X1549" s="13">
        <f t="shared" si="252"/>
        <v>-0.30099999999999999</v>
      </c>
      <c r="Y1549" s="13">
        <f t="shared" si="253"/>
        <v>-0.60199999999999998</v>
      </c>
      <c r="Z1549" s="13">
        <f t="shared" si="254"/>
        <v>-0.90299999999999991</v>
      </c>
      <c r="AA1549" s="13">
        <f t="shared" si="251"/>
        <v>-3</v>
      </c>
    </row>
    <row r="1550" spans="1:27" x14ac:dyDescent="0.25">
      <c r="A1550" s="56">
        <v>45922.062835648147</v>
      </c>
      <c r="B1550" s="57">
        <v>444079416</v>
      </c>
      <c r="C1550" s="58" t="s">
        <v>36</v>
      </c>
      <c r="D1550" s="58" t="s">
        <v>37</v>
      </c>
      <c r="E1550" s="58" t="s">
        <v>119</v>
      </c>
      <c r="F1550" s="59">
        <v>3690.83</v>
      </c>
      <c r="G1550" s="59">
        <v>3687.83</v>
      </c>
      <c r="H1550" s="59">
        <v>3692.33</v>
      </c>
      <c r="I1550" s="58" t="s">
        <v>2005</v>
      </c>
      <c r="J1550" s="59">
        <v>3687.82</v>
      </c>
      <c r="K1550" s="59">
        <v>0</v>
      </c>
      <c r="L1550" s="59">
        <v>0</v>
      </c>
      <c r="M1550" s="59">
        <v>-3.01</v>
      </c>
      <c r="N1550" s="10" t="str">
        <f t="shared" si="246"/>
        <v>L</v>
      </c>
      <c r="O1550" s="11">
        <f t="shared" si="247"/>
        <v>45922</v>
      </c>
      <c r="P1550" s="12" t="str">
        <f t="shared" si="248"/>
        <v>01</v>
      </c>
      <c r="Q1550" s="13" t="str">
        <f>VLOOKUP($B1550,Deals_Demo!$H:$N,7,0)</f>
        <v>strategy_14_demo</v>
      </c>
      <c r="R1550" s="13" t="str">
        <f t="shared" si="249"/>
        <v>Mon</v>
      </c>
      <c r="S1550" s="14">
        <f>VLOOKUP($B1550,Deals_Demo!$H:$S,8,0)</f>
        <v>45922.062835648147</v>
      </c>
      <c r="T1550" s="14">
        <f>VLOOKUP($B1550,Deals_Demo!$H:$S,9,0)</f>
        <v>45922.271168981482</v>
      </c>
      <c r="U1550" s="15" t="str">
        <f t="shared" si="250"/>
        <v>2025-09-22</v>
      </c>
      <c r="V1550" s="13" t="str">
        <f>VLOOKUP($B1550,Deals_Demo!$H:$S,11,0)</f>
        <v>06</v>
      </c>
      <c r="W1550" s="13" t="str">
        <f>VLOOKUP($B1550,Deals_Demo!$H:$S,12,0)</f>
        <v>Mon</v>
      </c>
      <c r="X1550" s="13">
        <f t="shared" si="252"/>
        <v>-0.30099999999999999</v>
      </c>
      <c r="Y1550" s="13">
        <f t="shared" si="253"/>
        <v>-0.60199999999999998</v>
      </c>
      <c r="Z1550" s="13">
        <f t="shared" si="254"/>
        <v>-0.90299999999999991</v>
      </c>
      <c r="AA1550" s="13">
        <f t="shared" si="251"/>
        <v>-3</v>
      </c>
    </row>
    <row r="1551" spans="1:27" x14ac:dyDescent="0.25">
      <c r="A1551" s="60">
        <v>45922.062847222223</v>
      </c>
      <c r="B1551" s="61">
        <v>444079417</v>
      </c>
      <c r="C1551" s="62" t="s">
        <v>36</v>
      </c>
      <c r="D1551" s="62" t="s">
        <v>37</v>
      </c>
      <c r="E1551" s="62" t="s">
        <v>119</v>
      </c>
      <c r="F1551" s="63">
        <v>3690.83</v>
      </c>
      <c r="G1551" s="63">
        <v>3687.83</v>
      </c>
      <c r="H1551" s="63">
        <v>3693.03</v>
      </c>
      <c r="I1551" s="62" t="s">
        <v>2005</v>
      </c>
      <c r="J1551" s="63">
        <v>3687.82</v>
      </c>
      <c r="K1551" s="63">
        <v>0</v>
      </c>
      <c r="L1551" s="63">
        <v>0</v>
      </c>
      <c r="M1551" s="63">
        <v>-3.01</v>
      </c>
      <c r="N1551" s="10" t="str">
        <f t="shared" si="246"/>
        <v>L</v>
      </c>
      <c r="O1551" s="11">
        <f t="shared" si="247"/>
        <v>45922</v>
      </c>
      <c r="P1551" s="12" t="str">
        <f t="shared" si="248"/>
        <v>01</v>
      </c>
      <c r="Q1551" s="13" t="str">
        <f>VLOOKUP($B1551,Deals_Demo!$H:$N,7,0)</f>
        <v>strategy_21_demo</v>
      </c>
      <c r="R1551" s="13" t="str">
        <f t="shared" si="249"/>
        <v>Mon</v>
      </c>
      <c r="S1551" s="14">
        <f>VLOOKUP($B1551,Deals_Demo!$H:$S,8,0)</f>
        <v>45922.062847222223</v>
      </c>
      <c r="T1551" s="14">
        <f>VLOOKUP($B1551,Deals_Demo!$H:$S,9,0)</f>
        <v>45922.271180555559</v>
      </c>
      <c r="U1551" s="15" t="str">
        <f t="shared" si="250"/>
        <v>2025-09-22</v>
      </c>
      <c r="V1551" s="13" t="str">
        <f>VLOOKUP($B1551,Deals_Demo!$H:$S,11,0)</f>
        <v>06</v>
      </c>
      <c r="W1551" s="13" t="str">
        <f>VLOOKUP($B1551,Deals_Demo!$H:$S,12,0)</f>
        <v>Mon</v>
      </c>
      <c r="X1551" s="13">
        <f t="shared" si="252"/>
        <v>-0.30099999999999999</v>
      </c>
      <c r="Y1551" s="13">
        <f t="shared" si="253"/>
        <v>-0.60199999999999998</v>
      </c>
      <c r="Z1551" s="13">
        <f t="shared" si="254"/>
        <v>-0.90299999999999991</v>
      </c>
      <c r="AA1551" s="13">
        <f t="shared" si="251"/>
        <v>-3</v>
      </c>
    </row>
    <row r="1552" spans="1:27" x14ac:dyDescent="0.25">
      <c r="A1552" s="56">
        <v>45922.062847222223</v>
      </c>
      <c r="B1552" s="57">
        <v>444079419</v>
      </c>
      <c r="C1552" s="58" t="s">
        <v>36</v>
      </c>
      <c r="D1552" s="58" t="s">
        <v>37</v>
      </c>
      <c r="E1552" s="58" t="s">
        <v>119</v>
      </c>
      <c r="F1552" s="59">
        <v>3690.83</v>
      </c>
      <c r="G1552" s="59">
        <v>3688.33</v>
      </c>
      <c r="H1552" s="59">
        <v>3693.83</v>
      </c>
      <c r="I1552" s="58" t="s">
        <v>2002</v>
      </c>
      <c r="J1552" s="59">
        <v>3688.03</v>
      </c>
      <c r="K1552" s="59">
        <v>0</v>
      </c>
      <c r="L1552" s="59">
        <v>0</v>
      </c>
      <c r="M1552" s="59">
        <v>-2.8</v>
      </c>
      <c r="N1552" s="10" t="str">
        <f t="shared" si="246"/>
        <v>L</v>
      </c>
      <c r="O1552" s="11">
        <f t="shared" si="247"/>
        <v>45922</v>
      </c>
      <c r="P1552" s="12" t="str">
        <f t="shared" si="248"/>
        <v>01</v>
      </c>
      <c r="Q1552" s="13" t="str">
        <f>VLOOKUP($B1552,Deals_Demo!$H:$N,7,0)</f>
        <v>strategy_10_demo</v>
      </c>
      <c r="R1552" s="13" t="str">
        <f t="shared" si="249"/>
        <v>Mon</v>
      </c>
      <c r="S1552" s="14">
        <f>VLOOKUP($B1552,Deals_Demo!$H:$S,8,0)</f>
        <v>45922.062847222223</v>
      </c>
      <c r="T1552" s="14">
        <f>VLOOKUP($B1552,Deals_Demo!$H:$S,9,0)</f>
        <v>45922.271180555559</v>
      </c>
      <c r="U1552" s="15" t="str">
        <f t="shared" si="250"/>
        <v>2025-09-22</v>
      </c>
      <c r="V1552" s="13" t="str">
        <f>VLOOKUP($B1552,Deals_Demo!$H:$S,11,0)</f>
        <v>06</v>
      </c>
      <c r="W1552" s="13" t="str">
        <f>VLOOKUP($B1552,Deals_Demo!$H:$S,12,0)</f>
        <v>Mon</v>
      </c>
      <c r="X1552" s="13">
        <f t="shared" si="252"/>
        <v>-0.27999999999999997</v>
      </c>
      <c r="Y1552" s="13">
        <f t="shared" si="253"/>
        <v>-0.55999999999999994</v>
      </c>
      <c r="Z1552" s="13">
        <f t="shared" si="254"/>
        <v>-0.84</v>
      </c>
      <c r="AA1552" s="13">
        <f t="shared" si="251"/>
        <v>-3</v>
      </c>
    </row>
    <row r="1553" spans="1:27" x14ac:dyDescent="0.25">
      <c r="A1553" s="60">
        <v>45922.062847222223</v>
      </c>
      <c r="B1553" s="61">
        <v>444079420</v>
      </c>
      <c r="C1553" s="62" t="s">
        <v>36</v>
      </c>
      <c r="D1553" s="62" t="s">
        <v>37</v>
      </c>
      <c r="E1553" s="62" t="s">
        <v>119</v>
      </c>
      <c r="F1553" s="63">
        <v>3690.83</v>
      </c>
      <c r="G1553" s="63">
        <v>3687.83</v>
      </c>
      <c r="H1553" s="63">
        <v>3694.33</v>
      </c>
      <c r="I1553" s="62" t="s">
        <v>2005</v>
      </c>
      <c r="J1553" s="63">
        <v>3687.82</v>
      </c>
      <c r="K1553" s="63">
        <v>0</v>
      </c>
      <c r="L1553" s="63">
        <v>0</v>
      </c>
      <c r="M1553" s="63">
        <v>-3.01</v>
      </c>
      <c r="N1553" s="10" t="str">
        <f t="shared" si="246"/>
        <v>L</v>
      </c>
      <c r="O1553" s="11">
        <f t="shared" si="247"/>
        <v>45922</v>
      </c>
      <c r="P1553" s="12" t="str">
        <f t="shared" si="248"/>
        <v>01</v>
      </c>
      <c r="Q1553" s="13" t="str">
        <f>VLOOKUP($B1553,Deals_Demo!$H:$N,7,0)</f>
        <v>strategy_16_demo</v>
      </c>
      <c r="R1553" s="13" t="str">
        <f t="shared" si="249"/>
        <v>Mon</v>
      </c>
      <c r="S1553" s="14">
        <f>VLOOKUP($B1553,Deals_Demo!$H:$S,8,0)</f>
        <v>45922.062847222223</v>
      </c>
      <c r="T1553" s="14">
        <f>VLOOKUP($B1553,Deals_Demo!$H:$S,9,0)</f>
        <v>45922.271180555559</v>
      </c>
      <c r="U1553" s="15" t="str">
        <f t="shared" si="250"/>
        <v>2025-09-22</v>
      </c>
      <c r="V1553" s="13" t="str">
        <f>VLOOKUP($B1553,Deals_Demo!$H:$S,11,0)</f>
        <v>06</v>
      </c>
      <c r="W1553" s="13" t="str">
        <f>VLOOKUP($B1553,Deals_Demo!$H:$S,12,0)</f>
        <v>Mon</v>
      </c>
      <c r="X1553" s="13">
        <f t="shared" si="252"/>
        <v>-0.30099999999999999</v>
      </c>
      <c r="Y1553" s="13">
        <f t="shared" si="253"/>
        <v>-0.60199999999999998</v>
      </c>
      <c r="Z1553" s="13">
        <f t="shared" si="254"/>
        <v>-0.90299999999999991</v>
      </c>
      <c r="AA1553" s="13">
        <f t="shared" si="251"/>
        <v>-3</v>
      </c>
    </row>
    <row r="1554" spans="1:27" x14ac:dyDescent="0.25">
      <c r="A1554" s="56">
        <v>45922.062847222223</v>
      </c>
      <c r="B1554" s="57">
        <v>444079422</v>
      </c>
      <c r="C1554" s="58" t="s">
        <v>36</v>
      </c>
      <c r="D1554" s="58" t="s">
        <v>37</v>
      </c>
      <c r="E1554" s="58" t="s">
        <v>119</v>
      </c>
      <c r="F1554" s="59">
        <v>3690.83</v>
      </c>
      <c r="G1554" s="59">
        <v>3689.33</v>
      </c>
      <c r="H1554" s="59">
        <v>3692.33</v>
      </c>
      <c r="I1554" s="58" t="s">
        <v>2006</v>
      </c>
      <c r="J1554" s="59">
        <v>3689.24</v>
      </c>
      <c r="K1554" s="59">
        <v>0</v>
      </c>
      <c r="L1554" s="59">
        <v>0</v>
      </c>
      <c r="M1554" s="59">
        <v>-1.59</v>
      </c>
      <c r="N1554" s="10" t="str">
        <f t="shared" si="246"/>
        <v>L</v>
      </c>
      <c r="O1554" s="11">
        <f t="shared" si="247"/>
        <v>45922</v>
      </c>
      <c r="P1554" s="12" t="str">
        <f t="shared" si="248"/>
        <v>01</v>
      </c>
      <c r="Q1554" s="13" t="str">
        <f>VLOOKUP($B1554,Deals_Demo!$H:$N,7,0)</f>
        <v>strategy_15_demo</v>
      </c>
      <c r="R1554" s="13" t="str">
        <f t="shared" si="249"/>
        <v>Mon</v>
      </c>
      <c r="S1554" s="14">
        <f>VLOOKUP($B1554,Deals_Demo!$H:$S,8,0)</f>
        <v>45922.062847222223</v>
      </c>
      <c r="T1554" s="14">
        <f>VLOOKUP($B1554,Deals_Demo!$H:$S,9,0)</f>
        <v>45922.271180555559</v>
      </c>
      <c r="U1554" s="15" t="str">
        <f t="shared" si="250"/>
        <v>2025-09-22</v>
      </c>
      <c r="V1554" s="13" t="str">
        <f>VLOOKUP($B1554,Deals_Demo!$H:$S,11,0)</f>
        <v>06</v>
      </c>
      <c r="W1554" s="13" t="str">
        <f>VLOOKUP($B1554,Deals_Demo!$H:$S,12,0)</f>
        <v>Mon</v>
      </c>
      <c r="X1554" s="13">
        <f t="shared" si="252"/>
        <v>-0.15900000000000003</v>
      </c>
      <c r="Y1554" s="13">
        <f t="shared" si="253"/>
        <v>-0.31800000000000006</v>
      </c>
      <c r="Z1554" s="13">
        <f t="shared" si="254"/>
        <v>-0.47699999999999998</v>
      </c>
      <c r="AA1554" s="13">
        <f t="shared" si="251"/>
        <v>-3</v>
      </c>
    </row>
    <row r="1555" spans="1:27" x14ac:dyDescent="0.25">
      <c r="A1555" s="60">
        <v>45922.062847222223</v>
      </c>
      <c r="B1555" s="61">
        <v>444079423</v>
      </c>
      <c r="C1555" s="62" t="s">
        <v>36</v>
      </c>
      <c r="D1555" s="62" t="s">
        <v>37</v>
      </c>
      <c r="E1555" s="62" t="s">
        <v>119</v>
      </c>
      <c r="F1555" s="63">
        <v>3690.83</v>
      </c>
      <c r="G1555" s="63">
        <v>3687.83</v>
      </c>
      <c r="H1555" s="63">
        <v>3693.83</v>
      </c>
      <c r="I1555" s="62" t="s">
        <v>2005</v>
      </c>
      <c r="J1555" s="63">
        <v>3687.82</v>
      </c>
      <c r="K1555" s="63">
        <v>0</v>
      </c>
      <c r="L1555" s="63">
        <v>0</v>
      </c>
      <c r="M1555" s="63">
        <v>-3.01</v>
      </c>
      <c r="N1555" s="10" t="str">
        <f t="shared" si="246"/>
        <v>L</v>
      </c>
      <c r="O1555" s="11">
        <f t="shared" si="247"/>
        <v>45922</v>
      </c>
      <c r="P1555" s="12" t="str">
        <f t="shared" si="248"/>
        <v>01</v>
      </c>
      <c r="Q1555" s="13" t="str">
        <f>VLOOKUP($B1555,Deals_Demo!$H:$N,7,0)</f>
        <v>strategy_09_demo</v>
      </c>
      <c r="R1555" s="13" t="str">
        <f t="shared" si="249"/>
        <v>Mon</v>
      </c>
      <c r="S1555" s="14">
        <f>VLOOKUP($B1555,Deals_Demo!$H:$S,8,0)</f>
        <v>45922.062847222223</v>
      </c>
      <c r="T1555" s="14">
        <f>VLOOKUP($B1555,Deals_Demo!$H:$S,9,0)</f>
        <v>45922.271180555559</v>
      </c>
      <c r="U1555" s="15" t="str">
        <f t="shared" si="250"/>
        <v>2025-09-22</v>
      </c>
      <c r="V1555" s="13" t="str">
        <f>VLOOKUP($B1555,Deals_Demo!$H:$S,11,0)</f>
        <v>06</v>
      </c>
      <c r="W1555" s="13" t="str">
        <f>VLOOKUP($B1555,Deals_Demo!$H:$S,12,0)</f>
        <v>Mon</v>
      </c>
      <c r="X1555" s="13">
        <f t="shared" si="252"/>
        <v>-0.30099999999999999</v>
      </c>
      <c r="Y1555" s="13">
        <f t="shared" si="253"/>
        <v>-0.60199999999999998</v>
      </c>
      <c r="Z1555" s="13">
        <f t="shared" si="254"/>
        <v>-0.90299999999999991</v>
      </c>
      <c r="AA1555" s="13">
        <f t="shared" si="251"/>
        <v>-3</v>
      </c>
    </row>
    <row r="1556" spans="1:27" x14ac:dyDescent="0.25">
      <c r="A1556" s="56">
        <v>45922.062858796293</v>
      </c>
      <c r="B1556" s="57">
        <v>444079424</v>
      </c>
      <c r="C1556" s="58" t="s">
        <v>36</v>
      </c>
      <c r="D1556" s="58" t="s">
        <v>37</v>
      </c>
      <c r="E1556" s="58" t="s">
        <v>119</v>
      </c>
      <c r="F1556" s="59">
        <v>3690.8</v>
      </c>
      <c r="G1556" s="59">
        <v>3687.83</v>
      </c>
      <c r="H1556" s="59">
        <v>3692.33</v>
      </c>
      <c r="I1556" s="58" t="s">
        <v>2005</v>
      </c>
      <c r="J1556" s="59">
        <v>3687.82</v>
      </c>
      <c r="K1556" s="59">
        <v>0</v>
      </c>
      <c r="L1556" s="59">
        <v>0</v>
      </c>
      <c r="M1556" s="59">
        <v>-2.98</v>
      </c>
      <c r="N1556" s="10" t="str">
        <f t="shared" si="246"/>
        <v>L</v>
      </c>
      <c r="O1556" s="11">
        <f t="shared" si="247"/>
        <v>45922</v>
      </c>
      <c r="P1556" s="12" t="str">
        <f t="shared" si="248"/>
        <v>01</v>
      </c>
      <c r="Q1556" s="13" t="str">
        <f>VLOOKUP($B1556,Deals_Demo!$H:$N,7,0)</f>
        <v>strategy_12_demo</v>
      </c>
      <c r="R1556" s="13" t="str">
        <f t="shared" si="249"/>
        <v>Mon</v>
      </c>
      <c r="S1556" s="14">
        <f>VLOOKUP($B1556,Deals_Demo!$H:$S,8,0)</f>
        <v>45922.062858796293</v>
      </c>
      <c r="T1556" s="14">
        <f>VLOOKUP($B1556,Deals_Demo!$H:$S,9,0)</f>
        <v>45922.271192129629</v>
      </c>
      <c r="U1556" s="15" t="str">
        <f t="shared" si="250"/>
        <v>2025-09-22</v>
      </c>
      <c r="V1556" s="13" t="str">
        <f>VLOOKUP($B1556,Deals_Demo!$H:$S,11,0)</f>
        <v>06</v>
      </c>
      <c r="W1556" s="13" t="str">
        <f>VLOOKUP($B1556,Deals_Demo!$H:$S,12,0)</f>
        <v>Mon</v>
      </c>
      <c r="X1556" s="13">
        <f t="shared" si="252"/>
        <v>-0.29799999999999999</v>
      </c>
      <c r="Y1556" s="13">
        <f t="shared" si="253"/>
        <v>-0.59599999999999997</v>
      </c>
      <c r="Z1556" s="13">
        <f t="shared" si="254"/>
        <v>-0.89400000000000002</v>
      </c>
      <c r="AA1556" s="13">
        <f t="shared" si="251"/>
        <v>-3</v>
      </c>
    </row>
    <row r="1557" spans="1:27" x14ac:dyDescent="0.25">
      <c r="A1557" s="60">
        <v>45922.06318287037</v>
      </c>
      <c r="B1557" s="61">
        <v>444079463</v>
      </c>
      <c r="C1557" s="62" t="s">
        <v>36</v>
      </c>
      <c r="D1557" s="62" t="s">
        <v>37</v>
      </c>
      <c r="E1557" s="62" t="s">
        <v>119</v>
      </c>
      <c r="F1557" s="63">
        <v>3691.29</v>
      </c>
      <c r="G1557" s="63">
        <v>3688.29</v>
      </c>
      <c r="H1557" s="62"/>
      <c r="I1557" s="62" t="s">
        <v>2002</v>
      </c>
      <c r="J1557" s="63">
        <v>3688.03</v>
      </c>
      <c r="K1557" s="63">
        <v>0</v>
      </c>
      <c r="L1557" s="63">
        <v>0</v>
      </c>
      <c r="M1557" s="63">
        <v>-3.26</v>
      </c>
      <c r="N1557" s="10" t="str">
        <f t="shared" si="246"/>
        <v>L</v>
      </c>
      <c r="O1557" s="11">
        <f t="shared" si="247"/>
        <v>45922</v>
      </c>
      <c r="P1557" s="12" t="str">
        <f t="shared" si="248"/>
        <v>01</v>
      </c>
      <c r="Q1557" s="13" t="str">
        <f>VLOOKUP($B1557,Deals_Demo!$H:$N,7,0)</f>
        <v>strategy_18_demo</v>
      </c>
      <c r="R1557" s="13" t="str">
        <f t="shared" si="249"/>
        <v>Mon</v>
      </c>
      <c r="S1557" s="14">
        <f>VLOOKUP($B1557,Deals_Demo!$H:$S,8,0)</f>
        <v>45922.06318287037</v>
      </c>
      <c r="T1557" s="14">
        <f>VLOOKUP($B1557,Deals_Demo!$H:$S,9,0)</f>
        <v>45922.271516203706</v>
      </c>
      <c r="U1557" s="15" t="str">
        <f t="shared" si="250"/>
        <v>2025-09-22</v>
      </c>
      <c r="V1557" s="13" t="str">
        <f>VLOOKUP($B1557,Deals_Demo!$H:$S,11,0)</f>
        <v>06</v>
      </c>
      <c r="W1557" s="13" t="str">
        <f>VLOOKUP($B1557,Deals_Demo!$H:$S,12,0)</f>
        <v>Mon</v>
      </c>
      <c r="X1557" s="13">
        <f t="shared" si="252"/>
        <v>-0.32600000000000001</v>
      </c>
      <c r="Y1557" s="13">
        <f t="shared" si="253"/>
        <v>-0.65200000000000002</v>
      </c>
      <c r="Z1557" s="13">
        <f t="shared" si="254"/>
        <v>-0.97799999999999987</v>
      </c>
      <c r="AA1557" s="13">
        <f t="shared" si="251"/>
        <v>-3</v>
      </c>
    </row>
    <row r="1558" spans="1:27" x14ac:dyDescent="0.25">
      <c r="A1558" s="56">
        <v>45922.069444444445</v>
      </c>
      <c r="B1558" s="57">
        <v>444080369</v>
      </c>
      <c r="C1558" s="58" t="s">
        <v>36</v>
      </c>
      <c r="D1558" s="58" t="s">
        <v>37</v>
      </c>
      <c r="E1558" s="58" t="s">
        <v>119</v>
      </c>
      <c r="F1558" s="59">
        <v>3689.98</v>
      </c>
      <c r="G1558" s="59">
        <v>3686.96</v>
      </c>
      <c r="H1558" s="59">
        <v>3694.46</v>
      </c>
      <c r="I1558" s="58" t="s">
        <v>2007</v>
      </c>
      <c r="J1558" s="59">
        <v>3686.95</v>
      </c>
      <c r="K1558" s="59">
        <v>0</v>
      </c>
      <c r="L1558" s="59">
        <v>0</v>
      </c>
      <c r="M1558" s="59">
        <v>-3.03</v>
      </c>
      <c r="N1558" s="10" t="str">
        <f t="shared" si="246"/>
        <v>L</v>
      </c>
      <c r="O1558" s="11">
        <f t="shared" si="247"/>
        <v>45922</v>
      </c>
      <c r="P1558" s="12" t="str">
        <f t="shared" si="248"/>
        <v>01</v>
      </c>
      <c r="Q1558" s="13" t="str">
        <f>VLOOKUP($B1558,Deals_Demo!$H:$N,7,0)</f>
        <v>DEMO_strategy_03</v>
      </c>
      <c r="R1558" s="13" t="str">
        <f t="shared" si="249"/>
        <v>Mon</v>
      </c>
      <c r="S1558" s="14">
        <f>VLOOKUP($B1558,Deals_Demo!$H:$S,8,0)</f>
        <v>45922.069444444445</v>
      </c>
      <c r="T1558" s="14">
        <f>VLOOKUP($B1558,Deals_Demo!$H:$S,9,0)</f>
        <v>45922.277777777781</v>
      </c>
      <c r="U1558" s="15" t="str">
        <f t="shared" si="250"/>
        <v>2025-09-22</v>
      </c>
      <c r="V1558" s="13" t="str">
        <f>VLOOKUP($B1558,Deals_Demo!$H:$S,11,0)</f>
        <v>06</v>
      </c>
      <c r="W1558" s="13" t="str">
        <f>VLOOKUP($B1558,Deals_Demo!$H:$S,12,0)</f>
        <v>Mon</v>
      </c>
      <c r="X1558" s="13">
        <f t="shared" si="252"/>
        <v>-0.30299999999999999</v>
      </c>
      <c r="Y1558" s="13">
        <f t="shared" si="253"/>
        <v>-0.60599999999999998</v>
      </c>
      <c r="Z1558" s="13">
        <f t="shared" si="254"/>
        <v>-0.90899999999999992</v>
      </c>
      <c r="AA1558" s="13">
        <f t="shared" si="251"/>
        <v>-3</v>
      </c>
    </row>
    <row r="1559" spans="1:27" x14ac:dyDescent="0.25">
      <c r="A1559" s="60">
        <v>45922.070821759262</v>
      </c>
      <c r="B1559" s="61">
        <v>444080687</v>
      </c>
      <c r="C1559" s="62" t="s">
        <v>36</v>
      </c>
      <c r="D1559" s="62" t="s">
        <v>37</v>
      </c>
      <c r="E1559" s="62" t="s">
        <v>119</v>
      </c>
      <c r="F1559" s="63">
        <v>3690.09</v>
      </c>
      <c r="G1559" s="63">
        <v>3687.12</v>
      </c>
      <c r="H1559" s="63">
        <v>3696.12</v>
      </c>
      <c r="I1559" s="62" t="s">
        <v>2003</v>
      </c>
      <c r="J1559" s="63">
        <v>3687.08</v>
      </c>
      <c r="K1559" s="63">
        <v>0</v>
      </c>
      <c r="L1559" s="63">
        <v>0</v>
      </c>
      <c r="M1559" s="63">
        <v>-3.01</v>
      </c>
      <c r="N1559" s="10" t="str">
        <f t="shared" si="246"/>
        <v>L</v>
      </c>
      <c r="O1559" s="11">
        <f t="shared" si="247"/>
        <v>45922</v>
      </c>
      <c r="P1559" s="12" t="str">
        <f t="shared" si="248"/>
        <v>01</v>
      </c>
      <c r="Q1559" s="13" t="str">
        <f>VLOOKUP($B1559,Deals_Demo!$H:$N,7,0)</f>
        <v>DEMO_strategy_02</v>
      </c>
      <c r="R1559" s="13" t="str">
        <f t="shared" si="249"/>
        <v>Mon</v>
      </c>
      <c r="S1559" s="14">
        <f>VLOOKUP($B1559,Deals_Demo!$H:$S,8,0)</f>
        <v>45922.070821759262</v>
      </c>
      <c r="T1559" s="14">
        <f>VLOOKUP($B1559,Deals_Demo!$H:$S,9,0)</f>
        <v>45922.279155092598</v>
      </c>
      <c r="U1559" s="15" t="str">
        <f t="shared" si="250"/>
        <v>2025-09-22</v>
      </c>
      <c r="V1559" s="13" t="str">
        <f>VLOOKUP($B1559,Deals_Demo!$H:$S,11,0)</f>
        <v>06</v>
      </c>
      <c r="W1559" s="13" t="str">
        <f>VLOOKUP($B1559,Deals_Demo!$H:$S,12,0)</f>
        <v>Mon</v>
      </c>
      <c r="X1559" s="13">
        <f t="shared" si="252"/>
        <v>-0.30099999999999999</v>
      </c>
      <c r="Y1559" s="13">
        <f t="shared" si="253"/>
        <v>-0.60199999999999998</v>
      </c>
      <c r="Z1559" s="13">
        <f t="shared" si="254"/>
        <v>-0.90299999999999991</v>
      </c>
      <c r="AA1559" s="13">
        <f t="shared" si="251"/>
        <v>-3</v>
      </c>
    </row>
    <row r="1560" spans="1:27" x14ac:dyDescent="0.25">
      <c r="A1560" s="56">
        <v>45922.070833333331</v>
      </c>
      <c r="B1560" s="57">
        <v>444080688</v>
      </c>
      <c r="C1560" s="58" t="s">
        <v>36</v>
      </c>
      <c r="D1560" s="58" t="s">
        <v>37</v>
      </c>
      <c r="E1560" s="58" t="s">
        <v>119</v>
      </c>
      <c r="F1560" s="59">
        <v>3690.06</v>
      </c>
      <c r="G1560" s="59">
        <v>3687.07</v>
      </c>
      <c r="H1560" s="58"/>
      <c r="I1560" s="58" t="s">
        <v>2003</v>
      </c>
      <c r="J1560" s="59">
        <v>3687.07</v>
      </c>
      <c r="K1560" s="59">
        <v>0</v>
      </c>
      <c r="L1560" s="59">
        <v>0</v>
      </c>
      <c r="M1560" s="59">
        <v>-2.99</v>
      </c>
      <c r="N1560" s="10" t="str">
        <f t="shared" si="246"/>
        <v>L</v>
      </c>
      <c r="O1560" s="11">
        <f t="shared" si="247"/>
        <v>45922</v>
      </c>
      <c r="P1560" s="12" t="str">
        <f t="shared" si="248"/>
        <v>01</v>
      </c>
      <c r="Q1560" s="13" t="str">
        <f>VLOOKUP($B1560,Deals_Demo!$H:$N,7,0)</f>
        <v>DEMO_strategy_01</v>
      </c>
      <c r="R1560" s="13" t="str">
        <f t="shared" si="249"/>
        <v>Mon</v>
      </c>
      <c r="S1560" s="14">
        <f>VLOOKUP($B1560,Deals_Demo!$H:$S,8,0)</f>
        <v>45922.070833333331</v>
      </c>
      <c r="T1560" s="14">
        <f>VLOOKUP($B1560,Deals_Demo!$H:$S,9,0)</f>
        <v>45922.279166666667</v>
      </c>
      <c r="U1560" s="15" t="str">
        <f t="shared" si="250"/>
        <v>2025-09-22</v>
      </c>
      <c r="V1560" s="13" t="str">
        <f>VLOOKUP($B1560,Deals_Demo!$H:$S,11,0)</f>
        <v>06</v>
      </c>
      <c r="W1560" s="13" t="str">
        <f>VLOOKUP($B1560,Deals_Demo!$H:$S,12,0)</f>
        <v>Mon</v>
      </c>
      <c r="X1560" s="13">
        <f t="shared" si="252"/>
        <v>-0.29900000000000004</v>
      </c>
      <c r="Y1560" s="13">
        <f t="shared" si="253"/>
        <v>-0.59800000000000009</v>
      </c>
      <c r="Z1560" s="13">
        <f t="shared" si="254"/>
        <v>-0.89700000000000002</v>
      </c>
      <c r="AA1560" s="13">
        <f t="shared" si="251"/>
        <v>-3</v>
      </c>
    </row>
    <row r="1561" spans="1:27" x14ac:dyDescent="0.25">
      <c r="A1561" s="60">
        <v>45922.078576388885</v>
      </c>
      <c r="B1561" s="61">
        <v>444083050</v>
      </c>
      <c r="C1561" s="62" t="s">
        <v>36</v>
      </c>
      <c r="D1561" s="62" t="s">
        <v>38</v>
      </c>
      <c r="E1561" s="62" t="s">
        <v>119</v>
      </c>
      <c r="F1561" s="63">
        <v>3688.96</v>
      </c>
      <c r="G1561" s="63">
        <v>3688.58</v>
      </c>
      <c r="H1561" s="63">
        <v>3687.46</v>
      </c>
      <c r="I1561" s="62" t="s">
        <v>2008</v>
      </c>
      <c r="J1561" s="63">
        <v>3687.42</v>
      </c>
      <c r="K1561" s="63">
        <v>0</v>
      </c>
      <c r="L1561" s="63">
        <v>0</v>
      </c>
      <c r="M1561" s="63">
        <v>1.54</v>
      </c>
      <c r="N1561" s="10" t="str">
        <f t="shared" si="246"/>
        <v>W</v>
      </c>
      <c r="O1561" s="11">
        <f t="shared" si="247"/>
        <v>45922</v>
      </c>
      <c r="P1561" s="12" t="str">
        <f t="shared" si="248"/>
        <v>01</v>
      </c>
      <c r="Q1561" s="13" t="str">
        <f>VLOOKUP($B1561,Deals_Demo!$H:$N,7,0)</f>
        <v>strategy_15_demo</v>
      </c>
      <c r="R1561" s="13" t="str">
        <f t="shared" si="249"/>
        <v>Mon</v>
      </c>
      <c r="S1561" s="14">
        <f>VLOOKUP($B1561,Deals_Demo!$H:$S,8,0)</f>
        <v>45922.078576388885</v>
      </c>
      <c r="T1561" s="14">
        <f>VLOOKUP($B1561,Deals_Demo!$H:$S,9,0)</f>
        <v>45922.286909722221</v>
      </c>
      <c r="U1561" s="15" t="str">
        <f t="shared" si="250"/>
        <v>2025-09-22</v>
      </c>
      <c r="V1561" s="13" t="str">
        <f>VLOOKUP($B1561,Deals_Demo!$H:$S,11,0)</f>
        <v>06</v>
      </c>
      <c r="W1561" s="13" t="str">
        <f>VLOOKUP($B1561,Deals_Demo!$H:$S,12,0)</f>
        <v>Mon</v>
      </c>
      <c r="X1561" s="13">
        <f t="shared" si="252"/>
        <v>0.15400000000000003</v>
      </c>
      <c r="Y1561" s="13">
        <f t="shared" si="253"/>
        <v>0.30800000000000005</v>
      </c>
      <c r="Z1561" s="13">
        <f t="shared" si="254"/>
        <v>0.46199999999999997</v>
      </c>
      <c r="AA1561" s="13">
        <f t="shared" si="251"/>
        <v>-3</v>
      </c>
    </row>
    <row r="1562" spans="1:27" x14ac:dyDescent="0.25">
      <c r="A1562" s="56">
        <v>45922.080659722225</v>
      </c>
      <c r="B1562" s="57">
        <v>444083526</v>
      </c>
      <c r="C1562" s="58" t="s">
        <v>36</v>
      </c>
      <c r="D1562" s="58" t="s">
        <v>38</v>
      </c>
      <c r="E1562" s="58" t="s">
        <v>119</v>
      </c>
      <c r="F1562" s="59">
        <v>3688.43</v>
      </c>
      <c r="G1562" s="59">
        <v>3691.43</v>
      </c>
      <c r="H1562" s="58"/>
      <c r="I1562" s="58" t="s">
        <v>2079</v>
      </c>
      <c r="J1562" s="59">
        <v>3691.44</v>
      </c>
      <c r="K1562" s="59">
        <v>0</v>
      </c>
      <c r="L1562" s="59">
        <v>0</v>
      </c>
      <c r="M1562" s="59">
        <v>-3.01</v>
      </c>
      <c r="N1562" s="10" t="str">
        <f t="shared" ref="N1562:N1582" si="255">IF(M1562&gt;0,"W",IF(M1562&lt;0,"L","BE"))</f>
        <v>L</v>
      </c>
      <c r="O1562" s="11">
        <f t="shared" ref="O1562:O1582" si="256">INT(LEFT(A1562,10))</f>
        <v>45922</v>
      </c>
      <c r="P1562" s="12" t="str">
        <f t="shared" ref="P1562:P1582" si="257">TEXT(A1562,"hh")</f>
        <v>01</v>
      </c>
      <c r="Q1562" s="13" t="str">
        <f>VLOOKUP($B1562,Deals_Demo!$H:$N,7,0)</f>
        <v>strategy_19_demo</v>
      </c>
      <c r="R1562" s="13" t="str">
        <f t="shared" ref="R1562:R1582" si="258">TEXT(O1562,"ddd")</f>
        <v>Mon</v>
      </c>
      <c r="S1562" s="14">
        <f>VLOOKUP($B1562,Deals_Demo!$H:$S,8,0)</f>
        <v>45922.080659722225</v>
      </c>
      <c r="T1562" s="14">
        <f>VLOOKUP($B1562,Deals_Demo!$H:$S,9,0)</f>
        <v>45922.288993055561</v>
      </c>
      <c r="U1562" s="15" t="str">
        <f t="shared" ref="U1562:U1582" si="259">TEXT(T1562,"yyyy-mm-dd")</f>
        <v>2025-09-22</v>
      </c>
      <c r="V1562" s="13" t="str">
        <f>VLOOKUP($B1562,Deals_Demo!$H:$S,11,0)</f>
        <v>06</v>
      </c>
      <c r="W1562" s="13" t="str">
        <f>VLOOKUP($B1562,Deals_Demo!$H:$S,12,0)</f>
        <v>Mon</v>
      </c>
      <c r="X1562" s="13">
        <f t="shared" si="252"/>
        <v>-0.30099999999999999</v>
      </c>
      <c r="Y1562" s="13">
        <f t="shared" si="253"/>
        <v>-0.60199999999999998</v>
      </c>
      <c r="Z1562" s="13">
        <f t="shared" si="254"/>
        <v>-0.90299999999999991</v>
      </c>
      <c r="AA1562" s="13">
        <f t="shared" ref="AA1562:AA1582" si="260">IF(M1562&lt;2.9,-3,M1562)</f>
        <v>-3</v>
      </c>
    </row>
    <row r="1563" spans="1:27" x14ac:dyDescent="0.25">
      <c r="A1563" s="60">
        <v>45922.080659722225</v>
      </c>
      <c r="B1563" s="61">
        <v>444083527</v>
      </c>
      <c r="C1563" s="62" t="s">
        <v>36</v>
      </c>
      <c r="D1563" s="62" t="s">
        <v>38</v>
      </c>
      <c r="E1563" s="62" t="s">
        <v>119</v>
      </c>
      <c r="F1563" s="63">
        <v>3688.43</v>
      </c>
      <c r="G1563" s="63">
        <v>3687.2</v>
      </c>
      <c r="H1563" s="62"/>
      <c r="I1563" s="62" t="s">
        <v>2009</v>
      </c>
      <c r="J1563" s="63">
        <v>3687.28</v>
      </c>
      <c r="K1563" s="63">
        <v>0</v>
      </c>
      <c r="L1563" s="63">
        <v>0</v>
      </c>
      <c r="M1563" s="63">
        <v>1.1499999999999999</v>
      </c>
      <c r="N1563" s="10" t="str">
        <f t="shared" si="255"/>
        <v>W</v>
      </c>
      <c r="O1563" s="11">
        <f t="shared" si="256"/>
        <v>45922</v>
      </c>
      <c r="P1563" s="12" t="str">
        <f t="shared" si="257"/>
        <v>01</v>
      </c>
      <c r="Q1563" s="13" t="str">
        <f>VLOOKUP($B1563,Deals_Demo!$H:$N,7,0)</f>
        <v>strategy_18_demo</v>
      </c>
      <c r="R1563" s="13" t="str">
        <f t="shared" si="258"/>
        <v>Mon</v>
      </c>
      <c r="S1563" s="14">
        <f>VLOOKUP($B1563,Deals_Demo!$H:$S,8,0)</f>
        <v>45922.080659722225</v>
      </c>
      <c r="T1563" s="14">
        <f>VLOOKUP($B1563,Deals_Demo!$H:$S,9,0)</f>
        <v>45922.288993055561</v>
      </c>
      <c r="U1563" s="15" t="str">
        <f t="shared" si="259"/>
        <v>2025-09-22</v>
      </c>
      <c r="V1563" s="13" t="str">
        <f>VLOOKUP($B1563,Deals_Demo!$H:$S,11,0)</f>
        <v>06</v>
      </c>
      <c r="W1563" s="13" t="str">
        <f>VLOOKUP($B1563,Deals_Demo!$H:$S,12,0)</f>
        <v>Mon</v>
      </c>
      <c r="X1563" s="13">
        <f t="shared" si="252"/>
        <v>0.11499999999999999</v>
      </c>
      <c r="Y1563" s="13">
        <f t="shared" si="253"/>
        <v>0.22999999999999998</v>
      </c>
      <c r="Z1563" s="13">
        <f t="shared" si="254"/>
        <v>0.34499999999999997</v>
      </c>
      <c r="AA1563" s="13">
        <f t="shared" si="260"/>
        <v>-3</v>
      </c>
    </row>
    <row r="1564" spans="1:27" x14ac:dyDescent="0.25">
      <c r="A1564" s="56">
        <v>45922.081354166665</v>
      </c>
      <c r="B1564" s="57">
        <v>444083623</v>
      </c>
      <c r="C1564" s="58" t="s">
        <v>36</v>
      </c>
      <c r="D1564" s="58" t="s">
        <v>38</v>
      </c>
      <c r="E1564" s="58" t="s">
        <v>119</v>
      </c>
      <c r="F1564" s="59">
        <v>3688.47</v>
      </c>
      <c r="G1564" s="59">
        <v>3686.66</v>
      </c>
      <c r="H1564" s="59">
        <v>3685.47</v>
      </c>
      <c r="I1564" s="58" t="s">
        <v>2080</v>
      </c>
      <c r="J1564" s="59">
        <v>3686.69</v>
      </c>
      <c r="K1564" s="59">
        <v>0</v>
      </c>
      <c r="L1564" s="59">
        <v>0</v>
      </c>
      <c r="M1564" s="59">
        <v>1.78</v>
      </c>
      <c r="N1564" s="10" t="str">
        <f t="shared" si="255"/>
        <v>W</v>
      </c>
      <c r="O1564" s="11">
        <f t="shared" si="256"/>
        <v>45922</v>
      </c>
      <c r="P1564" s="12" t="str">
        <f t="shared" si="257"/>
        <v>01</v>
      </c>
      <c r="Q1564" s="13" t="str">
        <f>VLOOKUP($B1564,Deals_Demo!$H:$N,7,0)</f>
        <v>strategy_23_demo</v>
      </c>
      <c r="R1564" s="13" t="str">
        <f t="shared" si="258"/>
        <v>Mon</v>
      </c>
      <c r="S1564" s="14">
        <f>VLOOKUP($B1564,Deals_Demo!$H:$S,8,0)</f>
        <v>45922.081354166665</v>
      </c>
      <c r="T1564" s="14">
        <f>VLOOKUP($B1564,Deals_Demo!$H:$S,9,0)</f>
        <v>45922.289687500001</v>
      </c>
      <c r="U1564" s="15" t="str">
        <f t="shared" si="259"/>
        <v>2025-09-22</v>
      </c>
      <c r="V1564" s="13" t="str">
        <f>VLOOKUP($B1564,Deals_Demo!$H:$S,11,0)</f>
        <v>06</v>
      </c>
      <c r="W1564" s="13" t="str">
        <f>VLOOKUP($B1564,Deals_Demo!$H:$S,12,0)</f>
        <v>Mon</v>
      </c>
      <c r="X1564" s="13">
        <f t="shared" si="252"/>
        <v>0.17800000000000002</v>
      </c>
      <c r="Y1564" s="13">
        <f t="shared" si="253"/>
        <v>0.35600000000000004</v>
      </c>
      <c r="Z1564" s="13">
        <f t="shared" si="254"/>
        <v>0.53400000000000003</v>
      </c>
      <c r="AA1564" s="13">
        <f t="shared" si="260"/>
        <v>-3</v>
      </c>
    </row>
    <row r="1565" spans="1:27" x14ac:dyDescent="0.25">
      <c r="A1565" s="60">
        <v>45922.081354166665</v>
      </c>
      <c r="B1565" s="61">
        <v>444083626</v>
      </c>
      <c r="C1565" s="62" t="s">
        <v>36</v>
      </c>
      <c r="D1565" s="62" t="s">
        <v>38</v>
      </c>
      <c r="E1565" s="62" t="s">
        <v>119</v>
      </c>
      <c r="F1565" s="63">
        <v>3688.47</v>
      </c>
      <c r="G1565" s="63">
        <v>3690.67</v>
      </c>
      <c r="H1565" s="63">
        <v>3686.97</v>
      </c>
      <c r="I1565" s="62" t="s">
        <v>2010</v>
      </c>
      <c r="J1565" s="63">
        <v>3686.97</v>
      </c>
      <c r="K1565" s="63">
        <v>0</v>
      </c>
      <c r="L1565" s="63">
        <v>0</v>
      </c>
      <c r="M1565" s="63">
        <v>1.5</v>
      </c>
      <c r="N1565" s="10" t="str">
        <f t="shared" si="255"/>
        <v>W</v>
      </c>
      <c r="O1565" s="11">
        <f t="shared" si="256"/>
        <v>45922</v>
      </c>
      <c r="P1565" s="12" t="str">
        <f t="shared" si="257"/>
        <v>01</v>
      </c>
      <c r="Q1565" s="13" t="str">
        <f>VLOOKUP($B1565,Deals_Demo!$H:$N,7,0)</f>
        <v>strategy_22_demo</v>
      </c>
      <c r="R1565" s="13" t="str">
        <f t="shared" si="258"/>
        <v>Mon</v>
      </c>
      <c r="S1565" s="14">
        <f>VLOOKUP($B1565,Deals_Demo!$H:$S,8,0)</f>
        <v>45922.081354166665</v>
      </c>
      <c r="T1565" s="14">
        <f>VLOOKUP($B1565,Deals_Demo!$H:$S,9,0)</f>
        <v>45922.289687500001</v>
      </c>
      <c r="U1565" s="15" t="str">
        <f t="shared" si="259"/>
        <v>2025-09-22</v>
      </c>
      <c r="V1565" s="13" t="str">
        <f>VLOOKUP($B1565,Deals_Demo!$H:$S,11,0)</f>
        <v>06</v>
      </c>
      <c r="W1565" s="13" t="str">
        <f>VLOOKUP($B1565,Deals_Demo!$H:$S,12,0)</f>
        <v>Mon</v>
      </c>
      <c r="X1565" s="13">
        <f t="shared" si="252"/>
        <v>0.15000000000000002</v>
      </c>
      <c r="Y1565" s="13">
        <f t="shared" si="253"/>
        <v>0.30000000000000004</v>
      </c>
      <c r="Z1565" s="13">
        <f t="shared" si="254"/>
        <v>0.44999999999999996</v>
      </c>
      <c r="AA1565" s="13">
        <f t="shared" si="260"/>
        <v>-3</v>
      </c>
    </row>
    <row r="1566" spans="1:27" x14ac:dyDescent="0.25">
      <c r="A1566" s="56">
        <v>45922.081365740742</v>
      </c>
      <c r="B1566" s="57">
        <v>444083629</v>
      </c>
      <c r="C1566" s="58" t="s">
        <v>36</v>
      </c>
      <c r="D1566" s="58" t="s">
        <v>38</v>
      </c>
      <c r="E1566" s="58" t="s">
        <v>119</v>
      </c>
      <c r="F1566" s="59">
        <v>3688.47</v>
      </c>
      <c r="G1566" s="59">
        <v>3687.5</v>
      </c>
      <c r="H1566" s="59">
        <v>3685.47</v>
      </c>
      <c r="I1566" s="58" t="s">
        <v>2011</v>
      </c>
      <c r="J1566" s="59">
        <v>3687.51</v>
      </c>
      <c r="K1566" s="59">
        <v>0</v>
      </c>
      <c r="L1566" s="59">
        <v>0</v>
      </c>
      <c r="M1566" s="59">
        <v>0.96</v>
      </c>
      <c r="N1566" s="10" t="str">
        <f t="shared" si="255"/>
        <v>W</v>
      </c>
      <c r="O1566" s="11">
        <f t="shared" si="256"/>
        <v>45922</v>
      </c>
      <c r="P1566" s="12" t="str">
        <f t="shared" si="257"/>
        <v>01</v>
      </c>
      <c r="Q1566" s="13" t="str">
        <f>VLOOKUP($B1566,Deals_Demo!$H:$N,7,0)</f>
        <v>strategy_10_demo</v>
      </c>
      <c r="R1566" s="13" t="str">
        <f t="shared" si="258"/>
        <v>Mon</v>
      </c>
      <c r="S1566" s="14">
        <f>VLOOKUP($B1566,Deals_Demo!$H:$S,8,0)</f>
        <v>45922.081365740742</v>
      </c>
      <c r="T1566" s="14">
        <f>VLOOKUP($B1566,Deals_Demo!$H:$S,9,0)</f>
        <v>45922.289699074077</v>
      </c>
      <c r="U1566" s="15" t="str">
        <f t="shared" si="259"/>
        <v>2025-09-22</v>
      </c>
      <c r="V1566" s="13" t="str">
        <f>VLOOKUP($B1566,Deals_Demo!$H:$S,11,0)</f>
        <v>06</v>
      </c>
      <c r="W1566" s="13" t="str">
        <f>VLOOKUP($B1566,Deals_Demo!$H:$S,12,0)</f>
        <v>Mon</v>
      </c>
      <c r="X1566" s="13">
        <f t="shared" si="252"/>
        <v>9.6000000000000002E-2</v>
      </c>
      <c r="Y1566" s="13">
        <f t="shared" si="253"/>
        <v>0.192</v>
      </c>
      <c r="Z1566" s="13">
        <f t="shared" si="254"/>
        <v>0.28799999999999998</v>
      </c>
      <c r="AA1566" s="13">
        <f t="shared" si="260"/>
        <v>-3</v>
      </c>
    </row>
    <row r="1567" spans="1:27" x14ac:dyDescent="0.25">
      <c r="A1567" s="60">
        <v>45922.081365740742</v>
      </c>
      <c r="B1567" s="61">
        <v>444083631</v>
      </c>
      <c r="C1567" s="62" t="s">
        <v>36</v>
      </c>
      <c r="D1567" s="62" t="s">
        <v>38</v>
      </c>
      <c r="E1567" s="62" t="s">
        <v>119</v>
      </c>
      <c r="F1567" s="63">
        <v>3688.47</v>
      </c>
      <c r="G1567" s="63">
        <v>3688.11</v>
      </c>
      <c r="H1567" s="63">
        <v>3686.97</v>
      </c>
      <c r="I1567" s="62" t="s">
        <v>2010</v>
      </c>
      <c r="J1567" s="63">
        <v>3686.97</v>
      </c>
      <c r="K1567" s="63">
        <v>0</v>
      </c>
      <c r="L1567" s="63">
        <v>0</v>
      </c>
      <c r="M1567" s="63">
        <v>1.5</v>
      </c>
      <c r="N1567" s="10" t="str">
        <f t="shared" si="255"/>
        <v>W</v>
      </c>
      <c r="O1567" s="11">
        <f t="shared" si="256"/>
        <v>45922</v>
      </c>
      <c r="P1567" s="12" t="str">
        <f t="shared" si="257"/>
        <v>01</v>
      </c>
      <c r="Q1567" s="13" t="str">
        <f>VLOOKUP($B1567,Deals_Demo!$H:$N,7,0)</f>
        <v>strategy_24_demo</v>
      </c>
      <c r="R1567" s="13" t="str">
        <f t="shared" si="258"/>
        <v>Mon</v>
      </c>
      <c r="S1567" s="14">
        <f>VLOOKUP($B1567,Deals_Demo!$H:$S,8,0)</f>
        <v>45922.081365740742</v>
      </c>
      <c r="T1567" s="14">
        <f>VLOOKUP($B1567,Deals_Demo!$H:$S,9,0)</f>
        <v>45922.289699074077</v>
      </c>
      <c r="U1567" s="15" t="str">
        <f t="shared" si="259"/>
        <v>2025-09-22</v>
      </c>
      <c r="V1567" s="13" t="str">
        <f>VLOOKUP($B1567,Deals_Demo!$H:$S,11,0)</f>
        <v>06</v>
      </c>
      <c r="W1567" s="13" t="str">
        <f>VLOOKUP($B1567,Deals_Demo!$H:$S,12,0)</f>
        <v>Mon</v>
      </c>
      <c r="X1567" s="13">
        <f t="shared" si="252"/>
        <v>0.15000000000000002</v>
      </c>
      <c r="Y1567" s="13">
        <f t="shared" si="253"/>
        <v>0.30000000000000004</v>
      </c>
      <c r="Z1567" s="13">
        <f t="shared" si="254"/>
        <v>0.44999999999999996</v>
      </c>
      <c r="AA1567" s="13">
        <f t="shared" si="260"/>
        <v>-3</v>
      </c>
    </row>
    <row r="1568" spans="1:27" x14ac:dyDescent="0.25">
      <c r="A1568" s="56">
        <v>45922.082048611112</v>
      </c>
      <c r="B1568" s="57">
        <v>444083827</v>
      </c>
      <c r="C1568" s="58" t="s">
        <v>36</v>
      </c>
      <c r="D1568" s="58" t="s">
        <v>38</v>
      </c>
      <c r="E1568" s="58" t="s">
        <v>119</v>
      </c>
      <c r="F1568" s="59">
        <v>3688.46</v>
      </c>
      <c r="G1568" s="59">
        <v>3687.49</v>
      </c>
      <c r="H1568" s="59">
        <v>3685.46</v>
      </c>
      <c r="I1568" s="58" t="s">
        <v>2011</v>
      </c>
      <c r="J1568" s="59">
        <v>3687.51</v>
      </c>
      <c r="K1568" s="59">
        <v>0</v>
      </c>
      <c r="L1568" s="59">
        <v>0</v>
      </c>
      <c r="M1568" s="59">
        <v>0.95</v>
      </c>
      <c r="N1568" s="10" t="str">
        <f t="shared" si="255"/>
        <v>W</v>
      </c>
      <c r="O1568" s="11">
        <f t="shared" si="256"/>
        <v>45922</v>
      </c>
      <c r="P1568" s="12" t="str">
        <f t="shared" si="257"/>
        <v>01</v>
      </c>
      <c r="Q1568" s="13" t="str">
        <f>VLOOKUP($B1568,Deals_Demo!$H:$N,7,0)</f>
        <v>strategy_09_demo</v>
      </c>
      <c r="R1568" s="13" t="str">
        <f t="shared" si="258"/>
        <v>Mon</v>
      </c>
      <c r="S1568" s="14">
        <f>VLOOKUP($B1568,Deals_Demo!$H:$S,8,0)</f>
        <v>45922.082048611112</v>
      </c>
      <c r="T1568" s="14">
        <f>VLOOKUP($B1568,Deals_Demo!$H:$S,9,0)</f>
        <v>45922.290381944447</v>
      </c>
      <c r="U1568" s="15" t="str">
        <f t="shared" si="259"/>
        <v>2025-09-22</v>
      </c>
      <c r="V1568" s="13" t="str">
        <f>VLOOKUP($B1568,Deals_Demo!$H:$S,11,0)</f>
        <v>06</v>
      </c>
      <c r="W1568" s="13" t="str">
        <f>VLOOKUP($B1568,Deals_Demo!$H:$S,12,0)</f>
        <v>Mon</v>
      </c>
      <c r="X1568" s="13">
        <f t="shared" si="252"/>
        <v>9.5000000000000001E-2</v>
      </c>
      <c r="Y1568" s="13">
        <f t="shared" si="253"/>
        <v>0.19</v>
      </c>
      <c r="Z1568" s="13">
        <f t="shared" si="254"/>
        <v>0.28499999999999998</v>
      </c>
      <c r="AA1568" s="13">
        <f t="shared" si="260"/>
        <v>-3</v>
      </c>
    </row>
    <row r="1569" spans="1:27" x14ac:dyDescent="0.25">
      <c r="A1569" s="60">
        <v>45922.082048611112</v>
      </c>
      <c r="B1569" s="61">
        <v>444083830</v>
      </c>
      <c r="C1569" s="62" t="s">
        <v>36</v>
      </c>
      <c r="D1569" s="62" t="s">
        <v>38</v>
      </c>
      <c r="E1569" s="62" t="s">
        <v>119</v>
      </c>
      <c r="F1569" s="63">
        <v>3688.46</v>
      </c>
      <c r="G1569" s="63">
        <v>3691.46</v>
      </c>
      <c r="H1569" s="63">
        <v>3686.96</v>
      </c>
      <c r="I1569" s="62" t="s">
        <v>2012</v>
      </c>
      <c r="J1569" s="63">
        <v>3686.94</v>
      </c>
      <c r="K1569" s="63">
        <v>0</v>
      </c>
      <c r="L1569" s="63">
        <v>0</v>
      </c>
      <c r="M1569" s="63">
        <v>1.52</v>
      </c>
      <c r="N1569" s="10" t="str">
        <f t="shared" si="255"/>
        <v>W</v>
      </c>
      <c r="O1569" s="11">
        <f t="shared" si="256"/>
        <v>45922</v>
      </c>
      <c r="P1569" s="12" t="str">
        <f t="shared" si="257"/>
        <v>01</v>
      </c>
      <c r="Q1569" s="13" t="str">
        <f>VLOOKUP($B1569,Deals_Demo!$H:$N,7,0)</f>
        <v>strategy_14_demo</v>
      </c>
      <c r="R1569" s="13" t="str">
        <f t="shared" si="258"/>
        <v>Mon</v>
      </c>
      <c r="S1569" s="14">
        <f>VLOOKUP($B1569,Deals_Demo!$H:$S,8,0)</f>
        <v>45922.082048611112</v>
      </c>
      <c r="T1569" s="14">
        <f>VLOOKUP($B1569,Deals_Demo!$H:$S,9,0)</f>
        <v>45922.290381944447</v>
      </c>
      <c r="U1569" s="15" t="str">
        <f t="shared" si="259"/>
        <v>2025-09-22</v>
      </c>
      <c r="V1569" s="13" t="str">
        <f>VLOOKUP($B1569,Deals_Demo!$H:$S,11,0)</f>
        <v>06</v>
      </c>
      <c r="W1569" s="13" t="str">
        <f>VLOOKUP($B1569,Deals_Demo!$H:$S,12,0)</f>
        <v>Mon</v>
      </c>
      <c r="X1569" s="13">
        <f t="shared" si="252"/>
        <v>0.15200000000000002</v>
      </c>
      <c r="Y1569" s="13">
        <f t="shared" si="253"/>
        <v>0.30400000000000005</v>
      </c>
      <c r="Z1569" s="13">
        <f t="shared" si="254"/>
        <v>0.45599999999999996</v>
      </c>
      <c r="AA1569" s="13">
        <f t="shared" si="260"/>
        <v>-3</v>
      </c>
    </row>
    <row r="1570" spans="1:27" x14ac:dyDescent="0.25">
      <c r="A1570" s="56">
        <v>45922.082060185188</v>
      </c>
      <c r="B1570" s="57">
        <v>444083831</v>
      </c>
      <c r="C1570" s="58" t="s">
        <v>36</v>
      </c>
      <c r="D1570" s="58" t="s">
        <v>38</v>
      </c>
      <c r="E1570" s="58" t="s">
        <v>119</v>
      </c>
      <c r="F1570" s="59">
        <v>3688.46</v>
      </c>
      <c r="G1570" s="59">
        <v>3691.46</v>
      </c>
      <c r="H1570" s="59">
        <v>3686.96</v>
      </c>
      <c r="I1570" s="58" t="s">
        <v>2012</v>
      </c>
      <c r="J1570" s="59">
        <v>3686.94</v>
      </c>
      <c r="K1570" s="59">
        <v>0</v>
      </c>
      <c r="L1570" s="59">
        <v>0</v>
      </c>
      <c r="M1570" s="59">
        <v>1.52</v>
      </c>
      <c r="N1570" s="10" t="str">
        <f t="shared" si="255"/>
        <v>W</v>
      </c>
      <c r="O1570" s="11">
        <f t="shared" si="256"/>
        <v>45922</v>
      </c>
      <c r="P1570" s="12" t="str">
        <f t="shared" si="257"/>
        <v>01</v>
      </c>
      <c r="Q1570" s="13" t="str">
        <f>VLOOKUP($B1570,Deals_Demo!$H:$N,7,0)</f>
        <v>strategy_12_demo</v>
      </c>
      <c r="R1570" s="13" t="str">
        <f t="shared" si="258"/>
        <v>Mon</v>
      </c>
      <c r="S1570" s="14">
        <f>VLOOKUP($B1570,Deals_Demo!$H:$S,8,0)</f>
        <v>45922.082060185188</v>
      </c>
      <c r="T1570" s="14">
        <f>VLOOKUP($B1570,Deals_Demo!$H:$S,9,0)</f>
        <v>45922.290393518524</v>
      </c>
      <c r="U1570" s="15" t="str">
        <f t="shared" si="259"/>
        <v>2025-09-22</v>
      </c>
      <c r="V1570" s="13" t="str">
        <f>VLOOKUP($B1570,Deals_Demo!$H:$S,11,0)</f>
        <v>06</v>
      </c>
      <c r="W1570" s="13" t="str">
        <f>VLOOKUP($B1570,Deals_Demo!$H:$S,12,0)</f>
        <v>Mon</v>
      </c>
      <c r="X1570" s="13">
        <f t="shared" si="252"/>
        <v>0.15200000000000002</v>
      </c>
      <c r="Y1570" s="13">
        <f t="shared" si="253"/>
        <v>0.30400000000000005</v>
      </c>
      <c r="Z1570" s="13">
        <f t="shared" si="254"/>
        <v>0.45599999999999996</v>
      </c>
      <c r="AA1570" s="13">
        <f t="shared" si="260"/>
        <v>-3</v>
      </c>
    </row>
    <row r="1571" spans="1:27" x14ac:dyDescent="0.25">
      <c r="A1571" s="60">
        <v>45922.082060185188</v>
      </c>
      <c r="B1571" s="61">
        <v>444083832</v>
      </c>
      <c r="C1571" s="62" t="s">
        <v>36</v>
      </c>
      <c r="D1571" s="62" t="s">
        <v>38</v>
      </c>
      <c r="E1571" s="62" t="s">
        <v>119</v>
      </c>
      <c r="F1571" s="63">
        <v>3688.46</v>
      </c>
      <c r="G1571" s="63">
        <v>3691.46</v>
      </c>
      <c r="H1571" s="63">
        <v>3684.96</v>
      </c>
      <c r="I1571" s="62" t="s">
        <v>2079</v>
      </c>
      <c r="J1571" s="63">
        <v>3691.72</v>
      </c>
      <c r="K1571" s="63">
        <v>0</v>
      </c>
      <c r="L1571" s="63">
        <v>0</v>
      </c>
      <c r="M1571" s="63">
        <v>-3.26</v>
      </c>
      <c r="N1571" s="10" t="str">
        <f t="shared" si="255"/>
        <v>L</v>
      </c>
      <c r="O1571" s="11">
        <f t="shared" si="256"/>
        <v>45922</v>
      </c>
      <c r="P1571" s="12" t="str">
        <f t="shared" si="257"/>
        <v>01</v>
      </c>
      <c r="Q1571" s="13" t="str">
        <f>VLOOKUP($B1571,Deals_Demo!$H:$N,7,0)</f>
        <v>strategy_16_demo</v>
      </c>
      <c r="R1571" s="13" t="str">
        <f t="shared" si="258"/>
        <v>Mon</v>
      </c>
      <c r="S1571" s="14">
        <f>VLOOKUP($B1571,Deals_Demo!$H:$S,8,0)</f>
        <v>45922.082060185188</v>
      </c>
      <c r="T1571" s="14">
        <f>VLOOKUP($B1571,Deals_Demo!$H:$S,9,0)</f>
        <v>45922.290393518524</v>
      </c>
      <c r="U1571" s="15" t="str">
        <f t="shared" si="259"/>
        <v>2025-09-22</v>
      </c>
      <c r="V1571" s="13" t="str">
        <f>VLOOKUP($B1571,Deals_Demo!$H:$S,11,0)</f>
        <v>06</v>
      </c>
      <c r="W1571" s="13" t="str">
        <f>VLOOKUP($B1571,Deals_Demo!$H:$S,12,0)</f>
        <v>Mon</v>
      </c>
      <c r="X1571" s="13">
        <f t="shared" si="252"/>
        <v>-0.32600000000000001</v>
      </c>
      <c r="Y1571" s="13">
        <f t="shared" si="253"/>
        <v>-0.65200000000000002</v>
      </c>
      <c r="Z1571" s="13">
        <f t="shared" si="254"/>
        <v>-0.97799999999999987</v>
      </c>
      <c r="AA1571" s="13">
        <f t="shared" si="260"/>
        <v>-3</v>
      </c>
    </row>
    <row r="1572" spans="1:27" x14ac:dyDescent="0.25">
      <c r="A1572" s="56">
        <v>45922.082060185188</v>
      </c>
      <c r="B1572" s="57">
        <v>444083833</v>
      </c>
      <c r="C1572" s="58" t="s">
        <v>36</v>
      </c>
      <c r="D1572" s="58" t="s">
        <v>38</v>
      </c>
      <c r="E1572" s="58" t="s">
        <v>119</v>
      </c>
      <c r="F1572" s="59">
        <v>3688.46</v>
      </c>
      <c r="G1572" s="59">
        <v>3687.56</v>
      </c>
      <c r="H1572" s="59">
        <v>3686.26</v>
      </c>
      <c r="I1572" s="58" t="s">
        <v>2081</v>
      </c>
      <c r="J1572" s="59">
        <v>3687.56</v>
      </c>
      <c r="K1572" s="59">
        <v>0</v>
      </c>
      <c r="L1572" s="59">
        <v>0</v>
      </c>
      <c r="M1572" s="59">
        <v>0.9</v>
      </c>
      <c r="N1572" s="10" t="str">
        <f t="shared" si="255"/>
        <v>W</v>
      </c>
      <c r="O1572" s="11">
        <f t="shared" si="256"/>
        <v>45922</v>
      </c>
      <c r="P1572" s="12" t="str">
        <f t="shared" si="257"/>
        <v>01</v>
      </c>
      <c r="Q1572" s="13" t="str">
        <f>VLOOKUP($B1572,Deals_Demo!$H:$N,7,0)</f>
        <v>strategy_21_demo</v>
      </c>
      <c r="R1572" s="13" t="str">
        <f t="shared" si="258"/>
        <v>Mon</v>
      </c>
      <c r="S1572" s="14">
        <f>VLOOKUP($B1572,Deals_Demo!$H:$S,8,0)</f>
        <v>45922.082060185188</v>
      </c>
      <c r="T1572" s="14">
        <f>VLOOKUP($B1572,Deals_Demo!$H:$S,9,0)</f>
        <v>45922.290393518524</v>
      </c>
      <c r="U1572" s="15" t="str">
        <f t="shared" si="259"/>
        <v>2025-09-22</v>
      </c>
      <c r="V1572" s="13" t="str">
        <f>VLOOKUP($B1572,Deals_Demo!$H:$S,11,0)</f>
        <v>06</v>
      </c>
      <c r="W1572" s="13" t="str">
        <f>VLOOKUP($B1572,Deals_Demo!$H:$S,12,0)</f>
        <v>Mon</v>
      </c>
      <c r="X1572" s="13">
        <f t="shared" si="252"/>
        <v>9.0000000000000011E-2</v>
      </c>
      <c r="Y1572" s="13">
        <f t="shared" si="253"/>
        <v>0.18000000000000002</v>
      </c>
      <c r="Z1572" s="13">
        <f t="shared" si="254"/>
        <v>0.27</v>
      </c>
      <c r="AA1572" s="13">
        <f t="shared" si="260"/>
        <v>-3</v>
      </c>
    </row>
    <row r="1573" spans="1:27" x14ac:dyDescent="0.25">
      <c r="A1573" s="60">
        <v>45922.082060185188</v>
      </c>
      <c r="B1573" s="61">
        <v>444083835</v>
      </c>
      <c r="C1573" s="62" t="s">
        <v>36</v>
      </c>
      <c r="D1573" s="62" t="s">
        <v>38</v>
      </c>
      <c r="E1573" s="62" t="s">
        <v>119</v>
      </c>
      <c r="F1573" s="63">
        <v>3688.46</v>
      </c>
      <c r="G1573" s="63">
        <v>3687.5</v>
      </c>
      <c r="H1573" s="63">
        <v>3684.96</v>
      </c>
      <c r="I1573" s="62" t="s">
        <v>2011</v>
      </c>
      <c r="J1573" s="63">
        <v>3687.51</v>
      </c>
      <c r="K1573" s="63">
        <v>0</v>
      </c>
      <c r="L1573" s="63">
        <v>0</v>
      </c>
      <c r="M1573" s="63">
        <v>0.95</v>
      </c>
      <c r="N1573" s="10" t="str">
        <f t="shared" si="255"/>
        <v>W</v>
      </c>
      <c r="O1573" s="11">
        <f t="shared" si="256"/>
        <v>45922</v>
      </c>
      <c r="P1573" s="12" t="str">
        <f t="shared" si="257"/>
        <v>01</v>
      </c>
      <c r="Q1573" s="13" t="str">
        <f>VLOOKUP($B1573,Deals_Demo!$H:$N,7,0)</f>
        <v>strategy_11_demo</v>
      </c>
      <c r="R1573" s="13" t="str">
        <f t="shared" si="258"/>
        <v>Mon</v>
      </c>
      <c r="S1573" s="14">
        <f>VLOOKUP($B1573,Deals_Demo!$H:$S,8,0)</f>
        <v>45922.082060185188</v>
      </c>
      <c r="T1573" s="14">
        <f>VLOOKUP($B1573,Deals_Demo!$H:$S,9,0)</f>
        <v>45922.290393518524</v>
      </c>
      <c r="U1573" s="15" t="str">
        <f t="shared" si="259"/>
        <v>2025-09-22</v>
      </c>
      <c r="V1573" s="13" t="str">
        <f>VLOOKUP($B1573,Deals_Demo!$H:$S,11,0)</f>
        <v>06</v>
      </c>
      <c r="W1573" s="13" t="str">
        <f>VLOOKUP($B1573,Deals_Demo!$H:$S,12,0)</f>
        <v>Mon</v>
      </c>
      <c r="X1573" s="13">
        <f t="shared" si="252"/>
        <v>9.5000000000000001E-2</v>
      </c>
      <c r="Y1573" s="13">
        <f t="shared" si="253"/>
        <v>0.19</v>
      </c>
      <c r="Z1573" s="13">
        <f t="shared" si="254"/>
        <v>0.28499999999999998</v>
      </c>
      <c r="AA1573" s="13">
        <f t="shared" si="260"/>
        <v>-3</v>
      </c>
    </row>
    <row r="1574" spans="1:27" x14ac:dyDescent="0.25">
      <c r="A1574" s="56">
        <v>45922.084131944444</v>
      </c>
      <c r="B1574" s="57">
        <v>444084195</v>
      </c>
      <c r="C1574" s="58" t="s">
        <v>36</v>
      </c>
      <c r="D1574" s="58" t="s">
        <v>38</v>
      </c>
      <c r="E1574" s="58" t="s">
        <v>119</v>
      </c>
      <c r="F1574" s="59">
        <v>3688.4</v>
      </c>
      <c r="G1574" s="59">
        <v>3687.2</v>
      </c>
      <c r="H1574" s="58"/>
      <c r="I1574" s="58" t="s">
        <v>2009</v>
      </c>
      <c r="J1574" s="59">
        <v>3687.28</v>
      </c>
      <c r="K1574" s="59">
        <v>0</v>
      </c>
      <c r="L1574" s="59">
        <v>0</v>
      </c>
      <c r="M1574" s="59">
        <v>1.1200000000000001</v>
      </c>
      <c r="N1574" s="10" t="str">
        <f t="shared" si="255"/>
        <v>W</v>
      </c>
      <c r="O1574" s="11">
        <f t="shared" si="256"/>
        <v>45922</v>
      </c>
      <c r="P1574" s="12" t="str">
        <f t="shared" si="257"/>
        <v>02</v>
      </c>
      <c r="Q1574" s="13" t="str">
        <f>VLOOKUP($B1574,Deals_Demo!$H:$N,7,0)</f>
        <v>strategy_20_demo</v>
      </c>
      <c r="R1574" s="13" t="str">
        <f t="shared" si="258"/>
        <v>Mon</v>
      </c>
      <c r="S1574" s="14">
        <f>VLOOKUP($B1574,Deals_Demo!$H:$S,8,0)</f>
        <v>45922.084131944444</v>
      </c>
      <c r="T1574" s="14">
        <f>VLOOKUP($B1574,Deals_Demo!$H:$S,9,0)</f>
        <v>45922.29246527778</v>
      </c>
      <c r="U1574" s="15" t="str">
        <f t="shared" si="259"/>
        <v>2025-09-22</v>
      </c>
      <c r="V1574" s="13" t="str">
        <f>VLOOKUP($B1574,Deals_Demo!$H:$S,11,0)</f>
        <v>07</v>
      </c>
      <c r="W1574" s="13" t="str">
        <f>VLOOKUP($B1574,Deals_Demo!$H:$S,12,0)</f>
        <v>Mon</v>
      </c>
      <c r="X1574" s="13">
        <f t="shared" si="252"/>
        <v>0.11200000000000002</v>
      </c>
      <c r="Y1574" s="13">
        <f t="shared" si="253"/>
        <v>0.22400000000000003</v>
      </c>
      <c r="Z1574" s="13">
        <f t="shared" si="254"/>
        <v>0.33600000000000002</v>
      </c>
      <c r="AA1574" s="13">
        <f t="shared" si="260"/>
        <v>-3</v>
      </c>
    </row>
    <row r="1575" spans="1:27" x14ac:dyDescent="0.25">
      <c r="A1575" s="60">
        <v>45922.086331018516</v>
      </c>
      <c r="B1575" s="61">
        <v>444084705</v>
      </c>
      <c r="C1575" s="62" t="s">
        <v>36</v>
      </c>
      <c r="D1575" s="62" t="s">
        <v>37</v>
      </c>
      <c r="E1575" s="62" t="s">
        <v>119</v>
      </c>
      <c r="F1575" s="63">
        <v>3688.55</v>
      </c>
      <c r="G1575" s="63">
        <v>3685.55</v>
      </c>
      <c r="H1575" s="63">
        <v>3692.05</v>
      </c>
      <c r="I1575" s="62" t="s">
        <v>2082</v>
      </c>
      <c r="J1575" s="63">
        <v>3692.06</v>
      </c>
      <c r="K1575" s="63">
        <v>0</v>
      </c>
      <c r="L1575" s="63">
        <v>0</v>
      </c>
      <c r="M1575" s="63">
        <v>3.51</v>
      </c>
      <c r="N1575" s="10" t="str">
        <f t="shared" si="255"/>
        <v>W</v>
      </c>
      <c r="O1575" s="11">
        <f t="shared" si="256"/>
        <v>45922</v>
      </c>
      <c r="P1575" s="12" t="str">
        <f t="shared" si="257"/>
        <v>02</v>
      </c>
      <c r="Q1575" s="13" t="str">
        <f>VLOOKUP($B1575,Deals_Demo!$H:$N,7,0)</f>
        <v>strategy_07_demo</v>
      </c>
      <c r="R1575" s="13" t="str">
        <f t="shared" si="258"/>
        <v>Mon</v>
      </c>
      <c r="S1575" s="14">
        <f>VLOOKUP($B1575,Deals_Demo!$H:$S,8,0)</f>
        <v>45922.086331018516</v>
      </c>
      <c r="T1575" s="14">
        <f>VLOOKUP($B1575,Deals_Demo!$H:$S,9,0)</f>
        <v>45922.294664351852</v>
      </c>
      <c r="U1575" s="15" t="str">
        <f t="shared" si="259"/>
        <v>2025-09-22</v>
      </c>
      <c r="V1575" s="13" t="str">
        <f>VLOOKUP($B1575,Deals_Demo!$H:$S,11,0)</f>
        <v>07</v>
      </c>
      <c r="W1575" s="13" t="str">
        <f>VLOOKUP($B1575,Deals_Demo!$H:$S,12,0)</f>
        <v>Mon</v>
      </c>
      <c r="X1575" s="13">
        <f t="shared" si="252"/>
        <v>0.35099999999999998</v>
      </c>
      <c r="Y1575" s="13">
        <f t="shared" si="253"/>
        <v>0.70199999999999996</v>
      </c>
      <c r="Z1575" s="13">
        <f t="shared" si="254"/>
        <v>1.0529999999999999</v>
      </c>
      <c r="AA1575" s="13">
        <f t="shared" si="260"/>
        <v>3.51</v>
      </c>
    </row>
    <row r="1576" spans="1:27" x14ac:dyDescent="0.25">
      <c r="A1576" s="56">
        <v>45922.092002314814</v>
      </c>
      <c r="B1576" s="57">
        <v>444086227</v>
      </c>
      <c r="C1576" s="58" t="s">
        <v>36</v>
      </c>
      <c r="D1576" s="58" t="s">
        <v>38</v>
      </c>
      <c r="E1576" s="58" t="s">
        <v>119</v>
      </c>
      <c r="F1576" s="59">
        <v>3686.76</v>
      </c>
      <c r="G1576" s="59">
        <v>3689.76</v>
      </c>
      <c r="H1576" s="58"/>
      <c r="I1576" s="58" t="s">
        <v>2013</v>
      </c>
      <c r="J1576" s="59">
        <v>3689.79</v>
      </c>
      <c r="K1576" s="59">
        <v>0</v>
      </c>
      <c r="L1576" s="59">
        <v>0</v>
      </c>
      <c r="M1576" s="59">
        <v>-3.03</v>
      </c>
      <c r="N1576" s="10" t="str">
        <f t="shared" si="255"/>
        <v>L</v>
      </c>
      <c r="O1576" s="11">
        <f t="shared" si="256"/>
        <v>45922</v>
      </c>
      <c r="P1576" s="12" t="str">
        <f t="shared" si="257"/>
        <v>02</v>
      </c>
      <c r="Q1576" s="13" t="str">
        <f>VLOOKUP($B1576,Deals_Demo!$H:$N,7,0)</f>
        <v>strategy_20_demo</v>
      </c>
      <c r="R1576" s="13" t="str">
        <f t="shared" si="258"/>
        <v>Mon</v>
      </c>
      <c r="S1576" s="14">
        <f>VLOOKUP($B1576,Deals_Demo!$H:$S,8,0)</f>
        <v>45922.092002314814</v>
      </c>
      <c r="T1576" s="14">
        <f>VLOOKUP($B1576,Deals_Demo!$H:$S,9,0)</f>
        <v>45922.300335648149</v>
      </c>
      <c r="U1576" s="15" t="str">
        <f t="shared" si="259"/>
        <v>2025-09-22</v>
      </c>
      <c r="V1576" s="13" t="str">
        <f>VLOOKUP($B1576,Deals_Demo!$H:$S,11,0)</f>
        <v>07</v>
      </c>
      <c r="W1576" s="13" t="str">
        <f>VLOOKUP($B1576,Deals_Demo!$H:$S,12,0)</f>
        <v>Mon</v>
      </c>
      <c r="X1576" s="13">
        <f t="shared" si="252"/>
        <v>-0.30299999999999999</v>
      </c>
      <c r="Y1576" s="13">
        <f t="shared" si="253"/>
        <v>-0.60599999999999998</v>
      </c>
      <c r="Z1576" s="13">
        <f t="shared" si="254"/>
        <v>-0.90899999999999992</v>
      </c>
      <c r="AA1576" s="13">
        <f t="shared" si="260"/>
        <v>-3</v>
      </c>
    </row>
    <row r="1577" spans="1:27" x14ac:dyDescent="0.25">
      <c r="A1577" s="60">
        <v>45922.092002314814</v>
      </c>
      <c r="B1577" s="61">
        <v>444086228</v>
      </c>
      <c r="C1577" s="62" t="s">
        <v>36</v>
      </c>
      <c r="D1577" s="62" t="s">
        <v>38</v>
      </c>
      <c r="E1577" s="62" t="s">
        <v>119</v>
      </c>
      <c r="F1577" s="63">
        <v>3686.76</v>
      </c>
      <c r="G1577" s="63">
        <v>3689.76</v>
      </c>
      <c r="H1577" s="62"/>
      <c r="I1577" s="62" t="s">
        <v>2013</v>
      </c>
      <c r="J1577" s="63">
        <v>3689.79</v>
      </c>
      <c r="K1577" s="63">
        <v>0</v>
      </c>
      <c r="L1577" s="63">
        <v>0</v>
      </c>
      <c r="M1577" s="63">
        <v>-3.03</v>
      </c>
      <c r="N1577" s="10" t="str">
        <f t="shared" si="255"/>
        <v>L</v>
      </c>
      <c r="O1577" s="11">
        <f t="shared" si="256"/>
        <v>45922</v>
      </c>
      <c r="P1577" s="12" t="str">
        <f t="shared" si="257"/>
        <v>02</v>
      </c>
      <c r="Q1577" s="13" t="str">
        <f>VLOOKUP($B1577,Deals_Demo!$H:$N,7,0)</f>
        <v>strategy_18_demo</v>
      </c>
      <c r="R1577" s="13" t="str">
        <f t="shared" si="258"/>
        <v>Mon</v>
      </c>
      <c r="S1577" s="14">
        <f>VLOOKUP($B1577,Deals_Demo!$H:$S,8,0)</f>
        <v>45922.092002314814</v>
      </c>
      <c r="T1577" s="14">
        <f>VLOOKUP($B1577,Deals_Demo!$H:$S,9,0)</f>
        <v>45922.300335648149</v>
      </c>
      <c r="U1577" s="15" t="str">
        <f t="shared" si="259"/>
        <v>2025-09-22</v>
      </c>
      <c r="V1577" s="13" t="str">
        <f>VLOOKUP($B1577,Deals_Demo!$H:$S,11,0)</f>
        <v>07</v>
      </c>
      <c r="W1577" s="13" t="str">
        <f>VLOOKUP($B1577,Deals_Demo!$H:$S,12,0)</f>
        <v>Mon</v>
      </c>
      <c r="X1577" s="13">
        <f t="shared" si="252"/>
        <v>-0.30299999999999999</v>
      </c>
      <c r="Y1577" s="13">
        <f t="shared" si="253"/>
        <v>-0.60599999999999998</v>
      </c>
      <c r="Z1577" s="13">
        <f t="shared" si="254"/>
        <v>-0.90899999999999992</v>
      </c>
      <c r="AA1577" s="13">
        <f t="shared" si="260"/>
        <v>-3</v>
      </c>
    </row>
    <row r="1578" spans="1:27" x14ac:dyDescent="0.25">
      <c r="A1578" s="56">
        <v>45922.092928240738</v>
      </c>
      <c r="B1578" s="57">
        <v>444086526</v>
      </c>
      <c r="C1578" s="58" t="s">
        <v>36</v>
      </c>
      <c r="D1578" s="58" t="s">
        <v>38</v>
      </c>
      <c r="E1578" s="58" t="s">
        <v>119</v>
      </c>
      <c r="F1578" s="59">
        <v>3687.05</v>
      </c>
      <c r="G1578" s="59">
        <v>3690.05</v>
      </c>
      <c r="H1578" s="59">
        <v>3685.55</v>
      </c>
      <c r="I1578" s="58" t="s">
        <v>2014</v>
      </c>
      <c r="J1578" s="59">
        <v>3690.05</v>
      </c>
      <c r="K1578" s="59">
        <v>0</v>
      </c>
      <c r="L1578" s="59">
        <v>0</v>
      </c>
      <c r="M1578" s="59">
        <v>-3</v>
      </c>
      <c r="N1578" s="10" t="str">
        <f t="shared" si="255"/>
        <v>L</v>
      </c>
      <c r="O1578" s="11">
        <f t="shared" si="256"/>
        <v>45922</v>
      </c>
      <c r="P1578" s="12" t="str">
        <f t="shared" si="257"/>
        <v>02</v>
      </c>
      <c r="Q1578" s="13" t="str">
        <f>VLOOKUP($B1578,Deals_Demo!$H:$N,7,0)</f>
        <v>strategy_14_demo</v>
      </c>
      <c r="R1578" s="13" t="str">
        <f t="shared" si="258"/>
        <v>Mon</v>
      </c>
      <c r="S1578" s="14">
        <f>VLOOKUP($B1578,Deals_Demo!$H:$S,8,0)</f>
        <v>45922.092928240738</v>
      </c>
      <c r="T1578" s="14">
        <f>VLOOKUP($B1578,Deals_Demo!$H:$S,9,0)</f>
        <v>45922.301261574074</v>
      </c>
      <c r="U1578" s="15" t="str">
        <f t="shared" si="259"/>
        <v>2025-09-22</v>
      </c>
      <c r="V1578" s="13" t="str">
        <f>VLOOKUP($B1578,Deals_Demo!$H:$S,11,0)</f>
        <v>07</v>
      </c>
      <c r="W1578" s="13" t="str">
        <f>VLOOKUP($B1578,Deals_Demo!$H:$S,12,0)</f>
        <v>Mon</v>
      </c>
      <c r="X1578" s="13">
        <f t="shared" si="252"/>
        <v>-0.30000000000000004</v>
      </c>
      <c r="Y1578" s="13">
        <f t="shared" si="253"/>
        <v>-0.60000000000000009</v>
      </c>
      <c r="Z1578" s="13">
        <f t="shared" si="254"/>
        <v>-0.89999999999999991</v>
      </c>
      <c r="AA1578" s="13">
        <f t="shared" si="260"/>
        <v>-3</v>
      </c>
    </row>
    <row r="1579" spans="1:27" x14ac:dyDescent="0.25">
      <c r="A1579" s="60">
        <v>45922.092928240738</v>
      </c>
      <c r="B1579" s="61">
        <v>444086530</v>
      </c>
      <c r="C1579" s="62" t="s">
        <v>36</v>
      </c>
      <c r="D1579" s="62" t="s">
        <v>38</v>
      </c>
      <c r="E1579" s="62" t="s">
        <v>119</v>
      </c>
      <c r="F1579" s="63">
        <v>3687.05</v>
      </c>
      <c r="G1579" s="63">
        <v>3690.05</v>
      </c>
      <c r="H1579" s="63">
        <v>3685.55</v>
      </c>
      <c r="I1579" s="62" t="s">
        <v>2014</v>
      </c>
      <c r="J1579" s="63">
        <v>3690.05</v>
      </c>
      <c r="K1579" s="63">
        <v>0</v>
      </c>
      <c r="L1579" s="63">
        <v>0</v>
      </c>
      <c r="M1579" s="63">
        <v>-3</v>
      </c>
      <c r="N1579" s="10" t="str">
        <f t="shared" si="255"/>
        <v>L</v>
      </c>
      <c r="O1579" s="11">
        <f t="shared" si="256"/>
        <v>45922</v>
      </c>
      <c r="P1579" s="12" t="str">
        <f t="shared" si="257"/>
        <v>02</v>
      </c>
      <c r="Q1579" s="13" t="str">
        <f>VLOOKUP($B1579,Deals_Demo!$H:$N,7,0)</f>
        <v>strategy_12_demo</v>
      </c>
      <c r="R1579" s="13" t="str">
        <f t="shared" si="258"/>
        <v>Mon</v>
      </c>
      <c r="S1579" s="14">
        <f>VLOOKUP($B1579,Deals_Demo!$H:$S,8,0)</f>
        <v>45922.092928240738</v>
      </c>
      <c r="T1579" s="14">
        <f>VLOOKUP($B1579,Deals_Demo!$H:$S,9,0)</f>
        <v>45922.301261574074</v>
      </c>
      <c r="U1579" s="15" t="str">
        <f t="shared" si="259"/>
        <v>2025-09-22</v>
      </c>
      <c r="V1579" s="13" t="str">
        <f>VLOOKUP($B1579,Deals_Demo!$H:$S,11,0)</f>
        <v>07</v>
      </c>
      <c r="W1579" s="13" t="str">
        <f>VLOOKUP($B1579,Deals_Demo!$H:$S,12,0)</f>
        <v>Mon</v>
      </c>
      <c r="X1579" s="13">
        <f t="shared" si="252"/>
        <v>-0.30000000000000004</v>
      </c>
      <c r="Y1579" s="13">
        <f t="shared" si="253"/>
        <v>-0.60000000000000009</v>
      </c>
      <c r="Z1579" s="13">
        <f t="shared" si="254"/>
        <v>-0.89999999999999991</v>
      </c>
      <c r="AA1579" s="13">
        <f t="shared" si="260"/>
        <v>-3</v>
      </c>
    </row>
    <row r="1580" spans="1:27" x14ac:dyDescent="0.25">
      <c r="A1580" s="56">
        <v>45922.092928240738</v>
      </c>
      <c r="B1580" s="57">
        <v>444086531</v>
      </c>
      <c r="C1580" s="58" t="s">
        <v>36</v>
      </c>
      <c r="D1580" s="58" t="s">
        <v>38</v>
      </c>
      <c r="E1580" s="58" t="s">
        <v>119</v>
      </c>
      <c r="F1580" s="59">
        <v>3687.09</v>
      </c>
      <c r="G1580" s="59">
        <v>3688.55</v>
      </c>
      <c r="H1580" s="59">
        <v>3685.55</v>
      </c>
      <c r="I1580" s="58" t="s">
        <v>2015</v>
      </c>
      <c r="J1580" s="59">
        <v>3688.55</v>
      </c>
      <c r="K1580" s="59">
        <v>0</v>
      </c>
      <c r="L1580" s="59">
        <v>0</v>
      </c>
      <c r="M1580" s="59">
        <v>-1.46</v>
      </c>
      <c r="N1580" s="10" t="str">
        <f t="shared" si="255"/>
        <v>L</v>
      </c>
      <c r="O1580" s="11">
        <f t="shared" si="256"/>
        <v>45922</v>
      </c>
      <c r="P1580" s="12" t="str">
        <f t="shared" si="257"/>
        <v>02</v>
      </c>
      <c r="Q1580" s="13" t="str">
        <f>VLOOKUP($B1580,Deals_Demo!$H:$N,7,0)</f>
        <v>strategy_15_demo</v>
      </c>
      <c r="R1580" s="13" t="str">
        <f t="shared" si="258"/>
        <v>Mon</v>
      </c>
      <c r="S1580" s="14">
        <f>VLOOKUP($B1580,Deals_Demo!$H:$S,8,0)</f>
        <v>45922.092928240738</v>
      </c>
      <c r="T1580" s="14">
        <f>VLOOKUP($B1580,Deals_Demo!$H:$S,9,0)</f>
        <v>45922.301261574074</v>
      </c>
      <c r="U1580" s="15" t="str">
        <f t="shared" si="259"/>
        <v>2025-09-22</v>
      </c>
      <c r="V1580" s="13" t="str">
        <f>VLOOKUP($B1580,Deals_Demo!$H:$S,11,0)</f>
        <v>07</v>
      </c>
      <c r="W1580" s="13" t="str">
        <f>VLOOKUP($B1580,Deals_Demo!$H:$S,12,0)</f>
        <v>Mon</v>
      </c>
      <c r="X1580" s="13">
        <f t="shared" si="252"/>
        <v>-0.14599999999999999</v>
      </c>
      <c r="Y1580" s="13">
        <f t="shared" si="253"/>
        <v>-0.29199999999999998</v>
      </c>
      <c r="Z1580" s="13">
        <f t="shared" si="254"/>
        <v>-0.438</v>
      </c>
      <c r="AA1580" s="13">
        <f t="shared" si="260"/>
        <v>-3</v>
      </c>
    </row>
    <row r="1581" spans="1:27" x14ac:dyDescent="0.25">
      <c r="A1581" s="60">
        <v>45922.092939814815</v>
      </c>
      <c r="B1581" s="61">
        <v>444086533</v>
      </c>
      <c r="C1581" s="62" t="s">
        <v>36</v>
      </c>
      <c r="D1581" s="62" t="s">
        <v>38</v>
      </c>
      <c r="E1581" s="62" t="s">
        <v>119</v>
      </c>
      <c r="F1581" s="63">
        <v>3687.1</v>
      </c>
      <c r="G1581" s="63">
        <v>3689.25</v>
      </c>
      <c r="H1581" s="63">
        <v>3685.55</v>
      </c>
      <c r="I1581" s="62" t="s">
        <v>2016</v>
      </c>
      <c r="J1581" s="63">
        <v>3689.3</v>
      </c>
      <c r="K1581" s="63">
        <v>0</v>
      </c>
      <c r="L1581" s="63">
        <v>0</v>
      </c>
      <c r="M1581" s="63">
        <v>-2.2000000000000002</v>
      </c>
      <c r="N1581" s="10" t="str">
        <f t="shared" si="255"/>
        <v>L</v>
      </c>
      <c r="O1581" s="11">
        <f t="shared" si="256"/>
        <v>45922</v>
      </c>
      <c r="P1581" s="12" t="str">
        <f t="shared" si="257"/>
        <v>02</v>
      </c>
      <c r="Q1581" s="13" t="str">
        <f>VLOOKUP($B1581,Deals_Demo!$H:$N,7,0)</f>
        <v>strategy_22_demo</v>
      </c>
      <c r="R1581" s="13" t="str">
        <f t="shared" si="258"/>
        <v>Mon</v>
      </c>
      <c r="S1581" s="14">
        <f>VLOOKUP($B1581,Deals_Demo!$H:$S,8,0)</f>
        <v>45922.092939814815</v>
      </c>
      <c r="T1581" s="14">
        <f>VLOOKUP($B1581,Deals_Demo!$H:$S,9,0)</f>
        <v>45922.30127314815</v>
      </c>
      <c r="U1581" s="15" t="str">
        <f t="shared" si="259"/>
        <v>2025-09-22</v>
      </c>
      <c r="V1581" s="13" t="str">
        <f>VLOOKUP($B1581,Deals_Demo!$H:$S,11,0)</f>
        <v>07</v>
      </c>
      <c r="W1581" s="13" t="str">
        <f>VLOOKUP($B1581,Deals_Demo!$H:$S,12,0)</f>
        <v>Mon</v>
      </c>
      <c r="X1581" s="13">
        <f t="shared" si="252"/>
        <v>-0.22000000000000003</v>
      </c>
      <c r="Y1581" s="13">
        <f t="shared" si="253"/>
        <v>-0.44000000000000006</v>
      </c>
      <c r="Z1581" s="13">
        <f t="shared" si="254"/>
        <v>-0.66</v>
      </c>
      <c r="AA1581" s="13">
        <f t="shared" si="260"/>
        <v>-3</v>
      </c>
    </row>
    <row r="1582" spans="1:27" x14ac:dyDescent="0.25">
      <c r="A1582" s="56">
        <v>45922.092939814815</v>
      </c>
      <c r="B1582" s="57">
        <v>444086534</v>
      </c>
      <c r="C1582" s="58" t="s">
        <v>36</v>
      </c>
      <c r="D1582" s="58" t="s">
        <v>38</v>
      </c>
      <c r="E1582" s="58" t="s">
        <v>119</v>
      </c>
      <c r="F1582" s="59">
        <v>3687.12</v>
      </c>
      <c r="G1582" s="59">
        <v>3690.05</v>
      </c>
      <c r="H1582" s="59">
        <v>3685.55</v>
      </c>
      <c r="I1582" s="58" t="s">
        <v>2014</v>
      </c>
      <c r="J1582" s="59">
        <v>3690.05</v>
      </c>
      <c r="K1582" s="59">
        <v>0</v>
      </c>
      <c r="L1582" s="59">
        <v>0</v>
      </c>
      <c r="M1582" s="59">
        <v>-2.93</v>
      </c>
      <c r="N1582" s="10" t="str">
        <f t="shared" si="255"/>
        <v>L</v>
      </c>
      <c r="O1582" s="11">
        <f t="shared" si="256"/>
        <v>45922</v>
      </c>
      <c r="P1582" s="12" t="str">
        <f t="shared" si="257"/>
        <v>02</v>
      </c>
      <c r="Q1582" s="13" t="str">
        <f>VLOOKUP($B1582,Deals_Demo!$H:$N,7,0)</f>
        <v>strategy_24_demo</v>
      </c>
      <c r="R1582" s="13" t="str">
        <f t="shared" si="258"/>
        <v>Mon</v>
      </c>
      <c r="S1582" s="14">
        <f>VLOOKUP($B1582,Deals_Demo!$H:$S,8,0)</f>
        <v>45922.092939814815</v>
      </c>
      <c r="T1582" s="14">
        <f>VLOOKUP($B1582,Deals_Demo!$H:$S,9,0)</f>
        <v>45922.30127314815</v>
      </c>
      <c r="U1582" s="15" t="str">
        <f t="shared" si="259"/>
        <v>2025-09-22</v>
      </c>
      <c r="V1582" s="13" t="str">
        <f>VLOOKUP($B1582,Deals_Demo!$H:$S,11,0)</f>
        <v>07</v>
      </c>
      <c r="W1582" s="13" t="str">
        <f>VLOOKUP($B1582,Deals_Demo!$H:$S,12,0)</f>
        <v>Mon</v>
      </c>
      <c r="X1582" s="13">
        <f t="shared" si="252"/>
        <v>-0.29300000000000004</v>
      </c>
      <c r="Y1582" s="13">
        <f t="shared" si="253"/>
        <v>-0.58600000000000008</v>
      </c>
      <c r="Z1582" s="13">
        <f t="shared" si="254"/>
        <v>-0.879</v>
      </c>
      <c r="AA1582" s="13">
        <f t="shared" si="260"/>
        <v>-3</v>
      </c>
    </row>
    <row r="1583" spans="1:27" x14ac:dyDescent="0.25">
      <c r="A1583" s="60">
        <v>45922.093159722222</v>
      </c>
      <c r="B1583" s="61">
        <v>444086581</v>
      </c>
      <c r="C1583" s="62" t="s">
        <v>36</v>
      </c>
      <c r="D1583" s="62" t="s">
        <v>38</v>
      </c>
      <c r="E1583" s="62" t="s">
        <v>119</v>
      </c>
      <c r="F1583" s="63">
        <v>3687.3</v>
      </c>
      <c r="G1583" s="63">
        <v>3689.8</v>
      </c>
      <c r="H1583" s="63">
        <v>3684.3</v>
      </c>
      <c r="I1583" s="62" t="s">
        <v>2017</v>
      </c>
      <c r="J1583" s="63">
        <v>3689.85</v>
      </c>
      <c r="K1583" s="63">
        <v>0</v>
      </c>
      <c r="L1583" s="63">
        <v>0</v>
      </c>
      <c r="M1583" s="63">
        <v>-2.5499999999999998</v>
      </c>
      <c r="N1583" s="10" t="str">
        <f t="shared" ref="N1583:N1646" si="261">IF(M1583&gt;0,"W",IF(M1583&lt;0,"L","BE"))</f>
        <v>L</v>
      </c>
      <c r="O1583" s="11">
        <f t="shared" ref="O1583:O1646" si="262">INT(LEFT(A1583,10))</f>
        <v>45922</v>
      </c>
      <c r="P1583" s="12" t="str">
        <f t="shared" ref="P1583:P1646" si="263">TEXT(A1583,"hh")</f>
        <v>02</v>
      </c>
      <c r="Q1583" s="13" t="str">
        <f>VLOOKUP($B1583,Deals_Demo!$H:$N,7,0)</f>
        <v>strategy_10_demo</v>
      </c>
      <c r="R1583" s="13" t="str">
        <f t="shared" ref="R1583:R1646" si="264">TEXT(O1583,"ddd")</f>
        <v>Mon</v>
      </c>
      <c r="S1583" s="14">
        <f>VLOOKUP($B1583,Deals_Demo!$H:$S,8,0)</f>
        <v>45922.093159722222</v>
      </c>
      <c r="T1583" s="14">
        <f>VLOOKUP($B1583,Deals_Demo!$H:$S,9,0)</f>
        <v>45922.301493055558</v>
      </c>
      <c r="U1583" s="15" t="str">
        <f t="shared" ref="U1583:U1646" si="265">TEXT(T1583,"yyyy-mm-dd")</f>
        <v>2025-09-22</v>
      </c>
      <c r="V1583" s="13" t="str">
        <f>VLOOKUP($B1583,Deals_Demo!$H:$S,11,0)</f>
        <v>07</v>
      </c>
      <c r="W1583" s="13" t="str">
        <f>VLOOKUP($B1583,Deals_Demo!$H:$S,12,0)</f>
        <v>Mon</v>
      </c>
      <c r="X1583" s="13">
        <f t="shared" si="252"/>
        <v>-0.255</v>
      </c>
      <c r="Y1583" s="13">
        <f t="shared" si="253"/>
        <v>-0.51</v>
      </c>
      <c r="Z1583" s="13">
        <f t="shared" si="254"/>
        <v>-0.7649999999999999</v>
      </c>
      <c r="AA1583" s="13">
        <f t="shared" ref="AA1583:AA1646" si="266">IF(M1583&lt;2.9,-3,M1583)</f>
        <v>-3</v>
      </c>
    </row>
    <row r="1584" spans="1:27" x14ac:dyDescent="0.25">
      <c r="A1584" s="56">
        <v>45922.093159722222</v>
      </c>
      <c r="B1584" s="57">
        <v>444086582</v>
      </c>
      <c r="C1584" s="58" t="s">
        <v>36</v>
      </c>
      <c r="D1584" s="58" t="s">
        <v>38</v>
      </c>
      <c r="E1584" s="58" t="s">
        <v>119</v>
      </c>
      <c r="F1584" s="59">
        <v>3687.3</v>
      </c>
      <c r="G1584" s="59">
        <v>3690.3</v>
      </c>
      <c r="H1584" s="59">
        <v>3683.8</v>
      </c>
      <c r="I1584" s="58" t="s">
        <v>2018</v>
      </c>
      <c r="J1584" s="59">
        <v>3690.3</v>
      </c>
      <c r="K1584" s="59">
        <v>0</v>
      </c>
      <c r="L1584" s="59">
        <v>0</v>
      </c>
      <c r="M1584" s="59">
        <v>-3</v>
      </c>
      <c r="N1584" s="10" t="str">
        <f t="shared" si="261"/>
        <v>L</v>
      </c>
      <c r="O1584" s="11">
        <f t="shared" si="262"/>
        <v>45922</v>
      </c>
      <c r="P1584" s="12" t="str">
        <f t="shared" si="263"/>
        <v>02</v>
      </c>
      <c r="Q1584" s="13" t="str">
        <f>VLOOKUP($B1584,Deals_Demo!$H:$N,7,0)</f>
        <v>strategy_11_demo</v>
      </c>
      <c r="R1584" s="13" t="str">
        <f t="shared" si="264"/>
        <v>Mon</v>
      </c>
      <c r="S1584" s="14">
        <f>VLOOKUP($B1584,Deals_Demo!$H:$S,8,0)</f>
        <v>45922.093159722222</v>
      </c>
      <c r="T1584" s="14">
        <f>VLOOKUP($B1584,Deals_Demo!$H:$S,9,0)</f>
        <v>45922.301493055558</v>
      </c>
      <c r="U1584" s="15" t="str">
        <f t="shared" si="265"/>
        <v>2025-09-22</v>
      </c>
      <c r="V1584" s="13" t="str">
        <f>VLOOKUP($B1584,Deals_Demo!$H:$S,11,0)</f>
        <v>07</v>
      </c>
      <c r="W1584" s="13" t="str">
        <f>VLOOKUP($B1584,Deals_Demo!$H:$S,12,0)</f>
        <v>Mon</v>
      </c>
      <c r="X1584" s="13">
        <f t="shared" si="252"/>
        <v>-0.30000000000000004</v>
      </c>
      <c r="Y1584" s="13">
        <f t="shared" si="253"/>
        <v>-0.60000000000000009</v>
      </c>
      <c r="Z1584" s="13">
        <f t="shared" si="254"/>
        <v>-0.89999999999999991</v>
      </c>
      <c r="AA1584" s="13">
        <f t="shared" si="266"/>
        <v>-3</v>
      </c>
    </row>
    <row r="1585" spans="1:27" x14ac:dyDescent="0.25">
      <c r="A1585" s="60">
        <v>45922.093159722222</v>
      </c>
      <c r="B1585" s="61">
        <v>444086584</v>
      </c>
      <c r="C1585" s="62" t="s">
        <v>36</v>
      </c>
      <c r="D1585" s="62" t="s">
        <v>38</v>
      </c>
      <c r="E1585" s="62" t="s">
        <v>119</v>
      </c>
      <c r="F1585" s="63">
        <v>3687.3</v>
      </c>
      <c r="G1585" s="63">
        <v>3690.3</v>
      </c>
      <c r="H1585" s="63">
        <v>3684.3</v>
      </c>
      <c r="I1585" s="62" t="s">
        <v>2018</v>
      </c>
      <c r="J1585" s="63">
        <v>3690.3</v>
      </c>
      <c r="K1585" s="63">
        <v>0</v>
      </c>
      <c r="L1585" s="63">
        <v>0</v>
      </c>
      <c r="M1585" s="63">
        <v>-3</v>
      </c>
      <c r="N1585" s="10" t="str">
        <f t="shared" si="261"/>
        <v>L</v>
      </c>
      <c r="O1585" s="11">
        <f t="shared" si="262"/>
        <v>45922</v>
      </c>
      <c r="P1585" s="12" t="str">
        <f t="shared" si="263"/>
        <v>02</v>
      </c>
      <c r="Q1585" s="13" t="str">
        <f>VLOOKUP($B1585,Deals_Demo!$H:$N,7,0)</f>
        <v>strategy_09_demo</v>
      </c>
      <c r="R1585" s="13" t="str">
        <f t="shared" si="264"/>
        <v>Mon</v>
      </c>
      <c r="S1585" s="14">
        <f>VLOOKUP($B1585,Deals_Demo!$H:$S,8,0)</f>
        <v>45922.093159722222</v>
      </c>
      <c r="T1585" s="14">
        <f>VLOOKUP($B1585,Deals_Demo!$H:$S,9,0)</f>
        <v>45922.301493055558</v>
      </c>
      <c r="U1585" s="15" t="str">
        <f t="shared" si="265"/>
        <v>2025-09-22</v>
      </c>
      <c r="V1585" s="13" t="str">
        <f>VLOOKUP($B1585,Deals_Demo!$H:$S,11,0)</f>
        <v>07</v>
      </c>
      <c r="W1585" s="13" t="str">
        <f>VLOOKUP($B1585,Deals_Demo!$H:$S,12,0)</f>
        <v>Mon</v>
      </c>
      <c r="X1585" s="13">
        <f t="shared" si="252"/>
        <v>-0.30000000000000004</v>
      </c>
      <c r="Y1585" s="13">
        <f t="shared" si="253"/>
        <v>-0.60000000000000009</v>
      </c>
      <c r="Z1585" s="13">
        <f t="shared" si="254"/>
        <v>-0.89999999999999991</v>
      </c>
      <c r="AA1585" s="13">
        <f t="shared" si="266"/>
        <v>-3</v>
      </c>
    </row>
    <row r="1586" spans="1:27" x14ac:dyDescent="0.25">
      <c r="A1586" s="56">
        <v>45922.097210648149</v>
      </c>
      <c r="B1586" s="57">
        <v>444087258</v>
      </c>
      <c r="C1586" s="58" t="s">
        <v>36</v>
      </c>
      <c r="D1586" s="58" t="s">
        <v>37</v>
      </c>
      <c r="E1586" s="58" t="s">
        <v>119</v>
      </c>
      <c r="F1586" s="59">
        <v>3688.46</v>
      </c>
      <c r="G1586" s="59">
        <v>3689.86</v>
      </c>
      <c r="H1586" s="58"/>
      <c r="I1586" s="58" t="s">
        <v>2083</v>
      </c>
      <c r="J1586" s="59">
        <v>3689.85</v>
      </c>
      <c r="K1586" s="59">
        <v>0</v>
      </c>
      <c r="L1586" s="59">
        <v>0</v>
      </c>
      <c r="M1586" s="59">
        <v>1.39</v>
      </c>
      <c r="N1586" s="10" t="str">
        <f t="shared" si="261"/>
        <v>W</v>
      </c>
      <c r="O1586" s="11">
        <f t="shared" si="262"/>
        <v>45922</v>
      </c>
      <c r="P1586" s="12" t="str">
        <f t="shared" si="263"/>
        <v>02</v>
      </c>
      <c r="Q1586" s="13" t="str">
        <f>VLOOKUP($B1586,Deals_Demo!$H:$N,7,0)</f>
        <v>DEMO_strategy_01</v>
      </c>
      <c r="R1586" s="13" t="str">
        <f t="shared" si="264"/>
        <v>Mon</v>
      </c>
      <c r="S1586" s="14">
        <f>VLOOKUP($B1586,Deals_Demo!$H:$S,8,0)</f>
        <v>45922.097210648149</v>
      </c>
      <c r="T1586" s="14">
        <f>VLOOKUP($B1586,Deals_Demo!$H:$S,9,0)</f>
        <v>45922.305543981485</v>
      </c>
      <c r="U1586" s="15" t="str">
        <f t="shared" si="265"/>
        <v>2025-09-22</v>
      </c>
      <c r="V1586" s="13" t="str">
        <f>VLOOKUP($B1586,Deals_Demo!$H:$S,11,0)</f>
        <v>07</v>
      </c>
      <c r="W1586" s="13" t="str">
        <f>VLOOKUP($B1586,Deals_Demo!$H:$S,12,0)</f>
        <v>Mon</v>
      </c>
      <c r="X1586" s="13">
        <f t="shared" si="252"/>
        <v>0.13899999999999998</v>
      </c>
      <c r="Y1586" s="13">
        <f t="shared" si="253"/>
        <v>0.27799999999999997</v>
      </c>
      <c r="Z1586" s="13">
        <f t="shared" si="254"/>
        <v>0.41699999999999998</v>
      </c>
      <c r="AA1586" s="13">
        <f t="shared" si="266"/>
        <v>-3</v>
      </c>
    </row>
    <row r="1587" spans="1:27" x14ac:dyDescent="0.25">
      <c r="A1587" s="60">
        <v>45922.097222222219</v>
      </c>
      <c r="B1587" s="61">
        <v>444087259</v>
      </c>
      <c r="C1587" s="62" t="s">
        <v>36</v>
      </c>
      <c r="D1587" s="62" t="s">
        <v>37</v>
      </c>
      <c r="E1587" s="62" t="s">
        <v>119</v>
      </c>
      <c r="F1587" s="63">
        <v>3688.48</v>
      </c>
      <c r="G1587" s="63">
        <v>3689.88</v>
      </c>
      <c r="H1587" s="63">
        <v>3694.46</v>
      </c>
      <c r="I1587" s="62" t="s">
        <v>2083</v>
      </c>
      <c r="J1587" s="63">
        <v>3689.87</v>
      </c>
      <c r="K1587" s="63">
        <v>0</v>
      </c>
      <c r="L1587" s="63">
        <v>0</v>
      </c>
      <c r="M1587" s="63">
        <v>1.39</v>
      </c>
      <c r="N1587" s="10" t="str">
        <f t="shared" si="261"/>
        <v>W</v>
      </c>
      <c r="O1587" s="11">
        <f t="shared" si="262"/>
        <v>45922</v>
      </c>
      <c r="P1587" s="12" t="str">
        <f t="shared" si="263"/>
        <v>02</v>
      </c>
      <c r="Q1587" s="13" t="str">
        <f>VLOOKUP($B1587,Deals_Demo!$H:$N,7,0)</f>
        <v>DEMO_strategy_02</v>
      </c>
      <c r="R1587" s="13" t="str">
        <f t="shared" si="264"/>
        <v>Mon</v>
      </c>
      <c r="S1587" s="14">
        <f>VLOOKUP($B1587,Deals_Demo!$H:$S,8,0)</f>
        <v>45922.097222222219</v>
      </c>
      <c r="T1587" s="14">
        <f>VLOOKUP($B1587,Deals_Demo!$H:$S,9,0)</f>
        <v>45922.305555555555</v>
      </c>
      <c r="U1587" s="15" t="str">
        <f t="shared" si="265"/>
        <v>2025-09-22</v>
      </c>
      <c r="V1587" s="13" t="str">
        <f>VLOOKUP($B1587,Deals_Demo!$H:$S,11,0)</f>
        <v>07</v>
      </c>
      <c r="W1587" s="13" t="str">
        <f>VLOOKUP($B1587,Deals_Demo!$H:$S,12,0)</f>
        <v>Mon</v>
      </c>
      <c r="X1587" s="13">
        <f t="shared" si="252"/>
        <v>0.13899999999999998</v>
      </c>
      <c r="Y1587" s="13">
        <f t="shared" si="253"/>
        <v>0.27799999999999997</v>
      </c>
      <c r="Z1587" s="13">
        <f t="shared" si="254"/>
        <v>0.41699999999999998</v>
      </c>
      <c r="AA1587" s="13">
        <f t="shared" si="266"/>
        <v>-3</v>
      </c>
    </row>
    <row r="1588" spans="1:27" x14ac:dyDescent="0.25">
      <c r="A1588" s="56">
        <v>45922.098599537036</v>
      </c>
      <c r="B1588" s="57">
        <v>444087550</v>
      </c>
      <c r="C1588" s="58" t="s">
        <v>36</v>
      </c>
      <c r="D1588" s="58" t="s">
        <v>37</v>
      </c>
      <c r="E1588" s="58" t="s">
        <v>119</v>
      </c>
      <c r="F1588" s="59">
        <v>3689.32</v>
      </c>
      <c r="G1588" s="59">
        <v>3686.31</v>
      </c>
      <c r="H1588" s="59">
        <v>3693.81</v>
      </c>
      <c r="I1588" s="58" t="s">
        <v>2084</v>
      </c>
      <c r="J1588" s="59">
        <v>3686.29</v>
      </c>
      <c r="K1588" s="59">
        <v>0</v>
      </c>
      <c r="L1588" s="59">
        <v>0</v>
      </c>
      <c r="M1588" s="59">
        <v>-3.03</v>
      </c>
      <c r="N1588" s="10" t="str">
        <f t="shared" si="261"/>
        <v>L</v>
      </c>
      <c r="O1588" s="11">
        <f t="shared" si="262"/>
        <v>45922</v>
      </c>
      <c r="P1588" s="12" t="str">
        <f t="shared" si="263"/>
        <v>02</v>
      </c>
      <c r="Q1588" s="13" t="str">
        <f>VLOOKUP($B1588,Deals_Demo!$H:$N,7,0)</f>
        <v>DEMO_strategy_03</v>
      </c>
      <c r="R1588" s="13" t="str">
        <f t="shared" si="264"/>
        <v>Mon</v>
      </c>
      <c r="S1588" s="14">
        <f>VLOOKUP($B1588,Deals_Demo!$H:$S,8,0)</f>
        <v>45922.098599537036</v>
      </c>
      <c r="T1588" s="14">
        <f>VLOOKUP($B1588,Deals_Demo!$H:$S,9,0)</f>
        <v>45922.306932870371</v>
      </c>
      <c r="U1588" s="15" t="str">
        <f t="shared" si="265"/>
        <v>2025-09-22</v>
      </c>
      <c r="V1588" s="13" t="str">
        <f>VLOOKUP($B1588,Deals_Demo!$H:$S,11,0)</f>
        <v>07</v>
      </c>
      <c r="W1588" s="13" t="str">
        <f>VLOOKUP($B1588,Deals_Demo!$H:$S,12,0)</f>
        <v>Mon</v>
      </c>
      <c r="X1588" s="13">
        <f t="shared" si="252"/>
        <v>-0.30299999999999999</v>
      </c>
      <c r="Y1588" s="13">
        <f t="shared" si="253"/>
        <v>-0.60599999999999998</v>
      </c>
      <c r="Z1588" s="13">
        <f t="shared" si="254"/>
        <v>-0.90899999999999992</v>
      </c>
      <c r="AA1588" s="13">
        <f t="shared" si="266"/>
        <v>-3</v>
      </c>
    </row>
    <row r="1589" spans="1:27" x14ac:dyDescent="0.25">
      <c r="A1589" s="60">
        <v>45922.099872685183</v>
      </c>
      <c r="B1589" s="61">
        <v>444088356</v>
      </c>
      <c r="C1589" s="62" t="s">
        <v>36</v>
      </c>
      <c r="D1589" s="62" t="s">
        <v>37</v>
      </c>
      <c r="E1589" s="62" t="s">
        <v>119</v>
      </c>
      <c r="F1589" s="63">
        <v>3689.75</v>
      </c>
      <c r="G1589" s="63">
        <v>3686.75</v>
      </c>
      <c r="H1589" s="62"/>
      <c r="I1589" s="62" t="s">
        <v>2085</v>
      </c>
      <c r="J1589" s="63">
        <v>3686.75</v>
      </c>
      <c r="K1589" s="63">
        <v>0</v>
      </c>
      <c r="L1589" s="63">
        <v>0</v>
      </c>
      <c r="M1589" s="63">
        <v>-3</v>
      </c>
      <c r="N1589" s="10" t="str">
        <f t="shared" si="261"/>
        <v>L</v>
      </c>
      <c r="O1589" s="11">
        <f t="shared" si="262"/>
        <v>45922</v>
      </c>
      <c r="P1589" s="12" t="str">
        <f t="shared" si="263"/>
        <v>02</v>
      </c>
      <c r="Q1589" s="13" t="str">
        <f>VLOOKUP($B1589,Deals_Demo!$H:$N,7,0)</f>
        <v>strategy_20_demo</v>
      </c>
      <c r="R1589" s="13" t="str">
        <f t="shared" si="264"/>
        <v>Mon</v>
      </c>
      <c r="S1589" s="14">
        <f>VLOOKUP($B1589,Deals_Demo!$H:$S,8,0)</f>
        <v>45922.099872685183</v>
      </c>
      <c r="T1589" s="14">
        <f>VLOOKUP($B1589,Deals_Demo!$H:$S,9,0)</f>
        <v>45922.308206018519</v>
      </c>
      <c r="U1589" s="15" t="str">
        <f t="shared" si="265"/>
        <v>2025-09-22</v>
      </c>
      <c r="V1589" s="13" t="str">
        <f>VLOOKUP($B1589,Deals_Demo!$H:$S,11,0)</f>
        <v>07</v>
      </c>
      <c r="W1589" s="13" t="str">
        <f>VLOOKUP($B1589,Deals_Demo!$H:$S,12,0)</f>
        <v>Mon</v>
      </c>
      <c r="X1589" s="13">
        <f t="shared" si="252"/>
        <v>-0.30000000000000004</v>
      </c>
      <c r="Y1589" s="13">
        <f t="shared" si="253"/>
        <v>-0.60000000000000009</v>
      </c>
      <c r="Z1589" s="13">
        <f t="shared" si="254"/>
        <v>-0.89999999999999991</v>
      </c>
      <c r="AA1589" s="13">
        <f t="shared" si="266"/>
        <v>-3</v>
      </c>
    </row>
    <row r="1590" spans="1:27" x14ac:dyDescent="0.25">
      <c r="A1590" s="56">
        <v>45922.099872685183</v>
      </c>
      <c r="B1590" s="57">
        <v>444088360</v>
      </c>
      <c r="C1590" s="58" t="s">
        <v>36</v>
      </c>
      <c r="D1590" s="58" t="s">
        <v>37</v>
      </c>
      <c r="E1590" s="58" t="s">
        <v>119</v>
      </c>
      <c r="F1590" s="59">
        <v>3689.75</v>
      </c>
      <c r="G1590" s="59">
        <v>3686.75</v>
      </c>
      <c r="H1590" s="58"/>
      <c r="I1590" s="58" t="s">
        <v>2085</v>
      </c>
      <c r="J1590" s="59">
        <v>3686.75</v>
      </c>
      <c r="K1590" s="59">
        <v>0</v>
      </c>
      <c r="L1590" s="59">
        <v>0</v>
      </c>
      <c r="M1590" s="59">
        <v>-3</v>
      </c>
      <c r="N1590" s="10" t="str">
        <f t="shared" si="261"/>
        <v>L</v>
      </c>
      <c r="O1590" s="11">
        <f t="shared" si="262"/>
        <v>45922</v>
      </c>
      <c r="P1590" s="12" t="str">
        <f t="shared" si="263"/>
        <v>02</v>
      </c>
      <c r="Q1590" s="13" t="str">
        <f>VLOOKUP($B1590,Deals_Demo!$H:$N,7,0)</f>
        <v>strategy_18_demo</v>
      </c>
      <c r="R1590" s="13" t="str">
        <f t="shared" si="264"/>
        <v>Mon</v>
      </c>
      <c r="S1590" s="14">
        <f>VLOOKUP($B1590,Deals_Demo!$H:$S,8,0)</f>
        <v>45922.099872685183</v>
      </c>
      <c r="T1590" s="14">
        <f>VLOOKUP($B1590,Deals_Demo!$H:$S,9,0)</f>
        <v>45922.308206018519</v>
      </c>
      <c r="U1590" s="15" t="str">
        <f t="shared" si="265"/>
        <v>2025-09-22</v>
      </c>
      <c r="V1590" s="13" t="str">
        <f>VLOOKUP($B1590,Deals_Demo!$H:$S,11,0)</f>
        <v>07</v>
      </c>
      <c r="W1590" s="13" t="str">
        <f>VLOOKUP($B1590,Deals_Demo!$H:$S,12,0)</f>
        <v>Mon</v>
      </c>
      <c r="X1590" s="13">
        <f t="shared" si="252"/>
        <v>-0.30000000000000004</v>
      </c>
      <c r="Y1590" s="13">
        <f t="shared" si="253"/>
        <v>-0.60000000000000009</v>
      </c>
      <c r="Z1590" s="13">
        <f t="shared" si="254"/>
        <v>-0.89999999999999991</v>
      </c>
      <c r="AA1590" s="13">
        <f t="shared" si="266"/>
        <v>-3</v>
      </c>
    </row>
    <row r="1591" spans="1:27" x14ac:dyDescent="0.25">
      <c r="A1591" s="60">
        <v>45922.102187500001</v>
      </c>
      <c r="B1591" s="61">
        <v>444088899</v>
      </c>
      <c r="C1591" s="62" t="s">
        <v>36</v>
      </c>
      <c r="D1591" s="62" t="s">
        <v>37</v>
      </c>
      <c r="E1591" s="62" t="s">
        <v>119</v>
      </c>
      <c r="F1591" s="63">
        <v>3689.84</v>
      </c>
      <c r="G1591" s="63">
        <v>3686.84</v>
      </c>
      <c r="H1591" s="63">
        <v>3693.34</v>
      </c>
      <c r="I1591" s="62" t="s">
        <v>2086</v>
      </c>
      <c r="J1591" s="63">
        <v>3686.84</v>
      </c>
      <c r="K1591" s="63">
        <v>0</v>
      </c>
      <c r="L1591" s="63">
        <v>0</v>
      </c>
      <c r="M1591" s="63">
        <v>-3</v>
      </c>
      <c r="N1591" s="10" t="str">
        <f t="shared" si="261"/>
        <v>L</v>
      </c>
      <c r="O1591" s="11">
        <f t="shared" si="262"/>
        <v>45922</v>
      </c>
      <c r="P1591" s="12" t="str">
        <f t="shared" si="263"/>
        <v>02</v>
      </c>
      <c r="Q1591" s="13" t="str">
        <f>VLOOKUP($B1591,Deals_Demo!$H:$N,7,0)</f>
        <v>strategy_11_demo</v>
      </c>
      <c r="R1591" s="13" t="str">
        <f t="shared" si="264"/>
        <v>Mon</v>
      </c>
      <c r="S1591" s="14">
        <f>VLOOKUP($B1591,Deals_Demo!$H:$S,8,0)</f>
        <v>45922.102187500001</v>
      </c>
      <c r="T1591" s="14">
        <f>VLOOKUP($B1591,Deals_Demo!$H:$S,9,0)</f>
        <v>45922.310520833336</v>
      </c>
      <c r="U1591" s="15" t="str">
        <f t="shared" si="265"/>
        <v>2025-09-22</v>
      </c>
      <c r="V1591" s="13" t="str">
        <f>VLOOKUP($B1591,Deals_Demo!$H:$S,11,0)</f>
        <v>07</v>
      </c>
      <c r="W1591" s="13" t="str">
        <f>VLOOKUP($B1591,Deals_Demo!$H:$S,12,0)</f>
        <v>Mon</v>
      </c>
      <c r="X1591" s="13">
        <f t="shared" si="252"/>
        <v>-0.30000000000000004</v>
      </c>
      <c r="Y1591" s="13">
        <f t="shared" si="253"/>
        <v>-0.60000000000000009</v>
      </c>
      <c r="Z1591" s="13">
        <f t="shared" si="254"/>
        <v>-0.89999999999999991</v>
      </c>
      <c r="AA1591" s="13">
        <f t="shared" si="266"/>
        <v>-3</v>
      </c>
    </row>
    <row r="1592" spans="1:27" x14ac:dyDescent="0.25">
      <c r="A1592" s="56">
        <v>45922.102187500001</v>
      </c>
      <c r="B1592" s="57">
        <v>444088901</v>
      </c>
      <c r="C1592" s="58" t="s">
        <v>36</v>
      </c>
      <c r="D1592" s="58" t="s">
        <v>37</v>
      </c>
      <c r="E1592" s="58" t="s">
        <v>119</v>
      </c>
      <c r="F1592" s="59">
        <v>3689.84</v>
      </c>
      <c r="G1592" s="59">
        <v>3686.84</v>
      </c>
      <c r="H1592" s="59">
        <v>3691.34</v>
      </c>
      <c r="I1592" s="58" t="s">
        <v>2086</v>
      </c>
      <c r="J1592" s="59">
        <v>3686.84</v>
      </c>
      <c r="K1592" s="59">
        <v>0</v>
      </c>
      <c r="L1592" s="59">
        <v>0</v>
      </c>
      <c r="M1592" s="59">
        <v>-3</v>
      </c>
      <c r="N1592" s="10" t="str">
        <f t="shared" si="261"/>
        <v>L</v>
      </c>
      <c r="O1592" s="11">
        <f t="shared" si="262"/>
        <v>45922</v>
      </c>
      <c r="P1592" s="12" t="str">
        <f t="shared" si="263"/>
        <v>02</v>
      </c>
      <c r="Q1592" s="13" t="str">
        <f>VLOOKUP($B1592,Deals_Demo!$H:$N,7,0)</f>
        <v>strategy_14_demo</v>
      </c>
      <c r="R1592" s="13" t="str">
        <f t="shared" si="264"/>
        <v>Mon</v>
      </c>
      <c r="S1592" s="14">
        <f>VLOOKUP($B1592,Deals_Demo!$H:$S,8,0)</f>
        <v>45922.102187500001</v>
      </c>
      <c r="T1592" s="14">
        <f>VLOOKUP($B1592,Deals_Demo!$H:$S,9,0)</f>
        <v>45922.310520833336</v>
      </c>
      <c r="U1592" s="15" t="str">
        <f t="shared" si="265"/>
        <v>2025-09-22</v>
      </c>
      <c r="V1592" s="13" t="str">
        <f>VLOOKUP($B1592,Deals_Demo!$H:$S,11,0)</f>
        <v>07</v>
      </c>
      <c r="W1592" s="13" t="str">
        <f>VLOOKUP($B1592,Deals_Demo!$H:$S,12,0)</f>
        <v>Mon</v>
      </c>
      <c r="X1592" s="13">
        <f t="shared" si="252"/>
        <v>-0.30000000000000004</v>
      </c>
      <c r="Y1592" s="13">
        <f t="shared" si="253"/>
        <v>-0.60000000000000009</v>
      </c>
      <c r="Z1592" s="13">
        <f t="shared" si="254"/>
        <v>-0.89999999999999991</v>
      </c>
      <c r="AA1592" s="13">
        <f t="shared" si="266"/>
        <v>-3</v>
      </c>
    </row>
    <row r="1593" spans="1:27" x14ac:dyDescent="0.25">
      <c r="A1593" s="60">
        <v>45922.102187500001</v>
      </c>
      <c r="B1593" s="61">
        <v>444088902</v>
      </c>
      <c r="C1593" s="62" t="s">
        <v>36</v>
      </c>
      <c r="D1593" s="62" t="s">
        <v>37</v>
      </c>
      <c r="E1593" s="62" t="s">
        <v>119</v>
      </c>
      <c r="F1593" s="63">
        <v>3689.84</v>
      </c>
      <c r="G1593" s="63">
        <v>3687.34</v>
      </c>
      <c r="H1593" s="63">
        <v>3692.84</v>
      </c>
      <c r="I1593" s="62" t="s">
        <v>2087</v>
      </c>
      <c r="J1593" s="63">
        <v>3687.32</v>
      </c>
      <c r="K1593" s="63">
        <v>0</v>
      </c>
      <c r="L1593" s="63">
        <v>0</v>
      </c>
      <c r="M1593" s="63">
        <v>-2.52</v>
      </c>
      <c r="N1593" s="10" t="str">
        <f t="shared" si="261"/>
        <v>L</v>
      </c>
      <c r="O1593" s="11">
        <f t="shared" si="262"/>
        <v>45922</v>
      </c>
      <c r="P1593" s="12" t="str">
        <f t="shared" si="263"/>
        <v>02</v>
      </c>
      <c r="Q1593" s="13" t="str">
        <f>VLOOKUP($B1593,Deals_Demo!$H:$N,7,0)</f>
        <v>strategy_10_demo</v>
      </c>
      <c r="R1593" s="13" t="str">
        <f t="shared" si="264"/>
        <v>Mon</v>
      </c>
      <c r="S1593" s="14">
        <f>VLOOKUP($B1593,Deals_Demo!$H:$S,8,0)</f>
        <v>45922.102187500001</v>
      </c>
      <c r="T1593" s="14">
        <f>VLOOKUP($B1593,Deals_Demo!$H:$S,9,0)</f>
        <v>45922.310520833336</v>
      </c>
      <c r="U1593" s="15" t="str">
        <f t="shared" si="265"/>
        <v>2025-09-22</v>
      </c>
      <c r="V1593" s="13" t="str">
        <f>VLOOKUP($B1593,Deals_Demo!$H:$S,11,0)</f>
        <v>07</v>
      </c>
      <c r="W1593" s="13" t="str">
        <f>VLOOKUP($B1593,Deals_Demo!$H:$S,12,0)</f>
        <v>Mon</v>
      </c>
      <c r="X1593" s="13">
        <f t="shared" si="252"/>
        <v>-0.252</v>
      </c>
      <c r="Y1593" s="13">
        <f t="shared" si="253"/>
        <v>-0.504</v>
      </c>
      <c r="Z1593" s="13">
        <f t="shared" si="254"/>
        <v>-0.75600000000000001</v>
      </c>
      <c r="AA1593" s="13">
        <f t="shared" si="266"/>
        <v>-3</v>
      </c>
    </row>
    <row r="1594" spans="1:27" x14ac:dyDescent="0.25">
      <c r="A1594" s="56">
        <v>45922.102199074077</v>
      </c>
      <c r="B1594" s="57">
        <v>444088903</v>
      </c>
      <c r="C1594" s="58" t="s">
        <v>36</v>
      </c>
      <c r="D1594" s="58" t="s">
        <v>37</v>
      </c>
      <c r="E1594" s="58" t="s">
        <v>119</v>
      </c>
      <c r="F1594" s="59">
        <v>3689.84</v>
      </c>
      <c r="G1594" s="59">
        <v>3687.64</v>
      </c>
      <c r="H1594" s="59">
        <v>3691.34</v>
      </c>
      <c r="I1594" s="58" t="s">
        <v>2019</v>
      </c>
      <c r="J1594" s="59">
        <v>3687.6</v>
      </c>
      <c r="K1594" s="59">
        <v>0</v>
      </c>
      <c r="L1594" s="59">
        <v>0</v>
      </c>
      <c r="M1594" s="59">
        <v>-2.2400000000000002</v>
      </c>
      <c r="N1594" s="10" t="str">
        <f t="shared" si="261"/>
        <v>L</v>
      </c>
      <c r="O1594" s="11">
        <f t="shared" si="262"/>
        <v>45922</v>
      </c>
      <c r="P1594" s="12" t="str">
        <f t="shared" si="263"/>
        <v>02</v>
      </c>
      <c r="Q1594" s="13" t="str">
        <f>VLOOKUP($B1594,Deals_Demo!$H:$N,7,0)</f>
        <v>strategy_22_demo</v>
      </c>
      <c r="R1594" s="13" t="str">
        <f t="shared" si="264"/>
        <v>Mon</v>
      </c>
      <c r="S1594" s="14">
        <f>VLOOKUP($B1594,Deals_Demo!$H:$S,8,0)</f>
        <v>45922.102199074077</v>
      </c>
      <c r="T1594" s="14">
        <f>VLOOKUP($B1594,Deals_Demo!$H:$S,9,0)</f>
        <v>45922.310532407413</v>
      </c>
      <c r="U1594" s="15" t="str">
        <f t="shared" si="265"/>
        <v>2025-09-22</v>
      </c>
      <c r="V1594" s="13" t="str">
        <f>VLOOKUP($B1594,Deals_Demo!$H:$S,11,0)</f>
        <v>07</v>
      </c>
      <c r="W1594" s="13" t="str">
        <f>VLOOKUP($B1594,Deals_Demo!$H:$S,12,0)</f>
        <v>Mon</v>
      </c>
      <c r="X1594" s="13">
        <f t="shared" si="252"/>
        <v>-0.22400000000000003</v>
      </c>
      <c r="Y1594" s="13">
        <f t="shared" si="253"/>
        <v>-0.44800000000000006</v>
      </c>
      <c r="Z1594" s="13">
        <f t="shared" si="254"/>
        <v>-0.67200000000000004</v>
      </c>
      <c r="AA1594" s="13">
        <f t="shared" si="266"/>
        <v>-3</v>
      </c>
    </row>
    <row r="1595" spans="1:27" x14ac:dyDescent="0.25">
      <c r="A1595" s="60">
        <v>45922.102199074077</v>
      </c>
      <c r="B1595" s="61">
        <v>444088904</v>
      </c>
      <c r="C1595" s="62" t="s">
        <v>36</v>
      </c>
      <c r="D1595" s="62" t="s">
        <v>37</v>
      </c>
      <c r="E1595" s="62" t="s">
        <v>119</v>
      </c>
      <c r="F1595" s="63">
        <v>3689.93</v>
      </c>
      <c r="G1595" s="63">
        <v>3686.84</v>
      </c>
      <c r="H1595" s="63">
        <v>3692.84</v>
      </c>
      <c r="I1595" s="62" t="s">
        <v>2086</v>
      </c>
      <c r="J1595" s="63">
        <v>3686.84</v>
      </c>
      <c r="K1595" s="63">
        <v>0</v>
      </c>
      <c r="L1595" s="63">
        <v>0</v>
      </c>
      <c r="M1595" s="63">
        <v>-3.09</v>
      </c>
      <c r="N1595" s="10" t="str">
        <f t="shared" si="261"/>
        <v>L</v>
      </c>
      <c r="O1595" s="11">
        <f t="shared" si="262"/>
        <v>45922</v>
      </c>
      <c r="P1595" s="12" t="str">
        <f t="shared" si="263"/>
        <v>02</v>
      </c>
      <c r="Q1595" s="13" t="str">
        <f>VLOOKUP($B1595,Deals_Demo!$H:$N,7,0)</f>
        <v>strategy_09_demo</v>
      </c>
      <c r="R1595" s="13" t="str">
        <f t="shared" si="264"/>
        <v>Mon</v>
      </c>
      <c r="S1595" s="14">
        <f>VLOOKUP($B1595,Deals_Demo!$H:$S,8,0)</f>
        <v>45922.102199074077</v>
      </c>
      <c r="T1595" s="14">
        <f>VLOOKUP($B1595,Deals_Demo!$H:$S,9,0)</f>
        <v>45922.310532407413</v>
      </c>
      <c r="U1595" s="15" t="str">
        <f t="shared" si="265"/>
        <v>2025-09-22</v>
      </c>
      <c r="V1595" s="13" t="str">
        <f>VLOOKUP($B1595,Deals_Demo!$H:$S,11,0)</f>
        <v>07</v>
      </c>
      <c r="W1595" s="13" t="str">
        <f>VLOOKUP($B1595,Deals_Demo!$H:$S,12,0)</f>
        <v>Mon</v>
      </c>
      <c r="X1595" s="13">
        <f t="shared" si="252"/>
        <v>-0.309</v>
      </c>
      <c r="Y1595" s="13">
        <f t="shared" si="253"/>
        <v>-0.61799999999999999</v>
      </c>
      <c r="Z1595" s="13">
        <f t="shared" si="254"/>
        <v>-0.92699999999999994</v>
      </c>
      <c r="AA1595" s="13">
        <f t="shared" si="266"/>
        <v>-3</v>
      </c>
    </row>
    <row r="1596" spans="1:27" x14ac:dyDescent="0.25">
      <c r="A1596" s="56">
        <v>45922.102199074077</v>
      </c>
      <c r="B1596" s="57">
        <v>444088905</v>
      </c>
      <c r="C1596" s="58" t="s">
        <v>36</v>
      </c>
      <c r="D1596" s="58" t="s">
        <v>37</v>
      </c>
      <c r="E1596" s="58" t="s">
        <v>119</v>
      </c>
      <c r="F1596" s="59">
        <v>3689.94</v>
      </c>
      <c r="G1596" s="59">
        <v>3686.84</v>
      </c>
      <c r="H1596" s="59">
        <v>3691.34</v>
      </c>
      <c r="I1596" s="58" t="s">
        <v>2086</v>
      </c>
      <c r="J1596" s="59">
        <v>3686.84</v>
      </c>
      <c r="K1596" s="59">
        <v>0</v>
      </c>
      <c r="L1596" s="59">
        <v>0</v>
      </c>
      <c r="M1596" s="59">
        <v>-3.1</v>
      </c>
      <c r="N1596" s="10" t="str">
        <f t="shared" si="261"/>
        <v>L</v>
      </c>
      <c r="O1596" s="11">
        <f t="shared" si="262"/>
        <v>45922</v>
      </c>
      <c r="P1596" s="12" t="str">
        <f t="shared" si="263"/>
        <v>02</v>
      </c>
      <c r="Q1596" s="13" t="str">
        <f>VLOOKUP($B1596,Deals_Demo!$H:$N,7,0)</f>
        <v>strategy_12_demo</v>
      </c>
      <c r="R1596" s="13" t="str">
        <f t="shared" si="264"/>
        <v>Mon</v>
      </c>
      <c r="S1596" s="14">
        <f>VLOOKUP($B1596,Deals_Demo!$H:$S,8,0)</f>
        <v>45922.102199074077</v>
      </c>
      <c r="T1596" s="14">
        <f>VLOOKUP($B1596,Deals_Demo!$H:$S,9,0)</f>
        <v>45922.310532407413</v>
      </c>
      <c r="U1596" s="15" t="str">
        <f t="shared" si="265"/>
        <v>2025-09-22</v>
      </c>
      <c r="V1596" s="13" t="str">
        <f>VLOOKUP($B1596,Deals_Demo!$H:$S,11,0)</f>
        <v>07</v>
      </c>
      <c r="W1596" s="13" t="str">
        <f>VLOOKUP($B1596,Deals_Demo!$H:$S,12,0)</f>
        <v>Mon</v>
      </c>
      <c r="X1596" s="13">
        <f t="shared" si="252"/>
        <v>-0.31000000000000005</v>
      </c>
      <c r="Y1596" s="13">
        <f t="shared" si="253"/>
        <v>-0.62000000000000011</v>
      </c>
      <c r="Z1596" s="13">
        <f t="shared" si="254"/>
        <v>-0.92999999999999994</v>
      </c>
      <c r="AA1596" s="13">
        <f t="shared" si="266"/>
        <v>-3</v>
      </c>
    </row>
    <row r="1597" spans="1:27" x14ac:dyDescent="0.25">
      <c r="A1597" s="60">
        <v>45922.102199074077</v>
      </c>
      <c r="B1597" s="61">
        <v>444088906</v>
      </c>
      <c r="C1597" s="62" t="s">
        <v>36</v>
      </c>
      <c r="D1597" s="62" t="s">
        <v>37</v>
      </c>
      <c r="E1597" s="62" t="s">
        <v>119</v>
      </c>
      <c r="F1597" s="63">
        <v>3690.03</v>
      </c>
      <c r="G1597" s="63">
        <v>3686.84</v>
      </c>
      <c r="H1597" s="63">
        <v>3691.34</v>
      </c>
      <c r="I1597" s="62" t="s">
        <v>2086</v>
      </c>
      <c r="J1597" s="63">
        <v>3686.84</v>
      </c>
      <c r="K1597" s="63">
        <v>0</v>
      </c>
      <c r="L1597" s="63">
        <v>0</v>
      </c>
      <c r="M1597" s="63">
        <v>-3.19</v>
      </c>
      <c r="N1597" s="10" t="str">
        <f t="shared" si="261"/>
        <v>L</v>
      </c>
      <c r="O1597" s="11">
        <f t="shared" si="262"/>
        <v>45922</v>
      </c>
      <c r="P1597" s="12" t="str">
        <f t="shared" si="263"/>
        <v>02</v>
      </c>
      <c r="Q1597" s="13" t="str">
        <f>VLOOKUP($B1597,Deals_Demo!$H:$N,7,0)</f>
        <v>strategy_24_demo</v>
      </c>
      <c r="R1597" s="13" t="str">
        <f t="shared" si="264"/>
        <v>Mon</v>
      </c>
      <c r="S1597" s="14">
        <f>VLOOKUP($B1597,Deals_Demo!$H:$S,8,0)</f>
        <v>45922.102199074077</v>
      </c>
      <c r="T1597" s="14">
        <f>VLOOKUP($B1597,Deals_Demo!$H:$S,9,0)</f>
        <v>45922.310532407413</v>
      </c>
      <c r="U1597" s="15" t="str">
        <f t="shared" si="265"/>
        <v>2025-09-22</v>
      </c>
      <c r="V1597" s="13" t="str">
        <f>VLOOKUP($B1597,Deals_Demo!$H:$S,11,0)</f>
        <v>07</v>
      </c>
      <c r="W1597" s="13" t="str">
        <f>VLOOKUP($B1597,Deals_Demo!$H:$S,12,0)</f>
        <v>Mon</v>
      </c>
      <c r="X1597" s="13">
        <f t="shared" si="252"/>
        <v>-0.31900000000000001</v>
      </c>
      <c r="Y1597" s="13">
        <f t="shared" si="253"/>
        <v>-0.63800000000000001</v>
      </c>
      <c r="Z1597" s="13">
        <f t="shared" si="254"/>
        <v>-0.95699999999999996</v>
      </c>
      <c r="AA1597" s="13">
        <f t="shared" si="266"/>
        <v>-3</v>
      </c>
    </row>
    <row r="1598" spans="1:27" x14ac:dyDescent="0.25">
      <c r="A1598" s="56">
        <v>45922.102210648147</v>
      </c>
      <c r="B1598" s="57">
        <v>444088907</v>
      </c>
      <c r="C1598" s="58" t="s">
        <v>36</v>
      </c>
      <c r="D1598" s="58" t="s">
        <v>37</v>
      </c>
      <c r="E1598" s="58" t="s">
        <v>119</v>
      </c>
      <c r="F1598" s="59">
        <v>3690.03</v>
      </c>
      <c r="G1598" s="59">
        <v>3688.34</v>
      </c>
      <c r="H1598" s="59">
        <v>3691.34</v>
      </c>
      <c r="I1598" s="58" t="s">
        <v>2020</v>
      </c>
      <c r="J1598" s="59">
        <v>3688.3</v>
      </c>
      <c r="K1598" s="59">
        <v>0</v>
      </c>
      <c r="L1598" s="59">
        <v>0</v>
      </c>
      <c r="M1598" s="59">
        <v>-1.73</v>
      </c>
      <c r="N1598" s="10" t="str">
        <f t="shared" si="261"/>
        <v>L</v>
      </c>
      <c r="O1598" s="11">
        <f t="shared" si="262"/>
        <v>45922</v>
      </c>
      <c r="P1598" s="12" t="str">
        <f t="shared" si="263"/>
        <v>02</v>
      </c>
      <c r="Q1598" s="13" t="str">
        <f>VLOOKUP($B1598,Deals_Demo!$H:$N,7,0)</f>
        <v>strategy_15_demo</v>
      </c>
      <c r="R1598" s="13" t="str">
        <f t="shared" si="264"/>
        <v>Mon</v>
      </c>
      <c r="S1598" s="14">
        <f>VLOOKUP($B1598,Deals_Demo!$H:$S,8,0)</f>
        <v>45922.102210648147</v>
      </c>
      <c r="T1598" s="14">
        <f>VLOOKUP($B1598,Deals_Demo!$H:$S,9,0)</f>
        <v>45922.310543981483</v>
      </c>
      <c r="U1598" s="15" t="str">
        <f t="shared" si="265"/>
        <v>2025-09-22</v>
      </c>
      <c r="V1598" s="13" t="str">
        <f>VLOOKUP($B1598,Deals_Demo!$H:$S,11,0)</f>
        <v>07</v>
      </c>
      <c r="W1598" s="13" t="str">
        <f>VLOOKUP($B1598,Deals_Demo!$H:$S,12,0)</f>
        <v>Mon</v>
      </c>
      <c r="X1598" s="13">
        <f t="shared" si="252"/>
        <v>-0.17300000000000001</v>
      </c>
      <c r="Y1598" s="13">
        <f t="shared" si="253"/>
        <v>-0.34600000000000003</v>
      </c>
      <c r="Z1598" s="13">
        <f t="shared" si="254"/>
        <v>-0.51900000000000002</v>
      </c>
      <c r="AA1598" s="13">
        <f t="shared" si="266"/>
        <v>-3</v>
      </c>
    </row>
    <row r="1599" spans="1:27" x14ac:dyDescent="0.25">
      <c r="A1599" s="60">
        <v>45922.110636574071</v>
      </c>
      <c r="B1599" s="61">
        <v>444091073</v>
      </c>
      <c r="C1599" s="62" t="s">
        <v>36</v>
      </c>
      <c r="D1599" s="62" t="s">
        <v>38</v>
      </c>
      <c r="E1599" s="62" t="s">
        <v>119</v>
      </c>
      <c r="F1599" s="63">
        <v>3688.28</v>
      </c>
      <c r="G1599" s="63">
        <v>3690.48</v>
      </c>
      <c r="H1599" s="63">
        <v>3686.78</v>
      </c>
      <c r="I1599" s="62" t="s">
        <v>2088</v>
      </c>
      <c r="J1599" s="63">
        <v>3686.78</v>
      </c>
      <c r="K1599" s="63">
        <v>0</v>
      </c>
      <c r="L1599" s="63">
        <v>0</v>
      </c>
      <c r="M1599" s="63">
        <v>1.5</v>
      </c>
      <c r="N1599" s="10" t="str">
        <f t="shared" si="261"/>
        <v>W</v>
      </c>
      <c r="O1599" s="11">
        <f t="shared" si="262"/>
        <v>45922</v>
      </c>
      <c r="P1599" s="12" t="str">
        <f t="shared" si="263"/>
        <v>02</v>
      </c>
      <c r="Q1599" s="13" t="str">
        <f>VLOOKUP($B1599,Deals_Demo!$H:$N,7,0)</f>
        <v>strategy_22_demo</v>
      </c>
      <c r="R1599" s="13" t="str">
        <f t="shared" si="264"/>
        <v>Mon</v>
      </c>
      <c r="S1599" s="14">
        <f>VLOOKUP($B1599,Deals_Demo!$H:$S,8,0)</f>
        <v>45922.110636574071</v>
      </c>
      <c r="T1599" s="14">
        <f>VLOOKUP($B1599,Deals_Demo!$H:$S,9,0)</f>
        <v>45922.318969907406</v>
      </c>
      <c r="U1599" s="15" t="str">
        <f t="shared" si="265"/>
        <v>2025-09-22</v>
      </c>
      <c r="V1599" s="13" t="str">
        <f>VLOOKUP($B1599,Deals_Demo!$H:$S,11,0)</f>
        <v>07</v>
      </c>
      <c r="W1599" s="13" t="str">
        <f>VLOOKUP($B1599,Deals_Demo!$H:$S,12,0)</f>
        <v>Mon</v>
      </c>
      <c r="X1599" s="13">
        <f t="shared" si="252"/>
        <v>0.15000000000000002</v>
      </c>
      <c r="Y1599" s="13">
        <f t="shared" si="253"/>
        <v>0.30000000000000004</v>
      </c>
      <c r="Z1599" s="13">
        <f t="shared" si="254"/>
        <v>0.44999999999999996</v>
      </c>
      <c r="AA1599" s="13">
        <f t="shared" si="266"/>
        <v>-3</v>
      </c>
    </row>
    <row r="1600" spans="1:27" x14ac:dyDescent="0.25">
      <c r="A1600" s="56">
        <v>45922.113993055558</v>
      </c>
      <c r="B1600" s="57">
        <v>444091982</v>
      </c>
      <c r="C1600" s="58" t="s">
        <v>36</v>
      </c>
      <c r="D1600" s="58" t="s">
        <v>38</v>
      </c>
      <c r="E1600" s="58" t="s">
        <v>119</v>
      </c>
      <c r="F1600" s="59">
        <v>3686.53</v>
      </c>
      <c r="G1600" s="59">
        <v>3689.53</v>
      </c>
      <c r="H1600" s="58"/>
      <c r="I1600" s="58" t="s">
        <v>2089</v>
      </c>
      <c r="J1600" s="59">
        <v>3689.58</v>
      </c>
      <c r="K1600" s="59">
        <v>0</v>
      </c>
      <c r="L1600" s="59">
        <v>0</v>
      </c>
      <c r="M1600" s="59">
        <v>-3.05</v>
      </c>
      <c r="N1600" s="10" t="str">
        <f t="shared" si="261"/>
        <v>L</v>
      </c>
      <c r="O1600" s="11">
        <f t="shared" si="262"/>
        <v>45922</v>
      </c>
      <c r="P1600" s="12" t="str">
        <f t="shared" si="263"/>
        <v>02</v>
      </c>
      <c r="Q1600" s="13" t="str">
        <f>VLOOKUP($B1600,Deals_Demo!$H:$N,7,0)</f>
        <v>strategy_18_demo</v>
      </c>
      <c r="R1600" s="13" t="str">
        <f t="shared" si="264"/>
        <v>Mon</v>
      </c>
      <c r="S1600" s="14">
        <f>VLOOKUP($B1600,Deals_Demo!$H:$S,8,0)</f>
        <v>45922.113993055558</v>
      </c>
      <c r="T1600" s="14">
        <f>VLOOKUP($B1600,Deals_Demo!$H:$S,9,0)</f>
        <v>45922.322326388894</v>
      </c>
      <c r="U1600" s="15" t="str">
        <f t="shared" si="265"/>
        <v>2025-09-22</v>
      </c>
      <c r="V1600" s="13" t="str">
        <f>VLOOKUP($B1600,Deals_Demo!$H:$S,11,0)</f>
        <v>07</v>
      </c>
      <c r="W1600" s="13" t="str">
        <f>VLOOKUP($B1600,Deals_Demo!$H:$S,12,0)</f>
        <v>Mon</v>
      </c>
      <c r="X1600" s="13">
        <f t="shared" si="252"/>
        <v>-0.30499999999999999</v>
      </c>
      <c r="Y1600" s="13">
        <f t="shared" si="253"/>
        <v>-0.61</v>
      </c>
      <c r="Z1600" s="13">
        <f t="shared" si="254"/>
        <v>-0.91499999999999992</v>
      </c>
      <c r="AA1600" s="13">
        <f t="shared" si="266"/>
        <v>-3</v>
      </c>
    </row>
    <row r="1601" spans="1:27" x14ac:dyDescent="0.25">
      <c r="A1601" s="60">
        <v>45922.113993055558</v>
      </c>
      <c r="B1601" s="61">
        <v>444091983</v>
      </c>
      <c r="C1601" s="62" t="s">
        <v>36</v>
      </c>
      <c r="D1601" s="62" t="s">
        <v>38</v>
      </c>
      <c r="E1601" s="62" t="s">
        <v>119</v>
      </c>
      <c r="F1601" s="63">
        <v>3686.52</v>
      </c>
      <c r="G1601" s="63">
        <v>3689.53</v>
      </c>
      <c r="H1601" s="62"/>
      <c r="I1601" s="62" t="s">
        <v>2089</v>
      </c>
      <c r="J1601" s="63">
        <v>3689.58</v>
      </c>
      <c r="K1601" s="63">
        <v>0</v>
      </c>
      <c r="L1601" s="63">
        <v>0</v>
      </c>
      <c r="M1601" s="63">
        <v>-3.06</v>
      </c>
      <c r="N1601" s="10" t="str">
        <f t="shared" si="261"/>
        <v>L</v>
      </c>
      <c r="O1601" s="11">
        <f t="shared" si="262"/>
        <v>45922</v>
      </c>
      <c r="P1601" s="12" t="str">
        <f t="shared" si="263"/>
        <v>02</v>
      </c>
      <c r="Q1601" s="13" t="str">
        <f>VLOOKUP($B1601,Deals_Demo!$H:$N,7,0)</f>
        <v>strategy_20_demo</v>
      </c>
      <c r="R1601" s="13" t="str">
        <f t="shared" si="264"/>
        <v>Mon</v>
      </c>
      <c r="S1601" s="14">
        <f>VLOOKUP($B1601,Deals_Demo!$H:$S,8,0)</f>
        <v>45922.113993055558</v>
      </c>
      <c r="T1601" s="14">
        <f>VLOOKUP($B1601,Deals_Demo!$H:$S,9,0)</f>
        <v>45922.322326388894</v>
      </c>
      <c r="U1601" s="15" t="str">
        <f t="shared" si="265"/>
        <v>2025-09-22</v>
      </c>
      <c r="V1601" s="13" t="str">
        <f>VLOOKUP($B1601,Deals_Demo!$H:$S,11,0)</f>
        <v>07</v>
      </c>
      <c r="W1601" s="13" t="str">
        <f>VLOOKUP($B1601,Deals_Demo!$H:$S,12,0)</f>
        <v>Mon</v>
      </c>
      <c r="X1601" s="13">
        <f t="shared" si="252"/>
        <v>-0.30600000000000005</v>
      </c>
      <c r="Y1601" s="13">
        <f t="shared" si="253"/>
        <v>-0.6120000000000001</v>
      </c>
      <c r="Z1601" s="13">
        <f t="shared" si="254"/>
        <v>-0.91799999999999993</v>
      </c>
      <c r="AA1601" s="13">
        <f t="shared" si="266"/>
        <v>-3</v>
      </c>
    </row>
    <row r="1602" spans="1:27" x14ac:dyDescent="0.25">
      <c r="A1602" s="56">
        <v>45922.114687499998</v>
      </c>
      <c r="B1602" s="57">
        <v>444092128</v>
      </c>
      <c r="C1602" s="58" t="s">
        <v>36</v>
      </c>
      <c r="D1602" s="58" t="s">
        <v>38</v>
      </c>
      <c r="E1602" s="58" t="s">
        <v>119</v>
      </c>
      <c r="F1602" s="59">
        <v>3687.34</v>
      </c>
      <c r="G1602" s="59">
        <v>3690.34</v>
      </c>
      <c r="H1602" s="59">
        <v>3685.84</v>
      </c>
      <c r="I1602" s="58" t="s">
        <v>2090</v>
      </c>
      <c r="J1602" s="59">
        <v>3685.82</v>
      </c>
      <c r="K1602" s="59">
        <v>0</v>
      </c>
      <c r="L1602" s="59">
        <v>0</v>
      </c>
      <c r="M1602" s="59">
        <v>1.52</v>
      </c>
      <c r="N1602" s="10" t="str">
        <f t="shared" si="261"/>
        <v>W</v>
      </c>
      <c r="O1602" s="11">
        <f t="shared" si="262"/>
        <v>45922</v>
      </c>
      <c r="P1602" s="12" t="str">
        <f t="shared" si="263"/>
        <v>02</v>
      </c>
      <c r="Q1602" s="13" t="str">
        <f>VLOOKUP($B1602,Deals_Demo!$H:$N,7,0)</f>
        <v>strategy_24_demo</v>
      </c>
      <c r="R1602" s="13" t="str">
        <f t="shared" si="264"/>
        <v>Mon</v>
      </c>
      <c r="S1602" s="14">
        <f>VLOOKUP($B1602,Deals_Demo!$H:$S,8,0)</f>
        <v>45922.114687499998</v>
      </c>
      <c r="T1602" s="14">
        <f>VLOOKUP($B1602,Deals_Demo!$H:$S,9,0)</f>
        <v>45922.323020833333</v>
      </c>
      <c r="U1602" s="15" t="str">
        <f t="shared" si="265"/>
        <v>2025-09-22</v>
      </c>
      <c r="V1602" s="13" t="str">
        <f>VLOOKUP($B1602,Deals_Demo!$H:$S,11,0)</f>
        <v>07</v>
      </c>
      <c r="W1602" s="13" t="str">
        <f>VLOOKUP($B1602,Deals_Demo!$H:$S,12,0)</f>
        <v>Mon</v>
      </c>
      <c r="X1602" s="13">
        <f t="shared" si="252"/>
        <v>0.15200000000000002</v>
      </c>
      <c r="Y1602" s="13">
        <f t="shared" si="253"/>
        <v>0.30400000000000005</v>
      </c>
      <c r="Z1602" s="13">
        <f t="shared" si="254"/>
        <v>0.45599999999999996</v>
      </c>
      <c r="AA1602" s="13">
        <f t="shared" si="266"/>
        <v>-3</v>
      </c>
    </row>
    <row r="1603" spans="1:27" x14ac:dyDescent="0.25">
      <c r="A1603" s="60">
        <v>45922.114687499998</v>
      </c>
      <c r="B1603" s="61">
        <v>444092129</v>
      </c>
      <c r="C1603" s="62" t="s">
        <v>36</v>
      </c>
      <c r="D1603" s="62" t="s">
        <v>38</v>
      </c>
      <c r="E1603" s="62" t="s">
        <v>119</v>
      </c>
      <c r="F1603" s="63">
        <v>3687.29</v>
      </c>
      <c r="G1603" s="63">
        <v>3690.34</v>
      </c>
      <c r="H1603" s="63">
        <v>3685.14</v>
      </c>
      <c r="I1603" s="62" t="s">
        <v>2091</v>
      </c>
      <c r="J1603" s="63">
        <v>3690.34</v>
      </c>
      <c r="K1603" s="63">
        <v>0</v>
      </c>
      <c r="L1603" s="63">
        <v>0</v>
      </c>
      <c r="M1603" s="63">
        <v>-3.05</v>
      </c>
      <c r="N1603" s="10" t="str">
        <f t="shared" si="261"/>
        <v>L</v>
      </c>
      <c r="O1603" s="11">
        <f t="shared" si="262"/>
        <v>45922</v>
      </c>
      <c r="P1603" s="12" t="str">
        <f t="shared" si="263"/>
        <v>02</v>
      </c>
      <c r="Q1603" s="13" t="str">
        <f>VLOOKUP($B1603,Deals_Demo!$H:$N,7,0)</f>
        <v>strategy_21_demo</v>
      </c>
      <c r="R1603" s="13" t="str">
        <f t="shared" si="264"/>
        <v>Mon</v>
      </c>
      <c r="S1603" s="14">
        <f>VLOOKUP($B1603,Deals_Demo!$H:$S,8,0)</f>
        <v>45922.114687499998</v>
      </c>
      <c r="T1603" s="14">
        <f>VLOOKUP($B1603,Deals_Demo!$H:$S,9,0)</f>
        <v>45922.323020833333</v>
      </c>
      <c r="U1603" s="15" t="str">
        <f t="shared" si="265"/>
        <v>2025-09-22</v>
      </c>
      <c r="V1603" s="13" t="str">
        <f>VLOOKUP($B1603,Deals_Demo!$H:$S,11,0)</f>
        <v>07</v>
      </c>
      <c r="W1603" s="13" t="str">
        <f>VLOOKUP($B1603,Deals_Demo!$H:$S,12,0)</f>
        <v>Mon</v>
      </c>
      <c r="X1603" s="13">
        <f t="shared" ref="X1603:X1666" si="267">$M1603*0.1</f>
        <v>-0.30499999999999999</v>
      </c>
      <c r="Y1603" s="13">
        <f t="shared" ref="Y1603:Y1666" si="268">$M1603*0.2</f>
        <v>-0.61</v>
      </c>
      <c r="Z1603" s="13">
        <f t="shared" ref="Z1603:Z1666" si="269">$M1603*0.3</f>
        <v>-0.91499999999999992</v>
      </c>
      <c r="AA1603" s="13">
        <f t="shared" si="266"/>
        <v>-3</v>
      </c>
    </row>
    <row r="1604" spans="1:27" x14ac:dyDescent="0.25">
      <c r="A1604" s="56">
        <v>45922.114687499998</v>
      </c>
      <c r="B1604" s="57">
        <v>444092130</v>
      </c>
      <c r="C1604" s="58" t="s">
        <v>36</v>
      </c>
      <c r="D1604" s="58" t="s">
        <v>38</v>
      </c>
      <c r="E1604" s="58" t="s">
        <v>119</v>
      </c>
      <c r="F1604" s="59">
        <v>3687.29</v>
      </c>
      <c r="G1604" s="59">
        <v>3688.84</v>
      </c>
      <c r="H1604" s="59">
        <v>3685.84</v>
      </c>
      <c r="I1604" s="58" t="s">
        <v>2090</v>
      </c>
      <c r="J1604" s="59">
        <v>3685.82</v>
      </c>
      <c r="K1604" s="59">
        <v>0</v>
      </c>
      <c r="L1604" s="59">
        <v>0</v>
      </c>
      <c r="M1604" s="59">
        <v>1.47</v>
      </c>
      <c r="N1604" s="10" t="str">
        <f t="shared" si="261"/>
        <v>W</v>
      </c>
      <c r="O1604" s="11">
        <f t="shared" si="262"/>
        <v>45922</v>
      </c>
      <c r="P1604" s="12" t="str">
        <f t="shared" si="263"/>
        <v>02</v>
      </c>
      <c r="Q1604" s="13" t="str">
        <f>VLOOKUP($B1604,Deals_Demo!$H:$N,7,0)</f>
        <v>strategy_15_demo</v>
      </c>
      <c r="R1604" s="13" t="str">
        <f t="shared" si="264"/>
        <v>Mon</v>
      </c>
      <c r="S1604" s="14">
        <f>VLOOKUP($B1604,Deals_Demo!$H:$S,8,0)</f>
        <v>45922.114687499998</v>
      </c>
      <c r="T1604" s="14">
        <f>VLOOKUP($B1604,Deals_Demo!$H:$S,9,0)</f>
        <v>45922.323020833333</v>
      </c>
      <c r="U1604" s="15" t="str">
        <f t="shared" si="265"/>
        <v>2025-09-22</v>
      </c>
      <c r="V1604" s="13" t="str">
        <f>VLOOKUP($B1604,Deals_Demo!$H:$S,11,0)</f>
        <v>07</v>
      </c>
      <c r="W1604" s="13" t="str">
        <f>VLOOKUP($B1604,Deals_Demo!$H:$S,12,0)</f>
        <v>Mon</v>
      </c>
      <c r="X1604" s="13">
        <f t="shared" si="267"/>
        <v>0.14699999999999999</v>
      </c>
      <c r="Y1604" s="13">
        <f t="shared" si="268"/>
        <v>0.29399999999999998</v>
      </c>
      <c r="Z1604" s="13">
        <f t="shared" si="269"/>
        <v>0.441</v>
      </c>
      <c r="AA1604" s="13">
        <f t="shared" si="266"/>
        <v>-3</v>
      </c>
    </row>
    <row r="1605" spans="1:27" x14ac:dyDescent="0.25">
      <c r="A1605" s="60">
        <v>45922.114699074074</v>
      </c>
      <c r="B1605" s="61">
        <v>444092132</v>
      </c>
      <c r="C1605" s="62" t="s">
        <v>36</v>
      </c>
      <c r="D1605" s="62" t="s">
        <v>38</v>
      </c>
      <c r="E1605" s="62" t="s">
        <v>119</v>
      </c>
      <c r="F1605" s="63">
        <v>3687.29</v>
      </c>
      <c r="G1605" s="63">
        <v>3686.66</v>
      </c>
      <c r="H1605" s="63">
        <v>3684.34</v>
      </c>
      <c r="I1605" s="62" t="s">
        <v>2080</v>
      </c>
      <c r="J1605" s="63">
        <v>3686.69</v>
      </c>
      <c r="K1605" s="63">
        <v>0</v>
      </c>
      <c r="L1605" s="63">
        <v>0</v>
      </c>
      <c r="M1605" s="63">
        <v>0.6</v>
      </c>
      <c r="N1605" s="10" t="str">
        <f t="shared" si="261"/>
        <v>W</v>
      </c>
      <c r="O1605" s="11">
        <f t="shared" si="262"/>
        <v>45922</v>
      </c>
      <c r="P1605" s="12" t="str">
        <f t="shared" si="263"/>
        <v>02</v>
      </c>
      <c r="Q1605" s="13" t="str">
        <f>VLOOKUP($B1605,Deals_Demo!$H:$N,7,0)</f>
        <v>strategy_09_demo</v>
      </c>
      <c r="R1605" s="13" t="str">
        <f t="shared" si="264"/>
        <v>Mon</v>
      </c>
      <c r="S1605" s="14">
        <f>VLOOKUP($B1605,Deals_Demo!$H:$S,8,0)</f>
        <v>45922.114699074074</v>
      </c>
      <c r="T1605" s="14">
        <f>VLOOKUP($B1605,Deals_Demo!$H:$S,9,0)</f>
        <v>45922.32303240741</v>
      </c>
      <c r="U1605" s="15" t="str">
        <f t="shared" si="265"/>
        <v>2025-09-22</v>
      </c>
      <c r="V1605" s="13" t="str">
        <f>VLOOKUP($B1605,Deals_Demo!$H:$S,11,0)</f>
        <v>07</v>
      </c>
      <c r="W1605" s="13" t="str">
        <f>VLOOKUP($B1605,Deals_Demo!$H:$S,12,0)</f>
        <v>Mon</v>
      </c>
      <c r="X1605" s="13">
        <f t="shared" si="267"/>
        <v>0.06</v>
      </c>
      <c r="Y1605" s="13">
        <f t="shared" si="268"/>
        <v>0.12</v>
      </c>
      <c r="Z1605" s="13">
        <f t="shared" si="269"/>
        <v>0.18</v>
      </c>
      <c r="AA1605" s="13">
        <f t="shared" si="266"/>
        <v>-3</v>
      </c>
    </row>
    <row r="1606" spans="1:27" x14ac:dyDescent="0.25">
      <c r="A1606" s="56">
        <v>45922.114699074074</v>
      </c>
      <c r="B1606" s="57">
        <v>444092134</v>
      </c>
      <c r="C1606" s="58" t="s">
        <v>36</v>
      </c>
      <c r="D1606" s="58" t="s">
        <v>38</v>
      </c>
      <c r="E1606" s="58" t="s">
        <v>119</v>
      </c>
      <c r="F1606" s="59">
        <v>3687.29</v>
      </c>
      <c r="G1606" s="59">
        <v>3686.66</v>
      </c>
      <c r="H1606" s="59">
        <v>3683.84</v>
      </c>
      <c r="I1606" s="58" t="s">
        <v>2080</v>
      </c>
      <c r="J1606" s="59">
        <v>3686.69</v>
      </c>
      <c r="K1606" s="59">
        <v>0</v>
      </c>
      <c r="L1606" s="59">
        <v>0</v>
      </c>
      <c r="M1606" s="59">
        <v>0.6</v>
      </c>
      <c r="N1606" s="10" t="str">
        <f t="shared" si="261"/>
        <v>W</v>
      </c>
      <c r="O1606" s="11">
        <f t="shared" si="262"/>
        <v>45922</v>
      </c>
      <c r="P1606" s="12" t="str">
        <f t="shared" si="263"/>
        <v>02</v>
      </c>
      <c r="Q1606" s="13" t="str">
        <f>VLOOKUP($B1606,Deals_Demo!$H:$N,7,0)</f>
        <v>strategy_11_demo</v>
      </c>
      <c r="R1606" s="13" t="str">
        <f t="shared" si="264"/>
        <v>Mon</v>
      </c>
      <c r="S1606" s="14">
        <f>VLOOKUP($B1606,Deals_Demo!$H:$S,8,0)</f>
        <v>45922.114699074074</v>
      </c>
      <c r="T1606" s="14">
        <f>VLOOKUP($B1606,Deals_Demo!$H:$S,9,0)</f>
        <v>45922.32303240741</v>
      </c>
      <c r="U1606" s="15" t="str">
        <f t="shared" si="265"/>
        <v>2025-09-22</v>
      </c>
      <c r="V1606" s="13" t="str">
        <f>VLOOKUP($B1606,Deals_Demo!$H:$S,11,0)</f>
        <v>07</v>
      </c>
      <c r="W1606" s="13" t="str">
        <f>VLOOKUP($B1606,Deals_Demo!$H:$S,12,0)</f>
        <v>Mon</v>
      </c>
      <c r="X1606" s="13">
        <f t="shared" si="267"/>
        <v>0.06</v>
      </c>
      <c r="Y1606" s="13">
        <f t="shared" si="268"/>
        <v>0.12</v>
      </c>
      <c r="Z1606" s="13">
        <f t="shared" si="269"/>
        <v>0.18</v>
      </c>
      <c r="AA1606" s="13">
        <f t="shared" si="266"/>
        <v>-3</v>
      </c>
    </row>
    <row r="1607" spans="1:27" x14ac:dyDescent="0.25">
      <c r="A1607" s="60">
        <v>45922.114699074074</v>
      </c>
      <c r="B1607" s="61">
        <v>444092135</v>
      </c>
      <c r="C1607" s="62" t="s">
        <v>36</v>
      </c>
      <c r="D1607" s="62" t="s">
        <v>38</v>
      </c>
      <c r="E1607" s="62" t="s">
        <v>119</v>
      </c>
      <c r="F1607" s="63">
        <v>3687.29</v>
      </c>
      <c r="G1607" s="63">
        <v>3689.54</v>
      </c>
      <c r="H1607" s="63">
        <v>3685.84</v>
      </c>
      <c r="I1607" s="62" t="s">
        <v>2090</v>
      </c>
      <c r="J1607" s="63">
        <v>3685.82</v>
      </c>
      <c r="K1607" s="63">
        <v>0</v>
      </c>
      <c r="L1607" s="63">
        <v>0</v>
      </c>
      <c r="M1607" s="63">
        <v>1.47</v>
      </c>
      <c r="N1607" s="10" t="str">
        <f t="shared" si="261"/>
        <v>W</v>
      </c>
      <c r="O1607" s="11">
        <f t="shared" si="262"/>
        <v>45922</v>
      </c>
      <c r="P1607" s="12" t="str">
        <f t="shared" si="263"/>
        <v>02</v>
      </c>
      <c r="Q1607" s="13" t="str">
        <f>VLOOKUP($B1607,Deals_Demo!$H:$N,7,0)</f>
        <v>strategy_22_demo</v>
      </c>
      <c r="R1607" s="13" t="str">
        <f t="shared" si="264"/>
        <v>Mon</v>
      </c>
      <c r="S1607" s="14">
        <f>VLOOKUP($B1607,Deals_Demo!$H:$S,8,0)</f>
        <v>45922.114699074074</v>
      </c>
      <c r="T1607" s="14">
        <f>VLOOKUP($B1607,Deals_Demo!$H:$S,9,0)</f>
        <v>45922.32303240741</v>
      </c>
      <c r="U1607" s="15" t="str">
        <f t="shared" si="265"/>
        <v>2025-09-22</v>
      </c>
      <c r="V1607" s="13" t="str">
        <f>VLOOKUP($B1607,Deals_Demo!$H:$S,11,0)</f>
        <v>07</v>
      </c>
      <c r="W1607" s="13" t="str">
        <f>VLOOKUP($B1607,Deals_Demo!$H:$S,12,0)</f>
        <v>Mon</v>
      </c>
      <c r="X1607" s="13">
        <f t="shared" si="267"/>
        <v>0.14699999999999999</v>
      </c>
      <c r="Y1607" s="13">
        <f t="shared" si="268"/>
        <v>0.29399999999999998</v>
      </c>
      <c r="Z1607" s="13">
        <f t="shared" si="269"/>
        <v>0.441</v>
      </c>
      <c r="AA1607" s="13">
        <f t="shared" si="266"/>
        <v>-3</v>
      </c>
    </row>
    <row r="1608" spans="1:27" x14ac:dyDescent="0.25">
      <c r="A1608" s="56">
        <v>45922.114699074074</v>
      </c>
      <c r="B1608" s="57">
        <v>444092138</v>
      </c>
      <c r="C1608" s="58" t="s">
        <v>36</v>
      </c>
      <c r="D1608" s="58" t="s">
        <v>38</v>
      </c>
      <c r="E1608" s="58" t="s">
        <v>119</v>
      </c>
      <c r="F1608" s="59">
        <v>3687.29</v>
      </c>
      <c r="G1608" s="59">
        <v>3686.66</v>
      </c>
      <c r="H1608" s="59">
        <v>3684.34</v>
      </c>
      <c r="I1608" s="58" t="s">
        <v>2080</v>
      </c>
      <c r="J1608" s="59">
        <v>3686.69</v>
      </c>
      <c r="K1608" s="59">
        <v>0</v>
      </c>
      <c r="L1608" s="59">
        <v>0</v>
      </c>
      <c r="M1608" s="59">
        <v>0.6</v>
      </c>
      <c r="N1608" s="10" t="str">
        <f t="shared" si="261"/>
        <v>W</v>
      </c>
      <c r="O1608" s="11">
        <f t="shared" si="262"/>
        <v>45922</v>
      </c>
      <c r="P1608" s="12" t="str">
        <f t="shared" si="263"/>
        <v>02</v>
      </c>
      <c r="Q1608" s="13" t="str">
        <f>VLOOKUP($B1608,Deals_Demo!$H:$N,7,0)</f>
        <v>strategy_10_demo</v>
      </c>
      <c r="R1608" s="13" t="str">
        <f t="shared" si="264"/>
        <v>Mon</v>
      </c>
      <c r="S1608" s="14">
        <f>VLOOKUP($B1608,Deals_Demo!$H:$S,8,0)</f>
        <v>45922.114699074074</v>
      </c>
      <c r="T1608" s="14">
        <f>VLOOKUP($B1608,Deals_Demo!$H:$S,9,0)</f>
        <v>45922.32303240741</v>
      </c>
      <c r="U1608" s="15" t="str">
        <f t="shared" si="265"/>
        <v>2025-09-22</v>
      </c>
      <c r="V1608" s="13" t="str">
        <f>VLOOKUP($B1608,Deals_Demo!$H:$S,11,0)</f>
        <v>07</v>
      </c>
      <c r="W1608" s="13" t="str">
        <f>VLOOKUP($B1608,Deals_Demo!$H:$S,12,0)</f>
        <v>Mon</v>
      </c>
      <c r="X1608" s="13">
        <f t="shared" si="267"/>
        <v>0.06</v>
      </c>
      <c r="Y1608" s="13">
        <f t="shared" si="268"/>
        <v>0.12</v>
      </c>
      <c r="Z1608" s="13">
        <f t="shared" si="269"/>
        <v>0.18</v>
      </c>
      <c r="AA1608" s="13">
        <f t="shared" si="266"/>
        <v>-3</v>
      </c>
    </row>
    <row r="1609" spans="1:27" x14ac:dyDescent="0.25">
      <c r="A1609" s="60">
        <v>45922.114710648151</v>
      </c>
      <c r="B1609" s="61">
        <v>444092139</v>
      </c>
      <c r="C1609" s="62" t="s">
        <v>36</v>
      </c>
      <c r="D1609" s="62" t="s">
        <v>38</v>
      </c>
      <c r="E1609" s="62" t="s">
        <v>119</v>
      </c>
      <c r="F1609" s="63">
        <v>3687.29</v>
      </c>
      <c r="G1609" s="63">
        <v>3690.34</v>
      </c>
      <c r="H1609" s="63">
        <v>3685.84</v>
      </c>
      <c r="I1609" s="62" t="s">
        <v>2090</v>
      </c>
      <c r="J1609" s="63">
        <v>3685.82</v>
      </c>
      <c r="K1609" s="63">
        <v>0</v>
      </c>
      <c r="L1609" s="63">
        <v>0</v>
      </c>
      <c r="M1609" s="63">
        <v>1.47</v>
      </c>
      <c r="N1609" s="10" t="str">
        <f t="shared" si="261"/>
        <v>W</v>
      </c>
      <c r="O1609" s="11">
        <f t="shared" si="262"/>
        <v>45922</v>
      </c>
      <c r="P1609" s="12" t="str">
        <f t="shared" si="263"/>
        <v>02</v>
      </c>
      <c r="Q1609" s="13" t="str">
        <f>VLOOKUP($B1609,Deals_Demo!$H:$N,7,0)</f>
        <v>strategy_14_demo</v>
      </c>
      <c r="R1609" s="13" t="str">
        <f t="shared" si="264"/>
        <v>Mon</v>
      </c>
      <c r="S1609" s="14">
        <f>VLOOKUP($B1609,Deals_Demo!$H:$S,8,0)</f>
        <v>45922.114710648151</v>
      </c>
      <c r="T1609" s="14">
        <f>VLOOKUP($B1609,Deals_Demo!$H:$S,9,0)</f>
        <v>45922.323043981487</v>
      </c>
      <c r="U1609" s="15" t="str">
        <f t="shared" si="265"/>
        <v>2025-09-22</v>
      </c>
      <c r="V1609" s="13" t="str">
        <f>VLOOKUP($B1609,Deals_Demo!$H:$S,11,0)</f>
        <v>07</v>
      </c>
      <c r="W1609" s="13" t="str">
        <f>VLOOKUP($B1609,Deals_Demo!$H:$S,12,0)</f>
        <v>Mon</v>
      </c>
      <c r="X1609" s="13">
        <f t="shared" si="267"/>
        <v>0.14699999999999999</v>
      </c>
      <c r="Y1609" s="13">
        <f t="shared" si="268"/>
        <v>0.29399999999999998</v>
      </c>
      <c r="Z1609" s="13">
        <f t="shared" si="269"/>
        <v>0.441</v>
      </c>
      <c r="AA1609" s="13">
        <f t="shared" si="266"/>
        <v>-3</v>
      </c>
    </row>
    <row r="1610" spans="1:27" x14ac:dyDescent="0.25">
      <c r="A1610" s="56">
        <v>45922.114710648151</v>
      </c>
      <c r="B1610" s="57">
        <v>444092140</v>
      </c>
      <c r="C1610" s="58" t="s">
        <v>36</v>
      </c>
      <c r="D1610" s="58" t="s">
        <v>38</v>
      </c>
      <c r="E1610" s="58" t="s">
        <v>119</v>
      </c>
      <c r="F1610" s="59">
        <v>3687.31</v>
      </c>
      <c r="G1610" s="59">
        <v>3690.34</v>
      </c>
      <c r="H1610" s="59">
        <v>3685.84</v>
      </c>
      <c r="I1610" s="58" t="s">
        <v>2090</v>
      </c>
      <c r="J1610" s="59">
        <v>3685.82</v>
      </c>
      <c r="K1610" s="59">
        <v>0</v>
      </c>
      <c r="L1610" s="59">
        <v>0</v>
      </c>
      <c r="M1610" s="59">
        <v>1.49</v>
      </c>
      <c r="N1610" s="10" t="str">
        <f t="shared" si="261"/>
        <v>W</v>
      </c>
      <c r="O1610" s="11">
        <f t="shared" si="262"/>
        <v>45922</v>
      </c>
      <c r="P1610" s="12" t="str">
        <f t="shared" si="263"/>
        <v>02</v>
      </c>
      <c r="Q1610" s="13" t="str">
        <f>VLOOKUP($B1610,Deals_Demo!$H:$N,7,0)</f>
        <v>strategy_12_demo</v>
      </c>
      <c r="R1610" s="13" t="str">
        <f t="shared" si="264"/>
        <v>Mon</v>
      </c>
      <c r="S1610" s="14">
        <f>VLOOKUP($B1610,Deals_Demo!$H:$S,8,0)</f>
        <v>45922.114710648151</v>
      </c>
      <c r="T1610" s="14">
        <f>VLOOKUP($B1610,Deals_Demo!$H:$S,9,0)</f>
        <v>45922.323043981487</v>
      </c>
      <c r="U1610" s="15" t="str">
        <f t="shared" si="265"/>
        <v>2025-09-22</v>
      </c>
      <c r="V1610" s="13" t="str">
        <f>VLOOKUP($B1610,Deals_Demo!$H:$S,11,0)</f>
        <v>07</v>
      </c>
      <c r="W1610" s="13" t="str">
        <f>VLOOKUP($B1610,Deals_Demo!$H:$S,12,0)</f>
        <v>Mon</v>
      </c>
      <c r="X1610" s="13">
        <f t="shared" si="267"/>
        <v>0.14899999999999999</v>
      </c>
      <c r="Y1610" s="13">
        <f t="shared" si="268"/>
        <v>0.29799999999999999</v>
      </c>
      <c r="Z1610" s="13">
        <f t="shared" si="269"/>
        <v>0.44700000000000001</v>
      </c>
      <c r="AA1610" s="13">
        <f t="shared" si="266"/>
        <v>-3</v>
      </c>
    </row>
    <row r="1611" spans="1:27" x14ac:dyDescent="0.25">
      <c r="A1611" s="60">
        <v>45922.126377314817</v>
      </c>
      <c r="B1611" s="61">
        <v>444095399</v>
      </c>
      <c r="C1611" s="62" t="s">
        <v>36</v>
      </c>
      <c r="D1611" s="62" t="s">
        <v>37</v>
      </c>
      <c r="E1611" s="62" t="s">
        <v>119</v>
      </c>
      <c r="F1611" s="63">
        <v>3688.19</v>
      </c>
      <c r="G1611" s="63">
        <v>3688.75</v>
      </c>
      <c r="H1611" s="63">
        <v>3692.73</v>
      </c>
      <c r="I1611" s="62" t="s">
        <v>2092</v>
      </c>
      <c r="J1611" s="63">
        <v>3692.94</v>
      </c>
      <c r="K1611" s="63">
        <v>0</v>
      </c>
      <c r="L1611" s="63">
        <v>0</v>
      </c>
      <c r="M1611" s="63">
        <v>4.75</v>
      </c>
      <c r="N1611" s="10" t="str">
        <f t="shared" si="261"/>
        <v>W</v>
      </c>
      <c r="O1611" s="11">
        <f t="shared" si="262"/>
        <v>45922</v>
      </c>
      <c r="P1611" s="12" t="str">
        <f t="shared" si="263"/>
        <v>03</v>
      </c>
      <c r="Q1611" s="13" t="str">
        <f>VLOOKUP($B1611,Deals_Demo!$H:$N,7,0)</f>
        <v>DEMO_strategy_03</v>
      </c>
      <c r="R1611" s="13" t="str">
        <f t="shared" si="264"/>
        <v>Mon</v>
      </c>
      <c r="S1611" s="14">
        <f>VLOOKUP($B1611,Deals_Demo!$H:$S,8,0)</f>
        <v>45922.126377314817</v>
      </c>
      <c r="T1611" s="14">
        <f>VLOOKUP($B1611,Deals_Demo!$H:$S,9,0)</f>
        <v>45922.334710648152</v>
      </c>
      <c r="U1611" s="15" t="str">
        <f t="shared" si="265"/>
        <v>2025-09-22</v>
      </c>
      <c r="V1611" s="13" t="str">
        <f>VLOOKUP($B1611,Deals_Demo!$H:$S,11,0)</f>
        <v>08</v>
      </c>
      <c r="W1611" s="13" t="str">
        <f>VLOOKUP($B1611,Deals_Demo!$H:$S,12,0)</f>
        <v>Mon</v>
      </c>
      <c r="X1611" s="13">
        <f t="shared" si="267"/>
        <v>0.47500000000000003</v>
      </c>
      <c r="Y1611" s="13">
        <f t="shared" si="268"/>
        <v>0.95000000000000007</v>
      </c>
      <c r="Z1611" s="13">
        <f t="shared" si="269"/>
        <v>1.425</v>
      </c>
      <c r="AA1611" s="13">
        <f t="shared" si="266"/>
        <v>4.75</v>
      </c>
    </row>
    <row r="1612" spans="1:27" x14ac:dyDescent="0.25">
      <c r="A1612" s="56">
        <v>45922.135868055557</v>
      </c>
      <c r="B1612" s="57">
        <v>444098751</v>
      </c>
      <c r="C1612" s="58" t="s">
        <v>36</v>
      </c>
      <c r="D1612" s="58" t="s">
        <v>37</v>
      </c>
      <c r="E1612" s="58" t="s">
        <v>119</v>
      </c>
      <c r="F1612" s="59">
        <v>3690.31</v>
      </c>
      <c r="G1612" s="59">
        <v>3691.14</v>
      </c>
      <c r="H1612" s="58"/>
      <c r="I1612" s="58" t="s">
        <v>2093</v>
      </c>
      <c r="J1612" s="59">
        <v>3691.1</v>
      </c>
      <c r="K1612" s="59">
        <v>0</v>
      </c>
      <c r="L1612" s="59">
        <v>0</v>
      </c>
      <c r="M1612" s="59">
        <v>0.79</v>
      </c>
      <c r="N1612" s="10" t="str">
        <f t="shared" si="261"/>
        <v>W</v>
      </c>
      <c r="O1612" s="11">
        <f t="shared" si="262"/>
        <v>45922</v>
      </c>
      <c r="P1612" s="12" t="str">
        <f t="shared" si="263"/>
        <v>03</v>
      </c>
      <c r="Q1612" s="13" t="str">
        <f>VLOOKUP($B1612,Deals_Demo!$H:$N,7,0)</f>
        <v>strategy_20_demo</v>
      </c>
      <c r="R1612" s="13" t="str">
        <f t="shared" si="264"/>
        <v>Mon</v>
      </c>
      <c r="S1612" s="14">
        <f>VLOOKUP($B1612,Deals_Demo!$H:$S,8,0)</f>
        <v>45922.135868055557</v>
      </c>
      <c r="T1612" s="14">
        <f>VLOOKUP($B1612,Deals_Demo!$H:$S,9,0)</f>
        <v>45922.344201388893</v>
      </c>
      <c r="U1612" s="15" t="str">
        <f t="shared" si="265"/>
        <v>2025-09-22</v>
      </c>
      <c r="V1612" s="13" t="str">
        <f>VLOOKUP($B1612,Deals_Demo!$H:$S,11,0)</f>
        <v>08</v>
      </c>
      <c r="W1612" s="13" t="str">
        <f>VLOOKUP($B1612,Deals_Demo!$H:$S,12,0)</f>
        <v>Mon</v>
      </c>
      <c r="X1612" s="13">
        <f t="shared" si="267"/>
        <v>7.9000000000000015E-2</v>
      </c>
      <c r="Y1612" s="13">
        <f t="shared" si="268"/>
        <v>0.15800000000000003</v>
      </c>
      <c r="Z1612" s="13">
        <f t="shared" si="269"/>
        <v>0.23699999999999999</v>
      </c>
      <c r="AA1612" s="13">
        <f t="shared" si="266"/>
        <v>-3</v>
      </c>
    </row>
    <row r="1613" spans="1:27" x14ac:dyDescent="0.25">
      <c r="A1613" s="60">
        <v>45922.135868055557</v>
      </c>
      <c r="B1613" s="61">
        <v>444098753</v>
      </c>
      <c r="C1613" s="62" t="s">
        <v>36</v>
      </c>
      <c r="D1613" s="62" t="s">
        <v>37</v>
      </c>
      <c r="E1613" s="62" t="s">
        <v>119</v>
      </c>
      <c r="F1613" s="63">
        <v>3690.3</v>
      </c>
      <c r="G1613" s="63">
        <v>3691.14</v>
      </c>
      <c r="H1613" s="62"/>
      <c r="I1613" s="62" t="s">
        <v>2093</v>
      </c>
      <c r="J1613" s="63">
        <v>3691.1</v>
      </c>
      <c r="K1613" s="63">
        <v>0</v>
      </c>
      <c r="L1613" s="63">
        <v>0</v>
      </c>
      <c r="M1613" s="63">
        <v>0.8</v>
      </c>
      <c r="N1613" s="10" t="str">
        <f t="shared" si="261"/>
        <v>W</v>
      </c>
      <c r="O1613" s="11">
        <f t="shared" si="262"/>
        <v>45922</v>
      </c>
      <c r="P1613" s="12" t="str">
        <f t="shared" si="263"/>
        <v>03</v>
      </c>
      <c r="Q1613" s="13" t="str">
        <f>VLOOKUP($B1613,Deals_Demo!$H:$N,7,0)</f>
        <v>strategy_18_demo</v>
      </c>
      <c r="R1613" s="13" t="str">
        <f t="shared" si="264"/>
        <v>Mon</v>
      </c>
      <c r="S1613" s="14">
        <f>VLOOKUP($B1613,Deals_Demo!$H:$S,8,0)</f>
        <v>45922.135868055557</v>
      </c>
      <c r="T1613" s="14">
        <f>VLOOKUP($B1613,Deals_Demo!$H:$S,9,0)</f>
        <v>45922.344201388893</v>
      </c>
      <c r="U1613" s="15" t="str">
        <f t="shared" si="265"/>
        <v>2025-09-22</v>
      </c>
      <c r="V1613" s="13" t="str">
        <f>VLOOKUP($B1613,Deals_Demo!$H:$S,11,0)</f>
        <v>08</v>
      </c>
      <c r="W1613" s="13" t="str">
        <f>VLOOKUP($B1613,Deals_Demo!$H:$S,12,0)</f>
        <v>Mon</v>
      </c>
      <c r="X1613" s="13">
        <f t="shared" si="267"/>
        <v>8.0000000000000016E-2</v>
      </c>
      <c r="Y1613" s="13">
        <f t="shared" si="268"/>
        <v>0.16000000000000003</v>
      </c>
      <c r="Z1613" s="13">
        <f t="shared" si="269"/>
        <v>0.24</v>
      </c>
      <c r="AA1613" s="13">
        <f t="shared" si="266"/>
        <v>-3</v>
      </c>
    </row>
    <row r="1614" spans="1:27" x14ac:dyDescent="0.25">
      <c r="A1614" s="56">
        <v>45922.137025462966</v>
      </c>
      <c r="B1614" s="57">
        <v>444099133</v>
      </c>
      <c r="C1614" s="58" t="s">
        <v>36</v>
      </c>
      <c r="D1614" s="58" t="s">
        <v>37</v>
      </c>
      <c r="E1614" s="58" t="s">
        <v>119</v>
      </c>
      <c r="F1614" s="59">
        <v>3689.9</v>
      </c>
      <c r="G1614" s="59">
        <v>3687.4</v>
      </c>
      <c r="H1614" s="59">
        <v>3692.9</v>
      </c>
      <c r="I1614" s="58" t="s">
        <v>2092</v>
      </c>
      <c r="J1614" s="59">
        <v>3692.94</v>
      </c>
      <c r="K1614" s="59">
        <v>0</v>
      </c>
      <c r="L1614" s="59">
        <v>0</v>
      </c>
      <c r="M1614" s="59">
        <v>3.04</v>
      </c>
      <c r="N1614" s="10" t="str">
        <f t="shared" si="261"/>
        <v>W</v>
      </c>
      <c r="O1614" s="11">
        <f t="shared" si="262"/>
        <v>45922</v>
      </c>
      <c r="P1614" s="12" t="str">
        <f t="shared" si="263"/>
        <v>03</v>
      </c>
      <c r="Q1614" s="13" t="str">
        <f>VLOOKUP($B1614,Deals_Demo!$H:$N,7,0)</f>
        <v>strategy_10_demo</v>
      </c>
      <c r="R1614" s="13" t="str">
        <f t="shared" si="264"/>
        <v>Mon</v>
      </c>
      <c r="S1614" s="14">
        <f>VLOOKUP($B1614,Deals_Demo!$H:$S,8,0)</f>
        <v>45922.137025462966</v>
      </c>
      <c r="T1614" s="14">
        <f>VLOOKUP($B1614,Deals_Demo!$H:$S,9,0)</f>
        <v>45922.345358796301</v>
      </c>
      <c r="U1614" s="15" t="str">
        <f t="shared" si="265"/>
        <v>2025-09-22</v>
      </c>
      <c r="V1614" s="13" t="str">
        <f>VLOOKUP($B1614,Deals_Demo!$H:$S,11,0)</f>
        <v>08</v>
      </c>
      <c r="W1614" s="13" t="str">
        <f>VLOOKUP($B1614,Deals_Demo!$H:$S,12,0)</f>
        <v>Mon</v>
      </c>
      <c r="X1614" s="13">
        <f t="shared" si="267"/>
        <v>0.30400000000000005</v>
      </c>
      <c r="Y1614" s="13">
        <f t="shared" si="268"/>
        <v>0.6080000000000001</v>
      </c>
      <c r="Z1614" s="13">
        <f t="shared" si="269"/>
        <v>0.91199999999999992</v>
      </c>
      <c r="AA1614" s="13">
        <f t="shared" si="266"/>
        <v>3.04</v>
      </c>
    </row>
    <row r="1615" spans="1:27" x14ac:dyDescent="0.25">
      <c r="A1615" s="60">
        <v>45922.137025462966</v>
      </c>
      <c r="B1615" s="61">
        <v>444099135</v>
      </c>
      <c r="C1615" s="62" t="s">
        <v>36</v>
      </c>
      <c r="D1615" s="62" t="s">
        <v>37</v>
      </c>
      <c r="E1615" s="62" t="s">
        <v>119</v>
      </c>
      <c r="F1615" s="63">
        <v>3689.9</v>
      </c>
      <c r="G1615" s="63">
        <v>3686.9</v>
      </c>
      <c r="H1615" s="63">
        <v>3691.4</v>
      </c>
      <c r="I1615" s="62" t="s">
        <v>2079</v>
      </c>
      <c r="J1615" s="63">
        <v>3691.49</v>
      </c>
      <c r="K1615" s="63">
        <v>0</v>
      </c>
      <c r="L1615" s="63">
        <v>0</v>
      </c>
      <c r="M1615" s="63">
        <v>1.59</v>
      </c>
      <c r="N1615" s="10" t="str">
        <f t="shared" si="261"/>
        <v>W</v>
      </c>
      <c r="O1615" s="11">
        <f t="shared" si="262"/>
        <v>45922</v>
      </c>
      <c r="P1615" s="12" t="str">
        <f t="shared" si="263"/>
        <v>03</v>
      </c>
      <c r="Q1615" s="13" t="str">
        <f>VLOOKUP($B1615,Deals_Demo!$H:$N,7,0)</f>
        <v>strategy_24_demo</v>
      </c>
      <c r="R1615" s="13" t="str">
        <f t="shared" si="264"/>
        <v>Mon</v>
      </c>
      <c r="S1615" s="14">
        <f>VLOOKUP($B1615,Deals_Demo!$H:$S,8,0)</f>
        <v>45922.137025462966</v>
      </c>
      <c r="T1615" s="14">
        <f>VLOOKUP($B1615,Deals_Demo!$H:$S,9,0)</f>
        <v>45922.345358796301</v>
      </c>
      <c r="U1615" s="15" t="str">
        <f t="shared" si="265"/>
        <v>2025-09-22</v>
      </c>
      <c r="V1615" s="13" t="str">
        <f>VLOOKUP($B1615,Deals_Demo!$H:$S,11,0)</f>
        <v>08</v>
      </c>
      <c r="W1615" s="13" t="str">
        <f>VLOOKUP($B1615,Deals_Demo!$H:$S,12,0)</f>
        <v>Mon</v>
      </c>
      <c r="X1615" s="13">
        <f t="shared" si="267"/>
        <v>0.15900000000000003</v>
      </c>
      <c r="Y1615" s="13">
        <f t="shared" si="268"/>
        <v>0.31800000000000006</v>
      </c>
      <c r="Z1615" s="13">
        <f t="shared" si="269"/>
        <v>0.47699999999999998</v>
      </c>
      <c r="AA1615" s="13">
        <f t="shared" si="266"/>
        <v>-3</v>
      </c>
    </row>
    <row r="1616" spans="1:27" x14ac:dyDescent="0.25">
      <c r="A1616" s="56">
        <v>45922.137025462966</v>
      </c>
      <c r="B1616" s="57">
        <v>444099136</v>
      </c>
      <c r="C1616" s="58" t="s">
        <v>36</v>
      </c>
      <c r="D1616" s="58" t="s">
        <v>37</v>
      </c>
      <c r="E1616" s="58" t="s">
        <v>119</v>
      </c>
      <c r="F1616" s="59">
        <v>3689.9</v>
      </c>
      <c r="G1616" s="59">
        <v>3688.4</v>
      </c>
      <c r="H1616" s="59">
        <v>3691.4</v>
      </c>
      <c r="I1616" s="58" t="s">
        <v>2094</v>
      </c>
      <c r="J1616" s="59">
        <v>3688.26</v>
      </c>
      <c r="K1616" s="59">
        <v>0</v>
      </c>
      <c r="L1616" s="59">
        <v>0</v>
      </c>
      <c r="M1616" s="59">
        <v>-1.64</v>
      </c>
      <c r="N1616" s="10" t="str">
        <f t="shared" si="261"/>
        <v>L</v>
      </c>
      <c r="O1616" s="11">
        <f t="shared" si="262"/>
        <v>45922</v>
      </c>
      <c r="P1616" s="12" t="str">
        <f t="shared" si="263"/>
        <v>03</v>
      </c>
      <c r="Q1616" s="13" t="str">
        <f>VLOOKUP($B1616,Deals_Demo!$H:$N,7,0)</f>
        <v>strategy_15_demo</v>
      </c>
      <c r="R1616" s="13" t="str">
        <f t="shared" si="264"/>
        <v>Mon</v>
      </c>
      <c r="S1616" s="14">
        <f>VLOOKUP($B1616,Deals_Demo!$H:$S,8,0)</f>
        <v>45922.137025462966</v>
      </c>
      <c r="T1616" s="14">
        <f>VLOOKUP($B1616,Deals_Demo!$H:$S,9,0)</f>
        <v>45922.345358796301</v>
      </c>
      <c r="U1616" s="15" t="str">
        <f t="shared" si="265"/>
        <v>2025-09-22</v>
      </c>
      <c r="V1616" s="13" t="str">
        <f>VLOOKUP($B1616,Deals_Demo!$H:$S,11,0)</f>
        <v>08</v>
      </c>
      <c r="W1616" s="13" t="str">
        <f>VLOOKUP($B1616,Deals_Demo!$H:$S,12,0)</f>
        <v>Mon</v>
      </c>
      <c r="X1616" s="13">
        <f t="shared" si="267"/>
        <v>-0.16400000000000001</v>
      </c>
      <c r="Y1616" s="13">
        <f t="shared" si="268"/>
        <v>-0.32800000000000001</v>
      </c>
      <c r="Z1616" s="13">
        <f t="shared" si="269"/>
        <v>-0.49199999999999994</v>
      </c>
      <c r="AA1616" s="13">
        <f t="shared" si="266"/>
        <v>-3</v>
      </c>
    </row>
    <row r="1617" spans="1:27" x14ac:dyDescent="0.25">
      <c r="A1617" s="60">
        <v>45922.137037037035</v>
      </c>
      <c r="B1617" s="61">
        <v>444099138</v>
      </c>
      <c r="C1617" s="62" t="s">
        <v>36</v>
      </c>
      <c r="D1617" s="62" t="s">
        <v>37</v>
      </c>
      <c r="E1617" s="62" t="s">
        <v>119</v>
      </c>
      <c r="F1617" s="63">
        <v>3689.95</v>
      </c>
      <c r="G1617" s="63">
        <v>3686.9</v>
      </c>
      <c r="H1617" s="63">
        <v>3692.1</v>
      </c>
      <c r="I1617" s="62" t="s">
        <v>2082</v>
      </c>
      <c r="J1617" s="63">
        <v>3692.32</v>
      </c>
      <c r="K1617" s="63">
        <v>0</v>
      </c>
      <c r="L1617" s="63">
        <v>0</v>
      </c>
      <c r="M1617" s="63">
        <v>2.37</v>
      </c>
      <c r="N1617" s="10" t="str">
        <f t="shared" si="261"/>
        <v>W</v>
      </c>
      <c r="O1617" s="11">
        <f t="shared" si="262"/>
        <v>45922</v>
      </c>
      <c r="P1617" s="12" t="str">
        <f t="shared" si="263"/>
        <v>03</v>
      </c>
      <c r="Q1617" s="13" t="str">
        <f>VLOOKUP($B1617,Deals_Demo!$H:$N,7,0)</f>
        <v>strategy_21_demo</v>
      </c>
      <c r="R1617" s="13" t="str">
        <f t="shared" si="264"/>
        <v>Mon</v>
      </c>
      <c r="S1617" s="14">
        <f>VLOOKUP($B1617,Deals_Demo!$H:$S,8,0)</f>
        <v>45922.137037037035</v>
      </c>
      <c r="T1617" s="14">
        <f>VLOOKUP($B1617,Deals_Demo!$H:$S,9,0)</f>
        <v>45922.345370370371</v>
      </c>
      <c r="U1617" s="15" t="str">
        <f t="shared" si="265"/>
        <v>2025-09-22</v>
      </c>
      <c r="V1617" s="13" t="str">
        <f>VLOOKUP($B1617,Deals_Demo!$H:$S,11,0)</f>
        <v>08</v>
      </c>
      <c r="W1617" s="13" t="str">
        <f>VLOOKUP($B1617,Deals_Demo!$H:$S,12,0)</f>
        <v>Mon</v>
      </c>
      <c r="X1617" s="13">
        <f t="shared" si="267"/>
        <v>0.23700000000000002</v>
      </c>
      <c r="Y1617" s="13">
        <f t="shared" si="268"/>
        <v>0.47400000000000003</v>
      </c>
      <c r="Z1617" s="13">
        <f t="shared" si="269"/>
        <v>0.71099999999999997</v>
      </c>
      <c r="AA1617" s="13">
        <f t="shared" si="266"/>
        <v>-3</v>
      </c>
    </row>
    <row r="1618" spans="1:27" x14ac:dyDescent="0.25">
      <c r="A1618" s="56">
        <v>45922.137037037035</v>
      </c>
      <c r="B1618" s="57">
        <v>444099140</v>
      </c>
      <c r="C1618" s="58" t="s">
        <v>36</v>
      </c>
      <c r="D1618" s="58" t="s">
        <v>37</v>
      </c>
      <c r="E1618" s="58" t="s">
        <v>119</v>
      </c>
      <c r="F1618" s="59">
        <v>3689.93</v>
      </c>
      <c r="G1618" s="59">
        <v>3686.9</v>
      </c>
      <c r="H1618" s="59">
        <v>3693.4</v>
      </c>
      <c r="I1618" s="58" t="s">
        <v>2095</v>
      </c>
      <c r="J1618" s="59">
        <v>3693.43</v>
      </c>
      <c r="K1618" s="59">
        <v>0</v>
      </c>
      <c r="L1618" s="59">
        <v>0</v>
      </c>
      <c r="M1618" s="59">
        <v>3.5</v>
      </c>
      <c r="N1618" s="10" t="str">
        <f t="shared" si="261"/>
        <v>W</v>
      </c>
      <c r="O1618" s="11">
        <f t="shared" si="262"/>
        <v>45922</v>
      </c>
      <c r="P1618" s="12" t="str">
        <f t="shared" si="263"/>
        <v>03</v>
      </c>
      <c r="Q1618" s="13" t="str">
        <f>VLOOKUP($B1618,Deals_Demo!$H:$N,7,0)</f>
        <v>strategy_11_demo</v>
      </c>
      <c r="R1618" s="13" t="str">
        <f t="shared" si="264"/>
        <v>Mon</v>
      </c>
      <c r="S1618" s="14">
        <f>VLOOKUP($B1618,Deals_Demo!$H:$S,8,0)</f>
        <v>45922.137037037035</v>
      </c>
      <c r="T1618" s="14">
        <f>VLOOKUP($B1618,Deals_Demo!$H:$S,9,0)</f>
        <v>45922.345370370371</v>
      </c>
      <c r="U1618" s="15" t="str">
        <f t="shared" si="265"/>
        <v>2025-09-22</v>
      </c>
      <c r="V1618" s="13" t="str">
        <f>VLOOKUP($B1618,Deals_Demo!$H:$S,11,0)</f>
        <v>08</v>
      </c>
      <c r="W1618" s="13" t="str">
        <f>VLOOKUP($B1618,Deals_Demo!$H:$S,12,0)</f>
        <v>Mon</v>
      </c>
      <c r="X1618" s="13">
        <f t="shared" si="267"/>
        <v>0.35000000000000003</v>
      </c>
      <c r="Y1618" s="13">
        <f t="shared" si="268"/>
        <v>0.70000000000000007</v>
      </c>
      <c r="Z1618" s="13">
        <f t="shared" si="269"/>
        <v>1.05</v>
      </c>
      <c r="AA1618" s="13">
        <f t="shared" si="266"/>
        <v>3.5</v>
      </c>
    </row>
    <row r="1619" spans="1:27" x14ac:dyDescent="0.25">
      <c r="A1619" s="60">
        <v>45922.137037037035</v>
      </c>
      <c r="B1619" s="61">
        <v>444099141</v>
      </c>
      <c r="C1619" s="62" t="s">
        <v>36</v>
      </c>
      <c r="D1619" s="62" t="s">
        <v>37</v>
      </c>
      <c r="E1619" s="62" t="s">
        <v>119</v>
      </c>
      <c r="F1619" s="63">
        <v>3689.93</v>
      </c>
      <c r="G1619" s="63">
        <v>3687.7</v>
      </c>
      <c r="H1619" s="63">
        <v>3691.4</v>
      </c>
      <c r="I1619" s="62" t="s">
        <v>2096</v>
      </c>
      <c r="J1619" s="63">
        <v>3687.7</v>
      </c>
      <c r="K1619" s="63">
        <v>0</v>
      </c>
      <c r="L1619" s="63">
        <v>0</v>
      </c>
      <c r="M1619" s="63">
        <v>-2.23</v>
      </c>
      <c r="N1619" s="10" t="str">
        <f t="shared" si="261"/>
        <v>L</v>
      </c>
      <c r="O1619" s="11">
        <f t="shared" si="262"/>
        <v>45922</v>
      </c>
      <c r="P1619" s="12" t="str">
        <f t="shared" si="263"/>
        <v>03</v>
      </c>
      <c r="Q1619" s="13" t="str">
        <f>VLOOKUP($B1619,Deals_Demo!$H:$N,7,0)</f>
        <v>strategy_22_demo</v>
      </c>
      <c r="R1619" s="13" t="str">
        <f t="shared" si="264"/>
        <v>Mon</v>
      </c>
      <c r="S1619" s="14">
        <f>VLOOKUP($B1619,Deals_Demo!$H:$S,8,0)</f>
        <v>45922.137037037035</v>
      </c>
      <c r="T1619" s="14">
        <f>VLOOKUP($B1619,Deals_Demo!$H:$S,9,0)</f>
        <v>45922.345370370371</v>
      </c>
      <c r="U1619" s="15" t="str">
        <f t="shared" si="265"/>
        <v>2025-09-22</v>
      </c>
      <c r="V1619" s="13" t="str">
        <f>VLOOKUP($B1619,Deals_Demo!$H:$S,11,0)</f>
        <v>08</v>
      </c>
      <c r="W1619" s="13" t="str">
        <f>VLOOKUP($B1619,Deals_Demo!$H:$S,12,0)</f>
        <v>Mon</v>
      </c>
      <c r="X1619" s="13">
        <f t="shared" si="267"/>
        <v>-0.223</v>
      </c>
      <c r="Y1619" s="13">
        <f t="shared" si="268"/>
        <v>-0.44600000000000001</v>
      </c>
      <c r="Z1619" s="13">
        <f t="shared" si="269"/>
        <v>-0.66899999999999993</v>
      </c>
      <c r="AA1619" s="13">
        <f t="shared" si="266"/>
        <v>-3</v>
      </c>
    </row>
    <row r="1620" spans="1:27" x14ac:dyDescent="0.25">
      <c r="A1620" s="56">
        <v>45922.137037037035</v>
      </c>
      <c r="B1620" s="57">
        <v>444099143</v>
      </c>
      <c r="C1620" s="58" t="s">
        <v>36</v>
      </c>
      <c r="D1620" s="58" t="s">
        <v>37</v>
      </c>
      <c r="E1620" s="58" t="s">
        <v>119</v>
      </c>
      <c r="F1620" s="59">
        <v>3689.93</v>
      </c>
      <c r="G1620" s="59">
        <v>3686.9</v>
      </c>
      <c r="H1620" s="59">
        <v>3692.9</v>
      </c>
      <c r="I1620" s="58" t="s">
        <v>2092</v>
      </c>
      <c r="J1620" s="59">
        <v>3692.94</v>
      </c>
      <c r="K1620" s="59">
        <v>0</v>
      </c>
      <c r="L1620" s="59">
        <v>0</v>
      </c>
      <c r="M1620" s="59">
        <v>3.01</v>
      </c>
      <c r="N1620" s="10" t="str">
        <f t="shared" si="261"/>
        <v>W</v>
      </c>
      <c r="O1620" s="11">
        <f t="shared" si="262"/>
        <v>45922</v>
      </c>
      <c r="P1620" s="12" t="str">
        <f t="shared" si="263"/>
        <v>03</v>
      </c>
      <c r="Q1620" s="13" t="str">
        <f>VLOOKUP($B1620,Deals_Demo!$H:$N,7,0)</f>
        <v>strategy_09_demo</v>
      </c>
      <c r="R1620" s="13" t="str">
        <f t="shared" si="264"/>
        <v>Mon</v>
      </c>
      <c r="S1620" s="14">
        <f>VLOOKUP($B1620,Deals_Demo!$H:$S,8,0)</f>
        <v>45922.137037037035</v>
      </c>
      <c r="T1620" s="14">
        <f>VLOOKUP($B1620,Deals_Demo!$H:$S,9,0)</f>
        <v>45922.345370370371</v>
      </c>
      <c r="U1620" s="15" t="str">
        <f t="shared" si="265"/>
        <v>2025-09-22</v>
      </c>
      <c r="V1620" s="13" t="str">
        <f>VLOOKUP($B1620,Deals_Demo!$H:$S,11,0)</f>
        <v>08</v>
      </c>
      <c r="W1620" s="13" t="str">
        <f>VLOOKUP($B1620,Deals_Demo!$H:$S,12,0)</f>
        <v>Mon</v>
      </c>
      <c r="X1620" s="13">
        <f t="shared" si="267"/>
        <v>0.30099999999999999</v>
      </c>
      <c r="Y1620" s="13">
        <f t="shared" si="268"/>
        <v>0.60199999999999998</v>
      </c>
      <c r="Z1620" s="13">
        <f t="shared" si="269"/>
        <v>0.90299999999999991</v>
      </c>
      <c r="AA1620" s="13">
        <f t="shared" si="266"/>
        <v>3.01</v>
      </c>
    </row>
    <row r="1621" spans="1:27" x14ac:dyDescent="0.25">
      <c r="A1621" s="60">
        <v>45922.137048611112</v>
      </c>
      <c r="B1621" s="61">
        <v>444099144</v>
      </c>
      <c r="C1621" s="62" t="s">
        <v>36</v>
      </c>
      <c r="D1621" s="62" t="s">
        <v>37</v>
      </c>
      <c r="E1621" s="62" t="s">
        <v>119</v>
      </c>
      <c r="F1621" s="63">
        <v>3689.93</v>
      </c>
      <c r="G1621" s="63">
        <v>3686.9</v>
      </c>
      <c r="H1621" s="63">
        <v>3691.4</v>
      </c>
      <c r="I1621" s="62" t="s">
        <v>2079</v>
      </c>
      <c r="J1621" s="63">
        <v>3691.49</v>
      </c>
      <c r="K1621" s="63">
        <v>0</v>
      </c>
      <c r="L1621" s="63">
        <v>0</v>
      </c>
      <c r="M1621" s="63">
        <v>1.56</v>
      </c>
      <c r="N1621" s="10" t="str">
        <f t="shared" si="261"/>
        <v>W</v>
      </c>
      <c r="O1621" s="11">
        <f t="shared" si="262"/>
        <v>45922</v>
      </c>
      <c r="P1621" s="12" t="str">
        <f t="shared" si="263"/>
        <v>03</v>
      </c>
      <c r="Q1621" s="13" t="str">
        <f>VLOOKUP($B1621,Deals_Demo!$H:$N,7,0)</f>
        <v>strategy_12_demo</v>
      </c>
      <c r="R1621" s="13" t="str">
        <f t="shared" si="264"/>
        <v>Mon</v>
      </c>
      <c r="S1621" s="14">
        <f>VLOOKUP($B1621,Deals_Demo!$H:$S,8,0)</f>
        <v>45922.137048611112</v>
      </c>
      <c r="T1621" s="14">
        <f>VLOOKUP($B1621,Deals_Demo!$H:$S,9,0)</f>
        <v>45922.345381944448</v>
      </c>
      <c r="U1621" s="15" t="str">
        <f t="shared" si="265"/>
        <v>2025-09-22</v>
      </c>
      <c r="V1621" s="13" t="str">
        <f>VLOOKUP($B1621,Deals_Demo!$H:$S,11,0)</f>
        <v>08</v>
      </c>
      <c r="W1621" s="13" t="str">
        <f>VLOOKUP($B1621,Deals_Demo!$H:$S,12,0)</f>
        <v>Mon</v>
      </c>
      <c r="X1621" s="13">
        <f t="shared" si="267"/>
        <v>0.15600000000000003</v>
      </c>
      <c r="Y1621" s="13">
        <f t="shared" si="268"/>
        <v>0.31200000000000006</v>
      </c>
      <c r="Z1621" s="13">
        <f t="shared" si="269"/>
        <v>0.46799999999999997</v>
      </c>
      <c r="AA1621" s="13">
        <f t="shared" si="266"/>
        <v>-3</v>
      </c>
    </row>
    <row r="1622" spans="1:27" x14ac:dyDescent="0.25">
      <c r="A1622" s="56">
        <v>45922.137048611112</v>
      </c>
      <c r="B1622" s="57">
        <v>444099146</v>
      </c>
      <c r="C1622" s="58" t="s">
        <v>36</v>
      </c>
      <c r="D1622" s="58" t="s">
        <v>37</v>
      </c>
      <c r="E1622" s="58" t="s">
        <v>119</v>
      </c>
      <c r="F1622" s="59">
        <v>3689.93</v>
      </c>
      <c r="G1622" s="59">
        <v>3687.7</v>
      </c>
      <c r="H1622" s="59">
        <v>3692.9</v>
      </c>
      <c r="I1622" s="58" t="s">
        <v>2096</v>
      </c>
      <c r="J1622" s="59">
        <v>3687.7</v>
      </c>
      <c r="K1622" s="59">
        <v>0</v>
      </c>
      <c r="L1622" s="59">
        <v>0</v>
      </c>
      <c r="M1622" s="59">
        <v>-2.23</v>
      </c>
      <c r="N1622" s="10" t="str">
        <f t="shared" si="261"/>
        <v>L</v>
      </c>
      <c r="O1622" s="11">
        <f t="shared" si="262"/>
        <v>45922</v>
      </c>
      <c r="P1622" s="12" t="str">
        <f t="shared" si="263"/>
        <v>03</v>
      </c>
      <c r="Q1622" s="13" t="str">
        <f>VLOOKUP($B1622,Deals_Demo!$H:$N,7,0)</f>
        <v>strategy_23_demo</v>
      </c>
      <c r="R1622" s="13" t="str">
        <f t="shared" si="264"/>
        <v>Mon</v>
      </c>
      <c r="S1622" s="14">
        <f>VLOOKUP($B1622,Deals_Demo!$H:$S,8,0)</f>
        <v>45922.137048611112</v>
      </c>
      <c r="T1622" s="14">
        <f>VLOOKUP($B1622,Deals_Demo!$H:$S,9,0)</f>
        <v>45922.345381944448</v>
      </c>
      <c r="U1622" s="15" t="str">
        <f t="shared" si="265"/>
        <v>2025-09-22</v>
      </c>
      <c r="V1622" s="13" t="str">
        <f>VLOOKUP($B1622,Deals_Demo!$H:$S,11,0)</f>
        <v>08</v>
      </c>
      <c r="W1622" s="13" t="str">
        <f>VLOOKUP($B1622,Deals_Demo!$H:$S,12,0)</f>
        <v>Mon</v>
      </c>
      <c r="X1622" s="13">
        <f t="shared" si="267"/>
        <v>-0.223</v>
      </c>
      <c r="Y1622" s="13">
        <f t="shared" si="268"/>
        <v>-0.44600000000000001</v>
      </c>
      <c r="Z1622" s="13">
        <f t="shared" si="269"/>
        <v>-0.66899999999999993</v>
      </c>
      <c r="AA1622" s="13">
        <f t="shared" si="266"/>
        <v>-3</v>
      </c>
    </row>
    <row r="1623" spans="1:27" x14ac:dyDescent="0.25">
      <c r="A1623" s="60">
        <v>45922.137048611112</v>
      </c>
      <c r="B1623" s="61">
        <v>444099148</v>
      </c>
      <c r="C1623" s="62" t="s">
        <v>36</v>
      </c>
      <c r="D1623" s="62" t="s">
        <v>37</v>
      </c>
      <c r="E1623" s="62" t="s">
        <v>119</v>
      </c>
      <c r="F1623" s="63">
        <v>3689.91</v>
      </c>
      <c r="G1623" s="63">
        <v>3686.9</v>
      </c>
      <c r="H1623" s="63">
        <v>3691.4</v>
      </c>
      <c r="I1623" s="62" t="s">
        <v>2079</v>
      </c>
      <c r="J1623" s="63">
        <v>3691.49</v>
      </c>
      <c r="K1623" s="63">
        <v>0</v>
      </c>
      <c r="L1623" s="63">
        <v>0</v>
      </c>
      <c r="M1623" s="63">
        <v>1.58</v>
      </c>
      <c r="N1623" s="10" t="str">
        <f t="shared" si="261"/>
        <v>W</v>
      </c>
      <c r="O1623" s="11">
        <f t="shared" si="262"/>
        <v>45922</v>
      </c>
      <c r="P1623" s="12" t="str">
        <f t="shared" si="263"/>
        <v>03</v>
      </c>
      <c r="Q1623" s="13" t="str">
        <f>VLOOKUP($B1623,Deals_Demo!$H:$N,7,0)</f>
        <v>strategy_14_demo</v>
      </c>
      <c r="R1623" s="13" t="str">
        <f t="shared" si="264"/>
        <v>Mon</v>
      </c>
      <c r="S1623" s="14">
        <f>VLOOKUP($B1623,Deals_Demo!$H:$S,8,0)</f>
        <v>45922.137048611112</v>
      </c>
      <c r="T1623" s="14">
        <f>VLOOKUP($B1623,Deals_Demo!$H:$S,9,0)</f>
        <v>45922.345381944448</v>
      </c>
      <c r="U1623" s="15" t="str">
        <f t="shared" si="265"/>
        <v>2025-09-22</v>
      </c>
      <c r="V1623" s="13" t="str">
        <f>VLOOKUP($B1623,Deals_Demo!$H:$S,11,0)</f>
        <v>08</v>
      </c>
      <c r="W1623" s="13" t="str">
        <f>VLOOKUP($B1623,Deals_Demo!$H:$S,12,0)</f>
        <v>Mon</v>
      </c>
      <c r="X1623" s="13">
        <f t="shared" si="267"/>
        <v>0.15800000000000003</v>
      </c>
      <c r="Y1623" s="13">
        <f t="shared" si="268"/>
        <v>0.31600000000000006</v>
      </c>
      <c r="Z1623" s="13">
        <f t="shared" si="269"/>
        <v>0.47399999999999998</v>
      </c>
      <c r="AA1623" s="13">
        <f t="shared" si="266"/>
        <v>-3</v>
      </c>
    </row>
    <row r="1624" spans="1:27" x14ac:dyDescent="0.25">
      <c r="A1624" s="56">
        <v>45922.148020833331</v>
      </c>
      <c r="B1624" s="57">
        <v>444102953</v>
      </c>
      <c r="C1624" s="58" t="s">
        <v>36</v>
      </c>
      <c r="D1624" s="58" t="s">
        <v>37</v>
      </c>
      <c r="E1624" s="58" t="s">
        <v>119</v>
      </c>
      <c r="F1624" s="59">
        <v>3690.16</v>
      </c>
      <c r="G1624" s="59">
        <v>3687.93</v>
      </c>
      <c r="H1624" s="59">
        <v>3691.63</v>
      </c>
      <c r="I1624" s="58" t="s">
        <v>2097</v>
      </c>
      <c r="J1624" s="59">
        <v>3687.91</v>
      </c>
      <c r="K1624" s="59">
        <v>0</v>
      </c>
      <c r="L1624" s="59">
        <v>0</v>
      </c>
      <c r="M1624" s="59">
        <v>-2.25</v>
      </c>
      <c r="N1624" s="10" t="str">
        <f t="shared" si="261"/>
        <v>L</v>
      </c>
      <c r="O1624" s="11">
        <f t="shared" si="262"/>
        <v>45922</v>
      </c>
      <c r="P1624" s="12" t="str">
        <f t="shared" si="263"/>
        <v>03</v>
      </c>
      <c r="Q1624" s="13" t="str">
        <f>VLOOKUP($B1624,Deals_Demo!$H:$N,7,0)</f>
        <v>strategy_22_demo</v>
      </c>
      <c r="R1624" s="13" t="str">
        <f t="shared" si="264"/>
        <v>Mon</v>
      </c>
      <c r="S1624" s="14">
        <f>VLOOKUP($B1624,Deals_Demo!$H:$S,8,0)</f>
        <v>45922.148020833331</v>
      </c>
      <c r="T1624" s="14">
        <f>VLOOKUP($B1624,Deals_Demo!$H:$S,9,0)</f>
        <v>45922.356354166666</v>
      </c>
      <c r="U1624" s="15" t="str">
        <f t="shared" si="265"/>
        <v>2025-09-22</v>
      </c>
      <c r="V1624" s="13" t="str">
        <f>VLOOKUP($B1624,Deals_Demo!$H:$S,11,0)</f>
        <v>08</v>
      </c>
      <c r="W1624" s="13" t="str">
        <f>VLOOKUP($B1624,Deals_Demo!$H:$S,12,0)</f>
        <v>Mon</v>
      </c>
      <c r="X1624" s="13">
        <f t="shared" si="267"/>
        <v>-0.22500000000000001</v>
      </c>
      <c r="Y1624" s="13">
        <f t="shared" si="268"/>
        <v>-0.45</v>
      </c>
      <c r="Z1624" s="13">
        <f t="shared" si="269"/>
        <v>-0.67499999999999993</v>
      </c>
      <c r="AA1624" s="13">
        <f t="shared" si="266"/>
        <v>-3</v>
      </c>
    </row>
    <row r="1625" spans="1:27" x14ac:dyDescent="0.25">
      <c r="A1625" s="60">
        <v>45922.148020833331</v>
      </c>
      <c r="B1625" s="61">
        <v>444102955</v>
      </c>
      <c r="C1625" s="62" t="s">
        <v>36</v>
      </c>
      <c r="D1625" s="62" t="s">
        <v>37</v>
      </c>
      <c r="E1625" s="62" t="s">
        <v>119</v>
      </c>
      <c r="F1625" s="63">
        <v>3690.16</v>
      </c>
      <c r="G1625" s="63">
        <v>3687.96</v>
      </c>
      <c r="H1625" s="63">
        <v>3693.16</v>
      </c>
      <c r="I1625" s="62" t="s">
        <v>2097</v>
      </c>
      <c r="J1625" s="63">
        <v>3687.91</v>
      </c>
      <c r="K1625" s="63">
        <v>0</v>
      </c>
      <c r="L1625" s="63">
        <v>0</v>
      </c>
      <c r="M1625" s="63">
        <v>-2.25</v>
      </c>
      <c r="N1625" s="10" t="str">
        <f t="shared" si="261"/>
        <v>L</v>
      </c>
      <c r="O1625" s="11">
        <f t="shared" si="262"/>
        <v>45922</v>
      </c>
      <c r="P1625" s="12" t="str">
        <f t="shared" si="263"/>
        <v>03</v>
      </c>
      <c r="Q1625" s="13" t="str">
        <f>VLOOKUP($B1625,Deals_Demo!$H:$N,7,0)</f>
        <v>strategy_23_demo</v>
      </c>
      <c r="R1625" s="13" t="str">
        <f t="shared" si="264"/>
        <v>Mon</v>
      </c>
      <c r="S1625" s="14">
        <f>VLOOKUP($B1625,Deals_Demo!$H:$S,8,0)</f>
        <v>45922.148020833331</v>
      </c>
      <c r="T1625" s="14">
        <f>VLOOKUP($B1625,Deals_Demo!$H:$S,9,0)</f>
        <v>45922.356354166666</v>
      </c>
      <c r="U1625" s="15" t="str">
        <f t="shared" si="265"/>
        <v>2025-09-22</v>
      </c>
      <c r="V1625" s="13" t="str">
        <f>VLOOKUP($B1625,Deals_Demo!$H:$S,11,0)</f>
        <v>08</v>
      </c>
      <c r="W1625" s="13" t="str">
        <f>VLOOKUP($B1625,Deals_Demo!$H:$S,12,0)</f>
        <v>Mon</v>
      </c>
      <c r="X1625" s="13">
        <f t="shared" si="267"/>
        <v>-0.22500000000000001</v>
      </c>
      <c r="Y1625" s="13">
        <f t="shared" si="268"/>
        <v>-0.45</v>
      </c>
      <c r="Z1625" s="13">
        <f t="shared" si="269"/>
        <v>-0.67499999999999993</v>
      </c>
      <c r="AA1625" s="13">
        <f t="shared" si="266"/>
        <v>-3</v>
      </c>
    </row>
    <row r="1626" spans="1:27" x14ac:dyDescent="0.25">
      <c r="A1626" s="56">
        <v>45922.148715277777</v>
      </c>
      <c r="B1626" s="57">
        <v>444103130</v>
      </c>
      <c r="C1626" s="58" t="s">
        <v>36</v>
      </c>
      <c r="D1626" s="58" t="s">
        <v>37</v>
      </c>
      <c r="E1626" s="58" t="s">
        <v>119</v>
      </c>
      <c r="F1626" s="59">
        <v>3689.82</v>
      </c>
      <c r="G1626" s="59">
        <v>3689.68</v>
      </c>
      <c r="H1626" s="59">
        <v>3693.32</v>
      </c>
      <c r="I1626" s="58" t="s">
        <v>2095</v>
      </c>
      <c r="J1626" s="59">
        <v>3693.43</v>
      </c>
      <c r="K1626" s="59">
        <v>0</v>
      </c>
      <c r="L1626" s="59">
        <v>0</v>
      </c>
      <c r="M1626" s="59">
        <v>3.61</v>
      </c>
      <c r="N1626" s="10" t="str">
        <f t="shared" si="261"/>
        <v>W</v>
      </c>
      <c r="O1626" s="11">
        <f t="shared" si="262"/>
        <v>45922</v>
      </c>
      <c r="P1626" s="12" t="str">
        <f t="shared" si="263"/>
        <v>03</v>
      </c>
      <c r="Q1626" s="13" t="str">
        <f>VLOOKUP($B1626,Deals_Demo!$H:$N,7,0)</f>
        <v>strategy_13_demo</v>
      </c>
      <c r="R1626" s="13" t="str">
        <f t="shared" si="264"/>
        <v>Mon</v>
      </c>
      <c r="S1626" s="14">
        <f>VLOOKUP($B1626,Deals_Demo!$H:$S,8,0)</f>
        <v>45922.148715277777</v>
      </c>
      <c r="T1626" s="14">
        <f>VLOOKUP($B1626,Deals_Demo!$H:$S,9,0)</f>
        <v>45922.357048611113</v>
      </c>
      <c r="U1626" s="15" t="str">
        <f t="shared" si="265"/>
        <v>2025-09-22</v>
      </c>
      <c r="V1626" s="13" t="str">
        <f>VLOOKUP($B1626,Deals_Demo!$H:$S,11,0)</f>
        <v>08</v>
      </c>
      <c r="W1626" s="13" t="str">
        <f>VLOOKUP($B1626,Deals_Demo!$H:$S,12,0)</f>
        <v>Mon</v>
      </c>
      <c r="X1626" s="13">
        <f t="shared" si="267"/>
        <v>0.36099999999999999</v>
      </c>
      <c r="Y1626" s="13">
        <f t="shared" si="268"/>
        <v>0.72199999999999998</v>
      </c>
      <c r="Z1626" s="13">
        <f t="shared" si="269"/>
        <v>1.083</v>
      </c>
      <c r="AA1626" s="13">
        <f t="shared" si="266"/>
        <v>3.61</v>
      </c>
    </row>
    <row r="1627" spans="1:27" x14ac:dyDescent="0.25">
      <c r="A1627" s="60">
        <v>45922.165034722224</v>
      </c>
      <c r="B1627" s="61">
        <v>444108362</v>
      </c>
      <c r="C1627" s="62" t="s">
        <v>36</v>
      </c>
      <c r="D1627" s="62" t="s">
        <v>38</v>
      </c>
      <c r="E1627" s="62" t="s">
        <v>119</v>
      </c>
      <c r="F1627" s="63">
        <v>3688.33</v>
      </c>
      <c r="G1627" s="63">
        <v>3690.53</v>
      </c>
      <c r="H1627" s="63">
        <v>3686.83</v>
      </c>
      <c r="I1627" s="62" t="s">
        <v>2098</v>
      </c>
      <c r="J1627" s="63">
        <v>3690.53</v>
      </c>
      <c r="K1627" s="63">
        <v>0</v>
      </c>
      <c r="L1627" s="63">
        <v>0</v>
      </c>
      <c r="M1627" s="63">
        <v>-2.2000000000000002</v>
      </c>
      <c r="N1627" s="10" t="str">
        <f t="shared" si="261"/>
        <v>L</v>
      </c>
      <c r="O1627" s="11">
        <f t="shared" si="262"/>
        <v>45922</v>
      </c>
      <c r="P1627" s="12" t="str">
        <f t="shared" si="263"/>
        <v>03</v>
      </c>
      <c r="Q1627" s="13" t="str">
        <f>VLOOKUP($B1627,Deals_Demo!$H:$N,7,0)</f>
        <v>strategy_22_demo</v>
      </c>
      <c r="R1627" s="13" t="str">
        <f t="shared" si="264"/>
        <v>Mon</v>
      </c>
      <c r="S1627" s="14">
        <f>VLOOKUP($B1627,Deals_Demo!$H:$S,8,0)</f>
        <v>45922.165034722224</v>
      </c>
      <c r="T1627" s="14">
        <f>VLOOKUP($B1627,Deals_Demo!$H:$S,9,0)</f>
        <v>45922.37336805556</v>
      </c>
      <c r="U1627" s="15" t="str">
        <f t="shared" si="265"/>
        <v>2025-09-22</v>
      </c>
      <c r="V1627" s="13" t="str">
        <f>VLOOKUP($B1627,Deals_Demo!$H:$S,11,0)</f>
        <v>08</v>
      </c>
      <c r="W1627" s="13" t="str">
        <f>VLOOKUP($B1627,Deals_Demo!$H:$S,12,0)</f>
        <v>Mon</v>
      </c>
      <c r="X1627" s="13">
        <f t="shared" si="267"/>
        <v>-0.22000000000000003</v>
      </c>
      <c r="Y1627" s="13">
        <f t="shared" si="268"/>
        <v>-0.44000000000000006</v>
      </c>
      <c r="Z1627" s="13">
        <f t="shared" si="269"/>
        <v>-0.66</v>
      </c>
      <c r="AA1627" s="13">
        <f t="shared" si="266"/>
        <v>-3</v>
      </c>
    </row>
    <row r="1628" spans="1:27" x14ac:dyDescent="0.25">
      <c r="A1628" s="56">
        <v>45922.165034722224</v>
      </c>
      <c r="B1628" s="57">
        <v>444108363</v>
      </c>
      <c r="C1628" s="58" t="s">
        <v>36</v>
      </c>
      <c r="D1628" s="58" t="s">
        <v>38</v>
      </c>
      <c r="E1628" s="58" t="s">
        <v>119</v>
      </c>
      <c r="F1628" s="59">
        <v>3688.33</v>
      </c>
      <c r="G1628" s="59">
        <v>3690.53</v>
      </c>
      <c r="H1628" s="59">
        <v>3685.33</v>
      </c>
      <c r="I1628" s="58" t="s">
        <v>2098</v>
      </c>
      <c r="J1628" s="59">
        <v>3690.53</v>
      </c>
      <c r="K1628" s="59">
        <v>0</v>
      </c>
      <c r="L1628" s="59">
        <v>0</v>
      </c>
      <c r="M1628" s="59">
        <v>-2.2000000000000002</v>
      </c>
      <c r="N1628" s="10" t="str">
        <f t="shared" si="261"/>
        <v>L</v>
      </c>
      <c r="O1628" s="11">
        <f t="shared" si="262"/>
        <v>45922</v>
      </c>
      <c r="P1628" s="12" t="str">
        <f t="shared" si="263"/>
        <v>03</v>
      </c>
      <c r="Q1628" s="13" t="str">
        <f>VLOOKUP($B1628,Deals_Demo!$H:$N,7,0)</f>
        <v>strategy_23_demo</v>
      </c>
      <c r="R1628" s="13" t="str">
        <f t="shared" si="264"/>
        <v>Mon</v>
      </c>
      <c r="S1628" s="14">
        <f>VLOOKUP($B1628,Deals_Demo!$H:$S,8,0)</f>
        <v>45922.165034722224</v>
      </c>
      <c r="T1628" s="14">
        <f>VLOOKUP($B1628,Deals_Demo!$H:$S,9,0)</f>
        <v>45922.37336805556</v>
      </c>
      <c r="U1628" s="15" t="str">
        <f t="shared" si="265"/>
        <v>2025-09-22</v>
      </c>
      <c r="V1628" s="13" t="str">
        <f>VLOOKUP($B1628,Deals_Demo!$H:$S,11,0)</f>
        <v>08</v>
      </c>
      <c r="W1628" s="13" t="str">
        <f>VLOOKUP($B1628,Deals_Demo!$H:$S,12,0)</f>
        <v>Mon</v>
      </c>
      <c r="X1628" s="13">
        <f t="shared" si="267"/>
        <v>-0.22000000000000003</v>
      </c>
      <c r="Y1628" s="13">
        <f t="shared" si="268"/>
        <v>-0.44000000000000006</v>
      </c>
      <c r="Z1628" s="13">
        <f t="shared" si="269"/>
        <v>-0.66</v>
      </c>
      <c r="AA1628" s="13">
        <f t="shared" si="266"/>
        <v>-3</v>
      </c>
    </row>
    <row r="1629" spans="1:27" x14ac:dyDescent="0.25">
      <c r="A1629" s="60">
        <v>45922.167581018519</v>
      </c>
      <c r="B1629" s="61">
        <v>444110920</v>
      </c>
      <c r="C1629" s="62" t="s">
        <v>36</v>
      </c>
      <c r="D1629" s="62" t="s">
        <v>37</v>
      </c>
      <c r="E1629" s="62" t="s">
        <v>119</v>
      </c>
      <c r="F1629" s="63">
        <v>3690.75</v>
      </c>
      <c r="G1629" s="63">
        <v>3691.42</v>
      </c>
      <c r="H1629" s="62"/>
      <c r="I1629" s="62" t="s">
        <v>2099</v>
      </c>
      <c r="J1629" s="63">
        <v>3691.38</v>
      </c>
      <c r="K1629" s="63">
        <v>0</v>
      </c>
      <c r="L1629" s="63">
        <v>0</v>
      </c>
      <c r="M1629" s="63">
        <v>0.63</v>
      </c>
      <c r="N1629" s="10" t="str">
        <f t="shared" si="261"/>
        <v>W</v>
      </c>
      <c r="O1629" s="11">
        <f t="shared" si="262"/>
        <v>45922</v>
      </c>
      <c r="P1629" s="12" t="str">
        <f t="shared" si="263"/>
        <v>04</v>
      </c>
      <c r="Q1629" s="13" t="str">
        <f>VLOOKUP($B1629,Deals_Demo!$H:$N,7,0)</f>
        <v>strategy_20_demo</v>
      </c>
      <c r="R1629" s="13" t="str">
        <f t="shared" si="264"/>
        <v>Mon</v>
      </c>
      <c r="S1629" s="14">
        <f>VLOOKUP($B1629,Deals_Demo!$H:$S,8,0)</f>
        <v>45922.167581018519</v>
      </c>
      <c r="T1629" s="14">
        <f>VLOOKUP($B1629,Deals_Demo!$H:$S,9,0)</f>
        <v>45922.375914351855</v>
      </c>
      <c r="U1629" s="15" t="str">
        <f t="shared" si="265"/>
        <v>2025-09-22</v>
      </c>
      <c r="V1629" s="13" t="str">
        <f>VLOOKUP($B1629,Deals_Demo!$H:$S,11,0)</f>
        <v>09</v>
      </c>
      <c r="W1629" s="13" t="str">
        <f>VLOOKUP($B1629,Deals_Demo!$H:$S,12,0)</f>
        <v>Mon</v>
      </c>
      <c r="X1629" s="13">
        <f t="shared" si="267"/>
        <v>6.3E-2</v>
      </c>
      <c r="Y1629" s="13">
        <f t="shared" si="268"/>
        <v>0.126</v>
      </c>
      <c r="Z1629" s="13">
        <f t="shared" si="269"/>
        <v>0.189</v>
      </c>
      <c r="AA1629" s="13">
        <f t="shared" si="266"/>
        <v>-3</v>
      </c>
    </row>
    <row r="1630" spans="1:27" x14ac:dyDescent="0.25">
      <c r="A1630" s="56">
        <v>45922.167581018519</v>
      </c>
      <c r="B1630" s="57">
        <v>444110921</v>
      </c>
      <c r="C1630" s="58" t="s">
        <v>36</v>
      </c>
      <c r="D1630" s="58" t="s">
        <v>37</v>
      </c>
      <c r="E1630" s="58" t="s">
        <v>119</v>
      </c>
      <c r="F1630" s="59">
        <v>3690.65</v>
      </c>
      <c r="G1630" s="59">
        <v>3691.44</v>
      </c>
      <c r="H1630" s="58"/>
      <c r="I1630" s="58" t="s">
        <v>2099</v>
      </c>
      <c r="J1630" s="59">
        <v>3691.38</v>
      </c>
      <c r="K1630" s="59">
        <v>0</v>
      </c>
      <c r="L1630" s="59">
        <v>0</v>
      </c>
      <c r="M1630" s="59">
        <v>0.73</v>
      </c>
      <c r="N1630" s="10" t="str">
        <f t="shared" si="261"/>
        <v>W</v>
      </c>
      <c r="O1630" s="11">
        <f t="shared" si="262"/>
        <v>45922</v>
      </c>
      <c r="P1630" s="12" t="str">
        <f t="shared" si="263"/>
        <v>04</v>
      </c>
      <c r="Q1630" s="13" t="str">
        <f>VLOOKUP($B1630,Deals_Demo!$H:$N,7,0)</f>
        <v>strategy_18_demo</v>
      </c>
      <c r="R1630" s="13" t="str">
        <f t="shared" si="264"/>
        <v>Mon</v>
      </c>
      <c r="S1630" s="14">
        <f>VLOOKUP($B1630,Deals_Demo!$H:$S,8,0)</f>
        <v>45922.167581018519</v>
      </c>
      <c r="T1630" s="14">
        <f>VLOOKUP($B1630,Deals_Demo!$H:$S,9,0)</f>
        <v>45922.375914351855</v>
      </c>
      <c r="U1630" s="15" t="str">
        <f t="shared" si="265"/>
        <v>2025-09-22</v>
      </c>
      <c r="V1630" s="13" t="str">
        <f>VLOOKUP($B1630,Deals_Demo!$H:$S,11,0)</f>
        <v>09</v>
      </c>
      <c r="W1630" s="13" t="str">
        <f>VLOOKUP($B1630,Deals_Demo!$H:$S,12,0)</f>
        <v>Mon</v>
      </c>
      <c r="X1630" s="13">
        <f t="shared" si="267"/>
        <v>7.2999999999999995E-2</v>
      </c>
      <c r="Y1630" s="13">
        <f t="shared" si="268"/>
        <v>0.14599999999999999</v>
      </c>
      <c r="Z1630" s="13">
        <f t="shared" si="269"/>
        <v>0.219</v>
      </c>
      <c r="AA1630" s="13">
        <f t="shared" si="266"/>
        <v>-3</v>
      </c>
    </row>
    <row r="1631" spans="1:27" x14ac:dyDescent="0.25">
      <c r="A1631" s="60">
        <v>45922.167581018519</v>
      </c>
      <c r="B1631" s="61">
        <v>444110922</v>
      </c>
      <c r="C1631" s="62" t="s">
        <v>36</v>
      </c>
      <c r="D1631" s="62" t="s">
        <v>37</v>
      </c>
      <c r="E1631" s="62" t="s">
        <v>119</v>
      </c>
      <c r="F1631" s="63">
        <v>3690.65</v>
      </c>
      <c r="G1631" s="63">
        <v>3687.75</v>
      </c>
      <c r="H1631" s="62"/>
      <c r="I1631" s="62" t="s">
        <v>2100</v>
      </c>
      <c r="J1631" s="63">
        <v>3687.64</v>
      </c>
      <c r="K1631" s="63">
        <v>0</v>
      </c>
      <c r="L1631" s="63">
        <v>0</v>
      </c>
      <c r="M1631" s="63">
        <v>-3.01</v>
      </c>
      <c r="N1631" s="10" t="str">
        <f t="shared" si="261"/>
        <v>L</v>
      </c>
      <c r="O1631" s="11">
        <f t="shared" si="262"/>
        <v>45922</v>
      </c>
      <c r="P1631" s="12" t="str">
        <f t="shared" si="263"/>
        <v>04</v>
      </c>
      <c r="Q1631" s="13" t="str">
        <f>VLOOKUP($B1631,Deals_Demo!$H:$N,7,0)</f>
        <v>strategy_19_demo</v>
      </c>
      <c r="R1631" s="13" t="str">
        <f t="shared" si="264"/>
        <v>Mon</v>
      </c>
      <c r="S1631" s="14">
        <f>VLOOKUP($B1631,Deals_Demo!$H:$S,8,0)</f>
        <v>45922.167581018519</v>
      </c>
      <c r="T1631" s="14">
        <f>VLOOKUP($B1631,Deals_Demo!$H:$S,9,0)</f>
        <v>45922.375914351855</v>
      </c>
      <c r="U1631" s="15" t="str">
        <f t="shared" si="265"/>
        <v>2025-09-22</v>
      </c>
      <c r="V1631" s="13" t="str">
        <f>VLOOKUP($B1631,Deals_Demo!$H:$S,11,0)</f>
        <v>09</v>
      </c>
      <c r="W1631" s="13" t="str">
        <f>VLOOKUP($B1631,Deals_Demo!$H:$S,12,0)</f>
        <v>Mon</v>
      </c>
      <c r="X1631" s="13">
        <f t="shared" si="267"/>
        <v>-0.30099999999999999</v>
      </c>
      <c r="Y1631" s="13">
        <f t="shared" si="268"/>
        <v>-0.60199999999999998</v>
      </c>
      <c r="Z1631" s="13">
        <f t="shared" si="269"/>
        <v>-0.90299999999999991</v>
      </c>
      <c r="AA1631" s="13">
        <f t="shared" si="266"/>
        <v>-3</v>
      </c>
    </row>
    <row r="1632" spans="1:27" x14ac:dyDescent="0.25">
      <c r="A1632" s="56">
        <v>45922.167696759258</v>
      </c>
      <c r="B1632" s="57">
        <v>444110993</v>
      </c>
      <c r="C1632" s="58" t="s">
        <v>36</v>
      </c>
      <c r="D1632" s="58" t="s">
        <v>37</v>
      </c>
      <c r="E1632" s="58" t="s">
        <v>119</v>
      </c>
      <c r="F1632" s="59">
        <v>3689.44</v>
      </c>
      <c r="G1632" s="59">
        <v>3686.47</v>
      </c>
      <c r="H1632" s="59">
        <v>3692.97</v>
      </c>
      <c r="I1632" s="58" t="s">
        <v>2101</v>
      </c>
      <c r="J1632" s="59">
        <v>3692.97</v>
      </c>
      <c r="K1632" s="59">
        <v>0</v>
      </c>
      <c r="L1632" s="59">
        <v>0</v>
      </c>
      <c r="M1632" s="59">
        <v>3.53</v>
      </c>
      <c r="N1632" s="10" t="str">
        <f t="shared" si="261"/>
        <v>W</v>
      </c>
      <c r="O1632" s="11">
        <f t="shared" si="262"/>
        <v>45922</v>
      </c>
      <c r="P1632" s="12" t="str">
        <f t="shared" si="263"/>
        <v>04</v>
      </c>
      <c r="Q1632" s="13" t="str">
        <f>VLOOKUP($B1632,Deals_Demo!$H:$N,7,0)</f>
        <v>strategy_13_demo</v>
      </c>
      <c r="R1632" s="13" t="str">
        <f t="shared" si="264"/>
        <v>Mon</v>
      </c>
      <c r="S1632" s="14">
        <f>VLOOKUP($B1632,Deals_Demo!$H:$S,8,0)</f>
        <v>45922.167696759258</v>
      </c>
      <c r="T1632" s="14">
        <f>VLOOKUP($B1632,Deals_Demo!$H:$S,9,0)</f>
        <v>45922.376030092593</v>
      </c>
      <c r="U1632" s="15" t="str">
        <f t="shared" si="265"/>
        <v>2025-09-22</v>
      </c>
      <c r="V1632" s="13" t="str">
        <f>VLOOKUP($B1632,Deals_Demo!$H:$S,11,0)</f>
        <v>09</v>
      </c>
      <c r="W1632" s="13" t="str">
        <f>VLOOKUP($B1632,Deals_Demo!$H:$S,12,0)</f>
        <v>Mon</v>
      </c>
      <c r="X1632" s="13">
        <f t="shared" si="267"/>
        <v>0.35299999999999998</v>
      </c>
      <c r="Y1632" s="13">
        <f t="shared" si="268"/>
        <v>0.70599999999999996</v>
      </c>
      <c r="Z1632" s="13">
        <f t="shared" si="269"/>
        <v>1.0589999999999999</v>
      </c>
      <c r="AA1632" s="13">
        <f t="shared" si="266"/>
        <v>3.53</v>
      </c>
    </row>
    <row r="1633" spans="1:27" x14ac:dyDescent="0.25">
      <c r="A1633" s="60">
        <v>45922.168854166666</v>
      </c>
      <c r="B1633" s="61">
        <v>444111583</v>
      </c>
      <c r="C1633" s="62" t="s">
        <v>36</v>
      </c>
      <c r="D1633" s="62" t="s">
        <v>37</v>
      </c>
      <c r="E1633" s="62" t="s">
        <v>119</v>
      </c>
      <c r="F1633" s="63">
        <v>3689.99</v>
      </c>
      <c r="G1633" s="63">
        <v>3686.94</v>
      </c>
      <c r="H1633" s="63">
        <v>3693.44</v>
      </c>
      <c r="I1633" s="62" t="s">
        <v>2102</v>
      </c>
      <c r="J1633" s="63">
        <v>3693.46</v>
      </c>
      <c r="K1633" s="63">
        <v>0</v>
      </c>
      <c r="L1633" s="63">
        <v>0</v>
      </c>
      <c r="M1633" s="63">
        <v>3.47</v>
      </c>
      <c r="N1633" s="10" t="str">
        <f t="shared" si="261"/>
        <v>W</v>
      </c>
      <c r="O1633" s="11">
        <f t="shared" si="262"/>
        <v>45922</v>
      </c>
      <c r="P1633" s="12" t="str">
        <f t="shared" si="263"/>
        <v>04</v>
      </c>
      <c r="Q1633" s="13" t="str">
        <f>VLOOKUP($B1633,Deals_Demo!$H:$N,7,0)</f>
        <v>strategy_13_demo</v>
      </c>
      <c r="R1633" s="13" t="str">
        <f t="shared" si="264"/>
        <v>Mon</v>
      </c>
      <c r="S1633" s="14">
        <f>VLOOKUP($B1633,Deals_Demo!$H:$S,8,0)</f>
        <v>45922.168854166666</v>
      </c>
      <c r="T1633" s="14">
        <f>VLOOKUP($B1633,Deals_Demo!$H:$S,9,0)</f>
        <v>45922.377187500002</v>
      </c>
      <c r="U1633" s="15" t="str">
        <f t="shared" si="265"/>
        <v>2025-09-22</v>
      </c>
      <c r="V1633" s="13" t="str">
        <f>VLOOKUP($B1633,Deals_Demo!$H:$S,11,0)</f>
        <v>09</v>
      </c>
      <c r="W1633" s="13" t="str">
        <f>VLOOKUP($B1633,Deals_Demo!$H:$S,12,0)</f>
        <v>Mon</v>
      </c>
      <c r="X1633" s="13">
        <f t="shared" si="267"/>
        <v>0.34700000000000003</v>
      </c>
      <c r="Y1633" s="13">
        <f t="shared" si="268"/>
        <v>0.69400000000000006</v>
      </c>
      <c r="Z1633" s="13">
        <f t="shared" si="269"/>
        <v>1.0409999999999999</v>
      </c>
      <c r="AA1633" s="13">
        <f t="shared" si="266"/>
        <v>3.47</v>
      </c>
    </row>
    <row r="1634" spans="1:27" x14ac:dyDescent="0.25">
      <c r="A1634" s="56">
        <v>45922.175219907411</v>
      </c>
      <c r="B1634" s="57">
        <v>444116945</v>
      </c>
      <c r="C1634" s="58" t="s">
        <v>36</v>
      </c>
      <c r="D1634" s="58" t="s">
        <v>37</v>
      </c>
      <c r="E1634" s="58" t="s">
        <v>119</v>
      </c>
      <c r="F1634" s="59">
        <v>3693.21</v>
      </c>
      <c r="G1634" s="59">
        <v>3695.29</v>
      </c>
      <c r="H1634" s="58"/>
      <c r="I1634" s="58" t="s">
        <v>2103</v>
      </c>
      <c r="J1634" s="59">
        <v>3695.15</v>
      </c>
      <c r="K1634" s="59">
        <v>0</v>
      </c>
      <c r="L1634" s="59">
        <v>0</v>
      </c>
      <c r="M1634" s="59">
        <v>1.94</v>
      </c>
      <c r="N1634" s="10" t="str">
        <f t="shared" si="261"/>
        <v>W</v>
      </c>
      <c r="O1634" s="11">
        <f t="shared" si="262"/>
        <v>45922</v>
      </c>
      <c r="P1634" s="12" t="str">
        <f t="shared" si="263"/>
        <v>04</v>
      </c>
      <c r="Q1634" s="13" t="str">
        <f>VLOOKUP($B1634,Deals_Demo!$H:$N,7,0)</f>
        <v>strategy_18_demo</v>
      </c>
      <c r="R1634" s="13" t="str">
        <f t="shared" si="264"/>
        <v>Mon</v>
      </c>
      <c r="S1634" s="14">
        <f>VLOOKUP($B1634,Deals_Demo!$H:$S,8,0)</f>
        <v>45922.175219907411</v>
      </c>
      <c r="T1634" s="14">
        <f>VLOOKUP($B1634,Deals_Demo!$H:$S,9,0)</f>
        <v>45922.383553240747</v>
      </c>
      <c r="U1634" s="15" t="str">
        <f t="shared" si="265"/>
        <v>2025-09-22</v>
      </c>
      <c r="V1634" s="13" t="str">
        <f>VLOOKUP($B1634,Deals_Demo!$H:$S,11,0)</f>
        <v>09</v>
      </c>
      <c r="W1634" s="13" t="str">
        <f>VLOOKUP($B1634,Deals_Demo!$H:$S,12,0)</f>
        <v>Mon</v>
      </c>
      <c r="X1634" s="13">
        <f t="shared" si="267"/>
        <v>0.19400000000000001</v>
      </c>
      <c r="Y1634" s="13">
        <f t="shared" si="268"/>
        <v>0.38800000000000001</v>
      </c>
      <c r="Z1634" s="13">
        <f t="shared" si="269"/>
        <v>0.58199999999999996</v>
      </c>
      <c r="AA1634" s="13">
        <f t="shared" si="266"/>
        <v>-3</v>
      </c>
    </row>
    <row r="1635" spans="1:27" x14ac:dyDescent="0.25">
      <c r="A1635" s="60">
        <v>45922.175219907411</v>
      </c>
      <c r="B1635" s="61">
        <v>444116947</v>
      </c>
      <c r="C1635" s="62" t="s">
        <v>36</v>
      </c>
      <c r="D1635" s="62" t="s">
        <v>37</v>
      </c>
      <c r="E1635" s="62" t="s">
        <v>119</v>
      </c>
      <c r="F1635" s="63">
        <v>3693.24</v>
      </c>
      <c r="G1635" s="63">
        <v>3695.22</v>
      </c>
      <c r="H1635" s="62"/>
      <c r="I1635" s="62" t="s">
        <v>2103</v>
      </c>
      <c r="J1635" s="63">
        <v>3695.15</v>
      </c>
      <c r="K1635" s="63">
        <v>0</v>
      </c>
      <c r="L1635" s="63">
        <v>0</v>
      </c>
      <c r="M1635" s="63">
        <v>1.91</v>
      </c>
      <c r="N1635" s="10" t="str">
        <f t="shared" si="261"/>
        <v>W</v>
      </c>
      <c r="O1635" s="11">
        <f t="shared" si="262"/>
        <v>45922</v>
      </c>
      <c r="P1635" s="12" t="str">
        <f t="shared" si="263"/>
        <v>04</v>
      </c>
      <c r="Q1635" s="13" t="str">
        <f>VLOOKUP($B1635,Deals_Demo!$H:$N,7,0)</f>
        <v>strategy_19_demo</v>
      </c>
      <c r="R1635" s="13" t="str">
        <f t="shared" si="264"/>
        <v>Mon</v>
      </c>
      <c r="S1635" s="14">
        <f>VLOOKUP($B1635,Deals_Demo!$H:$S,8,0)</f>
        <v>45922.175219907411</v>
      </c>
      <c r="T1635" s="14">
        <f>VLOOKUP($B1635,Deals_Demo!$H:$S,9,0)</f>
        <v>45922.383553240747</v>
      </c>
      <c r="U1635" s="15" t="str">
        <f t="shared" si="265"/>
        <v>2025-09-22</v>
      </c>
      <c r="V1635" s="13" t="str">
        <f>VLOOKUP($B1635,Deals_Demo!$H:$S,11,0)</f>
        <v>09</v>
      </c>
      <c r="W1635" s="13" t="str">
        <f>VLOOKUP($B1635,Deals_Demo!$H:$S,12,0)</f>
        <v>Mon</v>
      </c>
      <c r="X1635" s="13">
        <f t="shared" si="267"/>
        <v>0.191</v>
      </c>
      <c r="Y1635" s="13">
        <f t="shared" si="268"/>
        <v>0.38200000000000001</v>
      </c>
      <c r="Z1635" s="13">
        <f t="shared" si="269"/>
        <v>0.57299999999999995</v>
      </c>
      <c r="AA1635" s="13">
        <f t="shared" si="266"/>
        <v>-3</v>
      </c>
    </row>
    <row r="1636" spans="1:27" x14ac:dyDescent="0.25">
      <c r="A1636" s="56">
        <v>45922.175219907411</v>
      </c>
      <c r="B1636" s="57">
        <v>444116949</v>
      </c>
      <c r="C1636" s="58" t="s">
        <v>36</v>
      </c>
      <c r="D1636" s="58" t="s">
        <v>37</v>
      </c>
      <c r="E1636" s="58" t="s">
        <v>119</v>
      </c>
      <c r="F1636" s="59">
        <v>3693.34</v>
      </c>
      <c r="G1636" s="59">
        <v>3695.29</v>
      </c>
      <c r="H1636" s="58"/>
      <c r="I1636" s="58" t="s">
        <v>2103</v>
      </c>
      <c r="J1636" s="59">
        <v>3695.15</v>
      </c>
      <c r="K1636" s="59">
        <v>0</v>
      </c>
      <c r="L1636" s="59">
        <v>0</v>
      </c>
      <c r="M1636" s="59">
        <v>1.81</v>
      </c>
      <c r="N1636" s="10" t="str">
        <f t="shared" si="261"/>
        <v>W</v>
      </c>
      <c r="O1636" s="11">
        <f t="shared" si="262"/>
        <v>45922</v>
      </c>
      <c r="P1636" s="12" t="str">
        <f t="shared" si="263"/>
        <v>04</v>
      </c>
      <c r="Q1636" s="13" t="str">
        <f>VLOOKUP($B1636,Deals_Demo!$H:$N,7,0)</f>
        <v>strategy_20_demo</v>
      </c>
      <c r="R1636" s="13" t="str">
        <f t="shared" si="264"/>
        <v>Mon</v>
      </c>
      <c r="S1636" s="14">
        <f>VLOOKUP($B1636,Deals_Demo!$H:$S,8,0)</f>
        <v>45922.175219907411</v>
      </c>
      <c r="T1636" s="14">
        <f>VLOOKUP($B1636,Deals_Demo!$H:$S,9,0)</f>
        <v>45922.383553240747</v>
      </c>
      <c r="U1636" s="15" t="str">
        <f t="shared" si="265"/>
        <v>2025-09-22</v>
      </c>
      <c r="V1636" s="13" t="str">
        <f>VLOOKUP($B1636,Deals_Demo!$H:$S,11,0)</f>
        <v>09</v>
      </c>
      <c r="W1636" s="13" t="str">
        <f>VLOOKUP($B1636,Deals_Demo!$H:$S,12,0)</f>
        <v>Mon</v>
      </c>
      <c r="X1636" s="13">
        <f t="shared" si="267"/>
        <v>0.18100000000000002</v>
      </c>
      <c r="Y1636" s="13">
        <f t="shared" si="268"/>
        <v>0.36200000000000004</v>
      </c>
      <c r="Z1636" s="13">
        <f t="shared" si="269"/>
        <v>0.54300000000000004</v>
      </c>
      <c r="AA1636" s="13">
        <f t="shared" si="266"/>
        <v>-3</v>
      </c>
    </row>
    <row r="1637" spans="1:27" x14ac:dyDescent="0.25">
      <c r="A1637" s="60">
        <v>45922.178229166668</v>
      </c>
      <c r="B1637" s="61">
        <v>444119678</v>
      </c>
      <c r="C1637" s="62" t="s">
        <v>36</v>
      </c>
      <c r="D1637" s="62" t="s">
        <v>37</v>
      </c>
      <c r="E1637" s="62" t="s">
        <v>119</v>
      </c>
      <c r="F1637" s="63">
        <v>3695.39</v>
      </c>
      <c r="G1637" s="63">
        <v>3692.38</v>
      </c>
      <c r="H1637" s="62"/>
      <c r="I1637" s="62" t="s">
        <v>2104</v>
      </c>
      <c r="J1637" s="63">
        <v>3692.37</v>
      </c>
      <c r="K1637" s="63">
        <v>0</v>
      </c>
      <c r="L1637" s="63">
        <v>0</v>
      </c>
      <c r="M1637" s="63">
        <v>-3.02</v>
      </c>
      <c r="N1637" s="10" t="str">
        <f t="shared" si="261"/>
        <v>L</v>
      </c>
      <c r="O1637" s="11">
        <f t="shared" si="262"/>
        <v>45922</v>
      </c>
      <c r="P1637" s="12" t="str">
        <f t="shared" si="263"/>
        <v>04</v>
      </c>
      <c r="Q1637" s="13" t="str">
        <f>VLOOKUP($B1637,Deals_Demo!$H:$N,7,0)</f>
        <v>strategy_20_demo</v>
      </c>
      <c r="R1637" s="13" t="str">
        <f t="shared" si="264"/>
        <v>Mon</v>
      </c>
      <c r="S1637" s="14">
        <f>VLOOKUP($B1637,Deals_Demo!$H:$S,8,0)</f>
        <v>45922.178229166668</v>
      </c>
      <c r="T1637" s="14">
        <f>VLOOKUP($B1637,Deals_Demo!$H:$S,9,0)</f>
        <v>45922.386562500003</v>
      </c>
      <c r="U1637" s="15" t="str">
        <f t="shared" si="265"/>
        <v>2025-09-22</v>
      </c>
      <c r="V1637" s="13" t="str">
        <f>VLOOKUP($B1637,Deals_Demo!$H:$S,11,0)</f>
        <v>09</v>
      </c>
      <c r="W1637" s="13" t="str">
        <f>VLOOKUP($B1637,Deals_Demo!$H:$S,12,0)</f>
        <v>Mon</v>
      </c>
      <c r="X1637" s="13">
        <f t="shared" si="267"/>
        <v>-0.30200000000000005</v>
      </c>
      <c r="Y1637" s="13">
        <f t="shared" si="268"/>
        <v>-0.60400000000000009</v>
      </c>
      <c r="Z1637" s="13">
        <f t="shared" si="269"/>
        <v>-0.90599999999999992</v>
      </c>
      <c r="AA1637" s="13">
        <f t="shared" si="266"/>
        <v>-3</v>
      </c>
    </row>
    <row r="1638" spans="1:27" x14ac:dyDescent="0.25">
      <c r="A1638" s="56">
        <v>45922.178229166668</v>
      </c>
      <c r="B1638" s="57">
        <v>444119680</v>
      </c>
      <c r="C1638" s="58" t="s">
        <v>36</v>
      </c>
      <c r="D1638" s="58" t="s">
        <v>37</v>
      </c>
      <c r="E1638" s="58" t="s">
        <v>119</v>
      </c>
      <c r="F1638" s="59">
        <v>3695.39</v>
      </c>
      <c r="G1638" s="59">
        <v>3692.39</v>
      </c>
      <c r="H1638" s="58"/>
      <c r="I1638" s="58" t="s">
        <v>2104</v>
      </c>
      <c r="J1638" s="59">
        <v>3692.39</v>
      </c>
      <c r="K1638" s="59">
        <v>0</v>
      </c>
      <c r="L1638" s="59">
        <v>0</v>
      </c>
      <c r="M1638" s="59">
        <v>-3</v>
      </c>
      <c r="N1638" s="10" t="str">
        <f t="shared" si="261"/>
        <v>L</v>
      </c>
      <c r="O1638" s="11">
        <f t="shared" si="262"/>
        <v>45922</v>
      </c>
      <c r="P1638" s="12" t="str">
        <f t="shared" si="263"/>
        <v>04</v>
      </c>
      <c r="Q1638" s="13" t="str">
        <f>VLOOKUP($B1638,Deals_Demo!$H:$N,7,0)</f>
        <v>strategy_18_demo</v>
      </c>
      <c r="R1638" s="13" t="str">
        <f t="shared" si="264"/>
        <v>Mon</v>
      </c>
      <c r="S1638" s="14">
        <f>VLOOKUP($B1638,Deals_Demo!$H:$S,8,0)</f>
        <v>45922.178229166668</v>
      </c>
      <c r="T1638" s="14">
        <f>VLOOKUP($B1638,Deals_Demo!$H:$S,9,0)</f>
        <v>45922.386562500003</v>
      </c>
      <c r="U1638" s="15" t="str">
        <f t="shared" si="265"/>
        <v>2025-09-22</v>
      </c>
      <c r="V1638" s="13" t="str">
        <f>VLOOKUP($B1638,Deals_Demo!$H:$S,11,0)</f>
        <v>09</v>
      </c>
      <c r="W1638" s="13" t="str">
        <f>VLOOKUP($B1638,Deals_Demo!$H:$S,12,0)</f>
        <v>Mon</v>
      </c>
      <c r="X1638" s="13">
        <f t="shared" si="267"/>
        <v>-0.30000000000000004</v>
      </c>
      <c r="Y1638" s="13">
        <f t="shared" si="268"/>
        <v>-0.60000000000000009</v>
      </c>
      <c r="Z1638" s="13">
        <f t="shared" si="269"/>
        <v>-0.89999999999999991</v>
      </c>
      <c r="AA1638" s="13">
        <f t="shared" si="266"/>
        <v>-3</v>
      </c>
    </row>
    <row r="1639" spans="1:27" x14ac:dyDescent="0.25">
      <c r="A1639" s="60">
        <v>45922.178229166668</v>
      </c>
      <c r="B1639" s="61">
        <v>444119684</v>
      </c>
      <c r="C1639" s="62" t="s">
        <v>36</v>
      </c>
      <c r="D1639" s="62" t="s">
        <v>37</v>
      </c>
      <c r="E1639" s="62" t="s">
        <v>119</v>
      </c>
      <c r="F1639" s="63">
        <v>3695.4</v>
      </c>
      <c r="G1639" s="63">
        <v>3692.39</v>
      </c>
      <c r="H1639" s="62"/>
      <c r="I1639" s="62" t="s">
        <v>2104</v>
      </c>
      <c r="J1639" s="63">
        <v>3692.39</v>
      </c>
      <c r="K1639" s="63">
        <v>0</v>
      </c>
      <c r="L1639" s="63">
        <v>0</v>
      </c>
      <c r="M1639" s="63">
        <v>-3.01</v>
      </c>
      <c r="N1639" s="10" t="str">
        <f t="shared" si="261"/>
        <v>L</v>
      </c>
      <c r="O1639" s="11">
        <f t="shared" si="262"/>
        <v>45922</v>
      </c>
      <c r="P1639" s="12" t="str">
        <f t="shared" si="263"/>
        <v>04</v>
      </c>
      <c r="Q1639" s="13" t="str">
        <f>VLOOKUP($B1639,Deals_Demo!$H:$N,7,0)</f>
        <v>strategy_19_demo</v>
      </c>
      <c r="R1639" s="13" t="str">
        <f t="shared" si="264"/>
        <v>Mon</v>
      </c>
      <c r="S1639" s="14">
        <f>VLOOKUP($B1639,Deals_Demo!$H:$S,8,0)</f>
        <v>45922.178229166668</v>
      </c>
      <c r="T1639" s="14">
        <f>VLOOKUP($B1639,Deals_Demo!$H:$S,9,0)</f>
        <v>45922.386562500003</v>
      </c>
      <c r="U1639" s="15" t="str">
        <f t="shared" si="265"/>
        <v>2025-09-22</v>
      </c>
      <c r="V1639" s="13" t="str">
        <f>VLOOKUP($B1639,Deals_Demo!$H:$S,11,0)</f>
        <v>09</v>
      </c>
      <c r="W1639" s="13" t="str">
        <f>VLOOKUP($B1639,Deals_Demo!$H:$S,12,0)</f>
        <v>Mon</v>
      </c>
      <c r="X1639" s="13">
        <f t="shared" si="267"/>
        <v>-0.30099999999999999</v>
      </c>
      <c r="Y1639" s="13">
        <f t="shared" si="268"/>
        <v>-0.60199999999999998</v>
      </c>
      <c r="Z1639" s="13">
        <f t="shared" si="269"/>
        <v>-0.90299999999999991</v>
      </c>
      <c r="AA1639" s="13">
        <f t="shared" si="266"/>
        <v>-3</v>
      </c>
    </row>
    <row r="1640" spans="1:27" x14ac:dyDescent="0.25">
      <c r="A1640" s="56">
        <v>45922.178576388891</v>
      </c>
      <c r="B1640" s="57">
        <v>444119879</v>
      </c>
      <c r="C1640" s="58" t="s">
        <v>36</v>
      </c>
      <c r="D1640" s="58" t="s">
        <v>37</v>
      </c>
      <c r="E1640" s="58" t="s">
        <v>119</v>
      </c>
      <c r="F1640" s="59">
        <v>3694.27</v>
      </c>
      <c r="G1640" s="59">
        <v>3691.35</v>
      </c>
      <c r="H1640" s="59">
        <v>3695.85</v>
      </c>
      <c r="I1640" s="58" t="s">
        <v>2105</v>
      </c>
      <c r="J1640" s="59">
        <v>3691.29</v>
      </c>
      <c r="K1640" s="59">
        <v>0</v>
      </c>
      <c r="L1640" s="59">
        <v>0</v>
      </c>
      <c r="M1640" s="59">
        <v>-2.98</v>
      </c>
      <c r="N1640" s="10" t="str">
        <f t="shared" si="261"/>
        <v>L</v>
      </c>
      <c r="O1640" s="11">
        <f t="shared" si="262"/>
        <v>45922</v>
      </c>
      <c r="P1640" s="12" t="str">
        <f t="shared" si="263"/>
        <v>04</v>
      </c>
      <c r="Q1640" s="13" t="str">
        <f>VLOOKUP($B1640,Deals_Demo!$H:$N,7,0)</f>
        <v>strategy_24_demo</v>
      </c>
      <c r="R1640" s="13" t="str">
        <f t="shared" si="264"/>
        <v>Mon</v>
      </c>
      <c r="S1640" s="14">
        <f>VLOOKUP($B1640,Deals_Demo!$H:$S,8,0)</f>
        <v>45922.178576388891</v>
      </c>
      <c r="T1640" s="14">
        <f>VLOOKUP($B1640,Deals_Demo!$H:$S,9,0)</f>
        <v>45922.386909722227</v>
      </c>
      <c r="U1640" s="15" t="str">
        <f t="shared" si="265"/>
        <v>2025-09-22</v>
      </c>
      <c r="V1640" s="13" t="str">
        <f>VLOOKUP($B1640,Deals_Demo!$H:$S,11,0)</f>
        <v>09</v>
      </c>
      <c r="W1640" s="13" t="str">
        <f>VLOOKUP($B1640,Deals_Demo!$H:$S,12,0)</f>
        <v>Mon</v>
      </c>
      <c r="X1640" s="13">
        <f t="shared" si="267"/>
        <v>-0.29799999999999999</v>
      </c>
      <c r="Y1640" s="13">
        <f t="shared" si="268"/>
        <v>-0.59599999999999997</v>
      </c>
      <c r="Z1640" s="13">
        <f t="shared" si="269"/>
        <v>-0.89400000000000002</v>
      </c>
      <c r="AA1640" s="13">
        <f t="shared" si="266"/>
        <v>-3</v>
      </c>
    </row>
    <row r="1641" spans="1:27" x14ac:dyDescent="0.25">
      <c r="A1641" s="60">
        <v>45922.178576388891</v>
      </c>
      <c r="B1641" s="61">
        <v>444119891</v>
      </c>
      <c r="C1641" s="62" t="s">
        <v>36</v>
      </c>
      <c r="D1641" s="62" t="s">
        <v>37</v>
      </c>
      <c r="E1641" s="62" t="s">
        <v>119</v>
      </c>
      <c r="F1641" s="63">
        <v>3694.08</v>
      </c>
      <c r="G1641" s="63">
        <v>3691.77</v>
      </c>
      <c r="H1641" s="63">
        <v>3697.27</v>
      </c>
      <c r="I1641" s="62" t="s">
        <v>2106</v>
      </c>
      <c r="J1641" s="63">
        <v>3691.77</v>
      </c>
      <c r="K1641" s="63">
        <v>0</v>
      </c>
      <c r="L1641" s="63">
        <v>0</v>
      </c>
      <c r="M1641" s="63">
        <v>-2.31</v>
      </c>
      <c r="N1641" s="10" t="str">
        <f t="shared" si="261"/>
        <v>L</v>
      </c>
      <c r="O1641" s="11">
        <f t="shared" si="262"/>
        <v>45922</v>
      </c>
      <c r="P1641" s="12" t="str">
        <f t="shared" si="263"/>
        <v>04</v>
      </c>
      <c r="Q1641" s="13" t="str">
        <f>VLOOKUP($B1641,Deals_Demo!$H:$N,7,0)</f>
        <v>strategy_10_demo</v>
      </c>
      <c r="R1641" s="13" t="str">
        <f t="shared" si="264"/>
        <v>Mon</v>
      </c>
      <c r="S1641" s="14">
        <f>VLOOKUP($B1641,Deals_Demo!$H:$S,8,0)</f>
        <v>45922.178576388891</v>
      </c>
      <c r="T1641" s="14">
        <f>VLOOKUP($B1641,Deals_Demo!$H:$S,9,0)</f>
        <v>45922.386909722227</v>
      </c>
      <c r="U1641" s="15" t="str">
        <f t="shared" si="265"/>
        <v>2025-09-22</v>
      </c>
      <c r="V1641" s="13" t="str">
        <f>VLOOKUP($B1641,Deals_Demo!$H:$S,11,0)</f>
        <v>09</v>
      </c>
      <c r="W1641" s="13" t="str">
        <f>VLOOKUP($B1641,Deals_Demo!$H:$S,12,0)</f>
        <v>Mon</v>
      </c>
      <c r="X1641" s="13">
        <f t="shared" si="267"/>
        <v>-0.23100000000000001</v>
      </c>
      <c r="Y1641" s="13">
        <f t="shared" si="268"/>
        <v>-0.46200000000000002</v>
      </c>
      <c r="Z1641" s="13">
        <f t="shared" si="269"/>
        <v>-0.69299999999999995</v>
      </c>
      <c r="AA1641" s="13">
        <f t="shared" si="266"/>
        <v>-3</v>
      </c>
    </row>
    <row r="1642" spans="1:27" x14ac:dyDescent="0.25">
      <c r="A1642" s="56">
        <v>45922.178576388891</v>
      </c>
      <c r="B1642" s="57">
        <v>444119892</v>
      </c>
      <c r="C1642" s="58" t="s">
        <v>36</v>
      </c>
      <c r="D1642" s="58" t="s">
        <v>37</v>
      </c>
      <c r="E1642" s="58" t="s">
        <v>119</v>
      </c>
      <c r="F1642" s="59">
        <v>3694.06</v>
      </c>
      <c r="G1642" s="59">
        <v>3692.07</v>
      </c>
      <c r="H1642" s="59">
        <v>3697.27</v>
      </c>
      <c r="I1642" s="58" t="s">
        <v>2107</v>
      </c>
      <c r="J1642" s="59">
        <v>3692.07</v>
      </c>
      <c r="K1642" s="59">
        <v>0</v>
      </c>
      <c r="L1642" s="59">
        <v>0</v>
      </c>
      <c r="M1642" s="59">
        <v>-1.99</v>
      </c>
      <c r="N1642" s="10" t="str">
        <f t="shared" si="261"/>
        <v>L</v>
      </c>
      <c r="O1642" s="11">
        <f t="shared" si="262"/>
        <v>45922</v>
      </c>
      <c r="P1642" s="12" t="str">
        <f t="shared" si="263"/>
        <v>04</v>
      </c>
      <c r="Q1642" s="13" t="str">
        <f>VLOOKUP($B1642,Deals_Demo!$H:$N,7,0)</f>
        <v>strategy_23_demo</v>
      </c>
      <c r="R1642" s="13" t="str">
        <f t="shared" si="264"/>
        <v>Mon</v>
      </c>
      <c r="S1642" s="14">
        <f>VLOOKUP($B1642,Deals_Demo!$H:$S,8,0)</f>
        <v>45922.178576388891</v>
      </c>
      <c r="T1642" s="14">
        <f>VLOOKUP($B1642,Deals_Demo!$H:$S,9,0)</f>
        <v>45922.386909722227</v>
      </c>
      <c r="U1642" s="15" t="str">
        <f t="shared" si="265"/>
        <v>2025-09-22</v>
      </c>
      <c r="V1642" s="13" t="str">
        <f>VLOOKUP($B1642,Deals_Demo!$H:$S,11,0)</f>
        <v>09</v>
      </c>
      <c r="W1642" s="13" t="str">
        <f>VLOOKUP($B1642,Deals_Demo!$H:$S,12,0)</f>
        <v>Mon</v>
      </c>
      <c r="X1642" s="13">
        <f t="shared" si="267"/>
        <v>-0.19900000000000001</v>
      </c>
      <c r="Y1642" s="13">
        <f t="shared" si="268"/>
        <v>-0.39800000000000002</v>
      </c>
      <c r="Z1642" s="13">
        <f t="shared" si="269"/>
        <v>-0.59699999999999998</v>
      </c>
      <c r="AA1642" s="13">
        <f t="shared" si="266"/>
        <v>-3</v>
      </c>
    </row>
    <row r="1643" spans="1:27" x14ac:dyDescent="0.25">
      <c r="A1643" s="60">
        <v>45922.178576388891</v>
      </c>
      <c r="B1643" s="61">
        <v>444119893</v>
      </c>
      <c r="C1643" s="62" t="s">
        <v>36</v>
      </c>
      <c r="D1643" s="62" t="s">
        <v>37</v>
      </c>
      <c r="E1643" s="62" t="s">
        <v>119</v>
      </c>
      <c r="F1643" s="63">
        <v>3694.06</v>
      </c>
      <c r="G1643" s="63">
        <v>3691.27</v>
      </c>
      <c r="H1643" s="63">
        <v>3695.77</v>
      </c>
      <c r="I1643" s="62" t="s">
        <v>2105</v>
      </c>
      <c r="J1643" s="63">
        <v>3691.27</v>
      </c>
      <c r="K1643" s="63">
        <v>0</v>
      </c>
      <c r="L1643" s="63">
        <v>0</v>
      </c>
      <c r="M1643" s="63">
        <v>-2.79</v>
      </c>
      <c r="N1643" s="10" t="str">
        <f t="shared" si="261"/>
        <v>L</v>
      </c>
      <c r="O1643" s="11">
        <f t="shared" si="262"/>
        <v>45922</v>
      </c>
      <c r="P1643" s="12" t="str">
        <f t="shared" si="263"/>
        <v>04</v>
      </c>
      <c r="Q1643" s="13" t="str">
        <f>VLOOKUP($B1643,Deals_Demo!$H:$N,7,0)</f>
        <v>strategy_14_demo</v>
      </c>
      <c r="R1643" s="13" t="str">
        <f t="shared" si="264"/>
        <v>Mon</v>
      </c>
      <c r="S1643" s="14">
        <f>VLOOKUP($B1643,Deals_Demo!$H:$S,8,0)</f>
        <v>45922.178576388891</v>
      </c>
      <c r="T1643" s="14">
        <f>VLOOKUP($B1643,Deals_Demo!$H:$S,9,0)</f>
        <v>45922.386909722227</v>
      </c>
      <c r="U1643" s="15" t="str">
        <f t="shared" si="265"/>
        <v>2025-09-22</v>
      </c>
      <c r="V1643" s="13" t="str">
        <f>VLOOKUP($B1643,Deals_Demo!$H:$S,11,0)</f>
        <v>09</v>
      </c>
      <c r="W1643" s="13" t="str">
        <f>VLOOKUP($B1643,Deals_Demo!$H:$S,12,0)</f>
        <v>Mon</v>
      </c>
      <c r="X1643" s="13">
        <f t="shared" si="267"/>
        <v>-0.27900000000000003</v>
      </c>
      <c r="Y1643" s="13">
        <f t="shared" si="268"/>
        <v>-0.55800000000000005</v>
      </c>
      <c r="Z1643" s="13">
        <f t="shared" si="269"/>
        <v>-0.83699999999999997</v>
      </c>
      <c r="AA1643" s="13">
        <f t="shared" si="266"/>
        <v>-3</v>
      </c>
    </row>
    <row r="1644" spans="1:27" x14ac:dyDescent="0.25">
      <c r="A1644" s="56">
        <v>45922.178587962961</v>
      </c>
      <c r="B1644" s="57">
        <v>444119905</v>
      </c>
      <c r="C1644" s="58" t="s">
        <v>36</v>
      </c>
      <c r="D1644" s="58" t="s">
        <v>37</v>
      </c>
      <c r="E1644" s="58" t="s">
        <v>119</v>
      </c>
      <c r="F1644" s="59">
        <v>3693.93</v>
      </c>
      <c r="G1644" s="59">
        <v>3691.27</v>
      </c>
      <c r="H1644" s="59">
        <v>3697.77</v>
      </c>
      <c r="I1644" s="58" t="s">
        <v>2105</v>
      </c>
      <c r="J1644" s="59">
        <v>3691.27</v>
      </c>
      <c r="K1644" s="59">
        <v>0</v>
      </c>
      <c r="L1644" s="59">
        <v>0</v>
      </c>
      <c r="M1644" s="59">
        <v>-2.66</v>
      </c>
      <c r="N1644" s="10" t="str">
        <f t="shared" si="261"/>
        <v>L</v>
      </c>
      <c r="O1644" s="11">
        <f t="shared" si="262"/>
        <v>45922</v>
      </c>
      <c r="P1644" s="12" t="str">
        <f t="shared" si="263"/>
        <v>04</v>
      </c>
      <c r="Q1644" s="13" t="str">
        <f>VLOOKUP($B1644,Deals_Demo!$H:$N,7,0)</f>
        <v>strategy_11_demo</v>
      </c>
      <c r="R1644" s="13" t="str">
        <f t="shared" si="264"/>
        <v>Mon</v>
      </c>
      <c r="S1644" s="14">
        <f>VLOOKUP($B1644,Deals_Demo!$H:$S,8,0)</f>
        <v>45922.178587962961</v>
      </c>
      <c r="T1644" s="14">
        <f>VLOOKUP($B1644,Deals_Demo!$H:$S,9,0)</f>
        <v>45922.386921296296</v>
      </c>
      <c r="U1644" s="15" t="str">
        <f t="shared" si="265"/>
        <v>2025-09-22</v>
      </c>
      <c r="V1644" s="13" t="str">
        <f>VLOOKUP($B1644,Deals_Demo!$H:$S,11,0)</f>
        <v>09</v>
      </c>
      <c r="W1644" s="13" t="str">
        <f>VLOOKUP($B1644,Deals_Demo!$H:$S,12,0)</f>
        <v>Mon</v>
      </c>
      <c r="X1644" s="13">
        <f t="shared" si="267"/>
        <v>-0.26600000000000001</v>
      </c>
      <c r="Y1644" s="13">
        <f t="shared" si="268"/>
        <v>-0.53200000000000003</v>
      </c>
      <c r="Z1644" s="13">
        <f t="shared" si="269"/>
        <v>-0.79800000000000004</v>
      </c>
      <c r="AA1644" s="13">
        <f t="shared" si="266"/>
        <v>-3</v>
      </c>
    </row>
    <row r="1645" spans="1:27" x14ac:dyDescent="0.25">
      <c r="A1645" s="60">
        <v>45922.178587962961</v>
      </c>
      <c r="B1645" s="61">
        <v>444119908</v>
      </c>
      <c r="C1645" s="62" t="s">
        <v>36</v>
      </c>
      <c r="D1645" s="62" t="s">
        <v>37</v>
      </c>
      <c r="E1645" s="62" t="s">
        <v>119</v>
      </c>
      <c r="F1645" s="63">
        <v>3693.94</v>
      </c>
      <c r="G1645" s="63">
        <v>3691.27</v>
      </c>
      <c r="H1645" s="63">
        <v>3697.27</v>
      </c>
      <c r="I1645" s="62" t="s">
        <v>2105</v>
      </c>
      <c r="J1645" s="63">
        <v>3691.27</v>
      </c>
      <c r="K1645" s="63">
        <v>0</v>
      </c>
      <c r="L1645" s="63">
        <v>0</v>
      </c>
      <c r="M1645" s="63">
        <v>-2.67</v>
      </c>
      <c r="N1645" s="10" t="str">
        <f t="shared" si="261"/>
        <v>L</v>
      </c>
      <c r="O1645" s="11">
        <f t="shared" si="262"/>
        <v>45922</v>
      </c>
      <c r="P1645" s="12" t="str">
        <f t="shared" si="263"/>
        <v>04</v>
      </c>
      <c r="Q1645" s="13" t="str">
        <f>VLOOKUP($B1645,Deals_Demo!$H:$N,7,0)</f>
        <v>strategy_09_demo</v>
      </c>
      <c r="R1645" s="13" t="str">
        <f t="shared" si="264"/>
        <v>Mon</v>
      </c>
      <c r="S1645" s="14">
        <f>VLOOKUP($B1645,Deals_Demo!$H:$S,8,0)</f>
        <v>45922.178587962961</v>
      </c>
      <c r="T1645" s="14">
        <f>VLOOKUP($B1645,Deals_Demo!$H:$S,9,0)</f>
        <v>45922.386921296296</v>
      </c>
      <c r="U1645" s="15" t="str">
        <f t="shared" si="265"/>
        <v>2025-09-22</v>
      </c>
      <c r="V1645" s="13" t="str">
        <f>VLOOKUP($B1645,Deals_Demo!$H:$S,11,0)</f>
        <v>09</v>
      </c>
      <c r="W1645" s="13" t="str">
        <f>VLOOKUP($B1645,Deals_Demo!$H:$S,12,0)</f>
        <v>Mon</v>
      </c>
      <c r="X1645" s="13">
        <f t="shared" si="267"/>
        <v>-0.26700000000000002</v>
      </c>
      <c r="Y1645" s="13">
        <f t="shared" si="268"/>
        <v>-0.53400000000000003</v>
      </c>
      <c r="Z1645" s="13">
        <f t="shared" si="269"/>
        <v>-0.80099999999999993</v>
      </c>
      <c r="AA1645" s="13">
        <f t="shared" si="266"/>
        <v>-3</v>
      </c>
    </row>
    <row r="1646" spans="1:27" x14ac:dyDescent="0.25">
      <c r="A1646" s="56">
        <v>45922.178587962961</v>
      </c>
      <c r="B1646" s="57">
        <v>444119911</v>
      </c>
      <c r="C1646" s="58" t="s">
        <v>36</v>
      </c>
      <c r="D1646" s="58" t="s">
        <v>37</v>
      </c>
      <c r="E1646" s="58" t="s">
        <v>119</v>
      </c>
      <c r="F1646" s="59">
        <v>3693.94</v>
      </c>
      <c r="G1646" s="59">
        <v>3691.27</v>
      </c>
      <c r="H1646" s="59">
        <v>3696.47</v>
      </c>
      <c r="I1646" s="58" t="s">
        <v>2105</v>
      </c>
      <c r="J1646" s="59">
        <v>3691.27</v>
      </c>
      <c r="K1646" s="59">
        <v>0</v>
      </c>
      <c r="L1646" s="59">
        <v>0</v>
      </c>
      <c r="M1646" s="59">
        <v>-2.67</v>
      </c>
      <c r="N1646" s="10" t="str">
        <f t="shared" si="261"/>
        <v>L</v>
      </c>
      <c r="O1646" s="11">
        <f t="shared" si="262"/>
        <v>45922</v>
      </c>
      <c r="P1646" s="12" t="str">
        <f t="shared" si="263"/>
        <v>04</v>
      </c>
      <c r="Q1646" s="13" t="str">
        <f>VLOOKUP($B1646,Deals_Demo!$H:$N,7,0)</f>
        <v>strategy_21_demo</v>
      </c>
      <c r="R1646" s="13" t="str">
        <f t="shared" si="264"/>
        <v>Mon</v>
      </c>
      <c r="S1646" s="14">
        <f>VLOOKUP($B1646,Deals_Demo!$H:$S,8,0)</f>
        <v>45922.178587962961</v>
      </c>
      <c r="T1646" s="14">
        <f>VLOOKUP($B1646,Deals_Demo!$H:$S,9,0)</f>
        <v>45922.386921296296</v>
      </c>
      <c r="U1646" s="15" t="str">
        <f t="shared" si="265"/>
        <v>2025-09-22</v>
      </c>
      <c r="V1646" s="13" t="str">
        <f>VLOOKUP($B1646,Deals_Demo!$H:$S,11,0)</f>
        <v>09</v>
      </c>
      <c r="W1646" s="13" t="str">
        <f>VLOOKUP($B1646,Deals_Demo!$H:$S,12,0)</f>
        <v>Mon</v>
      </c>
      <c r="X1646" s="13">
        <f t="shared" si="267"/>
        <v>-0.26700000000000002</v>
      </c>
      <c r="Y1646" s="13">
        <f t="shared" si="268"/>
        <v>-0.53400000000000003</v>
      </c>
      <c r="Z1646" s="13">
        <f t="shared" si="269"/>
        <v>-0.80099999999999993</v>
      </c>
      <c r="AA1646" s="13">
        <f t="shared" si="266"/>
        <v>-3</v>
      </c>
    </row>
    <row r="1647" spans="1:27" x14ac:dyDescent="0.25">
      <c r="A1647" s="60">
        <v>45922.178587962961</v>
      </c>
      <c r="B1647" s="61">
        <v>444119917</v>
      </c>
      <c r="C1647" s="62" t="s">
        <v>36</v>
      </c>
      <c r="D1647" s="62" t="s">
        <v>37</v>
      </c>
      <c r="E1647" s="62" t="s">
        <v>119</v>
      </c>
      <c r="F1647" s="63">
        <v>3693.96</v>
      </c>
      <c r="G1647" s="63">
        <v>3691.27</v>
      </c>
      <c r="H1647" s="63">
        <v>3695.77</v>
      </c>
      <c r="I1647" s="62" t="s">
        <v>2105</v>
      </c>
      <c r="J1647" s="63">
        <v>3691.27</v>
      </c>
      <c r="K1647" s="63">
        <v>0</v>
      </c>
      <c r="L1647" s="63">
        <v>0</v>
      </c>
      <c r="M1647" s="63">
        <v>-2.69</v>
      </c>
      <c r="N1647" s="10" t="str">
        <f t="shared" ref="N1647:N1710" si="270">IF(M1647&gt;0,"W",IF(M1647&lt;0,"L","BE"))</f>
        <v>L</v>
      </c>
      <c r="O1647" s="11">
        <f t="shared" ref="O1647:O1710" si="271">INT(LEFT(A1647,10))</f>
        <v>45922</v>
      </c>
      <c r="P1647" s="12" t="str">
        <f t="shared" ref="P1647:P1710" si="272">TEXT(A1647,"hh")</f>
        <v>04</v>
      </c>
      <c r="Q1647" s="13" t="str">
        <f>VLOOKUP($B1647,Deals_Demo!$H:$N,7,0)</f>
        <v>strategy_12_demo</v>
      </c>
      <c r="R1647" s="13" t="str">
        <f t="shared" ref="R1647:R1710" si="273">TEXT(O1647,"ddd")</f>
        <v>Mon</v>
      </c>
      <c r="S1647" s="14">
        <f>VLOOKUP($B1647,Deals_Demo!$H:$S,8,0)</f>
        <v>45922.178587962961</v>
      </c>
      <c r="T1647" s="14">
        <f>VLOOKUP($B1647,Deals_Demo!$H:$S,9,0)</f>
        <v>45922.386921296296</v>
      </c>
      <c r="U1647" s="15" t="str">
        <f t="shared" ref="U1647:U1710" si="274">TEXT(T1647,"yyyy-mm-dd")</f>
        <v>2025-09-22</v>
      </c>
      <c r="V1647" s="13" t="str">
        <f>VLOOKUP($B1647,Deals_Demo!$H:$S,11,0)</f>
        <v>09</v>
      </c>
      <c r="W1647" s="13" t="str">
        <f>VLOOKUP($B1647,Deals_Demo!$H:$S,12,0)</f>
        <v>Mon</v>
      </c>
      <c r="X1647" s="13">
        <f t="shared" si="267"/>
        <v>-0.26900000000000002</v>
      </c>
      <c r="Y1647" s="13">
        <f t="shared" si="268"/>
        <v>-0.53800000000000003</v>
      </c>
      <c r="Z1647" s="13">
        <f t="shared" si="269"/>
        <v>-0.80699999999999994</v>
      </c>
      <c r="AA1647" s="13">
        <f t="shared" ref="AA1647:AA1710" si="275">IF(M1647&lt;2.9,-3,M1647)</f>
        <v>-3</v>
      </c>
    </row>
    <row r="1648" spans="1:27" x14ac:dyDescent="0.25">
      <c r="A1648" s="56">
        <v>45922.178599537037</v>
      </c>
      <c r="B1648" s="57">
        <v>444119921</v>
      </c>
      <c r="C1648" s="58" t="s">
        <v>36</v>
      </c>
      <c r="D1648" s="58" t="s">
        <v>37</v>
      </c>
      <c r="E1648" s="58" t="s">
        <v>119</v>
      </c>
      <c r="F1648" s="59">
        <v>3693.96</v>
      </c>
      <c r="G1648" s="59">
        <v>3692.77</v>
      </c>
      <c r="H1648" s="59">
        <v>3695.77</v>
      </c>
      <c r="I1648" s="58" t="s">
        <v>2108</v>
      </c>
      <c r="J1648" s="59">
        <v>3692.73</v>
      </c>
      <c r="K1648" s="59">
        <v>0</v>
      </c>
      <c r="L1648" s="59">
        <v>0</v>
      </c>
      <c r="M1648" s="59">
        <v>-1.23</v>
      </c>
      <c r="N1648" s="10" t="str">
        <f t="shared" si="270"/>
        <v>L</v>
      </c>
      <c r="O1648" s="11">
        <f t="shared" si="271"/>
        <v>45922</v>
      </c>
      <c r="P1648" s="12" t="str">
        <f t="shared" si="272"/>
        <v>04</v>
      </c>
      <c r="Q1648" s="13" t="str">
        <f>VLOOKUP($B1648,Deals_Demo!$H:$N,7,0)</f>
        <v>strategy_15_demo</v>
      </c>
      <c r="R1648" s="13" t="str">
        <f t="shared" si="273"/>
        <v>Mon</v>
      </c>
      <c r="S1648" s="14">
        <f>VLOOKUP($B1648,Deals_Demo!$H:$S,8,0)</f>
        <v>45922.178599537037</v>
      </c>
      <c r="T1648" s="14">
        <f>VLOOKUP($B1648,Deals_Demo!$H:$S,9,0)</f>
        <v>45922.386932870373</v>
      </c>
      <c r="U1648" s="15" t="str">
        <f t="shared" si="274"/>
        <v>2025-09-22</v>
      </c>
      <c r="V1648" s="13" t="str">
        <f>VLOOKUP($B1648,Deals_Demo!$H:$S,11,0)</f>
        <v>09</v>
      </c>
      <c r="W1648" s="13" t="str">
        <f>VLOOKUP($B1648,Deals_Demo!$H:$S,12,0)</f>
        <v>Mon</v>
      </c>
      <c r="X1648" s="13">
        <f t="shared" si="267"/>
        <v>-0.123</v>
      </c>
      <c r="Y1648" s="13">
        <f t="shared" si="268"/>
        <v>-0.246</v>
      </c>
      <c r="Z1648" s="13">
        <f t="shared" si="269"/>
        <v>-0.36899999999999999</v>
      </c>
      <c r="AA1648" s="13">
        <f t="shared" si="275"/>
        <v>-3</v>
      </c>
    </row>
    <row r="1649" spans="1:27" x14ac:dyDescent="0.25">
      <c r="A1649" s="60">
        <v>45922.178599537037</v>
      </c>
      <c r="B1649" s="61">
        <v>444119923</v>
      </c>
      <c r="C1649" s="62" t="s">
        <v>36</v>
      </c>
      <c r="D1649" s="62" t="s">
        <v>37</v>
      </c>
      <c r="E1649" s="62" t="s">
        <v>119</v>
      </c>
      <c r="F1649" s="63">
        <v>3693.83</v>
      </c>
      <c r="G1649" s="63">
        <v>3691.27</v>
      </c>
      <c r="H1649" s="63">
        <v>3697.77</v>
      </c>
      <c r="I1649" s="62" t="s">
        <v>2105</v>
      </c>
      <c r="J1649" s="63">
        <v>3691.27</v>
      </c>
      <c r="K1649" s="63">
        <v>0</v>
      </c>
      <c r="L1649" s="63">
        <v>0</v>
      </c>
      <c r="M1649" s="63">
        <v>-2.56</v>
      </c>
      <c r="N1649" s="10" t="str">
        <f t="shared" si="270"/>
        <v>L</v>
      </c>
      <c r="O1649" s="11">
        <f t="shared" si="271"/>
        <v>45922</v>
      </c>
      <c r="P1649" s="12" t="str">
        <f t="shared" si="272"/>
        <v>04</v>
      </c>
      <c r="Q1649" s="13" t="str">
        <f>VLOOKUP($B1649,Deals_Demo!$H:$N,7,0)</f>
        <v>strategy_16_demo</v>
      </c>
      <c r="R1649" s="13" t="str">
        <f t="shared" si="273"/>
        <v>Mon</v>
      </c>
      <c r="S1649" s="14">
        <f>VLOOKUP($B1649,Deals_Demo!$H:$S,8,0)</f>
        <v>45922.178599537037</v>
      </c>
      <c r="T1649" s="14">
        <f>VLOOKUP($B1649,Deals_Demo!$H:$S,9,0)</f>
        <v>45922.386932870373</v>
      </c>
      <c r="U1649" s="15" t="str">
        <f t="shared" si="274"/>
        <v>2025-09-22</v>
      </c>
      <c r="V1649" s="13" t="str">
        <f>VLOOKUP($B1649,Deals_Demo!$H:$S,11,0)</f>
        <v>09</v>
      </c>
      <c r="W1649" s="13" t="str">
        <f>VLOOKUP($B1649,Deals_Demo!$H:$S,12,0)</f>
        <v>Mon</v>
      </c>
      <c r="X1649" s="13">
        <f t="shared" si="267"/>
        <v>-0.25600000000000001</v>
      </c>
      <c r="Y1649" s="13">
        <f t="shared" si="268"/>
        <v>-0.51200000000000001</v>
      </c>
      <c r="Z1649" s="13">
        <f t="shared" si="269"/>
        <v>-0.76800000000000002</v>
      </c>
      <c r="AA1649" s="13">
        <f t="shared" si="275"/>
        <v>-3</v>
      </c>
    </row>
    <row r="1650" spans="1:27" x14ac:dyDescent="0.25">
      <c r="A1650" s="56">
        <v>45922.178599537037</v>
      </c>
      <c r="B1650" s="57">
        <v>444119926</v>
      </c>
      <c r="C1650" s="58" t="s">
        <v>36</v>
      </c>
      <c r="D1650" s="58" t="s">
        <v>37</v>
      </c>
      <c r="E1650" s="58" t="s">
        <v>119</v>
      </c>
      <c r="F1650" s="59">
        <v>3693.84</v>
      </c>
      <c r="G1650" s="59">
        <v>3692.07</v>
      </c>
      <c r="H1650" s="59">
        <v>3695.77</v>
      </c>
      <c r="I1650" s="58" t="s">
        <v>2107</v>
      </c>
      <c r="J1650" s="59">
        <v>3692.07</v>
      </c>
      <c r="K1650" s="59">
        <v>0</v>
      </c>
      <c r="L1650" s="59">
        <v>0</v>
      </c>
      <c r="M1650" s="59">
        <v>-1.77</v>
      </c>
      <c r="N1650" s="10" t="str">
        <f t="shared" si="270"/>
        <v>L</v>
      </c>
      <c r="O1650" s="11">
        <f t="shared" si="271"/>
        <v>45922</v>
      </c>
      <c r="P1650" s="12" t="str">
        <f t="shared" si="272"/>
        <v>04</v>
      </c>
      <c r="Q1650" s="13" t="str">
        <f>VLOOKUP($B1650,Deals_Demo!$H:$N,7,0)</f>
        <v>strategy_22_demo</v>
      </c>
      <c r="R1650" s="13" t="str">
        <f t="shared" si="273"/>
        <v>Mon</v>
      </c>
      <c r="S1650" s="14">
        <f>VLOOKUP($B1650,Deals_Demo!$H:$S,8,0)</f>
        <v>45922.178599537037</v>
      </c>
      <c r="T1650" s="14">
        <f>VLOOKUP($B1650,Deals_Demo!$H:$S,9,0)</f>
        <v>45922.386932870373</v>
      </c>
      <c r="U1650" s="15" t="str">
        <f t="shared" si="274"/>
        <v>2025-09-22</v>
      </c>
      <c r="V1650" s="13" t="str">
        <f>VLOOKUP($B1650,Deals_Demo!$H:$S,11,0)</f>
        <v>09</v>
      </c>
      <c r="W1650" s="13" t="str">
        <f>VLOOKUP($B1650,Deals_Demo!$H:$S,12,0)</f>
        <v>Mon</v>
      </c>
      <c r="X1650" s="13">
        <f t="shared" si="267"/>
        <v>-0.17700000000000002</v>
      </c>
      <c r="Y1650" s="13">
        <f t="shared" si="268"/>
        <v>-0.35400000000000004</v>
      </c>
      <c r="Z1650" s="13">
        <f t="shared" si="269"/>
        <v>-0.53100000000000003</v>
      </c>
      <c r="AA1650" s="13">
        <f t="shared" si="275"/>
        <v>-3</v>
      </c>
    </row>
    <row r="1651" spans="1:27" x14ac:dyDescent="0.25">
      <c r="A1651" s="60">
        <v>45922.179618055554</v>
      </c>
      <c r="B1651" s="61">
        <v>444120202</v>
      </c>
      <c r="C1651" s="62" t="s">
        <v>36</v>
      </c>
      <c r="D1651" s="62" t="s">
        <v>37</v>
      </c>
      <c r="E1651" s="62" t="s">
        <v>119</v>
      </c>
      <c r="F1651" s="63">
        <v>3693.4</v>
      </c>
      <c r="G1651" s="63">
        <v>3690.4</v>
      </c>
      <c r="H1651" s="63">
        <v>3696.9</v>
      </c>
      <c r="I1651" s="62" t="s">
        <v>2109</v>
      </c>
      <c r="J1651" s="63">
        <v>3690.34</v>
      </c>
      <c r="K1651" s="63">
        <v>0</v>
      </c>
      <c r="L1651" s="63">
        <v>0</v>
      </c>
      <c r="M1651" s="63">
        <v>-3.06</v>
      </c>
      <c r="N1651" s="10" t="str">
        <f t="shared" si="270"/>
        <v>L</v>
      </c>
      <c r="O1651" s="11">
        <f t="shared" si="271"/>
        <v>45922</v>
      </c>
      <c r="P1651" s="12" t="str">
        <f t="shared" si="272"/>
        <v>04</v>
      </c>
      <c r="Q1651" s="13" t="str">
        <f>VLOOKUP($B1651,Deals_Demo!$H:$N,7,0)</f>
        <v>strategy_13_demo</v>
      </c>
      <c r="R1651" s="13" t="str">
        <f t="shared" si="273"/>
        <v>Mon</v>
      </c>
      <c r="S1651" s="14">
        <f>VLOOKUP($B1651,Deals_Demo!$H:$S,8,0)</f>
        <v>45922.179618055554</v>
      </c>
      <c r="T1651" s="14">
        <f>VLOOKUP($B1651,Deals_Demo!$H:$S,9,0)</f>
        <v>45922.38795138889</v>
      </c>
      <c r="U1651" s="15" t="str">
        <f t="shared" si="274"/>
        <v>2025-09-22</v>
      </c>
      <c r="V1651" s="13" t="str">
        <f>VLOOKUP($B1651,Deals_Demo!$H:$S,11,0)</f>
        <v>09</v>
      </c>
      <c r="W1651" s="13" t="str">
        <f>VLOOKUP($B1651,Deals_Demo!$H:$S,12,0)</f>
        <v>Mon</v>
      </c>
      <c r="X1651" s="13">
        <f t="shared" si="267"/>
        <v>-0.30600000000000005</v>
      </c>
      <c r="Y1651" s="13">
        <f t="shared" si="268"/>
        <v>-0.6120000000000001</v>
      </c>
      <c r="Z1651" s="13">
        <f t="shared" si="269"/>
        <v>-0.91799999999999993</v>
      </c>
      <c r="AA1651" s="13">
        <f t="shared" si="275"/>
        <v>-3</v>
      </c>
    </row>
    <row r="1652" spans="1:27" x14ac:dyDescent="0.25">
      <c r="A1652" s="56">
        <v>45922.181238425925</v>
      </c>
      <c r="B1652" s="57">
        <v>444121536</v>
      </c>
      <c r="C1652" s="58" t="s">
        <v>36</v>
      </c>
      <c r="D1652" s="58" t="s">
        <v>37</v>
      </c>
      <c r="E1652" s="58" t="s">
        <v>119</v>
      </c>
      <c r="F1652" s="59">
        <v>3694.05</v>
      </c>
      <c r="G1652" s="59">
        <v>3691.78</v>
      </c>
      <c r="H1652" s="59">
        <v>3696.98</v>
      </c>
      <c r="I1652" s="58" t="s">
        <v>2106</v>
      </c>
      <c r="J1652" s="59">
        <v>3691.78</v>
      </c>
      <c r="K1652" s="59">
        <v>0</v>
      </c>
      <c r="L1652" s="59">
        <v>0</v>
      </c>
      <c r="M1652" s="59">
        <v>-2.27</v>
      </c>
      <c r="N1652" s="10" t="str">
        <f t="shared" si="270"/>
        <v>L</v>
      </c>
      <c r="O1652" s="11">
        <f t="shared" si="271"/>
        <v>45922</v>
      </c>
      <c r="P1652" s="12" t="str">
        <f t="shared" si="272"/>
        <v>04</v>
      </c>
      <c r="Q1652" s="13" t="str">
        <f>VLOOKUP($B1652,Deals_Demo!$H:$N,7,0)</f>
        <v>strategy_23_demo</v>
      </c>
      <c r="R1652" s="13" t="str">
        <f t="shared" si="273"/>
        <v>Mon</v>
      </c>
      <c r="S1652" s="14">
        <f>VLOOKUP($B1652,Deals_Demo!$H:$S,8,0)</f>
        <v>45922.181238425925</v>
      </c>
      <c r="T1652" s="14">
        <f>VLOOKUP($B1652,Deals_Demo!$H:$S,9,0)</f>
        <v>45922.38957175926</v>
      </c>
      <c r="U1652" s="15" t="str">
        <f t="shared" si="274"/>
        <v>2025-09-22</v>
      </c>
      <c r="V1652" s="13" t="str">
        <f>VLOOKUP($B1652,Deals_Demo!$H:$S,11,0)</f>
        <v>09</v>
      </c>
      <c r="W1652" s="13" t="str">
        <f>VLOOKUP($B1652,Deals_Demo!$H:$S,12,0)</f>
        <v>Mon</v>
      </c>
      <c r="X1652" s="13">
        <f t="shared" si="267"/>
        <v>-0.22700000000000001</v>
      </c>
      <c r="Y1652" s="13">
        <f t="shared" si="268"/>
        <v>-0.45400000000000001</v>
      </c>
      <c r="Z1652" s="13">
        <f t="shared" si="269"/>
        <v>-0.68099999999999994</v>
      </c>
      <c r="AA1652" s="13">
        <f t="shared" si="275"/>
        <v>-3</v>
      </c>
    </row>
    <row r="1653" spans="1:27" x14ac:dyDescent="0.25">
      <c r="A1653" s="60">
        <v>45922.181238425925</v>
      </c>
      <c r="B1653" s="61">
        <v>444121540</v>
      </c>
      <c r="C1653" s="62" t="s">
        <v>36</v>
      </c>
      <c r="D1653" s="62" t="s">
        <v>37</v>
      </c>
      <c r="E1653" s="62" t="s">
        <v>119</v>
      </c>
      <c r="F1653" s="63">
        <v>3693.98</v>
      </c>
      <c r="G1653" s="63">
        <v>3691.85</v>
      </c>
      <c r="H1653" s="63">
        <v>3695.55</v>
      </c>
      <c r="I1653" s="62" t="s">
        <v>2106</v>
      </c>
      <c r="J1653" s="63">
        <v>3691.84</v>
      </c>
      <c r="K1653" s="63">
        <v>0</v>
      </c>
      <c r="L1653" s="63">
        <v>0</v>
      </c>
      <c r="M1653" s="63">
        <v>-2.14</v>
      </c>
      <c r="N1653" s="10" t="str">
        <f t="shared" si="270"/>
        <v>L</v>
      </c>
      <c r="O1653" s="11">
        <f t="shared" si="271"/>
        <v>45922</v>
      </c>
      <c r="P1653" s="12" t="str">
        <f t="shared" si="272"/>
        <v>04</v>
      </c>
      <c r="Q1653" s="13" t="str">
        <f>VLOOKUP($B1653,Deals_Demo!$H:$N,7,0)</f>
        <v>strategy_22_demo</v>
      </c>
      <c r="R1653" s="13" t="str">
        <f t="shared" si="273"/>
        <v>Mon</v>
      </c>
      <c r="S1653" s="14">
        <f>VLOOKUP($B1653,Deals_Demo!$H:$S,8,0)</f>
        <v>45922.181238425925</v>
      </c>
      <c r="T1653" s="14">
        <f>VLOOKUP($B1653,Deals_Demo!$H:$S,9,0)</f>
        <v>45922.38957175926</v>
      </c>
      <c r="U1653" s="15" t="str">
        <f t="shared" si="274"/>
        <v>2025-09-22</v>
      </c>
      <c r="V1653" s="13" t="str">
        <f>VLOOKUP($B1653,Deals_Demo!$H:$S,11,0)</f>
        <v>09</v>
      </c>
      <c r="W1653" s="13" t="str">
        <f>VLOOKUP($B1653,Deals_Demo!$H:$S,12,0)</f>
        <v>Mon</v>
      </c>
      <c r="X1653" s="13">
        <f t="shared" si="267"/>
        <v>-0.21400000000000002</v>
      </c>
      <c r="Y1653" s="13">
        <f t="shared" si="268"/>
        <v>-0.42800000000000005</v>
      </c>
      <c r="Z1653" s="13">
        <f t="shared" si="269"/>
        <v>-0.64200000000000002</v>
      </c>
      <c r="AA1653" s="13">
        <f t="shared" si="275"/>
        <v>-3</v>
      </c>
    </row>
    <row r="1654" spans="1:27" x14ac:dyDescent="0.25">
      <c r="A1654" s="56">
        <v>45922.183668981481</v>
      </c>
      <c r="B1654" s="57">
        <v>444122366</v>
      </c>
      <c r="C1654" s="58" t="s">
        <v>36</v>
      </c>
      <c r="D1654" s="58" t="s">
        <v>37</v>
      </c>
      <c r="E1654" s="58" t="s">
        <v>119</v>
      </c>
      <c r="F1654" s="59">
        <v>3693.28</v>
      </c>
      <c r="G1654" s="59">
        <v>3690.28</v>
      </c>
      <c r="H1654" s="59">
        <v>3696.78</v>
      </c>
      <c r="I1654" s="58" t="s">
        <v>2110</v>
      </c>
      <c r="J1654" s="59">
        <v>3690.26</v>
      </c>
      <c r="K1654" s="59">
        <v>0</v>
      </c>
      <c r="L1654" s="59">
        <v>0</v>
      </c>
      <c r="M1654" s="59">
        <v>-3.02</v>
      </c>
      <c r="N1654" s="10" t="str">
        <f t="shared" si="270"/>
        <v>L</v>
      </c>
      <c r="O1654" s="11">
        <f t="shared" si="271"/>
        <v>45922</v>
      </c>
      <c r="P1654" s="12" t="str">
        <f t="shared" si="272"/>
        <v>04</v>
      </c>
      <c r="Q1654" s="13" t="str">
        <f>VLOOKUP($B1654,Deals_Demo!$H:$N,7,0)</f>
        <v>strategy_07_demo</v>
      </c>
      <c r="R1654" s="13" t="str">
        <f t="shared" si="273"/>
        <v>Mon</v>
      </c>
      <c r="S1654" s="14">
        <f>VLOOKUP($B1654,Deals_Demo!$H:$S,8,0)</f>
        <v>45922.183668981481</v>
      </c>
      <c r="T1654" s="14">
        <f>VLOOKUP($B1654,Deals_Demo!$H:$S,9,0)</f>
        <v>45922.392002314817</v>
      </c>
      <c r="U1654" s="15" t="str">
        <f t="shared" si="274"/>
        <v>2025-09-22</v>
      </c>
      <c r="V1654" s="13" t="str">
        <f>VLOOKUP($B1654,Deals_Demo!$H:$S,11,0)</f>
        <v>09</v>
      </c>
      <c r="W1654" s="13" t="str">
        <f>VLOOKUP($B1654,Deals_Demo!$H:$S,12,0)</f>
        <v>Mon</v>
      </c>
      <c r="X1654" s="13">
        <f t="shared" si="267"/>
        <v>-0.30200000000000005</v>
      </c>
      <c r="Y1654" s="13">
        <f t="shared" si="268"/>
        <v>-0.60400000000000009</v>
      </c>
      <c r="Z1654" s="13">
        <f t="shared" si="269"/>
        <v>-0.90599999999999992</v>
      </c>
      <c r="AA1654" s="13">
        <f t="shared" si="275"/>
        <v>-3</v>
      </c>
    </row>
    <row r="1655" spans="1:27" x14ac:dyDescent="0.25">
      <c r="A1655" s="60">
        <v>45922.186099537037</v>
      </c>
      <c r="B1655" s="61">
        <v>444123883</v>
      </c>
      <c r="C1655" s="62" t="s">
        <v>36</v>
      </c>
      <c r="D1655" s="62" t="s">
        <v>37</v>
      </c>
      <c r="E1655" s="62" t="s">
        <v>119</v>
      </c>
      <c r="F1655" s="63">
        <v>3691.56</v>
      </c>
      <c r="G1655" s="63">
        <v>3688.55</v>
      </c>
      <c r="H1655" s="63">
        <v>3696.05</v>
      </c>
      <c r="I1655" s="62" t="s">
        <v>2111</v>
      </c>
      <c r="J1655" s="63">
        <v>3688.47</v>
      </c>
      <c r="K1655" s="63">
        <v>0</v>
      </c>
      <c r="L1655" s="63">
        <v>0</v>
      </c>
      <c r="M1655" s="63">
        <v>-3.09</v>
      </c>
      <c r="N1655" s="10" t="str">
        <f t="shared" si="270"/>
        <v>L</v>
      </c>
      <c r="O1655" s="11">
        <f t="shared" si="271"/>
        <v>45922</v>
      </c>
      <c r="P1655" s="12" t="str">
        <f t="shared" si="272"/>
        <v>04</v>
      </c>
      <c r="Q1655" s="13" t="str">
        <f>VLOOKUP($B1655,Deals_Demo!$H:$N,7,0)</f>
        <v>DEMO_strategy_03</v>
      </c>
      <c r="R1655" s="13" t="str">
        <f t="shared" si="273"/>
        <v>Mon</v>
      </c>
      <c r="S1655" s="14">
        <f>VLOOKUP($B1655,Deals_Demo!$H:$S,8,0)</f>
        <v>45922.186099537037</v>
      </c>
      <c r="T1655" s="14">
        <f>VLOOKUP($B1655,Deals_Demo!$H:$S,9,0)</f>
        <v>45922.394432870373</v>
      </c>
      <c r="U1655" s="15" t="str">
        <f t="shared" si="274"/>
        <v>2025-09-22</v>
      </c>
      <c r="V1655" s="13" t="str">
        <f>VLOOKUP($B1655,Deals_Demo!$H:$S,11,0)</f>
        <v>09</v>
      </c>
      <c r="W1655" s="13" t="str">
        <f>VLOOKUP($B1655,Deals_Demo!$H:$S,12,0)</f>
        <v>Mon</v>
      </c>
      <c r="X1655" s="13">
        <f t="shared" si="267"/>
        <v>-0.309</v>
      </c>
      <c r="Y1655" s="13">
        <f t="shared" si="268"/>
        <v>-0.61799999999999999</v>
      </c>
      <c r="Z1655" s="13">
        <f t="shared" si="269"/>
        <v>-0.92699999999999994</v>
      </c>
      <c r="AA1655" s="13">
        <f t="shared" si="275"/>
        <v>-3</v>
      </c>
    </row>
    <row r="1656" spans="1:27" x14ac:dyDescent="0.25">
      <c r="A1656" s="56">
        <v>45922.186215277776</v>
      </c>
      <c r="B1656" s="57">
        <v>444123944</v>
      </c>
      <c r="C1656" s="58" t="s">
        <v>36</v>
      </c>
      <c r="D1656" s="58" t="s">
        <v>38</v>
      </c>
      <c r="E1656" s="58" t="s">
        <v>119</v>
      </c>
      <c r="F1656" s="59">
        <v>3691.58</v>
      </c>
      <c r="G1656" s="59">
        <v>3690.31</v>
      </c>
      <c r="H1656" s="58"/>
      <c r="I1656" s="58" t="s">
        <v>2112</v>
      </c>
      <c r="J1656" s="59">
        <v>3690.31</v>
      </c>
      <c r="K1656" s="59">
        <v>0</v>
      </c>
      <c r="L1656" s="59">
        <v>0</v>
      </c>
      <c r="M1656" s="59">
        <v>1.27</v>
      </c>
      <c r="N1656" s="10" t="str">
        <f t="shared" si="270"/>
        <v>W</v>
      </c>
      <c r="O1656" s="11">
        <f t="shared" si="271"/>
        <v>45922</v>
      </c>
      <c r="P1656" s="12" t="str">
        <f t="shared" si="272"/>
        <v>04</v>
      </c>
      <c r="Q1656" s="13" t="str">
        <f>VLOOKUP($B1656,Deals_Demo!$H:$N,7,0)</f>
        <v>strategy_18_demo</v>
      </c>
      <c r="R1656" s="13" t="str">
        <f t="shared" si="273"/>
        <v>Mon</v>
      </c>
      <c r="S1656" s="14">
        <f>VLOOKUP($B1656,Deals_Demo!$H:$S,8,0)</f>
        <v>45922.186215277776</v>
      </c>
      <c r="T1656" s="14">
        <f>VLOOKUP($B1656,Deals_Demo!$H:$S,9,0)</f>
        <v>45922.394548611112</v>
      </c>
      <c r="U1656" s="15" t="str">
        <f t="shared" si="274"/>
        <v>2025-09-22</v>
      </c>
      <c r="V1656" s="13" t="str">
        <f>VLOOKUP($B1656,Deals_Demo!$H:$S,11,0)</f>
        <v>09</v>
      </c>
      <c r="W1656" s="13" t="str">
        <f>VLOOKUP($B1656,Deals_Demo!$H:$S,12,0)</f>
        <v>Mon</v>
      </c>
      <c r="X1656" s="13">
        <f t="shared" si="267"/>
        <v>0.127</v>
      </c>
      <c r="Y1656" s="13">
        <f t="shared" si="268"/>
        <v>0.254</v>
      </c>
      <c r="Z1656" s="13">
        <f t="shared" si="269"/>
        <v>0.38100000000000001</v>
      </c>
      <c r="AA1656" s="13">
        <f t="shared" si="275"/>
        <v>-3</v>
      </c>
    </row>
    <row r="1657" spans="1:27" x14ac:dyDescent="0.25">
      <c r="A1657" s="60">
        <v>45922.186215277776</v>
      </c>
      <c r="B1657" s="61">
        <v>444123947</v>
      </c>
      <c r="C1657" s="62" t="s">
        <v>36</v>
      </c>
      <c r="D1657" s="62" t="s">
        <v>38</v>
      </c>
      <c r="E1657" s="62" t="s">
        <v>119</v>
      </c>
      <c r="F1657" s="63">
        <v>3691.56</v>
      </c>
      <c r="G1657" s="63">
        <v>3689.1</v>
      </c>
      <c r="H1657" s="62"/>
      <c r="I1657" s="62" t="s">
        <v>2113</v>
      </c>
      <c r="J1657" s="63">
        <v>3689.24</v>
      </c>
      <c r="K1657" s="63">
        <v>0</v>
      </c>
      <c r="L1657" s="63">
        <v>0</v>
      </c>
      <c r="M1657" s="63">
        <v>2.3199999999999998</v>
      </c>
      <c r="N1657" s="10" t="str">
        <f t="shared" si="270"/>
        <v>W</v>
      </c>
      <c r="O1657" s="11">
        <f t="shared" si="271"/>
        <v>45922</v>
      </c>
      <c r="P1657" s="12" t="str">
        <f t="shared" si="272"/>
        <v>04</v>
      </c>
      <c r="Q1657" s="13" t="str">
        <f>VLOOKUP($B1657,Deals_Demo!$H:$N,7,0)</f>
        <v>strategy_19_demo</v>
      </c>
      <c r="R1657" s="13" t="str">
        <f t="shared" si="273"/>
        <v>Mon</v>
      </c>
      <c r="S1657" s="14">
        <f>VLOOKUP($B1657,Deals_Demo!$H:$S,8,0)</f>
        <v>45922.186215277776</v>
      </c>
      <c r="T1657" s="14">
        <f>VLOOKUP($B1657,Deals_Demo!$H:$S,9,0)</f>
        <v>45922.394548611112</v>
      </c>
      <c r="U1657" s="15" t="str">
        <f t="shared" si="274"/>
        <v>2025-09-22</v>
      </c>
      <c r="V1657" s="13" t="str">
        <f>VLOOKUP($B1657,Deals_Demo!$H:$S,11,0)</f>
        <v>09</v>
      </c>
      <c r="W1657" s="13" t="str">
        <f>VLOOKUP($B1657,Deals_Demo!$H:$S,12,0)</f>
        <v>Mon</v>
      </c>
      <c r="X1657" s="13">
        <f t="shared" si="267"/>
        <v>0.23199999999999998</v>
      </c>
      <c r="Y1657" s="13">
        <f t="shared" si="268"/>
        <v>0.46399999999999997</v>
      </c>
      <c r="Z1657" s="13">
        <f t="shared" si="269"/>
        <v>0.69599999999999995</v>
      </c>
      <c r="AA1657" s="13">
        <f t="shared" si="275"/>
        <v>-3</v>
      </c>
    </row>
    <row r="1658" spans="1:27" x14ac:dyDescent="0.25">
      <c r="A1658" s="56">
        <v>45922.188067129631</v>
      </c>
      <c r="B1658" s="57">
        <v>444125349</v>
      </c>
      <c r="C1658" s="58" t="s">
        <v>36</v>
      </c>
      <c r="D1658" s="58" t="s">
        <v>38</v>
      </c>
      <c r="E1658" s="58" t="s">
        <v>119</v>
      </c>
      <c r="F1658" s="59">
        <v>3690.43</v>
      </c>
      <c r="G1658" s="59">
        <v>3693.43</v>
      </c>
      <c r="H1658" s="58"/>
      <c r="I1658" s="58" t="s">
        <v>2114</v>
      </c>
      <c r="J1658" s="59">
        <v>3693.47</v>
      </c>
      <c r="K1658" s="59">
        <v>0</v>
      </c>
      <c r="L1658" s="59">
        <v>0</v>
      </c>
      <c r="M1658" s="59">
        <v>-3.04</v>
      </c>
      <c r="N1658" s="10" t="str">
        <f t="shared" si="270"/>
        <v>L</v>
      </c>
      <c r="O1658" s="11">
        <f t="shared" si="271"/>
        <v>45922</v>
      </c>
      <c r="P1658" s="12" t="str">
        <f t="shared" si="272"/>
        <v>04</v>
      </c>
      <c r="Q1658" s="13" t="str">
        <f>VLOOKUP($B1658,Deals_Demo!$H:$N,7,0)</f>
        <v>strategy_18_demo</v>
      </c>
      <c r="R1658" s="13" t="str">
        <f t="shared" si="273"/>
        <v>Mon</v>
      </c>
      <c r="S1658" s="14">
        <f>VLOOKUP($B1658,Deals_Demo!$H:$S,8,0)</f>
        <v>45922.188067129631</v>
      </c>
      <c r="T1658" s="14">
        <f>VLOOKUP($B1658,Deals_Demo!$H:$S,9,0)</f>
        <v>45922.396400462967</v>
      </c>
      <c r="U1658" s="15" t="str">
        <f t="shared" si="274"/>
        <v>2025-09-22</v>
      </c>
      <c r="V1658" s="13" t="str">
        <f>VLOOKUP($B1658,Deals_Demo!$H:$S,11,0)</f>
        <v>09</v>
      </c>
      <c r="W1658" s="13" t="str">
        <f>VLOOKUP($B1658,Deals_Demo!$H:$S,12,0)</f>
        <v>Mon</v>
      </c>
      <c r="X1658" s="13">
        <f t="shared" si="267"/>
        <v>-0.30400000000000005</v>
      </c>
      <c r="Y1658" s="13">
        <f t="shared" si="268"/>
        <v>-0.6080000000000001</v>
      </c>
      <c r="Z1658" s="13">
        <f t="shared" si="269"/>
        <v>-0.91199999999999992</v>
      </c>
      <c r="AA1658" s="13">
        <f t="shared" si="275"/>
        <v>-3</v>
      </c>
    </row>
    <row r="1659" spans="1:27" x14ac:dyDescent="0.25">
      <c r="A1659" s="60">
        <v>45922.189108796294</v>
      </c>
      <c r="B1659" s="61">
        <v>444125978</v>
      </c>
      <c r="C1659" s="62" t="s">
        <v>36</v>
      </c>
      <c r="D1659" s="62" t="s">
        <v>38</v>
      </c>
      <c r="E1659" s="62" t="s">
        <v>119</v>
      </c>
      <c r="F1659" s="63">
        <v>3690.88</v>
      </c>
      <c r="G1659" s="63">
        <v>3694.04</v>
      </c>
      <c r="H1659" s="63">
        <v>3688.84</v>
      </c>
      <c r="I1659" s="62" t="s">
        <v>2115</v>
      </c>
      <c r="J1659" s="63">
        <v>3688.83</v>
      </c>
      <c r="K1659" s="63">
        <v>0</v>
      </c>
      <c r="L1659" s="63">
        <v>0</v>
      </c>
      <c r="M1659" s="63">
        <v>2.0499999999999998</v>
      </c>
      <c r="N1659" s="10" t="str">
        <f t="shared" si="270"/>
        <v>W</v>
      </c>
      <c r="O1659" s="11">
        <f t="shared" si="271"/>
        <v>45922</v>
      </c>
      <c r="P1659" s="12" t="str">
        <f t="shared" si="272"/>
        <v>04</v>
      </c>
      <c r="Q1659" s="13" t="str">
        <f>VLOOKUP($B1659,Deals_Demo!$H:$N,7,0)</f>
        <v>strategy_21_demo</v>
      </c>
      <c r="R1659" s="13" t="str">
        <f t="shared" si="273"/>
        <v>Mon</v>
      </c>
      <c r="S1659" s="14">
        <f>VLOOKUP($B1659,Deals_Demo!$H:$S,8,0)</f>
        <v>45922.189108796294</v>
      </c>
      <c r="T1659" s="14">
        <f>VLOOKUP($B1659,Deals_Demo!$H:$S,9,0)</f>
        <v>45922.39744212963</v>
      </c>
      <c r="U1659" s="15" t="str">
        <f t="shared" si="274"/>
        <v>2025-09-22</v>
      </c>
      <c r="V1659" s="13" t="str">
        <f>VLOOKUP($B1659,Deals_Demo!$H:$S,11,0)</f>
        <v>09</v>
      </c>
      <c r="W1659" s="13" t="str">
        <f>VLOOKUP($B1659,Deals_Demo!$H:$S,12,0)</f>
        <v>Mon</v>
      </c>
      <c r="X1659" s="13">
        <f t="shared" si="267"/>
        <v>0.20499999999999999</v>
      </c>
      <c r="Y1659" s="13">
        <f t="shared" si="268"/>
        <v>0.41</v>
      </c>
      <c r="Z1659" s="13">
        <f t="shared" si="269"/>
        <v>0.61499999999999988</v>
      </c>
      <c r="AA1659" s="13">
        <f t="shared" si="275"/>
        <v>-3</v>
      </c>
    </row>
    <row r="1660" spans="1:27" x14ac:dyDescent="0.25">
      <c r="A1660" s="56">
        <v>45922.189108796294</v>
      </c>
      <c r="B1660" s="57">
        <v>444125981</v>
      </c>
      <c r="C1660" s="58" t="s">
        <v>36</v>
      </c>
      <c r="D1660" s="58" t="s">
        <v>38</v>
      </c>
      <c r="E1660" s="58" t="s">
        <v>119</v>
      </c>
      <c r="F1660" s="59">
        <v>3690.88</v>
      </c>
      <c r="G1660" s="59">
        <v>3692.38</v>
      </c>
      <c r="H1660" s="59">
        <v>3689.38</v>
      </c>
      <c r="I1660" s="58" t="s">
        <v>2116</v>
      </c>
      <c r="J1660" s="59">
        <v>3692.38</v>
      </c>
      <c r="K1660" s="59">
        <v>0</v>
      </c>
      <c r="L1660" s="59">
        <v>0</v>
      </c>
      <c r="M1660" s="59">
        <v>-1.5</v>
      </c>
      <c r="N1660" s="10" t="str">
        <f t="shared" si="270"/>
        <v>L</v>
      </c>
      <c r="O1660" s="11">
        <f t="shared" si="271"/>
        <v>45922</v>
      </c>
      <c r="P1660" s="12" t="str">
        <f t="shared" si="272"/>
        <v>04</v>
      </c>
      <c r="Q1660" s="13" t="str">
        <f>VLOOKUP($B1660,Deals_Demo!$H:$N,7,0)</f>
        <v>strategy_15_demo</v>
      </c>
      <c r="R1660" s="13" t="str">
        <f t="shared" si="273"/>
        <v>Mon</v>
      </c>
      <c r="S1660" s="14">
        <f>VLOOKUP($B1660,Deals_Demo!$H:$S,8,0)</f>
        <v>45922.189108796294</v>
      </c>
      <c r="T1660" s="14">
        <f>VLOOKUP($B1660,Deals_Demo!$H:$S,9,0)</f>
        <v>45922.39744212963</v>
      </c>
      <c r="U1660" s="15" t="str">
        <f t="shared" si="274"/>
        <v>2025-09-22</v>
      </c>
      <c r="V1660" s="13" t="str">
        <f>VLOOKUP($B1660,Deals_Demo!$H:$S,11,0)</f>
        <v>09</v>
      </c>
      <c r="W1660" s="13" t="str">
        <f>VLOOKUP($B1660,Deals_Demo!$H:$S,12,0)</f>
        <v>Mon</v>
      </c>
      <c r="X1660" s="13">
        <f t="shared" si="267"/>
        <v>-0.15000000000000002</v>
      </c>
      <c r="Y1660" s="13">
        <f t="shared" si="268"/>
        <v>-0.30000000000000004</v>
      </c>
      <c r="Z1660" s="13">
        <f t="shared" si="269"/>
        <v>-0.44999999999999996</v>
      </c>
      <c r="AA1660" s="13">
        <f t="shared" si="275"/>
        <v>-3</v>
      </c>
    </row>
    <row r="1661" spans="1:27" x14ac:dyDescent="0.25">
      <c r="A1661" s="60">
        <v>45922.189108796294</v>
      </c>
      <c r="B1661" s="61">
        <v>444125983</v>
      </c>
      <c r="C1661" s="62" t="s">
        <v>36</v>
      </c>
      <c r="D1661" s="62" t="s">
        <v>38</v>
      </c>
      <c r="E1661" s="62" t="s">
        <v>119</v>
      </c>
      <c r="F1661" s="63">
        <v>3690.89</v>
      </c>
      <c r="G1661" s="63">
        <v>3693.38</v>
      </c>
      <c r="H1661" s="63">
        <v>3687.88</v>
      </c>
      <c r="I1661" s="62" t="s">
        <v>2114</v>
      </c>
      <c r="J1661" s="63">
        <v>3693.47</v>
      </c>
      <c r="K1661" s="63">
        <v>0</v>
      </c>
      <c r="L1661" s="63">
        <v>0</v>
      </c>
      <c r="M1661" s="63">
        <v>-2.58</v>
      </c>
      <c r="N1661" s="10" t="str">
        <f t="shared" si="270"/>
        <v>L</v>
      </c>
      <c r="O1661" s="11">
        <f t="shared" si="271"/>
        <v>45922</v>
      </c>
      <c r="P1661" s="12" t="str">
        <f t="shared" si="272"/>
        <v>04</v>
      </c>
      <c r="Q1661" s="13" t="str">
        <f>VLOOKUP($B1661,Deals_Demo!$H:$N,7,0)</f>
        <v>strategy_10_demo</v>
      </c>
      <c r="R1661" s="13" t="str">
        <f t="shared" si="273"/>
        <v>Mon</v>
      </c>
      <c r="S1661" s="14">
        <f>VLOOKUP($B1661,Deals_Demo!$H:$S,8,0)</f>
        <v>45922.189108796294</v>
      </c>
      <c r="T1661" s="14">
        <f>VLOOKUP($B1661,Deals_Demo!$H:$S,9,0)</f>
        <v>45922.39744212963</v>
      </c>
      <c r="U1661" s="15" t="str">
        <f t="shared" si="274"/>
        <v>2025-09-22</v>
      </c>
      <c r="V1661" s="13" t="str">
        <f>VLOOKUP($B1661,Deals_Demo!$H:$S,11,0)</f>
        <v>09</v>
      </c>
      <c r="W1661" s="13" t="str">
        <f>VLOOKUP($B1661,Deals_Demo!$H:$S,12,0)</f>
        <v>Mon</v>
      </c>
      <c r="X1661" s="13">
        <f t="shared" si="267"/>
        <v>-0.25800000000000001</v>
      </c>
      <c r="Y1661" s="13">
        <f t="shared" si="268"/>
        <v>-0.51600000000000001</v>
      </c>
      <c r="Z1661" s="13">
        <f t="shared" si="269"/>
        <v>-0.77400000000000002</v>
      </c>
      <c r="AA1661" s="13">
        <f t="shared" si="275"/>
        <v>-3</v>
      </c>
    </row>
    <row r="1662" spans="1:27" x14ac:dyDescent="0.25">
      <c r="A1662" s="56">
        <v>45922.189108796294</v>
      </c>
      <c r="B1662" s="57">
        <v>444125986</v>
      </c>
      <c r="C1662" s="58" t="s">
        <v>36</v>
      </c>
      <c r="D1662" s="58" t="s">
        <v>38</v>
      </c>
      <c r="E1662" s="58" t="s">
        <v>119</v>
      </c>
      <c r="F1662" s="59">
        <v>3690.88</v>
      </c>
      <c r="G1662" s="59">
        <v>3690.74</v>
      </c>
      <c r="H1662" s="59">
        <v>3689.38</v>
      </c>
      <c r="I1662" s="58" t="s">
        <v>2117</v>
      </c>
      <c r="J1662" s="59">
        <v>3689.29</v>
      </c>
      <c r="K1662" s="59">
        <v>0</v>
      </c>
      <c r="L1662" s="59">
        <v>0</v>
      </c>
      <c r="M1662" s="59">
        <v>1.59</v>
      </c>
      <c r="N1662" s="10" t="str">
        <f t="shared" si="270"/>
        <v>W</v>
      </c>
      <c r="O1662" s="11">
        <f t="shared" si="271"/>
        <v>45922</v>
      </c>
      <c r="P1662" s="12" t="str">
        <f t="shared" si="272"/>
        <v>04</v>
      </c>
      <c r="Q1662" s="13" t="str">
        <f>VLOOKUP($B1662,Deals_Demo!$H:$N,7,0)</f>
        <v>strategy_12_demo</v>
      </c>
      <c r="R1662" s="13" t="str">
        <f t="shared" si="273"/>
        <v>Mon</v>
      </c>
      <c r="S1662" s="14">
        <f>VLOOKUP($B1662,Deals_Demo!$H:$S,8,0)</f>
        <v>45922.189108796294</v>
      </c>
      <c r="T1662" s="14">
        <f>VLOOKUP($B1662,Deals_Demo!$H:$S,9,0)</f>
        <v>45922.39744212963</v>
      </c>
      <c r="U1662" s="15" t="str">
        <f t="shared" si="274"/>
        <v>2025-09-22</v>
      </c>
      <c r="V1662" s="13" t="str">
        <f>VLOOKUP($B1662,Deals_Demo!$H:$S,11,0)</f>
        <v>09</v>
      </c>
      <c r="W1662" s="13" t="str">
        <f>VLOOKUP($B1662,Deals_Demo!$H:$S,12,0)</f>
        <v>Mon</v>
      </c>
      <c r="X1662" s="13">
        <f t="shared" si="267"/>
        <v>0.15900000000000003</v>
      </c>
      <c r="Y1662" s="13">
        <f t="shared" si="268"/>
        <v>0.31800000000000006</v>
      </c>
      <c r="Z1662" s="13">
        <f t="shared" si="269"/>
        <v>0.47699999999999998</v>
      </c>
      <c r="AA1662" s="13">
        <f t="shared" si="275"/>
        <v>-3</v>
      </c>
    </row>
    <row r="1663" spans="1:27" x14ac:dyDescent="0.25">
      <c r="A1663" s="60">
        <v>45922.189120370371</v>
      </c>
      <c r="B1663" s="61">
        <v>444125991</v>
      </c>
      <c r="C1663" s="62" t="s">
        <v>36</v>
      </c>
      <c r="D1663" s="62" t="s">
        <v>38</v>
      </c>
      <c r="E1663" s="62" t="s">
        <v>119</v>
      </c>
      <c r="F1663" s="63">
        <v>3690.88</v>
      </c>
      <c r="G1663" s="63">
        <v>3688.61</v>
      </c>
      <c r="H1663" s="63">
        <v>3687.38</v>
      </c>
      <c r="I1663" s="62" t="s">
        <v>2118</v>
      </c>
      <c r="J1663" s="63">
        <v>3687.38</v>
      </c>
      <c r="K1663" s="63">
        <v>0</v>
      </c>
      <c r="L1663" s="63">
        <v>0</v>
      </c>
      <c r="M1663" s="63">
        <v>3.5</v>
      </c>
      <c r="N1663" s="10" t="str">
        <f t="shared" si="270"/>
        <v>W</v>
      </c>
      <c r="O1663" s="11">
        <f t="shared" si="271"/>
        <v>45922</v>
      </c>
      <c r="P1663" s="12" t="str">
        <f t="shared" si="272"/>
        <v>04</v>
      </c>
      <c r="Q1663" s="13" t="str">
        <f>VLOOKUP($B1663,Deals_Demo!$H:$N,7,0)</f>
        <v>strategy_16_demo</v>
      </c>
      <c r="R1663" s="13" t="str">
        <f t="shared" si="273"/>
        <v>Mon</v>
      </c>
      <c r="S1663" s="14">
        <f>VLOOKUP($B1663,Deals_Demo!$H:$S,8,0)</f>
        <v>45922.189120370371</v>
      </c>
      <c r="T1663" s="14">
        <f>VLOOKUP($B1663,Deals_Demo!$H:$S,9,0)</f>
        <v>45922.397453703707</v>
      </c>
      <c r="U1663" s="15" t="str">
        <f t="shared" si="274"/>
        <v>2025-09-22</v>
      </c>
      <c r="V1663" s="13" t="str">
        <f>VLOOKUP($B1663,Deals_Demo!$H:$S,11,0)</f>
        <v>09</v>
      </c>
      <c r="W1663" s="13" t="str">
        <f>VLOOKUP($B1663,Deals_Demo!$H:$S,12,0)</f>
        <v>Mon</v>
      </c>
      <c r="X1663" s="13">
        <f t="shared" si="267"/>
        <v>0.35000000000000003</v>
      </c>
      <c r="Y1663" s="13">
        <f t="shared" si="268"/>
        <v>0.70000000000000007</v>
      </c>
      <c r="Z1663" s="13">
        <f t="shared" si="269"/>
        <v>1.05</v>
      </c>
      <c r="AA1663" s="13">
        <f t="shared" si="275"/>
        <v>3.5</v>
      </c>
    </row>
    <row r="1664" spans="1:27" x14ac:dyDescent="0.25">
      <c r="A1664" s="56">
        <v>45922.189120370371</v>
      </c>
      <c r="B1664" s="57">
        <v>444125994</v>
      </c>
      <c r="C1664" s="58" t="s">
        <v>36</v>
      </c>
      <c r="D1664" s="58" t="s">
        <v>38</v>
      </c>
      <c r="E1664" s="58" t="s">
        <v>119</v>
      </c>
      <c r="F1664" s="59">
        <v>3690.89</v>
      </c>
      <c r="G1664" s="59">
        <v>3693.88</v>
      </c>
      <c r="H1664" s="59">
        <v>3689.38</v>
      </c>
      <c r="I1664" s="58" t="s">
        <v>2117</v>
      </c>
      <c r="J1664" s="59">
        <v>3689.29</v>
      </c>
      <c r="K1664" s="59">
        <v>0</v>
      </c>
      <c r="L1664" s="59">
        <v>0</v>
      </c>
      <c r="M1664" s="59">
        <v>1.6</v>
      </c>
      <c r="N1664" s="10" t="str">
        <f t="shared" si="270"/>
        <v>W</v>
      </c>
      <c r="O1664" s="11">
        <f t="shared" si="271"/>
        <v>45922</v>
      </c>
      <c r="P1664" s="12" t="str">
        <f t="shared" si="272"/>
        <v>04</v>
      </c>
      <c r="Q1664" s="13" t="str">
        <f>VLOOKUP($B1664,Deals_Demo!$H:$N,7,0)</f>
        <v>strategy_14_demo</v>
      </c>
      <c r="R1664" s="13" t="str">
        <f t="shared" si="273"/>
        <v>Mon</v>
      </c>
      <c r="S1664" s="14">
        <f>VLOOKUP($B1664,Deals_Demo!$H:$S,8,0)</f>
        <v>45922.189120370371</v>
      </c>
      <c r="T1664" s="14">
        <f>VLOOKUP($B1664,Deals_Demo!$H:$S,9,0)</f>
        <v>45922.397453703707</v>
      </c>
      <c r="U1664" s="15" t="str">
        <f t="shared" si="274"/>
        <v>2025-09-22</v>
      </c>
      <c r="V1664" s="13" t="str">
        <f>VLOOKUP($B1664,Deals_Demo!$H:$S,11,0)</f>
        <v>09</v>
      </c>
      <c r="W1664" s="13" t="str">
        <f>VLOOKUP($B1664,Deals_Demo!$H:$S,12,0)</f>
        <v>Mon</v>
      </c>
      <c r="X1664" s="13">
        <f t="shared" si="267"/>
        <v>0.16000000000000003</v>
      </c>
      <c r="Y1664" s="13">
        <f t="shared" si="268"/>
        <v>0.32000000000000006</v>
      </c>
      <c r="Z1664" s="13">
        <f t="shared" si="269"/>
        <v>0.48</v>
      </c>
      <c r="AA1664" s="13">
        <f t="shared" si="275"/>
        <v>-3</v>
      </c>
    </row>
    <row r="1665" spans="1:27" x14ac:dyDescent="0.25">
      <c r="A1665" s="60">
        <v>45922.189120370371</v>
      </c>
      <c r="B1665" s="61">
        <v>444125999</v>
      </c>
      <c r="C1665" s="62" t="s">
        <v>36</v>
      </c>
      <c r="D1665" s="62" t="s">
        <v>38</v>
      </c>
      <c r="E1665" s="62" t="s">
        <v>119</v>
      </c>
      <c r="F1665" s="63">
        <v>3690.87</v>
      </c>
      <c r="G1665" s="63">
        <v>3693.08</v>
      </c>
      <c r="H1665" s="63">
        <v>3689.38</v>
      </c>
      <c r="I1665" s="62" t="s">
        <v>2119</v>
      </c>
      <c r="J1665" s="63">
        <v>3693.16</v>
      </c>
      <c r="K1665" s="63">
        <v>0</v>
      </c>
      <c r="L1665" s="63">
        <v>0</v>
      </c>
      <c r="M1665" s="63">
        <v>-2.29</v>
      </c>
      <c r="N1665" s="10" t="str">
        <f t="shared" si="270"/>
        <v>L</v>
      </c>
      <c r="O1665" s="11">
        <f t="shared" si="271"/>
        <v>45922</v>
      </c>
      <c r="P1665" s="12" t="str">
        <f t="shared" si="272"/>
        <v>04</v>
      </c>
      <c r="Q1665" s="13" t="str">
        <f>VLOOKUP($B1665,Deals_Demo!$H:$N,7,0)</f>
        <v>strategy_22_demo</v>
      </c>
      <c r="R1665" s="13" t="str">
        <f t="shared" si="273"/>
        <v>Mon</v>
      </c>
      <c r="S1665" s="14">
        <f>VLOOKUP($B1665,Deals_Demo!$H:$S,8,0)</f>
        <v>45922.189120370371</v>
      </c>
      <c r="T1665" s="14">
        <f>VLOOKUP($B1665,Deals_Demo!$H:$S,9,0)</f>
        <v>45922.397453703707</v>
      </c>
      <c r="U1665" s="15" t="str">
        <f t="shared" si="274"/>
        <v>2025-09-22</v>
      </c>
      <c r="V1665" s="13" t="str">
        <f>VLOOKUP($B1665,Deals_Demo!$H:$S,11,0)</f>
        <v>09</v>
      </c>
      <c r="W1665" s="13" t="str">
        <f>VLOOKUP($B1665,Deals_Demo!$H:$S,12,0)</f>
        <v>Mon</v>
      </c>
      <c r="X1665" s="13">
        <f t="shared" si="267"/>
        <v>-0.22900000000000001</v>
      </c>
      <c r="Y1665" s="13">
        <f t="shared" si="268"/>
        <v>-0.45800000000000002</v>
      </c>
      <c r="Z1665" s="13">
        <f t="shared" si="269"/>
        <v>-0.68699999999999994</v>
      </c>
      <c r="AA1665" s="13">
        <f t="shared" si="275"/>
        <v>-3</v>
      </c>
    </row>
    <row r="1666" spans="1:27" x14ac:dyDescent="0.25">
      <c r="A1666" s="56">
        <v>45922.189120370371</v>
      </c>
      <c r="B1666" s="57">
        <v>444126002</v>
      </c>
      <c r="C1666" s="58" t="s">
        <v>36</v>
      </c>
      <c r="D1666" s="58" t="s">
        <v>38</v>
      </c>
      <c r="E1666" s="58" t="s">
        <v>119</v>
      </c>
      <c r="F1666" s="59">
        <v>3690.73</v>
      </c>
      <c r="G1666" s="59">
        <v>3693.08</v>
      </c>
      <c r="H1666" s="59">
        <v>3687.88</v>
      </c>
      <c r="I1666" s="58" t="s">
        <v>2119</v>
      </c>
      <c r="J1666" s="59">
        <v>3693.16</v>
      </c>
      <c r="K1666" s="59">
        <v>0</v>
      </c>
      <c r="L1666" s="59">
        <v>0</v>
      </c>
      <c r="M1666" s="59">
        <v>-2.4300000000000002</v>
      </c>
      <c r="N1666" s="10" t="str">
        <f t="shared" si="270"/>
        <v>L</v>
      </c>
      <c r="O1666" s="11">
        <f t="shared" si="271"/>
        <v>45922</v>
      </c>
      <c r="P1666" s="12" t="str">
        <f t="shared" si="272"/>
        <v>04</v>
      </c>
      <c r="Q1666" s="13" t="str">
        <f>VLOOKUP($B1666,Deals_Demo!$H:$N,7,0)</f>
        <v>strategy_23_demo</v>
      </c>
      <c r="R1666" s="13" t="str">
        <f t="shared" si="273"/>
        <v>Mon</v>
      </c>
      <c r="S1666" s="14">
        <f>VLOOKUP($B1666,Deals_Demo!$H:$S,8,0)</f>
        <v>45922.189120370371</v>
      </c>
      <c r="T1666" s="14">
        <f>VLOOKUP($B1666,Deals_Demo!$H:$S,9,0)</f>
        <v>45922.397453703707</v>
      </c>
      <c r="U1666" s="15" t="str">
        <f t="shared" si="274"/>
        <v>2025-09-22</v>
      </c>
      <c r="V1666" s="13" t="str">
        <f>VLOOKUP($B1666,Deals_Demo!$H:$S,11,0)</f>
        <v>09</v>
      </c>
      <c r="W1666" s="13" t="str">
        <f>VLOOKUP($B1666,Deals_Demo!$H:$S,12,0)</f>
        <v>Mon</v>
      </c>
      <c r="X1666" s="13">
        <f t="shared" si="267"/>
        <v>-0.24300000000000002</v>
      </c>
      <c r="Y1666" s="13">
        <f t="shared" si="268"/>
        <v>-0.48600000000000004</v>
      </c>
      <c r="Z1666" s="13">
        <f t="shared" si="269"/>
        <v>-0.72899999999999998</v>
      </c>
      <c r="AA1666" s="13">
        <f t="shared" si="275"/>
        <v>-3</v>
      </c>
    </row>
    <row r="1667" spans="1:27" x14ac:dyDescent="0.25">
      <c r="A1667" s="60">
        <v>45922.189131944448</v>
      </c>
      <c r="B1667" s="61">
        <v>444126006</v>
      </c>
      <c r="C1667" s="62" t="s">
        <v>36</v>
      </c>
      <c r="D1667" s="62" t="s">
        <v>38</v>
      </c>
      <c r="E1667" s="62" t="s">
        <v>119</v>
      </c>
      <c r="F1667" s="63">
        <v>3690.67</v>
      </c>
      <c r="G1667" s="63">
        <v>3693.88</v>
      </c>
      <c r="H1667" s="63">
        <v>3689.38</v>
      </c>
      <c r="I1667" s="62" t="s">
        <v>2117</v>
      </c>
      <c r="J1667" s="63">
        <v>3689.29</v>
      </c>
      <c r="K1667" s="63">
        <v>0</v>
      </c>
      <c r="L1667" s="63">
        <v>0</v>
      </c>
      <c r="M1667" s="63">
        <v>1.38</v>
      </c>
      <c r="N1667" s="10" t="str">
        <f t="shared" si="270"/>
        <v>W</v>
      </c>
      <c r="O1667" s="11">
        <f t="shared" si="271"/>
        <v>45922</v>
      </c>
      <c r="P1667" s="12" t="str">
        <f t="shared" si="272"/>
        <v>04</v>
      </c>
      <c r="Q1667" s="13" t="str">
        <f>VLOOKUP($B1667,Deals_Demo!$H:$N,7,0)</f>
        <v>strategy_24_demo</v>
      </c>
      <c r="R1667" s="13" t="str">
        <f t="shared" si="273"/>
        <v>Mon</v>
      </c>
      <c r="S1667" s="14">
        <f>VLOOKUP($B1667,Deals_Demo!$H:$S,8,0)</f>
        <v>45922.189131944448</v>
      </c>
      <c r="T1667" s="14">
        <f>VLOOKUP($B1667,Deals_Demo!$H:$S,9,0)</f>
        <v>45922.397465277783</v>
      </c>
      <c r="U1667" s="15" t="str">
        <f t="shared" si="274"/>
        <v>2025-09-22</v>
      </c>
      <c r="V1667" s="13" t="str">
        <f>VLOOKUP($B1667,Deals_Demo!$H:$S,11,0)</f>
        <v>09</v>
      </c>
      <c r="W1667" s="13" t="str">
        <f>VLOOKUP($B1667,Deals_Demo!$H:$S,12,0)</f>
        <v>Mon</v>
      </c>
      <c r="X1667" s="13">
        <f t="shared" ref="X1667:X1730" si="276">$M1667*0.1</f>
        <v>0.13799999999999998</v>
      </c>
      <c r="Y1667" s="13">
        <f t="shared" ref="Y1667:Y1730" si="277">$M1667*0.2</f>
        <v>0.27599999999999997</v>
      </c>
      <c r="Z1667" s="13">
        <f t="shared" ref="Z1667:Z1730" si="278">$M1667*0.3</f>
        <v>0.41399999999999998</v>
      </c>
      <c r="AA1667" s="13">
        <f t="shared" si="275"/>
        <v>-3</v>
      </c>
    </row>
    <row r="1668" spans="1:27" x14ac:dyDescent="0.25">
      <c r="A1668" s="56">
        <v>45922.189131944448</v>
      </c>
      <c r="B1668" s="57">
        <v>444126007</v>
      </c>
      <c r="C1668" s="58" t="s">
        <v>36</v>
      </c>
      <c r="D1668" s="58" t="s">
        <v>38</v>
      </c>
      <c r="E1668" s="58" t="s">
        <v>119</v>
      </c>
      <c r="F1668" s="59">
        <v>3690.63</v>
      </c>
      <c r="G1668" s="59">
        <v>3690.16</v>
      </c>
      <c r="H1668" s="59">
        <v>3687.38</v>
      </c>
      <c r="I1668" s="58" t="s">
        <v>2120</v>
      </c>
      <c r="J1668" s="59">
        <v>3690.17</v>
      </c>
      <c r="K1668" s="59">
        <v>0</v>
      </c>
      <c r="L1668" s="59">
        <v>0</v>
      </c>
      <c r="M1668" s="59">
        <v>0.46</v>
      </c>
      <c r="N1668" s="10" t="str">
        <f t="shared" si="270"/>
        <v>W</v>
      </c>
      <c r="O1668" s="11">
        <f t="shared" si="271"/>
        <v>45922</v>
      </c>
      <c r="P1668" s="12" t="str">
        <f t="shared" si="272"/>
        <v>04</v>
      </c>
      <c r="Q1668" s="13" t="str">
        <f>VLOOKUP($B1668,Deals_Demo!$H:$N,7,0)</f>
        <v>strategy_11_demo</v>
      </c>
      <c r="R1668" s="13" t="str">
        <f t="shared" si="273"/>
        <v>Mon</v>
      </c>
      <c r="S1668" s="14">
        <f>VLOOKUP($B1668,Deals_Demo!$H:$S,8,0)</f>
        <v>45922.189131944448</v>
      </c>
      <c r="T1668" s="14">
        <f>VLOOKUP($B1668,Deals_Demo!$H:$S,9,0)</f>
        <v>45922.397465277783</v>
      </c>
      <c r="U1668" s="15" t="str">
        <f t="shared" si="274"/>
        <v>2025-09-22</v>
      </c>
      <c r="V1668" s="13" t="str">
        <f>VLOOKUP($B1668,Deals_Demo!$H:$S,11,0)</f>
        <v>09</v>
      </c>
      <c r="W1668" s="13" t="str">
        <f>VLOOKUP($B1668,Deals_Demo!$H:$S,12,0)</f>
        <v>Mon</v>
      </c>
      <c r="X1668" s="13">
        <f t="shared" si="276"/>
        <v>4.6000000000000006E-2</v>
      </c>
      <c r="Y1668" s="13">
        <f t="shared" si="277"/>
        <v>9.2000000000000012E-2</v>
      </c>
      <c r="Z1668" s="13">
        <f t="shared" si="278"/>
        <v>0.13800000000000001</v>
      </c>
      <c r="AA1668" s="13">
        <f t="shared" si="275"/>
        <v>-3</v>
      </c>
    </row>
    <row r="1669" spans="1:27" x14ac:dyDescent="0.25">
      <c r="A1669" s="60">
        <v>45922.189131944448</v>
      </c>
      <c r="B1669" s="61">
        <v>444126009</v>
      </c>
      <c r="C1669" s="62" t="s">
        <v>36</v>
      </c>
      <c r="D1669" s="62" t="s">
        <v>38</v>
      </c>
      <c r="E1669" s="62" t="s">
        <v>119</v>
      </c>
      <c r="F1669" s="63">
        <v>3690.63</v>
      </c>
      <c r="G1669" s="63">
        <v>3690.16</v>
      </c>
      <c r="H1669" s="63">
        <v>3687.88</v>
      </c>
      <c r="I1669" s="62" t="s">
        <v>2120</v>
      </c>
      <c r="J1669" s="63">
        <v>3690.17</v>
      </c>
      <c r="K1669" s="63">
        <v>0</v>
      </c>
      <c r="L1669" s="63">
        <v>0</v>
      </c>
      <c r="M1669" s="63">
        <v>0.46</v>
      </c>
      <c r="N1669" s="10" t="str">
        <f t="shared" si="270"/>
        <v>W</v>
      </c>
      <c r="O1669" s="11">
        <f t="shared" si="271"/>
        <v>45922</v>
      </c>
      <c r="P1669" s="12" t="str">
        <f t="shared" si="272"/>
        <v>04</v>
      </c>
      <c r="Q1669" s="13" t="str">
        <f>VLOOKUP($B1669,Deals_Demo!$H:$N,7,0)</f>
        <v>strategy_09_demo</v>
      </c>
      <c r="R1669" s="13" t="str">
        <f t="shared" si="273"/>
        <v>Mon</v>
      </c>
      <c r="S1669" s="14">
        <f>VLOOKUP($B1669,Deals_Demo!$H:$S,8,0)</f>
        <v>45922.189131944448</v>
      </c>
      <c r="T1669" s="14">
        <f>VLOOKUP($B1669,Deals_Demo!$H:$S,9,0)</f>
        <v>45922.397465277783</v>
      </c>
      <c r="U1669" s="15" t="str">
        <f t="shared" si="274"/>
        <v>2025-09-22</v>
      </c>
      <c r="V1669" s="13" t="str">
        <f>VLOOKUP($B1669,Deals_Demo!$H:$S,11,0)</f>
        <v>09</v>
      </c>
      <c r="W1669" s="13" t="str">
        <f>VLOOKUP($B1669,Deals_Demo!$H:$S,12,0)</f>
        <v>Mon</v>
      </c>
      <c r="X1669" s="13">
        <f t="shared" si="276"/>
        <v>4.6000000000000006E-2</v>
      </c>
      <c r="Y1669" s="13">
        <f t="shared" si="277"/>
        <v>9.2000000000000012E-2</v>
      </c>
      <c r="Z1669" s="13">
        <f t="shared" si="278"/>
        <v>0.13800000000000001</v>
      </c>
      <c r="AA1669" s="13">
        <f t="shared" si="275"/>
        <v>-3</v>
      </c>
    </row>
    <row r="1670" spans="1:27" x14ac:dyDescent="0.25">
      <c r="A1670" s="56">
        <v>45922.190266203703</v>
      </c>
      <c r="B1670" s="57">
        <v>444127101</v>
      </c>
      <c r="C1670" s="58" t="s">
        <v>36</v>
      </c>
      <c r="D1670" s="58" t="s">
        <v>37</v>
      </c>
      <c r="E1670" s="58" t="s">
        <v>119</v>
      </c>
      <c r="F1670" s="59">
        <v>3692.55</v>
      </c>
      <c r="G1670" s="59">
        <v>3689.61</v>
      </c>
      <c r="H1670" s="58"/>
      <c r="I1670" s="58" t="s">
        <v>2121</v>
      </c>
      <c r="J1670" s="59">
        <v>3689.58</v>
      </c>
      <c r="K1670" s="59">
        <v>0</v>
      </c>
      <c r="L1670" s="59">
        <v>0</v>
      </c>
      <c r="M1670" s="59">
        <v>-2.97</v>
      </c>
      <c r="N1670" s="10" t="str">
        <f t="shared" si="270"/>
        <v>L</v>
      </c>
      <c r="O1670" s="11">
        <f t="shared" si="271"/>
        <v>45922</v>
      </c>
      <c r="P1670" s="12" t="str">
        <f t="shared" si="272"/>
        <v>04</v>
      </c>
      <c r="Q1670" s="13" t="str">
        <f>VLOOKUP($B1670,Deals_Demo!$H:$N,7,0)</f>
        <v>DEMO_strategy_01</v>
      </c>
      <c r="R1670" s="13" t="str">
        <f t="shared" si="273"/>
        <v>Mon</v>
      </c>
      <c r="S1670" s="14">
        <f>VLOOKUP($B1670,Deals_Demo!$H:$S,8,0)</f>
        <v>45922.190266203703</v>
      </c>
      <c r="T1670" s="14">
        <f>VLOOKUP($B1670,Deals_Demo!$H:$S,9,0)</f>
        <v>45922.398599537039</v>
      </c>
      <c r="U1670" s="15" t="str">
        <f t="shared" si="274"/>
        <v>2025-09-22</v>
      </c>
      <c r="V1670" s="13" t="str">
        <f>VLOOKUP($B1670,Deals_Demo!$H:$S,11,0)</f>
        <v>09</v>
      </c>
      <c r="W1670" s="13" t="str">
        <f>VLOOKUP($B1670,Deals_Demo!$H:$S,12,0)</f>
        <v>Mon</v>
      </c>
      <c r="X1670" s="13">
        <f t="shared" si="276"/>
        <v>-0.29700000000000004</v>
      </c>
      <c r="Y1670" s="13">
        <f t="shared" si="277"/>
        <v>-0.59400000000000008</v>
      </c>
      <c r="Z1670" s="13">
        <f t="shared" si="278"/>
        <v>-0.89100000000000001</v>
      </c>
      <c r="AA1670" s="13">
        <f t="shared" si="275"/>
        <v>-3</v>
      </c>
    </row>
    <row r="1671" spans="1:27" x14ac:dyDescent="0.25">
      <c r="A1671" s="60">
        <v>45922.19027777778</v>
      </c>
      <c r="B1671" s="61">
        <v>444127111</v>
      </c>
      <c r="C1671" s="62" t="s">
        <v>36</v>
      </c>
      <c r="D1671" s="62" t="s">
        <v>37</v>
      </c>
      <c r="E1671" s="62" t="s">
        <v>119</v>
      </c>
      <c r="F1671" s="63">
        <v>3692.1</v>
      </c>
      <c r="G1671" s="63">
        <v>3689.1</v>
      </c>
      <c r="H1671" s="63">
        <v>3698.1</v>
      </c>
      <c r="I1671" s="62" t="s">
        <v>2117</v>
      </c>
      <c r="J1671" s="63">
        <v>3689.07</v>
      </c>
      <c r="K1671" s="63">
        <v>0</v>
      </c>
      <c r="L1671" s="63">
        <v>0</v>
      </c>
      <c r="M1671" s="63">
        <v>-3.03</v>
      </c>
      <c r="N1671" s="10" t="str">
        <f t="shared" si="270"/>
        <v>L</v>
      </c>
      <c r="O1671" s="11">
        <f t="shared" si="271"/>
        <v>45922</v>
      </c>
      <c r="P1671" s="12" t="str">
        <f t="shared" si="272"/>
        <v>04</v>
      </c>
      <c r="Q1671" s="13" t="str">
        <f>VLOOKUP($B1671,Deals_Demo!$H:$N,7,0)</f>
        <v>DEMO_strategy_02</v>
      </c>
      <c r="R1671" s="13" t="str">
        <f t="shared" si="273"/>
        <v>Mon</v>
      </c>
      <c r="S1671" s="14">
        <f>VLOOKUP($B1671,Deals_Demo!$H:$S,8,0)</f>
        <v>45922.19027777778</v>
      </c>
      <c r="T1671" s="14">
        <f>VLOOKUP($B1671,Deals_Demo!$H:$S,9,0)</f>
        <v>45922.398611111115</v>
      </c>
      <c r="U1671" s="15" t="str">
        <f t="shared" si="274"/>
        <v>2025-09-22</v>
      </c>
      <c r="V1671" s="13" t="str">
        <f>VLOOKUP($B1671,Deals_Demo!$H:$S,11,0)</f>
        <v>09</v>
      </c>
      <c r="W1671" s="13" t="str">
        <f>VLOOKUP($B1671,Deals_Demo!$H:$S,12,0)</f>
        <v>Mon</v>
      </c>
      <c r="X1671" s="13">
        <f t="shared" si="276"/>
        <v>-0.30299999999999999</v>
      </c>
      <c r="Y1671" s="13">
        <f t="shared" si="277"/>
        <v>-0.60599999999999998</v>
      </c>
      <c r="Z1671" s="13">
        <f t="shared" si="278"/>
        <v>-0.90899999999999992</v>
      </c>
      <c r="AA1671" s="13">
        <f t="shared" si="275"/>
        <v>-3</v>
      </c>
    </row>
    <row r="1672" spans="1:27" x14ac:dyDescent="0.25">
      <c r="A1672" s="56">
        <v>45922.196053240739</v>
      </c>
      <c r="B1672" s="57">
        <v>444130289</v>
      </c>
      <c r="C1672" s="58" t="s">
        <v>36</v>
      </c>
      <c r="D1672" s="58" t="s">
        <v>38</v>
      </c>
      <c r="E1672" s="58" t="s">
        <v>119</v>
      </c>
      <c r="F1672" s="59">
        <v>3689.49</v>
      </c>
      <c r="G1672" s="59">
        <v>3688.51</v>
      </c>
      <c r="H1672" s="58"/>
      <c r="I1672" s="58" t="s">
        <v>2122</v>
      </c>
      <c r="J1672" s="59">
        <v>3688.53</v>
      </c>
      <c r="K1672" s="59">
        <v>0</v>
      </c>
      <c r="L1672" s="59">
        <v>0</v>
      </c>
      <c r="M1672" s="59">
        <v>0.96</v>
      </c>
      <c r="N1672" s="10" t="str">
        <f t="shared" si="270"/>
        <v>W</v>
      </c>
      <c r="O1672" s="11">
        <f t="shared" si="271"/>
        <v>45922</v>
      </c>
      <c r="P1672" s="12" t="str">
        <f t="shared" si="272"/>
        <v>04</v>
      </c>
      <c r="Q1672" s="13" t="str">
        <f>VLOOKUP($B1672,Deals_Demo!$H:$N,7,0)</f>
        <v>strategy_20_demo</v>
      </c>
      <c r="R1672" s="13" t="str">
        <f t="shared" si="273"/>
        <v>Mon</v>
      </c>
      <c r="S1672" s="14">
        <f>VLOOKUP($B1672,Deals_Demo!$H:$S,8,0)</f>
        <v>45922.196053240739</v>
      </c>
      <c r="T1672" s="14">
        <f>VLOOKUP($B1672,Deals_Demo!$H:$S,9,0)</f>
        <v>45922.404386574075</v>
      </c>
      <c r="U1672" s="15" t="str">
        <f t="shared" si="274"/>
        <v>2025-09-22</v>
      </c>
      <c r="V1672" s="13" t="str">
        <f>VLOOKUP($B1672,Deals_Demo!$H:$S,11,0)</f>
        <v>09</v>
      </c>
      <c r="W1672" s="13" t="str">
        <f>VLOOKUP($B1672,Deals_Demo!$H:$S,12,0)</f>
        <v>Mon</v>
      </c>
      <c r="X1672" s="13">
        <f t="shared" si="276"/>
        <v>9.6000000000000002E-2</v>
      </c>
      <c r="Y1672" s="13">
        <f t="shared" si="277"/>
        <v>0.192</v>
      </c>
      <c r="Z1672" s="13">
        <f t="shared" si="278"/>
        <v>0.28799999999999998</v>
      </c>
      <c r="AA1672" s="13">
        <f t="shared" si="275"/>
        <v>-3</v>
      </c>
    </row>
    <row r="1673" spans="1:27" x14ac:dyDescent="0.25">
      <c r="A1673" s="60">
        <v>45922.196053240739</v>
      </c>
      <c r="B1673" s="61">
        <v>444130290</v>
      </c>
      <c r="C1673" s="62" t="s">
        <v>36</v>
      </c>
      <c r="D1673" s="62" t="s">
        <v>38</v>
      </c>
      <c r="E1673" s="62" t="s">
        <v>119</v>
      </c>
      <c r="F1673" s="63">
        <v>3689.49</v>
      </c>
      <c r="G1673" s="63">
        <v>3692.49</v>
      </c>
      <c r="H1673" s="62"/>
      <c r="I1673" s="62" t="s">
        <v>2123</v>
      </c>
      <c r="J1673" s="63">
        <v>3692.49</v>
      </c>
      <c r="K1673" s="63">
        <v>0</v>
      </c>
      <c r="L1673" s="63">
        <v>0</v>
      </c>
      <c r="M1673" s="63">
        <v>-3</v>
      </c>
      <c r="N1673" s="10" t="str">
        <f t="shared" si="270"/>
        <v>L</v>
      </c>
      <c r="O1673" s="11">
        <f t="shared" si="271"/>
        <v>45922</v>
      </c>
      <c r="P1673" s="12" t="str">
        <f t="shared" si="272"/>
        <v>04</v>
      </c>
      <c r="Q1673" s="13" t="str">
        <f>VLOOKUP($B1673,Deals_Demo!$H:$N,7,0)</f>
        <v>strategy_19_demo</v>
      </c>
      <c r="R1673" s="13" t="str">
        <f t="shared" si="273"/>
        <v>Mon</v>
      </c>
      <c r="S1673" s="14">
        <f>VLOOKUP($B1673,Deals_Demo!$H:$S,8,0)</f>
        <v>45922.196053240739</v>
      </c>
      <c r="T1673" s="14">
        <f>VLOOKUP($B1673,Deals_Demo!$H:$S,9,0)</f>
        <v>45922.404386574075</v>
      </c>
      <c r="U1673" s="15" t="str">
        <f t="shared" si="274"/>
        <v>2025-09-22</v>
      </c>
      <c r="V1673" s="13" t="str">
        <f>VLOOKUP($B1673,Deals_Demo!$H:$S,11,0)</f>
        <v>09</v>
      </c>
      <c r="W1673" s="13" t="str">
        <f>VLOOKUP($B1673,Deals_Demo!$H:$S,12,0)</f>
        <v>Mon</v>
      </c>
      <c r="X1673" s="13">
        <f t="shared" si="276"/>
        <v>-0.30000000000000004</v>
      </c>
      <c r="Y1673" s="13">
        <f t="shared" si="277"/>
        <v>-0.60000000000000009</v>
      </c>
      <c r="Z1673" s="13">
        <f t="shared" si="278"/>
        <v>-0.89999999999999991</v>
      </c>
      <c r="AA1673" s="13">
        <f t="shared" si="275"/>
        <v>-3</v>
      </c>
    </row>
    <row r="1674" spans="1:27" x14ac:dyDescent="0.25">
      <c r="A1674" s="56">
        <v>45922.196053240739</v>
      </c>
      <c r="B1674" s="57">
        <v>444130292</v>
      </c>
      <c r="C1674" s="58" t="s">
        <v>36</v>
      </c>
      <c r="D1674" s="58" t="s">
        <v>38</v>
      </c>
      <c r="E1674" s="58" t="s">
        <v>119</v>
      </c>
      <c r="F1674" s="59">
        <v>3689.49</v>
      </c>
      <c r="G1674" s="59">
        <v>3688.42</v>
      </c>
      <c r="H1674" s="58"/>
      <c r="I1674" s="58" t="s">
        <v>2124</v>
      </c>
      <c r="J1674" s="59">
        <v>3688.45</v>
      </c>
      <c r="K1674" s="59">
        <v>0</v>
      </c>
      <c r="L1674" s="59">
        <v>0</v>
      </c>
      <c r="M1674" s="59">
        <v>1.04</v>
      </c>
      <c r="N1674" s="10" t="str">
        <f t="shared" si="270"/>
        <v>W</v>
      </c>
      <c r="O1674" s="11">
        <f t="shared" si="271"/>
        <v>45922</v>
      </c>
      <c r="P1674" s="12" t="str">
        <f t="shared" si="272"/>
        <v>04</v>
      </c>
      <c r="Q1674" s="13" t="str">
        <f>VLOOKUP($B1674,Deals_Demo!$H:$N,7,0)</f>
        <v>strategy_18_demo</v>
      </c>
      <c r="R1674" s="13" t="str">
        <f t="shared" si="273"/>
        <v>Mon</v>
      </c>
      <c r="S1674" s="14">
        <f>VLOOKUP($B1674,Deals_Demo!$H:$S,8,0)</f>
        <v>45922.196053240739</v>
      </c>
      <c r="T1674" s="14">
        <f>VLOOKUP($B1674,Deals_Demo!$H:$S,9,0)</f>
        <v>45922.404386574075</v>
      </c>
      <c r="U1674" s="15" t="str">
        <f t="shared" si="274"/>
        <v>2025-09-22</v>
      </c>
      <c r="V1674" s="13" t="str">
        <f>VLOOKUP($B1674,Deals_Demo!$H:$S,11,0)</f>
        <v>09</v>
      </c>
      <c r="W1674" s="13" t="str">
        <f>VLOOKUP($B1674,Deals_Demo!$H:$S,12,0)</f>
        <v>Mon</v>
      </c>
      <c r="X1674" s="13">
        <f t="shared" si="276"/>
        <v>0.10400000000000001</v>
      </c>
      <c r="Y1674" s="13">
        <f t="shared" si="277"/>
        <v>0.20800000000000002</v>
      </c>
      <c r="Z1674" s="13">
        <f t="shared" si="278"/>
        <v>0.312</v>
      </c>
      <c r="AA1674" s="13">
        <f t="shared" si="275"/>
        <v>-3</v>
      </c>
    </row>
    <row r="1675" spans="1:27" x14ac:dyDescent="0.25">
      <c r="A1675" s="60">
        <v>45922.196631944447</v>
      </c>
      <c r="B1675" s="61">
        <v>444130538</v>
      </c>
      <c r="C1675" s="62" t="s">
        <v>36</v>
      </c>
      <c r="D1675" s="62" t="s">
        <v>38</v>
      </c>
      <c r="E1675" s="62" t="s">
        <v>119</v>
      </c>
      <c r="F1675" s="63">
        <v>3689.88</v>
      </c>
      <c r="G1675" s="63">
        <v>3692.08</v>
      </c>
      <c r="H1675" s="63">
        <v>3688.38</v>
      </c>
      <c r="I1675" s="62" t="s">
        <v>2125</v>
      </c>
      <c r="J1675" s="63">
        <v>3688.37</v>
      </c>
      <c r="K1675" s="63">
        <v>0</v>
      </c>
      <c r="L1675" s="63">
        <v>0</v>
      </c>
      <c r="M1675" s="63">
        <v>1.51</v>
      </c>
      <c r="N1675" s="10" t="str">
        <f t="shared" si="270"/>
        <v>W</v>
      </c>
      <c r="O1675" s="11">
        <f t="shared" si="271"/>
        <v>45922</v>
      </c>
      <c r="P1675" s="12" t="str">
        <f t="shared" si="272"/>
        <v>04</v>
      </c>
      <c r="Q1675" s="13" t="str">
        <f>VLOOKUP($B1675,Deals_Demo!$H:$N,7,0)</f>
        <v>strategy_22_demo</v>
      </c>
      <c r="R1675" s="13" t="str">
        <f t="shared" si="273"/>
        <v>Mon</v>
      </c>
      <c r="S1675" s="14">
        <f>VLOOKUP($B1675,Deals_Demo!$H:$S,8,0)</f>
        <v>45922.196631944447</v>
      </c>
      <c r="T1675" s="14">
        <f>VLOOKUP($B1675,Deals_Demo!$H:$S,9,0)</f>
        <v>45922.404965277783</v>
      </c>
      <c r="U1675" s="15" t="str">
        <f t="shared" si="274"/>
        <v>2025-09-22</v>
      </c>
      <c r="V1675" s="13" t="str">
        <f>VLOOKUP($B1675,Deals_Demo!$H:$S,11,0)</f>
        <v>09</v>
      </c>
      <c r="W1675" s="13" t="str">
        <f>VLOOKUP($B1675,Deals_Demo!$H:$S,12,0)</f>
        <v>Mon</v>
      </c>
      <c r="X1675" s="13">
        <f t="shared" si="276"/>
        <v>0.15100000000000002</v>
      </c>
      <c r="Y1675" s="13">
        <f t="shared" si="277"/>
        <v>0.30200000000000005</v>
      </c>
      <c r="Z1675" s="13">
        <f t="shared" si="278"/>
        <v>0.45299999999999996</v>
      </c>
      <c r="AA1675" s="13">
        <f t="shared" si="275"/>
        <v>-3</v>
      </c>
    </row>
    <row r="1676" spans="1:27" x14ac:dyDescent="0.25">
      <c r="A1676" s="56">
        <v>45922.196631944447</v>
      </c>
      <c r="B1676" s="57">
        <v>444130540</v>
      </c>
      <c r="C1676" s="58" t="s">
        <v>36</v>
      </c>
      <c r="D1676" s="58" t="s">
        <v>38</v>
      </c>
      <c r="E1676" s="58" t="s">
        <v>119</v>
      </c>
      <c r="F1676" s="59">
        <v>3689.88</v>
      </c>
      <c r="G1676" s="59">
        <v>3688.53</v>
      </c>
      <c r="H1676" s="59">
        <v>3686.88</v>
      </c>
      <c r="I1676" s="58" t="s">
        <v>2126</v>
      </c>
      <c r="J1676" s="59">
        <v>3686.88</v>
      </c>
      <c r="K1676" s="59">
        <v>0</v>
      </c>
      <c r="L1676" s="59">
        <v>0</v>
      </c>
      <c r="M1676" s="59">
        <v>3</v>
      </c>
      <c r="N1676" s="10" t="str">
        <f t="shared" si="270"/>
        <v>W</v>
      </c>
      <c r="O1676" s="11">
        <f t="shared" si="271"/>
        <v>45922</v>
      </c>
      <c r="P1676" s="12" t="str">
        <f t="shared" si="272"/>
        <v>04</v>
      </c>
      <c r="Q1676" s="13" t="str">
        <f>VLOOKUP($B1676,Deals_Demo!$H:$N,7,0)</f>
        <v>strategy_23_demo</v>
      </c>
      <c r="R1676" s="13" t="str">
        <f t="shared" si="273"/>
        <v>Mon</v>
      </c>
      <c r="S1676" s="14">
        <f>VLOOKUP($B1676,Deals_Demo!$H:$S,8,0)</f>
        <v>45922.196631944447</v>
      </c>
      <c r="T1676" s="14">
        <f>VLOOKUP($B1676,Deals_Demo!$H:$S,9,0)</f>
        <v>45922.404965277783</v>
      </c>
      <c r="U1676" s="15" t="str">
        <f t="shared" si="274"/>
        <v>2025-09-22</v>
      </c>
      <c r="V1676" s="13" t="str">
        <f>VLOOKUP($B1676,Deals_Demo!$H:$S,11,0)</f>
        <v>09</v>
      </c>
      <c r="W1676" s="13" t="str">
        <f>VLOOKUP($B1676,Deals_Demo!$H:$S,12,0)</f>
        <v>Mon</v>
      </c>
      <c r="X1676" s="13">
        <f t="shared" si="276"/>
        <v>0.30000000000000004</v>
      </c>
      <c r="Y1676" s="13">
        <f t="shared" si="277"/>
        <v>0.60000000000000009</v>
      </c>
      <c r="Z1676" s="13">
        <f t="shared" si="278"/>
        <v>0.89999999999999991</v>
      </c>
      <c r="AA1676" s="13">
        <f t="shared" si="275"/>
        <v>3</v>
      </c>
    </row>
    <row r="1677" spans="1:27" x14ac:dyDescent="0.25">
      <c r="A1677" s="60">
        <v>45922.196631944447</v>
      </c>
      <c r="B1677" s="61">
        <v>444130542</v>
      </c>
      <c r="C1677" s="62" t="s">
        <v>36</v>
      </c>
      <c r="D1677" s="62" t="s">
        <v>38</v>
      </c>
      <c r="E1677" s="62" t="s">
        <v>119</v>
      </c>
      <c r="F1677" s="63">
        <v>3689.87</v>
      </c>
      <c r="G1677" s="63">
        <v>3689.8</v>
      </c>
      <c r="H1677" s="63">
        <v>3688.38</v>
      </c>
      <c r="I1677" s="62" t="s">
        <v>2125</v>
      </c>
      <c r="J1677" s="63">
        <v>3688.37</v>
      </c>
      <c r="K1677" s="63">
        <v>0</v>
      </c>
      <c r="L1677" s="63">
        <v>0</v>
      </c>
      <c r="M1677" s="63">
        <v>1.5</v>
      </c>
      <c r="N1677" s="10" t="str">
        <f t="shared" si="270"/>
        <v>W</v>
      </c>
      <c r="O1677" s="11">
        <f t="shared" si="271"/>
        <v>45922</v>
      </c>
      <c r="P1677" s="12" t="str">
        <f t="shared" si="272"/>
        <v>04</v>
      </c>
      <c r="Q1677" s="13" t="str">
        <f>VLOOKUP($B1677,Deals_Demo!$H:$N,7,0)</f>
        <v>strategy_24_demo</v>
      </c>
      <c r="R1677" s="13" t="str">
        <f t="shared" si="273"/>
        <v>Mon</v>
      </c>
      <c r="S1677" s="14">
        <f>VLOOKUP($B1677,Deals_Demo!$H:$S,8,0)</f>
        <v>45922.196631944447</v>
      </c>
      <c r="T1677" s="14">
        <f>VLOOKUP($B1677,Deals_Demo!$H:$S,9,0)</f>
        <v>45922.404965277783</v>
      </c>
      <c r="U1677" s="15" t="str">
        <f t="shared" si="274"/>
        <v>2025-09-22</v>
      </c>
      <c r="V1677" s="13" t="str">
        <f>VLOOKUP($B1677,Deals_Demo!$H:$S,11,0)</f>
        <v>09</v>
      </c>
      <c r="W1677" s="13" t="str">
        <f>VLOOKUP($B1677,Deals_Demo!$H:$S,12,0)</f>
        <v>Mon</v>
      </c>
      <c r="X1677" s="13">
        <f t="shared" si="276"/>
        <v>0.15000000000000002</v>
      </c>
      <c r="Y1677" s="13">
        <f t="shared" si="277"/>
        <v>0.30000000000000004</v>
      </c>
      <c r="Z1677" s="13">
        <f t="shared" si="278"/>
        <v>0.44999999999999996</v>
      </c>
      <c r="AA1677" s="13">
        <f t="shared" si="275"/>
        <v>-3</v>
      </c>
    </row>
    <row r="1678" spans="1:27" x14ac:dyDescent="0.25">
      <c r="A1678" s="56">
        <v>45922.196631944447</v>
      </c>
      <c r="B1678" s="57">
        <v>444130544</v>
      </c>
      <c r="C1678" s="58" t="s">
        <v>36</v>
      </c>
      <c r="D1678" s="58" t="s">
        <v>38</v>
      </c>
      <c r="E1678" s="58" t="s">
        <v>119</v>
      </c>
      <c r="F1678" s="59">
        <v>3689.87</v>
      </c>
      <c r="G1678" s="59">
        <v>3689.26</v>
      </c>
      <c r="H1678" s="59">
        <v>3687.68</v>
      </c>
      <c r="I1678" s="58" t="s">
        <v>2127</v>
      </c>
      <c r="J1678" s="59">
        <v>3687.61</v>
      </c>
      <c r="K1678" s="59">
        <v>0</v>
      </c>
      <c r="L1678" s="59">
        <v>0</v>
      </c>
      <c r="M1678" s="59">
        <v>2.2599999999999998</v>
      </c>
      <c r="N1678" s="10" t="str">
        <f t="shared" si="270"/>
        <v>W</v>
      </c>
      <c r="O1678" s="11">
        <f t="shared" si="271"/>
        <v>45922</v>
      </c>
      <c r="P1678" s="12" t="str">
        <f t="shared" si="272"/>
        <v>04</v>
      </c>
      <c r="Q1678" s="13" t="str">
        <f>VLOOKUP($B1678,Deals_Demo!$H:$N,7,0)</f>
        <v>strategy_21_demo</v>
      </c>
      <c r="R1678" s="13" t="str">
        <f t="shared" si="273"/>
        <v>Mon</v>
      </c>
      <c r="S1678" s="14">
        <f>VLOOKUP($B1678,Deals_Demo!$H:$S,8,0)</f>
        <v>45922.196631944447</v>
      </c>
      <c r="T1678" s="14">
        <f>VLOOKUP($B1678,Deals_Demo!$H:$S,9,0)</f>
        <v>45922.404965277783</v>
      </c>
      <c r="U1678" s="15" t="str">
        <f t="shared" si="274"/>
        <v>2025-09-22</v>
      </c>
      <c r="V1678" s="13" t="str">
        <f>VLOOKUP($B1678,Deals_Demo!$H:$S,11,0)</f>
        <v>09</v>
      </c>
      <c r="W1678" s="13" t="str">
        <f>VLOOKUP($B1678,Deals_Demo!$H:$S,12,0)</f>
        <v>Mon</v>
      </c>
      <c r="X1678" s="13">
        <f t="shared" si="276"/>
        <v>0.22599999999999998</v>
      </c>
      <c r="Y1678" s="13">
        <f t="shared" si="277"/>
        <v>0.45199999999999996</v>
      </c>
      <c r="Z1678" s="13">
        <f t="shared" si="278"/>
        <v>0.67799999999999994</v>
      </c>
      <c r="AA1678" s="13">
        <f t="shared" si="275"/>
        <v>-3</v>
      </c>
    </row>
    <row r="1679" spans="1:27" x14ac:dyDescent="0.25">
      <c r="A1679" s="60">
        <v>45922.196643518517</v>
      </c>
      <c r="B1679" s="61">
        <v>444130546</v>
      </c>
      <c r="C1679" s="62" t="s">
        <v>36</v>
      </c>
      <c r="D1679" s="62" t="s">
        <v>38</v>
      </c>
      <c r="E1679" s="62" t="s">
        <v>119</v>
      </c>
      <c r="F1679" s="63">
        <v>3689.88</v>
      </c>
      <c r="G1679" s="63">
        <v>3689.78</v>
      </c>
      <c r="H1679" s="63">
        <v>3686.88</v>
      </c>
      <c r="I1679" s="62" t="s">
        <v>2128</v>
      </c>
      <c r="J1679" s="63">
        <v>3689.79</v>
      </c>
      <c r="K1679" s="63">
        <v>0</v>
      </c>
      <c r="L1679" s="63">
        <v>0</v>
      </c>
      <c r="M1679" s="63">
        <v>0.09</v>
      </c>
      <c r="N1679" s="10" t="str">
        <f t="shared" si="270"/>
        <v>W</v>
      </c>
      <c r="O1679" s="11">
        <f t="shared" si="271"/>
        <v>45922</v>
      </c>
      <c r="P1679" s="12" t="str">
        <f t="shared" si="272"/>
        <v>04</v>
      </c>
      <c r="Q1679" s="13" t="str">
        <f>VLOOKUP($B1679,Deals_Demo!$H:$N,7,0)</f>
        <v>strategy_10_demo</v>
      </c>
      <c r="R1679" s="13" t="str">
        <f t="shared" si="273"/>
        <v>Mon</v>
      </c>
      <c r="S1679" s="14">
        <f>VLOOKUP($B1679,Deals_Demo!$H:$S,8,0)</f>
        <v>45922.196643518517</v>
      </c>
      <c r="T1679" s="14">
        <f>VLOOKUP($B1679,Deals_Demo!$H:$S,9,0)</f>
        <v>45922.404976851853</v>
      </c>
      <c r="U1679" s="15" t="str">
        <f t="shared" si="274"/>
        <v>2025-09-22</v>
      </c>
      <c r="V1679" s="13" t="str">
        <f>VLOOKUP($B1679,Deals_Demo!$H:$S,11,0)</f>
        <v>09</v>
      </c>
      <c r="W1679" s="13" t="str">
        <f>VLOOKUP($B1679,Deals_Demo!$H:$S,12,0)</f>
        <v>Mon</v>
      </c>
      <c r="X1679" s="13">
        <f t="shared" si="276"/>
        <v>8.9999999999999993E-3</v>
      </c>
      <c r="Y1679" s="13">
        <f t="shared" si="277"/>
        <v>1.7999999999999999E-2</v>
      </c>
      <c r="Z1679" s="13">
        <f t="shared" si="278"/>
        <v>2.7E-2</v>
      </c>
      <c r="AA1679" s="13">
        <f t="shared" si="275"/>
        <v>-3</v>
      </c>
    </row>
    <row r="1680" spans="1:27" x14ac:dyDescent="0.25">
      <c r="A1680" s="56">
        <v>45922.196643518517</v>
      </c>
      <c r="B1680" s="57">
        <v>444130548</v>
      </c>
      <c r="C1680" s="58" t="s">
        <v>36</v>
      </c>
      <c r="D1680" s="58" t="s">
        <v>38</v>
      </c>
      <c r="E1680" s="58" t="s">
        <v>119</v>
      </c>
      <c r="F1680" s="59">
        <v>3689.88</v>
      </c>
      <c r="G1680" s="59">
        <v>3689.8</v>
      </c>
      <c r="H1680" s="59">
        <v>3688.38</v>
      </c>
      <c r="I1680" s="58" t="s">
        <v>2125</v>
      </c>
      <c r="J1680" s="59">
        <v>3688.37</v>
      </c>
      <c r="K1680" s="59">
        <v>0</v>
      </c>
      <c r="L1680" s="59">
        <v>0</v>
      </c>
      <c r="M1680" s="59">
        <v>1.51</v>
      </c>
      <c r="N1680" s="10" t="str">
        <f t="shared" si="270"/>
        <v>W</v>
      </c>
      <c r="O1680" s="11">
        <f t="shared" si="271"/>
        <v>45922</v>
      </c>
      <c r="P1680" s="12" t="str">
        <f t="shared" si="272"/>
        <v>04</v>
      </c>
      <c r="Q1680" s="13" t="str">
        <f>VLOOKUP($B1680,Deals_Demo!$H:$N,7,0)</f>
        <v>strategy_12_demo</v>
      </c>
      <c r="R1680" s="13" t="str">
        <f t="shared" si="273"/>
        <v>Mon</v>
      </c>
      <c r="S1680" s="14">
        <f>VLOOKUP($B1680,Deals_Demo!$H:$S,8,0)</f>
        <v>45922.196643518517</v>
      </c>
      <c r="T1680" s="14">
        <f>VLOOKUP($B1680,Deals_Demo!$H:$S,9,0)</f>
        <v>45922.404976851853</v>
      </c>
      <c r="U1680" s="15" t="str">
        <f t="shared" si="274"/>
        <v>2025-09-22</v>
      </c>
      <c r="V1680" s="13" t="str">
        <f>VLOOKUP($B1680,Deals_Demo!$H:$S,11,0)</f>
        <v>09</v>
      </c>
      <c r="W1680" s="13" t="str">
        <f>VLOOKUP($B1680,Deals_Demo!$H:$S,12,0)</f>
        <v>Mon</v>
      </c>
      <c r="X1680" s="13">
        <f t="shared" si="276"/>
        <v>0.15100000000000002</v>
      </c>
      <c r="Y1680" s="13">
        <f t="shared" si="277"/>
        <v>0.30200000000000005</v>
      </c>
      <c r="Z1680" s="13">
        <f t="shared" si="278"/>
        <v>0.45299999999999996</v>
      </c>
      <c r="AA1680" s="13">
        <f t="shared" si="275"/>
        <v>-3</v>
      </c>
    </row>
    <row r="1681" spans="1:27" x14ac:dyDescent="0.25">
      <c r="A1681" s="60">
        <v>45922.198599537034</v>
      </c>
      <c r="B1681" s="61">
        <v>444131263</v>
      </c>
      <c r="C1681" s="62" t="s">
        <v>36</v>
      </c>
      <c r="D1681" s="62" t="s">
        <v>38</v>
      </c>
      <c r="E1681" s="62" t="s">
        <v>119</v>
      </c>
      <c r="F1681" s="63">
        <v>3689.63</v>
      </c>
      <c r="G1681" s="63">
        <v>3688.14</v>
      </c>
      <c r="H1681" s="63">
        <v>3686.13</v>
      </c>
      <c r="I1681" s="62" t="s">
        <v>2129</v>
      </c>
      <c r="J1681" s="63">
        <v>3688.29</v>
      </c>
      <c r="K1681" s="63">
        <v>0</v>
      </c>
      <c r="L1681" s="63">
        <v>0</v>
      </c>
      <c r="M1681" s="63">
        <v>1.34</v>
      </c>
      <c r="N1681" s="10" t="str">
        <f t="shared" si="270"/>
        <v>W</v>
      </c>
      <c r="O1681" s="11">
        <f t="shared" si="271"/>
        <v>45922</v>
      </c>
      <c r="P1681" s="12" t="str">
        <f t="shared" si="272"/>
        <v>04</v>
      </c>
      <c r="Q1681" s="13" t="str">
        <f>VLOOKUP($B1681,Deals_Demo!$H:$N,7,0)</f>
        <v>strategy_11_demo</v>
      </c>
      <c r="R1681" s="13" t="str">
        <f t="shared" si="273"/>
        <v>Mon</v>
      </c>
      <c r="S1681" s="14">
        <f>VLOOKUP($B1681,Deals_Demo!$H:$S,8,0)</f>
        <v>45922.198599537034</v>
      </c>
      <c r="T1681" s="14">
        <f>VLOOKUP($B1681,Deals_Demo!$H:$S,9,0)</f>
        <v>45922.40693287037</v>
      </c>
      <c r="U1681" s="15" t="str">
        <f t="shared" si="274"/>
        <v>2025-09-22</v>
      </c>
      <c r="V1681" s="13" t="str">
        <f>VLOOKUP($B1681,Deals_Demo!$H:$S,11,0)</f>
        <v>09</v>
      </c>
      <c r="W1681" s="13" t="str">
        <f>VLOOKUP($B1681,Deals_Demo!$H:$S,12,0)</f>
        <v>Mon</v>
      </c>
      <c r="X1681" s="13">
        <f t="shared" si="276"/>
        <v>0.13400000000000001</v>
      </c>
      <c r="Y1681" s="13">
        <f t="shared" si="277"/>
        <v>0.26800000000000002</v>
      </c>
      <c r="Z1681" s="13">
        <f t="shared" si="278"/>
        <v>0.40200000000000002</v>
      </c>
      <c r="AA1681" s="13">
        <f t="shared" si="275"/>
        <v>-3</v>
      </c>
    </row>
    <row r="1682" spans="1:27" x14ac:dyDescent="0.25">
      <c r="A1682" s="56">
        <v>45922.198599537034</v>
      </c>
      <c r="B1682" s="57">
        <v>444131266</v>
      </c>
      <c r="C1682" s="58" t="s">
        <v>36</v>
      </c>
      <c r="D1682" s="58" t="s">
        <v>38</v>
      </c>
      <c r="E1682" s="58" t="s">
        <v>119</v>
      </c>
      <c r="F1682" s="59">
        <v>3689.75</v>
      </c>
      <c r="G1682" s="59">
        <v>3688.12</v>
      </c>
      <c r="H1682" s="59">
        <v>3686.63</v>
      </c>
      <c r="I1682" s="58" t="s">
        <v>2129</v>
      </c>
      <c r="J1682" s="59">
        <v>3688.29</v>
      </c>
      <c r="K1682" s="59">
        <v>0</v>
      </c>
      <c r="L1682" s="59">
        <v>0</v>
      </c>
      <c r="M1682" s="59">
        <v>1.46</v>
      </c>
      <c r="N1682" s="10" t="str">
        <f t="shared" si="270"/>
        <v>W</v>
      </c>
      <c r="O1682" s="11">
        <f t="shared" si="271"/>
        <v>45922</v>
      </c>
      <c r="P1682" s="12" t="str">
        <f t="shared" si="272"/>
        <v>04</v>
      </c>
      <c r="Q1682" s="13" t="str">
        <f>VLOOKUP($B1682,Deals_Demo!$H:$N,7,0)</f>
        <v>strategy_10_demo</v>
      </c>
      <c r="R1682" s="13" t="str">
        <f t="shared" si="273"/>
        <v>Mon</v>
      </c>
      <c r="S1682" s="14">
        <f>VLOOKUP($B1682,Deals_Demo!$H:$S,8,0)</f>
        <v>45922.198599537034</v>
      </c>
      <c r="T1682" s="14">
        <f>VLOOKUP($B1682,Deals_Demo!$H:$S,9,0)</f>
        <v>45922.40693287037</v>
      </c>
      <c r="U1682" s="15" t="str">
        <f t="shared" si="274"/>
        <v>2025-09-22</v>
      </c>
      <c r="V1682" s="13" t="str">
        <f>VLOOKUP($B1682,Deals_Demo!$H:$S,11,0)</f>
        <v>09</v>
      </c>
      <c r="W1682" s="13" t="str">
        <f>VLOOKUP($B1682,Deals_Demo!$H:$S,12,0)</f>
        <v>Mon</v>
      </c>
      <c r="X1682" s="13">
        <f t="shared" si="276"/>
        <v>0.14599999999999999</v>
      </c>
      <c r="Y1682" s="13">
        <f t="shared" si="277"/>
        <v>0.29199999999999998</v>
      </c>
      <c r="Z1682" s="13">
        <f t="shared" si="278"/>
        <v>0.438</v>
      </c>
      <c r="AA1682" s="13">
        <f t="shared" si="275"/>
        <v>-3</v>
      </c>
    </row>
    <row r="1683" spans="1:27" x14ac:dyDescent="0.25">
      <c r="A1683" s="60">
        <v>45922.198599537034</v>
      </c>
      <c r="B1683" s="61">
        <v>444131268</v>
      </c>
      <c r="C1683" s="62" t="s">
        <v>36</v>
      </c>
      <c r="D1683" s="62" t="s">
        <v>38</v>
      </c>
      <c r="E1683" s="62" t="s">
        <v>119</v>
      </c>
      <c r="F1683" s="63">
        <v>3689.75</v>
      </c>
      <c r="G1683" s="63">
        <v>3692.63</v>
      </c>
      <c r="H1683" s="63">
        <v>3688.13</v>
      </c>
      <c r="I1683" s="62" t="s">
        <v>2130</v>
      </c>
      <c r="J1683" s="63">
        <v>3688.08</v>
      </c>
      <c r="K1683" s="63">
        <v>0</v>
      </c>
      <c r="L1683" s="63">
        <v>0</v>
      </c>
      <c r="M1683" s="63">
        <v>1.67</v>
      </c>
      <c r="N1683" s="10" t="str">
        <f t="shared" si="270"/>
        <v>W</v>
      </c>
      <c r="O1683" s="11">
        <f t="shared" si="271"/>
        <v>45922</v>
      </c>
      <c r="P1683" s="12" t="str">
        <f t="shared" si="272"/>
        <v>04</v>
      </c>
      <c r="Q1683" s="13" t="str">
        <f>VLOOKUP($B1683,Deals_Demo!$H:$N,7,0)</f>
        <v>strategy_24_demo</v>
      </c>
      <c r="R1683" s="13" t="str">
        <f t="shared" si="273"/>
        <v>Mon</v>
      </c>
      <c r="S1683" s="14">
        <f>VLOOKUP($B1683,Deals_Demo!$H:$S,8,0)</f>
        <v>45922.198599537034</v>
      </c>
      <c r="T1683" s="14">
        <f>VLOOKUP($B1683,Deals_Demo!$H:$S,9,0)</f>
        <v>45922.40693287037</v>
      </c>
      <c r="U1683" s="15" t="str">
        <f t="shared" si="274"/>
        <v>2025-09-22</v>
      </c>
      <c r="V1683" s="13" t="str">
        <f>VLOOKUP($B1683,Deals_Demo!$H:$S,11,0)</f>
        <v>09</v>
      </c>
      <c r="W1683" s="13" t="str">
        <f>VLOOKUP($B1683,Deals_Demo!$H:$S,12,0)</f>
        <v>Mon</v>
      </c>
      <c r="X1683" s="13">
        <f t="shared" si="276"/>
        <v>0.16700000000000001</v>
      </c>
      <c r="Y1683" s="13">
        <f t="shared" si="277"/>
        <v>0.33400000000000002</v>
      </c>
      <c r="Z1683" s="13">
        <f t="shared" si="278"/>
        <v>0.501</v>
      </c>
      <c r="AA1683" s="13">
        <f t="shared" si="275"/>
        <v>-3</v>
      </c>
    </row>
    <row r="1684" spans="1:27" x14ac:dyDescent="0.25">
      <c r="A1684" s="56">
        <v>45922.198599537034</v>
      </c>
      <c r="B1684" s="57">
        <v>444131270</v>
      </c>
      <c r="C1684" s="58" t="s">
        <v>36</v>
      </c>
      <c r="D1684" s="58" t="s">
        <v>38</v>
      </c>
      <c r="E1684" s="58" t="s">
        <v>119</v>
      </c>
      <c r="F1684" s="59">
        <v>3689.75</v>
      </c>
      <c r="G1684" s="59">
        <v>3692.63</v>
      </c>
      <c r="H1684" s="59">
        <v>3688.13</v>
      </c>
      <c r="I1684" s="58" t="s">
        <v>2130</v>
      </c>
      <c r="J1684" s="59">
        <v>3688.08</v>
      </c>
      <c r="K1684" s="59">
        <v>0</v>
      </c>
      <c r="L1684" s="59">
        <v>0</v>
      </c>
      <c r="M1684" s="59">
        <v>1.67</v>
      </c>
      <c r="N1684" s="10" t="str">
        <f t="shared" si="270"/>
        <v>W</v>
      </c>
      <c r="O1684" s="11">
        <f t="shared" si="271"/>
        <v>45922</v>
      </c>
      <c r="P1684" s="12" t="str">
        <f t="shared" si="272"/>
        <v>04</v>
      </c>
      <c r="Q1684" s="13" t="str">
        <f>VLOOKUP($B1684,Deals_Demo!$H:$N,7,0)</f>
        <v>strategy_12_demo</v>
      </c>
      <c r="R1684" s="13" t="str">
        <f t="shared" si="273"/>
        <v>Mon</v>
      </c>
      <c r="S1684" s="14">
        <f>VLOOKUP($B1684,Deals_Demo!$H:$S,8,0)</f>
        <v>45922.198599537034</v>
      </c>
      <c r="T1684" s="14">
        <f>VLOOKUP($B1684,Deals_Demo!$H:$S,9,0)</f>
        <v>45922.40693287037</v>
      </c>
      <c r="U1684" s="15" t="str">
        <f t="shared" si="274"/>
        <v>2025-09-22</v>
      </c>
      <c r="V1684" s="13" t="str">
        <f>VLOOKUP($B1684,Deals_Demo!$H:$S,11,0)</f>
        <v>09</v>
      </c>
      <c r="W1684" s="13" t="str">
        <f>VLOOKUP($B1684,Deals_Demo!$H:$S,12,0)</f>
        <v>Mon</v>
      </c>
      <c r="X1684" s="13">
        <f t="shared" si="276"/>
        <v>0.16700000000000001</v>
      </c>
      <c r="Y1684" s="13">
        <f t="shared" si="277"/>
        <v>0.33400000000000002</v>
      </c>
      <c r="Z1684" s="13">
        <f t="shared" si="278"/>
        <v>0.501</v>
      </c>
      <c r="AA1684" s="13">
        <f t="shared" si="275"/>
        <v>-3</v>
      </c>
    </row>
    <row r="1685" spans="1:27" x14ac:dyDescent="0.25">
      <c r="A1685" s="60">
        <v>45922.198611111111</v>
      </c>
      <c r="B1685" s="61">
        <v>444131273</v>
      </c>
      <c r="C1685" s="62" t="s">
        <v>36</v>
      </c>
      <c r="D1685" s="62" t="s">
        <v>38</v>
      </c>
      <c r="E1685" s="62" t="s">
        <v>119</v>
      </c>
      <c r="F1685" s="63">
        <v>3689.75</v>
      </c>
      <c r="G1685" s="63">
        <v>3691.83</v>
      </c>
      <c r="H1685" s="63">
        <v>3688.13</v>
      </c>
      <c r="I1685" s="62" t="s">
        <v>2130</v>
      </c>
      <c r="J1685" s="63">
        <v>3688.08</v>
      </c>
      <c r="K1685" s="63">
        <v>0</v>
      </c>
      <c r="L1685" s="63">
        <v>0</v>
      </c>
      <c r="M1685" s="63">
        <v>1.67</v>
      </c>
      <c r="N1685" s="10" t="str">
        <f t="shared" si="270"/>
        <v>W</v>
      </c>
      <c r="O1685" s="11">
        <f t="shared" si="271"/>
        <v>45922</v>
      </c>
      <c r="P1685" s="12" t="str">
        <f t="shared" si="272"/>
        <v>04</v>
      </c>
      <c r="Q1685" s="13" t="str">
        <f>VLOOKUP($B1685,Deals_Demo!$H:$N,7,0)</f>
        <v>strategy_22_demo</v>
      </c>
      <c r="R1685" s="13" t="str">
        <f t="shared" si="273"/>
        <v>Mon</v>
      </c>
      <c r="S1685" s="14">
        <f>VLOOKUP($B1685,Deals_Demo!$H:$S,8,0)</f>
        <v>45922.198611111111</v>
      </c>
      <c r="T1685" s="14">
        <f>VLOOKUP($B1685,Deals_Demo!$H:$S,9,0)</f>
        <v>45922.406944444447</v>
      </c>
      <c r="U1685" s="15" t="str">
        <f t="shared" si="274"/>
        <v>2025-09-22</v>
      </c>
      <c r="V1685" s="13" t="str">
        <f>VLOOKUP($B1685,Deals_Demo!$H:$S,11,0)</f>
        <v>09</v>
      </c>
      <c r="W1685" s="13" t="str">
        <f>VLOOKUP($B1685,Deals_Demo!$H:$S,12,0)</f>
        <v>Mon</v>
      </c>
      <c r="X1685" s="13">
        <f t="shared" si="276"/>
        <v>0.16700000000000001</v>
      </c>
      <c r="Y1685" s="13">
        <f t="shared" si="277"/>
        <v>0.33400000000000002</v>
      </c>
      <c r="Z1685" s="13">
        <f t="shared" si="278"/>
        <v>0.501</v>
      </c>
      <c r="AA1685" s="13">
        <f t="shared" si="275"/>
        <v>-3</v>
      </c>
    </row>
    <row r="1686" spans="1:27" x14ac:dyDescent="0.25">
      <c r="A1686" s="56">
        <v>45922.198611111111</v>
      </c>
      <c r="B1686" s="57">
        <v>444131275</v>
      </c>
      <c r="C1686" s="58" t="s">
        <v>36</v>
      </c>
      <c r="D1686" s="58" t="s">
        <v>38</v>
      </c>
      <c r="E1686" s="58" t="s">
        <v>119</v>
      </c>
      <c r="F1686" s="59">
        <v>3689.68</v>
      </c>
      <c r="G1686" s="59">
        <v>3688.14</v>
      </c>
      <c r="H1686" s="59">
        <v>3686.63</v>
      </c>
      <c r="I1686" s="58" t="s">
        <v>2129</v>
      </c>
      <c r="J1686" s="59">
        <v>3688.29</v>
      </c>
      <c r="K1686" s="59">
        <v>0</v>
      </c>
      <c r="L1686" s="59">
        <v>0</v>
      </c>
      <c r="M1686" s="59">
        <v>1.39</v>
      </c>
      <c r="N1686" s="10" t="str">
        <f t="shared" si="270"/>
        <v>W</v>
      </c>
      <c r="O1686" s="11">
        <f t="shared" si="271"/>
        <v>45922</v>
      </c>
      <c r="P1686" s="12" t="str">
        <f t="shared" si="272"/>
        <v>04</v>
      </c>
      <c r="Q1686" s="13" t="str">
        <f>VLOOKUP($B1686,Deals_Demo!$H:$N,7,0)</f>
        <v>strategy_09_demo</v>
      </c>
      <c r="R1686" s="13" t="str">
        <f t="shared" si="273"/>
        <v>Mon</v>
      </c>
      <c r="S1686" s="14">
        <f>VLOOKUP($B1686,Deals_Demo!$H:$S,8,0)</f>
        <v>45922.198611111111</v>
      </c>
      <c r="T1686" s="14">
        <f>VLOOKUP($B1686,Deals_Demo!$H:$S,9,0)</f>
        <v>45922.406944444447</v>
      </c>
      <c r="U1686" s="15" t="str">
        <f t="shared" si="274"/>
        <v>2025-09-22</v>
      </c>
      <c r="V1686" s="13" t="str">
        <f>VLOOKUP($B1686,Deals_Demo!$H:$S,11,0)</f>
        <v>09</v>
      </c>
      <c r="W1686" s="13" t="str">
        <f>VLOOKUP($B1686,Deals_Demo!$H:$S,12,0)</f>
        <v>Mon</v>
      </c>
      <c r="X1686" s="13">
        <f t="shared" si="276"/>
        <v>0.13899999999999998</v>
      </c>
      <c r="Y1686" s="13">
        <f t="shared" si="277"/>
        <v>0.27799999999999997</v>
      </c>
      <c r="Z1686" s="13">
        <f t="shared" si="278"/>
        <v>0.41699999999999998</v>
      </c>
      <c r="AA1686" s="13">
        <f t="shared" si="275"/>
        <v>-3</v>
      </c>
    </row>
    <row r="1687" spans="1:27" x14ac:dyDescent="0.25">
      <c r="A1687" s="60">
        <v>45922.198611111111</v>
      </c>
      <c r="B1687" s="61">
        <v>444131278</v>
      </c>
      <c r="C1687" s="62" t="s">
        <v>36</v>
      </c>
      <c r="D1687" s="62" t="s">
        <v>38</v>
      </c>
      <c r="E1687" s="62" t="s">
        <v>119</v>
      </c>
      <c r="F1687" s="63">
        <v>3689.68</v>
      </c>
      <c r="G1687" s="63">
        <v>3691.13</v>
      </c>
      <c r="H1687" s="63">
        <v>3688.13</v>
      </c>
      <c r="I1687" s="62" t="s">
        <v>2130</v>
      </c>
      <c r="J1687" s="63">
        <v>3688.08</v>
      </c>
      <c r="K1687" s="63">
        <v>0</v>
      </c>
      <c r="L1687" s="63">
        <v>0</v>
      </c>
      <c r="M1687" s="63">
        <v>1.6</v>
      </c>
      <c r="N1687" s="10" t="str">
        <f t="shared" si="270"/>
        <v>W</v>
      </c>
      <c r="O1687" s="11">
        <f t="shared" si="271"/>
        <v>45922</v>
      </c>
      <c r="P1687" s="12" t="str">
        <f t="shared" si="272"/>
        <v>04</v>
      </c>
      <c r="Q1687" s="13" t="str">
        <f>VLOOKUP($B1687,Deals_Demo!$H:$N,7,0)</f>
        <v>strategy_15_demo</v>
      </c>
      <c r="R1687" s="13" t="str">
        <f t="shared" si="273"/>
        <v>Mon</v>
      </c>
      <c r="S1687" s="14">
        <f>VLOOKUP($B1687,Deals_Demo!$H:$S,8,0)</f>
        <v>45922.198611111111</v>
      </c>
      <c r="T1687" s="14">
        <f>VLOOKUP($B1687,Deals_Demo!$H:$S,9,0)</f>
        <v>45922.406944444447</v>
      </c>
      <c r="U1687" s="15" t="str">
        <f t="shared" si="274"/>
        <v>2025-09-22</v>
      </c>
      <c r="V1687" s="13" t="str">
        <f>VLOOKUP($B1687,Deals_Demo!$H:$S,11,0)</f>
        <v>09</v>
      </c>
      <c r="W1687" s="13" t="str">
        <f>VLOOKUP($B1687,Deals_Demo!$H:$S,12,0)</f>
        <v>Mon</v>
      </c>
      <c r="X1687" s="13">
        <f t="shared" si="276"/>
        <v>0.16000000000000003</v>
      </c>
      <c r="Y1687" s="13">
        <f t="shared" si="277"/>
        <v>0.32000000000000006</v>
      </c>
      <c r="Z1687" s="13">
        <f t="shared" si="278"/>
        <v>0.48</v>
      </c>
      <c r="AA1687" s="13">
        <f t="shared" si="275"/>
        <v>-3</v>
      </c>
    </row>
    <row r="1688" spans="1:27" x14ac:dyDescent="0.25">
      <c r="A1688" s="56">
        <v>45922.198611111111</v>
      </c>
      <c r="B1688" s="57">
        <v>444131282</v>
      </c>
      <c r="C1688" s="58" t="s">
        <v>36</v>
      </c>
      <c r="D1688" s="58" t="s">
        <v>38</v>
      </c>
      <c r="E1688" s="58" t="s">
        <v>119</v>
      </c>
      <c r="F1688" s="59">
        <v>3689.7</v>
      </c>
      <c r="G1688" s="59">
        <v>3692.63</v>
      </c>
      <c r="H1688" s="59">
        <v>3688.13</v>
      </c>
      <c r="I1688" s="58" t="s">
        <v>2130</v>
      </c>
      <c r="J1688" s="59">
        <v>3688.08</v>
      </c>
      <c r="K1688" s="59">
        <v>0</v>
      </c>
      <c r="L1688" s="59">
        <v>0</v>
      </c>
      <c r="M1688" s="59">
        <v>1.62</v>
      </c>
      <c r="N1688" s="10" t="str">
        <f t="shared" si="270"/>
        <v>W</v>
      </c>
      <c r="O1688" s="11">
        <f t="shared" si="271"/>
        <v>45922</v>
      </c>
      <c r="P1688" s="12" t="str">
        <f t="shared" si="272"/>
        <v>04</v>
      </c>
      <c r="Q1688" s="13" t="str">
        <f>VLOOKUP($B1688,Deals_Demo!$H:$N,7,0)</f>
        <v>strategy_14_demo</v>
      </c>
      <c r="R1688" s="13" t="str">
        <f t="shared" si="273"/>
        <v>Mon</v>
      </c>
      <c r="S1688" s="14">
        <f>VLOOKUP($B1688,Deals_Demo!$H:$S,8,0)</f>
        <v>45922.198611111111</v>
      </c>
      <c r="T1688" s="14">
        <f>VLOOKUP($B1688,Deals_Demo!$H:$S,9,0)</f>
        <v>45922.406944444447</v>
      </c>
      <c r="U1688" s="15" t="str">
        <f t="shared" si="274"/>
        <v>2025-09-22</v>
      </c>
      <c r="V1688" s="13" t="str">
        <f>VLOOKUP($B1688,Deals_Demo!$H:$S,11,0)</f>
        <v>09</v>
      </c>
      <c r="W1688" s="13" t="str">
        <f>VLOOKUP($B1688,Deals_Demo!$H:$S,12,0)</f>
        <v>Mon</v>
      </c>
      <c r="X1688" s="13">
        <f t="shared" si="276"/>
        <v>0.16200000000000003</v>
      </c>
      <c r="Y1688" s="13">
        <f t="shared" si="277"/>
        <v>0.32400000000000007</v>
      </c>
      <c r="Z1688" s="13">
        <f t="shared" si="278"/>
        <v>0.48599999999999999</v>
      </c>
      <c r="AA1688" s="13">
        <f t="shared" si="275"/>
        <v>-3</v>
      </c>
    </row>
    <row r="1689" spans="1:27" x14ac:dyDescent="0.25">
      <c r="A1689" s="60">
        <v>45922.200798611113</v>
      </c>
      <c r="B1689" s="61">
        <v>444132185</v>
      </c>
      <c r="C1689" s="62" t="s">
        <v>36</v>
      </c>
      <c r="D1689" s="62" t="s">
        <v>38</v>
      </c>
      <c r="E1689" s="62" t="s">
        <v>119</v>
      </c>
      <c r="F1689" s="63">
        <v>3688.21</v>
      </c>
      <c r="G1689" s="63">
        <v>3691.21</v>
      </c>
      <c r="H1689" s="62"/>
      <c r="I1689" s="62" t="s">
        <v>2131</v>
      </c>
      <c r="J1689" s="63">
        <v>3691.26</v>
      </c>
      <c r="K1689" s="63">
        <v>0</v>
      </c>
      <c r="L1689" s="63">
        <v>0</v>
      </c>
      <c r="M1689" s="63">
        <v>-3.05</v>
      </c>
      <c r="N1689" s="10" t="str">
        <f t="shared" si="270"/>
        <v>L</v>
      </c>
      <c r="O1689" s="11">
        <f t="shared" si="271"/>
        <v>45922</v>
      </c>
      <c r="P1689" s="12" t="str">
        <f t="shared" si="272"/>
        <v>04</v>
      </c>
      <c r="Q1689" s="13" t="str">
        <f>VLOOKUP($B1689,Deals_Demo!$H:$N,7,0)</f>
        <v>strategy_18_demo</v>
      </c>
      <c r="R1689" s="13" t="str">
        <f t="shared" si="273"/>
        <v>Mon</v>
      </c>
      <c r="S1689" s="14">
        <f>VLOOKUP($B1689,Deals_Demo!$H:$S,8,0)</f>
        <v>45922.200798611113</v>
      </c>
      <c r="T1689" s="14">
        <f>VLOOKUP($B1689,Deals_Demo!$H:$S,9,0)</f>
        <v>45922.409131944449</v>
      </c>
      <c r="U1689" s="15" t="str">
        <f t="shared" si="274"/>
        <v>2025-09-22</v>
      </c>
      <c r="V1689" s="13" t="str">
        <f>VLOOKUP($B1689,Deals_Demo!$H:$S,11,0)</f>
        <v>09</v>
      </c>
      <c r="W1689" s="13" t="str">
        <f>VLOOKUP($B1689,Deals_Demo!$H:$S,12,0)</f>
        <v>Mon</v>
      </c>
      <c r="X1689" s="13">
        <f t="shared" si="276"/>
        <v>-0.30499999999999999</v>
      </c>
      <c r="Y1689" s="13">
        <f t="shared" si="277"/>
        <v>-0.61</v>
      </c>
      <c r="Z1689" s="13">
        <f t="shared" si="278"/>
        <v>-0.91499999999999992</v>
      </c>
      <c r="AA1689" s="13">
        <f t="shared" si="275"/>
        <v>-3</v>
      </c>
    </row>
    <row r="1690" spans="1:27" x14ac:dyDescent="0.25">
      <c r="A1690" s="56">
        <v>45922.20103009259</v>
      </c>
      <c r="B1690" s="57">
        <v>444132232</v>
      </c>
      <c r="C1690" s="58" t="s">
        <v>36</v>
      </c>
      <c r="D1690" s="58" t="s">
        <v>38</v>
      </c>
      <c r="E1690" s="58" t="s">
        <v>119</v>
      </c>
      <c r="F1690" s="59">
        <v>3688.24</v>
      </c>
      <c r="G1690" s="59">
        <v>3691.4</v>
      </c>
      <c r="H1690" s="58"/>
      <c r="I1690" s="58" t="s">
        <v>2132</v>
      </c>
      <c r="J1690" s="59">
        <v>3691.44</v>
      </c>
      <c r="K1690" s="59">
        <v>0</v>
      </c>
      <c r="L1690" s="59">
        <v>0</v>
      </c>
      <c r="M1690" s="59">
        <v>-3.2</v>
      </c>
      <c r="N1690" s="10" t="str">
        <f t="shared" si="270"/>
        <v>L</v>
      </c>
      <c r="O1690" s="11">
        <f t="shared" si="271"/>
        <v>45922</v>
      </c>
      <c r="P1690" s="12" t="str">
        <f t="shared" si="272"/>
        <v>04</v>
      </c>
      <c r="Q1690" s="13" t="str">
        <f>VLOOKUP($B1690,Deals_Demo!$H:$N,7,0)</f>
        <v>strategy_20_demo</v>
      </c>
      <c r="R1690" s="13" t="str">
        <f t="shared" si="273"/>
        <v>Mon</v>
      </c>
      <c r="S1690" s="14">
        <f>VLOOKUP($B1690,Deals_Demo!$H:$S,8,0)</f>
        <v>45922.20103009259</v>
      </c>
      <c r="T1690" s="14">
        <f>VLOOKUP($B1690,Deals_Demo!$H:$S,9,0)</f>
        <v>45922.409363425926</v>
      </c>
      <c r="U1690" s="15" t="str">
        <f t="shared" si="274"/>
        <v>2025-09-22</v>
      </c>
      <c r="V1690" s="13" t="str">
        <f>VLOOKUP($B1690,Deals_Demo!$H:$S,11,0)</f>
        <v>09</v>
      </c>
      <c r="W1690" s="13" t="str">
        <f>VLOOKUP($B1690,Deals_Demo!$H:$S,12,0)</f>
        <v>Mon</v>
      </c>
      <c r="X1690" s="13">
        <f t="shared" si="276"/>
        <v>-0.32000000000000006</v>
      </c>
      <c r="Y1690" s="13">
        <f t="shared" si="277"/>
        <v>-0.64000000000000012</v>
      </c>
      <c r="Z1690" s="13">
        <f t="shared" si="278"/>
        <v>-0.96</v>
      </c>
      <c r="AA1690" s="13">
        <f t="shared" si="275"/>
        <v>-3</v>
      </c>
    </row>
    <row r="1691" spans="1:27" x14ac:dyDescent="0.25">
      <c r="A1691" s="60">
        <v>45922.202418981484</v>
      </c>
      <c r="B1691" s="61">
        <v>444132980</v>
      </c>
      <c r="C1691" s="62" t="s">
        <v>36</v>
      </c>
      <c r="D1691" s="62" t="s">
        <v>38</v>
      </c>
      <c r="E1691" s="62" t="s">
        <v>119</v>
      </c>
      <c r="F1691" s="63">
        <v>3688.07</v>
      </c>
      <c r="G1691" s="63">
        <v>3691.08</v>
      </c>
      <c r="H1691" s="63">
        <v>3685.88</v>
      </c>
      <c r="I1691" s="62" t="s">
        <v>2133</v>
      </c>
      <c r="J1691" s="63">
        <v>3691.08</v>
      </c>
      <c r="K1691" s="63">
        <v>0</v>
      </c>
      <c r="L1691" s="63">
        <v>0</v>
      </c>
      <c r="M1691" s="63">
        <v>-3.01</v>
      </c>
      <c r="N1691" s="10" t="str">
        <f t="shared" si="270"/>
        <v>L</v>
      </c>
      <c r="O1691" s="11">
        <f t="shared" si="271"/>
        <v>45922</v>
      </c>
      <c r="P1691" s="12" t="str">
        <f t="shared" si="272"/>
        <v>04</v>
      </c>
      <c r="Q1691" s="13" t="str">
        <f>VLOOKUP($B1691,Deals_Demo!$H:$N,7,0)</f>
        <v>strategy_21_demo</v>
      </c>
      <c r="R1691" s="13" t="str">
        <f t="shared" si="273"/>
        <v>Mon</v>
      </c>
      <c r="S1691" s="14">
        <f>VLOOKUP($B1691,Deals_Demo!$H:$S,8,0)</f>
        <v>45922.202418981484</v>
      </c>
      <c r="T1691" s="14">
        <f>VLOOKUP($B1691,Deals_Demo!$H:$S,9,0)</f>
        <v>45922.41075231482</v>
      </c>
      <c r="U1691" s="15" t="str">
        <f t="shared" si="274"/>
        <v>2025-09-22</v>
      </c>
      <c r="V1691" s="13" t="str">
        <f>VLOOKUP($B1691,Deals_Demo!$H:$S,11,0)</f>
        <v>09</v>
      </c>
      <c r="W1691" s="13" t="str">
        <f>VLOOKUP($B1691,Deals_Demo!$H:$S,12,0)</f>
        <v>Mon</v>
      </c>
      <c r="X1691" s="13">
        <f t="shared" si="276"/>
        <v>-0.30099999999999999</v>
      </c>
      <c r="Y1691" s="13">
        <f t="shared" si="277"/>
        <v>-0.60199999999999998</v>
      </c>
      <c r="Z1691" s="13">
        <f t="shared" si="278"/>
        <v>-0.90299999999999991</v>
      </c>
      <c r="AA1691" s="13">
        <f t="shared" si="275"/>
        <v>-3</v>
      </c>
    </row>
    <row r="1692" spans="1:27" x14ac:dyDescent="0.25">
      <c r="A1692" s="56">
        <v>45922.202418981484</v>
      </c>
      <c r="B1692" s="57">
        <v>444132981</v>
      </c>
      <c r="C1692" s="58" t="s">
        <v>36</v>
      </c>
      <c r="D1692" s="58" t="s">
        <v>38</v>
      </c>
      <c r="E1692" s="58" t="s">
        <v>119</v>
      </c>
      <c r="F1692" s="59">
        <v>3688.07</v>
      </c>
      <c r="G1692" s="59">
        <v>3689.57</v>
      </c>
      <c r="H1692" s="59">
        <v>3686.57</v>
      </c>
      <c r="I1692" s="58" t="s">
        <v>2134</v>
      </c>
      <c r="J1692" s="59">
        <v>3689.57</v>
      </c>
      <c r="K1692" s="59">
        <v>0</v>
      </c>
      <c r="L1692" s="59">
        <v>0</v>
      </c>
      <c r="M1692" s="59">
        <v>-1.5</v>
      </c>
      <c r="N1692" s="10" t="str">
        <f t="shared" si="270"/>
        <v>L</v>
      </c>
      <c r="O1692" s="11">
        <f t="shared" si="271"/>
        <v>45922</v>
      </c>
      <c r="P1692" s="12" t="str">
        <f t="shared" si="272"/>
        <v>04</v>
      </c>
      <c r="Q1692" s="13" t="str">
        <f>VLOOKUP($B1692,Deals_Demo!$H:$N,7,0)</f>
        <v>strategy_15_demo</v>
      </c>
      <c r="R1692" s="13" t="str">
        <f t="shared" si="273"/>
        <v>Mon</v>
      </c>
      <c r="S1692" s="14">
        <f>VLOOKUP($B1692,Deals_Demo!$H:$S,8,0)</f>
        <v>45922.202418981484</v>
      </c>
      <c r="T1692" s="14">
        <f>VLOOKUP($B1692,Deals_Demo!$H:$S,9,0)</f>
        <v>45922.41075231482</v>
      </c>
      <c r="U1692" s="15" t="str">
        <f t="shared" si="274"/>
        <v>2025-09-22</v>
      </c>
      <c r="V1692" s="13" t="str">
        <f>VLOOKUP($B1692,Deals_Demo!$H:$S,11,0)</f>
        <v>09</v>
      </c>
      <c r="W1692" s="13" t="str">
        <f>VLOOKUP($B1692,Deals_Demo!$H:$S,12,0)</f>
        <v>Mon</v>
      </c>
      <c r="X1692" s="13">
        <f t="shared" si="276"/>
        <v>-0.15000000000000002</v>
      </c>
      <c r="Y1692" s="13">
        <f t="shared" si="277"/>
        <v>-0.30000000000000004</v>
      </c>
      <c r="Z1692" s="13">
        <f t="shared" si="278"/>
        <v>-0.44999999999999996</v>
      </c>
      <c r="AA1692" s="13">
        <f t="shared" si="275"/>
        <v>-3</v>
      </c>
    </row>
    <row r="1693" spans="1:27" x14ac:dyDescent="0.25">
      <c r="A1693" s="60">
        <v>45922.202418981484</v>
      </c>
      <c r="B1693" s="61">
        <v>444132982</v>
      </c>
      <c r="C1693" s="62" t="s">
        <v>36</v>
      </c>
      <c r="D1693" s="62" t="s">
        <v>38</v>
      </c>
      <c r="E1693" s="62" t="s">
        <v>119</v>
      </c>
      <c r="F1693" s="63">
        <v>3688.06</v>
      </c>
      <c r="G1693" s="63">
        <v>3690.27</v>
      </c>
      <c r="H1693" s="63">
        <v>3686.57</v>
      </c>
      <c r="I1693" s="62" t="s">
        <v>2135</v>
      </c>
      <c r="J1693" s="63">
        <v>3690.28</v>
      </c>
      <c r="K1693" s="63">
        <v>0</v>
      </c>
      <c r="L1693" s="63">
        <v>0</v>
      </c>
      <c r="M1693" s="63">
        <v>-2.2200000000000002</v>
      </c>
      <c r="N1693" s="10" t="str">
        <f t="shared" si="270"/>
        <v>L</v>
      </c>
      <c r="O1693" s="11">
        <f t="shared" si="271"/>
        <v>45922</v>
      </c>
      <c r="P1693" s="12" t="str">
        <f t="shared" si="272"/>
        <v>04</v>
      </c>
      <c r="Q1693" s="13" t="str">
        <f>VLOOKUP($B1693,Deals_Demo!$H:$N,7,0)</f>
        <v>strategy_22_demo</v>
      </c>
      <c r="R1693" s="13" t="str">
        <f t="shared" si="273"/>
        <v>Mon</v>
      </c>
      <c r="S1693" s="14">
        <f>VLOOKUP($B1693,Deals_Demo!$H:$S,8,0)</f>
        <v>45922.202418981484</v>
      </c>
      <c r="T1693" s="14">
        <f>VLOOKUP($B1693,Deals_Demo!$H:$S,9,0)</f>
        <v>45922.41075231482</v>
      </c>
      <c r="U1693" s="15" t="str">
        <f t="shared" si="274"/>
        <v>2025-09-22</v>
      </c>
      <c r="V1693" s="13" t="str">
        <f>VLOOKUP($B1693,Deals_Demo!$H:$S,11,0)</f>
        <v>09</v>
      </c>
      <c r="W1693" s="13" t="str">
        <f>VLOOKUP($B1693,Deals_Demo!$H:$S,12,0)</f>
        <v>Mon</v>
      </c>
      <c r="X1693" s="13">
        <f t="shared" si="276"/>
        <v>-0.22200000000000003</v>
      </c>
      <c r="Y1693" s="13">
        <f t="shared" si="277"/>
        <v>-0.44400000000000006</v>
      </c>
      <c r="Z1693" s="13">
        <f t="shared" si="278"/>
        <v>-0.66600000000000004</v>
      </c>
      <c r="AA1693" s="13">
        <f t="shared" si="275"/>
        <v>-3</v>
      </c>
    </row>
    <row r="1694" spans="1:27" x14ac:dyDescent="0.25">
      <c r="A1694" s="56">
        <v>45922.202418981484</v>
      </c>
      <c r="B1694" s="57">
        <v>444132984</v>
      </c>
      <c r="C1694" s="58" t="s">
        <v>36</v>
      </c>
      <c r="D1694" s="58" t="s">
        <v>38</v>
      </c>
      <c r="E1694" s="58" t="s">
        <v>119</v>
      </c>
      <c r="F1694" s="59">
        <v>3688.04</v>
      </c>
      <c r="G1694" s="59">
        <v>3691.07</v>
      </c>
      <c r="H1694" s="59">
        <v>3684.57</v>
      </c>
      <c r="I1694" s="58" t="s">
        <v>2133</v>
      </c>
      <c r="J1694" s="59">
        <v>3691.08</v>
      </c>
      <c r="K1694" s="59">
        <v>0</v>
      </c>
      <c r="L1694" s="59">
        <v>0</v>
      </c>
      <c r="M1694" s="59">
        <v>-3.04</v>
      </c>
      <c r="N1694" s="10" t="str">
        <f t="shared" si="270"/>
        <v>L</v>
      </c>
      <c r="O1694" s="11">
        <f t="shared" si="271"/>
        <v>45922</v>
      </c>
      <c r="P1694" s="12" t="str">
        <f t="shared" si="272"/>
        <v>04</v>
      </c>
      <c r="Q1694" s="13" t="str">
        <f>VLOOKUP($B1694,Deals_Demo!$H:$N,7,0)</f>
        <v>strategy_11_demo</v>
      </c>
      <c r="R1694" s="13" t="str">
        <f t="shared" si="273"/>
        <v>Mon</v>
      </c>
      <c r="S1694" s="14">
        <f>VLOOKUP($B1694,Deals_Demo!$H:$S,8,0)</f>
        <v>45922.202418981484</v>
      </c>
      <c r="T1694" s="14">
        <f>VLOOKUP($B1694,Deals_Demo!$H:$S,9,0)</f>
        <v>45922.41075231482</v>
      </c>
      <c r="U1694" s="15" t="str">
        <f t="shared" si="274"/>
        <v>2025-09-22</v>
      </c>
      <c r="V1694" s="13" t="str">
        <f>VLOOKUP($B1694,Deals_Demo!$H:$S,11,0)</f>
        <v>09</v>
      </c>
      <c r="W1694" s="13" t="str">
        <f>VLOOKUP($B1694,Deals_Demo!$H:$S,12,0)</f>
        <v>Mon</v>
      </c>
      <c r="X1694" s="13">
        <f t="shared" si="276"/>
        <v>-0.30400000000000005</v>
      </c>
      <c r="Y1694" s="13">
        <f t="shared" si="277"/>
        <v>-0.6080000000000001</v>
      </c>
      <c r="Z1694" s="13">
        <f t="shared" si="278"/>
        <v>-0.91199999999999992</v>
      </c>
      <c r="AA1694" s="13">
        <f t="shared" si="275"/>
        <v>-3</v>
      </c>
    </row>
    <row r="1695" spans="1:27" x14ac:dyDescent="0.25">
      <c r="A1695" s="60">
        <v>45922.202430555553</v>
      </c>
      <c r="B1695" s="61">
        <v>444132985</v>
      </c>
      <c r="C1695" s="62" t="s">
        <v>36</v>
      </c>
      <c r="D1695" s="62" t="s">
        <v>38</v>
      </c>
      <c r="E1695" s="62" t="s">
        <v>119</v>
      </c>
      <c r="F1695" s="63">
        <v>3688.02</v>
      </c>
      <c r="G1695" s="63">
        <v>3691.07</v>
      </c>
      <c r="H1695" s="63">
        <v>3686.57</v>
      </c>
      <c r="I1695" s="62" t="s">
        <v>2133</v>
      </c>
      <c r="J1695" s="63">
        <v>3691.08</v>
      </c>
      <c r="K1695" s="63">
        <v>0</v>
      </c>
      <c r="L1695" s="63">
        <v>0</v>
      </c>
      <c r="M1695" s="63">
        <v>-3.06</v>
      </c>
      <c r="N1695" s="10" t="str">
        <f t="shared" si="270"/>
        <v>L</v>
      </c>
      <c r="O1695" s="11">
        <f t="shared" si="271"/>
        <v>45922</v>
      </c>
      <c r="P1695" s="12" t="str">
        <f t="shared" si="272"/>
        <v>04</v>
      </c>
      <c r="Q1695" s="13" t="str">
        <f>VLOOKUP($B1695,Deals_Demo!$H:$N,7,0)</f>
        <v>strategy_24_demo</v>
      </c>
      <c r="R1695" s="13" t="str">
        <f t="shared" si="273"/>
        <v>Mon</v>
      </c>
      <c r="S1695" s="14">
        <f>VLOOKUP($B1695,Deals_Demo!$H:$S,8,0)</f>
        <v>45922.202430555553</v>
      </c>
      <c r="T1695" s="14">
        <f>VLOOKUP($B1695,Deals_Demo!$H:$S,9,0)</f>
        <v>45922.410763888889</v>
      </c>
      <c r="U1695" s="15" t="str">
        <f t="shared" si="274"/>
        <v>2025-09-22</v>
      </c>
      <c r="V1695" s="13" t="str">
        <f>VLOOKUP($B1695,Deals_Demo!$H:$S,11,0)</f>
        <v>09</v>
      </c>
      <c r="W1695" s="13" t="str">
        <f>VLOOKUP($B1695,Deals_Demo!$H:$S,12,0)</f>
        <v>Mon</v>
      </c>
      <c r="X1695" s="13">
        <f t="shared" si="276"/>
        <v>-0.30600000000000005</v>
      </c>
      <c r="Y1695" s="13">
        <f t="shared" si="277"/>
        <v>-0.6120000000000001</v>
      </c>
      <c r="Z1695" s="13">
        <f t="shared" si="278"/>
        <v>-0.91799999999999993</v>
      </c>
      <c r="AA1695" s="13">
        <f t="shared" si="275"/>
        <v>-3</v>
      </c>
    </row>
    <row r="1696" spans="1:27" x14ac:dyDescent="0.25">
      <c r="A1696" s="56">
        <v>45922.202430555553</v>
      </c>
      <c r="B1696" s="57">
        <v>444132986</v>
      </c>
      <c r="C1696" s="58" t="s">
        <v>36</v>
      </c>
      <c r="D1696" s="58" t="s">
        <v>38</v>
      </c>
      <c r="E1696" s="58" t="s">
        <v>119</v>
      </c>
      <c r="F1696" s="59">
        <v>3688.07</v>
      </c>
      <c r="G1696" s="59">
        <v>3690.27</v>
      </c>
      <c r="H1696" s="59">
        <v>3685.07</v>
      </c>
      <c r="I1696" s="58" t="s">
        <v>2135</v>
      </c>
      <c r="J1696" s="59">
        <v>3690.28</v>
      </c>
      <c r="K1696" s="59">
        <v>0</v>
      </c>
      <c r="L1696" s="59">
        <v>0</v>
      </c>
      <c r="M1696" s="59">
        <v>-2.21</v>
      </c>
      <c r="N1696" s="10" t="str">
        <f t="shared" si="270"/>
        <v>L</v>
      </c>
      <c r="O1696" s="11">
        <f t="shared" si="271"/>
        <v>45922</v>
      </c>
      <c r="P1696" s="12" t="str">
        <f t="shared" si="272"/>
        <v>04</v>
      </c>
      <c r="Q1696" s="13" t="str">
        <f>VLOOKUP($B1696,Deals_Demo!$H:$N,7,0)</f>
        <v>strategy_23_demo</v>
      </c>
      <c r="R1696" s="13" t="str">
        <f t="shared" si="273"/>
        <v>Mon</v>
      </c>
      <c r="S1696" s="14">
        <f>VLOOKUP($B1696,Deals_Demo!$H:$S,8,0)</f>
        <v>45922.202430555553</v>
      </c>
      <c r="T1696" s="14">
        <f>VLOOKUP($B1696,Deals_Demo!$H:$S,9,0)</f>
        <v>45922.410763888889</v>
      </c>
      <c r="U1696" s="15" t="str">
        <f t="shared" si="274"/>
        <v>2025-09-22</v>
      </c>
      <c r="V1696" s="13" t="str">
        <f>VLOOKUP($B1696,Deals_Demo!$H:$S,11,0)</f>
        <v>09</v>
      </c>
      <c r="W1696" s="13" t="str">
        <f>VLOOKUP($B1696,Deals_Demo!$H:$S,12,0)</f>
        <v>Mon</v>
      </c>
      <c r="X1696" s="13">
        <f t="shared" si="276"/>
        <v>-0.221</v>
      </c>
      <c r="Y1696" s="13">
        <f t="shared" si="277"/>
        <v>-0.442</v>
      </c>
      <c r="Z1696" s="13">
        <f t="shared" si="278"/>
        <v>-0.66299999999999992</v>
      </c>
      <c r="AA1696" s="13">
        <f t="shared" si="275"/>
        <v>-3</v>
      </c>
    </row>
    <row r="1697" spans="1:27" x14ac:dyDescent="0.25">
      <c r="A1697" s="60">
        <v>45922.202430555553</v>
      </c>
      <c r="B1697" s="61">
        <v>444132988</v>
      </c>
      <c r="C1697" s="62" t="s">
        <v>36</v>
      </c>
      <c r="D1697" s="62" t="s">
        <v>38</v>
      </c>
      <c r="E1697" s="62" t="s">
        <v>119</v>
      </c>
      <c r="F1697" s="63">
        <v>3688.08</v>
      </c>
      <c r="G1697" s="63">
        <v>3691.07</v>
      </c>
      <c r="H1697" s="63">
        <v>3684.57</v>
      </c>
      <c r="I1697" s="62" t="s">
        <v>2133</v>
      </c>
      <c r="J1697" s="63">
        <v>3691.08</v>
      </c>
      <c r="K1697" s="63">
        <v>0</v>
      </c>
      <c r="L1697" s="63">
        <v>0</v>
      </c>
      <c r="M1697" s="63">
        <v>-3</v>
      </c>
      <c r="N1697" s="10" t="str">
        <f t="shared" si="270"/>
        <v>L</v>
      </c>
      <c r="O1697" s="11">
        <f t="shared" si="271"/>
        <v>45922</v>
      </c>
      <c r="P1697" s="12" t="str">
        <f t="shared" si="272"/>
        <v>04</v>
      </c>
      <c r="Q1697" s="13" t="str">
        <f>VLOOKUP($B1697,Deals_Demo!$H:$N,7,0)</f>
        <v>strategy_16_demo</v>
      </c>
      <c r="R1697" s="13" t="str">
        <f t="shared" si="273"/>
        <v>Mon</v>
      </c>
      <c r="S1697" s="14">
        <f>VLOOKUP($B1697,Deals_Demo!$H:$S,8,0)</f>
        <v>45922.202430555553</v>
      </c>
      <c r="T1697" s="14">
        <f>VLOOKUP($B1697,Deals_Demo!$H:$S,9,0)</f>
        <v>45922.410763888889</v>
      </c>
      <c r="U1697" s="15" t="str">
        <f t="shared" si="274"/>
        <v>2025-09-22</v>
      </c>
      <c r="V1697" s="13" t="str">
        <f>VLOOKUP($B1697,Deals_Demo!$H:$S,11,0)</f>
        <v>09</v>
      </c>
      <c r="W1697" s="13" t="str">
        <f>VLOOKUP($B1697,Deals_Demo!$H:$S,12,0)</f>
        <v>Mon</v>
      </c>
      <c r="X1697" s="13">
        <f t="shared" si="276"/>
        <v>-0.30000000000000004</v>
      </c>
      <c r="Y1697" s="13">
        <f t="shared" si="277"/>
        <v>-0.60000000000000009</v>
      </c>
      <c r="Z1697" s="13">
        <f t="shared" si="278"/>
        <v>-0.89999999999999991</v>
      </c>
      <c r="AA1697" s="13">
        <f t="shared" si="275"/>
        <v>-3</v>
      </c>
    </row>
    <row r="1698" spans="1:27" x14ac:dyDescent="0.25">
      <c r="A1698" s="56">
        <v>45922.202430555553</v>
      </c>
      <c r="B1698" s="57">
        <v>444132989</v>
      </c>
      <c r="C1698" s="58" t="s">
        <v>36</v>
      </c>
      <c r="D1698" s="58" t="s">
        <v>38</v>
      </c>
      <c r="E1698" s="58" t="s">
        <v>119</v>
      </c>
      <c r="F1698" s="59">
        <v>3688.09</v>
      </c>
      <c r="G1698" s="59">
        <v>3691.07</v>
      </c>
      <c r="H1698" s="59">
        <v>3686.57</v>
      </c>
      <c r="I1698" s="58" t="s">
        <v>2133</v>
      </c>
      <c r="J1698" s="59">
        <v>3691.08</v>
      </c>
      <c r="K1698" s="59">
        <v>0</v>
      </c>
      <c r="L1698" s="59">
        <v>0</v>
      </c>
      <c r="M1698" s="59">
        <v>-2.99</v>
      </c>
      <c r="N1698" s="10" t="str">
        <f t="shared" si="270"/>
        <v>L</v>
      </c>
      <c r="O1698" s="11">
        <f t="shared" si="271"/>
        <v>45922</v>
      </c>
      <c r="P1698" s="12" t="str">
        <f t="shared" si="272"/>
        <v>04</v>
      </c>
      <c r="Q1698" s="13" t="str">
        <f>VLOOKUP($B1698,Deals_Demo!$H:$N,7,0)</f>
        <v>strategy_14_demo</v>
      </c>
      <c r="R1698" s="13" t="str">
        <f t="shared" si="273"/>
        <v>Mon</v>
      </c>
      <c r="S1698" s="14">
        <f>VLOOKUP($B1698,Deals_Demo!$H:$S,8,0)</f>
        <v>45922.202430555553</v>
      </c>
      <c r="T1698" s="14">
        <f>VLOOKUP($B1698,Deals_Demo!$H:$S,9,0)</f>
        <v>45922.410763888889</v>
      </c>
      <c r="U1698" s="15" t="str">
        <f t="shared" si="274"/>
        <v>2025-09-22</v>
      </c>
      <c r="V1698" s="13" t="str">
        <f>VLOOKUP($B1698,Deals_Demo!$H:$S,11,0)</f>
        <v>09</v>
      </c>
      <c r="W1698" s="13" t="str">
        <f>VLOOKUP($B1698,Deals_Demo!$H:$S,12,0)</f>
        <v>Mon</v>
      </c>
      <c r="X1698" s="13">
        <f t="shared" si="276"/>
        <v>-0.29900000000000004</v>
      </c>
      <c r="Y1698" s="13">
        <f t="shared" si="277"/>
        <v>-0.59800000000000009</v>
      </c>
      <c r="Z1698" s="13">
        <f t="shared" si="278"/>
        <v>-0.89700000000000002</v>
      </c>
      <c r="AA1698" s="13">
        <f t="shared" si="275"/>
        <v>-3</v>
      </c>
    </row>
    <row r="1699" spans="1:27" x14ac:dyDescent="0.25">
      <c r="A1699" s="60">
        <v>45922.202430555553</v>
      </c>
      <c r="B1699" s="61">
        <v>444132990</v>
      </c>
      <c r="C1699" s="62" t="s">
        <v>36</v>
      </c>
      <c r="D1699" s="62" t="s">
        <v>38</v>
      </c>
      <c r="E1699" s="62" t="s">
        <v>119</v>
      </c>
      <c r="F1699" s="63">
        <v>3688.09</v>
      </c>
      <c r="G1699" s="63">
        <v>3690.57</v>
      </c>
      <c r="H1699" s="63">
        <v>3685.07</v>
      </c>
      <c r="I1699" s="62" t="s">
        <v>2136</v>
      </c>
      <c r="J1699" s="63">
        <v>3690.58</v>
      </c>
      <c r="K1699" s="63">
        <v>0</v>
      </c>
      <c r="L1699" s="63">
        <v>0</v>
      </c>
      <c r="M1699" s="63">
        <v>-2.4900000000000002</v>
      </c>
      <c r="N1699" s="10" t="str">
        <f t="shared" si="270"/>
        <v>L</v>
      </c>
      <c r="O1699" s="11">
        <f t="shared" si="271"/>
        <v>45922</v>
      </c>
      <c r="P1699" s="12" t="str">
        <f t="shared" si="272"/>
        <v>04</v>
      </c>
      <c r="Q1699" s="13" t="str">
        <f>VLOOKUP($B1699,Deals_Demo!$H:$N,7,0)</f>
        <v>strategy_10_demo</v>
      </c>
      <c r="R1699" s="13" t="str">
        <f t="shared" si="273"/>
        <v>Mon</v>
      </c>
      <c r="S1699" s="14">
        <f>VLOOKUP($B1699,Deals_Demo!$H:$S,8,0)</f>
        <v>45922.202430555553</v>
      </c>
      <c r="T1699" s="14">
        <f>VLOOKUP($B1699,Deals_Demo!$H:$S,9,0)</f>
        <v>45922.410763888889</v>
      </c>
      <c r="U1699" s="15" t="str">
        <f t="shared" si="274"/>
        <v>2025-09-22</v>
      </c>
      <c r="V1699" s="13" t="str">
        <f>VLOOKUP($B1699,Deals_Demo!$H:$S,11,0)</f>
        <v>09</v>
      </c>
      <c r="W1699" s="13" t="str">
        <f>VLOOKUP($B1699,Deals_Demo!$H:$S,12,0)</f>
        <v>Mon</v>
      </c>
      <c r="X1699" s="13">
        <f t="shared" si="276"/>
        <v>-0.24900000000000003</v>
      </c>
      <c r="Y1699" s="13">
        <f t="shared" si="277"/>
        <v>-0.49800000000000005</v>
      </c>
      <c r="Z1699" s="13">
        <f t="shared" si="278"/>
        <v>-0.747</v>
      </c>
      <c r="AA1699" s="13">
        <f t="shared" si="275"/>
        <v>-3</v>
      </c>
    </row>
    <row r="1700" spans="1:27" x14ac:dyDescent="0.25">
      <c r="A1700" s="56">
        <v>45922.20244212963</v>
      </c>
      <c r="B1700" s="57">
        <v>444132992</v>
      </c>
      <c r="C1700" s="58" t="s">
        <v>36</v>
      </c>
      <c r="D1700" s="58" t="s">
        <v>38</v>
      </c>
      <c r="E1700" s="58" t="s">
        <v>119</v>
      </c>
      <c r="F1700" s="59">
        <v>3688.15</v>
      </c>
      <c r="G1700" s="59">
        <v>3691.07</v>
      </c>
      <c r="H1700" s="59">
        <v>3685.07</v>
      </c>
      <c r="I1700" s="58" t="s">
        <v>2133</v>
      </c>
      <c r="J1700" s="59">
        <v>3691.08</v>
      </c>
      <c r="K1700" s="59">
        <v>0</v>
      </c>
      <c r="L1700" s="59">
        <v>0</v>
      </c>
      <c r="M1700" s="59">
        <v>-2.93</v>
      </c>
      <c r="N1700" s="10" t="str">
        <f t="shared" si="270"/>
        <v>L</v>
      </c>
      <c r="O1700" s="11">
        <f t="shared" si="271"/>
        <v>45922</v>
      </c>
      <c r="P1700" s="12" t="str">
        <f t="shared" si="272"/>
        <v>04</v>
      </c>
      <c r="Q1700" s="13" t="str">
        <f>VLOOKUP($B1700,Deals_Demo!$H:$N,7,0)</f>
        <v>strategy_09_demo</v>
      </c>
      <c r="R1700" s="13" t="str">
        <f t="shared" si="273"/>
        <v>Mon</v>
      </c>
      <c r="S1700" s="14">
        <f>VLOOKUP($B1700,Deals_Demo!$H:$S,8,0)</f>
        <v>45922.20244212963</v>
      </c>
      <c r="T1700" s="14">
        <f>VLOOKUP($B1700,Deals_Demo!$H:$S,9,0)</f>
        <v>45922.410775462966</v>
      </c>
      <c r="U1700" s="15" t="str">
        <f t="shared" si="274"/>
        <v>2025-09-22</v>
      </c>
      <c r="V1700" s="13" t="str">
        <f>VLOOKUP($B1700,Deals_Demo!$H:$S,11,0)</f>
        <v>09</v>
      </c>
      <c r="W1700" s="13" t="str">
        <f>VLOOKUP($B1700,Deals_Demo!$H:$S,12,0)</f>
        <v>Mon</v>
      </c>
      <c r="X1700" s="13">
        <f t="shared" si="276"/>
        <v>-0.29300000000000004</v>
      </c>
      <c r="Y1700" s="13">
        <f t="shared" si="277"/>
        <v>-0.58600000000000008</v>
      </c>
      <c r="Z1700" s="13">
        <f t="shared" si="278"/>
        <v>-0.879</v>
      </c>
      <c r="AA1700" s="13">
        <f t="shared" si="275"/>
        <v>-3</v>
      </c>
    </row>
    <row r="1701" spans="1:27" x14ac:dyDescent="0.25">
      <c r="A1701" s="60">
        <v>45922.20244212963</v>
      </c>
      <c r="B1701" s="61">
        <v>444132993</v>
      </c>
      <c r="C1701" s="62" t="s">
        <v>36</v>
      </c>
      <c r="D1701" s="62" t="s">
        <v>38</v>
      </c>
      <c r="E1701" s="62" t="s">
        <v>119</v>
      </c>
      <c r="F1701" s="63">
        <v>3688.13</v>
      </c>
      <c r="G1701" s="63">
        <v>3691.07</v>
      </c>
      <c r="H1701" s="63">
        <v>3686.57</v>
      </c>
      <c r="I1701" s="62" t="s">
        <v>2133</v>
      </c>
      <c r="J1701" s="63">
        <v>3691.08</v>
      </c>
      <c r="K1701" s="63">
        <v>0</v>
      </c>
      <c r="L1701" s="63">
        <v>0</v>
      </c>
      <c r="M1701" s="63">
        <v>-2.95</v>
      </c>
      <c r="N1701" s="10" t="str">
        <f t="shared" si="270"/>
        <v>L</v>
      </c>
      <c r="O1701" s="11">
        <f t="shared" si="271"/>
        <v>45922</v>
      </c>
      <c r="P1701" s="12" t="str">
        <f t="shared" si="272"/>
        <v>04</v>
      </c>
      <c r="Q1701" s="13" t="str">
        <f>VLOOKUP($B1701,Deals_Demo!$H:$N,7,0)</f>
        <v>strategy_12_demo</v>
      </c>
      <c r="R1701" s="13" t="str">
        <f t="shared" si="273"/>
        <v>Mon</v>
      </c>
      <c r="S1701" s="14">
        <f>VLOOKUP($B1701,Deals_Demo!$H:$S,8,0)</f>
        <v>45922.20244212963</v>
      </c>
      <c r="T1701" s="14">
        <f>VLOOKUP($B1701,Deals_Demo!$H:$S,9,0)</f>
        <v>45922.410775462966</v>
      </c>
      <c r="U1701" s="15" t="str">
        <f t="shared" si="274"/>
        <v>2025-09-22</v>
      </c>
      <c r="V1701" s="13" t="str">
        <f>VLOOKUP($B1701,Deals_Demo!$H:$S,11,0)</f>
        <v>09</v>
      </c>
      <c r="W1701" s="13" t="str">
        <f>VLOOKUP($B1701,Deals_Demo!$H:$S,12,0)</f>
        <v>Mon</v>
      </c>
      <c r="X1701" s="13">
        <f t="shared" si="276"/>
        <v>-0.29500000000000004</v>
      </c>
      <c r="Y1701" s="13">
        <f t="shared" si="277"/>
        <v>-0.59000000000000008</v>
      </c>
      <c r="Z1701" s="13">
        <f t="shared" si="278"/>
        <v>-0.88500000000000001</v>
      </c>
      <c r="AA1701" s="13">
        <f t="shared" si="275"/>
        <v>-3</v>
      </c>
    </row>
    <row r="1702" spans="1:27" x14ac:dyDescent="0.25">
      <c r="A1702" s="56">
        <v>45922.211793981478</v>
      </c>
      <c r="B1702" s="57">
        <v>444138165</v>
      </c>
      <c r="C1702" s="58" t="s">
        <v>36</v>
      </c>
      <c r="D1702" s="58" t="s">
        <v>37</v>
      </c>
      <c r="E1702" s="58" t="s">
        <v>119</v>
      </c>
      <c r="F1702" s="59">
        <v>3690.33</v>
      </c>
      <c r="G1702" s="59">
        <v>3687.38</v>
      </c>
      <c r="H1702" s="59">
        <v>3694.88</v>
      </c>
      <c r="I1702" s="58" t="s">
        <v>2137</v>
      </c>
      <c r="J1702" s="59">
        <v>3687.36</v>
      </c>
      <c r="K1702" s="59">
        <v>0</v>
      </c>
      <c r="L1702" s="59">
        <v>0</v>
      </c>
      <c r="M1702" s="59">
        <v>-2.97</v>
      </c>
      <c r="N1702" s="10" t="str">
        <f t="shared" si="270"/>
        <v>L</v>
      </c>
      <c r="O1702" s="11">
        <f t="shared" si="271"/>
        <v>45922</v>
      </c>
      <c r="P1702" s="12" t="str">
        <f t="shared" si="272"/>
        <v>05</v>
      </c>
      <c r="Q1702" s="13" t="str">
        <f>VLOOKUP($B1702,Deals_Demo!$H:$N,7,0)</f>
        <v>DEMO_strategy_03</v>
      </c>
      <c r="R1702" s="13" t="str">
        <f t="shared" si="273"/>
        <v>Mon</v>
      </c>
      <c r="S1702" s="14">
        <f>VLOOKUP($B1702,Deals_Demo!$H:$S,8,0)</f>
        <v>45922.211793981478</v>
      </c>
      <c r="T1702" s="14">
        <f>VLOOKUP($B1702,Deals_Demo!$H:$S,9,0)</f>
        <v>45922.420127314814</v>
      </c>
      <c r="U1702" s="15" t="str">
        <f t="shared" si="274"/>
        <v>2025-09-22</v>
      </c>
      <c r="V1702" s="13" t="str">
        <f>VLOOKUP($B1702,Deals_Demo!$H:$S,11,0)</f>
        <v>10</v>
      </c>
      <c r="W1702" s="13" t="str">
        <f>VLOOKUP($B1702,Deals_Demo!$H:$S,12,0)</f>
        <v>Mon</v>
      </c>
      <c r="X1702" s="13">
        <f t="shared" si="276"/>
        <v>-0.29700000000000004</v>
      </c>
      <c r="Y1702" s="13">
        <f t="shared" si="277"/>
        <v>-0.59400000000000008</v>
      </c>
      <c r="Z1702" s="13">
        <f t="shared" si="278"/>
        <v>-0.89100000000000001</v>
      </c>
      <c r="AA1702" s="13">
        <f t="shared" si="275"/>
        <v>-3</v>
      </c>
    </row>
    <row r="1703" spans="1:27" x14ac:dyDescent="0.25">
      <c r="A1703" s="60">
        <v>45922.212488425925</v>
      </c>
      <c r="B1703" s="61">
        <v>444138692</v>
      </c>
      <c r="C1703" s="62" t="s">
        <v>36</v>
      </c>
      <c r="D1703" s="62" t="s">
        <v>37</v>
      </c>
      <c r="E1703" s="62" t="s">
        <v>119</v>
      </c>
      <c r="F1703" s="63">
        <v>3690.71</v>
      </c>
      <c r="G1703" s="63">
        <v>3687.71</v>
      </c>
      <c r="H1703" s="63">
        <v>3696.71</v>
      </c>
      <c r="I1703" s="62" t="s">
        <v>2137</v>
      </c>
      <c r="J1703" s="63">
        <v>3687.68</v>
      </c>
      <c r="K1703" s="63">
        <v>0</v>
      </c>
      <c r="L1703" s="63">
        <v>0</v>
      </c>
      <c r="M1703" s="63">
        <v>-3.03</v>
      </c>
      <c r="N1703" s="10" t="str">
        <f t="shared" si="270"/>
        <v>L</v>
      </c>
      <c r="O1703" s="11">
        <f t="shared" si="271"/>
        <v>45922</v>
      </c>
      <c r="P1703" s="12" t="str">
        <f t="shared" si="272"/>
        <v>05</v>
      </c>
      <c r="Q1703" s="13" t="str">
        <f>VLOOKUP($B1703,Deals_Demo!$H:$N,7,0)</f>
        <v>DEMO_strategy_02</v>
      </c>
      <c r="R1703" s="13" t="str">
        <f t="shared" si="273"/>
        <v>Mon</v>
      </c>
      <c r="S1703" s="14">
        <f>VLOOKUP($B1703,Deals_Demo!$H:$S,8,0)</f>
        <v>45922.212488425925</v>
      </c>
      <c r="T1703" s="14">
        <f>VLOOKUP($B1703,Deals_Demo!$H:$S,9,0)</f>
        <v>45922.42082175926</v>
      </c>
      <c r="U1703" s="15" t="str">
        <f t="shared" si="274"/>
        <v>2025-09-22</v>
      </c>
      <c r="V1703" s="13" t="str">
        <f>VLOOKUP($B1703,Deals_Demo!$H:$S,11,0)</f>
        <v>10</v>
      </c>
      <c r="W1703" s="13" t="str">
        <f>VLOOKUP($B1703,Deals_Demo!$H:$S,12,0)</f>
        <v>Mon</v>
      </c>
      <c r="X1703" s="13">
        <f t="shared" si="276"/>
        <v>-0.30299999999999999</v>
      </c>
      <c r="Y1703" s="13">
        <f t="shared" si="277"/>
        <v>-0.60599999999999998</v>
      </c>
      <c r="Z1703" s="13">
        <f t="shared" si="278"/>
        <v>-0.90899999999999992</v>
      </c>
      <c r="AA1703" s="13">
        <f t="shared" si="275"/>
        <v>-3</v>
      </c>
    </row>
    <row r="1704" spans="1:27" x14ac:dyDescent="0.25">
      <c r="A1704" s="56">
        <v>45922.212488425925</v>
      </c>
      <c r="B1704" s="57">
        <v>444138693</v>
      </c>
      <c r="C1704" s="58" t="s">
        <v>36</v>
      </c>
      <c r="D1704" s="58" t="s">
        <v>37</v>
      </c>
      <c r="E1704" s="58" t="s">
        <v>119</v>
      </c>
      <c r="F1704" s="59">
        <v>3690.69</v>
      </c>
      <c r="G1704" s="59">
        <v>3687.71</v>
      </c>
      <c r="H1704" s="58"/>
      <c r="I1704" s="58" t="s">
        <v>2137</v>
      </c>
      <c r="J1704" s="59">
        <v>3687.68</v>
      </c>
      <c r="K1704" s="59">
        <v>0</v>
      </c>
      <c r="L1704" s="59">
        <v>0</v>
      </c>
      <c r="M1704" s="59">
        <v>-3.01</v>
      </c>
      <c r="N1704" s="10" t="str">
        <f t="shared" si="270"/>
        <v>L</v>
      </c>
      <c r="O1704" s="11">
        <f t="shared" si="271"/>
        <v>45922</v>
      </c>
      <c r="P1704" s="12" t="str">
        <f t="shared" si="272"/>
        <v>05</v>
      </c>
      <c r="Q1704" s="13" t="str">
        <f>VLOOKUP($B1704,Deals_Demo!$H:$N,7,0)</f>
        <v>DEMO_strategy_01</v>
      </c>
      <c r="R1704" s="13" t="str">
        <f t="shared" si="273"/>
        <v>Mon</v>
      </c>
      <c r="S1704" s="14">
        <f>VLOOKUP($B1704,Deals_Demo!$H:$S,8,0)</f>
        <v>45922.212488425925</v>
      </c>
      <c r="T1704" s="14">
        <f>VLOOKUP($B1704,Deals_Demo!$H:$S,9,0)</f>
        <v>45922.42082175926</v>
      </c>
      <c r="U1704" s="15" t="str">
        <f t="shared" si="274"/>
        <v>2025-09-22</v>
      </c>
      <c r="V1704" s="13" t="str">
        <f>VLOOKUP($B1704,Deals_Demo!$H:$S,11,0)</f>
        <v>10</v>
      </c>
      <c r="W1704" s="13" t="str">
        <f>VLOOKUP($B1704,Deals_Demo!$H:$S,12,0)</f>
        <v>Mon</v>
      </c>
      <c r="X1704" s="13">
        <f t="shared" si="276"/>
        <v>-0.30099999999999999</v>
      </c>
      <c r="Y1704" s="13">
        <f t="shared" si="277"/>
        <v>-0.60199999999999998</v>
      </c>
      <c r="Z1704" s="13">
        <f t="shared" si="278"/>
        <v>-0.90299999999999991</v>
      </c>
      <c r="AA1704" s="13">
        <f t="shared" si="275"/>
        <v>-3</v>
      </c>
    </row>
    <row r="1705" spans="1:27" x14ac:dyDescent="0.25">
      <c r="A1705" s="60">
        <v>45922.215960648151</v>
      </c>
      <c r="B1705" s="61">
        <v>444139875</v>
      </c>
      <c r="C1705" s="62" t="s">
        <v>36</v>
      </c>
      <c r="D1705" s="62" t="s">
        <v>37</v>
      </c>
      <c r="E1705" s="62" t="s">
        <v>119</v>
      </c>
      <c r="F1705" s="63">
        <v>3690.75</v>
      </c>
      <c r="G1705" s="63">
        <v>3687.75</v>
      </c>
      <c r="H1705" s="63">
        <v>3695.25</v>
      </c>
      <c r="I1705" s="62" t="s">
        <v>2138</v>
      </c>
      <c r="J1705" s="63">
        <v>3687.74</v>
      </c>
      <c r="K1705" s="63">
        <v>0</v>
      </c>
      <c r="L1705" s="63">
        <v>0</v>
      </c>
      <c r="M1705" s="63">
        <v>-3.01</v>
      </c>
      <c r="N1705" s="10" t="str">
        <f t="shared" si="270"/>
        <v>L</v>
      </c>
      <c r="O1705" s="11">
        <f t="shared" si="271"/>
        <v>45922</v>
      </c>
      <c r="P1705" s="12" t="str">
        <f t="shared" si="272"/>
        <v>05</v>
      </c>
      <c r="Q1705" s="13" t="str">
        <f>VLOOKUP($B1705,Deals_Demo!$H:$N,7,0)</f>
        <v>DEMO_strategy_03</v>
      </c>
      <c r="R1705" s="13" t="str">
        <f t="shared" si="273"/>
        <v>Mon</v>
      </c>
      <c r="S1705" s="14">
        <f>VLOOKUP($B1705,Deals_Demo!$H:$S,8,0)</f>
        <v>45922.215960648151</v>
      </c>
      <c r="T1705" s="14">
        <f>VLOOKUP($B1705,Deals_Demo!$H:$S,9,0)</f>
        <v>45922.424293981487</v>
      </c>
      <c r="U1705" s="15" t="str">
        <f t="shared" si="274"/>
        <v>2025-09-22</v>
      </c>
      <c r="V1705" s="13" t="str">
        <f>VLOOKUP($B1705,Deals_Demo!$H:$S,11,0)</f>
        <v>10</v>
      </c>
      <c r="W1705" s="13" t="str">
        <f>VLOOKUP($B1705,Deals_Demo!$H:$S,12,0)</f>
        <v>Mon</v>
      </c>
      <c r="X1705" s="13">
        <f t="shared" si="276"/>
        <v>-0.30099999999999999</v>
      </c>
      <c r="Y1705" s="13">
        <f t="shared" si="277"/>
        <v>-0.60199999999999998</v>
      </c>
      <c r="Z1705" s="13">
        <f t="shared" si="278"/>
        <v>-0.90299999999999991</v>
      </c>
      <c r="AA1705" s="13">
        <f t="shared" si="275"/>
        <v>-3</v>
      </c>
    </row>
    <row r="1706" spans="1:27" x14ac:dyDescent="0.25">
      <c r="A1706" s="56">
        <v>45922.220821759256</v>
      </c>
      <c r="B1706" s="57">
        <v>444141623</v>
      </c>
      <c r="C1706" s="58" t="s">
        <v>36</v>
      </c>
      <c r="D1706" s="58" t="s">
        <v>37</v>
      </c>
      <c r="E1706" s="58" t="s">
        <v>119</v>
      </c>
      <c r="F1706" s="59">
        <v>3689.68</v>
      </c>
      <c r="G1706" s="59">
        <v>3690.9</v>
      </c>
      <c r="H1706" s="59">
        <v>3695.7</v>
      </c>
      <c r="I1706" s="58" t="s">
        <v>2139</v>
      </c>
      <c r="J1706" s="59">
        <v>3690.86</v>
      </c>
      <c r="K1706" s="59">
        <v>0</v>
      </c>
      <c r="L1706" s="59">
        <v>0</v>
      </c>
      <c r="M1706" s="59">
        <v>1.18</v>
      </c>
      <c r="N1706" s="10" t="str">
        <f t="shared" si="270"/>
        <v>W</v>
      </c>
      <c r="O1706" s="11">
        <f t="shared" si="271"/>
        <v>45922</v>
      </c>
      <c r="P1706" s="12" t="str">
        <f t="shared" si="272"/>
        <v>05</v>
      </c>
      <c r="Q1706" s="13" t="str">
        <f>VLOOKUP($B1706,Deals_Demo!$H:$N,7,0)</f>
        <v>DEMO_strategy_02</v>
      </c>
      <c r="R1706" s="13" t="str">
        <f t="shared" si="273"/>
        <v>Mon</v>
      </c>
      <c r="S1706" s="14">
        <f>VLOOKUP($B1706,Deals_Demo!$H:$S,8,0)</f>
        <v>45922.220821759256</v>
      </c>
      <c r="T1706" s="14">
        <f>VLOOKUP($B1706,Deals_Demo!$H:$S,9,0)</f>
        <v>45922.429155092592</v>
      </c>
      <c r="U1706" s="15" t="str">
        <f t="shared" si="274"/>
        <v>2025-09-22</v>
      </c>
      <c r="V1706" s="13" t="str">
        <f>VLOOKUP($B1706,Deals_Demo!$H:$S,11,0)</f>
        <v>10</v>
      </c>
      <c r="W1706" s="13" t="str">
        <f>VLOOKUP($B1706,Deals_Demo!$H:$S,12,0)</f>
        <v>Mon</v>
      </c>
      <c r="X1706" s="13">
        <f t="shared" si="276"/>
        <v>0.11799999999999999</v>
      </c>
      <c r="Y1706" s="13">
        <f t="shared" si="277"/>
        <v>0.23599999999999999</v>
      </c>
      <c r="Z1706" s="13">
        <f t="shared" si="278"/>
        <v>0.35399999999999998</v>
      </c>
      <c r="AA1706" s="13">
        <f t="shared" si="275"/>
        <v>-3</v>
      </c>
    </row>
    <row r="1707" spans="1:27" x14ac:dyDescent="0.25">
      <c r="A1707" s="60">
        <v>45922.220821759256</v>
      </c>
      <c r="B1707" s="61">
        <v>444141624</v>
      </c>
      <c r="C1707" s="62" t="s">
        <v>36</v>
      </c>
      <c r="D1707" s="62" t="s">
        <v>37</v>
      </c>
      <c r="E1707" s="62" t="s">
        <v>119</v>
      </c>
      <c r="F1707" s="63">
        <v>3689.7</v>
      </c>
      <c r="G1707" s="63">
        <v>3690.94</v>
      </c>
      <c r="H1707" s="62"/>
      <c r="I1707" s="62" t="s">
        <v>2139</v>
      </c>
      <c r="J1707" s="63">
        <v>3690.92</v>
      </c>
      <c r="K1707" s="63">
        <v>0</v>
      </c>
      <c r="L1707" s="63">
        <v>0</v>
      </c>
      <c r="M1707" s="63">
        <v>1.22</v>
      </c>
      <c r="N1707" s="10" t="str">
        <f t="shared" si="270"/>
        <v>W</v>
      </c>
      <c r="O1707" s="11">
        <f t="shared" si="271"/>
        <v>45922</v>
      </c>
      <c r="P1707" s="12" t="str">
        <f t="shared" si="272"/>
        <v>05</v>
      </c>
      <c r="Q1707" s="13" t="str">
        <f>VLOOKUP($B1707,Deals_Demo!$H:$N,7,0)</f>
        <v>DEMO_strategy_01</v>
      </c>
      <c r="R1707" s="13" t="str">
        <f t="shared" si="273"/>
        <v>Mon</v>
      </c>
      <c r="S1707" s="14">
        <f>VLOOKUP($B1707,Deals_Demo!$H:$S,8,0)</f>
        <v>45922.220821759256</v>
      </c>
      <c r="T1707" s="14">
        <f>VLOOKUP($B1707,Deals_Demo!$H:$S,9,0)</f>
        <v>45922.429155092592</v>
      </c>
      <c r="U1707" s="15" t="str">
        <f t="shared" si="274"/>
        <v>2025-09-22</v>
      </c>
      <c r="V1707" s="13" t="str">
        <f>VLOOKUP($B1707,Deals_Demo!$H:$S,11,0)</f>
        <v>10</v>
      </c>
      <c r="W1707" s="13" t="str">
        <f>VLOOKUP($B1707,Deals_Demo!$H:$S,12,0)</f>
        <v>Mon</v>
      </c>
      <c r="X1707" s="13">
        <f t="shared" si="276"/>
        <v>0.122</v>
      </c>
      <c r="Y1707" s="13">
        <f t="shared" si="277"/>
        <v>0.24399999999999999</v>
      </c>
      <c r="Z1707" s="13">
        <f t="shared" si="278"/>
        <v>0.36599999999999999</v>
      </c>
      <c r="AA1707" s="13">
        <f t="shared" si="275"/>
        <v>-3</v>
      </c>
    </row>
    <row r="1708" spans="1:27" x14ac:dyDescent="0.25">
      <c r="A1708" s="56">
        <v>45922.223715277774</v>
      </c>
      <c r="B1708" s="57">
        <v>444142191</v>
      </c>
      <c r="C1708" s="58" t="s">
        <v>36</v>
      </c>
      <c r="D1708" s="58" t="s">
        <v>38</v>
      </c>
      <c r="E1708" s="58" t="s">
        <v>119</v>
      </c>
      <c r="F1708" s="59">
        <v>3688.56</v>
      </c>
      <c r="G1708" s="59">
        <v>3691.56</v>
      </c>
      <c r="H1708" s="58"/>
      <c r="I1708" s="58" t="s">
        <v>2140</v>
      </c>
      <c r="J1708" s="59">
        <v>3691.66</v>
      </c>
      <c r="K1708" s="59">
        <v>0</v>
      </c>
      <c r="L1708" s="59">
        <v>0</v>
      </c>
      <c r="M1708" s="59">
        <v>-3.1</v>
      </c>
      <c r="N1708" s="10" t="str">
        <f t="shared" si="270"/>
        <v>L</v>
      </c>
      <c r="O1708" s="11">
        <f t="shared" si="271"/>
        <v>45922</v>
      </c>
      <c r="P1708" s="12" t="str">
        <f t="shared" si="272"/>
        <v>05</v>
      </c>
      <c r="Q1708" s="13" t="str">
        <f>VLOOKUP($B1708,Deals_Demo!$H:$N,7,0)</f>
        <v>strategy_20_demo</v>
      </c>
      <c r="R1708" s="13" t="str">
        <f t="shared" si="273"/>
        <v>Mon</v>
      </c>
      <c r="S1708" s="14">
        <f>VLOOKUP($B1708,Deals_Demo!$H:$S,8,0)</f>
        <v>45922.223715277774</v>
      </c>
      <c r="T1708" s="14">
        <f>VLOOKUP($B1708,Deals_Demo!$H:$S,9,0)</f>
        <v>45922.43204861111</v>
      </c>
      <c r="U1708" s="15" t="str">
        <f t="shared" si="274"/>
        <v>2025-09-22</v>
      </c>
      <c r="V1708" s="13" t="str">
        <f>VLOOKUP($B1708,Deals_Demo!$H:$S,11,0)</f>
        <v>10</v>
      </c>
      <c r="W1708" s="13" t="str">
        <f>VLOOKUP($B1708,Deals_Demo!$H:$S,12,0)</f>
        <v>Mon</v>
      </c>
      <c r="X1708" s="13">
        <f t="shared" si="276"/>
        <v>-0.31000000000000005</v>
      </c>
      <c r="Y1708" s="13">
        <f t="shared" si="277"/>
        <v>-0.62000000000000011</v>
      </c>
      <c r="Z1708" s="13">
        <f t="shared" si="278"/>
        <v>-0.92999999999999994</v>
      </c>
      <c r="AA1708" s="13">
        <f t="shared" si="275"/>
        <v>-3</v>
      </c>
    </row>
    <row r="1709" spans="1:27" x14ac:dyDescent="0.25">
      <c r="A1709" s="60">
        <v>45922.223715277774</v>
      </c>
      <c r="B1709" s="61">
        <v>444142192</v>
      </c>
      <c r="C1709" s="62" t="s">
        <v>36</v>
      </c>
      <c r="D1709" s="62" t="s">
        <v>38</v>
      </c>
      <c r="E1709" s="62" t="s">
        <v>119</v>
      </c>
      <c r="F1709" s="63">
        <v>3688.56</v>
      </c>
      <c r="G1709" s="63">
        <v>3691.56</v>
      </c>
      <c r="H1709" s="62"/>
      <c r="I1709" s="62" t="s">
        <v>2140</v>
      </c>
      <c r="J1709" s="63">
        <v>3691.66</v>
      </c>
      <c r="K1709" s="63">
        <v>0</v>
      </c>
      <c r="L1709" s="63">
        <v>0</v>
      </c>
      <c r="M1709" s="63">
        <v>-3.1</v>
      </c>
      <c r="N1709" s="10" t="str">
        <f t="shared" si="270"/>
        <v>L</v>
      </c>
      <c r="O1709" s="11">
        <f t="shared" si="271"/>
        <v>45922</v>
      </c>
      <c r="P1709" s="12" t="str">
        <f t="shared" si="272"/>
        <v>05</v>
      </c>
      <c r="Q1709" s="13" t="str">
        <f>VLOOKUP($B1709,Deals_Demo!$H:$N,7,0)</f>
        <v>strategy_18_demo</v>
      </c>
      <c r="R1709" s="13" t="str">
        <f t="shared" si="273"/>
        <v>Mon</v>
      </c>
      <c r="S1709" s="14">
        <f>VLOOKUP($B1709,Deals_Demo!$H:$S,8,0)</f>
        <v>45922.223715277774</v>
      </c>
      <c r="T1709" s="14">
        <f>VLOOKUP($B1709,Deals_Demo!$H:$S,9,0)</f>
        <v>45922.43204861111</v>
      </c>
      <c r="U1709" s="15" t="str">
        <f t="shared" si="274"/>
        <v>2025-09-22</v>
      </c>
      <c r="V1709" s="13" t="str">
        <f>VLOOKUP($B1709,Deals_Demo!$H:$S,11,0)</f>
        <v>10</v>
      </c>
      <c r="W1709" s="13" t="str">
        <f>VLOOKUP($B1709,Deals_Demo!$H:$S,12,0)</f>
        <v>Mon</v>
      </c>
      <c r="X1709" s="13">
        <f t="shared" si="276"/>
        <v>-0.31000000000000005</v>
      </c>
      <c r="Y1709" s="13">
        <f t="shared" si="277"/>
        <v>-0.62000000000000011</v>
      </c>
      <c r="Z1709" s="13">
        <f t="shared" si="278"/>
        <v>-0.92999999999999994</v>
      </c>
      <c r="AA1709" s="13">
        <f t="shared" si="275"/>
        <v>-3</v>
      </c>
    </row>
    <row r="1710" spans="1:27" x14ac:dyDescent="0.25">
      <c r="A1710" s="56">
        <v>45922.231006944443</v>
      </c>
      <c r="B1710" s="57">
        <v>444146470</v>
      </c>
      <c r="C1710" s="58" t="s">
        <v>36</v>
      </c>
      <c r="D1710" s="58" t="s">
        <v>37</v>
      </c>
      <c r="E1710" s="58" t="s">
        <v>119</v>
      </c>
      <c r="F1710" s="59">
        <v>3692.91</v>
      </c>
      <c r="G1710" s="59">
        <v>3689.91</v>
      </c>
      <c r="H1710" s="58"/>
      <c r="I1710" s="58" t="s">
        <v>2141</v>
      </c>
      <c r="J1710" s="59">
        <v>3689.89</v>
      </c>
      <c r="K1710" s="59">
        <v>0</v>
      </c>
      <c r="L1710" s="59">
        <v>0</v>
      </c>
      <c r="M1710" s="59">
        <v>-3.02</v>
      </c>
      <c r="N1710" s="10" t="str">
        <f t="shared" si="270"/>
        <v>L</v>
      </c>
      <c r="O1710" s="11">
        <f t="shared" si="271"/>
        <v>45922</v>
      </c>
      <c r="P1710" s="12" t="str">
        <f t="shared" si="272"/>
        <v>05</v>
      </c>
      <c r="Q1710" s="13" t="str">
        <f>VLOOKUP($B1710,Deals_Demo!$H:$N,7,0)</f>
        <v>strategy_19_demo</v>
      </c>
      <c r="R1710" s="13" t="str">
        <f t="shared" si="273"/>
        <v>Mon</v>
      </c>
      <c r="S1710" s="14">
        <f>VLOOKUP($B1710,Deals_Demo!$H:$S,8,0)</f>
        <v>45922.231006944443</v>
      </c>
      <c r="T1710" s="14">
        <f>VLOOKUP($B1710,Deals_Demo!$H:$S,9,0)</f>
        <v>45922.439340277779</v>
      </c>
      <c r="U1710" s="15" t="str">
        <f t="shared" si="274"/>
        <v>2025-09-22</v>
      </c>
      <c r="V1710" s="13" t="str">
        <f>VLOOKUP($B1710,Deals_Demo!$H:$S,11,0)</f>
        <v>10</v>
      </c>
      <c r="W1710" s="13" t="str">
        <f>VLOOKUP($B1710,Deals_Demo!$H:$S,12,0)</f>
        <v>Mon</v>
      </c>
      <c r="X1710" s="13">
        <f t="shared" si="276"/>
        <v>-0.30200000000000005</v>
      </c>
      <c r="Y1710" s="13">
        <f t="shared" si="277"/>
        <v>-0.60400000000000009</v>
      </c>
      <c r="Z1710" s="13">
        <f t="shared" si="278"/>
        <v>-0.90599999999999992</v>
      </c>
      <c r="AA1710" s="13">
        <f t="shared" si="275"/>
        <v>-3</v>
      </c>
    </row>
    <row r="1711" spans="1:27" x14ac:dyDescent="0.25">
      <c r="A1711" s="60">
        <v>45922.231006944443</v>
      </c>
      <c r="B1711" s="61">
        <v>444146471</v>
      </c>
      <c r="C1711" s="62" t="s">
        <v>36</v>
      </c>
      <c r="D1711" s="62" t="s">
        <v>37</v>
      </c>
      <c r="E1711" s="62" t="s">
        <v>119</v>
      </c>
      <c r="F1711" s="63">
        <v>3692.87</v>
      </c>
      <c r="G1711" s="63">
        <v>3689.91</v>
      </c>
      <c r="H1711" s="62"/>
      <c r="I1711" s="62" t="s">
        <v>2141</v>
      </c>
      <c r="J1711" s="63">
        <v>3689.89</v>
      </c>
      <c r="K1711" s="63">
        <v>0</v>
      </c>
      <c r="L1711" s="63">
        <v>0</v>
      </c>
      <c r="M1711" s="63">
        <v>-2.98</v>
      </c>
      <c r="N1711" s="10" t="str">
        <f t="shared" ref="N1711:N1774" si="279">IF(M1711&gt;0,"W",IF(M1711&lt;0,"L","BE"))</f>
        <v>L</v>
      </c>
      <c r="O1711" s="11">
        <f t="shared" ref="O1711:O1774" si="280">INT(LEFT(A1711,10))</f>
        <v>45922</v>
      </c>
      <c r="P1711" s="12" t="str">
        <f t="shared" ref="P1711:P1774" si="281">TEXT(A1711,"hh")</f>
        <v>05</v>
      </c>
      <c r="Q1711" s="13" t="str">
        <f>VLOOKUP($B1711,Deals_Demo!$H:$N,7,0)</f>
        <v>strategy_18_demo</v>
      </c>
      <c r="R1711" s="13" t="str">
        <f t="shared" ref="R1711:R1774" si="282">TEXT(O1711,"ddd")</f>
        <v>Mon</v>
      </c>
      <c r="S1711" s="14">
        <f>VLOOKUP($B1711,Deals_Demo!$H:$S,8,0)</f>
        <v>45922.231006944443</v>
      </c>
      <c r="T1711" s="14">
        <f>VLOOKUP($B1711,Deals_Demo!$H:$S,9,0)</f>
        <v>45922.439340277779</v>
      </c>
      <c r="U1711" s="15" t="str">
        <f t="shared" ref="U1711:U1774" si="283">TEXT(T1711,"yyyy-mm-dd")</f>
        <v>2025-09-22</v>
      </c>
      <c r="V1711" s="13" t="str">
        <f>VLOOKUP($B1711,Deals_Demo!$H:$S,11,0)</f>
        <v>10</v>
      </c>
      <c r="W1711" s="13" t="str">
        <f>VLOOKUP($B1711,Deals_Demo!$H:$S,12,0)</f>
        <v>Mon</v>
      </c>
      <c r="X1711" s="13">
        <f t="shared" si="276"/>
        <v>-0.29799999999999999</v>
      </c>
      <c r="Y1711" s="13">
        <f t="shared" si="277"/>
        <v>-0.59599999999999997</v>
      </c>
      <c r="Z1711" s="13">
        <f t="shared" si="278"/>
        <v>-0.89400000000000002</v>
      </c>
      <c r="AA1711" s="13">
        <f t="shared" ref="AA1711:AA1774" si="284">IF(M1711&lt;2.9,-3,M1711)</f>
        <v>-3</v>
      </c>
    </row>
    <row r="1712" spans="1:27" x14ac:dyDescent="0.25">
      <c r="A1712" s="56">
        <v>45922.231006944443</v>
      </c>
      <c r="B1712" s="57">
        <v>444146476</v>
      </c>
      <c r="C1712" s="58" t="s">
        <v>36</v>
      </c>
      <c r="D1712" s="58" t="s">
        <v>37</v>
      </c>
      <c r="E1712" s="58" t="s">
        <v>119</v>
      </c>
      <c r="F1712" s="59">
        <v>3692.86</v>
      </c>
      <c r="G1712" s="59">
        <v>3689.91</v>
      </c>
      <c r="H1712" s="58"/>
      <c r="I1712" s="58" t="s">
        <v>2141</v>
      </c>
      <c r="J1712" s="59">
        <v>3689.89</v>
      </c>
      <c r="K1712" s="59">
        <v>0</v>
      </c>
      <c r="L1712" s="59">
        <v>0</v>
      </c>
      <c r="M1712" s="59">
        <v>-2.97</v>
      </c>
      <c r="N1712" s="10" t="str">
        <f t="shared" si="279"/>
        <v>L</v>
      </c>
      <c r="O1712" s="11">
        <f t="shared" si="280"/>
        <v>45922</v>
      </c>
      <c r="P1712" s="12" t="str">
        <f t="shared" si="281"/>
        <v>05</v>
      </c>
      <c r="Q1712" s="13" t="str">
        <f>VLOOKUP($B1712,Deals_Demo!$H:$N,7,0)</f>
        <v>strategy_20_demo</v>
      </c>
      <c r="R1712" s="13" t="str">
        <f t="shared" si="282"/>
        <v>Mon</v>
      </c>
      <c r="S1712" s="14">
        <f>VLOOKUP($B1712,Deals_Demo!$H:$S,8,0)</f>
        <v>45922.231006944443</v>
      </c>
      <c r="T1712" s="14">
        <f>VLOOKUP($B1712,Deals_Demo!$H:$S,9,0)</f>
        <v>45922.439340277779</v>
      </c>
      <c r="U1712" s="15" t="str">
        <f t="shared" si="283"/>
        <v>2025-09-22</v>
      </c>
      <c r="V1712" s="13" t="str">
        <f>VLOOKUP($B1712,Deals_Demo!$H:$S,11,0)</f>
        <v>10</v>
      </c>
      <c r="W1712" s="13" t="str">
        <f>VLOOKUP($B1712,Deals_Demo!$H:$S,12,0)</f>
        <v>Mon</v>
      </c>
      <c r="X1712" s="13">
        <f t="shared" si="276"/>
        <v>-0.29700000000000004</v>
      </c>
      <c r="Y1712" s="13">
        <f t="shared" si="277"/>
        <v>-0.59400000000000008</v>
      </c>
      <c r="Z1712" s="13">
        <f t="shared" si="278"/>
        <v>-0.89100000000000001</v>
      </c>
      <c r="AA1712" s="13">
        <f t="shared" si="284"/>
        <v>-3</v>
      </c>
    </row>
    <row r="1713" spans="1:27" x14ac:dyDescent="0.25">
      <c r="A1713" s="60">
        <v>45922.231458333335</v>
      </c>
      <c r="B1713" s="61">
        <v>444146799</v>
      </c>
      <c r="C1713" s="62" t="s">
        <v>36</v>
      </c>
      <c r="D1713" s="62" t="s">
        <v>37</v>
      </c>
      <c r="E1713" s="62" t="s">
        <v>119</v>
      </c>
      <c r="F1713" s="63">
        <v>3691.77</v>
      </c>
      <c r="G1713" s="63">
        <v>3688.76</v>
      </c>
      <c r="H1713" s="63">
        <v>3693.96</v>
      </c>
      <c r="I1713" s="62" t="s">
        <v>2142</v>
      </c>
      <c r="J1713" s="63">
        <v>3688.72</v>
      </c>
      <c r="K1713" s="63">
        <v>0</v>
      </c>
      <c r="L1713" s="63">
        <v>0</v>
      </c>
      <c r="M1713" s="63">
        <v>-3.05</v>
      </c>
      <c r="N1713" s="10" t="str">
        <f t="shared" si="279"/>
        <v>L</v>
      </c>
      <c r="O1713" s="11">
        <f t="shared" si="280"/>
        <v>45922</v>
      </c>
      <c r="P1713" s="12" t="str">
        <f t="shared" si="281"/>
        <v>05</v>
      </c>
      <c r="Q1713" s="13" t="str">
        <f>VLOOKUP($B1713,Deals_Demo!$H:$N,7,0)</f>
        <v>strategy_21_demo</v>
      </c>
      <c r="R1713" s="13" t="str">
        <f t="shared" si="282"/>
        <v>Mon</v>
      </c>
      <c r="S1713" s="14">
        <f>VLOOKUP($B1713,Deals_Demo!$H:$S,8,0)</f>
        <v>45922.231458333335</v>
      </c>
      <c r="T1713" s="14">
        <f>VLOOKUP($B1713,Deals_Demo!$H:$S,9,0)</f>
        <v>45922.439791666671</v>
      </c>
      <c r="U1713" s="15" t="str">
        <f t="shared" si="283"/>
        <v>2025-09-22</v>
      </c>
      <c r="V1713" s="13" t="str">
        <f>VLOOKUP($B1713,Deals_Demo!$H:$S,11,0)</f>
        <v>10</v>
      </c>
      <c r="W1713" s="13" t="str">
        <f>VLOOKUP($B1713,Deals_Demo!$H:$S,12,0)</f>
        <v>Mon</v>
      </c>
      <c r="X1713" s="13">
        <f t="shared" si="276"/>
        <v>-0.30499999999999999</v>
      </c>
      <c r="Y1713" s="13">
        <f t="shared" si="277"/>
        <v>-0.61</v>
      </c>
      <c r="Z1713" s="13">
        <f t="shared" si="278"/>
        <v>-0.91499999999999992</v>
      </c>
      <c r="AA1713" s="13">
        <f t="shared" si="284"/>
        <v>-3</v>
      </c>
    </row>
    <row r="1714" spans="1:27" x14ac:dyDescent="0.25">
      <c r="A1714" s="56">
        <v>45922.231469907405</v>
      </c>
      <c r="B1714" s="57">
        <v>444146801</v>
      </c>
      <c r="C1714" s="58" t="s">
        <v>36</v>
      </c>
      <c r="D1714" s="58" t="s">
        <v>37</v>
      </c>
      <c r="E1714" s="58" t="s">
        <v>119</v>
      </c>
      <c r="F1714" s="59">
        <v>3691.77</v>
      </c>
      <c r="G1714" s="59">
        <v>3688.77</v>
      </c>
      <c r="H1714" s="59">
        <v>3695.27</v>
      </c>
      <c r="I1714" s="58" t="s">
        <v>2142</v>
      </c>
      <c r="J1714" s="59">
        <v>3688.72</v>
      </c>
      <c r="K1714" s="59">
        <v>0</v>
      </c>
      <c r="L1714" s="59">
        <v>0</v>
      </c>
      <c r="M1714" s="59">
        <v>-3.05</v>
      </c>
      <c r="N1714" s="10" t="str">
        <f t="shared" si="279"/>
        <v>L</v>
      </c>
      <c r="O1714" s="11">
        <f t="shared" si="280"/>
        <v>45922</v>
      </c>
      <c r="P1714" s="12" t="str">
        <f t="shared" si="281"/>
        <v>05</v>
      </c>
      <c r="Q1714" s="13" t="str">
        <f>VLOOKUP($B1714,Deals_Demo!$H:$N,7,0)</f>
        <v>strategy_11_demo</v>
      </c>
      <c r="R1714" s="13" t="str">
        <f t="shared" si="282"/>
        <v>Mon</v>
      </c>
      <c r="S1714" s="14">
        <f>VLOOKUP($B1714,Deals_Demo!$H:$S,8,0)</f>
        <v>45922.231469907405</v>
      </c>
      <c r="T1714" s="14">
        <f>VLOOKUP($B1714,Deals_Demo!$H:$S,9,0)</f>
        <v>45922.439803240741</v>
      </c>
      <c r="U1714" s="15" t="str">
        <f t="shared" si="283"/>
        <v>2025-09-22</v>
      </c>
      <c r="V1714" s="13" t="str">
        <f>VLOOKUP($B1714,Deals_Demo!$H:$S,11,0)</f>
        <v>10</v>
      </c>
      <c r="W1714" s="13" t="str">
        <f>VLOOKUP($B1714,Deals_Demo!$H:$S,12,0)</f>
        <v>Mon</v>
      </c>
      <c r="X1714" s="13">
        <f t="shared" si="276"/>
        <v>-0.30499999999999999</v>
      </c>
      <c r="Y1714" s="13">
        <f t="shared" si="277"/>
        <v>-0.61</v>
      </c>
      <c r="Z1714" s="13">
        <f t="shared" si="278"/>
        <v>-0.91499999999999992</v>
      </c>
      <c r="AA1714" s="13">
        <f t="shared" si="284"/>
        <v>-3</v>
      </c>
    </row>
    <row r="1715" spans="1:27" x14ac:dyDescent="0.25">
      <c r="A1715" s="60">
        <v>45922.231469907405</v>
      </c>
      <c r="B1715" s="61">
        <v>444146802</v>
      </c>
      <c r="C1715" s="62" t="s">
        <v>36</v>
      </c>
      <c r="D1715" s="62" t="s">
        <v>37</v>
      </c>
      <c r="E1715" s="62" t="s">
        <v>119</v>
      </c>
      <c r="F1715" s="63">
        <v>3691.85</v>
      </c>
      <c r="G1715" s="63">
        <v>3690.27</v>
      </c>
      <c r="H1715" s="63">
        <v>3693.27</v>
      </c>
      <c r="I1715" s="62" t="s">
        <v>2143</v>
      </c>
      <c r="J1715" s="63">
        <v>3690.26</v>
      </c>
      <c r="K1715" s="63">
        <v>0</v>
      </c>
      <c r="L1715" s="63">
        <v>0</v>
      </c>
      <c r="M1715" s="63">
        <v>-1.59</v>
      </c>
      <c r="N1715" s="10" t="str">
        <f t="shared" si="279"/>
        <v>L</v>
      </c>
      <c r="O1715" s="11">
        <f t="shared" si="280"/>
        <v>45922</v>
      </c>
      <c r="P1715" s="12" t="str">
        <f t="shared" si="281"/>
        <v>05</v>
      </c>
      <c r="Q1715" s="13" t="str">
        <f>VLOOKUP($B1715,Deals_Demo!$H:$N,7,0)</f>
        <v>strategy_15_demo</v>
      </c>
      <c r="R1715" s="13" t="str">
        <f t="shared" si="282"/>
        <v>Mon</v>
      </c>
      <c r="S1715" s="14">
        <f>VLOOKUP($B1715,Deals_Demo!$H:$S,8,0)</f>
        <v>45922.231469907405</v>
      </c>
      <c r="T1715" s="14">
        <f>VLOOKUP($B1715,Deals_Demo!$H:$S,9,0)</f>
        <v>45922.439803240741</v>
      </c>
      <c r="U1715" s="15" t="str">
        <f t="shared" si="283"/>
        <v>2025-09-22</v>
      </c>
      <c r="V1715" s="13" t="str">
        <f>VLOOKUP($B1715,Deals_Demo!$H:$S,11,0)</f>
        <v>10</v>
      </c>
      <c r="W1715" s="13" t="str">
        <f>VLOOKUP($B1715,Deals_Demo!$H:$S,12,0)</f>
        <v>Mon</v>
      </c>
      <c r="X1715" s="13">
        <f t="shared" si="276"/>
        <v>-0.15900000000000003</v>
      </c>
      <c r="Y1715" s="13">
        <f t="shared" si="277"/>
        <v>-0.31800000000000006</v>
      </c>
      <c r="Z1715" s="13">
        <f t="shared" si="278"/>
        <v>-0.47699999999999998</v>
      </c>
      <c r="AA1715" s="13">
        <f t="shared" si="284"/>
        <v>-3</v>
      </c>
    </row>
    <row r="1716" spans="1:27" x14ac:dyDescent="0.25">
      <c r="A1716" s="56">
        <v>45922.231469907405</v>
      </c>
      <c r="B1716" s="57">
        <v>444146806</v>
      </c>
      <c r="C1716" s="58" t="s">
        <v>36</v>
      </c>
      <c r="D1716" s="58" t="s">
        <v>37</v>
      </c>
      <c r="E1716" s="58" t="s">
        <v>119</v>
      </c>
      <c r="F1716" s="59">
        <v>3691.85</v>
      </c>
      <c r="G1716" s="59">
        <v>3688.77</v>
      </c>
      <c r="H1716" s="59">
        <v>3693.27</v>
      </c>
      <c r="I1716" s="58" t="s">
        <v>2142</v>
      </c>
      <c r="J1716" s="59">
        <v>3688.72</v>
      </c>
      <c r="K1716" s="59">
        <v>0</v>
      </c>
      <c r="L1716" s="59">
        <v>0</v>
      </c>
      <c r="M1716" s="59">
        <v>-3.13</v>
      </c>
      <c r="N1716" s="10" t="str">
        <f t="shared" si="279"/>
        <v>L</v>
      </c>
      <c r="O1716" s="11">
        <f t="shared" si="280"/>
        <v>45922</v>
      </c>
      <c r="P1716" s="12" t="str">
        <f t="shared" si="281"/>
        <v>05</v>
      </c>
      <c r="Q1716" s="13" t="str">
        <f>VLOOKUP($B1716,Deals_Demo!$H:$N,7,0)</f>
        <v>strategy_12_demo</v>
      </c>
      <c r="R1716" s="13" t="str">
        <f t="shared" si="282"/>
        <v>Mon</v>
      </c>
      <c r="S1716" s="14">
        <f>VLOOKUP($B1716,Deals_Demo!$H:$S,8,0)</f>
        <v>45922.231469907405</v>
      </c>
      <c r="T1716" s="14">
        <f>VLOOKUP($B1716,Deals_Demo!$H:$S,9,0)</f>
        <v>45922.439803240741</v>
      </c>
      <c r="U1716" s="15" t="str">
        <f t="shared" si="283"/>
        <v>2025-09-22</v>
      </c>
      <c r="V1716" s="13" t="str">
        <f>VLOOKUP($B1716,Deals_Demo!$H:$S,11,0)</f>
        <v>10</v>
      </c>
      <c r="W1716" s="13" t="str">
        <f>VLOOKUP($B1716,Deals_Demo!$H:$S,12,0)</f>
        <v>Mon</v>
      </c>
      <c r="X1716" s="13">
        <f t="shared" si="276"/>
        <v>-0.313</v>
      </c>
      <c r="Y1716" s="13">
        <f t="shared" si="277"/>
        <v>-0.626</v>
      </c>
      <c r="Z1716" s="13">
        <f t="shared" si="278"/>
        <v>-0.93899999999999995</v>
      </c>
      <c r="AA1716" s="13">
        <f t="shared" si="284"/>
        <v>-3</v>
      </c>
    </row>
    <row r="1717" spans="1:27" x14ac:dyDescent="0.25">
      <c r="A1717" s="60">
        <v>45922.231469907405</v>
      </c>
      <c r="B1717" s="61">
        <v>444146807</v>
      </c>
      <c r="C1717" s="62" t="s">
        <v>36</v>
      </c>
      <c r="D1717" s="62" t="s">
        <v>37</v>
      </c>
      <c r="E1717" s="62" t="s">
        <v>119</v>
      </c>
      <c r="F1717" s="63">
        <v>3691.85</v>
      </c>
      <c r="G1717" s="63">
        <v>3688.77</v>
      </c>
      <c r="H1717" s="63">
        <v>3694.77</v>
      </c>
      <c r="I1717" s="62" t="s">
        <v>2142</v>
      </c>
      <c r="J1717" s="63">
        <v>3688.72</v>
      </c>
      <c r="K1717" s="63">
        <v>0</v>
      </c>
      <c r="L1717" s="63">
        <v>0</v>
      </c>
      <c r="M1717" s="63">
        <v>-3.13</v>
      </c>
      <c r="N1717" s="10" t="str">
        <f t="shared" si="279"/>
        <v>L</v>
      </c>
      <c r="O1717" s="11">
        <f t="shared" si="280"/>
        <v>45922</v>
      </c>
      <c r="P1717" s="12" t="str">
        <f t="shared" si="281"/>
        <v>05</v>
      </c>
      <c r="Q1717" s="13" t="str">
        <f>VLOOKUP($B1717,Deals_Demo!$H:$N,7,0)</f>
        <v>strategy_09_demo</v>
      </c>
      <c r="R1717" s="13" t="str">
        <f t="shared" si="282"/>
        <v>Mon</v>
      </c>
      <c r="S1717" s="14">
        <f>VLOOKUP($B1717,Deals_Demo!$H:$S,8,0)</f>
        <v>45922.231469907405</v>
      </c>
      <c r="T1717" s="14">
        <f>VLOOKUP($B1717,Deals_Demo!$H:$S,9,0)</f>
        <v>45922.439803240741</v>
      </c>
      <c r="U1717" s="15" t="str">
        <f t="shared" si="283"/>
        <v>2025-09-22</v>
      </c>
      <c r="V1717" s="13" t="str">
        <f>VLOOKUP($B1717,Deals_Demo!$H:$S,11,0)</f>
        <v>10</v>
      </c>
      <c r="W1717" s="13" t="str">
        <f>VLOOKUP($B1717,Deals_Demo!$H:$S,12,0)</f>
        <v>Mon</v>
      </c>
      <c r="X1717" s="13">
        <f t="shared" si="276"/>
        <v>-0.313</v>
      </c>
      <c r="Y1717" s="13">
        <f t="shared" si="277"/>
        <v>-0.626</v>
      </c>
      <c r="Z1717" s="13">
        <f t="shared" si="278"/>
        <v>-0.93899999999999995</v>
      </c>
      <c r="AA1717" s="13">
        <f t="shared" si="284"/>
        <v>-3</v>
      </c>
    </row>
    <row r="1718" spans="1:27" x14ac:dyDescent="0.25">
      <c r="A1718" s="56">
        <v>45922.231481481482</v>
      </c>
      <c r="B1718" s="57">
        <v>444146808</v>
      </c>
      <c r="C1718" s="58" t="s">
        <v>36</v>
      </c>
      <c r="D1718" s="58" t="s">
        <v>37</v>
      </c>
      <c r="E1718" s="58" t="s">
        <v>119</v>
      </c>
      <c r="F1718" s="59">
        <v>3691.91</v>
      </c>
      <c r="G1718" s="59">
        <v>3688.77</v>
      </c>
      <c r="H1718" s="59">
        <v>3695.27</v>
      </c>
      <c r="I1718" s="58" t="s">
        <v>2142</v>
      </c>
      <c r="J1718" s="59">
        <v>3688.72</v>
      </c>
      <c r="K1718" s="59">
        <v>0</v>
      </c>
      <c r="L1718" s="59">
        <v>0</v>
      </c>
      <c r="M1718" s="59">
        <v>-3.19</v>
      </c>
      <c r="N1718" s="10" t="str">
        <f t="shared" si="279"/>
        <v>L</v>
      </c>
      <c r="O1718" s="11">
        <f t="shared" si="280"/>
        <v>45922</v>
      </c>
      <c r="P1718" s="12" t="str">
        <f t="shared" si="281"/>
        <v>05</v>
      </c>
      <c r="Q1718" s="13" t="str">
        <f>VLOOKUP($B1718,Deals_Demo!$H:$N,7,0)</f>
        <v>strategy_16_demo</v>
      </c>
      <c r="R1718" s="13" t="str">
        <f t="shared" si="282"/>
        <v>Mon</v>
      </c>
      <c r="S1718" s="14">
        <f>VLOOKUP($B1718,Deals_Demo!$H:$S,8,0)</f>
        <v>45922.231481481482</v>
      </c>
      <c r="T1718" s="14">
        <f>VLOOKUP($B1718,Deals_Demo!$H:$S,9,0)</f>
        <v>45922.439814814818</v>
      </c>
      <c r="U1718" s="15" t="str">
        <f t="shared" si="283"/>
        <v>2025-09-22</v>
      </c>
      <c r="V1718" s="13" t="str">
        <f>VLOOKUP($B1718,Deals_Demo!$H:$S,11,0)</f>
        <v>10</v>
      </c>
      <c r="W1718" s="13" t="str">
        <f>VLOOKUP($B1718,Deals_Demo!$H:$S,12,0)</f>
        <v>Mon</v>
      </c>
      <c r="X1718" s="13">
        <f t="shared" si="276"/>
        <v>-0.31900000000000001</v>
      </c>
      <c r="Y1718" s="13">
        <f t="shared" si="277"/>
        <v>-0.63800000000000001</v>
      </c>
      <c r="Z1718" s="13">
        <f t="shared" si="278"/>
        <v>-0.95699999999999996</v>
      </c>
      <c r="AA1718" s="13">
        <f t="shared" si="284"/>
        <v>-3</v>
      </c>
    </row>
    <row r="1719" spans="1:27" x14ac:dyDescent="0.25">
      <c r="A1719" s="60">
        <v>45922.231481481482</v>
      </c>
      <c r="B1719" s="61">
        <v>444146810</v>
      </c>
      <c r="C1719" s="62" t="s">
        <v>36</v>
      </c>
      <c r="D1719" s="62" t="s">
        <v>37</v>
      </c>
      <c r="E1719" s="62" t="s">
        <v>119</v>
      </c>
      <c r="F1719" s="63">
        <v>3691.7</v>
      </c>
      <c r="G1719" s="63">
        <v>3689.27</v>
      </c>
      <c r="H1719" s="63">
        <v>3694.77</v>
      </c>
      <c r="I1719" s="62" t="s">
        <v>2144</v>
      </c>
      <c r="J1719" s="63">
        <v>3689.22</v>
      </c>
      <c r="K1719" s="63">
        <v>0</v>
      </c>
      <c r="L1719" s="63">
        <v>0</v>
      </c>
      <c r="M1719" s="63">
        <v>-2.48</v>
      </c>
      <c r="N1719" s="10" t="str">
        <f t="shared" si="279"/>
        <v>L</v>
      </c>
      <c r="O1719" s="11">
        <f t="shared" si="280"/>
        <v>45922</v>
      </c>
      <c r="P1719" s="12" t="str">
        <f t="shared" si="281"/>
        <v>05</v>
      </c>
      <c r="Q1719" s="13" t="str">
        <f>VLOOKUP($B1719,Deals_Demo!$H:$N,7,0)</f>
        <v>strategy_10_demo</v>
      </c>
      <c r="R1719" s="13" t="str">
        <f t="shared" si="282"/>
        <v>Mon</v>
      </c>
      <c r="S1719" s="14">
        <f>VLOOKUP($B1719,Deals_Demo!$H:$S,8,0)</f>
        <v>45922.231481481482</v>
      </c>
      <c r="T1719" s="14">
        <f>VLOOKUP($B1719,Deals_Demo!$H:$S,9,0)</f>
        <v>45922.439814814818</v>
      </c>
      <c r="U1719" s="15" t="str">
        <f t="shared" si="283"/>
        <v>2025-09-22</v>
      </c>
      <c r="V1719" s="13" t="str">
        <f>VLOOKUP($B1719,Deals_Demo!$H:$S,11,0)</f>
        <v>10</v>
      </c>
      <c r="W1719" s="13" t="str">
        <f>VLOOKUP($B1719,Deals_Demo!$H:$S,12,0)</f>
        <v>Mon</v>
      </c>
      <c r="X1719" s="13">
        <f t="shared" si="276"/>
        <v>-0.248</v>
      </c>
      <c r="Y1719" s="13">
        <f t="shared" si="277"/>
        <v>-0.496</v>
      </c>
      <c r="Z1719" s="13">
        <f t="shared" si="278"/>
        <v>-0.74399999999999999</v>
      </c>
      <c r="AA1719" s="13">
        <f t="shared" si="284"/>
        <v>-3</v>
      </c>
    </row>
    <row r="1720" spans="1:27" x14ac:dyDescent="0.25">
      <c r="A1720" s="56">
        <v>45922.231481481482</v>
      </c>
      <c r="B1720" s="57">
        <v>444146813</v>
      </c>
      <c r="C1720" s="58" t="s">
        <v>36</v>
      </c>
      <c r="D1720" s="58" t="s">
        <v>37</v>
      </c>
      <c r="E1720" s="58" t="s">
        <v>119</v>
      </c>
      <c r="F1720" s="59">
        <v>3691.68</v>
      </c>
      <c r="G1720" s="59">
        <v>3689.57</v>
      </c>
      <c r="H1720" s="59">
        <v>3693.27</v>
      </c>
      <c r="I1720" s="58" t="s">
        <v>2144</v>
      </c>
      <c r="J1720" s="59">
        <v>3689.56</v>
      </c>
      <c r="K1720" s="59">
        <v>0</v>
      </c>
      <c r="L1720" s="59">
        <v>0</v>
      </c>
      <c r="M1720" s="59">
        <v>-2.12</v>
      </c>
      <c r="N1720" s="10" t="str">
        <f t="shared" si="279"/>
        <v>L</v>
      </c>
      <c r="O1720" s="11">
        <f t="shared" si="280"/>
        <v>45922</v>
      </c>
      <c r="P1720" s="12" t="str">
        <f t="shared" si="281"/>
        <v>05</v>
      </c>
      <c r="Q1720" s="13" t="str">
        <f>VLOOKUP($B1720,Deals_Demo!$H:$N,7,0)</f>
        <v>strategy_22_demo</v>
      </c>
      <c r="R1720" s="13" t="str">
        <f t="shared" si="282"/>
        <v>Mon</v>
      </c>
      <c r="S1720" s="14">
        <f>VLOOKUP($B1720,Deals_Demo!$H:$S,8,0)</f>
        <v>45922.231481481482</v>
      </c>
      <c r="T1720" s="14">
        <f>VLOOKUP($B1720,Deals_Demo!$H:$S,9,0)</f>
        <v>45922.439814814818</v>
      </c>
      <c r="U1720" s="15" t="str">
        <f t="shared" si="283"/>
        <v>2025-09-22</v>
      </c>
      <c r="V1720" s="13" t="str">
        <f>VLOOKUP($B1720,Deals_Demo!$H:$S,11,0)</f>
        <v>10</v>
      </c>
      <c r="W1720" s="13" t="str">
        <f>VLOOKUP($B1720,Deals_Demo!$H:$S,12,0)</f>
        <v>Mon</v>
      </c>
      <c r="X1720" s="13">
        <f t="shared" si="276"/>
        <v>-0.21200000000000002</v>
      </c>
      <c r="Y1720" s="13">
        <f t="shared" si="277"/>
        <v>-0.42400000000000004</v>
      </c>
      <c r="Z1720" s="13">
        <f t="shared" si="278"/>
        <v>-0.63600000000000001</v>
      </c>
      <c r="AA1720" s="13">
        <f t="shared" si="284"/>
        <v>-3</v>
      </c>
    </row>
    <row r="1721" spans="1:27" x14ac:dyDescent="0.25">
      <c r="A1721" s="60">
        <v>45922.231481481482</v>
      </c>
      <c r="B1721" s="61">
        <v>444146814</v>
      </c>
      <c r="C1721" s="62" t="s">
        <v>36</v>
      </c>
      <c r="D1721" s="62" t="s">
        <v>37</v>
      </c>
      <c r="E1721" s="62" t="s">
        <v>119</v>
      </c>
      <c r="F1721" s="63">
        <v>3691.78</v>
      </c>
      <c r="G1721" s="63">
        <v>3688.77</v>
      </c>
      <c r="H1721" s="63">
        <v>3693.27</v>
      </c>
      <c r="I1721" s="62" t="s">
        <v>2142</v>
      </c>
      <c r="J1721" s="63">
        <v>3688.72</v>
      </c>
      <c r="K1721" s="63">
        <v>0</v>
      </c>
      <c r="L1721" s="63">
        <v>0</v>
      </c>
      <c r="M1721" s="63">
        <v>-3.06</v>
      </c>
      <c r="N1721" s="10" t="str">
        <f t="shared" si="279"/>
        <v>L</v>
      </c>
      <c r="O1721" s="11">
        <f t="shared" si="280"/>
        <v>45922</v>
      </c>
      <c r="P1721" s="12" t="str">
        <f t="shared" si="281"/>
        <v>05</v>
      </c>
      <c r="Q1721" s="13" t="str">
        <f>VLOOKUP($B1721,Deals_Demo!$H:$N,7,0)</f>
        <v>strategy_14_demo</v>
      </c>
      <c r="R1721" s="13" t="str">
        <f t="shared" si="282"/>
        <v>Mon</v>
      </c>
      <c r="S1721" s="14">
        <f>VLOOKUP($B1721,Deals_Demo!$H:$S,8,0)</f>
        <v>45922.231481481482</v>
      </c>
      <c r="T1721" s="14">
        <f>VLOOKUP($B1721,Deals_Demo!$H:$S,9,0)</f>
        <v>45922.439814814818</v>
      </c>
      <c r="U1721" s="15" t="str">
        <f t="shared" si="283"/>
        <v>2025-09-22</v>
      </c>
      <c r="V1721" s="13" t="str">
        <f>VLOOKUP($B1721,Deals_Demo!$H:$S,11,0)</f>
        <v>10</v>
      </c>
      <c r="W1721" s="13" t="str">
        <f>VLOOKUP($B1721,Deals_Demo!$H:$S,12,0)</f>
        <v>Mon</v>
      </c>
      <c r="X1721" s="13">
        <f t="shared" si="276"/>
        <v>-0.30600000000000005</v>
      </c>
      <c r="Y1721" s="13">
        <f t="shared" si="277"/>
        <v>-0.6120000000000001</v>
      </c>
      <c r="Z1721" s="13">
        <f t="shared" si="278"/>
        <v>-0.91799999999999993</v>
      </c>
      <c r="AA1721" s="13">
        <f t="shared" si="284"/>
        <v>-3</v>
      </c>
    </row>
    <row r="1722" spans="1:27" x14ac:dyDescent="0.25">
      <c r="A1722" s="56">
        <v>45922.231493055559</v>
      </c>
      <c r="B1722" s="57">
        <v>444146816</v>
      </c>
      <c r="C1722" s="58" t="s">
        <v>36</v>
      </c>
      <c r="D1722" s="58" t="s">
        <v>37</v>
      </c>
      <c r="E1722" s="58" t="s">
        <v>119</v>
      </c>
      <c r="F1722" s="59">
        <v>3691.6</v>
      </c>
      <c r="G1722" s="59">
        <v>3689.57</v>
      </c>
      <c r="H1722" s="59">
        <v>3694.77</v>
      </c>
      <c r="I1722" s="58" t="s">
        <v>2144</v>
      </c>
      <c r="J1722" s="59">
        <v>3689.56</v>
      </c>
      <c r="K1722" s="59">
        <v>0</v>
      </c>
      <c r="L1722" s="59">
        <v>0</v>
      </c>
      <c r="M1722" s="59">
        <v>-2.04</v>
      </c>
      <c r="N1722" s="10" t="str">
        <f t="shared" si="279"/>
        <v>L</v>
      </c>
      <c r="O1722" s="11">
        <f t="shared" si="280"/>
        <v>45922</v>
      </c>
      <c r="P1722" s="12" t="str">
        <f t="shared" si="281"/>
        <v>05</v>
      </c>
      <c r="Q1722" s="13" t="str">
        <f>VLOOKUP($B1722,Deals_Demo!$H:$N,7,0)</f>
        <v>strategy_23_demo</v>
      </c>
      <c r="R1722" s="13" t="str">
        <f t="shared" si="282"/>
        <v>Mon</v>
      </c>
      <c r="S1722" s="14">
        <f>VLOOKUP($B1722,Deals_Demo!$H:$S,8,0)</f>
        <v>45922.231493055559</v>
      </c>
      <c r="T1722" s="14">
        <f>VLOOKUP($B1722,Deals_Demo!$H:$S,9,0)</f>
        <v>45922.439826388894</v>
      </c>
      <c r="U1722" s="15" t="str">
        <f t="shared" si="283"/>
        <v>2025-09-22</v>
      </c>
      <c r="V1722" s="13" t="str">
        <f>VLOOKUP($B1722,Deals_Demo!$H:$S,11,0)</f>
        <v>10</v>
      </c>
      <c r="W1722" s="13" t="str">
        <f>VLOOKUP($B1722,Deals_Demo!$H:$S,12,0)</f>
        <v>Mon</v>
      </c>
      <c r="X1722" s="13">
        <f t="shared" si="276"/>
        <v>-0.20400000000000001</v>
      </c>
      <c r="Y1722" s="13">
        <f t="shared" si="277"/>
        <v>-0.40800000000000003</v>
      </c>
      <c r="Z1722" s="13">
        <f t="shared" si="278"/>
        <v>-0.61199999999999999</v>
      </c>
      <c r="AA1722" s="13">
        <f t="shared" si="284"/>
        <v>-3</v>
      </c>
    </row>
    <row r="1723" spans="1:27" x14ac:dyDescent="0.25">
      <c r="A1723" s="60">
        <v>45922.231493055559</v>
      </c>
      <c r="B1723" s="61">
        <v>444146818</v>
      </c>
      <c r="C1723" s="62" t="s">
        <v>36</v>
      </c>
      <c r="D1723" s="62" t="s">
        <v>37</v>
      </c>
      <c r="E1723" s="62" t="s">
        <v>119</v>
      </c>
      <c r="F1723" s="63">
        <v>3691.58</v>
      </c>
      <c r="G1723" s="63">
        <v>3688.77</v>
      </c>
      <c r="H1723" s="63">
        <v>3693.27</v>
      </c>
      <c r="I1723" s="62" t="s">
        <v>2142</v>
      </c>
      <c r="J1723" s="63">
        <v>3688.72</v>
      </c>
      <c r="K1723" s="63">
        <v>0</v>
      </c>
      <c r="L1723" s="63">
        <v>0</v>
      </c>
      <c r="M1723" s="63">
        <v>-2.86</v>
      </c>
      <c r="N1723" s="10" t="str">
        <f t="shared" si="279"/>
        <v>L</v>
      </c>
      <c r="O1723" s="11">
        <f t="shared" si="280"/>
        <v>45922</v>
      </c>
      <c r="P1723" s="12" t="str">
        <f t="shared" si="281"/>
        <v>05</v>
      </c>
      <c r="Q1723" s="13" t="str">
        <f>VLOOKUP($B1723,Deals_Demo!$H:$N,7,0)</f>
        <v>strategy_24_demo</v>
      </c>
      <c r="R1723" s="13" t="str">
        <f t="shared" si="282"/>
        <v>Mon</v>
      </c>
      <c r="S1723" s="14">
        <f>VLOOKUP($B1723,Deals_Demo!$H:$S,8,0)</f>
        <v>45922.231493055559</v>
      </c>
      <c r="T1723" s="14">
        <f>VLOOKUP($B1723,Deals_Demo!$H:$S,9,0)</f>
        <v>45922.439826388894</v>
      </c>
      <c r="U1723" s="15" t="str">
        <f t="shared" si="283"/>
        <v>2025-09-22</v>
      </c>
      <c r="V1723" s="13" t="str">
        <f>VLOOKUP($B1723,Deals_Demo!$H:$S,11,0)</f>
        <v>10</v>
      </c>
      <c r="W1723" s="13" t="str">
        <f>VLOOKUP($B1723,Deals_Demo!$H:$S,12,0)</f>
        <v>Mon</v>
      </c>
      <c r="X1723" s="13">
        <f t="shared" si="276"/>
        <v>-0.28599999999999998</v>
      </c>
      <c r="Y1723" s="13">
        <f t="shared" si="277"/>
        <v>-0.57199999999999995</v>
      </c>
      <c r="Z1723" s="13">
        <f t="shared" si="278"/>
        <v>-0.85799999999999998</v>
      </c>
      <c r="AA1723" s="13">
        <f t="shared" si="284"/>
        <v>-3</v>
      </c>
    </row>
    <row r="1724" spans="1:27" x14ac:dyDescent="0.25">
      <c r="A1724" s="56">
        <v>45922.231932870367</v>
      </c>
      <c r="B1724" s="57">
        <v>444147081</v>
      </c>
      <c r="C1724" s="58" t="s">
        <v>36</v>
      </c>
      <c r="D1724" s="58" t="s">
        <v>37</v>
      </c>
      <c r="E1724" s="58" t="s">
        <v>119</v>
      </c>
      <c r="F1724" s="59">
        <v>3691.39</v>
      </c>
      <c r="G1724" s="59">
        <v>3688.39</v>
      </c>
      <c r="H1724" s="58"/>
      <c r="I1724" s="58" t="s">
        <v>2145</v>
      </c>
      <c r="J1724" s="59">
        <v>3688.3</v>
      </c>
      <c r="K1724" s="59">
        <v>0</v>
      </c>
      <c r="L1724" s="59">
        <v>0</v>
      </c>
      <c r="M1724" s="59">
        <v>-3.09</v>
      </c>
      <c r="N1724" s="10" t="str">
        <f t="shared" si="279"/>
        <v>L</v>
      </c>
      <c r="O1724" s="11">
        <f t="shared" si="280"/>
        <v>45922</v>
      </c>
      <c r="P1724" s="12" t="str">
        <f t="shared" si="281"/>
        <v>05</v>
      </c>
      <c r="Q1724" s="13" t="str">
        <f>VLOOKUP($B1724,Deals_Demo!$H:$N,7,0)</f>
        <v>DEMO_strategy_01</v>
      </c>
      <c r="R1724" s="13" t="str">
        <f t="shared" si="282"/>
        <v>Mon</v>
      </c>
      <c r="S1724" s="14">
        <f>VLOOKUP($B1724,Deals_Demo!$H:$S,8,0)</f>
        <v>45922.231932870367</v>
      </c>
      <c r="T1724" s="14">
        <f>VLOOKUP($B1724,Deals_Demo!$H:$S,9,0)</f>
        <v>45922.440266203703</v>
      </c>
      <c r="U1724" s="15" t="str">
        <f t="shared" si="283"/>
        <v>2025-09-22</v>
      </c>
      <c r="V1724" s="13" t="str">
        <f>VLOOKUP($B1724,Deals_Demo!$H:$S,11,0)</f>
        <v>10</v>
      </c>
      <c r="W1724" s="13" t="str">
        <f>VLOOKUP($B1724,Deals_Demo!$H:$S,12,0)</f>
        <v>Mon</v>
      </c>
      <c r="X1724" s="13">
        <f t="shared" si="276"/>
        <v>-0.309</v>
      </c>
      <c r="Y1724" s="13">
        <f t="shared" si="277"/>
        <v>-0.61799999999999999</v>
      </c>
      <c r="Z1724" s="13">
        <f t="shared" si="278"/>
        <v>-0.92699999999999994</v>
      </c>
      <c r="AA1724" s="13">
        <f t="shared" si="284"/>
        <v>-3</v>
      </c>
    </row>
    <row r="1725" spans="1:27" x14ac:dyDescent="0.25">
      <c r="A1725" s="60">
        <v>45922.231932870367</v>
      </c>
      <c r="B1725" s="61">
        <v>444147082</v>
      </c>
      <c r="C1725" s="62" t="s">
        <v>36</v>
      </c>
      <c r="D1725" s="62" t="s">
        <v>37</v>
      </c>
      <c r="E1725" s="62" t="s">
        <v>119</v>
      </c>
      <c r="F1725" s="63">
        <v>3691.37</v>
      </c>
      <c r="G1725" s="63">
        <v>3688.39</v>
      </c>
      <c r="H1725" s="63">
        <v>3697.39</v>
      </c>
      <c r="I1725" s="62" t="s">
        <v>2145</v>
      </c>
      <c r="J1725" s="63">
        <v>3688.3</v>
      </c>
      <c r="K1725" s="63">
        <v>0</v>
      </c>
      <c r="L1725" s="63">
        <v>0</v>
      </c>
      <c r="M1725" s="63">
        <v>-3.07</v>
      </c>
      <c r="N1725" s="10" t="str">
        <f t="shared" si="279"/>
        <v>L</v>
      </c>
      <c r="O1725" s="11">
        <f t="shared" si="280"/>
        <v>45922</v>
      </c>
      <c r="P1725" s="12" t="str">
        <f t="shared" si="281"/>
        <v>05</v>
      </c>
      <c r="Q1725" s="13" t="str">
        <f>VLOOKUP($B1725,Deals_Demo!$H:$N,7,0)</f>
        <v>DEMO_strategy_02</v>
      </c>
      <c r="R1725" s="13" t="str">
        <f t="shared" si="282"/>
        <v>Mon</v>
      </c>
      <c r="S1725" s="14">
        <f>VLOOKUP($B1725,Deals_Demo!$H:$S,8,0)</f>
        <v>45922.231932870367</v>
      </c>
      <c r="T1725" s="14">
        <f>VLOOKUP($B1725,Deals_Demo!$H:$S,9,0)</f>
        <v>45922.440266203703</v>
      </c>
      <c r="U1725" s="15" t="str">
        <f t="shared" si="283"/>
        <v>2025-09-22</v>
      </c>
      <c r="V1725" s="13" t="str">
        <f>VLOOKUP($B1725,Deals_Demo!$H:$S,11,0)</f>
        <v>10</v>
      </c>
      <c r="W1725" s="13" t="str">
        <f>VLOOKUP($B1725,Deals_Demo!$H:$S,12,0)</f>
        <v>Mon</v>
      </c>
      <c r="X1725" s="13">
        <f t="shared" si="276"/>
        <v>-0.307</v>
      </c>
      <c r="Y1725" s="13">
        <f t="shared" si="277"/>
        <v>-0.61399999999999999</v>
      </c>
      <c r="Z1725" s="13">
        <f t="shared" si="278"/>
        <v>-0.92099999999999993</v>
      </c>
      <c r="AA1725" s="13">
        <f t="shared" si="284"/>
        <v>-3</v>
      </c>
    </row>
    <row r="1726" spans="1:27" x14ac:dyDescent="0.25">
      <c r="A1726" s="56">
        <v>45922.234131944446</v>
      </c>
      <c r="B1726" s="57">
        <v>444148440</v>
      </c>
      <c r="C1726" s="58" t="s">
        <v>36</v>
      </c>
      <c r="D1726" s="58" t="s">
        <v>38</v>
      </c>
      <c r="E1726" s="58" t="s">
        <v>119</v>
      </c>
      <c r="F1726" s="59">
        <v>3687.6</v>
      </c>
      <c r="G1726" s="59">
        <v>3686.83</v>
      </c>
      <c r="H1726" s="58"/>
      <c r="I1726" s="58" t="s">
        <v>2146</v>
      </c>
      <c r="J1726" s="59">
        <v>3686.87</v>
      </c>
      <c r="K1726" s="59">
        <v>0</v>
      </c>
      <c r="L1726" s="59">
        <v>0</v>
      </c>
      <c r="M1726" s="59">
        <v>0.73</v>
      </c>
      <c r="N1726" s="10" t="str">
        <f t="shared" si="279"/>
        <v>W</v>
      </c>
      <c r="O1726" s="11">
        <f t="shared" si="280"/>
        <v>45922</v>
      </c>
      <c r="P1726" s="12" t="str">
        <f t="shared" si="281"/>
        <v>05</v>
      </c>
      <c r="Q1726" s="13" t="str">
        <f>VLOOKUP($B1726,Deals_Demo!$H:$N,7,0)</f>
        <v>strategy_20_demo</v>
      </c>
      <c r="R1726" s="13" t="str">
        <f t="shared" si="282"/>
        <v>Mon</v>
      </c>
      <c r="S1726" s="14">
        <f>VLOOKUP($B1726,Deals_Demo!$H:$S,8,0)</f>
        <v>45922.234131944446</v>
      </c>
      <c r="T1726" s="14">
        <f>VLOOKUP($B1726,Deals_Demo!$H:$S,9,0)</f>
        <v>45922.442465277782</v>
      </c>
      <c r="U1726" s="15" t="str">
        <f t="shared" si="283"/>
        <v>2025-09-22</v>
      </c>
      <c r="V1726" s="13" t="str">
        <f>VLOOKUP($B1726,Deals_Demo!$H:$S,11,0)</f>
        <v>10</v>
      </c>
      <c r="W1726" s="13" t="str">
        <f>VLOOKUP($B1726,Deals_Demo!$H:$S,12,0)</f>
        <v>Mon</v>
      </c>
      <c r="X1726" s="13">
        <f t="shared" si="276"/>
        <v>7.2999999999999995E-2</v>
      </c>
      <c r="Y1726" s="13">
        <f t="shared" si="277"/>
        <v>0.14599999999999999</v>
      </c>
      <c r="Z1726" s="13">
        <f t="shared" si="278"/>
        <v>0.219</v>
      </c>
      <c r="AA1726" s="13">
        <f t="shared" si="284"/>
        <v>-3</v>
      </c>
    </row>
    <row r="1727" spans="1:27" x14ac:dyDescent="0.25">
      <c r="A1727" s="60">
        <v>45922.234131944446</v>
      </c>
      <c r="B1727" s="61">
        <v>444148442</v>
      </c>
      <c r="C1727" s="62" t="s">
        <v>36</v>
      </c>
      <c r="D1727" s="62" t="s">
        <v>38</v>
      </c>
      <c r="E1727" s="62" t="s">
        <v>119</v>
      </c>
      <c r="F1727" s="63">
        <v>3687.6</v>
      </c>
      <c r="G1727" s="63">
        <v>3686.84</v>
      </c>
      <c r="H1727" s="62"/>
      <c r="I1727" s="62" t="s">
        <v>2146</v>
      </c>
      <c r="J1727" s="63">
        <v>3686.87</v>
      </c>
      <c r="K1727" s="63">
        <v>0</v>
      </c>
      <c r="L1727" s="63">
        <v>0</v>
      </c>
      <c r="M1727" s="63">
        <v>0.73</v>
      </c>
      <c r="N1727" s="10" t="str">
        <f t="shared" si="279"/>
        <v>W</v>
      </c>
      <c r="O1727" s="11">
        <f t="shared" si="280"/>
        <v>45922</v>
      </c>
      <c r="P1727" s="12" t="str">
        <f t="shared" si="281"/>
        <v>05</v>
      </c>
      <c r="Q1727" s="13" t="str">
        <f>VLOOKUP($B1727,Deals_Demo!$H:$N,7,0)</f>
        <v>strategy_18_demo</v>
      </c>
      <c r="R1727" s="13" t="str">
        <f t="shared" si="282"/>
        <v>Mon</v>
      </c>
      <c r="S1727" s="14">
        <f>VLOOKUP($B1727,Deals_Demo!$H:$S,8,0)</f>
        <v>45922.234131944446</v>
      </c>
      <c r="T1727" s="14">
        <f>VLOOKUP($B1727,Deals_Demo!$H:$S,9,0)</f>
        <v>45922.442465277782</v>
      </c>
      <c r="U1727" s="15" t="str">
        <f t="shared" si="283"/>
        <v>2025-09-22</v>
      </c>
      <c r="V1727" s="13" t="str">
        <f>VLOOKUP($B1727,Deals_Demo!$H:$S,11,0)</f>
        <v>10</v>
      </c>
      <c r="W1727" s="13" t="str">
        <f>VLOOKUP($B1727,Deals_Demo!$H:$S,12,0)</f>
        <v>Mon</v>
      </c>
      <c r="X1727" s="13">
        <f t="shared" si="276"/>
        <v>7.2999999999999995E-2</v>
      </c>
      <c r="Y1727" s="13">
        <f t="shared" si="277"/>
        <v>0.14599999999999999</v>
      </c>
      <c r="Z1727" s="13">
        <f t="shared" si="278"/>
        <v>0.219</v>
      </c>
      <c r="AA1727" s="13">
        <f t="shared" si="284"/>
        <v>-3</v>
      </c>
    </row>
    <row r="1728" spans="1:27" x14ac:dyDescent="0.25">
      <c r="A1728" s="56">
        <v>45922.234131944446</v>
      </c>
      <c r="B1728" s="57">
        <v>444148443</v>
      </c>
      <c r="C1728" s="58" t="s">
        <v>36</v>
      </c>
      <c r="D1728" s="58" t="s">
        <v>38</v>
      </c>
      <c r="E1728" s="58" t="s">
        <v>119</v>
      </c>
      <c r="F1728" s="59">
        <v>3687.6</v>
      </c>
      <c r="G1728" s="59">
        <v>3690.6</v>
      </c>
      <c r="H1728" s="58"/>
      <c r="I1728" s="58" t="s">
        <v>2147</v>
      </c>
      <c r="J1728" s="59">
        <v>3690.61</v>
      </c>
      <c r="K1728" s="59">
        <v>0</v>
      </c>
      <c r="L1728" s="59">
        <v>0</v>
      </c>
      <c r="M1728" s="59">
        <v>-3.01</v>
      </c>
      <c r="N1728" s="10" t="str">
        <f t="shared" si="279"/>
        <v>L</v>
      </c>
      <c r="O1728" s="11">
        <f t="shared" si="280"/>
        <v>45922</v>
      </c>
      <c r="P1728" s="12" t="str">
        <f t="shared" si="281"/>
        <v>05</v>
      </c>
      <c r="Q1728" s="13" t="str">
        <f>VLOOKUP($B1728,Deals_Demo!$H:$N,7,0)</f>
        <v>strategy_19_demo</v>
      </c>
      <c r="R1728" s="13" t="str">
        <f t="shared" si="282"/>
        <v>Mon</v>
      </c>
      <c r="S1728" s="14">
        <f>VLOOKUP($B1728,Deals_Demo!$H:$S,8,0)</f>
        <v>45922.234131944446</v>
      </c>
      <c r="T1728" s="14">
        <f>VLOOKUP($B1728,Deals_Demo!$H:$S,9,0)</f>
        <v>45922.442465277782</v>
      </c>
      <c r="U1728" s="15" t="str">
        <f t="shared" si="283"/>
        <v>2025-09-22</v>
      </c>
      <c r="V1728" s="13" t="str">
        <f>VLOOKUP($B1728,Deals_Demo!$H:$S,11,0)</f>
        <v>10</v>
      </c>
      <c r="W1728" s="13" t="str">
        <f>VLOOKUP($B1728,Deals_Demo!$H:$S,12,0)</f>
        <v>Mon</v>
      </c>
      <c r="X1728" s="13">
        <f t="shared" si="276"/>
        <v>-0.30099999999999999</v>
      </c>
      <c r="Y1728" s="13">
        <f t="shared" si="277"/>
        <v>-0.60199999999999998</v>
      </c>
      <c r="Z1728" s="13">
        <f t="shared" si="278"/>
        <v>-0.90299999999999991</v>
      </c>
      <c r="AA1728" s="13">
        <f t="shared" si="284"/>
        <v>-3</v>
      </c>
    </row>
    <row r="1729" spans="1:27" x14ac:dyDescent="0.25">
      <c r="A1729" s="60">
        <v>45922.236319444448</v>
      </c>
      <c r="B1729" s="61">
        <v>444149069</v>
      </c>
      <c r="C1729" s="62" t="s">
        <v>36</v>
      </c>
      <c r="D1729" s="62" t="s">
        <v>38</v>
      </c>
      <c r="E1729" s="62" t="s">
        <v>119</v>
      </c>
      <c r="F1729" s="63">
        <v>3688.48</v>
      </c>
      <c r="G1729" s="63">
        <v>3687.33</v>
      </c>
      <c r="H1729" s="63">
        <v>3684.98</v>
      </c>
      <c r="I1729" s="62" t="s">
        <v>2148</v>
      </c>
      <c r="J1729" s="63">
        <v>3687.33</v>
      </c>
      <c r="K1729" s="63">
        <v>0</v>
      </c>
      <c r="L1729" s="63">
        <v>0</v>
      </c>
      <c r="M1729" s="63">
        <v>1.1499999999999999</v>
      </c>
      <c r="N1729" s="10" t="str">
        <f t="shared" si="279"/>
        <v>W</v>
      </c>
      <c r="O1729" s="11">
        <f t="shared" si="280"/>
        <v>45922</v>
      </c>
      <c r="P1729" s="12" t="str">
        <f t="shared" si="281"/>
        <v>05</v>
      </c>
      <c r="Q1729" s="13" t="str">
        <f>VLOOKUP($B1729,Deals_Demo!$H:$N,7,0)</f>
        <v>strategy_11_demo</v>
      </c>
      <c r="R1729" s="13" t="str">
        <f t="shared" si="282"/>
        <v>Mon</v>
      </c>
      <c r="S1729" s="14">
        <f>VLOOKUP($B1729,Deals_Demo!$H:$S,8,0)</f>
        <v>45922.236319444448</v>
      </c>
      <c r="T1729" s="14">
        <f>VLOOKUP($B1729,Deals_Demo!$H:$S,9,0)</f>
        <v>45922.444652777784</v>
      </c>
      <c r="U1729" s="15" t="str">
        <f t="shared" si="283"/>
        <v>2025-09-22</v>
      </c>
      <c r="V1729" s="13" t="str">
        <f>VLOOKUP($B1729,Deals_Demo!$H:$S,11,0)</f>
        <v>10</v>
      </c>
      <c r="W1729" s="13" t="str">
        <f>VLOOKUP($B1729,Deals_Demo!$H:$S,12,0)</f>
        <v>Mon</v>
      </c>
      <c r="X1729" s="13">
        <f t="shared" si="276"/>
        <v>0.11499999999999999</v>
      </c>
      <c r="Y1729" s="13">
        <f t="shared" si="277"/>
        <v>0.22999999999999998</v>
      </c>
      <c r="Z1729" s="13">
        <f t="shared" si="278"/>
        <v>0.34499999999999997</v>
      </c>
      <c r="AA1729" s="13">
        <f t="shared" si="284"/>
        <v>-3</v>
      </c>
    </row>
    <row r="1730" spans="1:27" x14ac:dyDescent="0.25">
      <c r="A1730" s="56">
        <v>45922.236331018517</v>
      </c>
      <c r="B1730" s="57">
        <v>444149070</v>
      </c>
      <c r="C1730" s="58" t="s">
        <v>36</v>
      </c>
      <c r="D1730" s="58" t="s">
        <v>38</v>
      </c>
      <c r="E1730" s="58" t="s">
        <v>119</v>
      </c>
      <c r="F1730" s="59">
        <v>3688.5</v>
      </c>
      <c r="G1730" s="59">
        <v>3687.33</v>
      </c>
      <c r="H1730" s="59">
        <v>3685.48</v>
      </c>
      <c r="I1730" s="58" t="s">
        <v>2148</v>
      </c>
      <c r="J1730" s="59">
        <v>3687.33</v>
      </c>
      <c r="K1730" s="59">
        <v>0</v>
      </c>
      <c r="L1730" s="59">
        <v>0</v>
      </c>
      <c r="M1730" s="59">
        <v>1.17</v>
      </c>
      <c r="N1730" s="10" t="str">
        <f t="shared" si="279"/>
        <v>W</v>
      </c>
      <c r="O1730" s="11">
        <f t="shared" si="280"/>
        <v>45922</v>
      </c>
      <c r="P1730" s="12" t="str">
        <f t="shared" si="281"/>
        <v>05</v>
      </c>
      <c r="Q1730" s="13" t="str">
        <f>VLOOKUP($B1730,Deals_Demo!$H:$N,7,0)</f>
        <v>strategy_10_demo</v>
      </c>
      <c r="R1730" s="13" t="str">
        <f t="shared" si="282"/>
        <v>Mon</v>
      </c>
      <c r="S1730" s="14">
        <f>VLOOKUP($B1730,Deals_Demo!$H:$S,8,0)</f>
        <v>45922.236331018517</v>
      </c>
      <c r="T1730" s="14">
        <f>VLOOKUP($B1730,Deals_Demo!$H:$S,9,0)</f>
        <v>45922.444664351853</v>
      </c>
      <c r="U1730" s="15" t="str">
        <f t="shared" si="283"/>
        <v>2025-09-22</v>
      </c>
      <c r="V1730" s="13" t="str">
        <f>VLOOKUP($B1730,Deals_Demo!$H:$S,11,0)</f>
        <v>10</v>
      </c>
      <c r="W1730" s="13" t="str">
        <f>VLOOKUP($B1730,Deals_Demo!$H:$S,12,0)</f>
        <v>Mon</v>
      </c>
      <c r="X1730" s="13">
        <f t="shared" si="276"/>
        <v>0.11699999999999999</v>
      </c>
      <c r="Y1730" s="13">
        <f t="shared" si="277"/>
        <v>0.23399999999999999</v>
      </c>
      <c r="Z1730" s="13">
        <f t="shared" si="278"/>
        <v>0.35099999999999998</v>
      </c>
      <c r="AA1730" s="13">
        <f t="shared" si="284"/>
        <v>-3</v>
      </c>
    </row>
    <row r="1731" spans="1:27" x14ac:dyDescent="0.25">
      <c r="A1731" s="60">
        <v>45922.236331018517</v>
      </c>
      <c r="B1731" s="61">
        <v>444149074</v>
      </c>
      <c r="C1731" s="62" t="s">
        <v>36</v>
      </c>
      <c r="D1731" s="62" t="s">
        <v>38</v>
      </c>
      <c r="E1731" s="62" t="s">
        <v>119</v>
      </c>
      <c r="F1731" s="63">
        <v>3688.5</v>
      </c>
      <c r="G1731" s="63">
        <v>3691.48</v>
      </c>
      <c r="H1731" s="63">
        <v>3686.98</v>
      </c>
      <c r="I1731" s="62" t="s">
        <v>2149</v>
      </c>
      <c r="J1731" s="63">
        <v>3686.89</v>
      </c>
      <c r="K1731" s="63">
        <v>0</v>
      </c>
      <c r="L1731" s="63">
        <v>0</v>
      </c>
      <c r="M1731" s="63">
        <v>1.61</v>
      </c>
      <c r="N1731" s="10" t="str">
        <f t="shared" si="279"/>
        <v>W</v>
      </c>
      <c r="O1731" s="11">
        <f t="shared" si="280"/>
        <v>45922</v>
      </c>
      <c r="P1731" s="12" t="str">
        <f t="shared" si="281"/>
        <v>05</v>
      </c>
      <c r="Q1731" s="13" t="str">
        <f>VLOOKUP($B1731,Deals_Demo!$H:$N,7,0)</f>
        <v>strategy_12_demo</v>
      </c>
      <c r="R1731" s="13" t="str">
        <f t="shared" si="282"/>
        <v>Mon</v>
      </c>
      <c r="S1731" s="14">
        <f>VLOOKUP($B1731,Deals_Demo!$H:$S,8,0)</f>
        <v>45922.236331018517</v>
      </c>
      <c r="T1731" s="14">
        <f>VLOOKUP($B1731,Deals_Demo!$H:$S,9,0)</f>
        <v>45922.444664351853</v>
      </c>
      <c r="U1731" s="15" t="str">
        <f t="shared" si="283"/>
        <v>2025-09-22</v>
      </c>
      <c r="V1731" s="13" t="str">
        <f>VLOOKUP($B1731,Deals_Demo!$H:$S,11,0)</f>
        <v>10</v>
      </c>
      <c r="W1731" s="13" t="str">
        <f>VLOOKUP($B1731,Deals_Demo!$H:$S,12,0)</f>
        <v>Mon</v>
      </c>
      <c r="X1731" s="13">
        <f t="shared" ref="X1731:X1794" si="285">$M1731*0.1</f>
        <v>0.16100000000000003</v>
      </c>
      <c r="Y1731" s="13">
        <f t="shared" ref="Y1731:Y1794" si="286">$M1731*0.2</f>
        <v>0.32200000000000006</v>
      </c>
      <c r="Z1731" s="13">
        <f t="shared" ref="Z1731:Z1794" si="287">$M1731*0.3</f>
        <v>0.48299999999999998</v>
      </c>
      <c r="AA1731" s="13">
        <f t="shared" si="284"/>
        <v>-3</v>
      </c>
    </row>
    <row r="1732" spans="1:27" x14ac:dyDescent="0.25">
      <c r="A1732" s="56">
        <v>45922.236331018517</v>
      </c>
      <c r="B1732" s="57">
        <v>444149089</v>
      </c>
      <c r="C1732" s="58" t="s">
        <v>36</v>
      </c>
      <c r="D1732" s="58" t="s">
        <v>38</v>
      </c>
      <c r="E1732" s="58" t="s">
        <v>119</v>
      </c>
      <c r="F1732" s="59">
        <v>3688.32</v>
      </c>
      <c r="G1732" s="59">
        <v>3690.68</v>
      </c>
      <c r="H1732" s="59">
        <v>3686.98</v>
      </c>
      <c r="I1732" s="58" t="s">
        <v>2149</v>
      </c>
      <c r="J1732" s="59">
        <v>3686.89</v>
      </c>
      <c r="K1732" s="59">
        <v>0</v>
      </c>
      <c r="L1732" s="59">
        <v>0</v>
      </c>
      <c r="M1732" s="59">
        <v>1.43</v>
      </c>
      <c r="N1732" s="10" t="str">
        <f t="shared" si="279"/>
        <v>W</v>
      </c>
      <c r="O1732" s="11">
        <f t="shared" si="280"/>
        <v>45922</v>
      </c>
      <c r="P1732" s="12" t="str">
        <f t="shared" si="281"/>
        <v>05</v>
      </c>
      <c r="Q1732" s="13" t="str">
        <f>VLOOKUP($B1732,Deals_Demo!$H:$N,7,0)</f>
        <v>strategy_22_demo</v>
      </c>
      <c r="R1732" s="13" t="str">
        <f t="shared" si="282"/>
        <v>Mon</v>
      </c>
      <c r="S1732" s="14">
        <f>VLOOKUP($B1732,Deals_Demo!$H:$S,8,0)</f>
        <v>45922.236331018517</v>
      </c>
      <c r="T1732" s="14">
        <f>VLOOKUP($B1732,Deals_Demo!$H:$S,9,0)</f>
        <v>45922.444664351853</v>
      </c>
      <c r="U1732" s="15" t="str">
        <f t="shared" si="283"/>
        <v>2025-09-22</v>
      </c>
      <c r="V1732" s="13" t="str">
        <f>VLOOKUP($B1732,Deals_Demo!$H:$S,11,0)</f>
        <v>10</v>
      </c>
      <c r="W1732" s="13" t="str">
        <f>VLOOKUP($B1732,Deals_Demo!$H:$S,12,0)</f>
        <v>Mon</v>
      </c>
      <c r="X1732" s="13">
        <f t="shared" si="285"/>
        <v>0.14299999999999999</v>
      </c>
      <c r="Y1732" s="13">
        <f t="shared" si="286"/>
        <v>0.28599999999999998</v>
      </c>
      <c r="Z1732" s="13">
        <f t="shared" si="287"/>
        <v>0.42899999999999999</v>
      </c>
      <c r="AA1732" s="13">
        <f t="shared" si="284"/>
        <v>-3</v>
      </c>
    </row>
    <row r="1733" spans="1:27" x14ac:dyDescent="0.25">
      <c r="A1733" s="60">
        <v>45922.236331018517</v>
      </c>
      <c r="B1733" s="61">
        <v>444149092</v>
      </c>
      <c r="C1733" s="62" t="s">
        <v>36</v>
      </c>
      <c r="D1733" s="62" t="s">
        <v>38</v>
      </c>
      <c r="E1733" s="62" t="s">
        <v>119</v>
      </c>
      <c r="F1733" s="63">
        <v>3688.32</v>
      </c>
      <c r="G1733" s="63">
        <v>3691.48</v>
      </c>
      <c r="H1733" s="63">
        <v>3686.98</v>
      </c>
      <c r="I1733" s="62" t="s">
        <v>2149</v>
      </c>
      <c r="J1733" s="63">
        <v>3686.89</v>
      </c>
      <c r="K1733" s="63">
        <v>0</v>
      </c>
      <c r="L1733" s="63">
        <v>0</v>
      </c>
      <c r="M1733" s="63">
        <v>1.43</v>
      </c>
      <c r="N1733" s="10" t="str">
        <f t="shared" si="279"/>
        <v>W</v>
      </c>
      <c r="O1733" s="11">
        <f t="shared" si="280"/>
        <v>45922</v>
      </c>
      <c r="P1733" s="12" t="str">
        <f t="shared" si="281"/>
        <v>05</v>
      </c>
      <c r="Q1733" s="13" t="str">
        <f>VLOOKUP($B1733,Deals_Demo!$H:$N,7,0)</f>
        <v>strategy_14_demo</v>
      </c>
      <c r="R1733" s="13" t="str">
        <f t="shared" si="282"/>
        <v>Mon</v>
      </c>
      <c r="S1733" s="14">
        <f>VLOOKUP($B1733,Deals_Demo!$H:$S,8,0)</f>
        <v>45922.236331018517</v>
      </c>
      <c r="T1733" s="14">
        <f>VLOOKUP($B1733,Deals_Demo!$H:$S,9,0)</f>
        <v>45922.444664351853</v>
      </c>
      <c r="U1733" s="15" t="str">
        <f t="shared" si="283"/>
        <v>2025-09-22</v>
      </c>
      <c r="V1733" s="13" t="str">
        <f>VLOOKUP($B1733,Deals_Demo!$H:$S,11,0)</f>
        <v>10</v>
      </c>
      <c r="W1733" s="13" t="str">
        <f>VLOOKUP($B1733,Deals_Demo!$H:$S,12,0)</f>
        <v>Mon</v>
      </c>
      <c r="X1733" s="13">
        <f t="shared" si="285"/>
        <v>0.14299999999999999</v>
      </c>
      <c r="Y1733" s="13">
        <f t="shared" si="286"/>
        <v>0.28599999999999998</v>
      </c>
      <c r="Z1733" s="13">
        <f t="shared" si="287"/>
        <v>0.42899999999999999</v>
      </c>
      <c r="AA1733" s="13">
        <f t="shared" si="284"/>
        <v>-3</v>
      </c>
    </row>
    <row r="1734" spans="1:27" x14ac:dyDescent="0.25">
      <c r="A1734" s="56">
        <v>45922.236342592594</v>
      </c>
      <c r="B1734" s="57">
        <v>444149093</v>
      </c>
      <c r="C1734" s="58" t="s">
        <v>36</v>
      </c>
      <c r="D1734" s="58" t="s">
        <v>38</v>
      </c>
      <c r="E1734" s="58" t="s">
        <v>119</v>
      </c>
      <c r="F1734" s="59">
        <v>3688.28</v>
      </c>
      <c r="G1734" s="59">
        <v>3691.48</v>
      </c>
      <c r="H1734" s="59">
        <v>3686.28</v>
      </c>
      <c r="I1734" s="58" t="s">
        <v>2150</v>
      </c>
      <c r="J1734" s="59">
        <v>3686.25</v>
      </c>
      <c r="K1734" s="59">
        <v>0</v>
      </c>
      <c r="L1734" s="59">
        <v>0</v>
      </c>
      <c r="M1734" s="59">
        <v>2.0299999999999998</v>
      </c>
      <c r="N1734" s="10" t="str">
        <f t="shared" si="279"/>
        <v>W</v>
      </c>
      <c r="O1734" s="11">
        <f t="shared" si="280"/>
        <v>45922</v>
      </c>
      <c r="P1734" s="12" t="str">
        <f t="shared" si="281"/>
        <v>05</v>
      </c>
      <c r="Q1734" s="13" t="str">
        <f>VLOOKUP($B1734,Deals_Demo!$H:$N,7,0)</f>
        <v>strategy_21_demo</v>
      </c>
      <c r="R1734" s="13" t="str">
        <f t="shared" si="282"/>
        <v>Mon</v>
      </c>
      <c r="S1734" s="14">
        <f>VLOOKUP($B1734,Deals_Demo!$H:$S,8,0)</f>
        <v>45922.236342592594</v>
      </c>
      <c r="T1734" s="14">
        <f>VLOOKUP($B1734,Deals_Demo!$H:$S,9,0)</f>
        <v>45922.44467592593</v>
      </c>
      <c r="U1734" s="15" t="str">
        <f t="shared" si="283"/>
        <v>2025-09-22</v>
      </c>
      <c r="V1734" s="13" t="str">
        <f>VLOOKUP($B1734,Deals_Demo!$H:$S,11,0)</f>
        <v>10</v>
      </c>
      <c r="W1734" s="13" t="str">
        <f>VLOOKUP($B1734,Deals_Demo!$H:$S,12,0)</f>
        <v>Mon</v>
      </c>
      <c r="X1734" s="13">
        <f t="shared" si="285"/>
        <v>0.20299999999999999</v>
      </c>
      <c r="Y1734" s="13">
        <f t="shared" si="286"/>
        <v>0.40599999999999997</v>
      </c>
      <c r="Z1734" s="13">
        <f t="shared" si="287"/>
        <v>0.60899999999999987</v>
      </c>
      <c r="AA1734" s="13">
        <f t="shared" si="284"/>
        <v>-3</v>
      </c>
    </row>
    <row r="1735" spans="1:27" x14ac:dyDescent="0.25">
      <c r="A1735" s="60">
        <v>45922.236342592594</v>
      </c>
      <c r="B1735" s="61">
        <v>444149096</v>
      </c>
      <c r="C1735" s="62" t="s">
        <v>36</v>
      </c>
      <c r="D1735" s="62" t="s">
        <v>38</v>
      </c>
      <c r="E1735" s="62" t="s">
        <v>119</v>
      </c>
      <c r="F1735" s="63">
        <v>3688.28</v>
      </c>
      <c r="G1735" s="63">
        <v>3691.48</v>
      </c>
      <c r="H1735" s="63">
        <v>3686.98</v>
      </c>
      <c r="I1735" s="62" t="s">
        <v>2149</v>
      </c>
      <c r="J1735" s="63">
        <v>3686.89</v>
      </c>
      <c r="K1735" s="63">
        <v>0</v>
      </c>
      <c r="L1735" s="63">
        <v>0</v>
      </c>
      <c r="M1735" s="63">
        <v>1.39</v>
      </c>
      <c r="N1735" s="10" t="str">
        <f t="shared" si="279"/>
        <v>W</v>
      </c>
      <c r="O1735" s="11">
        <f t="shared" si="280"/>
        <v>45922</v>
      </c>
      <c r="P1735" s="12" t="str">
        <f t="shared" si="281"/>
        <v>05</v>
      </c>
      <c r="Q1735" s="13" t="str">
        <f>VLOOKUP($B1735,Deals_Demo!$H:$N,7,0)</f>
        <v>strategy_24_demo</v>
      </c>
      <c r="R1735" s="13" t="str">
        <f t="shared" si="282"/>
        <v>Mon</v>
      </c>
      <c r="S1735" s="14">
        <f>VLOOKUP($B1735,Deals_Demo!$H:$S,8,0)</f>
        <v>45922.236342592594</v>
      </c>
      <c r="T1735" s="14">
        <f>VLOOKUP($B1735,Deals_Demo!$H:$S,9,0)</f>
        <v>45922.44467592593</v>
      </c>
      <c r="U1735" s="15" t="str">
        <f t="shared" si="283"/>
        <v>2025-09-22</v>
      </c>
      <c r="V1735" s="13" t="str">
        <f>VLOOKUP($B1735,Deals_Demo!$H:$S,11,0)</f>
        <v>10</v>
      </c>
      <c r="W1735" s="13" t="str">
        <f>VLOOKUP($B1735,Deals_Demo!$H:$S,12,0)</f>
        <v>Mon</v>
      </c>
      <c r="X1735" s="13">
        <f t="shared" si="285"/>
        <v>0.13899999999999998</v>
      </c>
      <c r="Y1735" s="13">
        <f t="shared" si="286"/>
        <v>0.27799999999999997</v>
      </c>
      <c r="Z1735" s="13">
        <f t="shared" si="287"/>
        <v>0.41699999999999998</v>
      </c>
      <c r="AA1735" s="13">
        <f t="shared" si="284"/>
        <v>-3</v>
      </c>
    </row>
    <row r="1736" spans="1:27" x14ac:dyDescent="0.25">
      <c r="A1736" s="56">
        <v>45922.236342592594</v>
      </c>
      <c r="B1736" s="57">
        <v>444149100</v>
      </c>
      <c r="C1736" s="58" t="s">
        <v>36</v>
      </c>
      <c r="D1736" s="58" t="s">
        <v>38</v>
      </c>
      <c r="E1736" s="58" t="s">
        <v>119</v>
      </c>
      <c r="F1736" s="59">
        <v>3688.28</v>
      </c>
      <c r="G1736" s="59">
        <v>3691.48</v>
      </c>
      <c r="H1736" s="59">
        <v>3684.98</v>
      </c>
      <c r="I1736" s="58" t="s">
        <v>2151</v>
      </c>
      <c r="J1736" s="59">
        <v>3691.52</v>
      </c>
      <c r="K1736" s="59">
        <v>0</v>
      </c>
      <c r="L1736" s="59">
        <v>0</v>
      </c>
      <c r="M1736" s="59">
        <v>-3.24</v>
      </c>
      <c r="N1736" s="10" t="str">
        <f t="shared" si="279"/>
        <v>L</v>
      </c>
      <c r="O1736" s="11">
        <f t="shared" si="280"/>
        <v>45922</v>
      </c>
      <c r="P1736" s="12" t="str">
        <f t="shared" si="281"/>
        <v>05</v>
      </c>
      <c r="Q1736" s="13" t="str">
        <f>VLOOKUP($B1736,Deals_Demo!$H:$N,7,0)</f>
        <v>strategy_16_demo</v>
      </c>
      <c r="R1736" s="13" t="str">
        <f t="shared" si="282"/>
        <v>Mon</v>
      </c>
      <c r="S1736" s="14">
        <f>VLOOKUP($B1736,Deals_Demo!$H:$S,8,0)</f>
        <v>45922.236342592594</v>
      </c>
      <c r="T1736" s="14">
        <f>VLOOKUP($B1736,Deals_Demo!$H:$S,9,0)</f>
        <v>45922.44467592593</v>
      </c>
      <c r="U1736" s="15" t="str">
        <f t="shared" si="283"/>
        <v>2025-09-22</v>
      </c>
      <c r="V1736" s="13" t="str">
        <f>VLOOKUP($B1736,Deals_Demo!$H:$S,11,0)</f>
        <v>10</v>
      </c>
      <c r="W1736" s="13" t="str">
        <f>VLOOKUP($B1736,Deals_Demo!$H:$S,12,0)</f>
        <v>Mon</v>
      </c>
      <c r="X1736" s="13">
        <f t="shared" si="285"/>
        <v>-0.32400000000000007</v>
      </c>
      <c r="Y1736" s="13">
        <f t="shared" si="286"/>
        <v>-0.64800000000000013</v>
      </c>
      <c r="Z1736" s="13">
        <f t="shared" si="287"/>
        <v>-0.97199999999999998</v>
      </c>
      <c r="AA1736" s="13">
        <f t="shared" si="284"/>
        <v>-3</v>
      </c>
    </row>
    <row r="1737" spans="1:27" x14ac:dyDescent="0.25">
      <c r="A1737" s="60">
        <v>45922.236342592594</v>
      </c>
      <c r="B1737" s="61">
        <v>444149102</v>
      </c>
      <c r="C1737" s="62" t="s">
        <v>36</v>
      </c>
      <c r="D1737" s="62" t="s">
        <v>38</v>
      </c>
      <c r="E1737" s="62" t="s">
        <v>119</v>
      </c>
      <c r="F1737" s="63">
        <v>3688.3</v>
      </c>
      <c r="G1737" s="63">
        <v>3689.98</v>
      </c>
      <c r="H1737" s="63">
        <v>3686.98</v>
      </c>
      <c r="I1737" s="62" t="s">
        <v>2149</v>
      </c>
      <c r="J1737" s="63">
        <v>3686.89</v>
      </c>
      <c r="K1737" s="63">
        <v>0</v>
      </c>
      <c r="L1737" s="63">
        <v>0</v>
      </c>
      <c r="M1737" s="63">
        <v>1.41</v>
      </c>
      <c r="N1737" s="10" t="str">
        <f t="shared" si="279"/>
        <v>W</v>
      </c>
      <c r="O1737" s="11">
        <f t="shared" si="280"/>
        <v>45922</v>
      </c>
      <c r="P1737" s="12" t="str">
        <f t="shared" si="281"/>
        <v>05</v>
      </c>
      <c r="Q1737" s="13" t="str">
        <f>VLOOKUP($B1737,Deals_Demo!$H:$N,7,0)</f>
        <v>strategy_15_demo</v>
      </c>
      <c r="R1737" s="13" t="str">
        <f t="shared" si="282"/>
        <v>Mon</v>
      </c>
      <c r="S1737" s="14">
        <f>VLOOKUP($B1737,Deals_Demo!$H:$S,8,0)</f>
        <v>45922.236342592594</v>
      </c>
      <c r="T1737" s="14">
        <f>VLOOKUP($B1737,Deals_Demo!$H:$S,9,0)</f>
        <v>45922.44467592593</v>
      </c>
      <c r="U1737" s="15" t="str">
        <f t="shared" si="283"/>
        <v>2025-09-22</v>
      </c>
      <c r="V1737" s="13" t="str">
        <f>VLOOKUP($B1737,Deals_Demo!$H:$S,11,0)</f>
        <v>10</v>
      </c>
      <c r="W1737" s="13" t="str">
        <f>VLOOKUP($B1737,Deals_Demo!$H:$S,12,0)</f>
        <v>Mon</v>
      </c>
      <c r="X1737" s="13">
        <f t="shared" si="285"/>
        <v>0.14099999999999999</v>
      </c>
      <c r="Y1737" s="13">
        <f t="shared" si="286"/>
        <v>0.28199999999999997</v>
      </c>
      <c r="Z1737" s="13">
        <f t="shared" si="287"/>
        <v>0.42299999999999999</v>
      </c>
      <c r="AA1737" s="13">
        <f t="shared" si="284"/>
        <v>-3</v>
      </c>
    </row>
    <row r="1738" spans="1:27" x14ac:dyDescent="0.25">
      <c r="A1738" s="56">
        <v>45922.236354166664</v>
      </c>
      <c r="B1738" s="57">
        <v>444149105</v>
      </c>
      <c r="C1738" s="58" t="s">
        <v>36</v>
      </c>
      <c r="D1738" s="58" t="s">
        <v>38</v>
      </c>
      <c r="E1738" s="58" t="s">
        <v>119</v>
      </c>
      <c r="F1738" s="59">
        <v>3688.36</v>
      </c>
      <c r="G1738" s="59">
        <v>3687.33</v>
      </c>
      <c r="H1738" s="59">
        <v>3685.48</v>
      </c>
      <c r="I1738" s="58" t="s">
        <v>2148</v>
      </c>
      <c r="J1738" s="59">
        <v>3687.33</v>
      </c>
      <c r="K1738" s="59">
        <v>0</v>
      </c>
      <c r="L1738" s="59">
        <v>0</v>
      </c>
      <c r="M1738" s="59">
        <v>1.03</v>
      </c>
      <c r="N1738" s="10" t="str">
        <f t="shared" si="279"/>
        <v>W</v>
      </c>
      <c r="O1738" s="11">
        <f t="shared" si="280"/>
        <v>45922</v>
      </c>
      <c r="P1738" s="12" t="str">
        <f t="shared" si="281"/>
        <v>05</v>
      </c>
      <c r="Q1738" s="13" t="str">
        <f>VLOOKUP($B1738,Deals_Demo!$H:$N,7,0)</f>
        <v>strategy_09_demo</v>
      </c>
      <c r="R1738" s="13" t="str">
        <f t="shared" si="282"/>
        <v>Mon</v>
      </c>
      <c r="S1738" s="14">
        <f>VLOOKUP($B1738,Deals_Demo!$H:$S,8,0)</f>
        <v>45922.236354166664</v>
      </c>
      <c r="T1738" s="14">
        <f>VLOOKUP($B1738,Deals_Demo!$H:$S,9,0)</f>
        <v>45922.444687499999</v>
      </c>
      <c r="U1738" s="15" t="str">
        <f t="shared" si="283"/>
        <v>2025-09-22</v>
      </c>
      <c r="V1738" s="13" t="str">
        <f>VLOOKUP($B1738,Deals_Demo!$H:$S,11,0)</f>
        <v>10</v>
      </c>
      <c r="W1738" s="13" t="str">
        <f>VLOOKUP($B1738,Deals_Demo!$H:$S,12,0)</f>
        <v>Mon</v>
      </c>
      <c r="X1738" s="13">
        <f t="shared" si="285"/>
        <v>0.10300000000000001</v>
      </c>
      <c r="Y1738" s="13">
        <f t="shared" si="286"/>
        <v>0.20600000000000002</v>
      </c>
      <c r="Z1738" s="13">
        <f t="shared" si="287"/>
        <v>0.309</v>
      </c>
      <c r="AA1738" s="13">
        <f t="shared" si="284"/>
        <v>-3</v>
      </c>
    </row>
    <row r="1739" spans="1:27" x14ac:dyDescent="0.25">
      <c r="A1739" s="60">
        <v>45922.236354166664</v>
      </c>
      <c r="B1739" s="61">
        <v>444149107</v>
      </c>
      <c r="C1739" s="62" t="s">
        <v>36</v>
      </c>
      <c r="D1739" s="62" t="s">
        <v>38</v>
      </c>
      <c r="E1739" s="62" t="s">
        <v>119</v>
      </c>
      <c r="F1739" s="63">
        <v>3688.37</v>
      </c>
      <c r="G1739" s="63">
        <v>3687.41</v>
      </c>
      <c r="H1739" s="63">
        <v>3685.48</v>
      </c>
      <c r="I1739" s="62" t="s">
        <v>2152</v>
      </c>
      <c r="J1739" s="63">
        <v>3687.42</v>
      </c>
      <c r="K1739" s="63">
        <v>0</v>
      </c>
      <c r="L1739" s="63">
        <v>0</v>
      </c>
      <c r="M1739" s="63">
        <v>0.95</v>
      </c>
      <c r="N1739" s="10" t="str">
        <f t="shared" si="279"/>
        <v>W</v>
      </c>
      <c r="O1739" s="11">
        <f t="shared" si="280"/>
        <v>45922</v>
      </c>
      <c r="P1739" s="12" t="str">
        <f t="shared" si="281"/>
        <v>05</v>
      </c>
      <c r="Q1739" s="13" t="str">
        <f>VLOOKUP($B1739,Deals_Demo!$H:$N,7,0)</f>
        <v>strategy_23_demo</v>
      </c>
      <c r="R1739" s="13" t="str">
        <f t="shared" si="282"/>
        <v>Mon</v>
      </c>
      <c r="S1739" s="14">
        <f>VLOOKUP($B1739,Deals_Demo!$H:$S,8,0)</f>
        <v>45922.236354166664</v>
      </c>
      <c r="T1739" s="14">
        <f>VLOOKUP($B1739,Deals_Demo!$H:$S,9,0)</f>
        <v>45922.444687499999</v>
      </c>
      <c r="U1739" s="15" t="str">
        <f t="shared" si="283"/>
        <v>2025-09-22</v>
      </c>
      <c r="V1739" s="13" t="str">
        <f>VLOOKUP($B1739,Deals_Demo!$H:$S,11,0)</f>
        <v>10</v>
      </c>
      <c r="W1739" s="13" t="str">
        <f>VLOOKUP($B1739,Deals_Demo!$H:$S,12,0)</f>
        <v>Mon</v>
      </c>
      <c r="X1739" s="13">
        <f t="shared" si="285"/>
        <v>9.5000000000000001E-2</v>
      </c>
      <c r="Y1739" s="13">
        <f t="shared" si="286"/>
        <v>0.19</v>
      </c>
      <c r="Z1739" s="13">
        <f t="shared" si="287"/>
        <v>0.28499999999999998</v>
      </c>
      <c r="AA1739" s="13">
        <f t="shared" si="284"/>
        <v>-3</v>
      </c>
    </row>
    <row r="1740" spans="1:27" x14ac:dyDescent="0.25">
      <c r="A1740" s="56">
        <v>45922.240023148152</v>
      </c>
      <c r="B1740" s="57">
        <v>444150447</v>
      </c>
      <c r="C1740" s="58" t="s">
        <v>36</v>
      </c>
      <c r="D1740" s="58" t="s">
        <v>38</v>
      </c>
      <c r="E1740" s="58" t="s">
        <v>119</v>
      </c>
      <c r="F1740" s="59">
        <v>3687.33</v>
      </c>
      <c r="G1740" s="59">
        <v>3690.33</v>
      </c>
      <c r="H1740" s="59">
        <v>3685.83</v>
      </c>
      <c r="I1740" s="58" t="s">
        <v>2153</v>
      </c>
      <c r="J1740" s="59">
        <v>3685.78</v>
      </c>
      <c r="K1740" s="59">
        <v>0</v>
      </c>
      <c r="L1740" s="59">
        <v>0</v>
      </c>
      <c r="M1740" s="59">
        <v>1.55</v>
      </c>
      <c r="N1740" s="10" t="str">
        <f t="shared" si="279"/>
        <v>W</v>
      </c>
      <c r="O1740" s="11">
        <f t="shared" si="280"/>
        <v>45922</v>
      </c>
      <c r="P1740" s="12" t="str">
        <f t="shared" si="281"/>
        <v>05</v>
      </c>
      <c r="Q1740" s="13" t="str">
        <f>VLOOKUP($B1740,Deals_Demo!$H:$N,7,0)</f>
        <v>strategy_12_demo</v>
      </c>
      <c r="R1740" s="13" t="str">
        <f t="shared" si="282"/>
        <v>Mon</v>
      </c>
      <c r="S1740" s="14">
        <f>VLOOKUP($B1740,Deals_Demo!$H:$S,8,0)</f>
        <v>45922.240023148152</v>
      </c>
      <c r="T1740" s="14">
        <f>VLOOKUP($B1740,Deals_Demo!$H:$S,9,0)</f>
        <v>45922.448356481487</v>
      </c>
      <c r="U1740" s="15" t="str">
        <f t="shared" si="283"/>
        <v>2025-09-22</v>
      </c>
      <c r="V1740" s="13" t="str">
        <f>VLOOKUP($B1740,Deals_Demo!$H:$S,11,0)</f>
        <v>10</v>
      </c>
      <c r="W1740" s="13" t="str">
        <f>VLOOKUP($B1740,Deals_Demo!$H:$S,12,0)</f>
        <v>Mon</v>
      </c>
      <c r="X1740" s="13">
        <f t="shared" si="285"/>
        <v>0.15500000000000003</v>
      </c>
      <c r="Y1740" s="13">
        <f t="shared" si="286"/>
        <v>0.31000000000000005</v>
      </c>
      <c r="Z1740" s="13">
        <f t="shared" si="287"/>
        <v>0.46499999999999997</v>
      </c>
      <c r="AA1740" s="13">
        <f t="shared" si="284"/>
        <v>-3</v>
      </c>
    </row>
    <row r="1741" spans="1:27" x14ac:dyDescent="0.25">
      <c r="A1741" s="60">
        <v>45922.240034722221</v>
      </c>
      <c r="B1741" s="61">
        <v>444150450</v>
      </c>
      <c r="C1741" s="62" t="s">
        <v>36</v>
      </c>
      <c r="D1741" s="62" t="s">
        <v>38</v>
      </c>
      <c r="E1741" s="62" t="s">
        <v>119</v>
      </c>
      <c r="F1741" s="63">
        <v>3687.33</v>
      </c>
      <c r="G1741" s="63">
        <v>3690.33</v>
      </c>
      <c r="H1741" s="63">
        <v>3685.83</v>
      </c>
      <c r="I1741" s="62" t="s">
        <v>2153</v>
      </c>
      <c r="J1741" s="63">
        <v>3685.78</v>
      </c>
      <c r="K1741" s="63">
        <v>0</v>
      </c>
      <c r="L1741" s="63">
        <v>0</v>
      </c>
      <c r="M1741" s="63">
        <v>1.55</v>
      </c>
      <c r="N1741" s="10" t="str">
        <f t="shared" si="279"/>
        <v>W</v>
      </c>
      <c r="O1741" s="11">
        <f t="shared" si="280"/>
        <v>45922</v>
      </c>
      <c r="P1741" s="12" t="str">
        <f t="shared" si="281"/>
        <v>05</v>
      </c>
      <c r="Q1741" s="13" t="str">
        <f>VLOOKUP($B1741,Deals_Demo!$H:$N,7,0)</f>
        <v>strategy_14_demo</v>
      </c>
      <c r="R1741" s="13" t="str">
        <f t="shared" si="282"/>
        <v>Mon</v>
      </c>
      <c r="S1741" s="14">
        <f>VLOOKUP($B1741,Deals_Demo!$H:$S,8,0)</f>
        <v>45922.240034722221</v>
      </c>
      <c r="T1741" s="14">
        <f>VLOOKUP($B1741,Deals_Demo!$H:$S,9,0)</f>
        <v>45922.448368055557</v>
      </c>
      <c r="U1741" s="15" t="str">
        <f t="shared" si="283"/>
        <v>2025-09-22</v>
      </c>
      <c r="V1741" s="13" t="str">
        <f>VLOOKUP($B1741,Deals_Demo!$H:$S,11,0)</f>
        <v>10</v>
      </c>
      <c r="W1741" s="13" t="str">
        <f>VLOOKUP($B1741,Deals_Demo!$H:$S,12,0)</f>
        <v>Mon</v>
      </c>
      <c r="X1741" s="13">
        <f t="shared" si="285"/>
        <v>0.15500000000000003</v>
      </c>
      <c r="Y1741" s="13">
        <f t="shared" si="286"/>
        <v>0.31000000000000005</v>
      </c>
      <c r="Z1741" s="13">
        <f t="shared" si="287"/>
        <v>0.46499999999999997</v>
      </c>
      <c r="AA1741" s="13">
        <f t="shared" si="284"/>
        <v>-3</v>
      </c>
    </row>
    <row r="1742" spans="1:27" x14ac:dyDescent="0.25">
      <c r="A1742" s="56">
        <v>45922.240034722221</v>
      </c>
      <c r="B1742" s="57">
        <v>444150451</v>
      </c>
      <c r="C1742" s="58" t="s">
        <v>36</v>
      </c>
      <c r="D1742" s="58" t="s">
        <v>38</v>
      </c>
      <c r="E1742" s="58" t="s">
        <v>119</v>
      </c>
      <c r="F1742" s="59">
        <v>3687.33</v>
      </c>
      <c r="G1742" s="59">
        <v>3690.33</v>
      </c>
      <c r="H1742" s="59">
        <v>3685.83</v>
      </c>
      <c r="I1742" s="58" t="s">
        <v>2153</v>
      </c>
      <c r="J1742" s="59">
        <v>3685.78</v>
      </c>
      <c r="K1742" s="59">
        <v>0</v>
      </c>
      <c r="L1742" s="59">
        <v>0</v>
      </c>
      <c r="M1742" s="59">
        <v>1.55</v>
      </c>
      <c r="N1742" s="10" t="str">
        <f t="shared" si="279"/>
        <v>W</v>
      </c>
      <c r="O1742" s="11">
        <f t="shared" si="280"/>
        <v>45922</v>
      </c>
      <c r="P1742" s="12" t="str">
        <f t="shared" si="281"/>
        <v>05</v>
      </c>
      <c r="Q1742" s="13" t="str">
        <f>VLOOKUP($B1742,Deals_Demo!$H:$N,7,0)</f>
        <v>strategy_24_demo</v>
      </c>
      <c r="R1742" s="13" t="str">
        <f t="shared" si="282"/>
        <v>Mon</v>
      </c>
      <c r="S1742" s="14">
        <f>VLOOKUP($B1742,Deals_Demo!$H:$S,8,0)</f>
        <v>45922.240034722221</v>
      </c>
      <c r="T1742" s="14">
        <f>VLOOKUP($B1742,Deals_Demo!$H:$S,9,0)</f>
        <v>45922.448368055557</v>
      </c>
      <c r="U1742" s="15" t="str">
        <f t="shared" si="283"/>
        <v>2025-09-22</v>
      </c>
      <c r="V1742" s="13" t="str">
        <f>VLOOKUP($B1742,Deals_Demo!$H:$S,11,0)</f>
        <v>10</v>
      </c>
      <c r="W1742" s="13" t="str">
        <f>VLOOKUP($B1742,Deals_Demo!$H:$S,12,0)</f>
        <v>Mon</v>
      </c>
      <c r="X1742" s="13">
        <f t="shared" si="285"/>
        <v>0.15500000000000003</v>
      </c>
      <c r="Y1742" s="13">
        <f t="shared" si="286"/>
        <v>0.31000000000000005</v>
      </c>
      <c r="Z1742" s="13">
        <f t="shared" si="287"/>
        <v>0.46499999999999997</v>
      </c>
      <c r="AA1742" s="13">
        <f t="shared" si="284"/>
        <v>-3</v>
      </c>
    </row>
    <row r="1743" spans="1:27" x14ac:dyDescent="0.25">
      <c r="A1743" s="60">
        <v>45922.240034722221</v>
      </c>
      <c r="B1743" s="61">
        <v>444150452</v>
      </c>
      <c r="C1743" s="62" t="s">
        <v>36</v>
      </c>
      <c r="D1743" s="62" t="s">
        <v>38</v>
      </c>
      <c r="E1743" s="62" t="s">
        <v>119</v>
      </c>
      <c r="F1743" s="63">
        <v>3687.34</v>
      </c>
      <c r="G1743" s="63">
        <v>3688.83</v>
      </c>
      <c r="H1743" s="63">
        <v>3685.83</v>
      </c>
      <c r="I1743" s="62" t="s">
        <v>2153</v>
      </c>
      <c r="J1743" s="63">
        <v>3685.78</v>
      </c>
      <c r="K1743" s="63">
        <v>0</v>
      </c>
      <c r="L1743" s="63">
        <v>0</v>
      </c>
      <c r="M1743" s="63">
        <v>1.56</v>
      </c>
      <c r="N1743" s="10" t="str">
        <f t="shared" si="279"/>
        <v>W</v>
      </c>
      <c r="O1743" s="11">
        <f t="shared" si="280"/>
        <v>45922</v>
      </c>
      <c r="P1743" s="12" t="str">
        <f t="shared" si="281"/>
        <v>05</v>
      </c>
      <c r="Q1743" s="13" t="str">
        <f>VLOOKUP($B1743,Deals_Demo!$H:$N,7,0)</f>
        <v>strategy_15_demo</v>
      </c>
      <c r="R1743" s="13" t="str">
        <f t="shared" si="282"/>
        <v>Mon</v>
      </c>
      <c r="S1743" s="14">
        <f>VLOOKUP($B1743,Deals_Demo!$H:$S,8,0)</f>
        <v>45922.240034722221</v>
      </c>
      <c r="T1743" s="14">
        <f>VLOOKUP($B1743,Deals_Demo!$H:$S,9,0)</f>
        <v>45922.448368055557</v>
      </c>
      <c r="U1743" s="15" t="str">
        <f t="shared" si="283"/>
        <v>2025-09-22</v>
      </c>
      <c r="V1743" s="13" t="str">
        <f>VLOOKUP($B1743,Deals_Demo!$H:$S,11,0)</f>
        <v>10</v>
      </c>
      <c r="W1743" s="13" t="str">
        <f>VLOOKUP($B1743,Deals_Demo!$H:$S,12,0)</f>
        <v>Mon</v>
      </c>
      <c r="X1743" s="13">
        <f t="shared" si="285"/>
        <v>0.15600000000000003</v>
      </c>
      <c r="Y1743" s="13">
        <f t="shared" si="286"/>
        <v>0.31200000000000006</v>
      </c>
      <c r="Z1743" s="13">
        <f t="shared" si="287"/>
        <v>0.46799999999999997</v>
      </c>
      <c r="AA1743" s="13">
        <f t="shared" si="284"/>
        <v>-3</v>
      </c>
    </row>
    <row r="1744" spans="1:27" x14ac:dyDescent="0.25">
      <c r="A1744" s="56">
        <v>45922.240034722221</v>
      </c>
      <c r="B1744" s="57">
        <v>444150453</v>
      </c>
      <c r="C1744" s="58" t="s">
        <v>36</v>
      </c>
      <c r="D1744" s="58" t="s">
        <v>38</v>
      </c>
      <c r="E1744" s="58" t="s">
        <v>119</v>
      </c>
      <c r="F1744" s="59">
        <v>3687.35</v>
      </c>
      <c r="G1744" s="59">
        <v>3689.53</v>
      </c>
      <c r="H1744" s="59">
        <v>3685.83</v>
      </c>
      <c r="I1744" s="58" t="s">
        <v>2153</v>
      </c>
      <c r="J1744" s="59">
        <v>3685.78</v>
      </c>
      <c r="K1744" s="59">
        <v>0</v>
      </c>
      <c r="L1744" s="59">
        <v>0</v>
      </c>
      <c r="M1744" s="59">
        <v>1.57</v>
      </c>
      <c r="N1744" s="10" t="str">
        <f t="shared" si="279"/>
        <v>W</v>
      </c>
      <c r="O1744" s="11">
        <f t="shared" si="280"/>
        <v>45922</v>
      </c>
      <c r="P1744" s="12" t="str">
        <f t="shared" si="281"/>
        <v>05</v>
      </c>
      <c r="Q1744" s="13" t="str">
        <f>VLOOKUP($B1744,Deals_Demo!$H:$N,7,0)</f>
        <v>strategy_22_demo</v>
      </c>
      <c r="R1744" s="13" t="str">
        <f t="shared" si="282"/>
        <v>Mon</v>
      </c>
      <c r="S1744" s="14">
        <f>VLOOKUP($B1744,Deals_Demo!$H:$S,8,0)</f>
        <v>45922.240034722221</v>
      </c>
      <c r="T1744" s="14">
        <f>VLOOKUP($B1744,Deals_Demo!$H:$S,9,0)</f>
        <v>45922.448368055557</v>
      </c>
      <c r="U1744" s="15" t="str">
        <f t="shared" si="283"/>
        <v>2025-09-22</v>
      </c>
      <c r="V1744" s="13" t="str">
        <f>VLOOKUP($B1744,Deals_Demo!$H:$S,11,0)</f>
        <v>10</v>
      </c>
      <c r="W1744" s="13" t="str">
        <f>VLOOKUP($B1744,Deals_Demo!$H:$S,12,0)</f>
        <v>Mon</v>
      </c>
      <c r="X1744" s="13">
        <f t="shared" si="285"/>
        <v>0.15700000000000003</v>
      </c>
      <c r="Y1744" s="13">
        <f t="shared" si="286"/>
        <v>0.31400000000000006</v>
      </c>
      <c r="Z1744" s="13">
        <f t="shared" si="287"/>
        <v>0.47099999999999997</v>
      </c>
      <c r="AA1744" s="13">
        <f t="shared" si="284"/>
        <v>-3</v>
      </c>
    </row>
    <row r="1745" spans="1:27" x14ac:dyDescent="0.25">
      <c r="A1745" s="60">
        <v>45922.241296296299</v>
      </c>
      <c r="B1745" s="61">
        <v>444151274</v>
      </c>
      <c r="C1745" s="62" t="s">
        <v>36</v>
      </c>
      <c r="D1745" s="62" t="s">
        <v>38</v>
      </c>
      <c r="E1745" s="62" t="s">
        <v>119</v>
      </c>
      <c r="F1745" s="63">
        <v>3686.92</v>
      </c>
      <c r="G1745" s="63">
        <v>3689.92</v>
      </c>
      <c r="H1745" s="63">
        <v>3684.72</v>
      </c>
      <c r="I1745" s="62" t="s">
        <v>2154</v>
      </c>
      <c r="J1745" s="63">
        <v>3690.18</v>
      </c>
      <c r="K1745" s="63">
        <v>0</v>
      </c>
      <c r="L1745" s="63">
        <v>0</v>
      </c>
      <c r="M1745" s="63">
        <v>-3.26</v>
      </c>
      <c r="N1745" s="10" t="str">
        <f t="shared" si="279"/>
        <v>L</v>
      </c>
      <c r="O1745" s="11">
        <f t="shared" si="280"/>
        <v>45922</v>
      </c>
      <c r="P1745" s="12" t="str">
        <f t="shared" si="281"/>
        <v>05</v>
      </c>
      <c r="Q1745" s="13" t="str">
        <f>VLOOKUP($B1745,Deals_Demo!$H:$N,7,0)</f>
        <v>strategy_21_demo</v>
      </c>
      <c r="R1745" s="13" t="str">
        <f t="shared" si="282"/>
        <v>Mon</v>
      </c>
      <c r="S1745" s="14">
        <f>VLOOKUP($B1745,Deals_Demo!$H:$S,8,0)</f>
        <v>45922.241296296299</v>
      </c>
      <c r="T1745" s="14">
        <f>VLOOKUP($B1745,Deals_Demo!$H:$S,9,0)</f>
        <v>45922.449629629635</v>
      </c>
      <c r="U1745" s="15" t="str">
        <f t="shared" si="283"/>
        <v>2025-09-22</v>
      </c>
      <c r="V1745" s="13" t="str">
        <f>VLOOKUP($B1745,Deals_Demo!$H:$S,11,0)</f>
        <v>10</v>
      </c>
      <c r="W1745" s="13" t="str">
        <f>VLOOKUP($B1745,Deals_Demo!$H:$S,12,0)</f>
        <v>Mon</v>
      </c>
      <c r="X1745" s="13">
        <f t="shared" si="285"/>
        <v>-0.32600000000000001</v>
      </c>
      <c r="Y1745" s="13">
        <f t="shared" si="286"/>
        <v>-0.65200000000000002</v>
      </c>
      <c r="Z1745" s="13">
        <f t="shared" si="287"/>
        <v>-0.97799999999999987</v>
      </c>
      <c r="AA1745" s="13">
        <f t="shared" si="284"/>
        <v>-3</v>
      </c>
    </row>
    <row r="1746" spans="1:27" x14ac:dyDescent="0.25">
      <c r="A1746" s="56">
        <v>45922.241307870368</v>
      </c>
      <c r="B1746" s="57">
        <v>444151275</v>
      </c>
      <c r="C1746" s="58" t="s">
        <v>36</v>
      </c>
      <c r="D1746" s="58" t="s">
        <v>38</v>
      </c>
      <c r="E1746" s="58" t="s">
        <v>119</v>
      </c>
      <c r="F1746" s="59">
        <v>3686.97</v>
      </c>
      <c r="G1746" s="59">
        <v>3689.12</v>
      </c>
      <c r="H1746" s="59">
        <v>3685.42</v>
      </c>
      <c r="I1746" s="58" t="s">
        <v>2155</v>
      </c>
      <c r="J1746" s="59">
        <v>3689.37</v>
      </c>
      <c r="K1746" s="59">
        <v>0</v>
      </c>
      <c r="L1746" s="59">
        <v>0</v>
      </c>
      <c r="M1746" s="59">
        <v>-2.4</v>
      </c>
      <c r="N1746" s="10" t="str">
        <f t="shared" si="279"/>
        <v>L</v>
      </c>
      <c r="O1746" s="11">
        <f t="shared" si="280"/>
        <v>45922</v>
      </c>
      <c r="P1746" s="12" t="str">
        <f t="shared" si="281"/>
        <v>05</v>
      </c>
      <c r="Q1746" s="13" t="str">
        <f>VLOOKUP($B1746,Deals_Demo!$H:$N,7,0)</f>
        <v>strategy_22_demo</v>
      </c>
      <c r="R1746" s="13" t="str">
        <f t="shared" si="282"/>
        <v>Mon</v>
      </c>
      <c r="S1746" s="14">
        <f>VLOOKUP($B1746,Deals_Demo!$H:$S,8,0)</f>
        <v>45922.241307870368</v>
      </c>
      <c r="T1746" s="14">
        <f>VLOOKUP($B1746,Deals_Demo!$H:$S,9,0)</f>
        <v>45922.449641203704</v>
      </c>
      <c r="U1746" s="15" t="str">
        <f t="shared" si="283"/>
        <v>2025-09-22</v>
      </c>
      <c r="V1746" s="13" t="str">
        <f>VLOOKUP($B1746,Deals_Demo!$H:$S,11,0)</f>
        <v>10</v>
      </c>
      <c r="W1746" s="13" t="str">
        <f>VLOOKUP($B1746,Deals_Demo!$H:$S,12,0)</f>
        <v>Mon</v>
      </c>
      <c r="X1746" s="13">
        <f t="shared" si="285"/>
        <v>-0.24</v>
      </c>
      <c r="Y1746" s="13">
        <f t="shared" si="286"/>
        <v>-0.48</v>
      </c>
      <c r="Z1746" s="13">
        <f t="shared" si="287"/>
        <v>-0.72</v>
      </c>
      <c r="AA1746" s="13">
        <f t="shared" si="284"/>
        <v>-3</v>
      </c>
    </row>
    <row r="1747" spans="1:27" x14ac:dyDescent="0.25">
      <c r="A1747" s="60">
        <v>45922.241307870368</v>
      </c>
      <c r="B1747" s="61">
        <v>444151278</v>
      </c>
      <c r="C1747" s="62" t="s">
        <v>36</v>
      </c>
      <c r="D1747" s="62" t="s">
        <v>38</v>
      </c>
      <c r="E1747" s="62" t="s">
        <v>119</v>
      </c>
      <c r="F1747" s="63">
        <v>3687.01</v>
      </c>
      <c r="G1747" s="63">
        <v>3689.92</v>
      </c>
      <c r="H1747" s="62"/>
      <c r="I1747" s="62" t="s">
        <v>2154</v>
      </c>
      <c r="J1747" s="63">
        <v>3690.18</v>
      </c>
      <c r="K1747" s="63">
        <v>0</v>
      </c>
      <c r="L1747" s="63">
        <v>0</v>
      </c>
      <c r="M1747" s="63">
        <v>-3.17</v>
      </c>
      <c r="N1747" s="10" t="str">
        <f t="shared" si="279"/>
        <v>L</v>
      </c>
      <c r="O1747" s="11">
        <f t="shared" si="280"/>
        <v>45922</v>
      </c>
      <c r="P1747" s="12" t="str">
        <f t="shared" si="281"/>
        <v>05</v>
      </c>
      <c r="Q1747" s="13" t="str">
        <f>VLOOKUP($B1747,Deals_Demo!$H:$N,7,0)</f>
        <v>strategy_20_demo</v>
      </c>
      <c r="R1747" s="13" t="str">
        <f t="shared" si="282"/>
        <v>Mon</v>
      </c>
      <c r="S1747" s="14">
        <f>VLOOKUP($B1747,Deals_Demo!$H:$S,8,0)</f>
        <v>45922.241307870368</v>
      </c>
      <c r="T1747" s="14">
        <f>VLOOKUP($B1747,Deals_Demo!$H:$S,9,0)</f>
        <v>45922.449641203704</v>
      </c>
      <c r="U1747" s="15" t="str">
        <f t="shared" si="283"/>
        <v>2025-09-22</v>
      </c>
      <c r="V1747" s="13" t="str">
        <f>VLOOKUP($B1747,Deals_Demo!$H:$S,11,0)</f>
        <v>10</v>
      </c>
      <c r="W1747" s="13" t="str">
        <f>VLOOKUP($B1747,Deals_Demo!$H:$S,12,0)</f>
        <v>Mon</v>
      </c>
      <c r="X1747" s="13">
        <f t="shared" si="285"/>
        <v>-0.317</v>
      </c>
      <c r="Y1747" s="13">
        <f t="shared" si="286"/>
        <v>-0.63400000000000001</v>
      </c>
      <c r="Z1747" s="13">
        <f t="shared" si="287"/>
        <v>-0.95099999999999996</v>
      </c>
      <c r="AA1747" s="13">
        <f t="shared" si="284"/>
        <v>-3</v>
      </c>
    </row>
    <row r="1748" spans="1:27" x14ac:dyDescent="0.25">
      <c r="A1748" s="56">
        <v>45922.241307870368</v>
      </c>
      <c r="B1748" s="57">
        <v>444151279</v>
      </c>
      <c r="C1748" s="58" t="s">
        <v>36</v>
      </c>
      <c r="D1748" s="58" t="s">
        <v>38</v>
      </c>
      <c r="E1748" s="58" t="s">
        <v>119</v>
      </c>
      <c r="F1748" s="59">
        <v>3687.01</v>
      </c>
      <c r="G1748" s="59">
        <v>3689.92</v>
      </c>
      <c r="H1748" s="59">
        <v>3685.42</v>
      </c>
      <c r="I1748" s="58" t="s">
        <v>2154</v>
      </c>
      <c r="J1748" s="59">
        <v>3690.18</v>
      </c>
      <c r="K1748" s="59">
        <v>0</v>
      </c>
      <c r="L1748" s="59">
        <v>0</v>
      </c>
      <c r="M1748" s="59">
        <v>-3.17</v>
      </c>
      <c r="N1748" s="10" t="str">
        <f t="shared" si="279"/>
        <v>L</v>
      </c>
      <c r="O1748" s="11">
        <f t="shared" si="280"/>
        <v>45922</v>
      </c>
      <c r="P1748" s="12" t="str">
        <f t="shared" si="281"/>
        <v>05</v>
      </c>
      <c r="Q1748" s="13" t="str">
        <f>VLOOKUP($B1748,Deals_Demo!$H:$N,7,0)</f>
        <v>strategy_12_demo</v>
      </c>
      <c r="R1748" s="13" t="str">
        <f t="shared" si="282"/>
        <v>Mon</v>
      </c>
      <c r="S1748" s="14">
        <f>VLOOKUP($B1748,Deals_Demo!$H:$S,8,0)</f>
        <v>45922.241307870368</v>
      </c>
      <c r="T1748" s="14">
        <f>VLOOKUP($B1748,Deals_Demo!$H:$S,9,0)</f>
        <v>45922.449641203704</v>
      </c>
      <c r="U1748" s="15" t="str">
        <f t="shared" si="283"/>
        <v>2025-09-22</v>
      </c>
      <c r="V1748" s="13" t="str">
        <f>VLOOKUP($B1748,Deals_Demo!$H:$S,11,0)</f>
        <v>10</v>
      </c>
      <c r="W1748" s="13" t="str">
        <f>VLOOKUP($B1748,Deals_Demo!$H:$S,12,0)</f>
        <v>Mon</v>
      </c>
      <c r="X1748" s="13">
        <f t="shared" si="285"/>
        <v>-0.317</v>
      </c>
      <c r="Y1748" s="13">
        <f t="shared" si="286"/>
        <v>-0.63400000000000001</v>
      </c>
      <c r="Z1748" s="13">
        <f t="shared" si="287"/>
        <v>-0.95099999999999996</v>
      </c>
      <c r="AA1748" s="13">
        <f t="shared" si="284"/>
        <v>-3</v>
      </c>
    </row>
    <row r="1749" spans="1:27" x14ac:dyDescent="0.25">
      <c r="A1749" s="60">
        <v>45922.241307870368</v>
      </c>
      <c r="B1749" s="61">
        <v>444151280</v>
      </c>
      <c r="C1749" s="62" t="s">
        <v>36</v>
      </c>
      <c r="D1749" s="62" t="s">
        <v>38</v>
      </c>
      <c r="E1749" s="62" t="s">
        <v>119</v>
      </c>
      <c r="F1749" s="63">
        <v>3686.99</v>
      </c>
      <c r="G1749" s="63">
        <v>3689.92</v>
      </c>
      <c r="H1749" s="63">
        <v>3685.42</v>
      </c>
      <c r="I1749" s="62" t="s">
        <v>2154</v>
      </c>
      <c r="J1749" s="63">
        <v>3690.18</v>
      </c>
      <c r="K1749" s="63">
        <v>0</v>
      </c>
      <c r="L1749" s="63">
        <v>0</v>
      </c>
      <c r="M1749" s="63">
        <v>-3.19</v>
      </c>
      <c r="N1749" s="10" t="str">
        <f t="shared" si="279"/>
        <v>L</v>
      </c>
      <c r="O1749" s="11">
        <f t="shared" si="280"/>
        <v>45922</v>
      </c>
      <c r="P1749" s="12" t="str">
        <f t="shared" si="281"/>
        <v>05</v>
      </c>
      <c r="Q1749" s="13" t="str">
        <f>VLOOKUP($B1749,Deals_Demo!$H:$N,7,0)</f>
        <v>strategy_24_demo</v>
      </c>
      <c r="R1749" s="13" t="str">
        <f t="shared" si="282"/>
        <v>Mon</v>
      </c>
      <c r="S1749" s="14">
        <f>VLOOKUP($B1749,Deals_Demo!$H:$S,8,0)</f>
        <v>45922.241307870368</v>
      </c>
      <c r="T1749" s="14">
        <f>VLOOKUP($B1749,Deals_Demo!$H:$S,9,0)</f>
        <v>45922.449641203704</v>
      </c>
      <c r="U1749" s="15" t="str">
        <f t="shared" si="283"/>
        <v>2025-09-22</v>
      </c>
      <c r="V1749" s="13" t="str">
        <f>VLOOKUP($B1749,Deals_Demo!$H:$S,11,0)</f>
        <v>10</v>
      </c>
      <c r="W1749" s="13" t="str">
        <f>VLOOKUP($B1749,Deals_Demo!$H:$S,12,0)</f>
        <v>Mon</v>
      </c>
      <c r="X1749" s="13">
        <f t="shared" si="285"/>
        <v>-0.31900000000000001</v>
      </c>
      <c r="Y1749" s="13">
        <f t="shared" si="286"/>
        <v>-0.63800000000000001</v>
      </c>
      <c r="Z1749" s="13">
        <f t="shared" si="287"/>
        <v>-0.95699999999999996</v>
      </c>
      <c r="AA1749" s="13">
        <f t="shared" si="284"/>
        <v>-3</v>
      </c>
    </row>
    <row r="1750" spans="1:27" x14ac:dyDescent="0.25">
      <c r="A1750" s="56">
        <v>45922.241319444445</v>
      </c>
      <c r="B1750" s="57">
        <v>444151282</v>
      </c>
      <c r="C1750" s="58" t="s">
        <v>36</v>
      </c>
      <c r="D1750" s="58" t="s">
        <v>38</v>
      </c>
      <c r="E1750" s="58" t="s">
        <v>119</v>
      </c>
      <c r="F1750" s="59">
        <v>3687.02</v>
      </c>
      <c r="G1750" s="59">
        <v>3688.42</v>
      </c>
      <c r="H1750" s="59">
        <v>3685.42</v>
      </c>
      <c r="I1750" s="58" t="s">
        <v>2156</v>
      </c>
      <c r="J1750" s="59">
        <v>3688.42</v>
      </c>
      <c r="K1750" s="59">
        <v>0</v>
      </c>
      <c r="L1750" s="59">
        <v>0</v>
      </c>
      <c r="M1750" s="59">
        <v>-1.4</v>
      </c>
      <c r="N1750" s="10" t="str">
        <f t="shared" si="279"/>
        <v>L</v>
      </c>
      <c r="O1750" s="11">
        <f t="shared" si="280"/>
        <v>45922</v>
      </c>
      <c r="P1750" s="12" t="str">
        <f t="shared" si="281"/>
        <v>05</v>
      </c>
      <c r="Q1750" s="13" t="str">
        <f>VLOOKUP($B1750,Deals_Demo!$H:$N,7,0)</f>
        <v>strategy_15_demo</v>
      </c>
      <c r="R1750" s="13" t="str">
        <f t="shared" si="282"/>
        <v>Mon</v>
      </c>
      <c r="S1750" s="14">
        <f>VLOOKUP($B1750,Deals_Demo!$H:$S,8,0)</f>
        <v>45922.241319444445</v>
      </c>
      <c r="T1750" s="14">
        <f>VLOOKUP($B1750,Deals_Demo!$H:$S,9,0)</f>
        <v>45922.449652777781</v>
      </c>
      <c r="U1750" s="15" t="str">
        <f t="shared" si="283"/>
        <v>2025-09-22</v>
      </c>
      <c r="V1750" s="13" t="str">
        <f>VLOOKUP($B1750,Deals_Demo!$H:$S,11,0)</f>
        <v>10</v>
      </c>
      <c r="W1750" s="13" t="str">
        <f>VLOOKUP($B1750,Deals_Demo!$H:$S,12,0)</f>
        <v>Mon</v>
      </c>
      <c r="X1750" s="13">
        <f t="shared" si="285"/>
        <v>-0.13999999999999999</v>
      </c>
      <c r="Y1750" s="13">
        <f t="shared" si="286"/>
        <v>-0.27999999999999997</v>
      </c>
      <c r="Z1750" s="13">
        <f t="shared" si="287"/>
        <v>-0.42</v>
      </c>
      <c r="AA1750" s="13">
        <f t="shared" si="284"/>
        <v>-3</v>
      </c>
    </row>
    <row r="1751" spans="1:27" x14ac:dyDescent="0.25">
      <c r="A1751" s="60">
        <v>45922.241319444445</v>
      </c>
      <c r="B1751" s="61">
        <v>444151287</v>
      </c>
      <c r="C1751" s="62" t="s">
        <v>36</v>
      </c>
      <c r="D1751" s="62" t="s">
        <v>38</v>
      </c>
      <c r="E1751" s="62" t="s">
        <v>119</v>
      </c>
      <c r="F1751" s="63">
        <v>3687.14</v>
      </c>
      <c r="G1751" s="63">
        <v>3689.92</v>
      </c>
      <c r="H1751" s="62"/>
      <c r="I1751" s="62" t="s">
        <v>2154</v>
      </c>
      <c r="J1751" s="63">
        <v>3690.18</v>
      </c>
      <c r="K1751" s="63">
        <v>0</v>
      </c>
      <c r="L1751" s="63">
        <v>0</v>
      </c>
      <c r="M1751" s="63">
        <v>-3.04</v>
      </c>
      <c r="N1751" s="10" t="str">
        <f t="shared" si="279"/>
        <v>L</v>
      </c>
      <c r="O1751" s="11">
        <f t="shared" si="280"/>
        <v>45922</v>
      </c>
      <c r="P1751" s="12" t="str">
        <f t="shared" si="281"/>
        <v>05</v>
      </c>
      <c r="Q1751" s="13" t="str">
        <f>VLOOKUP($B1751,Deals_Demo!$H:$N,7,0)</f>
        <v>strategy_18_demo</v>
      </c>
      <c r="R1751" s="13" t="str">
        <f t="shared" si="282"/>
        <v>Mon</v>
      </c>
      <c r="S1751" s="14">
        <f>VLOOKUP($B1751,Deals_Demo!$H:$S,8,0)</f>
        <v>45922.241319444445</v>
      </c>
      <c r="T1751" s="14">
        <f>VLOOKUP($B1751,Deals_Demo!$H:$S,9,0)</f>
        <v>45922.449652777781</v>
      </c>
      <c r="U1751" s="15" t="str">
        <f t="shared" si="283"/>
        <v>2025-09-22</v>
      </c>
      <c r="V1751" s="13" t="str">
        <f>VLOOKUP($B1751,Deals_Demo!$H:$S,11,0)</f>
        <v>10</v>
      </c>
      <c r="W1751" s="13" t="str">
        <f>VLOOKUP($B1751,Deals_Demo!$H:$S,12,0)</f>
        <v>Mon</v>
      </c>
      <c r="X1751" s="13">
        <f t="shared" si="285"/>
        <v>-0.30400000000000005</v>
      </c>
      <c r="Y1751" s="13">
        <f t="shared" si="286"/>
        <v>-0.6080000000000001</v>
      </c>
      <c r="Z1751" s="13">
        <f t="shared" si="287"/>
        <v>-0.91199999999999992</v>
      </c>
      <c r="AA1751" s="13">
        <f t="shared" si="284"/>
        <v>-3</v>
      </c>
    </row>
    <row r="1752" spans="1:27" x14ac:dyDescent="0.25">
      <c r="A1752" s="56">
        <v>45922.241319444445</v>
      </c>
      <c r="B1752" s="57">
        <v>444151290</v>
      </c>
      <c r="C1752" s="58" t="s">
        <v>36</v>
      </c>
      <c r="D1752" s="58" t="s">
        <v>38</v>
      </c>
      <c r="E1752" s="58" t="s">
        <v>119</v>
      </c>
      <c r="F1752" s="59">
        <v>3687.14</v>
      </c>
      <c r="G1752" s="59">
        <v>3689.92</v>
      </c>
      <c r="H1752" s="59">
        <v>3685.42</v>
      </c>
      <c r="I1752" s="58" t="s">
        <v>2154</v>
      </c>
      <c r="J1752" s="59">
        <v>3690.18</v>
      </c>
      <c r="K1752" s="59">
        <v>0</v>
      </c>
      <c r="L1752" s="59">
        <v>0</v>
      </c>
      <c r="M1752" s="59">
        <v>-3.04</v>
      </c>
      <c r="N1752" s="10" t="str">
        <f t="shared" si="279"/>
        <v>L</v>
      </c>
      <c r="O1752" s="11">
        <f t="shared" si="280"/>
        <v>45922</v>
      </c>
      <c r="P1752" s="12" t="str">
        <f t="shared" si="281"/>
        <v>05</v>
      </c>
      <c r="Q1752" s="13" t="str">
        <f>VLOOKUP($B1752,Deals_Demo!$H:$N,7,0)</f>
        <v>strategy_14_demo</v>
      </c>
      <c r="R1752" s="13" t="str">
        <f t="shared" si="282"/>
        <v>Mon</v>
      </c>
      <c r="S1752" s="14">
        <f>VLOOKUP($B1752,Deals_Demo!$H:$S,8,0)</f>
        <v>45922.241319444445</v>
      </c>
      <c r="T1752" s="14">
        <f>VLOOKUP($B1752,Deals_Demo!$H:$S,9,0)</f>
        <v>45922.449652777781</v>
      </c>
      <c r="U1752" s="15" t="str">
        <f t="shared" si="283"/>
        <v>2025-09-22</v>
      </c>
      <c r="V1752" s="13" t="str">
        <f>VLOOKUP($B1752,Deals_Demo!$H:$S,11,0)</f>
        <v>10</v>
      </c>
      <c r="W1752" s="13" t="str">
        <f>VLOOKUP($B1752,Deals_Demo!$H:$S,12,0)</f>
        <v>Mon</v>
      </c>
      <c r="X1752" s="13">
        <f t="shared" si="285"/>
        <v>-0.30400000000000005</v>
      </c>
      <c r="Y1752" s="13">
        <f t="shared" si="286"/>
        <v>-0.6080000000000001</v>
      </c>
      <c r="Z1752" s="13">
        <f t="shared" si="287"/>
        <v>-0.91199999999999992</v>
      </c>
      <c r="AA1752" s="13">
        <f t="shared" si="284"/>
        <v>-3</v>
      </c>
    </row>
    <row r="1753" spans="1:27" x14ac:dyDescent="0.25">
      <c r="A1753" s="60">
        <v>45922.241412037038</v>
      </c>
      <c r="B1753" s="61">
        <v>444151329</v>
      </c>
      <c r="C1753" s="62" t="s">
        <v>36</v>
      </c>
      <c r="D1753" s="62" t="s">
        <v>38</v>
      </c>
      <c r="E1753" s="62" t="s">
        <v>119</v>
      </c>
      <c r="F1753" s="63">
        <v>3687.05</v>
      </c>
      <c r="G1753" s="63">
        <v>3690.05</v>
      </c>
      <c r="H1753" s="63">
        <v>3684.05</v>
      </c>
      <c r="I1753" s="62" t="s">
        <v>2154</v>
      </c>
      <c r="J1753" s="63">
        <v>3690.18</v>
      </c>
      <c r="K1753" s="63">
        <v>0</v>
      </c>
      <c r="L1753" s="63">
        <v>0</v>
      </c>
      <c r="M1753" s="63">
        <v>-3.13</v>
      </c>
      <c r="N1753" s="10" t="str">
        <f t="shared" si="279"/>
        <v>L</v>
      </c>
      <c r="O1753" s="11">
        <f t="shared" si="280"/>
        <v>45922</v>
      </c>
      <c r="P1753" s="12" t="str">
        <f t="shared" si="281"/>
        <v>05</v>
      </c>
      <c r="Q1753" s="13" t="str">
        <f>VLOOKUP($B1753,Deals_Demo!$H:$N,7,0)</f>
        <v>strategy_09_demo</v>
      </c>
      <c r="R1753" s="13" t="str">
        <f t="shared" si="282"/>
        <v>Mon</v>
      </c>
      <c r="S1753" s="14">
        <f>VLOOKUP($B1753,Deals_Demo!$H:$S,8,0)</f>
        <v>45922.241412037038</v>
      </c>
      <c r="T1753" s="14">
        <f>VLOOKUP($B1753,Deals_Demo!$H:$S,9,0)</f>
        <v>45922.449745370373</v>
      </c>
      <c r="U1753" s="15" t="str">
        <f t="shared" si="283"/>
        <v>2025-09-22</v>
      </c>
      <c r="V1753" s="13" t="str">
        <f>VLOOKUP($B1753,Deals_Demo!$H:$S,11,0)</f>
        <v>10</v>
      </c>
      <c r="W1753" s="13" t="str">
        <f>VLOOKUP($B1753,Deals_Demo!$H:$S,12,0)</f>
        <v>Mon</v>
      </c>
      <c r="X1753" s="13">
        <f t="shared" si="285"/>
        <v>-0.313</v>
      </c>
      <c r="Y1753" s="13">
        <f t="shared" si="286"/>
        <v>-0.626</v>
      </c>
      <c r="Z1753" s="13">
        <f t="shared" si="287"/>
        <v>-0.93899999999999995</v>
      </c>
      <c r="AA1753" s="13">
        <f t="shared" si="284"/>
        <v>-3</v>
      </c>
    </row>
    <row r="1754" spans="1:27" x14ac:dyDescent="0.25">
      <c r="A1754" s="56">
        <v>45922.241423611114</v>
      </c>
      <c r="B1754" s="57">
        <v>444151333</v>
      </c>
      <c r="C1754" s="58" t="s">
        <v>36</v>
      </c>
      <c r="D1754" s="58" t="s">
        <v>38</v>
      </c>
      <c r="E1754" s="58" t="s">
        <v>119</v>
      </c>
      <c r="F1754" s="59">
        <v>3687.06</v>
      </c>
      <c r="G1754" s="59">
        <v>3690.05</v>
      </c>
      <c r="H1754" s="59">
        <v>3683.55</v>
      </c>
      <c r="I1754" s="58" t="s">
        <v>2154</v>
      </c>
      <c r="J1754" s="59">
        <v>3690.18</v>
      </c>
      <c r="K1754" s="59">
        <v>0</v>
      </c>
      <c r="L1754" s="59">
        <v>0</v>
      </c>
      <c r="M1754" s="59">
        <v>-3.12</v>
      </c>
      <c r="N1754" s="10" t="str">
        <f t="shared" si="279"/>
        <v>L</v>
      </c>
      <c r="O1754" s="11">
        <f t="shared" si="280"/>
        <v>45922</v>
      </c>
      <c r="P1754" s="12" t="str">
        <f t="shared" si="281"/>
        <v>05</v>
      </c>
      <c r="Q1754" s="13" t="str">
        <f>VLOOKUP($B1754,Deals_Demo!$H:$N,7,0)</f>
        <v>strategy_11_demo</v>
      </c>
      <c r="R1754" s="13" t="str">
        <f t="shared" si="282"/>
        <v>Mon</v>
      </c>
      <c r="S1754" s="14">
        <f>VLOOKUP($B1754,Deals_Demo!$H:$S,8,0)</f>
        <v>45922.241423611114</v>
      </c>
      <c r="T1754" s="14">
        <f>VLOOKUP($B1754,Deals_Demo!$H:$S,9,0)</f>
        <v>45922.44975694445</v>
      </c>
      <c r="U1754" s="15" t="str">
        <f t="shared" si="283"/>
        <v>2025-09-22</v>
      </c>
      <c r="V1754" s="13" t="str">
        <f>VLOOKUP($B1754,Deals_Demo!$H:$S,11,0)</f>
        <v>10</v>
      </c>
      <c r="W1754" s="13" t="str">
        <f>VLOOKUP($B1754,Deals_Demo!$H:$S,12,0)</f>
        <v>Mon</v>
      </c>
      <c r="X1754" s="13">
        <f t="shared" si="285"/>
        <v>-0.31200000000000006</v>
      </c>
      <c r="Y1754" s="13">
        <f t="shared" si="286"/>
        <v>-0.62400000000000011</v>
      </c>
      <c r="Z1754" s="13">
        <f t="shared" si="287"/>
        <v>-0.93599999999999994</v>
      </c>
      <c r="AA1754" s="13">
        <f t="shared" si="284"/>
        <v>-3</v>
      </c>
    </row>
    <row r="1755" spans="1:27" x14ac:dyDescent="0.25">
      <c r="A1755" s="60">
        <v>45922.241423611114</v>
      </c>
      <c r="B1755" s="61">
        <v>444151336</v>
      </c>
      <c r="C1755" s="62" t="s">
        <v>36</v>
      </c>
      <c r="D1755" s="62" t="s">
        <v>38</v>
      </c>
      <c r="E1755" s="62" t="s">
        <v>119</v>
      </c>
      <c r="F1755" s="63">
        <v>3687.03</v>
      </c>
      <c r="G1755" s="63">
        <v>3689.55</v>
      </c>
      <c r="H1755" s="63">
        <v>3684.05</v>
      </c>
      <c r="I1755" s="62" t="s">
        <v>2157</v>
      </c>
      <c r="J1755" s="63">
        <v>3689.57</v>
      </c>
      <c r="K1755" s="63">
        <v>0</v>
      </c>
      <c r="L1755" s="63">
        <v>0</v>
      </c>
      <c r="M1755" s="63">
        <v>-2.54</v>
      </c>
      <c r="N1755" s="10" t="str">
        <f t="shared" si="279"/>
        <v>L</v>
      </c>
      <c r="O1755" s="11">
        <f t="shared" si="280"/>
        <v>45922</v>
      </c>
      <c r="P1755" s="12" t="str">
        <f t="shared" si="281"/>
        <v>05</v>
      </c>
      <c r="Q1755" s="13" t="str">
        <f>VLOOKUP($B1755,Deals_Demo!$H:$N,7,0)</f>
        <v>strategy_10_demo</v>
      </c>
      <c r="R1755" s="13" t="str">
        <f t="shared" si="282"/>
        <v>Mon</v>
      </c>
      <c r="S1755" s="14">
        <f>VLOOKUP($B1755,Deals_Demo!$H:$S,8,0)</f>
        <v>45922.241423611114</v>
      </c>
      <c r="T1755" s="14">
        <f>VLOOKUP($B1755,Deals_Demo!$H:$S,9,0)</f>
        <v>45922.44975694445</v>
      </c>
      <c r="U1755" s="15" t="str">
        <f t="shared" si="283"/>
        <v>2025-09-22</v>
      </c>
      <c r="V1755" s="13" t="str">
        <f>VLOOKUP($B1755,Deals_Demo!$H:$S,11,0)</f>
        <v>10</v>
      </c>
      <c r="W1755" s="13" t="str">
        <f>VLOOKUP($B1755,Deals_Demo!$H:$S,12,0)</f>
        <v>Mon</v>
      </c>
      <c r="X1755" s="13">
        <f t="shared" si="285"/>
        <v>-0.254</v>
      </c>
      <c r="Y1755" s="13">
        <f t="shared" si="286"/>
        <v>-0.50800000000000001</v>
      </c>
      <c r="Z1755" s="13">
        <f t="shared" si="287"/>
        <v>-0.76200000000000001</v>
      </c>
      <c r="AA1755" s="13">
        <f t="shared" si="284"/>
        <v>-3</v>
      </c>
    </row>
    <row r="1756" spans="1:27" x14ac:dyDescent="0.25">
      <c r="A1756" s="56">
        <v>45922.243148148147</v>
      </c>
      <c r="B1756" s="57">
        <v>444152162</v>
      </c>
      <c r="C1756" s="58" t="s">
        <v>36</v>
      </c>
      <c r="D1756" s="58" t="s">
        <v>38</v>
      </c>
      <c r="E1756" s="58" t="s">
        <v>119</v>
      </c>
      <c r="F1756" s="59">
        <v>3687.54</v>
      </c>
      <c r="G1756" s="59">
        <v>3689.74</v>
      </c>
      <c r="H1756" s="59">
        <v>3684.54</v>
      </c>
      <c r="I1756" s="58" t="s">
        <v>2158</v>
      </c>
      <c r="J1756" s="59">
        <v>3689.77</v>
      </c>
      <c r="K1756" s="59">
        <v>0</v>
      </c>
      <c r="L1756" s="59">
        <v>0</v>
      </c>
      <c r="M1756" s="59">
        <v>-2.23</v>
      </c>
      <c r="N1756" s="10" t="str">
        <f t="shared" si="279"/>
        <v>L</v>
      </c>
      <c r="O1756" s="11">
        <f t="shared" si="280"/>
        <v>45922</v>
      </c>
      <c r="P1756" s="12" t="str">
        <f t="shared" si="281"/>
        <v>05</v>
      </c>
      <c r="Q1756" s="13" t="str">
        <f>VLOOKUP($B1756,Deals_Demo!$H:$N,7,0)</f>
        <v>strategy_23_demo</v>
      </c>
      <c r="R1756" s="13" t="str">
        <f t="shared" si="282"/>
        <v>Mon</v>
      </c>
      <c r="S1756" s="14">
        <f>VLOOKUP($B1756,Deals_Demo!$H:$S,8,0)</f>
        <v>45922.243148148147</v>
      </c>
      <c r="T1756" s="14">
        <f>VLOOKUP($B1756,Deals_Demo!$H:$S,9,0)</f>
        <v>45922.451481481483</v>
      </c>
      <c r="U1756" s="15" t="str">
        <f t="shared" si="283"/>
        <v>2025-09-22</v>
      </c>
      <c r="V1756" s="13" t="str">
        <f>VLOOKUP($B1756,Deals_Demo!$H:$S,11,0)</f>
        <v>10</v>
      </c>
      <c r="W1756" s="13" t="str">
        <f>VLOOKUP($B1756,Deals_Demo!$H:$S,12,0)</f>
        <v>Mon</v>
      </c>
      <c r="X1756" s="13">
        <f t="shared" si="285"/>
        <v>-0.223</v>
      </c>
      <c r="Y1756" s="13">
        <f t="shared" si="286"/>
        <v>-0.44600000000000001</v>
      </c>
      <c r="Z1756" s="13">
        <f t="shared" si="287"/>
        <v>-0.66899999999999993</v>
      </c>
      <c r="AA1756" s="13">
        <f t="shared" si="284"/>
        <v>-3</v>
      </c>
    </row>
    <row r="1757" spans="1:27" x14ac:dyDescent="0.25">
      <c r="A1757" s="60">
        <v>45922.249398148146</v>
      </c>
      <c r="B1757" s="61">
        <v>444153875</v>
      </c>
      <c r="C1757" s="62" t="s">
        <v>36</v>
      </c>
      <c r="D1757" s="62" t="s">
        <v>38</v>
      </c>
      <c r="E1757" s="62" t="s">
        <v>119</v>
      </c>
      <c r="F1757" s="63">
        <v>3687.28</v>
      </c>
      <c r="G1757" s="63">
        <v>3688.66</v>
      </c>
      <c r="H1757" s="63">
        <v>3685.66</v>
      </c>
      <c r="I1757" s="62" t="s">
        <v>2159</v>
      </c>
      <c r="J1757" s="63">
        <v>3688.69</v>
      </c>
      <c r="K1757" s="63">
        <v>0</v>
      </c>
      <c r="L1757" s="63">
        <v>0</v>
      </c>
      <c r="M1757" s="63">
        <v>-1.41</v>
      </c>
      <c r="N1757" s="10" t="str">
        <f t="shared" si="279"/>
        <v>L</v>
      </c>
      <c r="O1757" s="11">
        <f t="shared" si="280"/>
        <v>45922</v>
      </c>
      <c r="P1757" s="12" t="str">
        <f t="shared" si="281"/>
        <v>05</v>
      </c>
      <c r="Q1757" s="13" t="str">
        <f>VLOOKUP($B1757,Deals_Demo!$H:$N,7,0)</f>
        <v>strategy_15_demo</v>
      </c>
      <c r="R1757" s="13" t="str">
        <f t="shared" si="282"/>
        <v>Mon</v>
      </c>
      <c r="S1757" s="14">
        <f>VLOOKUP($B1757,Deals_Demo!$H:$S,8,0)</f>
        <v>45922.249398148146</v>
      </c>
      <c r="T1757" s="14">
        <f>VLOOKUP($B1757,Deals_Demo!$H:$S,9,0)</f>
        <v>45922.457731481481</v>
      </c>
      <c r="U1757" s="15" t="str">
        <f t="shared" si="283"/>
        <v>2025-09-22</v>
      </c>
      <c r="V1757" s="13" t="str">
        <f>VLOOKUP($B1757,Deals_Demo!$H:$S,11,0)</f>
        <v>10</v>
      </c>
      <c r="W1757" s="13" t="str">
        <f>VLOOKUP($B1757,Deals_Demo!$H:$S,12,0)</f>
        <v>Mon</v>
      </c>
      <c r="X1757" s="13">
        <f t="shared" si="285"/>
        <v>-0.14099999999999999</v>
      </c>
      <c r="Y1757" s="13">
        <f t="shared" si="286"/>
        <v>-0.28199999999999997</v>
      </c>
      <c r="Z1757" s="13">
        <f t="shared" si="287"/>
        <v>-0.42299999999999999</v>
      </c>
      <c r="AA1757" s="13">
        <f t="shared" si="284"/>
        <v>-3</v>
      </c>
    </row>
    <row r="1758" spans="1:27" x14ac:dyDescent="0.25">
      <c r="A1758" s="56">
        <v>45922.254490740743</v>
      </c>
      <c r="B1758" s="57">
        <v>444155780</v>
      </c>
      <c r="C1758" s="58" t="s">
        <v>36</v>
      </c>
      <c r="D1758" s="58" t="s">
        <v>37</v>
      </c>
      <c r="E1758" s="58" t="s">
        <v>119</v>
      </c>
      <c r="F1758" s="59">
        <v>3689.72</v>
      </c>
      <c r="G1758" s="59">
        <v>3690.25</v>
      </c>
      <c r="H1758" s="58"/>
      <c r="I1758" s="58" t="s">
        <v>2160</v>
      </c>
      <c r="J1758" s="59">
        <v>3690.15</v>
      </c>
      <c r="K1758" s="59">
        <v>0</v>
      </c>
      <c r="L1758" s="59">
        <v>0</v>
      </c>
      <c r="M1758" s="59">
        <v>0.43</v>
      </c>
      <c r="N1758" s="10" t="str">
        <f t="shared" si="279"/>
        <v>W</v>
      </c>
      <c r="O1758" s="11">
        <f t="shared" si="280"/>
        <v>45922</v>
      </c>
      <c r="P1758" s="12" t="str">
        <f t="shared" si="281"/>
        <v>06</v>
      </c>
      <c r="Q1758" s="13" t="str">
        <f>VLOOKUP($B1758,Deals_Demo!$H:$N,7,0)</f>
        <v>strategy_20_demo</v>
      </c>
      <c r="R1758" s="13" t="str">
        <f t="shared" si="282"/>
        <v>Mon</v>
      </c>
      <c r="S1758" s="14">
        <f>VLOOKUP($B1758,Deals_Demo!$H:$S,8,0)</f>
        <v>45922.254490740743</v>
      </c>
      <c r="T1758" s="14">
        <f>VLOOKUP($B1758,Deals_Demo!$H:$S,9,0)</f>
        <v>45922.462824074079</v>
      </c>
      <c r="U1758" s="15" t="str">
        <f t="shared" si="283"/>
        <v>2025-09-22</v>
      </c>
      <c r="V1758" s="13" t="str">
        <f>VLOOKUP($B1758,Deals_Demo!$H:$S,11,0)</f>
        <v>11</v>
      </c>
      <c r="W1758" s="13" t="str">
        <f>VLOOKUP($B1758,Deals_Demo!$H:$S,12,0)</f>
        <v>Mon</v>
      </c>
      <c r="X1758" s="13">
        <f t="shared" si="285"/>
        <v>4.3000000000000003E-2</v>
      </c>
      <c r="Y1758" s="13">
        <f t="shared" si="286"/>
        <v>8.6000000000000007E-2</v>
      </c>
      <c r="Z1758" s="13">
        <f t="shared" si="287"/>
        <v>0.129</v>
      </c>
      <c r="AA1758" s="13">
        <f t="shared" si="284"/>
        <v>-3</v>
      </c>
    </row>
    <row r="1759" spans="1:27" x14ac:dyDescent="0.25">
      <c r="A1759" s="60">
        <v>45922.254502314812</v>
      </c>
      <c r="B1759" s="61">
        <v>444155782</v>
      </c>
      <c r="C1759" s="62" t="s">
        <v>36</v>
      </c>
      <c r="D1759" s="62" t="s">
        <v>37</v>
      </c>
      <c r="E1759" s="62" t="s">
        <v>119</v>
      </c>
      <c r="F1759" s="63">
        <v>3689.72</v>
      </c>
      <c r="G1759" s="63">
        <v>3690.24</v>
      </c>
      <c r="H1759" s="62"/>
      <c r="I1759" s="62" t="s">
        <v>2160</v>
      </c>
      <c r="J1759" s="63">
        <v>3690.15</v>
      </c>
      <c r="K1759" s="63">
        <v>0</v>
      </c>
      <c r="L1759" s="63">
        <v>0</v>
      </c>
      <c r="M1759" s="63">
        <v>0.43</v>
      </c>
      <c r="N1759" s="10" t="str">
        <f t="shared" si="279"/>
        <v>W</v>
      </c>
      <c r="O1759" s="11">
        <f t="shared" si="280"/>
        <v>45922</v>
      </c>
      <c r="P1759" s="12" t="str">
        <f t="shared" si="281"/>
        <v>06</v>
      </c>
      <c r="Q1759" s="13" t="str">
        <f>VLOOKUP($B1759,Deals_Demo!$H:$N,7,0)</f>
        <v>strategy_18_demo</v>
      </c>
      <c r="R1759" s="13" t="str">
        <f t="shared" si="282"/>
        <v>Mon</v>
      </c>
      <c r="S1759" s="14">
        <f>VLOOKUP($B1759,Deals_Demo!$H:$S,8,0)</f>
        <v>45922.254502314812</v>
      </c>
      <c r="T1759" s="14">
        <f>VLOOKUP($B1759,Deals_Demo!$H:$S,9,0)</f>
        <v>45922.462835648148</v>
      </c>
      <c r="U1759" s="15" t="str">
        <f t="shared" si="283"/>
        <v>2025-09-22</v>
      </c>
      <c r="V1759" s="13" t="str">
        <f>VLOOKUP($B1759,Deals_Demo!$H:$S,11,0)</f>
        <v>11</v>
      </c>
      <c r="W1759" s="13" t="str">
        <f>VLOOKUP($B1759,Deals_Demo!$H:$S,12,0)</f>
        <v>Mon</v>
      </c>
      <c r="X1759" s="13">
        <f t="shared" si="285"/>
        <v>4.3000000000000003E-2</v>
      </c>
      <c r="Y1759" s="13">
        <f t="shared" si="286"/>
        <v>8.6000000000000007E-2</v>
      </c>
      <c r="Z1759" s="13">
        <f t="shared" si="287"/>
        <v>0.129</v>
      </c>
      <c r="AA1759" s="13">
        <f t="shared" si="284"/>
        <v>-3</v>
      </c>
    </row>
    <row r="1760" spans="1:27" x14ac:dyDescent="0.25">
      <c r="A1760" s="56">
        <v>45922.255543981482</v>
      </c>
      <c r="B1760" s="57">
        <v>444156020</v>
      </c>
      <c r="C1760" s="58" t="s">
        <v>36</v>
      </c>
      <c r="D1760" s="58" t="s">
        <v>37</v>
      </c>
      <c r="E1760" s="58" t="s">
        <v>119</v>
      </c>
      <c r="F1760" s="59">
        <v>3689.89</v>
      </c>
      <c r="G1760" s="59">
        <v>3693.63</v>
      </c>
      <c r="H1760" s="59">
        <v>3695.89</v>
      </c>
      <c r="I1760" s="58" t="s">
        <v>2161</v>
      </c>
      <c r="J1760" s="59">
        <v>3695.94</v>
      </c>
      <c r="K1760" s="59">
        <v>0</v>
      </c>
      <c r="L1760" s="59">
        <v>0</v>
      </c>
      <c r="M1760" s="59">
        <v>6.05</v>
      </c>
      <c r="N1760" s="10" t="str">
        <f t="shared" si="279"/>
        <v>W</v>
      </c>
      <c r="O1760" s="11">
        <f t="shared" si="280"/>
        <v>45922</v>
      </c>
      <c r="P1760" s="12" t="str">
        <f t="shared" si="281"/>
        <v>06</v>
      </c>
      <c r="Q1760" s="13" t="str">
        <f>VLOOKUP($B1760,Deals_Demo!$H:$N,7,0)</f>
        <v>DEMO_strategy_02</v>
      </c>
      <c r="R1760" s="13" t="str">
        <f t="shared" si="282"/>
        <v>Mon</v>
      </c>
      <c r="S1760" s="14">
        <f>VLOOKUP($B1760,Deals_Demo!$H:$S,8,0)</f>
        <v>45922.255543981482</v>
      </c>
      <c r="T1760" s="14">
        <f>VLOOKUP($B1760,Deals_Demo!$H:$S,9,0)</f>
        <v>45922.463877314818</v>
      </c>
      <c r="U1760" s="15" t="str">
        <f t="shared" si="283"/>
        <v>2025-09-22</v>
      </c>
      <c r="V1760" s="13" t="str">
        <f>VLOOKUP($B1760,Deals_Demo!$H:$S,11,0)</f>
        <v>11</v>
      </c>
      <c r="W1760" s="13" t="str">
        <f>VLOOKUP($B1760,Deals_Demo!$H:$S,12,0)</f>
        <v>Mon</v>
      </c>
      <c r="X1760" s="13">
        <f t="shared" si="285"/>
        <v>0.60499999999999998</v>
      </c>
      <c r="Y1760" s="13">
        <f t="shared" si="286"/>
        <v>1.21</v>
      </c>
      <c r="Z1760" s="13">
        <f t="shared" si="287"/>
        <v>1.8149999999999999</v>
      </c>
      <c r="AA1760" s="13">
        <f t="shared" si="284"/>
        <v>6.05</v>
      </c>
    </row>
    <row r="1761" spans="1:27" x14ac:dyDescent="0.25">
      <c r="A1761" s="60">
        <v>45922.255543981482</v>
      </c>
      <c r="B1761" s="61">
        <v>444156026</v>
      </c>
      <c r="C1761" s="62" t="s">
        <v>36</v>
      </c>
      <c r="D1761" s="62" t="s">
        <v>37</v>
      </c>
      <c r="E1761" s="62" t="s">
        <v>119</v>
      </c>
      <c r="F1761" s="63">
        <v>3689.88</v>
      </c>
      <c r="G1761" s="63">
        <v>3695.54</v>
      </c>
      <c r="H1761" s="62"/>
      <c r="I1761" s="62" t="s">
        <v>2162</v>
      </c>
      <c r="J1761" s="63">
        <v>3695.53</v>
      </c>
      <c r="K1761" s="63">
        <v>0</v>
      </c>
      <c r="L1761" s="63">
        <v>0</v>
      </c>
      <c r="M1761" s="63">
        <v>5.65</v>
      </c>
      <c r="N1761" s="10" t="str">
        <f t="shared" si="279"/>
        <v>W</v>
      </c>
      <c r="O1761" s="11">
        <f t="shared" si="280"/>
        <v>45922</v>
      </c>
      <c r="P1761" s="12" t="str">
        <f t="shared" si="281"/>
        <v>06</v>
      </c>
      <c r="Q1761" s="13" t="str">
        <f>VLOOKUP($B1761,Deals_Demo!$H:$N,7,0)</f>
        <v>DEMO_strategy_01</v>
      </c>
      <c r="R1761" s="13" t="str">
        <f t="shared" si="282"/>
        <v>Mon</v>
      </c>
      <c r="S1761" s="14">
        <f>VLOOKUP($B1761,Deals_Demo!$H:$S,8,0)</f>
        <v>45922.255543981482</v>
      </c>
      <c r="T1761" s="14">
        <f>VLOOKUP($B1761,Deals_Demo!$H:$S,9,0)</f>
        <v>45922.463877314818</v>
      </c>
      <c r="U1761" s="15" t="str">
        <f t="shared" si="283"/>
        <v>2025-09-22</v>
      </c>
      <c r="V1761" s="13" t="str">
        <f>VLOOKUP($B1761,Deals_Demo!$H:$S,11,0)</f>
        <v>11</v>
      </c>
      <c r="W1761" s="13" t="str">
        <f>VLOOKUP($B1761,Deals_Demo!$H:$S,12,0)</f>
        <v>Mon</v>
      </c>
      <c r="X1761" s="13">
        <f t="shared" si="285"/>
        <v>0.56500000000000006</v>
      </c>
      <c r="Y1761" s="13">
        <f t="shared" si="286"/>
        <v>1.1300000000000001</v>
      </c>
      <c r="Z1761" s="13">
        <f t="shared" si="287"/>
        <v>1.6950000000000001</v>
      </c>
      <c r="AA1761" s="13">
        <f t="shared" si="284"/>
        <v>5.65</v>
      </c>
    </row>
    <row r="1762" spans="1:27" x14ac:dyDescent="0.25">
      <c r="A1762" s="56">
        <v>45922.256574074076</v>
      </c>
      <c r="B1762" s="57">
        <v>444156472</v>
      </c>
      <c r="C1762" s="58" t="s">
        <v>36</v>
      </c>
      <c r="D1762" s="58" t="s">
        <v>37</v>
      </c>
      <c r="E1762" s="58" t="s">
        <v>119</v>
      </c>
      <c r="F1762" s="59">
        <v>3689.46</v>
      </c>
      <c r="G1762" s="59">
        <v>3686.45</v>
      </c>
      <c r="H1762" s="59">
        <v>3691.65</v>
      </c>
      <c r="I1762" s="58" t="s">
        <v>2163</v>
      </c>
      <c r="J1762" s="59">
        <v>3691.68</v>
      </c>
      <c r="K1762" s="59">
        <v>0</v>
      </c>
      <c r="L1762" s="59">
        <v>0</v>
      </c>
      <c r="M1762" s="59">
        <v>2.2200000000000002</v>
      </c>
      <c r="N1762" s="10" t="str">
        <f t="shared" si="279"/>
        <v>W</v>
      </c>
      <c r="O1762" s="11">
        <f t="shared" si="280"/>
        <v>45922</v>
      </c>
      <c r="P1762" s="12" t="str">
        <f t="shared" si="281"/>
        <v>06</v>
      </c>
      <c r="Q1762" s="13" t="str">
        <f>VLOOKUP($B1762,Deals_Demo!$H:$N,7,0)</f>
        <v>strategy_21_demo</v>
      </c>
      <c r="R1762" s="13" t="str">
        <f t="shared" si="282"/>
        <v>Mon</v>
      </c>
      <c r="S1762" s="14">
        <f>VLOOKUP($B1762,Deals_Demo!$H:$S,8,0)</f>
        <v>45922.256574074076</v>
      </c>
      <c r="T1762" s="14">
        <f>VLOOKUP($B1762,Deals_Demo!$H:$S,9,0)</f>
        <v>45922.464907407411</v>
      </c>
      <c r="U1762" s="15" t="str">
        <f t="shared" si="283"/>
        <v>2025-09-22</v>
      </c>
      <c r="V1762" s="13" t="str">
        <f>VLOOKUP($B1762,Deals_Demo!$H:$S,11,0)</f>
        <v>11</v>
      </c>
      <c r="W1762" s="13" t="str">
        <f>VLOOKUP($B1762,Deals_Demo!$H:$S,12,0)</f>
        <v>Mon</v>
      </c>
      <c r="X1762" s="13">
        <f t="shared" si="285"/>
        <v>0.22200000000000003</v>
      </c>
      <c r="Y1762" s="13">
        <f t="shared" si="286"/>
        <v>0.44400000000000006</v>
      </c>
      <c r="Z1762" s="13">
        <f t="shared" si="287"/>
        <v>0.66600000000000004</v>
      </c>
      <c r="AA1762" s="13">
        <f t="shared" si="284"/>
        <v>-3</v>
      </c>
    </row>
    <row r="1763" spans="1:27" x14ac:dyDescent="0.25">
      <c r="A1763" s="60">
        <v>45922.256585648145</v>
      </c>
      <c r="B1763" s="61">
        <v>444156473</v>
      </c>
      <c r="C1763" s="62" t="s">
        <v>36</v>
      </c>
      <c r="D1763" s="62" t="s">
        <v>37</v>
      </c>
      <c r="E1763" s="62" t="s">
        <v>119</v>
      </c>
      <c r="F1763" s="63">
        <v>3689.47</v>
      </c>
      <c r="G1763" s="63">
        <v>3687.96</v>
      </c>
      <c r="H1763" s="63">
        <v>3690.96</v>
      </c>
      <c r="I1763" s="62" t="s">
        <v>2164</v>
      </c>
      <c r="J1763" s="63">
        <v>3690.96</v>
      </c>
      <c r="K1763" s="63">
        <v>0</v>
      </c>
      <c r="L1763" s="63">
        <v>0</v>
      </c>
      <c r="M1763" s="63">
        <v>1.49</v>
      </c>
      <c r="N1763" s="10" t="str">
        <f t="shared" si="279"/>
        <v>W</v>
      </c>
      <c r="O1763" s="11">
        <f t="shared" si="280"/>
        <v>45922</v>
      </c>
      <c r="P1763" s="12" t="str">
        <f t="shared" si="281"/>
        <v>06</v>
      </c>
      <c r="Q1763" s="13" t="str">
        <f>VLOOKUP($B1763,Deals_Demo!$H:$N,7,0)</f>
        <v>strategy_15_demo</v>
      </c>
      <c r="R1763" s="13" t="str">
        <f t="shared" si="282"/>
        <v>Mon</v>
      </c>
      <c r="S1763" s="14">
        <f>VLOOKUP($B1763,Deals_Demo!$H:$S,8,0)</f>
        <v>45922.256585648145</v>
      </c>
      <c r="T1763" s="14">
        <f>VLOOKUP($B1763,Deals_Demo!$H:$S,9,0)</f>
        <v>45922.464918981481</v>
      </c>
      <c r="U1763" s="15" t="str">
        <f t="shared" si="283"/>
        <v>2025-09-22</v>
      </c>
      <c r="V1763" s="13" t="str">
        <f>VLOOKUP($B1763,Deals_Demo!$H:$S,11,0)</f>
        <v>11</v>
      </c>
      <c r="W1763" s="13" t="str">
        <f>VLOOKUP($B1763,Deals_Demo!$H:$S,12,0)</f>
        <v>Mon</v>
      </c>
      <c r="X1763" s="13">
        <f t="shared" si="285"/>
        <v>0.14899999999999999</v>
      </c>
      <c r="Y1763" s="13">
        <f t="shared" si="286"/>
        <v>0.29799999999999999</v>
      </c>
      <c r="Z1763" s="13">
        <f t="shared" si="287"/>
        <v>0.44700000000000001</v>
      </c>
      <c r="AA1763" s="13">
        <f t="shared" si="284"/>
        <v>-3</v>
      </c>
    </row>
    <row r="1764" spans="1:27" x14ac:dyDescent="0.25">
      <c r="A1764" s="56">
        <v>45922.256585648145</v>
      </c>
      <c r="B1764" s="57">
        <v>444156474</v>
      </c>
      <c r="C1764" s="58" t="s">
        <v>36</v>
      </c>
      <c r="D1764" s="58" t="s">
        <v>37</v>
      </c>
      <c r="E1764" s="58" t="s">
        <v>119</v>
      </c>
      <c r="F1764" s="59">
        <v>3689.53</v>
      </c>
      <c r="G1764" s="59">
        <v>3687.26</v>
      </c>
      <c r="H1764" s="59">
        <v>3690.96</v>
      </c>
      <c r="I1764" s="58" t="s">
        <v>2164</v>
      </c>
      <c r="J1764" s="59">
        <v>3690.96</v>
      </c>
      <c r="K1764" s="59">
        <v>0</v>
      </c>
      <c r="L1764" s="59">
        <v>0</v>
      </c>
      <c r="M1764" s="59">
        <v>1.43</v>
      </c>
      <c r="N1764" s="10" t="str">
        <f t="shared" si="279"/>
        <v>W</v>
      </c>
      <c r="O1764" s="11">
        <f t="shared" si="280"/>
        <v>45922</v>
      </c>
      <c r="P1764" s="12" t="str">
        <f t="shared" si="281"/>
        <v>06</v>
      </c>
      <c r="Q1764" s="13" t="str">
        <f>VLOOKUP($B1764,Deals_Demo!$H:$N,7,0)</f>
        <v>strategy_22_demo</v>
      </c>
      <c r="R1764" s="13" t="str">
        <f t="shared" si="282"/>
        <v>Mon</v>
      </c>
      <c r="S1764" s="14">
        <f>VLOOKUP($B1764,Deals_Demo!$H:$S,8,0)</f>
        <v>45922.256585648145</v>
      </c>
      <c r="T1764" s="14">
        <f>VLOOKUP($B1764,Deals_Demo!$H:$S,9,0)</f>
        <v>45922.464918981481</v>
      </c>
      <c r="U1764" s="15" t="str">
        <f t="shared" si="283"/>
        <v>2025-09-22</v>
      </c>
      <c r="V1764" s="13" t="str">
        <f>VLOOKUP($B1764,Deals_Demo!$H:$S,11,0)</f>
        <v>11</v>
      </c>
      <c r="W1764" s="13" t="str">
        <f>VLOOKUP($B1764,Deals_Demo!$H:$S,12,0)</f>
        <v>Mon</v>
      </c>
      <c r="X1764" s="13">
        <f t="shared" si="285"/>
        <v>0.14299999999999999</v>
      </c>
      <c r="Y1764" s="13">
        <f t="shared" si="286"/>
        <v>0.28599999999999998</v>
      </c>
      <c r="Z1764" s="13">
        <f t="shared" si="287"/>
        <v>0.42899999999999999</v>
      </c>
      <c r="AA1764" s="13">
        <f t="shared" si="284"/>
        <v>-3</v>
      </c>
    </row>
    <row r="1765" spans="1:27" x14ac:dyDescent="0.25">
      <c r="A1765" s="60">
        <v>45922.256585648145</v>
      </c>
      <c r="B1765" s="61">
        <v>444156477</v>
      </c>
      <c r="C1765" s="62" t="s">
        <v>36</v>
      </c>
      <c r="D1765" s="62" t="s">
        <v>37</v>
      </c>
      <c r="E1765" s="62" t="s">
        <v>119</v>
      </c>
      <c r="F1765" s="63">
        <v>3689.53</v>
      </c>
      <c r="G1765" s="63">
        <v>3690</v>
      </c>
      <c r="H1765" s="63">
        <v>3692.96</v>
      </c>
      <c r="I1765" s="62" t="s">
        <v>2165</v>
      </c>
      <c r="J1765" s="63">
        <v>3690</v>
      </c>
      <c r="K1765" s="63">
        <v>0</v>
      </c>
      <c r="L1765" s="63">
        <v>0</v>
      </c>
      <c r="M1765" s="63">
        <v>0.47</v>
      </c>
      <c r="N1765" s="10" t="str">
        <f t="shared" si="279"/>
        <v>W</v>
      </c>
      <c r="O1765" s="11">
        <f t="shared" si="280"/>
        <v>45922</v>
      </c>
      <c r="P1765" s="12" t="str">
        <f t="shared" si="281"/>
        <v>06</v>
      </c>
      <c r="Q1765" s="13" t="str">
        <f>VLOOKUP($B1765,Deals_Demo!$H:$N,7,0)</f>
        <v>strategy_11_demo</v>
      </c>
      <c r="R1765" s="13" t="str">
        <f t="shared" si="282"/>
        <v>Mon</v>
      </c>
      <c r="S1765" s="14">
        <f>VLOOKUP($B1765,Deals_Demo!$H:$S,8,0)</f>
        <v>45922.256585648145</v>
      </c>
      <c r="T1765" s="14">
        <f>VLOOKUP($B1765,Deals_Demo!$H:$S,9,0)</f>
        <v>45922.464918981481</v>
      </c>
      <c r="U1765" s="15" t="str">
        <f t="shared" si="283"/>
        <v>2025-09-22</v>
      </c>
      <c r="V1765" s="13" t="str">
        <f>VLOOKUP($B1765,Deals_Demo!$H:$S,11,0)</f>
        <v>11</v>
      </c>
      <c r="W1765" s="13" t="str">
        <f>VLOOKUP($B1765,Deals_Demo!$H:$S,12,0)</f>
        <v>Mon</v>
      </c>
      <c r="X1765" s="13">
        <f t="shared" si="285"/>
        <v>4.7E-2</v>
      </c>
      <c r="Y1765" s="13">
        <f t="shared" si="286"/>
        <v>9.4E-2</v>
      </c>
      <c r="Z1765" s="13">
        <f t="shared" si="287"/>
        <v>0.14099999999999999</v>
      </c>
      <c r="AA1765" s="13">
        <f t="shared" si="284"/>
        <v>-3</v>
      </c>
    </row>
    <row r="1766" spans="1:27" x14ac:dyDescent="0.25">
      <c r="A1766" s="56">
        <v>45922.256585648145</v>
      </c>
      <c r="B1766" s="57">
        <v>444156479</v>
      </c>
      <c r="C1766" s="58" t="s">
        <v>36</v>
      </c>
      <c r="D1766" s="58" t="s">
        <v>37</v>
      </c>
      <c r="E1766" s="58" t="s">
        <v>119</v>
      </c>
      <c r="F1766" s="59">
        <v>3689.52</v>
      </c>
      <c r="G1766" s="59">
        <v>3686.46</v>
      </c>
      <c r="H1766" s="59">
        <v>3690.96</v>
      </c>
      <c r="I1766" s="58" t="s">
        <v>2164</v>
      </c>
      <c r="J1766" s="59">
        <v>3690.96</v>
      </c>
      <c r="K1766" s="59">
        <v>0</v>
      </c>
      <c r="L1766" s="59">
        <v>0</v>
      </c>
      <c r="M1766" s="59">
        <v>1.44</v>
      </c>
      <c r="N1766" s="10" t="str">
        <f t="shared" si="279"/>
        <v>W</v>
      </c>
      <c r="O1766" s="11">
        <f t="shared" si="280"/>
        <v>45922</v>
      </c>
      <c r="P1766" s="12" t="str">
        <f t="shared" si="281"/>
        <v>06</v>
      </c>
      <c r="Q1766" s="13" t="str">
        <f>VLOOKUP($B1766,Deals_Demo!$H:$N,7,0)</f>
        <v>strategy_14_demo</v>
      </c>
      <c r="R1766" s="13" t="str">
        <f t="shared" si="282"/>
        <v>Mon</v>
      </c>
      <c r="S1766" s="14">
        <f>VLOOKUP($B1766,Deals_Demo!$H:$S,8,0)</f>
        <v>45922.256585648145</v>
      </c>
      <c r="T1766" s="14">
        <f>VLOOKUP($B1766,Deals_Demo!$H:$S,9,0)</f>
        <v>45922.464918981481</v>
      </c>
      <c r="U1766" s="15" t="str">
        <f t="shared" si="283"/>
        <v>2025-09-22</v>
      </c>
      <c r="V1766" s="13" t="str">
        <f>VLOOKUP($B1766,Deals_Demo!$H:$S,11,0)</f>
        <v>11</v>
      </c>
      <c r="W1766" s="13" t="str">
        <f>VLOOKUP($B1766,Deals_Demo!$H:$S,12,0)</f>
        <v>Mon</v>
      </c>
      <c r="X1766" s="13">
        <f t="shared" si="285"/>
        <v>0.14399999999999999</v>
      </c>
      <c r="Y1766" s="13">
        <f t="shared" si="286"/>
        <v>0.28799999999999998</v>
      </c>
      <c r="Z1766" s="13">
        <f t="shared" si="287"/>
        <v>0.432</v>
      </c>
      <c r="AA1766" s="13">
        <f t="shared" si="284"/>
        <v>-3</v>
      </c>
    </row>
    <row r="1767" spans="1:27" x14ac:dyDescent="0.25">
      <c r="A1767" s="60">
        <v>45922.256597222222</v>
      </c>
      <c r="B1767" s="61">
        <v>444156480</v>
      </c>
      <c r="C1767" s="62" t="s">
        <v>36</v>
      </c>
      <c r="D1767" s="62" t="s">
        <v>37</v>
      </c>
      <c r="E1767" s="62" t="s">
        <v>119</v>
      </c>
      <c r="F1767" s="63">
        <v>3689.52</v>
      </c>
      <c r="G1767" s="63">
        <v>3686.46</v>
      </c>
      <c r="H1767" s="63">
        <v>3690.96</v>
      </c>
      <c r="I1767" s="62" t="s">
        <v>2164</v>
      </c>
      <c r="J1767" s="63">
        <v>3690.96</v>
      </c>
      <c r="K1767" s="63">
        <v>0</v>
      </c>
      <c r="L1767" s="63">
        <v>0</v>
      </c>
      <c r="M1767" s="63">
        <v>1.44</v>
      </c>
      <c r="N1767" s="10" t="str">
        <f t="shared" si="279"/>
        <v>W</v>
      </c>
      <c r="O1767" s="11">
        <f t="shared" si="280"/>
        <v>45922</v>
      </c>
      <c r="P1767" s="12" t="str">
        <f t="shared" si="281"/>
        <v>06</v>
      </c>
      <c r="Q1767" s="13" t="str">
        <f>VLOOKUP($B1767,Deals_Demo!$H:$N,7,0)</f>
        <v>strategy_24_demo</v>
      </c>
      <c r="R1767" s="13" t="str">
        <f t="shared" si="282"/>
        <v>Mon</v>
      </c>
      <c r="S1767" s="14">
        <f>VLOOKUP($B1767,Deals_Demo!$H:$S,8,0)</f>
        <v>45922.256597222222</v>
      </c>
      <c r="T1767" s="14">
        <f>VLOOKUP($B1767,Deals_Demo!$H:$S,9,0)</f>
        <v>45922.464930555558</v>
      </c>
      <c r="U1767" s="15" t="str">
        <f t="shared" si="283"/>
        <v>2025-09-22</v>
      </c>
      <c r="V1767" s="13" t="str">
        <f>VLOOKUP($B1767,Deals_Demo!$H:$S,11,0)</f>
        <v>11</v>
      </c>
      <c r="W1767" s="13" t="str">
        <f>VLOOKUP($B1767,Deals_Demo!$H:$S,12,0)</f>
        <v>Mon</v>
      </c>
      <c r="X1767" s="13">
        <f t="shared" si="285"/>
        <v>0.14399999999999999</v>
      </c>
      <c r="Y1767" s="13">
        <f t="shared" si="286"/>
        <v>0.28799999999999998</v>
      </c>
      <c r="Z1767" s="13">
        <f t="shared" si="287"/>
        <v>0.432</v>
      </c>
      <c r="AA1767" s="13">
        <f t="shared" si="284"/>
        <v>-3</v>
      </c>
    </row>
    <row r="1768" spans="1:27" x14ac:dyDescent="0.25">
      <c r="A1768" s="56">
        <v>45922.256597222222</v>
      </c>
      <c r="B1768" s="57">
        <v>444156481</v>
      </c>
      <c r="C1768" s="58" t="s">
        <v>36</v>
      </c>
      <c r="D1768" s="58" t="s">
        <v>37</v>
      </c>
      <c r="E1768" s="58" t="s">
        <v>119</v>
      </c>
      <c r="F1768" s="59">
        <v>3689.52</v>
      </c>
      <c r="G1768" s="59">
        <v>3689.98</v>
      </c>
      <c r="H1768" s="59">
        <v>3692.46</v>
      </c>
      <c r="I1768" s="58" t="s">
        <v>2166</v>
      </c>
      <c r="J1768" s="59">
        <v>3689.97</v>
      </c>
      <c r="K1768" s="59">
        <v>0</v>
      </c>
      <c r="L1768" s="59">
        <v>0</v>
      </c>
      <c r="M1768" s="59">
        <v>0.45</v>
      </c>
      <c r="N1768" s="10" t="str">
        <f t="shared" si="279"/>
        <v>W</v>
      </c>
      <c r="O1768" s="11">
        <f t="shared" si="280"/>
        <v>45922</v>
      </c>
      <c r="P1768" s="12" t="str">
        <f t="shared" si="281"/>
        <v>06</v>
      </c>
      <c r="Q1768" s="13" t="str">
        <f>VLOOKUP($B1768,Deals_Demo!$H:$N,7,0)</f>
        <v>strategy_10_demo</v>
      </c>
      <c r="R1768" s="13" t="str">
        <f t="shared" si="282"/>
        <v>Mon</v>
      </c>
      <c r="S1768" s="14">
        <f>VLOOKUP($B1768,Deals_Demo!$H:$S,8,0)</f>
        <v>45922.256597222222</v>
      </c>
      <c r="T1768" s="14">
        <f>VLOOKUP($B1768,Deals_Demo!$H:$S,9,0)</f>
        <v>45922.464930555558</v>
      </c>
      <c r="U1768" s="15" t="str">
        <f t="shared" si="283"/>
        <v>2025-09-22</v>
      </c>
      <c r="V1768" s="13" t="str">
        <f>VLOOKUP($B1768,Deals_Demo!$H:$S,11,0)</f>
        <v>11</v>
      </c>
      <c r="W1768" s="13" t="str">
        <f>VLOOKUP($B1768,Deals_Demo!$H:$S,12,0)</f>
        <v>Mon</v>
      </c>
      <c r="X1768" s="13">
        <f t="shared" si="285"/>
        <v>4.5000000000000005E-2</v>
      </c>
      <c r="Y1768" s="13">
        <f t="shared" si="286"/>
        <v>9.0000000000000011E-2</v>
      </c>
      <c r="Z1768" s="13">
        <f t="shared" si="287"/>
        <v>0.13500000000000001</v>
      </c>
      <c r="AA1768" s="13">
        <f t="shared" si="284"/>
        <v>-3</v>
      </c>
    </row>
    <row r="1769" spans="1:27" x14ac:dyDescent="0.25">
      <c r="A1769" s="60">
        <v>45922.256597222222</v>
      </c>
      <c r="B1769" s="61">
        <v>444156495</v>
      </c>
      <c r="C1769" s="62" t="s">
        <v>36</v>
      </c>
      <c r="D1769" s="62" t="s">
        <v>37</v>
      </c>
      <c r="E1769" s="62" t="s">
        <v>119</v>
      </c>
      <c r="F1769" s="63">
        <v>3689.53</v>
      </c>
      <c r="G1769" s="63">
        <v>3686.46</v>
      </c>
      <c r="H1769" s="63">
        <v>3690.96</v>
      </c>
      <c r="I1769" s="62" t="s">
        <v>2164</v>
      </c>
      <c r="J1769" s="63">
        <v>3690.96</v>
      </c>
      <c r="K1769" s="63">
        <v>0</v>
      </c>
      <c r="L1769" s="63">
        <v>0</v>
      </c>
      <c r="M1769" s="63">
        <v>1.43</v>
      </c>
      <c r="N1769" s="10" t="str">
        <f t="shared" si="279"/>
        <v>W</v>
      </c>
      <c r="O1769" s="11">
        <f t="shared" si="280"/>
        <v>45922</v>
      </c>
      <c r="P1769" s="12" t="str">
        <f t="shared" si="281"/>
        <v>06</v>
      </c>
      <c r="Q1769" s="13" t="str">
        <f>VLOOKUP($B1769,Deals_Demo!$H:$N,7,0)</f>
        <v>strategy_12_demo</v>
      </c>
      <c r="R1769" s="13" t="str">
        <f t="shared" si="282"/>
        <v>Mon</v>
      </c>
      <c r="S1769" s="14">
        <f>VLOOKUP($B1769,Deals_Demo!$H:$S,8,0)</f>
        <v>45922.256597222222</v>
      </c>
      <c r="T1769" s="14">
        <f>VLOOKUP($B1769,Deals_Demo!$H:$S,9,0)</f>
        <v>45922.464930555558</v>
      </c>
      <c r="U1769" s="15" t="str">
        <f t="shared" si="283"/>
        <v>2025-09-22</v>
      </c>
      <c r="V1769" s="13" t="str">
        <f>VLOOKUP($B1769,Deals_Demo!$H:$S,11,0)</f>
        <v>11</v>
      </c>
      <c r="W1769" s="13" t="str">
        <f>VLOOKUP($B1769,Deals_Demo!$H:$S,12,0)</f>
        <v>Mon</v>
      </c>
      <c r="X1769" s="13">
        <f t="shared" si="285"/>
        <v>0.14299999999999999</v>
      </c>
      <c r="Y1769" s="13">
        <f t="shared" si="286"/>
        <v>0.28599999999999998</v>
      </c>
      <c r="Z1769" s="13">
        <f t="shared" si="287"/>
        <v>0.42899999999999999</v>
      </c>
      <c r="AA1769" s="13">
        <f t="shared" si="284"/>
        <v>-3</v>
      </c>
    </row>
    <row r="1770" spans="1:27" x14ac:dyDescent="0.25">
      <c r="A1770" s="56">
        <v>45922.256597222222</v>
      </c>
      <c r="B1770" s="57">
        <v>444156498</v>
      </c>
      <c r="C1770" s="58" t="s">
        <v>36</v>
      </c>
      <c r="D1770" s="58" t="s">
        <v>37</v>
      </c>
      <c r="E1770" s="58" t="s">
        <v>119</v>
      </c>
      <c r="F1770" s="59">
        <v>3689.59</v>
      </c>
      <c r="G1770" s="59">
        <v>3690</v>
      </c>
      <c r="H1770" s="59">
        <v>3692.46</v>
      </c>
      <c r="I1770" s="58" t="s">
        <v>2165</v>
      </c>
      <c r="J1770" s="59">
        <v>3690</v>
      </c>
      <c r="K1770" s="59">
        <v>0</v>
      </c>
      <c r="L1770" s="59">
        <v>0</v>
      </c>
      <c r="M1770" s="59">
        <v>0.41</v>
      </c>
      <c r="N1770" s="10" t="str">
        <f t="shared" si="279"/>
        <v>W</v>
      </c>
      <c r="O1770" s="11">
        <f t="shared" si="280"/>
        <v>45922</v>
      </c>
      <c r="P1770" s="12" t="str">
        <f t="shared" si="281"/>
        <v>06</v>
      </c>
      <c r="Q1770" s="13" t="str">
        <f>VLOOKUP($B1770,Deals_Demo!$H:$N,7,0)</f>
        <v>strategy_09_demo</v>
      </c>
      <c r="R1770" s="13" t="str">
        <f t="shared" si="282"/>
        <v>Mon</v>
      </c>
      <c r="S1770" s="14">
        <f>VLOOKUP($B1770,Deals_Demo!$H:$S,8,0)</f>
        <v>45922.256597222222</v>
      </c>
      <c r="T1770" s="14">
        <f>VLOOKUP($B1770,Deals_Demo!$H:$S,9,0)</f>
        <v>45922.464930555558</v>
      </c>
      <c r="U1770" s="15" t="str">
        <f t="shared" si="283"/>
        <v>2025-09-22</v>
      </c>
      <c r="V1770" s="13" t="str">
        <f>VLOOKUP($B1770,Deals_Demo!$H:$S,11,0)</f>
        <v>11</v>
      </c>
      <c r="W1770" s="13" t="str">
        <f>VLOOKUP($B1770,Deals_Demo!$H:$S,12,0)</f>
        <v>Mon</v>
      </c>
      <c r="X1770" s="13">
        <f t="shared" si="285"/>
        <v>4.1000000000000002E-2</v>
      </c>
      <c r="Y1770" s="13">
        <f t="shared" si="286"/>
        <v>8.2000000000000003E-2</v>
      </c>
      <c r="Z1770" s="13">
        <f t="shared" si="287"/>
        <v>0.12299999999999998</v>
      </c>
      <c r="AA1770" s="13">
        <f t="shared" si="284"/>
        <v>-3</v>
      </c>
    </row>
    <row r="1771" spans="1:27" x14ac:dyDescent="0.25">
      <c r="A1771" s="60">
        <v>45922.256608796299</v>
      </c>
      <c r="B1771" s="61">
        <v>444156499</v>
      </c>
      <c r="C1771" s="62" t="s">
        <v>36</v>
      </c>
      <c r="D1771" s="62" t="s">
        <v>37</v>
      </c>
      <c r="E1771" s="62" t="s">
        <v>119</v>
      </c>
      <c r="F1771" s="63">
        <v>3689.68</v>
      </c>
      <c r="G1771" s="63">
        <v>3691.21</v>
      </c>
      <c r="H1771" s="63">
        <v>3692.46</v>
      </c>
      <c r="I1771" s="62" t="s">
        <v>2167</v>
      </c>
      <c r="J1771" s="63">
        <v>3691.17</v>
      </c>
      <c r="K1771" s="63">
        <v>0</v>
      </c>
      <c r="L1771" s="63">
        <v>0</v>
      </c>
      <c r="M1771" s="63">
        <v>1.49</v>
      </c>
      <c r="N1771" s="10" t="str">
        <f t="shared" si="279"/>
        <v>W</v>
      </c>
      <c r="O1771" s="11">
        <f t="shared" si="280"/>
        <v>45922</v>
      </c>
      <c r="P1771" s="12" t="str">
        <f t="shared" si="281"/>
        <v>06</v>
      </c>
      <c r="Q1771" s="13" t="str">
        <f>VLOOKUP($B1771,Deals_Demo!$H:$N,7,0)</f>
        <v>strategy_23_demo</v>
      </c>
      <c r="R1771" s="13" t="str">
        <f t="shared" si="282"/>
        <v>Mon</v>
      </c>
      <c r="S1771" s="14">
        <f>VLOOKUP($B1771,Deals_Demo!$H:$S,8,0)</f>
        <v>45922.256608796299</v>
      </c>
      <c r="T1771" s="14">
        <f>VLOOKUP($B1771,Deals_Demo!$H:$S,9,0)</f>
        <v>45922.464942129634</v>
      </c>
      <c r="U1771" s="15" t="str">
        <f t="shared" si="283"/>
        <v>2025-09-22</v>
      </c>
      <c r="V1771" s="13" t="str">
        <f>VLOOKUP($B1771,Deals_Demo!$H:$S,11,0)</f>
        <v>11</v>
      </c>
      <c r="W1771" s="13" t="str">
        <f>VLOOKUP($B1771,Deals_Demo!$H:$S,12,0)</f>
        <v>Mon</v>
      </c>
      <c r="X1771" s="13">
        <f t="shared" si="285"/>
        <v>0.14899999999999999</v>
      </c>
      <c r="Y1771" s="13">
        <f t="shared" si="286"/>
        <v>0.29799999999999999</v>
      </c>
      <c r="Z1771" s="13">
        <f t="shared" si="287"/>
        <v>0.44700000000000001</v>
      </c>
      <c r="AA1771" s="13">
        <f t="shared" si="284"/>
        <v>-3</v>
      </c>
    </row>
    <row r="1772" spans="1:27" x14ac:dyDescent="0.25">
      <c r="A1772" s="56">
        <v>45922.259814814817</v>
      </c>
      <c r="B1772" s="57">
        <v>444157152</v>
      </c>
      <c r="C1772" s="58" t="s">
        <v>36</v>
      </c>
      <c r="D1772" s="58" t="s">
        <v>37</v>
      </c>
      <c r="E1772" s="58" t="s">
        <v>119</v>
      </c>
      <c r="F1772" s="59">
        <v>3690.33</v>
      </c>
      <c r="G1772" s="59">
        <v>3696.05</v>
      </c>
      <c r="H1772" s="58"/>
      <c r="I1772" s="58" t="s">
        <v>2168</v>
      </c>
      <c r="J1772" s="59">
        <v>3695.94</v>
      </c>
      <c r="K1772" s="59">
        <v>0</v>
      </c>
      <c r="L1772" s="59">
        <v>0</v>
      </c>
      <c r="M1772" s="59">
        <v>5.61</v>
      </c>
      <c r="N1772" s="10" t="str">
        <f t="shared" si="279"/>
        <v>W</v>
      </c>
      <c r="O1772" s="11">
        <f t="shared" si="280"/>
        <v>45922</v>
      </c>
      <c r="P1772" s="12" t="str">
        <f t="shared" si="281"/>
        <v>06</v>
      </c>
      <c r="Q1772" s="13" t="str">
        <f>VLOOKUP($B1772,Deals_Demo!$H:$N,7,0)</f>
        <v>strategy_19_demo</v>
      </c>
      <c r="R1772" s="13" t="str">
        <f t="shared" si="282"/>
        <v>Mon</v>
      </c>
      <c r="S1772" s="14">
        <f>VLOOKUP($B1772,Deals_Demo!$H:$S,8,0)</f>
        <v>45922.259814814817</v>
      </c>
      <c r="T1772" s="14">
        <f>VLOOKUP($B1772,Deals_Demo!$H:$S,9,0)</f>
        <v>45922.468148148153</v>
      </c>
      <c r="U1772" s="15" t="str">
        <f t="shared" si="283"/>
        <v>2025-09-22</v>
      </c>
      <c r="V1772" s="13" t="str">
        <f>VLOOKUP($B1772,Deals_Demo!$H:$S,11,0)</f>
        <v>11</v>
      </c>
      <c r="W1772" s="13" t="str">
        <f>VLOOKUP($B1772,Deals_Demo!$H:$S,12,0)</f>
        <v>Mon</v>
      </c>
      <c r="X1772" s="13">
        <f t="shared" si="285"/>
        <v>0.56100000000000005</v>
      </c>
      <c r="Y1772" s="13">
        <f t="shared" si="286"/>
        <v>1.1220000000000001</v>
      </c>
      <c r="Z1772" s="13">
        <f t="shared" si="287"/>
        <v>1.6830000000000001</v>
      </c>
      <c r="AA1772" s="13">
        <f t="shared" si="284"/>
        <v>5.61</v>
      </c>
    </row>
    <row r="1773" spans="1:27" x14ac:dyDescent="0.25">
      <c r="A1773" s="60">
        <v>45922.262245370373</v>
      </c>
      <c r="B1773" s="61">
        <v>444157700</v>
      </c>
      <c r="C1773" s="62" t="s">
        <v>36</v>
      </c>
      <c r="D1773" s="62" t="s">
        <v>37</v>
      </c>
      <c r="E1773" s="62" t="s">
        <v>119</v>
      </c>
      <c r="F1773" s="63">
        <v>3690.63</v>
      </c>
      <c r="G1773" s="63">
        <v>3689.13</v>
      </c>
      <c r="H1773" s="63">
        <v>3692.13</v>
      </c>
      <c r="I1773" s="62" t="s">
        <v>2169</v>
      </c>
      <c r="J1773" s="63">
        <v>3689.11</v>
      </c>
      <c r="K1773" s="63">
        <v>0</v>
      </c>
      <c r="L1773" s="63">
        <v>0</v>
      </c>
      <c r="M1773" s="63">
        <v>-1.52</v>
      </c>
      <c r="N1773" s="10" t="str">
        <f t="shared" si="279"/>
        <v>L</v>
      </c>
      <c r="O1773" s="11">
        <f t="shared" si="280"/>
        <v>45922</v>
      </c>
      <c r="P1773" s="12" t="str">
        <f t="shared" si="281"/>
        <v>06</v>
      </c>
      <c r="Q1773" s="13" t="str">
        <f>VLOOKUP($B1773,Deals_Demo!$H:$N,7,0)</f>
        <v>strategy_15_demo</v>
      </c>
      <c r="R1773" s="13" t="str">
        <f t="shared" si="282"/>
        <v>Mon</v>
      </c>
      <c r="S1773" s="14">
        <f>VLOOKUP($B1773,Deals_Demo!$H:$S,8,0)</f>
        <v>45922.262245370373</v>
      </c>
      <c r="T1773" s="14">
        <f>VLOOKUP($B1773,Deals_Demo!$H:$S,9,0)</f>
        <v>45922.470578703709</v>
      </c>
      <c r="U1773" s="15" t="str">
        <f t="shared" si="283"/>
        <v>2025-09-22</v>
      </c>
      <c r="V1773" s="13" t="str">
        <f>VLOOKUP($B1773,Deals_Demo!$H:$S,11,0)</f>
        <v>11</v>
      </c>
      <c r="W1773" s="13" t="str">
        <f>VLOOKUP($B1773,Deals_Demo!$H:$S,12,0)</f>
        <v>Mon</v>
      </c>
      <c r="X1773" s="13">
        <f t="shared" si="285"/>
        <v>-0.15200000000000002</v>
      </c>
      <c r="Y1773" s="13">
        <f t="shared" si="286"/>
        <v>-0.30400000000000005</v>
      </c>
      <c r="Z1773" s="13">
        <f t="shared" si="287"/>
        <v>-0.45599999999999996</v>
      </c>
      <c r="AA1773" s="13">
        <f t="shared" si="284"/>
        <v>-3</v>
      </c>
    </row>
    <row r="1774" spans="1:27" x14ac:dyDescent="0.25">
      <c r="A1774" s="56">
        <v>45922.262256944443</v>
      </c>
      <c r="B1774" s="57">
        <v>444157702</v>
      </c>
      <c r="C1774" s="58" t="s">
        <v>36</v>
      </c>
      <c r="D1774" s="58" t="s">
        <v>37</v>
      </c>
      <c r="E1774" s="58" t="s">
        <v>119</v>
      </c>
      <c r="F1774" s="59">
        <v>3690.63</v>
      </c>
      <c r="G1774" s="59">
        <v>3688.43</v>
      </c>
      <c r="H1774" s="59">
        <v>3692.13</v>
      </c>
      <c r="I1774" s="58" t="s">
        <v>2170</v>
      </c>
      <c r="J1774" s="59">
        <v>3692.3</v>
      </c>
      <c r="K1774" s="59">
        <v>0</v>
      </c>
      <c r="L1774" s="59">
        <v>0</v>
      </c>
      <c r="M1774" s="59">
        <v>1.67</v>
      </c>
      <c r="N1774" s="10" t="str">
        <f t="shared" si="279"/>
        <v>W</v>
      </c>
      <c r="O1774" s="11">
        <f t="shared" si="280"/>
        <v>45922</v>
      </c>
      <c r="P1774" s="12" t="str">
        <f t="shared" si="281"/>
        <v>06</v>
      </c>
      <c r="Q1774" s="13" t="str">
        <f>VLOOKUP($B1774,Deals_Demo!$H:$N,7,0)</f>
        <v>strategy_22_demo</v>
      </c>
      <c r="R1774" s="13" t="str">
        <f t="shared" si="282"/>
        <v>Mon</v>
      </c>
      <c r="S1774" s="14">
        <f>VLOOKUP($B1774,Deals_Demo!$H:$S,8,0)</f>
        <v>45922.262256944443</v>
      </c>
      <c r="T1774" s="14">
        <f>VLOOKUP($B1774,Deals_Demo!$H:$S,9,0)</f>
        <v>45922.470590277779</v>
      </c>
      <c r="U1774" s="15" t="str">
        <f t="shared" si="283"/>
        <v>2025-09-22</v>
      </c>
      <c r="V1774" s="13" t="str">
        <f>VLOOKUP($B1774,Deals_Demo!$H:$S,11,0)</f>
        <v>11</v>
      </c>
      <c r="W1774" s="13" t="str">
        <f>VLOOKUP($B1774,Deals_Demo!$H:$S,12,0)</f>
        <v>Mon</v>
      </c>
      <c r="X1774" s="13">
        <f t="shared" si="285"/>
        <v>0.16700000000000001</v>
      </c>
      <c r="Y1774" s="13">
        <f t="shared" si="286"/>
        <v>0.33400000000000002</v>
      </c>
      <c r="Z1774" s="13">
        <f t="shared" si="287"/>
        <v>0.501</v>
      </c>
      <c r="AA1774" s="13">
        <f t="shared" si="284"/>
        <v>-3</v>
      </c>
    </row>
    <row r="1775" spans="1:27" x14ac:dyDescent="0.25">
      <c r="A1775" s="60">
        <v>45922.262256944443</v>
      </c>
      <c r="B1775" s="61">
        <v>444157703</v>
      </c>
      <c r="C1775" s="62" t="s">
        <v>36</v>
      </c>
      <c r="D1775" s="62" t="s">
        <v>37</v>
      </c>
      <c r="E1775" s="62" t="s">
        <v>119</v>
      </c>
      <c r="F1775" s="63">
        <v>3690.63</v>
      </c>
      <c r="G1775" s="63">
        <v>3690.84</v>
      </c>
      <c r="H1775" s="63">
        <v>3692.13</v>
      </c>
      <c r="I1775" s="62" t="s">
        <v>2170</v>
      </c>
      <c r="J1775" s="63">
        <v>3692.3</v>
      </c>
      <c r="K1775" s="63">
        <v>0</v>
      </c>
      <c r="L1775" s="63">
        <v>0</v>
      </c>
      <c r="M1775" s="63">
        <v>1.67</v>
      </c>
      <c r="N1775" s="10" t="str">
        <f t="shared" ref="N1775:N1838" si="288">IF(M1775&gt;0,"W",IF(M1775&lt;0,"L","BE"))</f>
        <v>W</v>
      </c>
      <c r="O1775" s="11">
        <f t="shared" ref="O1775:O1838" si="289">INT(LEFT(A1775,10))</f>
        <v>45922</v>
      </c>
      <c r="P1775" s="12" t="str">
        <f t="shared" ref="P1775:P1838" si="290">TEXT(A1775,"hh")</f>
        <v>06</v>
      </c>
      <c r="Q1775" s="13" t="str">
        <f>VLOOKUP($B1775,Deals_Demo!$H:$N,7,0)</f>
        <v>strategy_24_demo</v>
      </c>
      <c r="R1775" s="13" t="str">
        <f t="shared" ref="R1775:R1838" si="291">TEXT(O1775,"ddd")</f>
        <v>Mon</v>
      </c>
      <c r="S1775" s="14">
        <f>VLOOKUP($B1775,Deals_Demo!$H:$S,8,0)</f>
        <v>45922.262256944443</v>
      </c>
      <c r="T1775" s="14">
        <f>VLOOKUP($B1775,Deals_Demo!$H:$S,9,0)</f>
        <v>45922.470590277779</v>
      </c>
      <c r="U1775" s="15" t="str">
        <f t="shared" ref="U1775:U1838" si="292">TEXT(T1775,"yyyy-mm-dd")</f>
        <v>2025-09-22</v>
      </c>
      <c r="V1775" s="13" t="str">
        <f>VLOOKUP($B1775,Deals_Demo!$H:$S,11,0)</f>
        <v>11</v>
      </c>
      <c r="W1775" s="13" t="str">
        <f>VLOOKUP($B1775,Deals_Demo!$H:$S,12,0)</f>
        <v>Mon</v>
      </c>
      <c r="X1775" s="13">
        <f t="shared" si="285"/>
        <v>0.16700000000000001</v>
      </c>
      <c r="Y1775" s="13">
        <f t="shared" si="286"/>
        <v>0.33400000000000002</v>
      </c>
      <c r="Z1775" s="13">
        <f t="shared" si="287"/>
        <v>0.501</v>
      </c>
      <c r="AA1775" s="13">
        <f t="shared" ref="AA1775:AA1838" si="293">IF(M1775&lt;2.9,-3,M1775)</f>
        <v>-3</v>
      </c>
    </row>
    <row r="1776" spans="1:27" x14ac:dyDescent="0.25">
      <c r="A1776" s="56">
        <v>45922.262256944443</v>
      </c>
      <c r="B1776" s="57">
        <v>444157704</v>
      </c>
      <c r="C1776" s="58" t="s">
        <v>36</v>
      </c>
      <c r="D1776" s="58" t="s">
        <v>37</v>
      </c>
      <c r="E1776" s="58" t="s">
        <v>119</v>
      </c>
      <c r="F1776" s="59">
        <v>3690.65</v>
      </c>
      <c r="G1776" s="59">
        <v>3690.84</v>
      </c>
      <c r="H1776" s="59">
        <v>3692.13</v>
      </c>
      <c r="I1776" s="58" t="s">
        <v>2170</v>
      </c>
      <c r="J1776" s="59">
        <v>3692.3</v>
      </c>
      <c r="K1776" s="59">
        <v>0</v>
      </c>
      <c r="L1776" s="59">
        <v>0</v>
      </c>
      <c r="M1776" s="59">
        <v>1.65</v>
      </c>
      <c r="N1776" s="10" t="str">
        <f t="shared" si="288"/>
        <v>W</v>
      </c>
      <c r="O1776" s="11">
        <f t="shared" si="289"/>
        <v>45922</v>
      </c>
      <c r="P1776" s="12" t="str">
        <f t="shared" si="290"/>
        <v>06</v>
      </c>
      <c r="Q1776" s="13" t="str">
        <f>VLOOKUP($B1776,Deals_Demo!$H:$N,7,0)</f>
        <v>strategy_12_demo</v>
      </c>
      <c r="R1776" s="13" t="str">
        <f t="shared" si="291"/>
        <v>Mon</v>
      </c>
      <c r="S1776" s="14">
        <f>VLOOKUP($B1776,Deals_Demo!$H:$S,8,0)</f>
        <v>45922.262256944443</v>
      </c>
      <c r="T1776" s="14">
        <f>VLOOKUP($B1776,Deals_Demo!$H:$S,9,0)</f>
        <v>45922.470590277779</v>
      </c>
      <c r="U1776" s="15" t="str">
        <f t="shared" si="292"/>
        <v>2025-09-22</v>
      </c>
      <c r="V1776" s="13" t="str">
        <f>VLOOKUP($B1776,Deals_Demo!$H:$S,11,0)</f>
        <v>11</v>
      </c>
      <c r="W1776" s="13" t="str">
        <f>VLOOKUP($B1776,Deals_Demo!$H:$S,12,0)</f>
        <v>Mon</v>
      </c>
      <c r="X1776" s="13">
        <f t="shared" si="285"/>
        <v>0.16500000000000001</v>
      </c>
      <c r="Y1776" s="13">
        <f t="shared" si="286"/>
        <v>0.33</v>
      </c>
      <c r="Z1776" s="13">
        <f t="shared" si="287"/>
        <v>0.49499999999999994</v>
      </c>
      <c r="AA1776" s="13">
        <f t="shared" si="293"/>
        <v>-3</v>
      </c>
    </row>
    <row r="1777" spans="1:27" x14ac:dyDescent="0.25">
      <c r="A1777" s="60">
        <v>45922.262256944443</v>
      </c>
      <c r="B1777" s="61">
        <v>444157705</v>
      </c>
      <c r="C1777" s="62" t="s">
        <v>36</v>
      </c>
      <c r="D1777" s="62" t="s">
        <v>37</v>
      </c>
      <c r="E1777" s="62" t="s">
        <v>119</v>
      </c>
      <c r="F1777" s="63">
        <v>3690.65</v>
      </c>
      <c r="G1777" s="63">
        <v>3690.84</v>
      </c>
      <c r="H1777" s="63">
        <v>3692.13</v>
      </c>
      <c r="I1777" s="62" t="s">
        <v>2170</v>
      </c>
      <c r="J1777" s="63">
        <v>3692.3</v>
      </c>
      <c r="K1777" s="63">
        <v>0</v>
      </c>
      <c r="L1777" s="63">
        <v>0</v>
      </c>
      <c r="M1777" s="63">
        <v>1.65</v>
      </c>
      <c r="N1777" s="10" t="str">
        <f t="shared" si="288"/>
        <v>W</v>
      </c>
      <c r="O1777" s="11">
        <f t="shared" si="289"/>
        <v>45922</v>
      </c>
      <c r="P1777" s="12" t="str">
        <f t="shared" si="290"/>
        <v>06</v>
      </c>
      <c r="Q1777" s="13" t="str">
        <f>VLOOKUP($B1777,Deals_Demo!$H:$N,7,0)</f>
        <v>strategy_14_demo</v>
      </c>
      <c r="R1777" s="13" t="str">
        <f t="shared" si="291"/>
        <v>Mon</v>
      </c>
      <c r="S1777" s="14">
        <f>VLOOKUP($B1777,Deals_Demo!$H:$S,8,0)</f>
        <v>45922.262256944443</v>
      </c>
      <c r="T1777" s="14">
        <f>VLOOKUP($B1777,Deals_Demo!$H:$S,9,0)</f>
        <v>45922.470590277779</v>
      </c>
      <c r="U1777" s="15" t="str">
        <f t="shared" si="292"/>
        <v>2025-09-22</v>
      </c>
      <c r="V1777" s="13" t="str">
        <f>VLOOKUP($B1777,Deals_Demo!$H:$S,11,0)</f>
        <v>11</v>
      </c>
      <c r="W1777" s="13" t="str">
        <f>VLOOKUP($B1777,Deals_Demo!$H:$S,12,0)</f>
        <v>Mon</v>
      </c>
      <c r="X1777" s="13">
        <f t="shared" si="285"/>
        <v>0.16500000000000001</v>
      </c>
      <c r="Y1777" s="13">
        <f t="shared" si="286"/>
        <v>0.33</v>
      </c>
      <c r="Z1777" s="13">
        <f t="shared" si="287"/>
        <v>0.49499999999999994</v>
      </c>
      <c r="AA1777" s="13">
        <f t="shared" si="293"/>
        <v>-3</v>
      </c>
    </row>
    <row r="1778" spans="1:27" x14ac:dyDescent="0.25">
      <c r="A1778" s="56">
        <v>45922.262361111112</v>
      </c>
      <c r="B1778" s="57">
        <v>444157759</v>
      </c>
      <c r="C1778" s="58" t="s">
        <v>36</v>
      </c>
      <c r="D1778" s="58" t="s">
        <v>37</v>
      </c>
      <c r="E1778" s="58" t="s">
        <v>119</v>
      </c>
      <c r="F1778" s="59">
        <v>3690.2</v>
      </c>
      <c r="G1778" s="59">
        <v>3691.21</v>
      </c>
      <c r="H1778" s="59">
        <v>3693.7</v>
      </c>
      <c r="I1778" s="58" t="s">
        <v>2167</v>
      </c>
      <c r="J1778" s="59">
        <v>3691.17</v>
      </c>
      <c r="K1778" s="59">
        <v>0</v>
      </c>
      <c r="L1778" s="59">
        <v>0</v>
      </c>
      <c r="M1778" s="59">
        <v>0.97</v>
      </c>
      <c r="N1778" s="10" t="str">
        <f t="shared" si="288"/>
        <v>W</v>
      </c>
      <c r="O1778" s="11">
        <f t="shared" si="289"/>
        <v>45922</v>
      </c>
      <c r="P1778" s="12" t="str">
        <f t="shared" si="290"/>
        <v>06</v>
      </c>
      <c r="Q1778" s="13" t="str">
        <f>VLOOKUP($B1778,Deals_Demo!$H:$N,7,0)</f>
        <v>strategy_11_demo</v>
      </c>
      <c r="R1778" s="13" t="str">
        <f t="shared" si="291"/>
        <v>Mon</v>
      </c>
      <c r="S1778" s="14">
        <f>VLOOKUP($B1778,Deals_Demo!$H:$S,8,0)</f>
        <v>45922.262361111112</v>
      </c>
      <c r="T1778" s="14">
        <f>VLOOKUP($B1778,Deals_Demo!$H:$S,9,0)</f>
        <v>45922.470694444448</v>
      </c>
      <c r="U1778" s="15" t="str">
        <f t="shared" si="292"/>
        <v>2025-09-22</v>
      </c>
      <c r="V1778" s="13" t="str">
        <f>VLOOKUP($B1778,Deals_Demo!$H:$S,11,0)</f>
        <v>11</v>
      </c>
      <c r="W1778" s="13" t="str">
        <f>VLOOKUP($B1778,Deals_Demo!$H:$S,12,0)</f>
        <v>Mon</v>
      </c>
      <c r="X1778" s="13">
        <f t="shared" si="285"/>
        <v>9.7000000000000003E-2</v>
      </c>
      <c r="Y1778" s="13">
        <f t="shared" si="286"/>
        <v>0.19400000000000001</v>
      </c>
      <c r="Z1778" s="13">
        <f t="shared" si="287"/>
        <v>0.29099999999999998</v>
      </c>
      <c r="AA1778" s="13">
        <f t="shared" si="293"/>
        <v>-3</v>
      </c>
    </row>
    <row r="1779" spans="1:27" x14ac:dyDescent="0.25">
      <c r="A1779" s="60">
        <v>45922.262372685182</v>
      </c>
      <c r="B1779" s="61">
        <v>444157760</v>
      </c>
      <c r="C1779" s="62" t="s">
        <v>36</v>
      </c>
      <c r="D1779" s="62" t="s">
        <v>37</v>
      </c>
      <c r="E1779" s="62" t="s">
        <v>119</v>
      </c>
      <c r="F1779" s="63">
        <v>3690.24</v>
      </c>
      <c r="G1779" s="63">
        <v>3691.21</v>
      </c>
      <c r="H1779" s="63">
        <v>3693.2</v>
      </c>
      <c r="I1779" s="62" t="s">
        <v>2167</v>
      </c>
      <c r="J1779" s="63">
        <v>3691.17</v>
      </c>
      <c r="K1779" s="63">
        <v>0</v>
      </c>
      <c r="L1779" s="63">
        <v>0</v>
      </c>
      <c r="M1779" s="63">
        <v>0.93</v>
      </c>
      <c r="N1779" s="10" t="str">
        <f t="shared" si="288"/>
        <v>W</v>
      </c>
      <c r="O1779" s="11">
        <f t="shared" si="289"/>
        <v>45922</v>
      </c>
      <c r="P1779" s="12" t="str">
        <f t="shared" si="290"/>
        <v>06</v>
      </c>
      <c r="Q1779" s="13" t="str">
        <f>VLOOKUP($B1779,Deals_Demo!$H:$N,7,0)</f>
        <v>strategy_09_demo</v>
      </c>
      <c r="R1779" s="13" t="str">
        <f t="shared" si="291"/>
        <v>Mon</v>
      </c>
      <c r="S1779" s="14">
        <f>VLOOKUP($B1779,Deals_Demo!$H:$S,8,0)</f>
        <v>45922.262372685182</v>
      </c>
      <c r="T1779" s="14">
        <f>VLOOKUP($B1779,Deals_Demo!$H:$S,9,0)</f>
        <v>45922.470706018517</v>
      </c>
      <c r="U1779" s="15" t="str">
        <f t="shared" si="292"/>
        <v>2025-09-22</v>
      </c>
      <c r="V1779" s="13" t="str">
        <f>VLOOKUP($B1779,Deals_Demo!$H:$S,11,0)</f>
        <v>11</v>
      </c>
      <c r="W1779" s="13" t="str">
        <f>VLOOKUP($B1779,Deals_Demo!$H:$S,12,0)</f>
        <v>Mon</v>
      </c>
      <c r="X1779" s="13">
        <f t="shared" si="285"/>
        <v>9.3000000000000013E-2</v>
      </c>
      <c r="Y1779" s="13">
        <f t="shared" si="286"/>
        <v>0.18600000000000003</v>
      </c>
      <c r="Z1779" s="13">
        <f t="shared" si="287"/>
        <v>0.27900000000000003</v>
      </c>
      <c r="AA1779" s="13">
        <f t="shared" si="293"/>
        <v>-3</v>
      </c>
    </row>
    <row r="1780" spans="1:27" x14ac:dyDescent="0.25">
      <c r="A1780" s="56">
        <v>45922.262708333335</v>
      </c>
      <c r="B1780" s="57">
        <v>444157984</v>
      </c>
      <c r="C1780" s="58" t="s">
        <v>36</v>
      </c>
      <c r="D1780" s="58" t="s">
        <v>37</v>
      </c>
      <c r="E1780" s="58" t="s">
        <v>119</v>
      </c>
      <c r="F1780" s="59">
        <v>3690.16</v>
      </c>
      <c r="G1780" s="59">
        <v>3691.21</v>
      </c>
      <c r="H1780" s="59">
        <v>3693.16</v>
      </c>
      <c r="I1780" s="58" t="s">
        <v>2167</v>
      </c>
      <c r="J1780" s="59">
        <v>3691.17</v>
      </c>
      <c r="K1780" s="59">
        <v>0</v>
      </c>
      <c r="L1780" s="59">
        <v>0</v>
      </c>
      <c r="M1780" s="59">
        <v>1.01</v>
      </c>
      <c r="N1780" s="10" t="str">
        <f t="shared" si="288"/>
        <v>W</v>
      </c>
      <c r="O1780" s="11">
        <f t="shared" si="289"/>
        <v>45922</v>
      </c>
      <c r="P1780" s="12" t="str">
        <f t="shared" si="290"/>
        <v>06</v>
      </c>
      <c r="Q1780" s="13" t="str">
        <f>VLOOKUP($B1780,Deals_Demo!$H:$N,7,0)</f>
        <v>strategy_10_demo</v>
      </c>
      <c r="R1780" s="13" t="str">
        <f t="shared" si="291"/>
        <v>Mon</v>
      </c>
      <c r="S1780" s="14">
        <f>VLOOKUP($B1780,Deals_Demo!$H:$S,8,0)</f>
        <v>45922.262708333335</v>
      </c>
      <c r="T1780" s="14">
        <f>VLOOKUP($B1780,Deals_Demo!$H:$S,9,0)</f>
        <v>45922.471041666671</v>
      </c>
      <c r="U1780" s="15" t="str">
        <f t="shared" si="292"/>
        <v>2025-09-22</v>
      </c>
      <c r="V1780" s="13" t="str">
        <f>VLOOKUP($B1780,Deals_Demo!$H:$S,11,0)</f>
        <v>11</v>
      </c>
      <c r="W1780" s="13" t="str">
        <f>VLOOKUP($B1780,Deals_Demo!$H:$S,12,0)</f>
        <v>Mon</v>
      </c>
      <c r="X1780" s="13">
        <f t="shared" si="285"/>
        <v>0.10100000000000001</v>
      </c>
      <c r="Y1780" s="13">
        <f t="shared" si="286"/>
        <v>0.20200000000000001</v>
      </c>
      <c r="Z1780" s="13">
        <f t="shared" si="287"/>
        <v>0.30299999999999999</v>
      </c>
      <c r="AA1780" s="13">
        <f t="shared" si="293"/>
        <v>-3</v>
      </c>
    </row>
    <row r="1781" spans="1:27" x14ac:dyDescent="0.25">
      <c r="A1781" s="60">
        <v>45922.266064814816</v>
      </c>
      <c r="B1781" s="61">
        <v>444159011</v>
      </c>
      <c r="C1781" s="62" t="s">
        <v>36</v>
      </c>
      <c r="D1781" s="62" t="s">
        <v>37</v>
      </c>
      <c r="E1781" s="62" t="s">
        <v>119</v>
      </c>
      <c r="F1781" s="63">
        <v>3691.18</v>
      </c>
      <c r="G1781" s="63">
        <v>3695.94</v>
      </c>
      <c r="H1781" s="62"/>
      <c r="I1781" s="62" t="s">
        <v>2168</v>
      </c>
      <c r="J1781" s="63">
        <v>3695.94</v>
      </c>
      <c r="K1781" s="63">
        <v>0</v>
      </c>
      <c r="L1781" s="63">
        <v>0</v>
      </c>
      <c r="M1781" s="63">
        <v>4.76</v>
      </c>
      <c r="N1781" s="10" t="str">
        <f t="shared" si="288"/>
        <v>W</v>
      </c>
      <c r="O1781" s="11">
        <f t="shared" si="289"/>
        <v>45922</v>
      </c>
      <c r="P1781" s="12" t="str">
        <f t="shared" si="290"/>
        <v>06</v>
      </c>
      <c r="Q1781" s="13" t="str">
        <f>VLOOKUP($B1781,Deals_Demo!$H:$N,7,0)</f>
        <v>strategy_20_demo</v>
      </c>
      <c r="R1781" s="13" t="str">
        <f t="shared" si="291"/>
        <v>Mon</v>
      </c>
      <c r="S1781" s="14">
        <f>VLOOKUP($B1781,Deals_Demo!$H:$S,8,0)</f>
        <v>45922.266064814816</v>
      </c>
      <c r="T1781" s="14">
        <f>VLOOKUP($B1781,Deals_Demo!$H:$S,9,0)</f>
        <v>45922.474398148152</v>
      </c>
      <c r="U1781" s="15" t="str">
        <f t="shared" si="292"/>
        <v>2025-09-22</v>
      </c>
      <c r="V1781" s="13" t="str">
        <f>VLOOKUP($B1781,Deals_Demo!$H:$S,11,0)</f>
        <v>11</v>
      </c>
      <c r="W1781" s="13" t="str">
        <f>VLOOKUP($B1781,Deals_Demo!$H:$S,12,0)</f>
        <v>Mon</v>
      </c>
      <c r="X1781" s="13">
        <f t="shared" si="285"/>
        <v>0.47599999999999998</v>
      </c>
      <c r="Y1781" s="13">
        <f t="shared" si="286"/>
        <v>0.95199999999999996</v>
      </c>
      <c r="Z1781" s="13">
        <f t="shared" si="287"/>
        <v>1.4279999999999999</v>
      </c>
      <c r="AA1781" s="13">
        <f t="shared" si="293"/>
        <v>4.76</v>
      </c>
    </row>
    <row r="1782" spans="1:27" x14ac:dyDescent="0.25">
      <c r="A1782" s="56">
        <v>45922.266076388885</v>
      </c>
      <c r="B1782" s="57">
        <v>444159016</v>
      </c>
      <c r="C1782" s="58" t="s">
        <v>36</v>
      </c>
      <c r="D1782" s="58" t="s">
        <v>37</v>
      </c>
      <c r="E1782" s="58" t="s">
        <v>119</v>
      </c>
      <c r="F1782" s="59">
        <v>3691.18</v>
      </c>
      <c r="G1782" s="59">
        <v>3693.74</v>
      </c>
      <c r="H1782" s="58"/>
      <c r="I1782" s="58" t="s">
        <v>2171</v>
      </c>
      <c r="J1782" s="59">
        <v>3693.74</v>
      </c>
      <c r="K1782" s="59">
        <v>0</v>
      </c>
      <c r="L1782" s="59">
        <v>0</v>
      </c>
      <c r="M1782" s="59">
        <v>2.56</v>
      </c>
      <c r="N1782" s="10" t="str">
        <f t="shared" si="288"/>
        <v>W</v>
      </c>
      <c r="O1782" s="11">
        <f t="shared" si="289"/>
        <v>45922</v>
      </c>
      <c r="P1782" s="12" t="str">
        <f t="shared" si="290"/>
        <v>06</v>
      </c>
      <c r="Q1782" s="13" t="str">
        <f>VLOOKUP($B1782,Deals_Demo!$H:$N,7,0)</f>
        <v>strategy_18_demo</v>
      </c>
      <c r="R1782" s="13" t="str">
        <f t="shared" si="291"/>
        <v>Mon</v>
      </c>
      <c r="S1782" s="14">
        <f>VLOOKUP($B1782,Deals_Demo!$H:$S,8,0)</f>
        <v>45922.266076388885</v>
      </c>
      <c r="T1782" s="14">
        <f>VLOOKUP($B1782,Deals_Demo!$H:$S,9,0)</f>
        <v>45922.474409722221</v>
      </c>
      <c r="U1782" s="15" t="str">
        <f t="shared" si="292"/>
        <v>2025-09-22</v>
      </c>
      <c r="V1782" s="13" t="str">
        <f>VLOOKUP($B1782,Deals_Demo!$H:$S,11,0)</f>
        <v>11</v>
      </c>
      <c r="W1782" s="13" t="str">
        <f>VLOOKUP($B1782,Deals_Demo!$H:$S,12,0)</f>
        <v>Mon</v>
      </c>
      <c r="X1782" s="13">
        <f t="shared" si="285"/>
        <v>0.25600000000000001</v>
      </c>
      <c r="Y1782" s="13">
        <f t="shared" si="286"/>
        <v>0.51200000000000001</v>
      </c>
      <c r="Z1782" s="13">
        <f t="shared" si="287"/>
        <v>0.76800000000000002</v>
      </c>
      <c r="AA1782" s="13">
        <f t="shared" si="293"/>
        <v>-3</v>
      </c>
    </row>
    <row r="1783" spans="1:27" x14ac:dyDescent="0.25">
      <c r="A1783" s="60">
        <v>45922.267800925925</v>
      </c>
      <c r="B1783" s="61">
        <v>444159547</v>
      </c>
      <c r="C1783" s="62" t="s">
        <v>36</v>
      </c>
      <c r="D1783" s="62" t="s">
        <v>37</v>
      </c>
      <c r="E1783" s="62" t="s">
        <v>119</v>
      </c>
      <c r="F1783" s="63">
        <v>3691.18</v>
      </c>
      <c r="G1783" s="63">
        <v>3688.16</v>
      </c>
      <c r="H1783" s="63">
        <v>3693.36</v>
      </c>
      <c r="I1783" s="62" t="s">
        <v>2172</v>
      </c>
      <c r="J1783" s="63">
        <v>3693.36</v>
      </c>
      <c r="K1783" s="63">
        <v>0</v>
      </c>
      <c r="L1783" s="63">
        <v>0</v>
      </c>
      <c r="M1783" s="63">
        <v>2.1800000000000002</v>
      </c>
      <c r="N1783" s="10" t="str">
        <f t="shared" si="288"/>
        <v>W</v>
      </c>
      <c r="O1783" s="11">
        <f t="shared" si="289"/>
        <v>45922</v>
      </c>
      <c r="P1783" s="12" t="str">
        <f t="shared" si="290"/>
        <v>06</v>
      </c>
      <c r="Q1783" s="13" t="str">
        <f>VLOOKUP($B1783,Deals_Demo!$H:$N,7,0)</f>
        <v>strategy_21_demo</v>
      </c>
      <c r="R1783" s="13" t="str">
        <f t="shared" si="291"/>
        <v>Mon</v>
      </c>
      <c r="S1783" s="14">
        <f>VLOOKUP($B1783,Deals_Demo!$H:$S,8,0)</f>
        <v>45922.267800925925</v>
      </c>
      <c r="T1783" s="14">
        <f>VLOOKUP($B1783,Deals_Demo!$H:$S,9,0)</f>
        <v>45922.476134259261</v>
      </c>
      <c r="U1783" s="15" t="str">
        <f t="shared" si="292"/>
        <v>2025-09-22</v>
      </c>
      <c r="V1783" s="13" t="str">
        <f>VLOOKUP($B1783,Deals_Demo!$H:$S,11,0)</f>
        <v>11</v>
      </c>
      <c r="W1783" s="13" t="str">
        <f>VLOOKUP($B1783,Deals_Demo!$H:$S,12,0)</f>
        <v>Mon</v>
      </c>
      <c r="X1783" s="13">
        <f t="shared" si="285"/>
        <v>0.21800000000000003</v>
      </c>
      <c r="Y1783" s="13">
        <f t="shared" si="286"/>
        <v>0.43600000000000005</v>
      </c>
      <c r="Z1783" s="13">
        <f t="shared" si="287"/>
        <v>0.65400000000000003</v>
      </c>
      <c r="AA1783" s="13">
        <f t="shared" si="293"/>
        <v>-3</v>
      </c>
    </row>
    <row r="1784" spans="1:27" x14ac:dyDescent="0.25">
      <c r="A1784" s="56">
        <v>45922.267812500002</v>
      </c>
      <c r="B1784" s="57">
        <v>444159549</v>
      </c>
      <c r="C1784" s="58" t="s">
        <v>36</v>
      </c>
      <c r="D1784" s="58" t="s">
        <v>37</v>
      </c>
      <c r="E1784" s="58" t="s">
        <v>119</v>
      </c>
      <c r="F1784" s="59">
        <v>3691.16</v>
      </c>
      <c r="G1784" s="59">
        <v>3691.45</v>
      </c>
      <c r="H1784" s="59">
        <v>3692.68</v>
      </c>
      <c r="I1784" s="58" t="s">
        <v>2173</v>
      </c>
      <c r="J1784" s="59">
        <v>3692.76</v>
      </c>
      <c r="K1784" s="59">
        <v>0</v>
      </c>
      <c r="L1784" s="59">
        <v>0</v>
      </c>
      <c r="M1784" s="59">
        <v>1.6</v>
      </c>
      <c r="N1784" s="10" t="str">
        <f t="shared" si="288"/>
        <v>W</v>
      </c>
      <c r="O1784" s="11">
        <f t="shared" si="289"/>
        <v>45922</v>
      </c>
      <c r="P1784" s="12" t="str">
        <f t="shared" si="290"/>
        <v>06</v>
      </c>
      <c r="Q1784" s="13" t="str">
        <f>VLOOKUP($B1784,Deals_Demo!$H:$N,7,0)</f>
        <v>strategy_15_demo</v>
      </c>
      <c r="R1784" s="13" t="str">
        <f t="shared" si="291"/>
        <v>Mon</v>
      </c>
      <c r="S1784" s="14">
        <f>VLOOKUP($B1784,Deals_Demo!$H:$S,8,0)</f>
        <v>45922.267812500002</v>
      </c>
      <c r="T1784" s="14">
        <f>VLOOKUP($B1784,Deals_Demo!$H:$S,9,0)</f>
        <v>45922.476145833338</v>
      </c>
      <c r="U1784" s="15" t="str">
        <f t="shared" si="292"/>
        <v>2025-09-22</v>
      </c>
      <c r="V1784" s="13" t="str">
        <f>VLOOKUP($B1784,Deals_Demo!$H:$S,11,0)</f>
        <v>11</v>
      </c>
      <c r="W1784" s="13" t="str">
        <f>VLOOKUP($B1784,Deals_Demo!$H:$S,12,0)</f>
        <v>Mon</v>
      </c>
      <c r="X1784" s="13">
        <f t="shared" si="285"/>
        <v>0.16000000000000003</v>
      </c>
      <c r="Y1784" s="13">
        <f t="shared" si="286"/>
        <v>0.32000000000000006</v>
      </c>
      <c r="Z1784" s="13">
        <f t="shared" si="287"/>
        <v>0.48</v>
      </c>
      <c r="AA1784" s="13">
        <f t="shared" si="293"/>
        <v>-3</v>
      </c>
    </row>
    <row r="1785" spans="1:27" x14ac:dyDescent="0.25">
      <c r="A1785" s="60">
        <v>45922.267812500002</v>
      </c>
      <c r="B1785" s="61">
        <v>444159550</v>
      </c>
      <c r="C1785" s="62" t="s">
        <v>36</v>
      </c>
      <c r="D1785" s="62" t="s">
        <v>37</v>
      </c>
      <c r="E1785" s="62" t="s">
        <v>119</v>
      </c>
      <c r="F1785" s="63">
        <v>3691.17</v>
      </c>
      <c r="G1785" s="63">
        <v>3693.32</v>
      </c>
      <c r="H1785" s="63">
        <v>3694.68</v>
      </c>
      <c r="I1785" s="62" t="s">
        <v>2174</v>
      </c>
      <c r="J1785" s="63">
        <v>3694.69</v>
      </c>
      <c r="K1785" s="63">
        <v>0</v>
      </c>
      <c r="L1785" s="63">
        <v>0</v>
      </c>
      <c r="M1785" s="63">
        <v>3.52</v>
      </c>
      <c r="N1785" s="10" t="str">
        <f t="shared" si="288"/>
        <v>W</v>
      </c>
      <c r="O1785" s="11">
        <f t="shared" si="289"/>
        <v>45922</v>
      </c>
      <c r="P1785" s="12" t="str">
        <f t="shared" si="290"/>
        <v>06</v>
      </c>
      <c r="Q1785" s="13" t="str">
        <f>VLOOKUP($B1785,Deals_Demo!$H:$N,7,0)</f>
        <v>strategy_16_demo</v>
      </c>
      <c r="R1785" s="13" t="str">
        <f t="shared" si="291"/>
        <v>Mon</v>
      </c>
      <c r="S1785" s="14">
        <f>VLOOKUP($B1785,Deals_Demo!$H:$S,8,0)</f>
        <v>45922.267812500002</v>
      </c>
      <c r="T1785" s="14">
        <f>VLOOKUP($B1785,Deals_Demo!$H:$S,9,0)</f>
        <v>45922.476145833338</v>
      </c>
      <c r="U1785" s="15" t="str">
        <f t="shared" si="292"/>
        <v>2025-09-22</v>
      </c>
      <c r="V1785" s="13" t="str">
        <f>VLOOKUP($B1785,Deals_Demo!$H:$S,11,0)</f>
        <v>11</v>
      </c>
      <c r="W1785" s="13" t="str">
        <f>VLOOKUP($B1785,Deals_Demo!$H:$S,12,0)</f>
        <v>Mon</v>
      </c>
      <c r="X1785" s="13">
        <f t="shared" si="285"/>
        <v>0.35200000000000004</v>
      </c>
      <c r="Y1785" s="13">
        <f t="shared" si="286"/>
        <v>0.70400000000000007</v>
      </c>
      <c r="Z1785" s="13">
        <f t="shared" si="287"/>
        <v>1.056</v>
      </c>
      <c r="AA1785" s="13">
        <f t="shared" si="293"/>
        <v>3.52</v>
      </c>
    </row>
    <row r="1786" spans="1:27" x14ac:dyDescent="0.25">
      <c r="A1786" s="56">
        <v>45922.269652777781</v>
      </c>
      <c r="B1786" s="57">
        <v>444160041</v>
      </c>
      <c r="C1786" s="58" t="s">
        <v>36</v>
      </c>
      <c r="D1786" s="58" t="s">
        <v>37</v>
      </c>
      <c r="E1786" s="58" t="s">
        <v>119</v>
      </c>
      <c r="F1786" s="59">
        <v>3691.79</v>
      </c>
      <c r="G1786" s="59">
        <v>3688.83</v>
      </c>
      <c r="H1786" s="59">
        <v>3693.33</v>
      </c>
      <c r="I1786" s="58" t="s">
        <v>2172</v>
      </c>
      <c r="J1786" s="59">
        <v>3693.36</v>
      </c>
      <c r="K1786" s="59">
        <v>0</v>
      </c>
      <c r="L1786" s="59">
        <v>0</v>
      </c>
      <c r="M1786" s="59">
        <v>1.57</v>
      </c>
      <c r="N1786" s="10" t="str">
        <f t="shared" si="288"/>
        <v>W</v>
      </c>
      <c r="O1786" s="11">
        <f t="shared" si="289"/>
        <v>45922</v>
      </c>
      <c r="P1786" s="12" t="str">
        <f t="shared" si="290"/>
        <v>06</v>
      </c>
      <c r="Q1786" s="13" t="str">
        <f>VLOOKUP($B1786,Deals_Demo!$H:$N,7,0)</f>
        <v>strategy_24_demo</v>
      </c>
      <c r="R1786" s="13" t="str">
        <f t="shared" si="291"/>
        <v>Mon</v>
      </c>
      <c r="S1786" s="14">
        <f>VLOOKUP($B1786,Deals_Demo!$H:$S,8,0)</f>
        <v>45922.269652777781</v>
      </c>
      <c r="T1786" s="14">
        <f>VLOOKUP($B1786,Deals_Demo!$H:$S,9,0)</f>
        <v>45922.477986111116</v>
      </c>
      <c r="U1786" s="15" t="str">
        <f t="shared" si="292"/>
        <v>2025-09-22</v>
      </c>
      <c r="V1786" s="13" t="str">
        <f>VLOOKUP($B1786,Deals_Demo!$H:$S,11,0)</f>
        <v>11</v>
      </c>
      <c r="W1786" s="13" t="str">
        <f>VLOOKUP($B1786,Deals_Demo!$H:$S,12,0)</f>
        <v>Mon</v>
      </c>
      <c r="X1786" s="13">
        <f t="shared" si="285"/>
        <v>0.15700000000000003</v>
      </c>
      <c r="Y1786" s="13">
        <f t="shared" si="286"/>
        <v>0.31400000000000006</v>
      </c>
      <c r="Z1786" s="13">
        <f t="shared" si="287"/>
        <v>0.47099999999999997</v>
      </c>
      <c r="AA1786" s="13">
        <f t="shared" si="293"/>
        <v>-3</v>
      </c>
    </row>
    <row r="1787" spans="1:27" x14ac:dyDescent="0.25">
      <c r="A1787" s="60">
        <v>45922.26966435185</v>
      </c>
      <c r="B1787" s="61">
        <v>444160043</v>
      </c>
      <c r="C1787" s="62" t="s">
        <v>36</v>
      </c>
      <c r="D1787" s="62" t="s">
        <v>37</v>
      </c>
      <c r="E1787" s="62" t="s">
        <v>119</v>
      </c>
      <c r="F1787" s="63">
        <v>3691.79</v>
      </c>
      <c r="G1787" s="63">
        <v>3688.79</v>
      </c>
      <c r="H1787" s="63">
        <v>3693.29</v>
      </c>
      <c r="I1787" s="62" t="s">
        <v>2172</v>
      </c>
      <c r="J1787" s="63">
        <v>3693.32</v>
      </c>
      <c r="K1787" s="63">
        <v>0</v>
      </c>
      <c r="L1787" s="63">
        <v>0</v>
      </c>
      <c r="M1787" s="63">
        <v>1.53</v>
      </c>
      <c r="N1787" s="10" t="str">
        <f t="shared" si="288"/>
        <v>W</v>
      </c>
      <c r="O1787" s="11">
        <f t="shared" si="289"/>
        <v>45922</v>
      </c>
      <c r="P1787" s="12" t="str">
        <f t="shared" si="290"/>
        <v>06</v>
      </c>
      <c r="Q1787" s="13" t="str">
        <f>VLOOKUP($B1787,Deals_Demo!$H:$N,7,0)</f>
        <v>strategy_14_demo</v>
      </c>
      <c r="R1787" s="13" t="str">
        <f t="shared" si="291"/>
        <v>Mon</v>
      </c>
      <c r="S1787" s="14">
        <f>VLOOKUP($B1787,Deals_Demo!$H:$S,8,0)</f>
        <v>45922.26966435185</v>
      </c>
      <c r="T1787" s="14">
        <f>VLOOKUP($B1787,Deals_Demo!$H:$S,9,0)</f>
        <v>45922.477997685186</v>
      </c>
      <c r="U1787" s="15" t="str">
        <f t="shared" si="292"/>
        <v>2025-09-22</v>
      </c>
      <c r="V1787" s="13" t="str">
        <f>VLOOKUP($B1787,Deals_Demo!$H:$S,11,0)</f>
        <v>11</v>
      </c>
      <c r="W1787" s="13" t="str">
        <f>VLOOKUP($B1787,Deals_Demo!$H:$S,12,0)</f>
        <v>Mon</v>
      </c>
      <c r="X1787" s="13">
        <f t="shared" si="285"/>
        <v>0.15300000000000002</v>
      </c>
      <c r="Y1787" s="13">
        <f t="shared" si="286"/>
        <v>0.30600000000000005</v>
      </c>
      <c r="Z1787" s="13">
        <f t="shared" si="287"/>
        <v>0.45899999999999996</v>
      </c>
      <c r="AA1787" s="13">
        <f t="shared" si="293"/>
        <v>-3</v>
      </c>
    </row>
    <row r="1788" spans="1:27" x14ac:dyDescent="0.25">
      <c r="A1788" s="56">
        <v>45922.26966435185</v>
      </c>
      <c r="B1788" s="57">
        <v>444160044</v>
      </c>
      <c r="C1788" s="58" t="s">
        <v>36</v>
      </c>
      <c r="D1788" s="58" t="s">
        <v>37</v>
      </c>
      <c r="E1788" s="58" t="s">
        <v>119</v>
      </c>
      <c r="F1788" s="59">
        <v>3691.79</v>
      </c>
      <c r="G1788" s="59">
        <v>3688.79</v>
      </c>
      <c r="H1788" s="59">
        <v>3693.29</v>
      </c>
      <c r="I1788" s="58" t="s">
        <v>2172</v>
      </c>
      <c r="J1788" s="59">
        <v>3693.32</v>
      </c>
      <c r="K1788" s="59">
        <v>0</v>
      </c>
      <c r="L1788" s="59">
        <v>0</v>
      </c>
      <c r="M1788" s="59">
        <v>1.53</v>
      </c>
      <c r="N1788" s="10" t="str">
        <f t="shared" si="288"/>
        <v>W</v>
      </c>
      <c r="O1788" s="11">
        <f t="shared" si="289"/>
        <v>45922</v>
      </c>
      <c r="P1788" s="12" t="str">
        <f t="shared" si="290"/>
        <v>06</v>
      </c>
      <c r="Q1788" s="13" t="str">
        <f>VLOOKUP($B1788,Deals_Demo!$H:$N,7,0)</f>
        <v>strategy_12_demo</v>
      </c>
      <c r="R1788" s="13" t="str">
        <f t="shared" si="291"/>
        <v>Mon</v>
      </c>
      <c r="S1788" s="14">
        <f>VLOOKUP($B1788,Deals_Demo!$H:$S,8,0)</f>
        <v>45922.26966435185</v>
      </c>
      <c r="T1788" s="14">
        <f>VLOOKUP($B1788,Deals_Demo!$H:$S,9,0)</f>
        <v>45922.477997685186</v>
      </c>
      <c r="U1788" s="15" t="str">
        <f t="shared" si="292"/>
        <v>2025-09-22</v>
      </c>
      <c r="V1788" s="13" t="str">
        <f>VLOOKUP($B1788,Deals_Demo!$H:$S,11,0)</f>
        <v>11</v>
      </c>
      <c r="W1788" s="13" t="str">
        <f>VLOOKUP($B1788,Deals_Demo!$H:$S,12,0)</f>
        <v>Mon</v>
      </c>
      <c r="X1788" s="13">
        <f t="shared" si="285"/>
        <v>0.15300000000000002</v>
      </c>
      <c r="Y1788" s="13">
        <f t="shared" si="286"/>
        <v>0.30600000000000005</v>
      </c>
      <c r="Z1788" s="13">
        <f t="shared" si="287"/>
        <v>0.45899999999999996</v>
      </c>
      <c r="AA1788" s="13">
        <f t="shared" si="293"/>
        <v>-3</v>
      </c>
    </row>
    <row r="1789" spans="1:27" x14ac:dyDescent="0.25">
      <c r="A1789" s="60">
        <v>45922.26966435185</v>
      </c>
      <c r="B1789" s="61">
        <v>444160045</v>
      </c>
      <c r="C1789" s="62" t="s">
        <v>36</v>
      </c>
      <c r="D1789" s="62" t="s">
        <v>37</v>
      </c>
      <c r="E1789" s="62" t="s">
        <v>119</v>
      </c>
      <c r="F1789" s="63">
        <v>3691.79</v>
      </c>
      <c r="G1789" s="63">
        <v>3689.59</v>
      </c>
      <c r="H1789" s="63">
        <v>3693.29</v>
      </c>
      <c r="I1789" s="62" t="s">
        <v>2172</v>
      </c>
      <c r="J1789" s="63">
        <v>3693.32</v>
      </c>
      <c r="K1789" s="63">
        <v>0</v>
      </c>
      <c r="L1789" s="63">
        <v>0</v>
      </c>
      <c r="M1789" s="63">
        <v>1.53</v>
      </c>
      <c r="N1789" s="10" t="str">
        <f t="shared" si="288"/>
        <v>W</v>
      </c>
      <c r="O1789" s="11">
        <f t="shared" si="289"/>
        <v>45922</v>
      </c>
      <c r="P1789" s="12" t="str">
        <f t="shared" si="290"/>
        <v>06</v>
      </c>
      <c r="Q1789" s="13" t="str">
        <f>VLOOKUP($B1789,Deals_Demo!$H:$N,7,0)</f>
        <v>strategy_22_demo</v>
      </c>
      <c r="R1789" s="13" t="str">
        <f t="shared" si="291"/>
        <v>Mon</v>
      </c>
      <c r="S1789" s="14">
        <f>VLOOKUP($B1789,Deals_Demo!$H:$S,8,0)</f>
        <v>45922.26966435185</v>
      </c>
      <c r="T1789" s="14">
        <f>VLOOKUP($B1789,Deals_Demo!$H:$S,9,0)</f>
        <v>45922.477997685186</v>
      </c>
      <c r="U1789" s="15" t="str">
        <f t="shared" si="292"/>
        <v>2025-09-22</v>
      </c>
      <c r="V1789" s="13" t="str">
        <f>VLOOKUP($B1789,Deals_Demo!$H:$S,11,0)</f>
        <v>11</v>
      </c>
      <c r="W1789" s="13" t="str">
        <f>VLOOKUP($B1789,Deals_Demo!$H:$S,12,0)</f>
        <v>Mon</v>
      </c>
      <c r="X1789" s="13">
        <f t="shared" si="285"/>
        <v>0.15300000000000002</v>
      </c>
      <c r="Y1789" s="13">
        <f t="shared" si="286"/>
        <v>0.30600000000000005</v>
      </c>
      <c r="Z1789" s="13">
        <f t="shared" si="287"/>
        <v>0.45899999999999996</v>
      </c>
      <c r="AA1789" s="13">
        <f t="shared" si="293"/>
        <v>-3</v>
      </c>
    </row>
    <row r="1790" spans="1:27" x14ac:dyDescent="0.25">
      <c r="A1790" s="56">
        <v>45922.270578703705</v>
      </c>
      <c r="B1790" s="57">
        <v>444160523</v>
      </c>
      <c r="C1790" s="58" t="s">
        <v>36</v>
      </c>
      <c r="D1790" s="58" t="s">
        <v>37</v>
      </c>
      <c r="E1790" s="58" t="s">
        <v>119</v>
      </c>
      <c r="F1790" s="59">
        <v>3691.81</v>
      </c>
      <c r="G1790" s="59">
        <v>3693.59</v>
      </c>
      <c r="H1790" s="59">
        <v>3694.82</v>
      </c>
      <c r="I1790" s="58" t="s">
        <v>2175</v>
      </c>
      <c r="J1790" s="59">
        <v>3695.02</v>
      </c>
      <c r="K1790" s="59">
        <v>0</v>
      </c>
      <c r="L1790" s="59">
        <v>0</v>
      </c>
      <c r="M1790" s="59">
        <v>3.21</v>
      </c>
      <c r="N1790" s="10" t="str">
        <f t="shared" si="288"/>
        <v>W</v>
      </c>
      <c r="O1790" s="11">
        <f t="shared" si="289"/>
        <v>45922</v>
      </c>
      <c r="P1790" s="12" t="str">
        <f t="shared" si="290"/>
        <v>06</v>
      </c>
      <c r="Q1790" s="13" t="str">
        <f>VLOOKUP($B1790,Deals_Demo!$H:$N,7,0)</f>
        <v>strategy_09_demo</v>
      </c>
      <c r="R1790" s="13" t="str">
        <f t="shared" si="291"/>
        <v>Mon</v>
      </c>
      <c r="S1790" s="14">
        <f>VLOOKUP($B1790,Deals_Demo!$H:$S,8,0)</f>
        <v>45922.270578703705</v>
      </c>
      <c r="T1790" s="14">
        <f>VLOOKUP($B1790,Deals_Demo!$H:$S,9,0)</f>
        <v>45922.478912037041</v>
      </c>
      <c r="U1790" s="15" t="str">
        <f t="shared" si="292"/>
        <v>2025-09-22</v>
      </c>
      <c r="V1790" s="13" t="str">
        <f>VLOOKUP($B1790,Deals_Demo!$H:$S,11,0)</f>
        <v>11</v>
      </c>
      <c r="W1790" s="13" t="str">
        <f>VLOOKUP($B1790,Deals_Demo!$H:$S,12,0)</f>
        <v>Mon</v>
      </c>
      <c r="X1790" s="13">
        <f t="shared" si="285"/>
        <v>0.32100000000000001</v>
      </c>
      <c r="Y1790" s="13">
        <f t="shared" si="286"/>
        <v>0.64200000000000002</v>
      </c>
      <c r="Z1790" s="13">
        <f t="shared" si="287"/>
        <v>0.96299999999999997</v>
      </c>
      <c r="AA1790" s="13">
        <f t="shared" si="293"/>
        <v>3.21</v>
      </c>
    </row>
    <row r="1791" spans="1:27" x14ac:dyDescent="0.25">
      <c r="A1791" s="60">
        <v>45922.270590277774</v>
      </c>
      <c r="B1791" s="61">
        <v>444160525</v>
      </c>
      <c r="C1791" s="62" t="s">
        <v>36</v>
      </c>
      <c r="D1791" s="62" t="s">
        <v>37</v>
      </c>
      <c r="E1791" s="62" t="s">
        <v>119</v>
      </c>
      <c r="F1791" s="63">
        <v>3691.81</v>
      </c>
      <c r="G1791" s="63">
        <v>3693.59</v>
      </c>
      <c r="H1791" s="63">
        <v>3694.81</v>
      </c>
      <c r="I1791" s="62" t="s">
        <v>2175</v>
      </c>
      <c r="J1791" s="63">
        <v>3695.02</v>
      </c>
      <c r="K1791" s="63">
        <v>0</v>
      </c>
      <c r="L1791" s="63">
        <v>0</v>
      </c>
      <c r="M1791" s="63">
        <v>3.21</v>
      </c>
      <c r="N1791" s="10" t="str">
        <f t="shared" si="288"/>
        <v>W</v>
      </c>
      <c r="O1791" s="11">
        <f t="shared" si="289"/>
        <v>45922</v>
      </c>
      <c r="P1791" s="12" t="str">
        <f t="shared" si="290"/>
        <v>06</v>
      </c>
      <c r="Q1791" s="13" t="str">
        <f>VLOOKUP($B1791,Deals_Demo!$H:$N,7,0)</f>
        <v>strategy_10_demo</v>
      </c>
      <c r="R1791" s="13" t="str">
        <f t="shared" si="291"/>
        <v>Mon</v>
      </c>
      <c r="S1791" s="14">
        <f>VLOOKUP($B1791,Deals_Demo!$H:$S,8,0)</f>
        <v>45922.270590277774</v>
      </c>
      <c r="T1791" s="14">
        <f>VLOOKUP($B1791,Deals_Demo!$H:$S,9,0)</f>
        <v>45922.47892361111</v>
      </c>
      <c r="U1791" s="15" t="str">
        <f t="shared" si="292"/>
        <v>2025-09-22</v>
      </c>
      <c r="V1791" s="13" t="str">
        <f>VLOOKUP($B1791,Deals_Demo!$H:$S,11,0)</f>
        <v>11</v>
      </c>
      <c r="W1791" s="13" t="str">
        <f>VLOOKUP($B1791,Deals_Demo!$H:$S,12,0)</f>
        <v>Mon</v>
      </c>
      <c r="X1791" s="13">
        <f t="shared" si="285"/>
        <v>0.32100000000000001</v>
      </c>
      <c r="Y1791" s="13">
        <f t="shared" si="286"/>
        <v>0.64200000000000002</v>
      </c>
      <c r="Z1791" s="13">
        <f t="shared" si="287"/>
        <v>0.96299999999999997</v>
      </c>
      <c r="AA1791" s="13">
        <f t="shared" si="293"/>
        <v>3.21</v>
      </c>
    </row>
    <row r="1792" spans="1:27" x14ac:dyDescent="0.25">
      <c r="A1792" s="56">
        <v>45922.270590277774</v>
      </c>
      <c r="B1792" s="57">
        <v>444160526</v>
      </c>
      <c r="C1792" s="58" t="s">
        <v>36</v>
      </c>
      <c r="D1792" s="58" t="s">
        <v>37</v>
      </c>
      <c r="E1792" s="58" t="s">
        <v>119</v>
      </c>
      <c r="F1792" s="59">
        <v>3691.81</v>
      </c>
      <c r="G1792" s="59">
        <v>3693.6</v>
      </c>
      <c r="H1792" s="59">
        <v>3694.81</v>
      </c>
      <c r="I1792" s="58" t="s">
        <v>2175</v>
      </c>
      <c r="J1792" s="59">
        <v>3695.02</v>
      </c>
      <c r="K1792" s="59">
        <v>0</v>
      </c>
      <c r="L1792" s="59">
        <v>0</v>
      </c>
      <c r="M1792" s="59">
        <v>3.21</v>
      </c>
      <c r="N1792" s="10" t="str">
        <f t="shared" si="288"/>
        <v>W</v>
      </c>
      <c r="O1792" s="11">
        <f t="shared" si="289"/>
        <v>45922</v>
      </c>
      <c r="P1792" s="12" t="str">
        <f t="shared" si="290"/>
        <v>06</v>
      </c>
      <c r="Q1792" s="13" t="str">
        <f>VLOOKUP($B1792,Deals_Demo!$H:$N,7,0)</f>
        <v>strategy_23_demo</v>
      </c>
      <c r="R1792" s="13" t="str">
        <f t="shared" si="291"/>
        <v>Mon</v>
      </c>
      <c r="S1792" s="14">
        <f>VLOOKUP($B1792,Deals_Demo!$H:$S,8,0)</f>
        <v>45922.270590277774</v>
      </c>
      <c r="T1792" s="14">
        <f>VLOOKUP($B1792,Deals_Demo!$H:$S,9,0)</f>
        <v>45922.47892361111</v>
      </c>
      <c r="U1792" s="15" t="str">
        <f t="shared" si="292"/>
        <v>2025-09-22</v>
      </c>
      <c r="V1792" s="13" t="str">
        <f>VLOOKUP($B1792,Deals_Demo!$H:$S,11,0)</f>
        <v>11</v>
      </c>
      <c r="W1792" s="13" t="str">
        <f>VLOOKUP($B1792,Deals_Demo!$H:$S,12,0)</f>
        <v>Mon</v>
      </c>
      <c r="X1792" s="13">
        <f t="shared" si="285"/>
        <v>0.32100000000000001</v>
      </c>
      <c r="Y1792" s="13">
        <f t="shared" si="286"/>
        <v>0.64200000000000002</v>
      </c>
      <c r="Z1792" s="13">
        <f t="shared" si="287"/>
        <v>0.96299999999999997</v>
      </c>
      <c r="AA1792" s="13">
        <f t="shared" si="293"/>
        <v>3.21</v>
      </c>
    </row>
    <row r="1793" spans="1:27" x14ac:dyDescent="0.25">
      <c r="A1793" s="60">
        <v>45922.270590277774</v>
      </c>
      <c r="B1793" s="61">
        <v>444160527</v>
      </c>
      <c r="C1793" s="62" t="s">
        <v>36</v>
      </c>
      <c r="D1793" s="62" t="s">
        <v>37</v>
      </c>
      <c r="E1793" s="62" t="s">
        <v>119</v>
      </c>
      <c r="F1793" s="63">
        <v>3691.81</v>
      </c>
      <c r="G1793" s="63">
        <v>3693.92</v>
      </c>
      <c r="H1793" s="63">
        <v>3695.31</v>
      </c>
      <c r="I1793" s="62" t="s">
        <v>2176</v>
      </c>
      <c r="J1793" s="63">
        <v>3695.32</v>
      </c>
      <c r="K1793" s="63">
        <v>0</v>
      </c>
      <c r="L1793" s="63">
        <v>0</v>
      </c>
      <c r="M1793" s="63">
        <v>3.51</v>
      </c>
      <c r="N1793" s="10" t="str">
        <f t="shared" si="288"/>
        <v>W</v>
      </c>
      <c r="O1793" s="11">
        <f t="shared" si="289"/>
        <v>45922</v>
      </c>
      <c r="P1793" s="12" t="str">
        <f t="shared" si="290"/>
        <v>06</v>
      </c>
      <c r="Q1793" s="13" t="str">
        <f>VLOOKUP($B1793,Deals_Demo!$H:$N,7,0)</f>
        <v>strategy_11_demo</v>
      </c>
      <c r="R1793" s="13" t="str">
        <f t="shared" si="291"/>
        <v>Mon</v>
      </c>
      <c r="S1793" s="14">
        <f>VLOOKUP($B1793,Deals_Demo!$H:$S,8,0)</f>
        <v>45922.270590277774</v>
      </c>
      <c r="T1793" s="14">
        <f>VLOOKUP($B1793,Deals_Demo!$H:$S,9,0)</f>
        <v>45922.47892361111</v>
      </c>
      <c r="U1793" s="15" t="str">
        <f t="shared" si="292"/>
        <v>2025-09-22</v>
      </c>
      <c r="V1793" s="13" t="str">
        <f>VLOOKUP($B1793,Deals_Demo!$H:$S,11,0)</f>
        <v>11</v>
      </c>
      <c r="W1793" s="13" t="str">
        <f>VLOOKUP($B1793,Deals_Demo!$H:$S,12,0)</f>
        <v>Mon</v>
      </c>
      <c r="X1793" s="13">
        <f t="shared" si="285"/>
        <v>0.35099999999999998</v>
      </c>
      <c r="Y1793" s="13">
        <f t="shared" si="286"/>
        <v>0.70199999999999996</v>
      </c>
      <c r="Z1793" s="13">
        <f t="shared" si="287"/>
        <v>1.0529999999999999</v>
      </c>
      <c r="AA1793" s="13">
        <f t="shared" si="293"/>
        <v>3.51</v>
      </c>
    </row>
    <row r="1794" spans="1:27" x14ac:dyDescent="0.25">
      <c r="A1794" s="56">
        <v>45922.271157407406</v>
      </c>
      <c r="B1794" s="57">
        <v>444160636</v>
      </c>
      <c r="C1794" s="58" t="s">
        <v>36</v>
      </c>
      <c r="D1794" s="58" t="s">
        <v>37</v>
      </c>
      <c r="E1794" s="58" t="s">
        <v>119</v>
      </c>
      <c r="F1794" s="59">
        <v>3691.53</v>
      </c>
      <c r="G1794" s="59">
        <v>3693.57</v>
      </c>
      <c r="H1794" s="59">
        <v>3695.03</v>
      </c>
      <c r="I1794" s="58" t="s">
        <v>2177</v>
      </c>
      <c r="J1794" s="59">
        <v>3695.04</v>
      </c>
      <c r="K1794" s="59">
        <v>0</v>
      </c>
      <c r="L1794" s="59">
        <v>0</v>
      </c>
      <c r="M1794" s="59">
        <v>3.51</v>
      </c>
      <c r="N1794" s="10" t="str">
        <f t="shared" si="288"/>
        <v>W</v>
      </c>
      <c r="O1794" s="11">
        <f t="shared" si="289"/>
        <v>45922</v>
      </c>
      <c r="P1794" s="12" t="str">
        <f t="shared" si="290"/>
        <v>06</v>
      </c>
      <c r="Q1794" s="13" t="str">
        <f>VLOOKUP($B1794,Deals_Demo!$H:$N,7,0)</f>
        <v>strategy_13_demo</v>
      </c>
      <c r="R1794" s="13" t="str">
        <f t="shared" si="291"/>
        <v>Mon</v>
      </c>
      <c r="S1794" s="14">
        <f>VLOOKUP($B1794,Deals_Demo!$H:$S,8,0)</f>
        <v>45922.271157407406</v>
      </c>
      <c r="T1794" s="14">
        <f>VLOOKUP($B1794,Deals_Demo!$H:$S,9,0)</f>
        <v>45922.479490740741</v>
      </c>
      <c r="U1794" s="15" t="str">
        <f t="shared" si="292"/>
        <v>2025-09-22</v>
      </c>
      <c r="V1794" s="13" t="str">
        <f>VLOOKUP($B1794,Deals_Demo!$H:$S,11,0)</f>
        <v>11</v>
      </c>
      <c r="W1794" s="13" t="str">
        <f>VLOOKUP($B1794,Deals_Demo!$H:$S,12,0)</f>
        <v>Mon</v>
      </c>
      <c r="X1794" s="13">
        <f t="shared" si="285"/>
        <v>0.35099999999999998</v>
      </c>
      <c r="Y1794" s="13">
        <f t="shared" si="286"/>
        <v>0.70199999999999996</v>
      </c>
      <c r="Z1794" s="13">
        <f t="shared" si="287"/>
        <v>1.0529999999999999</v>
      </c>
      <c r="AA1794" s="13">
        <f t="shared" si="293"/>
        <v>3.51</v>
      </c>
    </row>
    <row r="1795" spans="1:27" x14ac:dyDescent="0.25">
      <c r="A1795" s="60">
        <v>45922.27925925926</v>
      </c>
      <c r="B1795" s="61">
        <v>444163666</v>
      </c>
      <c r="C1795" s="62" t="s">
        <v>36</v>
      </c>
      <c r="D1795" s="62" t="s">
        <v>37</v>
      </c>
      <c r="E1795" s="62" t="s">
        <v>119</v>
      </c>
      <c r="F1795" s="63">
        <v>3694.25</v>
      </c>
      <c r="G1795" s="63">
        <v>3695.98</v>
      </c>
      <c r="H1795" s="62"/>
      <c r="I1795" s="62" t="s">
        <v>2168</v>
      </c>
      <c r="J1795" s="63">
        <v>3695.94</v>
      </c>
      <c r="K1795" s="63">
        <v>0</v>
      </c>
      <c r="L1795" s="63">
        <v>0</v>
      </c>
      <c r="M1795" s="63">
        <v>1.69</v>
      </c>
      <c r="N1795" s="10" t="str">
        <f t="shared" si="288"/>
        <v>W</v>
      </c>
      <c r="O1795" s="11">
        <f t="shared" si="289"/>
        <v>45922</v>
      </c>
      <c r="P1795" s="12" t="str">
        <f t="shared" si="290"/>
        <v>06</v>
      </c>
      <c r="Q1795" s="13" t="str">
        <f>VLOOKUP($B1795,Deals_Demo!$H:$N,7,0)</f>
        <v>strategy_18_demo</v>
      </c>
      <c r="R1795" s="13" t="str">
        <f t="shared" si="291"/>
        <v>Mon</v>
      </c>
      <c r="S1795" s="14">
        <f>VLOOKUP($B1795,Deals_Demo!$H:$S,8,0)</f>
        <v>45922.27925925926</v>
      </c>
      <c r="T1795" s="14">
        <f>VLOOKUP($B1795,Deals_Demo!$H:$S,9,0)</f>
        <v>45922.487592592595</v>
      </c>
      <c r="U1795" s="15" t="str">
        <f t="shared" si="292"/>
        <v>2025-09-22</v>
      </c>
      <c r="V1795" s="13" t="str">
        <f>VLOOKUP($B1795,Deals_Demo!$H:$S,11,0)</f>
        <v>11</v>
      </c>
      <c r="W1795" s="13" t="str">
        <f>VLOOKUP($B1795,Deals_Demo!$H:$S,12,0)</f>
        <v>Mon</v>
      </c>
      <c r="X1795" s="13">
        <f t="shared" ref="X1795:X1858" si="294">$M1795*0.1</f>
        <v>0.16900000000000001</v>
      </c>
      <c r="Y1795" s="13">
        <f t="shared" ref="Y1795:Y1858" si="295">$M1795*0.2</f>
        <v>0.33800000000000002</v>
      </c>
      <c r="Z1795" s="13">
        <f t="shared" ref="Z1795:Z1858" si="296">$M1795*0.3</f>
        <v>0.50700000000000001</v>
      </c>
      <c r="AA1795" s="13">
        <f t="shared" si="293"/>
        <v>-3</v>
      </c>
    </row>
    <row r="1796" spans="1:27" x14ac:dyDescent="0.25">
      <c r="A1796" s="56">
        <v>45922.284247685187</v>
      </c>
      <c r="B1796" s="57">
        <v>444166136</v>
      </c>
      <c r="C1796" s="58" t="s">
        <v>36</v>
      </c>
      <c r="D1796" s="58" t="s">
        <v>37</v>
      </c>
      <c r="E1796" s="58" t="s">
        <v>119</v>
      </c>
      <c r="F1796" s="59">
        <v>3696.35</v>
      </c>
      <c r="G1796" s="59">
        <v>3693.35</v>
      </c>
      <c r="H1796" s="58"/>
      <c r="I1796" s="58" t="s">
        <v>2178</v>
      </c>
      <c r="J1796" s="59">
        <v>3693.16</v>
      </c>
      <c r="K1796" s="59">
        <v>0</v>
      </c>
      <c r="L1796" s="59">
        <v>0</v>
      </c>
      <c r="M1796" s="59">
        <v>-3.19</v>
      </c>
      <c r="N1796" s="10" t="str">
        <f t="shared" si="288"/>
        <v>L</v>
      </c>
      <c r="O1796" s="11">
        <f t="shared" si="289"/>
        <v>45922</v>
      </c>
      <c r="P1796" s="12" t="str">
        <f t="shared" si="290"/>
        <v>06</v>
      </c>
      <c r="Q1796" s="13" t="str">
        <f>VLOOKUP($B1796,Deals_Demo!$H:$N,7,0)</f>
        <v>strategy_18_demo</v>
      </c>
      <c r="R1796" s="13" t="str">
        <f t="shared" si="291"/>
        <v>Mon</v>
      </c>
      <c r="S1796" s="14">
        <f>VLOOKUP($B1796,Deals_Demo!$H:$S,8,0)</f>
        <v>45922.284247685187</v>
      </c>
      <c r="T1796" s="14">
        <f>VLOOKUP($B1796,Deals_Demo!$H:$S,9,0)</f>
        <v>45922.492581018523</v>
      </c>
      <c r="U1796" s="15" t="str">
        <f t="shared" si="292"/>
        <v>2025-09-22</v>
      </c>
      <c r="V1796" s="13" t="str">
        <f>VLOOKUP($B1796,Deals_Demo!$H:$S,11,0)</f>
        <v>11</v>
      </c>
      <c r="W1796" s="13" t="str">
        <f>VLOOKUP($B1796,Deals_Demo!$H:$S,12,0)</f>
        <v>Mon</v>
      </c>
      <c r="X1796" s="13">
        <f t="shared" si="294"/>
        <v>-0.31900000000000001</v>
      </c>
      <c r="Y1796" s="13">
        <f t="shared" si="295"/>
        <v>-0.63800000000000001</v>
      </c>
      <c r="Z1796" s="13">
        <f t="shared" si="296"/>
        <v>-0.95699999999999996</v>
      </c>
      <c r="AA1796" s="13">
        <f t="shared" si="293"/>
        <v>-3</v>
      </c>
    </row>
    <row r="1797" spans="1:27" x14ac:dyDescent="0.25">
      <c r="A1797" s="60">
        <v>45922.284247685187</v>
      </c>
      <c r="B1797" s="61">
        <v>444166137</v>
      </c>
      <c r="C1797" s="62" t="s">
        <v>36</v>
      </c>
      <c r="D1797" s="62" t="s">
        <v>37</v>
      </c>
      <c r="E1797" s="62" t="s">
        <v>119</v>
      </c>
      <c r="F1797" s="63">
        <v>3696.35</v>
      </c>
      <c r="G1797" s="63">
        <v>3693.35</v>
      </c>
      <c r="H1797" s="62"/>
      <c r="I1797" s="62" t="s">
        <v>2178</v>
      </c>
      <c r="J1797" s="63">
        <v>3693.16</v>
      </c>
      <c r="K1797" s="63">
        <v>0</v>
      </c>
      <c r="L1797" s="63">
        <v>0</v>
      </c>
      <c r="M1797" s="63">
        <v>-3.19</v>
      </c>
      <c r="N1797" s="10" t="str">
        <f t="shared" si="288"/>
        <v>L</v>
      </c>
      <c r="O1797" s="11">
        <f t="shared" si="289"/>
        <v>45922</v>
      </c>
      <c r="P1797" s="12" t="str">
        <f t="shared" si="290"/>
        <v>06</v>
      </c>
      <c r="Q1797" s="13" t="str">
        <f>VLOOKUP($B1797,Deals_Demo!$H:$N,7,0)</f>
        <v>strategy_19_demo</v>
      </c>
      <c r="R1797" s="13" t="str">
        <f t="shared" si="291"/>
        <v>Mon</v>
      </c>
      <c r="S1797" s="14">
        <f>VLOOKUP($B1797,Deals_Demo!$H:$S,8,0)</f>
        <v>45922.284247685187</v>
      </c>
      <c r="T1797" s="14">
        <f>VLOOKUP($B1797,Deals_Demo!$H:$S,9,0)</f>
        <v>45922.492581018523</v>
      </c>
      <c r="U1797" s="15" t="str">
        <f t="shared" si="292"/>
        <v>2025-09-22</v>
      </c>
      <c r="V1797" s="13" t="str">
        <f>VLOOKUP($B1797,Deals_Demo!$H:$S,11,0)</f>
        <v>11</v>
      </c>
      <c r="W1797" s="13" t="str">
        <f>VLOOKUP($B1797,Deals_Demo!$H:$S,12,0)</f>
        <v>Mon</v>
      </c>
      <c r="X1797" s="13">
        <f t="shared" si="294"/>
        <v>-0.31900000000000001</v>
      </c>
      <c r="Y1797" s="13">
        <f t="shared" si="295"/>
        <v>-0.63800000000000001</v>
      </c>
      <c r="Z1797" s="13">
        <f t="shared" si="296"/>
        <v>-0.95699999999999996</v>
      </c>
      <c r="AA1797" s="13">
        <f t="shared" si="293"/>
        <v>-3</v>
      </c>
    </row>
    <row r="1798" spans="1:27" x14ac:dyDescent="0.25">
      <c r="A1798" s="56">
        <v>45922.284247685187</v>
      </c>
      <c r="B1798" s="57">
        <v>444166139</v>
      </c>
      <c r="C1798" s="58" t="s">
        <v>36</v>
      </c>
      <c r="D1798" s="58" t="s">
        <v>37</v>
      </c>
      <c r="E1798" s="58" t="s">
        <v>119</v>
      </c>
      <c r="F1798" s="59">
        <v>3696.35</v>
      </c>
      <c r="G1798" s="59">
        <v>3693.35</v>
      </c>
      <c r="H1798" s="58"/>
      <c r="I1798" s="58" t="s">
        <v>2178</v>
      </c>
      <c r="J1798" s="59">
        <v>3693.16</v>
      </c>
      <c r="K1798" s="59">
        <v>0</v>
      </c>
      <c r="L1798" s="59">
        <v>0</v>
      </c>
      <c r="M1798" s="59">
        <v>-3.19</v>
      </c>
      <c r="N1798" s="10" t="str">
        <f t="shared" si="288"/>
        <v>L</v>
      </c>
      <c r="O1798" s="11">
        <f t="shared" si="289"/>
        <v>45922</v>
      </c>
      <c r="P1798" s="12" t="str">
        <f t="shared" si="290"/>
        <v>06</v>
      </c>
      <c r="Q1798" s="13" t="str">
        <f>VLOOKUP($B1798,Deals_Demo!$H:$N,7,0)</f>
        <v>strategy_20_demo</v>
      </c>
      <c r="R1798" s="13" t="str">
        <f t="shared" si="291"/>
        <v>Mon</v>
      </c>
      <c r="S1798" s="14">
        <f>VLOOKUP($B1798,Deals_Demo!$H:$S,8,0)</f>
        <v>45922.284247685187</v>
      </c>
      <c r="T1798" s="14">
        <f>VLOOKUP($B1798,Deals_Demo!$H:$S,9,0)</f>
        <v>45922.492581018523</v>
      </c>
      <c r="U1798" s="15" t="str">
        <f t="shared" si="292"/>
        <v>2025-09-22</v>
      </c>
      <c r="V1798" s="13" t="str">
        <f>VLOOKUP($B1798,Deals_Demo!$H:$S,11,0)</f>
        <v>11</v>
      </c>
      <c r="W1798" s="13" t="str">
        <f>VLOOKUP($B1798,Deals_Demo!$H:$S,12,0)</f>
        <v>Mon</v>
      </c>
      <c r="X1798" s="13">
        <f t="shared" si="294"/>
        <v>-0.31900000000000001</v>
      </c>
      <c r="Y1798" s="13">
        <f t="shared" si="295"/>
        <v>-0.63800000000000001</v>
      </c>
      <c r="Z1798" s="13">
        <f t="shared" si="296"/>
        <v>-0.95699999999999996</v>
      </c>
      <c r="AA1798" s="13">
        <f t="shared" si="293"/>
        <v>-3</v>
      </c>
    </row>
    <row r="1799" spans="1:27" x14ac:dyDescent="0.25">
      <c r="A1799" s="60">
        <v>45922.287708333337</v>
      </c>
      <c r="B1799" s="61">
        <v>444167635</v>
      </c>
      <c r="C1799" s="62" t="s">
        <v>36</v>
      </c>
      <c r="D1799" s="62" t="s">
        <v>37</v>
      </c>
      <c r="E1799" s="62" t="s">
        <v>119</v>
      </c>
      <c r="F1799" s="63">
        <v>3696.79</v>
      </c>
      <c r="G1799" s="63">
        <v>3695.29</v>
      </c>
      <c r="H1799" s="63">
        <v>3698.29</v>
      </c>
      <c r="I1799" s="62" t="s">
        <v>2179</v>
      </c>
      <c r="J1799" s="63">
        <v>3695.28</v>
      </c>
      <c r="K1799" s="63">
        <v>0</v>
      </c>
      <c r="L1799" s="63">
        <v>0</v>
      </c>
      <c r="M1799" s="63">
        <v>-1.51</v>
      </c>
      <c r="N1799" s="10" t="str">
        <f t="shared" si="288"/>
        <v>L</v>
      </c>
      <c r="O1799" s="11">
        <f t="shared" si="289"/>
        <v>45922</v>
      </c>
      <c r="P1799" s="12" t="str">
        <f t="shared" si="290"/>
        <v>06</v>
      </c>
      <c r="Q1799" s="13" t="str">
        <f>VLOOKUP($B1799,Deals_Demo!$H:$N,7,0)</f>
        <v>strategy_15_demo</v>
      </c>
      <c r="R1799" s="13" t="str">
        <f t="shared" si="291"/>
        <v>Mon</v>
      </c>
      <c r="S1799" s="14">
        <f>VLOOKUP($B1799,Deals_Demo!$H:$S,8,0)</f>
        <v>45922.287708333337</v>
      </c>
      <c r="T1799" s="14">
        <f>VLOOKUP($B1799,Deals_Demo!$H:$S,9,0)</f>
        <v>45922.496041666673</v>
      </c>
      <c r="U1799" s="15" t="str">
        <f t="shared" si="292"/>
        <v>2025-09-22</v>
      </c>
      <c r="V1799" s="13" t="str">
        <f>VLOOKUP($B1799,Deals_Demo!$H:$S,11,0)</f>
        <v>11</v>
      </c>
      <c r="W1799" s="13" t="str">
        <f>VLOOKUP($B1799,Deals_Demo!$H:$S,12,0)</f>
        <v>Mon</v>
      </c>
      <c r="X1799" s="13">
        <f t="shared" si="294"/>
        <v>-0.15100000000000002</v>
      </c>
      <c r="Y1799" s="13">
        <f t="shared" si="295"/>
        <v>-0.30200000000000005</v>
      </c>
      <c r="Z1799" s="13">
        <f t="shared" si="296"/>
        <v>-0.45299999999999996</v>
      </c>
      <c r="AA1799" s="13">
        <f t="shared" si="293"/>
        <v>-3</v>
      </c>
    </row>
    <row r="1800" spans="1:27" x14ac:dyDescent="0.25">
      <c r="A1800" s="56">
        <v>45922.287719907406</v>
      </c>
      <c r="B1800" s="57">
        <v>444167636</v>
      </c>
      <c r="C1800" s="58" t="s">
        <v>36</v>
      </c>
      <c r="D1800" s="58" t="s">
        <v>37</v>
      </c>
      <c r="E1800" s="58" t="s">
        <v>119</v>
      </c>
      <c r="F1800" s="59">
        <v>3696.79</v>
      </c>
      <c r="G1800" s="59">
        <v>3694.59</v>
      </c>
      <c r="H1800" s="59">
        <v>3699.79</v>
      </c>
      <c r="I1800" s="58" t="s">
        <v>2180</v>
      </c>
      <c r="J1800" s="59">
        <v>3694.56</v>
      </c>
      <c r="K1800" s="59">
        <v>0</v>
      </c>
      <c r="L1800" s="59">
        <v>0</v>
      </c>
      <c r="M1800" s="59">
        <v>-2.23</v>
      </c>
      <c r="N1800" s="10" t="str">
        <f t="shared" si="288"/>
        <v>L</v>
      </c>
      <c r="O1800" s="11">
        <f t="shared" si="289"/>
        <v>45922</v>
      </c>
      <c r="P1800" s="12" t="str">
        <f t="shared" si="290"/>
        <v>06</v>
      </c>
      <c r="Q1800" s="13" t="str">
        <f>VLOOKUP($B1800,Deals_Demo!$H:$N,7,0)</f>
        <v>strategy_23_demo</v>
      </c>
      <c r="R1800" s="13" t="str">
        <f t="shared" si="291"/>
        <v>Mon</v>
      </c>
      <c r="S1800" s="14">
        <f>VLOOKUP($B1800,Deals_Demo!$H:$S,8,0)</f>
        <v>45922.287719907406</v>
      </c>
      <c r="T1800" s="14">
        <f>VLOOKUP($B1800,Deals_Demo!$H:$S,9,0)</f>
        <v>45922.496053240742</v>
      </c>
      <c r="U1800" s="15" t="str">
        <f t="shared" si="292"/>
        <v>2025-09-22</v>
      </c>
      <c r="V1800" s="13" t="str">
        <f>VLOOKUP($B1800,Deals_Demo!$H:$S,11,0)</f>
        <v>11</v>
      </c>
      <c r="W1800" s="13" t="str">
        <f>VLOOKUP($B1800,Deals_Demo!$H:$S,12,0)</f>
        <v>Mon</v>
      </c>
      <c r="X1800" s="13">
        <f t="shared" si="294"/>
        <v>-0.223</v>
      </c>
      <c r="Y1800" s="13">
        <f t="shared" si="295"/>
        <v>-0.44600000000000001</v>
      </c>
      <c r="Z1800" s="13">
        <f t="shared" si="296"/>
        <v>-0.66899999999999993</v>
      </c>
      <c r="AA1800" s="13">
        <f t="shared" si="293"/>
        <v>-3</v>
      </c>
    </row>
    <row r="1801" spans="1:27" x14ac:dyDescent="0.25">
      <c r="A1801" s="60">
        <v>45922.287719907406</v>
      </c>
      <c r="B1801" s="61">
        <v>444167637</v>
      </c>
      <c r="C1801" s="62" t="s">
        <v>36</v>
      </c>
      <c r="D1801" s="62" t="s">
        <v>37</v>
      </c>
      <c r="E1801" s="62" t="s">
        <v>119</v>
      </c>
      <c r="F1801" s="63">
        <v>3696.79</v>
      </c>
      <c r="G1801" s="63">
        <v>3693.79</v>
      </c>
      <c r="H1801" s="63">
        <v>3698.99</v>
      </c>
      <c r="I1801" s="62" t="s">
        <v>2181</v>
      </c>
      <c r="J1801" s="63">
        <v>3693.73</v>
      </c>
      <c r="K1801" s="63">
        <v>0</v>
      </c>
      <c r="L1801" s="63">
        <v>0</v>
      </c>
      <c r="M1801" s="63">
        <v>-3.06</v>
      </c>
      <c r="N1801" s="10" t="str">
        <f t="shared" si="288"/>
        <v>L</v>
      </c>
      <c r="O1801" s="11">
        <f t="shared" si="289"/>
        <v>45922</v>
      </c>
      <c r="P1801" s="12" t="str">
        <f t="shared" si="290"/>
        <v>06</v>
      </c>
      <c r="Q1801" s="13" t="str">
        <f>VLOOKUP($B1801,Deals_Demo!$H:$N,7,0)</f>
        <v>strategy_21_demo</v>
      </c>
      <c r="R1801" s="13" t="str">
        <f t="shared" si="291"/>
        <v>Mon</v>
      </c>
      <c r="S1801" s="14">
        <f>VLOOKUP($B1801,Deals_Demo!$H:$S,8,0)</f>
        <v>45922.287719907406</v>
      </c>
      <c r="T1801" s="14">
        <f>VLOOKUP($B1801,Deals_Demo!$H:$S,9,0)</f>
        <v>45922.496053240742</v>
      </c>
      <c r="U1801" s="15" t="str">
        <f t="shared" si="292"/>
        <v>2025-09-22</v>
      </c>
      <c r="V1801" s="13" t="str">
        <f>VLOOKUP($B1801,Deals_Demo!$H:$S,11,0)</f>
        <v>11</v>
      </c>
      <c r="W1801" s="13" t="str">
        <f>VLOOKUP($B1801,Deals_Demo!$H:$S,12,0)</f>
        <v>Mon</v>
      </c>
      <c r="X1801" s="13">
        <f t="shared" si="294"/>
        <v>-0.30600000000000005</v>
      </c>
      <c r="Y1801" s="13">
        <f t="shared" si="295"/>
        <v>-0.6120000000000001</v>
      </c>
      <c r="Z1801" s="13">
        <f t="shared" si="296"/>
        <v>-0.91799999999999993</v>
      </c>
      <c r="AA1801" s="13">
        <f t="shared" si="293"/>
        <v>-3</v>
      </c>
    </row>
    <row r="1802" spans="1:27" x14ac:dyDescent="0.25">
      <c r="A1802" s="56">
        <v>45922.287719907406</v>
      </c>
      <c r="B1802" s="57">
        <v>444167638</v>
      </c>
      <c r="C1802" s="58" t="s">
        <v>36</v>
      </c>
      <c r="D1802" s="58" t="s">
        <v>37</v>
      </c>
      <c r="E1802" s="58" t="s">
        <v>119</v>
      </c>
      <c r="F1802" s="59">
        <v>3696.79</v>
      </c>
      <c r="G1802" s="59">
        <v>3693.79</v>
      </c>
      <c r="H1802" s="59">
        <v>3698.29</v>
      </c>
      <c r="I1802" s="58" t="s">
        <v>2181</v>
      </c>
      <c r="J1802" s="59">
        <v>3693.73</v>
      </c>
      <c r="K1802" s="59">
        <v>0</v>
      </c>
      <c r="L1802" s="59">
        <v>0</v>
      </c>
      <c r="M1802" s="59">
        <v>-3.06</v>
      </c>
      <c r="N1802" s="10" t="str">
        <f t="shared" si="288"/>
        <v>L</v>
      </c>
      <c r="O1802" s="11">
        <f t="shared" si="289"/>
        <v>45922</v>
      </c>
      <c r="P1802" s="12" t="str">
        <f t="shared" si="290"/>
        <v>06</v>
      </c>
      <c r="Q1802" s="13" t="str">
        <f>VLOOKUP($B1802,Deals_Demo!$H:$N,7,0)</f>
        <v>strategy_24_demo</v>
      </c>
      <c r="R1802" s="13" t="str">
        <f t="shared" si="291"/>
        <v>Mon</v>
      </c>
      <c r="S1802" s="14">
        <f>VLOOKUP($B1802,Deals_Demo!$H:$S,8,0)</f>
        <v>45922.287719907406</v>
      </c>
      <c r="T1802" s="14">
        <f>VLOOKUP($B1802,Deals_Demo!$H:$S,9,0)</f>
        <v>45922.496053240742</v>
      </c>
      <c r="U1802" s="15" t="str">
        <f t="shared" si="292"/>
        <v>2025-09-22</v>
      </c>
      <c r="V1802" s="13" t="str">
        <f>VLOOKUP($B1802,Deals_Demo!$H:$S,11,0)</f>
        <v>11</v>
      </c>
      <c r="W1802" s="13" t="str">
        <f>VLOOKUP($B1802,Deals_Demo!$H:$S,12,0)</f>
        <v>Mon</v>
      </c>
      <c r="X1802" s="13">
        <f t="shared" si="294"/>
        <v>-0.30600000000000005</v>
      </c>
      <c r="Y1802" s="13">
        <f t="shared" si="295"/>
        <v>-0.6120000000000001</v>
      </c>
      <c r="Z1802" s="13">
        <f t="shared" si="296"/>
        <v>-0.91799999999999993</v>
      </c>
      <c r="AA1802" s="13">
        <f t="shared" si="293"/>
        <v>-3</v>
      </c>
    </row>
    <row r="1803" spans="1:27" x14ac:dyDescent="0.25">
      <c r="A1803" s="60">
        <v>45922.287719907406</v>
      </c>
      <c r="B1803" s="61">
        <v>444167639</v>
      </c>
      <c r="C1803" s="62" t="s">
        <v>36</v>
      </c>
      <c r="D1803" s="62" t="s">
        <v>37</v>
      </c>
      <c r="E1803" s="62" t="s">
        <v>119</v>
      </c>
      <c r="F1803" s="63">
        <v>3696.8</v>
      </c>
      <c r="G1803" s="63">
        <v>3694.29</v>
      </c>
      <c r="H1803" s="63">
        <v>3699.79</v>
      </c>
      <c r="I1803" s="62" t="s">
        <v>2182</v>
      </c>
      <c r="J1803" s="63">
        <v>3694.27</v>
      </c>
      <c r="K1803" s="63">
        <v>0</v>
      </c>
      <c r="L1803" s="63">
        <v>0</v>
      </c>
      <c r="M1803" s="63">
        <v>-2.5299999999999998</v>
      </c>
      <c r="N1803" s="10" t="str">
        <f t="shared" si="288"/>
        <v>L</v>
      </c>
      <c r="O1803" s="11">
        <f t="shared" si="289"/>
        <v>45922</v>
      </c>
      <c r="P1803" s="12" t="str">
        <f t="shared" si="290"/>
        <v>06</v>
      </c>
      <c r="Q1803" s="13" t="str">
        <f>VLOOKUP($B1803,Deals_Demo!$H:$N,7,0)</f>
        <v>strategy_10_demo</v>
      </c>
      <c r="R1803" s="13" t="str">
        <f t="shared" si="291"/>
        <v>Mon</v>
      </c>
      <c r="S1803" s="14">
        <f>VLOOKUP($B1803,Deals_Demo!$H:$S,8,0)</f>
        <v>45922.287719907406</v>
      </c>
      <c r="T1803" s="14">
        <f>VLOOKUP($B1803,Deals_Demo!$H:$S,9,0)</f>
        <v>45922.496053240742</v>
      </c>
      <c r="U1803" s="15" t="str">
        <f t="shared" si="292"/>
        <v>2025-09-22</v>
      </c>
      <c r="V1803" s="13" t="str">
        <f>VLOOKUP($B1803,Deals_Demo!$H:$S,11,0)</f>
        <v>11</v>
      </c>
      <c r="W1803" s="13" t="str">
        <f>VLOOKUP($B1803,Deals_Demo!$H:$S,12,0)</f>
        <v>Mon</v>
      </c>
      <c r="X1803" s="13">
        <f t="shared" si="294"/>
        <v>-0.253</v>
      </c>
      <c r="Y1803" s="13">
        <f t="shared" si="295"/>
        <v>-0.50600000000000001</v>
      </c>
      <c r="Z1803" s="13">
        <f t="shared" si="296"/>
        <v>-0.7589999999999999</v>
      </c>
      <c r="AA1803" s="13">
        <f t="shared" si="293"/>
        <v>-3</v>
      </c>
    </row>
    <row r="1804" spans="1:27" x14ac:dyDescent="0.25">
      <c r="A1804" s="56">
        <v>45922.287731481483</v>
      </c>
      <c r="B1804" s="57">
        <v>444167640</v>
      </c>
      <c r="C1804" s="58" t="s">
        <v>36</v>
      </c>
      <c r="D1804" s="58" t="s">
        <v>37</v>
      </c>
      <c r="E1804" s="58" t="s">
        <v>119</v>
      </c>
      <c r="F1804" s="59">
        <v>3696.79</v>
      </c>
      <c r="G1804" s="59">
        <v>3693.79</v>
      </c>
      <c r="H1804" s="59">
        <v>3700.29</v>
      </c>
      <c r="I1804" s="58" t="s">
        <v>2181</v>
      </c>
      <c r="J1804" s="59">
        <v>3693.73</v>
      </c>
      <c r="K1804" s="59">
        <v>0</v>
      </c>
      <c r="L1804" s="59">
        <v>0</v>
      </c>
      <c r="M1804" s="59">
        <v>-3.06</v>
      </c>
      <c r="N1804" s="10" t="str">
        <f t="shared" si="288"/>
        <v>L</v>
      </c>
      <c r="O1804" s="11">
        <f t="shared" si="289"/>
        <v>45922</v>
      </c>
      <c r="P1804" s="12" t="str">
        <f t="shared" si="290"/>
        <v>06</v>
      </c>
      <c r="Q1804" s="13" t="str">
        <f>VLOOKUP($B1804,Deals_Demo!$H:$N,7,0)</f>
        <v>strategy_16_demo</v>
      </c>
      <c r="R1804" s="13" t="str">
        <f t="shared" si="291"/>
        <v>Mon</v>
      </c>
      <c r="S1804" s="14">
        <f>VLOOKUP($B1804,Deals_Demo!$H:$S,8,0)</f>
        <v>45922.287731481483</v>
      </c>
      <c r="T1804" s="14">
        <f>VLOOKUP($B1804,Deals_Demo!$H:$S,9,0)</f>
        <v>45922.496064814819</v>
      </c>
      <c r="U1804" s="15" t="str">
        <f t="shared" si="292"/>
        <v>2025-09-22</v>
      </c>
      <c r="V1804" s="13" t="str">
        <f>VLOOKUP($B1804,Deals_Demo!$H:$S,11,0)</f>
        <v>11</v>
      </c>
      <c r="W1804" s="13" t="str">
        <f>VLOOKUP($B1804,Deals_Demo!$H:$S,12,0)</f>
        <v>Mon</v>
      </c>
      <c r="X1804" s="13">
        <f t="shared" si="294"/>
        <v>-0.30600000000000005</v>
      </c>
      <c r="Y1804" s="13">
        <f t="shared" si="295"/>
        <v>-0.6120000000000001</v>
      </c>
      <c r="Z1804" s="13">
        <f t="shared" si="296"/>
        <v>-0.91799999999999993</v>
      </c>
      <c r="AA1804" s="13">
        <f t="shared" si="293"/>
        <v>-3</v>
      </c>
    </row>
    <row r="1805" spans="1:27" x14ac:dyDescent="0.25">
      <c r="A1805" s="60">
        <v>45922.287731481483</v>
      </c>
      <c r="B1805" s="61">
        <v>444167641</v>
      </c>
      <c r="C1805" s="62" t="s">
        <v>36</v>
      </c>
      <c r="D1805" s="62" t="s">
        <v>37</v>
      </c>
      <c r="E1805" s="62" t="s">
        <v>119</v>
      </c>
      <c r="F1805" s="63">
        <v>3696.79</v>
      </c>
      <c r="G1805" s="63">
        <v>3693.79</v>
      </c>
      <c r="H1805" s="63">
        <v>3700.29</v>
      </c>
      <c r="I1805" s="62" t="s">
        <v>2181</v>
      </c>
      <c r="J1805" s="63">
        <v>3693.73</v>
      </c>
      <c r="K1805" s="63">
        <v>0</v>
      </c>
      <c r="L1805" s="63">
        <v>0</v>
      </c>
      <c r="M1805" s="63">
        <v>-3.06</v>
      </c>
      <c r="N1805" s="10" t="str">
        <f t="shared" si="288"/>
        <v>L</v>
      </c>
      <c r="O1805" s="11">
        <f t="shared" si="289"/>
        <v>45922</v>
      </c>
      <c r="P1805" s="12" t="str">
        <f t="shared" si="290"/>
        <v>06</v>
      </c>
      <c r="Q1805" s="13" t="str">
        <f>VLOOKUP($B1805,Deals_Demo!$H:$N,7,0)</f>
        <v>strategy_11_demo</v>
      </c>
      <c r="R1805" s="13" t="str">
        <f t="shared" si="291"/>
        <v>Mon</v>
      </c>
      <c r="S1805" s="14">
        <f>VLOOKUP($B1805,Deals_Demo!$H:$S,8,0)</f>
        <v>45922.287731481483</v>
      </c>
      <c r="T1805" s="14">
        <f>VLOOKUP($B1805,Deals_Demo!$H:$S,9,0)</f>
        <v>45922.496064814819</v>
      </c>
      <c r="U1805" s="15" t="str">
        <f t="shared" si="292"/>
        <v>2025-09-22</v>
      </c>
      <c r="V1805" s="13" t="str">
        <f>VLOOKUP($B1805,Deals_Demo!$H:$S,11,0)</f>
        <v>11</v>
      </c>
      <c r="W1805" s="13" t="str">
        <f>VLOOKUP($B1805,Deals_Demo!$H:$S,12,0)</f>
        <v>Mon</v>
      </c>
      <c r="X1805" s="13">
        <f t="shared" si="294"/>
        <v>-0.30600000000000005</v>
      </c>
      <c r="Y1805" s="13">
        <f t="shared" si="295"/>
        <v>-0.6120000000000001</v>
      </c>
      <c r="Z1805" s="13">
        <f t="shared" si="296"/>
        <v>-0.91799999999999993</v>
      </c>
      <c r="AA1805" s="13">
        <f t="shared" si="293"/>
        <v>-3</v>
      </c>
    </row>
    <row r="1806" spans="1:27" x14ac:dyDescent="0.25">
      <c r="A1806" s="56">
        <v>45922.287731481483</v>
      </c>
      <c r="B1806" s="57">
        <v>444167645</v>
      </c>
      <c r="C1806" s="58" t="s">
        <v>36</v>
      </c>
      <c r="D1806" s="58" t="s">
        <v>37</v>
      </c>
      <c r="E1806" s="58" t="s">
        <v>119</v>
      </c>
      <c r="F1806" s="59">
        <v>3696.79</v>
      </c>
      <c r="G1806" s="59">
        <v>3693.79</v>
      </c>
      <c r="H1806" s="59">
        <v>3699.79</v>
      </c>
      <c r="I1806" s="58" t="s">
        <v>2181</v>
      </c>
      <c r="J1806" s="59">
        <v>3693.73</v>
      </c>
      <c r="K1806" s="59">
        <v>0</v>
      </c>
      <c r="L1806" s="59">
        <v>0</v>
      </c>
      <c r="M1806" s="59">
        <v>-3.06</v>
      </c>
      <c r="N1806" s="10" t="str">
        <f t="shared" si="288"/>
        <v>L</v>
      </c>
      <c r="O1806" s="11">
        <f t="shared" si="289"/>
        <v>45922</v>
      </c>
      <c r="P1806" s="12" t="str">
        <f t="shared" si="290"/>
        <v>06</v>
      </c>
      <c r="Q1806" s="13" t="str">
        <f>VLOOKUP($B1806,Deals_Demo!$H:$N,7,0)</f>
        <v>strategy_09_demo</v>
      </c>
      <c r="R1806" s="13" t="str">
        <f t="shared" si="291"/>
        <v>Mon</v>
      </c>
      <c r="S1806" s="14">
        <f>VLOOKUP($B1806,Deals_Demo!$H:$S,8,0)</f>
        <v>45922.287731481483</v>
      </c>
      <c r="T1806" s="14">
        <f>VLOOKUP($B1806,Deals_Demo!$H:$S,9,0)</f>
        <v>45922.496064814819</v>
      </c>
      <c r="U1806" s="15" t="str">
        <f t="shared" si="292"/>
        <v>2025-09-22</v>
      </c>
      <c r="V1806" s="13" t="str">
        <f>VLOOKUP($B1806,Deals_Demo!$H:$S,11,0)</f>
        <v>11</v>
      </c>
      <c r="W1806" s="13" t="str">
        <f>VLOOKUP($B1806,Deals_Demo!$H:$S,12,0)</f>
        <v>Mon</v>
      </c>
      <c r="X1806" s="13">
        <f t="shared" si="294"/>
        <v>-0.30600000000000005</v>
      </c>
      <c r="Y1806" s="13">
        <f t="shared" si="295"/>
        <v>-0.6120000000000001</v>
      </c>
      <c r="Z1806" s="13">
        <f t="shared" si="296"/>
        <v>-0.91799999999999993</v>
      </c>
      <c r="AA1806" s="13">
        <f t="shared" si="293"/>
        <v>-3</v>
      </c>
    </row>
    <row r="1807" spans="1:27" x14ac:dyDescent="0.25">
      <c r="A1807" s="60">
        <v>45922.287731481483</v>
      </c>
      <c r="B1807" s="61">
        <v>444167646</v>
      </c>
      <c r="C1807" s="62" t="s">
        <v>36</v>
      </c>
      <c r="D1807" s="62" t="s">
        <v>37</v>
      </c>
      <c r="E1807" s="62" t="s">
        <v>119</v>
      </c>
      <c r="F1807" s="63">
        <v>3696.79</v>
      </c>
      <c r="G1807" s="63">
        <v>3693.79</v>
      </c>
      <c r="H1807" s="63">
        <v>3698.29</v>
      </c>
      <c r="I1807" s="62" t="s">
        <v>2181</v>
      </c>
      <c r="J1807" s="63">
        <v>3693.73</v>
      </c>
      <c r="K1807" s="63">
        <v>0</v>
      </c>
      <c r="L1807" s="63">
        <v>0</v>
      </c>
      <c r="M1807" s="63">
        <v>-3.06</v>
      </c>
      <c r="N1807" s="10" t="str">
        <f t="shared" si="288"/>
        <v>L</v>
      </c>
      <c r="O1807" s="11">
        <f t="shared" si="289"/>
        <v>45922</v>
      </c>
      <c r="P1807" s="12" t="str">
        <f t="shared" si="290"/>
        <v>06</v>
      </c>
      <c r="Q1807" s="13" t="str">
        <f>VLOOKUP($B1807,Deals_Demo!$H:$N,7,0)</f>
        <v>strategy_12_demo</v>
      </c>
      <c r="R1807" s="13" t="str">
        <f t="shared" si="291"/>
        <v>Mon</v>
      </c>
      <c r="S1807" s="14">
        <f>VLOOKUP($B1807,Deals_Demo!$H:$S,8,0)</f>
        <v>45922.287731481483</v>
      </c>
      <c r="T1807" s="14">
        <f>VLOOKUP($B1807,Deals_Demo!$H:$S,9,0)</f>
        <v>45922.496064814819</v>
      </c>
      <c r="U1807" s="15" t="str">
        <f t="shared" si="292"/>
        <v>2025-09-22</v>
      </c>
      <c r="V1807" s="13" t="str">
        <f>VLOOKUP($B1807,Deals_Demo!$H:$S,11,0)</f>
        <v>11</v>
      </c>
      <c r="W1807" s="13" t="str">
        <f>VLOOKUP($B1807,Deals_Demo!$H:$S,12,0)</f>
        <v>Mon</v>
      </c>
      <c r="X1807" s="13">
        <f t="shared" si="294"/>
        <v>-0.30600000000000005</v>
      </c>
      <c r="Y1807" s="13">
        <f t="shared" si="295"/>
        <v>-0.6120000000000001</v>
      </c>
      <c r="Z1807" s="13">
        <f t="shared" si="296"/>
        <v>-0.91799999999999993</v>
      </c>
      <c r="AA1807" s="13">
        <f t="shared" si="293"/>
        <v>-3</v>
      </c>
    </row>
    <row r="1808" spans="1:27" x14ac:dyDescent="0.25">
      <c r="A1808" s="56">
        <v>45922.287743055553</v>
      </c>
      <c r="B1808" s="57">
        <v>444167647</v>
      </c>
      <c r="C1808" s="58" t="s">
        <v>36</v>
      </c>
      <c r="D1808" s="58" t="s">
        <v>37</v>
      </c>
      <c r="E1808" s="58" t="s">
        <v>119</v>
      </c>
      <c r="F1808" s="59">
        <v>3696.79</v>
      </c>
      <c r="G1808" s="59">
        <v>3693.79</v>
      </c>
      <c r="H1808" s="59">
        <v>3698.29</v>
      </c>
      <c r="I1808" s="58" t="s">
        <v>2181</v>
      </c>
      <c r="J1808" s="59">
        <v>3693.73</v>
      </c>
      <c r="K1808" s="59">
        <v>0</v>
      </c>
      <c r="L1808" s="59">
        <v>0</v>
      </c>
      <c r="M1808" s="59">
        <v>-3.06</v>
      </c>
      <c r="N1808" s="10" t="str">
        <f t="shared" si="288"/>
        <v>L</v>
      </c>
      <c r="O1808" s="11">
        <f t="shared" si="289"/>
        <v>45922</v>
      </c>
      <c r="P1808" s="12" t="str">
        <f t="shared" si="290"/>
        <v>06</v>
      </c>
      <c r="Q1808" s="13" t="str">
        <f>VLOOKUP($B1808,Deals_Demo!$H:$N,7,0)</f>
        <v>strategy_14_demo</v>
      </c>
      <c r="R1808" s="13" t="str">
        <f t="shared" si="291"/>
        <v>Mon</v>
      </c>
      <c r="S1808" s="14">
        <f>VLOOKUP($B1808,Deals_Demo!$H:$S,8,0)</f>
        <v>45922.287743055553</v>
      </c>
      <c r="T1808" s="14">
        <f>VLOOKUP($B1808,Deals_Demo!$H:$S,9,0)</f>
        <v>45922.496076388888</v>
      </c>
      <c r="U1808" s="15" t="str">
        <f t="shared" si="292"/>
        <v>2025-09-22</v>
      </c>
      <c r="V1808" s="13" t="str">
        <f>VLOOKUP($B1808,Deals_Demo!$H:$S,11,0)</f>
        <v>11</v>
      </c>
      <c r="W1808" s="13" t="str">
        <f>VLOOKUP($B1808,Deals_Demo!$H:$S,12,0)</f>
        <v>Mon</v>
      </c>
      <c r="X1808" s="13">
        <f t="shared" si="294"/>
        <v>-0.30600000000000005</v>
      </c>
      <c r="Y1808" s="13">
        <f t="shared" si="295"/>
        <v>-0.6120000000000001</v>
      </c>
      <c r="Z1808" s="13">
        <f t="shared" si="296"/>
        <v>-0.91799999999999993</v>
      </c>
      <c r="AA1808" s="13">
        <f t="shared" si="293"/>
        <v>-3</v>
      </c>
    </row>
    <row r="1809" spans="1:27" x14ac:dyDescent="0.25">
      <c r="A1809" s="60">
        <v>45922.287743055553</v>
      </c>
      <c r="B1809" s="61">
        <v>444167649</v>
      </c>
      <c r="C1809" s="62" t="s">
        <v>36</v>
      </c>
      <c r="D1809" s="62" t="s">
        <v>37</v>
      </c>
      <c r="E1809" s="62" t="s">
        <v>119</v>
      </c>
      <c r="F1809" s="63">
        <v>3696.77</v>
      </c>
      <c r="G1809" s="63">
        <v>3694.59</v>
      </c>
      <c r="H1809" s="63">
        <v>3698.29</v>
      </c>
      <c r="I1809" s="62" t="s">
        <v>2180</v>
      </c>
      <c r="J1809" s="63">
        <v>3694.56</v>
      </c>
      <c r="K1809" s="63">
        <v>0</v>
      </c>
      <c r="L1809" s="63">
        <v>0</v>
      </c>
      <c r="M1809" s="63">
        <v>-2.21</v>
      </c>
      <c r="N1809" s="10" t="str">
        <f t="shared" si="288"/>
        <v>L</v>
      </c>
      <c r="O1809" s="11">
        <f t="shared" si="289"/>
        <v>45922</v>
      </c>
      <c r="P1809" s="12" t="str">
        <f t="shared" si="290"/>
        <v>06</v>
      </c>
      <c r="Q1809" s="13" t="str">
        <f>VLOOKUP($B1809,Deals_Demo!$H:$N,7,0)</f>
        <v>strategy_22_demo</v>
      </c>
      <c r="R1809" s="13" t="str">
        <f t="shared" si="291"/>
        <v>Mon</v>
      </c>
      <c r="S1809" s="14">
        <f>VLOOKUP($B1809,Deals_Demo!$H:$S,8,0)</f>
        <v>45922.287743055553</v>
      </c>
      <c r="T1809" s="14">
        <f>VLOOKUP($B1809,Deals_Demo!$H:$S,9,0)</f>
        <v>45922.496076388888</v>
      </c>
      <c r="U1809" s="15" t="str">
        <f t="shared" si="292"/>
        <v>2025-09-22</v>
      </c>
      <c r="V1809" s="13" t="str">
        <f>VLOOKUP($B1809,Deals_Demo!$H:$S,11,0)</f>
        <v>11</v>
      </c>
      <c r="W1809" s="13" t="str">
        <f>VLOOKUP($B1809,Deals_Demo!$H:$S,12,0)</f>
        <v>Mon</v>
      </c>
      <c r="X1809" s="13">
        <f t="shared" si="294"/>
        <v>-0.221</v>
      </c>
      <c r="Y1809" s="13">
        <f t="shared" si="295"/>
        <v>-0.442</v>
      </c>
      <c r="Z1809" s="13">
        <f t="shared" si="296"/>
        <v>-0.66299999999999992</v>
      </c>
      <c r="AA1809" s="13">
        <f t="shared" si="293"/>
        <v>-3</v>
      </c>
    </row>
    <row r="1810" spans="1:27" x14ac:dyDescent="0.25">
      <c r="A1810" s="56">
        <v>45922.28875</v>
      </c>
      <c r="B1810" s="57">
        <v>444168325</v>
      </c>
      <c r="C1810" s="58" t="s">
        <v>36</v>
      </c>
      <c r="D1810" s="58" t="s">
        <v>37</v>
      </c>
      <c r="E1810" s="58" t="s">
        <v>119</v>
      </c>
      <c r="F1810" s="59">
        <v>3695.84</v>
      </c>
      <c r="G1810" s="59">
        <v>3692.83</v>
      </c>
      <c r="H1810" s="59">
        <v>3699.33</v>
      </c>
      <c r="I1810" s="58" t="s">
        <v>2183</v>
      </c>
      <c r="J1810" s="59">
        <v>3692.76</v>
      </c>
      <c r="K1810" s="59">
        <v>0</v>
      </c>
      <c r="L1810" s="59">
        <v>0</v>
      </c>
      <c r="M1810" s="59">
        <v>-3.08</v>
      </c>
      <c r="N1810" s="10" t="str">
        <f t="shared" si="288"/>
        <v>L</v>
      </c>
      <c r="O1810" s="11">
        <f t="shared" si="289"/>
        <v>45922</v>
      </c>
      <c r="P1810" s="12" t="str">
        <f t="shared" si="290"/>
        <v>06</v>
      </c>
      <c r="Q1810" s="13" t="str">
        <f>VLOOKUP($B1810,Deals_Demo!$H:$N,7,0)</f>
        <v>strategy_13_demo</v>
      </c>
      <c r="R1810" s="13" t="str">
        <f t="shared" si="291"/>
        <v>Mon</v>
      </c>
      <c r="S1810" s="14">
        <f>VLOOKUP($B1810,Deals_Demo!$H:$S,8,0)</f>
        <v>45922.28875</v>
      </c>
      <c r="T1810" s="14">
        <f>VLOOKUP($B1810,Deals_Demo!$H:$S,9,0)</f>
        <v>45922.497083333335</v>
      </c>
      <c r="U1810" s="15" t="str">
        <f t="shared" si="292"/>
        <v>2025-09-22</v>
      </c>
      <c r="V1810" s="13" t="str">
        <f>VLOOKUP($B1810,Deals_Demo!$H:$S,11,0)</f>
        <v>11</v>
      </c>
      <c r="W1810" s="13" t="str">
        <f>VLOOKUP($B1810,Deals_Demo!$H:$S,12,0)</f>
        <v>Mon</v>
      </c>
      <c r="X1810" s="13">
        <f t="shared" si="294"/>
        <v>-0.30800000000000005</v>
      </c>
      <c r="Y1810" s="13">
        <f t="shared" si="295"/>
        <v>-0.6160000000000001</v>
      </c>
      <c r="Z1810" s="13">
        <f t="shared" si="296"/>
        <v>-0.92399999999999993</v>
      </c>
      <c r="AA1810" s="13">
        <f t="shared" si="293"/>
        <v>-3</v>
      </c>
    </row>
    <row r="1811" spans="1:27" x14ac:dyDescent="0.25">
      <c r="A1811" s="60">
        <v>45922.291678240741</v>
      </c>
      <c r="B1811" s="61">
        <v>444169569</v>
      </c>
      <c r="C1811" s="62" t="s">
        <v>36</v>
      </c>
      <c r="D1811" s="62" t="s">
        <v>37</v>
      </c>
      <c r="E1811" s="62" t="s">
        <v>119</v>
      </c>
      <c r="F1811" s="63">
        <v>3695.2</v>
      </c>
      <c r="G1811" s="63">
        <v>3692.28</v>
      </c>
      <c r="H1811" s="63">
        <v>3699.78</v>
      </c>
      <c r="I1811" s="62" t="s">
        <v>2184</v>
      </c>
      <c r="J1811" s="63">
        <v>3692.26</v>
      </c>
      <c r="K1811" s="63">
        <v>0</v>
      </c>
      <c r="L1811" s="63">
        <v>0</v>
      </c>
      <c r="M1811" s="63">
        <v>-2.94</v>
      </c>
      <c r="N1811" s="10" t="str">
        <f t="shared" si="288"/>
        <v>L</v>
      </c>
      <c r="O1811" s="11">
        <f t="shared" si="289"/>
        <v>45922</v>
      </c>
      <c r="P1811" s="12" t="str">
        <f t="shared" si="290"/>
        <v>07</v>
      </c>
      <c r="Q1811" s="13" t="str">
        <f>VLOOKUP($B1811,Deals_Demo!$H:$N,7,0)</f>
        <v>DEMO_strategy_03</v>
      </c>
      <c r="R1811" s="13" t="str">
        <f t="shared" si="291"/>
        <v>Mon</v>
      </c>
      <c r="S1811" s="14">
        <f>VLOOKUP($B1811,Deals_Demo!$H:$S,8,0)</f>
        <v>45922.291678240741</v>
      </c>
      <c r="T1811" s="14">
        <f>VLOOKUP($B1811,Deals_Demo!$H:$S,9,0)</f>
        <v>45922.500011574077</v>
      </c>
      <c r="U1811" s="15" t="str">
        <f t="shared" si="292"/>
        <v>2025-09-22</v>
      </c>
      <c r="V1811" s="13" t="str">
        <f>VLOOKUP($B1811,Deals_Demo!$H:$S,11,0)</f>
        <v>12</v>
      </c>
      <c r="W1811" s="13" t="str">
        <f>VLOOKUP($B1811,Deals_Demo!$H:$S,12,0)</f>
        <v>Mon</v>
      </c>
      <c r="X1811" s="13">
        <f t="shared" si="294"/>
        <v>-0.29399999999999998</v>
      </c>
      <c r="Y1811" s="13">
        <f t="shared" si="295"/>
        <v>-0.58799999999999997</v>
      </c>
      <c r="Z1811" s="13">
        <f t="shared" si="296"/>
        <v>-0.88200000000000001</v>
      </c>
      <c r="AA1811" s="13">
        <f t="shared" si="293"/>
        <v>-3</v>
      </c>
    </row>
    <row r="1812" spans="1:27" x14ac:dyDescent="0.25">
      <c r="A1812" s="56">
        <v>45922.291759259257</v>
      </c>
      <c r="B1812" s="57">
        <v>444169621</v>
      </c>
      <c r="C1812" s="58" t="s">
        <v>36</v>
      </c>
      <c r="D1812" s="58" t="s">
        <v>37</v>
      </c>
      <c r="E1812" s="58" t="s">
        <v>119</v>
      </c>
      <c r="F1812" s="59">
        <v>3695.55</v>
      </c>
      <c r="G1812" s="59">
        <v>3692.56</v>
      </c>
      <c r="H1812" s="59">
        <v>3699.06</v>
      </c>
      <c r="I1812" s="58" t="s">
        <v>2185</v>
      </c>
      <c r="J1812" s="59">
        <v>3692.52</v>
      </c>
      <c r="K1812" s="59">
        <v>0</v>
      </c>
      <c r="L1812" s="59">
        <v>0</v>
      </c>
      <c r="M1812" s="59">
        <v>-3.03</v>
      </c>
      <c r="N1812" s="10" t="str">
        <f t="shared" si="288"/>
        <v>L</v>
      </c>
      <c r="O1812" s="11">
        <f t="shared" si="289"/>
        <v>45922</v>
      </c>
      <c r="P1812" s="12" t="str">
        <f t="shared" si="290"/>
        <v>07</v>
      </c>
      <c r="Q1812" s="13" t="str">
        <f>VLOOKUP($B1812,Deals_Demo!$H:$N,7,0)</f>
        <v>strategy_07_demo</v>
      </c>
      <c r="R1812" s="13" t="str">
        <f t="shared" si="291"/>
        <v>Mon</v>
      </c>
      <c r="S1812" s="14">
        <f>VLOOKUP($B1812,Deals_Demo!$H:$S,8,0)</f>
        <v>45922.291759259257</v>
      </c>
      <c r="T1812" s="14">
        <f>VLOOKUP($B1812,Deals_Demo!$H:$S,9,0)</f>
        <v>45922.500092592592</v>
      </c>
      <c r="U1812" s="15" t="str">
        <f t="shared" si="292"/>
        <v>2025-09-22</v>
      </c>
      <c r="V1812" s="13" t="str">
        <f>VLOOKUP($B1812,Deals_Demo!$H:$S,11,0)</f>
        <v>12</v>
      </c>
      <c r="W1812" s="13" t="str">
        <f>VLOOKUP($B1812,Deals_Demo!$H:$S,12,0)</f>
        <v>Mon</v>
      </c>
      <c r="X1812" s="13">
        <f t="shared" si="294"/>
        <v>-0.30299999999999999</v>
      </c>
      <c r="Y1812" s="13">
        <f t="shared" si="295"/>
        <v>-0.60599999999999998</v>
      </c>
      <c r="Z1812" s="13">
        <f t="shared" si="296"/>
        <v>-0.90899999999999992</v>
      </c>
      <c r="AA1812" s="13">
        <f t="shared" si="293"/>
        <v>-3</v>
      </c>
    </row>
    <row r="1813" spans="1:27" x14ac:dyDescent="0.25">
      <c r="A1813" s="60">
        <v>45922.294421296298</v>
      </c>
      <c r="B1813" s="61">
        <v>444171012</v>
      </c>
      <c r="C1813" s="62" t="s">
        <v>36</v>
      </c>
      <c r="D1813" s="62" t="s">
        <v>37</v>
      </c>
      <c r="E1813" s="62" t="s">
        <v>119</v>
      </c>
      <c r="F1813" s="63">
        <v>3694.62</v>
      </c>
      <c r="G1813" s="63">
        <v>3691.62</v>
      </c>
      <c r="H1813" s="62"/>
      <c r="I1813" s="62" t="s">
        <v>2186</v>
      </c>
      <c r="J1813" s="63">
        <v>3691.62</v>
      </c>
      <c r="K1813" s="63">
        <v>0</v>
      </c>
      <c r="L1813" s="63">
        <v>0</v>
      </c>
      <c r="M1813" s="63">
        <v>-3</v>
      </c>
      <c r="N1813" s="10" t="str">
        <f t="shared" si="288"/>
        <v>L</v>
      </c>
      <c r="O1813" s="11">
        <f t="shared" si="289"/>
        <v>45922</v>
      </c>
      <c r="P1813" s="12" t="str">
        <f t="shared" si="290"/>
        <v>07</v>
      </c>
      <c r="Q1813" s="13" t="str">
        <f>VLOOKUP($B1813,Deals_Demo!$H:$N,7,0)</f>
        <v>DEMO_strategy_01</v>
      </c>
      <c r="R1813" s="13" t="str">
        <f t="shared" si="291"/>
        <v>Mon</v>
      </c>
      <c r="S1813" s="14">
        <f>VLOOKUP($B1813,Deals_Demo!$H:$S,8,0)</f>
        <v>45922.294421296298</v>
      </c>
      <c r="T1813" s="14">
        <f>VLOOKUP($B1813,Deals_Demo!$H:$S,9,0)</f>
        <v>45922.502754629633</v>
      </c>
      <c r="U1813" s="15" t="str">
        <f t="shared" si="292"/>
        <v>2025-09-22</v>
      </c>
      <c r="V1813" s="13" t="str">
        <f>VLOOKUP($B1813,Deals_Demo!$H:$S,11,0)</f>
        <v>12</v>
      </c>
      <c r="W1813" s="13" t="str">
        <f>VLOOKUP($B1813,Deals_Demo!$H:$S,12,0)</f>
        <v>Mon</v>
      </c>
      <c r="X1813" s="13">
        <f t="shared" si="294"/>
        <v>-0.30000000000000004</v>
      </c>
      <c r="Y1813" s="13">
        <f t="shared" si="295"/>
        <v>-0.60000000000000009</v>
      </c>
      <c r="Z1813" s="13">
        <f t="shared" si="296"/>
        <v>-0.89999999999999991</v>
      </c>
      <c r="AA1813" s="13">
        <f t="shared" si="293"/>
        <v>-3</v>
      </c>
    </row>
    <row r="1814" spans="1:27" x14ac:dyDescent="0.25">
      <c r="A1814" s="56">
        <v>45922.294432870367</v>
      </c>
      <c r="B1814" s="57">
        <v>444171013</v>
      </c>
      <c r="C1814" s="58" t="s">
        <v>36</v>
      </c>
      <c r="D1814" s="58" t="s">
        <v>37</v>
      </c>
      <c r="E1814" s="58" t="s">
        <v>119</v>
      </c>
      <c r="F1814" s="59">
        <v>3694.62</v>
      </c>
      <c r="G1814" s="59">
        <v>3691.62</v>
      </c>
      <c r="H1814" s="59">
        <v>3700.62</v>
      </c>
      <c r="I1814" s="58" t="s">
        <v>2186</v>
      </c>
      <c r="J1814" s="59">
        <v>3691.62</v>
      </c>
      <c r="K1814" s="59">
        <v>0</v>
      </c>
      <c r="L1814" s="59">
        <v>0</v>
      </c>
      <c r="M1814" s="59">
        <v>-3</v>
      </c>
      <c r="N1814" s="10" t="str">
        <f t="shared" si="288"/>
        <v>L</v>
      </c>
      <c r="O1814" s="11">
        <f t="shared" si="289"/>
        <v>45922</v>
      </c>
      <c r="P1814" s="12" t="str">
        <f t="shared" si="290"/>
        <v>07</v>
      </c>
      <c r="Q1814" s="13" t="str">
        <f>VLOOKUP($B1814,Deals_Demo!$H:$N,7,0)</f>
        <v>DEMO_strategy_02</v>
      </c>
      <c r="R1814" s="13" t="str">
        <f t="shared" si="291"/>
        <v>Mon</v>
      </c>
      <c r="S1814" s="14">
        <f>VLOOKUP($B1814,Deals_Demo!$H:$S,8,0)</f>
        <v>45922.294432870367</v>
      </c>
      <c r="T1814" s="14">
        <f>VLOOKUP($B1814,Deals_Demo!$H:$S,9,0)</f>
        <v>45922.502766203703</v>
      </c>
      <c r="U1814" s="15" t="str">
        <f t="shared" si="292"/>
        <v>2025-09-22</v>
      </c>
      <c r="V1814" s="13" t="str">
        <f>VLOOKUP($B1814,Deals_Demo!$H:$S,11,0)</f>
        <v>12</v>
      </c>
      <c r="W1814" s="13" t="str">
        <f>VLOOKUP($B1814,Deals_Demo!$H:$S,12,0)</f>
        <v>Mon</v>
      </c>
      <c r="X1814" s="13">
        <f t="shared" si="294"/>
        <v>-0.30000000000000004</v>
      </c>
      <c r="Y1814" s="13">
        <f t="shared" si="295"/>
        <v>-0.60000000000000009</v>
      </c>
      <c r="Z1814" s="13">
        <f t="shared" si="296"/>
        <v>-0.89999999999999991</v>
      </c>
      <c r="AA1814" s="13">
        <f t="shared" si="293"/>
        <v>-3</v>
      </c>
    </row>
    <row r="1815" spans="1:27" x14ac:dyDescent="0.25">
      <c r="A1815" s="60">
        <v>45922.297430555554</v>
      </c>
      <c r="B1815" s="61">
        <v>444172464</v>
      </c>
      <c r="C1815" s="62" t="s">
        <v>36</v>
      </c>
      <c r="D1815" s="62" t="s">
        <v>38</v>
      </c>
      <c r="E1815" s="62" t="s">
        <v>119</v>
      </c>
      <c r="F1815" s="63">
        <v>3693.22</v>
      </c>
      <c r="G1815" s="63">
        <v>3692.26</v>
      </c>
      <c r="H1815" s="62"/>
      <c r="I1815" s="62" t="s">
        <v>2187</v>
      </c>
      <c r="J1815" s="63">
        <v>3692.28</v>
      </c>
      <c r="K1815" s="63">
        <v>0</v>
      </c>
      <c r="L1815" s="63">
        <v>0</v>
      </c>
      <c r="M1815" s="63">
        <v>0.94</v>
      </c>
      <c r="N1815" s="10" t="str">
        <f t="shared" si="288"/>
        <v>W</v>
      </c>
      <c r="O1815" s="11">
        <f t="shared" si="289"/>
        <v>45922</v>
      </c>
      <c r="P1815" s="12" t="str">
        <f t="shared" si="290"/>
        <v>07</v>
      </c>
      <c r="Q1815" s="13" t="str">
        <f>VLOOKUP($B1815,Deals_Demo!$H:$N,7,0)</f>
        <v>strategy_18_demo</v>
      </c>
      <c r="R1815" s="13" t="str">
        <f t="shared" si="291"/>
        <v>Mon</v>
      </c>
      <c r="S1815" s="14">
        <f>VLOOKUP($B1815,Deals_Demo!$H:$S,8,0)</f>
        <v>45922.297430555554</v>
      </c>
      <c r="T1815" s="14">
        <f>VLOOKUP($B1815,Deals_Demo!$H:$S,9,0)</f>
        <v>45922.50576388889</v>
      </c>
      <c r="U1815" s="15" t="str">
        <f t="shared" si="292"/>
        <v>2025-09-22</v>
      </c>
      <c r="V1815" s="13" t="str">
        <f>VLOOKUP($B1815,Deals_Demo!$H:$S,11,0)</f>
        <v>12</v>
      </c>
      <c r="W1815" s="13" t="str">
        <f>VLOOKUP($B1815,Deals_Demo!$H:$S,12,0)</f>
        <v>Mon</v>
      </c>
      <c r="X1815" s="13">
        <f t="shared" si="294"/>
        <v>9.4E-2</v>
      </c>
      <c r="Y1815" s="13">
        <f t="shared" si="295"/>
        <v>0.188</v>
      </c>
      <c r="Z1815" s="13">
        <f t="shared" si="296"/>
        <v>0.28199999999999997</v>
      </c>
      <c r="AA1815" s="13">
        <f t="shared" si="293"/>
        <v>-3</v>
      </c>
    </row>
    <row r="1816" spans="1:27" x14ac:dyDescent="0.25">
      <c r="A1816" s="56">
        <v>45922.297442129631</v>
      </c>
      <c r="B1816" s="57">
        <v>444172465</v>
      </c>
      <c r="C1816" s="58" t="s">
        <v>36</v>
      </c>
      <c r="D1816" s="58" t="s">
        <v>38</v>
      </c>
      <c r="E1816" s="58" t="s">
        <v>119</v>
      </c>
      <c r="F1816" s="59">
        <v>3693.22</v>
      </c>
      <c r="G1816" s="59">
        <v>3690.79</v>
      </c>
      <c r="H1816" s="58"/>
      <c r="I1816" s="58" t="s">
        <v>2188</v>
      </c>
      <c r="J1816" s="59">
        <v>3691</v>
      </c>
      <c r="K1816" s="59">
        <v>0</v>
      </c>
      <c r="L1816" s="59">
        <v>0</v>
      </c>
      <c r="M1816" s="59">
        <v>2.2200000000000002</v>
      </c>
      <c r="N1816" s="10" t="str">
        <f t="shared" si="288"/>
        <v>W</v>
      </c>
      <c r="O1816" s="11">
        <f t="shared" si="289"/>
        <v>45922</v>
      </c>
      <c r="P1816" s="12" t="str">
        <f t="shared" si="290"/>
        <v>07</v>
      </c>
      <c r="Q1816" s="13" t="str">
        <f>VLOOKUP($B1816,Deals_Demo!$H:$N,7,0)</f>
        <v>strategy_19_demo</v>
      </c>
      <c r="R1816" s="13" t="str">
        <f t="shared" si="291"/>
        <v>Mon</v>
      </c>
      <c r="S1816" s="14">
        <f>VLOOKUP($B1816,Deals_Demo!$H:$S,8,0)</f>
        <v>45922.297442129631</v>
      </c>
      <c r="T1816" s="14">
        <f>VLOOKUP($B1816,Deals_Demo!$H:$S,9,0)</f>
        <v>45922.505775462967</v>
      </c>
      <c r="U1816" s="15" t="str">
        <f t="shared" si="292"/>
        <v>2025-09-22</v>
      </c>
      <c r="V1816" s="13" t="str">
        <f>VLOOKUP($B1816,Deals_Demo!$H:$S,11,0)</f>
        <v>12</v>
      </c>
      <c r="W1816" s="13" t="str">
        <f>VLOOKUP($B1816,Deals_Demo!$H:$S,12,0)</f>
        <v>Mon</v>
      </c>
      <c r="X1816" s="13">
        <f t="shared" si="294"/>
        <v>0.22200000000000003</v>
      </c>
      <c r="Y1816" s="13">
        <f t="shared" si="295"/>
        <v>0.44400000000000006</v>
      </c>
      <c r="Z1816" s="13">
        <f t="shared" si="296"/>
        <v>0.66600000000000004</v>
      </c>
      <c r="AA1816" s="13">
        <f t="shared" si="293"/>
        <v>-3</v>
      </c>
    </row>
    <row r="1817" spans="1:27" x14ac:dyDescent="0.25">
      <c r="A1817" s="60">
        <v>45922.300208333334</v>
      </c>
      <c r="B1817" s="61">
        <v>444173582</v>
      </c>
      <c r="C1817" s="62" t="s">
        <v>36</v>
      </c>
      <c r="D1817" s="62" t="s">
        <v>38</v>
      </c>
      <c r="E1817" s="62" t="s">
        <v>119</v>
      </c>
      <c r="F1817" s="63">
        <v>3692.03</v>
      </c>
      <c r="G1817" s="63">
        <v>3690.86</v>
      </c>
      <c r="H1817" s="62"/>
      <c r="I1817" s="62" t="s">
        <v>2188</v>
      </c>
      <c r="J1817" s="63">
        <v>3691</v>
      </c>
      <c r="K1817" s="63">
        <v>0</v>
      </c>
      <c r="L1817" s="63">
        <v>0</v>
      </c>
      <c r="M1817" s="63">
        <v>1.03</v>
      </c>
      <c r="N1817" s="10" t="str">
        <f t="shared" si="288"/>
        <v>W</v>
      </c>
      <c r="O1817" s="11">
        <f t="shared" si="289"/>
        <v>45922</v>
      </c>
      <c r="P1817" s="12" t="str">
        <f t="shared" si="290"/>
        <v>07</v>
      </c>
      <c r="Q1817" s="13" t="str">
        <f>VLOOKUP($B1817,Deals_Demo!$H:$N,7,0)</f>
        <v>strategy_20_demo</v>
      </c>
      <c r="R1817" s="13" t="str">
        <f t="shared" si="291"/>
        <v>Mon</v>
      </c>
      <c r="S1817" s="14">
        <f>VLOOKUP($B1817,Deals_Demo!$H:$S,8,0)</f>
        <v>45922.300208333334</v>
      </c>
      <c r="T1817" s="14">
        <f>VLOOKUP($B1817,Deals_Demo!$H:$S,9,0)</f>
        <v>45922.50854166667</v>
      </c>
      <c r="U1817" s="15" t="str">
        <f t="shared" si="292"/>
        <v>2025-09-22</v>
      </c>
      <c r="V1817" s="13" t="str">
        <f>VLOOKUP($B1817,Deals_Demo!$H:$S,11,0)</f>
        <v>12</v>
      </c>
      <c r="W1817" s="13" t="str">
        <f>VLOOKUP($B1817,Deals_Demo!$H:$S,12,0)</f>
        <v>Mon</v>
      </c>
      <c r="X1817" s="13">
        <f t="shared" si="294"/>
        <v>0.10300000000000001</v>
      </c>
      <c r="Y1817" s="13">
        <f t="shared" si="295"/>
        <v>0.20600000000000002</v>
      </c>
      <c r="Z1817" s="13">
        <f t="shared" si="296"/>
        <v>0.309</v>
      </c>
      <c r="AA1817" s="13">
        <f t="shared" si="293"/>
        <v>-3</v>
      </c>
    </row>
    <row r="1818" spans="1:27" x14ac:dyDescent="0.25">
      <c r="A1818" s="56">
        <v>45922.304490740738</v>
      </c>
      <c r="B1818" s="57">
        <v>444175289</v>
      </c>
      <c r="C1818" s="58" t="s">
        <v>36</v>
      </c>
      <c r="D1818" s="58" t="s">
        <v>38</v>
      </c>
      <c r="E1818" s="58" t="s">
        <v>119</v>
      </c>
      <c r="F1818" s="59">
        <v>3692.19</v>
      </c>
      <c r="G1818" s="59">
        <v>3691.32</v>
      </c>
      <c r="H1818" s="59">
        <v>3689.99</v>
      </c>
      <c r="I1818" s="58" t="s">
        <v>2189</v>
      </c>
      <c r="J1818" s="59">
        <v>3691.49</v>
      </c>
      <c r="K1818" s="59">
        <v>0</v>
      </c>
      <c r="L1818" s="59">
        <v>0</v>
      </c>
      <c r="M1818" s="59">
        <v>0.7</v>
      </c>
      <c r="N1818" s="10" t="str">
        <f t="shared" si="288"/>
        <v>W</v>
      </c>
      <c r="O1818" s="11">
        <f t="shared" si="289"/>
        <v>45922</v>
      </c>
      <c r="P1818" s="12" t="str">
        <f t="shared" si="290"/>
        <v>07</v>
      </c>
      <c r="Q1818" s="13" t="str">
        <f>VLOOKUP($B1818,Deals_Demo!$H:$N,7,0)</f>
        <v>strategy_21_demo</v>
      </c>
      <c r="R1818" s="13" t="str">
        <f t="shared" si="291"/>
        <v>Mon</v>
      </c>
      <c r="S1818" s="14">
        <f>VLOOKUP($B1818,Deals_Demo!$H:$S,8,0)</f>
        <v>45922.304490740738</v>
      </c>
      <c r="T1818" s="14">
        <f>VLOOKUP($B1818,Deals_Demo!$H:$S,9,0)</f>
        <v>45922.512824074074</v>
      </c>
      <c r="U1818" s="15" t="str">
        <f t="shared" si="292"/>
        <v>2025-09-22</v>
      </c>
      <c r="V1818" s="13" t="str">
        <f>VLOOKUP($B1818,Deals_Demo!$H:$S,11,0)</f>
        <v>12</v>
      </c>
      <c r="W1818" s="13" t="str">
        <f>VLOOKUP($B1818,Deals_Demo!$H:$S,12,0)</f>
        <v>Mon</v>
      </c>
      <c r="X1818" s="13">
        <f t="shared" si="294"/>
        <v>6.9999999999999993E-2</v>
      </c>
      <c r="Y1818" s="13">
        <f t="shared" si="295"/>
        <v>0.13999999999999999</v>
      </c>
      <c r="Z1818" s="13">
        <f t="shared" si="296"/>
        <v>0.21</v>
      </c>
      <c r="AA1818" s="13">
        <f t="shared" si="293"/>
        <v>-3</v>
      </c>
    </row>
    <row r="1819" spans="1:27" x14ac:dyDescent="0.25">
      <c r="A1819" s="60">
        <v>45922.304502314815</v>
      </c>
      <c r="B1819" s="61">
        <v>444175294</v>
      </c>
      <c r="C1819" s="62" t="s">
        <v>36</v>
      </c>
      <c r="D1819" s="62" t="s">
        <v>38</v>
      </c>
      <c r="E1819" s="62" t="s">
        <v>119</v>
      </c>
      <c r="F1819" s="63">
        <v>3692.22</v>
      </c>
      <c r="G1819" s="63">
        <v>3691.32</v>
      </c>
      <c r="H1819" s="63">
        <v>3688.69</v>
      </c>
      <c r="I1819" s="62" t="s">
        <v>2189</v>
      </c>
      <c r="J1819" s="63">
        <v>3691.49</v>
      </c>
      <c r="K1819" s="63">
        <v>0</v>
      </c>
      <c r="L1819" s="63">
        <v>0</v>
      </c>
      <c r="M1819" s="63">
        <v>0.73</v>
      </c>
      <c r="N1819" s="10" t="str">
        <f t="shared" si="288"/>
        <v>W</v>
      </c>
      <c r="O1819" s="11">
        <f t="shared" si="289"/>
        <v>45922</v>
      </c>
      <c r="P1819" s="12" t="str">
        <f t="shared" si="290"/>
        <v>07</v>
      </c>
      <c r="Q1819" s="13" t="str">
        <f>VLOOKUP($B1819,Deals_Demo!$H:$N,7,0)</f>
        <v>strategy_11_demo</v>
      </c>
      <c r="R1819" s="13" t="str">
        <f t="shared" si="291"/>
        <v>Mon</v>
      </c>
      <c r="S1819" s="14">
        <f>VLOOKUP($B1819,Deals_Demo!$H:$S,8,0)</f>
        <v>45922.304502314815</v>
      </c>
      <c r="T1819" s="14">
        <f>VLOOKUP($B1819,Deals_Demo!$H:$S,9,0)</f>
        <v>45922.512835648151</v>
      </c>
      <c r="U1819" s="15" t="str">
        <f t="shared" si="292"/>
        <v>2025-09-22</v>
      </c>
      <c r="V1819" s="13" t="str">
        <f>VLOOKUP($B1819,Deals_Demo!$H:$S,11,0)</f>
        <v>12</v>
      </c>
      <c r="W1819" s="13" t="str">
        <f>VLOOKUP($B1819,Deals_Demo!$H:$S,12,0)</f>
        <v>Mon</v>
      </c>
      <c r="X1819" s="13">
        <f t="shared" si="294"/>
        <v>7.2999999999999995E-2</v>
      </c>
      <c r="Y1819" s="13">
        <f t="shared" si="295"/>
        <v>0.14599999999999999</v>
      </c>
      <c r="Z1819" s="13">
        <f t="shared" si="296"/>
        <v>0.219</v>
      </c>
      <c r="AA1819" s="13">
        <f t="shared" si="293"/>
        <v>-3</v>
      </c>
    </row>
    <row r="1820" spans="1:27" x14ac:dyDescent="0.25">
      <c r="A1820" s="56">
        <v>45922.304502314815</v>
      </c>
      <c r="B1820" s="57">
        <v>444175295</v>
      </c>
      <c r="C1820" s="58" t="s">
        <v>36</v>
      </c>
      <c r="D1820" s="58" t="s">
        <v>38</v>
      </c>
      <c r="E1820" s="58" t="s">
        <v>119</v>
      </c>
      <c r="F1820" s="59">
        <v>3692.22</v>
      </c>
      <c r="G1820" s="59">
        <v>3694.39</v>
      </c>
      <c r="H1820" s="59">
        <v>3690.69</v>
      </c>
      <c r="I1820" s="58" t="s">
        <v>2190</v>
      </c>
      <c r="J1820" s="59">
        <v>3690.65</v>
      </c>
      <c r="K1820" s="59">
        <v>0</v>
      </c>
      <c r="L1820" s="59">
        <v>0</v>
      </c>
      <c r="M1820" s="59">
        <v>1.57</v>
      </c>
      <c r="N1820" s="10" t="str">
        <f t="shared" si="288"/>
        <v>W</v>
      </c>
      <c r="O1820" s="11">
        <f t="shared" si="289"/>
        <v>45922</v>
      </c>
      <c r="P1820" s="12" t="str">
        <f t="shared" si="290"/>
        <v>07</v>
      </c>
      <c r="Q1820" s="13" t="str">
        <f>VLOOKUP($B1820,Deals_Demo!$H:$N,7,0)</f>
        <v>strategy_22_demo</v>
      </c>
      <c r="R1820" s="13" t="str">
        <f t="shared" si="291"/>
        <v>Mon</v>
      </c>
      <c r="S1820" s="14">
        <f>VLOOKUP($B1820,Deals_Demo!$H:$S,8,0)</f>
        <v>45922.304502314815</v>
      </c>
      <c r="T1820" s="14">
        <f>VLOOKUP($B1820,Deals_Demo!$H:$S,9,0)</f>
        <v>45922.512835648151</v>
      </c>
      <c r="U1820" s="15" t="str">
        <f t="shared" si="292"/>
        <v>2025-09-22</v>
      </c>
      <c r="V1820" s="13" t="str">
        <f>VLOOKUP($B1820,Deals_Demo!$H:$S,11,0)</f>
        <v>12</v>
      </c>
      <c r="W1820" s="13" t="str">
        <f>VLOOKUP($B1820,Deals_Demo!$H:$S,12,0)</f>
        <v>Mon</v>
      </c>
      <c r="X1820" s="13">
        <f t="shared" si="294"/>
        <v>0.15700000000000003</v>
      </c>
      <c r="Y1820" s="13">
        <f t="shared" si="295"/>
        <v>0.31400000000000006</v>
      </c>
      <c r="Z1820" s="13">
        <f t="shared" si="296"/>
        <v>0.47099999999999997</v>
      </c>
      <c r="AA1820" s="13">
        <f t="shared" si="293"/>
        <v>-3</v>
      </c>
    </row>
    <row r="1821" spans="1:27" x14ac:dyDescent="0.25">
      <c r="A1821" s="60">
        <v>45922.304502314815</v>
      </c>
      <c r="B1821" s="61">
        <v>444175297</v>
      </c>
      <c r="C1821" s="62" t="s">
        <v>36</v>
      </c>
      <c r="D1821" s="62" t="s">
        <v>38</v>
      </c>
      <c r="E1821" s="62" t="s">
        <v>119</v>
      </c>
      <c r="F1821" s="63">
        <v>3692.15</v>
      </c>
      <c r="G1821" s="63">
        <v>3691.32</v>
      </c>
      <c r="H1821" s="63">
        <v>3689.19</v>
      </c>
      <c r="I1821" s="62" t="s">
        <v>2189</v>
      </c>
      <c r="J1821" s="63">
        <v>3691.49</v>
      </c>
      <c r="K1821" s="63">
        <v>0</v>
      </c>
      <c r="L1821" s="63">
        <v>0</v>
      </c>
      <c r="M1821" s="63">
        <v>0.66</v>
      </c>
      <c r="N1821" s="10" t="str">
        <f t="shared" si="288"/>
        <v>W</v>
      </c>
      <c r="O1821" s="11">
        <f t="shared" si="289"/>
        <v>45922</v>
      </c>
      <c r="P1821" s="12" t="str">
        <f t="shared" si="290"/>
        <v>07</v>
      </c>
      <c r="Q1821" s="13" t="str">
        <f>VLOOKUP($B1821,Deals_Demo!$H:$N,7,0)</f>
        <v>strategy_10_demo</v>
      </c>
      <c r="R1821" s="13" t="str">
        <f t="shared" si="291"/>
        <v>Mon</v>
      </c>
      <c r="S1821" s="14">
        <f>VLOOKUP($B1821,Deals_Demo!$H:$S,8,0)</f>
        <v>45922.304502314815</v>
      </c>
      <c r="T1821" s="14">
        <f>VLOOKUP($B1821,Deals_Demo!$H:$S,9,0)</f>
        <v>45922.512835648151</v>
      </c>
      <c r="U1821" s="15" t="str">
        <f t="shared" si="292"/>
        <v>2025-09-22</v>
      </c>
      <c r="V1821" s="13" t="str">
        <f>VLOOKUP($B1821,Deals_Demo!$H:$S,11,0)</f>
        <v>12</v>
      </c>
      <c r="W1821" s="13" t="str">
        <f>VLOOKUP($B1821,Deals_Demo!$H:$S,12,0)</f>
        <v>Mon</v>
      </c>
      <c r="X1821" s="13">
        <f t="shared" si="294"/>
        <v>6.6000000000000003E-2</v>
      </c>
      <c r="Y1821" s="13">
        <f t="shared" si="295"/>
        <v>0.13200000000000001</v>
      </c>
      <c r="Z1821" s="13">
        <f t="shared" si="296"/>
        <v>0.19800000000000001</v>
      </c>
      <c r="AA1821" s="13">
        <f t="shared" si="293"/>
        <v>-3</v>
      </c>
    </row>
    <row r="1822" spans="1:27" x14ac:dyDescent="0.25">
      <c r="A1822" s="56">
        <v>45922.304502314815</v>
      </c>
      <c r="B1822" s="57">
        <v>444175301</v>
      </c>
      <c r="C1822" s="58" t="s">
        <v>36</v>
      </c>
      <c r="D1822" s="58" t="s">
        <v>38</v>
      </c>
      <c r="E1822" s="58" t="s">
        <v>119</v>
      </c>
      <c r="F1822" s="59">
        <v>3692.13</v>
      </c>
      <c r="G1822" s="59">
        <v>3695.19</v>
      </c>
      <c r="H1822" s="59">
        <v>3690.69</v>
      </c>
      <c r="I1822" s="58" t="s">
        <v>2190</v>
      </c>
      <c r="J1822" s="59">
        <v>3690.65</v>
      </c>
      <c r="K1822" s="59">
        <v>0</v>
      </c>
      <c r="L1822" s="59">
        <v>0</v>
      </c>
      <c r="M1822" s="59">
        <v>1.48</v>
      </c>
      <c r="N1822" s="10" t="str">
        <f t="shared" si="288"/>
        <v>W</v>
      </c>
      <c r="O1822" s="11">
        <f t="shared" si="289"/>
        <v>45922</v>
      </c>
      <c r="P1822" s="12" t="str">
        <f t="shared" si="290"/>
        <v>07</v>
      </c>
      <c r="Q1822" s="13" t="str">
        <f>VLOOKUP($B1822,Deals_Demo!$H:$N,7,0)</f>
        <v>strategy_24_demo</v>
      </c>
      <c r="R1822" s="13" t="str">
        <f t="shared" si="291"/>
        <v>Mon</v>
      </c>
      <c r="S1822" s="14">
        <f>VLOOKUP($B1822,Deals_Demo!$H:$S,8,0)</f>
        <v>45922.304502314815</v>
      </c>
      <c r="T1822" s="14">
        <f>VLOOKUP($B1822,Deals_Demo!$H:$S,9,0)</f>
        <v>45922.512835648151</v>
      </c>
      <c r="U1822" s="15" t="str">
        <f t="shared" si="292"/>
        <v>2025-09-22</v>
      </c>
      <c r="V1822" s="13" t="str">
        <f>VLOOKUP($B1822,Deals_Demo!$H:$S,11,0)</f>
        <v>12</v>
      </c>
      <c r="W1822" s="13" t="str">
        <f>VLOOKUP($B1822,Deals_Demo!$H:$S,12,0)</f>
        <v>Mon</v>
      </c>
      <c r="X1822" s="13">
        <f t="shared" si="294"/>
        <v>0.14799999999999999</v>
      </c>
      <c r="Y1822" s="13">
        <f t="shared" si="295"/>
        <v>0.29599999999999999</v>
      </c>
      <c r="Z1822" s="13">
        <f t="shared" si="296"/>
        <v>0.44400000000000001</v>
      </c>
      <c r="AA1822" s="13">
        <f t="shared" si="293"/>
        <v>-3</v>
      </c>
    </row>
    <row r="1823" spans="1:27" x14ac:dyDescent="0.25">
      <c r="A1823" s="60">
        <v>45922.304513888892</v>
      </c>
      <c r="B1823" s="61">
        <v>444175303</v>
      </c>
      <c r="C1823" s="62" t="s">
        <v>36</v>
      </c>
      <c r="D1823" s="62" t="s">
        <v>38</v>
      </c>
      <c r="E1823" s="62" t="s">
        <v>119</v>
      </c>
      <c r="F1823" s="63">
        <v>3692.13</v>
      </c>
      <c r="G1823" s="63">
        <v>3693.69</v>
      </c>
      <c r="H1823" s="63">
        <v>3690.69</v>
      </c>
      <c r="I1823" s="62" t="s">
        <v>2190</v>
      </c>
      <c r="J1823" s="63">
        <v>3690.65</v>
      </c>
      <c r="K1823" s="63">
        <v>0</v>
      </c>
      <c r="L1823" s="63">
        <v>0</v>
      </c>
      <c r="M1823" s="63">
        <v>1.48</v>
      </c>
      <c r="N1823" s="10" t="str">
        <f t="shared" si="288"/>
        <v>W</v>
      </c>
      <c r="O1823" s="11">
        <f t="shared" si="289"/>
        <v>45922</v>
      </c>
      <c r="P1823" s="12" t="str">
        <f t="shared" si="290"/>
        <v>07</v>
      </c>
      <c r="Q1823" s="13" t="str">
        <f>VLOOKUP($B1823,Deals_Demo!$H:$N,7,0)</f>
        <v>strategy_15_demo</v>
      </c>
      <c r="R1823" s="13" t="str">
        <f t="shared" si="291"/>
        <v>Mon</v>
      </c>
      <c r="S1823" s="14">
        <f>VLOOKUP($B1823,Deals_Demo!$H:$S,8,0)</f>
        <v>45922.304513888892</v>
      </c>
      <c r="T1823" s="14">
        <f>VLOOKUP($B1823,Deals_Demo!$H:$S,9,0)</f>
        <v>45922.512847222228</v>
      </c>
      <c r="U1823" s="15" t="str">
        <f t="shared" si="292"/>
        <v>2025-09-22</v>
      </c>
      <c r="V1823" s="13" t="str">
        <f>VLOOKUP($B1823,Deals_Demo!$H:$S,11,0)</f>
        <v>12</v>
      </c>
      <c r="W1823" s="13" t="str">
        <f>VLOOKUP($B1823,Deals_Demo!$H:$S,12,0)</f>
        <v>Mon</v>
      </c>
      <c r="X1823" s="13">
        <f t="shared" si="294"/>
        <v>0.14799999999999999</v>
      </c>
      <c r="Y1823" s="13">
        <f t="shared" si="295"/>
        <v>0.29599999999999999</v>
      </c>
      <c r="Z1823" s="13">
        <f t="shared" si="296"/>
        <v>0.44400000000000001</v>
      </c>
      <c r="AA1823" s="13">
        <f t="shared" si="293"/>
        <v>-3</v>
      </c>
    </row>
    <row r="1824" spans="1:27" x14ac:dyDescent="0.25">
      <c r="A1824" s="56">
        <v>45922.304513888892</v>
      </c>
      <c r="B1824" s="57">
        <v>444175304</v>
      </c>
      <c r="C1824" s="58" t="s">
        <v>36</v>
      </c>
      <c r="D1824" s="58" t="s">
        <v>38</v>
      </c>
      <c r="E1824" s="58" t="s">
        <v>119</v>
      </c>
      <c r="F1824" s="59">
        <v>3692.13</v>
      </c>
      <c r="G1824" s="59">
        <v>3695.19</v>
      </c>
      <c r="H1824" s="59">
        <v>3690.69</v>
      </c>
      <c r="I1824" s="58" t="s">
        <v>2190</v>
      </c>
      <c r="J1824" s="59">
        <v>3690.65</v>
      </c>
      <c r="K1824" s="59">
        <v>0</v>
      </c>
      <c r="L1824" s="59">
        <v>0</v>
      </c>
      <c r="M1824" s="59">
        <v>1.48</v>
      </c>
      <c r="N1824" s="10" t="str">
        <f t="shared" si="288"/>
        <v>W</v>
      </c>
      <c r="O1824" s="11">
        <f t="shared" si="289"/>
        <v>45922</v>
      </c>
      <c r="P1824" s="12" t="str">
        <f t="shared" si="290"/>
        <v>07</v>
      </c>
      <c r="Q1824" s="13" t="str">
        <f>VLOOKUP($B1824,Deals_Demo!$H:$N,7,0)</f>
        <v>strategy_14_demo</v>
      </c>
      <c r="R1824" s="13" t="str">
        <f t="shared" si="291"/>
        <v>Mon</v>
      </c>
      <c r="S1824" s="14">
        <f>VLOOKUP($B1824,Deals_Demo!$H:$S,8,0)</f>
        <v>45922.304513888892</v>
      </c>
      <c r="T1824" s="14">
        <f>VLOOKUP($B1824,Deals_Demo!$H:$S,9,0)</f>
        <v>45922.512847222228</v>
      </c>
      <c r="U1824" s="15" t="str">
        <f t="shared" si="292"/>
        <v>2025-09-22</v>
      </c>
      <c r="V1824" s="13" t="str">
        <f>VLOOKUP($B1824,Deals_Demo!$H:$S,11,0)</f>
        <v>12</v>
      </c>
      <c r="W1824" s="13" t="str">
        <f>VLOOKUP($B1824,Deals_Demo!$H:$S,12,0)</f>
        <v>Mon</v>
      </c>
      <c r="X1824" s="13">
        <f t="shared" si="294"/>
        <v>0.14799999999999999</v>
      </c>
      <c r="Y1824" s="13">
        <f t="shared" si="295"/>
        <v>0.29599999999999999</v>
      </c>
      <c r="Z1824" s="13">
        <f t="shared" si="296"/>
        <v>0.44400000000000001</v>
      </c>
      <c r="AA1824" s="13">
        <f t="shared" si="293"/>
        <v>-3</v>
      </c>
    </row>
    <row r="1825" spans="1:27" x14ac:dyDescent="0.25">
      <c r="A1825" s="60">
        <v>45922.304513888892</v>
      </c>
      <c r="B1825" s="61">
        <v>444175305</v>
      </c>
      <c r="C1825" s="62" t="s">
        <v>36</v>
      </c>
      <c r="D1825" s="62" t="s">
        <v>38</v>
      </c>
      <c r="E1825" s="62" t="s">
        <v>119</v>
      </c>
      <c r="F1825" s="63">
        <v>3692.13</v>
      </c>
      <c r="G1825" s="63">
        <v>3695.19</v>
      </c>
      <c r="H1825" s="63">
        <v>3690.69</v>
      </c>
      <c r="I1825" s="62" t="s">
        <v>2190</v>
      </c>
      <c r="J1825" s="63">
        <v>3690.65</v>
      </c>
      <c r="K1825" s="63">
        <v>0</v>
      </c>
      <c r="L1825" s="63">
        <v>0</v>
      </c>
      <c r="M1825" s="63">
        <v>1.48</v>
      </c>
      <c r="N1825" s="10" t="str">
        <f t="shared" si="288"/>
        <v>W</v>
      </c>
      <c r="O1825" s="11">
        <f t="shared" si="289"/>
        <v>45922</v>
      </c>
      <c r="P1825" s="12" t="str">
        <f t="shared" si="290"/>
        <v>07</v>
      </c>
      <c r="Q1825" s="13" t="str">
        <f>VLOOKUP($B1825,Deals_Demo!$H:$N,7,0)</f>
        <v>strategy_12_demo</v>
      </c>
      <c r="R1825" s="13" t="str">
        <f t="shared" si="291"/>
        <v>Mon</v>
      </c>
      <c r="S1825" s="14">
        <f>VLOOKUP($B1825,Deals_Demo!$H:$S,8,0)</f>
        <v>45922.304513888892</v>
      </c>
      <c r="T1825" s="14">
        <f>VLOOKUP($B1825,Deals_Demo!$H:$S,9,0)</f>
        <v>45922.512847222228</v>
      </c>
      <c r="U1825" s="15" t="str">
        <f t="shared" si="292"/>
        <v>2025-09-22</v>
      </c>
      <c r="V1825" s="13" t="str">
        <f>VLOOKUP($B1825,Deals_Demo!$H:$S,11,0)</f>
        <v>12</v>
      </c>
      <c r="W1825" s="13" t="str">
        <f>VLOOKUP($B1825,Deals_Demo!$H:$S,12,0)</f>
        <v>Mon</v>
      </c>
      <c r="X1825" s="13">
        <f t="shared" si="294"/>
        <v>0.14799999999999999</v>
      </c>
      <c r="Y1825" s="13">
        <f t="shared" si="295"/>
        <v>0.29599999999999999</v>
      </c>
      <c r="Z1825" s="13">
        <f t="shared" si="296"/>
        <v>0.44400000000000001</v>
      </c>
      <c r="AA1825" s="13">
        <f t="shared" si="293"/>
        <v>-3</v>
      </c>
    </row>
    <row r="1826" spans="1:27" x14ac:dyDescent="0.25">
      <c r="A1826" s="56">
        <v>45922.304513888892</v>
      </c>
      <c r="B1826" s="57">
        <v>444175306</v>
      </c>
      <c r="C1826" s="58" t="s">
        <v>36</v>
      </c>
      <c r="D1826" s="58" t="s">
        <v>38</v>
      </c>
      <c r="E1826" s="58" t="s">
        <v>119</v>
      </c>
      <c r="F1826" s="59">
        <v>3692.07</v>
      </c>
      <c r="G1826" s="59">
        <v>3694.39</v>
      </c>
      <c r="H1826" s="59">
        <v>3689.19</v>
      </c>
      <c r="I1826" s="58" t="s">
        <v>2191</v>
      </c>
      <c r="J1826" s="59">
        <v>3694.39</v>
      </c>
      <c r="K1826" s="59">
        <v>0</v>
      </c>
      <c r="L1826" s="59">
        <v>0</v>
      </c>
      <c r="M1826" s="59">
        <v>-2.3199999999999998</v>
      </c>
      <c r="N1826" s="10" t="str">
        <f t="shared" si="288"/>
        <v>L</v>
      </c>
      <c r="O1826" s="11">
        <f t="shared" si="289"/>
        <v>45922</v>
      </c>
      <c r="P1826" s="12" t="str">
        <f t="shared" si="290"/>
        <v>07</v>
      </c>
      <c r="Q1826" s="13" t="str">
        <f>VLOOKUP($B1826,Deals_Demo!$H:$N,7,0)</f>
        <v>strategy_23_demo</v>
      </c>
      <c r="R1826" s="13" t="str">
        <f t="shared" si="291"/>
        <v>Mon</v>
      </c>
      <c r="S1826" s="14">
        <f>VLOOKUP($B1826,Deals_Demo!$H:$S,8,0)</f>
        <v>45922.304513888892</v>
      </c>
      <c r="T1826" s="14">
        <f>VLOOKUP($B1826,Deals_Demo!$H:$S,9,0)</f>
        <v>45922.512847222228</v>
      </c>
      <c r="U1826" s="15" t="str">
        <f t="shared" si="292"/>
        <v>2025-09-22</v>
      </c>
      <c r="V1826" s="13" t="str">
        <f>VLOOKUP($B1826,Deals_Demo!$H:$S,11,0)</f>
        <v>12</v>
      </c>
      <c r="W1826" s="13" t="str">
        <f>VLOOKUP($B1826,Deals_Demo!$H:$S,12,0)</f>
        <v>Mon</v>
      </c>
      <c r="X1826" s="13">
        <f t="shared" si="294"/>
        <v>-0.23199999999999998</v>
      </c>
      <c r="Y1826" s="13">
        <f t="shared" si="295"/>
        <v>-0.46399999999999997</v>
      </c>
      <c r="Z1826" s="13">
        <f t="shared" si="296"/>
        <v>-0.69599999999999995</v>
      </c>
      <c r="AA1826" s="13">
        <f t="shared" si="293"/>
        <v>-3</v>
      </c>
    </row>
    <row r="1827" spans="1:27" x14ac:dyDescent="0.25">
      <c r="A1827" s="60">
        <v>45922.304525462961</v>
      </c>
      <c r="B1827" s="61">
        <v>444175308</v>
      </c>
      <c r="C1827" s="62" t="s">
        <v>36</v>
      </c>
      <c r="D1827" s="62" t="s">
        <v>38</v>
      </c>
      <c r="E1827" s="62" t="s">
        <v>119</v>
      </c>
      <c r="F1827" s="63">
        <v>3692.01</v>
      </c>
      <c r="G1827" s="63">
        <v>3691.29</v>
      </c>
      <c r="H1827" s="63">
        <v>3689.19</v>
      </c>
      <c r="I1827" s="62" t="s">
        <v>2192</v>
      </c>
      <c r="J1827" s="63">
        <v>3691.29</v>
      </c>
      <c r="K1827" s="63">
        <v>0</v>
      </c>
      <c r="L1827" s="63">
        <v>0</v>
      </c>
      <c r="M1827" s="63">
        <v>0.72</v>
      </c>
      <c r="N1827" s="10" t="str">
        <f t="shared" si="288"/>
        <v>W</v>
      </c>
      <c r="O1827" s="11">
        <f t="shared" si="289"/>
        <v>45922</v>
      </c>
      <c r="P1827" s="12" t="str">
        <f t="shared" si="290"/>
        <v>07</v>
      </c>
      <c r="Q1827" s="13" t="str">
        <f>VLOOKUP($B1827,Deals_Demo!$H:$N,7,0)</f>
        <v>strategy_09_demo</v>
      </c>
      <c r="R1827" s="13" t="str">
        <f t="shared" si="291"/>
        <v>Mon</v>
      </c>
      <c r="S1827" s="14">
        <f>VLOOKUP($B1827,Deals_Demo!$H:$S,8,0)</f>
        <v>45922.304525462961</v>
      </c>
      <c r="T1827" s="14">
        <f>VLOOKUP($B1827,Deals_Demo!$H:$S,9,0)</f>
        <v>45922.512858796297</v>
      </c>
      <c r="U1827" s="15" t="str">
        <f t="shared" si="292"/>
        <v>2025-09-22</v>
      </c>
      <c r="V1827" s="13" t="str">
        <f>VLOOKUP($B1827,Deals_Demo!$H:$S,11,0)</f>
        <v>12</v>
      </c>
      <c r="W1827" s="13" t="str">
        <f>VLOOKUP($B1827,Deals_Demo!$H:$S,12,0)</f>
        <v>Mon</v>
      </c>
      <c r="X1827" s="13">
        <f t="shared" si="294"/>
        <v>7.1999999999999995E-2</v>
      </c>
      <c r="Y1827" s="13">
        <f t="shared" si="295"/>
        <v>0.14399999999999999</v>
      </c>
      <c r="Z1827" s="13">
        <f t="shared" si="296"/>
        <v>0.216</v>
      </c>
      <c r="AA1827" s="13">
        <f t="shared" si="293"/>
        <v>-3</v>
      </c>
    </row>
    <row r="1828" spans="1:27" x14ac:dyDescent="0.25">
      <c r="A1828" s="56">
        <v>45922.304525462961</v>
      </c>
      <c r="B1828" s="57">
        <v>444175309</v>
      </c>
      <c r="C1828" s="58" t="s">
        <v>36</v>
      </c>
      <c r="D1828" s="58" t="s">
        <v>38</v>
      </c>
      <c r="E1828" s="58" t="s">
        <v>119</v>
      </c>
      <c r="F1828" s="59">
        <v>3692.13</v>
      </c>
      <c r="G1828" s="59">
        <v>3695.19</v>
      </c>
      <c r="H1828" s="59">
        <v>3688.69</v>
      </c>
      <c r="I1828" s="58" t="s">
        <v>2193</v>
      </c>
      <c r="J1828" s="59">
        <v>3695.38</v>
      </c>
      <c r="K1828" s="59">
        <v>0</v>
      </c>
      <c r="L1828" s="59">
        <v>0</v>
      </c>
      <c r="M1828" s="59">
        <v>-3.25</v>
      </c>
      <c r="N1828" s="10" t="str">
        <f t="shared" si="288"/>
        <v>L</v>
      </c>
      <c r="O1828" s="11">
        <f t="shared" si="289"/>
        <v>45922</v>
      </c>
      <c r="P1828" s="12" t="str">
        <f t="shared" si="290"/>
        <v>07</v>
      </c>
      <c r="Q1828" s="13" t="str">
        <f>VLOOKUP($B1828,Deals_Demo!$H:$N,7,0)</f>
        <v>strategy_16_demo</v>
      </c>
      <c r="R1828" s="13" t="str">
        <f t="shared" si="291"/>
        <v>Mon</v>
      </c>
      <c r="S1828" s="14">
        <f>VLOOKUP($B1828,Deals_Demo!$H:$S,8,0)</f>
        <v>45922.304525462961</v>
      </c>
      <c r="T1828" s="14">
        <f>VLOOKUP($B1828,Deals_Demo!$H:$S,9,0)</f>
        <v>45922.512858796297</v>
      </c>
      <c r="U1828" s="15" t="str">
        <f t="shared" si="292"/>
        <v>2025-09-22</v>
      </c>
      <c r="V1828" s="13" t="str">
        <f>VLOOKUP($B1828,Deals_Demo!$H:$S,11,0)</f>
        <v>12</v>
      </c>
      <c r="W1828" s="13" t="str">
        <f>VLOOKUP($B1828,Deals_Demo!$H:$S,12,0)</f>
        <v>Mon</v>
      </c>
      <c r="X1828" s="13">
        <f t="shared" si="294"/>
        <v>-0.32500000000000001</v>
      </c>
      <c r="Y1828" s="13">
        <f t="shared" si="295"/>
        <v>-0.65</v>
      </c>
      <c r="Z1828" s="13">
        <f t="shared" si="296"/>
        <v>-0.97499999999999998</v>
      </c>
      <c r="AA1828" s="13">
        <f t="shared" si="293"/>
        <v>-3</v>
      </c>
    </row>
    <row r="1829" spans="1:27" x14ac:dyDescent="0.25">
      <c r="A1829" s="60">
        <v>45922.304722222223</v>
      </c>
      <c r="B1829" s="61">
        <v>444175347</v>
      </c>
      <c r="C1829" s="62" t="s">
        <v>36</v>
      </c>
      <c r="D1829" s="62" t="s">
        <v>38</v>
      </c>
      <c r="E1829" s="62" t="s">
        <v>119</v>
      </c>
      <c r="F1829" s="63">
        <v>3692.04</v>
      </c>
      <c r="G1829" s="63">
        <v>3690.84</v>
      </c>
      <c r="H1829" s="62"/>
      <c r="I1829" s="62" t="s">
        <v>2188</v>
      </c>
      <c r="J1829" s="63">
        <v>3691</v>
      </c>
      <c r="K1829" s="63">
        <v>0</v>
      </c>
      <c r="L1829" s="63">
        <v>0</v>
      </c>
      <c r="M1829" s="63">
        <v>1.04</v>
      </c>
      <c r="N1829" s="10" t="str">
        <f t="shared" si="288"/>
        <v>W</v>
      </c>
      <c r="O1829" s="11">
        <f t="shared" si="289"/>
        <v>45922</v>
      </c>
      <c r="P1829" s="12" t="str">
        <f t="shared" si="290"/>
        <v>07</v>
      </c>
      <c r="Q1829" s="13" t="str">
        <f>VLOOKUP($B1829,Deals_Demo!$H:$N,7,0)</f>
        <v>strategy_18_demo</v>
      </c>
      <c r="R1829" s="13" t="str">
        <f t="shared" si="291"/>
        <v>Mon</v>
      </c>
      <c r="S1829" s="14">
        <f>VLOOKUP($B1829,Deals_Demo!$H:$S,8,0)</f>
        <v>45922.304722222223</v>
      </c>
      <c r="T1829" s="14">
        <f>VLOOKUP($B1829,Deals_Demo!$H:$S,9,0)</f>
        <v>45922.513055555559</v>
      </c>
      <c r="U1829" s="15" t="str">
        <f t="shared" si="292"/>
        <v>2025-09-22</v>
      </c>
      <c r="V1829" s="13" t="str">
        <f>VLOOKUP($B1829,Deals_Demo!$H:$S,11,0)</f>
        <v>12</v>
      </c>
      <c r="W1829" s="13" t="str">
        <f>VLOOKUP($B1829,Deals_Demo!$H:$S,12,0)</f>
        <v>Mon</v>
      </c>
      <c r="X1829" s="13">
        <f t="shared" si="294"/>
        <v>0.10400000000000001</v>
      </c>
      <c r="Y1829" s="13">
        <f t="shared" si="295"/>
        <v>0.20800000000000002</v>
      </c>
      <c r="Z1829" s="13">
        <f t="shared" si="296"/>
        <v>0.312</v>
      </c>
      <c r="AA1829" s="13">
        <f t="shared" si="293"/>
        <v>-3</v>
      </c>
    </row>
    <row r="1830" spans="1:27" x14ac:dyDescent="0.25">
      <c r="A1830" s="56">
        <v>45922.318611111114</v>
      </c>
      <c r="B1830" s="57">
        <v>444179566</v>
      </c>
      <c r="C1830" s="58" t="s">
        <v>36</v>
      </c>
      <c r="D1830" s="58" t="s">
        <v>38</v>
      </c>
      <c r="E1830" s="58" t="s">
        <v>119</v>
      </c>
      <c r="F1830" s="59">
        <v>3690.88</v>
      </c>
      <c r="G1830" s="59">
        <v>3693.87</v>
      </c>
      <c r="H1830" s="58"/>
      <c r="I1830" s="58" t="s">
        <v>2194</v>
      </c>
      <c r="J1830" s="59">
        <v>3693.87</v>
      </c>
      <c r="K1830" s="59">
        <v>0</v>
      </c>
      <c r="L1830" s="59">
        <v>0</v>
      </c>
      <c r="M1830" s="59">
        <v>-2.99</v>
      </c>
      <c r="N1830" s="10" t="str">
        <f t="shared" si="288"/>
        <v>L</v>
      </c>
      <c r="O1830" s="11">
        <f t="shared" si="289"/>
        <v>45922</v>
      </c>
      <c r="P1830" s="12" t="str">
        <f t="shared" si="290"/>
        <v>07</v>
      </c>
      <c r="Q1830" s="13" t="str">
        <f>VLOOKUP($B1830,Deals_Demo!$H:$N,7,0)</f>
        <v>strategy_19_demo</v>
      </c>
      <c r="R1830" s="13" t="str">
        <f t="shared" si="291"/>
        <v>Mon</v>
      </c>
      <c r="S1830" s="14">
        <f>VLOOKUP($B1830,Deals_Demo!$H:$S,8,0)</f>
        <v>45922.318611111114</v>
      </c>
      <c r="T1830" s="14">
        <f>VLOOKUP($B1830,Deals_Demo!$H:$S,9,0)</f>
        <v>45922.526944444449</v>
      </c>
      <c r="U1830" s="15" t="str">
        <f t="shared" si="292"/>
        <v>2025-09-22</v>
      </c>
      <c r="V1830" s="13" t="str">
        <f>VLOOKUP($B1830,Deals_Demo!$H:$S,11,0)</f>
        <v>12</v>
      </c>
      <c r="W1830" s="13" t="str">
        <f>VLOOKUP($B1830,Deals_Demo!$H:$S,12,0)</f>
        <v>Mon</v>
      </c>
      <c r="X1830" s="13">
        <f t="shared" si="294"/>
        <v>-0.29900000000000004</v>
      </c>
      <c r="Y1830" s="13">
        <f t="shared" si="295"/>
        <v>-0.59800000000000009</v>
      </c>
      <c r="Z1830" s="13">
        <f t="shared" si="296"/>
        <v>-0.89700000000000002</v>
      </c>
      <c r="AA1830" s="13">
        <f t="shared" si="293"/>
        <v>-3</v>
      </c>
    </row>
    <row r="1831" spans="1:27" x14ac:dyDescent="0.25">
      <c r="A1831" s="60">
        <v>45922.318611111114</v>
      </c>
      <c r="B1831" s="61">
        <v>444179567</v>
      </c>
      <c r="C1831" s="62" t="s">
        <v>36</v>
      </c>
      <c r="D1831" s="62" t="s">
        <v>38</v>
      </c>
      <c r="E1831" s="62" t="s">
        <v>119</v>
      </c>
      <c r="F1831" s="63">
        <v>3690.89</v>
      </c>
      <c r="G1831" s="63">
        <v>3693.88</v>
      </c>
      <c r="H1831" s="62"/>
      <c r="I1831" s="62" t="s">
        <v>2195</v>
      </c>
      <c r="J1831" s="63">
        <v>3693.89</v>
      </c>
      <c r="K1831" s="63">
        <v>0</v>
      </c>
      <c r="L1831" s="63">
        <v>0</v>
      </c>
      <c r="M1831" s="63">
        <v>-3</v>
      </c>
      <c r="N1831" s="10" t="str">
        <f t="shared" si="288"/>
        <v>L</v>
      </c>
      <c r="O1831" s="11">
        <f t="shared" si="289"/>
        <v>45922</v>
      </c>
      <c r="P1831" s="12" t="str">
        <f t="shared" si="290"/>
        <v>07</v>
      </c>
      <c r="Q1831" s="13" t="str">
        <f>VLOOKUP($B1831,Deals_Demo!$H:$N,7,0)</f>
        <v>strategy_18_demo</v>
      </c>
      <c r="R1831" s="13" t="str">
        <f t="shared" si="291"/>
        <v>Mon</v>
      </c>
      <c r="S1831" s="14">
        <f>VLOOKUP($B1831,Deals_Demo!$H:$S,8,0)</f>
        <v>45922.318611111114</v>
      </c>
      <c r="T1831" s="14">
        <f>VLOOKUP($B1831,Deals_Demo!$H:$S,9,0)</f>
        <v>45922.526944444449</v>
      </c>
      <c r="U1831" s="15" t="str">
        <f t="shared" si="292"/>
        <v>2025-09-22</v>
      </c>
      <c r="V1831" s="13" t="str">
        <f>VLOOKUP($B1831,Deals_Demo!$H:$S,11,0)</f>
        <v>12</v>
      </c>
      <c r="W1831" s="13" t="str">
        <f>VLOOKUP($B1831,Deals_Demo!$H:$S,12,0)</f>
        <v>Mon</v>
      </c>
      <c r="X1831" s="13">
        <f t="shared" si="294"/>
        <v>-0.30000000000000004</v>
      </c>
      <c r="Y1831" s="13">
        <f t="shared" si="295"/>
        <v>-0.60000000000000009</v>
      </c>
      <c r="Z1831" s="13">
        <f t="shared" si="296"/>
        <v>-0.89999999999999991</v>
      </c>
      <c r="AA1831" s="13">
        <f t="shared" si="293"/>
        <v>-3</v>
      </c>
    </row>
    <row r="1832" spans="1:27" x14ac:dyDescent="0.25">
      <c r="A1832" s="56">
        <v>45922.318622685183</v>
      </c>
      <c r="B1832" s="57">
        <v>444179568</v>
      </c>
      <c r="C1832" s="58" t="s">
        <v>36</v>
      </c>
      <c r="D1832" s="58" t="s">
        <v>38</v>
      </c>
      <c r="E1832" s="58" t="s">
        <v>119</v>
      </c>
      <c r="F1832" s="59">
        <v>3690.89</v>
      </c>
      <c r="G1832" s="59">
        <v>3693.88</v>
      </c>
      <c r="H1832" s="58"/>
      <c r="I1832" s="58" t="s">
        <v>2195</v>
      </c>
      <c r="J1832" s="59">
        <v>3693.89</v>
      </c>
      <c r="K1832" s="59">
        <v>0</v>
      </c>
      <c r="L1832" s="59">
        <v>0</v>
      </c>
      <c r="M1832" s="59">
        <v>-3</v>
      </c>
      <c r="N1832" s="10" t="str">
        <f t="shared" si="288"/>
        <v>L</v>
      </c>
      <c r="O1832" s="11">
        <f t="shared" si="289"/>
        <v>45922</v>
      </c>
      <c r="P1832" s="12" t="str">
        <f t="shared" si="290"/>
        <v>07</v>
      </c>
      <c r="Q1832" s="13" t="str">
        <f>VLOOKUP($B1832,Deals_Demo!$H:$N,7,0)</f>
        <v>strategy_20_demo</v>
      </c>
      <c r="R1832" s="13" t="str">
        <f t="shared" si="291"/>
        <v>Mon</v>
      </c>
      <c r="S1832" s="14">
        <f>VLOOKUP($B1832,Deals_Demo!$H:$S,8,0)</f>
        <v>45922.318622685183</v>
      </c>
      <c r="T1832" s="14">
        <f>VLOOKUP($B1832,Deals_Demo!$H:$S,9,0)</f>
        <v>45922.526956018519</v>
      </c>
      <c r="U1832" s="15" t="str">
        <f t="shared" si="292"/>
        <v>2025-09-22</v>
      </c>
      <c r="V1832" s="13" t="str">
        <f>VLOOKUP($B1832,Deals_Demo!$H:$S,11,0)</f>
        <v>12</v>
      </c>
      <c r="W1832" s="13" t="str">
        <f>VLOOKUP($B1832,Deals_Demo!$H:$S,12,0)</f>
        <v>Mon</v>
      </c>
      <c r="X1832" s="13">
        <f t="shared" si="294"/>
        <v>-0.30000000000000004</v>
      </c>
      <c r="Y1832" s="13">
        <f t="shared" si="295"/>
        <v>-0.60000000000000009</v>
      </c>
      <c r="Z1832" s="13">
        <f t="shared" si="296"/>
        <v>-0.89999999999999991</v>
      </c>
      <c r="AA1832" s="13">
        <f t="shared" si="293"/>
        <v>-3</v>
      </c>
    </row>
    <row r="1833" spans="1:27" x14ac:dyDescent="0.25">
      <c r="A1833" s="60">
        <v>45922.318842592591</v>
      </c>
      <c r="B1833" s="61">
        <v>444179617</v>
      </c>
      <c r="C1833" s="62" t="s">
        <v>36</v>
      </c>
      <c r="D1833" s="62" t="s">
        <v>38</v>
      </c>
      <c r="E1833" s="62" t="s">
        <v>119</v>
      </c>
      <c r="F1833" s="63">
        <v>3690.85</v>
      </c>
      <c r="G1833" s="63">
        <v>3693.85</v>
      </c>
      <c r="H1833" s="63">
        <v>3689.35</v>
      </c>
      <c r="I1833" s="62" t="s">
        <v>2194</v>
      </c>
      <c r="J1833" s="63">
        <v>3693.86</v>
      </c>
      <c r="K1833" s="63">
        <v>0</v>
      </c>
      <c r="L1833" s="63">
        <v>0</v>
      </c>
      <c r="M1833" s="63">
        <v>-3.01</v>
      </c>
      <c r="N1833" s="10" t="str">
        <f t="shared" si="288"/>
        <v>L</v>
      </c>
      <c r="O1833" s="11">
        <f t="shared" si="289"/>
        <v>45922</v>
      </c>
      <c r="P1833" s="12" t="str">
        <f t="shared" si="290"/>
        <v>07</v>
      </c>
      <c r="Q1833" s="13" t="str">
        <f>VLOOKUP($B1833,Deals_Demo!$H:$N,7,0)</f>
        <v>strategy_24_demo</v>
      </c>
      <c r="R1833" s="13" t="str">
        <f t="shared" si="291"/>
        <v>Mon</v>
      </c>
      <c r="S1833" s="14">
        <f>VLOOKUP($B1833,Deals_Demo!$H:$S,8,0)</f>
        <v>45922.318842592591</v>
      </c>
      <c r="T1833" s="14">
        <f>VLOOKUP($B1833,Deals_Demo!$H:$S,9,0)</f>
        <v>45922.527175925927</v>
      </c>
      <c r="U1833" s="15" t="str">
        <f t="shared" si="292"/>
        <v>2025-09-22</v>
      </c>
      <c r="V1833" s="13" t="str">
        <f>VLOOKUP($B1833,Deals_Demo!$H:$S,11,0)</f>
        <v>12</v>
      </c>
      <c r="W1833" s="13" t="str">
        <f>VLOOKUP($B1833,Deals_Demo!$H:$S,12,0)</f>
        <v>Mon</v>
      </c>
      <c r="X1833" s="13">
        <f t="shared" si="294"/>
        <v>-0.30099999999999999</v>
      </c>
      <c r="Y1833" s="13">
        <f t="shared" si="295"/>
        <v>-0.60199999999999998</v>
      </c>
      <c r="Z1833" s="13">
        <f t="shared" si="296"/>
        <v>-0.90299999999999991</v>
      </c>
      <c r="AA1833" s="13">
        <f t="shared" si="293"/>
        <v>-3</v>
      </c>
    </row>
    <row r="1834" spans="1:27" x14ac:dyDescent="0.25">
      <c r="A1834" s="56">
        <v>45922.318842592591</v>
      </c>
      <c r="B1834" s="57">
        <v>444179619</v>
      </c>
      <c r="C1834" s="58" t="s">
        <v>36</v>
      </c>
      <c r="D1834" s="58" t="s">
        <v>38</v>
      </c>
      <c r="E1834" s="58" t="s">
        <v>119</v>
      </c>
      <c r="F1834" s="59">
        <v>3690.85</v>
      </c>
      <c r="G1834" s="59">
        <v>3693.05</v>
      </c>
      <c r="H1834" s="59">
        <v>3689.35</v>
      </c>
      <c r="I1834" s="58" t="s">
        <v>2196</v>
      </c>
      <c r="J1834" s="59">
        <v>3693.1</v>
      </c>
      <c r="K1834" s="59">
        <v>0</v>
      </c>
      <c r="L1834" s="59">
        <v>0</v>
      </c>
      <c r="M1834" s="59">
        <v>-2.25</v>
      </c>
      <c r="N1834" s="10" t="str">
        <f t="shared" si="288"/>
        <v>L</v>
      </c>
      <c r="O1834" s="11">
        <f t="shared" si="289"/>
        <v>45922</v>
      </c>
      <c r="P1834" s="12" t="str">
        <f t="shared" si="290"/>
        <v>07</v>
      </c>
      <c r="Q1834" s="13" t="str">
        <f>VLOOKUP($B1834,Deals_Demo!$H:$N,7,0)</f>
        <v>strategy_22_demo</v>
      </c>
      <c r="R1834" s="13" t="str">
        <f t="shared" si="291"/>
        <v>Mon</v>
      </c>
      <c r="S1834" s="14">
        <f>VLOOKUP($B1834,Deals_Demo!$H:$S,8,0)</f>
        <v>45922.318842592591</v>
      </c>
      <c r="T1834" s="14">
        <f>VLOOKUP($B1834,Deals_Demo!$H:$S,9,0)</f>
        <v>45922.527175925927</v>
      </c>
      <c r="U1834" s="15" t="str">
        <f t="shared" si="292"/>
        <v>2025-09-22</v>
      </c>
      <c r="V1834" s="13" t="str">
        <f>VLOOKUP($B1834,Deals_Demo!$H:$S,11,0)</f>
        <v>12</v>
      </c>
      <c r="W1834" s="13" t="str">
        <f>VLOOKUP($B1834,Deals_Demo!$H:$S,12,0)</f>
        <v>Mon</v>
      </c>
      <c r="X1834" s="13">
        <f t="shared" si="294"/>
        <v>-0.22500000000000001</v>
      </c>
      <c r="Y1834" s="13">
        <f t="shared" si="295"/>
        <v>-0.45</v>
      </c>
      <c r="Z1834" s="13">
        <f t="shared" si="296"/>
        <v>-0.67499999999999993</v>
      </c>
      <c r="AA1834" s="13">
        <f t="shared" si="293"/>
        <v>-3</v>
      </c>
    </row>
    <row r="1835" spans="1:27" x14ac:dyDescent="0.25">
      <c r="A1835" s="60">
        <v>45922.318854166668</v>
      </c>
      <c r="B1835" s="61">
        <v>444179620</v>
      </c>
      <c r="C1835" s="62" t="s">
        <v>36</v>
      </c>
      <c r="D1835" s="62" t="s">
        <v>38</v>
      </c>
      <c r="E1835" s="62" t="s">
        <v>119</v>
      </c>
      <c r="F1835" s="63">
        <v>3690.85</v>
      </c>
      <c r="G1835" s="63">
        <v>3693.85</v>
      </c>
      <c r="H1835" s="63">
        <v>3689.35</v>
      </c>
      <c r="I1835" s="62" t="s">
        <v>2194</v>
      </c>
      <c r="J1835" s="63">
        <v>3693.86</v>
      </c>
      <c r="K1835" s="63">
        <v>0</v>
      </c>
      <c r="L1835" s="63">
        <v>0</v>
      </c>
      <c r="M1835" s="63">
        <v>-3.01</v>
      </c>
      <c r="N1835" s="10" t="str">
        <f t="shared" si="288"/>
        <v>L</v>
      </c>
      <c r="O1835" s="11">
        <f t="shared" si="289"/>
        <v>45922</v>
      </c>
      <c r="P1835" s="12" t="str">
        <f t="shared" si="290"/>
        <v>07</v>
      </c>
      <c r="Q1835" s="13" t="str">
        <f>VLOOKUP($B1835,Deals_Demo!$H:$N,7,0)</f>
        <v>strategy_12_demo</v>
      </c>
      <c r="R1835" s="13" t="str">
        <f t="shared" si="291"/>
        <v>Mon</v>
      </c>
      <c r="S1835" s="14">
        <f>VLOOKUP($B1835,Deals_Demo!$H:$S,8,0)</f>
        <v>45922.318854166668</v>
      </c>
      <c r="T1835" s="14">
        <f>VLOOKUP($B1835,Deals_Demo!$H:$S,9,0)</f>
        <v>45922.527187500003</v>
      </c>
      <c r="U1835" s="15" t="str">
        <f t="shared" si="292"/>
        <v>2025-09-22</v>
      </c>
      <c r="V1835" s="13" t="str">
        <f>VLOOKUP($B1835,Deals_Demo!$H:$S,11,0)</f>
        <v>12</v>
      </c>
      <c r="W1835" s="13" t="str">
        <f>VLOOKUP($B1835,Deals_Demo!$H:$S,12,0)</f>
        <v>Mon</v>
      </c>
      <c r="X1835" s="13">
        <f t="shared" si="294"/>
        <v>-0.30099999999999999</v>
      </c>
      <c r="Y1835" s="13">
        <f t="shared" si="295"/>
        <v>-0.60199999999999998</v>
      </c>
      <c r="Z1835" s="13">
        <f t="shared" si="296"/>
        <v>-0.90299999999999991</v>
      </c>
      <c r="AA1835" s="13">
        <f t="shared" si="293"/>
        <v>-3</v>
      </c>
    </row>
    <row r="1836" spans="1:27" x14ac:dyDescent="0.25">
      <c r="A1836" s="56">
        <v>45922.318958333337</v>
      </c>
      <c r="B1836" s="57">
        <v>444179663</v>
      </c>
      <c r="C1836" s="58" t="s">
        <v>36</v>
      </c>
      <c r="D1836" s="58" t="s">
        <v>38</v>
      </c>
      <c r="E1836" s="58" t="s">
        <v>119</v>
      </c>
      <c r="F1836" s="59">
        <v>3690.87</v>
      </c>
      <c r="G1836" s="59">
        <v>3693.87</v>
      </c>
      <c r="H1836" s="59">
        <v>3687.87</v>
      </c>
      <c r="I1836" s="58" t="s">
        <v>2194</v>
      </c>
      <c r="J1836" s="59">
        <v>3693.87</v>
      </c>
      <c r="K1836" s="59">
        <v>0</v>
      </c>
      <c r="L1836" s="59">
        <v>0</v>
      </c>
      <c r="M1836" s="59">
        <v>-3</v>
      </c>
      <c r="N1836" s="10" t="str">
        <f t="shared" si="288"/>
        <v>L</v>
      </c>
      <c r="O1836" s="11">
        <f t="shared" si="289"/>
        <v>45922</v>
      </c>
      <c r="P1836" s="12" t="str">
        <f t="shared" si="290"/>
        <v>07</v>
      </c>
      <c r="Q1836" s="13" t="str">
        <f>VLOOKUP($B1836,Deals_Demo!$H:$N,7,0)</f>
        <v>strategy_09_demo</v>
      </c>
      <c r="R1836" s="13" t="str">
        <f t="shared" si="291"/>
        <v>Mon</v>
      </c>
      <c r="S1836" s="14">
        <f>VLOOKUP($B1836,Deals_Demo!$H:$S,8,0)</f>
        <v>45922.318958333337</v>
      </c>
      <c r="T1836" s="14">
        <f>VLOOKUP($B1836,Deals_Demo!$H:$S,9,0)</f>
        <v>45922.527291666673</v>
      </c>
      <c r="U1836" s="15" t="str">
        <f t="shared" si="292"/>
        <v>2025-09-22</v>
      </c>
      <c r="V1836" s="13" t="str">
        <f>VLOOKUP($B1836,Deals_Demo!$H:$S,11,0)</f>
        <v>12</v>
      </c>
      <c r="W1836" s="13" t="str">
        <f>VLOOKUP($B1836,Deals_Demo!$H:$S,12,0)</f>
        <v>Mon</v>
      </c>
      <c r="X1836" s="13">
        <f t="shared" si="294"/>
        <v>-0.30000000000000004</v>
      </c>
      <c r="Y1836" s="13">
        <f t="shared" si="295"/>
        <v>-0.60000000000000009</v>
      </c>
      <c r="Z1836" s="13">
        <f t="shared" si="296"/>
        <v>-0.89999999999999991</v>
      </c>
      <c r="AA1836" s="13">
        <f t="shared" si="293"/>
        <v>-3</v>
      </c>
    </row>
    <row r="1837" spans="1:27" x14ac:dyDescent="0.25">
      <c r="A1837" s="60">
        <v>45922.319768518515</v>
      </c>
      <c r="B1837" s="61">
        <v>444180211</v>
      </c>
      <c r="C1837" s="62" t="s">
        <v>36</v>
      </c>
      <c r="D1837" s="62" t="s">
        <v>38</v>
      </c>
      <c r="E1837" s="62" t="s">
        <v>119</v>
      </c>
      <c r="F1837" s="63">
        <v>3691.1</v>
      </c>
      <c r="G1837" s="63">
        <v>3694.1</v>
      </c>
      <c r="H1837" s="63">
        <v>3688.9</v>
      </c>
      <c r="I1837" s="62" t="s">
        <v>2197</v>
      </c>
      <c r="J1837" s="63">
        <v>3694.12</v>
      </c>
      <c r="K1837" s="63">
        <v>0</v>
      </c>
      <c r="L1837" s="63">
        <v>0</v>
      </c>
      <c r="M1837" s="63">
        <v>-3.02</v>
      </c>
      <c r="N1837" s="10" t="str">
        <f t="shared" si="288"/>
        <v>L</v>
      </c>
      <c r="O1837" s="11">
        <f t="shared" si="289"/>
        <v>45922</v>
      </c>
      <c r="P1837" s="12" t="str">
        <f t="shared" si="290"/>
        <v>07</v>
      </c>
      <c r="Q1837" s="13" t="str">
        <f>VLOOKUP($B1837,Deals_Demo!$H:$N,7,0)</f>
        <v>strategy_21_demo</v>
      </c>
      <c r="R1837" s="13" t="str">
        <f t="shared" si="291"/>
        <v>Mon</v>
      </c>
      <c r="S1837" s="14">
        <f>VLOOKUP($B1837,Deals_Demo!$H:$S,8,0)</f>
        <v>45922.319768518515</v>
      </c>
      <c r="T1837" s="14">
        <f>VLOOKUP($B1837,Deals_Demo!$H:$S,9,0)</f>
        <v>45922.528101851851</v>
      </c>
      <c r="U1837" s="15" t="str">
        <f t="shared" si="292"/>
        <v>2025-09-22</v>
      </c>
      <c r="V1837" s="13" t="str">
        <f>VLOOKUP($B1837,Deals_Demo!$H:$S,11,0)</f>
        <v>12</v>
      </c>
      <c r="W1837" s="13" t="str">
        <f>VLOOKUP($B1837,Deals_Demo!$H:$S,12,0)</f>
        <v>Mon</v>
      </c>
      <c r="X1837" s="13">
        <f t="shared" si="294"/>
        <v>-0.30200000000000005</v>
      </c>
      <c r="Y1837" s="13">
        <f t="shared" si="295"/>
        <v>-0.60400000000000009</v>
      </c>
      <c r="Z1837" s="13">
        <f t="shared" si="296"/>
        <v>-0.90599999999999992</v>
      </c>
      <c r="AA1837" s="13">
        <f t="shared" si="293"/>
        <v>-3</v>
      </c>
    </row>
    <row r="1838" spans="1:27" x14ac:dyDescent="0.25">
      <c r="A1838" s="56">
        <v>45922.319768518515</v>
      </c>
      <c r="B1838" s="57">
        <v>444180212</v>
      </c>
      <c r="C1838" s="58" t="s">
        <v>36</v>
      </c>
      <c r="D1838" s="58" t="s">
        <v>38</v>
      </c>
      <c r="E1838" s="58" t="s">
        <v>119</v>
      </c>
      <c r="F1838" s="59">
        <v>3691.1</v>
      </c>
      <c r="G1838" s="59">
        <v>3694.1</v>
      </c>
      <c r="H1838" s="59">
        <v>3687.6</v>
      </c>
      <c r="I1838" s="58" t="s">
        <v>2197</v>
      </c>
      <c r="J1838" s="59">
        <v>3694.12</v>
      </c>
      <c r="K1838" s="59">
        <v>0</v>
      </c>
      <c r="L1838" s="59">
        <v>0</v>
      </c>
      <c r="M1838" s="59">
        <v>-3.02</v>
      </c>
      <c r="N1838" s="10" t="str">
        <f t="shared" si="288"/>
        <v>L</v>
      </c>
      <c r="O1838" s="11">
        <f t="shared" si="289"/>
        <v>45922</v>
      </c>
      <c r="P1838" s="12" t="str">
        <f t="shared" si="290"/>
        <v>07</v>
      </c>
      <c r="Q1838" s="13" t="str">
        <f>VLOOKUP($B1838,Deals_Demo!$H:$N,7,0)</f>
        <v>strategy_11_demo</v>
      </c>
      <c r="R1838" s="13" t="str">
        <f t="shared" si="291"/>
        <v>Mon</v>
      </c>
      <c r="S1838" s="14">
        <f>VLOOKUP($B1838,Deals_Demo!$H:$S,8,0)</f>
        <v>45922.319768518515</v>
      </c>
      <c r="T1838" s="14">
        <f>VLOOKUP($B1838,Deals_Demo!$H:$S,9,0)</f>
        <v>45922.528101851851</v>
      </c>
      <c r="U1838" s="15" t="str">
        <f t="shared" si="292"/>
        <v>2025-09-22</v>
      </c>
      <c r="V1838" s="13" t="str">
        <f>VLOOKUP($B1838,Deals_Demo!$H:$S,11,0)</f>
        <v>12</v>
      </c>
      <c r="W1838" s="13" t="str">
        <f>VLOOKUP($B1838,Deals_Demo!$H:$S,12,0)</f>
        <v>Mon</v>
      </c>
      <c r="X1838" s="13">
        <f t="shared" si="294"/>
        <v>-0.30200000000000005</v>
      </c>
      <c r="Y1838" s="13">
        <f t="shared" si="295"/>
        <v>-0.60400000000000009</v>
      </c>
      <c r="Z1838" s="13">
        <f t="shared" si="296"/>
        <v>-0.90599999999999992</v>
      </c>
      <c r="AA1838" s="13">
        <f t="shared" si="293"/>
        <v>-3</v>
      </c>
    </row>
    <row r="1839" spans="1:27" x14ac:dyDescent="0.25">
      <c r="A1839" s="60">
        <v>45922.319780092592</v>
      </c>
      <c r="B1839" s="61">
        <v>444180213</v>
      </c>
      <c r="C1839" s="62" t="s">
        <v>36</v>
      </c>
      <c r="D1839" s="62" t="s">
        <v>38</v>
      </c>
      <c r="E1839" s="62" t="s">
        <v>119</v>
      </c>
      <c r="F1839" s="63">
        <v>3691.09</v>
      </c>
      <c r="G1839" s="63">
        <v>3693.6</v>
      </c>
      <c r="H1839" s="63">
        <v>3688.1</v>
      </c>
      <c r="I1839" s="62" t="s">
        <v>2198</v>
      </c>
      <c r="J1839" s="63">
        <v>3693.64</v>
      </c>
      <c r="K1839" s="63">
        <v>0</v>
      </c>
      <c r="L1839" s="63">
        <v>0</v>
      </c>
      <c r="M1839" s="63">
        <v>-2.5499999999999998</v>
      </c>
      <c r="N1839" s="10" t="str">
        <f t="shared" ref="N1839:N1902" si="297">IF(M1839&gt;0,"W",IF(M1839&lt;0,"L","BE"))</f>
        <v>L</v>
      </c>
      <c r="O1839" s="11">
        <f t="shared" ref="O1839:O1902" si="298">INT(LEFT(A1839,10))</f>
        <v>45922</v>
      </c>
      <c r="P1839" s="12" t="str">
        <f t="shared" ref="P1839:P1902" si="299">TEXT(A1839,"hh")</f>
        <v>07</v>
      </c>
      <c r="Q1839" s="13" t="str">
        <f>VLOOKUP($B1839,Deals_Demo!$H:$N,7,0)</f>
        <v>strategy_10_demo</v>
      </c>
      <c r="R1839" s="13" t="str">
        <f t="shared" ref="R1839:R1902" si="300">TEXT(O1839,"ddd")</f>
        <v>Mon</v>
      </c>
      <c r="S1839" s="14">
        <f>VLOOKUP($B1839,Deals_Demo!$H:$S,8,0)</f>
        <v>45922.319780092592</v>
      </c>
      <c r="T1839" s="14">
        <f>VLOOKUP($B1839,Deals_Demo!$H:$S,9,0)</f>
        <v>45922.528113425928</v>
      </c>
      <c r="U1839" s="15" t="str">
        <f t="shared" ref="U1839:U1902" si="301">TEXT(T1839,"yyyy-mm-dd")</f>
        <v>2025-09-22</v>
      </c>
      <c r="V1839" s="13" t="str">
        <f>VLOOKUP($B1839,Deals_Demo!$H:$S,11,0)</f>
        <v>12</v>
      </c>
      <c r="W1839" s="13" t="str">
        <f>VLOOKUP($B1839,Deals_Demo!$H:$S,12,0)</f>
        <v>Mon</v>
      </c>
      <c r="X1839" s="13">
        <f t="shared" si="294"/>
        <v>-0.255</v>
      </c>
      <c r="Y1839" s="13">
        <f t="shared" si="295"/>
        <v>-0.51</v>
      </c>
      <c r="Z1839" s="13">
        <f t="shared" si="296"/>
        <v>-0.7649999999999999</v>
      </c>
      <c r="AA1839" s="13">
        <f t="shared" ref="AA1839:AA1902" si="302">IF(M1839&lt;2.9,-3,M1839)</f>
        <v>-3</v>
      </c>
    </row>
    <row r="1840" spans="1:27" x14ac:dyDescent="0.25">
      <c r="A1840" s="56">
        <v>45922.323599537034</v>
      </c>
      <c r="B1840" s="57">
        <v>444181609</v>
      </c>
      <c r="C1840" s="58" t="s">
        <v>36</v>
      </c>
      <c r="D1840" s="58" t="s">
        <v>37</v>
      </c>
      <c r="E1840" s="58" t="s">
        <v>119</v>
      </c>
      <c r="F1840" s="59">
        <v>3692.26</v>
      </c>
      <c r="G1840" s="59">
        <v>3696.2</v>
      </c>
      <c r="H1840" s="58"/>
      <c r="I1840" s="58" t="s">
        <v>2199</v>
      </c>
      <c r="J1840" s="59">
        <v>3696.09</v>
      </c>
      <c r="K1840" s="59">
        <v>0</v>
      </c>
      <c r="L1840" s="59">
        <v>0</v>
      </c>
      <c r="M1840" s="59">
        <v>3.83</v>
      </c>
      <c r="N1840" s="10" t="str">
        <f t="shared" si="297"/>
        <v>W</v>
      </c>
      <c r="O1840" s="11">
        <f t="shared" si="298"/>
        <v>45922</v>
      </c>
      <c r="P1840" s="12" t="str">
        <f t="shared" si="299"/>
        <v>07</v>
      </c>
      <c r="Q1840" s="13" t="str">
        <f>VLOOKUP($B1840,Deals_Demo!$H:$N,7,0)</f>
        <v>DEMO_strategy_01</v>
      </c>
      <c r="R1840" s="13" t="str">
        <f t="shared" si="300"/>
        <v>Mon</v>
      </c>
      <c r="S1840" s="14">
        <f>VLOOKUP($B1840,Deals_Demo!$H:$S,8,0)</f>
        <v>45922.323599537034</v>
      </c>
      <c r="T1840" s="14">
        <f>VLOOKUP($B1840,Deals_Demo!$H:$S,9,0)</f>
        <v>45922.53193287037</v>
      </c>
      <c r="U1840" s="15" t="str">
        <f t="shared" si="301"/>
        <v>2025-09-22</v>
      </c>
      <c r="V1840" s="13" t="str">
        <f>VLOOKUP($B1840,Deals_Demo!$H:$S,11,0)</f>
        <v>12</v>
      </c>
      <c r="W1840" s="13" t="str">
        <f>VLOOKUP($B1840,Deals_Demo!$H:$S,12,0)</f>
        <v>Mon</v>
      </c>
      <c r="X1840" s="13">
        <f t="shared" si="294"/>
        <v>0.38300000000000001</v>
      </c>
      <c r="Y1840" s="13">
        <f t="shared" si="295"/>
        <v>0.76600000000000001</v>
      </c>
      <c r="Z1840" s="13">
        <f t="shared" si="296"/>
        <v>1.149</v>
      </c>
      <c r="AA1840" s="13">
        <f t="shared" si="302"/>
        <v>3.83</v>
      </c>
    </row>
    <row r="1841" spans="1:27" x14ac:dyDescent="0.25">
      <c r="A1841" s="60">
        <v>45922.323599537034</v>
      </c>
      <c r="B1841" s="61">
        <v>444181613</v>
      </c>
      <c r="C1841" s="62" t="s">
        <v>36</v>
      </c>
      <c r="D1841" s="62" t="s">
        <v>37</v>
      </c>
      <c r="E1841" s="62" t="s">
        <v>119</v>
      </c>
      <c r="F1841" s="63">
        <v>3692.26</v>
      </c>
      <c r="G1841" s="63">
        <v>3696.2</v>
      </c>
      <c r="H1841" s="63">
        <v>3698.26</v>
      </c>
      <c r="I1841" s="62" t="s">
        <v>2199</v>
      </c>
      <c r="J1841" s="63">
        <v>3696.09</v>
      </c>
      <c r="K1841" s="63">
        <v>0</v>
      </c>
      <c r="L1841" s="63">
        <v>0</v>
      </c>
      <c r="M1841" s="63">
        <v>3.83</v>
      </c>
      <c r="N1841" s="10" t="str">
        <f t="shared" si="297"/>
        <v>W</v>
      </c>
      <c r="O1841" s="11">
        <f t="shared" si="298"/>
        <v>45922</v>
      </c>
      <c r="P1841" s="12" t="str">
        <f t="shared" si="299"/>
        <v>07</v>
      </c>
      <c r="Q1841" s="13" t="str">
        <f>VLOOKUP($B1841,Deals_Demo!$H:$N,7,0)</f>
        <v>DEMO_strategy_02</v>
      </c>
      <c r="R1841" s="13" t="str">
        <f t="shared" si="300"/>
        <v>Mon</v>
      </c>
      <c r="S1841" s="14">
        <f>VLOOKUP($B1841,Deals_Demo!$H:$S,8,0)</f>
        <v>45922.323599537034</v>
      </c>
      <c r="T1841" s="14">
        <f>VLOOKUP($B1841,Deals_Demo!$H:$S,9,0)</f>
        <v>45922.53193287037</v>
      </c>
      <c r="U1841" s="15" t="str">
        <f t="shared" si="301"/>
        <v>2025-09-22</v>
      </c>
      <c r="V1841" s="13" t="str">
        <f>VLOOKUP($B1841,Deals_Demo!$H:$S,11,0)</f>
        <v>12</v>
      </c>
      <c r="W1841" s="13" t="str">
        <f>VLOOKUP($B1841,Deals_Demo!$H:$S,12,0)</f>
        <v>Mon</v>
      </c>
      <c r="X1841" s="13">
        <f t="shared" si="294"/>
        <v>0.38300000000000001</v>
      </c>
      <c r="Y1841" s="13">
        <f t="shared" si="295"/>
        <v>0.76600000000000001</v>
      </c>
      <c r="Z1841" s="13">
        <f t="shared" si="296"/>
        <v>1.149</v>
      </c>
      <c r="AA1841" s="13">
        <f t="shared" si="302"/>
        <v>3.83</v>
      </c>
    </row>
    <row r="1842" spans="1:27" x14ac:dyDescent="0.25">
      <c r="A1842" s="56">
        <v>45922.337592592594</v>
      </c>
      <c r="B1842" s="57">
        <v>444184722</v>
      </c>
      <c r="C1842" s="58" t="s">
        <v>36</v>
      </c>
      <c r="D1842" s="58" t="s">
        <v>37</v>
      </c>
      <c r="E1842" s="58" t="s">
        <v>119</v>
      </c>
      <c r="F1842" s="59">
        <v>3693.06</v>
      </c>
      <c r="G1842" s="59">
        <v>3690.86</v>
      </c>
      <c r="H1842" s="59">
        <v>3694.56</v>
      </c>
      <c r="I1842" s="58" t="s">
        <v>2200</v>
      </c>
      <c r="J1842" s="59">
        <v>3694.65</v>
      </c>
      <c r="K1842" s="59">
        <v>0</v>
      </c>
      <c r="L1842" s="59">
        <v>0</v>
      </c>
      <c r="M1842" s="59">
        <v>1.59</v>
      </c>
      <c r="N1842" s="10" t="str">
        <f t="shared" si="297"/>
        <v>W</v>
      </c>
      <c r="O1842" s="11">
        <f t="shared" si="298"/>
        <v>45922</v>
      </c>
      <c r="P1842" s="12" t="str">
        <f t="shared" si="299"/>
        <v>08</v>
      </c>
      <c r="Q1842" s="13" t="str">
        <f>VLOOKUP($B1842,Deals_Demo!$H:$N,7,0)</f>
        <v>strategy_22_demo</v>
      </c>
      <c r="R1842" s="13" t="str">
        <f t="shared" si="300"/>
        <v>Mon</v>
      </c>
      <c r="S1842" s="14">
        <f>VLOOKUP($B1842,Deals_Demo!$H:$S,8,0)</f>
        <v>45922.337592592594</v>
      </c>
      <c r="T1842" s="14">
        <f>VLOOKUP($B1842,Deals_Demo!$H:$S,9,0)</f>
        <v>45922.54592592593</v>
      </c>
      <c r="U1842" s="15" t="str">
        <f t="shared" si="301"/>
        <v>2025-09-22</v>
      </c>
      <c r="V1842" s="13" t="str">
        <f>VLOOKUP($B1842,Deals_Demo!$H:$S,11,0)</f>
        <v>13</v>
      </c>
      <c r="W1842" s="13" t="str">
        <f>VLOOKUP($B1842,Deals_Demo!$H:$S,12,0)</f>
        <v>Mon</v>
      </c>
      <c r="X1842" s="13">
        <f t="shared" si="294"/>
        <v>0.15900000000000003</v>
      </c>
      <c r="Y1842" s="13">
        <f t="shared" si="295"/>
        <v>0.31800000000000006</v>
      </c>
      <c r="Z1842" s="13">
        <f t="shared" si="296"/>
        <v>0.47699999999999998</v>
      </c>
      <c r="AA1842" s="13">
        <f t="shared" si="302"/>
        <v>-3</v>
      </c>
    </row>
    <row r="1843" spans="1:27" x14ac:dyDescent="0.25">
      <c r="A1843" s="60">
        <v>45922.337592592594</v>
      </c>
      <c r="B1843" s="61">
        <v>444184726</v>
      </c>
      <c r="C1843" s="62" t="s">
        <v>36</v>
      </c>
      <c r="D1843" s="62" t="s">
        <v>37</v>
      </c>
      <c r="E1843" s="62" t="s">
        <v>119</v>
      </c>
      <c r="F1843" s="63">
        <v>3693.06</v>
      </c>
      <c r="G1843" s="63">
        <v>3693.54</v>
      </c>
      <c r="H1843" s="63">
        <v>3694.56</v>
      </c>
      <c r="I1843" s="62" t="s">
        <v>2200</v>
      </c>
      <c r="J1843" s="63">
        <v>3694.65</v>
      </c>
      <c r="K1843" s="63">
        <v>0</v>
      </c>
      <c r="L1843" s="63">
        <v>0</v>
      </c>
      <c r="M1843" s="63">
        <v>1.59</v>
      </c>
      <c r="N1843" s="10" t="str">
        <f t="shared" si="297"/>
        <v>W</v>
      </c>
      <c r="O1843" s="11">
        <f t="shared" si="298"/>
        <v>45922</v>
      </c>
      <c r="P1843" s="12" t="str">
        <f t="shared" si="299"/>
        <v>08</v>
      </c>
      <c r="Q1843" s="13" t="str">
        <f>VLOOKUP($B1843,Deals_Demo!$H:$N,7,0)</f>
        <v>strategy_15_demo</v>
      </c>
      <c r="R1843" s="13" t="str">
        <f t="shared" si="300"/>
        <v>Mon</v>
      </c>
      <c r="S1843" s="14">
        <f>VLOOKUP($B1843,Deals_Demo!$H:$S,8,0)</f>
        <v>45922.337592592594</v>
      </c>
      <c r="T1843" s="14">
        <f>VLOOKUP($B1843,Deals_Demo!$H:$S,9,0)</f>
        <v>45922.54592592593</v>
      </c>
      <c r="U1843" s="15" t="str">
        <f t="shared" si="301"/>
        <v>2025-09-22</v>
      </c>
      <c r="V1843" s="13" t="str">
        <f>VLOOKUP($B1843,Deals_Demo!$H:$S,11,0)</f>
        <v>13</v>
      </c>
      <c r="W1843" s="13" t="str">
        <f>VLOOKUP($B1843,Deals_Demo!$H:$S,12,0)</f>
        <v>Mon</v>
      </c>
      <c r="X1843" s="13">
        <f t="shared" si="294"/>
        <v>0.15900000000000003</v>
      </c>
      <c r="Y1843" s="13">
        <f t="shared" si="295"/>
        <v>0.31800000000000006</v>
      </c>
      <c r="Z1843" s="13">
        <f t="shared" si="296"/>
        <v>0.47699999999999998</v>
      </c>
      <c r="AA1843" s="13">
        <f t="shared" si="302"/>
        <v>-3</v>
      </c>
    </row>
    <row r="1844" spans="1:27" x14ac:dyDescent="0.25">
      <c r="A1844" s="56">
        <v>45922.337604166663</v>
      </c>
      <c r="B1844" s="57">
        <v>444184727</v>
      </c>
      <c r="C1844" s="58" t="s">
        <v>36</v>
      </c>
      <c r="D1844" s="58" t="s">
        <v>37</v>
      </c>
      <c r="E1844" s="58" t="s">
        <v>119</v>
      </c>
      <c r="F1844" s="59">
        <v>3693.06</v>
      </c>
      <c r="G1844" s="59">
        <v>3693.54</v>
      </c>
      <c r="H1844" s="59">
        <v>3694.56</v>
      </c>
      <c r="I1844" s="58" t="s">
        <v>2200</v>
      </c>
      <c r="J1844" s="59">
        <v>3694.65</v>
      </c>
      <c r="K1844" s="59">
        <v>0</v>
      </c>
      <c r="L1844" s="59">
        <v>0</v>
      </c>
      <c r="M1844" s="59">
        <v>1.59</v>
      </c>
      <c r="N1844" s="10" t="str">
        <f t="shared" si="297"/>
        <v>W</v>
      </c>
      <c r="O1844" s="11">
        <f t="shared" si="298"/>
        <v>45922</v>
      </c>
      <c r="P1844" s="12" t="str">
        <f t="shared" si="299"/>
        <v>08</v>
      </c>
      <c r="Q1844" s="13" t="str">
        <f>VLOOKUP($B1844,Deals_Demo!$H:$N,7,0)</f>
        <v>strategy_14_demo</v>
      </c>
      <c r="R1844" s="13" t="str">
        <f t="shared" si="300"/>
        <v>Mon</v>
      </c>
      <c r="S1844" s="14">
        <f>VLOOKUP($B1844,Deals_Demo!$H:$S,8,0)</f>
        <v>45922.337604166663</v>
      </c>
      <c r="T1844" s="14">
        <f>VLOOKUP($B1844,Deals_Demo!$H:$S,9,0)</f>
        <v>45922.545937499999</v>
      </c>
      <c r="U1844" s="15" t="str">
        <f t="shared" si="301"/>
        <v>2025-09-22</v>
      </c>
      <c r="V1844" s="13" t="str">
        <f>VLOOKUP($B1844,Deals_Demo!$H:$S,11,0)</f>
        <v>13</v>
      </c>
      <c r="W1844" s="13" t="str">
        <f>VLOOKUP($B1844,Deals_Demo!$H:$S,12,0)</f>
        <v>Mon</v>
      </c>
      <c r="X1844" s="13">
        <f t="shared" si="294"/>
        <v>0.15900000000000003</v>
      </c>
      <c r="Y1844" s="13">
        <f t="shared" si="295"/>
        <v>0.31800000000000006</v>
      </c>
      <c r="Z1844" s="13">
        <f t="shared" si="296"/>
        <v>0.47699999999999998</v>
      </c>
      <c r="AA1844" s="13">
        <f t="shared" si="302"/>
        <v>-3</v>
      </c>
    </row>
    <row r="1845" spans="1:27" x14ac:dyDescent="0.25">
      <c r="A1845" s="60">
        <v>45922.338287037041</v>
      </c>
      <c r="B1845" s="61">
        <v>444185277</v>
      </c>
      <c r="C1845" s="62" t="s">
        <v>36</v>
      </c>
      <c r="D1845" s="62" t="s">
        <v>37</v>
      </c>
      <c r="E1845" s="62" t="s">
        <v>119</v>
      </c>
      <c r="F1845" s="63">
        <v>3694.01</v>
      </c>
      <c r="G1845" s="63">
        <v>3697.07</v>
      </c>
      <c r="H1845" s="62"/>
      <c r="I1845" s="62" t="s">
        <v>2201</v>
      </c>
      <c r="J1845" s="63">
        <v>3697.04</v>
      </c>
      <c r="K1845" s="63">
        <v>0</v>
      </c>
      <c r="L1845" s="63">
        <v>0</v>
      </c>
      <c r="M1845" s="63">
        <v>3.03</v>
      </c>
      <c r="N1845" s="10" t="str">
        <f t="shared" si="297"/>
        <v>W</v>
      </c>
      <c r="O1845" s="11">
        <f t="shared" si="298"/>
        <v>45922</v>
      </c>
      <c r="P1845" s="12" t="str">
        <f t="shared" si="299"/>
        <v>08</v>
      </c>
      <c r="Q1845" s="13" t="str">
        <f>VLOOKUP($B1845,Deals_Demo!$H:$N,7,0)</f>
        <v>strategy_19_demo</v>
      </c>
      <c r="R1845" s="13" t="str">
        <f t="shared" si="300"/>
        <v>Mon</v>
      </c>
      <c r="S1845" s="14">
        <f>VLOOKUP($B1845,Deals_Demo!$H:$S,8,0)</f>
        <v>45922.338287037041</v>
      </c>
      <c r="T1845" s="14">
        <f>VLOOKUP($B1845,Deals_Demo!$H:$S,9,0)</f>
        <v>45922.546620370376</v>
      </c>
      <c r="U1845" s="15" t="str">
        <f t="shared" si="301"/>
        <v>2025-09-22</v>
      </c>
      <c r="V1845" s="13" t="str">
        <f>VLOOKUP($B1845,Deals_Demo!$H:$S,11,0)</f>
        <v>13</v>
      </c>
      <c r="W1845" s="13" t="str">
        <f>VLOOKUP($B1845,Deals_Demo!$H:$S,12,0)</f>
        <v>Mon</v>
      </c>
      <c r="X1845" s="13">
        <f t="shared" si="294"/>
        <v>0.30299999999999999</v>
      </c>
      <c r="Y1845" s="13">
        <f t="shared" si="295"/>
        <v>0.60599999999999998</v>
      </c>
      <c r="Z1845" s="13">
        <f t="shared" si="296"/>
        <v>0.90899999999999992</v>
      </c>
      <c r="AA1845" s="13">
        <f t="shared" si="302"/>
        <v>3.03</v>
      </c>
    </row>
    <row r="1846" spans="1:27" x14ac:dyDescent="0.25">
      <c r="A1846" s="56">
        <v>45922.338287037041</v>
      </c>
      <c r="B1846" s="57">
        <v>444185280</v>
      </c>
      <c r="C1846" s="58" t="s">
        <v>36</v>
      </c>
      <c r="D1846" s="58" t="s">
        <v>37</v>
      </c>
      <c r="E1846" s="58" t="s">
        <v>119</v>
      </c>
      <c r="F1846" s="59">
        <v>3694.01</v>
      </c>
      <c r="G1846" s="59">
        <v>3695.98</v>
      </c>
      <c r="H1846" s="58"/>
      <c r="I1846" s="58" t="s">
        <v>2202</v>
      </c>
      <c r="J1846" s="59">
        <v>3695.97</v>
      </c>
      <c r="K1846" s="59">
        <v>0</v>
      </c>
      <c r="L1846" s="59">
        <v>0</v>
      </c>
      <c r="M1846" s="59">
        <v>1.96</v>
      </c>
      <c r="N1846" s="10" t="str">
        <f t="shared" si="297"/>
        <v>W</v>
      </c>
      <c r="O1846" s="11">
        <f t="shared" si="298"/>
        <v>45922</v>
      </c>
      <c r="P1846" s="12" t="str">
        <f t="shared" si="299"/>
        <v>08</v>
      </c>
      <c r="Q1846" s="13" t="str">
        <f>VLOOKUP($B1846,Deals_Demo!$H:$N,7,0)</f>
        <v>strategy_18_demo</v>
      </c>
      <c r="R1846" s="13" t="str">
        <f t="shared" si="300"/>
        <v>Mon</v>
      </c>
      <c r="S1846" s="14">
        <f>VLOOKUP($B1846,Deals_Demo!$H:$S,8,0)</f>
        <v>45922.338287037041</v>
      </c>
      <c r="T1846" s="14">
        <f>VLOOKUP($B1846,Deals_Demo!$H:$S,9,0)</f>
        <v>45922.546620370376</v>
      </c>
      <c r="U1846" s="15" t="str">
        <f t="shared" si="301"/>
        <v>2025-09-22</v>
      </c>
      <c r="V1846" s="13" t="str">
        <f>VLOOKUP($B1846,Deals_Demo!$H:$S,11,0)</f>
        <v>13</v>
      </c>
      <c r="W1846" s="13" t="str">
        <f>VLOOKUP($B1846,Deals_Demo!$H:$S,12,0)</f>
        <v>Mon</v>
      </c>
      <c r="X1846" s="13">
        <f t="shared" si="294"/>
        <v>0.19600000000000001</v>
      </c>
      <c r="Y1846" s="13">
        <f t="shared" si="295"/>
        <v>0.39200000000000002</v>
      </c>
      <c r="Z1846" s="13">
        <f t="shared" si="296"/>
        <v>0.58799999999999997</v>
      </c>
      <c r="AA1846" s="13">
        <f t="shared" si="302"/>
        <v>-3</v>
      </c>
    </row>
    <row r="1847" spans="1:27" x14ac:dyDescent="0.25">
      <c r="A1847" s="60">
        <v>45922.33829861111</v>
      </c>
      <c r="B1847" s="61">
        <v>444185282</v>
      </c>
      <c r="C1847" s="62" t="s">
        <v>36</v>
      </c>
      <c r="D1847" s="62" t="s">
        <v>37</v>
      </c>
      <c r="E1847" s="62" t="s">
        <v>119</v>
      </c>
      <c r="F1847" s="63">
        <v>3694.01</v>
      </c>
      <c r="G1847" s="63">
        <v>3695.98</v>
      </c>
      <c r="H1847" s="62"/>
      <c r="I1847" s="62" t="s">
        <v>2202</v>
      </c>
      <c r="J1847" s="63">
        <v>3695.97</v>
      </c>
      <c r="K1847" s="63">
        <v>0</v>
      </c>
      <c r="L1847" s="63">
        <v>0</v>
      </c>
      <c r="M1847" s="63">
        <v>1.96</v>
      </c>
      <c r="N1847" s="10" t="str">
        <f t="shared" si="297"/>
        <v>W</v>
      </c>
      <c r="O1847" s="11">
        <f t="shared" si="298"/>
        <v>45922</v>
      </c>
      <c r="P1847" s="12" t="str">
        <f t="shared" si="299"/>
        <v>08</v>
      </c>
      <c r="Q1847" s="13" t="str">
        <f>VLOOKUP($B1847,Deals_Demo!$H:$N,7,0)</f>
        <v>strategy_20_demo</v>
      </c>
      <c r="R1847" s="13" t="str">
        <f t="shared" si="300"/>
        <v>Mon</v>
      </c>
      <c r="S1847" s="14">
        <f>VLOOKUP($B1847,Deals_Demo!$H:$S,8,0)</f>
        <v>45922.33829861111</v>
      </c>
      <c r="T1847" s="14">
        <f>VLOOKUP($B1847,Deals_Demo!$H:$S,9,0)</f>
        <v>45922.546631944446</v>
      </c>
      <c r="U1847" s="15" t="str">
        <f t="shared" si="301"/>
        <v>2025-09-22</v>
      </c>
      <c r="V1847" s="13" t="str">
        <f>VLOOKUP($B1847,Deals_Demo!$H:$S,11,0)</f>
        <v>13</v>
      </c>
      <c r="W1847" s="13" t="str">
        <f>VLOOKUP($B1847,Deals_Demo!$H:$S,12,0)</f>
        <v>Mon</v>
      </c>
      <c r="X1847" s="13">
        <f t="shared" si="294"/>
        <v>0.19600000000000001</v>
      </c>
      <c r="Y1847" s="13">
        <f t="shared" si="295"/>
        <v>0.39200000000000002</v>
      </c>
      <c r="Z1847" s="13">
        <f t="shared" si="296"/>
        <v>0.58799999999999997</v>
      </c>
      <c r="AA1847" s="13">
        <f t="shared" si="302"/>
        <v>-3</v>
      </c>
    </row>
    <row r="1848" spans="1:27" x14ac:dyDescent="0.25">
      <c r="A1848" s="56">
        <v>45922.338518518518</v>
      </c>
      <c r="B1848" s="57">
        <v>444185394</v>
      </c>
      <c r="C1848" s="58" t="s">
        <v>36</v>
      </c>
      <c r="D1848" s="58" t="s">
        <v>37</v>
      </c>
      <c r="E1848" s="58" t="s">
        <v>119</v>
      </c>
      <c r="F1848" s="59">
        <v>3693.47</v>
      </c>
      <c r="G1848" s="59">
        <v>3694.13</v>
      </c>
      <c r="H1848" s="59">
        <v>3695.67</v>
      </c>
      <c r="I1848" s="58" t="s">
        <v>2203</v>
      </c>
      <c r="J1848" s="59">
        <v>3695.8</v>
      </c>
      <c r="K1848" s="59">
        <v>0</v>
      </c>
      <c r="L1848" s="59">
        <v>0</v>
      </c>
      <c r="M1848" s="59">
        <v>2.33</v>
      </c>
      <c r="N1848" s="10" t="str">
        <f t="shared" si="297"/>
        <v>W</v>
      </c>
      <c r="O1848" s="11">
        <f t="shared" si="298"/>
        <v>45922</v>
      </c>
      <c r="P1848" s="12" t="str">
        <f t="shared" si="299"/>
        <v>08</v>
      </c>
      <c r="Q1848" s="13" t="str">
        <f>VLOOKUP($B1848,Deals_Demo!$H:$N,7,0)</f>
        <v>strategy_21_demo</v>
      </c>
      <c r="R1848" s="13" t="str">
        <f t="shared" si="300"/>
        <v>Mon</v>
      </c>
      <c r="S1848" s="14">
        <f>VLOOKUP($B1848,Deals_Demo!$H:$S,8,0)</f>
        <v>45922.338518518518</v>
      </c>
      <c r="T1848" s="14">
        <f>VLOOKUP($B1848,Deals_Demo!$H:$S,9,0)</f>
        <v>45922.546851851854</v>
      </c>
      <c r="U1848" s="15" t="str">
        <f t="shared" si="301"/>
        <v>2025-09-22</v>
      </c>
      <c r="V1848" s="13" t="str">
        <f>VLOOKUP($B1848,Deals_Demo!$H:$S,11,0)</f>
        <v>13</v>
      </c>
      <c r="W1848" s="13" t="str">
        <f>VLOOKUP($B1848,Deals_Demo!$H:$S,12,0)</f>
        <v>Mon</v>
      </c>
      <c r="X1848" s="13">
        <f t="shared" si="294"/>
        <v>0.23300000000000001</v>
      </c>
      <c r="Y1848" s="13">
        <f t="shared" si="295"/>
        <v>0.46600000000000003</v>
      </c>
      <c r="Z1848" s="13">
        <f t="shared" si="296"/>
        <v>0.69899999999999995</v>
      </c>
      <c r="AA1848" s="13">
        <f t="shared" si="302"/>
        <v>-3</v>
      </c>
    </row>
    <row r="1849" spans="1:27" x14ac:dyDescent="0.25">
      <c r="A1849" s="60">
        <v>45922.338518518518</v>
      </c>
      <c r="B1849" s="61">
        <v>444185396</v>
      </c>
      <c r="C1849" s="62" t="s">
        <v>36</v>
      </c>
      <c r="D1849" s="62" t="s">
        <v>37</v>
      </c>
      <c r="E1849" s="62" t="s">
        <v>119</v>
      </c>
      <c r="F1849" s="63">
        <v>3693.42</v>
      </c>
      <c r="G1849" s="63">
        <v>3690.47</v>
      </c>
      <c r="H1849" s="63">
        <v>3694.97</v>
      </c>
      <c r="I1849" s="62" t="s">
        <v>2193</v>
      </c>
      <c r="J1849" s="63">
        <v>3695.16</v>
      </c>
      <c r="K1849" s="63">
        <v>0</v>
      </c>
      <c r="L1849" s="63">
        <v>0</v>
      </c>
      <c r="M1849" s="63">
        <v>1.74</v>
      </c>
      <c r="N1849" s="10" t="str">
        <f t="shared" si="297"/>
        <v>W</v>
      </c>
      <c r="O1849" s="11">
        <f t="shared" si="298"/>
        <v>45922</v>
      </c>
      <c r="P1849" s="12" t="str">
        <f t="shared" si="299"/>
        <v>08</v>
      </c>
      <c r="Q1849" s="13" t="str">
        <f>VLOOKUP($B1849,Deals_Demo!$H:$N,7,0)</f>
        <v>strategy_24_demo</v>
      </c>
      <c r="R1849" s="13" t="str">
        <f t="shared" si="300"/>
        <v>Mon</v>
      </c>
      <c r="S1849" s="14">
        <f>VLOOKUP($B1849,Deals_Demo!$H:$S,8,0)</f>
        <v>45922.338518518518</v>
      </c>
      <c r="T1849" s="14">
        <f>VLOOKUP($B1849,Deals_Demo!$H:$S,9,0)</f>
        <v>45922.546851851854</v>
      </c>
      <c r="U1849" s="15" t="str">
        <f t="shared" si="301"/>
        <v>2025-09-22</v>
      </c>
      <c r="V1849" s="13" t="str">
        <f>VLOOKUP($B1849,Deals_Demo!$H:$S,11,0)</f>
        <v>13</v>
      </c>
      <c r="W1849" s="13" t="str">
        <f>VLOOKUP($B1849,Deals_Demo!$H:$S,12,0)</f>
        <v>Mon</v>
      </c>
      <c r="X1849" s="13">
        <f t="shared" si="294"/>
        <v>0.17400000000000002</v>
      </c>
      <c r="Y1849" s="13">
        <f t="shared" si="295"/>
        <v>0.34800000000000003</v>
      </c>
      <c r="Z1849" s="13">
        <f t="shared" si="296"/>
        <v>0.52200000000000002</v>
      </c>
      <c r="AA1849" s="13">
        <f t="shared" si="302"/>
        <v>-3</v>
      </c>
    </row>
    <row r="1850" spans="1:27" x14ac:dyDescent="0.25">
      <c r="A1850" s="56">
        <v>45922.338530092595</v>
      </c>
      <c r="B1850" s="57">
        <v>444185397</v>
      </c>
      <c r="C1850" s="58" t="s">
        <v>36</v>
      </c>
      <c r="D1850" s="58" t="s">
        <v>37</v>
      </c>
      <c r="E1850" s="58" t="s">
        <v>119</v>
      </c>
      <c r="F1850" s="59">
        <v>3693.42</v>
      </c>
      <c r="G1850" s="59">
        <v>3690.47</v>
      </c>
      <c r="H1850" s="59">
        <v>3694.97</v>
      </c>
      <c r="I1850" s="58" t="s">
        <v>2193</v>
      </c>
      <c r="J1850" s="59">
        <v>3695.16</v>
      </c>
      <c r="K1850" s="59">
        <v>0</v>
      </c>
      <c r="L1850" s="59">
        <v>0</v>
      </c>
      <c r="M1850" s="59">
        <v>1.74</v>
      </c>
      <c r="N1850" s="10" t="str">
        <f t="shared" si="297"/>
        <v>W</v>
      </c>
      <c r="O1850" s="11">
        <f t="shared" si="298"/>
        <v>45922</v>
      </c>
      <c r="P1850" s="12" t="str">
        <f t="shared" si="299"/>
        <v>08</v>
      </c>
      <c r="Q1850" s="13" t="str">
        <f>VLOOKUP($B1850,Deals_Demo!$H:$N,7,0)</f>
        <v>strategy_12_demo</v>
      </c>
      <c r="R1850" s="13" t="str">
        <f t="shared" si="300"/>
        <v>Mon</v>
      </c>
      <c r="S1850" s="14">
        <f>VLOOKUP($B1850,Deals_Demo!$H:$S,8,0)</f>
        <v>45922.338530092595</v>
      </c>
      <c r="T1850" s="14">
        <f>VLOOKUP($B1850,Deals_Demo!$H:$S,9,0)</f>
        <v>45922.54686342593</v>
      </c>
      <c r="U1850" s="15" t="str">
        <f t="shared" si="301"/>
        <v>2025-09-22</v>
      </c>
      <c r="V1850" s="13" t="str">
        <f>VLOOKUP($B1850,Deals_Demo!$H:$S,11,0)</f>
        <v>13</v>
      </c>
      <c r="W1850" s="13" t="str">
        <f>VLOOKUP($B1850,Deals_Demo!$H:$S,12,0)</f>
        <v>Mon</v>
      </c>
      <c r="X1850" s="13">
        <f t="shared" si="294"/>
        <v>0.17400000000000002</v>
      </c>
      <c r="Y1850" s="13">
        <f t="shared" si="295"/>
        <v>0.34800000000000003</v>
      </c>
      <c r="Z1850" s="13">
        <f t="shared" si="296"/>
        <v>0.52200000000000002</v>
      </c>
      <c r="AA1850" s="13">
        <f t="shared" si="302"/>
        <v>-3</v>
      </c>
    </row>
    <row r="1851" spans="1:27" x14ac:dyDescent="0.25">
      <c r="A1851" s="60">
        <v>45922.338530092595</v>
      </c>
      <c r="B1851" s="61">
        <v>444185398</v>
      </c>
      <c r="C1851" s="62" t="s">
        <v>36</v>
      </c>
      <c r="D1851" s="62" t="s">
        <v>37</v>
      </c>
      <c r="E1851" s="62" t="s">
        <v>119</v>
      </c>
      <c r="F1851" s="63">
        <v>3693.42</v>
      </c>
      <c r="G1851" s="63">
        <v>3695.72</v>
      </c>
      <c r="H1851" s="63">
        <v>3696.97</v>
      </c>
      <c r="I1851" s="62" t="s">
        <v>2204</v>
      </c>
      <c r="J1851" s="63">
        <v>3696.97</v>
      </c>
      <c r="K1851" s="63">
        <v>0</v>
      </c>
      <c r="L1851" s="63">
        <v>0</v>
      </c>
      <c r="M1851" s="63">
        <v>3.55</v>
      </c>
      <c r="N1851" s="10" t="str">
        <f t="shared" si="297"/>
        <v>W</v>
      </c>
      <c r="O1851" s="11">
        <f t="shared" si="298"/>
        <v>45922</v>
      </c>
      <c r="P1851" s="12" t="str">
        <f t="shared" si="299"/>
        <v>08</v>
      </c>
      <c r="Q1851" s="13" t="str">
        <f>VLOOKUP($B1851,Deals_Demo!$H:$N,7,0)</f>
        <v>strategy_11_demo</v>
      </c>
      <c r="R1851" s="13" t="str">
        <f t="shared" si="300"/>
        <v>Mon</v>
      </c>
      <c r="S1851" s="14">
        <f>VLOOKUP($B1851,Deals_Demo!$H:$S,8,0)</f>
        <v>45922.338530092595</v>
      </c>
      <c r="T1851" s="14">
        <f>VLOOKUP($B1851,Deals_Demo!$H:$S,9,0)</f>
        <v>45922.54686342593</v>
      </c>
      <c r="U1851" s="15" t="str">
        <f t="shared" si="301"/>
        <v>2025-09-22</v>
      </c>
      <c r="V1851" s="13" t="str">
        <f>VLOOKUP($B1851,Deals_Demo!$H:$S,11,0)</f>
        <v>13</v>
      </c>
      <c r="W1851" s="13" t="str">
        <f>VLOOKUP($B1851,Deals_Demo!$H:$S,12,0)</f>
        <v>Mon</v>
      </c>
      <c r="X1851" s="13">
        <f t="shared" si="294"/>
        <v>0.35499999999999998</v>
      </c>
      <c r="Y1851" s="13">
        <f t="shared" si="295"/>
        <v>0.71</v>
      </c>
      <c r="Z1851" s="13">
        <f t="shared" si="296"/>
        <v>1.0649999999999999</v>
      </c>
      <c r="AA1851" s="13">
        <f t="shared" si="302"/>
        <v>3.55</v>
      </c>
    </row>
    <row r="1852" spans="1:27" x14ac:dyDescent="0.25">
      <c r="A1852" s="56">
        <v>45922.338530092595</v>
      </c>
      <c r="B1852" s="57">
        <v>444185399</v>
      </c>
      <c r="C1852" s="58" t="s">
        <v>36</v>
      </c>
      <c r="D1852" s="58" t="s">
        <v>37</v>
      </c>
      <c r="E1852" s="58" t="s">
        <v>119</v>
      </c>
      <c r="F1852" s="59">
        <v>3693.42</v>
      </c>
      <c r="G1852" s="59">
        <v>3694.7</v>
      </c>
      <c r="H1852" s="59">
        <v>3696.47</v>
      </c>
      <c r="I1852" s="58" t="s">
        <v>2205</v>
      </c>
      <c r="J1852" s="59">
        <v>3696.49</v>
      </c>
      <c r="K1852" s="59">
        <v>0</v>
      </c>
      <c r="L1852" s="59">
        <v>0</v>
      </c>
      <c r="M1852" s="59">
        <v>3.07</v>
      </c>
      <c r="N1852" s="10" t="str">
        <f t="shared" si="297"/>
        <v>W</v>
      </c>
      <c r="O1852" s="11">
        <f t="shared" si="298"/>
        <v>45922</v>
      </c>
      <c r="P1852" s="12" t="str">
        <f t="shared" si="299"/>
        <v>08</v>
      </c>
      <c r="Q1852" s="13" t="str">
        <f>VLOOKUP($B1852,Deals_Demo!$H:$N,7,0)</f>
        <v>strategy_10_demo</v>
      </c>
      <c r="R1852" s="13" t="str">
        <f t="shared" si="300"/>
        <v>Mon</v>
      </c>
      <c r="S1852" s="14">
        <f>VLOOKUP($B1852,Deals_Demo!$H:$S,8,0)</f>
        <v>45922.338530092595</v>
      </c>
      <c r="T1852" s="14">
        <f>VLOOKUP($B1852,Deals_Demo!$H:$S,9,0)</f>
        <v>45922.54686342593</v>
      </c>
      <c r="U1852" s="15" t="str">
        <f t="shared" si="301"/>
        <v>2025-09-22</v>
      </c>
      <c r="V1852" s="13" t="str">
        <f>VLOOKUP($B1852,Deals_Demo!$H:$S,11,0)</f>
        <v>13</v>
      </c>
      <c r="W1852" s="13" t="str">
        <f>VLOOKUP($B1852,Deals_Demo!$H:$S,12,0)</f>
        <v>Mon</v>
      </c>
      <c r="X1852" s="13">
        <f t="shared" si="294"/>
        <v>0.307</v>
      </c>
      <c r="Y1852" s="13">
        <f t="shared" si="295"/>
        <v>0.61399999999999999</v>
      </c>
      <c r="Z1852" s="13">
        <f t="shared" si="296"/>
        <v>0.92099999999999993</v>
      </c>
      <c r="AA1852" s="13">
        <f t="shared" si="302"/>
        <v>3.07</v>
      </c>
    </row>
    <row r="1853" spans="1:27" x14ac:dyDescent="0.25">
      <c r="A1853" s="60">
        <v>45922.338530092595</v>
      </c>
      <c r="B1853" s="61">
        <v>444185401</v>
      </c>
      <c r="C1853" s="62" t="s">
        <v>36</v>
      </c>
      <c r="D1853" s="62" t="s">
        <v>37</v>
      </c>
      <c r="E1853" s="62" t="s">
        <v>119</v>
      </c>
      <c r="F1853" s="63">
        <v>3693.42</v>
      </c>
      <c r="G1853" s="63">
        <v>3694.7</v>
      </c>
      <c r="H1853" s="63">
        <v>3696.47</v>
      </c>
      <c r="I1853" s="62" t="s">
        <v>2205</v>
      </c>
      <c r="J1853" s="63">
        <v>3696.49</v>
      </c>
      <c r="K1853" s="63">
        <v>0</v>
      </c>
      <c r="L1853" s="63">
        <v>0</v>
      </c>
      <c r="M1853" s="63">
        <v>3.07</v>
      </c>
      <c r="N1853" s="10" t="str">
        <f t="shared" si="297"/>
        <v>W</v>
      </c>
      <c r="O1853" s="11">
        <f t="shared" si="298"/>
        <v>45922</v>
      </c>
      <c r="P1853" s="12" t="str">
        <f t="shared" si="299"/>
        <v>08</v>
      </c>
      <c r="Q1853" s="13" t="str">
        <f>VLOOKUP($B1853,Deals_Demo!$H:$N,7,0)</f>
        <v>strategy_09_demo</v>
      </c>
      <c r="R1853" s="13" t="str">
        <f t="shared" si="300"/>
        <v>Mon</v>
      </c>
      <c r="S1853" s="14">
        <f>VLOOKUP($B1853,Deals_Demo!$H:$S,8,0)</f>
        <v>45922.338530092595</v>
      </c>
      <c r="T1853" s="14">
        <f>VLOOKUP($B1853,Deals_Demo!$H:$S,9,0)</f>
        <v>45922.54686342593</v>
      </c>
      <c r="U1853" s="15" t="str">
        <f t="shared" si="301"/>
        <v>2025-09-22</v>
      </c>
      <c r="V1853" s="13" t="str">
        <f>VLOOKUP($B1853,Deals_Demo!$H:$S,11,0)</f>
        <v>13</v>
      </c>
      <c r="W1853" s="13" t="str">
        <f>VLOOKUP($B1853,Deals_Demo!$H:$S,12,0)</f>
        <v>Mon</v>
      </c>
      <c r="X1853" s="13">
        <f t="shared" si="294"/>
        <v>0.307</v>
      </c>
      <c r="Y1853" s="13">
        <f t="shared" si="295"/>
        <v>0.61399999999999999</v>
      </c>
      <c r="Z1853" s="13">
        <f t="shared" si="296"/>
        <v>0.92099999999999993</v>
      </c>
      <c r="AA1853" s="13">
        <f t="shared" si="302"/>
        <v>3.07</v>
      </c>
    </row>
    <row r="1854" spans="1:27" x14ac:dyDescent="0.25">
      <c r="A1854" s="56">
        <v>45922.343148148146</v>
      </c>
      <c r="B1854" s="57">
        <v>444187142</v>
      </c>
      <c r="C1854" s="58" t="s">
        <v>36</v>
      </c>
      <c r="D1854" s="58" t="s">
        <v>37</v>
      </c>
      <c r="E1854" s="58" t="s">
        <v>119</v>
      </c>
      <c r="F1854" s="59">
        <v>3693.81</v>
      </c>
      <c r="G1854" s="59">
        <v>3694.76</v>
      </c>
      <c r="H1854" s="59">
        <v>3696.81</v>
      </c>
      <c r="I1854" s="58" t="s">
        <v>2206</v>
      </c>
      <c r="J1854" s="59">
        <v>3696.81</v>
      </c>
      <c r="K1854" s="59">
        <v>0</v>
      </c>
      <c r="L1854" s="59">
        <v>0</v>
      </c>
      <c r="M1854" s="59">
        <v>3</v>
      </c>
      <c r="N1854" s="10" t="str">
        <f t="shared" si="297"/>
        <v>W</v>
      </c>
      <c r="O1854" s="11">
        <f t="shared" si="298"/>
        <v>45922</v>
      </c>
      <c r="P1854" s="12" t="str">
        <f t="shared" si="299"/>
        <v>08</v>
      </c>
      <c r="Q1854" s="13" t="str">
        <f>VLOOKUP($B1854,Deals_Demo!$H:$N,7,0)</f>
        <v>strategy_23_demo</v>
      </c>
      <c r="R1854" s="13" t="str">
        <f t="shared" si="300"/>
        <v>Mon</v>
      </c>
      <c r="S1854" s="14">
        <f>VLOOKUP($B1854,Deals_Demo!$H:$S,8,0)</f>
        <v>45922.343148148146</v>
      </c>
      <c r="T1854" s="14">
        <f>VLOOKUP($B1854,Deals_Demo!$H:$S,9,0)</f>
        <v>45922.551481481481</v>
      </c>
      <c r="U1854" s="15" t="str">
        <f t="shared" si="301"/>
        <v>2025-09-22</v>
      </c>
      <c r="V1854" s="13" t="str">
        <f>VLOOKUP($B1854,Deals_Demo!$H:$S,11,0)</f>
        <v>13</v>
      </c>
      <c r="W1854" s="13" t="str">
        <f>VLOOKUP($B1854,Deals_Demo!$H:$S,12,0)</f>
        <v>Mon</v>
      </c>
      <c r="X1854" s="13">
        <f t="shared" si="294"/>
        <v>0.30000000000000004</v>
      </c>
      <c r="Y1854" s="13">
        <f t="shared" si="295"/>
        <v>0.60000000000000009</v>
      </c>
      <c r="Z1854" s="13">
        <f t="shared" si="296"/>
        <v>0.89999999999999991</v>
      </c>
      <c r="AA1854" s="13">
        <f t="shared" si="302"/>
        <v>3</v>
      </c>
    </row>
    <row r="1855" spans="1:27" x14ac:dyDescent="0.25">
      <c r="A1855" s="60">
        <v>45922.347314814811</v>
      </c>
      <c r="B1855" s="61">
        <v>444189952</v>
      </c>
      <c r="C1855" s="62" t="s">
        <v>36</v>
      </c>
      <c r="D1855" s="62" t="s">
        <v>37</v>
      </c>
      <c r="E1855" s="62" t="s">
        <v>119</v>
      </c>
      <c r="F1855" s="63">
        <v>3696.35</v>
      </c>
      <c r="G1855" s="63">
        <v>3697.05</v>
      </c>
      <c r="H1855" s="62"/>
      <c r="I1855" s="62" t="s">
        <v>2201</v>
      </c>
      <c r="J1855" s="63">
        <v>3697.04</v>
      </c>
      <c r="K1855" s="63">
        <v>0</v>
      </c>
      <c r="L1855" s="63">
        <v>0</v>
      </c>
      <c r="M1855" s="63">
        <v>0.69</v>
      </c>
      <c r="N1855" s="10" t="str">
        <f t="shared" si="297"/>
        <v>W</v>
      </c>
      <c r="O1855" s="11">
        <f t="shared" si="298"/>
        <v>45922</v>
      </c>
      <c r="P1855" s="12" t="str">
        <f t="shared" si="299"/>
        <v>08</v>
      </c>
      <c r="Q1855" s="13" t="str">
        <f>VLOOKUP($B1855,Deals_Demo!$H:$N,7,0)</f>
        <v>strategy_20_demo</v>
      </c>
      <c r="R1855" s="13" t="str">
        <f t="shared" si="300"/>
        <v>Mon</v>
      </c>
      <c r="S1855" s="14">
        <f>VLOOKUP($B1855,Deals_Demo!$H:$S,8,0)</f>
        <v>45922.347314814811</v>
      </c>
      <c r="T1855" s="14">
        <f>VLOOKUP($B1855,Deals_Demo!$H:$S,9,0)</f>
        <v>45922.555648148147</v>
      </c>
      <c r="U1855" s="15" t="str">
        <f t="shared" si="301"/>
        <v>2025-09-22</v>
      </c>
      <c r="V1855" s="13" t="str">
        <f>VLOOKUP($B1855,Deals_Demo!$H:$S,11,0)</f>
        <v>13</v>
      </c>
      <c r="W1855" s="13" t="str">
        <f>VLOOKUP($B1855,Deals_Demo!$H:$S,12,0)</f>
        <v>Mon</v>
      </c>
      <c r="X1855" s="13">
        <f t="shared" si="294"/>
        <v>6.8999999999999992E-2</v>
      </c>
      <c r="Y1855" s="13">
        <f t="shared" si="295"/>
        <v>0.13799999999999998</v>
      </c>
      <c r="Z1855" s="13">
        <f t="shared" si="296"/>
        <v>0.20699999999999999</v>
      </c>
      <c r="AA1855" s="13">
        <f t="shared" si="302"/>
        <v>-3</v>
      </c>
    </row>
    <row r="1856" spans="1:27" x14ac:dyDescent="0.25">
      <c r="A1856" s="56">
        <v>45922.347314814811</v>
      </c>
      <c r="B1856" s="57">
        <v>444189954</v>
      </c>
      <c r="C1856" s="58" t="s">
        <v>36</v>
      </c>
      <c r="D1856" s="58" t="s">
        <v>37</v>
      </c>
      <c r="E1856" s="58" t="s">
        <v>119</v>
      </c>
      <c r="F1856" s="59">
        <v>3696.35</v>
      </c>
      <c r="G1856" s="59">
        <v>3697.04</v>
      </c>
      <c r="H1856" s="58"/>
      <c r="I1856" s="58" t="s">
        <v>2201</v>
      </c>
      <c r="J1856" s="59">
        <v>3697.04</v>
      </c>
      <c r="K1856" s="59">
        <v>0</v>
      </c>
      <c r="L1856" s="59">
        <v>0</v>
      </c>
      <c r="M1856" s="59">
        <v>0.69</v>
      </c>
      <c r="N1856" s="10" t="str">
        <f t="shared" si="297"/>
        <v>W</v>
      </c>
      <c r="O1856" s="11">
        <f t="shared" si="298"/>
        <v>45922</v>
      </c>
      <c r="P1856" s="12" t="str">
        <f t="shared" si="299"/>
        <v>08</v>
      </c>
      <c r="Q1856" s="13" t="str">
        <f>VLOOKUP($B1856,Deals_Demo!$H:$N,7,0)</f>
        <v>strategy_18_demo</v>
      </c>
      <c r="R1856" s="13" t="str">
        <f t="shared" si="300"/>
        <v>Mon</v>
      </c>
      <c r="S1856" s="14">
        <f>VLOOKUP($B1856,Deals_Demo!$H:$S,8,0)</f>
        <v>45922.347314814811</v>
      </c>
      <c r="T1856" s="14">
        <f>VLOOKUP($B1856,Deals_Demo!$H:$S,9,0)</f>
        <v>45922.555648148147</v>
      </c>
      <c r="U1856" s="15" t="str">
        <f t="shared" si="301"/>
        <v>2025-09-22</v>
      </c>
      <c r="V1856" s="13" t="str">
        <f>VLOOKUP($B1856,Deals_Demo!$H:$S,11,0)</f>
        <v>13</v>
      </c>
      <c r="W1856" s="13" t="str">
        <f>VLOOKUP($B1856,Deals_Demo!$H:$S,12,0)</f>
        <v>Mon</v>
      </c>
      <c r="X1856" s="13">
        <f t="shared" si="294"/>
        <v>6.8999999999999992E-2</v>
      </c>
      <c r="Y1856" s="13">
        <f t="shared" si="295"/>
        <v>0.13799999999999998</v>
      </c>
      <c r="Z1856" s="13">
        <f t="shared" si="296"/>
        <v>0.20699999999999999</v>
      </c>
      <c r="AA1856" s="13">
        <f t="shared" si="302"/>
        <v>-3</v>
      </c>
    </row>
    <row r="1857" spans="1:27" x14ac:dyDescent="0.25">
      <c r="A1857" s="60">
        <v>45922.351944444446</v>
      </c>
      <c r="B1857" s="61">
        <v>444192063</v>
      </c>
      <c r="C1857" s="62" t="s">
        <v>36</v>
      </c>
      <c r="D1857" s="62" t="s">
        <v>37</v>
      </c>
      <c r="E1857" s="62" t="s">
        <v>119</v>
      </c>
      <c r="F1857" s="63">
        <v>3697.47</v>
      </c>
      <c r="G1857" s="63">
        <v>3698.12</v>
      </c>
      <c r="H1857" s="62"/>
      <c r="I1857" s="62" t="s">
        <v>2207</v>
      </c>
      <c r="J1857" s="63">
        <v>3698.1</v>
      </c>
      <c r="K1857" s="63">
        <v>0</v>
      </c>
      <c r="L1857" s="63">
        <v>0</v>
      </c>
      <c r="M1857" s="63">
        <v>0.63</v>
      </c>
      <c r="N1857" s="10" t="str">
        <f t="shared" si="297"/>
        <v>W</v>
      </c>
      <c r="O1857" s="11">
        <f t="shared" si="298"/>
        <v>45922</v>
      </c>
      <c r="P1857" s="12" t="str">
        <f t="shared" si="299"/>
        <v>08</v>
      </c>
      <c r="Q1857" s="13" t="str">
        <f>VLOOKUP($B1857,Deals_Demo!$H:$N,7,0)</f>
        <v>strategy_18_demo</v>
      </c>
      <c r="R1857" s="13" t="str">
        <f t="shared" si="300"/>
        <v>Mon</v>
      </c>
      <c r="S1857" s="14">
        <f>VLOOKUP($B1857,Deals_Demo!$H:$S,8,0)</f>
        <v>45922.351944444446</v>
      </c>
      <c r="T1857" s="14">
        <f>VLOOKUP($B1857,Deals_Demo!$H:$S,9,0)</f>
        <v>45922.560277777782</v>
      </c>
      <c r="U1857" s="15" t="str">
        <f t="shared" si="301"/>
        <v>2025-09-22</v>
      </c>
      <c r="V1857" s="13" t="str">
        <f>VLOOKUP($B1857,Deals_Demo!$H:$S,11,0)</f>
        <v>13</v>
      </c>
      <c r="W1857" s="13" t="str">
        <f>VLOOKUP($B1857,Deals_Demo!$H:$S,12,0)</f>
        <v>Mon</v>
      </c>
      <c r="X1857" s="13">
        <f t="shared" si="294"/>
        <v>6.3E-2</v>
      </c>
      <c r="Y1857" s="13">
        <f t="shared" si="295"/>
        <v>0.126</v>
      </c>
      <c r="Z1857" s="13">
        <f t="shared" si="296"/>
        <v>0.189</v>
      </c>
      <c r="AA1857" s="13">
        <f t="shared" si="302"/>
        <v>-3</v>
      </c>
    </row>
    <row r="1858" spans="1:27" x14ac:dyDescent="0.25">
      <c r="A1858" s="56">
        <v>45922.351944444446</v>
      </c>
      <c r="B1858" s="57">
        <v>444192065</v>
      </c>
      <c r="C1858" s="58" t="s">
        <v>36</v>
      </c>
      <c r="D1858" s="58" t="s">
        <v>37</v>
      </c>
      <c r="E1858" s="58" t="s">
        <v>119</v>
      </c>
      <c r="F1858" s="59">
        <v>3697.43</v>
      </c>
      <c r="G1858" s="59">
        <v>3699.84</v>
      </c>
      <c r="H1858" s="58"/>
      <c r="I1858" s="58" t="s">
        <v>2208</v>
      </c>
      <c r="J1858" s="59">
        <v>3699.8</v>
      </c>
      <c r="K1858" s="59">
        <v>0</v>
      </c>
      <c r="L1858" s="59">
        <v>0</v>
      </c>
      <c r="M1858" s="59">
        <v>2.37</v>
      </c>
      <c r="N1858" s="10" t="str">
        <f t="shared" si="297"/>
        <v>W</v>
      </c>
      <c r="O1858" s="11">
        <f t="shared" si="298"/>
        <v>45922</v>
      </c>
      <c r="P1858" s="12" t="str">
        <f t="shared" si="299"/>
        <v>08</v>
      </c>
      <c r="Q1858" s="13" t="str">
        <f>VLOOKUP($B1858,Deals_Demo!$H:$N,7,0)</f>
        <v>strategy_19_demo</v>
      </c>
      <c r="R1858" s="13" t="str">
        <f t="shared" si="300"/>
        <v>Mon</v>
      </c>
      <c r="S1858" s="14">
        <f>VLOOKUP($B1858,Deals_Demo!$H:$S,8,0)</f>
        <v>45922.351944444446</v>
      </c>
      <c r="T1858" s="14">
        <f>VLOOKUP($B1858,Deals_Demo!$H:$S,9,0)</f>
        <v>45922.560277777782</v>
      </c>
      <c r="U1858" s="15" t="str">
        <f t="shared" si="301"/>
        <v>2025-09-22</v>
      </c>
      <c r="V1858" s="13" t="str">
        <f>VLOOKUP($B1858,Deals_Demo!$H:$S,11,0)</f>
        <v>13</v>
      </c>
      <c r="W1858" s="13" t="str">
        <f>VLOOKUP($B1858,Deals_Demo!$H:$S,12,0)</f>
        <v>Mon</v>
      </c>
      <c r="X1858" s="13">
        <f t="shared" si="294"/>
        <v>0.23700000000000002</v>
      </c>
      <c r="Y1858" s="13">
        <f t="shared" si="295"/>
        <v>0.47400000000000003</v>
      </c>
      <c r="Z1858" s="13">
        <f t="shared" si="296"/>
        <v>0.71099999999999997</v>
      </c>
      <c r="AA1858" s="13">
        <f t="shared" si="302"/>
        <v>-3</v>
      </c>
    </row>
    <row r="1859" spans="1:27" x14ac:dyDescent="0.25">
      <c r="A1859" s="60">
        <v>45922.351956018516</v>
      </c>
      <c r="B1859" s="61">
        <v>444192067</v>
      </c>
      <c r="C1859" s="62" t="s">
        <v>36</v>
      </c>
      <c r="D1859" s="62" t="s">
        <v>37</v>
      </c>
      <c r="E1859" s="62" t="s">
        <v>119</v>
      </c>
      <c r="F1859" s="63">
        <v>3697.46</v>
      </c>
      <c r="G1859" s="63">
        <v>3698.12</v>
      </c>
      <c r="H1859" s="62"/>
      <c r="I1859" s="62" t="s">
        <v>2207</v>
      </c>
      <c r="J1859" s="63">
        <v>3698.1</v>
      </c>
      <c r="K1859" s="63">
        <v>0</v>
      </c>
      <c r="L1859" s="63">
        <v>0</v>
      </c>
      <c r="M1859" s="63">
        <v>0.64</v>
      </c>
      <c r="N1859" s="10" t="str">
        <f t="shared" si="297"/>
        <v>W</v>
      </c>
      <c r="O1859" s="11">
        <f t="shared" si="298"/>
        <v>45922</v>
      </c>
      <c r="P1859" s="12" t="str">
        <f t="shared" si="299"/>
        <v>08</v>
      </c>
      <c r="Q1859" s="13" t="str">
        <f>VLOOKUP($B1859,Deals_Demo!$H:$N,7,0)</f>
        <v>strategy_20_demo</v>
      </c>
      <c r="R1859" s="13" t="str">
        <f t="shared" si="300"/>
        <v>Mon</v>
      </c>
      <c r="S1859" s="14">
        <f>VLOOKUP($B1859,Deals_Demo!$H:$S,8,0)</f>
        <v>45922.351956018516</v>
      </c>
      <c r="T1859" s="14">
        <f>VLOOKUP($B1859,Deals_Demo!$H:$S,9,0)</f>
        <v>45922.560289351852</v>
      </c>
      <c r="U1859" s="15" t="str">
        <f t="shared" si="301"/>
        <v>2025-09-22</v>
      </c>
      <c r="V1859" s="13" t="str">
        <f>VLOOKUP($B1859,Deals_Demo!$H:$S,11,0)</f>
        <v>13</v>
      </c>
      <c r="W1859" s="13" t="str">
        <f>VLOOKUP($B1859,Deals_Demo!$H:$S,12,0)</f>
        <v>Mon</v>
      </c>
      <c r="X1859" s="13">
        <f t="shared" ref="X1859:X1922" si="303">$M1859*0.1</f>
        <v>6.4000000000000001E-2</v>
      </c>
      <c r="Y1859" s="13">
        <f t="shared" ref="Y1859:Y1922" si="304">$M1859*0.2</f>
        <v>0.128</v>
      </c>
      <c r="Z1859" s="13">
        <f t="shared" ref="Z1859:Z1922" si="305">$M1859*0.3</f>
        <v>0.192</v>
      </c>
      <c r="AA1859" s="13">
        <f t="shared" si="302"/>
        <v>-3</v>
      </c>
    </row>
    <row r="1860" spans="1:27" x14ac:dyDescent="0.25">
      <c r="A1860" s="56">
        <v>45922.352060185185</v>
      </c>
      <c r="B1860" s="57">
        <v>444192116</v>
      </c>
      <c r="C1860" s="58" t="s">
        <v>36</v>
      </c>
      <c r="D1860" s="58" t="s">
        <v>37</v>
      </c>
      <c r="E1860" s="58" t="s">
        <v>119</v>
      </c>
      <c r="F1860" s="59">
        <v>3697.16</v>
      </c>
      <c r="G1860" s="59">
        <v>3694.96</v>
      </c>
      <c r="H1860" s="59">
        <v>3698.66</v>
      </c>
      <c r="I1860" s="58" t="s">
        <v>2209</v>
      </c>
      <c r="J1860" s="59">
        <v>3698.66</v>
      </c>
      <c r="K1860" s="59">
        <v>0</v>
      </c>
      <c r="L1860" s="59">
        <v>0</v>
      </c>
      <c r="M1860" s="59">
        <v>1.5</v>
      </c>
      <c r="N1860" s="10" t="str">
        <f t="shared" si="297"/>
        <v>W</v>
      </c>
      <c r="O1860" s="11">
        <f t="shared" si="298"/>
        <v>45922</v>
      </c>
      <c r="P1860" s="12" t="str">
        <f t="shared" si="299"/>
        <v>08</v>
      </c>
      <c r="Q1860" s="13" t="str">
        <f>VLOOKUP($B1860,Deals_Demo!$H:$N,7,0)</f>
        <v>strategy_22_demo</v>
      </c>
      <c r="R1860" s="13" t="str">
        <f t="shared" si="300"/>
        <v>Mon</v>
      </c>
      <c r="S1860" s="14">
        <f>VLOOKUP($B1860,Deals_Demo!$H:$S,8,0)</f>
        <v>45922.352060185185</v>
      </c>
      <c r="T1860" s="14">
        <f>VLOOKUP($B1860,Deals_Demo!$H:$S,9,0)</f>
        <v>45922.560393518521</v>
      </c>
      <c r="U1860" s="15" t="str">
        <f t="shared" si="301"/>
        <v>2025-09-22</v>
      </c>
      <c r="V1860" s="13" t="str">
        <f>VLOOKUP($B1860,Deals_Demo!$H:$S,11,0)</f>
        <v>13</v>
      </c>
      <c r="W1860" s="13" t="str">
        <f>VLOOKUP($B1860,Deals_Demo!$H:$S,12,0)</f>
        <v>Mon</v>
      </c>
      <c r="X1860" s="13">
        <f t="shared" si="303"/>
        <v>0.15000000000000002</v>
      </c>
      <c r="Y1860" s="13">
        <f t="shared" si="304"/>
        <v>0.30000000000000004</v>
      </c>
      <c r="Z1860" s="13">
        <f t="shared" si="305"/>
        <v>0.44999999999999996</v>
      </c>
      <c r="AA1860" s="13">
        <f t="shared" si="302"/>
        <v>-3</v>
      </c>
    </row>
    <row r="1861" spans="1:27" x14ac:dyDescent="0.25">
      <c r="A1861" s="60">
        <v>45922.352060185185</v>
      </c>
      <c r="B1861" s="61">
        <v>444192118</v>
      </c>
      <c r="C1861" s="62" t="s">
        <v>36</v>
      </c>
      <c r="D1861" s="62" t="s">
        <v>37</v>
      </c>
      <c r="E1861" s="62" t="s">
        <v>119</v>
      </c>
      <c r="F1861" s="63">
        <v>3697.09</v>
      </c>
      <c r="G1861" s="63">
        <v>3698.48</v>
      </c>
      <c r="H1861" s="63">
        <v>3700.66</v>
      </c>
      <c r="I1861" s="62" t="s">
        <v>2210</v>
      </c>
      <c r="J1861" s="63">
        <v>3698.48</v>
      </c>
      <c r="K1861" s="63">
        <v>0</v>
      </c>
      <c r="L1861" s="63">
        <v>0</v>
      </c>
      <c r="M1861" s="63">
        <v>1.39</v>
      </c>
      <c r="N1861" s="10" t="str">
        <f t="shared" si="297"/>
        <v>W</v>
      </c>
      <c r="O1861" s="11">
        <f t="shared" si="298"/>
        <v>45922</v>
      </c>
      <c r="P1861" s="12" t="str">
        <f t="shared" si="299"/>
        <v>08</v>
      </c>
      <c r="Q1861" s="13" t="str">
        <f>VLOOKUP($B1861,Deals_Demo!$H:$N,7,0)</f>
        <v>strategy_16_demo</v>
      </c>
      <c r="R1861" s="13" t="str">
        <f t="shared" si="300"/>
        <v>Mon</v>
      </c>
      <c r="S1861" s="14">
        <f>VLOOKUP($B1861,Deals_Demo!$H:$S,8,0)</f>
        <v>45922.352060185185</v>
      </c>
      <c r="T1861" s="14">
        <f>VLOOKUP($B1861,Deals_Demo!$H:$S,9,0)</f>
        <v>45922.560393518521</v>
      </c>
      <c r="U1861" s="15" t="str">
        <f t="shared" si="301"/>
        <v>2025-09-22</v>
      </c>
      <c r="V1861" s="13" t="str">
        <f>VLOOKUP($B1861,Deals_Demo!$H:$S,11,0)</f>
        <v>13</v>
      </c>
      <c r="W1861" s="13" t="str">
        <f>VLOOKUP($B1861,Deals_Demo!$H:$S,12,0)</f>
        <v>Mon</v>
      </c>
      <c r="X1861" s="13">
        <f t="shared" si="303"/>
        <v>0.13899999999999998</v>
      </c>
      <c r="Y1861" s="13">
        <f t="shared" si="304"/>
        <v>0.27799999999999997</v>
      </c>
      <c r="Z1861" s="13">
        <f t="shared" si="305"/>
        <v>0.41699999999999998</v>
      </c>
      <c r="AA1861" s="13">
        <f t="shared" si="302"/>
        <v>-3</v>
      </c>
    </row>
    <row r="1862" spans="1:27" x14ac:dyDescent="0.25">
      <c r="A1862" s="56">
        <v>45922.352071759262</v>
      </c>
      <c r="B1862" s="57">
        <v>444192121</v>
      </c>
      <c r="C1862" s="58" t="s">
        <v>36</v>
      </c>
      <c r="D1862" s="58" t="s">
        <v>37</v>
      </c>
      <c r="E1862" s="58" t="s">
        <v>119</v>
      </c>
      <c r="F1862" s="59">
        <v>3697.13</v>
      </c>
      <c r="G1862" s="59">
        <v>3697.56</v>
      </c>
      <c r="H1862" s="59">
        <v>3700.16</v>
      </c>
      <c r="I1862" s="58" t="s">
        <v>2211</v>
      </c>
      <c r="J1862" s="59">
        <v>3697.56</v>
      </c>
      <c r="K1862" s="59">
        <v>0</v>
      </c>
      <c r="L1862" s="59">
        <v>0</v>
      </c>
      <c r="M1862" s="59">
        <v>0.43</v>
      </c>
      <c r="N1862" s="10" t="str">
        <f t="shared" si="297"/>
        <v>W</v>
      </c>
      <c r="O1862" s="11">
        <f t="shared" si="298"/>
        <v>45922</v>
      </c>
      <c r="P1862" s="12" t="str">
        <f t="shared" si="299"/>
        <v>08</v>
      </c>
      <c r="Q1862" s="13" t="str">
        <f>VLOOKUP($B1862,Deals_Demo!$H:$N,7,0)</f>
        <v>strategy_10_demo</v>
      </c>
      <c r="R1862" s="13" t="str">
        <f t="shared" si="300"/>
        <v>Mon</v>
      </c>
      <c r="S1862" s="14">
        <f>VLOOKUP($B1862,Deals_Demo!$H:$S,8,0)</f>
        <v>45922.352071759262</v>
      </c>
      <c r="T1862" s="14">
        <f>VLOOKUP($B1862,Deals_Demo!$H:$S,9,0)</f>
        <v>45922.560405092598</v>
      </c>
      <c r="U1862" s="15" t="str">
        <f t="shared" si="301"/>
        <v>2025-09-22</v>
      </c>
      <c r="V1862" s="13" t="str">
        <f>VLOOKUP($B1862,Deals_Demo!$H:$S,11,0)</f>
        <v>13</v>
      </c>
      <c r="W1862" s="13" t="str">
        <f>VLOOKUP($B1862,Deals_Demo!$H:$S,12,0)</f>
        <v>Mon</v>
      </c>
      <c r="X1862" s="13">
        <f t="shared" si="303"/>
        <v>4.3000000000000003E-2</v>
      </c>
      <c r="Y1862" s="13">
        <f t="shared" si="304"/>
        <v>8.6000000000000007E-2</v>
      </c>
      <c r="Z1862" s="13">
        <f t="shared" si="305"/>
        <v>0.129</v>
      </c>
      <c r="AA1862" s="13">
        <f t="shared" si="302"/>
        <v>-3</v>
      </c>
    </row>
    <row r="1863" spans="1:27" x14ac:dyDescent="0.25">
      <c r="A1863" s="60">
        <v>45922.352071759262</v>
      </c>
      <c r="B1863" s="61">
        <v>444192123</v>
      </c>
      <c r="C1863" s="62" t="s">
        <v>36</v>
      </c>
      <c r="D1863" s="62" t="s">
        <v>37</v>
      </c>
      <c r="E1863" s="62" t="s">
        <v>119</v>
      </c>
      <c r="F1863" s="63">
        <v>3697.12</v>
      </c>
      <c r="G1863" s="63">
        <v>3697.98</v>
      </c>
      <c r="H1863" s="63">
        <v>3699.36</v>
      </c>
      <c r="I1863" s="62" t="s">
        <v>2212</v>
      </c>
      <c r="J1863" s="63">
        <v>3699.36</v>
      </c>
      <c r="K1863" s="63">
        <v>0</v>
      </c>
      <c r="L1863" s="63">
        <v>0</v>
      </c>
      <c r="M1863" s="63">
        <v>2.2400000000000002</v>
      </c>
      <c r="N1863" s="10" t="str">
        <f t="shared" si="297"/>
        <v>W</v>
      </c>
      <c r="O1863" s="11">
        <f t="shared" si="298"/>
        <v>45922</v>
      </c>
      <c r="P1863" s="12" t="str">
        <f t="shared" si="299"/>
        <v>08</v>
      </c>
      <c r="Q1863" s="13" t="str">
        <f>VLOOKUP($B1863,Deals_Demo!$H:$N,7,0)</f>
        <v>strategy_21_demo</v>
      </c>
      <c r="R1863" s="13" t="str">
        <f t="shared" si="300"/>
        <v>Mon</v>
      </c>
      <c r="S1863" s="14">
        <f>VLOOKUP($B1863,Deals_Demo!$H:$S,8,0)</f>
        <v>45922.352071759262</v>
      </c>
      <c r="T1863" s="14">
        <f>VLOOKUP($B1863,Deals_Demo!$H:$S,9,0)</f>
        <v>45922.560405092598</v>
      </c>
      <c r="U1863" s="15" t="str">
        <f t="shared" si="301"/>
        <v>2025-09-22</v>
      </c>
      <c r="V1863" s="13" t="str">
        <f>VLOOKUP($B1863,Deals_Demo!$H:$S,11,0)</f>
        <v>13</v>
      </c>
      <c r="W1863" s="13" t="str">
        <f>VLOOKUP($B1863,Deals_Demo!$H:$S,12,0)</f>
        <v>Mon</v>
      </c>
      <c r="X1863" s="13">
        <f t="shared" si="303"/>
        <v>0.22400000000000003</v>
      </c>
      <c r="Y1863" s="13">
        <f t="shared" si="304"/>
        <v>0.44800000000000006</v>
      </c>
      <c r="Z1863" s="13">
        <f t="shared" si="305"/>
        <v>0.67200000000000004</v>
      </c>
      <c r="AA1863" s="13">
        <f t="shared" si="302"/>
        <v>-3</v>
      </c>
    </row>
    <row r="1864" spans="1:27" x14ac:dyDescent="0.25">
      <c r="A1864" s="56">
        <v>45922.352071759262</v>
      </c>
      <c r="B1864" s="57">
        <v>444192127</v>
      </c>
      <c r="C1864" s="58" t="s">
        <v>36</v>
      </c>
      <c r="D1864" s="58" t="s">
        <v>37</v>
      </c>
      <c r="E1864" s="58" t="s">
        <v>119</v>
      </c>
      <c r="F1864" s="59">
        <v>3697.14</v>
      </c>
      <c r="G1864" s="59">
        <v>3697.3</v>
      </c>
      <c r="H1864" s="59">
        <v>3698.66</v>
      </c>
      <c r="I1864" s="58" t="s">
        <v>2209</v>
      </c>
      <c r="J1864" s="59">
        <v>3698.66</v>
      </c>
      <c r="K1864" s="59">
        <v>0</v>
      </c>
      <c r="L1864" s="59">
        <v>0</v>
      </c>
      <c r="M1864" s="59">
        <v>1.52</v>
      </c>
      <c r="N1864" s="10" t="str">
        <f t="shared" si="297"/>
        <v>W</v>
      </c>
      <c r="O1864" s="11">
        <f t="shared" si="298"/>
        <v>45922</v>
      </c>
      <c r="P1864" s="12" t="str">
        <f t="shared" si="299"/>
        <v>08</v>
      </c>
      <c r="Q1864" s="13" t="str">
        <f>VLOOKUP($B1864,Deals_Demo!$H:$N,7,0)</f>
        <v>strategy_14_demo</v>
      </c>
      <c r="R1864" s="13" t="str">
        <f t="shared" si="300"/>
        <v>Mon</v>
      </c>
      <c r="S1864" s="14">
        <f>VLOOKUP($B1864,Deals_Demo!$H:$S,8,0)</f>
        <v>45922.352071759262</v>
      </c>
      <c r="T1864" s="14">
        <f>VLOOKUP($B1864,Deals_Demo!$H:$S,9,0)</f>
        <v>45922.560405092598</v>
      </c>
      <c r="U1864" s="15" t="str">
        <f t="shared" si="301"/>
        <v>2025-09-22</v>
      </c>
      <c r="V1864" s="13" t="str">
        <f>VLOOKUP($B1864,Deals_Demo!$H:$S,11,0)</f>
        <v>13</v>
      </c>
      <c r="W1864" s="13" t="str">
        <f>VLOOKUP($B1864,Deals_Demo!$H:$S,12,0)</f>
        <v>Mon</v>
      </c>
      <c r="X1864" s="13">
        <f t="shared" si="303"/>
        <v>0.15200000000000002</v>
      </c>
      <c r="Y1864" s="13">
        <f t="shared" si="304"/>
        <v>0.30400000000000005</v>
      </c>
      <c r="Z1864" s="13">
        <f t="shared" si="305"/>
        <v>0.45599999999999996</v>
      </c>
      <c r="AA1864" s="13">
        <f t="shared" si="302"/>
        <v>-3</v>
      </c>
    </row>
    <row r="1865" spans="1:27" x14ac:dyDescent="0.25">
      <c r="A1865" s="60">
        <v>45922.352071759262</v>
      </c>
      <c r="B1865" s="61">
        <v>444192129</v>
      </c>
      <c r="C1865" s="62" t="s">
        <v>36</v>
      </c>
      <c r="D1865" s="62" t="s">
        <v>37</v>
      </c>
      <c r="E1865" s="62" t="s">
        <v>119</v>
      </c>
      <c r="F1865" s="63">
        <v>3697.14</v>
      </c>
      <c r="G1865" s="63">
        <v>3697.56</v>
      </c>
      <c r="H1865" s="63">
        <v>3700.66</v>
      </c>
      <c r="I1865" s="62" t="s">
        <v>2211</v>
      </c>
      <c r="J1865" s="63">
        <v>3697.56</v>
      </c>
      <c r="K1865" s="63">
        <v>0</v>
      </c>
      <c r="L1865" s="63">
        <v>0</v>
      </c>
      <c r="M1865" s="63">
        <v>0.42</v>
      </c>
      <c r="N1865" s="10" t="str">
        <f t="shared" si="297"/>
        <v>W</v>
      </c>
      <c r="O1865" s="11">
        <f t="shared" si="298"/>
        <v>45922</v>
      </c>
      <c r="P1865" s="12" t="str">
        <f t="shared" si="299"/>
        <v>08</v>
      </c>
      <c r="Q1865" s="13" t="str">
        <f>VLOOKUP($B1865,Deals_Demo!$H:$N,7,0)</f>
        <v>strategy_11_demo</v>
      </c>
      <c r="R1865" s="13" t="str">
        <f t="shared" si="300"/>
        <v>Mon</v>
      </c>
      <c r="S1865" s="14">
        <f>VLOOKUP($B1865,Deals_Demo!$H:$S,8,0)</f>
        <v>45922.352071759262</v>
      </c>
      <c r="T1865" s="14">
        <f>VLOOKUP($B1865,Deals_Demo!$H:$S,9,0)</f>
        <v>45922.560405092598</v>
      </c>
      <c r="U1865" s="15" t="str">
        <f t="shared" si="301"/>
        <v>2025-09-22</v>
      </c>
      <c r="V1865" s="13" t="str">
        <f>VLOOKUP($B1865,Deals_Demo!$H:$S,11,0)</f>
        <v>13</v>
      </c>
      <c r="W1865" s="13" t="str">
        <f>VLOOKUP($B1865,Deals_Demo!$H:$S,12,0)</f>
        <v>Mon</v>
      </c>
      <c r="X1865" s="13">
        <f t="shared" si="303"/>
        <v>4.2000000000000003E-2</v>
      </c>
      <c r="Y1865" s="13">
        <f t="shared" si="304"/>
        <v>8.4000000000000005E-2</v>
      </c>
      <c r="Z1865" s="13">
        <f t="shared" si="305"/>
        <v>0.126</v>
      </c>
      <c r="AA1865" s="13">
        <f t="shared" si="302"/>
        <v>-3</v>
      </c>
    </row>
    <row r="1866" spans="1:27" x14ac:dyDescent="0.25">
      <c r="A1866" s="56">
        <v>45922.352071759262</v>
      </c>
      <c r="B1866" s="57">
        <v>444192132</v>
      </c>
      <c r="C1866" s="58" t="s">
        <v>36</v>
      </c>
      <c r="D1866" s="58" t="s">
        <v>37</v>
      </c>
      <c r="E1866" s="58" t="s">
        <v>119</v>
      </c>
      <c r="F1866" s="59">
        <v>3697.14</v>
      </c>
      <c r="G1866" s="59">
        <v>3697.56</v>
      </c>
      <c r="H1866" s="59">
        <v>3700.16</v>
      </c>
      <c r="I1866" s="58" t="s">
        <v>2211</v>
      </c>
      <c r="J1866" s="59">
        <v>3697.56</v>
      </c>
      <c r="K1866" s="59">
        <v>0</v>
      </c>
      <c r="L1866" s="59">
        <v>0</v>
      </c>
      <c r="M1866" s="59">
        <v>0.42</v>
      </c>
      <c r="N1866" s="10" t="str">
        <f t="shared" si="297"/>
        <v>W</v>
      </c>
      <c r="O1866" s="11">
        <f t="shared" si="298"/>
        <v>45922</v>
      </c>
      <c r="P1866" s="12" t="str">
        <f t="shared" si="299"/>
        <v>08</v>
      </c>
      <c r="Q1866" s="13" t="str">
        <f>VLOOKUP($B1866,Deals_Demo!$H:$N,7,0)</f>
        <v>strategy_09_demo</v>
      </c>
      <c r="R1866" s="13" t="str">
        <f t="shared" si="300"/>
        <v>Mon</v>
      </c>
      <c r="S1866" s="14">
        <f>VLOOKUP($B1866,Deals_Demo!$H:$S,8,0)</f>
        <v>45922.352071759262</v>
      </c>
      <c r="T1866" s="14">
        <f>VLOOKUP($B1866,Deals_Demo!$H:$S,9,0)</f>
        <v>45922.560405092598</v>
      </c>
      <c r="U1866" s="15" t="str">
        <f t="shared" si="301"/>
        <v>2025-09-22</v>
      </c>
      <c r="V1866" s="13" t="str">
        <f>VLOOKUP($B1866,Deals_Demo!$H:$S,11,0)</f>
        <v>13</v>
      </c>
      <c r="W1866" s="13" t="str">
        <f>VLOOKUP($B1866,Deals_Demo!$H:$S,12,0)</f>
        <v>Mon</v>
      </c>
      <c r="X1866" s="13">
        <f t="shared" si="303"/>
        <v>4.2000000000000003E-2</v>
      </c>
      <c r="Y1866" s="13">
        <f t="shared" si="304"/>
        <v>8.4000000000000005E-2</v>
      </c>
      <c r="Z1866" s="13">
        <f t="shared" si="305"/>
        <v>0.126</v>
      </c>
      <c r="AA1866" s="13">
        <f t="shared" si="302"/>
        <v>-3</v>
      </c>
    </row>
    <row r="1867" spans="1:27" x14ac:dyDescent="0.25">
      <c r="A1867" s="60">
        <v>45922.352083333331</v>
      </c>
      <c r="B1867" s="61">
        <v>444192135</v>
      </c>
      <c r="C1867" s="62" t="s">
        <v>36</v>
      </c>
      <c r="D1867" s="62" t="s">
        <v>37</v>
      </c>
      <c r="E1867" s="62" t="s">
        <v>119</v>
      </c>
      <c r="F1867" s="63">
        <v>3697.12</v>
      </c>
      <c r="G1867" s="63">
        <v>3697.3</v>
      </c>
      <c r="H1867" s="63">
        <v>3698.66</v>
      </c>
      <c r="I1867" s="62" t="s">
        <v>2209</v>
      </c>
      <c r="J1867" s="63">
        <v>3698.66</v>
      </c>
      <c r="K1867" s="63">
        <v>0</v>
      </c>
      <c r="L1867" s="63">
        <v>0</v>
      </c>
      <c r="M1867" s="63">
        <v>1.54</v>
      </c>
      <c r="N1867" s="10" t="str">
        <f t="shared" si="297"/>
        <v>W</v>
      </c>
      <c r="O1867" s="11">
        <f t="shared" si="298"/>
        <v>45922</v>
      </c>
      <c r="P1867" s="12" t="str">
        <f t="shared" si="299"/>
        <v>08</v>
      </c>
      <c r="Q1867" s="13" t="str">
        <f>VLOOKUP($B1867,Deals_Demo!$H:$N,7,0)</f>
        <v>strategy_12_demo</v>
      </c>
      <c r="R1867" s="13" t="str">
        <f t="shared" si="300"/>
        <v>Mon</v>
      </c>
      <c r="S1867" s="14">
        <f>VLOOKUP($B1867,Deals_Demo!$H:$S,8,0)</f>
        <v>45922.352083333331</v>
      </c>
      <c r="T1867" s="14">
        <f>VLOOKUP($B1867,Deals_Demo!$H:$S,9,0)</f>
        <v>45922.560416666667</v>
      </c>
      <c r="U1867" s="15" t="str">
        <f t="shared" si="301"/>
        <v>2025-09-22</v>
      </c>
      <c r="V1867" s="13" t="str">
        <f>VLOOKUP($B1867,Deals_Demo!$H:$S,11,0)</f>
        <v>13</v>
      </c>
      <c r="W1867" s="13" t="str">
        <f>VLOOKUP($B1867,Deals_Demo!$H:$S,12,0)</f>
        <v>Mon</v>
      </c>
      <c r="X1867" s="13">
        <f t="shared" si="303"/>
        <v>0.15400000000000003</v>
      </c>
      <c r="Y1867" s="13">
        <f t="shared" si="304"/>
        <v>0.30800000000000005</v>
      </c>
      <c r="Z1867" s="13">
        <f t="shared" si="305"/>
        <v>0.46199999999999997</v>
      </c>
      <c r="AA1867" s="13">
        <f t="shared" si="302"/>
        <v>-3</v>
      </c>
    </row>
    <row r="1868" spans="1:27" x14ac:dyDescent="0.25">
      <c r="A1868" s="56">
        <v>45922.352083333331</v>
      </c>
      <c r="B1868" s="57">
        <v>444192137</v>
      </c>
      <c r="C1868" s="58" t="s">
        <v>36</v>
      </c>
      <c r="D1868" s="58" t="s">
        <v>37</v>
      </c>
      <c r="E1868" s="58" t="s">
        <v>119</v>
      </c>
      <c r="F1868" s="59">
        <v>3697.12</v>
      </c>
      <c r="G1868" s="59">
        <v>3697.32</v>
      </c>
      <c r="H1868" s="59">
        <v>3698.66</v>
      </c>
      <c r="I1868" s="58" t="s">
        <v>2209</v>
      </c>
      <c r="J1868" s="59">
        <v>3698.66</v>
      </c>
      <c r="K1868" s="59">
        <v>0</v>
      </c>
      <c r="L1868" s="59">
        <v>0</v>
      </c>
      <c r="M1868" s="59">
        <v>1.54</v>
      </c>
      <c r="N1868" s="10" t="str">
        <f t="shared" si="297"/>
        <v>W</v>
      </c>
      <c r="O1868" s="11">
        <f t="shared" si="298"/>
        <v>45922</v>
      </c>
      <c r="P1868" s="12" t="str">
        <f t="shared" si="299"/>
        <v>08</v>
      </c>
      <c r="Q1868" s="13" t="str">
        <f>VLOOKUP($B1868,Deals_Demo!$H:$N,7,0)</f>
        <v>strategy_24_demo</v>
      </c>
      <c r="R1868" s="13" t="str">
        <f t="shared" si="300"/>
        <v>Mon</v>
      </c>
      <c r="S1868" s="14">
        <f>VLOOKUP($B1868,Deals_Demo!$H:$S,8,0)</f>
        <v>45922.352083333331</v>
      </c>
      <c r="T1868" s="14">
        <f>VLOOKUP($B1868,Deals_Demo!$H:$S,9,0)</f>
        <v>45922.560416666667</v>
      </c>
      <c r="U1868" s="15" t="str">
        <f t="shared" si="301"/>
        <v>2025-09-22</v>
      </c>
      <c r="V1868" s="13" t="str">
        <f>VLOOKUP($B1868,Deals_Demo!$H:$S,11,0)</f>
        <v>13</v>
      </c>
      <c r="W1868" s="13" t="str">
        <f>VLOOKUP($B1868,Deals_Demo!$H:$S,12,0)</f>
        <v>Mon</v>
      </c>
      <c r="X1868" s="13">
        <f t="shared" si="303"/>
        <v>0.15400000000000003</v>
      </c>
      <c r="Y1868" s="13">
        <f t="shared" si="304"/>
        <v>0.30800000000000005</v>
      </c>
      <c r="Z1868" s="13">
        <f t="shared" si="305"/>
        <v>0.46199999999999997</v>
      </c>
      <c r="AA1868" s="13">
        <f t="shared" si="302"/>
        <v>-3</v>
      </c>
    </row>
    <row r="1869" spans="1:27" x14ac:dyDescent="0.25">
      <c r="A1869" s="60">
        <v>45922.352083333331</v>
      </c>
      <c r="B1869" s="61">
        <v>444192140</v>
      </c>
      <c r="C1869" s="62" t="s">
        <v>36</v>
      </c>
      <c r="D1869" s="62" t="s">
        <v>37</v>
      </c>
      <c r="E1869" s="62" t="s">
        <v>119</v>
      </c>
      <c r="F1869" s="63">
        <v>3697.12</v>
      </c>
      <c r="G1869" s="63">
        <v>3697.3</v>
      </c>
      <c r="H1869" s="63">
        <v>3698.66</v>
      </c>
      <c r="I1869" s="62" t="s">
        <v>2209</v>
      </c>
      <c r="J1869" s="63">
        <v>3698.66</v>
      </c>
      <c r="K1869" s="63">
        <v>0</v>
      </c>
      <c r="L1869" s="63">
        <v>0</v>
      </c>
      <c r="M1869" s="63">
        <v>1.54</v>
      </c>
      <c r="N1869" s="10" t="str">
        <f t="shared" si="297"/>
        <v>W</v>
      </c>
      <c r="O1869" s="11">
        <f t="shared" si="298"/>
        <v>45922</v>
      </c>
      <c r="P1869" s="12" t="str">
        <f t="shared" si="299"/>
        <v>08</v>
      </c>
      <c r="Q1869" s="13" t="str">
        <f>VLOOKUP($B1869,Deals_Demo!$H:$N,7,0)</f>
        <v>strategy_15_demo</v>
      </c>
      <c r="R1869" s="13" t="str">
        <f t="shared" si="300"/>
        <v>Mon</v>
      </c>
      <c r="S1869" s="14">
        <f>VLOOKUP($B1869,Deals_Demo!$H:$S,8,0)</f>
        <v>45922.352083333331</v>
      </c>
      <c r="T1869" s="14">
        <f>VLOOKUP($B1869,Deals_Demo!$H:$S,9,0)</f>
        <v>45922.560416666667</v>
      </c>
      <c r="U1869" s="15" t="str">
        <f t="shared" si="301"/>
        <v>2025-09-22</v>
      </c>
      <c r="V1869" s="13" t="str">
        <f>VLOOKUP($B1869,Deals_Demo!$H:$S,11,0)</f>
        <v>13</v>
      </c>
      <c r="W1869" s="13" t="str">
        <f>VLOOKUP($B1869,Deals_Demo!$H:$S,12,0)</f>
        <v>Mon</v>
      </c>
      <c r="X1869" s="13">
        <f t="shared" si="303"/>
        <v>0.15400000000000003</v>
      </c>
      <c r="Y1869" s="13">
        <f t="shared" si="304"/>
        <v>0.30800000000000005</v>
      </c>
      <c r="Z1869" s="13">
        <f t="shared" si="305"/>
        <v>0.46199999999999997</v>
      </c>
      <c r="AA1869" s="13">
        <f t="shared" si="302"/>
        <v>-3</v>
      </c>
    </row>
    <row r="1870" spans="1:27" x14ac:dyDescent="0.25">
      <c r="A1870" s="56">
        <v>45922.352083333331</v>
      </c>
      <c r="B1870" s="57">
        <v>444192158</v>
      </c>
      <c r="C1870" s="58" t="s">
        <v>36</v>
      </c>
      <c r="D1870" s="58" t="s">
        <v>37</v>
      </c>
      <c r="E1870" s="58" t="s">
        <v>119</v>
      </c>
      <c r="F1870" s="59">
        <v>3697.15</v>
      </c>
      <c r="G1870" s="59">
        <v>3694.96</v>
      </c>
      <c r="H1870" s="59">
        <v>3700.16</v>
      </c>
      <c r="I1870" s="58" t="s">
        <v>2213</v>
      </c>
      <c r="J1870" s="59">
        <v>3700.16</v>
      </c>
      <c r="K1870" s="59">
        <v>0</v>
      </c>
      <c r="L1870" s="59">
        <v>0</v>
      </c>
      <c r="M1870" s="59">
        <v>3.01</v>
      </c>
      <c r="N1870" s="10" t="str">
        <f t="shared" si="297"/>
        <v>W</v>
      </c>
      <c r="O1870" s="11">
        <f t="shared" si="298"/>
        <v>45922</v>
      </c>
      <c r="P1870" s="12" t="str">
        <f t="shared" si="299"/>
        <v>08</v>
      </c>
      <c r="Q1870" s="13" t="str">
        <f>VLOOKUP($B1870,Deals_Demo!$H:$N,7,0)</f>
        <v>strategy_23_demo</v>
      </c>
      <c r="R1870" s="13" t="str">
        <f t="shared" si="300"/>
        <v>Mon</v>
      </c>
      <c r="S1870" s="14">
        <f>VLOOKUP($B1870,Deals_Demo!$H:$S,8,0)</f>
        <v>45922.352083333331</v>
      </c>
      <c r="T1870" s="14">
        <f>VLOOKUP($B1870,Deals_Demo!$H:$S,9,0)</f>
        <v>45922.560416666667</v>
      </c>
      <c r="U1870" s="15" t="str">
        <f t="shared" si="301"/>
        <v>2025-09-22</v>
      </c>
      <c r="V1870" s="13" t="str">
        <f>VLOOKUP($B1870,Deals_Demo!$H:$S,11,0)</f>
        <v>13</v>
      </c>
      <c r="W1870" s="13" t="str">
        <f>VLOOKUP($B1870,Deals_Demo!$H:$S,12,0)</f>
        <v>Mon</v>
      </c>
      <c r="X1870" s="13">
        <f t="shared" si="303"/>
        <v>0.30099999999999999</v>
      </c>
      <c r="Y1870" s="13">
        <f t="shared" si="304"/>
        <v>0.60199999999999998</v>
      </c>
      <c r="Z1870" s="13">
        <f t="shared" si="305"/>
        <v>0.90299999999999991</v>
      </c>
      <c r="AA1870" s="13">
        <f t="shared" si="302"/>
        <v>3.01</v>
      </c>
    </row>
    <row r="1871" spans="1:27" x14ac:dyDescent="0.25">
      <c r="A1871" s="60">
        <v>45922.353680555556</v>
      </c>
      <c r="B1871" s="61">
        <v>444193209</v>
      </c>
      <c r="C1871" s="62" t="s">
        <v>36</v>
      </c>
      <c r="D1871" s="62" t="s">
        <v>37</v>
      </c>
      <c r="E1871" s="62" t="s">
        <v>119</v>
      </c>
      <c r="F1871" s="63">
        <v>3696.85</v>
      </c>
      <c r="G1871" s="63">
        <v>3698.18</v>
      </c>
      <c r="H1871" s="63">
        <v>3700.35</v>
      </c>
      <c r="I1871" s="62" t="s">
        <v>2214</v>
      </c>
      <c r="J1871" s="63">
        <v>3698.13</v>
      </c>
      <c r="K1871" s="63">
        <v>0</v>
      </c>
      <c r="L1871" s="63">
        <v>0</v>
      </c>
      <c r="M1871" s="63">
        <v>1.28</v>
      </c>
      <c r="N1871" s="10" t="str">
        <f t="shared" si="297"/>
        <v>W</v>
      </c>
      <c r="O1871" s="11">
        <f t="shared" si="298"/>
        <v>45922</v>
      </c>
      <c r="P1871" s="12" t="str">
        <f t="shared" si="299"/>
        <v>08</v>
      </c>
      <c r="Q1871" s="13" t="str">
        <f>VLOOKUP($B1871,Deals_Demo!$H:$N,7,0)</f>
        <v>strategy_07_demo</v>
      </c>
      <c r="R1871" s="13" t="str">
        <f t="shared" si="300"/>
        <v>Mon</v>
      </c>
      <c r="S1871" s="14">
        <f>VLOOKUP($B1871,Deals_Demo!$H:$S,8,0)</f>
        <v>45922.353680555556</v>
      </c>
      <c r="T1871" s="14">
        <f>VLOOKUP($B1871,Deals_Demo!$H:$S,9,0)</f>
        <v>45922.562013888892</v>
      </c>
      <c r="U1871" s="15" t="str">
        <f t="shared" si="301"/>
        <v>2025-09-22</v>
      </c>
      <c r="V1871" s="13" t="str">
        <f>VLOOKUP($B1871,Deals_Demo!$H:$S,11,0)</f>
        <v>13</v>
      </c>
      <c r="W1871" s="13" t="str">
        <f>VLOOKUP($B1871,Deals_Demo!$H:$S,12,0)</f>
        <v>Mon</v>
      </c>
      <c r="X1871" s="13">
        <f t="shared" si="303"/>
        <v>0.128</v>
      </c>
      <c r="Y1871" s="13">
        <f t="shared" si="304"/>
        <v>0.25600000000000001</v>
      </c>
      <c r="Z1871" s="13">
        <f t="shared" si="305"/>
        <v>0.38400000000000001</v>
      </c>
      <c r="AA1871" s="13">
        <f t="shared" si="302"/>
        <v>-3</v>
      </c>
    </row>
    <row r="1872" spans="1:27" x14ac:dyDescent="0.25">
      <c r="A1872" s="56">
        <v>45922.353680555556</v>
      </c>
      <c r="B1872" s="57">
        <v>444193213</v>
      </c>
      <c r="C1872" s="58" t="s">
        <v>36</v>
      </c>
      <c r="D1872" s="58" t="s">
        <v>37</v>
      </c>
      <c r="E1872" s="58" t="s">
        <v>119</v>
      </c>
      <c r="F1872" s="59">
        <v>3696.83</v>
      </c>
      <c r="G1872" s="59">
        <v>3698.48</v>
      </c>
      <c r="H1872" s="59">
        <v>3700.35</v>
      </c>
      <c r="I1872" s="58" t="s">
        <v>2210</v>
      </c>
      <c r="J1872" s="59">
        <v>3698.48</v>
      </c>
      <c r="K1872" s="59">
        <v>0</v>
      </c>
      <c r="L1872" s="59">
        <v>0</v>
      </c>
      <c r="M1872" s="59">
        <v>1.65</v>
      </c>
      <c r="N1872" s="10" t="str">
        <f t="shared" si="297"/>
        <v>W</v>
      </c>
      <c r="O1872" s="11">
        <f t="shared" si="298"/>
        <v>45922</v>
      </c>
      <c r="P1872" s="12" t="str">
        <f t="shared" si="299"/>
        <v>08</v>
      </c>
      <c r="Q1872" s="13" t="str">
        <f>VLOOKUP($B1872,Deals_Demo!$H:$N,7,0)</f>
        <v>strategy_13_demo</v>
      </c>
      <c r="R1872" s="13" t="str">
        <f t="shared" si="300"/>
        <v>Mon</v>
      </c>
      <c r="S1872" s="14">
        <f>VLOOKUP($B1872,Deals_Demo!$H:$S,8,0)</f>
        <v>45922.353680555556</v>
      </c>
      <c r="T1872" s="14">
        <f>VLOOKUP($B1872,Deals_Demo!$H:$S,9,0)</f>
        <v>45922.562013888892</v>
      </c>
      <c r="U1872" s="15" t="str">
        <f t="shared" si="301"/>
        <v>2025-09-22</v>
      </c>
      <c r="V1872" s="13" t="str">
        <f>VLOOKUP($B1872,Deals_Demo!$H:$S,11,0)</f>
        <v>13</v>
      </c>
      <c r="W1872" s="13" t="str">
        <f>VLOOKUP($B1872,Deals_Demo!$H:$S,12,0)</f>
        <v>Mon</v>
      </c>
      <c r="X1872" s="13">
        <f t="shared" si="303"/>
        <v>0.16500000000000001</v>
      </c>
      <c r="Y1872" s="13">
        <f t="shared" si="304"/>
        <v>0.33</v>
      </c>
      <c r="Z1872" s="13">
        <f t="shared" si="305"/>
        <v>0.49499999999999994</v>
      </c>
      <c r="AA1872" s="13">
        <f t="shared" si="302"/>
        <v>-3</v>
      </c>
    </row>
    <row r="1873" spans="1:27" x14ac:dyDescent="0.25">
      <c r="A1873" s="60">
        <v>45922.358310185184</v>
      </c>
      <c r="B1873" s="61">
        <v>444197053</v>
      </c>
      <c r="C1873" s="62" t="s">
        <v>36</v>
      </c>
      <c r="D1873" s="62" t="s">
        <v>37</v>
      </c>
      <c r="E1873" s="62" t="s">
        <v>119</v>
      </c>
      <c r="F1873" s="63">
        <v>3698.29</v>
      </c>
      <c r="G1873" s="63">
        <v>3698.91</v>
      </c>
      <c r="H1873" s="62"/>
      <c r="I1873" s="62" t="s">
        <v>2215</v>
      </c>
      <c r="J1873" s="63">
        <v>3698.88</v>
      </c>
      <c r="K1873" s="63">
        <v>0</v>
      </c>
      <c r="L1873" s="63">
        <v>0</v>
      </c>
      <c r="M1873" s="63">
        <v>0.59</v>
      </c>
      <c r="N1873" s="10" t="str">
        <f t="shared" si="297"/>
        <v>W</v>
      </c>
      <c r="O1873" s="11">
        <f t="shared" si="298"/>
        <v>45922</v>
      </c>
      <c r="P1873" s="12" t="str">
        <f t="shared" si="299"/>
        <v>08</v>
      </c>
      <c r="Q1873" s="13" t="str">
        <f>VLOOKUP($B1873,Deals_Demo!$H:$N,7,0)</f>
        <v>strategy_20_demo</v>
      </c>
      <c r="R1873" s="13" t="str">
        <f t="shared" si="300"/>
        <v>Mon</v>
      </c>
      <c r="S1873" s="14">
        <f>VLOOKUP($B1873,Deals_Demo!$H:$S,8,0)</f>
        <v>45922.358310185184</v>
      </c>
      <c r="T1873" s="14">
        <f>VLOOKUP($B1873,Deals_Demo!$H:$S,9,0)</f>
        <v>45922.566643518519</v>
      </c>
      <c r="U1873" s="15" t="str">
        <f t="shared" si="301"/>
        <v>2025-09-22</v>
      </c>
      <c r="V1873" s="13" t="str">
        <f>VLOOKUP($B1873,Deals_Demo!$H:$S,11,0)</f>
        <v>13</v>
      </c>
      <c r="W1873" s="13" t="str">
        <f>VLOOKUP($B1873,Deals_Demo!$H:$S,12,0)</f>
        <v>Mon</v>
      </c>
      <c r="X1873" s="13">
        <f t="shared" si="303"/>
        <v>5.8999999999999997E-2</v>
      </c>
      <c r="Y1873" s="13">
        <f t="shared" si="304"/>
        <v>0.11799999999999999</v>
      </c>
      <c r="Z1873" s="13">
        <f t="shared" si="305"/>
        <v>0.17699999999999999</v>
      </c>
      <c r="AA1873" s="13">
        <f t="shared" si="302"/>
        <v>-3</v>
      </c>
    </row>
    <row r="1874" spans="1:27" x14ac:dyDescent="0.25">
      <c r="A1874" s="56">
        <v>45922.358310185184</v>
      </c>
      <c r="B1874" s="57">
        <v>444197054</v>
      </c>
      <c r="C1874" s="58" t="s">
        <v>36</v>
      </c>
      <c r="D1874" s="58" t="s">
        <v>37</v>
      </c>
      <c r="E1874" s="58" t="s">
        <v>119</v>
      </c>
      <c r="F1874" s="59">
        <v>3698.3</v>
      </c>
      <c r="G1874" s="59">
        <v>3698.91</v>
      </c>
      <c r="H1874" s="58"/>
      <c r="I1874" s="58" t="s">
        <v>2215</v>
      </c>
      <c r="J1874" s="59">
        <v>3698.88</v>
      </c>
      <c r="K1874" s="59">
        <v>0</v>
      </c>
      <c r="L1874" s="59">
        <v>0</v>
      </c>
      <c r="M1874" s="59">
        <v>0.57999999999999996</v>
      </c>
      <c r="N1874" s="10" t="str">
        <f t="shared" si="297"/>
        <v>W</v>
      </c>
      <c r="O1874" s="11">
        <f t="shared" si="298"/>
        <v>45922</v>
      </c>
      <c r="P1874" s="12" t="str">
        <f t="shared" si="299"/>
        <v>08</v>
      </c>
      <c r="Q1874" s="13" t="str">
        <f>VLOOKUP($B1874,Deals_Demo!$H:$N,7,0)</f>
        <v>strategy_18_demo</v>
      </c>
      <c r="R1874" s="13" t="str">
        <f t="shared" si="300"/>
        <v>Mon</v>
      </c>
      <c r="S1874" s="14">
        <f>VLOOKUP($B1874,Deals_Demo!$H:$S,8,0)</f>
        <v>45922.358310185184</v>
      </c>
      <c r="T1874" s="14">
        <f>VLOOKUP($B1874,Deals_Demo!$H:$S,9,0)</f>
        <v>45922.566643518519</v>
      </c>
      <c r="U1874" s="15" t="str">
        <f t="shared" si="301"/>
        <v>2025-09-22</v>
      </c>
      <c r="V1874" s="13" t="str">
        <f>VLOOKUP($B1874,Deals_Demo!$H:$S,11,0)</f>
        <v>13</v>
      </c>
      <c r="W1874" s="13" t="str">
        <f>VLOOKUP($B1874,Deals_Demo!$H:$S,12,0)</f>
        <v>Mon</v>
      </c>
      <c r="X1874" s="13">
        <f t="shared" si="303"/>
        <v>5.7999999999999996E-2</v>
      </c>
      <c r="Y1874" s="13">
        <f t="shared" si="304"/>
        <v>0.11599999999999999</v>
      </c>
      <c r="Z1874" s="13">
        <f t="shared" si="305"/>
        <v>0.17399999999999999</v>
      </c>
      <c r="AA1874" s="13">
        <f t="shared" si="302"/>
        <v>-3</v>
      </c>
    </row>
    <row r="1875" spans="1:27" x14ac:dyDescent="0.25">
      <c r="A1875" s="60">
        <v>45922.358425925922</v>
      </c>
      <c r="B1875" s="61">
        <v>444197159</v>
      </c>
      <c r="C1875" s="62" t="s">
        <v>36</v>
      </c>
      <c r="D1875" s="62" t="s">
        <v>37</v>
      </c>
      <c r="E1875" s="62" t="s">
        <v>119</v>
      </c>
      <c r="F1875" s="63">
        <v>3697.81</v>
      </c>
      <c r="G1875" s="63">
        <v>3694.81</v>
      </c>
      <c r="H1875" s="63">
        <v>3699.31</v>
      </c>
      <c r="I1875" s="62" t="s">
        <v>2216</v>
      </c>
      <c r="J1875" s="63">
        <v>3699.31</v>
      </c>
      <c r="K1875" s="63">
        <v>0</v>
      </c>
      <c r="L1875" s="63">
        <v>0</v>
      </c>
      <c r="M1875" s="63">
        <v>1.5</v>
      </c>
      <c r="N1875" s="10" t="str">
        <f t="shared" si="297"/>
        <v>W</v>
      </c>
      <c r="O1875" s="11">
        <f t="shared" si="298"/>
        <v>45922</v>
      </c>
      <c r="P1875" s="12" t="str">
        <f t="shared" si="299"/>
        <v>08</v>
      </c>
      <c r="Q1875" s="13" t="str">
        <f>VLOOKUP($B1875,Deals_Demo!$H:$N,7,0)</f>
        <v>strategy_24_demo</v>
      </c>
      <c r="R1875" s="13" t="str">
        <f t="shared" si="300"/>
        <v>Mon</v>
      </c>
      <c r="S1875" s="14">
        <f>VLOOKUP($B1875,Deals_Demo!$H:$S,8,0)</f>
        <v>45922.358425925922</v>
      </c>
      <c r="T1875" s="14">
        <f>VLOOKUP($B1875,Deals_Demo!$H:$S,9,0)</f>
        <v>45922.566759259258</v>
      </c>
      <c r="U1875" s="15" t="str">
        <f t="shared" si="301"/>
        <v>2025-09-22</v>
      </c>
      <c r="V1875" s="13" t="str">
        <f>VLOOKUP($B1875,Deals_Demo!$H:$S,11,0)</f>
        <v>13</v>
      </c>
      <c r="W1875" s="13" t="str">
        <f>VLOOKUP($B1875,Deals_Demo!$H:$S,12,0)</f>
        <v>Mon</v>
      </c>
      <c r="X1875" s="13">
        <f t="shared" si="303"/>
        <v>0.15000000000000002</v>
      </c>
      <c r="Y1875" s="13">
        <f t="shared" si="304"/>
        <v>0.30000000000000004</v>
      </c>
      <c r="Z1875" s="13">
        <f t="shared" si="305"/>
        <v>0.44999999999999996</v>
      </c>
      <c r="AA1875" s="13">
        <f t="shared" si="302"/>
        <v>-3</v>
      </c>
    </row>
    <row r="1876" spans="1:27" x14ac:dyDescent="0.25">
      <c r="A1876" s="56">
        <v>45922.358425925922</v>
      </c>
      <c r="B1876" s="57">
        <v>444197160</v>
      </c>
      <c r="C1876" s="58" t="s">
        <v>36</v>
      </c>
      <c r="D1876" s="58" t="s">
        <v>37</v>
      </c>
      <c r="E1876" s="58" t="s">
        <v>119</v>
      </c>
      <c r="F1876" s="59">
        <v>3697.8</v>
      </c>
      <c r="G1876" s="59">
        <v>3695.61</v>
      </c>
      <c r="H1876" s="59">
        <v>3699.31</v>
      </c>
      <c r="I1876" s="58" t="s">
        <v>2216</v>
      </c>
      <c r="J1876" s="59">
        <v>3699.31</v>
      </c>
      <c r="K1876" s="59">
        <v>0</v>
      </c>
      <c r="L1876" s="59">
        <v>0</v>
      </c>
      <c r="M1876" s="59">
        <v>1.51</v>
      </c>
      <c r="N1876" s="10" t="str">
        <f t="shared" si="297"/>
        <v>W</v>
      </c>
      <c r="O1876" s="11">
        <f t="shared" si="298"/>
        <v>45922</v>
      </c>
      <c r="P1876" s="12" t="str">
        <f t="shared" si="299"/>
        <v>08</v>
      </c>
      <c r="Q1876" s="13" t="str">
        <f>VLOOKUP($B1876,Deals_Demo!$H:$N,7,0)</f>
        <v>strategy_22_demo</v>
      </c>
      <c r="R1876" s="13" t="str">
        <f t="shared" si="300"/>
        <v>Mon</v>
      </c>
      <c r="S1876" s="14">
        <f>VLOOKUP($B1876,Deals_Demo!$H:$S,8,0)</f>
        <v>45922.358425925922</v>
      </c>
      <c r="T1876" s="14">
        <f>VLOOKUP($B1876,Deals_Demo!$H:$S,9,0)</f>
        <v>45922.566759259258</v>
      </c>
      <c r="U1876" s="15" t="str">
        <f t="shared" si="301"/>
        <v>2025-09-22</v>
      </c>
      <c r="V1876" s="13" t="str">
        <f>VLOOKUP($B1876,Deals_Demo!$H:$S,11,0)</f>
        <v>13</v>
      </c>
      <c r="W1876" s="13" t="str">
        <f>VLOOKUP($B1876,Deals_Demo!$H:$S,12,0)</f>
        <v>Mon</v>
      </c>
      <c r="X1876" s="13">
        <f t="shared" si="303"/>
        <v>0.15100000000000002</v>
      </c>
      <c r="Y1876" s="13">
        <f t="shared" si="304"/>
        <v>0.30200000000000005</v>
      </c>
      <c r="Z1876" s="13">
        <f t="shared" si="305"/>
        <v>0.45299999999999996</v>
      </c>
      <c r="AA1876" s="13">
        <f t="shared" si="302"/>
        <v>-3</v>
      </c>
    </row>
    <row r="1877" spans="1:27" x14ac:dyDescent="0.25">
      <c r="A1877" s="60">
        <v>45922.358425925922</v>
      </c>
      <c r="B1877" s="61">
        <v>444197161</v>
      </c>
      <c r="C1877" s="62" t="s">
        <v>36</v>
      </c>
      <c r="D1877" s="62" t="s">
        <v>37</v>
      </c>
      <c r="E1877" s="62" t="s">
        <v>119</v>
      </c>
      <c r="F1877" s="63">
        <v>3697.76</v>
      </c>
      <c r="G1877" s="63">
        <v>3698.01</v>
      </c>
      <c r="H1877" s="63">
        <v>3699.31</v>
      </c>
      <c r="I1877" s="62" t="s">
        <v>2216</v>
      </c>
      <c r="J1877" s="63">
        <v>3699.31</v>
      </c>
      <c r="K1877" s="63">
        <v>0</v>
      </c>
      <c r="L1877" s="63">
        <v>0</v>
      </c>
      <c r="M1877" s="63">
        <v>1.55</v>
      </c>
      <c r="N1877" s="10" t="str">
        <f t="shared" si="297"/>
        <v>W</v>
      </c>
      <c r="O1877" s="11">
        <f t="shared" si="298"/>
        <v>45922</v>
      </c>
      <c r="P1877" s="12" t="str">
        <f t="shared" si="299"/>
        <v>08</v>
      </c>
      <c r="Q1877" s="13" t="str">
        <f>VLOOKUP($B1877,Deals_Demo!$H:$N,7,0)</f>
        <v>strategy_14_demo</v>
      </c>
      <c r="R1877" s="13" t="str">
        <f t="shared" si="300"/>
        <v>Mon</v>
      </c>
      <c r="S1877" s="14">
        <f>VLOOKUP($B1877,Deals_Demo!$H:$S,8,0)</f>
        <v>45922.358425925922</v>
      </c>
      <c r="T1877" s="14">
        <f>VLOOKUP($B1877,Deals_Demo!$H:$S,9,0)</f>
        <v>45922.566759259258</v>
      </c>
      <c r="U1877" s="15" t="str">
        <f t="shared" si="301"/>
        <v>2025-09-22</v>
      </c>
      <c r="V1877" s="13" t="str">
        <f>VLOOKUP($B1877,Deals_Demo!$H:$S,11,0)</f>
        <v>13</v>
      </c>
      <c r="W1877" s="13" t="str">
        <f>VLOOKUP($B1877,Deals_Demo!$H:$S,12,0)</f>
        <v>Mon</v>
      </c>
      <c r="X1877" s="13">
        <f t="shared" si="303"/>
        <v>0.15500000000000003</v>
      </c>
      <c r="Y1877" s="13">
        <f t="shared" si="304"/>
        <v>0.31000000000000005</v>
      </c>
      <c r="Z1877" s="13">
        <f t="shared" si="305"/>
        <v>0.46499999999999997</v>
      </c>
      <c r="AA1877" s="13">
        <f t="shared" si="302"/>
        <v>-3</v>
      </c>
    </row>
    <row r="1878" spans="1:27" x14ac:dyDescent="0.25">
      <c r="A1878" s="56">
        <v>45922.358437499999</v>
      </c>
      <c r="B1878" s="57">
        <v>444197162</v>
      </c>
      <c r="C1878" s="58" t="s">
        <v>36</v>
      </c>
      <c r="D1878" s="58" t="s">
        <v>37</v>
      </c>
      <c r="E1878" s="58" t="s">
        <v>119</v>
      </c>
      <c r="F1878" s="59">
        <v>3697.76</v>
      </c>
      <c r="G1878" s="59">
        <v>3698.01</v>
      </c>
      <c r="H1878" s="59">
        <v>3701.31</v>
      </c>
      <c r="I1878" s="58" t="s">
        <v>2217</v>
      </c>
      <c r="J1878" s="59">
        <v>3698.01</v>
      </c>
      <c r="K1878" s="59">
        <v>0</v>
      </c>
      <c r="L1878" s="59">
        <v>0</v>
      </c>
      <c r="M1878" s="59">
        <v>0.25</v>
      </c>
      <c r="N1878" s="10" t="str">
        <f t="shared" si="297"/>
        <v>W</v>
      </c>
      <c r="O1878" s="11">
        <f t="shared" si="298"/>
        <v>45922</v>
      </c>
      <c r="P1878" s="12" t="str">
        <f t="shared" si="299"/>
        <v>08</v>
      </c>
      <c r="Q1878" s="13" t="str">
        <f>VLOOKUP($B1878,Deals_Demo!$H:$N,7,0)</f>
        <v>strategy_11_demo</v>
      </c>
      <c r="R1878" s="13" t="str">
        <f t="shared" si="300"/>
        <v>Mon</v>
      </c>
      <c r="S1878" s="14">
        <f>VLOOKUP($B1878,Deals_Demo!$H:$S,8,0)</f>
        <v>45922.358437499999</v>
      </c>
      <c r="T1878" s="14">
        <f>VLOOKUP($B1878,Deals_Demo!$H:$S,9,0)</f>
        <v>45922.566770833335</v>
      </c>
      <c r="U1878" s="15" t="str">
        <f t="shared" si="301"/>
        <v>2025-09-22</v>
      </c>
      <c r="V1878" s="13" t="str">
        <f>VLOOKUP($B1878,Deals_Demo!$H:$S,11,0)</f>
        <v>13</v>
      </c>
      <c r="W1878" s="13" t="str">
        <f>VLOOKUP($B1878,Deals_Demo!$H:$S,12,0)</f>
        <v>Mon</v>
      </c>
      <c r="X1878" s="13">
        <f t="shared" si="303"/>
        <v>2.5000000000000001E-2</v>
      </c>
      <c r="Y1878" s="13">
        <f t="shared" si="304"/>
        <v>0.05</v>
      </c>
      <c r="Z1878" s="13">
        <f t="shared" si="305"/>
        <v>7.4999999999999997E-2</v>
      </c>
      <c r="AA1878" s="13">
        <f t="shared" si="302"/>
        <v>-3</v>
      </c>
    </row>
    <row r="1879" spans="1:27" x14ac:dyDescent="0.25">
      <c r="A1879" s="60">
        <v>45922.358437499999</v>
      </c>
      <c r="B1879" s="61">
        <v>444197167</v>
      </c>
      <c r="C1879" s="62" t="s">
        <v>36</v>
      </c>
      <c r="D1879" s="62" t="s">
        <v>37</v>
      </c>
      <c r="E1879" s="62" t="s">
        <v>119</v>
      </c>
      <c r="F1879" s="63">
        <v>3697.72</v>
      </c>
      <c r="G1879" s="63">
        <v>3698.01</v>
      </c>
      <c r="H1879" s="63">
        <v>3700.81</v>
      </c>
      <c r="I1879" s="62" t="s">
        <v>2217</v>
      </c>
      <c r="J1879" s="63">
        <v>3698.01</v>
      </c>
      <c r="K1879" s="63">
        <v>0</v>
      </c>
      <c r="L1879" s="63">
        <v>0</v>
      </c>
      <c r="M1879" s="63">
        <v>0.28999999999999998</v>
      </c>
      <c r="N1879" s="10" t="str">
        <f t="shared" si="297"/>
        <v>W</v>
      </c>
      <c r="O1879" s="11">
        <f t="shared" si="298"/>
        <v>45922</v>
      </c>
      <c r="P1879" s="12" t="str">
        <f t="shared" si="299"/>
        <v>08</v>
      </c>
      <c r="Q1879" s="13" t="str">
        <f>VLOOKUP($B1879,Deals_Demo!$H:$N,7,0)</f>
        <v>strategy_10_demo</v>
      </c>
      <c r="R1879" s="13" t="str">
        <f t="shared" si="300"/>
        <v>Mon</v>
      </c>
      <c r="S1879" s="14">
        <f>VLOOKUP($B1879,Deals_Demo!$H:$S,8,0)</f>
        <v>45922.358437499999</v>
      </c>
      <c r="T1879" s="14">
        <f>VLOOKUP($B1879,Deals_Demo!$H:$S,9,0)</f>
        <v>45922.566770833335</v>
      </c>
      <c r="U1879" s="15" t="str">
        <f t="shared" si="301"/>
        <v>2025-09-22</v>
      </c>
      <c r="V1879" s="13" t="str">
        <f>VLOOKUP($B1879,Deals_Demo!$H:$S,11,0)</f>
        <v>13</v>
      </c>
      <c r="W1879" s="13" t="str">
        <f>VLOOKUP($B1879,Deals_Demo!$H:$S,12,0)</f>
        <v>Mon</v>
      </c>
      <c r="X1879" s="13">
        <f t="shared" si="303"/>
        <v>2.8999999999999998E-2</v>
      </c>
      <c r="Y1879" s="13">
        <f t="shared" si="304"/>
        <v>5.7999999999999996E-2</v>
      </c>
      <c r="Z1879" s="13">
        <f t="shared" si="305"/>
        <v>8.6999999999999994E-2</v>
      </c>
      <c r="AA1879" s="13">
        <f t="shared" si="302"/>
        <v>-3</v>
      </c>
    </row>
    <row r="1880" spans="1:27" x14ac:dyDescent="0.25">
      <c r="A1880" s="56">
        <v>45922.358437499999</v>
      </c>
      <c r="B1880" s="57">
        <v>444197168</v>
      </c>
      <c r="C1880" s="58" t="s">
        <v>36</v>
      </c>
      <c r="D1880" s="58" t="s">
        <v>37</v>
      </c>
      <c r="E1880" s="58" t="s">
        <v>119</v>
      </c>
      <c r="F1880" s="59">
        <v>3697.73</v>
      </c>
      <c r="G1880" s="59">
        <v>3698.01</v>
      </c>
      <c r="H1880" s="59">
        <v>3699.31</v>
      </c>
      <c r="I1880" s="58" t="s">
        <v>2216</v>
      </c>
      <c r="J1880" s="59">
        <v>3699.31</v>
      </c>
      <c r="K1880" s="59">
        <v>0</v>
      </c>
      <c r="L1880" s="59">
        <v>0</v>
      </c>
      <c r="M1880" s="59">
        <v>1.58</v>
      </c>
      <c r="N1880" s="10" t="str">
        <f t="shared" si="297"/>
        <v>W</v>
      </c>
      <c r="O1880" s="11">
        <f t="shared" si="298"/>
        <v>45922</v>
      </c>
      <c r="P1880" s="12" t="str">
        <f t="shared" si="299"/>
        <v>08</v>
      </c>
      <c r="Q1880" s="13" t="str">
        <f>VLOOKUP($B1880,Deals_Demo!$H:$N,7,0)</f>
        <v>strategy_12_demo</v>
      </c>
      <c r="R1880" s="13" t="str">
        <f t="shared" si="300"/>
        <v>Mon</v>
      </c>
      <c r="S1880" s="14">
        <f>VLOOKUP($B1880,Deals_Demo!$H:$S,8,0)</f>
        <v>45922.358437499999</v>
      </c>
      <c r="T1880" s="14">
        <f>VLOOKUP($B1880,Deals_Demo!$H:$S,9,0)</f>
        <v>45922.566770833335</v>
      </c>
      <c r="U1880" s="15" t="str">
        <f t="shared" si="301"/>
        <v>2025-09-22</v>
      </c>
      <c r="V1880" s="13" t="str">
        <f>VLOOKUP($B1880,Deals_Demo!$H:$S,11,0)</f>
        <v>13</v>
      </c>
      <c r="W1880" s="13" t="str">
        <f>VLOOKUP($B1880,Deals_Demo!$H:$S,12,0)</f>
        <v>Mon</v>
      </c>
      <c r="X1880" s="13">
        <f t="shared" si="303"/>
        <v>0.15800000000000003</v>
      </c>
      <c r="Y1880" s="13">
        <f t="shared" si="304"/>
        <v>0.31600000000000006</v>
      </c>
      <c r="Z1880" s="13">
        <f t="shared" si="305"/>
        <v>0.47399999999999998</v>
      </c>
      <c r="AA1880" s="13">
        <f t="shared" si="302"/>
        <v>-3</v>
      </c>
    </row>
    <row r="1881" spans="1:27" x14ac:dyDescent="0.25">
      <c r="A1881" s="60">
        <v>45922.358437499999</v>
      </c>
      <c r="B1881" s="61">
        <v>444197169</v>
      </c>
      <c r="C1881" s="62" t="s">
        <v>36</v>
      </c>
      <c r="D1881" s="62" t="s">
        <v>37</v>
      </c>
      <c r="E1881" s="62" t="s">
        <v>119</v>
      </c>
      <c r="F1881" s="63">
        <v>3697.72</v>
      </c>
      <c r="G1881" s="63">
        <v>3698.01</v>
      </c>
      <c r="H1881" s="63">
        <v>3699.31</v>
      </c>
      <c r="I1881" s="62" t="s">
        <v>2216</v>
      </c>
      <c r="J1881" s="63">
        <v>3699.31</v>
      </c>
      <c r="K1881" s="63">
        <v>0</v>
      </c>
      <c r="L1881" s="63">
        <v>0</v>
      </c>
      <c r="M1881" s="63">
        <v>1.59</v>
      </c>
      <c r="N1881" s="10" t="str">
        <f t="shared" si="297"/>
        <v>W</v>
      </c>
      <c r="O1881" s="11">
        <f t="shared" si="298"/>
        <v>45922</v>
      </c>
      <c r="P1881" s="12" t="str">
        <f t="shared" si="299"/>
        <v>08</v>
      </c>
      <c r="Q1881" s="13" t="str">
        <f>VLOOKUP($B1881,Deals_Demo!$H:$N,7,0)</f>
        <v>strategy_15_demo</v>
      </c>
      <c r="R1881" s="13" t="str">
        <f t="shared" si="300"/>
        <v>Mon</v>
      </c>
      <c r="S1881" s="14">
        <f>VLOOKUP($B1881,Deals_Demo!$H:$S,8,0)</f>
        <v>45922.358437499999</v>
      </c>
      <c r="T1881" s="14">
        <f>VLOOKUP($B1881,Deals_Demo!$H:$S,9,0)</f>
        <v>45922.566770833335</v>
      </c>
      <c r="U1881" s="15" t="str">
        <f t="shared" si="301"/>
        <v>2025-09-22</v>
      </c>
      <c r="V1881" s="13" t="str">
        <f>VLOOKUP($B1881,Deals_Demo!$H:$S,11,0)</f>
        <v>13</v>
      </c>
      <c r="W1881" s="13" t="str">
        <f>VLOOKUP($B1881,Deals_Demo!$H:$S,12,0)</f>
        <v>Mon</v>
      </c>
      <c r="X1881" s="13">
        <f t="shared" si="303"/>
        <v>0.15900000000000003</v>
      </c>
      <c r="Y1881" s="13">
        <f t="shared" si="304"/>
        <v>0.31800000000000006</v>
      </c>
      <c r="Z1881" s="13">
        <f t="shared" si="305"/>
        <v>0.47699999999999998</v>
      </c>
      <c r="AA1881" s="13">
        <f t="shared" si="302"/>
        <v>-3</v>
      </c>
    </row>
    <row r="1882" spans="1:27" x14ac:dyDescent="0.25">
      <c r="A1882" s="56">
        <v>45922.358449074076</v>
      </c>
      <c r="B1882" s="57">
        <v>444197170</v>
      </c>
      <c r="C1882" s="58" t="s">
        <v>36</v>
      </c>
      <c r="D1882" s="58" t="s">
        <v>37</v>
      </c>
      <c r="E1882" s="58" t="s">
        <v>119</v>
      </c>
      <c r="F1882" s="59">
        <v>3697.74</v>
      </c>
      <c r="G1882" s="59">
        <v>3698.01</v>
      </c>
      <c r="H1882" s="59">
        <v>3700.81</v>
      </c>
      <c r="I1882" s="58" t="s">
        <v>2217</v>
      </c>
      <c r="J1882" s="59">
        <v>3698.01</v>
      </c>
      <c r="K1882" s="59">
        <v>0</v>
      </c>
      <c r="L1882" s="59">
        <v>0</v>
      </c>
      <c r="M1882" s="59">
        <v>0.27</v>
      </c>
      <c r="N1882" s="10" t="str">
        <f t="shared" si="297"/>
        <v>W</v>
      </c>
      <c r="O1882" s="11">
        <f t="shared" si="298"/>
        <v>45922</v>
      </c>
      <c r="P1882" s="12" t="str">
        <f t="shared" si="299"/>
        <v>08</v>
      </c>
      <c r="Q1882" s="13" t="str">
        <f>VLOOKUP($B1882,Deals_Demo!$H:$N,7,0)</f>
        <v>strategy_09_demo</v>
      </c>
      <c r="R1882" s="13" t="str">
        <f t="shared" si="300"/>
        <v>Mon</v>
      </c>
      <c r="S1882" s="14">
        <f>VLOOKUP($B1882,Deals_Demo!$H:$S,8,0)</f>
        <v>45922.358449074076</v>
      </c>
      <c r="T1882" s="14">
        <f>VLOOKUP($B1882,Deals_Demo!$H:$S,9,0)</f>
        <v>45922.566782407412</v>
      </c>
      <c r="U1882" s="15" t="str">
        <f t="shared" si="301"/>
        <v>2025-09-22</v>
      </c>
      <c r="V1882" s="13" t="str">
        <f>VLOOKUP($B1882,Deals_Demo!$H:$S,11,0)</f>
        <v>13</v>
      </c>
      <c r="W1882" s="13" t="str">
        <f>VLOOKUP($B1882,Deals_Demo!$H:$S,12,0)</f>
        <v>Mon</v>
      </c>
      <c r="X1882" s="13">
        <f t="shared" si="303"/>
        <v>2.7000000000000003E-2</v>
      </c>
      <c r="Y1882" s="13">
        <f t="shared" si="304"/>
        <v>5.4000000000000006E-2</v>
      </c>
      <c r="Z1882" s="13">
        <f t="shared" si="305"/>
        <v>8.1000000000000003E-2</v>
      </c>
      <c r="AA1882" s="13">
        <f t="shared" si="302"/>
        <v>-3</v>
      </c>
    </row>
    <row r="1883" spans="1:27" x14ac:dyDescent="0.25">
      <c r="A1883" s="60">
        <v>45922.363518518519</v>
      </c>
      <c r="B1883" s="61">
        <v>444200140</v>
      </c>
      <c r="C1883" s="62" t="s">
        <v>36</v>
      </c>
      <c r="D1883" s="62" t="s">
        <v>37</v>
      </c>
      <c r="E1883" s="62" t="s">
        <v>119</v>
      </c>
      <c r="F1883" s="63">
        <v>3698.68</v>
      </c>
      <c r="G1883" s="63">
        <v>3695.82</v>
      </c>
      <c r="H1883" s="63">
        <v>3701.02</v>
      </c>
      <c r="I1883" s="62" t="s">
        <v>2218</v>
      </c>
      <c r="J1883" s="63">
        <v>3695.76</v>
      </c>
      <c r="K1883" s="63">
        <v>0</v>
      </c>
      <c r="L1883" s="63">
        <v>0</v>
      </c>
      <c r="M1883" s="63">
        <v>-2.92</v>
      </c>
      <c r="N1883" s="10" t="str">
        <f t="shared" si="297"/>
        <v>L</v>
      </c>
      <c r="O1883" s="11">
        <f t="shared" si="298"/>
        <v>45922</v>
      </c>
      <c r="P1883" s="12" t="str">
        <f t="shared" si="299"/>
        <v>08</v>
      </c>
      <c r="Q1883" s="13" t="str">
        <f>VLOOKUP($B1883,Deals_Demo!$H:$N,7,0)</f>
        <v>strategy_21_demo</v>
      </c>
      <c r="R1883" s="13" t="str">
        <f t="shared" si="300"/>
        <v>Mon</v>
      </c>
      <c r="S1883" s="14">
        <f>VLOOKUP($B1883,Deals_Demo!$H:$S,8,0)</f>
        <v>45922.363518518519</v>
      </c>
      <c r="T1883" s="14">
        <f>VLOOKUP($B1883,Deals_Demo!$H:$S,9,0)</f>
        <v>45922.571851851855</v>
      </c>
      <c r="U1883" s="15" t="str">
        <f t="shared" si="301"/>
        <v>2025-09-22</v>
      </c>
      <c r="V1883" s="13" t="str">
        <f>VLOOKUP($B1883,Deals_Demo!$H:$S,11,0)</f>
        <v>13</v>
      </c>
      <c r="W1883" s="13" t="str">
        <f>VLOOKUP($B1883,Deals_Demo!$H:$S,12,0)</f>
        <v>Mon</v>
      </c>
      <c r="X1883" s="13">
        <f t="shared" si="303"/>
        <v>-0.29199999999999998</v>
      </c>
      <c r="Y1883" s="13">
        <f t="shared" si="304"/>
        <v>-0.58399999999999996</v>
      </c>
      <c r="Z1883" s="13">
        <f t="shared" si="305"/>
        <v>-0.876</v>
      </c>
      <c r="AA1883" s="13">
        <f t="shared" si="302"/>
        <v>-3</v>
      </c>
    </row>
    <row r="1884" spans="1:27" x14ac:dyDescent="0.25">
      <c r="A1884" s="56">
        <v>45922.363518518519</v>
      </c>
      <c r="B1884" s="57">
        <v>444200144</v>
      </c>
      <c r="C1884" s="58" t="s">
        <v>36</v>
      </c>
      <c r="D1884" s="58" t="s">
        <v>37</v>
      </c>
      <c r="E1884" s="58" t="s">
        <v>119</v>
      </c>
      <c r="F1884" s="59">
        <v>3698.63</v>
      </c>
      <c r="G1884" s="59">
        <v>3695.68</v>
      </c>
      <c r="H1884" s="59">
        <v>3700.18</v>
      </c>
      <c r="I1884" s="58" t="s">
        <v>2219</v>
      </c>
      <c r="J1884" s="59">
        <v>3700.23</v>
      </c>
      <c r="K1884" s="59">
        <v>0</v>
      </c>
      <c r="L1884" s="59">
        <v>0</v>
      </c>
      <c r="M1884" s="59">
        <v>1.6</v>
      </c>
      <c r="N1884" s="10" t="str">
        <f t="shared" si="297"/>
        <v>W</v>
      </c>
      <c r="O1884" s="11">
        <f t="shared" si="298"/>
        <v>45922</v>
      </c>
      <c r="P1884" s="12" t="str">
        <f t="shared" si="299"/>
        <v>08</v>
      </c>
      <c r="Q1884" s="13" t="str">
        <f>VLOOKUP($B1884,Deals_Demo!$H:$N,7,0)</f>
        <v>strategy_12_demo</v>
      </c>
      <c r="R1884" s="13" t="str">
        <f t="shared" si="300"/>
        <v>Mon</v>
      </c>
      <c r="S1884" s="14">
        <f>VLOOKUP($B1884,Deals_Demo!$H:$S,8,0)</f>
        <v>45922.363518518519</v>
      </c>
      <c r="T1884" s="14">
        <f>VLOOKUP($B1884,Deals_Demo!$H:$S,9,0)</f>
        <v>45922.571851851855</v>
      </c>
      <c r="U1884" s="15" t="str">
        <f t="shared" si="301"/>
        <v>2025-09-22</v>
      </c>
      <c r="V1884" s="13" t="str">
        <f>VLOOKUP($B1884,Deals_Demo!$H:$S,11,0)</f>
        <v>13</v>
      </c>
      <c r="W1884" s="13" t="str">
        <f>VLOOKUP($B1884,Deals_Demo!$H:$S,12,0)</f>
        <v>Mon</v>
      </c>
      <c r="X1884" s="13">
        <f t="shared" si="303"/>
        <v>0.16000000000000003</v>
      </c>
      <c r="Y1884" s="13">
        <f t="shared" si="304"/>
        <v>0.32000000000000006</v>
      </c>
      <c r="Z1884" s="13">
        <f t="shared" si="305"/>
        <v>0.48</v>
      </c>
      <c r="AA1884" s="13">
        <f t="shared" si="302"/>
        <v>-3</v>
      </c>
    </row>
    <row r="1885" spans="1:27" x14ac:dyDescent="0.25">
      <c r="A1885" s="60">
        <v>45922.363518518519</v>
      </c>
      <c r="B1885" s="61">
        <v>444200145</v>
      </c>
      <c r="C1885" s="62" t="s">
        <v>36</v>
      </c>
      <c r="D1885" s="62" t="s">
        <v>37</v>
      </c>
      <c r="E1885" s="62" t="s">
        <v>119</v>
      </c>
      <c r="F1885" s="63">
        <v>3698.65</v>
      </c>
      <c r="G1885" s="63">
        <v>3696.48</v>
      </c>
      <c r="H1885" s="63">
        <v>3700.18</v>
      </c>
      <c r="I1885" s="62" t="s">
        <v>2219</v>
      </c>
      <c r="J1885" s="63">
        <v>3700.23</v>
      </c>
      <c r="K1885" s="63">
        <v>0</v>
      </c>
      <c r="L1885" s="63">
        <v>0</v>
      </c>
      <c r="M1885" s="63">
        <v>1.58</v>
      </c>
      <c r="N1885" s="10" t="str">
        <f t="shared" si="297"/>
        <v>W</v>
      </c>
      <c r="O1885" s="11">
        <f t="shared" si="298"/>
        <v>45922</v>
      </c>
      <c r="P1885" s="12" t="str">
        <f t="shared" si="299"/>
        <v>08</v>
      </c>
      <c r="Q1885" s="13" t="str">
        <f>VLOOKUP($B1885,Deals_Demo!$H:$N,7,0)</f>
        <v>strategy_22_demo</v>
      </c>
      <c r="R1885" s="13" t="str">
        <f t="shared" si="300"/>
        <v>Mon</v>
      </c>
      <c r="S1885" s="14">
        <f>VLOOKUP($B1885,Deals_Demo!$H:$S,8,0)</f>
        <v>45922.363518518519</v>
      </c>
      <c r="T1885" s="14">
        <f>VLOOKUP($B1885,Deals_Demo!$H:$S,9,0)</f>
        <v>45922.571851851855</v>
      </c>
      <c r="U1885" s="15" t="str">
        <f t="shared" si="301"/>
        <v>2025-09-22</v>
      </c>
      <c r="V1885" s="13" t="str">
        <f>VLOOKUP($B1885,Deals_Demo!$H:$S,11,0)</f>
        <v>13</v>
      </c>
      <c r="W1885" s="13" t="str">
        <f>VLOOKUP($B1885,Deals_Demo!$H:$S,12,0)</f>
        <v>Mon</v>
      </c>
      <c r="X1885" s="13">
        <f t="shared" si="303"/>
        <v>0.15800000000000003</v>
      </c>
      <c r="Y1885" s="13">
        <f t="shared" si="304"/>
        <v>0.31600000000000006</v>
      </c>
      <c r="Z1885" s="13">
        <f t="shared" si="305"/>
        <v>0.47399999999999998</v>
      </c>
      <c r="AA1885" s="13">
        <f t="shared" si="302"/>
        <v>-3</v>
      </c>
    </row>
    <row r="1886" spans="1:27" x14ac:dyDescent="0.25">
      <c r="A1886" s="56">
        <v>45922.363530092596</v>
      </c>
      <c r="B1886" s="57">
        <v>444200152</v>
      </c>
      <c r="C1886" s="58" t="s">
        <v>36</v>
      </c>
      <c r="D1886" s="58" t="s">
        <v>37</v>
      </c>
      <c r="E1886" s="58" t="s">
        <v>119</v>
      </c>
      <c r="F1886" s="59">
        <v>3698.59</v>
      </c>
      <c r="G1886" s="59">
        <v>3695.68</v>
      </c>
      <c r="H1886" s="59">
        <v>3700.18</v>
      </c>
      <c r="I1886" s="58" t="s">
        <v>2219</v>
      </c>
      <c r="J1886" s="59">
        <v>3700.23</v>
      </c>
      <c r="K1886" s="59">
        <v>0</v>
      </c>
      <c r="L1886" s="59">
        <v>0</v>
      </c>
      <c r="M1886" s="59">
        <v>1.64</v>
      </c>
      <c r="N1886" s="10" t="str">
        <f t="shared" si="297"/>
        <v>W</v>
      </c>
      <c r="O1886" s="11">
        <f t="shared" si="298"/>
        <v>45922</v>
      </c>
      <c r="P1886" s="12" t="str">
        <f t="shared" si="299"/>
        <v>08</v>
      </c>
      <c r="Q1886" s="13" t="str">
        <f>VLOOKUP($B1886,Deals_Demo!$H:$N,7,0)</f>
        <v>strategy_24_demo</v>
      </c>
      <c r="R1886" s="13" t="str">
        <f t="shared" si="300"/>
        <v>Mon</v>
      </c>
      <c r="S1886" s="14">
        <f>VLOOKUP($B1886,Deals_Demo!$H:$S,8,0)</f>
        <v>45922.363530092596</v>
      </c>
      <c r="T1886" s="14">
        <f>VLOOKUP($B1886,Deals_Demo!$H:$S,9,0)</f>
        <v>45922.571863425932</v>
      </c>
      <c r="U1886" s="15" t="str">
        <f t="shared" si="301"/>
        <v>2025-09-22</v>
      </c>
      <c r="V1886" s="13" t="str">
        <f>VLOOKUP($B1886,Deals_Demo!$H:$S,11,0)</f>
        <v>13</v>
      </c>
      <c r="W1886" s="13" t="str">
        <f>VLOOKUP($B1886,Deals_Demo!$H:$S,12,0)</f>
        <v>Mon</v>
      </c>
      <c r="X1886" s="13">
        <f t="shared" si="303"/>
        <v>0.16400000000000001</v>
      </c>
      <c r="Y1886" s="13">
        <f t="shared" si="304"/>
        <v>0.32800000000000001</v>
      </c>
      <c r="Z1886" s="13">
        <f t="shared" si="305"/>
        <v>0.49199999999999994</v>
      </c>
      <c r="AA1886" s="13">
        <f t="shared" si="302"/>
        <v>-3</v>
      </c>
    </row>
    <row r="1887" spans="1:27" x14ac:dyDescent="0.25">
      <c r="A1887" s="60">
        <v>45922.363749999997</v>
      </c>
      <c r="B1887" s="61">
        <v>444200623</v>
      </c>
      <c r="C1887" s="62" t="s">
        <v>36</v>
      </c>
      <c r="D1887" s="62" t="s">
        <v>37</v>
      </c>
      <c r="E1887" s="62" t="s">
        <v>119</v>
      </c>
      <c r="F1887" s="63">
        <v>3698.8</v>
      </c>
      <c r="G1887" s="63">
        <v>3695.82</v>
      </c>
      <c r="H1887" s="63">
        <v>3701.82</v>
      </c>
      <c r="I1887" s="62" t="s">
        <v>2218</v>
      </c>
      <c r="J1887" s="63">
        <v>3695.76</v>
      </c>
      <c r="K1887" s="63">
        <v>0</v>
      </c>
      <c r="L1887" s="63">
        <v>0</v>
      </c>
      <c r="M1887" s="63">
        <v>-3.04</v>
      </c>
      <c r="N1887" s="10" t="str">
        <f t="shared" si="297"/>
        <v>L</v>
      </c>
      <c r="O1887" s="11">
        <f t="shared" si="298"/>
        <v>45922</v>
      </c>
      <c r="P1887" s="12" t="str">
        <f t="shared" si="299"/>
        <v>08</v>
      </c>
      <c r="Q1887" s="13" t="str">
        <f>VLOOKUP($B1887,Deals_Demo!$H:$N,7,0)</f>
        <v>strategy_09_demo</v>
      </c>
      <c r="R1887" s="13" t="str">
        <f t="shared" si="300"/>
        <v>Mon</v>
      </c>
      <c r="S1887" s="14">
        <f>VLOOKUP($B1887,Deals_Demo!$H:$S,8,0)</f>
        <v>45922.363749999997</v>
      </c>
      <c r="T1887" s="14">
        <f>VLOOKUP($B1887,Deals_Demo!$H:$S,9,0)</f>
        <v>45922.572083333333</v>
      </c>
      <c r="U1887" s="15" t="str">
        <f t="shared" si="301"/>
        <v>2025-09-22</v>
      </c>
      <c r="V1887" s="13" t="str">
        <f>VLOOKUP($B1887,Deals_Demo!$H:$S,11,0)</f>
        <v>13</v>
      </c>
      <c r="W1887" s="13" t="str">
        <f>VLOOKUP($B1887,Deals_Demo!$H:$S,12,0)</f>
        <v>Mon</v>
      </c>
      <c r="X1887" s="13">
        <f t="shared" si="303"/>
        <v>-0.30400000000000005</v>
      </c>
      <c r="Y1887" s="13">
        <f t="shared" si="304"/>
        <v>-0.6080000000000001</v>
      </c>
      <c r="Z1887" s="13">
        <f t="shared" si="305"/>
        <v>-0.91199999999999992</v>
      </c>
      <c r="AA1887" s="13">
        <f t="shared" si="302"/>
        <v>-3</v>
      </c>
    </row>
    <row r="1888" spans="1:27" x14ac:dyDescent="0.25">
      <c r="A1888" s="56">
        <v>45922.363749999997</v>
      </c>
      <c r="B1888" s="57">
        <v>444200624</v>
      </c>
      <c r="C1888" s="58" t="s">
        <v>36</v>
      </c>
      <c r="D1888" s="58" t="s">
        <v>37</v>
      </c>
      <c r="E1888" s="58" t="s">
        <v>119</v>
      </c>
      <c r="F1888" s="59">
        <v>3698.75</v>
      </c>
      <c r="G1888" s="59">
        <v>3695.8</v>
      </c>
      <c r="H1888" s="59">
        <v>3702.3</v>
      </c>
      <c r="I1888" s="58" t="s">
        <v>2218</v>
      </c>
      <c r="J1888" s="59">
        <v>3695.76</v>
      </c>
      <c r="K1888" s="59">
        <v>0</v>
      </c>
      <c r="L1888" s="59">
        <v>0</v>
      </c>
      <c r="M1888" s="59">
        <v>-2.99</v>
      </c>
      <c r="N1888" s="10" t="str">
        <f t="shared" si="297"/>
        <v>L</v>
      </c>
      <c r="O1888" s="11">
        <f t="shared" si="298"/>
        <v>45922</v>
      </c>
      <c r="P1888" s="12" t="str">
        <f t="shared" si="299"/>
        <v>08</v>
      </c>
      <c r="Q1888" s="13" t="str">
        <f>VLOOKUP($B1888,Deals_Demo!$H:$N,7,0)</f>
        <v>strategy_11_demo</v>
      </c>
      <c r="R1888" s="13" t="str">
        <f t="shared" si="300"/>
        <v>Mon</v>
      </c>
      <c r="S1888" s="14">
        <f>VLOOKUP($B1888,Deals_Demo!$H:$S,8,0)</f>
        <v>45922.363749999997</v>
      </c>
      <c r="T1888" s="14">
        <f>VLOOKUP($B1888,Deals_Demo!$H:$S,9,0)</f>
        <v>45922.572083333333</v>
      </c>
      <c r="U1888" s="15" t="str">
        <f t="shared" si="301"/>
        <v>2025-09-22</v>
      </c>
      <c r="V1888" s="13" t="str">
        <f>VLOOKUP($B1888,Deals_Demo!$H:$S,11,0)</f>
        <v>13</v>
      </c>
      <c r="W1888" s="13" t="str">
        <f>VLOOKUP($B1888,Deals_Demo!$H:$S,12,0)</f>
        <v>Mon</v>
      </c>
      <c r="X1888" s="13">
        <f t="shared" si="303"/>
        <v>-0.29900000000000004</v>
      </c>
      <c r="Y1888" s="13">
        <f t="shared" si="304"/>
        <v>-0.59800000000000009</v>
      </c>
      <c r="Z1888" s="13">
        <f t="shared" si="305"/>
        <v>-0.89700000000000002</v>
      </c>
      <c r="AA1888" s="13">
        <f t="shared" si="302"/>
        <v>-3</v>
      </c>
    </row>
    <row r="1889" spans="1:27" x14ac:dyDescent="0.25">
      <c r="A1889" s="60">
        <v>45922.363749999997</v>
      </c>
      <c r="B1889" s="61">
        <v>444200625</v>
      </c>
      <c r="C1889" s="62" t="s">
        <v>36</v>
      </c>
      <c r="D1889" s="62" t="s">
        <v>37</v>
      </c>
      <c r="E1889" s="62" t="s">
        <v>119</v>
      </c>
      <c r="F1889" s="63">
        <v>3698.75</v>
      </c>
      <c r="G1889" s="63">
        <v>3696.3</v>
      </c>
      <c r="H1889" s="63">
        <v>3701.8</v>
      </c>
      <c r="I1889" s="62" t="s">
        <v>2220</v>
      </c>
      <c r="J1889" s="63">
        <v>3696.3</v>
      </c>
      <c r="K1889" s="63">
        <v>0</v>
      </c>
      <c r="L1889" s="63">
        <v>0</v>
      </c>
      <c r="M1889" s="63">
        <v>-2.4500000000000002</v>
      </c>
      <c r="N1889" s="10" t="str">
        <f t="shared" si="297"/>
        <v>L</v>
      </c>
      <c r="O1889" s="11">
        <f t="shared" si="298"/>
        <v>45922</v>
      </c>
      <c r="P1889" s="12" t="str">
        <f t="shared" si="299"/>
        <v>08</v>
      </c>
      <c r="Q1889" s="13" t="str">
        <f>VLOOKUP($B1889,Deals_Demo!$H:$N,7,0)</f>
        <v>strategy_10_demo</v>
      </c>
      <c r="R1889" s="13" t="str">
        <f t="shared" si="300"/>
        <v>Mon</v>
      </c>
      <c r="S1889" s="14">
        <f>VLOOKUP($B1889,Deals_Demo!$H:$S,8,0)</f>
        <v>45922.363749999997</v>
      </c>
      <c r="T1889" s="14">
        <f>VLOOKUP($B1889,Deals_Demo!$H:$S,9,0)</f>
        <v>45922.572083333333</v>
      </c>
      <c r="U1889" s="15" t="str">
        <f t="shared" si="301"/>
        <v>2025-09-22</v>
      </c>
      <c r="V1889" s="13" t="str">
        <f>VLOOKUP($B1889,Deals_Demo!$H:$S,11,0)</f>
        <v>13</v>
      </c>
      <c r="W1889" s="13" t="str">
        <f>VLOOKUP($B1889,Deals_Demo!$H:$S,12,0)</f>
        <v>Mon</v>
      </c>
      <c r="X1889" s="13">
        <f t="shared" si="303"/>
        <v>-0.24500000000000002</v>
      </c>
      <c r="Y1889" s="13">
        <f t="shared" si="304"/>
        <v>-0.49000000000000005</v>
      </c>
      <c r="Z1889" s="13">
        <f t="shared" si="305"/>
        <v>-0.73499999999999999</v>
      </c>
      <c r="AA1889" s="13">
        <f t="shared" si="302"/>
        <v>-3</v>
      </c>
    </row>
    <row r="1890" spans="1:27" x14ac:dyDescent="0.25">
      <c r="A1890" s="56">
        <v>45922.369421296295</v>
      </c>
      <c r="B1890" s="57">
        <v>444204320</v>
      </c>
      <c r="C1890" s="58" t="s">
        <v>36</v>
      </c>
      <c r="D1890" s="58" t="s">
        <v>37</v>
      </c>
      <c r="E1890" s="58" t="s">
        <v>119</v>
      </c>
      <c r="F1890" s="59">
        <v>3698.84</v>
      </c>
      <c r="G1890" s="59">
        <v>3695.84</v>
      </c>
      <c r="H1890" s="59">
        <v>3700.34</v>
      </c>
      <c r="I1890" s="58" t="s">
        <v>2218</v>
      </c>
      <c r="J1890" s="59">
        <v>3695.76</v>
      </c>
      <c r="K1890" s="59">
        <v>0</v>
      </c>
      <c r="L1890" s="59">
        <v>0</v>
      </c>
      <c r="M1890" s="59">
        <v>-3.08</v>
      </c>
      <c r="N1890" s="10" t="str">
        <f t="shared" si="297"/>
        <v>L</v>
      </c>
      <c r="O1890" s="11">
        <f t="shared" si="298"/>
        <v>45922</v>
      </c>
      <c r="P1890" s="12" t="str">
        <f t="shared" si="299"/>
        <v>08</v>
      </c>
      <c r="Q1890" s="13" t="str">
        <f>VLOOKUP($B1890,Deals_Demo!$H:$N,7,0)</f>
        <v>strategy_24_demo</v>
      </c>
      <c r="R1890" s="13" t="str">
        <f t="shared" si="300"/>
        <v>Mon</v>
      </c>
      <c r="S1890" s="14">
        <f>VLOOKUP($B1890,Deals_Demo!$H:$S,8,0)</f>
        <v>45922.369421296295</v>
      </c>
      <c r="T1890" s="14">
        <f>VLOOKUP($B1890,Deals_Demo!$H:$S,9,0)</f>
        <v>45922.57775462963</v>
      </c>
      <c r="U1890" s="15" t="str">
        <f t="shared" si="301"/>
        <v>2025-09-22</v>
      </c>
      <c r="V1890" s="13" t="str">
        <f>VLOOKUP($B1890,Deals_Demo!$H:$S,11,0)</f>
        <v>13</v>
      </c>
      <c r="W1890" s="13" t="str">
        <f>VLOOKUP($B1890,Deals_Demo!$H:$S,12,0)</f>
        <v>Mon</v>
      </c>
      <c r="X1890" s="13">
        <f t="shared" si="303"/>
        <v>-0.30800000000000005</v>
      </c>
      <c r="Y1890" s="13">
        <f t="shared" si="304"/>
        <v>-0.6160000000000001</v>
      </c>
      <c r="Z1890" s="13">
        <f t="shared" si="305"/>
        <v>-0.92399999999999993</v>
      </c>
      <c r="AA1890" s="13">
        <f t="shared" si="302"/>
        <v>-3</v>
      </c>
    </row>
    <row r="1891" spans="1:27" x14ac:dyDescent="0.25">
      <c r="A1891" s="60">
        <v>45922.369421296295</v>
      </c>
      <c r="B1891" s="61">
        <v>444204323</v>
      </c>
      <c r="C1891" s="62" t="s">
        <v>36</v>
      </c>
      <c r="D1891" s="62" t="s">
        <v>37</v>
      </c>
      <c r="E1891" s="62" t="s">
        <v>119</v>
      </c>
      <c r="F1891" s="63">
        <v>3698.84</v>
      </c>
      <c r="G1891" s="63">
        <v>3695.84</v>
      </c>
      <c r="H1891" s="63">
        <v>3700.34</v>
      </c>
      <c r="I1891" s="62" t="s">
        <v>2218</v>
      </c>
      <c r="J1891" s="63">
        <v>3695.76</v>
      </c>
      <c r="K1891" s="63">
        <v>0</v>
      </c>
      <c r="L1891" s="63">
        <v>0</v>
      </c>
      <c r="M1891" s="63">
        <v>-3.08</v>
      </c>
      <c r="N1891" s="10" t="str">
        <f t="shared" si="297"/>
        <v>L</v>
      </c>
      <c r="O1891" s="11">
        <f t="shared" si="298"/>
        <v>45922</v>
      </c>
      <c r="P1891" s="12" t="str">
        <f t="shared" si="299"/>
        <v>08</v>
      </c>
      <c r="Q1891" s="13" t="str">
        <f>VLOOKUP($B1891,Deals_Demo!$H:$N,7,0)</f>
        <v>strategy_12_demo</v>
      </c>
      <c r="R1891" s="13" t="str">
        <f t="shared" si="300"/>
        <v>Mon</v>
      </c>
      <c r="S1891" s="14">
        <f>VLOOKUP($B1891,Deals_Demo!$H:$S,8,0)</f>
        <v>45922.369421296295</v>
      </c>
      <c r="T1891" s="14">
        <f>VLOOKUP($B1891,Deals_Demo!$H:$S,9,0)</f>
        <v>45922.57775462963</v>
      </c>
      <c r="U1891" s="15" t="str">
        <f t="shared" si="301"/>
        <v>2025-09-22</v>
      </c>
      <c r="V1891" s="13" t="str">
        <f>VLOOKUP($B1891,Deals_Demo!$H:$S,11,0)</f>
        <v>13</v>
      </c>
      <c r="W1891" s="13" t="str">
        <f>VLOOKUP($B1891,Deals_Demo!$H:$S,12,0)</f>
        <v>Mon</v>
      </c>
      <c r="X1891" s="13">
        <f t="shared" si="303"/>
        <v>-0.30800000000000005</v>
      </c>
      <c r="Y1891" s="13">
        <f t="shared" si="304"/>
        <v>-0.6160000000000001</v>
      </c>
      <c r="Z1891" s="13">
        <f t="shared" si="305"/>
        <v>-0.92399999999999993</v>
      </c>
      <c r="AA1891" s="13">
        <f t="shared" si="302"/>
        <v>-3</v>
      </c>
    </row>
    <row r="1892" spans="1:27" x14ac:dyDescent="0.25">
      <c r="A1892" s="56">
        <v>45922.369421296295</v>
      </c>
      <c r="B1892" s="57">
        <v>444204325</v>
      </c>
      <c r="C1892" s="58" t="s">
        <v>36</v>
      </c>
      <c r="D1892" s="58" t="s">
        <v>37</v>
      </c>
      <c r="E1892" s="58" t="s">
        <v>119</v>
      </c>
      <c r="F1892" s="59">
        <v>3698.84</v>
      </c>
      <c r="G1892" s="59">
        <v>3696.64</v>
      </c>
      <c r="H1892" s="59">
        <v>3700.34</v>
      </c>
      <c r="I1892" s="58" t="s">
        <v>2221</v>
      </c>
      <c r="J1892" s="59">
        <v>3696.62</v>
      </c>
      <c r="K1892" s="59">
        <v>0</v>
      </c>
      <c r="L1892" s="59">
        <v>0</v>
      </c>
      <c r="M1892" s="59">
        <v>-2.2200000000000002</v>
      </c>
      <c r="N1892" s="10" t="str">
        <f t="shared" si="297"/>
        <v>L</v>
      </c>
      <c r="O1892" s="11">
        <f t="shared" si="298"/>
        <v>45922</v>
      </c>
      <c r="P1892" s="12" t="str">
        <f t="shared" si="299"/>
        <v>08</v>
      </c>
      <c r="Q1892" s="13" t="str">
        <f>VLOOKUP($B1892,Deals_Demo!$H:$N,7,0)</f>
        <v>strategy_22_demo</v>
      </c>
      <c r="R1892" s="13" t="str">
        <f t="shared" si="300"/>
        <v>Mon</v>
      </c>
      <c r="S1892" s="14">
        <f>VLOOKUP($B1892,Deals_Demo!$H:$S,8,0)</f>
        <v>45922.369421296295</v>
      </c>
      <c r="T1892" s="14">
        <f>VLOOKUP($B1892,Deals_Demo!$H:$S,9,0)</f>
        <v>45922.57775462963</v>
      </c>
      <c r="U1892" s="15" t="str">
        <f t="shared" si="301"/>
        <v>2025-09-22</v>
      </c>
      <c r="V1892" s="13" t="str">
        <f>VLOOKUP($B1892,Deals_Demo!$H:$S,11,0)</f>
        <v>13</v>
      </c>
      <c r="W1892" s="13" t="str">
        <f>VLOOKUP($B1892,Deals_Demo!$H:$S,12,0)</f>
        <v>Mon</v>
      </c>
      <c r="X1892" s="13">
        <f t="shared" si="303"/>
        <v>-0.22200000000000003</v>
      </c>
      <c r="Y1892" s="13">
        <f t="shared" si="304"/>
        <v>-0.44400000000000006</v>
      </c>
      <c r="Z1892" s="13">
        <f t="shared" si="305"/>
        <v>-0.66600000000000004</v>
      </c>
      <c r="AA1892" s="13">
        <f t="shared" si="302"/>
        <v>-3</v>
      </c>
    </row>
    <row r="1893" spans="1:27" x14ac:dyDescent="0.25">
      <c r="A1893" s="60">
        <v>45922.369432870371</v>
      </c>
      <c r="B1893" s="61">
        <v>444204327</v>
      </c>
      <c r="C1893" s="62" t="s">
        <v>36</v>
      </c>
      <c r="D1893" s="62" t="s">
        <v>37</v>
      </c>
      <c r="E1893" s="62" t="s">
        <v>119</v>
      </c>
      <c r="F1893" s="63">
        <v>3698.81</v>
      </c>
      <c r="G1893" s="63">
        <v>3696.64</v>
      </c>
      <c r="H1893" s="63">
        <v>3701.84</v>
      </c>
      <c r="I1893" s="62" t="s">
        <v>2221</v>
      </c>
      <c r="J1893" s="63">
        <v>3696.62</v>
      </c>
      <c r="K1893" s="63">
        <v>0</v>
      </c>
      <c r="L1893" s="63">
        <v>0</v>
      </c>
      <c r="M1893" s="63">
        <v>-2.19</v>
      </c>
      <c r="N1893" s="10" t="str">
        <f t="shared" si="297"/>
        <v>L</v>
      </c>
      <c r="O1893" s="11">
        <f t="shared" si="298"/>
        <v>45922</v>
      </c>
      <c r="P1893" s="12" t="str">
        <f t="shared" si="299"/>
        <v>08</v>
      </c>
      <c r="Q1893" s="13" t="str">
        <f>VLOOKUP($B1893,Deals_Demo!$H:$N,7,0)</f>
        <v>strategy_23_demo</v>
      </c>
      <c r="R1893" s="13" t="str">
        <f t="shared" si="300"/>
        <v>Mon</v>
      </c>
      <c r="S1893" s="14">
        <f>VLOOKUP($B1893,Deals_Demo!$H:$S,8,0)</f>
        <v>45922.369432870371</v>
      </c>
      <c r="T1893" s="14">
        <f>VLOOKUP($B1893,Deals_Demo!$H:$S,9,0)</f>
        <v>45922.577766203707</v>
      </c>
      <c r="U1893" s="15" t="str">
        <f t="shared" si="301"/>
        <v>2025-09-22</v>
      </c>
      <c r="V1893" s="13" t="str">
        <f>VLOOKUP($B1893,Deals_Demo!$H:$S,11,0)</f>
        <v>13</v>
      </c>
      <c r="W1893" s="13" t="str">
        <f>VLOOKUP($B1893,Deals_Demo!$H:$S,12,0)</f>
        <v>Mon</v>
      </c>
      <c r="X1893" s="13">
        <f t="shared" si="303"/>
        <v>-0.219</v>
      </c>
      <c r="Y1893" s="13">
        <f t="shared" si="304"/>
        <v>-0.438</v>
      </c>
      <c r="Z1893" s="13">
        <f t="shared" si="305"/>
        <v>-0.65699999999999992</v>
      </c>
      <c r="AA1893" s="13">
        <f t="shared" si="302"/>
        <v>-3</v>
      </c>
    </row>
    <row r="1894" spans="1:27" x14ac:dyDescent="0.25">
      <c r="A1894" s="56">
        <v>45922.369768518518</v>
      </c>
      <c r="B1894" s="57">
        <v>444204523</v>
      </c>
      <c r="C1894" s="58" t="s">
        <v>36</v>
      </c>
      <c r="D1894" s="58" t="s">
        <v>37</v>
      </c>
      <c r="E1894" s="58" t="s">
        <v>119</v>
      </c>
      <c r="F1894" s="59">
        <v>3698.39</v>
      </c>
      <c r="G1894" s="59">
        <v>3700.38</v>
      </c>
      <c r="H1894" s="59">
        <v>3701.89</v>
      </c>
      <c r="I1894" s="58" t="s">
        <v>2222</v>
      </c>
      <c r="J1894" s="59">
        <v>3701.93</v>
      </c>
      <c r="K1894" s="59">
        <v>0</v>
      </c>
      <c r="L1894" s="59">
        <v>0</v>
      </c>
      <c r="M1894" s="59">
        <v>3.54</v>
      </c>
      <c r="N1894" s="10" t="str">
        <f t="shared" si="297"/>
        <v>W</v>
      </c>
      <c r="O1894" s="11">
        <f t="shared" si="298"/>
        <v>45922</v>
      </c>
      <c r="P1894" s="12" t="str">
        <f t="shared" si="299"/>
        <v>08</v>
      </c>
      <c r="Q1894" s="13" t="str">
        <f>VLOOKUP($B1894,Deals_Demo!$H:$N,7,0)</f>
        <v>strategy_13_demo</v>
      </c>
      <c r="R1894" s="13" t="str">
        <f t="shared" si="300"/>
        <v>Mon</v>
      </c>
      <c r="S1894" s="14">
        <f>VLOOKUP($B1894,Deals_Demo!$H:$S,8,0)</f>
        <v>45922.369768518518</v>
      </c>
      <c r="T1894" s="14">
        <f>VLOOKUP($B1894,Deals_Demo!$H:$S,9,0)</f>
        <v>45922.578101851854</v>
      </c>
      <c r="U1894" s="15" t="str">
        <f t="shared" si="301"/>
        <v>2025-09-22</v>
      </c>
      <c r="V1894" s="13" t="str">
        <f>VLOOKUP($B1894,Deals_Demo!$H:$S,11,0)</f>
        <v>13</v>
      </c>
      <c r="W1894" s="13" t="str">
        <f>VLOOKUP($B1894,Deals_Demo!$H:$S,12,0)</f>
        <v>Mon</v>
      </c>
      <c r="X1894" s="13">
        <f t="shared" si="303"/>
        <v>0.35400000000000004</v>
      </c>
      <c r="Y1894" s="13">
        <f t="shared" si="304"/>
        <v>0.70800000000000007</v>
      </c>
      <c r="Z1894" s="13">
        <f t="shared" si="305"/>
        <v>1.0620000000000001</v>
      </c>
      <c r="AA1894" s="13">
        <f t="shared" si="302"/>
        <v>3.54</v>
      </c>
    </row>
    <row r="1895" spans="1:27" x14ac:dyDescent="0.25">
      <c r="A1895" s="60">
        <v>45922.369768518518</v>
      </c>
      <c r="B1895" s="61">
        <v>444204524</v>
      </c>
      <c r="C1895" s="62" t="s">
        <v>36</v>
      </c>
      <c r="D1895" s="62" t="s">
        <v>37</v>
      </c>
      <c r="E1895" s="62" t="s">
        <v>119</v>
      </c>
      <c r="F1895" s="63">
        <v>3698.39</v>
      </c>
      <c r="G1895" s="63">
        <v>3700.3</v>
      </c>
      <c r="H1895" s="63">
        <v>3701.89</v>
      </c>
      <c r="I1895" s="62" t="s">
        <v>2222</v>
      </c>
      <c r="J1895" s="63">
        <v>3701.93</v>
      </c>
      <c r="K1895" s="63">
        <v>0</v>
      </c>
      <c r="L1895" s="63">
        <v>0</v>
      </c>
      <c r="M1895" s="63">
        <v>3.54</v>
      </c>
      <c r="N1895" s="10" t="str">
        <f t="shared" si="297"/>
        <v>W</v>
      </c>
      <c r="O1895" s="11">
        <f t="shared" si="298"/>
        <v>45922</v>
      </c>
      <c r="P1895" s="12" t="str">
        <f t="shared" si="299"/>
        <v>08</v>
      </c>
      <c r="Q1895" s="13" t="str">
        <f>VLOOKUP($B1895,Deals_Demo!$H:$N,7,0)</f>
        <v>strategy_07_demo</v>
      </c>
      <c r="R1895" s="13" t="str">
        <f t="shared" si="300"/>
        <v>Mon</v>
      </c>
      <c r="S1895" s="14">
        <f>VLOOKUP($B1895,Deals_Demo!$H:$S,8,0)</f>
        <v>45922.369768518518</v>
      </c>
      <c r="T1895" s="14">
        <f>VLOOKUP($B1895,Deals_Demo!$H:$S,9,0)</f>
        <v>45922.578101851854</v>
      </c>
      <c r="U1895" s="15" t="str">
        <f t="shared" si="301"/>
        <v>2025-09-22</v>
      </c>
      <c r="V1895" s="13" t="str">
        <f>VLOOKUP($B1895,Deals_Demo!$H:$S,11,0)</f>
        <v>13</v>
      </c>
      <c r="W1895" s="13" t="str">
        <f>VLOOKUP($B1895,Deals_Demo!$H:$S,12,0)</f>
        <v>Mon</v>
      </c>
      <c r="X1895" s="13">
        <f t="shared" si="303"/>
        <v>0.35400000000000004</v>
      </c>
      <c r="Y1895" s="13">
        <f t="shared" si="304"/>
        <v>0.70800000000000007</v>
      </c>
      <c r="Z1895" s="13">
        <f t="shared" si="305"/>
        <v>1.0620000000000001</v>
      </c>
      <c r="AA1895" s="13">
        <f t="shared" si="302"/>
        <v>3.54</v>
      </c>
    </row>
    <row r="1896" spans="1:27" x14ac:dyDescent="0.25">
      <c r="A1896" s="56">
        <v>45922.374166666668</v>
      </c>
      <c r="B1896" s="57">
        <v>444206436</v>
      </c>
      <c r="C1896" s="58" t="s">
        <v>36</v>
      </c>
      <c r="D1896" s="58" t="s">
        <v>38</v>
      </c>
      <c r="E1896" s="58" t="s">
        <v>119</v>
      </c>
      <c r="F1896" s="59">
        <v>3697.18</v>
      </c>
      <c r="G1896" s="59">
        <v>3700.18</v>
      </c>
      <c r="H1896" s="58"/>
      <c r="I1896" s="58" t="s">
        <v>2223</v>
      </c>
      <c r="J1896" s="59">
        <v>3700.18</v>
      </c>
      <c r="K1896" s="59">
        <v>0</v>
      </c>
      <c r="L1896" s="59">
        <v>0</v>
      </c>
      <c r="M1896" s="59">
        <v>-3</v>
      </c>
      <c r="N1896" s="10" t="str">
        <f t="shared" si="297"/>
        <v>L</v>
      </c>
      <c r="O1896" s="11">
        <f t="shared" si="298"/>
        <v>45922</v>
      </c>
      <c r="P1896" s="12" t="str">
        <f t="shared" si="299"/>
        <v>08</v>
      </c>
      <c r="Q1896" s="13" t="str">
        <f>VLOOKUP($B1896,Deals_Demo!$H:$N,7,0)</f>
        <v>strategy_18_demo</v>
      </c>
      <c r="R1896" s="13" t="str">
        <f t="shared" si="300"/>
        <v>Mon</v>
      </c>
      <c r="S1896" s="14">
        <f>VLOOKUP($B1896,Deals_Demo!$H:$S,8,0)</f>
        <v>45922.374166666668</v>
      </c>
      <c r="T1896" s="14">
        <f>VLOOKUP($B1896,Deals_Demo!$H:$S,9,0)</f>
        <v>45922.582500000004</v>
      </c>
      <c r="U1896" s="15" t="str">
        <f t="shared" si="301"/>
        <v>2025-09-22</v>
      </c>
      <c r="V1896" s="13" t="str">
        <f>VLOOKUP($B1896,Deals_Demo!$H:$S,11,0)</f>
        <v>13</v>
      </c>
      <c r="W1896" s="13" t="str">
        <f>VLOOKUP($B1896,Deals_Demo!$H:$S,12,0)</f>
        <v>Mon</v>
      </c>
      <c r="X1896" s="13">
        <f t="shared" si="303"/>
        <v>-0.30000000000000004</v>
      </c>
      <c r="Y1896" s="13">
        <f t="shared" si="304"/>
        <v>-0.60000000000000009</v>
      </c>
      <c r="Z1896" s="13">
        <f t="shared" si="305"/>
        <v>-0.89999999999999991</v>
      </c>
      <c r="AA1896" s="13">
        <f t="shared" si="302"/>
        <v>-3</v>
      </c>
    </row>
    <row r="1897" spans="1:27" x14ac:dyDescent="0.25">
      <c r="A1897" s="60">
        <v>45922.381805555553</v>
      </c>
      <c r="B1897" s="61">
        <v>444213422</v>
      </c>
      <c r="C1897" s="62" t="s">
        <v>36</v>
      </c>
      <c r="D1897" s="62" t="s">
        <v>37</v>
      </c>
      <c r="E1897" s="62" t="s">
        <v>119</v>
      </c>
      <c r="F1897" s="63">
        <v>3699.93</v>
      </c>
      <c r="G1897" s="63">
        <v>3701.77</v>
      </c>
      <c r="H1897" s="62"/>
      <c r="I1897" s="62" t="s">
        <v>2224</v>
      </c>
      <c r="J1897" s="63">
        <v>3701.72</v>
      </c>
      <c r="K1897" s="63">
        <v>0</v>
      </c>
      <c r="L1897" s="63">
        <v>0</v>
      </c>
      <c r="M1897" s="63">
        <v>1.79</v>
      </c>
      <c r="N1897" s="10" t="str">
        <f t="shared" si="297"/>
        <v>W</v>
      </c>
      <c r="O1897" s="11">
        <f t="shared" si="298"/>
        <v>45922</v>
      </c>
      <c r="P1897" s="12" t="str">
        <f t="shared" si="299"/>
        <v>09</v>
      </c>
      <c r="Q1897" s="13" t="str">
        <f>VLOOKUP($B1897,Deals_Demo!$H:$N,7,0)</f>
        <v>strategy_20_demo</v>
      </c>
      <c r="R1897" s="13" t="str">
        <f t="shared" si="300"/>
        <v>Mon</v>
      </c>
      <c r="S1897" s="14">
        <f>VLOOKUP($B1897,Deals_Demo!$H:$S,8,0)</f>
        <v>45922.381805555553</v>
      </c>
      <c r="T1897" s="14">
        <f>VLOOKUP($B1897,Deals_Demo!$H:$S,9,0)</f>
        <v>45922.590138888889</v>
      </c>
      <c r="U1897" s="15" t="str">
        <f t="shared" si="301"/>
        <v>2025-09-22</v>
      </c>
      <c r="V1897" s="13" t="str">
        <f>VLOOKUP($B1897,Deals_Demo!$H:$S,11,0)</f>
        <v>14</v>
      </c>
      <c r="W1897" s="13" t="str">
        <f>VLOOKUP($B1897,Deals_Demo!$H:$S,12,0)</f>
        <v>Mon</v>
      </c>
      <c r="X1897" s="13">
        <f t="shared" si="303"/>
        <v>0.17900000000000002</v>
      </c>
      <c r="Y1897" s="13">
        <f t="shared" si="304"/>
        <v>0.35800000000000004</v>
      </c>
      <c r="Z1897" s="13">
        <f t="shared" si="305"/>
        <v>0.53700000000000003</v>
      </c>
      <c r="AA1897" s="13">
        <f t="shared" si="302"/>
        <v>-3</v>
      </c>
    </row>
    <row r="1898" spans="1:27" x14ac:dyDescent="0.25">
      <c r="A1898" s="56">
        <v>45922.381805555553</v>
      </c>
      <c r="B1898" s="57">
        <v>444213426</v>
      </c>
      <c r="C1898" s="58" t="s">
        <v>36</v>
      </c>
      <c r="D1898" s="58" t="s">
        <v>37</v>
      </c>
      <c r="E1898" s="58" t="s">
        <v>119</v>
      </c>
      <c r="F1898" s="59">
        <v>3699.86</v>
      </c>
      <c r="G1898" s="59">
        <v>3701.77</v>
      </c>
      <c r="H1898" s="58"/>
      <c r="I1898" s="58" t="s">
        <v>2224</v>
      </c>
      <c r="J1898" s="59">
        <v>3701.72</v>
      </c>
      <c r="K1898" s="59">
        <v>0</v>
      </c>
      <c r="L1898" s="59">
        <v>0</v>
      </c>
      <c r="M1898" s="59">
        <v>1.86</v>
      </c>
      <c r="N1898" s="10" t="str">
        <f t="shared" si="297"/>
        <v>W</v>
      </c>
      <c r="O1898" s="11">
        <f t="shared" si="298"/>
        <v>45922</v>
      </c>
      <c r="P1898" s="12" t="str">
        <f t="shared" si="299"/>
        <v>09</v>
      </c>
      <c r="Q1898" s="13" t="str">
        <f>VLOOKUP($B1898,Deals_Demo!$H:$N,7,0)</f>
        <v>strategy_18_demo</v>
      </c>
      <c r="R1898" s="13" t="str">
        <f t="shared" si="300"/>
        <v>Mon</v>
      </c>
      <c r="S1898" s="14">
        <f>VLOOKUP($B1898,Deals_Demo!$H:$S,8,0)</f>
        <v>45922.381805555553</v>
      </c>
      <c r="T1898" s="14">
        <f>VLOOKUP($B1898,Deals_Demo!$H:$S,9,0)</f>
        <v>45922.590138888889</v>
      </c>
      <c r="U1898" s="15" t="str">
        <f t="shared" si="301"/>
        <v>2025-09-22</v>
      </c>
      <c r="V1898" s="13" t="str">
        <f>VLOOKUP($B1898,Deals_Demo!$H:$S,11,0)</f>
        <v>14</v>
      </c>
      <c r="W1898" s="13" t="str">
        <f>VLOOKUP($B1898,Deals_Demo!$H:$S,12,0)</f>
        <v>Mon</v>
      </c>
      <c r="X1898" s="13">
        <f t="shared" si="303"/>
        <v>0.18600000000000003</v>
      </c>
      <c r="Y1898" s="13">
        <f t="shared" si="304"/>
        <v>0.37200000000000005</v>
      </c>
      <c r="Z1898" s="13">
        <f t="shared" si="305"/>
        <v>0.55800000000000005</v>
      </c>
      <c r="AA1898" s="13">
        <f t="shared" si="302"/>
        <v>-3</v>
      </c>
    </row>
    <row r="1899" spans="1:27" x14ac:dyDescent="0.25">
      <c r="A1899" s="60">
        <v>45922.383194444446</v>
      </c>
      <c r="B1899" s="61">
        <v>444214154</v>
      </c>
      <c r="C1899" s="62" t="s">
        <v>36</v>
      </c>
      <c r="D1899" s="62" t="s">
        <v>37</v>
      </c>
      <c r="E1899" s="62" t="s">
        <v>119</v>
      </c>
      <c r="F1899" s="63">
        <v>3699.72</v>
      </c>
      <c r="G1899" s="63">
        <v>3700.38</v>
      </c>
      <c r="H1899" s="63">
        <v>3701.88</v>
      </c>
      <c r="I1899" s="62" t="s">
        <v>2222</v>
      </c>
      <c r="J1899" s="63">
        <v>3701.93</v>
      </c>
      <c r="K1899" s="63">
        <v>0</v>
      </c>
      <c r="L1899" s="63">
        <v>0</v>
      </c>
      <c r="M1899" s="63">
        <v>2.21</v>
      </c>
      <c r="N1899" s="10" t="str">
        <f t="shared" si="297"/>
        <v>W</v>
      </c>
      <c r="O1899" s="11">
        <f t="shared" si="298"/>
        <v>45922</v>
      </c>
      <c r="P1899" s="12" t="str">
        <f t="shared" si="299"/>
        <v>09</v>
      </c>
      <c r="Q1899" s="13" t="str">
        <f>VLOOKUP($B1899,Deals_Demo!$H:$N,7,0)</f>
        <v>strategy_21_demo</v>
      </c>
      <c r="R1899" s="13" t="str">
        <f t="shared" si="300"/>
        <v>Mon</v>
      </c>
      <c r="S1899" s="14">
        <f>VLOOKUP($B1899,Deals_Demo!$H:$S,8,0)</f>
        <v>45922.383194444446</v>
      </c>
      <c r="T1899" s="14">
        <f>VLOOKUP($B1899,Deals_Demo!$H:$S,9,0)</f>
        <v>45922.591527777782</v>
      </c>
      <c r="U1899" s="15" t="str">
        <f t="shared" si="301"/>
        <v>2025-09-22</v>
      </c>
      <c r="V1899" s="13" t="str">
        <f>VLOOKUP($B1899,Deals_Demo!$H:$S,11,0)</f>
        <v>14</v>
      </c>
      <c r="W1899" s="13" t="str">
        <f>VLOOKUP($B1899,Deals_Demo!$H:$S,12,0)</f>
        <v>Mon</v>
      </c>
      <c r="X1899" s="13">
        <f t="shared" si="303"/>
        <v>0.221</v>
      </c>
      <c r="Y1899" s="13">
        <f t="shared" si="304"/>
        <v>0.442</v>
      </c>
      <c r="Z1899" s="13">
        <f t="shared" si="305"/>
        <v>0.66299999999999992</v>
      </c>
      <c r="AA1899" s="13">
        <f t="shared" si="302"/>
        <v>-3</v>
      </c>
    </row>
    <row r="1900" spans="1:27" x14ac:dyDescent="0.25">
      <c r="A1900" s="56">
        <v>45922.383194444446</v>
      </c>
      <c r="B1900" s="57">
        <v>444214156</v>
      </c>
      <c r="C1900" s="58" t="s">
        <v>36</v>
      </c>
      <c r="D1900" s="58" t="s">
        <v>37</v>
      </c>
      <c r="E1900" s="58" t="s">
        <v>119</v>
      </c>
      <c r="F1900" s="59">
        <v>3699.63</v>
      </c>
      <c r="G1900" s="59">
        <v>3701.57</v>
      </c>
      <c r="H1900" s="59">
        <v>3703.22</v>
      </c>
      <c r="I1900" s="58" t="s">
        <v>2225</v>
      </c>
      <c r="J1900" s="59">
        <v>3703.29</v>
      </c>
      <c r="K1900" s="59">
        <v>0</v>
      </c>
      <c r="L1900" s="59">
        <v>0</v>
      </c>
      <c r="M1900" s="59">
        <v>3.66</v>
      </c>
      <c r="N1900" s="10" t="str">
        <f t="shared" si="297"/>
        <v>W</v>
      </c>
      <c r="O1900" s="11">
        <f t="shared" si="298"/>
        <v>45922</v>
      </c>
      <c r="P1900" s="12" t="str">
        <f t="shared" si="299"/>
        <v>09</v>
      </c>
      <c r="Q1900" s="13" t="str">
        <f>VLOOKUP($B1900,Deals_Demo!$H:$N,7,0)</f>
        <v>strategy_11_demo</v>
      </c>
      <c r="R1900" s="13" t="str">
        <f t="shared" si="300"/>
        <v>Mon</v>
      </c>
      <c r="S1900" s="14">
        <f>VLOOKUP($B1900,Deals_Demo!$H:$S,8,0)</f>
        <v>45922.383194444446</v>
      </c>
      <c r="T1900" s="14">
        <f>VLOOKUP($B1900,Deals_Demo!$H:$S,9,0)</f>
        <v>45922.591527777782</v>
      </c>
      <c r="U1900" s="15" t="str">
        <f t="shared" si="301"/>
        <v>2025-09-22</v>
      </c>
      <c r="V1900" s="13" t="str">
        <f>VLOOKUP($B1900,Deals_Demo!$H:$S,11,0)</f>
        <v>14</v>
      </c>
      <c r="W1900" s="13" t="str">
        <f>VLOOKUP($B1900,Deals_Demo!$H:$S,12,0)</f>
        <v>Mon</v>
      </c>
      <c r="X1900" s="13">
        <f t="shared" si="303"/>
        <v>0.36600000000000005</v>
      </c>
      <c r="Y1900" s="13">
        <f t="shared" si="304"/>
        <v>0.7320000000000001</v>
      </c>
      <c r="Z1900" s="13">
        <f t="shared" si="305"/>
        <v>1.0980000000000001</v>
      </c>
      <c r="AA1900" s="13">
        <f t="shared" si="302"/>
        <v>3.66</v>
      </c>
    </row>
    <row r="1901" spans="1:27" x14ac:dyDescent="0.25">
      <c r="A1901" s="60">
        <v>45922.383194444446</v>
      </c>
      <c r="B1901" s="61">
        <v>444214159</v>
      </c>
      <c r="C1901" s="62" t="s">
        <v>36</v>
      </c>
      <c r="D1901" s="62" t="s">
        <v>37</v>
      </c>
      <c r="E1901" s="62" t="s">
        <v>119</v>
      </c>
      <c r="F1901" s="63">
        <v>3699.6</v>
      </c>
      <c r="G1901" s="63">
        <v>3701.44</v>
      </c>
      <c r="H1901" s="63">
        <v>3702.72</v>
      </c>
      <c r="I1901" s="62" t="s">
        <v>2226</v>
      </c>
      <c r="J1901" s="63">
        <v>3702.74</v>
      </c>
      <c r="K1901" s="63">
        <v>0</v>
      </c>
      <c r="L1901" s="63">
        <v>0</v>
      </c>
      <c r="M1901" s="63">
        <v>3.14</v>
      </c>
      <c r="N1901" s="10" t="str">
        <f t="shared" si="297"/>
        <v>W</v>
      </c>
      <c r="O1901" s="11">
        <f t="shared" si="298"/>
        <v>45922</v>
      </c>
      <c r="P1901" s="12" t="str">
        <f t="shared" si="299"/>
        <v>09</v>
      </c>
      <c r="Q1901" s="13" t="str">
        <f>VLOOKUP($B1901,Deals_Demo!$H:$N,7,0)</f>
        <v>strategy_10_demo</v>
      </c>
      <c r="R1901" s="13" t="str">
        <f t="shared" si="300"/>
        <v>Mon</v>
      </c>
      <c r="S1901" s="14">
        <f>VLOOKUP($B1901,Deals_Demo!$H:$S,8,0)</f>
        <v>45922.383194444446</v>
      </c>
      <c r="T1901" s="14">
        <f>VLOOKUP($B1901,Deals_Demo!$H:$S,9,0)</f>
        <v>45922.591527777782</v>
      </c>
      <c r="U1901" s="15" t="str">
        <f t="shared" si="301"/>
        <v>2025-09-22</v>
      </c>
      <c r="V1901" s="13" t="str">
        <f>VLOOKUP($B1901,Deals_Demo!$H:$S,11,0)</f>
        <v>14</v>
      </c>
      <c r="W1901" s="13" t="str">
        <f>VLOOKUP($B1901,Deals_Demo!$H:$S,12,0)</f>
        <v>Mon</v>
      </c>
      <c r="X1901" s="13">
        <f t="shared" si="303"/>
        <v>0.31400000000000006</v>
      </c>
      <c r="Y1901" s="13">
        <f t="shared" si="304"/>
        <v>0.62800000000000011</v>
      </c>
      <c r="Z1901" s="13">
        <f t="shared" si="305"/>
        <v>0.94199999999999995</v>
      </c>
      <c r="AA1901" s="13">
        <f t="shared" si="302"/>
        <v>3.14</v>
      </c>
    </row>
    <row r="1902" spans="1:27" x14ac:dyDescent="0.25">
      <c r="A1902" s="56">
        <v>45922.383206018516</v>
      </c>
      <c r="B1902" s="57">
        <v>444214161</v>
      </c>
      <c r="C1902" s="58" t="s">
        <v>36</v>
      </c>
      <c r="D1902" s="58" t="s">
        <v>37</v>
      </c>
      <c r="E1902" s="58" t="s">
        <v>119</v>
      </c>
      <c r="F1902" s="59">
        <v>3699.64</v>
      </c>
      <c r="G1902" s="59">
        <v>3701.54</v>
      </c>
      <c r="H1902" s="59">
        <v>3703.22</v>
      </c>
      <c r="I1902" s="58" t="s">
        <v>2225</v>
      </c>
      <c r="J1902" s="59">
        <v>3703.29</v>
      </c>
      <c r="K1902" s="59">
        <v>0</v>
      </c>
      <c r="L1902" s="59">
        <v>0</v>
      </c>
      <c r="M1902" s="59">
        <v>3.65</v>
      </c>
      <c r="N1902" s="10" t="str">
        <f t="shared" si="297"/>
        <v>W</v>
      </c>
      <c r="O1902" s="11">
        <f t="shared" si="298"/>
        <v>45922</v>
      </c>
      <c r="P1902" s="12" t="str">
        <f t="shared" si="299"/>
        <v>09</v>
      </c>
      <c r="Q1902" s="13" t="str">
        <f>VLOOKUP($B1902,Deals_Demo!$H:$N,7,0)</f>
        <v>strategy_16_demo</v>
      </c>
      <c r="R1902" s="13" t="str">
        <f t="shared" si="300"/>
        <v>Mon</v>
      </c>
      <c r="S1902" s="14">
        <f>VLOOKUP($B1902,Deals_Demo!$H:$S,8,0)</f>
        <v>45922.383206018516</v>
      </c>
      <c r="T1902" s="14">
        <f>VLOOKUP($B1902,Deals_Demo!$H:$S,9,0)</f>
        <v>45922.591539351852</v>
      </c>
      <c r="U1902" s="15" t="str">
        <f t="shared" si="301"/>
        <v>2025-09-22</v>
      </c>
      <c r="V1902" s="13" t="str">
        <f>VLOOKUP($B1902,Deals_Demo!$H:$S,11,0)</f>
        <v>14</v>
      </c>
      <c r="W1902" s="13" t="str">
        <f>VLOOKUP($B1902,Deals_Demo!$H:$S,12,0)</f>
        <v>Mon</v>
      </c>
      <c r="X1902" s="13">
        <f t="shared" si="303"/>
        <v>0.36499999999999999</v>
      </c>
      <c r="Y1902" s="13">
        <f t="shared" si="304"/>
        <v>0.73</v>
      </c>
      <c r="Z1902" s="13">
        <f t="shared" si="305"/>
        <v>1.095</v>
      </c>
      <c r="AA1902" s="13">
        <f t="shared" si="302"/>
        <v>3.65</v>
      </c>
    </row>
    <row r="1903" spans="1:27" x14ac:dyDescent="0.25">
      <c r="A1903" s="60">
        <v>45922.383206018516</v>
      </c>
      <c r="B1903" s="61">
        <v>444214164</v>
      </c>
      <c r="C1903" s="62" t="s">
        <v>36</v>
      </c>
      <c r="D1903" s="62" t="s">
        <v>37</v>
      </c>
      <c r="E1903" s="62" t="s">
        <v>119</v>
      </c>
      <c r="F1903" s="63">
        <v>3699.66</v>
      </c>
      <c r="G1903" s="63">
        <v>3697.52</v>
      </c>
      <c r="H1903" s="63">
        <v>3701.22</v>
      </c>
      <c r="I1903" s="62" t="s">
        <v>2227</v>
      </c>
      <c r="J1903" s="63">
        <v>3701.23</v>
      </c>
      <c r="K1903" s="63">
        <v>0</v>
      </c>
      <c r="L1903" s="63">
        <v>0</v>
      </c>
      <c r="M1903" s="63">
        <v>1.57</v>
      </c>
      <c r="N1903" s="10" t="str">
        <f t="shared" ref="N1903:N1966" si="306">IF(M1903&gt;0,"W",IF(M1903&lt;0,"L","BE"))</f>
        <v>W</v>
      </c>
      <c r="O1903" s="11">
        <f t="shared" ref="O1903:O1966" si="307">INT(LEFT(A1903,10))</f>
        <v>45922</v>
      </c>
      <c r="P1903" s="12" t="str">
        <f t="shared" ref="P1903:P1966" si="308">TEXT(A1903,"hh")</f>
        <v>09</v>
      </c>
      <c r="Q1903" s="13" t="str">
        <f>VLOOKUP($B1903,Deals_Demo!$H:$N,7,0)</f>
        <v>strategy_22_demo</v>
      </c>
      <c r="R1903" s="13" t="str">
        <f t="shared" ref="R1903:R1966" si="309">TEXT(O1903,"ddd")</f>
        <v>Mon</v>
      </c>
      <c r="S1903" s="14">
        <f>VLOOKUP($B1903,Deals_Demo!$H:$S,8,0)</f>
        <v>45922.383206018516</v>
      </c>
      <c r="T1903" s="14">
        <f>VLOOKUP($B1903,Deals_Demo!$H:$S,9,0)</f>
        <v>45922.591539351852</v>
      </c>
      <c r="U1903" s="15" t="str">
        <f t="shared" ref="U1903:U1966" si="310">TEXT(T1903,"yyyy-mm-dd")</f>
        <v>2025-09-22</v>
      </c>
      <c r="V1903" s="13" t="str">
        <f>VLOOKUP($B1903,Deals_Demo!$H:$S,11,0)</f>
        <v>14</v>
      </c>
      <c r="W1903" s="13" t="str">
        <f>VLOOKUP($B1903,Deals_Demo!$H:$S,12,0)</f>
        <v>Mon</v>
      </c>
      <c r="X1903" s="13">
        <f t="shared" si="303"/>
        <v>0.15700000000000003</v>
      </c>
      <c r="Y1903" s="13">
        <f t="shared" si="304"/>
        <v>0.31400000000000006</v>
      </c>
      <c r="Z1903" s="13">
        <f t="shared" si="305"/>
        <v>0.47099999999999997</v>
      </c>
      <c r="AA1903" s="13">
        <f t="shared" ref="AA1903:AA1966" si="311">IF(M1903&lt;2.9,-3,M1903)</f>
        <v>-3</v>
      </c>
    </row>
    <row r="1904" spans="1:27" x14ac:dyDescent="0.25">
      <c r="A1904" s="56">
        <v>45922.383206018516</v>
      </c>
      <c r="B1904" s="57">
        <v>444214166</v>
      </c>
      <c r="C1904" s="58" t="s">
        <v>36</v>
      </c>
      <c r="D1904" s="58" t="s">
        <v>37</v>
      </c>
      <c r="E1904" s="58" t="s">
        <v>119</v>
      </c>
      <c r="F1904" s="59">
        <v>3699.65</v>
      </c>
      <c r="G1904" s="59">
        <v>3700.23</v>
      </c>
      <c r="H1904" s="59">
        <v>3701.22</v>
      </c>
      <c r="I1904" s="58" t="s">
        <v>2227</v>
      </c>
      <c r="J1904" s="59">
        <v>3701.23</v>
      </c>
      <c r="K1904" s="59">
        <v>0</v>
      </c>
      <c r="L1904" s="59">
        <v>0</v>
      </c>
      <c r="M1904" s="59">
        <v>1.58</v>
      </c>
      <c r="N1904" s="10" t="str">
        <f t="shared" si="306"/>
        <v>W</v>
      </c>
      <c r="O1904" s="11">
        <f t="shared" si="307"/>
        <v>45922</v>
      </c>
      <c r="P1904" s="12" t="str">
        <f t="shared" si="308"/>
        <v>09</v>
      </c>
      <c r="Q1904" s="13" t="str">
        <f>VLOOKUP($B1904,Deals_Demo!$H:$N,7,0)</f>
        <v>strategy_24_demo</v>
      </c>
      <c r="R1904" s="13" t="str">
        <f t="shared" si="309"/>
        <v>Mon</v>
      </c>
      <c r="S1904" s="14">
        <f>VLOOKUP($B1904,Deals_Demo!$H:$S,8,0)</f>
        <v>45922.383206018516</v>
      </c>
      <c r="T1904" s="14">
        <f>VLOOKUP($B1904,Deals_Demo!$H:$S,9,0)</f>
        <v>45922.591539351852</v>
      </c>
      <c r="U1904" s="15" t="str">
        <f t="shared" si="310"/>
        <v>2025-09-22</v>
      </c>
      <c r="V1904" s="13" t="str">
        <f>VLOOKUP($B1904,Deals_Demo!$H:$S,11,0)</f>
        <v>14</v>
      </c>
      <c r="W1904" s="13" t="str">
        <f>VLOOKUP($B1904,Deals_Demo!$H:$S,12,0)</f>
        <v>Mon</v>
      </c>
      <c r="X1904" s="13">
        <f t="shared" si="303"/>
        <v>0.15800000000000003</v>
      </c>
      <c r="Y1904" s="13">
        <f t="shared" si="304"/>
        <v>0.31600000000000006</v>
      </c>
      <c r="Z1904" s="13">
        <f t="shared" si="305"/>
        <v>0.47399999999999998</v>
      </c>
      <c r="AA1904" s="13">
        <f t="shared" si="311"/>
        <v>-3</v>
      </c>
    </row>
    <row r="1905" spans="1:27" x14ac:dyDescent="0.25">
      <c r="A1905" s="60">
        <v>45922.383206018516</v>
      </c>
      <c r="B1905" s="61">
        <v>444214169</v>
      </c>
      <c r="C1905" s="62" t="s">
        <v>36</v>
      </c>
      <c r="D1905" s="62" t="s">
        <v>37</v>
      </c>
      <c r="E1905" s="62" t="s">
        <v>119</v>
      </c>
      <c r="F1905" s="63">
        <v>3699.65</v>
      </c>
      <c r="G1905" s="63">
        <v>3700.23</v>
      </c>
      <c r="H1905" s="63">
        <v>3701.22</v>
      </c>
      <c r="I1905" s="62" t="s">
        <v>2227</v>
      </c>
      <c r="J1905" s="63">
        <v>3701.23</v>
      </c>
      <c r="K1905" s="63">
        <v>0</v>
      </c>
      <c r="L1905" s="63">
        <v>0</v>
      </c>
      <c r="M1905" s="63">
        <v>1.58</v>
      </c>
      <c r="N1905" s="10" t="str">
        <f t="shared" si="306"/>
        <v>W</v>
      </c>
      <c r="O1905" s="11">
        <f t="shared" si="307"/>
        <v>45922</v>
      </c>
      <c r="P1905" s="12" t="str">
        <f t="shared" si="308"/>
        <v>09</v>
      </c>
      <c r="Q1905" s="13" t="str">
        <f>VLOOKUP($B1905,Deals_Demo!$H:$N,7,0)</f>
        <v>strategy_12_demo</v>
      </c>
      <c r="R1905" s="13" t="str">
        <f t="shared" si="309"/>
        <v>Mon</v>
      </c>
      <c r="S1905" s="14">
        <f>VLOOKUP($B1905,Deals_Demo!$H:$S,8,0)</f>
        <v>45922.383206018516</v>
      </c>
      <c r="T1905" s="14">
        <f>VLOOKUP($B1905,Deals_Demo!$H:$S,9,0)</f>
        <v>45922.591539351852</v>
      </c>
      <c r="U1905" s="15" t="str">
        <f t="shared" si="310"/>
        <v>2025-09-22</v>
      </c>
      <c r="V1905" s="13" t="str">
        <f>VLOOKUP($B1905,Deals_Demo!$H:$S,11,0)</f>
        <v>14</v>
      </c>
      <c r="W1905" s="13" t="str">
        <f>VLOOKUP($B1905,Deals_Demo!$H:$S,12,0)</f>
        <v>Mon</v>
      </c>
      <c r="X1905" s="13">
        <f t="shared" si="303"/>
        <v>0.15800000000000003</v>
      </c>
      <c r="Y1905" s="13">
        <f t="shared" si="304"/>
        <v>0.31600000000000006</v>
      </c>
      <c r="Z1905" s="13">
        <f t="shared" si="305"/>
        <v>0.47399999999999998</v>
      </c>
      <c r="AA1905" s="13">
        <f t="shared" si="311"/>
        <v>-3</v>
      </c>
    </row>
    <row r="1906" spans="1:27" x14ac:dyDescent="0.25">
      <c r="A1906" s="56">
        <v>45922.383217592593</v>
      </c>
      <c r="B1906" s="57">
        <v>444214172</v>
      </c>
      <c r="C1906" s="58" t="s">
        <v>36</v>
      </c>
      <c r="D1906" s="58" t="s">
        <v>37</v>
      </c>
      <c r="E1906" s="58" t="s">
        <v>119</v>
      </c>
      <c r="F1906" s="59">
        <v>3699.65</v>
      </c>
      <c r="G1906" s="59">
        <v>3701.37</v>
      </c>
      <c r="H1906" s="59">
        <v>3702.72</v>
      </c>
      <c r="I1906" s="58" t="s">
        <v>2226</v>
      </c>
      <c r="J1906" s="59">
        <v>3702.74</v>
      </c>
      <c r="K1906" s="59">
        <v>0</v>
      </c>
      <c r="L1906" s="59">
        <v>0</v>
      </c>
      <c r="M1906" s="59">
        <v>3.09</v>
      </c>
      <c r="N1906" s="10" t="str">
        <f t="shared" si="306"/>
        <v>W</v>
      </c>
      <c r="O1906" s="11">
        <f t="shared" si="307"/>
        <v>45922</v>
      </c>
      <c r="P1906" s="12" t="str">
        <f t="shared" si="308"/>
        <v>09</v>
      </c>
      <c r="Q1906" s="13" t="str">
        <f>VLOOKUP($B1906,Deals_Demo!$H:$N,7,0)</f>
        <v>strategy_23_demo</v>
      </c>
      <c r="R1906" s="13" t="str">
        <f t="shared" si="309"/>
        <v>Mon</v>
      </c>
      <c r="S1906" s="14">
        <f>VLOOKUP($B1906,Deals_Demo!$H:$S,8,0)</f>
        <v>45922.383217592593</v>
      </c>
      <c r="T1906" s="14">
        <f>VLOOKUP($B1906,Deals_Demo!$H:$S,9,0)</f>
        <v>45922.591550925928</v>
      </c>
      <c r="U1906" s="15" t="str">
        <f t="shared" si="310"/>
        <v>2025-09-22</v>
      </c>
      <c r="V1906" s="13" t="str">
        <f>VLOOKUP($B1906,Deals_Demo!$H:$S,11,0)</f>
        <v>14</v>
      </c>
      <c r="W1906" s="13" t="str">
        <f>VLOOKUP($B1906,Deals_Demo!$H:$S,12,0)</f>
        <v>Mon</v>
      </c>
      <c r="X1906" s="13">
        <f t="shared" si="303"/>
        <v>0.309</v>
      </c>
      <c r="Y1906" s="13">
        <f t="shared" si="304"/>
        <v>0.61799999999999999</v>
      </c>
      <c r="Z1906" s="13">
        <f t="shared" si="305"/>
        <v>0.92699999999999994</v>
      </c>
      <c r="AA1906" s="13">
        <f t="shared" si="311"/>
        <v>3.09</v>
      </c>
    </row>
    <row r="1907" spans="1:27" x14ac:dyDescent="0.25">
      <c r="A1907" s="60">
        <v>45922.383217592593</v>
      </c>
      <c r="B1907" s="61">
        <v>444214175</v>
      </c>
      <c r="C1907" s="62" t="s">
        <v>36</v>
      </c>
      <c r="D1907" s="62" t="s">
        <v>37</v>
      </c>
      <c r="E1907" s="62" t="s">
        <v>119</v>
      </c>
      <c r="F1907" s="63">
        <v>3699.66</v>
      </c>
      <c r="G1907" s="63">
        <v>3700.23</v>
      </c>
      <c r="H1907" s="63">
        <v>3701.22</v>
      </c>
      <c r="I1907" s="62" t="s">
        <v>2227</v>
      </c>
      <c r="J1907" s="63">
        <v>3701.23</v>
      </c>
      <c r="K1907" s="63">
        <v>0</v>
      </c>
      <c r="L1907" s="63">
        <v>0</v>
      </c>
      <c r="M1907" s="63">
        <v>1.57</v>
      </c>
      <c r="N1907" s="10" t="str">
        <f t="shared" si="306"/>
        <v>W</v>
      </c>
      <c r="O1907" s="11">
        <f t="shared" si="307"/>
        <v>45922</v>
      </c>
      <c r="P1907" s="12" t="str">
        <f t="shared" si="308"/>
        <v>09</v>
      </c>
      <c r="Q1907" s="13" t="str">
        <f>VLOOKUP($B1907,Deals_Demo!$H:$N,7,0)</f>
        <v>strategy_14_demo</v>
      </c>
      <c r="R1907" s="13" t="str">
        <f t="shared" si="309"/>
        <v>Mon</v>
      </c>
      <c r="S1907" s="14">
        <f>VLOOKUP($B1907,Deals_Demo!$H:$S,8,0)</f>
        <v>45922.383217592593</v>
      </c>
      <c r="T1907" s="14">
        <f>VLOOKUP($B1907,Deals_Demo!$H:$S,9,0)</f>
        <v>45922.591550925928</v>
      </c>
      <c r="U1907" s="15" t="str">
        <f t="shared" si="310"/>
        <v>2025-09-22</v>
      </c>
      <c r="V1907" s="13" t="str">
        <f>VLOOKUP($B1907,Deals_Demo!$H:$S,11,0)</f>
        <v>14</v>
      </c>
      <c r="W1907" s="13" t="str">
        <f>VLOOKUP($B1907,Deals_Demo!$H:$S,12,0)</f>
        <v>Mon</v>
      </c>
      <c r="X1907" s="13">
        <f t="shared" si="303"/>
        <v>0.15700000000000003</v>
      </c>
      <c r="Y1907" s="13">
        <f t="shared" si="304"/>
        <v>0.31400000000000006</v>
      </c>
      <c r="Z1907" s="13">
        <f t="shared" si="305"/>
        <v>0.47099999999999997</v>
      </c>
      <c r="AA1907" s="13">
        <f t="shared" si="311"/>
        <v>-3</v>
      </c>
    </row>
    <row r="1908" spans="1:27" x14ac:dyDescent="0.25">
      <c r="A1908" s="56">
        <v>45922.383217592593</v>
      </c>
      <c r="B1908" s="57">
        <v>444214177</v>
      </c>
      <c r="C1908" s="58" t="s">
        <v>36</v>
      </c>
      <c r="D1908" s="58" t="s">
        <v>37</v>
      </c>
      <c r="E1908" s="58" t="s">
        <v>119</v>
      </c>
      <c r="F1908" s="59">
        <v>3699.65</v>
      </c>
      <c r="G1908" s="59">
        <v>3700.23</v>
      </c>
      <c r="H1908" s="59">
        <v>3701.22</v>
      </c>
      <c r="I1908" s="58" t="s">
        <v>2227</v>
      </c>
      <c r="J1908" s="59">
        <v>3701.23</v>
      </c>
      <c r="K1908" s="59">
        <v>0</v>
      </c>
      <c r="L1908" s="59">
        <v>0</v>
      </c>
      <c r="M1908" s="59">
        <v>1.58</v>
      </c>
      <c r="N1908" s="10" t="str">
        <f t="shared" si="306"/>
        <v>W</v>
      </c>
      <c r="O1908" s="11">
        <f t="shared" si="307"/>
        <v>45922</v>
      </c>
      <c r="P1908" s="12" t="str">
        <f t="shared" si="308"/>
        <v>09</v>
      </c>
      <c r="Q1908" s="13" t="str">
        <f>VLOOKUP($B1908,Deals_Demo!$H:$N,7,0)</f>
        <v>strategy_15_demo</v>
      </c>
      <c r="R1908" s="13" t="str">
        <f t="shared" si="309"/>
        <v>Mon</v>
      </c>
      <c r="S1908" s="14">
        <f>VLOOKUP($B1908,Deals_Demo!$H:$S,8,0)</f>
        <v>45922.383217592593</v>
      </c>
      <c r="T1908" s="14">
        <f>VLOOKUP($B1908,Deals_Demo!$H:$S,9,0)</f>
        <v>45922.591550925928</v>
      </c>
      <c r="U1908" s="15" t="str">
        <f t="shared" si="310"/>
        <v>2025-09-22</v>
      </c>
      <c r="V1908" s="13" t="str">
        <f>VLOOKUP($B1908,Deals_Demo!$H:$S,11,0)</f>
        <v>14</v>
      </c>
      <c r="W1908" s="13" t="str">
        <f>VLOOKUP($B1908,Deals_Demo!$H:$S,12,0)</f>
        <v>Mon</v>
      </c>
      <c r="X1908" s="13">
        <f t="shared" si="303"/>
        <v>0.15800000000000003</v>
      </c>
      <c r="Y1908" s="13">
        <f t="shared" si="304"/>
        <v>0.31600000000000006</v>
      </c>
      <c r="Z1908" s="13">
        <f t="shared" si="305"/>
        <v>0.47399999999999998</v>
      </c>
      <c r="AA1908" s="13">
        <f t="shared" si="311"/>
        <v>-3</v>
      </c>
    </row>
    <row r="1909" spans="1:27" x14ac:dyDescent="0.25">
      <c r="A1909" s="60">
        <v>45922.383217592593</v>
      </c>
      <c r="B1909" s="61">
        <v>444214179</v>
      </c>
      <c r="C1909" s="62" t="s">
        <v>36</v>
      </c>
      <c r="D1909" s="62" t="s">
        <v>37</v>
      </c>
      <c r="E1909" s="62" t="s">
        <v>119</v>
      </c>
      <c r="F1909" s="63">
        <v>3699.63</v>
      </c>
      <c r="G1909" s="63">
        <v>3701.44</v>
      </c>
      <c r="H1909" s="63">
        <v>3702.72</v>
      </c>
      <c r="I1909" s="62" t="s">
        <v>2226</v>
      </c>
      <c r="J1909" s="63">
        <v>3702.74</v>
      </c>
      <c r="K1909" s="63">
        <v>0</v>
      </c>
      <c r="L1909" s="63">
        <v>0</v>
      </c>
      <c r="M1909" s="63">
        <v>3.11</v>
      </c>
      <c r="N1909" s="10" t="str">
        <f t="shared" si="306"/>
        <v>W</v>
      </c>
      <c r="O1909" s="11">
        <f t="shared" si="307"/>
        <v>45922</v>
      </c>
      <c r="P1909" s="12" t="str">
        <f t="shared" si="308"/>
        <v>09</v>
      </c>
      <c r="Q1909" s="13" t="str">
        <f>VLOOKUP($B1909,Deals_Demo!$H:$N,7,0)</f>
        <v>strategy_09_demo</v>
      </c>
      <c r="R1909" s="13" t="str">
        <f t="shared" si="309"/>
        <v>Mon</v>
      </c>
      <c r="S1909" s="14">
        <f>VLOOKUP($B1909,Deals_Demo!$H:$S,8,0)</f>
        <v>45922.383217592593</v>
      </c>
      <c r="T1909" s="14">
        <f>VLOOKUP($B1909,Deals_Demo!$H:$S,9,0)</f>
        <v>45922.591550925928</v>
      </c>
      <c r="U1909" s="15" t="str">
        <f t="shared" si="310"/>
        <v>2025-09-22</v>
      </c>
      <c r="V1909" s="13" t="str">
        <f>VLOOKUP($B1909,Deals_Demo!$H:$S,11,0)</f>
        <v>14</v>
      </c>
      <c r="W1909" s="13" t="str">
        <f>VLOOKUP($B1909,Deals_Demo!$H:$S,12,0)</f>
        <v>Mon</v>
      </c>
      <c r="X1909" s="13">
        <f t="shared" si="303"/>
        <v>0.311</v>
      </c>
      <c r="Y1909" s="13">
        <f t="shared" si="304"/>
        <v>0.622</v>
      </c>
      <c r="Z1909" s="13">
        <f t="shared" si="305"/>
        <v>0.93299999999999994</v>
      </c>
      <c r="AA1909" s="13">
        <f t="shared" si="311"/>
        <v>3.11</v>
      </c>
    </row>
    <row r="1910" spans="1:27" x14ac:dyDescent="0.25">
      <c r="A1910" s="56">
        <v>45922.383310185185</v>
      </c>
      <c r="B1910" s="57">
        <v>444214197</v>
      </c>
      <c r="C1910" s="58" t="s">
        <v>36</v>
      </c>
      <c r="D1910" s="58" t="s">
        <v>37</v>
      </c>
      <c r="E1910" s="58" t="s">
        <v>119</v>
      </c>
      <c r="F1910" s="59">
        <v>3699.87</v>
      </c>
      <c r="G1910" s="59">
        <v>3705.67</v>
      </c>
      <c r="H1910" s="58"/>
      <c r="I1910" s="58" t="s">
        <v>2228</v>
      </c>
      <c r="J1910" s="59">
        <v>3705.59</v>
      </c>
      <c r="K1910" s="59">
        <v>0</v>
      </c>
      <c r="L1910" s="59">
        <v>0</v>
      </c>
      <c r="M1910" s="59">
        <v>5.72</v>
      </c>
      <c r="N1910" s="10" t="str">
        <f t="shared" si="306"/>
        <v>W</v>
      </c>
      <c r="O1910" s="11">
        <f t="shared" si="307"/>
        <v>45922</v>
      </c>
      <c r="P1910" s="12" t="str">
        <f t="shared" si="308"/>
        <v>09</v>
      </c>
      <c r="Q1910" s="13" t="str">
        <f>VLOOKUP($B1910,Deals_Demo!$H:$N,7,0)</f>
        <v>strategy_19_demo</v>
      </c>
      <c r="R1910" s="13" t="str">
        <f t="shared" si="309"/>
        <v>Mon</v>
      </c>
      <c r="S1910" s="14">
        <f>VLOOKUP($B1910,Deals_Demo!$H:$S,8,0)</f>
        <v>45922.383310185185</v>
      </c>
      <c r="T1910" s="14">
        <f>VLOOKUP($B1910,Deals_Demo!$H:$S,9,0)</f>
        <v>45922.591643518521</v>
      </c>
      <c r="U1910" s="15" t="str">
        <f t="shared" si="310"/>
        <v>2025-09-22</v>
      </c>
      <c r="V1910" s="13" t="str">
        <f>VLOOKUP($B1910,Deals_Demo!$H:$S,11,0)</f>
        <v>14</v>
      </c>
      <c r="W1910" s="13" t="str">
        <f>VLOOKUP($B1910,Deals_Demo!$H:$S,12,0)</f>
        <v>Mon</v>
      </c>
      <c r="X1910" s="13">
        <f t="shared" si="303"/>
        <v>0.57199999999999995</v>
      </c>
      <c r="Y1910" s="13">
        <f t="shared" si="304"/>
        <v>1.1439999999999999</v>
      </c>
      <c r="Z1910" s="13">
        <f t="shared" si="305"/>
        <v>1.716</v>
      </c>
      <c r="AA1910" s="13">
        <f t="shared" si="311"/>
        <v>5.72</v>
      </c>
    </row>
    <row r="1911" spans="1:27" x14ac:dyDescent="0.25">
      <c r="A1911" s="60">
        <v>45922.391759259262</v>
      </c>
      <c r="B1911" s="61">
        <v>444219802</v>
      </c>
      <c r="C1911" s="62" t="s">
        <v>36</v>
      </c>
      <c r="D1911" s="62" t="s">
        <v>37</v>
      </c>
      <c r="E1911" s="62" t="s">
        <v>119</v>
      </c>
      <c r="F1911" s="63">
        <v>3702.35</v>
      </c>
      <c r="G1911" s="63">
        <v>3705.68</v>
      </c>
      <c r="H1911" s="62"/>
      <c r="I1911" s="62" t="s">
        <v>2228</v>
      </c>
      <c r="J1911" s="63">
        <v>3705.59</v>
      </c>
      <c r="K1911" s="63">
        <v>0</v>
      </c>
      <c r="L1911" s="63">
        <v>0</v>
      </c>
      <c r="M1911" s="63">
        <v>3.24</v>
      </c>
      <c r="N1911" s="10" t="str">
        <f t="shared" si="306"/>
        <v>W</v>
      </c>
      <c r="O1911" s="11">
        <f t="shared" si="307"/>
        <v>45922</v>
      </c>
      <c r="P1911" s="12" t="str">
        <f t="shared" si="308"/>
        <v>09</v>
      </c>
      <c r="Q1911" s="13" t="str">
        <f>VLOOKUP($B1911,Deals_Demo!$H:$N,7,0)</f>
        <v>strategy_18_demo</v>
      </c>
      <c r="R1911" s="13" t="str">
        <f t="shared" si="309"/>
        <v>Mon</v>
      </c>
      <c r="S1911" s="14">
        <f>VLOOKUP($B1911,Deals_Demo!$H:$S,8,0)</f>
        <v>45922.391759259262</v>
      </c>
      <c r="T1911" s="14">
        <f>VLOOKUP($B1911,Deals_Demo!$H:$S,9,0)</f>
        <v>45922.600092592598</v>
      </c>
      <c r="U1911" s="15" t="str">
        <f t="shared" si="310"/>
        <v>2025-09-22</v>
      </c>
      <c r="V1911" s="13" t="str">
        <f>VLOOKUP($B1911,Deals_Demo!$H:$S,11,0)</f>
        <v>14</v>
      </c>
      <c r="W1911" s="13" t="str">
        <f>VLOOKUP($B1911,Deals_Demo!$H:$S,12,0)</f>
        <v>Mon</v>
      </c>
      <c r="X1911" s="13">
        <f t="shared" si="303"/>
        <v>0.32400000000000007</v>
      </c>
      <c r="Y1911" s="13">
        <f t="shared" si="304"/>
        <v>0.64800000000000013</v>
      </c>
      <c r="Z1911" s="13">
        <f t="shared" si="305"/>
        <v>0.97199999999999998</v>
      </c>
      <c r="AA1911" s="13">
        <f t="shared" si="311"/>
        <v>3.24</v>
      </c>
    </row>
    <row r="1912" spans="1:27" x14ac:dyDescent="0.25">
      <c r="A1912" s="56">
        <v>45922.391759259262</v>
      </c>
      <c r="B1912" s="57">
        <v>444219804</v>
      </c>
      <c r="C1912" s="58" t="s">
        <v>36</v>
      </c>
      <c r="D1912" s="58" t="s">
        <v>37</v>
      </c>
      <c r="E1912" s="58" t="s">
        <v>119</v>
      </c>
      <c r="F1912" s="59">
        <v>3702.34</v>
      </c>
      <c r="G1912" s="59">
        <v>3705.65</v>
      </c>
      <c r="H1912" s="58"/>
      <c r="I1912" s="58" t="s">
        <v>2228</v>
      </c>
      <c r="J1912" s="59">
        <v>3705.59</v>
      </c>
      <c r="K1912" s="59">
        <v>0</v>
      </c>
      <c r="L1912" s="59">
        <v>0</v>
      </c>
      <c r="M1912" s="59">
        <v>3.25</v>
      </c>
      <c r="N1912" s="10" t="str">
        <f t="shared" si="306"/>
        <v>W</v>
      </c>
      <c r="O1912" s="11">
        <f t="shared" si="307"/>
        <v>45922</v>
      </c>
      <c r="P1912" s="12" t="str">
        <f t="shared" si="308"/>
        <v>09</v>
      </c>
      <c r="Q1912" s="13" t="str">
        <f>VLOOKUP($B1912,Deals_Demo!$H:$N,7,0)</f>
        <v>strategy_20_demo</v>
      </c>
      <c r="R1912" s="13" t="str">
        <f t="shared" si="309"/>
        <v>Mon</v>
      </c>
      <c r="S1912" s="14">
        <f>VLOOKUP($B1912,Deals_Demo!$H:$S,8,0)</f>
        <v>45922.391759259262</v>
      </c>
      <c r="T1912" s="14">
        <f>VLOOKUP($B1912,Deals_Demo!$H:$S,9,0)</f>
        <v>45922.600092592598</v>
      </c>
      <c r="U1912" s="15" t="str">
        <f t="shared" si="310"/>
        <v>2025-09-22</v>
      </c>
      <c r="V1912" s="13" t="str">
        <f>VLOOKUP($B1912,Deals_Demo!$H:$S,11,0)</f>
        <v>14</v>
      </c>
      <c r="W1912" s="13" t="str">
        <f>VLOOKUP($B1912,Deals_Demo!$H:$S,12,0)</f>
        <v>Mon</v>
      </c>
      <c r="X1912" s="13">
        <f t="shared" si="303"/>
        <v>0.32500000000000001</v>
      </c>
      <c r="Y1912" s="13">
        <f t="shared" si="304"/>
        <v>0.65</v>
      </c>
      <c r="Z1912" s="13">
        <f t="shared" si="305"/>
        <v>0.97499999999999998</v>
      </c>
      <c r="AA1912" s="13">
        <f t="shared" si="311"/>
        <v>3.25</v>
      </c>
    </row>
    <row r="1913" spans="1:27" x14ac:dyDescent="0.25">
      <c r="A1913" s="60">
        <v>45922.39638888889</v>
      </c>
      <c r="B1913" s="61">
        <v>444224403</v>
      </c>
      <c r="C1913" s="62" t="s">
        <v>36</v>
      </c>
      <c r="D1913" s="62" t="s">
        <v>37</v>
      </c>
      <c r="E1913" s="62" t="s">
        <v>119</v>
      </c>
      <c r="F1913" s="63">
        <v>3705.79</v>
      </c>
      <c r="G1913" s="63">
        <v>3713.83</v>
      </c>
      <c r="H1913" s="62"/>
      <c r="I1913" s="62" t="s">
        <v>2229</v>
      </c>
      <c r="J1913" s="63">
        <v>3713.79</v>
      </c>
      <c r="K1913" s="63">
        <v>0</v>
      </c>
      <c r="L1913" s="63">
        <v>0</v>
      </c>
      <c r="M1913" s="63">
        <v>8</v>
      </c>
      <c r="N1913" s="10" t="str">
        <f t="shared" si="306"/>
        <v>W</v>
      </c>
      <c r="O1913" s="11">
        <f t="shared" si="307"/>
        <v>45922</v>
      </c>
      <c r="P1913" s="12" t="str">
        <f t="shared" si="308"/>
        <v>09</v>
      </c>
      <c r="Q1913" s="13" t="str">
        <f>VLOOKUP($B1913,Deals_Demo!$H:$N,7,0)</f>
        <v>strategy_18_demo</v>
      </c>
      <c r="R1913" s="13" t="str">
        <f t="shared" si="309"/>
        <v>Mon</v>
      </c>
      <c r="S1913" s="14">
        <f>VLOOKUP($B1913,Deals_Demo!$H:$S,8,0)</f>
        <v>45922.39638888889</v>
      </c>
      <c r="T1913" s="14">
        <f>VLOOKUP($B1913,Deals_Demo!$H:$S,9,0)</f>
        <v>45922.604722222226</v>
      </c>
      <c r="U1913" s="15" t="str">
        <f t="shared" si="310"/>
        <v>2025-09-22</v>
      </c>
      <c r="V1913" s="13" t="str">
        <f>VLOOKUP($B1913,Deals_Demo!$H:$S,11,0)</f>
        <v>14</v>
      </c>
      <c r="W1913" s="13" t="str">
        <f>VLOOKUP($B1913,Deals_Demo!$H:$S,12,0)</f>
        <v>Mon</v>
      </c>
      <c r="X1913" s="13">
        <f t="shared" si="303"/>
        <v>0.8</v>
      </c>
      <c r="Y1913" s="13">
        <f t="shared" si="304"/>
        <v>1.6</v>
      </c>
      <c r="Z1913" s="13">
        <f t="shared" si="305"/>
        <v>2.4</v>
      </c>
      <c r="AA1913" s="13">
        <f t="shared" si="311"/>
        <v>8</v>
      </c>
    </row>
    <row r="1914" spans="1:27" x14ac:dyDescent="0.25">
      <c r="A1914" s="56">
        <v>45922.39638888889</v>
      </c>
      <c r="B1914" s="57">
        <v>444224407</v>
      </c>
      <c r="C1914" s="58" t="s">
        <v>36</v>
      </c>
      <c r="D1914" s="58" t="s">
        <v>37</v>
      </c>
      <c r="E1914" s="58" t="s">
        <v>119</v>
      </c>
      <c r="F1914" s="59">
        <v>3705.87</v>
      </c>
      <c r="G1914" s="59">
        <v>3713.8</v>
      </c>
      <c r="H1914" s="58"/>
      <c r="I1914" s="58" t="s">
        <v>2229</v>
      </c>
      <c r="J1914" s="59">
        <v>3713.79</v>
      </c>
      <c r="K1914" s="59">
        <v>0</v>
      </c>
      <c r="L1914" s="59">
        <v>0</v>
      </c>
      <c r="M1914" s="59">
        <v>7.92</v>
      </c>
      <c r="N1914" s="10" t="str">
        <f t="shared" si="306"/>
        <v>W</v>
      </c>
      <c r="O1914" s="11">
        <f t="shared" si="307"/>
        <v>45922</v>
      </c>
      <c r="P1914" s="12" t="str">
        <f t="shared" si="308"/>
        <v>09</v>
      </c>
      <c r="Q1914" s="13" t="str">
        <f>VLOOKUP($B1914,Deals_Demo!$H:$N,7,0)</f>
        <v>strategy_19_demo</v>
      </c>
      <c r="R1914" s="13" t="str">
        <f t="shared" si="309"/>
        <v>Mon</v>
      </c>
      <c r="S1914" s="14">
        <f>VLOOKUP($B1914,Deals_Demo!$H:$S,8,0)</f>
        <v>45922.39638888889</v>
      </c>
      <c r="T1914" s="14">
        <f>VLOOKUP($B1914,Deals_Demo!$H:$S,9,0)</f>
        <v>45922.604722222226</v>
      </c>
      <c r="U1914" s="15" t="str">
        <f t="shared" si="310"/>
        <v>2025-09-22</v>
      </c>
      <c r="V1914" s="13" t="str">
        <f>VLOOKUP($B1914,Deals_Demo!$H:$S,11,0)</f>
        <v>14</v>
      </c>
      <c r="W1914" s="13" t="str">
        <f>VLOOKUP($B1914,Deals_Demo!$H:$S,12,0)</f>
        <v>Mon</v>
      </c>
      <c r="X1914" s="13">
        <f t="shared" si="303"/>
        <v>0.79200000000000004</v>
      </c>
      <c r="Y1914" s="13">
        <f t="shared" si="304"/>
        <v>1.5840000000000001</v>
      </c>
      <c r="Z1914" s="13">
        <f t="shared" si="305"/>
        <v>2.3759999999999999</v>
      </c>
      <c r="AA1914" s="13">
        <f t="shared" si="311"/>
        <v>7.92</v>
      </c>
    </row>
    <row r="1915" spans="1:27" x14ac:dyDescent="0.25">
      <c r="A1915" s="60">
        <v>45922.39638888889</v>
      </c>
      <c r="B1915" s="61">
        <v>444224409</v>
      </c>
      <c r="C1915" s="62" t="s">
        <v>36</v>
      </c>
      <c r="D1915" s="62" t="s">
        <v>37</v>
      </c>
      <c r="E1915" s="62" t="s">
        <v>119</v>
      </c>
      <c r="F1915" s="63">
        <v>3705.87</v>
      </c>
      <c r="G1915" s="63">
        <v>3712.1</v>
      </c>
      <c r="H1915" s="62"/>
      <c r="I1915" s="62" t="s">
        <v>2230</v>
      </c>
      <c r="J1915" s="63">
        <v>3712.04</v>
      </c>
      <c r="K1915" s="63">
        <v>0</v>
      </c>
      <c r="L1915" s="63">
        <v>0</v>
      </c>
      <c r="M1915" s="63">
        <v>6.17</v>
      </c>
      <c r="N1915" s="10" t="str">
        <f t="shared" si="306"/>
        <v>W</v>
      </c>
      <c r="O1915" s="11">
        <f t="shared" si="307"/>
        <v>45922</v>
      </c>
      <c r="P1915" s="12" t="str">
        <f t="shared" si="308"/>
        <v>09</v>
      </c>
      <c r="Q1915" s="13" t="str">
        <f>VLOOKUP($B1915,Deals_Demo!$H:$N,7,0)</f>
        <v>strategy_20_demo</v>
      </c>
      <c r="R1915" s="13" t="str">
        <f t="shared" si="309"/>
        <v>Mon</v>
      </c>
      <c r="S1915" s="14">
        <f>VLOOKUP($B1915,Deals_Demo!$H:$S,8,0)</f>
        <v>45922.39638888889</v>
      </c>
      <c r="T1915" s="14">
        <f>VLOOKUP($B1915,Deals_Demo!$H:$S,9,0)</f>
        <v>45922.604722222226</v>
      </c>
      <c r="U1915" s="15" t="str">
        <f t="shared" si="310"/>
        <v>2025-09-22</v>
      </c>
      <c r="V1915" s="13" t="str">
        <f>VLOOKUP($B1915,Deals_Demo!$H:$S,11,0)</f>
        <v>14</v>
      </c>
      <c r="W1915" s="13" t="str">
        <f>VLOOKUP($B1915,Deals_Demo!$H:$S,12,0)</f>
        <v>Mon</v>
      </c>
      <c r="X1915" s="13">
        <f t="shared" si="303"/>
        <v>0.61699999999999999</v>
      </c>
      <c r="Y1915" s="13">
        <f t="shared" si="304"/>
        <v>1.234</v>
      </c>
      <c r="Z1915" s="13">
        <f t="shared" si="305"/>
        <v>1.851</v>
      </c>
      <c r="AA1915" s="13">
        <f t="shared" si="311"/>
        <v>6.17</v>
      </c>
    </row>
    <row r="1916" spans="1:27" x14ac:dyDescent="0.25">
      <c r="A1916" s="56">
        <v>45922.398009259261</v>
      </c>
      <c r="B1916" s="57">
        <v>444225285</v>
      </c>
      <c r="C1916" s="58" t="s">
        <v>36</v>
      </c>
      <c r="D1916" s="58" t="s">
        <v>37</v>
      </c>
      <c r="E1916" s="58" t="s">
        <v>119</v>
      </c>
      <c r="F1916" s="59">
        <v>3705.76</v>
      </c>
      <c r="G1916" s="59">
        <v>3702.76</v>
      </c>
      <c r="H1916" s="59">
        <v>3707.96</v>
      </c>
      <c r="I1916" s="58" t="s">
        <v>2231</v>
      </c>
      <c r="J1916" s="59">
        <v>3708.08</v>
      </c>
      <c r="K1916" s="59">
        <v>0</v>
      </c>
      <c r="L1916" s="59">
        <v>0</v>
      </c>
      <c r="M1916" s="59">
        <v>2.3199999999999998</v>
      </c>
      <c r="N1916" s="10" t="str">
        <f t="shared" si="306"/>
        <v>W</v>
      </c>
      <c r="O1916" s="11">
        <f t="shared" si="307"/>
        <v>45922</v>
      </c>
      <c r="P1916" s="12" t="str">
        <f t="shared" si="308"/>
        <v>09</v>
      </c>
      <c r="Q1916" s="13" t="str">
        <f>VLOOKUP($B1916,Deals_Demo!$H:$N,7,0)</f>
        <v>strategy_21_demo</v>
      </c>
      <c r="R1916" s="13" t="str">
        <f t="shared" si="309"/>
        <v>Mon</v>
      </c>
      <c r="S1916" s="14">
        <f>VLOOKUP($B1916,Deals_Demo!$H:$S,8,0)</f>
        <v>45922.398009259261</v>
      </c>
      <c r="T1916" s="14">
        <f>VLOOKUP($B1916,Deals_Demo!$H:$S,9,0)</f>
        <v>45922.606342592597</v>
      </c>
      <c r="U1916" s="15" t="str">
        <f t="shared" si="310"/>
        <v>2025-09-22</v>
      </c>
      <c r="V1916" s="13" t="str">
        <f>VLOOKUP($B1916,Deals_Demo!$H:$S,11,0)</f>
        <v>14</v>
      </c>
      <c r="W1916" s="13" t="str">
        <f>VLOOKUP($B1916,Deals_Demo!$H:$S,12,0)</f>
        <v>Mon</v>
      </c>
      <c r="X1916" s="13">
        <f t="shared" si="303"/>
        <v>0.23199999999999998</v>
      </c>
      <c r="Y1916" s="13">
        <f t="shared" si="304"/>
        <v>0.46399999999999997</v>
      </c>
      <c r="Z1916" s="13">
        <f t="shared" si="305"/>
        <v>0.69599999999999995</v>
      </c>
      <c r="AA1916" s="13">
        <f t="shared" si="311"/>
        <v>-3</v>
      </c>
    </row>
    <row r="1917" spans="1:27" x14ac:dyDescent="0.25">
      <c r="A1917" s="60">
        <v>45922.398009259261</v>
      </c>
      <c r="B1917" s="61">
        <v>444225286</v>
      </c>
      <c r="C1917" s="62" t="s">
        <v>36</v>
      </c>
      <c r="D1917" s="62" t="s">
        <v>37</v>
      </c>
      <c r="E1917" s="62" t="s">
        <v>119</v>
      </c>
      <c r="F1917" s="63">
        <v>3705.73</v>
      </c>
      <c r="G1917" s="63">
        <v>3702.76</v>
      </c>
      <c r="H1917" s="63">
        <v>3707.26</v>
      </c>
      <c r="I1917" s="62" t="s">
        <v>2232</v>
      </c>
      <c r="J1917" s="63">
        <v>3707.33</v>
      </c>
      <c r="K1917" s="63">
        <v>0</v>
      </c>
      <c r="L1917" s="63">
        <v>0</v>
      </c>
      <c r="M1917" s="63">
        <v>1.6</v>
      </c>
      <c r="N1917" s="10" t="str">
        <f t="shared" si="306"/>
        <v>W</v>
      </c>
      <c r="O1917" s="11">
        <f t="shared" si="307"/>
        <v>45922</v>
      </c>
      <c r="P1917" s="12" t="str">
        <f t="shared" si="308"/>
        <v>09</v>
      </c>
      <c r="Q1917" s="13" t="str">
        <f>VLOOKUP($B1917,Deals_Demo!$H:$N,7,0)</f>
        <v>strategy_24_demo</v>
      </c>
      <c r="R1917" s="13" t="str">
        <f t="shared" si="309"/>
        <v>Mon</v>
      </c>
      <c r="S1917" s="14">
        <f>VLOOKUP($B1917,Deals_Demo!$H:$S,8,0)</f>
        <v>45922.398009259261</v>
      </c>
      <c r="T1917" s="14">
        <f>VLOOKUP($B1917,Deals_Demo!$H:$S,9,0)</f>
        <v>45922.606342592597</v>
      </c>
      <c r="U1917" s="15" t="str">
        <f t="shared" si="310"/>
        <v>2025-09-22</v>
      </c>
      <c r="V1917" s="13" t="str">
        <f>VLOOKUP($B1917,Deals_Demo!$H:$S,11,0)</f>
        <v>14</v>
      </c>
      <c r="W1917" s="13" t="str">
        <f>VLOOKUP($B1917,Deals_Demo!$H:$S,12,0)</f>
        <v>Mon</v>
      </c>
      <c r="X1917" s="13">
        <f t="shared" si="303"/>
        <v>0.16000000000000003</v>
      </c>
      <c r="Y1917" s="13">
        <f t="shared" si="304"/>
        <v>0.32000000000000006</v>
      </c>
      <c r="Z1917" s="13">
        <f t="shared" si="305"/>
        <v>0.48</v>
      </c>
      <c r="AA1917" s="13">
        <f t="shared" si="311"/>
        <v>-3</v>
      </c>
    </row>
    <row r="1918" spans="1:27" x14ac:dyDescent="0.25">
      <c r="A1918" s="56">
        <v>45922.398009259261</v>
      </c>
      <c r="B1918" s="57">
        <v>444225301</v>
      </c>
      <c r="C1918" s="58" t="s">
        <v>36</v>
      </c>
      <c r="D1918" s="58" t="s">
        <v>37</v>
      </c>
      <c r="E1918" s="58" t="s">
        <v>119</v>
      </c>
      <c r="F1918" s="59">
        <v>3705.62</v>
      </c>
      <c r="G1918" s="59">
        <v>3704.26</v>
      </c>
      <c r="H1918" s="59">
        <v>3707.26</v>
      </c>
      <c r="I1918" s="58" t="s">
        <v>2232</v>
      </c>
      <c r="J1918" s="59">
        <v>3707.33</v>
      </c>
      <c r="K1918" s="59">
        <v>0</v>
      </c>
      <c r="L1918" s="59">
        <v>0</v>
      </c>
      <c r="M1918" s="59">
        <v>1.71</v>
      </c>
      <c r="N1918" s="10" t="str">
        <f t="shared" si="306"/>
        <v>W</v>
      </c>
      <c r="O1918" s="11">
        <f t="shared" si="307"/>
        <v>45922</v>
      </c>
      <c r="P1918" s="12" t="str">
        <f t="shared" si="308"/>
        <v>09</v>
      </c>
      <c r="Q1918" s="13" t="str">
        <f>VLOOKUP($B1918,Deals_Demo!$H:$N,7,0)</f>
        <v>strategy_15_demo</v>
      </c>
      <c r="R1918" s="13" t="str">
        <f t="shared" si="309"/>
        <v>Mon</v>
      </c>
      <c r="S1918" s="14">
        <f>VLOOKUP($B1918,Deals_Demo!$H:$S,8,0)</f>
        <v>45922.398009259261</v>
      </c>
      <c r="T1918" s="14">
        <f>VLOOKUP($B1918,Deals_Demo!$H:$S,9,0)</f>
        <v>45922.606342592597</v>
      </c>
      <c r="U1918" s="15" t="str">
        <f t="shared" si="310"/>
        <v>2025-09-22</v>
      </c>
      <c r="V1918" s="13" t="str">
        <f>VLOOKUP($B1918,Deals_Demo!$H:$S,11,0)</f>
        <v>14</v>
      </c>
      <c r="W1918" s="13" t="str">
        <f>VLOOKUP($B1918,Deals_Demo!$H:$S,12,0)</f>
        <v>Mon</v>
      </c>
      <c r="X1918" s="13">
        <f t="shared" si="303"/>
        <v>0.17100000000000001</v>
      </c>
      <c r="Y1918" s="13">
        <f t="shared" si="304"/>
        <v>0.34200000000000003</v>
      </c>
      <c r="Z1918" s="13">
        <f t="shared" si="305"/>
        <v>0.51300000000000001</v>
      </c>
      <c r="AA1918" s="13">
        <f t="shared" si="311"/>
        <v>-3</v>
      </c>
    </row>
    <row r="1919" spans="1:27" x14ac:dyDescent="0.25">
      <c r="A1919" s="60">
        <v>45922.398020833331</v>
      </c>
      <c r="B1919" s="61">
        <v>444225302</v>
      </c>
      <c r="C1919" s="62" t="s">
        <v>36</v>
      </c>
      <c r="D1919" s="62" t="s">
        <v>37</v>
      </c>
      <c r="E1919" s="62" t="s">
        <v>119</v>
      </c>
      <c r="F1919" s="63">
        <v>3705.62</v>
      </c>
      <c r="G1919" s="63">
        <v>3702.76</v>
      </c>
      <c r="H1919" s="63">
        <v>3707.26</v>
      </c>
      <c r="I1919" s="62" t="s">
        <v>2232</v>
      </c>
      <c r="J1919" s="63">
        <v>3707.33</v>
      </c>
      <c r="K1919" s="63">
        <v>0</v>
      </c>
      <c r="L1919" s="63">
        <v>0</v>
      </c>
      <c r="M1919" s="63">
        <v>1.71</v>
      </c>
      <c r="N1919" s="10" t="str">
        <f t="shared" si="306"/>
        <v>W</v>
      </c>
      <c r="O1919" s="11">
        <f t="shared" si="307"/>
        <v>45922</v>
      </c>
      <c r="P1919" s="12" t="str">
        <f t="shared" si="308"/>
        <v>09</v>
      </c>
      <c r="Q1919" s="13" t="str">
        <f>VLOOKUP($B1919,Deals_Demo!$H:$N,7,0)</f>
        <v>strategy_12_demo</v>
      </c>
      <c r="R1919" s="13" t="str">
        <f t="shared" si="309"/>
        <v>Mon</v>
      </c>
      <c r="S1919" s="14">
        <f>VLOOKUP($B1919,Deals_Demo!$H:$S,8,0)</f>
        <v>45922.398020833331</v>
      </c>
      <c r="T1919" s="14">
        <f>VLOOKUP($B1919,Deals_Demo!$H:$S,9,0)</f>
        <v>45922.606354166666</v>
      </c>
      <c r="U1919" s="15" t="str">
        <f t="shared" si="310"/>
        <v>2025-09-22</v>
      </c>
      <c r="V1919" s="13" t="str">
        <f>VLOOKUP($B1919,Deals_Demo!$H:$S,11,0)</f>
        <v>14</v>
      </c>
      <c r="W1919" s="13" t="str">
        <f>VLOOKUP($B1919,Deals_Demo!$H:$S,12,0)</f>
        <v>Mon</v>
      </c>
      <c r="X1919" s="13">
        <f t="shared" si="303"/>
        <v>0.17100000000000001</v>
      </c>
      <c r="Y1919" s="13">
        <f t="shared" si="304"/>
        <v>0.34200000000000003</v>
      </c>
      <c r="Z1919" s="13">
        <f t="shared" si="305"/>
        <v>0.51300000000000001</v>
      </c>
      <c r="AA1919" s="13">
        <f t="shared" si="311"/>
        <v>-3</v>
      </c>
    </row>
    <row r="1920" spans="1:27" x14ac:dyDescent="0.25">
      <c r="A1920" s="56">
        <v>45922.398020833331</v>
      </c>
      <c r="B1920" s="57">
        <v>444225313</v>
      </c>
      <c r="C1920" s="58" t="s">
        <v>36</v>
      </c>
      <c r="D1920" s="58" t="s">
        <v>37</v>
      </c>
      <c r="E1920" s="58" t="s">
        <v>119</v>
      </c>
      <c r="F1920" s="59">
        <v>3705.6</v>
      </c>
      <c r="G1920" s="59">
        <v>3706.05</v>
      </c>
      <c r="H1920" s="59">
        <v>3709.26</v>
      </c>
      <c r="I1920" s="58" t="s">
        <v>2233</v>
      </c>
      <c r="J1920" s="59">
        <v>3709.34</v>
      </c>
      <c r="K1920" s="59">
        <v>0</v>
      </c>
      <c r="L1920" s="59">
        <v>0</v>
      </c>
      <c r="M1920" s="59">
        <v>3.74</v>
      </c>
      <c r="N1920" s="10" t="str">
        <f t="shared" si="306"/>
        <v>W</v>
      </c>
      <c r="O1920" s="11">
        <f t="shared" si="307"/>
        <v>45922</v>
      </c>
      <c r="P1920" s="12" t="str">
        <f t="shared" si="308"/>
        <v>09</v>
      </c>
      <c r="Q1920" s="13" t="str">
        <f>VLOOKUP($B1920,Deals_Demo!$H:$N,7,0)</f>
        <v>strategy_11_demo</v>
      </c>
      <c r="R1920" s="13" t="str">
        <f t="shared" si="309"/>
        <v>Mon</v>
      </c>
      <c r="S1920" s="14">
        <f>VLOOKUP($B1920,Deals_Demo!$H:$S,8,0)</f>
        <v>45922.398020833331</v>
      </c>
      <c r="T1920" s="14">
        <f>VLOOKUP($B1920,Deals_Demo!$H:$S,9,0)</f>
        <v>45922.606354166666</v>
      </c>
      <c r="U1920" s="15" t="str">
        <f t="shared" si="310"/>
        <v>2025-09-22</v>
      </c>
      <c r="V1920" s="13" t="str">
        <f>VLOOKUP($B1920,Deals_Demo!$H:$S,11,0)</f>
        <v>14</v>
      </c>
      <c r="W1920" s="13" t="str">
        <f>VLOOKUP($B1920,Deals_Demo!$H:$S,12,0)</f>
        <v>Mon</v>
      </c>
      <c r="X1920" s="13">
        <f t="shared" si="303"/>
        <v>0.37400000000000005</v>
      </c>
      <c r="Y1920" s="13">
        <f t="shared" si="304"/>
        <v>0.74800000000000011</v>
      </c>
      <c r="Z1920" s="13">
        <f t="shared" si="305"/>
        <v>1.1220000000000001</v>
      </c>
      <c r="AA1920" s="13">
        <f t="shared" si="311"/>
        <v>3.74</v>
      </c>
    </row>
    <row r="1921" spans="1:27" x14ac:dyDescent="0.25">
      <c r="A1921" s="60">
        <v>45922.398020833331</v>
      </c>
      <c r="B1921" s="61">
        <v>444225314</v>
      </c>
      <c r="C1921" s="62" t="s">
        <v>36</v>
      </c>
      <c r="D1921" s="62" t="s">
        <v>37</v>
      </c>
      <c r="E1921" s="62" t="s">
        <v>119</v>
      </c>
      <c r="F1921" s="63">
        <v>3705.6</v>
      </c>
      <c r="G1921" s="63">
        <v>3702.76</v>
      </c>
      <c r="H1921" s="63">
        <v>3707.26</v>
      </c>
      <c r="I1921" s="62" t="s">
        <v>2232</v>
      </c>
      <c r="J1921" s="63">
        <v>3707.33</v>
      </c>
      <c r="K1921" s="63">
        <v>0</v>
      </c>
      <c r="L1921" s="63">
        <v>0</v>
      </c>
      <c r="M1921" s="63">
        <v>1.73</v>
      </c>
      <c r="N1921" s="10" t="str">
        <f t="shared" si="306"/>
        <v>W</v>
      </c>
      <c r="O1921" s="11">
        <f t="shared" si="307"/>
        <v>45922</v>
      </c>
      <c r="P1921" s="12" t="str">
        <f t="shared" si="308"/>
        <v>09</v>
      </c>
      <c r="Q1921" s="13" t="str">
        <f>VLOOKUP($B1921,Deals_Demo!$H:$N,7,0)</f>
        <v>strategy_14_demo</v>
      </c>
      <c r="R1921" s="13" t="str">
        <f t="shared" si="309"/>
        <v>Mon</v>
      </c>
      <c r="S1921" s="14">
        <f>VLOOKUP($B1921,Deals_Demo!$H:$S,8,0)</f>
        <v>45922.398020833331</v>
      </c>
      <c r="T1921" s="14">
        <f>VLOOKUP($B1921,Deals_Demo!$H:$S,9,0)</f>
        <v>45922.606354166666</v>
      </c>
      <c r="U1921" s="15" t="str">
        <f t="shared" si="310"/>
        <v>2025-09-22</v>
      </c>
      <c r="V1921" s="13" t="str">
        <f>VLOOKUP($B1921,Deals_Demo!$H:$S,11,0)</f>
        <v>14</v>
      </c>
      <c r="W1921" s="13" t="str">
        <f>VLOOKUP($B1921,Deals_Demo!$H:$S,12,0)</f>
        <v>Mon</v>
      </c>
      <c r="X1921" s="13">
        <f t="shared" si="303"/>
        <v>0.17300000000000001</v>
      </c>
      <c r="Y1921" s="13">
        <f t="shared" si="304"/>
        <v>0.34600000000000003</v>
      </c>
      <c r="Z1921" s="13">
        <f t="shared" si="305"/>
        <v>0.51900000000000002</v>
      </c>
      <c r="AA1921" s="13">
        <f t="shared" si="311"/>
        <v>-3</v>
      </c>
    </row>
    <row r="1922" spans="1:27" x14ac:dyDescent="0.25">
      <c r="A1922" s="56">
        <v>45922.398020833331</v>
      </c>
      <c r="B1922" s="57">
        <v>444225315</v>
      </c>
      <c r="C1922" s="58" t="s">
        <v>36</v>
      </c>
      <c r="D1922" s="58" t="s">
        <v>37</v>
      </c>
      <c r="E1922" s="58" t="s">
        <v>119</v>
      </c>
      <c r="F1922" s="59">
        <v>3705.6</v>
      </c>
      <c r="G1922" s="59">
        <v>3705.89</v>
      </c>
      <c r="H1922" s="59">
        <v>3708.76</v>
      </c>
      <c r="I1922" s="58" t="s">
        <v>2234</v>
      </c>
      <c r="J1922" s="59">
        <v>3708.83</v>
      </c>
      <c r="K1922" s="59">
        <v>0</v>
      </c>
      <c r="L1922" s="59">
        <v>0</v>
      </c>
      <c r="M1922" s="59">
        <v>3.23</v>
      </c>
      <c r="N1922" s="10" t="str">
        <f t="shared" si="306"/>
        <v>W</v>
      </c>
      <c r="O1922" s="11">
        <f t="shared" si="307"/>
        <v>45922</v>
      </c>
      <c r="P1922" s="12" t="str">
        <f t="shared" si="308"/>
        <v>09</v>
      </c>
      <c r="Q1922" s="13" t="str">
        <f>VLOOKUP($B1922,Deals_Demo!$H:$N,7,0)</f>
        <v>strategy_09_demo</v>
      </c>
      <c r="R1922" s="13" t="str">
        <f t="shared" si="309"/>
        <v>Mon</v>
      </c>
      <c r="S1922" s="14">
        <f>VLOOKUP($B1922,Deals_Demo!$H:$S,8,0)</f>
        <v>45922.398020833331</v>
      </c>
      <c r="T1922" s="14">
        <f>VLOOKUP($B1922,Deals_Demo!$H:$S,9,0)</f>
        <v>45922.606354166666</v>
      </c>
      <c r="U1922" s="15" t="str">
        <f t="shared" si="310"/>
        <v>2025-09-22</v>
      </c>
      <c r="V1922" s="13" t="str">
        <f>VLOOKUP($B1922,Deals_Demo!$H:$S,11,0)</f>
        <v>14</v>
      </c>
      <c r="W1922" s="13" t="str">
        <f>VLOOKUP($B1922,Deals_Demo!$H:$S,12,0)</f>
        <v>Mon</v>
      </c>
      <c r="X1922" s="13">
        <f t="shared" si="303"/>
        <v>0.32300000000000001</v>
      </c>
      <c r="Y1922" s="13">
        <f t="shared" si="304"/>
        <v>0.64600000000000002</v>
      </c>
      <c r="Z1922" s="13">
        <f t="shared" si="305"/>
        <v>0.96899999999999997</v>
      </c>
      <c r="AA1922" s="13">
        <f t="shared" si="311"/>
        <v>3.23</v>
      </c>
    </row>
    <row r="1923" spans="1:27" x14ac:dyDescent="0.25">
      <c r="A1923" s="60">
        <v>45922.398032407407</v>
      </c>
      <c r="B1923" s="61">
        <v>444225316</v>
      </c>
      <c r="C1923" s="62" t="s">
        <v>36</v>
      </c>
      <c r="D1923" s="62" t="s">
        <v>37</v>
      </c>
      <c r="E1923" s="62" t="s">
        <v>119</v>
      </c>
      <c r="F1923" s="63">
        <v>3705.6</v>
      </c>
      <c r="G1923" s="63">
        <v>3705.9</v>
      </c>
      <c r="H1923" s="63">
        <v>3708.76</v>
      </c>
      <c r="I1923" s="62" t="s">
        <v>2234</v>
      </c>
      <c r="J1923" s="63">
        <v>3708.83</v>
      </c>
      <c r="K1923" s="63">
        <v>0</v>
      </c>
      <c r="L1923" s="63">
        <v>0</v>
      </c>
      <c r="M1923" s="63">
        <v>3.23</v>
      </c>
      <c r="N1923" s="10" t="str">
        <f t="shared" si="306"/>
        <v>W</v>
      </c>
      <c r="O1923" s="11">
        <f t="shared" si="307"/>
        <v>45922</v>
      </c>
      <c r="P1923" s="12" t="str">
        <f t="shared" si="308"/>
        <v>09</v>
      </c>
      <c r="Q1923" s="13" t="str">
        <f>VLOOKUP($B1923,Deals_Demo!$H:$N,7,0)</f>
        <v>strategy_10_demo</v>
      </c>
      <c r="R1923" s="13" t="str">
        <f t="shared" si="309"/>
        <v>Mon</v>
      </c>
      <c r="S1923" s="14">
        <f>VLOOKUP($B1923,Deals_Demo!$H:$S,8,0)</f>
        <v>45922.398032407407</v>
      </c>
      <c r="T1923" s="14">
        <f>VLOOKUP($B1923,Deals_Demo!$H:$S,9,0)</f>
        <v>45922.606365740743</v>
      </c>
      <c r="U1923" s="15" t="str">
        <f t="shared" si="310"/>
        <v>2025-09-22</v>
      </c>
      <c r="V1923" s="13" t="str">
        <f>VLOOKUP($B1923,Deals_Demo!$H:$S,11,0)</f>
        <v>14</v>
      </c>
      <c r="W1923" s="13" t="str">
        <f>VLOOKUP($B1923,Deals_Demo!$H:$S,12,0)</f>
        <v>Mon</v>
      </c>
      <c r="X1923" s="13">
        <f t="shared" ref="X1923:X1986" si="312">$M1923*0.1</f>
        <v>0.32300000000000001</v>
      </c>
      <c r="Y1923" s="13">
        <f t="shared" ref="Y1923:Y1986" si="313">$M1923*0.2</f>
        <v>0.64600000000000002</v>
      </c>
      <c r="Z1923" s="13">
        <f t="shared" ref="Z1923:Z1986" si="314">$M1923*0.3</f>
        <v>0.96899999999999997</v>
      </c>
      <c r="AA1923" s="13">
        <f t="shared" si="311"/>
        <v>3.23</v>
      </c>
    </row>
    <row r="1924" spans="1:27" x14ac:dyDescent="0.25">
      <c r="A1924" s="56">
        <v>45922.398032407407</v>
      </c>
      <c r="B1924" s="57">
        <v>444225319</v>
      </c>
      <c r="C1924" s="58" t="s">
        <v>36</v>
      </c>
      <c r="D1924" s="58" t="s">
        <v>37</v>
      </c>
      <c r="E1924" s="58" t="s">
        <v>119</v>
      </c>
      <c r="F1924" s="59">
        <v>3705.6</v>
      </c>
      <c r="G1924" s="59">
        <v>3705.89</v>
      </c>
      <c r="H1924" s="59">
        <v>3708.76</v>
      </c>
      <c r="I1924" s="58" t="s">
        <v>2234</v>
      </c>
      <c r="J1924" s="59">
        <v>3708.83</v>
      </c>
      <c r="K1924" s="59">
        <v>0</v>
      </c>
      <c r="L1924" s="59">
        <v>0</v>
      </c>
      <c r="M1924" s="59">
        <v>3.23</v>
      </c>
      <c r="N1924" s="10" t="str">
        <f t="shared" si="306"/>
        <v>W</v>
      </c>
      <c r="O1924" s="11">
        <f t="shared" si="307"/>
        <v>45922</v>
      </c>
      <c r="P1924" s="12" t="str">
        <f t="shared" si="308"/>
        <v>09</v>
      </c>
      <c r="Q1924" s="13" t="str">
        <f>VLOOKUP($B1924,Deals_Demo!$H:$N,7,0)</f>
        <v>strategy_23_demo</v>
      </c>
      <c r="R1924" s="13" t="str">
        <f t="shared" si="309"/>
        <v>Mon</v>
      </c>
      <c r="S1924" s="14">
        <f>VLOOKUP($B1924,Deals_Demo!$H:$S,8,0)</f>
        <v>45922.398032407407</v>
      </c>
      <c r="T1924" s="14">
        <f>VLOOKUP($B1924,Deals_Demo!$H:$S,9,0)</f>
        <v>45922.606365740743</v>
      </c>
      <c r="U1924" s="15" t="str">
        <f t="shared" si="310"/>
        <v>2025-09-22</v>
      </c>
      <c r="V1924" s="13" t="str">
        <f>VLOOKUP($B1924,Deals_Demo!$H:$S,11,0)</f>
        <v>14</v>
      </c>
      <c r="W1924" s="13" t="str">
        <f>VLOOKUP($B1924,Deals_Demo!$H:$S,12,0)</f>
        <v>Mon</v>
      </c>
      <c r="X1924" s="13">
        <f t="shared" si="312"/>
        <v>0.32300000000000001</v>
      </c>
      <c r="Y1924" s="13">
        <f t="shared" si="313"/>
        <v>0.64600000000000002</v>
      </c>
      <c r="Z1924" s="13">
        <f t="shared" si="314"/>
        <v>0.96899999999999997</v>
      </c>
      <c r="AA1924" s="13">
        <f t="shared" si="311"/>
        <v>3.23</v>
      </c>
    </row>
    <row r="1925" spans="1:27" x14ac:dyDescent="0.25">
      <c r="A1925" s="60">
        <v>45922.398032407407</v>
      </c>
      <c r="B1925" s="61">
        <v>444225320</v>
      </c>
      <c r="C1925" s="62" t="s">
        <v>36</v>
      </c>
      <c r="D1925" s="62" t="s">
        <v>37</v>
      </c>
      <c r="E1925" s="62" t="s">
        <v>119</v>
      </c>
      <c r="F1925" s="63">
        <v>3705.61</v>
      </c>
      <c r="G1925" s="63">
        <v>3703.56</v>
      </c>
      <c r="H1925" s="63">
        <v>3707.26</v>
      </c>
      <c r="I1925" s="62" t="s">
        <v>2232</v>
      </c>
      <c r="J1925" s="63">
        <v>3707.33</v>
      </c>
      <c r="K1925" s="63">
        <v>0</v>
      </c>
      <c r="L1925" s="63">
        <v>0</v>
      </c>
      <c r="M1925" s="63">
        <v>1.72</v>
      </c>
      <c r="N1925" s="10" t="str">
        <f t="shared" si="306"/>
        <v>W</v>
      </c>
      <c r="O1925" s="11">
        <f t="shared" si="307"/>
        <v>45922</v>
      </c>
      <c r="P1925" s="12" t="str">
        <f t="shared" si="308"/>
        <v>09</v>
      </c>
      <c r="Q1925" s="13" t="str">
        <f>VLOOKUP($B1925,Deals_Demo!$H:$N,7,0)</f>
        <v>strategy_22_demo</v>
      </c>
      <c r="R1925" s="13" t="str">
        <f t="shared" si="309"/>
        <v>Mon</v>
      </c>
      <c r="S1925" s="14">
        <f>VLOOKUP($B1925,Deals_Demo!$H:$S,8,0)</f>
        <v>45922.398032407407</v>
      </c>
      <c r="T1925" s="14">
        <f>VLOOKUP($B1925,Deals_Demo!$H:$S,9,0)</f>
        <v>45922.606365740743</v>
      </c>
      <c r="U1925" s="15" t="str">
        <f t="shared" si="310"/>
        <v>2025-09-22</v>
      </c>
      <c r="V1925" s="13" t="str">
        <f>VLOOKUP($B1925,Deals_Demo!$H:$S,11,0)</f>
        <v>14</v>
      </c>
      <c r="W1925" s="13" t="str">
        <f>VLOOKUP($B1925,Deals_Demo!$H:$S,12,0)</f>
        <v>Mon</v>
      </c>
      <c r="X1925" s="13">
        <f t="shared" si="312"/>
        <v>0.17200000000000001</v>
      </c>
      <c r="Y1925" s="13">
        <f t="shared" si="313"/>
        <v>0.34400000000000003</v>
      </c>
      <c r="Z1925" s="13">
        <f t="shared" si="314"/>
        <v>0.51600000000000001</v>
      </c>
      <c r="AA1925" s="13">
        <f t="shared" si="311"/>
        <v>-3</v>
      </c>
    </row>
    <row r="1926" spans="1:27" x14ac:dyDescent="0.25">
      <c r="A1926" s="56">
        <v>45922.398032407407</v>
      </c>
      <c r="B1926" s="57">
        <v>444225323</v>
      </c>
      <c r="C1926" s="58" t="s">
        <v>36</v>
      </c>
      <c r="D1926" s="58" t="s">
        <v>37</v>
      </c>
      <c r="E1926" s="58" t="s">
        <v>119</v>
      </c>
      <c r="F1926" s="59">
        <v>3705.64</v>
      </c>
      <c r="G1926" s="59">
        <v>3706.06</v>
      </c>
      <c r="H1926" s="59">
        <v>3709.26</v>
      </c>
      <c r="I1926" s="58" t="s">
        <v>2233</v>
      </c>
      <c r="J1926" s="59">
        <v>3709.34</v>
      </c>
      <c r="K1926" s="59">
        <v>0</v>
      </c>
      <c r="L1926" s="59">
        <v>0</v>
      </c>
      <c r="M1926" s="59">
        <v>3.7</v>
      </c>
      <c r="N1926" s="10" t="str">
        <f t="shared" si="306"/>
        <v>W</v>
      </c>
      <c r="O1926" s="11">
        <f t="shared" si="307"/>
        <v>45922</v>
      </c>
      <c r="P1926" s="12" t="str">
        <f t="shared" si="308"/>
        <v>09</v>
      </c>
      <c r="Q1926" s="13" t="str">
        <f>VLOOKUP($B1926,Deals_Demo!$H:$N,7,0)</f>
        <v>strategy_16_demo</v>
      </c>
      <c r="R1926" s="13" t="str">
        <f t="shared" si="309"/>
        <v>Mon</v>
      </c>
      <c r="S1926" s="14">
        <f>VLOOKUP($B1926,Deals_Demo!$H:$S,8,0)</f>
        <v>45922.398032407407</v>
      </c>
      <c r="T1926" s="14">
        <f>VLOOKUP($B1926,Deals_Demo!$H:$S,9,0)</f>
        <v>45922.606365740743</v>
      </c>
      <c r="U1926" s="15" t="str">
        <f t="shared" si="310"/>
        <v>2025-09-22</v>
      </c>
      <c r="V1926" s="13" t="str">
        <f>VLOOKUP($B1926,Deals_Demo!$H:$S,11,0)</f>
        <v>14</v>
      </c>
      <c r="W1926" s="13" t="str">
        <f>VLOOKUP($B1926,Deals_Demo!$H:$S,12,0)</f>
        <v>Mon</v>
      </c>
      <c r="X1926" s="13">
        <f t="shared" si="312"/>
        <v>0.37000000000000005</v>
      </c>
      <c r="Y1926" s="13">
        <f t="shared" si="313"/>
        <v>0.7400000000000001</v>
      </c>
      <c r="Z1926" s="13">
        <f t="shared" si="314"/>
        <v>1.1100000000000001</v>
      </c>
      <c r="AA1926" s="13">
        <f t="shared" si="311"/>
        <v>3.7</v>
      </c>
    </row>
    <row r="1927" spans="1:27" x14ac:dyDescent="0.25">
      <c r="A1927" s="60">
        <v>45922.403796296298</v>
      </c>
      <c r="B1927" s="61">
        <v>444233455</v>
      </c>
      <c r="C1927" s="62" t="s">
        <v>36</v>
      </c>
      <c r="D1927" s="62" t="s">
        <v>37</v>
      </c>
      <c r="E1927" s="62" t="s">
        <v>119</v>
      </c>
      <c r="F1927" s="63">
        <v>3713.46</v>
      </c>
      <c r="G1927" s="63">
        <v>3714.9</v>
      </c>
      <c r="H1927" s="62"/>
      <c r="I1927" s="62" t="s">
        <v>2235</v>
      </c>
      <c r="J1927" s="63">
        <v>3714.87</v>
      </c>
      <c r="K1927" s="63">
        <v>0</v>
      </c>
      <c r="L1927" s="63">
        <v>0</v>
      </c>
      <c r="M1927" s="63">
        <v>1.41</v>
      </c>
      <c r="N1927" s="10" t="str">
        <f t="shared" si="306"/>
        <v>W</v>
      </c>
      <c r="O1927" s="11">
        <f t="shared" si="307"/>
        <v>45922</v>
      </c>
      <c r="P1927" s="12" t="str">
        <f t="shared" si="308"/>
        <v>09</v>
      </c>
      <c r="Q1927" s="13" t="str">
        <f>VLOOKUP($B1927,Deals_Demo!$H:$N,7,0)</f>
        <v>strategy_20_demo</v>
      </c>
      <c r="R1927" s="13" t="str">
        <f t="shared" si="309"/>
        <v>Mon</v>
      </c>
      <c r="S1927" s="14">
        <f>VLOOKUP($B1927,Deals_Demo!$H:$S,8,0)</f>
        <v>45922.403796296298</v>
      </c>
      <c r="T1927" s="14">
        <f>VLOOKUP($B1927,Deals_Demo!$H:$S,9,0)</f>
        <v>45922.612129629633</v>
      </c>
      <c r="U1927" s="15" t="str">
        <f t="shared" si="310"/>
        <v>2025-09-22</v>
      </c>
      <c r="V1927" s="13" t="str">
        <f>VLOOKUP($B1927,Deals_Demo!$H:$S,11,0)</f>
        <v>14</v>
      </c>
      <c r="W1927" s="13" t="str">
        <f>VLOOKUP($B1927,Deals_Demo!$H:$S,12,0)</f>
        <v>Mon</v>
      </c>
      <c r="X1927" s="13">
        <f t="shared" si="312"/>
        <v>0.14099999999999999</v>
      </c>
      <c r="Y1927" s="13">
        <f t="shared" si="313"/>
        <v>0.28199999999999997</v>
      </c>
      <c r="Z1927" s="13">
        <f t="shared" si="314"/>
        <v>0.42299999999999999</v>
      </c>
      <c r="AA1927" s="13">
        <f t="shared" si="311"/>
        <v>-3</v>
      </c>
    </row>
    <row r="1928" spans="1:27" x14ac:dyDescent="0.25">
      <c r="A1928" s="56">
        <v>45922.403796296298</v>
      </c>
      <c r="B1928" s="57">
        <v>444233461</v>
      </c>
      <c r="C1928" s="58" t="s">
        <v>36</v>
      </c>
      <c r="D1928" s="58" t="s">
        <v>37</v>
      </c>
      <c r="E1928" s="58" t="s">
        <v>119</v>
      </c>
      <c r="F1928" s="59">
        <v>3713.83</v>
      </c>
      <c r="G1928" s="59">
        <v>3715.95</v>
      </c>
      <c r="H1928" s="58"/>
      <c r="I1928" s="58" t="s">
        <v>2236</v>
      </c>
      <c r="J1928" s="59">
        <v>3715.94</v>
      </c>
      <c r="K1928" s="59">
        <v>0</v>
      </c>
      <c r="L1928" s="59">
        <v>0</v>
      </c>
      <c r="M1928" s="59">
        <v>2.11</v>
      </c>
      <c r="N1928" s="10" t="str">
        <f t="shared" si="306"/>
        <v>W</v>
      </c>
      <c r="O1928" s="11">
        <f t="shared" si="307"/>
        <v>45922</v>
      </c>
      <c r="P1928" s="12" t="str">
        <f t="shared" si="308"/>
        <v>09</v>
      </c>
      <c r="Q1928" s="13" t="str">
        <f>VLOOKUP($B1928,Deals_Demo!$H:$N,7,0)</f>
        <v>strategy_19_demo</v>
      </c>
      <c r="R1928" s="13" t="str">
        <f t="shared" si="309"/>
        <v>Mon</v>
      </c>
      <c r="S1928" s="14">
        <f>VLOOKUP($B1928,Deals_Demo!$H:$S,8,0)</f>
        <v>45922.403796296298</v>
      </c>
      <c r="T1928" s="14">
        <f>VLOOKUP($B1928,Deals_Demo!$H:$S,9,0)</f>
        <v>45922.612129629633</v>
      </c>
      <c r="U1928" s="15" t="str">
        <f t="shared" si="310"/>
        <v>2025-09-22</v>
      </c>
      <c r="V1928" s="13" t="str">
        <f>VLOOKUP($B1928,Deals_Demo!$H:$S,11,0)</f>
        <v>14</v>
      </c>
      <c r="W1928" s="13" t="str">
        <f>VLOOKUP($B1928,Deals_Demo!$H:$S,12,0)</f>
        <v>Mon</v>
      </c>
      <c r="X1928" s="13">
        <f t="shared" si="312"/>
        <v>0.21099999999999999</v>
      </c>
      <c r="Y1928" s="13">
        <f t="shared" si="313"/>
        <v>0.42199999999999999</v>
      </c>
      <c r="Z1928" s="13">
        <f t="shared" si="314"/>
        <v>0.6329999999999999</v>
      </c>
      <c r="AA1928" s="13">
        <f t="shared" si="311"/>
        <v>-3</v>
      </c>
    </row>
    <row r="1929" spans="1:27" x14ac:dyDescent="0.25">
      <c r="A1929" s="60">
        <v>45922.403796296298</v>
      </c>
      <c r="B1929" s="61">
        <v>444233464</v>
      </c>
      <c r="C1929" s="62" t="s">
        <v>36</v>
      </c>
      <c r="D1929" s="62" t="s">
        <v>37</v>
      </c>
      <c r="E1929" s="62" t="s">
        <v>119</v>
      </c>
      <c r="F1929" s="63">
        <v>3713.85</v>
      </c>
      <c r="G1929" s="63">
        <v>3715.05</v>
      </c>
      <c r="H1929" s="62"/>
      <c r="I1929" s="62" t="s">
        <v>2237</v>
      </c>
      <c r="J1929" s="63">
        <v>3715.05</v>
      </c>
      <c r="K1929" s="63">
        <v>0</v>
      </c>
      <c r="L1929" s="63">
        <v>0</v>
      </c>
      <c r="M1929" s="63">
        <v>1.2</v>
      </c>
      <c r="N1929" s="10" t="str">
        <f t="shared" si="306"/>
        <v>W</v>
      </c>
      <c r="O1929" s="11">
        <f t="shared" si="307"/>
        <v>45922</v>
      </c>
      <c r="P1929" s="12" t="str">
        <f t="shared" si="308"/>
        <v>09</v>
      </c>
      <c r="Q1929" s="13" t="str">
        <f>VLOOKUP($B1929,Deals_Demo!$H:$N,7,0)</f>
        <v>strategy_18_demo</v>
      </c>
      <c r="R1929" s="13" t="str">
        <f t="shared" si="309"/>
        <v>Mon</v>
      </c>
      <c r="S1929" s="14">
        <f>VLOOKUP($B1929,Deals_Demo!$H:$S,8,0)</f>
        <v>45922.403796296298</v>
      </c>
      <c r="T1929" s="14">
        <f>VLOOKUP($B1929,Deals_Demo!$H:$S,9,0)</f>
        <v>45922.612129629633</v>
      </c>
      <c r="U1929" s="15" t="str">
        <f t="shared" si="310"/>
        <v>2025-09-22</v>
      </c>
      <c r="V1929" s="13" t="str">
        <f>VLOOKUP($B1929,Deals_Demo!$H:$S,11,0)</f>
        <v>14</v>
      </c>
      <c r="W1929" s="13" t="str">
        <f>VLOOKUP($B1929,Deals_Demo!$H:$S,12,0)</f>
        <v>Mon</v>
      </c>
      <c r="X1929" s="13">
        <f t="shared" si="312"/>
        <v>0.12</v>
      </c>
      <c r="Y1929" s="13">
        <f t="shared" si="313"/>
        <v>0.24</v>
      </c>
      <c r="Z1929" s="13">
        <f t="shared" si="314"/>
        <v>0.36</v>
      </c>
      <c r="AA1929" s="13">
        <f t="shared" si="311"/>
        <v>-3</v>
      </c>
    </row>
    <row r="1930" spans="1:27" x14ac:dyDescent="0.25">
      <c r="A1930" s="56">
        <v>45922.405763888892</v>
      </c>
      <c r="B1930" s="57">
        <v>444235978</v>
      </c>
      <c r="C1930" s="58" t="s">
        <v>36</v>
      </c>
      <c r="D1930" s="58" t="s">
        <v>37</v>
      </c>
      <c r="E1930" s="58" t="s">
        <v>119</v>
      </c>
      <c r="F1930" s="59">
        <v>3714.98</v>
      </c>
      <c r="G1930" s="59">
        <v>3715.93</v>
      </c>
      <c r="H1930" s="58"/>
      <c r="I1930" s="58" t="s">
        <v>2236</v>
      </c>
      <c r="J1930" s="59">
        <v>3715.79</v>
      </c>
      <c r="K1930" s="59">
        <v>0</v>
      </c>
      <c r="L1930" s="59">
        <v>0</v>
      </c>
      <c r="M1930" s="59">
        <v>0.81</v>
      </c>
      <c r="N1930" s="10" t="str">
        <f t="shared" si="306"/>
        <v>W</v>
      </c>
      <c r="O1930" s="11">
        <f t="shared" si="307"/>
        <v>45922</v>
      </c>
      <c r="P1930" s="12" t="str">
        <f t="shared" si="308"/>
        <v>09</v>
      </c>
      <c r="Q1930" s="13" t="str">
        <f>VLOOKUP($B1930,Deals_Demo!$H:$N,7,0)</f>
        <v>strategy_20_demo</v>
      </c>
      <c r="R1930" s="13" t="str">
        <f t="shared" si="309"/>
        <v>Mon</v>
      </c>
      <c r="S1930" s="14">
        <f>VLOOKUP($B1930,Deals_Demo!$H:$S,8,0)</f>
        <v>45922.405763888892</v>
      </c>
      <c r="T1930" s="14">
        <f>VLOOKUP($B1930,Deals_Demo!$H:$S,9,0)</f>
        <v>45922.614097222227</v>
      </c>
      <c r="U1930" s="15" t="str">
        <f t="shared" si="310"/>
        <v>2025-09-22</v>
      </c>
      <c r="V1930" s="13" t="str">
        <f>VLOOKUP($B1930,Deals_Demo!$H:$S,11,0)</f>
        <v>14</v>
      </c>
      <c r="W1930" s="13" t="str">
        <f>VLOOKUP($B1930,Deals_Demo!$H:$S,12,0)</f>
        <v>Mon</v>
      </c>
      <c r="X1930" s="13">
        <f t="shared" si="312"/>
        <v>8.1000000000000016E-2</v>
      </c>
      <c r="Y1930" s="13">
        <f t="shared" si="313"/>
        <v>0.16200000000000003</v>
      </c>
      <c r="Z1930" s="13">
        <f t="shared" si="314"/>
        <v>0.24299999999999999</v>
      </c>
      <c r="AA1930" s="13">
        <f t="shared" si="311"/>
        <v>-3</v>
      </c>
    </row>
    <row r="1931" spans="1:27" x14ac:dyDescent="0.25">
      <c r="A1931" s="60">
        <v>45922.405763888892</v>
      </c>
      <c r="B1931" s="61">
        <v>444235980</v>
      </c>
      <c r="C1931" s="62" t="s">
        <v>36</v>
      </c>
      <c r="D1931" s="62" t="s">
        <v>37</v>
      </c>
      <c r="E1931" s="62" t="s">
        <v>119</v>
      </c>
      <c r="F1931" s="63">
        <v>3715.06</v>
      </c>
      <c r="G1931" s="63">
        <v>3715.82</v>
      </c>
      <c r="H1931" s="62"/>
      <c r="I1931" s="62" t="s">
        <v>2236</v>
      </c>
      <c r="J1931" s="63">
        <v>3715.79</v>
      </c>
      <c r="K1931" s="63">
        <v>0</v>
      </c>
      <c r="L1931" s="63">
        <v>0</v>
      </c>
      <c r="M1931" s="63">
        <v>0.73</v>
      </c>
      <c r="N1931" s="10" t="str">
        <f t="shared" si="306"/>
        <v>W</v>
      </c>
      <c r="O1931" s="11">
        <f t="shared" si="307"/>
        <v>45922</v>
      </c>
      <c r="P1931" s="12" t="str">
        <f t="shared" si="308"/>
        <v>09</v>
      </c>
      <c r="Q1931" s="13" t="str">
        <f>VLOOKUP($B1931,Deals_Demo!$H:$N,7,0)</f>
        <v>strategy_18_demo</v>
      </c>
      <c r="R1931" s="13" t="str">
        <f t="shared" si="309"/>
        <v>Mon</v>
      </c>
      <c r="S1931" s="14">
        <f>VLOOKUP($B1931,Deals_Demo!$H:$S,8,0)</f>
        <v>45922.405763888892</v>
      </c>
      <c r="T1931" s="14">
        <f>VLOOKUP($B1931,Deals_Demo!$H:$S,9,0)</f>
        <v>45922.614097222227</v>
      </c>
      <c r="U1931" s="15" t="str">
        <f t="shared" si="310"/>
        <v>2025-09-22</v>
      </c>
      <c r="V1931" s="13" t="str">
        <f>VLOOKUP($B1931,Deals_Demo!$H:$S,11,0)</f>
        <v>14</v>
      </c>
      <c r="W1931" s="13" t="str">
        <f>VLOOKUP($B1931,Deals_Demo!$H:$S,12,0)</f>
        <v>Mon</v>
      </c>
      <c r="X1931" s="13">
        <f t="shared" si="312"/>
        <v>7.2999999999999995E-2</v>
      </c>
      <c r="Y1931" s="13">
        <f t="shared" si="313"/>
        <v>0.14599999999999999</v>
      </c>
      <c r="Z1931" s="13">
        <f t="shared" si="314"/>
        <v>0.219</v>
      </c>
      <c r="AA1931" s="13">
        <f t="shared" si="311"/>
        <v>-3</v>
      </c>
    </row>
    <row r="1932" spans="1:27" x14ac:dyDescent="0.25">
      <c r="A1932" s="56">
        <v>45922.406458333331</v>
      </c>
      <c r="B1932" s="57">
        <v>444237072</v>
      </c>
      <c r="C1932" s="58" t="s">
        <v>36</v>
      </c>
      <c r="D1932" s="58" t="s">
        <v>37</v>
      </c>
      <c r="E1932" s="58" t="s">
        <v>119</v>
      </c>
      <c r="F1932" s="59">
        <v>3716.31</v>
      </c>
      <c r="G1932" s="59">
        <v>3718.74</v>
      </c>
      <c r="H1932" s="58"/>
      <c r="I1932" s="58" t="s">
        <v>2238</v>
      </c>
      <c r="J1932" s="59">
        <v>3718.53</v>
      </c>
      <c r="K1932" s="59">
        <v>0</v>
      </c>
      <c r="L1932" s="59">
        <v>0</v>
      </c>
      <c r="M1932" s="59">
        <v>2.2200000000000002</v>
      </c>
      <c r="N1932" s="10" t="str">
        <f t="shared" si="306"/>
        <v>W</v>
      </c>
      <c r="O1932" s="11">
        <f t="shared" si="307"/>
        <v>45922</v>
      </c>
      <c r="P1932" s="12" t="str">
        <f t="shared" si="308"/>
        <v>09</v>
      </c>
      <c r="Q1932" s="13" t="str">
        <f>VLOOKUP($B1932,Deals_Demo!$H:$N,7,0)</f>
        <v>strategy_19_demo</v>
      </c>
      <c r="R1932" s="13" t="str">
        <f t="shared" si="309"/>
        <v>Mon</v>
      </c>
      <c r="S1932" s="14">
        <f>VLOOKUP($B1932,Deals_Demo!$H:$S,8,0)</f>
        <v>45922.406458333331</v>
      </c>
      <c r="T1932" s="14">
        <f>VLOOKUP($B1932,Deals_Demo!$H:$S,9,0)</f>
        <v>45922.614791666667</v>
      </c>
      <c r="U1932" s="15" t="str">
        <f t="shared" si="310"/>
        <v>2025-09-22</v>
      </c>
      <c r="V1932" s="13" t="str">
        <f>VLOOKUP($B1932,Deals_Demo!$H:$S,11,0)</f>
        <v>14</v>
      </c>
      <c r="W1932" s="13" t="str">
        <f>VLOOKUP($B1932,Deals_Demo!$H:$S,12,0)</f>
        <v>Mon</v>
      </c>
      <c r="X1932" s="13">
        <f t="shared" si="312"/>
        <v>0.22200000000000003</v>
      </c>
      <c r="Y1932" s="13">
        <f t="shared" si="313"/>
        <v>0.44400000000000006</v>
      </c>
      <c r="Z1932" s="13">
        <f t="shared" si="314"/>
        <v>0.66600000000000004</v>
      </c>
      <c r="AA1932" s="13">
        <f t="shared" si="311"/>
        <v>-3</v>
      </c>
    </row>
    <row r="1933" spans="1:27" x14ac:dyDescent="0.25">
      <c r="A1933" s="60">
        <v>45922.406458333331</v>
      </c>
      <c r="B1933" s="61">
        <v>444237079</v>
      </c>
      <c r="C1933" s="62" t="s">
        <v>36</v>
      </c>
      <c r="D1933" s="62" t="s">
        <v>37</v>
      </c>
      <c r="E1933" s="62" t="s">
        <v>119</v>
      </c>
      <c r="F1933" s="63">
        <v>3716.34</v>
      </c>
      <c r="G1933" s="63">
        <v>3716.83</v>
      </c>
      <c r="H1933" s="62"/>
      <c r="I1933" s="62" t="s">
        <v>2239</v>
      </c>
      <c r="J1933" s="63">
        <v>3716.82</v>
      </c>
      <c r="K1933" s="63">
        <v>0</v>
      </c>
      <c r="L1933" s="63">
        <v>0</v>
      </c>
      <c r="M1933" s="63">
        <v>0.48</v>
      </c>
      <c r="N1933" s="10" t="str">
        <f t="shared" si="306"/>
        <v>W</v>
      </c>
      <c r="O1933" s="11">
        <f t="shared" si="307"/>
        <v>45922</v>
      </c>
      <c r="P1933" s="12" t="str">
        <f t="shared" si="308"/>
        <v>09</v>
      </c>
      <c r="Q1933" s="13" t="str">
        <f>VLOOKUP($B1933,Deals_Demo!$H:$N,7,0)</f>
        <v>strategy_18_demo</v>
      </c>
      <c r="R1933" s="13" t="str">
        <f t="shared" si="309"/>
        <v>Mon</v>
      </c>
      <c r="S1933" s="14">
        <f>VLOOKUP($B1933,Deals_Demo!$H:$S,8,0)</f>
        <v>45922.406458333331</v>
      </c>
      <c r="T1933" s="14">
        <f>VLOOKUP($B1933,Deals_Demo!$H:$S,9,0)</f>
        <v>45922.614791666667</v>
      </c>
      <c r="U1933" s="15" t="str">
        <f t="shared" si="310"/>
        <v>2025-09-22</v>
      </c>
      <c r="V1933" s="13" t="str">
        <f>VLOOKUP($B1933,Deals_Demo!$H:$S,11,0)</f>
        <v>14</v>
      </c>
      <c r="W1933" s="13" t="str">
        <f>VLOOKUP($B1933,Deals_Demo!$H:$S,12,0)</f>
        <v>Mon</v>
      </c>
      <c r="X1933" s="13">
        <f t="shared" si="312"/>
        <v>4.8000000000000001E-2</v>
      </c>
      <c r="Y1933" s="13">
        <f t="shared" si="313"/>
        <v>9.6000000000000002E-2</v>
      </c>
      <c r="Z1933" s="13">
        <f t="shared" si="314"/>
        <v>0.14399999999999999</v>
      </c>
      <c r="AA1933" s="13">
        <f t="shared" si="311"/>
        <v>-3</v>
      </c>
    </row>
    <row r="1934" spans="1:27" x14ac:dyDescent="0.25">
      <c r="A1934" s="56">
        <v>45922.406458333331</v>
      </c>
      <c r="B1934" s="57">
        <v>444237083</v>
      </c>
      <c r="C1934" s="58" t="s">
        <v>36</v>
      </c>
      <c r="D1934" s="58" t="s">
        <v>37</v>
      </c>
      <c r="E1934" s="58" t="s">
        <v>119</v>
      </c>
      <c r="F1934" s="59">
        <v>3716.49</v>
      </c>
      <c r="G1934" s="59">
        <v>3716.86</v>
      </c>
      <c r="H1934" s="58"/>
      <c r="I1934" s="58" t="s">
        <v>2239</v>
      </c>
      <c r="J1934" s="59">
        <v>3716.84</v>
      </c>
      <c r="K1934" s="59">
        <v>0</v>
      </c>
      <c r="L1934" s="59">
        <v>0</v>
      </c>
      <c r="M1934" s="59">
        <v>0.35</v>
      </c>
      <c r="N1934" s="10" t="str">
        <f t="shared" si="306"/>
        <v>W</v>
      </c>
      <c r="O1934" s="11">
        <f t="shared" si="307"/>
        <v>45922</v>
      </c>
      <c r="P1934" s="12" t="str">
        <f t="shared" si="308"/>
        <v>09</v>
      </c>
      <c r="Q1934" s="13" t="str">
        <f>VLOOKUP($B1934,Deals_Demo!$H:$N,7,0)</f>
        <v>strategy_20_demo</v>
      </c>
      <c r="R1934" s="13" t="str">
        <f t="shared" si="309"/>
        <v>Mon</v>
      </c>
      <c r="S1934" s="14">
        <f>VLOOKUP($B1934,Deals_Demo!$H:$S,8,0)</f>
        <v>45922.406458333331</v>
      </c>
      <c r="T1934" s="14">
        <f>VLOOKUP($B1934,Deals_Demo!$H:$S,9,0)</f>
        <v>45922.614791666667</v>
      </c>
      <c r="U1934" s="15" t="str">
        <f t="shared" si="310"/>
        <v>2025-09-22</v>
      </c>
      <c r="V1934" s="13" t="str">
        <f>VLOOKUP($B1934,Deals_Demo!$H:$S,11,0)</f>
        <v>14</v>
      </c>
      <c r="W1934" s="13" t="str">
        <f>VLOOKUP($B1934,Deals_Demo!$H:$S,12,0)</f>
        <v>Mon</v>
      </c>
      <c r="X1934" s="13">
        <f t="shared" si="312"/>
        <v>3.4999999999999996E-2</v>
      </c>
      <c r="Y1934" s="13">
        <f t="shared" si="313"/>
        <v>6.9999999999999993E-2</v>
      </c>
      <c r="Z1934" s="13">
        <f t="shared" si="314"/>
        <v>0.105</v>
      </c>
      <c r="AA1934" s="13">
        <f t="shared" si="311"/>
        <v>-3</v>
      </c>
    </row>
    <row r="1935" spans="1:27" x14ac:dyDescent="0.25">
      <c r="A1935" s="60">
        <v>45922.407962962963</v>
      </c>
      <c r="B1935" s="61">
        <v>444239245</v>
      </c>
      <c r="C1935" s="62" t="s">
        <v>36</v>
      </c>
      <c r="D1935" s="62" t="s">
        <v>37</v>
      </c>
      <c r="E1935" s="62" t="s">
        <v>119</v>
      </c>
      <c r="F1935" s="63">
        <v>3717.45</v>
      </c>
      <c r="G1935" s="63">
        <v>3718.7</v>
      </c>
      <c r="H1935" s="62"/>
      <c r="I1935" s="62" t="s">
        <v>2238</v>
      </c>
      <c r="J1935" s="63">
        <v>3718.53</v>
      </c>
      <c r="K1935" s="63">
        <v>0</v>
      </c>
      <c r="L1935" s="63">
        <v>0</v>
      </c>
      <c r="M1935" s="63">
        <v>1.08</v>
      </c>
      <c r="N1935" s="10" t="str">
        <f t="shared" si="306"/>
        <v>W</v>
      </c>
      <c r="O1935" s="11">
        <f t="shared" si="307"/>
        <v>45922</v>
      </c>
      <c r="P1935" s="12" t="str">
        <f t="shared" si="308"/>
        <v>09</v>
      </c>
      <c r="Q1935" s="13" t="str">
        <f>VLOOKUP($B1935,Deals_Demo!$H:$N,7,0)</f>
        <v>strategy_18_demo</v>
      </c>
      <c r="R1935" s="13" t="str">
        <f t="shared" si="309"/>
        <v>Mon</v>
      </c>
      <c r="S1935" s="14">
        <f>VLOOKUP($B1935,Deals_Demo!$H:$S,8,0)</f>
        <v>45922.407962962963</v>
      </c>
      <c r="T1935" s="14">
        <f>VLOOKUP($B1935,Deals_Demo!$H:$S,9,0)</f>
        <v>45922.616296296299</v>
      </c>
      <c r="U1935" s="15" t="str">
        <f t="shared" si="310"/>
        <v>2025-09-22</v>
      </c>
      <c r="V1935" s="13" t="str">
        <f>VLOOKUP($B1935,Deals_Demo!$H:$S,11,0)</f>
        <v>14</v>
      </c>
      <c r="W1935" s="13" t="str">
        <f>VLOOKUP($B1935,Deals_Demo!$H:$S,12,0)</f>
        <v>Mon</v>
      </c>
      <c r="X1935" s="13">
        <f t="shared" si="312"/>
        <v>0.10800000000000001</v>
      </c>
      <c r="Y1935" s="13">
        <f t="shared" si="313"/>
        <v>0.21600000000000003</v>
      </c>
      <c r="Z1935" s="13">
        <f t="shared" si="314"/>
        <v>0.32400000000000001</v>
      </c>
      <c r="AA1935" s="13">
        <f t="shared" si="311"/>
        <v>-3</v>
      </c>
    </row>
    <row r="1936" spans="1:27" x14ac:dyDescent="0.25">
      <c r="A1936" s="56">
        <v>45922.407962962963</v>
      </c>
      <c r="B1936" s="57">
        <v>444239247</v>
      </c>
      <c r="C1936" s="58" t="s">
        <v>36</v>
      </c>
      <c r="D1936" s="58" t="s">
        <v>37</v>
      </c>
      <c r="E1936" s="58" t="s">
        <v>119</v>
      </c>
      <c r="F1936" s="59">
        <v>3717.45</v>
      </c>
      <c r="G1936" s="59">
        <v>3718.72</v>
      </c>
      <c r="H1936" s="58"/>
      <c r="I1936" s="58" t="s">
        <v>2238</v>
      </c>
      <c r="J1936" s="59">
        <v>3718.53</v>
      </c>
      <c r="K1936" s="59">
        <v>0</v>
      </c>
      <c r="L1936" s="59">
        <v>0</v>
      </c>
      <c r="M1936" s="59">
        <v>1.08</v>
      </c>
      <c r="N1936" s="10" t="str">
        <f t="shared" si="306"/>
        <v>W</v>
      </c>
      <c r="O1936" s="11">
        <f t="shared" si="307"/>
        <v>45922</v>
      </c>
      <c r="P1936" s="12" t="str">
        <f t="shared" si="308"/>
        <v>09</v>
      </c>
      <c r="Q1936" s="13" t="str">
        <f>VLOOKUP($B1936,Deals_Demo!$H:$N,7,0)</f>
        <v>strategy_20_demo</v>
      </c>
      <c r="R1936" s="13" t="str">
        <f t="shared" si="309"/>
        <v>Mon</v>
      </c>
      <c r="S1936" s="14">
        <f>VLOOKUP($B1936,Deals_Demo!$H:$S,8,0)</f>
        <v>45922.407962962963</v>
      </c>
      <c r="T1936" s="14">
        <f>VLOOKUP($B1936,Deals_Demo!$H:$S,9,0)</f>
        <v>45922.616296296299</v>
      </c>
      <c r="U1936" s="15" t="str">
        <f t="shared" si="310"/>
        <v>2025-09-22</v>
      </c>
      <c r="V1936" s="13" t="str">
        <f>VLOOKUP($B1936,Deals_Demo!$H:$S,11,0)</f>
        <v>14</v>
      </c>
      <c r="W1936" s="13" t="str">
        <f>VLOOKUP($B1936,Deals_Demo!$H:$S,12,0)</f>
        <v>Mon</v>
      </c>
      <c r="X1936" s="13">
        <f t="shared" si="312"/>
        <v>0.10800000000000001</v>
      </c>
      <c r="Y1936" s="13">
        <f t="shared" si="313"/>
        <v>0.21600000000000003</v>
      </c>
      <c r="Z1936" s="13">
        <f t="shared" si="314"/>
        <v>0.32400000000000001</v>
      </c>
      <c r="AA1936" s="13">
        <f t="shared" si="311"/>
        <v>-3</v>
      </c>
    </row>
    <row r="1937" spans="1:27" x14ac:dyDescent="0.25">
      <c r="A1937" s="60">
        <v>45922.410509259258</v>
      </c>
      <c r="B1937" s="61">
        <v>444243819</v>
      </c>
      <c r="C1937" s="62" t="s">
        <v>36</v>
      </c>
      <c r="D1937" s="62" t="s">
        <v>37</v>
      </c>
      <c r="E1937" s="62" t="s">
        <v>119</v>
      </c>
      <c r="F1937" s="63">
        <v>3718.77</v>
      </c>
      <c r="G1937" s="63">
        <v>3715.96</v>
      </c>
      <c r="H1937" s="62"/>
      <c r="I1937" s="62" t="s">
        <v>2240</v>
      </c>
      <c r="J1937" s="63">
        <v>3715.88</v>
      </c>
      <c r="K1937" s="63">
        <v>0</v>
      </c>
      <c r="L1937" s="63">
        <v>0</v>
      </c>
      <c r="M1937" s="63">
        <v>-2.89</v>
      </c>
      <c r="N1937" s="10" t="str">
        <f t="shared" si="306"/>
        <v>L</v>
      </c>
      <c r="O1937" s="11">
        <f t="shared" si="307"/>
        <v>45922</v>
      </c>
      <c r="P1937" s="12" t="str">
        <f t="shared" si="308"/>
        <v>09</v>
      </c>
      <c r="Q1937" s="13" t="str">
        <f>VLOOKUP($B1937,Deals_Demo!$H:$N,7,0)</f>
        <v>strategy_18_demo</v>
      </c>
      <c r="R1937" s="13" t="str">
        <f t="shared" si="309"/>
        <v>Mon</v>
      </c>
      <c r="S1937" s="14">
        <f>VLOOKUP($B1937,Deals_Demo!$H:$S,8,0)</f>
        <v>45922.410509259258</v>
      </c>
      <c r="T1937" s="14">
        <f>VLOOKUP($B1937,Deals_Demo!$H:$S,9,0)</f>
        <v>45922.618842592594</v>
      </c>
      <c r="U1937" s="15" t="str">
        <f t="shared" si="310"/>
        <v>2025-09-22</v>
      </c>
      <c r="V1937" s="13" t="str">
        <f>VLOOKUP($B1937,Deals_Demo!$H:$S,11,0)</f>
        <v>14</v>
      </c>
      <c r="W1937" s="13" t="str">
        <f>VLOOKUP($B1937,Deals_Demo!$H:$S,12,0)</f>
        <v>Mon</v>
      </c>
      <c r="X1937" s="13">
        <f t="shared" si="312"/>
        <v>-0.28900000000000003</v>
      </c>
      <c r="Y1937" s="13">
        <f t="shared" si="313"/>
        <v>-0.57800000000000007</v>
      </c>
      <c r="Z1937" s="13">
        <f t="shared" si="314"/>
        <v>-0.86699999999999999</v>
      </c>
      <c r="AA1937" s="13">
        <f t="shared" si="311"/>
        <v>-3</v>
      </c>
    </row>
    <row r="1938" spans="1:27" x14ac:dyDescent="0.25">
      <c r="A1938" s="56">
        <v>45922.410509259258</v>
      </c>
      <c r="B1938" s="57">
        <v>444243823</v>
      </c>
      <c r="C1938" s="58" t="s">
        <v>36</v>
      </c>
      <c r="D1938" s="58" t="s">
        <v>37</v>
      </c>
      <c r="E1938" s="58" t="s">
        <v>119</v>
      </c>
      <c r="F1938" s="59">
        <v>3718.81</v>
      </c>
      <c r="G1938" s="59">
        <v>3715.96</v>
      </c>
      <c r="H1938" s="58"/>
      <c r="I1938" s="58" t="s">
        <v>2240</v>
      </c>
      <c r="J1938" s="59">
        <v>3715.88</v>
      </c>
      <c r="K1938" s="59">
        <v>0</v>
      </c>
      <c r="L1938" s="59">
        <v>0</v>
      </c>
      <c r="M1938" s="59">
        <v>-2.93</v>
      </c>
      <c r="N1938" s="10" t="str">
        <f t="shared" si="306"/>
        <v>L</v>
      </c>
      <c r="O1938" s="11">
        <f t="shared" si="307"/>
        <v>45922</v>
      </c>
      <c r="P1938" s="12" t="str">
        <f t="shared" si="308"/>
        <v>09</v>
      </c>
      <c r="Q1938" s="13" t="str">
        <f>VLOOKUP($B1938,Deals_Demo!$H:$N,7,0)</f>
        <v>strategy_20_demo</v>
      </c>
      <c r="R1938" s="13" t="str">
        <f t="shared" si="309"/>
        <v>Mon</v>
      </c>
      <c r="S1938" s="14">
        <f>VLOOKUP($B1938,Deals_Demo!$H:$S,8,0)</f>
        <v>45922.410509259258</v>
      </c>
      <c r="T1938" s="14">
        <f>VLOOKUP($B1938,Deals_Demo!$H:$S,9,0)</f>
        <v>45922.618842592594</v>
      </c>
      <c r="U1938" s="15" t="str">
        <f t="shared" si="310"/>
        <v>2025-09-22</v>
      </c>
      <c r="V1938" s="13" t="str">
        <f>VLOOKUP($B1938,Deals_Demo!$H:$S,11,0)</f>
        <v>14</v>
      </c>
      <c r="W1938" s="13" t="str">
        <f>VLOOKUP($B1938,Deals_Demo!$H:$S,12,0)</f>
        <v>Mon</v>
      </c>
      <c r="X1938" s="13">
        <f t="shared" si="312"/>
        <v>-0.29300000000000004</v>
      </c>
      <c r="Y1938" s="13">
        <f t="shared" si="313"/>
        <v>-0.58600000000000008</v>
      </c>
      <c r="Z1938" s="13">
        <f t="shared" si="314"/>
        <v>-0.879</v>
      </c>
      <c r="AA1938" s="13">
        <f t="shared" si="311"/>
        <v>-3</v>
      </c>
    </row>
    <row r="1939" spans="1:27" x14ac:dyDescent="0.25">
      <c r="A1939" s="60">
        <v>45922.410509259258</v>
      </c>
      <c r="B1939" s="61">
        <v>444243827</v>
      </c>
      <c r="C1939" s="62" t="s">
        <v>36</v>
      </c>
      <c r="D1939" s="62" t="s">
        <v>37</v>
      </c>
      <c r="E1939" s="62" t="s">
        <v>119</v>
      </c>
      <c r="F1939" s="63">
        <v>3718.78</v>
      </c>
      <c r="G1939" s="63">
        <v>3715.77</v>
      </c>
      <c r="H1939" s="62"/>
      <c r="I1939" s="62" t="s">
        <v>2240</v>
      </c>
      <c r="J1939" s="63">
        <v>3715.56</v>
      </c>
      <c r="K1939" s="63">
        <v>0</v>
      </c>
      <c r="L1939" s="63">
        <v>0</v>
      </c>
      <c r="M1939" s="63">
        <v>-3.22</v>
      </c>
      <c r="N1939" s="10" t="str">
        <f t="shared" si="306"/>
        <v>L</v>
      </c>
      <c r="O1939" s="11">
        <f t="shared" si="307"/>
        <v>45922</v>
      </c>
      <c r="P1939" s="12" t="str">
        <f t="shared" si="308"/>
        <v>09</v>
      </c>
      <c r="Q1939" s="13" t="str">
        <f>VLOOKUP($B1939,Deals_Demo!$H:$N,7,0)</f>
        <v>strategy_19_demo</v>
      </c>
      <c r="R1939" s="13" t="str">
        <f t="shared" si="309"/>
        <v>Mon</v>
      </c>
      <c r="S1939" s="14">
        <f>VLOOKUP($B1939,Deals_Demo!$H:$S,8,0)</f>
        <v>45922.410509259258</v>
      </c>
      <c r="T1939" s="14">
        <f>VLOOKUP($B1939,Deals_Demo!$H:$S,9,0)</f>
        <v>45922.618842592594</v>
      </c>
      <c r="U1939" s="15" t="str">
        <f t="shared" si="310"/>
        <v>2025-09-22</v>
      </c>
      <c r="V1939" s="13" t="str">
        <f>VLOOKUP($B1939,Deals_Demo!$H:$S,11,0)</f>
        <v>14</v>
      </c>
      <c r="W1939" s="13" t="str">
        <f>VLOOKUP($B1939,Deals_Demo!$H:$S,12,0)</f>
        <v>Mon</v>
      </c>
      <c r="X1939" s="13">
        <f t="shared" si="312"/>
        <v>-0.32200000000000006</v>
      </c>
      <c r="Y1939" s="13">
        <f t="shared" si="313"/>
        <v>-0.64400000000000013</v>
      </c>
      <c r="Z1939" s="13">
        <f t="shared" si="314"/>
        <v>-0.96599999999999997</v>
      </c>
      <c r="AA1939" s="13">
        <f t="shared" si="311"/>
        <v>-3</v>
      </c>
    </row>
    <row r="1940" spans="1:27" x14ac:dyDescent="0.25">
      <c r="A1940" s="56">
        <v>45922.410740740743</v>
      </c>
      <c r="B1940" s="57">
        <v>444244135</v>
      </c>
      <c r="C1940" s="58" t="s">
        <v>36</v>
      </c>
      <c r="D1940" s="58" t="s">
        <v>37</v>
      </c>
      <c r="E1940" s="58" t="s">
        <v>119</v>
      </c>
      <c r="F1940" s="59">
        <v>3717.74</v>
      </c>
      <c r="G1940" s="59">
        <v>3714.74</v>
      </c>
      <c r="H1940" s="59">
        <v>3719.94</v>
      </c>
      <c r="I1940" s="58" t="s">
        <v>2241</v>
      </c>
      <c r="J1940" s="59">
        <v>3714.71</v>
      </c>
      <c r="K1940" s="59">
        <v>0</v>
      </c>
      <c r="L1940" s="59">
        <v>0</v>
      </c>
      <c r="M1940" s="59">
        <v>-3.03</v>
      </c>
      <c r="N1940" s="10" t="str">
        <f t="shared" si="306"/>
        <v>L</v>
      </c>
      <c r="O1940" s="11">
        <f t="shared" si="307"/>
        <v>45922</v>
      </c>
      <c r="P1940" s="12" t="str">
        <f t="shared" si="308"/>
        <v>09</v>
      </c>
      <c r="Q1940" s="13" t="str">
        <f>VLOOKUP($B1940,Deals_Demo!$H:$N,7,0)</f>
        <v>strategy_21_demo</v>
      </c>
      <c r="R1940" s="13" t="str">
        <f t="shared" si="309"/>
        <v>Mon</v>
      </c>
      <c r="S1940" s="14">
        <f>VLOOKUP($B1940,Deals_Demo!$H:$S,8,0)</f>
        <v>45922.410740740743</v>
      </c>
      <c r="T1940" s="14">
        <f>VLOOKUP($B1940,Deals_Demo!$H:$S,9,0)</f>
        <v>45922.619074074079</v>
      </c>
      <c r="U1940" s="15" t="str">
        <f t="shared" si="310"/>
        <v>2025-09-22</v>
      </c>
      <c r="V1940" s="13" t="str">
        <f>VLOOKUP($B1940,Deals_Demo!$H:$S,11,0)</f>
        <v>14</v>
      </c>
      <c r="W1940" s="13" t="str">
        <f>VLOOKUP($B1940,Deals_Demo!$H:$S,12,0)</f>
        <v>Mon</v>
      </c>
      <c r="X1940" s="13">
        <f t="shared" si="312"/>
        <v>-0.30299999999999999</v>
      </c>
      <c r="Y1940" s="13">
        <f t="shared" si="313"/>
        <v>-0.60599999999999998</v>
      </c>
      <c r="Z1940" s="13">
        <f t="shared" si="314"/>
        <v>-0.90899999999999992</v>
      </c>
      <c r="AA1940" s="13">
        <f t="shared" si="311"/>
        <v>-3</v>
      </c>
    </row>
    <row r="1941" spans="1:27" x14ac:dyDescent="0.25">
      <c r="A1941" s="60">
        <v>45922.410740740743</v>
      </c>
      <c r="B1941" s="61">
        <v>444244137</v>
      </c>
      <c r="C1941" s="62" t="s">
        <v>36</v>
      </c>
      <c r="D1941" s="62" t="s">
        <v>37</v>
      </c>
      <c r="E1941" s="62" t="s">
        <v>119</v>
      </c>
      <c r="F1941" s="63">
        <v>3717.8</v>
      </c>
      <c r="G1941" s="63">
        <v>3715.54</v>
      </c>
      <c r="H1941" s="63">
        <v>3720.74</v>
      </c>
      <c r="I1941" s="62" t="s">
        <v>2241</v>
      </c>
      <c r="J1941" s="63">
        <v>3715.44</v>
      </c>
      <c r="K1941" s="63">
        <v>0</v>
      </c>
      <c r="L1941" s="63">
        <v>0</v>
      </c>
      <c r="M1941" s="63">
        <v>-2.36</v>
      </c>
      <c r="N1941" s="10" t="str">
        <f t="shared" si="306"/>
        <v>L</v>
      </c>
      <c r="O1941" s="11">
        <f t="shared" si="307"/>
        <v>45922</v>
      </c>
      <c r="P1941" s="12" t="str">
        <f t="shared" si="308"/>
        <v>09</v>
      </c>
      <c r="Q1941" s="13" t="str">
        <f>VLOOKUP($B1941,Deals_Demo!$H:$N,7,0)</f>
        <v>strategy_23_demo</v>
      </c>
      <c r="R1941" s="13" t="str">
        <f t="shared" si="309"/>
        <v>Mon</v>
      </c>
      <c r="S1941" s="14">
        <f>VLOOKUP($B1941,Deals_Demo!$H:$S,8,0)</f>
        <v>45922.410740740743</v>
      </c>
      <c r="T1941" s="14">
        <f>VLOOKUP($B1941,Deals_Demo!$H:$S,9,0)</f>
        <v>45922.619074074079</v>
      </c>
      <c r="U1941" s="15" t="str">
        <f t="shared" si="310"/>
        <v>2025-09-22</v>
      </c>
      <c r="V1941" s="13" t="str">
        <f>VLOOKUP($B1941,Deals_Demo!$H:$S,11,0)</f>
        <v>14</v>
      </c>
      <c r="W1941" s="13" t="str">
        <f>VLOOKUP($B1941,Deals_Demo!$H:$S,12,0)</f>
        <v>Mon</v>
      </c>
      <c r="X1941" s="13">
        <f t="shared" si="312"/>
        <v>-0.23599999999999999</v>
      </c>
      <c r="Y1941" s="13">
        <f t="shared" si="313"/>
        <v>-0.47199999999999998</v>
      </c>
      <c r="Z1941" s="13">
        <f t="shared" si="314"/>
        <v>-0.70799999999999996</v>
      </c>
      <c r="AA1941" s="13">
        <f t="shared" si="311"/>
        <v>-3</v>
      </c>
    </row>
    <row r="1942" spans="1:27" x14ac:dyDescent="0.25">
      <c r="A1942" s="56">
        <v>45922.410740740743</v>
      </c>
      <c r="B1942" s="57">
        <v>444244138</v>
      </c>
      <c r="C1942" s="58" t="s">
        <v>36</v>
      </c>
      <c r="D1942" s="58" t="s">
        <v>37</v>
      </c>
      <c r="E1942" s="58" t="s">
        <v>119</v>
      </c>
      <c r="F1942" s="59">
        <v>3717.8</v>
      </c>
      <c r="G1942" s="59">
        <v>3715.24</v>
      </c>
      <c r="H1942" s="59">
        <v>3720.74</v>
      </c>
      <c r="I1942" s="58" t="s">
        <v>2241</v>
      </c>
      <c r="J1942" s="59">
        <v>3715.19</v>
      </c>
      <c r="K1942" s="59">
        <v>0</v>
      </c>
      <c r="L1942" s="59">
        <v>0</v>
      </c>
      <c r="M1942" s="59">
        <v>-2.61</v>
      </c>
      <c r="N1942" s="10" t="str">
        <f t="shared" si="306"/>
        <v>L</v>
      </c>
      <c r="O1942" s="11">
        <f t="shared" si="307"/>
        <v>45922</v>
      </c>
      <c r="P1942" s="12" t="str">
        <f t="shared" si="308"/>
        <v>09</v>
      </c>
      <c r="Q1942" s="13" t="str">
        <f>VLOOKUP($B1942,Deals_Demo!$H:$N,7,0)</f>
        <v>strategy_10_demo</v>
      </c>
      <c r="R1942" s="13" t="str">
        <f t="shared" si="309"/>
        <v>Mon</v>
      </c>
      <c r="S1942" s="14">
        <f>VLOOKUP($B1942,Deals_Demo!$H:$S,8,0)</f>
        <v>45922.410740740743</v>
      </c>
      <c r="T1942" s="14">
        <f>VLOOKUP($B1942,Deals_Demo!$H:$S,9,0)</f>
        <v>45922.619074074079</v>
      </c>
      <c r="U1942" s="15" t="str">
        <f t="shared" si="310"/>
        <v>2025-09-22</v>
      </c>
      <c r="V1942" s="13" t="str">
        <f>VLOOKUP($B1942,Deals_Demo!$H:$S,11,0)</f>
        <v>14</v>
      </c>
      <c r="W1942" s="13" t="str">
        <f>VLOOKUP($B1942,Deals_Demo!$H:$S,12,0)</f>
        <v>Mon</v>
      </c>
      <c r="X1942" s="13">
        <f t="shared" si="312"/>
        <v>-0.26100000000000001</v>
      </c>
      <c r="Y1942" s="13">
        <f t="shared" si="313"/>
        <v>-0.52200000000000002</v>
      </c>
      <c r="Z1942" s="13">
        <f t="shared" si="314"/>
        <v>-0.78299999999999992</v>
      </c>
      <c r="AA1942" s="13">
        <f t="shared" si="311"/>
        <v>-3</v>
      </c>
    </row>
    <row r="1943" spans="1:27" x14ac:dyDescent="0.25">
      <c r="A1943" s="60">
        <v>45922.410752314812</v>
      </c>
      <c r="B1943" s="61">
        <v>444244140</v>
      </c>
      <c r="C1943" s="62" t="s">
        <v>36</v>
      </c>
      <c r="D1943" s="62" t="s">
        <v>37</v>
      </c>
      <c r="E1943" s="62" t="s">
        <v>119</v>
      </c>
      <c r="F1943" s="63">
        <v>3717.8</v>
      </c>
      <c r="G1943" s="63">
        <v>3715.54</v>
      </c>
      <c r="H1943" s="63">
        <v>3719.24</v>
      </c>
      <c r="I1943" s="62" t="s">
        <v>2241</v>
      </c>
      <c r="J1943" s="63">
        <v>3715.44</v>
      </c>
      <c r="K1943" s="63">
        <v>0</v>
      </c>
      <c r="L1943" s="63">
        <v>0</v>
      </c>
      <c r="M1943" s="63">
        <v>-2.36</v>
      </c>
      <c r="N1943" s="10" t="str">
        <f t="shared" si="306"/>
        <v>L</v>
      </c>
      <c r="O1943" s="11">
        <f t="shared" si="307"/>
        <v>45922</v>
      </c>
      <c r="P1943" s="12" t="str">
        <f t="shared" si="308"/>
        <v>09</v>
      </c>
      <c r="Q1943" s="13" t="str">
        <f>VLOOKUP($B1943,Deals_Demo!$H:$N,7,0)</f>
        <v>strategy_22_demo</v>
      </c>
      <c r="R1943" s="13" t="str">
        <f t="shared" si="309"/>
        <v>Mon</v>
      </c>
      <c r="S1943" s="14">
        <f>VLOOKUP($B1943,Deals_Demo!$H:$S,8,0)</f>
        <v>45922.410752314812</v>
      </c>
      <c r="T1943" s="14">
        <f>VLOOKUP($B1943,Deals_Demo!$H:$S,9,0)</f>
        <v>45922.619085648148</v>
      </c>
      <c r="U1943" s="15" t="str">
        <f t="shared" si="310"/>
        <v>2025-09-22</v>
      </c>
      <c r="V1943" s="13" t="str">
        <f>VLOOKUP($B1943,Deals_Demo!$H:$S,11,0)</f>
        <v>14</v>
      </c>
      <c r="W1943" s="13" t="str">
        <f>VLOOKUP($B1943,Deals_Demo!$H:$S,12,0)</f>
        <v>Mon</v>
      </c>
      <c r="X1943" s="13">
        <f t="shared" si="312"/>
        <v>-0.23599999999999999</v>
      </c>
      <c r="Y1943" s="13">
        <f t="shared" si="313"/>
        <v>-0.47199999999999998</v>
      </c>
      <c r="Z1943" s="13">
        <f t="shared" si="314"/>
        <v>-0.70799999999999996</v>
      </c>
      <c r="AA1943" s="13">
        <f t="shared" si="311"/>
        <v>-3</v>
      </c>
    </row>
    <row r="1944" spans="1:27" x14ac:dyDescent="0.25">
      <c r="A1944" s="56">
        <v>45922.410752314812</v>
      </c>
      <c r="B1944" s="57">
        <v>444244143</v>
      </c>
      <c r="C1944" s="58" t="s">
        <v>36</v>
      </c>
      <c r="D1944" s="58" t="s">
        <v>37</v>
      </c>
      <c r="E1944" s="58" t="s">
        <v>119</v>
      </c>
      <c r="F1944" s="59">
        <v>3717.81</v>
      </c>
      <c r="G1944" s="59">
        <v>3714.74</v>
      </c>
      <c r="H1944" s="59">
        <v>3719.24</v>
      </c>
      <c r="I1944" s="58" t="s">
        <v>2241</v>
      </c>
      <c r="J1944" s="59">
        <v>3714.71</v>
      </c>
      <c r="K1944" s="59">
        <v>0</v>
      </c>
      <c r="L1944" s="59">
        <v>0</v>
      </c>
      <c r="M1944" s="59">
        <v>-3.1</v>
      </c>
      <c r="N1944" s="10" t="str">
        <f t="shared" si="306"/>
        <v>L</v>
      </c>
      <c r="O1944" s="11">
        <f t="shared" si="307"/>
        <v>45922</v>
      </c>
      <c r="P1944" s="12" t="str">
        <f t="shared" si="308"/>
        <v>09</v>
      </c>
      <c r="Q1944" s="13" t="str">
        <f>VLOOKUP($B1944,Deals_Demo!$H:$N,7,0)</f>
        <v>strategy_14_demo</v>
      </c>
      <c r="R1944" s="13" t="str">
        <f t="shared" si="309"/>
        <v>Mon</v>
      </c>
      <c r="S1944" s="14">
        <f>VLOOKUP($B1944,Deals_Demo!$H:$S,8,0)</f>
        <v>45922.410752314812</v>
      </c>
      <c r="T1944" s="14">
        <f>VLOOKUP($B1944,Deals_Demo!$H:$S,9,0)</f>
        <v>45922.619085648148</v>
      </c>
      <c r="U1944" s="15" t="str">
        <f t="shared" si="310"/>
        <v>2025-09-22</v>
      </c>
      <c r="V1944" s="13" t="str">
        <f>VLOOKUP($B1944,Deals_Demo!$H:$S,11,0)</f>
        <v>14</v>
      </c>
      <c r="W1944" s="13" t="str">
        <f>VLOOKUP($B1944,Deals_Demo!$H:$S,12,0)</f>
        <v>Mon</v>
      </c>
      <c r="X1944" s="13">
        <f t="shared" si="312"/>
        <v>-0.31000000000000005</v>
      </c>
      <c r="Y1944" s="13">
        <f t="shared" si="313"/>
        <v>-0.62000000000000011</v>
      </c>
      <c r="Z1944" s="13">
        <f t="shared" si="314"/>
        <v>-0.92999999999999994</v>
      </c>
      <c r="AA1944" s="13">
        <f t="shared" si="311"/>
        <v>-3</v>
      </c>
    </row>
    <row r="1945" spans="1:27" x14ac:dyDescent="0.25">
      <c r="A1945" s="60">
        <v>45922.410752314812</v>
      </c>
      <c r="B1945" s="61">
        <v>444244145</v>
      </c>
      <c r="C1945" s="62" t="s">
        <v>36</v>
      </c>
      <c r="D1945" s="62" t="s">
        <v>37</v>
      </c>
      <c r="E1945" s="62" t="s">
        <v>119</v>
      </c>
      <c r="F1945" s="63">
        <v>3717.81</v>
      </c>
      <c r="G1945" s="63">
        <v>3714.74</v>
      </c>
      <c r="H1945" s="63">
        <v>3721.24</v>
      </c>
      <c r="I1945" s="62" t="s">
        <v>2241</v>
      </c>
      <c r="J1945" s="63">
        <v>3714.71</v>
      </c>
      <c r="K1945" s="63">
        <v>0</v>
      </c>
      <c r="L1945" s="63">
        <v>0</v>
      </c>
      <c r="M1945" s="63">
        <v>-3.1</v>
      </c>
      <c r="N1945" s="10" t="str">
        <f t="shared" si="306"/>
        <v>L</v>
      </c>
      <c r="O1945" s="11">
        <f t="shared" si="307"/>
        <v>45922</v>
      </c>
      <c r="P1945" s="12" t="str">
        <f t="shared" si="308"/>
        <v>09</v>
      </c>
      <c r="Q1945" s="13" t="str">
        <f>VLOOKUP($B1945,Deals_Demo!$H:$N,7,0)</f>
        <v>strategy_16_demo</v>
      </c>
      <c r="R1945" s="13" t="str">
        <f t="shared" si="309"/>
        <v>Mon</v>
      </c>
      <c r="S1945" s="14">
        <f>VLOOKUP($B1945,Deals_Demo!$H:$S,8,0)</f>
        <v>45922.410752314812</v>
      </c>
      <c r="T1945" s="14">
        <f>VLOOKUP($B1945,Deals_Demo!$H:$S,9,0)</f>
        <v>45922.619085648148</v>
      </c>
      <c r="U1945" s="15" t="str">
        <f t="shared" si="310"/>
        <v>2025-09-22</v>
      </c>
      <c r="V1945" s="13" t="str">
        <f>VLOOKUP($B1945,Deals_Demo!$H:$S,11,0)</f>
        <v>14</v>
      </c>
      <c r="W1945" s="13" t="str">
        <f>VLOOKUP($B1945,Deals_Demo!$H:$S,12,0)</f>
        <v>Mon</v>
      </c>
      <c r="X1945" s="13">
        <f t="shared" si="312"/>
        <v>-0.31000000000000005</v>
      </c>
      <c r="Y1945" s="13">
        <f t="shared" si="313"/>
        <v>-0.62000000000000011</v>
      </c>
      <c r="Z1945" s="13">
        <f t="shared" si="314"/>
        <v>-0.92999999999999994</v>
      </c>
      <c r="AA1945" s="13">
        <f t="shared" si="311"/>
        <v>-3</v>
      </c>
    </row>
    <row r="1946" spans="1:27" x14ac:dyDescent="0.25">
      <c r="A1946" s="56">
        <v>45922.410752314812</v>
      </c>
      <c r="B1946" s="57">
        <v>444244150</v>
      </c>
      <c r="C1946" s="58" t="s">
        <v>36</v>
      </c>
      <c r="D1946" s="58" t="s">
        <v>37</v>
      </c>
      <c r="E1946" s="58" t="s">
        <v>119</v>
      </c>
      <c r="F1946" s="59">
        <v>3717.84</v>
      </c>
      <c r="G1946" s="59">
        <v>3714.74</v>
      </c>
      <c r="H1946" s="59">
        <v>3721.24</v>
      </c>
      <c r="I1946" s="58" t="s">
        <v>2241</v>
      </c>
      <c r="J1946" s="59">
        <v>3714.71</v>
      </c>
      <c r="K1946" s="59">
        <v>0</v>
      </c>
      <c r="L1946" s="59">
        <v>0</v>
      </c>
      <c r="M1946" s="59">
        <v>-3.13</v>
      </c>
      <c r="N1946" s="10" t="str">
        <f t="shared" si="306"/>
        <v>L</v>
      </c>
      <c r="O1946" s="11">
        <f t="shared" si="307"/>
        <v>45922</v>
      </c>
      <c r="P1946" s="12" t="str">
        <f t="shared" si="308"/>
        <v>09</v>
      </c>
      <c r="Q1946" s="13" t="str">
        <f>VLOOKUP($B1946,Deals_Demo!$H:$N,7,0)</f>
        <v>strategy_11_demo</v>
      </c>
      <c r="R1946" s="13" t="str">
        <f t="shared" si="309"/>
        <v>Mon</v>
      </c>
      <c r="S1946" s="14">
        <f>VLOOKUP($B1946,Deals_Demo!$H:$S,8,0)</f>
        <v>45922.410752314812</v>
      </c>
      <c r="T1946" s="14">
        <f>VLOOKUP($B1946,Deals_Demo!$H:$S,9,0)</f>
        <v>45922.619085648148</v>
      </c>
      <c r="U1946" s="15" t="str">
        <f t="shared" si="310"/>
        <v>2025-09-22</v>
      </c>
      <c r="V1946" s="13" t="str">
        <f>VLOOKUP($B1946,Deals_Demo!$H:$S,11,0)</f>
        <v>14</v>
      </c>
      <c r="W1946" s="13" t="str">
        <f>VLOOKUP($B1946,Deals_Demo!$H:$S,12,0)</f>
        <v>Mon</v>
      </c>
      <c r="X1946" s="13">
        <f t="shared" si="312"/>
        <v>-0.313</v>
      </c>
      <c r="Y1946" s="13">
        <f t="shared" si="313"/>
        <v>-0.626</v>
      </c>
      <c r="Z1946" s="13">
        <f t="shared" si="314"/>
        <v>-0.93899999999999995</v>
      </c>
      <c r="AA1946" s="13">
        <f t="shared" si="311"/>
        <v>-3</v>
      </c>
    </row>
    <row r="1947" spans="1:27" x14ac:dyDescent="0.25">
      <c r="A1947" s="60">
        <v>45922.410752314812</v>
      </c>
      <c r="B1947" s="61">
        <v>444244151</v>
      </c>
      <c r="C1947" s="62" t="s">
        <v>36</v>
      </c>
      <c r="D1947" s="62" t="s">
        <v>37</v>
      </c>
      <c r="E1947" s="62" t="s">
        <v>119</v>
      </c>
      <c r="F1947" s="63">
        <v>3717.84</v>
      </c>
      <c r="G1947" s="63">
        <v>3714.74</v>
      </c>
      <c r="H1947" s="63">
        <v>3720.74</v>
      </c>
      <c r="I1947" s="62" t="s">
        <v>2241</v>
      </c>
      <c r="J1947" s="63">
        <v>3714.71</v>
      </c>
      <c r="K1947" s="63">
        <v>0</v>
      </c>
      <c r="L1947" s="63">
        <v>0</v>
      </c>
      <c r="M1947" s="63">
        <v>-3.13</v>
      </c>
      <c r="N1947" s="10" t="str">
        <f t="shared" si="306"/>
        <v>L</v>
      </c>
      <c r="O1947" s="11">
        <f t="shared" si="307"/>
        <v>45922</v>
      </c>
      <c r="P1947" s="12" t="str">
        <f t="shared" si="308"/>
        <v>09</v>
      </c>
      <c r="Q1947" s="13" t="str">
        <f>VLOOKUP($B1947,Deals_Demo!$H:$N,7,0)</f>
        <v>strategy_09_demo</v>
      </c>
      <c r="R1947" s="13" t="str">
        <f t="shared" si="309"/>
        <v>Mon</v>
      </c>
      <c r="S1947" s="14">
        <f>VLOOKUP($B1947,Deals_Demo!$H:$S,8,0)</f>
        <v>45922.410752314812</v>
      </c>
      <c r="T1947" s="14">
        <f>VLOOKUP($B1947,Deals_Demo!$H:$S,9,0)</f>
        <v>45922.619085648148</v>
      </c>
      <c r="U1947" s="15" t="str">
        <f t="shared" si="310"/>
        <v>2025-09-22</v>
      </c>
      <c r="V1947" s="13" t="str">
        <f>VLOOKUP($B1947,Deals_Demo!$H:$S,11,0)</f>
        <v>14</v>
      </c>
      <c r="W1947" s="13" t="str">
        <f>VLOOKUP($B1947,Deals_Demo!$H:$S,12,0)</f>
        <v>Mon</v>
      </c>
      <c r="X1947" s="13">
        <f t="shared" si="312"/>
        <v>-0.313</v>
      </c>
      <c r="Y1947" s="13">
        <f t="shared" si="313"/>
        <v>-0.626</v>
      </c>
      <c r="Z1947" s="13">
        <f t="shared" si="314"/>
        <v>-0.93899999999999995</v>
      </c>
      <c r="AA1947" s="13">
        <f t="shared" si="311"/>
        <v>-3</v>
      </c>
    </row>
    <row r="1948" spans="1:27" x14ac:dyDescent="0.25">
      <c r="A1948" s="56">
        <v>45922.410763888889</v>
      </c>
      <c r="B1948" s="57">
        <v>444244153</v>
      </c>
      <c r="C1948" s="58" t="s">
        <v>36</v>
      </c>
      <c r="D1948" s="58" t="s">
        <v>37</v>
      </c>
      <c r="E1948" s="58" t="s">
        <v>119</v>
      </c>
      <c r="F1948" s="59">
        <v>3717.85</v>
      </c>
      <c r="G1948" s="59">
        <v>3714.74</v>
      </c>
      <c r="H1948" s="59">
        <v>3719.24</v>
      </c>
      <c r="I1948" s="58" t="s">
        <v>2241</v>
      </c>
      <c r="J1948" s="59">
        <v>3714.71</v>
      </c>
      <c r="K1948" s="59">
        <v>0</v>
      </c>
      <c r="L1948" s="59">
        <v>0</v>
      </c>
      <c r="M1948" s="59">
        <v>-3.14</v>
      </c>
      <c r="N1948" s="10" t="str">
        <f t="shared" si="306"/>
        <v>L</v>
      </c>
      <c r="O1948" s="11">
        <f t="shared" si="307"/>
        <v>45922</v>
      </c>
      <c r="P1948" s="12" t="str">
        <f t="shared" si="308"/>
        <v>09</v>
      </c>
      <c r="Q1948" s="13" t="str">
        <f>VLOOKUP($B1948,Deals_Demo!$H:$N,7,0)</f>
        <v>strategy_24_demo</v>
      </c>
      <c r="R1948" s="13" t="str">
        <f t="shared" si="309"/>
        <v>Mon</v>
      </c>
      <c r="S1948" s="14">
        <f>VLOOKUP($B1948,Deals_Demo!$H:$S,8,0)</f>
        <v>45922.410763888889</v>
      </c>
      <c r="T1948" s="14">
        <f>VLOOKUP($B1948,Deals_Demo!$H:$S,9,0)</f>
        <v>45922.619097222225</v>
      </c>
      <c r="U1948" s="15" t="str">
        <f t="shared" si="310"/>
        <v>2025-09-22</v>
      </c>
      <c r="V1948" s="13" t="str">
        <f>VLOOKUP($B1948,Deals_Demo!$H:$S,11,0)</f>
        <v>14</v>
      </c>
      <c r="W1948" s="13" t="str">
        <f>VLOOKUP($B1948,Deals_Demo!$H:$S,12,0)</f>
        <v>Mon</v>
      </c>
      <c r="X1948" s="13">
        <f t="shared" si="312"/>
        <v>-0.31400000000000006</v>
      </c>
      <c r="Y1948" s="13">
        <f t="shared" si="313"/>
        <v>-0.62800000000000011</v>
      </c>
      <c r="Z1948" s="13">
        <f t="shared" si="314"/>
        <v>-0.94199999999999995</v>
      </c>
      <c r="AA1948" s="13">
        <f t="shared" si="311"/>
        <v>-3</v>
      </c>
    </row>
    <row r="1949" spans="1:27" x14ac:dyDescent="0.25">
      <c r="A1949" s="60">
        <v>45922.410763888889</v>
      </c>
      <c r="B1949" s="61">
        <v>444244155</v>
      </c>
      <c r="C1949" s="62" t="s">
        <v>36</v>
      </c>
      <c r="D1949" s="62" t="s">
        <v>37</v>
      </c>
      <c r="E1949" s="62" t="s">
        <v>119</v>
      </c>
      <c r="F1949" s="63">
        <v>3717.85</v>
      </c>
      <c r="G1949" s="63">
        <v>3714.74</v>
      </c>
      <c r="H1949" s="63">
        <v>3719.24</v>
      </c>
      <c r="I1949" s="62" t="s">
        <v>2241</v>
      </c>
      <c r="J1949" s="63">
        <v>3714.71</v>
      </c>
      <c r="K1949" s="63">
        <v>0</v>
      </c>
      <c r="L1949" s="63">
        <v>0</v>
      </c>
      <c r="M1949" s="63">
        <v>-3.14</v>
      </c>
      <c r="N1949" s="10" t="str">
        <f t="shared" si="306"/>
        <v>L</v>
      </c>
      <c r="O1949" s="11">
        <f t="shared" si="307"/>
        <v>45922</v>
      </c>
      <c r="P1949" s="12" t="str">
        <f t="shared" si="308"/>
        <v>09</v>
      </c>
      <c r="Q1949" s="13" t="str">
        <f>VLOOKUP($B1949,Deals_Demo!$H:$N,7,0)</f>
        <v>strategy_12_demo</v>
      </c>
      <c r="R1949" s="13" t="str">
        <f t="shared" si="309"/>
        <v>Mon</v>
      </c>
      <c r="S1949" s="14">
        <f>VLOOKUP($B1949,Deals_Demo!$H:$S,8,0)</f>
        <v>45922.410763888889</v>
      </c>
      <c r="T1949" s="14">
        <f>VLOOKUP($B1949,Deals_Demo!$H:$S,9,0)</f>
        <v>45922.619097222225</v>
      </c>
      <c r="U1949" s="15" t="str">
        <f t="shared" si="310"/>
        <v>2025-09-22</v>
      </c>
      <c r="V1949" s="13" t="str">
        <f>VLOOKUP($B1949,Deals_Demo!$H:$S,11,0)</f>
        <v>14</v>
      </c>
      <c r="W1949" s="13" t="str">
        <f>VLOOKUP($B1949,Deals_Demo!$H:$S,12,0)</f>
        <v>Mon</v>
      </c>
      <c r="X1949" s="13">
        <f t="shared" si="312"/>
        <v>-0.31400000000000006</v>
      </c>
      <c r="Y1949" s="13">
        <f t="shared" si="313"/>
        <v>-0.62800000000000011</v>
      </c>
      <c r="Z1949" s="13">
        <f t="shared" si="314"/>
        <v>-0.94199999999999995</v>
      </c>
      <c r="AA1949" s="13">
        <f t="shared" si="311"/>
        <v>-3</v>
      </c>
    </row>
    <row r="1950" spans="1:27" x14ac:dyDescent="0.25">
      <c r="A1950" s="56">
        <v>45922.410763888889</v>
      </c>
      <c r="B1950" s="57">
        <v>444244157</v>
      </c>
      <c r="C1950" s="58" t="s">
        <v>36</v>
      </c>
      <c r="D1950" s="58" t="s">
        <v>37</v>
      </c>
      <c r="E1950" s="58" t="s">
        <v>119</v>
      </c>
      <c r="F1950" s="59">
        <v>3717.85</v>
      </c>
      <c r="G1950" s="59">
        <v>3716.24</v>
      </c>
      <c r="H1950" s="59">
        <v>3719.24</v>
      </c>
      <c r="I1950" s="58" t="s">
        <v>2242</v>
      </c>
      <c r="J1950" s="59">
        <v>3716.24</v>
      </c>
      <c r="K1950" s="59">
        <v>0</v>
      </c>
      <c r="L1950" s="59">
        <v>0</v>
      </c>
      <c r="M1950" s="59">
        <v>-1.61</v>
      </c>
      <c r="N1950" s="10" t="str">
        <f t="shared" si="306"/>
        <v>L</v>
      </c>
      <c r="O1950" s="11">
        <f t="shared" si="307"/>
        <v>45922</v>
      </c>
      <c r="P1950" s="12" t="str">
        <f t="shared" si="308"/>
        <v>09</v>
      </c>
      <c r="Q1950" s="13" t="str">
        <f>VLOOKUP($B1950,Deals_Demo!$H:$N,7,0)</f>
        <v>strategy_15_demo</v>
      </c>
      <c r="R1950" s="13" t="str">
        <f t="shared" si="309"/>
        <v>Mon</v>
      </c>
      <c r="S1950" s="14">
        <f>VLOOKUP($B1950,Deals_Demo!$H:$S,8,0)</f>
        <v>45922.410763888889</v>
      </c>
      <c r="T1950" s="14">
        <f>VLOOKUP($B1950,Deals_Demo!$H:$S,9,0)</f>
        <v>45922.619097222225</v>
      </c>
      <c r="U1950" s="15" t="str">
        <f t="shared" si="310"/>
        <v>2025-09-22</v>
      </c>
      <c r="V1950" s="13" t="str">
        <f>VLOOKUP($B1950,Deals_Demo!$H:$S,11,0)</f>
        <v>14</v>
      </c>
      <c r="W1950" s="13" t="str">
        <f>VLOOKUP($B1950,Deals_Demo!$H:$S,12,0)</f>
        <v>Mon</v>
      </c>
      <c r="X1950" s="13">
        <f t="shared" si="312"/>
        <v>-0.16100000000000003</v>
      </c>
      <c r="Y1950" s="13">
        <f t="shared" si="313"/>
        <v>-0.32200000000000006</v>
      </c>
      <c r="Z1950" s="13">
        <f t="shared" si="314"/>
        <v>-0.48299999999999998</v>
      </c>
      <c r="AA1950" s="13">
        <f t="shared" si="311"/>
        <v>-3</v>
      </c>
    </row>
    <row r="1951" spans="1:27" x14ac:dyDescent="0.25">
      <c r="A1951" s="60">
        <v>45922.413634259261</v>
      </c>
      <c r="B1951" s="61">
        <v>444247114</v>
      </c>
      <c r="C1951" s="62" t="s">
        <v>36</v>
      </c>
      <c r="D1951" s="62" t="s">
        <v>37</v>
      </c>
      <c r="E1951" s="62" t="s">
        <v>119</v>
      </c>
      <c r="F1951" s="63">
        <v>3715.86</v>
      </c>
      <c r="G1951" s="63">
        <v>3712.87</v>
      </c>
      <c r="H1951" s="63">
        <v>3719.37</v>
      </c>
      <c r="I1951" s="62" t="s">
        <v>2243</v>
      </c>
      <c r="J1951" s="63">
        <v>3712.84</v>
      </c>
      <c r="K1951" s="63">
        <v>0</v>
      </c>
      <c r="L1951" s="63">
        <v>0</v>
      </c>
      <c r="M1951" s="63">
        <v>-3.02</v>
      </c>
      <c r="N1951" s="10" t="str">
        <f t="shared" si="306"/>
        <v>L</v>
      </c>
      <c r="O1951" s="11">
        <f t="shared" si="307"/>
        <v>45922</v>
      </c>
      <c r="P1951" s="12" t="str">
        <f t="shared" si="308"/>
        <v>09</v>
      </c>
      <c r="Q1951" s="13" t="str">
        <f>VLOOKUP($B1951,Deals_Demo!$H:$N,7,0)</f>
        <v>strategy_13_demo</v>
      </c>
      <c r="R1951" s="13" t="str">
        <f t="shared" si="309"/>
        <v>Mon</v>
      </c>
      <c r="S1951" s="14">
        <f>VLOOKUP($B1951,Deals_Demo!$H:$S,8,0)</f>
        <v>45922.413634259261</v>
      </c>
      <c r="T1951" s="14">
        <f>VLOOKUP($B1951,Deals_Demo!$H:$S,9,0)</f>
        <v>45922.621967592597</v>
      </c>
      <c r="U1951" s="15" t="str">
        <f t="shared" si="310"/>
        <v>2025-09-22</v>
      </c>
      <c r="V1951" s="13" t="str">
        <f>VLOOKUP($B1951,Deals_Demo!$H:$S,11,0)</f>
        <v>14</v>
      </c>
      <c r="W1951" s="13" t="str">
        <f>VLOOKUP($B1951,Deals_Demo!$H:$S,12,0)</f>
        <v>Mon</v>
      </c>
      <c r="X1951" s="13">
        <f t="shared" si="312"/>
        <v>-0.30200000000000005</v>
      </c>
      <c r="Y1951" s="13">
        <f t="shared" si="313"/>
        <v>-0.60400000000000009</v>
      </c>
      <c r="Z1951" s="13">
        <f t="shared" si="314"/>
        <v>-0.90599999999999992</v>
      </c>
      <c r="AA1951" s="13">
        <f t="shared" si="311"/>
        <v>-3</v>
      </c>
    </row>
    <row r="1952" spans="1:27" x14ac:dyDescent="0.25">
      <c r="A1952" s="56">
        <v>45922.416412037041</v>
      </c>
      <c r="B1952" s="57">
        <v>444249596</v>
      </c>
      <c r="C1952" s="58" t="s">
        <v>36</v>
      </c>
      <c r="D1952" s="58" t="s">
        <v>38</v>
      </c>
      <c r="E1952" s="58" t="s">
        <v>119</v>
      </c>
      <c r="F1952" s="59">
        <v>3714.21</v>
      </c>
      <c r="G1952" s="59">
        <v>3713.5</v>
      </c>
      <c r="H1952" s="58"/>
      <c r="I1952" s="58" t="s">
        <v>2244</v>
      </c>
      <c r="J1952" s="59">
        <v>3714.02</v>
      </c>
      <c r="K1952" s="59">
        <v>0</v>
      </c>
      <c r="L1952" s="59">
        <v>0</v>
      </c>
      <c r="M1952" s="59">
        <v>0.19</v>
      </c>
      <c r="N1952" s="10" t="str">
        <f t="shared" si="306"/>
        <v>W</v>
      </c>
      <c r="O1952" s="11">
        <f t="shared" si="307"/>
        <v>45922</v>
      </c>
      <c r="P1952" s="12" t="str">
        <f t="shared" si="308"/>
        <v>09</v>
      </c>
      <c r="Q1952" s="13" t="str">
        <f>VLOOKUP($B1952,Deals_Demo!$H:$N,7,0)</f>
        <v>strategy_18_demo</v>
      </c>
      <c r="R1952" s="13" t="str">
        <f t="shared" si="309"/>
        <v>Mon</v>
      </c>
      <c r="S1952" s="14">
        <f>VLOOKUP($B1952,Deals_Demo!$H:$S,8,0)</f>
        <v>45922.416412037041</v>
      </c>
      <c r="T1952" s="14">
        <f>VLOOKUP($B1952,Deals_Demo!$H:$S,9,0)</f>
        <v>45922.624745370376</v>
      </c>
      <c r="U1952" s="15" t="str">
        <f t="shared" si="310"/>
        <v>2025-09-22</v>
      </c>
      <c r="V1952" s="13" t="str">
        <f>VLOOKUP($B1952,Deals_Demo!$H:$S,11,0)</f>
        <v>14</v>
      </c>
      <c r="W1952" s="13" t="str">
        <f>VLOOKUP($B1952,Deals_Demo!$H:$S,12,0)</f>
        <v>Mon</v>
      </c>
      <c r="X1952" s="13">
        <f t="shared" si="312"/>
        <v>1.9000000000000003E-2</v>
      </c>
      <c r="Y1952" s="13">
        <f t="shared" si="313"/>
        <v>3.8000000000000006E-2</v>
      </c>
      <c r="Z1952" s="13">
        <f t="shared" si="314"/>
        <v>5.6999999999999995E-2</v>
      </c>
      <c r="AA1952" s="13">
        <f t="shared" si="311"/>
        <v>-3</v>
      </c>
    </row>
    <row r="1953" spans="1:27" x14ac:dyDescent="0.25">
      <c r="A1953" s="60">
        <v>45922.416412037041</v>
      </c>
      <c r="B1953" s="61">
        <v>444249599</v>
      </c>
      <c r="C1953" s="62" t="s">
        <v>36</v>
      </c>
      <c r="D1953" s="62" t="s">
        <v>38</v>
      </c>
      <c r="E1953" s="62" t="s">
        <v>119</v>
      </c>
      <c r="F1953" s="63">
        <v>3714.21</v>
      </c>
      <c r="G1953" s="63">
        <v>3711.78</v>
      </c>
      <c r="H1953" s="62"/>
      <c r="I1953" s="62" t="s">
        <v>2245</v>
      </c>
      <c r="J1953" s="63">
        <v>3711.89</v>
      </c>
      <c r="K1953" s="63">
        <v>0</v>
      </c>
      <c r="L1953" s="63">
        <v>0</v>
      </c>
      <c r="M1953" s="63">
        <v>2.3199999999999998</v>
      </c>
      <c r="N1953" s="10" t="str">
        <f t="shared" si="306"/>
        <v>W</v>
      </c>
      <c r="O1953" s="11">
        <f t="shared" si="307"/>
        <v>45922</v>
      </c>
      <c r="P1953" s="12" t="str">
        <f t="shared" si="308"/>
        <v>09</v>
      </c>
      <c r="Q1953" s="13" t="str">
        <f>VLOOKUP($B1953,Deals_Demo!$H:$N,7,0)</f>
        <v>strategy_19_demo</v>
      </c>
      <c r="R1953" s="13" t="str">
        <f t="shared" si="309"/>
        <v>Mon</v>
      </c>
      <c r="S1953" s="14">
        <f>VLOOKUP($B1953,Deals_Demo!$H:$S,8,0)</f>
        <v>45922.416412037041</v>
      </c>
      <c r="T1953" s="14">
        <f>VLOOKUP($B1953,Deals_Demo!$H:$S,9,0)</f>
        <v>45922.624745370376</v>
      </c>
      <c r="U1953" s="15" t="str">
        <f t="shared" si="310"/>
        <v>2025-09-22</v>
      </c>
      <c r="V1953" s="13" t="str">
        <f>VLOOKUP($B1953,Deals_Demo!$H:$S,11,0)</f>
        <v>14</v>
      </c>
      <c r="W1953" s="13" t="str">
        <f>VLOOKUP($B1953,Deals_Demo!$H:$S,12,0)</f>
        <v>Mon</v>
      </c>
      <c r="X1953" s="13">
        <f t="shared" si="312"/>
        <v>0.23199999999999998</v>
      </c>
      <c r="Y1953" s="13">
        <f t="shared" si="313"/>
        <v>0.46399999999999997</v>
      </c>
      <c r="Z1953" s="13">
        <f t="shared" si="314"/>
        <v>0.69599999999999995</v>
      </c>
      <c r="AA1953" s="13">
        <f t="shared" si="311"/>
        <v>-3</v>
      </c>
    </row>
    <row r="1954" spans="1:27" x14ac:dyDescent="0.25">
      <c r="A1954" s="56">
        <v>45922.418506944443</v>
      </c>
      <c r="B1954" s="57">
        <v>444250954</v>
      </c>
      <c r="C1954" s="58" t="s">
        <v>36</v>
      </c>
      <c r="D1954" s="58" t="s">
        <v>38</v>
      </c>
      <c r="E1954" s="58" t="s">
        <v>119</v>
      </c>
      <c r="F1954" s="59">
        <v>3713.93</v>
      </c>
      <c r="G1954" s="59">
        <v>3713.12</v>
      </c>
      <c r="H1954" s="58"/>
      <c r="I1954" s="58" t="s">
        <v>2246</v>
      </c>
      <c r="J1954" s="59">
        <v>3713.13</v>
      </c>
      <c r="K1954" s="59">
        <v>0</v>
      </c>
      <c r="L1954" s="59">
        <v>0</v>
      </c>
      <c r="M1954" s="59">
        <v>0.8</v>
      </c>
      <c r="N1954" s="10" t="str">
        <f t="shared" si="306"/>
        <v>W</v>
      </c>
      <c r="O1954" s="11">
        <f t="shared" si="307"/>
        <v>45922</v>
      </c>
      <c r="P1954" s="12" t="str">
        <f t="shared" si="308"/>
        <v>10</v>
      </c>
      <c r="Q1954" s="13" t="str">
        <f>VLOOKUP($B1954,Deals_Demo!$H:$N,7,0)</f>
        <v>strategy_18_demo</v>
      </c>
      <c r="R1954" s="13" t="str">
        <f t="shared" si="309"/>
        <v>Mon</v>
      </c>
      <c r="S1954" s="14">
        <f>VLOOKUP($B1954,Deals_Demo!$H:$S,8,0)</f>
        <v>45922.418506944443</v>
      </c>
      <c r="T1954" s="14">
        <f>VLOOKUP($B1954,Deals_Demo!$H:$S,9,0)</f>
        <v>45922.626840277779</v>
      </c>
      <c r="U1954" s="15" t="str">
        <f t="shared" si="310"/>
        <v>2025-09-22</v>
      </c>
      <c r="V1954" s="13" t="str">
        <f>VLOOKUP($B1954,Deals_Demo!$H:$S,11,0)</f>
        <v>15</v>
      </c>
      <c r="W1954" s="13" t="str">
        <f>VLOOKUP($B1954,Deals_Demo!$H:$S,12,0)</f>
        <v>Mon</v>
      </c>
      <c r="X1954" s="13">
        <f t="shared" si="312"/>
        <v>8.0000000000000016E-2</v>
      </c>
      <c r="Y1954" s="13">
        <f t="shared" si="313"/>
        <v>0.16000000000000003</v>
      </c>
      <c r="Z1954" s="13">
        <f t="shared" si="314"/>
        <v>0.24</v>
      </c>
      <c r="AA1954" s="13">
        <f t="shared" si="311"/>
        <v>-3</v>
      </c>
    </row>
    <row r="1955" spans="1:27" x14ac:dyDescent="0.25">
      <c r="A1955" s="60">
        <v>45922.418842592589</v>
      </c>
      <c r="B1955" s="61">
        <v>444251242</v>
      </c>
      <c r="C1955" s="62" t="s">
        <v>36</v>
      </c>
      <c r="D1955" s="62" t="s">
        <v>37</v>
      </c>
      <c r="E1955" s="62" t="s">
        <v>119</v>
      </c>
      <c r="F1955" s="63">
        <v>3714.8</v>
      </c>
      <c r="G1955" s="63">
        <v>3711.8</v>
      </c>
      <c r="H1955" s="63">
        <v>3718.3</v>
      </c>
      <c r="I1955" s="62" t="s">
        <v>2247</v>
      </c>
      <c r="J1955" s="63">
        <v>3711.8</v>
      </c>
      <c r="K1955" s="63">
        <v>0</v>
      </c>
      <c r="L1955" s="63">
        <v>0</v>
      </c>
      <c r="M1955" s="63">
        <v>-3</v>
      </c>
      <c r="N1955" s="10" t="str">
        <f t="shared" si="306"/>
        <v>L</v>
      </c>
      <c r="O1955" s="11">
        <f t="shared" si="307"/>
        <v>45922</v>
      </c>
      <c r="P1955" s="12" t="str">
        <f t="shared" si="308"/>
        <v>10</v>
      </c>
      <c r="Q1955" s="13" t="str">
        <f>VLOOKUP($B1955,Deals_Demo!$H:$N,7,0)</f>
        <v>strategy_13_demo</v>
      </c>
      <c r="R1955" s="13" t="str">
        <f t="shared" si="309"/>
        <v>Mon</v>
      </c>
      <c r="S1955" s="14">
        <f>VLOOKUP($B1955,Deals_Demo!$H:$S,8,0)</f>
        <v>45922.418842592589</v>
      </c>
      <c r="T1955" s="14">
        <f>VLOOKUP($B1955,Deals_Demo!$H:$S,9,0)</f>
        <v>45922.627175925925</v>
      </c>
      <c r="U1955" s="15" t="str">
        <f t="shared" si="310"/>
        <v>2025-09-22</v>
      </c>
      <c r="V1955" s="13" t="str">
        <f>VLOOKUP($B1955,Deals_Demo!$H:$S,11,0)</f>
        <v>15</v>
      </c>
      <c r="W1955" s="13" t="str">
        <f>VLOOKUP($B1955,Deals_Demo!$H:$S,12,0)</f>
        <v>Mon</v>
      </c>
      <c r="X1955" s="13">
        <f t="shared" si="312"/>
        <v>-0.30000000000000004</v>
      </c>
      <c r="Y1955" s="13">
        <f t="shared" si="313"/>
        <v>-0.60000000000000009</v>
      </c>
      <c r="Z1955" s="13">
        <f t="shared" si="314"/>
        <v>-0.89999999999999991</v>
      </c>
      <c r="AA1955" s="13">
        <f t="shared" si="311"/>
        <v>-3</v>
      </c>
    </row>
    <row r="1956" spans="1:27" x14ac:dyDescent="0.25">
      <c r="A1956" s="56">
        <v>45922.423136574071</v>
      </c>
      <c r="B1956" s="57">
        <v>444254053</v>
      </c>
      <c r="C1956" s="58" t="s">
        <v>36</v>
      </c>
      <c r="D1956" s="58" t="s">
        <v>38</v>
      </c>
      <c r="E1956" s="58" t="s">
        <v>119</v>
      </c>
      <c r="F1956" s="59">
        <v>3713.12</v>
      </c>
      <c r="G1956" s="59">
        <v>3711.66</v>
      </c>
      <c r="H1956" s="58"/>
      <c r="I1956" s="58" t="s">
        <v>2248</v>
      </c>
      <c r="J1956" s="59">
        <v>3711.67</v>
      </c>
      <c r="K1956" s="59">
        <v>0</v>
      </c>
      <c r="L1956" s="59">
        <v>0</v>
      </c>
      <c r="M1956" s="59">
        <v>1.45</v>
      </c>
      <c r="N1956" s="10" t="str">
        <f t="shared" si="306"/>
        <v>W</v>
      </c>
      <c r="O1956" s="11">
        <f t="shared" si="307"/>
        <v>45922</v>
      </c>
      <c r="P1956" s="12" t="str">
        <f t="shared" si="308"/>
        <v>10</v>
      </c>
      <c r="Q1956" s="13" t="str">
        <f>VLOOKUP($B1956,Deals_Demo!$H:$N,7,0)</f>
        <v>strategy_18_demo</v>
      </c>
      <c r="R1956" s="13" t="str">
        <f t="shared" si="309"/>
        <v>Mon</v>
      </c>
      <c r="S1956" s="14">
        <f>VLOOKUP($B1956,Deals_Demo!$H:$S,8,0)</f>
        <v>45922.423136574071</v>
      </c>
      <c r="T1956" s="14">
        <f>VLOOKUP($B1956,Deals_Demo!$H:$S,9,0)</f>
        <v>45922.631469907406</v>
      </c>
      <c r="U1956" s="15" t="str">
        <f t="shared" si="310"/>
        <v>2025-09-22</v>
      </c>
      <c r="V1956" s="13" t="str">
        <f>VLOOKUP($B1956,Deals_Demo!$H:$S,11,0)</f>
        <v>15</v>
      </c>
      <c r="W1956" s="13" t="str">
        <f>VLOOKUP($B1956,Deals_Demo!$H:$S,12,0)</f>
        <v>Mon</v>
      </c>
      <c r="X1956" s="13">
        <f t="shared" si="312"/>
        <v>0.14499999999999999</v>
      </c>
      <c r="Y1956" s="13">
        <f t="shared" si="313"/>
        <v>0.28999999999999998</v>
      </c>
      <c r="Z1956" s="13">
        <f t="shared" si="314"/>
        <v>0.435</v>
      </c>
      <c r="AA1956" s="13">
        <f t="shared" si="311"/>
        <v>-3</v>
      </c>
    </row>
    <row r="1957" spans="1:27" x14ac:dyDescent="0.25">
      <c r="A1957" s="60">
        <v>45922.425208333334</v>
      </c>
      <c r="B1957" s="61">
        <v>444256800</v>
      </c>
      <c r="C1957" s="62" t="s">
        <v>36</v>
      </c>
      <c r="D1957" s="62" t="s">
        <v>38</v>
      </c>
      <c r="E1957" s="62" t="s">
        <v>119</v>
      </c>
      <c r="F1957" s="63">
        <v>3711.1</v>
      </c>
      <c r="G1957" s="63">
        <v>3709.89</v>
      </c>
      <c r="H1957" s="62"/>
      <c r="I1957" s="62" t="s">
        <v>2249</v>
      </c>
      <c r="J1957" s="63">
        <v>3710</v>
      </c>
      <c r="K1957" s="63">
        <v>0</v>
      </c>
      <c r="L1957" s="63">
        <v>0</v>
      </c>
      <c r="M1957" s="63">
        <v>1.1000000000000001</v>
      </c>
      <c r="N1957" s="10" t="str">
        <f t="shared" si="306"/>
        <v>W</v>
      </c>
      <c r="O1957" s="11">
        <f t="shared" si="307"/>
        <v>45922</v>
      </c>
      <c r="P1957" s="12" t="str">
        <f t="shared" si="308"/>
        <v>10</v>
      </c>
      <c r="Q1957" s="13" t="str">
        <f>VLOOKUP($B1957,Deals_Demo!$H:$N,7,0)</f>
        <v>strategy_18_demo</v>
      </c>
      <c r="R1957" s="13" t="str">
        <f t="shared" si="309"/>
        <v>Mon</v>
      </c>
      <c r="S1957" s="14">
        <f>VLOOKUP($B1957,Deals_Demo!$H:$S,8,0)</f>
        <v>45922.425208333334</v>
      </c>
      <c r="T1957" s="14">
        <f>VLOOKUP($B1957,Deals_Demo!$H:$S,9,0)</f>
        <v>45922.63354166667</v>
      </c>
      <c r="U1957" s="15" t="str">
        <f t="shared" si="310"/>
        <v>2025-09-22</v>
      </c>
      <c r="V1957" s="13" t="str">
        <f>VLOOKUP($B1957,Deals_Demo!$H:$S,11,0)</f>
        <v>15</v>
      </c>
      <c r="W1957" s="13" t="str">
        <f>VLOOKUP($B1957,Deals_Demo!$H:$S,12,0)</f>
        <v>Mon</v>
      </c>
      <c r="X1957" s="13">
        <f t="shared" si="312"/>
        <v>0.11000000000000001</v>
      </c>
      <c r="Y1957" s="13">
        <f t="shared" si="313"/>
        <v>0.22000000000000003</v>
      </c>
      <c r="Z1957" s="13">
        <f t="shared" si="314"/>
        <v>0.33</v>
      </c>
      <c r="AA1957" s="13">
        <f t="shared" si="311"/>
        <v>-3</v>
      </c>
    </row>
    <row r="1958" spans="1:27" x14ac:dyDescent="0.25">
      <c r="A1958" s="56">
        <v>45922.425208333334</v>
      </c>
      <c r="B1958" s="57">
        <v>444256803</v>
      </c>
      <c r="C1958" s="58" t="s">
        <v>36</v>
      </c>
      <c r="D1958" s="58" t="s">
        <v>38</v>
      </c>
      <c r="E1958" s="58" t="s">
        <v>119</v>
      </c>
      <c r="F1958" s="59">
        <v>3711.1</v>
      </c>
      <c r="G1958" s="59">
        <v>3714.1</v>
      </c>
      <c r="H1958" s="58"/>
      <c r="I1958" s="58" t="s">
        <v>2250</v>
      </c>
      <c r="J1958" s="59">
        <v>3714.16</v>
      </c>
      <c r="K1958" s="59">
        <v>0</v>
      </c>
      <c r="L1958" s="59">
        <v>0</v>
      </c>
      <c r="M1958" s="59">
        <v>-3.06</v>
      </c>
      <c r="N1958" s="10" t="str">
        <f t="shared" si="306"/>
        <v>L</v>
      </c>
      <c r="O1958" s="11">
        <f t="shared" si="307"/>
        <v>45922</v>
      </c>
      <c r="P1958" s="12" t="str">
        <f t="shared" si="308"/>
        <v>10</v>
      </c>
      <c r="Q1958" s="13" t="str">
        <f>VLOOKUP($B1958,Deals_Demo!$H:$N,7,0)</f>
        <v>strategy_19_demo</v>
      </c>
      <c r="R1958" s="13" t="str">
        <f t="shared" si="309"/>
        <v>Mon</v>
      </c>
      <c r="S1958" s="14">
        <f>VLOOKUP($B1958,Deals_Demo!$H:$S,8,0)</f>
        <v>45922.425208333334</v>
      </c>
      <c r="T1958" s="14">
        <f>VLOOKUP($B1958,Deals_Demo!$H:$S,9,0)</f>
        <v>45922.63354166667</v>
      </c>
      <c r="U1958" s="15" t="str">
        <f t="shared" si="310"/>
        <v>2025-09-22</v>
      </c>
      <c r="V1958" s="13" t="str">
        <f>VLOOKUP($B1958,Deals_Demo!$H:$S,11,0)</f>
        <v>15</v>
      </c>
      <c r="W1958" s="13" t="str">
        <f>VLOOKUP($B1958,Deals_Demo!$H:$S,12,0)</f>
        <v>Mon</v>
      </c>
      <c r="X1958" s="13">
        <f t="shared" si="312"/>
        <v>-0.30600000000000005</v>
      </c>
      <c r="Y1958" s="13">
        <f t="shared" si="313"/>
        <v>-0.6120000000000001</v>
      </c>
      <c r="Z1958" s="13">
        <f t="shared" si="314"/>
        <v>-0.91799999999999993</v>
      </c>
      <c r="AA1958" s="13">
        <f t="shared" si="311"/>
        <v>-3</v>
      </c>
    </row>
    <row r="1959" spans="1:27" x14ac:dyDescent="0.25">
      <c r="A1959" s="60">
        <v>45922.427060185182</v>
      </c>
      <c r="B1959" s="61">
        <v>444258193</v>
      </c>
      <c r="C1959" s="62" t="s">
        <v>36</v>
      </c>
      <c r="D1959" s="62" t="s">
        <v>38</v>
      </c>
      <c r="E1959" s="62" t="s">
        <v>119</v>
      </c>
      <c r="F1959" s="63">
        <v>3711.6</v>
      </c>
      <c r="G1959" s="63">
        <v>3714.62</v>
      </c>
      <c r="H1959" s="63">
        <v>3709.42</v>
      </c>
      <c r="I1959" s="62" t="s">
        <v>2251</v>
      </c>
      <c r="J1959" s="63">
        <v>3709.34</v>
      </c>
      <c r="K1959" s="63">
        <v>0</v>
      </c>
      <c r="L1959" s="63">
        <v>0</v>
      </c>
      <c r="M1959" s="63">
        <v>2.2599999999999998</v>
      </c>
      <c r="N1959" s="10" t="str">
        <f t="shared" si="306"/>
        <v>W</v>
      </c>
      <c r="O1959" s="11">
        <f t="shared" si="307"/>
        <v>45922</v>
      </c>
      <c r="P1959" s="12" t="str">
        <f t="shared" si="308"/>
        <v>10</v>
      </c>
      <c r="Q1959" s="13" t="str">
        <f>VLOOKUP($B1959,Deals_Demo!$H:$N,7,0)</f>
        <v>strategy_21_demo</v>
      </c>
      <c r="R1959" s="13" t="str">
        <f t="shared" si="309"/>
        <v>Mon</v>
      </c>
      <c r="S1959" s="14">
        <f>VLOOKUP($B1959,Deals_Demo!$H:$S,8,0)</f>
        <v>45922.427060185182</v>
      </c>
      <c r="T1959" s="14">
        <f>VLOOKUP($B1959,Deals_Demo!$H:$S,9,0)</f>
        <v>45922.635393518518</v>
      </c>
      <c r="U1959" s="15" t="str">
        <f t="shared" si="310"/>
        <v>2025-09-22</v>
      </c>
      <c r="V1959" s="13" t="str">
        <f>VLOOKUP($B1959,Deals_Demo!$H:$S,11,0)</f>
        <v>15</v>
      </c>
      <c r="W1959" s="13" t="str">
        <f>VLOOKUP($B1959,Deals_Demo!$H:$S,12,0)</f>
        <v>Mon</v>
      </c>
      <c r="X1959" s="13">
        <f t="shared" si="312"/>
        <v>0.22599999999999998</v>
      </c>
      <c r="Y1959" s="13">
        <f t="shared" si="313"/>
        <v>0.45199999999999996</v>
      </c>
      <c r="Z1959" s="13">
        <f t="shared" si="314"/>
        <v>0.67799999999999994</v>
      </c>
      <c r="AA1959" s="13">
        <f t="shared" si="311"/>
        <v>-3</v>
      </c>
    </row>
    <row r="1960" spans="1:27" x14ac:dyDescent="0.25">
      <c r="A1960" s="56">
        <v>45922.427060185182</v>
      </c>
      <c r="B1960" s="57">
        <v>444258194</v>
      </c>
      <c r="C1960" s="58" t="s">
        <v>36</v>
      </c>
      <c r="D1960" s="58" t="s">
        <v>38</v>
      </c>
      <c r="E1960" s="58" t="s">
        <v>119</v>
      </c>
      <c r="F1960" s="59">
        <v>3711.61</v>
      </c>
      <c r="G1960" s="59">
        <v>3711.4</v>
      </c>
      <c r="H1960" s="59">
        <v>3710.12</v>
      </c>
      <c r="I1960" s="58" t="s">
        <v>2252</v>
      </c>
      <c r="J1960" s="59">
        <v>3711.43</v>
      </c>
      <c r="K1960" s="59">
        <v>0</v>
      </c>
      <c r="L1960" s="59">
        <v>0</v>
      </c>
      <c r="M1960" s="59">
        <v>0.18</v>
      </c>
      <c r="N1960" s="10" t="str">
        <f t="shared" si="306"/>
        <v>W</v>
      </c>
      <c r="O1960" s="11">
        <f t="shared" si="307"/>
        <v>45922</v>
      </c>
      <c r="P1960" s="12" t="str">
        <f t="shared" si="308"/>
        <v>10</v>
      </c>
      <c r="Q1960" s="13" t="str">
        <f>VLOOKUP($B1960,Deals_Demo!$H:$N,7,0)</f>
        <v>strategy_24_demo</v>
      </c>
      <c r="R1960" s="13" t="str">
        <f t="shared" si="309"/>
        <v>Mon</v>
      </c>
      <c r="S1960" s="14">
        <f>VLOOKUP($B1960,Deals_Demo!$H:$S,8,0)</f>
        <v>45922.427060185182</v>
      </c>
      <c r="T1960" s="14">
        <f>VLOOKUP($B1960,Deals_Demo!$H:$S,9,0)</f>
        <v>45922.635393518518</v>
      </c>
      <c r="U1960" s="15" t="str">
        <f t="shared" si="310"/>
        <v>2025-09-22</v>
      </c>
      <c r="V1960" s="13" t="str">
        <f>VLOOKUP($B1960,Deals_Demo!$H:$S,11,0)</f>
        <v>15</v>
      </c>
      <c r="W1960" s="13" t="str">
        <f>VLOOKUP($B1960,Deals_Demo!$H:$S,12,0)</f>
        <v>Mon</v>
      </c>
      <c r="X1960" s="13">
        <f t="shared" si="312"/>
        <v>1.7999999999999999E-2</v>
      </c>
      <c r="Y1960" s="13">
        <f t="shared" si="313"/>
        <v>3.5999999999999997E-2</v>
      </c>
      <c r="Z1960" s="13">
        <f t="shared" si="314"/>
        <v>5.3999999999999999E-2</v>
      </c>
      <c r="AA1960" s="13">
        <f t="shared" si="311"/>
        <v>-3</v>
      </c>
    </row>
    <row r="1961" spans="1:27" x14ac:dyDescent="0.25">
      <c r="A1961" s="60">
        <v>45922.427060185182</v>
      </c>
      <c r="B1961" s="61">
        <v>444258195</v>
      </c>
      <c r="C1961" s="62" t="s">
        <v>36</v>
      </c>
      <c r="D1961" s="62" t="s">
        <v>38</v>
      </c>
      <c r="E1961" s="62" t="s">
        <v>119</v>
      </c>
      <c r="F1961" s="63">
        <v>3711.55</v>
      </c>
      <c r="G1961" s="63">
        <v>3714.61</v>
      </c>
      <c r="H1961" s="63">
        <v>3708.11</v>
      </c>
      <c r="I1961" s="62" t="s">
        <v>2253</v>
      </c>
      <c r="J1961" s="63">
        <v>3714.64</v>
      </c>
      <c r="K1961" s="63">
        <v>0</v>
      </c>
      <c r="L1961" s="63">
        <v>0</v>
      </c>
      <c r="M1961" s="63">
        <v>-3.09</v>
      </c>
      <c r="N1961" s="10" t="str">
        <f t="shared" si="306"/>
        <v>L</v>
      </c>
      <c r="O1961" s="11">
        <f t="shared" si="307"/>
        <v>45922</v>
      </c>
      <c r="P1961" s="12" t="str">
        <f t="shared" si="308"/>
        <v>10</v>
      </c>
      <c r="Q1961" s="13" t="str">
        <f>VLOOKUP($B1961,Deals_Demo!$H:$N,7,0)</f>
        <v>strategy_16_demo</v>
      </c>
      <c r="R1961" s="13" t="str">
        <f t="shared" si="309"/>
        <v>Mon</v>
      </c>
      <c r="S1961" s="14">
        <f>VLOOKUP($B1961,Deals_Demo!$H:$S,8,0)</f>
        <v>45922.427060185182</v>
      </c>
      <c r="T1961" s="14">
        <f>VLOOKUP($B1961,Deals_Demo!$H:$S,9,0)</f>
        <v>45922.635393518518</v>
      </c>
      <c r="U1961" s="15" t="str">
        <f t="shared" si="310"/>
        <v>2025-09-22</v>
      </c>
      <c r="V1961" s="13" t="str">
        <f>VLOOKUP($B1961,Deals_Demo!$H:$S,11,0)</f>
        <v>15</v>
      </c>
      <c r="W1961" s="13" t="str">
        <f>VLOOKUP($B1961,Deals_Demo!$H:$S,12,0)</f>
        <v>Mon</v>
      </c>
      <c r="X1961" s="13">
        <f t="shared" si="312"/>
        <v>-0.309</v>
      </c>
      <c r="Y1961" s="13">
        <f t="shared" si="313"/>
        <v>-0.61799999999999999</v>
      </c>
      <c r="Z1961" s="13">
        <f t="shared" si="314"/>
        <v>-0.92699999999999994</v>
      </c>
      <c r="AA1961" s="13">
        <f t="shared" si="311"/>
        <v>-3</v>
      </c>
    </row>
    <row r="1962" spans="1:27" x14ac:dyDescent="0.25">
      <c r="A1962" s="56">
        <v>45922.427071759259</v>
      </c>
      <c r="B1962" s="57">
        <v>444258197</v>
      </c>
      <c r="C1962" s="58" t="s">
        <v>36</v>
      </c>
      <c r="D1962" s="58" t="s">
        <v>38</v>
      </c>
      <c r="E1962" s="58" t="s">
        <v>119</v>
      </c>
      <c r="F1962" s="59">
        <v>3711.43</v>
      </c>
      <c r="G1962" s="59">
        <v>3713.11</v>
      </c>
      <c r="H1962" s="59">
        <v>3710.11</v>
      </c>
      <c r="I1962" s="58" t="s">
        <v>2254</v>
      </c>
      <c r="J1962" s="59">
        <v>3710.11</v>
      </c>
      <c r="K1962" s="59">
        <v>0</v>
      </c>
      <c r="L1962" s="59">
        <v>0</v>
      </c>
      <c r="M1962" s="59">
        <v>1.32</v>
      </c>
      <c r="N1962" s="10" t="str">
        <f t="shared" si="306"/>
        <v>W</v>
      </c>
      <c r="O1962" s="11">
        <f t="shared" si="307"/>
        <v>45922</v>
      </c>
      <c r="P1962" s="12" t="str">
        <f t="shared" si="308"/>
        <v>10</v>
      </c>
      <c r="Q1962" s="13" t="str">
        <f>VLOOKUP($B1962,Deals_Demo!$H:$N,7,0)</f>
        <v>strategy_15_demo</v>
      </c>
      <c r="R1962" s="13" t="str">
        <f t="shared" si="309"/>
        <v>Mon</v>
      </c>
      <c r="S1962" s="14">
        <f>VLOOKUP($B1962,Deals_Demo!$H:$S,8,0)</f>
        <v>45922.427071759259</v>
      </c>
      <c r="T1962" s="14">
        <f>VLOOKUP($B1962,Deals_Demo!$H:$S,9,0)</f>
        <v>45922.635405092595</v>
      </c>
      <c r="U1962" s="15" t="str">
        <f t="shared" si="310"/>
        <v>2025-09-22</v>
      </c>
      <c r="V1962" s="13" t="str">
        <f>VLOOKUP($B1962,Deals_Demo!$H:$S,11,0)</f>
        <v>15</v>
      </c>
      <c r="W1962" s="13" t="str">
        <f>VLOOKUP($B1962,Deals_Demo!$H:$S,12,0)</f>
        <v>Mon</v>
      </c>
      <c r="X1962" s="13">
        <f t="shared" si="312"/>
        <v>0.13200000000000001</v>
      </c>
      <c r="Y1962" s="13">
        <f t="shared" si="313"/>
        <v>0.26400000000000001</v>
      </c>
      <c r="Z1962" s="13">
        <f t="shared" si="314"/>
        <v>0.39600000000000002</v>
      </c>
      <c r="AA1962" s="13">
        <f t="shared" si="311"/>
        <v>-3</v>
      </c>
    </row>
    <row r="1963" spans="1:27" x14ac:dyDescent="0.25">
      <c r="A1963" s="60">
        <v>45922.427071759259</v>
      </c>
      <c r="B1963" s="61">
        <v>444258198</v>
      </c>
      <c r="C1963" s="62" t="s">
        <v>36</v>
      </c>
      <c r="D1963" s="62" t="s">
        <v>38</v>
      </c>
      <c r="E1963" s="62" t="s">
        <v>119</v>
      </c>
      <c r="F1963" s="63">
        <v>3711.43</v>
      </c>
      <c r="G1963" s="63">
        <v>3710.56</v>
      </c>
      <c r="H1963" s="63">
        <v>3708.61</v>
      </c>
      <c r="I1963" s="62" t="s">
        <v>2255</v>
      </c>
      <c r="J1963" s="63">
        <v>3710.6</v>
      </c>
      <c r="K1963" s="63">
        <v>0</v>
      </c>
      <c r="L1963" s="63">
        <v>0</v>
      </c>
      <c r="M1963" s="63">
        <v>0.83</v>
      </c>
      <c r="N1963" s="10" t="str">
        <f t="shared" si="306"/>
        <v>W</v>
      </c>
      <c r="O1963" s="11">
        <f t="shared" si="307"/>
        <v>45922</v>
      </c>
      <c r="P1963" s="12" t="str">
        <f t="shared" si="308"/>
        <v>10</v>
      </c>
      <c r="Q1963" s="13" t="str">
        <f>VLOOKUP($B1963,Deals_Demo!$H:$N,7,0)</f>
        <v>strategy_10_demo</v>
      </c>
      <c r="R1963" s="13" t="str">
        <f t="shared" si="309"/>
        <v>Mon</v>
      </c>
      <c r="S1963" s="14">
        <f>VLOOKUP($B1963,Deals_Demo!$H:$S,8,0)</f>
        <v>45922.427071759259</v>
      </c>
      <c r="T1963" s="14">
        <f>VLOOKUP($B1963,Deals_Demo!$H:$S,9,0)</f>
        <v>45922.635405092595</v>
      </c>
      <c r="U1963" s="15" t="str">
        <f t="shared" si="310"/>
        <v>2025-09-22</v>
      </c>
      <c r="V1963" s="13" t="str">
        <f>VLOOKUP($B1963,Deals_Demo!$H:$S,11,0)</f>
        <v>15</v>
      </c>
      <c r="W1963" s="13" t="str">
        <f>VLOOKUP($B1963,Deals_Demo!$H:$S,12,0)</f>
        <v>Mon</v>
      </c>
      <c r="X1963" s="13">
        <f t="shared" si="312"/>
        <v>8.3000000000000004E-2</v>
      </c>
      <c r="Y1963" s="13">
        <f t="shared" si="313"/>
        <v>0.16600000000000001</v>
      </c>
      <c r="Z1963" s="13">
        <f t="shared" si="314"/>
        <v>0.24899999999999997</v>
      </c>
      <c r="AA1963" s="13">
        <f t="shared" si="311"/>
        <v>-3</v>
      </c>
    </row>
    <row r="1964" spans="1:27" x14ac:dyDescent="0.25">
      <c r="A1964" s="56">
        <v>45922.427071759259</v>
      </c>
      <c r="B1964" s="57">
        <v>444258199</v>
      </c>
      <c r="C1964" s="58" t="s">
        <v>36</v>
      </c>
      <c r="D1964" s="58" t="s">
        <v>38</v>
      </c>
      <c r="E1964" s="58" t="s">
        <v>119</v>
      </c>
      <c r="F1964" s="59">
        <v>3711.43</v>
      </c>
      <c r="G1964" s="59">
        <v>3714.61</v>
      </c>
      <c r="H1964" s="59">
        <v>3710.11</v>
      </c>
      <c r="I1964" s="58" t="s">
        <v>2254</v>
      </c>
      <c r="J1964" s="59">
        <v>3710.11</v>
      </c>
      <c r="K1964" s="59">
        <v>0</v>
      </c>
      <c r="L1964" s="59">
        <v>0</v>
      </c>
      <c r="M1964" s="59">
        <v>1.32</v>
      </c>
      <c r="N1964" s="10" t="str">
        <f t="shared" si="306"/>
        <v>W</v>
      </c>
      <c r="O1964" s="11">
        <f t="shared" si="307"/>
        <v>45922</v>
      </c>
      <c r="P1964" s="12" t="str">
        <f t="shared" si="308"/>
        <v>10</v>
      </c>
      <c r="Q1964" s="13" t="str">
        <f>VLOOKUP($B1964,Deals_Demo!$H:$N,7,0)</f>
        <v>strategy_12_demo</v>
      </c>
      <c r="R1964" s="13" t="str">
        <f t="shared" si="309"/>
        <v>Mon</v>
      </c>
      <c r="S1964" s="14">
        <f>VLOOKUP($B1964,Deals_Demo!$H:$S,8,0)</f>
        <v>45922.427071759259</v>
      </c>
      <c r="T1964" s="14">
        <f>VLOOKUP($B1964,Deals_Demo!$H:$S,9,0)</f>
        <v>45922.635405092595</v>
      </c>
      <c r="U1964" s="15" t="str">
        <f t="shared" si="310"/>
        <v>2025-09-22</v>
      </c>
      <c r="V1964" s="13" t="str">
        <f>VLOOKUP($B1964,Deals_Demo!$H:$S,11,0)</f>
        <v>15</v>
      </c>
      <c r="W1964" s="13" t="str">
        <f>VLOOKUP($B1964,Deals_Demo!$H:$S,12,0)</f>
        <v>Mon</v>
      </c>
      <c r="X1964" s="13">
        <f t="shared" si="312"/>
        <v>0.13200000000000001</v>
      </c>
      <c r="Y1964" s="13">
        <f t="shared" si="313"/>
        <v>0.26400000000000001</v>
      </c>
      <c r="Z1964" s="13">
        <f t="shared" si="314"/>
        <v>0.39600000000000002</v>
      </c>
      <c r="AA1964" s="13">
        <f t="shared" si="311"/>
        <v>-3</v>
      </c>
    </row>
    <row r="1965" spans="1:27" x14ac:dyDescent="0.25">
      <c r="A1965" s="60">
        <v>45922.427071759259</v>
      </c>
      <c r="B1965" s="61">
        <v>444258201</v>
      </c>
      <c r="C1965" s="62" t="s">
        <v>36</v>
      </c>
      <c r="D1965" s="62" t="s">
        <v>38</v>
      </c>
      <c r="E1965" s="62" t="s">
        <v>119</v>
      </c>
      <c r="F1965" s="63">
        <v>3711.43</v>
      </c>
      <c r="G1965" s="63">
        <v>3710.54</v>
      </c>
      <c r="H1965" s="63">
        <v>3708.11</v>
      </c>
      <c r="I1965" s="62" t="s">
        <v>2255</v>
      </c>
      <c r="J1965" s="63">
        <v>3710.6</v>
      </c>
      <c r="K1965" s="63">
        <v>0</v>
      </c>
      <c r="L1965" s="63">
        <v>0</v>
      </c>
      <c r="M1965" s="63">
        <v>0.83</v>
      </c>
      <c r="N1965" s="10" t="str">
        <f t="shared" si="306"/>
        <v>W</v>
      </c>
      <c r="O1965" s="11">
        <f t="shared" si="307"/>
        <v>45922</v>
      </c>
      <c r="P1965" s="12" t="str">
        <f t="shared" si="308"/>
        <v>10</v>
      </c>
      <c r="Q1965" s="13" t="str">
        <f>VLOOKUP($B1965,Deals_Demo!$H:$N,7,0)</f>
        <v>strategy_11_demo</v>
      </c>
      <c r="R1965" s="13" t="str">
        <f t="shared" si="309"/>
        <v>Mon</v>
      </c>
      <c r="S1965" s="14">
        <f>VLOOKUP($B1965,Deals_Demo!$H:$S,8,0)</f>
        <v>45922.427071759259</v>
      </c>
      <c r="T1965" s="14">
        <f>VLOOKUP($B1965,Deals_Demo!$H:$S,9,0)</f>
        <v>45922.635405092595</v>
      </c>
      <c r="U1965" s="15" t="str">
        <f t="shared" si="310"/>
        <v>2025-09-22</v>
      </c>
      <c r="V1965" s="13" t="str">
        <f>VLOOKUP($B1965,Deals_Demo!$H:$S,11,0)</f>
        <v>15</v>
      </c>
      <c r="W1965" s="13" t="str">
        <f>VLOOKUP($B1965,Deals_Demo!$H:$S,12,0)</f>
        <v>Mon</v>
      </c>
      <c r="X1965" s="13">
        <f t="shared" si="312"/>
        <v>8.3000000000000004E-2</v>
      </c>
      <c r="Y1965" s="13">
        <f t="shared" si="313"/>
        <v>0.16600000000000001</v>
      </c>
      <c r="Z1965" s="13">
        <f t="shared" si="314"/>
        <v>0.24899999999999997</v>
      </c>
      <c r="AA1965" s="13">
        <f t="shared" si="311"/>
        <v>-3</v>
      </c>
    </row>
    <row r="1966" spans="1:27" x14ac:dyDescent="0.25">
      <c r="A1966" s="56">
        <v>45922.427071759259</v>
      </c>
      <c r="B1966" s="57">
        <v>444258202</v>
      </c>
      <c r="C1966" s="58" t="s">
        <v>36</v>
      </c>
      <c r="D1966" s="58" t="s">
        <v>38</v>
      </c>
      <c r="E1966" s="58" t="s">
        <v>119</v>
      </c>
      <c r="F1966" s="59">
        <v>3711.43</v>
      </c>
      <c r="G1966" s="59">
        <v>3710.1</v>
      </c>
      <c r="H1966" s="59">
        <v>3708.61</v>
      </c>
      <c r="I1966" s="58" t="s">
        <v>2256</v>
      </c>
      <c r="J1966" s="59">
        <v>3710.12</v>
      </c>
      <c r="K1966" s="59">
        <v>0</v>
      </c>
      <c r="L1966" s="59">
        <v>0</v>
      </c>
      <c r="M1966" s="59">
        <v>1.31</v>
      </c>
      <c r="N1966" s="10" t="str">
        <f t="shared" si="306"/>
        <v>W</v>
      </c>
      <c r="O1966" s="11">
        <f t="shared" si="307"/>
        <v>45922</v>
      </c>
      <c r="P1966" s="12" t="str">
        <f t="shared" si="308"/>
        <v>10</v>
      </c>
      <c r="Q1966" s="13" t="str">
        <f>VLOOKUP($B1966,Deals_Demo!$H:$N,7,0)</f>
        <v>strategy_23_demo</v>
      </c>
      <c r="R1966" s="13" t="str">
        <f t="shared" si="309"/>
        <v>Mon</v>
      </c>
      <c r="S1966" s="14">
        <f>VLOOKUP($B1966,Deals_Demo!$H:$S,8,0)</f>
        <v>45922.427071759259</v>
      </c>
      <c r="T1966" s="14">
        <f>VLOOKUP($B1966,Deals_Demo!$H:$S,9,0)</f>
        <v>45922.635405092595</v>
      </c>
      <c r="U1966" s="15" t="str">
        <f t="shared" si="310"/>
        <v>2025-09-22</v>
      </c>
      <c r="V1966" s="13" t="str">
        <f>VLOOKUP($B1966,Deals_Demo!$H:$S,11,0)</f>
        <v>15</v>
      </c>
      <c r="W1966" s="13" t="str">
        <f>VLOOKUP($B1966,Deals_Demo!$H:$S,12,0)</f>
        <v>Mon</v>
      </c>
      <c r="X1966" s="13">
        <f t="shared" si="312"/>
        <v>0.13100000000000001</v>
      </c>
      <c r="Y1966" s="13">
        <f t="shared" si="313"/>
        <v>0.26200000000000001</v>
      </c>
      <c r="Z1966" s="13">
        <f t="shared" si="314"/>
        <v>0.39300000000000002</v>
      </c>
      <c r="AA1966" s="13">
        <f t="shared" si="311"/>
        <v>-3</v>
      </c>
    </row>
    <row r="1967" spans="1:27" x14ac:dyDescent="0.25">
      <c r="A1967" s="60">
        <v>45922.427083333336</v>
      </c>
      <c r="B1967" s="61">
        <v>444258207</v>
      </c>
      <c r="C1967" s="62" t="s">
        <v>36</v>
      </c>
      <c r="D1967" s="62" t="s">
        <v>38</v>
      </c>
      <c r="E1967" s="62" t="s">
        <v>119</v>
      </c>
      <c r="F1967" s="63">
        <v>3711.38</v>
      </c>
      <c r="G1967" s="63">
        <v>3713.81</v>
      </c>
      <c r="H1967" s="63">
        <v>3710.11</v>
      </c>
      <c r="I1967" s="62" t="s">
        <v>2254</v>
      </c>
      <c r="J1967" s="63">
        <v>3710.11</v>
      </c>
      <c r="K1967" s="63">
        <v>0</v>
      </c>
      <c r="L1967" s="63">
        <v>0</v>
      </c>
      <c r="M1967" s="63">
        <v>1.27</v>
      </c>
      <c r="N1967" s="10" t="str">
        <f t="shared" ref="N1967:N2030" si="315">IF(M1967&gt;0,"W",IF(M1967&lt;0,"L","BE"))</f>
        <v>W</v>
      </c>
      <c r="O1967" s="11">
        <f t="shared" ref="O1967:O2030" si="316">INT(LEFT(A1967,10))</f>
        <v>45922</v>
      </c>
      <c r="P1967" s="12" t="str">
        <f t="shared" ref="P1967:P2030" si="317">TEXT(A1967,"hh")</f>
        <v>10</v>
      </c>
      <c r="Q1967" s="13" t="str">
        <f>VLOOKUP($B1967,Deals_Demo!$H:$N,7,0)</f>
        <v>strategy_22_demo</v>
      </c>
      <c r="R1967" s="13" t="str">
        <f t="shared" ref="R1967:R2030" si="318">TEXT(O1967,"ddd")</f>
        <v>Mon</v>
      </c>
      <c r="S1967" s="14">
        <f>VLOOKUP($B1967,Deals_Demo!$H:$S,8,0)</f>
        <v>45922.427083333336</v>
      </c>
      <c r="T1967" s="14">
        <f>VLOOKUP($B1967,Deals_Demo!$H:$S,9,0)</f>
        <v>45922.635416666672</v>
      </c>
      <c r="U1967" s="15" t="str">
        <f t="shared" ref="U1967:U2030" si="319">TEXT(T1967,"yyyy-mm-dd")</f>
        <v>2025-09-22</v>
      </c>
      <c r="V1967" s="13" t="str">
        <f>VLOOKUP($B1967,Deals_Demo!$H:$S,11,0)</f>
        <v>15</v>
      </c>
      <c r="W1967" s="13" t="str">
        <f>VLOOKUP($B1967,Deals_Demo!$H:$S,12,0)</f>
        <v>Mon</v>
      </c>
      <c r="X1967" s="13">
        <f t="shared" si="312"/>
        <v>0.127</v>
      </c>
      <c r="Y1967" s="13">
        <f t="shared" si="313"/>
        <v>0.254</v>
      </c>
      <c r="Z1967" s="13">
        <f t="shared" si="314"/>
        <v>0.38100000000000001</v>
      </c>
      <c r="AA1967" s="13">
        <f t="shared" ref="AA1967:AA2030" si="320">IF(M1967&lt;2.9,-3,M1967)</f>
        <v>-3</v>
      </c>
    </row>
    <row r="1968" spans="1:27" x14ac:dyDescent="0.25">
      <c r="A1968" s="56">
        <v>45922.427083333336</v>
      </c>
      <c r="B1968" s="57">
        <v>444258214</v>
      </c>
      <c r="C1968" s="58" t="s">
        <v>36</v>
      </c>
      <c r="D1968" s="58" t="s">
        <v>38</v>
      </c>
      <c r="E1968" s="58" t="s">
        <v>119</v>
      </c>
      <c r="F1968" s="59">
        <v>3711.41</v>
      </c>
      <c r="G1968" s="59">
        <v>3710.53</v>
      </c>
      <c r="H1968" s="59">
        <v>3708.61</v>
      </c>
      <c r="I1968" s="58" t="s">
        <v>2257</v>
      </c>
      <c r="J1968" s="59">
        <v>3710.53</v>
      </c>
      <c r="K1968" s="59">
        <v>0</v>
      </c>
      <c r="L1968" s="59">
        <v>0</v>
      </c>
      <c r="M1968" s="59">
        <v>0.88</v>
      </c>
      <c r="N1968" s="10" t="str">
        <f t="shared" si="315"/>
        <v>W</v>
      </c>
      <c r="O1968" s="11">
        <f t="shared" si="316"/>
        <v>45922</v>
      </c>
      <c r="P1968" s="12" t="str">
        <f t="shared" si="317"/>
        <v>10</v>
      </c>
      <c r="Q1968" s="13" t="str">
        <f>VLOOKUP($B1968,Deals_Demo!$H:$N,7,0)</f>
        <v>strategy_09_demo</v>
      </c>
      <c r="R1968" s="13" t="str">
        <f t="shared" si="318"/>
        <v>Mon</v>
      </c>
      <c r="S1968" s="14">
        <f>VLOOKUP($B1968,Deals_Demo!$H:$S,8,0)</f>
        <v>45922.427083333336</v>
      </c>
      <c r="T1968" s="14">
        <f>VLOOKUP($B1968,Deals_Demo!$H:$S,9,0)</f>
        <v>45922.635416666672</v>
      </c>
      <c r="U1968" s="15" t="str">
        <f t="shared" si="319"/>
        <v>2025-09-22</v>
      </c>
      <c r="V1968" s="13" t="str">
        <f>VLOOKUP($B1968,Deals_Demo!$H:$S,11,0)</f>
        <v>15</v>
      </c>
      <c r="W1968" s="13" t="str">
        <f>VLOOKUP($B1968,Deals_Demo!$H:$S,12,0)</f>
        <v>Mon</v>
      </c>
      <c r="X1968" s="13">
        <f t="shared" si="312"/>
        <v>8.8000000000000009E-2</v>
      </c>
      <c r="Y1968" s="13">
        <f t="shared" si="313"/>
        <v>0.17600000000000002</v>
      </c>
      <c r="Z1968" s="13">
        <f t="shared" si="314"/>
        <v>0.26400000000000001</v>
      </c>
      <c r="AA1968" s="13">
        <f t="shared" si="320"/>
        <v>-3</v>
      </c>
    </row>
    <row r="1969" spans="1:27" x14ac:dyDescent="0.25">
      <c r="A1969" s="60">
        <v>45922.427083333336</v>
      </c>
      <c r="B1969" s="61">
        <v>444258216</v>
      </c>
      <c r="C1969" s="62" t="s">
        <v>36</v>
      </c>
      <c r="D1969" s="62" t="s">
        <v>38</v>
      </c>
      <c r="E1969" s="62" t="s">
        <v>119</v>
      </c>
      <c r="F1969" s="63">
        <v>3711.43</v>
      </c>
      <c r="G1969" s="63">
        <v>3714.61</v>
      </c>
      <c r="H1969" s="63">
        <v>3710.11</v>
      </c>
      <c r="I1969" s="62" t="s">
        <v>2254</v>
      </c>
      <c r="J1969" s="63">
        <v>3710.11</v>
      </c>
      <c r="K1969" s="63">
        <v>0</v>
      </c>
      <c r="L1969" s="63">
        <v>0</v>
      </c>
      <c r="M1969" s="63">
        <v>1.32</v>
      </c>
      <c r="N1969" s="10" t="str">
        <f t="shared" si="315"/>
        <v>W</v>
      </c>
      <c r="O1969" s="11">
        <f t="shared" si="316"/>
        <v>45922</v>
      </c>
      <c r="P1969" s="12" t="str">
        <f t="shared" si="317"/>
        <v>10</v>
      </c>
      <c r="Q1969" s="13" t="str">
        <f>VLOOKUP($B1969,Deals_Demo!$H:$N,7,0)</f>
        <v>strategy_14_demo</v>
      </c>
      <c r="R1969" s="13" t="str">
        <f t="shared" si="318"/>
        <v>Mon</v>
      </c>
      <c r="S1969" s="14">
        <f>VLOOKUP($B1969,Deals_Demo!$H:$S,8,0)</f>
        <v>45922.427083333336</v>
      </c>
      <c r="T1969" s="14">
        <f>VLOOKUP($B1969,Deals_Demo!$H:$S,9,0)</f>
        <v>45922.635416666672</v>
      </c>
      <c r="U1969" s="15" t="str">
        <f t="shared" si="319"/>
        <v>2025-09-22</v>
      </c>
      <c r="V1969" s="13" t="str">
        <f>VLOOKUP($B1969,Deals_Demo!$H:$S,11,0)</f>
        <v>15</v>
      </c>
      <c r="W1969" s="13" t="str">
        <f>VLOOKUP($B1969,Deals_Demo!$H:$S,12,0)</f>
        <v>Mon</v>
      </c>
      <c r="X1969" s="13">
        <f t="shared" si="312"/>
        <v>0.13200000000000001</v>
      </c>
      <c r="Y1969" s="13">
        <f t="shared" si="313"/>
        <v>0.26400000000000001</v>
      </c>
      <c r="Z1969" s="13">
        <f t="shared" si="314"/>
        <v>0.39600000000000002</v>
      </c>
      <c r="AA1969" s="13">
        <f t="shared" si="320"/>
        <v>-3</v>
      </c>
    </row>
    <row r="1970" spans="1:27" x14ac:dyDescent="0.25">
      <c r="A1970" s="56">
        <v>45922.427986111114</v>
      </c>
      <c r="B1970" s="57">
        <v>444258795</v>
      </c>
      <c r="C1970" s="58" t="s">
        <v>36</v>
      </c>
      <c r="D1970" s="58" t="s">
        <v>37</v>
      </c>
      <c r="E1970" s="58" t="s">
        <v>119</v>
      </c>
      <c r="F1970" s="59">
        <v>3712.07</v>
      </c>
      <c r="G1970" s="59">
        <v>3709.22</v>
      </c>
      <c r="H1970" s="59">
        <v>3715.72</v>
      </c>
      <c r="I1970" s="58" t="s">
        <v>2251</v>
      </c>
      <c r="J1970" s="59">
        <v>3709.14</v>
      </c>
      <c r="K1970" s="59">
        <v>0</v>
      </c>
      <c r="L1970" s="59">
        <v>0</v>
      </c>
      <c r="M1970" s="59">
        <v>-2.93</v>
      </c>
      <c r="N1970" s="10" t="str">
        <f t="shared" si="315"/>
        <v>L</v>
      </c>
      <c r="O1970" s="11">
        <f t="shared" si="316"/>
        <v>45922</v>
      </c>
      <c r="P1970" s="12" t="str">
        <f t="shared" si="317"/>
        <v>10</v>
      </c>
      <c r="Q1970" s="13" t="str">
        <f>VLOOKUP($B1970,Deals_Demo!$H:$N,7,0)</f>
        <v>strategy_13_demo</v>
      </c>
      <c r="R1970" s="13" t="str">
        <f t="shared" si="318"/>
        <v>Mon</v>
      </c>
      <c r="S1970" s="14">
        <f>VLOOKUP($B1970,Deals_Demo!$H:$S,8,0)</f>
        <v>45922.427986111114</v>
      </c>
      <c r="T1970" s="14">
        <f>VLOOKUP($B1970,Deals_Demo!$H:$S,9,0)</f>
        <v>45922.636319444449</v>
      </c>
      <c r="U1970" s="15" t="str">
        <f t="shared" si="319"/>
        <v>2025-09-22</v>
      </c>
      <c r="V1970" s="13" t="str">
        <f>VLOOKUP($B1970,Deals_Demo!$H:$S,11,0)</f>
        <v>15</v>
      </c>
      <c r="W1970" s="13" t="str">
        <f>VLOOKUP($B1970,Deals_Demo!$H:$S,12,0)</f>
        <v>Mon</v>
      </c>
      <c r="X1970" s="13">
        <f t="shared" si="312"/>
        <v>-0.29300000000000004</v>
      </c>
      <c r="Y1970" s="13">
        <f t="shared" si="313"/>
        <v>-0.58600000000000008</v>
      </c>
      <c r="Z1970" s="13">
        <f t="shared" si="314"/>
        <v>-0.879</v>
      </c>
      <c r="AA1970" s="13">
        <f t="shared" si="320"/>
        <v>-3</v>
      </c>
    </row>
    <row r="1971" spans="1:27" x14ac:dyDescent="0.25">
      <c r="A1971" s="60">
        <v>45922.43041666667</v>
      </c>
      <c r="B1971" s="61">
        <v>444260838</v>
      </c>
      <c r="C1971" s="62" t="s">
        <v>36</v>
      </c>
      <c r="D1971" s="62" t="s">
        <v>38</v>
      </c>
      <c r="E1971" s="62" t="s">
        <v>119</v>
      </c>
      <c r="F1971" s="63">
        <v>3711.26</v>
      </c>
      <c r="G1971" s="63">
        <v>3710.97</v>
      </c>
      <c r="H1971" s="63">
        <v>3709.74</v>
      </c>
      <c r="I1971" s="62" t="s">
        <v>2258</v>
      </c>
      <c r="J1971" s="63">
        <v>3709.74</v>
      </c>
      <c r="K1971" s="63">
        <v>0</v>
      </c>
      <c r="L1971" s="63">
        <v>0</v>
      </c>
      <c r="M1971" s="63">
        <v>1.52</v>
      </c>
      <c r="N1971" s="10" t="str">
        <f t="shared" si="315"/>
        <v>W</v>
      </c>
      <c r="O1971" s="11">
        <f t="shared" si="316"/>
        <v>45922</v>
      </c>
      <c r="P1971" s="12" t="str">
        <f t="shared" si="317"/>
        <v>10</v>
      </c>
      <c r="Q1971" s="13" t="str">
        <f>VLOOKUP($B1971,Deals_Demo!$H:$N,7,0)</f>
        <v>strategy_24_demo</v>
      </c>
      <c r="R1971" s="13" t="str">
        <f t="shared" si="318"/>
        <v>Mon</v>
      </c>
      <c r="S1971" s="14">
        <f>VLOOKUP($B1971,Deals_Demo!$H:$S,8,0)</f>
        <v>45922.43041666667</v>
      </c>
      <c r="T1971" s="14">
        <f>VLOOKUP($B1971,Deals_Demo!$H:$S,9,0)</f>
        <v>45922.638750000006</v>
      </c>
      <c r="U1971" s="15" t="str">
        <f t="shared" si="319"/>
        <v>2025-09-22</v>
      </c>
      <c r="V1971" s="13" t="str">
        <f>VLOOKUP($B1971,Deals_Demo!$H:$S,11,0)</f>
        <v>15</v>
      </c>
      <c r="W1971" s="13" t="str">
        <f>VLOOKUP($B1971,Deals_Demo!$H:$S,12,0)</f>
        <v>Mon</v>
      </c>
      <c r="X1971" s="13">
        <f t="shared" si="312"/>
        <v>0.15200000000000002</v>
      </c>
      <c r="Y1971" s="13">
        <f t="shared" si="313"/>
        <v>0.30400000000000005</v>
      </c>
      <c r="Z1971" s="13">
        <f t="shared" si="314"/>
        <v>0.45599999999999996</v>
      </c>
      <c r="AA1971" s="13">
        <f t="shared" si="320"/>
        <v>-3</v>
      </c>
    </row>
    <row r="1972" spans="1:27" x14ac:dyDescent="0.25">
      <c r="A1972" s="56">
        <v>45922.432037037041</v>
      </c>
      <c r="B1972" s="57">
        <v>444262450</v>
      </c>
      <c r="C1972" s="58" t="s">
        <v>36</v>
      </c>
      <c r="D1972" s="58" t="s">
        <v>38</v>
      </c>
      <c r="E1972" s="58" t="s">
        <v>119</v>
      </c>
      <c r="F1972" s="59">
        <v>3709.79</v>
      </c>
      <c r="G1972" s="59">
        <v>3712.77</v>
      </c>
      <c r="H1972" s="58"/>
      <c r="I1972" s="58" t="s">
        <v>2259</v>
      </c>
      <c r="J1972" s="59">
        <v>3712.79</v>
      </c>
      <c r="K1972" s="59">
        <v>0</v>
      </c>
      <c r="L1972" s="59">
        <v>0</v>
      </c>
      <c r="M1972" s="59">
        <v>-3</v>
      </c>
      <c r="N1972" s="10" t="str">
        <f t="shared" si="315"/>
        <v>L</v>
      </c>
      <c r="O1972" s="11">
        <f t="shared" si="316"/>
        <v>45922</v>
      </c>
      <c r="P1972" s="12" t="str">
        <f t="shared" si="317"/>
        <v>10</v>
      </c>
      <c r="Q1972" s="13" t="str">
        <f>VLOOKUP($B1972,Deals_Demo!$H:$N,7,0)</f>
        <v>strategy_18_demo</v>
      </c>
      <c r="R1972" s="13" t="str">
        <f t="shared" si="318"/>
        <v>Mon</v>
      </c>
      <c r="S1972" s="14">
        <f>VLOOKUP($B1972,Deals_Demo!$H:$S,8,0)</f>
        <v>45922.432037037041</v>
      </c>
      <c r="T1972" s="14">
        <f>VLOOKUP($B1972,Deals_Demo!$H:$S,9,0)</f>
        <v>45922.640370370376</v>
      </c>
      <c r="U1972" s="15" t="str">
        <f t="shared" si="319"/>
        <v>2025-09-22</v>
      </c>
      <c r="V1972" s="13" t="str">
        <f>VLOOKUP($B1972,Deals_Demo!$H:$S,11,0)</f>
        <v>15</v>
      </c>
      <c r="W1972" s="13" t="str">
        <f>VLOOKUP($B1972,Deals_Demo!$H:$S,12,0)</f>
        <v>Mon</v>
      </c>
      <c r="X1972" s="13">
        <f t="shared" si="312"/>
        <v>-0.30000000000000004</v>
      </c>
      <c r="Y1972" s="13">
        <f t="shared" si="313"/>
        <v>-0.60000000000000009</v>
      </c>
      <c r="Z1972" s="13">
        <f t="shared" si="314"/>
        <v>-0.89999999999999991</v>
      </c>
      <c r="AA1972" s="13">
        <f t="shared" si="320"/>
        <v>-3</v>
      </c>
    </row>
    <row r="1973" spans="1:27" x14ac:dyDescent="0.25">
      <c r="A1973" s="60">
        <v>45922.432037037041</v>
      </c>
      <c r="B1973" s="61">
        <v>444262452</v>
      </c>
      <c r="C1973" s="62" t="s">
        <v>36</v>
      </c>
      <c r="D1973" s="62" t="s">
        <v>38</v>
      </c>
      <c r="E1973" s="62" t="s">
        <v>119</v>
      </c>
      <c r="F1973" s="63">
        <v>3709.79</v>
      </c>
      <c r="G1973" s="63">
        <v>3712.79</v>
      </c>
      <c r="H1973" s="62"/>
      <c r="I1973" s="62" t="s">
        <v>2259</v>
      </c>
      <c r="J1973" s="63">
        <v>3712.79</v>
      </c>
      <c r="K1973" s="63">
        <v>0</v>
      </c>
      <c r="L1973" s="63">
        <v>0</v>
      </c>
      <c r="M1973" s="63">
        <v>-3</v>
      </c>
      <c r="N1973" s="10" t="str">
        <f t="shared" si="315"/>
        <v>L</v>
      </c>
      <c r="O1973" s="11">
        <f t="shared" si="316"/>
        <v>45922</v>
      </c>
      <c r="P1973" s="12" t="str">
        <f t="shared" si="317"/>
        <v>10</v>
      </c>
      <c r="Q1973" s="13" t="str">
        <f>VLOOKUP($B1973,Deals_Demo!$H:$N,7,0)</f>
        <v>strategy_20_demo</v>
      </c>
      <c r="R1973" s="13" t="str">
        <f t="shared" si="318"/>
        <v>Mon</v>
      </c>
      <c r="S1973" s="14">
        <f>VLOOKUP($B1973,Deals_Demo!$H:$S,8,0)</f>
        <v>45922.432037037041</v>
      </c>
      <c r="T1973" s="14">
        <f>VLOOKUP($B1973,Deals_Demo!$H:$S,9,0)</f>
        <v>45922.640370370376</v>
      </c>
      <c r="U1973" s="15" t="str">
        <f t="shared" si="319"/>
        <v>2025-09-22</v>
      </c>
      <c r="V1973" s="13" t="str">
        <f>VLOOKUP($B1973,Deals_Demo!$H:$S,11,0)</f>
        <v>15</v>
      </c>
      <c r="W1973" s="13" t="str">
        <f>VLOOKUP($B1973,Deals_Demo!$H:$S,12,0)</f>
        <v>Mon</v>
      </c>
      <c r="X1973" s="13">
        <f t="shared" si="312"/>
        <v>-0.30000000000000004</v>
      </c>
      <c r="Y1973" s="13">
        <f t="shared" si="313"/>
        <v>-0.60000000000000009</v>
      </c>
      <c r="Z1973" s="13">
        <f t="shared" si="314"/>
        <v>-0.89999999999999991</v>
      </c>
      <c r="AA1973" s="13">
        <f t="shared" si="320"/>
        <v>-3</v>
      </c>
    </row>
    <row r="1974" spans="1:27" x14ac:dyDescent="0.25">
      <c r="A1974" s="56">
        <v>45922.432152777779</v>
      </c>
      <c r="B1974" s="57">
        <v>444262526</v>
      </c>
      <c r="C1974" s="58" t="s">
        <v>36</v>
      </c>
      <c r="D1974" s="58" t="s">
        <v>38</v>
      </c>
      <c r="E1974" s="58" t="s">
        <v>119</v>
      </c>
      <c r="F1974" s="59">
        <v>3710.32</v>
      </c>
      <c r="G1974" s="59">
        <v>3713.25</v>
      </c>
      <c r="H1974" s="59">
        <v>3708.05</v>
      </c>
      <c r="I1974" s="58" t="s">
        <v>2259</v>
      </c>
      <c r="J1974" s="59">
        <v>3713.45</v>
      </c>
      <c r="K1974" s="59">
        <v>0</v>
      </c>
      <c r="L1974" s="59">
        <v>0</v>
      </c>
      <c r="M1974" s="59">
        <v>-3.13</v>
      </c>
      <c r="N1974" s="10" t="str">
        <f t="shared" si="315"/>
        <v>L</v>
      </c>
      <c r="O1974" s="11">
        <f t="shared" si="316"/>
        <v>45922</v>
      </c>
      <c r="P1974" s="12" t="str">
        <f t="shared" si="317"/>
        <v>10</v>
      </c>
      <c r="Q1974" s="13" t="str">
        <f>VLOOKUP($B1974,Deals_Demo!$H:$N,7,0)</f>
        <v>strategy_21_demo</v>
      </c>
      <c r="R1974" s="13" t="str">
        <f t="shared" si="318"/>
        <v>Mon</v>
      </c>
      <c r="S1974" s="14">
        <f>VLOOKUP($B1974,Deals_Demo!$H:$S,8,0)</f>
        <v>45922.432152777779</v>
      </c>
      <c r="T1974" s="14">
        <f>VLOOKUP($B1974,Deals_Demo!$H:$S,9,0)</f>
        <v>45922.640486111115</v>
      </c>
      <c r="U1974" s="15" t="str">
        <f t="shared" si="319"/>
        <v>2025-09-22</v>
      </c>
      <c r="V1974" s="13" t="str">
        <f>VLOOKUP($B1974,Deals_Demo!$H:$S,11,0)</f>
        <v>15</v>
      </c>
      <c r="W1974" s="13" t="str">
        <f>VLOOKUP($B1974,Deals_Demo!$H:$S,12,0)</f>
        <v>Mon</v>
      </c>
      <c r="X1974" s="13">
        <f t="shared" si="312"/>
        <v>-0.313</v>
      </c>
      <c r="Y1974" s="13">
        <f t="shared" si="313"/>
        <v>-0.626</v>
      </c>
      <c r="Z1974" s="13">
        <f t="shared" si="314"/>
        <v>-0.93899999999999995</v>
      </c>
      <c r="AA1974" s="13">
        <f t="shared" si="320"/>
        <v>-3</v>
      </c>
    </row>
    <row r="1975" spans="1:27" x14ac:dyDescent="0.25">
      <c r="A1975" s="60">
        <v>45922.432152777779</v>
      </c>
      <c r="B1975" s="61">
        <v>444262531</v>
      </c>
      <c r="C1975" s="62" t="s">
        <v>36</v>
      </c>
      <c r="D1975" s="62" t="s">
        <v>38</v>
      </c>
      <c r="E1975" s="62" t="s">
        <v>119</v>
      </c>
      <c r="F1975" s="63">
        <v>3710.39</v>
      </c>
      <c r="G1975" s="63">
        <v>3710.09</v>
      </c>
      <c r="H1975" s="63">
        <v>3707.32</v>
      </c>
      <c r="I1975" s="62" t="s">
        <v>2256</v>
      </c>
      <c r="J1975" s="63">
        <v>3710.12</v>
      </c>
      <c r="K1975" s="63">
        <v>0</v>
      </c>
      <c r="L1975" s="63">
        <v>0</v>
      </c>
      <c r="M1975" s="63">
        <v>0.27</v>
      </c>
      <c r="N1975" s="10" t="str">
        <f t="shared" si="315"/>
        <v>W</v>
      </c>
      <c r="O1975" s="11">
        <f t="shared" si="316"/>
        <v>45922</v>
      </c>
      <c r="P1975" s="12" t="str">
        <f t="shared" si="317"/>
        <v>10</v>
      </c>
      <c r="Q1975" s="13" t="str">
        <f>VLOOKUP($B1975,Deals_Demo!$H:$N,7,0)</f>
        <v>strategy_09_demo</v>
      </c>
      <c r="R1975" s="13" t="str">
        <f t="shared" si="318"/>
        <v>Mon</v>
      </c>
      <c r="S1975" s="14">
        <f>VLOOKUP($B1975,Deals_Demo!$H:$S,8,0)</f>
        <v>45922.432152777779</v>
      </c>
      <c r="T1975" s="14">
        <f>VLOOKUP($B1975,Deals_Demo!$H:$S,9,0)</f>
        <v>45922.640486111115</v>
      </c>
      <c r="U1975" s="15" t="str">
        <f t="shared" si="319"/>
        <v>2025-09-22</v>
      </c>
      <c r="V1975" s="13" t="str">
        <f>VLOOKUP($B1975,Deals_Demo!$H:$S,11,0)</f>
        <v>15</v>
      </c>
      <c r="W1975" s="13" t="str">
        <f>VLOOKUP($B1975,Deals_Demo!$H:$S,12,0)</f>
        <v>Mon</v>
      </c>
      <c r="X1975" s="13">
        <f t="shared" si="312"/>
        <v>2.7000000000000003E-2</v>
      </c>
      <c r="Y1975" s="13">
        <f t="shared" si="313"/>
        <v>5.4000000000000006E-2</v>
      </c>
      <c r="Z1975" s="13">
        <f t="shared" si="314"/>
        <v>8.1000000000000003E-2</v>
      </c>
      <c r="AA1975" s="13">
        <f t="shared" si="320"/>
        <v>-3</v>
      </c>
    </row>
    <row r="1976" spans="1:27" x14ac:dyDescent="0.25">
      <c r="A1976" s="56">
        <v>45922.432152777779</v>
      </c>
      <c r="B1976" s="57">
        <v>444262537</v>
      </c>
      <c r="C1976" s="58" t="s">
        <v>36</v>
      </c>
      <c r="D1976" s="58" t="s">
        <v>38</v>
      </c>
      <c r="E1976" s="58" t="s">
        <v>119</v>
      </c>
      <c r="F1976" s="59">
        <v>3710.36</v>
      </c>
      <c r="G1976" s="59">
        <v>3712.52</v>
      </c>
      <c r="H1976" s="59">
        <v>3708.82</v>
      </c>
      <c r="I1976" s="58" t="s">
        <v>2260</v>
      </c>
      <c r="J1976" s="59">
        <v>3708.82</v>
      </c>
      <c r="K1976" s="59">
        <v>0</v>
      </c>
      <c r="L1976" s="59">
        <v>0</v>
      </c>
      <c r="M1976" s="59">
        <v>1.54</v>
      </c>
      <c r="N1976" s="10" t="str">
        <f t="shared" si="315"/>
        <v>W</v>
      </c>
      <c r="O1976" s="11">
        <f t="shared" si="316"/>
        <v>45922</v>
      </c>
      <c r="P1976" s="12" t="str">
        <f t="shared" si="317"/>
        <v>10</v>
      </c>
      <c r="Q1976" s="13" t="str">
        <f>VLOOKUP($B1976,Deals_Demo!$H:$N,7,0)</f>
        <v>strategy_22_demo</v>
      </c>
      <c r="R1976" s="13" t="str">
        <f t="shared" si="318"/>
        <v>Mon</v>
      </c>
      <c r="S1976" s="14">
        <f>VLOOKUP($B1976,Deals_Demo!$H:$S,8,0)</f>
        <v>45922.432152777779</v>
      </c>
      <c r="T1976" s="14">
        <f>VLOOKUP($B1976,Deals_Demo!$H:$S,9,0)</f>
        <v>45922.640486111115</v>
      </c>
      <c r="U1976" s="15" t="str">
        <f t="shared" si="319"/>
        <v>2025-09-22</v>
      </c>
      <c r="V1976" s="13" t="str">
        <f>VLOOKUP($B1976,Deals_Demo!$H:$S,11,0)</f>
        <v>15</v>
      </c>
      <c r="W1976" s="13" t="str">
        <f>VLOOKUP($B1976,Deals_Demo!$H:$S,12,0)</f>
        <v>Mon</v>
      </c>
      <c r="X1976" s="13">
        <f t="shared" si="312"/>
        <v>0.15400000000000003</v>
      </c>
      <c r="Y1976" s="13">
        <f t="shared" si="313"/>
        <v>0.30800000000000005</v>
      </c>
      <c r="Z1976" s="13">
        <f t="shared" si="314"/>
        <v>0.46199999999999997</v>
      </c>
      <c r="AA1976" s="13">
        <f t="shared" si="320"/>
        <v>-3</v>
      </c>
    </row>
    <row r="1977" spans="1:27" x14ac:dyDescent="0.25">
      <c r="A1977" s="60">
        <v>45922.432152777779</v>
      </c>
      <c r="B1977" s="61">
        <v>444262541</v>
      </c>
      <c r="C1977" s="62" t="s">
        <v>36</v>
      </c>
      <c r="D1977" s="62" t="s">
        <v>38</v>
      </c>
      <c r="E1977" s="62" t="s">
        <v>119</v>
      </c>
      <c r="F1977" s="63">
        <v>3710.37</v>
      </c>
      <c r="G1977" s="63">
        <v>3710.33</v>
      </c>
      <c r="H1977" s="63">
        <v>3708.82</v>
      </c>
      <c r="I1977" s="62" t="s">
        <v>2260</v>
      </c>
      <c r="J1977" s="63">
        <v>3708.82</v>
      </c>
      <c r="K1977" s="63">
        <v>0</v>
      </c>
      <c r="L1977" s="63">
        <v>0</v>
      </c>
      <c r="M1977" s="63">
        <v>1.55</v>
      </c>
      <c r="N1977" s="10" t="str">
        <f t="shared" si="315"/>
        <v>W</v>
      </c>
      <c r="O1977" s="11">
        <f t="shared" si="316"/>
        <v>45922</v>
      </c>
      <c r="P1977" s="12" t="str">
        <f t="shared" si="317"/>
        <v>10</v>
      </c>
      <c r="Q1977" s="13" t="str">
        <f>VLOOKUP($B1977,Deals_Demo!$H:$N,7,0)</f>
        <v>strategy_24_demo</v>
      </c>
      <c r="R1977" s="13" t="str">
        <f t="shared" si="318"/>
        <v>Mon</v>
      </c>
      <c r="S1977" s="14">
        <f>VLOOKUP($B1977,Deals_Demo!$H:$S,8,0)</f>
        <v>45922.432152777779</v>
      </c>
      <c r="T1977" s="14">
        <f>VLOOKUP($B1977,Deals_Demo!$H:$S,9,0)</f>
        <v>45922.640486111115</v>
      </c>
      <c r="U1977" s="15" t="str">
        <f t="shared" si="319"/>
        <v>2025-09-22</v>
      </c>
      <c r="V1977" s="13" t="str">
        <f>VLOOKUP($B1977,Deals_Demo!$H:$S,11,0)</f>
        <v>15</v>
      </c>
      <c r="W1977" s="13" t="str">
        <f>VLOOKUP($B1977,Deals_Demo!$H:$S,12,0)</f>
        <v>Mon</v>
      </c>
      <c r="X1977" s="13">
        <f t="shared" si="312"/>
        <v>0.15500000000000003</v>
      </c>
      <c r="Y1977" s="13">
        <f t="shared" si="313"/>
        <v>0.31000000000000005</v>
      </c>
      <c r="Z1977" s="13">
        <f t="shared" si="314"/>
        <v>0.46499999999999997</v>
      </c>
      <c r="AA1977" s="13">
        <f t="shared" si="320"/>
        <v>-3</v>
      </c>
    </row>
    <row r="1978" spans="1:27" x14ac:dyDescent="0.25">
      <c r="A1978" s="56">
        <v>45922.432164351849</v>
      </c>
      <c r="B1978" s="57">
        <v>444262545</v>
      </c>
      <c r="C1978" s="58" t="s">
        <v>36</v>
      </c>
      <c r="D1978" s="58" t="s">
        <v>38</v>
      </c>
      <c r="E1978" s="58" t="s">
        <v>119</v>
      </c>
      <c r="F1978" s="59">
        <v>3710.37</v>
      </c>
      <c r="G1978" s="59">
        <v>3710.33</v>
      </c>
      <c r="H1978" s="59">
        <v>3708.82</v>
      </c>
      <c r="I1978" s="58" t="s">
        <v>2260</v>
      </c>
      <c r="J1978" s="59">
        <v>3708.82</v>
      </c>
      <c r="K1978" s="59">
        <v>0</v>
      </c>
      <c r="L1978" s="59">
        <v>0</v>
      </c>
      <c r="M1978" s="59">
        <v>1.55</v>
      </c>
      <c r="N1978" s="10" t="str">
        <f t="shared" si="315"/>
        <v>W</v>
      </c>
      <c r="O1978" s="11">
        <f t="shared" si="316"/>
        <v>45922</v>
      </c>
      <c r="P1978" s="12" t="str">
        <f t="shared" si="317"/>
        <v>10</v>
      </c>
      <c r="Q1978" s="13" t="str">
        <f>VLOOKUP($B1978,Deals_Demo!$H:$N,7,0)</f>
        <v>strategy_12_demo</v>
      </c>
      <c r="R1978" s="13" t="str">
        <f t="shared" si="318"/>
        <v>Mon</v>
      </c>
      <c r="S1978" s="14">
        <f>VLOOKUP($B1978,Deals_Demo!$H:$S,8,0)</f>
        <v>45922.432164351849</v>
      </c>
      <c r="T1978" s="14">
        <f>VLOOKUP($B1978,Deals_Demo!$H:$S,9,0)</f>
        <v>45922.640497685185</v>
      </c>
      <c r="U1978" s="15" t="str">
        <f t="shared" si="319"/>
        <v>2025-09-22</v>
      </c>
      <c r="V1978" s="13" t="str">
        <f>VLOOKUP($B1978,Deals_Demo!$H:$S,11,0)</f>
        <v>15</v>
      </c>
      <c r="W1978" s="13" t="str">
        <f>VLOOKUP($B1978,Deals_Demo!$H:$S,12,0)</f>
        <v>Mon</v>
      </c>
      <c r="X1978" s="13">
        <f t="shared" si="312"/>
        <v>0.15500000000000003</v>
      </c>
      <c r="Y1978" s="13">
        <f t="shared" si="313"/>
        <v>0.31000000000000005</v>
      </c>
      <c r="Z1978" s="13">
        <f t="shared" si="314"/>
        <v>0.46499999999999997</v>
      </c>
      <c r="AA1978" s="13">
        <f t="shared" si="320"/>
        <v>-3</v>
      </c>
    </row>
    <row r="1979" spans="1:27" x14ac:dyDescent="0.25">
      <c r="A1979" s="60">
        <v>45922.434120370373</v>
      </c>
      <c r="B1979" s="61">
        <v>444263867</v>
      </c>
      <c r="C1979" s="62" t="s">
        <v>36</v>
      </c>
      <c r="D1979" s="62" t="s">
        <v>38</v>
      </c>
      <c r="E1979" s="62" t="s">
        <v>119</v>
      </c>
      <c r="F1979" s="63">
        <v>3709.7</v>
      </c>
      <c r="G1979" s="63">
        <v>3712.7</v>
      </c>
      <c r="H1979" s="63">
        <v>3708.2</v>
      </c>
      <c r="I1979" s="62" t="s">
        <v>2261</v>
      </c>
      <c r="J1979" s="63">
        <v>3712.73</v>
      </c>
      <c r="K1979" s="63">
        <v>0</v>
      </c>
      <c r="L1979" s="63">
        <v>0</v>
      </c>
      <c r="M1979" s="63">
        <v>-3.03</v>
      </c>
      <c r="N1979" s="10" t="str">
        <f t="shared" si="315"/>
        <v>L</v>
      </c>
      <c r="O1979" s="11">
        <f t="shared" si="316"/>
        <v>45922</v>
      </c>
      <c r="P1979" s="12" t="str">
        <f t="shared" si="317"/>
        <v>10</v>
      </c>
      <c r="Q1979" s="13" t="str">
        <f>VLOOKUP($B1979,Deals_Demo!$H:$N,7,0)</f>
        <v>strategy_24_demo</v>
      </c>
      <c r="R1979" s="13" t="str">
        <f t="shared" si="318"/>
        <v>Mon</v>
      </c>
      <c r="S1979" s="14">
        <f>VLOOKUP($B1979,Deals_Demo!$H:$S,8,0)</f>
        <v>45922.434120370373</v>
      </c>
      <c r="T1979" s="14">
        <f>VLOOKUP($B1979,Deals_Demo!$H:$S,9,0)</f>
        <v>45922.642453703709</v>
      </c>
      <c r="U1979" s="15" t="str">
        <f t="shared" si="319"/>
        <v>2025-09-22</v>
      </c>
      <c r="V1979" s="13" t="str">
        <f>VLOOKUP($B1979,Deals_Demo!$H:$S,11,0)</f>
        <v>15</v>
      </c>
      <c r="W1979" s="13" t="str">
        <f>VLOOKUP($B1979,Deals_Demo!$H:$S,12,0)</f>
        <v>Mon</v>
      </c>
      <c r="X1979" s="13">
        <f t="shared" si="312"/>
        <v>-0.30299999999999999</v>
      </c>
      <c r="Y1979" s="13">
        <f t="shared" si="313"/>
        <v>-0.60599999999999998</v>
      </c>
      <c r="Z1979" s="13">
        <f t="shared" si="314"/>
        <v>-0.90899999999999992</v>
      </c>
      <c r="AA1979" s="13">
        <f t="shared" si="320"/>
        <v>-3</v>
      </c>
    </row>
    <row r="1980" spans="1:27" x14ac:dyDescent="0.25">
      <c r="A1980" s="56">
        <v>45922.434120370373</v>
      </c>
      <c r="B1980" s="57">
        <v>444263869</v>
      </c>
      <c r="C1980" s="58" t="s">
        <v>36</v>
      </c>
      <c r="D1980" s="58" t="s">
        <v>38</v>
      </c>
      <c r="E1980" s="58" t="s">
        <v>119</v>
      </c>
      <c r="F1980" s="59">
        <v>3709.69</v>
      </c>
      <c r="G1980" s="59">
        <v>3712.2</v>
      </c>
      <c r="H1980" s="59">
        <v>3706.7</v>
      </c>
      <c r="I1980" s="58" t="s">
        <v>2262</v>
      </c>
      <c r="J1980" s="59">
        <v>3712.24</v>
      </c>
      <c r="K1980" s="59">
        <v>0</v>
      </c>
      <c r="L1980" s="59">
        <v>0</v>
      </c>
      <c r="M1980" s="59">
        <v>-2.5499999999999998</v>
      </c>
      <c r="N1980" s="10" t="str">
        <f t="shared" si="315"/>
        <v>L</v>
      </c>
      <c r="O1980" s="11">
        <f t="shared" si="316"/>
        <v>45922</v>
      </c>
      <c r="P1980" s="12" t="str">
        <f t="shared" si="317"/>
        <v>10</v>
      </c>
      <c r="Q1980" s="13" t="str">
        <f>VLOOKUP($B1980,Deals_Demo!$H:$N,7,0)</f>
        <v>strategy_10_demo</v>
      </c>
      <c r="R1980" s="13" t="str">
        <f t="shared" si="318"/>
        <v>Mon</v>
      </c>
      <c r="S1980" s="14">
        <f>VLOOKUP($B1980,Deals_Demo!$H:$S,8,0)</f>
        <v>45922.434120370373</v>
      </c>
      <c r="T1980" s="14">
        <f>VLOOKUP($B1980,Deals_Demo!$H:$S,9,0)</f>
        <v>45922.642453703709</v>
      </c>
      <c r="U1980" s="15" t="str">
        <f t="shared" si="319"/>
        <v>2025-09-22</v>
      </c>
      <c r="V1980" s="13" t="str">
        <f>VLOOKUP($B1980,Deals_Demo!$H:$S,11,0)</f>
        <v>15</v>
      </c>
      <c r="W1980" s="13" t="str">
        <f>VLOOKUP($B1980,Deals_Demo!$H:$S,12,0)</f>
        <v>Mon</v>
      </c>
      <c r="X1980" s="13">
        <f t="shared" si="312"/>
        <v>-0.255</v>
      </c>
      <c r="Y1980" s="13">
        <f t="shared" si="313"/>
        <v>-0.51</v>
      </c>
      <c r="Z1980" s="13">
        <f t="shared" si="314"/>
        <v>-0.7649999999999999</v>
      </c>
      <c r="AA1980" s="13">
        <f t="shared" si="320"/>
        <v>-3</v>
      </c>
    </row>
    <row r="1981" spans="1:27" x14ac:dyDescent="0.25">
      <c r="A1981" s="60">
        <v>45922.434120370373</v>
      </c>
      <c r="B1981" s="61">
        <v>444263872</v>
      </c>
      <c r="C1981" s="62" t="s">
        <v>36</v>
      </c>
      <c r="D1981" s="62" t="s">
        <v>38</v>
      </c>
      <c r="E1981" s="62" t="s">
        <v>119</v>
      </c>
      <c r="F1981" s="63">
        <v>3709.69</v>
      </c>
      <c r="G1981" s="63">
        <v>3711.9</v>
      </c>
      <c r="H1981" s="63">
        <v>3708.2</v>
      </c>
      <c r="I1981" s="62" t="s">
        <v>2263</v>
      </c>
      <c r="J1981" s="63">
        <v>3711.96</v>
      </c>
      <c r="K1981" s="63">
        <v>0</v>
      </c>
      <c r="L1981" s="63">
        <v>0</v>
      </c>
      <c r="M1981" s="63">
        <v>-2.27</v>
      </c>
      <c r="N1981" s="10" t="str">
        <f t="shared" si="315"/>
        <v>L</v>
      </c>
      <c r="O1981" s="11">
        <f t="shared" si="316"/>
        <v>45922</v>
      </c>
      <c r="P1981" s="12" t="str">
        <f t="shared" si="317"/>
        <v>10</v>
      </c>
      <c r="Q1981" s="13" t="str">
        <f>VLOOKUP($B1981,Deals_Demo!$H:$N,7,0)</f>
        <v>strategy_22_demo</v>
      </c>
      <c r="R1981" s="13" t="str">
        <f t="shared" si="318"/>
        <v>Mon</v>
      </c>
      <c r="S1981" s="14">
        <f>VLOOKUP($B1981,Deals_Demo!$H:$S,8,0)</f>
        <v>45922.434120370373</v>
      </c>
      <c r="T1981" s="14">
        <f>VLOOKUP($B1981,Deals_Demo!$H:$S,9,0)</f>
        <v>45922.642453703709</v>
      </c>
      <c r="U1981" s="15" t="str">
        <f t="shared" si="319"/>
        <v>2025-09-22</v>
      </c>
      <c r="V1981" s="13" t="str">
        <f>VLOOKUP($B1981,Deals_Demo!$H:$S,11,0)</f>
        <v>15</v>
      </c>
      <c r="W1981" s="13" t="str">
        <f>VLOOKUP($B1981,Deals_Demo!$H:$S,12,0)</f>
        <v>Mon</v>
      </c>
      <c r="X1981" s="13">
        <f t="shared" si="312"/>
        <v>-0.22700000000000001</v>
      </c>
      <c r="Y1981" s="13">
        <f t="shared" si="313"/>
        <v>-0.45400000000000001</v>
      </c>
      <c r="Z1981" s="13">
        <f t="shared" si="314"/>
        <v>-0.68099999999999994</v>
      </c>
      <c r="AA1981" s="13">
        <f t="shared" si="320"/>
        <v>-3</v>
      </c>
    </row>
    <row r="1982" spans="1:27" x14ac:dyDescent="0.25">
      <c r="A1982" s="56">
        <v>45922.434120370373</v>
      </c>
      <c r="B1982" s="57">
        <v>444263876</v>
      </c>
      <c r="C1982" s="58" t="s">
        <v>36</v>
      </c>
      <c r="D1982" s="58" t="s">
        <v>38</v>
      </c>
      <c r="E1982" s="58" t="s">
        <v>119</v>
      </c>
      <c r="F1982" s="59">
        <v>3709.69</v>
      </c>
      <c r="G1982" s="59">
        <v>3712.7</v>
      </c>
      <c r="H1982" s="59">
        <v>3706.2</v>
      </c>
      <c r="I1982" s="58" t="s">
        <v>2261</v>
      </c>
      <c r="J1982" s="59">
        <v>3712.73</v>
      </c>
      <c r="K1982" s="59">
        <v>0</v>
      </c>
      <c r="L1982" s="59">
        <v>0</v>
      </c>
      <c r="M1982" s="59">
        <v>-3.04</v>
      </c>
      <c r="N1982" s="10" t="str">
        <f t="shared" si="315"/>
        <v>L</v>
      </c>
      <c r="O1982" s="11">
        <f t="shared" si="316"/>
        <v>45922</v>
      </c>
      <c r="P1982" s="12" t="str">
        <f t="shared" si="317"/>
        <v>10</v>
      </c>
      <c r="Q1982" s="13" t="str">
        <f>VLOOKUP($B1982,Deals_Demo!$H:$N,7,0)</f>
        <v>strategy_11_demo</v>
      </c>
      <c r="R1982" s="13" t="str">
        <f t="shared" si="318"/>
        <v>Mon</v>
      </c>
      <c r="S1982" s="14">
        <f>VLOOKUP($B1982,Deals_Demo!$H:$S,8,0)</f>
        <v>45922.434120370373</v>
      </c>
      <c r="T1982" s="14">
        <f>VLOOKUP($B1982,Deals_Demo!$H:$S,9,0)</f>
        <v>45922.642453703709</v>
      </c>
      <c r="U1982" s="15" t="str">
        <f t="shared" si="319"/>
        <v>2025-09-22</v>
      </c>
      <c r="V1982" s="13" t="str">
        <f>VLOOKUP($B1982,Deals_Demo!$H:$S,11,0)</f>
        <v>15</v>
      </c>
      <c r="W1982" s="13" t="str">
        <f>VLOOKUP($B1982,Deals_Demo!$H:$S,12,0)</f>
        <v>Mon</v>
      </c>
      <c r="X1982" s="13">
        <f t="shared" si="312"/>
        <v>-0.30400000000000005</v>
      </c>
      <c r="Y1982" s="13">
        <f t="shared" si="313"/>
        <v>-0.6080000000000001</v>
      </c>
      <c r="Z1982" s="13">
        <f t="shared" si="314"/>
        <v>-0.91199999999999992</v>
      </c>
      <c r="AA1982" s="13">
        <f t="shared" si="320"/>
        <v>-3</v>
      </c>
    </row>
    <row r="1983" spans="1:27" x14ac:dyDescent="0.25">
      <c r="A1983" s="60">
        <v>45922.434131944443</v>
      </c>
      <c r="B1983" s="61">
        <v>444263877</v>
      </c>
      <c r="C1983" s="62" t="s">
        <v>36</v>
      </c>
      <c r="D1983" s="62" t="s">
        <v>38</v>
      </c>
      <c r="E1983" s="62" t="s">
        <v>119</v>
      </c>
      <c r="F1983" s="63">
        <v>3709.69</v>
      </c>
      <c r="G1983" s="63">
        <v>3712.7</v>
      </c>
      <c r="H1983" s="63">
        <v>3708.2</v>
      </c>
      <c r="I1983" s="62" t="s">
        <v>2261</v>
      </c>
      <c r="J1983" s="63">
        <v>3712.73</v>
      </c>
      <c r="K1983" s="63">
        <v>0</v>
      </c>
      <c r="L1983" s="63">
        <v>0</v>
      </c>
      <c r="M1983" s="63">
        <v>-3.04</v>
      </c>
      <c r="N1983" s="10" t="str">
        <f t="shared" si="315"/>
        <v>L</v>
      </c>
      <c r="O1983" s="11">
        <f t="shared" si="316"/>
        <v>45922</v>
      </c>
      <c r="P1983" s="12" t="str">
        <f t="shared" si="317"/>
        <v>10</v>
      </c>
      <c r="Q1983" s="13" t="str">
        <f>VLOOKUP($B1983,Deals_Demo!$H:$N,7,0)</f>
        <v>strategy_12_demo</v>
      </c>
      <c r="R1983" s="13" t="str">
        <f t="shared" si="318"/>
        <v>Mon</v>
      </c>
      <c r="S1983" s="14">
        <f>VLOOKUP($B1983,Deals_Demo!$H:$S,8,0)</f>
        <v>45922.434131944443</v>
      </c>
      <c r="T1983" s="14">
        <f>VLOOKUP($B1983,Deals_Demo!$H:$S,9,0)</f>
        <v>45922.642465277779</v>
      </c>
      <c r="U1983" s="15" t="str">
        <f t="shared" si="319"/>
        <v>2025-09-22</v>
      </c>
      <c r="V1983" s="13" t="str">
        <f>VLOOKUP($B1983,Deals_Demo!$H:$S,11,0)</f>
        <v>15</v>
      </c>
      <c r="W1983" s="13" t="str">
        <f>VLOOKUP($B1983,Deals_Demo!$H:$S,12,0)</f>
        <v>Mon</v>
      </c>
      <c r="X1983" s="13">
        <f t="shared" si="312"/>
        <v>-0.30400000000000005</v>
      </c>
      <c r="Y1983" s="13">
        <f t="shared" si="313"/>
        <v>-0.6080000000000001</v>
      </c>
      <c r="Z1983" s="13">
        <f t="shared" si="314"/>
        <v>-0.91199999999999992</v>
      </c>
      <c r="AA1983" s="13">
        <f t="shared" si="320"/>
        <v>-3</v>
      </c>
    </row>
    <row r="1984" spans="1:27" x14ac:dyDescent="0.25">
      <c r="A1984" s="56">
        <v>45922.434131944443</v>
      </c>
      <c r="B1984" s="57">
        <v>444263881</v>
      </c>
      <c r="C1984" s="58" t="s">
        <v>36</v>
      </c>
      <c r="D1984" s="58" t="s">
        <v>38</v>
      </c>
      <c r="E1984" s="58" t="s">
        <v>119</v>
      </c>
      <c r="F1984" s="59">
        <v>3709.71</v>
      </c>
      <c r="G1984" s="59">
        <v>3712.7</v>
      </c>
      <c r="H1984" s="59">
        <v>3708.2</v>
      </c>
      <c r="I1984" s="58" t="s">
        <v>2261</v>
      </c>
      <c r="J1984" s="59">
        <v>3712.73</v>
      </c>
      <c r="K1984" s="59">
        <v>0</v>
      </c>
      <c r="L1984" s="59">
        <v>0</v>
      </c>
      <c r="M1984" s="59">
        <v>-3.02</v>
      </c>
      <c r="N1984" s="10" t="str">
        <f t="shared" si="315"/>
        <v>L</v>
      </c>
      <c r="O1984" s="11">
        <f t="shared" si="316"/>
        <v>45922</v>
      </c>
      <c r="P1984" s="12" t="str">
        <f t="shared" si="317"/>
        <v>10</v>
      </c>
      <c r="Q1984" s="13" t="str">
        <f>VLOOKUP($B1984,Deals_Demo!$H:$N,7,0)</f>
        <v>strategy_14_demo</v>
      </c>
      <c r="R1984" s="13" t="str">
        <f t="shared" si="318"/>
        <v>Mon</v>
      </c>
      <c r="S1984" s="14">
        <f>VLOOKUP($B1984,Deals_Demo!$H:$S,8,0)</f>
        <v>45922.434131944443</v>
      </c>
      <c r="T1984" s="14">
        <f>VLOOKUP($B1984,Deals_Demo!$H:$S,9,0)</f>
        <v>45922.642465277779</v>
      </c>
      <c r="U1984" s="15" t="str">
        <f t="shared" si="319"/>
        <v>2025-09-22</v>
      </c>
      <c r="V1984" s="13" t="str">
        <f>VLOOKUP($B1984,Deals_Demo!$H:$S,11,0)</f>
        <v>15</v>
      </c>
      <c r="W1984" s="13" t="str">
        <f>VLOOKUP($B1984,Deals_Demo!$H:$S,12,0)</f>
        <v>Mon</v>
      </c>
      <c r="X1984" s="13">
        <f t="shared" si="312"/>
        <v>-0.30200000000000005</v>
      </c>
      <c r="Y1984" s="13">
        <f t="shared" si="313"/>
        <v>-0.60400000000000009</v>
      </c>
      <c r="Z1984" s="13">
        <f t="shared" si="314"/>
        <v>-0.90599999999999992</v>
      </c>
      <c r="AA1984" s="13">
        <f t="shared" si="320"/>
        <v>-3</v>
      </c>
    </row>
    <row r="1985" spans="1:27" x14ac:dyDescent="0.25">
      <c r="A1985" s="60">
        <v>45922.434131944443</v>
      </c>
      <c r="B1985" s="61">
        <v>444263885</v>
      </c>
      <c r="C1985" s="62" t="s">
        <v>36</v>
      </c>
      <c r="D1985" s="62" t="s">
        <v>38</v>
      </c>
      <c r="E1985" s="62" t="s">
        <v>119</v>
      </c>
      <c r="F1985" s="63">
        <v>3709.71</v>
      </c>
      <c r="G1985" s="63">
        <v>3711.2</v>
      </c>
      <c r="H1985" s="63">
        <v>3708.2</v>
      </c>
      <c r="I1985" s="62" t="s">
        <v>2264</v>
      </c>
      <c r="J1985" s="63">
        <v>3711.2</v>
      </c>
      <c r="K1985" s="63">
        <v>0</v>
      </c>
      <c r="L1985" s="63">
        <v>0</v>
      </c>
      <c r="M1985" s="63">
        <v>-1.49</v>
      </c>
      <c r="N1985" s="10" t="str">
        <f t="shared" si="315"/>
        <v>L</v>
      </c>
      <c r="O1985" s="11">
        <f t="shared" si="316"/>
        <v>45922</v>
      </c>
      <c r="P1985" s="12" t="str">
        <f t="shared" si="317"/>
        <v>10</v>
      </c>
      <c r="Q1985" s="13" t="str">
        <f>VLOOKUP($B1985,Deals_Demo!$H:$N,7,0)</f>
        <v>strategy_15_demo</v>
      </c>
      <c r="R1985" s="13" t="str">
        <f t="shared" si="318"/>
        <v>Mon</v>
      </c>
      <c r="S1985" s="14">
        <f>VLOOKUP($B1985,Deals_Demo!$H:$S,8,0)</f>
        <v>45922.434131944443</v>
      </c>
      <c r="T1985" s="14">
        <f>VLOOKUP($B1985,Deals_Demo!$H:$S,9,0)</f>
        <v>45922.642465277779</v>
      </c>
      <c r="U1985" s="15" t="str">
        <f t="shared" si="319"/>
        <v>2025-09-22</v>
      </c>
      <c r="V1985" s="13" t="str">
        <f>VLOOKUP($B1985,Deals_Demo!$H:$S,11,0)</f>
        <v>15</v>
      </c>
      <c r="W1985" s="13" t="str">
        <f>VLOOKUP($B1985,Deals_Demo!$H:$S,12,0)</f>
        <v>Mon</v>
      </c>
      <c r="X1985" s="13">
        <f t="shared" si="312"/>
        <v>-0.14899999999999999</v>
      </c>
      <c r="Y1985" s="13">
        <f t="shared" si="313"/>
        <v>-0.29799999999999999</v>
      </c>
      <c r="Z1985" s="13">
        <f t="shared" si="314"/>
        <v>-0.44700000000000001</v>
      </c>
      <c r="AA1985" s="13">
        <f t="shared" si="320"/>
        <v>-3</v>
      </c>
    </row>
    <row r="1986" spans="1:27" x14ac:dyDescent="0.25">
      <c r="A1986" s="56">
        <v>45922.434467592589</v>
      </c>
      <c r="B1986" s="57">
        <v>444264049</v>
      </c>
      <c r="C1986" s="58" t="s">
        <v>36</v>
      </c>
      <c r="D1986" s="58" t="s">
        <v>38</v>
      </c>
      <c r="E1986" s="58" t="s">
        <v>119</v>
      </c>
      <c r="F1986" s="59">
        <v>3709.89</v>
      </c>
      <c r="G1986" s="59">
        <v>3712.92</v>
      </c>
      <c r="H1986" s="59">
        <v>3706.92</v>
      </c>
      <c r="I1986" s="58" t="s">
        <v>2259</v>
      </c>
      <c r="J1986" s="59">
        <v>3713.45</v>
      </c>
      <c r="K1986" s="59">
        <v>0</v>
      </c>
      <c r="L1986" s="59">
        <v>0</v>
      </c>
      <c r="M1986" s="59">
        <v>-3.56</v>
      </c>
      <c r="N1986" s="10" t="str">
        <f t="shared" si="315"/>
        <v>L</v>
      </c>
      <c r="O1986" s="11">
        <f t="shared" si="316"/>
        <v>45922</v>
      </c>
      <c r="P1986" s="12" t="str">
        <f t="shared" si="317"/>
        <v>10</v>
      </c>
      <c r="Q1986" s="13" t="str">
        <f>VLOOKUP($B1986,Deals_Demo!$H:$N,7,0)</f>
        <v>strategy_09_demo</v>
      </c>
      <c r="R1986" s="13" t="str">
        <f t="shared" si="318"/>
        <v>Mon</v>
      </c>
      <c r="S1986" s="14">
        <f>VLOOKUP($B1986,Deals_Demo!$H:$S,8,0)</f>
        <v>45922.434467592589</v>
      </c>
      <c r="T1986" s="14">
        <f>VLOOKUP($B1986,Deals_Demo!$H:$S,9,0)</f>
        <v>45922.642800925925</v>
      </c>
      <c r="U1986" s="15" t="str">
        <f t="shared" si="319"/>
        <v>2025-09-22</v>
      </c>
      <c r="V1986" s="13" t="str">
        <f>VLOOKUP($B1986,Deals_Demo!$H:$S,11,0)</f>
        <v>15</v>
      </c>
      <c r="W1986" s="13" t="str">
        <f>VLOOKUP($B1986,Deals_Demo!$H:$S,12,0)</f>
        <v>Mon</v>
      </c>
      <c r="X1986" s="13">
        <f t="shared" si="312"/>
        <v>-0.35600000000000004</v>
      </c>
      <c r="Y1986" s="13">
        <f t="shared" si="313"/>
        <v>-0.71200000000000008</v>
      </c>
      <c r="Z1986" s="13">
        <f t="shared" si="314"/>
        <v>-1.0680000000000001</v>
      </c>
      <c r="AA1986" s="13">
        <f t="shared" si="320"/>
        <v>-3</v>
      </c>
    </row>
    <row r="1987" spans="1:27" x14ac:dyDescent="0.25">
      <c r="A1987" s="60">
        <v>45922.434467592589</v>
      </c>
      <c r="B1987" s="61">
        <v>444264050</v>
      </c>
      <c r="C1987" s="62" t="s">
        <v>36</v>
      </c>
      <c r="D1987" s="62" t="s">
        <v>38</v>
      </c>
      <c r="E1987" s="62" t="s">
        <v>119</v>
      </c>
      <c r="F1987" s="63">
        <v>3709.89</v>
      </c>
      <c r="G1987" s="63">
        <v>3712.09</v>
      </c>
      <c r="H1987" s="63">
        <v>3706.89</v>
      </c>
      <c r="I1987" s="62" t="s">
        <v>2265</v>
      </c>
      <c r="J1987" s="63">
        <v>3712.11</v>
      </c>
      <c r="K1987" s="63">
        <v>0</v>
      </c>
      <c r="L1987" s="63">
        <v>0</v>
      </c>
      <c r="M1987" s="63">
        <v>-2.2200000000000002</v>
      </c>
      <c r="N1987" s="10" t="str">
        <f t="shared" si="315"/>
        <v>L</v>
      </c>
      <c r="O1987" s="11">
        <f t="shared" si="316"/>
        <v>45922</v>
      </c>
      <c r="P1987" s="12" t="str">
        <f t="shared" si="317"/>
        <v>10</v>
      </c>
      <c r="Q1987" s="13" t="str">
        <f>VLOOKUP($B1987,Deals_Demo!$H:$N,7,0)</f>
        <v>strategy_23_demo</v>
      </c>
      <c r="R1987" s="13" t="str">
        <f t="shared" si="318"/>
        <v>Mon</v>
      </c>
      <c r="S1987" s="14">
        <f>VLOOKUP($B1987,Deals_Demo!$H:$S,8,0)</f>
        <v>45922.434467592589</v>
      </c>
      <c r="T1987" s="14">
        <f>VLOOKUP($B1987,Deals_Demo!$H:$S,9,0)</f>
        <v>45922.642800925925</v>
      </c>
      <c r="U1987" s="15" t="str">
        <f t="shared" si="319"/>
        <v>2025-09-22</v>
      </c>
      <c r="V1987" s="13" t="str">
        <f>VLOOKUP($B1987,Deals_Demo!$H:$S,11,0)</f>
        <v>15</v>
      </c>
      <c r="W1987" s="13" t="str">
        <f>VLOOKUP($B1987,Deals_Demo!$H:$S,12,0)</f>
        <v>Mon</v>
      </c>
      <c r="X1987" s="13">
        <f t="shared" ref="X1987:X2050" si="321">$M1987*0.1</f>
        <v>-0.22200000000000003</v>
      </c>
      <c r="Y1987" s="13">
        <f t="shared" ref="Y1987:Y2050" si="322">$M1987*0.2</f>
        <v>-0.44400000000000006</v>
      </c>
      <c r="Z1987" s="13">
        <f t="shared" ref="Z1987:Z2050" si="323">$M1987*0.3</f>
        <v>-0.66600000000000004</v>
      </c>
      <c r="AA1987" s="13">
        <f t="shared" si="320"/>
        <v>-3</v>
      </c>
    </row>
    <row r="1988" spans="1:27" x14ac:dyDescent="0.25">
      <c r="A1988" s="56">
        <v>45922.434583333335</v>
      </c>
      <c r="B1988" s="57">
        <v>444264091</v>
      </c>
      <c r="C1988" s="58" t="s">
        <v>36</v>
      </c>
      <c r="D1988" s="58" t="s">
        <v>37</v>
      </c>
      <c r="E1988" s="58" t="s">
        <v>119</v>
      </c>
      <c r="F1988" s="59">
        <v>3710.57</v>
      </c>
      <c r="G1988" s="59">
        <v>3711.62</v>
      </c>
      <c r="H1988" s="59">
        <v>3714.05</v>
      </c>
      <c r="I1988" s="58" t="s">
        <v>2250</v>
      </c>
      <c r="J1988" s="59">
        <v>3714.07</v>
      </c>
      <c r="K1988" s="59">
        <v>0</v>
      </c>
      <c r="L1988" s="59">
        <v>0</v>
      </c>
      <c r="M1988" s="59">
        <v>3.5</v>
      </c>
      <c r="N1988" s="10" t="str">
        <f t="shared" si="315"/>
        <v>W</v>
      </c>
      <c r="O1988" s="11">
        <f t="shared" si="316"/>
        <v>45922</v>
      </c>
      <c r="P1988" s="12" t="str">
        <f t="shared" si="317"/>
        <v>10</v>
      </c>
      <c r="Q1988" s="13" t="str">
        <f>VLOOKUP($B1988,Deals_Demo!$H:$N,7,0)</f>
        <v>strategy_13_demo</v>
      </c>
      <c r="R1988" s="13" t="str">
        <f t="shared" si="318"/>
        <v>Mon</v>
      </c>
      <c r="S1988" s="14">
        <f>VLOOKUP($B1988,Deals_Demo!$H:$S,8,0)</f>
        <v>45922.434583333335</v>
      </c>
      <c r="T1988" s="14">
        <f>VLOOKUP($B1988,Deals_Demo!$H:$S,9,0)</f>
        <v>45922.642916666671</v>
      </c>
      <c r="U1988" s="15" t="str">
        <f t="shared" si="319"/>
        <v>2025-09-22</v>
      </c>
      <c r="V1988" s="13" t="str">
        <f>VLOOKUP($B1988,Deals_Demo!$H:$S,11,0)</f>
        <v>15</v>
      </c>
      <c r="W1988" s="13" t="str">
        <f>VLOOKUP($B1988,Deals_Demo!$H:$S,12,0)</f>
        <v>Mon</v>
      </c>
      <c r="X1988" s="13">
        <f t="shared" si="321"/>
        <v>0.35000000000000003</v>
      </c>
      <c r="Y1988" s="13">
        <f t="shared" si="322"/>
        <v>0.70000000000000007</v>
      </c>
      <c r="Z1988" s="13">
        <f t="shared" si="323"/>
        <v>1.05</v>
      </c>
      <c r="AA1988" s="13">
        <f t="shared" si="320"/>
        <v>3.5</v>
      </c>
    </row>
    <row r="1989" spans="1:27" x14ac:dyDescent="0.25">
      <c r="A1989" s="60">
        <v>45922.437476851854</v>
      </c>
      <c r="B1989" s="61">
        <v>444267342</v>
      </c>
      <c r="C1989" s="62" t="s">
        <v>36</v>
      </c>
      <c r="D1989" s="62" t="s">
        <v>37</v>
      </c>
      <c r="E1989" s="62" t="s">
        <v>119</v>
      </c>
      <c r="F1989" s="63">
        <v>3713.76</v>
      </c>
      <c r="G1989" s="63">
        <v>3714.35</v>
      </c>
      <c r="H1989" s="63">
        <v>3718.36</v>
      </c>
      <c r="I1989" s="62" t="s">
        <v>2266</v>
      </c>
      <c r="J1989" s="63">
        <v>3718.38</v>
      </c>
      <c r="K1989" s="63">
        <v>0</v>
      </c>
      <c r="L1989" s="63">
        <v>0</v>
      </c>
      <c r="M1989" s="63">
        <v>4.62</v>
      </c>
      <c r="N1989" s="10" t="str">
        <f t="shared" si="315"/>
        <v>W</v>
      </c>
      <c r="O1989" s="11">
        <f t="shared" si="316"/>
        <v>45922</v>
      </c>
      <c r="P1989" s="12" t="str">
        <f t="shared" si="317"/>
        <v>10</v>
      </c>
      <c r="Q1989" s="13" t="str">
        <f>VLOOKUP($B1989,Deals_Demo!$H:$N,7,0)</f>
        <v>DEMO_strategy_27</v>
      </c>
      <c r="R1989" s="13" t="str">
        <f t="shared" si="318"/>
        <v>Mon</v>
      </c>
      <c r="S1989" s="14">
        <f>VLOOKUP($B1989,Deals_Demo!$H:$S,8,0)</f>
        <v>45922.437476851854</v>
      </c>
      <c r="T1989" s="14">
        <f>VLOOKUP($B1989,Deals_Demo!$H:$S,9,0)</f>
        <v>45922.645810185189</v>
      </c>
      <c r="U1989" s="15" t="str">
        <f t="shared" si="319"/>
        <v>2025-09-22</v>
      </c>
      <c r="V1989" s="13" t="str">
        <f>VLOOKUP($B1989,Deals_Demo!$H:$S,11,0)</f>
        <v>15</v>
      </c>
      <c r="W1989" s="13" t="str">
        <f>VLOOKUP($B1989,Deals_Demo!$H:$S,12,0)</f>
        <v>Mon</v>
      </c>
      <c r="X1989" s="13">
        <f t="shared" si="321"/>
        <v>0.46200000000000002</v>
      </c>
      <c r="Y1989" s="13">
        <f t="shared" si="322"/>
        <v>0.92400000000000004</v>
      </c>
      <c r="Z1989" s="13">
        <f t="shared" si="323"/>
        <v>1.3859999999999999</v>
      </c>
      <c r="AA1989" s="13">
        <f t="shared" si="320"/>
        <v>4.62</v>
      </c>
    </row>
    <row r="1990" spans="1:27" x14ac:dyDescent="0.25">
      <c r="A1990" s="56">
        <v>45922.439097222225</v>
      </c>
      <c r="B1990" s="57">
        <v>444269029</v>
      </c>
      <c r="C1990" s="58" t="s">
        <v>36</v>
      </c>
      <c r="D1990" s="58" t="s">
        <v>37</v>
      </c>
      <c r="E1990" s="58" t="s">
        <v>119</v>
      </c>
      <c r="F1990" s="59">
        <v>3715.01</v>
      </c>
      <c r="G1990" s="59">
        <v>3718.18</v>
      </c>
      <c r="H1990" s="58"/>
      <c r="I1990" s="58" t="s">
        <v>2267</v>
      </c>
      <c r="J1990" s="59">
        <v>3718.16</v>
      </c>
      <c r="K1990" s="59">
        <v>0</v>
      </c>
      <c r="L1990" s="59">
        <v>0</v>
      </c>
      <c r="M1990" s="59">
        <v>3.15</v>
      </c>
      <c r="N1990" s="10" t="str">
        <f t="shared" si="315"/>
        <v>W</v>
      </c>
      <c r="O1990" s="11">
        <f t="shared" si="316"/>
        <v>45922</v>
      </c>
      <c r="P1990" s="12" t="str">
        <f t="shared" si="317"/>
        <v>10</v>
      </c>
      <c r="Q1990" s="13" t="str">
        <f>VLOOKUP($B1990,Deals_Demo!$H:$N,7,0)</f>
        <v>strategy_19_demo</v>
      </c>
      <c r="R1990" s="13" t="str">
        <f t="shared" si="318"/>
        <v>Mon</v>
      </c>
      <c r="S1990" s="14">
        <f>VLOOKUP($B1990,Deals_Demo!$H:$S,8,0)</f>
        <v>45922.439097222225</v>
      </c>
      <c r="T1990" s="14">
        <f>VLOOKUP($B1990,Deals_Demo!$H:$S,9,0)</f>
        <v>45922.64743055556</v>
      </c>
      <c r="U1990" s="15" t="str">
        <f t="shared" si="319"/>
        <v>2025-09-22</v>
      </c>
      <c r="V1990" s="13" t="str">
        <f>VLOOKUP($B1990,Deals_Demo!$H:$S,11,0)</f>
        <v>15</v>
      </c>
      <c r="W1990" s="13" t="str">
        <f>VLOOKUP($B1990,Deals_Demo!$H:$S,12,0)</f>
        <v>Mon</v>
      </c>
      <c r="X1990" s="13">
        <f t="shared" si="321"/>
        <v>0.315</v>
      </c>
      <c r="Y1990" s="13">
        <f t="shared" si="322"/>
        <v>0.63</v>
      </c>
      <c r="Z1990" s="13">
        <f t="shared" si="323"/>
        <v>0.94499999999999995</v>
      </c>
      <c r="AA1990" s="13">
        <f t="shared" si="320"/>
        <v>3.15</v>
      </c>
    </row>
    <row r="1991" spans="1:27" x14ac:dyDescent="0.25">
      <c r="A1991" s="60">
        <v>45922.439097222225</v>
      </c>
      <c r="B1991" s="61">
        <v>444269032</v>
      </c>
      <c r="C1991" s="62" t="s">
        <v>36</v>
      </c>
      <c r="D1991" s="62" t="s">
        <v>37</v>
      </c>
      <c r="E1991" s="62" t="s">
        <v>119</v>
      </c>
      <c r="F1991" s="63">
        <v>3715.19</v>
      </c>
      <c r="G1991" s="63">
        <v>3716.07</v>
      </c>
      <c r="H1991" s="62"/>
      <c r="I1991" s="62" t="s">
        <v>2268</v>
      </c>
      <c r="J1991" s="63">
        <v>3716.04</v>
      </c>
      <c r="K1991" s="63">
        <v>0</v>
      </c>
      <c r="L1991" s="63">
        <v>0</v>
      </c>
      <c r="M1991" s="63">
        <v>0.85</v>
      </c>
      <c r="N1991" s="10" t="str">
        <f t="shared" si="315"/>
        <v>W</v>
      </c>
      <c r="O1991" s="11">
        <f t="shared" si="316"/>
        <v>45922</v>
      </c>
      <c r="P1991" s="12" t="str">
        <f t="shared" si="317"/>
        <v>10</v>
      </c>
      <c r="Q1991" s="13" t="str">
        <f>VLOOKUP($B1991,Deals_Demo!$H:$N,7,0)</f>
        <v>strategy_20_demo</v>
      </c>
      <c r="R1991" s="13" t="str">
        <f t="shared" si="318"/>
        <v>Mon</v>
      </c>
      <c r="S1991" s="14">
        <f>VLOOKUP($B1991,Deals_Demo!$H:$S,8,0)</f>
        <v>45922.439097222225</v>
      </c>
      <c r="T1991" s="14">
        <f>VLOOKUP($B1991,Deals_Demo!$H:$S,9,0)</f>
        <v>45922.64743055556</v>
      </c>
      <c r="U1991" s="15" t="str">
        <f t="shared" si="319"/>
        <v>2025-09-22</v>
      </c>
      <c r="V1991" s="13" t="str">
        <f>VLOOKUP($B1991,Deals_Demo!$H:$S,11,0)</f>
        <v>15</v>
      </c>
      <c r="W1991" s="13" t="str">
        <f>VLOOKUP($B1991,Deals_Demo!$H:$S,12,0)</f>
        <v>Mon</v>
      </c>
      <c r="X1991" s="13">
        <f t="shared" si="321"/>
        <v>8.5000000000000006E-2</v>
      </c>
      <c r="Y1991" s="13">
        <f t="shared" si="322"/>
        <v>0.17</v>
      </c>
      <c r="Z1991" s="13">
        <f t="shared" si="323"/>
        <v>0.255</v>
      </c>
      <c r="AA1991" s="13">
        <f t="shared" si="320"/>
        <v>-3</v>
      </c>
    </row>
    <row r="1992" spans="1:27" x14ac:dyDescent="0.25">
      <c r="A1992" s="56">
        <v>45922.439097222225</v>
      </c>
      <c r="B1992" s="57">
        <v>444269036</v>
      </c>
      <c r="C1992" s="58" t="s">
        <v>36</v>
      </c>
      <c r="D1992" s="58" t="s">
        <v>37</v>
      </c>
      <c r="E1992" s="58" t="s">
        <v>119</v>
      </c>
      <c r="F1992" s="59">
        <v>3715.19</v>
      </c>
      <c r="G1992" s="59">
        <v>3716.07</v>
      </c>
      <c r="H1992" s="58"/>
      <c r="I1992" s="58" t="s">
        <v>2268</v>
      </c>
      <c r="J1992" s="59">
        <v>3716.04</v>
      </c>
      <c r="K1992" s="59">
        <v>0</v>
      </c>
      <c r="L1992" s="59">
        <v>0</v>
      </c>
      <c r="M1992" s="59">
        <v>0.85</v>
      </c>
      <c r="N1992" s="10" t="str">
        <f t="shared" si="315"/>
        <v>W</v>
      </c>
      <c r="O1992" s="11">
        <f t="shared" si="316"/>
        <v>45922</v>
      </c>
      <c r="P1992" s="12" t="str">
        <f t="shared" si="317"/>
        <v>10</v>
      </c>
      <c r="Q1992" s="13" t="str">
        <f>VLOOKUP($B1992,Deals_Demo!$H:$N,7,0)</f>
        <v>strategy_18_demo</v>
      </c>
      <c r="R1992" s="13" t="str">
        <f t="shared" si="318"/>
        <v>Mon</v>
      </c>
      <c r="S1992" s="14">
        <f>VLOOKUP($B1992,Deals_Demo!$H:$S,8,0)</f>
        <v>45922.439097222225</v>
      </c>
      <c r="T1992" s="14">
        <f>VLOOKUP($B1992,Deals_Demo!$H:$S,9,0)</f>
        <v>45922.64743055556</v>
      </c>
      <c r="U1992" s="15" t="str">
        <f t="shared" si="319"/>
        <v>2025-09-22</v>
      </c>
      <c r="V1992" s="13" t="str">
        <f>VLOOKUP($B1992,Deals_Demo!$H:$S,11,0)</f>
        <v>15</v>
      </c>
      <c r="W1992" s="13" t="str">
        <f>VLOOKUP($B1992,Deals_Demo!$H:$S,12,0)</f>
        <v>Mon</v>
      </c>
      <c r="X1992" s="13">
        <f t="shared" si="321"/>
        <v>8.5000000000000006E-2</v>
      </c>
      <c r="Y1992" s="13">
        <f t="shared" si="322"/>
        <v>0.17</v>
      </c>
      <c r="Z1992" s="13">
        <f t="shared" si="323"/>
        <v>0.255</v>
      </c>
      <c r="AA1992" s="13">
        <f t="shared" si="320"/>
        <v>-3</v>
      </c>
    </row>
    <row r="1993" spans="1:27" x14ac:dyDescent="0.25">
      <c r="A1993" s="60">
        <v>45922.439560185187</v>
      </c>
      <c r="B1993" s="61">
        <v>444269682</v>
      </c>
      <c r="C1993" s="62" t="s">
        <v>36</v>
      </c>
      <c r="D1993" s="62" t="s">
        <v>37</v>
      </c>
      <c r="E1993" s="62" t="s">
        <v>119</v>
      </c>
      <c r="F1993" s="63">
        <v>3713.46</v>
      </c>
      <c r="G1993" s="63">
        <v>3713.96</v>
      </c>
      <c r="H1993" s="63">
        <v>3715.66</v>
      </c>
      <c r="I1993" s="62" t="s">
        <v>2269</v>
      </c>
      <c r="J1993" s="63">
        <v>3715.76</v>
      </c>
      <c r="K1993" s="63">
        <v>0</v>
      </c>
      <c r="L1993" s="63">
        <v>0</v>
      </c>
      <c r="M1993" s="63">
        <v>2.2999999999999998</v>
      </c>
      <c r="N1993" s="10" t="str">
        <f t="shared" si="315"/>
        <v>W</v>
      </c>
      <c r="O1993" s="11">
        <f t="shared" si="316"/>
        <v>45922</v>
      </c>
      <c r="P1993" s="12" t="str">
        <f t="shared" si="317"/>
        <v>10</v>
      </c>
      <c r="Q1993" s="13" t="str">
        <f>VLOOKUP($B1993,Deals_Demo!$H:$N,7,0)</f>
        <v>strategy_21_demo</v>
      </c>
      <c r="R1993" s="13" t="str">
        <f t="shared" si="318"/>
        <v>Mon</v>
      </c>
      <c r="S1993" s="14">
        <f>VLOOKUP($B1993,Deals_Demo!$H:$S,8,0)</f>
        <v>45922.439560185187</v>
      </c>
      <c r="T1993" s="14">
        <f>VLOOKUP($B1993,Deals_Demo!$H:$S,9,0)</f>
        <v>45922.647893518522</v>
      </c>
      <c r="U1993" s="15" t="str">
        <f t="shared" si="319"/>
        <v>2025-09-22</v>
      </c>
      <c r="V1993" s="13" t="str">
        <f>VLOOKUP($B1993,Deals_Demo!$H:$S,11,0)</f>
        <v>15</v>
      </c>
      <c r="W1993" s="13" t="str">
        <f>VLOOKUP($B1993,Deals_Demo!$H:$S,12,0)</f>
        <v>Mon</v>
      </c>
      <c r="X1993" s="13">
        <f t="shared" si="321"/>
        <v>0.22999999999999998</v>
      </c>
      <c r="Y1993" s="13">
        <f t="shared" si="322"/>
        <v>0.45999999999999996</v>
      </c>
      <c r="Z1993" s="13">
        <f t="shared" si="323"/>
        <v>0.69</v>
      </c>
      <c r="AA1993" s="13">
        <f t="shared" si="320"/>
        <v>-3</v>
      </c>
    </row>
    <row r="1994" spans="1:27" x14ac:dyDescent="0.25">
      <c r="A1994" s="56">
        <v>45922.439560185187</v>
      </c>
      <c r="B1994" s="57">
        <v>444269684</v>
      </c>
      <c r="C1994" s="58" t="s">
        <v>36</v>
      </c>
      <c r="D1994" s="58" t="s">
        <v>37</v>
      </c>
      <c r="E1994" s="58" t="s">
        <v>119</v>
      </c>
      <c r="F1994" s="59">
        <v>3713.46</v>
      </c>
      <c r="G1994" s="59">
        <v>3713.59</v>
      </c>
      <c r="H1994" s="59">
        <v>3714.96</v>
      </c>
      <c r="I1994" s="58" t="s">
        <v>2270</v>
      </c>
      <c r="J1994" s="59">
        <v>3714.98</v>
      </c>
      <c r="K1994" s="59">
        <v>0</v>
      </c>
      <c r="L1994" s="59">
        <v>0</v>
      </c>
      <c r="M1994" s="59">
        <v>1.52</v>
      </c>
      <c r="N1994" s="10" t="str">
        <f t="shared" si="315"/>
        <v>W</v>
      </c>
      <c r="O1994" s="11">
        <f t="shared" si="316"/>
        <v>45922</v>
      </c>
      <c r="P1994" s="12" t="str">
        <f t="shared" si="317"/>
        <v>10</v>
      </c>
      <c r="Q1994" s="13" t="str">
        <f>VLOOKUP($B1994,Deals_Demo!$H:$N,7,0)</f>
        <v>strategy_24_demo</v>
      </c>
      <c r="R1994" s="13" t="str">
        <f t="shared" si="318"/>
        <v>Mon</v>
      </c>
      <c r="S1994" s="14">
        <f>VLOOKUP($B1994,Deals_Demo!$H:$S,8,0)</f>
        <v>45922.439560185187</v>
      </c>
      <c r="T1994" s="14">
        <f>VLOOKUP($B1994,Deals_Demo!$H:$S,9,0)</f>
        <v>45922.647893518522</v>
      </c>
      <c r="U1994" s="15" t="str">
        <f t="shared" si="319"/>
        <v>2025-09-22</v>
      </c>
      <c r="V1994" s="13" t="str">
        <f>VLOOKUP($B1994,Deals_Demo!$H:$S,11,0)</f>
        <v>15</v>
      </c>
      <c r="W1994" s="13" t="str">
        <f>VLOOKUP($B1994,Deals_Demo!$H:$S,12,0)</f>
        <v>Mon</v>
      </c>
      <c r="X1994" s="13">
        <f t="shared" si="321"/>
        <v>0.15200000000000002</v>
      </c>
      <c r="Y1994" s="13">
        <f t="shared" si="322"/>
        <v>0.30400000000000005</v>
      </c>
      <c r="Z1994" s="13">
        <f t="shared" si="323"/>
        <v>0.45599999999999996</v>
      </c>
      <c r="AA1994" s="13">
        <f t="shared" si="320"/>
        <v>-3</v>
      </c>
    </row>
    <row r="1995" spans="1:27" x14ac:dyDescent="0.25">
      <c r="A1995" s="60">
        <v>45922.439560185187</v>
      </c>
      <c r="B1995" s="61">
        <v>444269686</v>
      </c>
      <c r="C1995" s="62" t="s">
        <v>36</v>
      </c>
      <c r="D1995" s="62" t="s">
        <v>37</v>
      </c>
      <c r="E1995" s="62" t="s">
        <v>119</v>
      </c>
      <c r="F1995" s="63">
        <v>3713.42</v>
      </c>
      <c r="G1995" s="63">
        <v>3714.04</v>
      </c>
      <c r="H1995" s="63">
        <v>3716.46</v>
      </c>
      <c r="I1995" s="62" t="s">
        <v>2271</v>
      </c>
      <c r="J1995" s="63">
        <v>3713.9</v>
      </c>
      <c r="K1995" s="63">
        <v>0</v>
      </c>
      <c r="L1995" s="63">
        <v>0</v>
      </c>
      <c r="M1995" s="63">
        <v>0.48</v>
      </c>
      <c r="N1995" s="10" t="str">
        <f t="shared" si="315"/>
        <v>W</v>
      </c>
      <c r="O1995" s="11">
        <f t="shared" si="316"/>
        <v>45922</v>
      </c>
      <c r="P1995" s="12" t="str">
        <f t="shared" si="317"/>
        <v>10</v>
      </c>
      <c r="Q1995" s="13" t="str">
        <f>VLOOKUP($B1995,Deals_Demo!$H:$N,7,0)</f>
        <v>strategy_23_demo</v>
      </c>
      <c r="R1995" s="13" t="str">
        <f t="shared" si="318"/>
        <v>Mon</v>
      </c>
      <c r="S1995" s="14">
        <f>VLOOKUP($B1995,Deals_Demo!$H:$S,8,0)</f>
        <v>45922.439560185187</v>
      </c>
      <c r="T1995" s="14">
        <f>VLOOKUP($B1995,Deals_Demo!$H:$S,9,0)</f>
        <v>45922.647893518522</v>
      </c>
      <c r="U1995" s="15" t="str">
        <f t="shared" si="319"/>
        <v>2025-09-22</v>
      </c>
      <c r="V1995" s="13" t="str">
        <f>VLOOKUP($B1995,Deals_Demo!$H:$S,11,0)</f>
        <v>15</v>
      </c>
      <c r="W1995" s="13" t="str">
        <f>VLOOKUP($B1995,Deals_Demo!$H:$S,12,0)</f>
        <v>Mon</v>
      </c>
      <c r="X1995" s="13">
        <f t="shared" si="321"/>
        <v>4.8000000000000001E-2</v>
      </c>
      <c r="Y1995" s="13">
        <f t="shared" si="322"/>
        <v>9.6000000000000002E-2</v>
      </c>
      <c r="Z1995" s="13">
        <f t="shared" si="323"/>
        <v>0.14399999999999999</v>
      </c>
      <c r="AA1995" s="13">
        <f t="shared" si="320"/>
        <v>-3</v>
      </c>
    </row>
    <row r="1996" spans="1:27" x14ac:dyDescent="0.25">
      <c r="A1996" s="56">
        <v>45922.439560185187</v>
      </c>
      <c r="B1996" s="57">
        <v>444269688</v>
      </c>
      <c r="C1996" s="58" t="s">
        <v>36</v>
      </c>
      <c r="D1996" s="58" t="s">
        <v>37</v>
      </c>
      <c r="E1996" s="58" t="s">
        <v>119</v>
      </c>
      <c r="F1996" s="59">
        <v>3713.43</v>
      </c>
      <c r="G1996" s="59">
        <v>3714.24</v>
      </c>
      <c r="H1996" s="59">
        <v>3716.96</v>
      </c>
      <c r="I1996" s="58" t="s">
        <v>2272</v>
      </c>
      <c r="J1996" s="59">
        <v>3714.22</v>
      </c>
      <c r="K1996" s="59">
        <v>0</v>
      </c>
      <c r="L1996" s="59">
        <v>0</v>
      </c>
      <c r="M1996" s="59">
        <v>0.79</v>
      </c>
      <c r="N1996" s="10" t="str">
        <f t="shared" si="315"/>
        <v>W</v>
      </c>
      <c r="O1996" s="11">
        <f t="shared" si="316"/>
        <v>45922</v>
      </c>
      <c r="P1996" s="12" t="str">
        <f t="shared" si="317"/>
        <v>10</v>
      </c>
      <c r="Q1996" s="13" t="str">
        <f>VLOOKUP($B1996,Deals_Demo!$H:$N,7,0)</f>
        <v>strategy_11_demo</v>
      </c>
      <c r="R1996" s="13" t="str">
        <f t="shared" si="318"/>
        <v>Mon</v>
      </c>
      <c r="S1996" s="14">
        <f>VLOOKUP($B1996,Deals_Demo!$H:$S,8,0)</f>
        <v>45922.439560185187</v>
      </c>
      <c r="T1996" s="14">
        <f>VLOOKUP($B1996,Deals_Demo!$H:$S,9,0)</f>
        <v>45922.647893518522</v>
      </c>
      <c r="U1996" s="15" t="str">
        <f t="shared" si="319"/>
        <v>2025-09-22</v>
      </c>
      <c r="V1996" s="13" t="str">
        <f>VLOOKUP($B1996,Deals_Demo!$H:$S,11,0)</f>
        <v>15</v>
      </c>
      <c r="W1996" s="13" t="str">
        <f>VLOOKUP($B1996,Deals_Demo!$H:$S,12,0)</f>
        <v>Mon</v>
      </c>
      <c r="X1996" s="13">
        <f t="shared" si="321"/>
        <v>7.9000000000000015E-2</v>
      </c>
      <c r="Y1996" s="13">
        <f t="shared" si="322"/>
        <v>0.15800000000000003</v>
      </c>
      <c r="Z1996" s="13">
        <f t="shared" si="323"/>
        <v>0.23699999999999999</v>
      </c>
      <c r="AA1996" s="13">
        <f t="shared" si="320"/>
        <v>-3</v>
      </c>
    </row>
    <row r="1997" spans="1:27" x14ac:dyDescent="0.25">
      <c r="A1997" s="60">
        <v>45922.439571759256</v>
      </c>
      <c r="B1997" s="61">
        <v>444269690</v>
      </c>
      <c r="C1997" s="62" t="s">
        <v>36</v>
      </c>
      <c r="D1997" s="62" t="s">
        <v>37</v>
      </c>
      <c r="E1997" s="62" t="s">
        <v>119</v>
      </c>
      <c r="F1997" s="63">
        <v>3713.44</v>
      </c>
      <c r="G1997" s="63">
        <v>3714.25</v>
      </c>
      <c r="H1997" s="63">
        <v>3716.46</v>
      </c>
      <c r="I1997" s="62" t="s">
        <v>2272</v>
      </c>
      <c r="J1997" s="63">
        <v>3714.22</v>
      </c>
      <c r="K1997" s="63">
        <v>0</v>
      </c>
      <c r="L1997" s="63">
        <v>0</v>
      </c>
      <c r="M1997" s="63">
        <v>0.78</v>
      </c>
      <c r="N1997" s="10" t="str">
        <f t="shared" si="315"/>
        <v>W</v>
      </c>
      <c r="O1997" s="11">
        <f t="shared" si="316"/>
        <v>45922</v>
      </c>
      <c r="P1997" s="12" t="str">
        <f t="shared" si="317"/>
        <v>10</v>
      </c>
      <c r="Q1997" s="13" t="str">
        <f>VLOOKUP($B1997,Deals_Demo!$H:$N,7,0)</f>
        <v>strategy_10_demo</v>
      </c>
      <c r="R1997" s="13" t="str">
        <f t="shared" si="318"/>
        <v>Mon</v>
      </c>
      <c r="S1997" s="14">
        <f>VLOOKUP($B1997,Deals_Demo!$H:$S,8,0)</f>
        <v>45922.439571759256</v>
      </c>
      <c r="T1997" s="14">
        <f>VLOOKUP($B1997,Deals_Demo!$H:$S,9,0)</f>
        <v>45922.647905092592</v>
      </c>
      <c r="U1997" s="15" t="str">
        <f t="shared" si="319"/>
        <v>2025-09-22</v>
      </c>
      <c r="V1997" s="13" t="str">
        <f>VLOOKUP($B1997,Deals_Demo!$H:$S,11,0)</f>
        <v>15</v>
      </c>
      <c r="W1997" s="13" t="str">
        <f>VLOOKUP($B1997,Deals_Demo!$H:$S,12,0)</f>
        <v>Mon</v>
      </c>
      <c r="X1997" s="13">
        <f t="shared" si="321"/>
        <v>7.8000000000000014E-2</v>
      </c>
      <c r="Y1997" s="13">
        <f t="shared" si="322"/>
        <v>0.15600000000000003</v>
      </c>
      <c r="Z1997" s="13">
        <f t="shared" si="323"/>
        <v>0.23399999999999999</v>
      </c>
      <c r="AA1997" s="13">
        <f t="shared" si="320"/>
        <v>-3</v>
      </c>
    </row>
    <row r="1998" spans="1:27" x14ac:dyDescent="0.25">
      <c r="A1998" s="56">
        <v>45922.439571759256</v>
      </c>
      <c r="B1998" s="57">
        <v>444269692</v>
      </c>
      <c r="C1998" s="58" t="s">
        <v>36</v>
      </c>
      <c r="D1998" s="58" t="s">
        <v>37</v>
      </c>
      <c r="E1998" s="58" t="s">
        <v>119</v>
      </c>
      <c r="F1998" s="59">
        <v>3713.44</v>
      </c>
      <c r="G1998" s="59">
        <v>3713.59</v>
      </c>
      <c r="H1998" s="59">
        <v>3714.96</v>
      </c>
      <c r="I1998" s="58" t="s">
        <v>2270</v>
      </c>
      <c r="J1998" s="59">
        <v>3714.98</v>
      </c>
      <c r="K1998" s="59">
        <v>0</v>
      </c>
      <c r="L1998" s="59">
        <v>0</v>
      </c>
      <c r="M1998" s="59">
        <v>1.54</v>
      </c>
      <c r="N1998" s="10" t="str">
        <f t="shared" si="315"/>
        <v>W</v>
      </c>
      <c r="O1998" s="11">
        <f t="shared" si="316"/>
        <v>45922</v>
      </c>
      <c r="P1998" s="12" t="str">
        <f t="shared" si="317"/>
        <v>10</v>
      </c>
      <c r="Q1998" s="13" t="str">
        <f>VLOOKUP($B1998,Deals_Demo!$H:$N,7,0)</f>
        <v>strategy_12_demo</v>
      </c>
      <c r="R1998" s="13" t="str">
        <f t="shared" si="318"/>
        <v>Mon</v>
      </c>
      <c r="S1998" s="14">
        <f>VLOOKUP($B1998,Deals_Demo!$H:$S,8,0)</f>
        <v>45922.439571759256</v>
      </c>
      <c r="T1998" s="14">
        <f>VLOOKUP($B1998,Deals_Demo!$H:$S,9,0)</f>
        <v>45922.647905092592</v>
      </c>
      <c r="U1998" s="15" t="str">
        <f t="shared" si="319"/>
        <v>2025-09-22</v>
      </c>
      <c r="V1998" s="13" t="str">
        <f>VLOOKUP($B1998,Deals_Demo!$H:$S,11,0)</f>
        <v>15</v>
      </c>
      <c r="W1998" s="13" t="str">
        <f>VLOOKUP($B1998,Deals_Demo!$H:$S,12,0)</f>
        <v>Mon</v>
      </c>
      <c r="X1998" s="13">
        <f t="shared" si="321"/>
        <v>0.15400000000000003</v>
      </c>
      <c r="Y1998" s="13">
        <f t="shared" si="322"/>
        <v>0.30800000000000005</v>
      </c>
      <c r="Z1998" s="13">
        <f t="shared" si="323"/>
        <v>0.46199999999999997</v>
      </c>
      <c r="AA1998" s="13">
        <f t="shared" si="320"/>
        <v>-3</v>
      </c>
    </row>
    <row r="1999" spans="1:27" x14ac:dyDescent="0.25">
      <c r="A1999" s="60">
        <v>45922.439571759256</v>
      </c>
      <c r="B1999" s="61">
        <v>444269694</v>
      </c>
      <c r="C1999" s="62" t="s">
        <v>36</v>
      </c>
      <c r="D1999" s="62" t="s">
        <v>37</v>
      </c>
      <c r="E1999" s="62" t="s">
        <v>119</v>
      </c>
      <c r="F1999" s="63">
        <v>3713.45</v>
      </c>
      <c r="G1999" s="63">
        <v>3711.26</v>
      </c>
      <c r="H1999" s="63">
        <v>3714.96</v>
      </c>
      <c r="I1999" s="62" t="s">
        <v>2270</v>
      </c>
      <c r="J1999" s="63">
        <v>3714.98</v>
      </c>
      <c r="K1999" s="63">
        <v>0</v>
      </c>
      <c r="L1999" s="63">
        <v>0</v>
      </c>
      <c r="M1999" s="63">
        <v>1.53</v>
      </c>
      <c r="N1999" s="10" t="str">
        <f t="shared" si="315"/>
        <v>W</v>
      </c>
      <c r="O1999" s="11">
        <f t="shared" si="316"/>
        <v>45922</v>
      </c>
      <c r="P1999" s="12" t="str">
        <f t="shared" si="317"/>
        <v>10</v>
      </c>
      <c r="Q1999" s="13" t="str">
        <f>VLOOKUP($B1999,Deals_Demo!$H:$N,7,0)</f>
        <v>strategy_22_demo</v>
      </c>
      <c r="R1999" s="13" t="str">
        <f t="shared" si="318"/>
        <v>Mon</v>
      </c>
      <c r="S1999" s="14">
        <f>VLOOKUP($B1999,Deals_Demo!$H:$S,8,0)</f>
        <v>45922.439571759256</v>
      </c>
      <c r="T1999" s="14">
        <f>VLOOKUP($B1999,Deals_Demo!$H:$S,9,0)</f>
        <v>45922.647905092592</v>
      </c>
      <c r="U1999" s="15" t="str">
        <f t="shared" si="319"/>
        <v>2025-09-22</v>
      </c>
      <c r="V1999" s="13" t="str">
        <f>VLOOKUP($B1999,Deals_Demo!$H:$S,11,0)</f>
        <v>15</v>
      </c>
      <c r="W1999" s="13" t="str">
        <f>VLOOKUP($B1999,Deals_Demo!$H:$S,12,0)</f>
        <v>Mon</v>
      </c>
      <c r="X1999" s="13">
        <f t="shared" si="321"/>
        <v>0.15300000000000002</v>
      </c>
      <c r="Y1999" s="13">
        <f t="shared" si="322"/>
        <v>0.30600000000000005</v>
      </c>
      <c r="Z1999" s="13">
        <f t="shared" si="323"/>
        <v>0.45899999999999996</v>
      </c>
      <c r="AA1999" s="13">
        <f t="shared" si="320"/>
        <v>-3</v>
      </c>
    </row>
    <row r="2000" spans="1:27" x14ac:dyDescent="0.25">
      <c r="A2000" s="56">
        <v>45922.439571759256</v>
      </c>
      <c r="B2000" s="57">
        <v>444269695</v>
      </c>
      <c r="C2000" s="58" t="s">
        <v>36</v>
      </c>
      <c r="D2000" s="58" t="s">
        <v>37</v>
      </c>
      <c r="E2000" s="58" t="s">
        <v>119</v>
      </c>
      <c r="F2000" s="59">
        <v>3713.45</v>
      </c>
      <c r="G2000" s="59">
        <v>3714.25</v>
      </c>
      <c r="H2000" s="59">
        <v>3716.46</v>
      </c>
      <c r="I2000" s="58" t="s">
        <v>2272</v>
      </c>
      <c r="J2000" s="59">
        <v>3714.22</v>
      </c>
      <c r="K2000" s="59">
        <v>0</v>
      </c>
      <c r="L2000" s="59">
        <v>0</v>
      </c>
      <c r="M2000" s="59">
        <v>0.77</v>
      </c>
      <c r="N2000" s="10" t="str">
        <f t="shared" si="315"/>
        <v>W</v>
      </c>
      <c r="O2000" s="11">
        <f t="shared" si="316"/>
        <v>45922</v>
      </c>
      <c r="P2000" s="12" t="str">
        <f t="shared" si="317"/>
        <v>10</v>
      </c>
      <c r="Q2000" s="13" t="str">
        <f>VLOOKUP($B2000,Deals_Demo!$H:$N,7,0)</f>
        <v>strategy_09_demo</v>
      </c>
      <c r="R2000" s="13" t="str">
        <f t="shared" si="318"/>
        <v>Mon</v>
      </c>
      <c r="S2000" s="14">
        <f>VLOOKUP($B2000,Deals_Demo!$H:$S,8,0)</f>
        <v>45922.439571759256</v>
      </c>
      <c r="T2000" s="14">
        <f>VLOOKUP($B2000,Deals_Demo!$H:$S,9,0)</f>
        <v>45922.647905092592</v>
      </c>
      <c r="U2000" s="15" t="str">
        <f t="shared" si="319"/>
        <v>2025-09-22</v>
      </c>
      <c r="V2000" s="13" t="str">
        <f>VLOOKUP($B2000,Deals_Demo!$H:$S,11,0)</f>
        <v>15</v>
      </c>
      <c r="W2000" s="13" t="str">
        <f>VLOOKUP($B2000,Deals_Demo!$H:$S,12,0)</f>
        <v>Mon</v>
      </c>
      <c r="X2000" s="13">
        <f t="shared" si="321"/>
        <v>7.7000000000000013E-2</v>
      </c>
      <c r="Y2000" s="13">
        <f t="shared" si="322"/>
        <v>0.15400000000000003</v>
      </c>
      <c r="Z2000" s="13">
        <f t="shared" si="323"/>
        <v>0.23099999999999998</v>
      </c>
      <c r="AA2000" s="13">
        <f t="shared" si="320"/>
        <v>-3</v>
      </c>
    </row>
    <row r="2001" spans="1:27" x14ac:dyDescent="0.25">
      <c r="A2001" s="60">
        <v>45922.439791666664</v>
      </c>
      <c r="B2001" s="61">
        <v>444269817</v>
      </c>
      <c r="C2001" s="62" t="s">
        <v>36</v>
      </c>
      <c r="D2001" s="62" t="s">
        <v>37</v>
      </c>
      <c r="E2001" s="62" t="s">
        <v>119</v>
      </c>
      <c r="F2001" s="63">
        <v>3713.39</v>
      </c>
      <c r="G2001" s="63">
        <v>3713.58</v>
      </c>
      <c r="H2001" s="63">
        <v>3714.94</v>
      </c>
      <c r="I2001" s="62" t="s">
        <v>2270</v>
      </c>
      <c r="J2001" s="63">
        <v>3714.98</v>
      </c>
      <c r="K2001" s="63">
        <v>0</v>
      </c>
      <c r="L2001" s="63">
        <v>0</v>
      </c>
      <c r="M2001" s="63">
        <v>1.59</v>
      </c>
      <c r="N2001" s="10" t="str">
        <f t="shared" si="315"/>
        <v>W</v>
      </c>
      <c r="O2001" s="11">
        <f t="shared" si="316"/>
        <v>45922</v>
      </c>
      <c r="P2001" s="12" t="str">
        <f t="shared" si="317"/>
        <v>10</v>
      </c>
      <c r="Q2001" s="13" t="str">
        <f>VLOOKUP($B2001,Deals_Demo!$H:$N,7,0)</f>
        <v>strategy_15_demo</v>
      </c>
      <c r="R2001" s="13" t="str">
        <f t="shared" si="318"/>
        <v>Mon</v>
      </c>
      <c r="S2001" s="14">
        <f>VLOOKUP($B2001,Deals_Demo!$H:$S,8,0)</f>
        <v>45922.439791666664</v>
      </c>
      <c r="T2001" s="14">
        <f>VLOOKUP($B2001,Deals_Demo!$H:$S,9,0)</f>
        <v>45922.648125</v>
      </c>
      <c r="U2001" s="15" t="str">
        <f t="shared" si="319"/>
        <v>2025-09-22</v>
      </c>
      <c r="V2001" s="13" t="str">
        <f>VLOOKUP($B2001,Deals_Demo!$H:$S,11,0)</f>
        <v>15</v>
      </c>
      <c r="W2001" s="13" t="str">
        <f>VLOOKUP($B2001,Deals_Demo!$H:$S,12,0)</f>
        <v>Mon</v>
      </c>
      <c r="X2001" s="13">
        <f t="shared" si="321"/>
        <v>0.15900000000000003</v>
      </c>
      <c r="Y2001" s="13">
        <f t="shared" si="322"/>
        <v>0.31800000000000006</v>
      </c>
      <c r="Z2001" s="13">
        <f t="shared" si="323"/>
        <v>0.47699999999999998</v>
      </c>
      <c r="AA2001" s="13">
        <f t="shared" si="320"/>
        <v>-3</v>
      </c>
    </row>
    <row r="2002" spans="1:27" x14ac:dyDescent="0.25">
      <c r="A2002" s="56">
        <v>45922.439791666664</v>
      </c>
      <c r="B2002" s="57">
        <v>444269818</v>
      </c>
      <c r="C2002" s="58" t="s">
        <v>36</v>
      </c>
      <c r="D2002" s="58" t="s">
        <v>37</v>
      </c>
      <c r="E2002" s="58" t="s">
        <v>119</v>
      </c>
      <c r="F2002" s="59">
        <v>3713.38</v>
      </c>
      <c r="G2002" s="59">
        <v>3713.58</v>
      </c>
      <c r="H2002" s="59">
        <v>3714.89</v>
      </c>
      <c r="I2002" s="58" t="s">
        <v>2270</v>
      </c>
      <c r="J2002" s="59">
        <v>3714.98</v>
      </c>
      <c r="K2002" s="59">
        <v>0</v>
      </c>
      <c r="L2002" s="59">
        <v>0</v>
      </c>
      <c r="M2002" s="59">
        <v>1.6</v>
      </c>
      <c r="N2002" s="10" t="str">
        <f t="shared" si="315"/>
        <v>W</v>
      </c>
      <c r="O2002" s="11">
        <f t="shared" si="316"/>
        <v>45922</v>
      </c>
      <c r="P2002" s="12" t="str">
        <f t="shared" si="317"/>
        <v>10</v>
      </c>
      <c r="Q2002" s="13" t="str">
        <f>VLOOKUP($B2002,Deals_Demo!$H:$N,7,0)</f>
        <v>strategy_14_demo</v>
      </c>
      <c r="R2002" s="13" t="str">
        <f t="shared" si="318"/>
        <v>Mon</v>
      </c>
      <c r="S2002" s="14">
        <f>VLOOKUP($B2002,Deals_Demo!$H:$S,8,0)</f>
        <v>45922.439791666664</v>
      </c>
      <c r="T2002" s="14">
        <f>VLOOKUP($B2002,Deals_Demo!$H:$S,9,0)</f>
        <v>45922.648125</v>
      </c>
      <c r="U2002" s="15" t="str">
        <f t="shared" si="319"/>
        <v>2025-09-22</v>
      </c>
      <c r="V2002" s="13" t="str">
        <f>VLOOKUP($B2002,Deals_Demo!$H:$S,11,0)</f>
        <v>15</v>
      </c>
      <c r="W2002" s="13" t="str">
        <f>VLOOKUP($B2002,Deals_Demo!$H:$S,12,0)</f>
        <v>Mon</v>
      </c>
      <c r="X2002" s="13">
        <f t="shared" si="321"/>
        <v>0.16000000000000003</v>
      </c>
      <c r="Y2002" s="13">
        <f t="shared" si="322"/>
        <v>0.32000000000000006</v>
      </c>
      <c r="Z2002" s="13">
        <f t="shared" si="323"/>
        <v>0.48</v>
      </c>
      <c r="AA2002" s="13">
        <f t="shared" si="320"/>
        <v>-3</v>
      </c>
    </row>
    <row r="2003" spans="1:27" x14ac:dyDescent="0.25">
      <c r="A2003" s="60">
        <v>45922.439791666664</v>
      </c>
      <c r="B2003" s="61">
        <v>444269821</v>
      </c>
      <c r="C2003" s="62" t="s">
        <v>36</v>
      </c>
      <c r="D2003" s="62" t="s">
        <v>37</v>
      </c>
      <c r="E2003" s="62" t="s">
        <v>119</v>
      </c>
      <c r="F2003" s="63">
        <v>3713.38</v>
      </c>
      <c r="G2003" s="63">
        <v>3710.39</v>
      </c>
      <c r="H2003" s="63">
        <v>3716.89</v>
      </c>
      <c r="I2003" s="62" t="s">
        <v>2273</v>
      </c>
      <c r="J2003" s="63">
        <v>3716.94</v>
      </c>
      <c r="K2003" s="63">
        <v>0</v>
      </c>
      <c r="L2003" s="63">
        <v>0</v>
      </c>
      <c r="M2003" s="63">
        <v>3.56</v>
      </c>
      <c r="N2003" s="10" t="str">
        <f t="shared" si="315"/>
        <v>W</v>
      </c>
      <c r="O2003" s="11">
        <f t="shared" si="316"/>
        <v>45922</v>
      </c>
      <c r="P2003" s="12" t="str">
        <f t="shared" si="317"/>
        <v>10</v>
      </c>
      <c r="Q2003" s="13" t="str">
        <f>VLOOKUP($B2003,Deals_Demo!$H:$N,7,0)</f>
        <v>strategy_16_demo</v>
      </c>
      <c r="R2003" s="13" t="str">
        <f t="shared" si="318"/>
        <v>Mon</v>
      </c>
      <c r="S2003" s="14">
        <f>VLOOKUP($B2003,Deals_Demo!$H:$S,8,0)</f>
        <v>45922.439791666664</v>
      </c>
      <c r="T2003" s="14">
        <f>VLOOKUP($B2003,Deals_Demo!$H:$S,9,0)</f>
        <v>45922.648125</v>
      </c>
      <c r="U2003" s="15" t="str">
        <f t="shared" si="319"/>
        <v>2025-09-22</v>
      </c>
      <c r="V2003" s="13" t="str">
        <f>VLOOKUP($B2003,Deals_Demo!$H:$S,11,0)</f>
        <v>15</v>
      </c>
      <c r="W2003" s="13" t="str">
        <f>VLOOKUP($B2003,Deals_Demo!$H:$S,12,0)</f>
        <v>Mon</v>
      </c>
      <c r="X2003" s="13">
        <f t="shared" si="321"/>
        <v>0.35600000000000004</v>
      </c>
      <c r="Y2003" s="13">
        <f t="shared" si="322"/>
        <v>0.71200000000000008</v>
      </c>
      <c r="Z2003" s="13">
        <f t="shared" si="323"/>
        <v>1.0680000000000001</v>
      </c>
      <c r="AA2003" s="13">
        <f t="shared" si="320"/>
        <v>3.56</v>
      </c>
    </row>
    <row r="2004" spans="1:27" x14ac:dyDescent="0.25">
      <c r="A2004" s="56">
        <v>45922.444421296299</v>
      </c>
      <c r="B2004" s="57">
        <v>444272526</v>
      </c>
      <c r="C2004" s="58" t="s">
        <v>36</v>
      </c>
      <c r="D2004" s="58" t="s">
        <v>37</v>
      </c>
      <c r="E2004" s="58" t="s">
        <v>119</v>
      </c>
      <c r="F2004" s="59">
        <v>3714.69</v>
      </c>
      <c r="G2004" s="59">
        <v>3711.69</v>
      </c>
      <c r="H2004" s="59">
        <v>3716.19</v>
      </c>
      <c r="I2004" s="58" t="s">
        <v>2274</v>
      </c>
      <c r="J2004" s="59">
        <v>3716.19</v>
      </c>
      <c r="K2004" s="59">
        <v>0</v>
      </c>
      <c r="L2004" s="59">
        <v>0</v>
      </c>
      <c r="M2004" s="59">
        <v>1.5</v>
      </c>
      <c r="N2004" s="10" t="str">
        <f t="shared" si="315"/>
        <v>W</v>
      </c>
      <c r="O2004" s="11">
        <f t="shared" si="316"/>
        <v>45922</v>
      </c>
      <c r="P2004" s="12" t="str">
        <f t="shared" si="317"/>
        <v>10</v>
      </c>
      <c r="Q2004" s="13" t="str">
        <f>VLOOKUP($B2004,Deals_Demo!$H:$N,7,0)</f>
        <v>strategy_14_demo</v>
      </c>
      <c r="R2004" s="13" t="str">
        <f t="shared" si="318"/>
        <v>Mon</v>
      </c>
      <c r="S2004" s="14">
        <f>VLOOKUP($B2004,Deals_Demo!$H:$S,8,0)</f>
        <v>45922.444421296299</v>
      </c>
      <c r="T2004" s="14">
        <f>VLOOKUP($B2004,Deals_Demo!$H:$S,9,0)</f>
        <v>45922.652754629635</v>
      </c>
      <c r="U2004" s="15" t="str">
        <f t="shared" si="319"/>
        <v>2025-09-22</v>
      </c>
      <c r="V2004" s="13" t="str">
        <f>VLOOKUP($B2004,Deals_Demo!$H:$S,11,0)</f>
        <v>15</v>
      </c>
      <c r="W2004" s="13" t="str">
        <f>VLOOKUP($B2004,Deals_Demo!$H:$S,12,0)</f>
        <v>Mon</v>
      </c>
      <c r="X2004" s="13">
        <f t="shared" si="321"/>
        <v>0.15000000000000002</v>
      </c>
      <c r="Y2004" s="13">
        <f t="shared" si="322"/>
        <v>0.30000000000000004</v>
      </c>
      <c r="Z2004" s="13">
        <f t="shared" si="323"/>
        <v>0.44999999999999996</v>
      </c>
      <c r="AA2004" s="13">
        <f t="shared" si="320"/>
        <v>-3</v>
      </c>
    </row>
    <row r="2005" spans="1:27" x14ac:dyDescent="0.25">
      <c r="A2005" s="60">
        <v>45922.444421296299</v>
      </c>
      <c r="B2005" s="61">
        <v>444272528</v>
      </c>
      <c r="C2005" s="62" t="s">
        <v>36</v>
      </c>
      <c r="D2005" s="62" t="s">
        <v>37</v>
      </c>
      <c r="E2005" s="62" t="s">
        <v>119</v>
      </c>
      <c r="F2005" s="63">
        <v>3714.66</v>
      </c>
      <c r="G2005" s="63">
        <v>3711.69</v>
      </c>
      <c r="H2005" s="63">
        <v>3716.19</v>
      </c>
      <c r="I2005" s="62" t="s">
        <v>2274</v>
      </c>
      <c r="J2005" s="63">
        <v>3716.19</v>
      </c>
      <c r="K2005" s="63">
        <v>0</v>
      </c>
      <c r="L2005" s="63">
        <v>0</v>
      </c>
      <c r="M2005" s="63">
        <v>1.53</v>
      </c>
      <c r="N2005" s="10" t="str">
        <f t="shared" si="315"/>
        <v>W</v>
      </c>
      <c r="O2005" s="11">
        <f t="shared" si="316"/>
        <v>45922</v>
      </c>
      <c r="P2005" s="12" t="str">
        <f t="shared" si="317"/>
        <v>10</v>
      </c>
      <c r="Q2005" s="13" t="str">
        <f>VLOOKUP($B2005,Deals_Demo!$H:$N,7,0)</f>
        <v>strategy_24_demo</v>
      </c>
      <c r="R2005" s="13" t="str">
        <f t="shared" si="318"/>
        <v>Mon</v>
      </c>
      <c r="S2005" s="14">
        <f>VLOOKUP($B2005,Deals_Demo!$H:$S,8,0)</f>
        <v>45922.444421296299</v>
      </c>
      <c r="T2005" s="14">
        <f>VLOOKUP($B2005,Deals_Demo!$H:$S,9,0)</f>
        <v>45922.652754629635</v>
      </c>
      <c r="U2005" s="15" t="str">
        <f t="shared" si="319"/>
        <v>2025-09-22</v>
      </c>
      <c r="V2005" s="13" t="str">
        <f>VLOOKUP($B2005,Deals_Demo!$H:$S,11,0)</f>
        <v>15</v>
      </c>
      <c r="W2005" s="13" t="str">
        <f>VLOOKUP($B2005,Deals_Demo!$H:$S,12,0)</f>
        <v>Mon</v>
      </c>
      <c r="X2005" s="13">
        <f t="shared" si="321"/>
        <v>0.15300000000000002</v>
      </c>
      <c r="Y2005" s="13">
        <f t="shared" si="322"/>
        <v>0.30600000000000005</v>
      </c>
      <c r="Z2005" s="13">
        <f t="shared" si="323"/>
        <v>0.45899999999999996</v>
      </c>
      <c r="AA2005" s="13">
        <f t="shared" si="320"/>
        <v>-3</v>
      </c>
    </row>
    <row r="2006" spans="1:27" x14ac:dyDescent="0.25">
      <c r="A2006" s="56">
        <v>45922.444421296299</v>
      </c>
      <c r="B2006" s="57">
        <v>444272530</v>
      </c>
      <c r="C2006" s="58" t="s">
        <v>36</v>
      </c>
      <c r="D2006" s="58" t="s">
        <v>37</v>
      </c>
      <c r="E2006" s="58" t="s">
        <v>119</v>
      </c>
      <c r="F2006" s="59">
        <v>3714.75</v>
      </c>
      <c r="G2006" s="59">
        <v>3711.66</v>
      </c>
      <c r="H2006" s="59">
        <v>3716.86</v>
      </c>
      <c r="I2006" s="58" t="s">
        <v>2273</v>
      </c>
      <c r="J2006" s="59">
        <v>3716.94</v>
      </c>
      <c r="K2006" s="59">
        <v>0</v>
      </c>
      <c r="L2006" s="59">
        <v>0</v>
      </c>
      <c r="M2006" s="59">
        <v>2.19</v>
      </c>
      <c r="N2006" s="10" t="str">
        <f t="shared" si="315"/>
        <v>W</v>
      </c>
      <c r="O2006" s="11">
        <f t="shared" si="316"/>
        <v>45922</v>
      </c>
      <c r="P2006" s="12" t="str">
        <f t="shared" si="317"/>
        <v>10</v>
      </c>
      <c r="Q2006" s="13" t="str">
        <f>VLOOKUP($B2006,Deals_Demo!$H:$N,7,0)</f>
        <v>strategy_21_demo</v>
      </c>
      <c r="R2006" s="13" t="str">
        <f t="shared" si="318"/>
        <v>Mon</v>
      </c>
      <c r="S2006" s="14">
        <f>VLOOKUP($B2006,Deals_Demo!$H:$S,8,0)</f>
        <v>45922.444421296299</v>
      </c>
      <c r="T2006" s="14">
        <f>VLOOKUP($B2006,Deals_Demo!$H:$S,9,0)</f>
        <v>45922.652754629635</v>
      </c>
      <c r="U2006" s="15" t="str">
        <f t="shared" si="319"/>
        <v>2025-09-22</v>
      </c>
      <c r="V2006" s="13" t="str">
        <f>VLOOKUP($B2006,Deals_Demo!$H:$S,11,0)</f>
        <v>15</v>
      </c>
      <c r="W2006" s="13" t="str">
        <f>VLOOKUP($B2006,Deals_Demo!$H:$S,12,0)</f>
        <v>Mon</v>
      </c>
      <c r="X2006" s="13">
        <f t="shared" si="321"/>
        <v>0.219</v>
      </c>
      <c r="Y2006" s="13">
        <f t="shared" si="322"/>
        <v>0.438</v>
      </c>
      <c r="Z2006" s="13">
        <f t="shared" si="323"/>
        <v>0.65699999999999992</v>
      </c>
      <c r="AA2006" s="13">
        <f t="shared" si="320"/>
        <v>-3</v>
      </c>
    </row>
    <row r="2007" spans="1:27" x14ac:dyDescent="0.25">
      <c r="A2007" s="60">
        <v>45922.444421296299</v>
      </c>
      <c r="B2007" s="61">
        <v>444272552</v>
      </c>
      <c r="C2007" s="62" t="s">
        <v>36</v>
      </c>
      <c r="D2007" s="62" t="s">
        <v>37</v>
      </c>
      <c r="E2007" s="62" t="s">
        <v>119</v>
      </c>
      <c r="F2007" s="63">
        <v>3714.75</v>
      </c>
      <c r="G2007" s="63">
        <v>3713.16</v>
      </c>
      <c r="H2007" s="63">
        <v>3716.16</v>
      </c>
      <c r="I2007" s="62" t="s">
        <v>2275</v>
      </c>
      <c r="J2007" s="63">
        <v>3713.12</v>
      </c>
      <c r="K2007" s="63">
        <v>0</v>
      </c>
      <c r="L2007" s="63">
        <v>0</v>
      </c>
      <c r="M2007" s="63">
        <v>-1.63</v>
      </c>
      <c r="N2007" s="10" t="str">
        <f t="shared" si="315"/>
        <v>L</v>
      </c>
      <c r="O2007" s="11">
        <f t="shared" si="316"/>
        <v>45922</v>
      </c>
      <c r="P2007" s="12" t="str">
        <f t="shared" si="317"/>
        <v>10</v>
      </c>
      <c r="Q2007" s="13" t="str">
        <f>VLOOKUP($B2007,Deals_Demo!$H:$N,7,0)</f>
        <v>strategy_15_demo</v>
      </c>
      <c r="R2007" s="13" t="str">
        <f t="shared" si="318"/>
        <v>Mon</v>
      </c>
      <c r="S2007" s="14">
        <f>VLOOKUP($B2007,Deals_Demo!$H:$S,8,0)</f>
        <v>45922.444421296299</v>
      </c>
      <c r="T2007" s="14">
        <f>VLOOKUP($B2007,Deals_Demo!$H:$S,9,0)</f>
        <v>45922.652754629635</v>
      </c>
      <c r="U2007" s="15" t="str">
        <f t="shared" si="319"/>
        <v>2025-09-22</v>
      </c>
      <c r="V2007" s="13" t="str">
        <f>VLOOKUP($B2007,Deals_Demo!$H:$S,11,0)</f>
        <v>15</v>
      </c>
      <c r="W2007" s="13" t="str">
        <f>VLOOKUP($B2007,Deals_Demo!$H:$S,12,0)</f>
        <v>Mon</v>
      </c>
      <c r="X2007" s="13">
        <f t="shared" si="321"/>
        <v>-0.16300000000000001</v>
      </c>
      <c r="Y2007" s="13">
        <f t="shared" si="322"/>
        <v>-0.32600000000000001</v>
      </c>
      <c r="Z2007" s="13">
        <f t="shared" si="323"/>
        <v>-0.48899999999999993</v>
      </c>
      <c r="AA2007" s="13">
        <f t="shared" si="320"/>
        <v>-3</v>
      </c>
    </row>
    <row r="2008" spans="1:27" x14ac:dyDescent="0.25">
      <c r="A2008" s="56">
        <v>45922.444432870368</v>
      </c>
      <c r="B2008" s="57">
        <v>444272562</v>
      </c>
      <c r="C2008" s="58" t="s">
        <v>36</v>
      </c>
      <c r="D2008" s="58" t="s">
        <v>37</v>
      </c>
      <c r="E2008" s="58" t="s">
        <v>119</v>
      </c>
      <c r="F2008" s="59">
        <v>3714.75</v>
      </c>
      <c r="G2008" s="59">
        <v>3711.66</v>
      </c>
      <c r="H2008" s="59">
        <v>3716.16</v>
      </c>
      <c r="I2008" s="58" t="s">
        <v>2274</v>
      </c>
      <c r="J2008" s="59">
        <v>3716.16</v>
      </c>
      <c r="K2008" s="59">
        <v>0</v>
      </c>
      <c r="L2008" s="59">
        <v>0</v>
      </c>
      <c r="M2008" s="59">
        <v>1.41</v>
      </c>
      <c r="N2008" s="10" t="str">
        <f t="shared" si="315"/>
        <v>W</v>
      </c>
      <c r="O2008" s="11">
        <f t="shared" si="316"/>
        <v>45922</v>
      </c>
      <c r="P2008" s="12" t="str">
        <f t="shared" si="317"/>
        <v>10</v>
      </c>
      <c r="Q2008" s="13" t="str">
        <f>VLOOKUP($B2008,Deals_Demo!$H:$N,7,0)</f>
        <v>strategy_12_demo</v>
      </c>
      <c r="R2008" s="13" t="str">
        <f t="shared" si="318"/>
        <v>Mon</v>
      </c>
      <c r="S2008" s="14">
        <f>VLOOKUP($B2008,Deals_Demo!$H:$S,8,0)</f>
        <v>45922.444432870368</v>
      </c>
      <c r="T2008" s="14">
        <f>VLOOKUP($B2008,Deals_Demo!$H:$S,9,0)</f>
        <v>45922.652766203704</v>
      </c>
      <c r="U2008" s="15" t="str">
        <f t="shared" si="319"/>
        <v>2025-09-22</v>
      </c>
      <c r="V2008" s="13" t="str">
        <f>VLOOKUP($B2008,Deals_Demo!$H:$S,11,0)</f>
        <v>15</v>
      </c>
      <c r="W2008" s="13" t="str">
        <f>VLOOKUP($B2008,Deals_Demo!$H:$S,12,0)</f>
        <v>Mon</v>
      </c>
      <c r="X2008" s="13">
        <f t="shared" si="321"/>
        <v>0.14099999999999999</v>
      </c>
      <c r="Y2008" s="13">
        <f t="shared" si="322"/>
        <v>0.28199999999999997</v>
      </c>
      <c r="Z2008" s="13">
        <f t="shared" si="323"/>
        <v>0.42299999999999999</v>
      </c>
      <c r="AA2008" s="13">
        <f t="shared" si="320"/>
        <v>-3</v>
      </c>
    </row>
    <row r="2009" spans="1:27" x14ac:dyDescent="0.25">
      <c r="A2009" s="60">
        <v>45922.444432870368</v>
      </c>
      <c r="B2009" s="61">
        <v>444272565</v>
      </c>
      <c r="C2009" s="62" t="s">
        <v>36</v>
      </c>
      <c r="D2009" s="62" t="s">
        <v>37</v>
      </c>
      <c r="E2009" s="62" t="s">
        <v>119</v>
      </c>
      <c r="F2009" s="63">
        <v>3714.66</v>
      </c>
      <c r="G2009" s="63">
        <v>3712.46</v>
      </c>
      <c r="H2009" s="63">
        <v>3716.16</v>
      </c>
      <c r="I2009" s="62" t="s">
        <v>2276</v>
      </c>
      <c r="J2009" s="63">
        <v>3712.44</v>
      </c>
      <c r="K2009" s="63">
        <v>0</v>
      </c>
      <c r="L2009" s="63">
        <v>0</v>
      </c>
      <c r="M2009" s="63">
        <v>-2.2200000000000002</v>
      </c>
      <c r="N2009" s="10" t="str">
        <f t="shared" si="315"/>
        <v>L</v>
      </c>
      <c r="O2009" s="11">
        <f t="shared" si="316"/>
        <v>45922</v>
      </c>
      <c r="P2009" s="12" t="str">
        <f t="shared" si="317"/>
        <v>10</v>
      </c>
      <c r="Q2009" s="13" t="str">
        <f>VLOOKUP($B2009,Deals_Demo!$H:$N,7,0)</f>
        <v>strategy_22_demo</v>
      </c>
      <c r="R2009" s="13" t="str">
        <f t="shared" si="318"/>
        <v>Mon</v>
      </c>
      <c r="S2009" s="14">
        <f>VLOOKUP($B2009,Deals_Demo!$H:$S,8,0)</f>
        <v>45922.444432870368</v>
      </c>
      <c r="T2009" s="14">
        <f>VLOOKUP($B2009,Deals_Demo!$H:$S,9,0)</f>
        <v>45922.652766203704</v>
      </c>
      <c r="U2009" s="15" t="str">
        <f t="shared" si="319"/>
        <v>2025-09-22</v>
      </c>
      <c r="V2009" s="13" t="str">
        <f>VLOOKUP($B2009,Deals_Demo!$H:$S,11,0)</f>
        <v>15</v>
      </c>
      <c r="W2009" s="13" t="str">
        <f>VLOOKUP($B2009,Deals_Demo!$H:$S,12,0)</f>
        <v>Mon</v>
      </c>
      <c r="X2009" s="13">
        <f t="shared" si="321"/>
        <v>-0.22200000000000003</v>
      </c>
      <c r="Y2009" s="13">
        <f t="shared" si="322"/>
        <v>-0.44400000000000006</v>
      </c>
      <c r="Z2009" s="13">
        <f t="shared" si="323"/>
        <v>-0.66600000000000004</v>
      </c>
      <c r="AA2009" s="13">
        <f t="shared" si="320"/>
        <v>-3</v>
      </c>
    </row>
    <row r="2010" spans="1:27" x14ac:dyDescent="0.25">
      <c r="A2010" s="56">
        <v>45922.444537037038</v>
      </c>
      <c r="B2010" s="57">
        <v>444272672</v>
      </c>
      <c r="C2010" s="58" t="s">
        <v>36</v>
      </c>
      <c r="D2010" s="58" t="s">
        <v>37</v>
      </c>
      <c r="E2010" s="58" t="s">
        <v>119</v>
      </c>
      <c r="F2010" s="59">
        <v>3714.67</v>
      </c>
      <c r="G2010" s="59">
        <v>3715.67</v>
      </c>
      <c r="H2010" s="59">
        <v>3717.69</v>
      </c>
      <c r="I2010" s="58" t="s">
        <v>2266</v>
      </c>
      <c r="J2010" s="59">
        <v>3718.35</v>
      </c>
      <c r="K2010" s="59">
        <v>0</v>
      </c>
      <c r="L2010" s="59">
        <v>0</v>
      </c>
      <c r="M2010" s="59">
        <v>3.68</v>
      </c>
      <c r="N2010" s="10" t="str">
        <f t="shared" si="315"/>
        <v>W</v>
      </c>
      <c r="O2010" s="11">
        <f t="shared" si="316"/>
        <v>45922</v>
      </c>
      <c r="P2010" s="12" t="str">
        <f t="shared" si="317"/>
        <v>10</v>
      </c>
      <c r="Q2010" s="13" t="str">
        <f>VLOOKUP($B2010,Deals_Demo!$H:$N,7,0)</f>
        <v>strategy_09_demo</v>
      </c>
      <c r="R2010" s="13" t="str">
        <f t="shared" si="318"/>
        <v>Mon</v>
      </c>
      <c r="S2010" s="14">
        <f>VLOOKUP($B2010,Deals_Demo!$H:$S,8,0)</f>
        <v>45922.444537037038</v>
      </c>
      <c r="T2010" s="14">
        <f>VLOOKUP($B2010,Deals_Demo!$H:$S,9,0)</f>
        <v>45922.652870370373</v>
      </c>
      <c r="U2010" s="15" t="str">
        <f t="shared" si="319"/>
        <v>2025-09-22</v>
      </c>
      <c r="V2010" s="13" t="str">
        <f>VLOOKUP($B2010,Deals_Demo!$H:$S,11,0)</f>
        <v>15</v>
      </c>
      <c r="W2010" s="13" t="str">
        <f>VLOOKUP($B2010,Deals_Demo!$H:$S,12,0)</f>
        <v>Mon</v>
      </c>
      <c r="X2010" s="13">
        <f t="shared" si="321"/>
        <v>0.36800000000000005</v>
      </c>
      <c r="Y2010" s="13">
        <f t="shared" si="322"/>
        <v>0.7360000000000001</v>
      </c>
      <c r="Z2010" s="13">
        <f t="shared" si="323"/>
        <v>1.1040000000000001</v>
      </c>
      <c r="AA2010" s="13">
        <f t="shared" si="320"/>
        <v>3.68</v>
      </c>
    </row>
    <row r="2011" spans="1:27" x14ac:dyDescent="0.25">
      <c r="A2011" s="60">
        <v>45922.444537037038</v>
      </c>
      <c r="B2011" s="61">
        <v>444272674</v>
      </c>
      <c r="C2011" s="62" t="s">
        <v>36</v>
      </c>
      <c r="D2011" s="62" t="s">
        <v>37</v>
      </c>
      <c r="E2011" s="62" t="s">
        <v>119</v>
      </c>
      <c r="F2011" s="63">
        <v>3714.67</v>
      </c>
      <c r="G2011" s="63">
        <v>3715.69</v>
      </c>
      <c r="H2011" s="63">
        <v>3718.17</v>
      </c>
      <c r="I2011" s="62" t="s">
        <v>2266</v>
      </c>
      <c r="J2011" s="63">
        <v>3718.35</v>
      </c>
      <c r="K2011" s="63">
        <v>0</v>
      </c>
      <c r="L2011" s="63">
        <v>0</v>
      </c>
      <c r="M2011" s="63">
        <v>3.68</v>
      </c>
      <c r="N2011" s="10" t="str">
        <f t="shared" si="315"/>
        <v>W</v>
      </c>
      <c r="O2011" s="11">
        <f t="shared" si="316"/>
        <v>45922</v>
      </c>
      <c r="P2011" s="12" t="str">
        <f t="shared" si="317"/>
        <v>10</v>
      </c>
      <c r="Q2011" s="13" t="str">
        <f>VLOOKUP($B2011,Deals_Demo!$H:$N,7,0)</f>
        <v>strategy_11_demo</v>
      </c>
      <c r="R2011" s="13" t="str">
        <f t="shared" si="318"/>
        <v>Mon</v>
      </c>
      <c r="S2011" s="14">
        <f>VLOOKUP($B2011,Deals_Demo!$H:$S,8,0)</f>
        <v>45922.444537037038</v>
      </c>
      <c r="T2011" s="14">
        <f>VLOOKUP($B2011,Deals_Demo!$H:$S,9,0)</f>
        <v>45922.652870370373</v>
      </c>
      <c r="U2011" s="15" t="str">
        <f t="shared" si="319"/>
        <v>2025-09-22</v>
      </c>
      <c r="V2011" s="13" t="str">
        <f>VLOOKUP($B2011,Deals_Demo!$H:$S,11,0)</f>
        <v>15</v>
      </c>
      <c r="W2011" s="13" t="str">
        <f>VLOOKUP($B2011,Deals_Demo!$H:$S,12,0)</f>
        <v>Mon</v>
      </c>
      <c r="X2011" s="13">
        <f t="shared" si="321"/>
        <v>0.36800000000000005</v>
      </c>
      <c r="Y2011" s="13">
        <f t="shared" si="322"/>
        <v>0.7360000000000001</v>
      </c>
      <c r="Z2011" s="13">
        <f t="shared" si="323"/>
        <v>1.1040000000000001</v>
      </c>
      <c r="AA2011" s="13">
        <f t="shared" si="320"/>
        <v>3.68</v>
      </c>
    </row>
    <row r="2012" spans="1:27" x14ac:dyDescent="0.25">
      <c r="A2012" s="56">
        <v>45922.444537037038</v>
      </c>
      <c r="B2012" s="57">
        <v>444272676</v>
      </c>
      <c r="C2012" s="58" t="s">
        <v>36</v>
      </c>
      <c r="D2012" s="58" t="s">
        <v>37</v>
      </c>
      <c r="E2012" s="58" t="s">
        <v>119</v>
      </c>
      <c r="F2012" s="59">
        <v>3714.69</v>
      </c>
      <c r="G2012" s="59">
        <v>3715.67</v>
      </c>
      <c r="H2012" s="59">
        <v>3717.67</v>
      </c>
      <c r="I2012" s="58" t="s">
        <v>2266</v>
      </c>
      <c r="J2012" s="59">
        <v>3718.35</v>
      </c>
      <c r="K2012" s="59">
        <v>0</v>
      </c>
      <c r="L2012" s="59">
        <v>0</v>
      </c>
      <c r="M2012" s="59">
        <v>3.66</v>
      </c>
      <c r="N2012" s="10" t="str">
        <f t="shared" si="315"/>
        <v>W</v>
      </c>
      <c r="O2012" s="11">
        <f t="shared" si="316"/>
        <v>45922</v>
      </c>
      <c r="P2012" s="12" t="str">
        <f t="shared" si="317"/>
        <v>10</v>
      </c>
      <c r="Q2012" s="13" t="str">
        <f>VLOOKUP($B2012,Deals_Demo!$H:$N,7,0)</f>
        <v>strategy_10_demo</v>
      </c>
      <c r="R2012" s="13" t="str">
        <f t="shared" si="318"/>
        <v>Mon</v>
      </c>
      <c r="S2012" s="14">
        <f>VLOOKUP($B2012,Deals_Demo!$H:$S,8,0)</f>
        <v>45922.444537037038</v>
      </c>
      <c r="T2012" s="14">
        <f>VLOOKUP($B2012,Deals_Demo!$H:$S,9,0)</f>
        <v>45922.652870370373</v>
      </c>
      <c r="U2012" s="15" t="str">
        <f t="shared" si="319"/>
        <v>2025-09-22</v>
      </c>
      <c r="V2012" s="13" t="str">
        <f>VLOOKUP($B2012,Deals_Demo!$H:$S,11,0)</f>
        <v>15</v>
      </c>
      <c r="W2012" s="13" t="str">
        <f>VLOOKUP($B2012,Deals_Demo!$H:$S,12,0)</f>
        <v>Mon</v>
      </c>
      <c r="X2012" s="13">
        <f t="shared" si="321"/>
        <v>0.36600000000000005</v>
      </c>
      <c r="Y2012" s="13">
        <f t="shared" si="322"/>
        <v>0.7320000000000001</v>
      </c>
      <c r="Z2012" s="13">
        <f t="shared" si="323"/>
        <v>1.0980000000000001</v>
      </c>
      <c r="AA2012" s="13">
        <f t="shared" si="320"/>
        <v>3.66</v>
      </c>
    </row>
    <row r="2013" spans="1:27" x14ac:dyDescent="0.25">
      <c r="A2013" s="60">
        <v>45922.445347222223</v>
      </c>
      <c r="B2013" s="61">
        <v>444272931</v>
      </c>
      <c r="C2013" s="62" t="s">
        <v>36</v>
      </c>
      <c r="D2013" s="62" t="s">
        <v>37</v>
      </c>
      <c r="E2013" s="62" t="s">
        <v>119</v>
      </c>
      <c r="F2013" s="63">
        <v>3714</v>
      </c>
      <c r="G2013" s="63">
        <v>3715.53</v>
      </c>
      <c r="H2013" s="63">
        <v>3717.29</v>
      </c>
      <c r="I2013" s="62" t="s">
        <v>2277</v>
      </c>
      <c r="J2013" s="63">
        <v>3717.3</v>
      </c>
      <c r="K2013" s="63">
        <v>0</v>
      </c>
      <c r="L2013" s="63">
        <v>0</v>
      </c>
      <c r="M2013" s="63">
        <v>3.3</v>
      </c>
      <c r="N2013" s="10" t="str">
        <f t="shared" si="315"/>
        <v>W</v>
      </c>
      <c r="O2013" s="11">
        <f t="shared" si="316"/>
        <v>45922</v>
      </c>
      <c r="P2013" s="12" t="str">
        <f t="shared" si="317"/>
        <v>10</v>
      </c>
      <c r="Q2013" s="13" t="str">
        <f>VLOOKUP($B2013,Deals_Demo!$H:$N,7,0)</f>
        <v>strategy_23_demo</v>
      </c>
      <c r="R2013" s="13" t="str">
        <f t="shared" si="318"/>
        <v>Mon</v>
      </c>
      <c r="S2013" s="14">
        <f>VLOOKUP($B2013,Deals_Demo!$H:$S,8,0)</f>
        <v>45922.445347222223</v>
      </c>
      <c r="T2013" s="14">
        <f>VLOOKUP($B2013,Deals_Demo!$H:$S,9,0)</f>
        <v>45922.653680555559</v>
      </c>
      <c r="U2013" s="15" t="str">
        <f t="shared" si="319"/>
        <v>2025-09-22</v>
      </c>
      <c r="V2013" s="13" t="str">
        <f>VLOOKUP($B2013,Deals_Demo!$H:$S,11,0)</f>
        <v>15</v>
      </c>
      <c r="W2013" s="13" t="str">
        <f>VLOOKUP($B2013,Deals_Demo!$H:$S,12,0)</f>
        <v>Mon</v>
      </c>
      <c r="X2013" s="13">
        <f t="shared" si="321"/>
        <v>0.33</v>
      </c>
      <c r="Y2013" s="13">
        <f t="shared" si="322"/>
        <v>0.66</v>
      </c>
      <c r="Z2013" s="13">
        <f t="shared" si="323"/>
        <v>0.98999999999999988</v>
      </c>
      <c r="AA2013" s="13">
        <f t="shared" si="320"/>
        <v>3.3</v>
      </c>
    </row>
    <row r="2014" spans="1:27" x14ac:dyDescent="0.25">
      <c r="A2014" s="56">
        <v>45922.449629629627</v>
      </c>
      <c r="B2014" s="57">
        <v>444275927</v>
      </c>
      <c r="C2014" s="58" t="s">
        <v>36</v>
      </c>
      <c r="D2014" s="58" t="s">
        <v>37</v>
      </c>
      <c r="E2014" s="58" t="s">
        <v>119</v>
      </c>
      <c r="F2014" s="59">
        <v>3714.39</v>
      </c>
      <c r="G2014" s="59">
        <v>3712.19</v>
      </c>
      <c r="H2014" s="59">
        <v>3715.89</v>
      </c>
      <c r="I2014" s="58" t="s">
        <v>2278</v>
      </c>
      <c r="J2014" s="59">
        <v>3715.92</v>
      </c>
      <c r="K2014" s="59">
        <v>0</v>
      </c>
      <c r="L2014" s="59">
        <v>0</v>
      </c>
      <c r="M2014" s="59">
        <v>1.53</v>
      </c>
      <c r="N2014" s="10" t="str">
        <f t="shared" si="315"/>
        <v>W</v>
      </c>
      <c r="O2014" s="11">
        <f t="shared" si="316"/>
        <v>45922</v>
      </c>
      <c r="P2014" s="12" t="str">
        <f t="shared" si="317"/>
        <v>10</v>
      </c>
      <c r="Q2014" s="13" t="str">
        <f>VLOOKUP($B2014,Deals_Demo!$H:$N,7,0)</f>
        <v>strategy_22_demo</v>
      </c>
      <c r="R2014" s="13" t="str">
        <f t="shared" si="318"/>
        <v>Mon</v>
      </c>
      <c r="S2014" s="14">
        <f>VLOOKUP($B2014,Deals_Demo!$H:$S,8,0)</f>
        <v>45922.449629629627</v>
      </c>
      <c r="T2014" s="14">
        <f>VLOOKUP($B2014,Deals_Demo!$H:$S,9,0)</f>
        <v>45922.657962962963</v>
      </c>
      <c r="U2014" s="15" t="str">
        <f t="shared" si="319"/>
        <v>2025-09-22</v>
      </c>
      <c r="V2014" s="13" t="str">
        <f>VLOOKUP($B2014,Deals_Demo!$H:$S,11,0)</f>
        <v>15</v>
      </c>
      <c r="W2014" s="13" t="str">
        <f>VLOOKUP($B2014,Deals_Demo!$H:$S,12,0)</f>
        <v>Mon</v>
      </c>
      <c r="X2014" s="13">
        <f t="shared" si="321"/>
        <v>0.15300000000000002</v>
      </c>
      <c r="Y2014" s="13">
        <f t="shared" si="322"/>
        <v>0.30600000000000005</v>
      </c>
      <c r="Z2014" s="13">
        <f t="shared" si="323"/>
        <v>0.45899999999999996</v>
      </c>
      <c r="AA2014" s="13">
        <f t="shared" si="320"/>
        <v>-3</v>
      </c>
    </row>
    <row r="2015" spans="1:27" x14ac:dyDescent="0.25">
      <c r="A2015" s="60">
        <v>45922.456226851849</v>
      </c>
      <c r="B2015" s="61">
        <v>444278498</v>
      </c>
      <c r="C2015" s="62" t="s">
        <v>36</v>
      </c>
      <c r="D2015" s="62" t="s">
        <v>37</v>
      </c>
      <c r="E2015" s="62" t="s">
        <v>119</v>
      </c>
      <c r="F2015" s="63">
        <v>3713.43</v>
      </c>
      <c r="G2015" s="63">
        <v>3714.9</v>
      </c>
      <c r="H2015" s="63">
        <v>3719.43</v>
      </c>
      <c r="I2015" s="62" t="s">
        <v>2279</v>
      </c>
      <c r="J2015" s="63">
        <v>3719.49</v>
      </c>
      <c r="K2015" s="63">
        <v>0</v>
      </c>
      <c r="L2015" s="63">
        <v>0</v>
      </c>
      <c r="M2015" s="63">
        <v>6.06</v>
      </c>
      <c r="N2015" s="10" t="str">
        <f t="shared" si="315"/>
        <v>W</v>
      </c>
      <c r="O2015" s="11">
        <f t="shared" si="316"/>
        <v>45922</v>
      </c>
      <c r="P2015" s="12" t="str">
        <f t="shared" si="317"/>
        <v>10</v>
      </c>
      <c r="Q2015" s="13" t="str">
        <f>VLOOKUP($B2015,Deals_Demo!$H:$N,7,0)</f>
        <v>strategy_28.py</v>
      </c>
      <c r="R2015" s="13" t="str">
        <f t="shared" si="318"/>
        <v>Mon</v>
      </c>
      <c r="S2015" s="14">
        <f>VLOOKUP($B2015,Deals_Demo!$H:$S,8,0)</f>
        <v>45922.456226851849</v>
      </c>
      <c r="T2015" s="14">
        <f>VLOOKUP($B2015,Deals_Demo!$H:$S,9,0)</f>
        <v>45922.664560185185</v>
      </c>
      <c r="U2015" s="15" t="str">
        <f t="shared" si="319"/>
        <v>2025-09-22</v>
      </c>
      <c r="V2015" s="13" t="str">
        <f>VLOOKUP($B2015,Deals_Demo!$H:$S,11,0)</f>
        <v>15</v>
      </c>
      <c r="W2015" s="13" t="str">
        <f>VLOOKUP($B2015,Deals_Demo!$H:$S,12,0)</f>
        <v>Mon</v>
      </c>
      <c r="X2015" s="13">
        <f t="shared" si="321"/>
        <v>0.60599999999999998</v>
      </c>
      <c r="Y2015" s="13">
        <f t="shared" si="322"/>
        <v>1.212</v>
      </c>
      <c r="Z2015" s="13">
        <f t="shared" si="323"/>
        <v>1.8179999999999998</v>
      </c>
      <c r="AA2015" s="13">
        <f t="shared" si="320"/>
        <v>6.06</v>
      </c>
    </row>
    <row r="2016" spans="1:27" x14ac:dyDescent="0.25">
      <c r="A2016" s="56">
        <v>45922.459699074076</v>
      </c>
      <c r="B2016" s="57">
        <v>444280190</v>
      </c>
      <c r="C2016" s="58" t="s">
        <v>36</v>
      </c>
      <c r="D2016" s="58" t="s">
        <v>37</v>
      </c>
      <c r="E2016" s="58" t="s">
        <v>119</v>
      </c>
      <c r="F2016" s="59">
        <v>3713.93</v>
      </c>
      <c r="G2016" s="59">
        <v>3717.45</v>
      </c>
      <c r="H2016" s="58"/>
      <c r="I2016" s="58" t="s">
        <v>2280</v>
      </c>
      <c r="J2016" s="59">
        <v>3717.39</v>
      </c>
      <c r="K2016" s="59">
        <v>0</v>
      </c>
      <c r="L2016" s="59">
        <v>0</v>
      </c>
      <c r="M2016" s="59">
        <v>3.46</v>
      </c>
      <c r="N2016" s="10" t="str">
        <f t="shared" si="315"/>
        <v>W</v>
      </c>
      <c r="O2016" s="11">
        <f t="shared" si="316"/>
        <v>45922</v>
      </c>
      <c r="P2016" s="12" t="str">
        <f t="shared" si="317"/>
        <v>11</v>
      </c>
      <c r="Q2016" s="13" t="str">
        <f>VLOOKUP($B2016,Deals_Demo!$H:$N,7,0)</f>
        <v>DEMO_strategy_25</v>
      </c>
      <c r="R2016" s="13" t="str">
        <f t="shared" si="318"/>
        <v>Mon</v>
      </c>
      <c r="S2016" s="14">
        <f>VLOOKUP($B2016,Deals_Demo!$H:$S,8,0)</f>
        <v>45922.459699074076</v>
      </c>
      <c r="T2016" s="14">
        <f>VLOOKUP($B2016,Deals_Demo!$H:$S,9,0)</f>
        <v>45922.668032407411</v>
      </c>
      <c r="U2016" s="15" t="str">
        <f t="shared" si="319"/>
        <v>2025-09-22</v>
      </c>
      <c r="V2016" s="13" t="str">
        <f>VLOOKUP($B2016,Deals_Demo!$H:$S,11,0)</f>
        <v>16</v>
      </c>
      <c r="W2016" s="13" t="str">
        <f>VLOOKUP($B2016,Deals_Demo!$H:$S,12,0)</f>
        <v>Mon</v>
      </c>
      <c r="X2016" s="13">
        <f t="shared" si="321"/>
        <v>0.34600000000000003</v>
      </c>
      <c r="Y2016" s="13">
        <f t="shared" si="322"/>
        <v>0.69200000000000006</v>
      </c>
      <c r="Z2016" s="13">
        <f t="shared" si="323"/>
        <v>1.038</v>
      </c>
      <c r="AA2016" s="13">
        <f t="shared" si="320"/>
        <v>3.46</v>
      </c>
    </row>
    <row r="2017" spans="1:27" x14ac:dyDescent="0.25">
      <c r="A2017" s="60">
        <v>45922.459699074076</v>
      </c>
      <c r="B2017" s="61">
        <v>444280191</v>
      </c>
      <c r="C2017" s="62" t="s">
        <v>36</v>
      </c>
      <c r="D2017" s="62" t="s">
        <v>37</v>
      </c>
      <c r="E2017" s="62" t="s">
        <v>119</v>
      </c>
      <c r="F2017" s="63">
        <v>3713.93</v>
      </c>
      <c r="G2017" s="63">
        <v>3717.48</v>
      </c>
      <c r="H2017" s="63">
        <v>3719.88</v>
      </c>
      <c r="I2017" s="62" t="s">
        <v>2280</v>
      </c>
      <c r="J2017" s="63">
        <v>3717.39</v>
      </c>
      <c r="K2017" s="63">
        <v>0</v>
      </c>
      <c r="L2017" s="63">
        <v>0</v>
      </c>
      <c r="M2017" s="63">
        <v>3.46</v>
      </c>
      <c r="N2017" s="10" t="str">
        <f t="shared" si="315"/>
        <v>W</v>
      </c>
      <c r="O2017" s="11">
        <f t="shared" si="316"/>
        <v>45922</v>
      </c>
      <c r="P2017" s="12" t="str">
        <f t="shared" si="317"/>
        <v>11</v>
      </c>
      <c r="Q2017" s="13" t="str">
        <f>VLOOKUP($B2017,Deals_Demo!$H:$N,7,0)</f>
        <v>DEMO_strategy_26</v>
      </c>
      <c r="R2017" s="13" t="str">
        <f t="shared" si="318"/>
        <v>Mon</v>
      </c>
      <c r="S2017" s="14">
        <f>VLOOKUP($B2017,Deals_Demo!$H:$S,8,0)</f>
        <v>45922.459699074076</v>
      </c>
      <c r="T2017" s="14">
        <f>VLOOKUP($B2017,Deals_Demo!$H:$S,9,0)</f>
        <v>45922.668032407411</v>
      </c>
      <c r="U2017" s="15" t="str">
        <f t="shared" si="319"/>
        <v>2025-09-22</v>
      </c>
      <c r="V2017" s="13" t="str">
        <f>VLOOKUP($B2017,Deals_Demo!$H:$S,11,0)</f>
        <v>16</v>
      </c>
      <c r="W2017" s="13" t="str">
        <f>VLOOKUP($B2017,Deals_Demo!$H:$S,12,0)</f>
        <v>Mon</v>
      </c>
      <c r="X2017" s="13">
        <f t="shared" si="321"/>
        <v>0.34600000000000003</v>
      </c>
      <c r="Y2017" s="13">
        <f t="shared" si="322"/>
        <v>0.69200000000000006</v>
      </c>
      <c r="Z2017" s="13">
        <f t="shared" si="323"/>
        <v>1.038</v>
      </c>
      <c r="AA2017" s="13">
        <f t="shared" si="320"/>
        <v>3.46</v>
      </c>
    </row>
    <row r="2018" spans="1:27" x14ac:dyDescent="0.25">
      <c r="A2018" s="56">
        <v>45922.463402777779</v>
      </c>
      <c r="B2018" s="57">
        <v>444283461</v>
      </c>
      <c r="C2018" s="58" t="s">
        <v>36</v>
      </c>
      <c r="D2018" s="58" t="s">
        <v>37</v>
      </c>
      <c r="E2018" s="58" t="s">
        <v>119</v>
      </c>
      <c r="F2018" s="59">
        <v>3716.09</v>
      </c>
      <c r="G2018" s="59">
        <v>3718.18</v>
      </c>
      <c r="H2018" s="58"/>
      <c r="I2018" s="58" t="s">
        <v>2267</v>
      </c>
      <c r="J2018" s="59">
        <v>3718.16</v>
      </c>
      <c r="K2018" s="59">
        <v>0</v>
      </c>
      <c r="L2018" s="59">
        <v>0</v>
      </c>
      <c r="M2018" s="59">
        <v>2.0699999999999998</v>
      </c>
      <c r="N2018" s="10" t="str">
        <f t="shared" si="315"/>
        <v>W</v>
      </c>
      <c r="O2018" s="11">
        <f t="shared" si="316"/>
        <v>45922</v>
      </c>
      <c r="P2018" s="12" t="str">
        <f t="shared" si="317"/>
        <v>11</v>
      </c>
      <c r="Q2018" s="13" t="str">
        <f>VLOOKUP($B2018,Deals_Demo!$H:$N,7,0)</f>
        <v>strategy_18_demo</v>
      </c>
      <c r="R2018" s="13" t="str">
        <f t="shared" si="318"/>
        <v>Mon</v>
      </c>
      <c r="S2018" s="14">
        <f>VLOOKUP($B2018,Deals_Demo!$H:$S,8,0)</f>
        <v>45922.463402777779</v>
      </c>
      <c r="T2018" s="14">
        <f>VLOOKUP($B2018,Deals_Demo!$H:$S,9,0)</f>
        <v>45922.671736111115</v>
      </c>
      <c r="U2018" s="15" t="str">
        <f t="shared" si="319"/>
        <v>2025-09-22</v>
      </c>
      <c r="V2018" s="13" t="str">
        <f>VLOOKUP($B2018,Deals_Demo!$H:$S,11,0)</f>
        <v>16</v>
      </c>
      <c r="W2018" s="13" t="str">
        <f>VLOOKUP($B2018,Deals_Demo!$H:$S,12,0)</f>
        <v>Mon</v>
      </c>
      <c r="X2018" s="13">
        <f t="shared" si="321"/>
        <v>0.20699999999999999</v>
      </c>
      <c r="Y2018" s="13">
        <f t="shared" si="322"/>
        <v>0.41399999999999998</v>
      </c>
      <c r="Z2018" s="13">
        <f t="shared" si="323"/>
        <v>0.62099999999999989</v>
      </c>
      <c r="AA2018" s="13">
        <f t="shared" si="320"/>
        <v>-3</v>
      </c>
    </row>
    <row r="2019" spans="1:27" x14ac:dyDescent="0.25">
      <c r="A2019" s="60">
        <v>45922.463402777779</v>
      </c>
      <c r="B2019" s="61">
        <v>444283468</v>
      </c>
      <c r="C2019" s="62" t="s">
        <v>36</v>
      </c>
      <c r="D2019" s="62" t="s">
        <v>37</v>
      </c>
      <c r="E2019" s="62" t="s">
        <v>119</v>
      </c>
      <c r="F2019" s="63">
        <v>3716.11</v>
      </c>
      <c r="G2019" s="63">
        <v>3718.18</v>
      </c>
      <c r="H2019" s="62"/>
      <c r="I2019" s="62" t="s">
        <v>2267</v>
      </c>
      <c r="J2019" s="63">
        <v>3718.16</v>
      </c>
      <c r="K2019" s="63">
        <v>0</v>
      </c>
      <c r="L2019" s="63">
        <v>0</v>
      </c>
      <c r="M2019" s="63">
        <v>2.0499999999999998</v>
      </c>
      <c r="N2019" s="10" t="str">
        <f t="shared" si="315"/>
        <v>W</v>
      </c>
      <c r="O2019" s="11">
        <f t="shared" si="316"/>
        <v>45922</v>
      </c>
      <c r="P2019" s="12" t="str">
        <f t="shared" si="317"/>
        <v>11</v>
      </c>
      <c r="Q2019" s="13" t="str">
        <f>VLOOKUP($B2019,Deals_Demo!$H:$N,7,0)</f>
        <v>strategy_20_demo</v>
      </c>
      <c r="R2019" s="13" t="str">
        <f t="shared" si="318"/>
        <v>Mon</v>
      </c>
      <c r="S2019" s="14">
        <f>VLOOKUP($B2019,Deals_Demo!$H:$S,8,0)</f>
        <v>45922.463402777779</v>
      </c>
      <c r="T2019" s="14">
        <f>VLOOKUP($B2019,Deals_Demo!$H:$S,9,0)</f>
        <v>45922.671736111115</v>
      </c>
      <c r="U2019" s="15" t="str">
        <f t="shared" si="319"/>
        <v>2025-09-22</v>
      </c>
      <c r="V2019" s="13" t="str">
        <f>VLOOKUP($B2019,Deals_Demo!$H:$S,11,0)</f>
        <v>16</v>
      </c>
      <c r="W2019" s="13" t="str">
        <f>VLOOKUP($B2019,Deals_Demo!$H:$S,12,0)</f>
        <v>Mon</v>
      </c>
      <c r="X2019" s="13">
        <f t="shared" si="321"/>
        <v>0.20499999999999999</v>
      </c>
      <c r="Y2019" s="13">
        <f t="shared" si="322"/>
        <v>0.41</v>
      </c>
      <c r="Z2019" s="13">
        <f t="shared" si="323"/>
        <v>0.61499999999999988</v>
      </c>
      <c r="AA2019" s="13">
        <f t="shared" si="320"/>
        <v>-3</v>
      </c>
    </row>
    <row r="2020" spans="1:27" x14ac:dyDescent="0.25">
      <c r="A2020" s="56">
        <v>45922.465138888889</v>
      </c>
      <c r="B2020" s="57">
        <v>444287198</v>
      </c>
      <c r="C2020" s="58" t="s">
        <v>36</v>
      </c>
      <c r="D2020" s="58" t="s">
        <v>37</v>
      </c>
      <c r="E2020" s="58" t="s">
        <v>119</v>
      </c>
      <c r="F2020" s="59">
        <v>3718.47</v>
      </c>
      <c r="G2020" s="59">
        <v>3719.06</v>
      </c>
      <c r="H2020" s="58"/>
      <c r="I2020" s="58" t="s">
        <v>2281</v>
      </c>
      <c r="J2020" s="59">
        <v>3719</v>
      </c>
      <c r="K2020" s="59">
        <v>0</v>
      </c>
      <c r="L2020" s="59">
        <v>0</v>
      </c>
      <c r="M2020" s="59">
        <v>0.53</v>
      </c>
      <c r="N2020" s="10" t="str">
        <f t="shared" si="315"/>
        <v>W</v>
      </c>
      <c r="O2020" s="11">
        <f t="shared" si="316"/>
        <v>45922</v>
      </c>
      <c r="P2020" s="12" t="str">
        <f t="shared" si="317"/>
        <v>11</v>
      </c>
      <c r="Q2020" s="13" t="str">
        <f>VLOOKUP($B2020,Deals_Demo!$H:$N,7,0)</f>
        <v>strategy_18_demo</v>
      </c>
      <c r="R2020" s="13" t="str">
        <f t="shared" si="318"/>
        <v>Mon</v>
      </c>
      <c r="S2020" s="14">
        <f>VLOOKUP($B2020,Deals_Demo!$H:$S,8,0)</f>
        <v>45922.465138888889</v>
      </c>
      <c r="T2020" s="14">
        <f>VLOOKUP($B2020,Deals_Demo!$H:$S,9,0)</f>
        <v>45922.673472222225</v>
      </c>
      <c r="U2020" s="15" t="str">
        <f t="shared" si="319"/>
        <v>2025-09-22</v>
      </c>
      <c r="V2020" s="13" t="str">
        <f>VLOOKUP($B2020,Deals_Demo!$H:$S,11,0)</f>
        <v>16</v>
      </c>
      <c r="W2020" s="13" t="str">
        <f>VLOOKUP($B2020,Deals_Demo!$H:$S,12,0)</f>
        <v>Mon</v>
      </c>
      <c r="X2020" s="13">
        <f t="shared" si="321"/>
        <v>5.3000000000000005E-2</v>
      </c>
      <c r="Y2020" s="13">
        <f t="shared" si="322"/>
        <v>0.10600000000000001</v>
      </c>
      <c r="Z2020" s="13">
        <f t="shared" si="323"/>
        <v>0.159</v>
      </c>
      <c r="AA2020" s="13">
        <f t="shared" si="320"/>
        <v>-3</v>
      </c>
    </row>
    <row r="2021" spans="1:27" x14ac:dyDescent="0.25">
      <c r="A2021" s="60">
        <v>45922.465138888889</v>
      </c>
      <c r="B2021" s="61">
        <v>444287201</v>
      </c>
      <c r="C2021" s="62" t="s">
        <v>36</v>
      </c>
      <c r="D2021" s="62" t="s">
        <v>37</v>
      </c>
      <c r="E2021" s="62" t="s">
        <v>119</v>
      </c>
      <c r="F2021" s="63">
        <v>3718.39</v>
      </c>
      <c r="G2021" s="63">
        <v>3721.54</v>
      </c>
      <c r="H2021" s="62"/>
      <c r="I2021" s="62" t="s">
        <v>2282</v>
      </c>
      <c r="J2021" s="63">
        <v>3721.54</v>
      </c>
      <c r="K2021" s="63">
        <v>0</v>
      </c>
      <c r="L2021" s="63">
        <v>0</v>
      </c>
      <c r="M2021" s="63">
        <v>3.15</v>
      </c>
      <c r="N2021" s="10" t="str">
        <f t="shared" si="315"/>
        <v>W</v>
      </c>
      <c r="O2021" s="11">
        <f t="shared" si="316"/>
        <v>45922</v>
      </c>
      <c r="P2021" s="12" t="str">
        <f t="shared" si="317"/>
        <v>11</v>
      </c>
      <c r="Q2021" s="13" t="str">
        <f>VLOOKUP($B2021,Deals_Demo!$H:$N,7,0)</f>
        <v>strategy_19_demo</v>
      </c>
      <c r="R2021" s="13" t="str">
        <f t="shared" si="318"/>
        <v>Mon</v>
      </c>
      <c r="S2021" s="14">
        <f>VLOOKUP($B2021,Deals_Demo!$H:$S,8,0)</f>
        <v>45922.465138888889</v>
      </c>
      <c r="T2021" s="14">
        <f>VLOOKUP($B2021,Deals_Demo!$H:$S,9,0)</f>
        <v>45922.673472222225</v>
      </c>
      <c r="U2021" s="15" t="str">
        <f t="shared" si="319"/>
        <v>2025-09-22</v>
      </c>
      <c r="V2021" s="13" t="str">
        <f>VLOOKUP($B2021,Deals_Demo!$H:$S,11,0)</f>
        <v>16</v>
      </c>
      <c r="W2021" s="13" t="str">
        <f>VLOOKUP($B2021,Deals_Demo!$H:$S,12,0)</f>
        <v>Mon</v>
      </c>
      <c r="X2021" s="13">
        <f t="shared" si="321"/>
        <v>0.315</v>
      </c>
      <c r="Y2021" s="13">
        <f t="shared" si="322"/>
        <v>0.63</v>
      </c>
      <c r="Z2021" s="13">
        <f t="shared" si="323"/>
        <v>0.94499999999999995</v>
      </c>
      <c r="AA2021" s="13">
        <f t="shared" si="320"/>
        <v>3.15</v>
      </c>
    </row>
    <row r="2022" spans="1:27" x14ac:dyDescent="0.25">
      <c r="A2022" s="56">
        <v>45922.465138888889</v>
      </c>
      <c r="B2022" s="57">
        <v>444287204</v>
      </c>
      <c r="C2022" s="58" t="s">
        <v>36</v>
      </c>
      <c r="D2022" s="58" t="s">
        <v>37</v>
      </c>
      <c r="E2022" s="58" t="s">
        <v>119</v>
      </c>
      <c r="F2022" s="59">
        <v>3718.4</v>
      </c>
      <c r="G2022" s="59">
        <v>3719.06</v>
      </c>
      <c r="H2022" s="58"/>
      <c r="I2022" s="58" t="s">
        <v>2281</v>
      </c>
      <c r="J2022" s="59">
        <v>3719</v>
      </c>
      <c r="K2022" s="59">
        <v>0</v>
      </c>
      <c r="L2022" s="59">
        <v>0</v>
      </c>
      <c r="M2022" s="59">
        <v>0.6</v>
      </c>
      <c r="N2022" s="10" t="str">
        <f t="shared" si="315"/>
        <v>W</v>
      </c>
      <c r="O2022" s="11">
        <f t="shared" si="316"/>
        <v>45922</v>
      </c>
      <c r="P2022" s="12" t="str">
        <f t="shared" si="317"/>
        <v>11</v>
      </c>
      <c r="Q2022" s="13" t="str">
        <f>VLOOKUP($B2022,Deals_Demo!$H:$N,7,0)</f>
        <v>strategy_20_demo</v>
      </c>
      <c r="R2022" s="13" t="str">
        <f t="shared" si="318"/>
        <v>Mon</v>
      </c>
      <c r="S2022" s="14">
        <f>VLOOKUP($B2022,Deals_Demo!$H:$S,8,0)</f>
        <v>45922.465138888889</v>
      </c>
      <c r="T2022" s="14">
        <f>VLOOKUP($B2022,Deals_Demo!$H:$S,9,0)</f>
        <v>45922.673472222225</v>
      </c>
      <c r="U2022" s="15" t="str">
        <f t="shared" si="319"/>
        <v>2025-09-22</v>
      </c>
      <c r="V2022" s="13" t="str">
        <f>VLOOKUP($B2022,Deals_Demo!$H:$S,11,0)</f>
        <v>16</v>
      </c>
      <c r="W2022" s="13" t="str">
        <f>VLOOKUP($B2022,Deals_Demo!$H:$S,12,0)</f>
        <v>Mon</v>
      </c>
      <c r="X2022" s="13">
        <f t="shared" si="321"/>
        <v>0.06</v>
      </c>
      <c r="Y2022" s="13">
        <f t="shared" si="322"/>
        <v>0.12</v>
      </c>
      <c r="Z2022" s="13">
        <f t="shared" si="323"/>
        <v>0.18</v>
      </c>
      <c r="AA2022" s="13">
        <f t="shared" si="320"/>
        <v>-3</v>
      </c>
    </row>
    <row r="2023" spans="1:27" x14ac:dyDescent="0.25">
      <c r="A2023" s="60">
        <v>45922.465601851851</v>
      </c>
      <c r="B2023" s="61">
        <v>444288048</v>
      </c>
      <c r="C2023" s="62" t="s">
        <v>36</v>
      </c>
      <c r="D2023" s="62" t="s">
        <v>37</v>
      </c>
      <c r="E2023" s="62" t="s">
        <v>119</v>
      </c>
      <c r="F2023" s="63">
        <v>3717.76</v>
      </c>
      <c r="G2023" s="63">
        <v>3718.03</v>
      </c>
      <c r="H2023" s="63">
        <v>3719.96</v>
      </c>
      <c r="I2023" s="62" t="s">
        <v>2283</v>
      </c>
      <c r="J2023" s="63">
        <v>3720.02</v>
      </c>
      <c r="K2023" s="63">
        <v>0</v>
      </c>
      <c r="L2023" s="63">
        <v>0</v>
      </c>
      <c r="M2023" s="63">
        <v>2.2599999999999998</v>
      </c>
      <c r="N2023" s="10" t="str">
        <f t="shared" si="315"/>
        <v>W</v>
      </c>
      <c r="O2023" s="11">
        <f t="shared" si="316"/>
        <v>45922</v>
      </c>
      <c r="P2023" s="12" t="str">
        <f t="shared" si="317"/>
        <v>11</v>
      </c>
      <c r="Q2023" s="13" t="str">
        <f>VLOOKUP($B2023,Deals_Demo!$H:$N,7,0)</f>
        <v>strategy_21_demo</v>
      </c>
      <c r="R2023" s="13" t="str">
        <f t="shared" si="318"/>
        <v>Mon</v>
      </c>
      <c r="S2023" s="14">
        <f>VLOOKUP($B2023,Deals_Demo!$H:$S,8,0)</f>
        <v>45922.465601851851</v>
      </c>
      <c r="T2023" s="14">
        <f>VLOOKUP($B2023,Deals_Demo!$H:$S,9,0)</f>
        <v>45922.673935185187</v>
      </c>
      <c r="U2023" s="15" t="str">
        <f t="shared" si="319"/>
        <v>2025-09-22</v>
      </c>
      <c r="V2023" s="13" t="str">
        <f>VLOOKUP($B2023,Deals_Demo!$H:$S,11,0)</f>
        <v>16</v>
      </c>
      <c r="W2023" s="13" t="str">
        <f>VLOOKUP($B2023,Deals_Demo!$H:$S,12,0)</f>
        <v>Mon</v>
      </c>
      <c r="X2023" s="13">
        <f t="shared" si="321"/>
        <v>0.22599999999999998</v>
      </c>
      <c r="Y2023" s="13">
        <f t="shared" si="322"/>
        <v>0.45199999999999996</v>
      </c>
      <c r="Z2023" s="13">
        <f t="shared" si="323"/>
        <v>0.67799999999999994</v>
      </c>
      <c r="AA2023" s="13">
        <f t="shared" si="320"/>
        <v>-3</v>
      </c>
    </row>
    <row r="2024" spans="1:27" x14ac:dyDescent="0.25">
      <c r="A2024" s="56">
        <v>45922.465601851851</v>
      </c>
      <c r="B2024" s="57">
        <v>444288051</v>
      </c>
      <c r="C2024" s="58" t="s">
        <v>36</v>
      </c>
      <c r="D2024" s="58" t="s">
        <v>37</v>
      </c>
      <c r="E2024" s="58" t="s">
        <v>119</v>
      </c>
      <c r="F2024" s="59">
        <v>3717.76</v>
      </c>
      <c r="G2024" s="59">
        <v>3719.26</v>
      </c>
      <c r="H2024" s="59">
        <v>3720.76</v>
      </c>
      <c r="I2024" s="58" t="s">
        <v>2284</v>
      </c>
      <c r="J2024" s="59">
        <v>3720.78</v>
      </c>
      <c r="K2024" s="59">
        <v>0</v>
      </c>
      <c r="L2024" s="59">
        <v>0</v>
      </c>
      <c r="M2024" s="59">
        <v>3.02</v>
      </c>
      <c r="N2024" s="10" t="str">
        <f t="shared" si="315"/>
        <v>W</v>
      </c>
      <c r="O2024" s="11">
        <f t="shared" si="316"/>
        <v>45922</v>
      </c>
      <c r="P2024" s="12" t="str">
        <f t="shared" si="317"/>
        <v>11</v>
      </c>
      <c r="Q2024" s="13" t="str">
        <f>VLOOKUP($B2024,Deals_Demo!$H:$N,7,0)</f>
        <v>strategy_23_demo</v>
      </c>
      <c r="R2024" s="13" t="str">
        <f t="shared" si="318"/>
        <v>Mon</v>
      </c>
      <c r="S2024" s="14">
        <f>VLOOKUP($B2024,Deals_Demo!$H:$S,8,0)</f>
        <v>45922.465601851851</v>
      </c>
      <c r="T2024" s="14">
        <f>VLOOKUP($B2024,Deals_Demo!$H:$S,9,0)</f>
        <v>45922.673935185187</v>
      </c>
      <c r="U2024" s="15" t="str">
        <f t="shared" si="319"/>
        <v>2025-09-22</v>
      </c>
      <c r="V2024" s="13" t="str">
        <f>VLOOKUP($B2024,Deals_Demo!$H:$S,11,0)</f>
        <v>16</v>
      </c>
      <c r="W2024" s="13" t="str">
        <f>VLOOKUP($B2024,Deals_Demo!$H:$S,12,0)</f>
        <v>Mon</v>
      </c>
      <c r="X2024" s="13">
        <f t="shared" si="321"/>
        <v>0.30200000000000005</v>
      </c>
      <c r="Y2024" s="13">
        <f t="shared" si="322"/>
        <v>0.60400000000000009</v>
      </c>
      <c r="Z2024" s="13">
        <f t="shared" si="323"/>
        <v>0.90599999999999992</v>
      </c>
      <c r="AA2024" s="13">
        <f t="shared" si="320"/>
        <v>3.02</v>
      </c>
    </row>
    <row r="2025" spans="1:27" x14ac:dyDescent="0.25">
      <c r="A2025" s="60">
        <v>45922.465601851851</v>
      </c>
      <c r="B2025" s="61">
        <v>444288052</v>
      </c>
      <c r="C2025" s="62" t="s">
        <v>36</v>
      </c>
      <c r="D2025" s="62" t="s">
        <v>37</v>
      </c>
      <c r="E2025" s="62" t="s">
        <v>119</v>
      </c>
      <c r="F2025" s="63">
        <v>3717.76</v>
      </c>
      <c r="G2025" s="63">
        <v>3719.5</v>
      </c>
      <c r="H2025" s="63">
        <v>3721.26</v>
      </c>
      <c r="I2025" s="62" t="s">
        <v>2285</v>
      </c>
      <c r="J2025" s="63">
        <v>3721.26</v>
      </c>
      <c r="K2025" s="63">
        <v>0</v>
      </c>
      <c r="L2025" s="63">
        <v>0</v>
      </c>
      <c r="M2025" s="63">
        <v>3.5</v>
      </c>
      <c r="N2025" s="10" t="str">
        <f t="shared" si="315"/>
        <v>W</v>
      </c>
      <c r="O2025" s="11">
        <f t="shared" si="316"/>
        <v>45922</v>
      </c>
      <c r="P2025" s="12" t="str">
        <f t="shared" si="317"/>
        <v>11</v>
      </c>
      <c r="Q2025" s="13" t="str">
        <f>VLOOKUP($B2025,Deals_Demo!$H:$N,7,0)</f>
        <v>strategy_16_demo</v>
      </c>
      <c r="R2025" s="13" t="str">
        <f t="shared" si="318"/>
        <v>Mon</v>
      </c>
      <c r="S2025" s="14">
        <f>VLOOKUP($B2025,Deals_Demo!$H:$S,8,0)</f>
        <v>45922.465601851851</v>
      </c>
      <c r="T2025" s="14">
        <f>VLOOKUP($B2025,Deals_Demo!$H:$S,9,0)</f>
        <v>45922.673935185187</v>
      </c>
      <c r="U2025" s="15" t="str">
        <f t="shared" si="319"/>
        <v>2025-09-22</v>
      </c>
      <c r="V2025" s="13" t="str">
        <f>VLOOKUP($B2025,Deals_Demo!$H:$S,11,0)</f>
        <v>16</v>
      </c>
      <c r="W2025" s="13" t="str">
        <f>VLOOKUP($B2025,Deals_Demo!$H:$S,12,0)</f>
        <v>Mon</v>
      </c>
      <c r="X2025" s="13">
        <f t="shared" si="321"/>
        <v>0.35000000000000003</v>
      </c>
      <c r="Y2025" s="13">
        <f t="shared" si="322"/>
        <v>0.70000000000000007</v>
      </c>
      <c r="Z2025" s="13">
        <f t="shared" si="323"/>
        <v>1.05</v>
      </c>
      <c r="AA2025" s="13">
        <f t="shared" si="320"/>
        <v>3.5</v>
      </c>
    </row>
    <row r="2026" spans="1:27" x14ac:dyDescent="0.25">
      <c r="A2026" s="56">
        <v>45922.465601851851</v>
      </c>
      <c r="B2026" s="57">
        <v>444288062</v>
      </c>
      <c r="C2026" s="58" t="s">
        <v>36</v>
      </c>
      <c r="D2026" s="58" t="s">
        <v>37</v>
      </c>
      <c r="E2026" s="58" t="s">
        <v>119</v>
      </c>
      <c r="F2026" s="59">
        <v>3717.63</v>
      </c>
      <c r="G2026" s="59">
        <v>3717.82</v>
      </c>
      <c r="H2026" s="59">
        <v>3721.26</v>
      </c>
      <c r="I2026" s="58" t="s">
        <v>2280</v>
      </c>
      <c r="J2026" s="59">
        <v>3717.79</v>
      </c>
      <c r="K2026" s="59">
        <v>0</v>
      </c>
      <c r="L2026" s="59">
        <v>0</v>
      </c>
      <c r="M2026" s="59">
        <v>0.16</v>
      </c>
      <c r="N2026" s="10" t="str">
        <f t="shared" si="315"/>
        <v>W</v>
      </c>
      <c r="O2026" s="11">
        <f t="shared" si="316"/>
        <v>45922</v>
      </c>
      <c r="P2026" s="12" t="str">
        <f t="shared" si="317"/>
        <v>11</v>
      </c>
      <c r="Q2026" s="13" t="str">
        <f>VLOOKUP($B2026,Deals_Demo!$H:$N,7,0)</f>
        <v>strategy_11_demo</v>
      </c>
      <c r="R2026" s="13" t="str">
        <f t="shared" si="318"/>
        <v>Mon</v>
      </c>
      <c r="S2026" s="14">
        <f>VLOOKUP($B2026,Deals_Demo!$H:$S,8,0)</f>
        <v>45922.465601851851</v>
      </c>
      <c r="T2026" s="14">
        <f>VLOOKUP($B2026,Deals_Demo!$H:$S,9,0)</f>
        <v>45922.673935185187</v>
      </c>
      <c r="U2026" s="15" t="str">
        <f t="shared" si="319"/>
        <v>2025-09-22</v>
      </c>
      <c r="V2026" s="13" t="str">
        <f>VLOOKUP($B2026,Deals_Demo!$H:$S,11,0)</f>
        <v>16</v>
      </c>
      <c r="W2026" s="13" t="str">
        <f>VLOOKUP($B2026,Deals_Demo!$H:$S,12,0)</f>
        <v>Mon</v>
      </c>
      <c r="X2026" s="13">
        <f t="shared" si="321"/>
        <v>1.6E-2</v>
      </c>
      <c r="Y2026" s="13">
        <f t="shared" si="322"/>
        <v>3.2000000000000001E-2</v>
      </c>
      <c r="Z2026" s="13">
        <f t="shared" si="323"/>
        <v>4.8000000000000001E-2</v>
      </c>
      <c r="AA2026" s="13">
        <f t="shared" si="320"/>
        <v>-3</v>
      </c>
    </row>
    <row r="2027" spans="1:27" x14ac:dyDescent="0.25">
      <c r="A2027" s="60">
        <v>45922.465613425928</v>
      </c>
      <c r="B2027" s="61">
        <v>444288063</v>
      </c>
      <c r="C2027" s="62" t="s">
        <v>36</v>
      </c>
      <c r="D2027" s="62" t="s">
        <v>37</v>
      </c>
      <c r="E2027" s="62" t="s">
        <v>119</v>
      </c>
      <c r="F2027" s="63">
        <v>3717.63</v>
      </c>
      <c r="G2027" s="63">
        <v>3717.82</v>
      </c>
      <c r="H2027" s="63">
        <v>3719.26</v>
      </c>
      <c r="I2027" s="62" t="s">
        <v>2280</v>
      </c>
      <c r="J2027" s="63">
        <v>3717.79</v>
      </c>
      <c r="K2027" s="63">
        <v>0</v>
      </c>
      <c r="L2027" s="63">
        <v>0</v>
      </c>
      <c r="M2027" s="63">
        <v>0.16</v>
      </c>
      <c r="N2027" s="10" t="str">
        <f t="shared" si="315"/>
        <v>W</v>
      </c>
      <c r="O2027" s="11">
        <f t="shared" si="316"/>
        <v>45922</v>
      </c>
      <c r="P2027" s="12" t="str">
        <f t="shared" si="317"/>
        <v>11</v>
      </c>
      <c r="Q2027" s="13" t="str">
        <f>VLOOKUP($B2027,Deals_Demo!$H:$N,7,0)</f>
        <v>strategy_15_demo</v>
      </c>
      <c r="R2027" s="13" t="str">
        <f t="shared" si="318"/>
        <v>Mon</v>
      </c>
      <c r="S2027" s="14">
        <f>VLOOKUP($B2027,Deals_Demo!$H:$S,8,0)</f>
        <v>45922.465613425928</v>
      </c>
      <c r="T2027" s="14">
        <f>VLOOKUP($B2027,Deals_Demo!$H:$S,9,0)</f>
        <v>45922.673946759263</v>
      </c>
      <c r="U2027" s="15" t="str">
        <f t="shared" si="319"/>
        <v>2025-09-22</v>
      </c>
      <c r="V2027" s="13" t="str">
        <f>VLOOKUP($B2027,Deals_Demo!$H:$S,11,0)</f>
        <v>16</v>
      </c>
      <c r="W2027" s="13" t="str">
        <f>VLOOKUP($B2027,Deals_Demo!$H:$S,12,0)</f>
        <v>Mon</v>
      </c>
      <c r="X2027" s="13">
        <f t="shared" si="321"/>
        <v>1.6E-2</v>
      </c>
      <c r="Y2027" s="13">
        <f t="shared" si="322"/>
        <v>3.2000000000000001E-2</v>
      </c>
      <c r="Z2027" s="13">
        <f t="shared" si="323"/>
        <v>4.8000000000000001E-2</v>
      </c>
      <c r="AA2027" s="13">
        <f t="shared" si="320"/>
        <v>-3</v>
      </c>
    </row>
    <row r="2028" spans="1:27" x14ac:dyDescent="0.25">
      <c r="A2028" s="56">
        <v>45922.465613425928</v>
      </c>
      <c r="B2028" s="57">
        <v>444288066</v>
      </c>
      <c r="C2028" s="58" t="s">
        <v>36</v>
      </c>
      <c r="D2028" s="58" t="s">
        <v>37</v>
      </c>
      <c r="E2028" s="58" t="s">
        <v>119</v>
      </c>
      <c r="F2028" s="59">
        <v>3717.64</v>
      </c>
      <c r="G2028" s="59">
        <v>3717.82</v>
      </c>
      <c r="H2028" s="59">
        <v>3719.26</v>
      </c>
      <c r="I2028" s="58" t="s">
        <v>2280</v>
      </c>
      <c r="J2028" s="59">
        <v>3717.79</v>
      </c>
      <c r="K2028" s="59">
        <v>0</v>
      </c>
      <c r="L2028" s="59">
        <v>0</v>
      </c>
      <c r="M2028" s="59">
        <v>0.15</v>
      </c>
      <c r="N2028" s="10" t="str">
        <f t="shared" si="315"/>
        <v>W</v>
      </c>
      <c r="O2028" s="11">
        <f t="shared" si="316"/>
        <v>45922</v>
      </c>
      <c r="P2028" s="12" t="str">
        <f t="shared" si="317"/>
        <v>11</v>
      </c>
      <c r="Q2028" s="13" t="str">
        <f>VLOOKUP($B2028,Deals_Demo!$H:$N,7,0)</f>
        <v>strategy_24_demo</v>
      </c>
      <c r="R2028" s="13" t="str">
        <f t="shared" si="318"/>
        <v>Mon</v>
      </c>
      <c r="S2028" s="14">
        <f>VLOOKUP($B2028,Deals_Demo!$H:$S,8,0)</f>
        <v>45922.465613425928</v>
      </c>
      <c r="T2028" s="14">
        <f>VLOOKUP($B2028,Deals_Demo!$H:$S,9,0)</f>
        <v>45922.673946759263</v>
      </c>
      <c r="U2028" s="15" t="str">
        <f t="shared" si="319"/>
        <v>2025-09-22</v>
      </c>
      <c r="V2028" s="13" t="str">
        <f>VLOOKUP($B2028,Deals_Demo!$H:$S,11,0)</f>
        <v>16</v>
      </c>
      <c r="W2028" s="13" t="str">
        <f>VLOOKUP($B2028,Deals_Demo!$H:$S,12,0)</f>
        <v>Mon</v>
      </c>
      <c r="X2028" s="13">
        <f t="shared" si="321"/>
        <v>1.4999999999999999E-2</v>
      </c>
      <c r="Y2028" s="13">
        <f t="shared" si="322"/>
        <v>0.03</v>
      </c>
      <c r="Z2028" s="13">
        <f t="shared" si="323"/>
        <v>4.4999999999999998E-2</v>
      </c>
      <c r="AA2028" s="13">
        <f t="shared" si="320"/>
        <v>-3</v>
      </c>
    </row>
    <row r="2029" spans="1:27" x14ac:dyDescent="0.25">
      <c r="A2029" s="60">
        <v>45922.465613425928</v>
      </c>
      <c r="B2029" s="61">
        <v>444288069</v>
      </c>
      <c r="C2029" s="62" t="s">
        <v>36</v>
      </c>
      <c r="D2029" s="62" t="s">
        <v>37</v>
      </c>
      <c r="E2029" s="62" t="s">
        <v>119</v>
      </c>
      <c r="F2029" s="63">
        <v>3717.64</v>
      </c>
      <c r="G2029" s="63">
        <v>3717.82</v>
      </c>
      <c r="H2029" s="63">
        <v>3719.26</v>
      </c>
      <c r="I2029" s="62" t="s">
        <v>2280</v>
      </c>
      <c r="J2029" s="63">
        <v>3717.79</v>
      </c>
      <c r="K2029" s="63">
        <v>0</v>
      </c>
      <c r="L2029" s="63">
        <v>0</v>
      </c>
      <c r="M2029" s="63">
        <v>0.15</v>
      </c>
      <c r="N2029" s="10" t="str">
        <f t="shared" si="315"/>
        <v>W</v>
      </c>
      <c r="O2029" s="11">
        <f t="shared" si="316"/>
        <v>45922</v>
      </c>
      <c r="P2029" s="12" t="str">
        <f t="shared" si="317"/>
        <v>11</v>
      </c>
      <c r="Q2029" s="13" t="str">
        <f>VLOOKUP($B2029,Deals_Demo!$H:$N,7,0)</f>
        <v>strategy_12_demo</v>
      </c>
      <c r="R2029" s="13" t="str">
        <f t="shared" si="318"/>
        <v>Mon</v>
      </c>
      <c r="S2029" s="14">
        <f>VLOOKUP($B2029,Deals_Demo!$H:$S,8,0)</f>
        <v>45922.465613425928</v>
      </c>
      <c r="T2029" s="14">
        <f>VLOOKUP($B2029,Deals_Demo!$H:$S,9,0)</f>
        <v>45922.673946759263</v>
      </c>
      <c r="U2029" s="15" t="str">
        <f t="shared" si="319"/>
        <v>2025-09-22</v>
      </c>
      <c r="V2029" s="13" t="str">
        <f>VLOOKUP($B2029,Deals_Demo!$H:$S,11,0)</f>
        <v>16</v>
      </c>
      <c r="W2029" s="13" t="str">
        <f>VLOOKUP($B2029,Deals_Demo!$H:$S,12,0)</f>
        <v>Mon</v>
      </c>
      <c r="X2029" s="13">
        <f t="shared" si="321"/>
        <v>1.4999999999999999E-2</v>
      </c>
      <c r="Y2029" s="13">
        <f t="shared" si="322"/>
        <v>0.03</v>
      </c>
      <c r="Z2029" s="13">
        <f t="shared" si="323"/>
        <v>4.4999999999999998E-2</v>
      </c>
      <c r="AA2029" s="13">
        <f t="shared" si="320"/>
        <v>-3</v>
      </c>
    </row>
    <row r="2030" spans="1:27" x14ac:dyDescent="0.25">
      <c r="A2030" s="56">
        <v>45922.465613425928</v>
      </c>
      <c r="B2030" s="57">
        <v>444288071</v>
      </c>
      <c r="C2030" s="58" t="s">
        <v>36</v>
      </c>
      <c r="D2030" s="58" t="s">
        <v>37</v>
      </c>
      <c r="E2030" s="58" t="s">
        <v>119</v>
      </c>
      <c r="F2030" s="59">
        <v>3717.64</v>
      </c>
      <c r="G2030" s="59">
        <v>3715.56</v>
      </c>
      <c r="H2030" s="59">
        <v>3719.26</v>
      </c>
      <c r="I2030" s="58" t="s">
        <v>2286</v>
      </c>
      <c r="J2030" s="59">
        <v>3719.27</v>
      </c>
      <c r="K2030" s="59">
        <v>0</v>
      </c>
      <c r="L2030" s="59">
        <v>0</v>
      </c>
      <c r="M2030" s="59">
        <v>1.63</v>
      </c>
      <c r="N2030" s="10" t="str">
        <f t="shared" si="315"/>
        <v>W</v>
      </c>
      <c r="O2030" s="11">
        <f t="shared" si="316"/>
        <v>45922</v>
      </c>
      <c r="P2030" s="12" t="str">
        <f t="shared" si="317"/>
        <v>11</v>
      </c>
      <c r="Q2030" s="13" t="str">
        <f>VLOOKUP($B2030,Deals_Demo!$H:$N,7,0)</f>
        <v>strategy_22_demo</v>
      </c>
      <c r="R2030" s="13" t="str">
        <f t="shared" si="318"/>
        <v>Mon</v>
      </c>
      <c r="S2030" s="14">
        <f>VLOOKUP($B2030,Deals_Demo!$H:$S,8,0)</f>
        <v>45922.465613425928</v>
      </c>
      <c r="T2030" s="14">
        <f>VLOOKUP($B2030,Deals_Demo!$H:$S,9,0)</f>
        <v>45922.673946759263</v>
      </c>
      <c r="U2030" s="15" t="str">
        <f t="shared" si="319"/>
        <v>2025-09-22</v>
      </c>
      <c r="V2030" s="13" t="str">
        <f>VLOOKUP($B2030,Deals_Demo!$H:$S,11,0)</f>
        <v>16</v>
      </c>
      <c r="W2030" s="13" t="str">
        <f>VLOOKUP($B2030,Deals_Demo!$H:$S,12,0)</f>
        <v>Mon</v>
      </c>
      <c r="X2030" s="13">
        <f t="shared" si="321"/>
        <v>0.16300000000000001</v>
      </c>
      <c r="Y2030" s="13">
        <f t="shared" si="322"/>
        <v>0.32600000000000001</v>
      </c>
      <c r="Z2030" s="13">
        <f t="shared" si="323"/>
        <v>0.48899999999999993</v>
      </c>
      <c r="AA2030" s="13">
        <f t="shared" si="320"/>
        <v>-3</v>
      </c>
    </row>
    <row r="2031" spans="1:27" x14ac:dyDescent="0.25">
      <c r="A2031" s="60">
        <v>45922.465624999997</v>
      </c>
      <c r="B2031" s="61">
        <v>444288080</v>
      </c>
      <c r="C2031" s="62" t="s">
        <v>36</v>
      </c>
      <c r="D2031" s="62" t="s">
        <v>37</v>
      </c>
      <c r="E2031" s="62" t="s">
        <v>119</v>
      </c>
      <c r="F2031" s="63">
        <v>3717.38</v>
      </c>
      <c r="G2031" s="63">
        <v>3717.52</v>
      </c>
      <c r="H2031" s="63">
        <v>3719.26</v>
      </c>
      <c r="I2031" s="62" t="s">
        <v>2287</v>
      </c>
      <c r="J2031" s="63">
        <v>3717.45</v>
      </c>
      <c r="K2031" s="63">
        <v>0</v>
      </c>
      <c r="L2031" s="63">
        <v>0</v>
      </c>
      <c r="M2031" s="63">
        <v>7.0000000000000007E-2</v>
      </c>
      <c r="N2031" s="10" t="str">
        <f t="shared" ref="N2031:N2066" si="324">IF(M2031&gt;0,"W",IF(M2031&lt;0,"L","BE"))</f>
        <v>W</v>
      </c>
      <c r="O2031" s="11">
        <f t="shared" ref="O2031:O2066" si="325">INT(LEFT(A2031,10))</f>
        <v>45922</v>
      </c>
      <c r="P2031" s="12" t="str">
        <f t="shared" ref="P2031:P2066" si="326">TEXT(A2031,"hh")</f>
        <v>11</v>
      </c>
      <c r="Q2031" s="13" t="str">
        <f>VLOOKUP($B2031,Deals_Demo!$H:$N,7,0)</f>
        <v>strategy_14_demo</v>
      </c>
      <c r="R2031" s="13" t="str">
        <f t="shared" ref="R2031:R2066" si="327">TEXT(O2031,"ddd")</f>
        <v>Mon</v>
      </c>
      <c r="S2031" s="14">
        <f>VLOOKUP($B2031,Deals_Demo!$H:$S,8,0)</f>
        <v>45922.465624999997</v>
      </c>
      <c r="T2031" s="14">
        <f>VLOOKUP($B2031,Deals_Demo!$H:$S,9,0)</f>
        <v>45922.673958333333</v>
      </c>
      <c r="U2031" s="15" t="str">
        <f t="shared" ref="U2031:U2066" si="328">TEXT(T2031,"yyyy-mm-dd")</f>
        <v>2025-09-22</v>
      </c>
      <c r="V2031" s="13" t="str">
        <f>VLOOKUP($B2031,Deals_Demo!$H:$S,11,0)</f>
        <v>16</v>
      </c>
      <c r="W2031" s="13" t="str">
        <f>VLOOKUP($B2031,Deals_Demo!$H:$S,12,0)</f>
        <v>Mon</v>
      </c>
      <c r="X2031" s="13">
        <f t="shared" si="321"/>
        <v>7.000000000000001E-3</v>
      </c>
      <c r="Y2031" s="13">
        <f t="shared" si="322"/>
        <v>1.4000000000000002E-2</v>
      </c>
      <c r="Z2031" s="13">
        <f t="shared" si="323"/>
        <v>2.1000000000000001E-2</v>
      </c>
      <c r="AA2031" s="13">
        <f t="shared" ref="AA2031:AA2066" si="329">IF(M2031&lt;2.9,-3,M2031)</f>
        <v>-3</v>
      </c>
    </row>
    <row r="2032" spans="1:27" x14ac:dyDescent="0.25">
      <c r="A2032" s="56">
        <v>45922.465624999997</v>
      </c>
      <c r="B2032" s="57">
        <v>444288082</v>
      </c>
      <c r="C2032" s="58" t="s">
        <v>36</v>
      </c>
      <c r="D2032" s="58" t="s">
        <v>37</v>
      </c>
      <c r="E2032" s="58" t="s">
        <v>119</v>
      </c>
      <c r="F2032" s="59">
        <v>3717.4</v>
      </c>
      <c r="G2032" s="59">
        <v>3717.52</v>
      </c>
      <c r="H2032" s="59">
        <v>3720.76</v>
      </c>
      <c r="I2032" s="58" t="s">
        <v>2287</v>
      </c>
      <c r="J2032" s="59">
        <v>3717.45</v>
      </c>
      <c r="K2032" s="59">
        <v>0</v>
      </c>
      <c r="L2032" s="59">
        <v>0</v>
      </c>
      <c r="M2032" s="59">
        <v>0.05</v>
      </c>
      <c r="N2032" s="10" t="str">
        <f t="shared" si="324"/>
        <v>W</v>
      </c>
      <c r="O2032" s="11">
        <f t="shared" si="325"/>
        <v>45922</v>
      </c>
      <c r="P2032" s="12" t="str">
        <f t="shared" si="326"/>
        <v>11</v>
      </c>
      <c r="Q2032" s="13" t="str">
        <f>VLOOKUP($B2032,Deals_Demo!$H:$N,7,0)</f>
        <v>strategy_10_demo</v>
      </c>
      <c r="R2032" s="13" t="str">
        <f t="shared" si="327"/>
        <v>Mon</v>
      </c>
      <c r="S2032" s="14">
        <f>VLOOKUP($B2032,Deals_Demo!$H:$S,8,0)</f>
        <v>45922.465624999997</v>
      </c>
      <c r="T2032" s="14">
        <f>VLOOKUP($B2032,Deals_Demo!$H:$S,9,0)</f>
        <v>45922.673958333333</v>
      </c>
      <c r="U2032" s="15" t="str">
        <f t="shared" si="328"/>
        <v>2025-09-22</v>
      </c>
      <c r="V2032" s="13" t="str">
        <f>VLOOKUP($B2032,Deals_Demo!$H:$S,11,0)</f>
        <v>16</v>
      </c>
      <c r="W2032" s="13" t="str">
        <f>VLOOKUP($B2032,Deals_Demo!$H:$S,12,0)</f>
        <v>Mon</v>
      </c>
      <c r="X2032" s="13">
        <f t="shared" si="321"/>
        <v>5.000000000000001E-3</v>
      </c>
      <c r="Y2032" s="13">
        <f t="shared" si="322"/>
        <v>1.0000000000000002E-2</v>
      </c>
      <c r="Z2032" s="13">
        <f t="shared" si="323"/>
        <v>1.4999999999999999E-2</v>
      </c>
      <c r="AA2032" s="13">
        <f t="shared" si="329"/>
        <v>-3</v>
      </c>
    </row>
    <row r="2033" spans="1:27" x14ac:dyDescent="0.25">
      <c r="A2033" s="60">
        <v>45922.465624999997</v>
      </c>
      <c r="B2033" s="61">
        <v>444288089</v>
      </c>
      <c r="C2033" s="62" t="s">
        <v>36</v>
      </c>
      <c r="D2033" s="62" t="s">
        <v>37</v>
      </c>
      <c r="E2033" s="62" t="s">
        <v>119</v>
      </c>
      <c r="F2033" s="63">
        <v>3717.4</v>
      </c>
      <c r="G2033" s="63">
        <v>3717.52</v>
      </c>
      <c r="H2033" s="63">
        <v>3720.76</v>
      </c>
      <c r="I2033" s="62" t="s">
        <v>2287</v>
      </c>
      <c r="J2033" s="63">
        <v>3717.45</v>
      </c>
      <c r="K2033" s="63">
        <v>0</v>
      </c>
      <c r="L2033" s="63">
        <v>0</v>
      </c>
      <c r="M2033" s="63">
        <v>0.05</v>
      </c>
      <c r="N2033" s="10" t="str">
        <f t="shared" si="324"/>
        <v>W</v>
      </c>
      <c r="O2033" s="11">
        <f t="shared" si="325"/>
        <v>45922</v>
      </c>
      <c r="P2033" s="12" t="str">
        <f t="shared" si="326"/>
        <v>11</v>
      </c>
      <c r="Q2033" s="13" t="str">
        <f>VLOOKUP($B2033,Deals_Demo!$H:$N,7,0)</f>
        <v>strategy_09_demo</v>
      </c>
      <c r="R2033" s="13" t="str">
        <f t="shared" si="327"/>
        <v>Mon</v>
      </c>
      <c r="S2033" s="14">
        <f>VLOOKUP($B2033,Deals_Demo!$H:$S,8,0)</f>
        <v>45922.465624999997</v>
      </c>
      <c r="T2033" s="14">
        <f>VLOOKUP($B2033,Deals_Demo!$H:$S,9,0)</f>
        <v>45922.673958333333</v>
      </c>
      <c r="U2033" s="15" t="str">
        <f t="shared" si="328"/>
        <v>2025-09-22</v>
      </c>
      <c r="V2033" s="13" t="str">
        <f>VLOOKUP($B2033,Deals_Demo!$H:$S,11,0)</f>
        <v>16</v>
      </c>
      <c r="W2033" s="13" t="str">
        <f>VLOOKUP($B2033,Deals_Demo!$H:$S,12,0)</f>
        <v>Mon</v>
      </c>
      <c r="X2033" s="13">
        <f t="shared" si="321"/>
        <v>5.000000000000001E-3</v>
      </c>
      <c r="Y2033" s="13">
        <f t="shared" si="322"/>
        <v>1.0000000000000002E-2</v>
      </c>
      <c r="Z2033" s="13">
        <f t="shared" si="323"/>
        <v>1.4999999999999999E-2</v>
      </c>
      <c r="AA2033" s="13">
        <f t="shared" si="329"/>
        <v>-3</v>
      </c>
    </row>
    <row r="2034" spans="1:27" x14ac:dyDescent="0.25">
      <c r="A2034" s="56">
        <v>45922.467800925922</v>
      </c>
      <c r="B2034" s="57">
        <v>444289132</v>
      </c>
      <c r="C2034" s="58" t="s">
        <v>36</v>
      </c>
      <c r="D2034" s="58" t="s">
        <v>37</v>
      </c>
      <c r="E2034" s="58" t="s">
        <v>119</v>
      </c>
      <c r="F2034" s="59">
        <v>3717.89</v>
      </c>
      <c r="G2034" s="59">
        <v>3718.03</v>
      </c>
      <c r="H2034" s="59">
        <v>3720.88</v>
      </c>
      <c r="I2034" s="58" t="s">
        <v>2288</v>
      </c>
      <c r="J2034" s="59">
        <v>3718.01</v>
      </c>
      <c r="K2034" s="59">
        <v>0</v>
      </c>
      <c r="L2034" s="59">
        <v>0</v>
      </c>
      <c r="M2034" s="59">
        <v>0.12</v>
      </c>
      <c r="N2034" s="10" t="str">
        <f t="shared" si="324"/>
        <v>W</v>
      </c>
      <c r="O2034" s="11">
        <f t="shared" si="325"/>
        <v>45922</v>
      </c>
      <c r="P2034" s="12" t="str">
        <f t="shared" si="326"/>
        <v>11</v>
      </c>
      <c r="Q2034" s="13" t="str">
        <f>VLOOKUP($B2034,Deals_Demo!$H:$N,7,0)</f>
        <v>strategy_10_demo</v>
      </c>
      <c r="R2034" s="13" t="str">
        <f t="shared" si="327"/>
        <v>Mon</v>
      </c>
      <c r="S2034" s="14">
        <f>VLOOKUP($B2034,Deals_Demo!$H:$S,8,0)</f>
        <v>45922.467800925922</v>
      </c>
      <c r="T2034" s="14">
        <f>VLOOKUP($B2034,Deals_Demo!$H:$S,9,0)</f>
        <v>45922.676134259258</v>
      </c>
      <c r="U2034" s="15" t="str">
        <f t="shared" si="328"/>
        <v>2025-09-22</v>
      </c>
      <c r="V2034" s="13" t="str">
        <f>VLOOKUP($B2034,Deals_Demo!$H:$S,11,0)</f>
        <v>16</v>
      </c>
      <c r="W2034" s="13" t="str">
        <f>VLOOKUP($B2034,Deals_Demo!$H:$S,12,0)</f>
        <v>Mon</v>
      </c>
      <c r="X2034" s="13">
        <f t="shared" si="321"/>
        <v>1.2E-2</v>
      </c>
      <c r="Y2034" s="13">
        <f t="shared" si="322"/>
        <v>2.4E-2</v>
      </c>
      <c r="Z2034" s="13">
        <f t="shared" si="323"/>
        <v>3.5999999999999997E-2</v>
      </c>
      <c r="AA2034" s="13">
        <f t="shared" si="329"/>
        <v>-3</v>
      </c>
    </row>
    <row r="2035" spans="1:27" x14ac:dyDescent="0.25">
      <c r="A2035" s="60">
        <v>45922.467800925922</v>
      </c>
      <c r="B2035" s="61">
        <v>444289135</v>
      </c>
      <c r="C2035" s="62" t="s">
        <v>36</v>
      </c>
      <c r="D2035" s="62" t="s">
        <v>37</v>
      </c>
      <c r="E2035" s="62" t="s">
        <v>119</v>
      </c>
      <c r="F2035" s="63">
        <v>3717.86</v>
      </c>
      <c r="G2035" s="63">
        <v>3717.61</v>
      </c>
      <c r="H2035" s="63">
        <v>3719.39</v>
      </c>
      <c r="I2035" s="62" t="s">
        <v>2289</v>
      </c>
      <c r="J2035" s="63">
        <v>3719.39</v>
      </c>
      <c r="K2035" s="63">
        <v>0</v>
      </c>
      <c r="L2035" s="63">
        <v>0</v>
      </c>
      <c r="M2035" s="63">
        <v>1.53</v>
      </c>
      <c r="N2035" s="10" t="str">
        <f t="shared" si="324"/>
        <v>W</v>
      </c>
      <c r="O2035" s="11">
        <f t="shared" si="325"/>
        <v>45922</v>
      </c>
      <c r="P2035" s="12" t="str">
        <f t="shared" si="326"/>
        <v>11</v>
      </c>
      <c r="Q2035" s="13" t="str">
        <f>VLOOKUP($B2035,Deals_Demo!$H:$N,7,0)</f>
        <v>strategy_14_demo</v>
      </c>
      <c r="R2035" s="13" t="str">
        <f t="shared" si="327"/>
        <v>Mon</v>
      </c>
      <c r="S2035" s="14">
        <f>VLOOKUP($B2035,Deals_Demo!$H:$S,8,0)</f>
        <v>45922.467800925922</v>
      </c>
      <c r="T2035" s="14">
        <f>VLOOKUP($B2035,Deals_Demo!$H:$S,9,0)</f>
        <v>45922.676134259258</v>
      </c>
      <c r="U2035" s="15" t="str">
        <f t="shared" si="328"/>
        <v>2025-09-22</v>
      </c>
      <c r="V2035" s="13" t="str">
        <f>VLOOKUP($B2035,Deals_Demo!$H:$S,11,0)</f>
        <v>16</v>
      </c>
      <c r="W2035" s="13" t="str">
        <f>VLOOKUP($B2035,Deals_Demo!$H:$S,12,0)</f>
        <v>Mon</v>
      </c>
      <c r="X2035" s="13">
        <f t="shared" si="321"/>
        <v>0.15300000000000002</v>
      </c>
      <c r="Y2035" s="13">
        <f t="shared" si="322"/>
        <v>0.30600000000000005</v>
      </c>
      <c r="Z2035" s="13">
        <f t="shared" si="323"/>
        <v>0.45899999999999996</v>
      </c>
      <c r="AA2035" s="13">
        <f t="shared" si="329"/>
        <v>-3</v>
      </c>
    </row>
    <row r="2036" spans="1:27" x14ac:dyDescent="0.25">
      <c r="A2036" s="56">
        <v>45922.467800925922</v>
      </c>
      <c r="B2036" s="57">
        <v>444289137</v>
      </c>
      <c r="C2036" s="58" t="s">
        <v>36</v>
      </c>
      <c r="D2036" s="58" t="s">
        <v>37</v>
      </c>
      <c r="E2036" s="58" t="s">
        <v>119</v>
      </c>
      <c r="F2036" s="59">
        <v>3717.88</v>
      </c>
      <c r="G2036" s="59">
        <v>3718.03</v>
      </c>
      <c r="H2036" s="59">
        <v>3720.89</v>
      </c>
      <c r="I2036" s="58" t="s">
        <v>2288</v>
      </c>
      <c r="J2036" s="59">
        <v>3718.01</v>
      </c>
      <c r="K2036" s="59">
        <v>0</v>
      </c>
      <c r="L2036" s="59">
        <v>0</v>
      </c>
      <c r="M2036" s="59">
        <v>0.13</v>
      </c>
      <c r="N2036" s="10" t="str">
        <f t="shared" si="324"/>
        <v>W</v>
      </c>
      <c r="O2036" s="11">
        <f t="shared" si="325"/>
        <v>45922</v>
      </c>
      <c r="P2036" s="12" t="str">
        <f t="shared" si="326"/>
        <v>11</v>
      </c>
      <c r="Q2036" s="13" t="str">
        <f>VLOOKUP($B2036,Deals_Demo!$H:$N,7,0)</f>
        <v>strategy_09_demo</v>
      </c>
      <c r="R2036" s="13" t="str">
        <f t="shared" si="327"/>
        <v>Mon</v>
      </c>
      <c r="S2036" s="14">
        <f>VLOOKUP($B2036,Deals_Demo!$H:$S,8,0)</f>
        <v>45922.467800925922</v>
      </c>
      <c r="T2036" s="14">
        <f>VLOOKUP($B2036,Deals_Demo!$H:$S,9,0)</f>
        <v>45922.676134259258</v>
      </c>
      <c r="U2036" s="15" t="str">
        <f t="shared" si="328"/>
        <v>2025-09-22</v>
      </c>
      <c r="V2036" s="13" t="str">
        <f>VLOOKUP($B2036,Deals_Demo!$H:$S,11,0)</f>
        <v>16</v>
      </c>
      <c r="W2036" s="13" t="str">
        <f>VLOOKUP($B2036,Deals_Demo!$H:$S,12,0)</f>
        <v>Mon</v>
      </c>
      <c r="X2036" s="13">
        <f t="shared" si="321"/>
        <v>1.3000000000000001E-2</v>
      </c>
      <c r="Y2036" s="13">
        <f t="shared" si="322"/>
        <v>2.6000000000000002E-2</v>
      </c>
      <c r="Z2036" s="13">
        <f t="shared" si="323"/>
        <v>3.9E-2</v>
      </c>
      <c r="AA2036" s="13">
        <f t="shared" si="329"/>
        <v>-3</v>
      </c>
    </row>
    <row r="2037" spans="1:27" x14ac:dyDescent="0.25">
      <c r="A2037" s="60">
        <v>45922.468263888892</v>
      </c>
      <c r="B2037" s="61">
        <v>444289313</v>
      </c>
      <c r="C2037" s="62" t="s">
        <v>36</v>
      </c>
      <c r="D2037" s="62" t="s">
        <v>37</v>
      </c>
      <c r="E2037" s="62" t="s">
        <v>119</v>
      </c>
      <c r="F2037" s="63">
        <v>3717.53</v>
      </c>
      <c r="G2037" s="63">
        <v>3719.43</v>
      </c>
      <c r="H2037" s="63">
        <v>3721.03</v>
      </c>
      <c r="I2037" s="62" t="s">
        <v>2290</v>
      </c>
      <c r="J2037" s="63">
        <v>3721.15</v>
      </c>
      <c r="K2037" s="63">
        <v>0</v>
      </c>
      <c r="L2037" s="63">
        <v>0</v>
      </c>
      <c r="M2037" s="63">
        <v>3.62</v>
      </c>
      <c r="N2037" s="10" t="str">
        <f t="shared" si="324"/>
        <v>W</v>
      </c>
      <c r="O2037" s="11">
        <f t="shared" si="325"/>
        <v>45922</v>
      </c>
      <c r="P2037" s="12" t="str">
        <f t="shared" si="326"/>
        <v>11</v>
      </c>
      <c r="Q2037" s="13" t="str">
        <f>VLOOKUP($B2037,Deals_Demo!$H:$N,7,0)</f>
        <v>strategy_13_demo</v>
      </c>
      <c r="R2037" s="13" t="str">
        <f t="shared" si="327"/>
        <v>Mon</v>
      </c>
      <c r="S2037" s="14">
        <f>VLOOKUP($B2037,Deals_Demo!$H:$S,8,0)</f>
        <v>45922.468263888892</v>
      </c>
      <c r="T2037" s="14">
        <f>VLOOKUP($B2037,Deals_Demo!$H:$S,9,0)</f>
        <v>45922.676597222227</v>
      </c>
      <c r="U2037" s="15" t="str">
        <f t="shared" si="328"/>
        <v>2025-09-22</v>
      </c>
      <c r="V2037" s="13" t="str">
        <f>VLOOKUP($B2037,Deals_Demo!$H:$S,11,0)</f>
        <v>16</v>
      </c>
      <c r="W2037" s="13" t="str">
        <f>VLOOKUP($B2037,Deals_Demo!$H:$S,12,0)</f>
        <v>Mon</v>
      </c>
      <c r="X2037" s="13">
        <f t="shared" si="321"/>
        <v>0.36200000000000004</v>
      </c>
      <c r="Y2037" s="13">
        <f t="shared" si="322"/>
        <v>0.72400000000000009</v>
      </c>
      <c r="Z2037" s="13">
        <f t="shared" si="323"/>
        <v>1.0860000000000001</v>
      </c>
      <c r="AA2037" s="13">
        <f t="shared" si="329"/>
        <v>3.62</v>
      </c>
    </row>
    <row r="2038" spans="1:27" x14ac:dyDescent="0.25">
      <c r="A2038" s="56">
        <v>45922.472199074073</v>
      </c>
      <c r="B2038" s="57">
        <v>444291767</v>
      </c>
      <c r="C2038" s="58" t="s">
        <v>36</v>
      </c>
      <c r="D2038" s="58" t="s">
        <v>37</v>
      </c>
      <c r="E2038" s="58" t="s">
        <v>119</v>
      </c>
      <c r="F2038" s="59">
        <v>3716.59</v>
      </c>
      <c r="G2038" s="59">
        <v>3720.2</v>
      </c>
      <c r="H2038" s="59">
        <v>3722.59</v>
      </c>
      <c r="I2038" s="58" t="s">
        <v>2291</v>
      </c>
      <c r="J2038" s="59">
        <v>3720.1</v>
      </c>
      <c r="K2038" s="59">
        <v>0</v>
      </c>
      <c r="L2038" s="59">
        <v>0</v>
      </c>
      <c r="M2038" s="59">
        <v>3.51</v>
      </c>
      <c r="N2038" s="10" t="str">
        <f t="shared" si="324"/>
        <v>W</v>
      </c>
      <c r="O2038" s="11">
        <f t="shared" si="325"/>
        <v>45922</v>
      </c>
      <c r="P2038" s="12" t="str">
        <f t="shared" si="326"/>
        <v>11</v>
      </c>
      <c r="Q2038" s="13" t="str">
        <f>VLOOKUP($B2038,Deals_Demo!$H:$N,7,0)</f>
        <v>strategy_28.py</v>
      </c>
      <c r="R2038" s="13" t="str">
        <f t="shared" si="327"/>
        <v>Mon</v>
      </c>
      <c r="S2038" s="14">
        <f>VLOOKUP($B2038,Deals_Demo!$H:$S,8,0)</f>
        <v>45922.472199074073</v>
      </c>
      <c r="T2038" s="14">
        <f>VLOOKUP($B2038,Deals_Demo!$H:$S,9,0)</f>
        <v>45922.680532407408</v>
      </c>
      <c r="U2038" s="15" t="str">
        <f t="shared" si="328"/>
        <v>2025-09-22</v>
      </c>
      <c r="V2038" s="13" t="str">
        <f>VLOOKUP($B2038,Deals_Demo!$H:$S,11,0)</f>
        <v>16</v>
      </c>
      <c r="W2038" s="13" t="str">
        <f>VLOOKUP($B2038,Deals_Demo!$H:$S,12,0)</f>
        <v>Mon</v>
      </c>
      <c r="X2038" s="13">
        <f t="shared" si="321"/>
        <v>0.35099999999999998</v>
      </c>
      <c r="Y2038" s="13">
        <f t="shared" si="322"/>
        <v>0.70199999999999996</v>
      </c>
      <c r="Z2038" s="13">
        <f t="shared" si="323"/>
        <v>1.0529999999999999</v>
      </c>
      <c r="AA2038" s="13">
        <f t="shared" si="329"/>
        <v>3.51</v>
      </c>
    </row>
    <row r="2039" spans="1:27" x14ac:dyDescent="0.25">
      <c r="A2039" s="60">
        <v>45922.472210648149</v>
      </c>
      <c r="B2039" s="61">
        <v>444291775</v>
      </c>
      <c r="C2039" s="62" t="s">
        <v>36</v>
      </c>
      <c r="D2039" s="62" t="s">
        <v>37</v>
      </c>
      <c r="E2039" s="62" t="s">
        <v>119</v>
      </c>
      <c r="F2039" s="63">
        <v>3716.61</v>
      </c>
      <c r="G2039" s="63">
        <v>3718.26</v>
      </c>
      <c r="H2039" s="63">
        <v>3721.11</v>
      </c>
      <c r="I2039" s="62" t="s">
        <v>2292</v>
      </c>
      <c r="J2039" s="63">
        <v>3718.24</v>
      </c>
      <c r="K2039" s="63">
        <v>0</v>
      </c>
      <c r="L2039" s="63">
        <v>0</v>
      </c>
      <c r="M2039" s="63">
        <v>1.63</v>
      </c>
      <c r="N2039" s="10" t="str">
        <f t="shared" si="324"/>
        <v>W</v>
      </c>
      <c r="O2039" s="11">
        <f t="shared" si="325"/>
        <v>45922</v>
      </c>
      <c r="P2039" s="12" t="str">
        <f t="shared" si="326"/>
        <v>11</v>
      </c>
      <c r="Q2039" s="13" t="str">
        <f>VLOOKUP($B2039,Deals_Demo!$H:$N,7,0)</f>
        <v>DEMO_strategy_27</v>
      </c>
      <c r="R2039" s="13" t="str">
        <f t="shared" si="327"/>
        <v>Mon</v>
      </c>
      <c r="S2039" s="14">
        <f>VLOOKUP($B2039,Deals_Demo!$H:$S,8,0)</f>
        <v>45922.472210648149</v>
      </c>
      <c r="T2039" s="14">
        <f>VLOOKUP($B2039,Deals_Demo!$H:$S,9,0)</f>
        <v>45922.680543981485</v>
      </c>
      <c r="U2039" s="15" t="str">
        <f t="shared" si="328"/>
        <v>2025-09-22</v>
      </c>
      <c r="V2039" s="13" t="str">
        <f>VLOOKUP($B2039,Deals_Demo!$H:$S,11,0)</f>
        <v>16</v>
      </c>
      <c r="W2039" s="13" t="str">
        <f>VLOOKUP($B2039,Deals_Demo!$H:$S,12,0)</f>
        <v>Mon</v>
      </c>
      <c r="X2039" s="13">
        <f t="shared" si="321"/>
        <v>0.16300000000000001</v>
      </c>
      <c r="Y2039" s="13">
        <f t="shared" si="322"/>
        <v>0.32600000000000001</v>
      </c>
      <c r="Z2039" s="13">
        <f t="shared" si="323"/>
        <v>0.48899999999999993</v>
      </c>
      <c r="AA2039" s="13">
        <f t="shared" si="329"/>
        <v>-3</v>
      </c>
    </row>
    <row r="2040" spans="1:27" x14ac:dyDescent="0.25">
      <c r="A2040" s="56">
        <v>45922.477175925924</v>
      </c>
      <c r="B2040" s="57">
        <v>444294122</v>
      </c>
      <c r="C2040" s="58" t="s">
        <v>36</v>
      </c>
      <c r="D2040" s="58" t="s">
        <v>37</v>
      </c>
      <c r="E2040" s="58" t="s">
        <v>119</v>
      </c>
      <c r="F2040" s="59">
        <v>3719.25</v>
      </c>
      <c r="G2040" s="59">
        <v>3721.49</v>
      </c>
      <c r="H2040" s="58"/>
      <c r="I2040" s="58" t="s">
        <v>2293</v>
      </c>
      <c r="J2040" s="59">
        <v>3721.37</v>
      </c>
      <c r="K2040" s="59">
        <v>0</v>
      </c>
      <c r="L2040" s="59">
        <v>0</v>
      </c>
      <c r="M2040" s="59">
        <v>2.12</v>
      </c>
      <c r="N2040" s="10" t="str">
        <f t="shared" si="324"/>
        <v>W</v>
      </c>
      <c r="O2040" s="11">
        <f t="shared" si="325"/>
        <v>45922</v>
      </c>
      <c r="P2040" s="12" t="str">
        <f t="shared" si="326"/>
        <v>11</v>
      </c>
      <c r="Q2040" s="13" t="str">
        <f>VLOOKUP($B2040,Deals_Demo!$H:$N,7,0)</f>
        <v>strategy_20_demo</v>
      </c>
      <c r="R2040" s="13" t="str">
        <f t="shared" si="327"/>
        <v>Mon</v>
      </c>
      <c r="S2040" s="14">
        <f>VLOOKUP($B2040,Deals_Demo!$H:$S,8,0)</f>
        <v>45922.477175925924</v>
      </c>
      <c r="T2040" s="14">
        <f>VLOOKUP($B2040,Deals_Demo!$H:$S,9,0)</f>
        <v>45922.68550925926</v>
      </c>
      <c r="U2040" s="15" t="str">
        <f t="shared" si="328"/>
        <v>2025-09-22</v>
      </c>
      <c r="V2040" s="13" t="str">
        <f>VLOOKUP($B2040,Deals_Demo!$H:$S,11,0)</f>
        <v>16</v>
      </c>
      <c r="W2040" s="13" t="str">
        <f>VLOOKUP($B2040,Deals_Demo!$H:$S,12,0)</f>
        <v>Mon</v>
      </c>
      <c r="X2040" s="13">
        <f t="shared" si="321"/>
        <v>0.21200000000000002</v>
      </c>
      <c r="Y2040" s="13">
        <f t="shared" si="322"/>
        <v>0.42400000000000004</v>
      </c>
      <c r="Z2040" s="13">
        <f t="shared" si="323"/>
        <v>0.63600000000000001</v>
      </c>
      <c r="AA2040" s="13">
        <f t="shared" si="329"/>
        <v>-3</v>
      </c>
    </row>
    <row r="2041" spans="1:27" x14ac:dyDescent="0.25">
      <c r="A2041" s="60">
        <v>45922.477175925924</v>
      </c>
      <c r="B2041" s="61">
        <v>444294124</v>
      </c>
      <c r="C2041" s="62" t="s">
        <v>36</v>
      </c>
      <c r="D2041" s="62" t="s">
        <v>37</v>
      </c>
      <c r="E2041" s="62" t="s">
        <v>119</v>
      </c>
      <c r="F2041" s="63">
        <v>3719.25</v>
      </c>
      <c r="G2041" s="63">
        <v>3721.49</v>
      </c>
      <c r="H2041" s="62"/>
      <c r="I2041" s="62" t="s">
        <v>2293</v>
      </c>
      <c r="J2041" s="63">
        <v>3721.37</v>
      </c>
      <c r="K2041" s="63">
        <v>0</v>
      </c>
      <c r="L2041" s="63">
        <v>0</v>
      </c>
      <c r="M2041" s="63">
        <v>2.12</v>
      </c>
      <c r="N2041" s="10" t="str">
        <f t="shared" si="324"/>
        <v>W</v>
      </c>
      <c r="O2041" s="11">
        <f t="shared" si="325"/>
        <v>45922</v>
      </c>
      <c r="P2041" s="12" t="str">
        <f t="shared" si="326"/>
        <v>11</v>
      </c>
      <c r="Q2041" s="13" t="str">
        <f>VLOOKUP($B2041,Deals_Demo!$H:$N,7,0)</f>
        <v>strategy_18_demo</v>
      </c>
      <c r="R2041" s="13" t="str">
        <f t="shared" si="327"/>
        <v>Mon</v>
      </c>
      <c r="S2041" s="14">
        <f>VLOOKUP($B2041,Deals_Demo!$H:$S,8,0)</f>
        <v>45922.477175925924</v>
      </c>
      <c r="T2041" s="14">
        <f>VLOOKUP($B2041,Deals_Demo!$H:$S,9,0)</f>
        <v>45922.68550925926</v>
      </c>
      <c r="U2041" s="15" t="str">
        <f t="shared" si="328"/>
        <v>2025-09-22</v>
      </c>
      <c r="V2041" s="13" t="str">
        <f>VLOOKUP($B2041,Deals_Demo!$H:$S,11,0)</f>
        <v>16</v>
      </c>
      <c r="W2041" s="13" t="str">
        <f>VLOOKUP($B2041,Deals_Demo!$H:$S,12,0)</f>
        <v>Mon</v>
      </c>
      <c r="X2041" s="13">
        <f t="shared" si="321"/>
        <v>0.21200000000000002</v>
      </c>
      <c r="Y2041" s="13">
        <f t="shared" si="322"/>
        <v>0.42400000000000004</v>
      </c>
      <c r="Z2041" s="13">
        <f t="shared" si="323"/>
        <v>0.63600000000000001</v>
      </c>
      <c r="AA2041" s="13">
        <f t="shared" si="329"/>
        <v>-3</v>
      </c>
    </row>
    <row r="2042" spans="1:27" x14ac:dyDescent="0.25">
      <c r="A2042" s="56">
        <v>45922.477407407408</v>
      </c>
      <c r="B2042" s="57">
        <v>444294247</v>
      </c>
      <c r="C2042" s="58" t="s">
        <v>36</v>
      </c>
      <c r="D2042" s="58" t="s">
        <v>37</v>
      </c>
      <c r="E2042" s="58" t="s">
        <v>119</v>
      </c>
      <c r="F2042" s="59">
        <v>3718.64</v>
      </c>
      <c r="G2042" s="59">
        <v>3718.73</v>
      </c>
      <c r="H2042" s="59">
        <v>3720.18</v>
      </c>
      <c r="I2042" s="58" t="s">
        <v>2294</v>
      </c>
      <c r="J2042" s="59">
        <v>3718.72</v>
      </c>
      <c r="K2042" s="59">
        <v>0</v>
      </c>
      <c r="L2042" s="59">
        <v>0</v>
      </c>
      <c r="M2042" s="59">
        <v>0.08</v>
      </c>
      <c r="N2042" s="10" t="str">
        <f t="shared" si="324"/>
        <v>W</v>
      </c>
      <c r="O2042" s="11">
        <f t="shared" si="325"/>
        <v>45922</v>
      </c>
      <c r="P2042" s="12" t="str">
        <f t="shared" si="326"/>
        <v>11</v>
      </c>
      <c r="Q2042" s="13" t="str">
        <f>VLOOKUP($B2042,Deals_Demo!$H:$N,7,0)</f>
        <v>strategy_24_demo</v>
      </c>
      <c r="R2042" s="13" t="str">
        <f t="shared" si="327"/>
        <v>Mon</v>
      </c>
      <c r="S2042" s="14">
        <f>VLOOKUP($B2042,Deals_Demo!$H:$S,8,0)</f>
        <v>45922.477407407408</v>
      </c>
      <c r="T2042" s="14">
        <f>VLOOKUP($B2042,Deals_Demo!$H:$S,9,0)</f>
        <v>45922.685740740744</v>
      </c>
      <c r="U2042" s="15" t="str">
        <f t="shared" si="328"/>
        <v>2025-09-22</v>
      </c>
      <c r="V2042" s="13" t="str">
        <f>VLOOKUP($B2042,Deals_Demo!$H:$S,11,0)</f>
        <v>16</v>
      </c>
      <c r="W2042" s="13" t="str">
        <f>VLOOKUP($B2042,Deals_Demo!$H:$S,12,0)</f>
        <v>Mon</v>
      </c>
      <c r="X2042" s="13">
        <f t="shared" si="321"/>
        <v>8.0000000000000002E-3</v>
      </c>
      <c r="Y2042" s="13">
        <f t="shared" si="322"/>
        <v>1.6E-2</v>
      </c>
      <c r="Z2042" s="13">
        <f t="shared" si="323"/>
        <v>2.4E-2</v>
      </c>
      <c r="AA2042" s="13">
        <f t="shared" si="329"/>
        <v>-3</v>
      </c>
    </row>
    <row r="2043" spans="1:27" x14ac:dyDescent="0.25">
      <c r="A2043" s="60">
        <v>45922.477407407408</v>
      </c>
      <c r="B2043" s="61">
        <v>444294249</v>
      </c>
      <c r="C2043" s="62" t="s">
        <v>36</v>
      </c>
      <c r="D2043" s="62" t="s">
        <v>37</v>
      </c>
      <c r="E2043" s="62" t="s">
        <v>119</v>
      </c>
      <c r="F2043" s="63">
        <v>3718.64</v>
      </c>
      <c r="G2043" s="63">
        <v>3718.72</v>
      </c>
      <c r="H2043" s="63">
        <v>3720.11</v>
      </c>
      <c r="I2043" s="62" t="s">
        <v>2294</v>
      </c>
      <c r="J2043" s="63">
        <v>3718.72</v>
      </c>
      <c r="K2043" s="63">
        <v>0</v>
      </c>
      <c r="L2043" s="63">
        <v>0</v>
      </c>
      <c r="M2043" s="63">
        <v>0.08</v>
      </c>
      <c r="N2043" s="10" t="str">
        <f t="shared" si="324"/>
        <v>W</v>
      </c>
      <c r="O2043" s="11">
        <f t="shared" si="325"/>
        <v>45922</v>
      </c>
      <c r="P2043" s="12" t="str">
        <f t="shared" si="326"/>
        <v>11</v>
      </c>
      <c r="Q2043" s="13" t="str">
        <f>VLOOKUP($B2043,Deals_Demo!$H:$N,7,0)</f>
        <v>strategy_12_demo</v>
      </c>
      <c r="R2043" s="13" t="str">
        <f t="shared" si="327"/>
        <v>Mon</v>
      </c>
      <c r="S2043" s="14">
        <f>VLOOKUP($B2043,Deals_Demo!$H:$S,8,0)</f>
        <v>45922.477407407408</v>
      </c>
      <c r="T2043" s="14">
        <f>VLOOKUP($B2043,Deals_Demo!$H:$S,9,0)</f>
        <v>45922.685740740744</v>
      </c>
      <c r="U2043" s="15" t="str">
        <f t="shared" si="328"/>
        <v>2025-09-22</v>
      </c>
      <c r="V2043" s="13" t="str">
        <f>VLOOKUP($B2043,Deals_Demo!$H:$S,11,0)</f>
        <v>16</v>
      </c>
      <c r="W2043" s="13" t="str">
        <f>VLOOKUP($B2043,Deals_Demo!$H:$S,12,0)</f>
        <v>Mon</v>
      </c>
      <c r="X2043" s="13">
        <f t="shared" si="321"/>
        <v>8.0000000000000002E-3</v>
      </c>
      <c r="Y2043" s="13">
        <f t="shared" si="322"/>
        <v>1.6E-2</v>
      </c>
      <c r="Z2043" s="13">
        <f t="shared" si="323"/>
        <v>2.4E-2</v>
      </c>
      <c r="AA2043" s="13">
        <f t="shared" si="329"/>
        <v>-3</v>
      </c>
    </row>
    <row r="2044" spans="1:27" x14ac:dyDescent="0.25">
      <c r="A2044" s="56">
        <v>45922.477407407408</v>
      </c>
      <c r="B2044" s="57">
        <v>444294252</v>
      </c>
      <c r="C2044" s="58" t="s">
        <v>36</v>
      </c>
      <c r="D2044" s="58" t="s">
        <v>37</v>
      </c>
      <c r="E2044" s="58" t="s">
        <v>119</v>
      </c>
      <c r="F2044" s="59">
        <v>3718.75</v>
      </c>
      <c r="G2044" s="59">
        <v>3715.61</v>
      </c>
      <c r="H2044" s="59">
        <v>3720.81</v>
      </c>
      <c r="I2044" s="58" t="s">
        <v>2295</v>
      </c>
      <c r="J2044" s="59">
        <v>3720.81</v>
      </c>
      <c r="K2044" s="59">
        <v>0</v>
      </c>
      <c r="L2044" s="59">
        <v>0</v>
      </c>
      <c r="M2044" s="59">
        <v>2.06</v>
      </c>
      <c r="N2044" s="10" t="str">
        <f t="shared" si="324"/>
        <v>W</v>
      </c>
      <c r="O2044" s="11">
        <f t="shared" si="325"/>
        <v>45922</v>
      </c>
      <c r="P2044" s="12" t="str">
        <f t="shared" si="326"/>
        <v>11</v>
      </c>
      <c r="Q2044" s="13" t="str">
        <f>VLOOKUP($B2044,Deals_Demo!$H:$N,7,0)</f>
        <v>strategy_21_demo</v>
      </c>
      <c r="R2044" s="13" t="str">
        <f t="shared" si="327"/>
        <v>Mon</v>
      </c>
      <c r="S2044" s="14">
        <f>VLOOKUP($B2044,Deals_Demo!$H:$S,8,0)</f>
        <v>45922.477407407408</v>
      </c>
      <c r="T2044" s="14">
        <f>VLOOKUP($B2044,Deals_Demo!$H:$S,9,0)</f>
        <v>45922.685740740744</v>
      </c>
      <c r="U2044" s="15" t="str">
        <f t="shared" si="328"/>
        <v>2025-09-22</v>
      </c>
      <c r="V2044" s="13" t="str">
        <f>VLOOKUP($B2044,Deals_Demo!$H:$S,11,0)</f>
        <v>16</v>
      </c>
      <c r="W2044" s="13" t="str">
        <f>VLOOKUP($B2044,Deals_Demo!$H:$S,12,0)</f>
        <v>Mon</v>
      </c>
      <c r="X2044" s="13">
        <f t="shared" si="321"/>
        <v>0.20600000000000002</v>
      </c>
      <c r="Y2044" s="13">
        <f t="shared" si="322"/>
        <v>0.41200000000000003</v>
      </c>
      <c r="Z2044" s="13">
        <f t="shared" si="323"/>
        <v>0.61799999999999999</v>
      </c>
      <c r="AA2044" s="13">
        <f t="shared" si="329"/>
        <v>-3</v>
      </c>
    </row>
    <row r="2045" spans="1:27" x14ac:dyDescent="0.25">
      <c r="A2045" s="60">
        <v>45922.477407407408</v>
      </c>
      <c r="B2045" s="61">
        <v>444294254</v>
      </c>
      <c r="C2045" s="62" t="s">
        <v>36</v>
      </c>
      <c r="D2045" s="62" t="s">
        <v>37</v>
      </c>
      <c r="E2045" s="62" t="s">
        <v>119</v>
      </c>
      <c r="F2045" s="63">
        <v>3718.75</v>
      </c>
      <c r="G2045" s="63">
        <v>3716.41</v>
      </c>
      <c r="H2045" s="63">
        <v>3720.11</v>
      </c>
      <c r="I2045" s="62" t="s">
        <v>2296</v>
      </c>
      <c r="J2045" s="63">
        <v>3720.11</v>
      </c>
      <c r="K2045" s="63">
        <v>0</v>
      </c>
      <c r="L2045" s="63">
        <v>0</v>
      </c>
      <c r="M2045" s="63">
        <v>1.36</v>
      </c>
      <c r="N2045" s="10" t="str">
        <f t="shared" si="324"/>
        <v>W</v>
      </c>
      <c r="O2045" s="11">
        <f t="shared" si="325"/>
        <v>45922</v>
      </c>
      <c r="P2045" s="12" t="str">
        <f t="shared" si="326"/>
        <v>11</v>
      </c>
      <c r="Q2045" s="13" t="str">
        <f>VLOOKUP($B2045,Deals_Demo!$H:$N,7,0)</f>
        <v>strategy_22_demo</v>
      </c>
      <c r="R2045" s="13" t="str">
        <f t="shared" si="327"/>
        <v>Mon</v>
      </c>
      <c r="S2045" s="14">
        <f>VLOOKUP($B2045,Deals_Demo!$H:$S,8,0)</f>
        <v>45922.477407407408</v>
      </c>
      <c r="T2045" s="14">
        <f>VLOOKUP($B2045,Deals_Demo!$H:$S,9,0)</f>
        <v>45922.685740740744</v>
      </c>
      <c r="U2045" s="15" t="str">
        <f t="shared" si="328"/>
        <v>2025-09-22</v>
      </c>
      <c r="V2045" s="13" t="str">
        <f>VLOOKUP($B2045,Deals_Demo!$H:$S,11,0)</f>
        <v>16</v>
      </c>
      <c r="W2045" s="13" t="str">
        <f>VLOOKUP($B2045,Deals_Demo!$H:$S,12,0)</f>
        <v>Mon</v>
      </c>
      <c r="X2045" s="13">
        <f t="shared" si="321"/>
        <v>0.13600000000000001</v>
      </c>
      <c r="Y2045" s="13">
        <f t="shared" si="322"/>
        <v>0.27200000000000002</v>
      </c>
      <c r="Z2045" s="13">
        <f t="shared" si="323"/>
        <v>0.40800000000000003</v>
      </c>
      <c r="AA2045" s="13">
        <f t="shared" si="329"/>
        <v>-3</v>
      </c>
    </row>
    <row r="2046" spans="1:27" x14ac:dyDescent="0.25">
      <c r="A2046" s="56">
        <v>45922.477407407408</v>
      </c>
      <c r="B2046" s="57">
        <v>444294256</v>
      </c>
      <c r="C2046" s="58" t="s">
        <v>36</v>
      </c>
      <c r="D2046" s="58" t="s">
        <v>37</v>
      </c>
      <c r="E2046" s="58" t="s">
        <v>119</v>
      </c>
      <c r="F2046" s="59">
        <v>3718.79</v>
      </c>
      <c r="G2046" s="59">
        <v>3719.58</v>
      </c>
      <c r="H2046" s="59">
        <v>3722.11</v>
      </c>
      <c r="I2046" s="58" t="s">
        <v>2297</v>
      </c>
      <c r="J2046" s="59">
        <v>3722.23</v>
      </c>
      <c r="K2046" s="59">
        <v>0</v>
      </c>
      <c r="L2046" s="59">
        <v>0</v>
      </c>
      <c r="M2046" s="59">
        <v>3.44</v>
      </c>
      <c r="N2046" s="10" t="str">
        <f t="shared" si="324"/>
        <v>W</v>
      </c>
      <c r="O2046" s="11">
        <f t="shared" si="325"/>
        <v>45922</v>
      </c>
      <c r="P2046" s="12" t="str">
        <f t="shared" si="326"/>
        <v>11</v>
      </c>
      <c r="Q2046" s="13" t="str">
        <f>VLOOKUP($B2046,Deals_Demo!$H:$N,7,0)</f>
        <v>strategy_11_demo</v>
      </c>
      <c r="R2046" s="13" t="str">
        <f t="shared" si="327"/>
        <v>Mon</v>
      </c>
      <c r="S2046" s="14">
        <f>VLOOKUP($B2046,Deals_Demo!$H:$S,8,0)</f>
        <v>45922.477407407408</v>
      </c>
      <c r="T2046" s="14">
        <f>VLOOKUP($B2046,Deals_Demo!$H:$S,9,0)</f>
        <v>45922.685740740744</v>
      </c>
      <c r="U2046" s="15" t="str">
        <f t="shared" si="328"/>
        <v>2025-09-22</v>
      </c>
      <c r="V2046" s="13" t="str">
        <f>VLOOKUP($B2046,Deals_Demo!$H:$S,11,0)</f>
        <v>16</v>
      </c>
      <c r="W2046" s="13" t="str">
        <f>VLOOKUP($B2046,Deals_Demo!$H:$S,12,0)</f>
        <v>Mon</v>
      </c>
      <c r="X2046" s="13">
        <f t="shared" si="321"/>
        <v>0.34400000000000003</v>
      </c>
      <c r="Y2046" s="13">
        <f t="shared" si="322"/>
        <v>0.68800000000000006</v>
      </c>
      <c r="Z2046" s="13">
        <f t="shared" si="323"/>
        <v>1.032</v>
      </c>
      <c r="AA2046" s="13">
        <f t="shared" si="329"/>
        <v>3.44</v>
      </c>
    </row>
    <row r="2047" spans="1:27" x14ac:dyDescent="0.25">
      <c r="A2047" s="60">
        <v>45922.478333333333</v>
      </c>
      <c r="B2047" s="61">
        <v>444294801</v>
      </c>
      <c r="C2047" s="62" t="s">
        <v>36</v>
      </c>
      <c r="D2047" s="62" t="s">
        <v>37</v>
      </c>
      <c r="E2047" s="62" t="s">
        <v>119</v>
      </c>
      <c r="F2047" s="63">
        <v>3718.53</v>
      </c>
      <c r="G2047" s="63">
        <v>3718.84</v>
      </c>
      <c r="H2047" s="63">
        <v>3721.53</v>
      </c>
      <c r="I2047" s="62" t="s">
        <v>2298</v>
      </c>
      <c r="J2047" s="63">
        <v>3718.83</v>
      </c>
      <c r="K2047" s="63">
        <v>0</v>
      </c>
      <c r="L2047" s="63">
        <v>0</v>
      </c>
      <c r="M2047" s="63">
        <v>0.3</v>
      </c>
      <c r="N2047" s="10" t="str">
        <f t="shared" si="324"/>
        <v>W</v>
      </c>
      <c r="O2047" s="11">
        <f t="shared" si="325"/>
        <v>45922</v>
      </c>
      <c r="P2047" s="12" t="str">
        <f t="shared" si="326"/>
        <v>11</v>
      </c>
      <c r="Q2047" s="13" t="str">
        <f>VLOOKUP($B2047,Deals_Demo!$H:$N,7,0)</f>
        <v>strategy_10_demo</v>
      </c>
      <c r="R2047" s="13" t="str">
        <f t="shared" si="327"/>
        <v>Mon</v>
      </c>
      <c r="S2047" s="14">
        <f>VLOOKUP($B2047,Deals_Demo!$H:$S,8,0)</f>
        <v>45922.478333333333</v>
      </c>
      <c r="T2047" s="14">
        <f>VLOOKUP($B2047,Deals_Demo!$H:$S,9,0)</f>
        <v>45922.686666666668</v>
      </c>
      <c r="U2047" s="15" t="str">
        <f t="shared" si="328"/>
        <v>2025-09-22</v>
      </c>
      <c r="V2047" s="13" t="str">
        <f>VLOOKUP($B2047,Deals_Demo!$H:$S,11,0)</f>
        <v>16</v>
      </c>
      <c r="W2047" s="13" t="str">
        <f>VLOOKUP($B2047,Deals_Demo!$H:$S,12,0)</f>
        <v>Mon</v>
      </c>
      <c r="X2047" s="13">
        <f t="shared" si="321"/>
        <v>0.03</v>
      </c>
      <c r="Y2047" s="13">
        <f t="shared" si="322"/>
        <v>0.06</v>
      </c>
      <c r="Z2047" s="13">
        <f t="shared" si="323"/>
        <v>0.09</v>
      </c>
      <c r="AA2047" s="13">
        <f t="shared" si="329"/>
        <v>-3</v>
      </c>
    </row>
    <row r="2048" spans="1:27" x14ac:dyDescent="0.25">
      <c r="A2048" s="56">
        <v>45922.478333333333</v>
      </c>
      <c r="B2048" s="57">
        <v>444294802</v>
      </c>
      <c r="C2048" s="58" t="s">
        <v>36</v>
      </c>
      <c r="D2048" s="58" t="s">
        <v>37</v>
      </c>
      <c r="E2048" s="58" t="s">
        <v>119</v>
      </c>
      <c r="F2048" s="59">
        <v>3718.53</v>
      </c>
      <c r="G2048" s="59">
        <v>3718.85</v>
      </c>
      <c r="H2048" s="59">
        <v>3721.53</v>
      </c>
      <c r="I2048" s="58" t="s">
        <v>2299</v>
      </c>
      <c r="J2048" s="59">
        <v>3718.85</v>
      </c>
      <c r="K2048" s="59">
        <v>0</v>
      </c>
      <c r="L2048" s="59">
        <v>0</v>
      </c>
      <c r="M2048" s="59">
        <v>0.32</v>
      </c>
      <c r="N2048" s="10" t="str">
        <f t="shared" si="324"/>
        <v>W</v>
      </c>
      <c r="O2048" s="11">
        <f t="shared" si="325"/>
        <v>45922</v>
      </c>
      <c r="P2048" s="12" t="str">
        <f t="shared" si="326"/>
        <v>11</v>
      </c>
      <c r="Q2048" s="13" t="str">
        <f>VLOOKUP($B2048,Deals_Demo!$H:$N,7,0)</f>
        <v>strategy_09_demo</v>
      </c>
      <c r="R2048" s="13" t="str">
        <f t="shared" si="327"/>
        <v>Mon</v>
      </c>
      <c r="S2048" s="14">
        <f>VLOOKUP($B2048,Deals_Demo!$H:$S,8,0)</f>
        <v>45922.478333333333</v>
      </c>
      <c r="T2048" s="14">
        <f>VLOOKUP($B2048,Deals_Demo!$H:$S,9,0)</f>
        <v>45922.686666666668</v>
      </c>
      <c r="U2048" s="15" t="str">
        <f t="shared" si="328"/>
        <v>2025-09-22</v>
      </c>
      <c r="V2048" s="13" t="str">
        <f>VLOOKUP($B2048,Deals_Demo!$H:$S,11,0)</f>
        <v>16</v>
      </c>
      <c r="W2048" s="13" t="str">
        <f>VLOOKUP($B2048,Deals_Demo!$H:$S,12,0)</f>
        <v>Mon</v>
      </c>
      <c r="X2048" s="13">
        <f t="shared" si="321"/>
        <v>3.2000000000000001E-2</v>
      </c>
      <c r="Y2048" s="13">
        <f t="shared" si="322"/>
        <v>6.4000000000000001E-2</v>
      </c>
      <c r="Z2048" s="13">
        <f t="shared" si="323"/>
        <v>9.6000000000000002E-2</v>
      </c>
      <c r="AA2048" s="13">
        <f t="shared" si="329"/>
        <v>-3</v>
      </c>
    </row>
    <row r="2049" spans="1:27" x14ac:dyDescent="0.25">
      <c r="A2049" s="60">
        <v>45922.484803240739</v>
      </c>
      <c r="B2049" s="61">
        <v>444296994</v>
      </c>
      <c r="C2049" s="62" t="s">
        <v>36</v>
      </c>
      <c r="D2049" s="62" t="s">
        <v>37</v>
      </c>
      <c r="E2049" s="62" t="s">
        <v>119</v>
      </c>
      <c r="F2049" s="63">
        <v>3719.47</v>
      </c>
      <c r="G2049" s="63">
        <v>3719.42</v>
      </c>
      <c r="H2049" s="63">
        <v>3720.98</v>
      </c>
      <c r="I2049" s="62" t="s">
        <v>2290</v>
      </c>
      <c r="J2049" s="63">
        <v>3721</v>
      </c>
      <c r="K2049" s="63">
        <v>0</v>
      </c>
      <c r="L2049" s="63">
        <v>0</v>
      </c>
      <c r="M2049" s="63">
        <v>1.53</v>
      </c>
      <c r="N2049" s="10" t="str">
        <f t="shared" si="324"/>
        <v>W</v>
      </c>
      <c r="O2049" s="11">
        <f t="shared" si="325"/>
        <v>45922</v>
      </c>
      <c r="P2049" s="12" t="str">
        <f t="shared" si="326"/>
        <v>11</v>
      </c>
      <c r="Q2049" s="13" t="str">
        <f>VLOOKUP($B2049,Deals_Demo!$H:$N,7,0)</f>
        <v>strategy_14_demo</v>
      </c>
      <c r="R2049" s="13" t="str">
        <f t="shared" si="327"/>
        <v>Mon</v>
      </c>
      <c r="S2049" s="14">
        <f>VLOOKUP($B2049,Deals_Demo!$H:$S,8,0)</f>
        <v>45922.484803240739</v>
      </c>
      <c r="T2049" s="14">
        <f>VLOOKUP($B2049,Deals_Demo!$H:$S,9,0)</f>
        <v>45922.693136574075</v>
      </c>
      <c r="U2049" s="15" t="str">
        <f t="shared" si="328"/>
        <v>2025-09-22</v>
      </c>
      <c r="V2049" s="13" t="str">
        <f>VLOOKUP($B2049,Deals_Demo!$H:$S,11,0)</f>
        <v>16</v>
      </c>
      <c r="W2049" s="13" t="str">
        <f>VLOOKUP($B2049,Deals_Demo!$H:$S,12,0)</f>
        <v>Mon</v>
      </c>
      <c r="X2049" s="13">
        <f t="shared" si="321"/>
        <v>0.15300000000000002</v>
      </c>
      <c r="Y2049" s="13">
        <f t="shared" si="322"/>
        <v>0.30600000000000005</v>
      </c>
      <c r="Z2049" s="13">
        <f t="shared" si="323"/>
        <v>0.45899999999999996</v>
      </c>
      <c r="AA2049" s="13">
        <f t="shared" si="329"/>
        <v>-3</v>
      </c>
    </row>
    <row r="2050" spans="1:27" x14ac:dyDescent="0.25">
      <c r="A2050" s="56">
        <v>45922.484814814816</v>
      </c>
      <c r="B2050" s="57">
        <v>444296996</v>
      </c>
      <c r="C2050" s="58" t="s">
        <v>36</v>
      </c>
      <c r="D2050" s="58" t="s">
        <v>37</v>
      </c>
      <c r="E2050" s="58" t="s">
        <v>119</v>
      </c>
      <c r="F2050" s="59">
        <v>3719.47</v>
      </c>
      <c r="G2050" s="59">
        <v>3719.42</v>
      </c>
      <c r="H2050" s="59">
        <v>3720.97</v>
      </c>
      <c r="I2050" s="58" t="s">
        <v>2290</v>
      </c>
      <c r="J2050" s="59">
        <v>3721</v>
      </c>
      <c r="K2050" s="59">
        <v>0</v>
      </c>
      <c r="L2050" s="59">
        <v>0</v>
      </c>
      <c r="M2050" s="59">
        <v>1.53</v>
      </c>
      <c r="N2050" s="10" t="str">
        <f t="shared" si="324"/>
        <v>W</v>
      </c>
      <c r="O2050" s="11">
        <f t="shared" si="325"/>
        <v>45922</v>
      </c>
      <c r="P2050" s="12" t="str">
        <f t="shared" si="326"/>
        <v>11</v>
      </c>
      <c r="Q2050" s="13" t="str">
        <f>VLOOKUP($B2050,Deals_Demo!$H:$N,7,0)</f>
        <v>strategy_15_demo</v>
      </c>
      <c r="R2050" s="13" t="str">
        <f t="shared" si="327"/>
        <v>Mon</v>
      </c>
      <c r="S2050" s="14">
        <f>VLOOKUP($B2050,Deals_Demo!$H:$S,8,0)</f>
        <v>45922.484814814816</v>
      </c>
      <c r="T2050" s="14">
        <f>VLOOKUP($B2050,Deals_Demo!$H:$S,9,0)</f>
        <v>45922.693148148152</v>
      </c>
      <c r="U2050" s="15" t="str">
        <f t="shared" si="328"/>
        <v>2025-09-22</v>
      </c>
      <c r="V2050" s="13" t="str">
        <f>VLOOKUP($B2050,Deals_Demo!$H:$S,11,0)</f>
        <v>16</v>
      </c>
      <c r="W2050" s="13" t="str">
        <f>VLOOKUP($B2050,Deals_Demo!$H:$S,12,0)</f>
        <v>Mon</v>
      </c>
      <c r="X2050" s="13">
        <f t="shared" si="321"/>
        <v>0.15300000000000002</v>
      </c>
      <c r="Y2050" s="13">
        <f t="shared" si="322"/>
        <v>0.30600000000000005</v>
      </c>
      <c r="Z2050" s="13">
        <f t="shared" si="323"/>
        <v>0.45899999999999996</v>
      </c>
      <c r="AA2050" s="13">
        <f t="shared" si="329"/>
        <v>-3</v>
      </c>
    </row>
    <row r="2051" spans="1:27" x14ac:dyDescent="0.25">
      <c r="A2051" s="60">
        <v>45922.485266203701</v>
      </c>
      <c r="B2051" s="61">
        <v>444297083</v>
      </c>
      <c r="C2051" s="62" t="s">
        <v>36</v>
      </c>
      <c r="D2051" s="62" t="s">
        <v>37</v>
      </c>
      <c r="E2051" s="62" t="s">
        <v>119</v>
      </c>
      <c r="F2051" s="63">
        <v>3719.09</v>
      </c>
      <c r="G2051" s="63">
        <v>3719.57</v>
      </c>
      <c r="H2051" s="63">
        <v>3722.11</v>
      </c>
      <c r="I2051" s="62" t="s">
        <v>2297</v>
      </c>
      <c r="J2051" s="63">
        <v>3722.23</v>
      </c>
      <c r="K2051" s="63">
        <v>0</v>
      </c>
      <c r="L2051" s="63">
        <v>0</v>
      </c>
      <c r="M2051" s="63">
        <v>3.14</v>
      </c>
      <c r="N2051" s="10" t="str">
        <f t="shared" si="324"/>
        <v>W</v>
      </c>
      <c r="O2051" s="11">
        <f t="shared" si="325"/>
        <v>45922</v>
      </c>
      <c r="P2051" s="12" t="str">
        <f t="shared" si="326"/>
        <v>11</v>
      </c>
      <c r="Q2051" s="13" t="str">
        <f>VLOOKUP($B2051,Deals_Demo!$H:$N,7,0)</f>
        <v>strategy_09_demo</v>
      </c>
      <c r="R2051" s="13" t="str">
        <f t="shared" si="327"/>
        <v>Mon</v>
      </c>
      <c r="S2051" s="14">
        <f>VLOOKUP($B2051,Deals_Demo!$H:$S,8,0)</f>
        <v>45922.485266203701</v>
      </c>
      <c r="T2051" s="14">
        <f>VLOOKUP($B2051,Deals_Demo!$H:$S,9,0)</f>
        <v>45922.693599537037</v>
      </c>
      <c r="U2051" s="15" t="str">
        <f t="shared" si="328"/>
        <v>2025-09-22</v>
      </c>
      <c r="V2051" s="13" t="str">
        <f>VLOOKUP($B2051,Deals_Demo!$H:$S,11,0)</f>
        <v>16</v>
      </c>
      <c r="W2051" s="13" t="str">
        <f>VLOOKUP($B2051,Deals_Demo!$H:$S,12,0)</f>
        <v>Mon</v>
      </c>
      <c r="X2051" s="13">
        <f t="shared" ref="X2051:X2114" si="330">$M2051*0.1</f>
        <v>0.31400000000000006</v>
      </c>
      <c r="Y2051" s="13">
        <f t="shared" ref="Y2051:Y2114" si="331">$M2051*0.2</f>
        <v>0.62800000000000011</v>
      </c>
      <c r="Z2051" s="13">
        <f t="shared" ref="Z2051:Z2114" si="332">$M2051*0.3</f>
        <v>0.94199999999999995</v>
      </c>
      <c r="AA2051" s="13">
        <f t="shared" si="329"/>
        <v>3.14</v>
      </c>
    </row>
    <row r="2052" spans="1:27" x14ac:dyDescent="0.25">
      <c r="A2052" s="56">
        <v>45922.485497685186</v>
      </c>
      <c r="B2052" s="57">
        <v>444297184</v>
      </c>
      <c r="C2052" s="58" t="s">
        <v>36</v>
      </c>
      <c r="D2052" s="58" t="s">
        <v>37</v>
      </c>
      <c r="E2052" s="58" t="s">
        <v>119</v>
      </c>
      <c r="F2052" s="59">
        <v>3719.02</v>
      </c>
      <c r="G2052" s="59">
        <v>3715.94</v>
      </c>
      <c r="H2052" s="59">
        <v>3720.44</v>
      </c>
      <c r="I2052" s="58" t="s">
        <v>2300</v>
      </c>
      <c r="J2052" s="59">
        <v>3720.48</v>
      </c>
      <c r="K2052" s="59">
        <v>0</v>
      </c>
      <c r="L2052" s="59">
        <v>0</v>
      </c>
      <c r="M2052" s="59">
        <v>1.46</v>
      </c>
      <c r="N2052" s="10" t="str">
        <f t="shared" si="324"/>
        <v>W</v>
      </c>
      <c r="O2052" s="11">
        <f t="shared" si="325"/>
        <v>45922</v>
      </c>
      <c r="P2052" s="12" t="str">
        <f t="shared" si="326"/>
        <v>11</v>
      </c>
      <c r="Q2052" s="13" t="str">
        <f>VLOOKUP($B2052,Deals_Demo!$H:$N,7,0)</f>
        <v>strategy_12_demo</v>
      </c>
      <c r="R2052" s="13" t="str">
        <f t="shared" si="327"/>
        <v>Mon</v>
      </c>
      <c r="S2052" s="14">
        <f>VLOOKUP($B2052,Deals_Demo!$H:$S,8,0)</f>
        <v>45922.485497685186</v>
      </c>
      <c r="T2052" s="14">
        <f>VLOOKUP($B2052,Deals_Demo!$H:$S,9,0)</f>
        <v>45922.693831018521</v>
      </c>
      <c r="U2052" s="15" t="str">
        <f t="shared" si="328"/>
        <v>2025-09-22</v>
      </c>
      <c r="V2052" s="13" t="str">
        <f>VLOOKUP($B2052,Deals_Demo!$H:$S,11,0)</f>
        <v>16</v>
      </c>
      <c r="W2052" s="13" t="str">
        <f>VLOOKUP($B2052,Deals_Demo!$H:$S,12,0)</f>
        <v>Mon</v>
      </c>
      <c r="X2052" s="13">
        <f t="shared" si="330"/>
        <v>0.14599999999999999</v>
      </c>
      <c r="Y2052" s="13">
        <f t="shared" si="331"/>
        <v>0.29199999999999998</v>
      </c>
      <c r="Z2052" s="13">
        <f t="shared" si="332"/>
        <v>0.438</v>
      </c>
      <c r="AA2052" s="13">
        <f t="shared" si="329"/>
        <v>-3</v>
      </c>
    </row>
    <row r="2053" spans="1:27" x14ac:dyDescent="0.25">
      <c r="A2053" s="60">
        <v>45922.485509259262</v>
      </c>
      <c r="B2053" s="61">
        <v>444297185</v>
      </c>
      <c r="C2053" s="62" t="s">
        <v>36</v>
      </c>
      <c r="D2053" s="62" t="s">
        <v>37</v>
      </c>
      <c r="E2053" s="62" t="s">
        <v>119</v>
      </c>
      <c r="F2053" s="63">
        <v>3719.02</v>
      </c>
      <c r="G2053" s="63">
        <v>3719.57</v>
      </c>
      <c r="H2053" s="63">
        <v>3722.02</v>
      </c>
      <c r="I2053" s="62" t="s">
        <v>2297</v>
      </c>
      <c r="J2053" s="63">
        <v>3722.23</v>
      </c>
      <c r="K2053" s="63">
        <v>0</v>
      </c>
      <c r="L2053" s="63">
        <v>0</v>
      </c>
      <c r="M2053" s="63">
        <v>3.21</v>
      </c>
      <c r="N2053" s="10" t="str">
        <f t="shared" si="324"/>
        <v>W</v>
      </c>
      <c r="O2053" s="11">
        <f t="shared" si="325"/>
        <v>45922</v>
      </c>
      <c r="P2053" s="12" t="str">
        <f t="shared" si="326"/>
        <v>11</v>
      </c>
      <c r="Q2053" s="13" t="str">
        <f>VLOOKUP($B2053,Deals_Demo!$H:$N,7,0)</f>
        <v>strategy_10_demo</v>
      </c>
      <c r="R2053" s="13" t="str">
        <f t="shared" si="327"/>
        <v>Mon</v>
      </c>
      <c r="S2053" s="14">
        <f>VLOOKUP($B2053,Deals_Demo!$H:$S,8,0)</f>
        <v>45922.485509259262</v>
      </c>
      <c r="T2053" s="14">
        <f>VLOOKUP($B2053,Deals_Demo!$H:$S,9,0)</f>
        <v>45922.693842592598</v>
      </c>
      <c r="U2053" s="15" t="str">
        <f t="shared" si="328"/>
        <v>2025-09-22</v>
      </c>
      <c r="V2053" s="13" t="str">
        <f>VLOOKUP($B2053,Deals_Demo!$H:$S,11,0)</f>
        <v>16</v>
      </c>
      <c r="W2053" s="13" t="str">
        <f>VLOOKUP($B2053,Deals_Demo!$H:$S,12,0)</f>
        <v>Mon</v>
      </c>
      <c r="X2053" s="13">
        <f t="shared" si="330"/>
        <v>0.32100000000000001</v>
      </c>
      <c r="Y2053" s="13">
        <f t="shared" si="331"/>
        <v>0.64200000000000002</v>
      </c>
      <c r="Z2053" s="13">
        <f t="shared" si="332"/>
        <v>0.96299999999999997</v>
      </c>
      <c r="AA2053" s="13">
        <f t="shared" si="329"/>
        <v>3.21</v>
      </c>
    </row>
    <row r="2054" spans="1:27" x14ac:dyDescent="0.25">
      <c r="A2054" s="56">
        <v>45922.485509259262</v>
      </c>
      <c r="B2054" s="57">
        <v>444297186</v>
      </c>
      <c r="C2054" s="58" t="s">
        <v>36</v>
      </c>
      <c r="D2054" s="58" t="s">
        <v>37</v>
      </c>
      <c r="E2054" s="58" t="s">
        <v>119</v>
      </c>
      <c r="F2054" s="59">
        <v>3719.02</v>
      </c>
      <c r="G2054" s="59">
        <v>3716.02</v>
      </c>
      <c r="H2054" s="59">
        <v>3720.52</v>
      </c>
      <c r="I2054" s="58" t="s">
        <v>2300</v>
      </c>
      <c r="J2054" s="59">
        <v>3720.68</v>
      </c>
      <c r="K2054" s="59">
        <v>0</v>
      </c>
      <c r="L2054" s="59">
        <v>0</v>
      </c>
      <c r="M2054" s="59">
        <v>1.66</v>
      </c>
      <c r="N2054" s="10" t="str">
        <f t="shared" si="324"/>
        <v>W</v>
      </c>
      <c r="O2054" s="11">
        <f t="shared" si="325"/>
        <v>45922</v>
      </c>
      <c r="P2054" s="12" t="str">
        <f t="shared" si="326"/>
        <v>11</v>
      </c>
      <c r="Q2054" s="13" t="str">
        <f>VLOOKUP($B2054,Deals_Demo!$H:$N,7,0)</f>
        <v>strategy_24_demo</v>
      </c>
      <c r="R2054" s="13" t="str">
        <f t="shared" si="327"/>
        <v>Mon</v>
      </c>
      <c r="S2054" s="14">
        <f>VLOOKUP($B2054,Deals_Demo!$H:$S,8,0)</f>
        <v>45922.485509259262</v>
      </c>
      <c r="T2054" s="14">
        <f>VLOOKUP($B2054,Deals_Demo!$H:$S,9,0)</f>
        <v>45922.693842592598</v>
      </c>
      <c r="U2054" s="15" t="str">
        <f t="shared" si="328"/>
        <v>2025-09-22</v>
      </c>
      <c r="V2054" s="13" t="str">
        <f>VLOOKUP($B2054,Deals_Demo!$H:$S,11,0)</f>
        <v>16</v>
      </c>
      <c r="W2054" s="13" t="str">
        <f>VLOOKUP($B2054,Deals_Demo!$H:$S,12,0)</f>
        <v>Mon</v>
      </c>
      <c r="X2054" s="13">
        <f t="shared" si="330"/>
        <v>0.16600000000000001</v>
      </c>
      <c r="Y2054" s="13">
        <f t="shared" si="331"/>
        <v>0.33200000000000002</v>
      </c>
      <c r="Z2054" s="13">
        <f t="shared" si="332"/>
        <v>0.49799999999999994</v>
      </c>
      <c r="AA2054" s="13">
        <f t="shared" si="329"/>
        <v>-3</v>
      </c>
    </row>
    <row r="2055" spans="1:27" x14ac:dyDescent="0.25">
      <c r="A2055" s="60">
        <v>45922.486087962963</v>
      </c>
      <c r="B2055" s="61">
        <v>444297499</v>
      </c>
      <c r="C2055" s="62" t="s">
        <v>36</v>
      </c>
      <c r="D2055" s="62" t="s">
        <v>37</v>
      </c>
      <c r="E2055" s="62" t="s">
        <v>119</v>
      </c>
      <c r="F2055" s="63">
        <v>3718.86</v>
      </c>
      <c r="G2055" s="63">
        <v>3719.44</v>
      </c>
      <c r="H2055" s="63">
        <v>3723.36</v>
      </c>
      <c r="I2055" s="62" t="s">
        <v>2301</v>
      </c>
      <c r="J2055" s="63">
        <v>3719.41</v>
      </c>
      <c r="K2055" s="63">
        <v>0</v>
      </c>
      <c r="L2055" s="63">
        <v>0</v>
      </c>
      <c r="M2055" s="63">
        <v>0.55000000000000004</v>
      </c>
      <c r="N2055" s="10" t="str">
        <f t="shared" si="324"/>
        <v>W</v>
      </c>
      <c r="O2055" s="11">
        <f t="shared" si="325"/>
        <v>45922</v>
      </c>
      <c r="P2055" s="12" t="str">
        <f t="shared" si="326"/>
        <v>11</v>
      </c>
      <c r="Q2055" s="13" t="str">
        <f>VLOOKUP($B2055,Deals_Demo!$H:$N,7,0)</f>
        <v>DEMO_strategy_27</v>
      </c>
      <c r="R2055" s="13" t="str">
        <f t="shared" si="327"/>
        <v>Mon</v>
      </c>
      <c r="S2055" s="14">
        <f>VLOOKUP($B2055,Deals_Demo!$H:$S,8,0)</f>
        <v>45922.486087962963</v>
      </c>
      <c r="T2055" s="14">
        <f>VLOOKUP($B2055,Deals_Demo!$H:$S,9,0)</f>
        <v>45922.694421296299</v>
      </c>
      <c r="U2055" s="15" t="str">
        <f t="shared" si="328"/>
        <v>2025-09-22</v>
      </c>
      <c r="V2055" s="13" t="str">
        <f>VLOOKUP($B2055,Deals_Demo!$H:$S,11,0)</f>
        <v>16</v>
      </c>
      <c r="W2055" s="13" t="str">
        <f>VLOOKUP($B2055,Deals_Demo!$H:$S,12,0)</f>
        <v>Mon</v>
      </c>
      <c r="X2055" s="13">
        <f t="shared" si="330"/>
        <v>5.5000000000000007E-2</v>
      </c>
      <c r="Y2055" s="13">
        <f t="shared" si="331"/>
        <v>0.11000000000000001</v>
      </c>
      <c r="Z2055" s="13">
        <f t="shared" si="332"/>
        <v>0.16500000000000001</v>
      </c>
      <c r="AA2055" s="13">
        <f t="shared" si="329"/>
        <v>-3</v>
      </c>
    </row>
    <row r="2056" spans="1:27" x14ac:dyDescent="0.25">
      <c r="A2056" s="56">
        <v>45922.491412037038</v>
      </c>
      <c r="B2056" s="57">
        <v>444302936</v>
      </c>
      <c r="C2056" s="58" t="s">
        <v>36</v>
      </c>
      <c r="D2056" s="58" t="s">
        <v>37</v>
      </c>
      <c r="E2056" s="58" t="s">
        <v>119</v>
      </c>
      <c r="F2056" s="59">
        <v>3721.36</v>
      </c>
      <c r="G2056" s="59">
        <v>3721.85</v>
      </c>
      <c r="H2056" s="59">
        <v>3723.62</v>
      </c>
      <c r="I2056" s="58" t="s">
        <v>2302</v>
      </c>
      <c r="J2056" s="59">
        <v>3723.62</v>
      </c>
      <c r="K2056" s="59">
        <v>0</v>
      </c>
      <c r="L2056" s="59">
        <v>0</v>
      </c>
      <c r="M2056" s="59">
        <v>2.2599999999999998</v>
      </c>
      <c r="N2056" s="10" t="str">
        <f t="shared" si="324"/>
        <v>W</v>
      </c>
      <c r="O2056" s="11">
        <f t="shared" si="325"/>
        <v>45922</v>
      </c>
      <c r="P2056" s="12" t="str">
        <f t="shared" si="326"/>
        <v>11</v>
      </c>
      <c r="Q2056" s="13" t="str">
        <f>VLOOKUP($B2056,Deals_Demo!$H:$N,7,0)</f>
        <v>strategy_21_demo</v>
      </c>
      <c r="R2056" s="13" t="str">
        <f t="shared" si="327"/>
        <v>Mon</v>
      </c>
      <c r="S2056" s="14">
        <f>VLOOKUP($B2056,Deals_Demo!$H:$S,8,0)</f>
        <v>45922.491412037038</v>
      </c>
      <c r="T2056" s="14">
        <f>VLOOKUP($B2056,Deals_Demo!$H:$S,9,0)</f>
        <v>45922.699745370373</v>
      </c>
      <c r="U2056" s="15" t="str">
        <f t="shared" si="328"/>
        <v>2025-09-22</v>
      </c>
      <c r="V2056" s="13" t="str">
        <f>VLOOKUP($B2056,Deals_Demo!$H:$S,11,0)</f>
        <v>16</v>
      </c>
      <c r="W2056" s="13" t="str">
        <f>VLOOKUP($B2056,Deals_Demo!$H:$S,12,0)</f>
        <v>Mon</v>
      </c>
      <c r="X2056" s="13">
        <f t="shared" si="330"/>
        <v>0.22599999999999998</v>
      </c>
      <c r="Y2056" s="13">
        <f t="shared" si="331"/>
        <v>0.45199999999999996</v>
      </c>
      <c r="Z2056" s="13">
        <f t="shared" si="332"/>
        <v>0.67799999999999994</v>
      </c>
      <c r="AA2056" s="13">
        <f t="shared" si="329"/>
        <v>-3</v>
      </c>
    </row>
    <row r="2057" spans="1:27" x14ac:dyDescent="0.25">
      <c r="A2057" s="60">
        <v>45922.491412037038</v>
      </c>
      <c r="B2057" s="61">
        <v>444302938</v>
      </c>
      <c r="C2057" s="62" t="s">
        <v>36</v>
      </c>
      <c r="D2057" s="62" t="s">
        <v>37</v>
      </c>
      <c r="E2057" s="62" t="s">
        <v>119</v>
      </c>
      <c r="F2057" s="63">
        <v>3721.36</v>
      </c>
      <c r="G2057" s="63">
        <v>3719.86</v>
      </c>
      <c r="H2057" s="63">
        <v>3722.86</v>
      </c>
      <c r="I2057" s="62" t="s">
        <v>2303</v>
      </c>
      <c r="J2057" s="63">
        <v>3719.82</v>
      </c>
      <c r="K2057" s="63">
        <v>0</v>
      </c>
      <c r="L2057" s="63">
        <v>0</v>
      </c>
      <c r="M2057" s="63">
        <v>-1.54</v>
      </c>
      <c r="N2057" s="10" t="str">
        <f t="shared" si="324"/>
        <v>L</v>
      </c>
      <c r="O2057" s="11">
        <f t="shared" si="325"/>
        <v>45922</v>
      </c>
      <c r="P2057" s="12" t="str">
        <f t="shared" si="326"/>
        <v>11</v>
      </c>
      <c r="Q2057" s="13" t="str">
        <f>VLOOKUP($B2057,Deals_Demo!$H:$N,7,0)</f>
        <v>strategy_15_demo</v>
      </c>
      <c r="R2057" s="13" t="str">
        <f t="shared" si="327"/>
        <v>Mon</v>
      </c>
      <c r="S2057" s="14">
        <f>VLOOKUP($B2057,Deals_Demo!$H:$S,8,0)</f>
        <v>45922.491412037038</v>
      </c>
      <c r="T2057" s="14">
        <f>VLOOKUP($B2057,Deals_Demo!$H:$S,9,0)</f>
        <v>45922.699745370373</v>
      </c>
      <c r="U2057" s="15" t="str">
        <f t="shared" si="328"/>
        <v>2025-09-22</v>
      </c>
      <c r="V2057" s="13" t="str">
        <f>VLOOKUP($B2057,Deals_Demo!$H:$S,11,0)</f>
        <v>16</v>
      </c>
      <c r="W2057" s="13" t="str">
        <f>VLOOKUP($B2057,Deals_Demo!$H:$S,12,0)</f>
        <v>Mon</v>
      </c>
      <c r="X2057" s="13">
        <f t="shared" si="330"/>
        <v>-0.15400000000000003</v>
      </c>
      <c r="Y2057" s="13">
        <f t="shared" si="331"/>
        <v>-0.30800000000000005</v>
      </c>
      <c r="Z2057" s="13">
        <f t="shared" si="332"/>
        <v>-0.46199999999999997</v>
      </c>
      <c r="AA2057" s="13">
        <f t="shared" si="329"/>
        <v>-3</v>
      </c>
    </row>
    <row r="2058" spans="1:27" x14ac:dyDescent="0.25">
      <c r="A2058" s="56">
        <v>45922.491412037038</v>
      </c>
      <c r="B2058" s="57">
        <v>444302941</v>
      </c>
      <c r="C2058" s="58" t="s">
        <v>36</v>
      </c>
      <c r="D2058" s="58" t="s">
        <v>37</v>
      </c>
      <c r="E2058" s="58" t="s">
        <v>119</v>
      </c>
      <c r="F2058" s="59">
        <v>3721.36</v>
      </c>
      <c r="G2058" s="59">
        <v>3719.16</v>
      </c>
      <c r="H2058" s="59">
        <v>3722.86</v>
      </c>
      <c r="I2058" s="58" t="s">
        <v>2304</v>
      </c>
      <c r="J2058" s="59">
        <v>3722.86</v>
      </c>
      <c r="K2058" s="59">
        <v>0</v>
      </c>
      <c r="L2058" s="59">
        <v>0</v>
      </c>
      <c r="M2058" s="59">
        <v>1.5</v>
      </c>
      <c r="N2058" s="10" t="str">
        <f t="shared" si="324"/>
        <v>W</v>
      </c>
      <c r="O2058" s="11">
        <f t="shared" si="325"/>
        <v>45922</v>
      </c>
      <c r="P2058" s="12" t="str">
        <f t="shared" si="326"/>
        <v>11</v>
      </c>
      <c r="Q2058" s="13" t="str">
        <f>VLOOKUP($B2058,Deals_Demo!$H:$N,7,0)</f>
        <v>strategy_22_demo</v>
      </c>
      <c r="R2058" s="13" t="str">
        <f t="shared" si="327"/>
        <v>Mon</v>
      </c>
      <c r="S2058" s="14">
        <f>VLOOKUP($B2058,Deals_Demo!$H:$S,8,0)</f>
        <v>45922.491412037038</v>
      </c>
      <c r="T2058" s="14">
        <f>VLOOKUP($B2058,Deals_Demo!$H:$S,9,0)</f>
        <v>45922.699745370373</v>
      </c>
      <c r="U2058" s="15" t="str">
        <f t="shared" si="328"/>
        <v>2025-09-22</v>
      </c>
      <c r="V2058" s="13" t="str">
        <f>VLOOKUP($B2058,Deals_Demo!$H:$S,11,0)</f>
        <v>16</v>
      </c>
      <c r="W2058" s="13" t="str">
        <f>VLOOKUP($B2058,Deals_Demo!$H:$S,12,0)</f>
        <v>Mon</v>
      </c>
      <c r="X2058" s="13">
        <f t="shared" si="330"/>
        <v>0.15000000000000002</v>
      </c>
      <c r="Y2058" s="13">
        <f t="shared" si="331"/>
        <v>0.30000000000000004</v>
      </c>
      <c r="Z2058" s="13">
        <f t="shared" si="332"/>
        <v>0.44999999999999996</v>
      </c>
      <c r="AA2058" s="13">
        <f t="shared" si="329"/>
        <v>-3</v>
      </c>
    </row>
    <row r="2059" spans="1:27" x14ac:dyDescent="0.25">
      <c r="A2059" s="60">
        <v>45922.491412037038</v>
      </c>
      <c r="B2059" s="61">
        <v>444302942</v>
      </c>
      <c r="C2059" s="62" t="s">
        <v>36</v>
      </c>
      <c r="D2059" s="62" t="s">
        <v>37</v>
      </c>
      <c r="E2059" s="62" t="s">
        <v>119</v>
      </c>
      <c r="F2059" s="63">
        <v>3721.38</v>
      </c>
      <c r="G2059" s="63">
        <v>3721.32</v>
      </c>
      <c r="H2059" s="63">
        <v>3722.86</v>
      </c>
      <c r="I2059" s="62" t="s">
        <v>2304</v>
      </c>
      <c r="J2059" s="63">
        <v>3722.86</v>
      </c>
      <c r="K2059" s="63">
        <v>0</v>
      </c>
      <c r="L2059" s="63">
        <v>0</v>
      </c>
      <c r="M2059" s="63">
        <v>1.48</v>
      </c>
      <c r="N2059" s="10" t="str">
        <f t="shared" si="324"/>
        <v>W</v>
      </c>
      <c r="O2059" s="11">
        <f t="shared" si="325"/>
        <v>45922</v>
      </c>
      <c r="P2059" s="12" t="str">
        <f t="shared" si="326"/>
        <v>11</v>
      </c>
      <c r="Q2059" s="13" t="str">
        <f>VLOOKUP($B2059,Deals_Demo!$H:$N,7,0)</f>
        <v>strategy_12_demo</v>
      </c>
      <c r="R2059" s="13" t="str">
        <f t="shared" si="327"/>
        <v>Mon</v>
      </c>
      <c r="S2059" s="14">
        <f>VLOOKUP($B2059,Deals_Demo!$H:$S,8,0)</f>
        <v>45922.491412037038</v>
      </c>
      <c r="T2059" s="14">
        <f>VLOOKUP($B2059,Deals_Demo!$H:$S,9,0)</f>
        <v>45922.699745370373</v>
      </c>
      <c r="U2059" s="15" t="str">
        <f t="shared" si="328"/>
        <v>2025-09-22</v>
      </c>
      <c r="V2059" s="13" t="str">
        <f>VLOOKUP($B2059,Deals_Demo!$H:$S,11,0)</f>
        <v>16</v>
      </c>
      <c r="W2059" s="13" t="str">
        <f>VLOOKUP($B2059,Deals_Demo!$H:$S,12,0)</f>
        <v>Mon</v>
      </c>
      <c r="X2059" s="13">
        <f t="shared" si="330"/>
        <v>0.14799999999999999</v>
      </c>
      <c r="Y2059" s="13">
        <f t="shared" si="331"/>
        <v>0.29599999999999999</v>
      </c>
      <c r="Z2059" s="13">
        <f t="shared" si="332"/>
        <v>0.44400000000000001</v>
      </c>
      <c r="AA2059" s="13">
        <f t="shared" si="329"/>
        <v>-3</v>
      </c>
    </row>
    <row r="2060" spans="1:27" x14ac:dyDescent="0.25">
      <c r="A2060" s="56">
        <v>45922.491412037038</v>
      </c>
      <c r="B2060" s="57">
        <v>444302944</v>
      </c>
      <c r="C2060" s="58" t="s">
        <v>36</v>
      </c>
      <c r="D2060" s="58" t="s">
        <v>37</v>
      </c>
      <c r="E2060" s="58" t="s">
        <v>119</v>
      </c>
      <c r="F2060" s="59">
        <v>3721.38</v>
      </c>
      <c r="G2060" s="59">
        <v>3721.97</v>
      </c>
      <c r="H2060" s="59">
        <v>3724.36</v>
      </c>
      <c r="I2060" s="58" t="s">
        <v>2305</v>
      </c>
      <c r="J2060" s="59">
        <v>3724.43</v>
      </c>
      <c r="K2060" s="59">
        <v>0</v>
      </c>
      <c r="L2060" s="59">
        <v>0</v>
      </c>
      <c r="M2060" s="59">
        <v>3.05</v>
      </c>
      <c r="N2060" s="10" t="str">
        <f t="shared" si="324"/>
        <v>W</v>
      </c>
      <c r="O2060" s="11">
        <f t="shared" si="325"/>
        <v>45922</v>
      </c>
      <c r="P2060" s="12" t="str">
        <f t="shared" si="326"/>
        <v>11</v>
      </c>
      <c r="Q2060" s="13" t="str">
        <f>VLOOKUP($B2060,Deals_Demo!$H:$N,7,0)</f>
        <v>strategy_10_demo</v>
      </c>
      <c r="R2060" s="13" t="str">
        <f t="shared" si="327"/>
        <v>Mon</v>
      </c>
      <c r="S2060" s="14">
        <f>VLOOKUP($B2060,Deals_Demo!$H:$S,8,0)</f>
        <v>45922.491412037038</v>
      </c>
      <c r="T2060" s="14">
        <f>VLOOKUP($B2060,Deals_Demo!$H:$S,9,0)</f>
        <v>45922.699745370373</v>
      </c>
      <c r="U2060" s="15" t="str">
        <f t="shared" si="328"/>
        <v>2025-09-22</v>
      </c>
      <c r="V2060" s="13" t="str">
        <f>VLOOKUP($B2060,Deals_Demo!$H:$S,11,0)</f>
        <v>16</v>
      </c>
      <c r="W2060" s="13" t="str">
        <f>VLOOKUP($B2060,Deals_Demo!$H:$S,12,0)</f>
        <v>Mon</v>
      </c>
      <c r="X2060" s="13">
        <f t="shared" si="330"/>
        <v>0.30499999999999999</v>
      </c>
      <c r="Y2060" s="13">
        <f t="shared" si="331"/>
        <v>0.61</v>
      </c>
      <c r="Z2060" s="13">
        <f t="shared" si="332"/>
        <v>0.91499999999999992</v>
      </c>
      <c r="AA2060" s="13">
        <f t="shared" si="329"/>
        <v>3.05</v>
      </c>
    </row>
    <row r="2061" spans="1:27" x14ac:dyDescent="0.25">
      <c r="A2061" s="60">
        <v>45922.491423611114</v>
      </c>
      <c r="B2061" s="61">
        <v>444302945</v>
      </c>
      <c r="C2061" s="62" t="s">
        <v>36</v>
      </c>
      <c r="D2061" s="62" t="s">
        <v>37</v>
      </c>
      <c r="E2061" s="62" t="s">
        <v>119</v>
      </c>
      <c r="F2061" s="63">
        <v>3721.38</v>
      </c>
      <c r="G2061" s="63">
        <v>3721.31</v>
      </c>
      <c r="H2061" s="63">
        <v>3722.86</v>
      </c>
      <c r="I2061" s="62" t="s">
        <v>2304</v>
      </c>
      <c r="J2061" s="63">
        <v>3722.86</v>
      </c>
      <c r="K2061" s="63">
        <v>0</v>
      </c>
      <c r="L2061" s="63">
        <v>0</v>
      </c>
      <c r="M2061" s="63">
        <v>1.48</v>
      </c>
      <c r="N2061" s="10" t="str">
        <f t="shared" si="324"/>
        <v>W</v>
      </c>
      <c r="O2061" s="11">
        <f t="shared" si="325"/>
        <v>45922</v>
      </c>
      <c r="P2061" s="12" t="str">
        <f t="shared" si="326"/>
        <v>11</v>
      </c>
      <c r="Q2061" s="13" t="str">
        <f>VLOOKUP($B2061,Deals_Demo!$H:$N,7,0)</f>
        <v>strategy_14_demo</v>
      </c>
      <c r="R2061" s="13" t="str">
        <f t="shared" si="327"/>
        <v>Mon</v>
      </c>
      <c r="S2061" s="14">
        <f>VLOOKUP($B2061,Deals_Demo!$H:$S,8,0)</f>
        <v>45922.491423611114</v>
      </c>
      <c r="T2061" s="14">
        <f>VLOOKUP($B2061,Deals_Demo!$H:$S,9,0)</f>
        <v>45922.69975694445</v>
      </c>
      <c r="U2061" s="15" t="str">
        <f t="shared" si="328"/>
        <v>2025-09-22</v>
      </c>
      <c r="V2061" s="13" t="str">
        <f>VLOOKUP($B2061,Deals_Demo!$H:$S,11,0)</f>
        <v>16</v>
      </c>
      <c r="W2061" s="13" t="str">
        <f>VLOOKUP($B2061,Deals_Demo!$H:$S,12,0)</f>
        <v>Mon</v>
      </c>
      <c r="X2061" s="13">
        <f t="shared" si="330"/>
        <v>0.14799999999999999</v>
      </c>
      <c r="Y2061" s="13">
        <f t="shared" si="331"/>
        <v>0.29599999999999999</v>
      </c>
      <c r="Z2061" s="13">
        <f t="shared" si="332"/>
        <v>0.44400000000000001</v>
      </c>
      <c r="AA2061" s="13">
        <f t="shared" si="329"/>
        <v>-3</v>
      </c>
    </row>
    <row r="2062" spans="1:27" x14ac:dyDescent="0.25">
      <c r="A2062" s="56">
        <v>45922.491423611114</v>
      </c>
      <c r="B2062" s="57">
        <v>444302947</v>
      </c>
      <c r="C2062" s="58" t="s">
        <v>36</v>
      </c>
      <c r="D2062" s="58" t="s">
        <v>37</v>
      </c>
      <c r="E2062" s="58" t="s">
        <v>119</v>
      </c>
      <c r="F2062" s="59">
        <v>3721.36</v>
      </c>
      <c r="G2062" s="59">
        <v>3723.28</v>
      </c>
      <c r="H2062" s="59">
        <v>3724.86</v>
      </c>
      <c r="I2062" s="58" t="s">
        <v>2597</v>
      </c>
      <c r="J2062" s="59">
        <v>3724.91</v>
      </c>
      <c r="K2062" s="59">
        <v>0</v>
      </c>
      <c r="L2062" s="59">
        <v>0</v>
      </c>
      <c r="M2062" s="59">
        <v>3.55</v>
      </c>
      <c r="N2062" s="10" t="str">
        <f t="shared" si="324"/>
        <v>W</v>
      </c>
      <c r="O2062" s="11">
        <f t="shared" si="325"/>
        <v>45922</v>
      </c>
      <c r="P2062" s="12" t="str">
        <f t="shared" si="326"/>
        <v>11</v>
      </c>
      <c r="Q2062" s="13" t="str">
        <f>VLOOKUP($B2062,Deals_Demo!$H:$N,7,0)</f>
        <v>strategy_11_demo</v>
      </c>
      <c r="R2062" s="13" t="str">
        <f t="shared" si="327"/>
        <v>Mon</v>
      </c>
      <c r="S2062" s="14">
        <f>VLOOKUP($B2062,Deals_Demo!$H:$S,8,0)</f>
        <v>45922.491423611114</v>
      </c>
      <c r="T2062" s="14">
        <f>VLOOKUP($B2062,Deals_Demo!$H:$S,9,0)</f>
        <v>45922.69975694445</v>
      </c>
      <c r="U2062" s="15" t="str">
        <f t="shared" si="328"/>
        <v>2025-09-22</v>
      </c>
      <c r="V2062" s="13" t="str">
        <f>VLOOKUP($B2062,Deals_Demo!$H:$S,11,0)</f>
        <v>16</v>
      </c>
      <c r="W2062" s="13" t="str">
        <f>VLOOKUP($B2062,Deals_Demo!$H:$S,12,0)</f>
        <v>Mon</v>
      </c>
      <c r="X2062" s="13">
        <f t="shared" si="330"/>
        <v>0.35499999999999998</v>
      </c>
      <c r="Y2062" s="13">
        <f t="shared" si="331"/>
        <v>0.71</v>
      </c>
      <c r="Z2062" s="13">
        <f t="shared" si="332"/>
        <v>1.0649999999999999</v>
      </c>
      <c r="AA2062" s="13">
        <f t="shared" si="329"/>
        <v>3.55</v>
      </c>
    </row>
    <row r="2063" spans="1:27" x14ac:dyDescent="0.25">
      <c r="A2063" s="60">
        <v>45922.491423611114</v>
      </c>
      <c r="B2063" s="61">
        <v>444302949</v>
      </c>
      <c r="C2063" s="62" t="s">
        <v>36</v>
      </c>
      <c r="D2063" s="62" t="s">
        <v>37</v>
      </c>
      <c r="E2063" s="62" t="s">
        <v>119</v>
      </c>
      <c r="F2063" s="63">
        <v>3721.36</v>
      </c>
      <c r="G2063" s="63">
        <v>3721.98</v>
      </c>
      <c r="H2063" s="63">
        <v>3724.36</v>
      </c>
      <c r="I2063" s="62" t="s">
        <v>2305</v>
      </c>
      <c r="J2063" s="63">
        <v>3724.43</v>
      </c>
      <c r="K2063" s="63">
        <v>0</v>
      </c>
      <c r="L2063" s="63">
        <v>0</v>
      </c>
      <c r="M2063" s="63">
        <v>3.07</v>
      </c>
      <c r="N2063" s="10" t="str">
        <f t="shared" si="324"/>
        <v>W</v>
      </c>
      <c r="O2063" s="11">
        <f t="shared" si="325"/>
        <v>45922</v>
      </c>
      <c r="P2063" s="12" t="str">
        <f t="shared" si="326"/>
        <v>11</v>
      </c>
      <c r="Q2063" s="13" t="str">
        <f>VLOOKUP($B2063,Deals_Demo!$H:$N,7,0)</f>
        <v>strategy_09_demo</v>
      </c>
      <c r="R2063" s="13" t="str">
        <f t="shared" si="327"/>
        <v>Mon</v>
      </c>
      <c r="S2063" s="14">
        <f>VLOOKUP($B2063,Deals_Demo!$H:$S,8,0)</f>
        <v>45922.491423611114</v>
      </c>
      <c r="T2063" s="14">
        <f>VLOOKUP($B2063,Deals_Demo!$H:$S,9,0)</f>
        <v>45922.69975694445</v>
      </c>
      <c r="U2063" s="15" t="str">
        <f t="shared" si="328"/>
        <v>2025-09-22</v>
      </c>
      <c r="V2063" s="13" t="str">
        <f>VLOOKUP($B2063,Deals_Demo!$H:$S,11,0)</f>
        <v>16</v>
      </c>
      <c r="W2063" s="13" t="str">
        <f>VLOOKUP($B2063,Deals_Demo!$H:$S,12,0)</f>
        <v>Mon</v>
      </c>
      <c r="X2063" s="13">
        <f t="shared" si="330"/>
        <v>0.307</v>
      </c>
      <c r="Y2063" s="13">
        <f t="shared" si="331"/>
        <v>0.61399999999999999</v>
      </c>
      <c r="Z2063" s="13">
        <f t="shared" si="332"/>
        <v>0.92099999999999993</v>
      </c>
      <c r="AA2063" s="13">
        <f t="shared" si="329"/>
        <v>3.07</v>
      </c>
    </row>
    <row r="2064" spans="1:27" x14ac:dyDescent="0.25">
      <c r="A2064" s="56">
        <v>45922.491423611114</v>
      </c>
      <c r="B2064" s="57">
        <v>444302951</v>
      </c>
      <c r="C2064" s="58" t="s">
        <v>36</v>
      </c>
      <c r="D2064" s="58" t="s">
        <v>37</v>
      </c>
      <c r="E2064" s="58" t="s">
        <v>119</v>
      </c>
      <c r="F2064" s="59">
        <v>3721.36</v>
      </c>
      <c r="G2064" s="59">
        <v>3721.98</v>
      </c>
      <c r="H2064" s="59">
        <v>3724.36</v>
      </c>
      <c r="I2064" s="58" t="s">
        <v>2305</v>
      </c>
      <c r="J2064" s="59">
        <v>3724.43</v>
      </c>
      <c r="K2064" s="59">
        <v>0</v>
      </c>
      <c r="L2064" s="59">
        <v>0</v>
      </c>
      <c r="M2064" s="59">
        <v>3.07</v>
      </c>
      <c r="N2064" s="10" t="str">
        <f t="shared" si="324"/>
        <v>W</v>
      </c>
      <c r="O2064" s="11">
        <f t="shared" si="325"/>
        <v>45922</v>
      </c>
      <c r="P2064" s="12" t="str">
        <f t="shared" si="326"/>
        <v>11</v>
      </c>
      <c r="Q2064" s="13" t="str">
        <f>VLOOKUP($B2064,Deals_Demo!$H:$N,7,0)</f>
        <v>strategy_23_demo</v>
      </c>
      <c r="R2064" s="13" t="str">
        <f t="shared" si="327"/>
        <v>Mon</v>
      </c>
      <c r="S2064" s="14">
        <f>VLOOKUP($B2064,Deals_Demo!$H:$S,8,0)</f>
        <v>45922.491423611114</v>
      </c>
      <c r="T2064" s="14">
        <f>VLOOKUP($B2064,Deals_Demo!$H:$S,9,0)</f>
        <v>45922.69975694445</v>
      </c>
      <c r="U2064" s="15" t="str">
        <f t="shared" si="328"/>
        <v>2025-09-22</v>
      </c>
      <c r="V2064" s="13" t="str">
        <f>VLOOKUP($B2064,Deals_Demo!$H:$S,11,0)</f>
        <v>16</v>
      </c>
      <c r="W2064" s="13" t="str">
        <f>VLOOKUP($B2064,Deals_Demo!$H:$S,12,0)</f>
        <v>Mon</v>
      </c>
      <c r="X2064" s="13">
        <f t="shared" si="330"/>
        <v>0.307</v>
      </c>
      <c r="Y2064" s="13">
        <f t="shared" si="331"/>
        <v>0.61399999999999999</v>
      </c>
      <c r="Z2064" s="13">
        <f t="shared" si="332"/>
        <v>0.92099999999999993</v>
      </c>
      <c r="AA2064" s="13">
        <f t="shared" si="329"/>
        <v>3.07</v>
      </c>
    </row>
    <row r="2065" spans="1:27" x14ac:dyDescent="0.25">
      <c r="A2065" s="60">
        <v>45922.491435185184</v>
      </c>
      <c r="B2065" s="61">
        <v>444302952</v>
      </c>
      <c r="C2065" s="62" t="s">
        <v>36</v>
      </c>
      <c r="D2065" s="62" t="s">
        <v>37</v>
      </c>
      <c r="E2065" s="62" t="s">
        <v>119</v>
      </c>
      <c r="F2065" s="63">
        <v>3721.34</v>
      </c>
      <c r="G2065" s="63">
        <v>3721.32</v>
      </c>
      <c r="H2065" s="63">
        <v>3722.86</v>
      </c>
      <c r="I2065" s="62" t="s">
        <v>2304</v>
      </c>
      <c r="J2065" s="63">
        <v>3722.86</v>
      </c>
      <c r="K2065" s="63">
        <v>0</v>
      </c>
      <c r="L2065" s="63">
        <v>0</v>
      </c>
      <c r="M2065" s="63">
        <v>1.52</v>
      </c>
      <c r="N2065" s="10" t="str">
        <f t="shared" si="324"/>
        <v>W</v>
      </c>
      <c r="O2065" s="11">
        <f t="shared" si="325"/>
        <v>45922</v>
      </c>
      <c r="P2065" s="12" t="str">
        <f t="shared" si="326"/>
        <v>11</v>
      </c>
      <c r="Q2065" s="13" t="str">
        <f>VLOOKUP($B2065,Deals_Demo!$H:$N,7,0)</f>
        <v>strategy_24_demo</v>
      </c>
      <c r="R2065" s="13" t="str">
        <f t="shared" si="327"/>
        <v>Mon</v>
      </c>
      <c r="S2065" s="14">
        <f>VLOOKUP($B2065,Deals_Demo!$H:$S,8,0)</f>
        <v>45922.491435185184</v>
      </c>
      <c r="T2065" s="14">
        <f>VLOOKUP($B2065,Deals_Demo!$H:$S,9,0)</f>
        <v>45922.69976851852</v>
      </c>
      <c r="U2065" s="15" t="str">
        <f t="shared" si="328"/>
        <v>2025-09-22</v>
      </c>
      <c r="V2065" s="13" t="str">
        <f>VLOOKUP($B2065,Deals_Demo!$H:$S,11,0)</f>
        <v>16</v>
      </c>
      <c r="W2065" s="13" t="str">
        <f>VLOOKUP($B2065,Deals_Demo!$H:$S,12,0)</f>
        <v>Mon</v>
      </c>
      <c r="X2065" s="13">
        <f t="shared" si="330"/>
        <v>0.15200000000000002</v>
      </c>
      <c r="Y2065" s="13">
        <f t="shared" si="331"/>
        <v>0.30400000000000005</v>
      </c>
      <c r="Z2065" s="13">
        <f t="shared" si="332"/>
        <v>0.45599999999999996</v>
      </c>
      <c r="AA2065" s="13">
        <f t="shared" si="329"/>
        <v>-3</v>
      </c>
    </row>
    <row r="2066" spans="1:27" x14ac:dyDescent="0.25">
      <c r="A2066" s="56">
        <v>45922.491435185184</v>
      </c>
      <c r="B2066" s="57">
        <v>444302953</v>
      </c>
      <c r="C2066" s="58" t="s">
        <v>36</v>
      </c>
      <c r="D2066" s="58" t="s">
        <v>37</v>
      </c>
      <c r="E2066" s="58" t="s">
        <v>119</v>
      </c>
      <c r="F2066" s="59">
        <v>3721.26</v>
      </c>
      <c r="G2066" s="59">
        <v>3723.2</v>
      </c>
      <c r="H2066" s="59">
        <v>3724.86</v>
      </c>
      <c r="I2066" s="58" t="s">
        <v>2597</v>
      </c>
      <c r="J2066" s="59">
        <v>3724.91</v>
      </c>
      <c r="K2066" s="59">
        <v>0</v>
      </c>
      <c r="L2066" s="59">
        <v>0</v>
      </c>
      <c r="M2066" s="59">
        <v>3.65</v>
      </c>
      <c r="N2066" s="10" t="str">
        <f t="shared" si="324"/>
        <v>W</v>
      </c>
      <c r="O2066" s="11">
        <f t="shared" si="325"/>
        <v>45922</v>
      </c>
      <c r="P2066" s="12" t="str">
        <f t="shared" si="326"/>
        <v>11</v>
      </c>
      <c r="Q2066" s="13" t="str">
        <f>VLOOKUP($B2066,Deals_Demo!$H:$N,7,0)</f>
        <v>strategy_16_demo</v>
      </c>
      <c r="R2066" s="13" t="str">
        <f t="shared" si="327"/>
        <v>Mon</v>
      </c>
      <c r="S2066" s="14">
        <f>VLOOKUP($B2066,Deals_Demo!$H:$S,8,0)</f>
        <v>45922.491435185184</v>
      </c>
      <c r="T2066" s="14">
        <f>VLOOKUP($B2066,Deals_Demo!$H:$S,9,0)</f>
        <v>45922.69976851852</v>
      </c>
      <c r="U2066" s="15" t="str">
        <f t="shared" si="328"/>
        <v>2025-09-22</v>
      </c>
      <c r="V2066" s="13" t="str">
        <f>VLOOKUP($B2066,Deals_Demo!$H:$S,11,0)</f>
        <v>16</v>
      </c>
      <c r="W2066" s="13" t="str">
        <f>VLOOKUP($B2066,Deals_Demo!$H:$S,12,0)</f>
        <v>Mon</v>
      </c>
      <c r="X2066" s="13">
        <f t="shared" si="330"/>
        <v>0.36499999999999999</v>
      </c>
      <c r="Y2066" s="13">
        <f t="shared" si="331"/>
        <v>0.73</v>
      </c>
      <c r="Z2066" s="13">
        <f t="shared" si="332"/>
        <v>1.095</v>
      </c>
      <c r="AA2066" s="13">
        <f t="shared" si="329"/>
        <v>3.65</v>
      </c>
    </row>
    <row r="2067" spans="1:27" x14ac:dyDescent="0.25">
      <c r="A2067" s="60">
        <v>45922.491747685184</v>
      </c>
      <c r="B2067" s="61">
        <v>444303064</v>
      </c>
      <c r="C2067" s="62" t="s">
        <v>36</v>
      </c>
      <c r="D2067" s="62" t="s">
        <v>37</v>
      </c>
      <c r="E2067" s="62" t="s">
        <v>119</v>
      </c>
      <c r="F2067" s="63">
        <v>3721.45</v>
      </c>
      <c r="G2067" s="63">
        <v>3723.69</v>
      </c>
      <c r="H2067" s="62"/>
      <c r="I2067" s="62" t="s">
        <v>2598</v>
      </c>
      <c r="J2067" s="63">
        <v>3723.69</v>
      </c>
      <c r="K2067" s="63">
        <v>0</v>
      </c>
      <c r="L2067" s="63">
        <v>0</v>
      </c>
      <c r="M2067" s="63">
        <v>2.2400000000000002</v>
      </c>
      <c r="N2067" s="10" t="str">
        <f t="shared" ref="N2067:N2130" si="333">IF(M2067&gt;0,"W",IF(M2067&lt;0,"L","BE"))</f>
        <v>W</v>
      </c>
      <c r="O2067" s="11">
        <f t="shared" ref="O2067:O2130" si="334">INT(LEFT(A2067,10))</f>
        <v>45922</v>
      </c>
      <c r="P2067" s="12" t="str">
        <f t="shared" ref="P2067:P2130" si="335">TEXT(A2067,"hh")</f>
        <v>11</v>
      </c>
      <c r="Q2067" s="13" t="str">
        <f>VLOOKUP($B2067,Deals_Demo!$H:$N,7,0)</f>
        <v>strategy_20_demo</v>
      </c>
      <c r="R2067" s="13" t="str">
        <f t="shared" ref="R2067:R2130" si="336">TEXT(O2067,"ddd")</f>
        <v>Mon</v>
      </c>
      <c r="S2067" s="14">
        <f>VLOOKUP($B2067,Deals_Demo!$H:$S,8,0)</f>
        <v>45922.491747685184</v>
      </c>
      <c r="T2067" s="14">
        <f>VLOOKUP($B2067,Deals_Demo!$H:$S,9,0)</f>
        <v>45922.70008101852</v>
      </c>
      <c r="U2067" s="15" t="str">
        <f t="shared" ref="U2067:U2130" si="337">TEXT(T2067,"yyyy-mm-dd")</f>
        <v>2025-09-22</v>
      </c>
      <c r="V2067" s="13" t="str">
        <f>VLOOKUP($B2067,Deals_Demo!$H:$S,11,0)</f>
        <v>16</v>
      </c>
      <c r="W2067" s="13" t="str">
        <f>VLOOKUP($B2067,Deals_Demo!$H:$S,12,0)</f>
        <v>Mon</v>
      </c>
      <c r="X2067" s="13">
        <f t="shared" si="330"/>
        <v>0.22400000000000003</v>
      </c>
      <c r="Y2067" s="13">
        <f t="shared" si="331"/>
        <v>0.44800000000000006</v>
      </c>
      <c r="Z2067" s="13">
        <f t="shared" si="332"/>
        <v>0.67200000000000004</v>
      </c>
      <c r="AA2067" s="13">
        <f t="shared" ref="AA2067:AA2130" si="338">IF(M2067&lt;2.9,-3,M2067)</f>
        <v>-3</v>
      </c>
    </row>
    <row r="2068" spans="1:27" x14ac:dyDescent="0.25">
      <c r="A2068" s="56">
        <v>45922.491759259261</v>
      </c>
      <c r="B2068" s="57">
        <v>444303065</v>
      </c>
      <c r="C2068" s="58" t="s">
        <v>36</v>
      </c>
      <c r="D2068" s="58" t="s">
        <v>37</v>
      </c>
      <c r="E2068" s="58" t="s">
        <v>119</v>
      </c>
      <c r="F2068" s="59">
        <v>3721.44</v>
      </c>
      <c r="G2068" s="59">
        <v>3723.7</v>
      </c>
      <c r="H2068" s="58"/>
      <c r="I2068" s="58" t="s">
        <v>2599</v>
      </c>
      <c r="J2068" s="59">
        <v>3723.7</v>
      </c>
      <c r="K2068" s="59">
        <v>0</v>
      </c>
      <c r="L2068" s="59">
        <v>0</v>
      </c>
      <c r="M2068" s="59">
        <v>2.2599999999999998</v>
      </c>
      <c r="N2068" s="10" t="str">
        <f t="shared" si="333"/>
        <v>W</v>
      </c>
      <c r="O2068" s="11">
        <f t="shared" si="334"/>
        <v>45922</v>
      </c>
      <c r="P2068" s="12" t="str">
        <f t="shared" si="335"/>
        <v>11</v>
      </c>
      <c r="Q2068" s="13" t="str">
        <f>VLOOKUP($B2068,Deals_Demo!$H:$N,7,0)</f>
        <v>strategy_18_demo</v>
      </c>
      <c r="R2068" s="13" t="str">
        <f t="shared" si="336"/>
        <v>Mon</v>
      </c>
      <c r="S2068" s="14">
        <f>VLOOKUP($B2068,Deals_Demo!$H:$S,8,0)</f>
        <v>45922.491759259261</v>
      </c>
      <c r="T2068" s="14">
        <f>VLOOKUP($B2068,Deals_Demo!$H:$S,9,0)</f>
        <v>45922.700092592597</v>
      </c>
      <c r="U2068" s="15" t="str">
        <f t="shared" si="337"/>
        <v>2025-09-22</v>
      </c>
      <c r="V2068" s="13" t="str">
        <f>VLOOKUP($B2068,Deals_Demo!$H:$S,11,0)</f>
        <v>16</v>
      </c>
      <c r="W2068" s="13" t="str">
        <f>VLOOKUP($B2068,Deals_Demo!$H:$S,12,0)</f>
        <v>Mon</v>
      </c>
      <c r="X2068" s="13">
        <f t="shared" si="330"/>
        <v>0.22599999999999998</v>
      </c>
      <c r="Y2068" s="13">
        <f t="shared" si="331"/>
        <v>0.45199999999999996</v>
      </c>
      <c r="Z2068" s="13">
        <f t="shared" si="332"/>
        <v>0.67799999999999994</v>
      </c>
      <c r="AA2068" s="13">
        <f t="shared" si="338"/>
        <v>-3</v>
      </c>
    </row>
    <row r="2069" spans="1:27" x14ac:dyDescent="0.25">
      <c r="A2069" s="60">
        <v>45922.491759259261</v>
      </c>
      <c r="B2069" s="61">
        <v>444303066</v>
      </c>
      <c r="C2069" s="62" t="s">
        <v>36</v>
      </c>
      <c r="D2069" s="62" t="s">
        <v>37</v>
      </c>
      <c r="E2069" s="62" t="s">
        <v>119</v>
      </c>
      <c r="F2069" s="63">
        <v>3721.44</v>
      </c>
      <c r="G2069" s="63">
        <v>3724.69</v>
      </c>
      <c r="H2069" s="62"/>
      <c r="I2069" s="62" t="s">
        <v>2600</v>
      </c>
      <c r="J2069" s="63">
        <v>3724.61</v>
      </c>
      <c r="K2069" s="63">
        <v>0</v>
      </c>
      <c r="L2069" s="63">
        <v>0</v>
      </c>
      <c r="M2069" s="63">
        <v>3.17</v>
      </c>
      <c r="N2069" s="10" t="str">
        <f t="shared" si="333"/>
        <v>W</v>
      </c>
      <c r="O2069" s="11">
        <f t="shared" si="334"/>
        <v>45922</v>
      </c>
      <c r="P2069" s="12" t="str">
        <f t="shared" si="335"/>
        <v>11</v>
      </c>
      <c r="Q2069" s="13" t="str">
        <f>VLOOKUP($B2069,Deals_Demo!$H:$N,7,0)</f>
        <v>strategy_19_demo</v>
      </c>
      <c r="R2069" s="13" t="str">
        <f t="shared" si="336"/>
        <v>Mon</v>
      </c>
      <c r="S2069" s="14">
        <f>VLOOKUP($B2069,Deals_Demo!$H:$S,8,0)</f>
        <v>45922.491759259261</v>
      </c>
      <c r="T2069" s="14">
        <f>VLOOKUP($B2069,Deals_Demo!$H:$S,9,0)</f>
        <v>45922.700092592597</v>
      </c>
      <c r="U2069" s="15" t="str">
        <f t="shared" si="337"/>
        <v>2025-09-22</v>
      </c>
      <c r="V2069" s="13" t="str">
        <f>VLOOKUP($B2069,Deals_Demo!$H:$S,11,0)</f>
        <v>16</v>
      </c>
      <c r="W2069" s="13" t="str">
        <f>VLOOKUP($B2069,Deals_Demo!$H:$S,12,0)</f>
        <v>Mon</v>
      </c>
      <c r="X2069" s="13">
        <f t="shared" si="330"/>
        <v>0.317</v>
      </c>
      <c r="Y2069" s="13">
        <f t="shared" si="331"/>
        <v>0.63400000000000001</v>
      </c>
      <c r="Z2069" s="13">
        <f t="shared" si="332"/>
        <v>0.95099999999999996</v>
      </c>
      <c r="AA2069" s="13">
        <f t="shared" si="338"/>
        <v>3.17</v>
      </c>
    </row>
    <row r="2070" spans="1:27" x14ac:dyDescent="0.25">
      <c r="A2070" s="56">
        <v>45922.493252314816</v>
      </c>
      <c r="B2070" s="57">
        <v>444303471</v>
      </c>
      <c r="C2070" s="58" t="s">
        <v>36</v>
      </c>
      <c r="D2070" s="58" t="s">
        <v>37</v>
      </c>
      <c r="E2070" s="58" t="s">
        <v>119</v>
      </c>
      <c r="F2070" s="59">
        <v>3720.66</v>
      </c>
      <c r="G2070" s="59">
        <v>3721.97</v>
      </c>
      <c r="H2070" s="59">
        <v>3724.16</v>
      </c>
      <c r="I2070" s="58" t="s">
        <v>2306</v>
      </c>
      <c r="J2070" s="59">
        <v>3724.24</v>
      </c>
      <c r="K2070" s="59">
        <v>0</v>
      </c>
      <c r="L2070" s="59">
        <v>0</v>
      </c>
      <c r="M2070" s="59">
        <v>3.58</v>
      </c>
      <c r="N2070" s="10" t="str">
        <f t="shared" si="333"/>
        <v>W</v>
      </c>
      <c r="O2070" s="11">
        <f t="shared" si="334"/>
        <v>45922</v>
      </c>
      <c r="P2070" s="12" t="str">
        <f t="shared" si="335"/>
        <v>11</v>
      </c>
      <c r="Q2070" s="13" t="str">
        <f>VLOOKUP($B2070,Deals_Demo!$H:$N,7,0)</f>
        <v>strategy_13_demo</v>
      </c>
      <c r="R2070" s="13" t="str">
        <f t="shared" si="336"/>
        <v>Mon</v>
      </c>
      <c r="S2070" s="14">
        <f>VLOOKUP($B2070,Deals_Demo!$H:$S,8,0)</f>
        <v>45922.493252314816</v>
      </c>
      <c r="T2070" s="14">
        <f>VLOOKUP($B2070,Deals_Demo!$H:$S,9,0)</f>
        <v>45922.701585648152</v>
      </c>
      <c r="U2070" s="15" t="str">
        <f t="shared" si="337"/>
        <v>2025-09-22</v>
      </c>
      <c r="V2070" s="13" t="str">
        <f>VLOOKUP($B2070,Deals_Demo!$H:$S,11,0)</f>
        <v>16</v>
      </c>
      <c r="W2070" s="13" t="str">
        <f>VLOOKUP($B2070,Deals_Demo!$H:$S,12,0)</f>
        <v>Mon</v>
      </c>
      <c r="X2070" s="13">
        <f t="shared" si="330"/>
        <v>0.35800000000000004</v>
      </c>
      <c r="Y2070" s="13">
        <f t="shared" si="331"/>
        <v>0.71600000000000008</v>
      </c>
      <c r="Z2070" s="13">
        <f t="shared" si="332"/>
        <v>1.0740000000000001</v>
      </c>
      <c r="AA2070" s="13">
        <f t="shared" si="338"/>
        <v>3.58</v>
      </c>
    </row>
    <row r="2071" spans="1:27" x14ac:dyDescent="0.25">
      <c r="A2071" s="60">
        <v>45922.500196759262</v>
      </c>
      <c r="B2071" s="61">
        <v>444305588</v>
      </c>
      <c r="C2071" s="62" t="s">
        <v>36</v>
      </c>
      <c r="D2071" s="62" t="s">
        <v>37</v>
      </c>
      <c r="E2071" s="62" t="s">
        <v>119</v>
      </c>
      <c r="F2071" s="63">
        <v>3720.93</v>
      </c>
      <c r="G2071" s="63">
        <v>3721.75</v>
      </c>
      <c r="H2071" s="63">
        <v>3724.43</v>
      </c>
      <c r="I2071" s="62" t="s">
        <v>2305</v>
      </c>
      <c r="J2071" s="63">
        <v>3724.43</v>
      </c>
      <c r="K2071" s="63">
        <v>0</v>
      </c>
      <c r="L2071" s="63">
        <v>0</v>
      </c>
      <c r="M2071" s="63">
        <v>3.5</v>
      </c>
      <c r="N2071" s="10" t="str">
        <f t="shared" si="333"/>
        <v>W</v>
      </c>
      <c r="O2071" s="11">
        <f t="shared" si="334"/>
        <v>45922</v>
      </c>
      <c r="P2071" s="12" t="str">
        <f t="shared" si="335"/>
        <v>12</v>
      </c>
      <c r="Q2071" s="13" t="str">
        <f>VLOOKUP($B2071,Deals_Demo!$H:$N,7,0)</f>
        <v>strategy_07_demo</v>
      </c>
      <c r="R2071" s="13" t="str">
        <f t="shared" si="336"/>
        <v>Mon</v>
      </c>
      <c r="S2071" s="14">
        <f>VLOOKUP($B2071,Deals_Demo!$H:$S,8,0)</f>
        <v>45922.500196759262</v>
      </c>
      <c r="T2071" s="14">
        <f>VLOOKUP($B2071,Deals_Demo!$H:$S,9,0)</f>
        <v>45922.708530092597</v>
      </c>
      <c r="U2071" s="15" t="str">
        <f t="shared" si="337"/>
        <v>2025-09-22</v>
      </c>
      <c r="V2071" s="13" t="str">
        <f>VLOOKUP($B2071,Deals_Demo!$H:$S,11,0)</f>
        <v>17</v>
      </c>
      <c r="W2071" s="13" t="str">
        <f>VLOOKUP($B2071,Deals_Demo!$H:$S,12,0)</f>
        <v>Mon</v>
      </c>
      <c r="X2071" s="13">
        <f t="shared" si="330"/>
        <v>0.35000000000000003</v>
      </c>
      <c r="Y2071" s="13">
        <f t="shared" si="331"/>
        <v>0.70000000000000007</v>
      </c>
      <c r="Z2071" s="13">
        <f t="shared" si="332"/>
        <v>1.05</v>
      </c>
      <c r="AA2071" s="13">
        <f t="shared" si="338"/>
        <v>3.5</v>
      </c>
    </row>
    <row r="2072" spans="1:27" x14ac:dyDescent="0.25">
      <c r="A2072" s="56">
        <v>45922.501956018517</v>
      </c>
      <c r="B2072" s="57">
        <v>444306368</v>
      </c>
      <c r="C2072" s="58" t="s">
        <v>36</v>
      </c>
      <c r="D2072" s="58" t="s">
        <v>37</v>
      </c>
      <c r="E2072" s="58" t="s">
        <v>119</v>
      </c>
      <c r="F2072" s="59">
        <v>3721.17</v>
      </c>
      <c r="G2072" s="59">
        <v>3721.86</v>
      </c>
      <c r="H2072" s="59">
        <v>3725.67</v>
      </c>
      <c r="I2072" s="58" t="s">
        <v>2597</v>
      </c>
      <c r="J2072" s="59">
        <v>3725.67</v>
      </c>
      <c r="K2072" s="59">
        <v>0</v>
      </c>
      <c r="L2072" s="59">
        <v>0</v>
      </c>
      <c r="M2072" s="59">
        <v>4.5</v>
      </c>
      <c r="N2072" s="10" t="str">
        <f t="shared" si="333"/>
        <v>W</v>
      </c>
      <c r="O2072" s="11">
        <f t="shared" si="334"/>
        <v>45922</v>
      </c>
      <c r="P2072" s="12" t="str">
        <f t="shared" si="335"/>
        <v>12</v>
      </c>
      <c r="Q2072" s="13" t="str">
        <f>VLOOKUP($B2072,Deals_Demo!$H:$N,7,0)</f>
        <v>DEMO_strategy_03</v>
      </c>
      <c r="R2072" s="13" t="str">
        <f t="shared" si="336"/>
        <v>Mon</v>
      </c>
      <c r="S2072" s="14">
        <f>VLOOKUP($B2072,Deals_Demo!$H:$S,8,0)</f>
        <v>45922.501956018517</v>
      </c>
      <c r="T2072" s="14">
        <f>VLOOKUP($B2072,Deals_Demo!$H:$S,9,0)</f>
        <v>45922.710289351853</v>
      </c>
      <c r="U2072" s="15" t="str">
        <f t="shared" si="337"/>
        <v>2025-09-22</v>
      </c>
      <c r="V2072" s="13" t="str">
        <f>VLOOKUP($B2072,Deals_Demo!$H:$S,11,0)</f>
        <v>17</v>
      </c>
      <c r="W2072" s="13" t="str">
        <f>VLOOKUP($B2072,Deals_Demo!$H:$S,12,0)</f>
        <v>Mon</v>
      </c>
      <c r="X2072" s="13">
        <f t="shared" si="330"/>
        <v>0.45</v>
      </c>
      <c r="Y2072" s="13">
        <f t="shared" si="331"/>
        <v>0.9</v>
      </c>
      <c r="Z2072" s="13">
        <f t="shared" si="332"/>
        <v>1.3499999999999999</v>
      </c>
      <c r="AA2072" s="13">
        <f t="shared" si="338"/>
        <v>4.5</v>
      </c>
    </row>
    <row r="2073" spans="1:27" x14ac:dyDescent="0.25">
      <c r="A2073" s="60">
        <v>45922.502974537034</v>
      </c>
      <c r="B2073" s="61">
        <v>444306842</v>
      </c>
      <c r="C2073" s="62" t="s">
        <v>36</v>
      </c>
      <c r="D2073" s="62" t="s">
        <v>37</v>
      </c>
      <c r="E2073" s="62" t="s">
        <v>119</v>
      </c>
      <c r="F2073" s="63">
        <v>3720.34</v>
      </c>
      <c r="G2073" s="63">
        <v>3721.89</v>
      </c>
      <c r="H2073" s="63">
        <v>3726.35</v>
      </c>
      <c r="I2073" s="62" t="s">
        <v>2601</v>
      </c>
      <c r="J2073" s="63">
        <v>3726.73</v>
      </c>
      <c r="K2073" s="63">
        <v>0</v>
      </c>
      <c r="L2073" s="63">
        <v>0</v>
      </c>
      <c r="M2073" s="63">
        <v>6.39</v>
      </c>
      <c r="N2073" s="10" t="str">
        <f t="shared" si="333"/>
        <v>W</v>
      </c>
      <c r="O2073" s="11">
        <f t="shared" si="334"/>
        <v>45922</v>
      </c>
      <c r="P2073" s="12" t="str">
        <f t="shared" si="335"/>
        <v>12</v>
      </c>
      <c r="Q2073" s="13" t="str">
        <f>VLOOKUP($B2073,Deals_Demo!$H:$N,7,0)</f>
        <v>strategy_28.py</v>
      </c>
      <c r="R2073" s="13" t="str">
        <f t="shared" si="336"/>
        <v>Mon</v>
      </c>
      <c r="S2073" s="14">
        <f>VLOOKUP($B2073,Deals_Demo!$H:$S,8,0)</f>
        <v>45922.502974537034</v>
      </c>
      <c r="T2073" s="14">
        <f>VLOOKUP($B2073,Deals_Demo!$H:$S,9,0)</f>
        <v>45922.71130787037</v>
      </c>
      <c r="U2073" s="15" t="str">
        <f t="shared" si="337"/>
        <v>2025-09-22</v>
      </c>
      <c r="V2073" s="13" t="str">
        <f>VLOOKUP($B2073,Deals_Demo!$H:$S,11,0)</f>
        <v>17</v>
      </c>
      <c r="W2073" s="13" t="str">
        <f>VLOOKUP($B2073,Deals_Demo!$H:$S,12,0)</f>
        <v>Mon</v>
      </c>
      <c r="X2073" s="13">
        <f t="shared" si="330"/>
        <v>0.63900000000000001</v>
      </c>
      <c r="Y2073" s="13">
        <f t="shared" si="331"/>
        <v>1.278</v>
      </c>
      <c r="Z2073" s="13">
        <f t="shared" si="332"/>
        <v>1.9169999999999998</v>
      </c>
      <c r="AA2073" s="13">
        <f t="shared" si="338"/>
        <v>6.39</v>
      </c>
    </row>
    <row r="2074" spans="1:27" x14ac:dyDescent="0.25">
      <c r="A2074" s="56">
        <v>45922.503449074073</v>
      </c>
      <c r="B2074" s="57">
        <v>444306988</v>
      </c>
      <c r="C2074" s="58" t="s">
        <v>36</v>
      </c>
      <c r="D2074" s="58" t="s">
        <v>37</v>
      </c>
      <c r="E2074" s="58" t="s">
        <v>119</v>
      </c>
      <c r="F2074" s="59">
        <v>3720.36</v>
      </c>
      <c r="G2074" s="59">
        <v>3721.86</v>
      </c>
      <c r="H2074" s="59">
        <v>3724.88</v>
      </c>
      <c r="I2074" s="58" t="s">
        <v>2597</v>
      </c>
      <c r="J2074" s="59">
        <v>3724.91</v>
      </c>
      <c r="K2074" s="59">
        <v>0</v>
      </c>
      <c r="L2074" s="59">
        <v>0</v>
      </c>
      <c r="M2074" s="59">
        <v>4.55</v>
      </c>
      <c r="N2074" s="10" t="str">
        <f t="shared" si="333"/>
        <v>W</v>
      </c>
      <c r="O2074" s="11">
        <f t="shared" si="334"/>
        <v>45922</v>
      </c>
      <c r="P2074" s="12" t="str">
        <f t="shared" si="335"/>
        <v>12</v>
      </c>
      <c r="Q2074" s="13" t="str">
        <f>VLOOKUP($B2074,Deals_Demo!$H:$N,7,0)</f>
        <v>DEMO_strategy_27</v>
      </c>
      <c r="R2074" s="13" t="str">
        <f t="shared" si="336"/>
        <v>Mon</v>
      </c>
      <c r="S2074" s="14">
        <f>VLOOKUP($B2074,Deals_Demo!$H:$S,8,0)</f>
        <v>45922.503449074073</v>
      </c>
      <c r="T2074" s="14">
        <f>VLOOKUP($B2074,Deals_Demo!$H:$S,9,0)</f>
        <v>45922.711782407408</v>
      </c>
      <c r="U2074" s="15" t="str">
        <f t="shared" si="337"/>
        <v>2025-09-22</v>
      </c>
      <c r="V2074" s="13" t="str">
        <f>VLOOKUP($B2074,Deals_Demo!$H:$S,11,0)</f>
        <v>17</v>
      </c>
      <c r="W2074" s="13" t="str">
        <f>VLOOKUP($B2074,Deals_Demo!$H:$S,12,0)</f>
        <v>Mon</v>
      </c>
      <c r="X2074" s="13">
        <f t="shared" si="330"/>
        <v>0.45500000000000002</v>
      </c>
      <c r="Y2074" s="13">
        <f t="shared" si="331"/>
        <v>0.91</v>
      </c>
      <c r="Z2074" s="13">
        <f t="shared" si="332"/>
        <v>1.365</v>
      </c>
      <c r="AA2074" s="13">
        <f t="shared" si="338"/>
        <v>4.55</v>
      </c>
    </row>
    <row r="2075" spans="1:27" x14ac:dyDescent="0.25">
      <c r="A2075" s="60">
        <v>45922.515370370369</v>
      </c>
      <c r="B2075" s="61">
        <v>444312738</v>
      </c>
      <c r="C2075" s="62" t="s">
        <v>36</v>
      </c>
      <c r="D2075" s="62" t="s">
        <v>37</v>
      </c>
      <c r="E2075" s="62" t="s">
        <v>119</v>
      </c>
      <c r="F2075" s="63">
        <v>3723.71</v>
      </c>
      <c r="G2075" s="63">
        <v>3724.67</v>
      </c>
      <c r="H2075" s="62"/>
      <c r="I2075" s="62" t="s">
        <v>2600</v>
      </c>
      <c r="J2075" s="63">
        <v>3724.61</v>
      </c>
      <c r="K2075" s="63">
        <v>0</v>
      </c>
      <c r="L2075" s="63">
        <v>0</v>
      </c>
      <c r="M2075" s="63">
        <v>0.9</v>
      </c>
      <c r="N2075" s="10" t="str">
        <f t="shared" si="333"/>
        <v>W</v>
      </c>
      <c r="O2075" s="11">
        <f t="shared" si="334"/>
        <v>45922</v>
      </c>
      <c r="P2075" s="12" t="str">
        <f t="shared" si="335"/>
        <v>12</v>
      </c>
      <c r="Q2075" s="13" t="str">
        <f>VLOOKUP($B2075,Deals_Demo!$H:$N,7,0)</f>
        <v>strategy_18_demo</v>
      </c>
      <c r="R2075" s="13" t="str">
        <f t="shared" si="336"/>
        <v>Mon</v>
      </c>
      <c r="S2075" s="14">
        <f>VLOOKUP($B2075,Deals_Demo!$H:$S,8,0)</f>
        <v>45922.515370370369</v>
      </c>
      <c r="T2075" s="14">
        <f>VLOOKUP($B2075,Deals_Demo!$H:$S,9,0)</f>
        <v>45922.723703703705</v>
      </c>
      <c r="U2075" s="15" t="str">
        <f t="shared" si="337"/>
        <v>2025-09-22</v>
      </c>
      <c r="V2075" s="13" t="str">
        <f>VLOOKUP($B2075,Deals_Demo!$H:$S,11,0)</f>
        <v>17</v>
      </c>
      <c r="W2075" s="13" t="str">
        <f>VLOOKUP($B2075,Deals_Demo!$H:$S,12,0)</f>
        <v>Mon</v>
      </c>
      <c r="X2075" s="13">
        <f t="shared" si="330"/>
        <v>9.0000000000000011E-2</v>
      </c>
      <c r="Y2075" s="13">
        <f t="shared" si="331"/>
        <v>0.18000000000000002</v>
      </c>
      <c r="Z2075" s="13">
        <f t="shared" si="332"/>
        <v>0.27</v>
      </c>
      <c r="AA2075" s="13">
        <f t="shared" si="338"/>
        <v>-3</v>
      </c>
    </row>
    <row r="2076" spans="1:27" x14ac:dyDescent="0.25">
      <c r="A2076" s="56">
        <v>45922.515474537038</v>
      </c>
      <c r="B2076" s="57">
        <v>444312799</v>
      </c>
      <c r="C2076" s="58" t="s">
        <v>36</v>
      </c>
      <c r="D2076" s="58" t="s">
        <v>37</v>
      </c>
      <c r="E2076" s="58" t="s">
        <v>119</v>
      </c>
      <c r="F2076" s="59">
        <v>3724.14</v>
      </c>
      <c r="G2076" s="59">
        <v>3724.66</v>
      </c>
      <c r="H2076" s="58"/>
      <c r="I2076" s="58" t="s">
        <v>2600</v>
      </c>
      <c r="J2076" s="59">
        <v>3724.61</v>
      </c>
      <c r="K2076" s="59">
        <v>0</v>
      </c>
      <c r="L2076" s="59">
        <v>0</v>
      </c>
      <c r="M2076" s="59">
        <v>0.47</v>
      </c>
      <c r="N2076" s="10" t="str">
        <f t="shared" si="333"/>
        <v>W</v>
      </c>
      <c r="O2076" s="11">
        <f t="shared" si="334"/>
        <v>45922</v>
      </c>
      <c r="P2076" s="12" t="str">
        <f t="shared" si="335"/>
        <v>12</v>
      </c>
      <c r="Q2076" s="13" t="str">
        <f>VLOOKUP($B2076,Deals_Demo!$H:$N,7,0)</f>
        <v>strategy_20_demo</v>
      </c>
      <c r="R2076" s="13" t="str">
        <f t="shared" si="336"/>
        <v>Mon</v>
      </c>
      <c r="S2076" s="14">
        <f>VLOOKUP($B2076,Deals_Demo!$H:$S,8,0)</f>
        <v>45922.515474537038</v>
      </c>
      <c r="T2076" s="14">
        <f>VLOOKUP($B2076,Deals_Demo!$H:$S,9,0)</f>
        <v>45922.723807870374</v>
      </c>
      <c r="U2076" s="15" t="str">
        <f t="shared" si="337"/>
        <v>2025-09-22</v>
      </c>
      <c r="V2076" s="13" t="str">
        <f>VLOOKUP($B2076,Deals_Demo!$H:$S,11,0)</f>
        <v>17</v>
      </c>
      <c r="W2076" s="13" t="str">
        <f>VLOOKUP($B2076,Deals_Demo!$H:$S,12,0)</f>
        <v>Mon</v>
      </c>
      <c r="X2076" s="13">
        <f t="shared" si="330"/>
        <v>4.7E-2</v>
      </c>
      <c r="Y2076" s="13">
        <f t="shared" si="331"/>
        <v>9.4E-2</v>
      </c>
      <c r="Z2076" s="13">
        <f t="shared" si="332"/>
        <v>0.14099999999999999</v>
      </c>
      <c r="AA2076" s="13">
        <f t="shared" si="338"/>
        <v>-3</v>
      </c>
    </row>
    <row r="2077" spans="1:27" x14ac:dyDescent="0.25">
      <c r="A2077" s="60">
        <v>45922.517094907409</v>
      </c>
      <c r="B2077" s="61">
        <v>444315457</v>
      </c>
      <c r="C2077" s="62" t="s">
        <v>36</v>
      </c>
      <c r="D2077" s="62" t="s">
        <v>37</v>
      </c>
      <c r="E2077" s="62" t="s">
        <v>119</v>
      </c>
      <c r="F2077" s="63">
        <v>3724.75</v>
      </c>
      <c r="G2077" s="63">
        <v>3721.75</v>
      </c>
      <c r="H2077" s="62"/>
      <c r="I2077" s="62" t="s">
        <v>2602</v>
      </c>
      <c r="J2077" s="63">
        <v>3721.75</v>
      </c>
      <c r="K2077" s="63">
        <v>0</v>
      </c>
      <c r="L2077" s="63">
        <v>0</v>
      </c>
      <c r="M2077" s="63">
        <v>-3</v>
      </c>
      <c r="N2077" s="10" t="str">
        <f t="shared" si="333"/>
        <v>L</v>
      </c>
      <c r="O2077" s="11">
        <f t="shared" si="334"/>
        <v>45922</v>
      </c>
      <c r="P2077" s="12" t="str">
        <f t="shared" si="335"/>
        <v>12</v>
      </c>
      <c r="Q2077" s="13" t="str">
        <f>VLOOKUP($B2077,Deals_Demo!$H:$N,7,0)</f>
        <v>strategy_19_demo</v>
      </c>
      <c r="R2077" s="13" t="str">
        <f t="shared" si="336"/>
        <v>Mon</v>
      </c>
      <c r="S2077" s="14">
        <f>VLOOKUP($B2077,Deals_Demo!$H:$S,8,0)</f>
        <v>45922.517094907409</v>
      </c>
      <c r="T2077" s="14">
        <f>VLOOKUP($B2077,Deals_Demo!$H:$S,9,0)</f>
        <v>45922.725428240745</v>
      </c>
      <c r="U2077" s="15" t="str">
        <f t="shared" si="337"/>
        <v>2025-09-22</v>
      </c>
      <c r="V2077" s="13" t="str">
        <f>VLOOKUP($B2077,Deals_Demo!$H:$S,11,0)</f>
        <v>17</v>
      </c>
      <c r="W2077" s="13" t="str">
        <f>VLOOKUP($B2077,Deals_Demo!$H:$S,12,0)</f>
        <v>Mon</v>
      </c>
      <c r="X2077" s="13">
        <f t="shared" si="330"/>
        <v>-0.30000000000000004</v>
      </c>
      <c r="Y2077" s="13">
        <f t="shared" si="331"/>
        <v>-0.60000000000000009</v>
      </c>
      <c r="Z2077" s="13">
        <f t="shared" si="332"/>
        <v>-0.89999999999999991</v>
      </c>
      <c r="AA2077" s="13">
        <f t="shared" si="338"/>
        <v>-3</v>
      </c>
    </row>
    <row r="2078" spans="1:27" x14ac:dyDescent="0.25">
      <c r="A2078" s="56">
        <v>45922.517106481479</v>
      </c>
      <c r="B2078" s="57">
        <v>444315460</v>
      </c>
      <c r="C2078" s="58" t="s">
        <v>36</v>
      </c>
      <c r="D2078" s="58" t="s">
        <v>37</v>
      </c>
      <c r="E2078" s="58" t="s">
        <v>119</v>
      </c>
      <c r="F2078" s="59">
        <v>3724.75</v>
      </c>
      <c r="G2078" s="59">
        <v>3725.44</v>
      </c>
      <c r="H2078" s="58"/>
      <c r="I2078" s="58" t="s">
        <v>2603</v>
      </c>
      <c r="J2078" s="59">
        <v>3725.43</v>
      </c>
      <c r="K2078" s="59">
        <v>0</v>
      </c>
      <c r="L2078" s="59">
        <v>0</v>
      </c>
      <c r="M2078" s="59">
        <v>0.68</v>
      </c>
      <c r="N2078" s="10" t="str">
        <f t="shared" si="333"/>
        <v>W</v>
      </c>
      <c r="O2078" s="11">
        <f t="shared" si="334"/>
        <v>45922</v>
      </c>
      <c r="P2078" s="12" t="str">
        <f t="shared" si="335"/>
        <v>12</v>
      </c>
      <c r="Q2078" s="13" t="str">
        <f>VLOOKUP($B2078,Deals_Demo!$H:$N,7,0)</f>
        <v>strategy_20_demo</v>
      </c>
      <c r="R2078" s="13" t="str">
        <f t="shared" si="336"/>
        <v>Mon</v>
      </c>
      <c r="S2078" s="14">
        <f>VLOOKUP($B2078,Deals_Demo!$H:$S,8,0)</f>
        <v>45922.517106481479</v>
      </c>
      <c r="T2078" s="14">
        <f>VLOOKUP($B2078,Deals_Demo!$H:$S,9,0)</f>
        <v>45922.725439814814</v>
      </c>
      <c r="U2078" s="15" t="str">
        <f t="shared" si="337"/>
        <v>2025-09-22</v>
      </c>
      <c r="V2078" s="13" t="str">
        <f>VLOOKUP($B2078,Deals_Demo!$H:$S,11,0)</f>
        <v>17</v>
      </c>
      <c r="W2078" s="13" t="str">
        <f>VLOOKUP($B2078,Deals_Demo!$H:$S,12,0)</f>
        <v>Mon</v>
      </c>
      <c r="X2078" s="13">
        <f t="shared" si="330"/>
        <v>6.8000000000000005E-2</v>
      </c>
      <c r="Y2078" s="13">
        <f t="shared" si="331"/>
        <v>0.13600000000000001</v>
      </c>
      <c r="Z2078" s="13">
        <f t="shared" si="332"/>
        <v>0.20400000000000001</v>
      </c>
      <c r="AA2078" s="13">
        <f t="shared" si="338"/>
        <v>-3</v>
      </c>
    </row>
    <row r="2079" spans="1:27" x14ac:dyDescent="0.25">
      <c r="A2079" s="60">
        <v>45922.517106481479</v>
      </c>
      <c r="B2079" s="61">
        <v>444315462</v>
      </c>
      <c r="C2079" s="62" t="s">
        <v>36</v>
      </c>
      <c r="D2079" s="62" t="s">
        <v>37</v>
      </c>
      <c r="E2079" s="62" t="s">
        <v>119</v>
      </c>
      <c r="F2079" s="63">
        <v>3724.7</v>
      </c>
      <c r="G2079" s="63">
        <v>3725.44</v>
      </c>
      <c r="H2079" s="62"/>
      <c r="I2079" s="62" t="s">
        <v>2603</v>
      </c>
      <c r="J2079" s="63">
        <v>3725.43</v>
      </c>
      <c r="K2079" s="63">
        <v>0</v>
      </c>
      <c r="L2079" s="63">
        <v>0</v>
      </c>
      <c r="M2079" s="63">
        <v>0.73</v>
      </c>
      <c r="N2079" s="10" t="str">
        <f t="shared" si="333"/>
        <v>W</v>
      </c>
      <c r="O2079" s="11">
        <f t="shared" si="334"/>
        <v>45922</v>
      </c>
      <c r="P2079" s="12" t="str">
        <f t="shared" si="335"/>
        <v>12</v>
      </c>
      <c r="Q2079" s="13" t="str">
        <f>VLOOKUP($B2079,Deals_Demo!$H:$N,7,0)</f>
        <v>strategy_18_demo</v>
      </c>
      <c r="R2079" s="13" t="str">
        <f t="shared" si="336"/>
        <v>Mon</v>
      </c>
      <c r="S2079" s="14">
        <f>VLOOKUP($B2079,Deals_Demo!$H:$S,8,0)</f>
        <v>45922.517106481479</v>
      </c>
      <c r="T2079" s="14">
        <f>VLOOKUP($B2079,Deals_Demo!$H:$S,9,0)</f>
        <v>45922.725439814814</v>
      </c>
      <c r="U2079" s="15" t="str">
        <f t="shared" si="337"/>
        <v>2025-09-22</v>
      </c>
      <c r="V2079" s="13" t="str">
        <f>VLOOKUP($B2079,Deals_Demo!$H:$S,11,0)</f>
        <v>17</v>
      </c>
      <c r="W2079" s="13" t="str">
        <f>VLOOKUP($B2079,Deals_Demo!$H:$S,12,0)</f>
        <v>Mon</v>
      </c>
      <c r="X2079" s="13">
        <f t="shared" si="330"/>
        <v>7.2999999999999995E-2</v>
      </c>
      <c r="Y2079" s="13">
        <f t="shared" si="331"/>
        <v>0.14599999999999999</v>
      </c>
      <c r="Z2079" s="13">
        <f t="shared" si="332"/>
        <v>0.219</v>
      </c>
      <c r="AA2079" s="13">
        <f t="shared" si="338"/>
        <v>-3</v>
      </c>
    </row>
    <row r="2080" spans="1:27" x14ac:dyDescent="0.25">
      <c r="A2080" s="56">
        <v>45922.518148148149</v>
      </c>
      <c r="B2080" s="57">
        <v>444316694</v>
      </c>
      <c r="C2080" s="58" t="s">
        <v>36</v>
      </c>
      <c r="D2080" s="58" t="s">
        <v>37</v>
      </c>
      <c r="E2080" s="58" t="s">
        <v>119</v>
      </c>
      <c r="F2080" s="59">
        <v>3724.68</v>
      </c>
      <c r="G2080" s="59">
        <v>3721.66</v>
      </c>
      <c r="H2080" s="59">
        <v>3726.86</v>
      </c>
      <c r="I2080" s="58" t="s">
        <v>2602</v>
      </c>
      <c r="J2080" s="59">
        <v>3721.65</v>
      </c>
      <c r="K2080" s="59">
        <v>0</v>
      </c>
      <c r="L2080" s="59">
        <v>0</v>
      </c>
      <c r="M2080" s="59">
        <v>-3.03</v>
      </c>
      <c r="N2080" s="10" t="str">
        <f t="shared" si="333"/>
        <v>L</v>
      </c>
      <c r="O2080" s="11">
        <f t="shared" si="334"/>
        <v>45922</v>
      </c>
      <c r="P2080" s="12" t="str">
        <f t="shared" si="335"/>
        <v>12</v>
      </c>
      <c r="Q2080" s="13" t="str">
        <f>VLOOKUP($B2080,Deals_Demo!$H:$N,7,0)</f>
        <v>strategy_21_demo</v>
      </c>
      <c r="R2080" s="13" t="str">
        <f t="shared" si="336"/>
        <v>Mon</v>
      </c>
      <c r="S2080" s="14">
        <f>VLOOKUP($B2080,Deals_Demo!$H:$S,8,0)</f>
        <v>45922.518148148149</v>
      </c>
      <c r="T2080" s="14">
        <f>VLOOKUP($B2080,Deals_Demo!$H:$S,9,0)</f>
        <v>45922.726481481484</v>
      </c>
      <c r="U2080" s="15" t="str">
        <f t="shared" si="337"/>
        <v>2025-09-22</v>
      </c>
      <c r="V2080" s="13" t="str">
        <f>VLOOKUP($B2080,Deals_Demo!$H:$S,11,0)</f>
        <v>17</v>
      </c>
      <c r="W2080" s="13" t="str">
        <f>VLOOKUP($B2080,Deals_Demo!$H:$S,12,0)</f>
        <v>Mon</v>
      </c>
      <c r="X2080" s="13">
        <f t="shared" si="330"/>
        <v>-0.30299999999999999</v>
      </c>
      <c r="Y2080" s="13">
        <f t="shared" si="331"/>
        <v>-0.60599999999999998</v>
      </c>
      <c r="Z2080" s="13">
        <f t="shared" si="332"/>
        <v>-0.90899999999999992</v>
      </c>
      <c r="AA2080" s="13">
        <f t="shared" si="338"/>
        <v>-3</v>
      </c>
    </row>
    <row r="2081" spans="1:27" x14ac:dyDescent="0.25">
      <c r="A2081" s="60">
        <v>45922.518148148149</v>
      </c>
      <c r="B2081" s="61">
        <v>444316697</v>
      </c>
      <c r="C2081" s="62" t="s">
        <v>36</v>
      </c>
      <c r="D2081" s="62" t="s">
        <v>37</v>
      </c>
      <c r="E2081" s="62" t="s">
        <v>119</v>
      </c>
      <c r="F2081" s="63">
        <v>3724.69</v>
      </c>
      <c r="G2081" s="63">
        <v>3724.81</v>
      </c>
      <c r="H2081" s="63">
        <v>3728.18</v>
      </c>
      <c r="I2081" s="62" t="s">
        <v>2604</v>
      </c>
      <c r="J2081" s="63">
        <v>3724.79</v>
      </c>
      <c r="K2081" s="63">
        <v>0</v>
      </c>
      <c r="L2081" s="63">
        <v>0</v>
      </c>
      <c r="M2081" s="63">
        <v>0.1</v>
      </c>
      <c r="N2081" s="10" t="str">
        <f t="shared" si="333"/>
        <v>W</v>
      </c>
      <c r="O2081" s="11">
        <f t="shared" si="334"/>
        <v>45922</v>
      </c>
      <c r="P2081" s="12" t="str">
        <f t="shared" si="335"/>
        <v>12</v>
      </c>
      <c r="Q2081" s="13" t="str">
        <f>VLOOKUP($B2081,Deals_Demo!$H:$N,7,0)</f>
        <v>strategy_11_demo</v>
      </c>
      <c r="R2081" s="13" t="str">
        <f t="shared" si="336"/>
        <v>Mon</v>
      </c>
      <c r="S2081" s="14">
        <f>VLOOKUP($B2081,Deals_Demo!$H:$S,8,0)</f>
        <v>45922.518148148149</v>
      </c>
      <c r="T2081" s="14">
        <f>VLOOKUP($B2081,Deals_Demo!$H:$S,9,0)</f>
        <v>45922.726481481484</v>
      </c>
      <c r="U2081" s="15" t="str">
        <f t="shared" si="337"/>
        <v>2025-09-22</v>
      </c>
      <c r="V2081" s="13" t="str">
        <f>VLOOKUP($B2081,Deals_Demo!$H:$S,11,0)</f>
        <v>17</v>
      </c>
      <c r="W2081" s="13" t="str">
        <f>VLOOKUP($B2081,Deals_Demo!$H:$S,12,0)</f>
        <v>Mon</v>
      </c>
      <c r="X2081" s="13">
        <f t="shared" si="330"/>
        <v>1.0000000000000002E-2</v>
      </c>
      <c r="Y2081" s="13">
        <f t="shared" si="331"/>
        <v>2.0000000000000004E-2</v>
      </c>
      <c r="Z2081" s="13">
        <f t="shared" si="332"/>
        <v>0.03</v>
      </c>
      <c r="AA2081" s="13">
        <f t="shared" si="338"/>
        <v>-3</v>
      </c>
    </row>
    <row r="2082" spans="1:27" x14ac:dyDescent="0.25">
      <c r="A2082" s="56">
        <v>45922.518148148149</v>
      </c>
      <c r="B2082" s="57">
        <v>444316700</v>
      </c>
      <c r="C2082" s="58" t="s">
        <v>36</v>
      </c>
      <c r="D2082" s="58" t="s">
        <v>37</v>
      </c>
      <c r="E2082" s="58" t="s">
        <v>119</v>
      </c>
      <c r="F2082" s="59">
        <v>3724.69</v>
      </c>
      <c r="G2082" s="59">
        <v>3724.81</v>
      </c>
      <c r="H2082" s="59">
        <v>3726.18</v>
      </c>
      <c r="I2082" s="58" t="s">
        <v>2605</v>
      </c>
      <c r="J2082" s="59">
        <v>3726.18</v>
      </c>
      <c r="K2082" s="59">
        <v>0</v>
      </c>
      <c r="L2082" s="59">
        <v>0</v>
      </c>
      <c r="M2082" s="59">
        <v>1.49</v>
      </c>
      <c r="N2082" s="10" t="str">
        <f t="shared" si="333"/>
        <v>W</v>
      </c>
      <c r="O2082" s="11">
        <f t="shared" si="334"/>
        <v>45922</v>
      </c>
      <c r="P2082" s="12" t="str">
        <f t="shared" si="335"/>
        <v>12</v>
      </c>
      <c r="Q2082" s="13" t="str">
        <f>VLOOKUP($B2082,Deals_Demo!$H:$N,7,0)</f>
        <v>strategy_24_demo</v>
      </c>
      <c r="R2082" s="13" t="str">
        <f t="shared" si="336"/>
        <v>Mon</v>
      </c>
      <c r="S2082" s="14">
        <f>VLOOKUP($B2082,Deals_Demo!$H:$S,8,0)</f>
        <v>45922.518148148149</v>
      </c>
      <c r="T2082" s="14">
        <f>VLOOKUP($B2082,Deals_Demo!$H:$S,9,0)</f>
        <v>45922.726481481484</v>
      </c>
      <c r="U2082" s="15" t="str">
        <f t="shared" si="337"/>
        <v>2025-09-22</v>
      </c>
      <c r="V2082" s="13" t="str">
        <f>VLOOKUP($B2082,Deals_Demo!$H:$S,11,0)</f>
        <v>17</v>
      </c>
      <c r="W2082" s="13" t="str">
        <f>VLOOKUP($B2082,Deals_Demo!$H:$S,12,0)</f>
        <v>Mon</v>
      </c>
      <c r="X2082" s="13">
        <f t="shared" si="330"/>
        <v>0.14899999999999999</v>
      </c>
      <c r="Y2082" s="13">
        <f t="shared" si="331"/>
        <v>0.29799999999999999</v>
      </c>
      <c r="Z2082" s="13">
        <f t="shared" si="332"/>
        <v>0.44700000000000001</v>
      </c>
      <c r="AA2082" s="13">
        <f t="shared" si="338"/>
        <v>-3</v>
      </c>
    </row>
    <row r="2083" spans="1:27" x14ac:dyDescent="0.25">
      <c r="A2083" s="60">
        <v>45922.518148148149</v>
      </c>
      <c r="B2083" s="61">
        <v>444316703</v>
      </c>
      <c r="C2083" s="62" t="s">
        <v>36</v>
      </c>
      <c r="D2083" s="62" t="s">
        <v>37</v>
      </c>
      <c r="E2083" s="62" t="s">
        <v>119</v>
      </c>
      <c r="F2083" s="63">
        <v>3724.69</v>
      </c>
      <c r="G2083" s="63">
        <v>3722.48</v>
      </c>
      <c r="H2083" s="63">
        <v>3726.18</v>
      </c>
      <c r="I2083" s="62" t="s">
        <v>2605</v>
      </c>
      <c r="J2083" s="63">
        <v>3726.18</v>
      </c>
      <c r="K2083" s="63">
        <v>0</v>
      </c>
      <c r="L2083" s="63">
        <v>0</v>
      </c>
      <c r="M2083" s="63">
        <v>1.49</v>
      </c>
      <c r="N2083" s="10" t="str">
        <f t="shared" si="333"/>
        <v>W</v>
      </c>
      <c r="O2083" s="11">
        <f t="shared" si="334"/>
        <v>45922</v>
      </c>
      <c r="P2083" s="12" t="str">
        <f t="shared" si="335"/>
        <v>12</v>
      </c>
      <c r="Q2083" s="13" t="str">
        <f>VLOOKUP($B2083,Deals_Demo!$H:$N,7,0)</f>
        <v>strategy_22_demo</v>
      </c>
      <c r="R2083" s="13" t="str">
        <f t="shared" si="336"/>
        <v>Mon</v>
      </c>
      <c r="S2083" s="14">
        <f>VLOOKUP($B2083,Deals_Demo!$H:$S,8,0)</f>
        <v>45922.518148148149</v>
      </c>
      <c r="T2083" s="14">
        <f>VLOOKUP($B2083,Deals_Demo!$H:$S,9,0)</f>
        <v>45922.726481481484</v>
      </c>
      <c r="U2083" s="15" t="str">
        <f t="shared" si="337"/>
        <v>2025-09-22</v>
      </c>
      <c r="V2083" s="13" t="str">
        <f>VLOOKUP($B2083,Deals_Demo!$H:$S,11,0)</f>
        <v>17</v>
      </c>
      <c r="W2083" s="13" t="str">
        <f>VLOOKUP($B2083,Deals_Demo!$H:$S,12,0)</f>
        <v>Mon</v>
      </c>
      <c r="X2083" s="13">
        <f t="shared" si="330"/>
        <v>0.14899999999999999</v>
      </c>
      <c r="Y2083" s="13">
        <f t="shared" si="331"/>
        <v>0.29799999999999999</v>
      </c>
      <c r="Z2083" s="13">
        <f t="shared" si="332"/>
        <v>0.44700000000000001</v>
      </c>
      <c r="AA2083" s="13">
        <f t="shared" si="338"/>
        <v>-3</v>
      </c>
    </row>
    <row r="2084" spans="1:27" x14ac:dyDescent="0.25">
      <c r="A2084" s="56">
        <v>45922.518159722225</v>
      </c>
      <c r="B2084" s="57">
        <v>444316705</v>
      </c>
      <c r="C2084" s="58" t="s">
        <v>36</v>
      </c>
      <c r="D2084" s="58" t="s">
        <v>37</v>
      </c>
      <c r="E2084" s="58" t="s">
        <v>119</v>
      </c>
      <c r="F2084" s="59">
        <v>3724.69</v>
      </c>
      <c r="G2084" s="59">
        <v>3724.81</v>
      </c>
      <c r="H2084" s="59">
        <v>3727.68</v>
      </c>
      <c r="I2084" s="58" t="s">
        <v>2604</v>
      </c>
      <c r="J2084" s="59">
        <v>3724.79</v>
      </c>
      <c r="K2084" s="59">
        <v>0</v>
      </c>
      <c r="L2084" s="59">
        <v>0</v>
      </c>
      <c r="M2084" s="59">
        <v>0.1</v>
      </c>
      <c r="N2084" s="10" t="str">
        <f t="shared" si="333"/>
        <v>W</v>
      </c>
      <c r="O2084" s="11">
        <f t="shared" si="334"/>
        <v>45922</v>
      </c>
      <c r="P2084" s="12" t="str">
        <f t="shared" si="335"/>
        <v>12</v>
      </c>
      <c r="Q2084" s="13" t="str">
        <f>VLOOKUP($B2084,Deals_Demo!$H:$N,7,0)</f>
        <v>strategy_10_demo</v>
      </c>
      <c r="R2084" s="13" t="str">
        <f t="shared" si="336"/>
        <v>Mon</v>
      </c>
      <c r="S2084" s="14">
        <f>VLOOKUP($B2084,Deals_Demo!$H:$S,8,0)</f>
        <v>45922.518159722225</v>
      </c>
      <c r="T2084" s="14">
        <f>VLOOKUP($B2084,Deals_Demo!$H:$S,9,0)</f>
        <v>45922.726493055561</v>
      </c>
      <c r="U2084" s="15" t="str">
        <f t="shared" si="337"/>
        <v>2025-09-22</v>
      </c>
      <c r="V2084" s="13" t="str">
        <f>VLOOKUP($B2084,Deals_Demo!$H:$S,11,0)</f>
        <v>17</v>
      </c>
      <c r="W2084" s="13" t="str">
        <f>VLOOKUP($B2084,Deals_Demo!$H:$S,12,0)</f>
        <v>Mon</v>
      </c>
      <c r="X2084" s="13">
        <f t="shared" si="330"/>
        <v>1.0000000000000002E-2</v>
      </c>
      <c r="Y2084" s="13">
        <f t="shared" si="331"/>
        <v>2.0000000000000004E-2</v>
      </c>
      <c r="Z2084" s="13">
        <f t="shared" si="332"/>
        <v>0.03</v>
      </c>
      <c r="AA2084" s="13">
        <f t="shared" si="338"/>
        <v>-3</v>
      </c>
    </row>
    <row r="2085" spans="1:27" x14ac:dyDescent="0.25">
      <c r="A2085" s="60">
        <v>45922.518159722225</v>
      </c>
      <c r="B2085" s="61">
        <v>444316708</v>
      </c>
      <c r="C2085" s="62" t="s">
        <v>36</v>
      </c>
      <c r="D2085" s="62" t="s">
        <v>37</v>
      </c>
      <c r="E2085" s="62" t="s">
        <v>119</v>
      </c>
      <c r="F2085" s="63">
        <v>3724.69</v>
      </c>
      <c r="G2085" s="63">
        <v>3724.81</v>
      </c>
      <c r="H2085" s="63">
        <v>3726.18</v>
      </c>
      <c r="I2085" s="62" t="s">
        <v>2605</v>
      </c>
      <c r="J2085" s="63">
        <v>3726.18</v>
      </c>
      <c r="K2085" s="63">
        <v>0</v>
      </c>
      <c r="L2085" s="63">
        <v>0</v>
      </c>
      <c r="M2085" s="63">
        <v>1.49</v>
      </c>
      <c r="N2085" s="10" t="str">
        <f t="shared" si="333"/>
        <v>W</v>
      </c>
      <c r="O2085" s="11">
        <f t="shared" si="334"/>
        <v>45922</v>
      </c>
      <c r="P2085" s="12" t="str">
        <f t="shared" si="335"/>
        <v>12</v>
      </c>
      <c r="Q2085" s="13" t="str">
        <f>VLOOKUP($B2085,Deals_Demo!$H:$N,7,0)</f>
        <v>strategy_15_demo</v>
      </c>
      <c r="R2085" s="13" t="str">
        <f t="shared" si="336"/>
        <v>Mon</v>
      </c>
      <c r="S2085" s="14">
        <f>VLOOKUP($B2085,Deals_Demo!$H:$S,8,0)</f>
        <v>45922.518159722225</v>
      </c>
      <c r="T2085" s="14">
        <f>VLOOKUP($B2085,Deals_Demo!$H:$S,9,0)</f>
        <v>45922.726493055561</v>
      </c>
      <c r="U2085" s="15" t="str">
        <f t="shared" si="337"/>
        <v>2025-09-22</v>
      </c>
      <c r="V2085" s="13" t="str">
        <f>VLOOKUP($B2085,Deals_Demo!$H:$S,11,0)</f>
        <v>17</v>
      </c>
      <c r="W2085" s="13" t="str">
        <f>VLOOKUP($B2085,Deals_Demo!$H:$S,12,0)</f>
        <v>Mon</v>
      </c>
      <c r="X2085" s="13">
        <f t="shared" si="330"/>
        <v>0.14899999999999999</v>
      </c>
      <c r="Y2085" s="13">
        <f t="shared" si="331"/>
        <v>0.29799999999999999</v>
      </c>
      <c r="Z2085" s="13">
        <f t="shared" si="332"/>
        <v>0.44700000000000001</v>
      </c>
      <c r="AA2085" s="13">
        <f t="shared" si="338"/>
        <v>-3</v>
      </c>
    </row>
    <row r="2086" spans="1:27" x14ac:dyDescent="0.25">
      <c r="A2086" s="56">
        <v>45922.518159722225</v>
      </c>
      <c r="B2086" s="57">
        <v>444316712</v>
      </c>
      <c r="C2086" s="58" t="s">
        <v>36</v>
      </c>
      <c r="D2086" s="58" t="s">
        <v>37</v>
      </c>
      <c r="E2086" s="58" t="s">
        <v>119</v>
      </c>
      <c r="F2086" s="59">
        <v>3724.73</v>
      </c>
      <c r="G2086" s="59">
        <v>3721.68</v>
      </c>
      <c r="H2086" s="59">
        <v>3728.18</v>
      </c>
      <c r="I2086" s="58" t="s">
        <v>2602</v>
      </c>
      <c r="J2086" s="59">
        <v>3721.65</v>
      </c>
      <c r="K2086" s="59">
        <v>0</v>
      </c>
      <c r="L2086" s="59">
        <v>0</v>
      </c>
      <c r="M2086" s="59">
        <v>-3.08</v>
      </c>
      <c r="N2086" s="10" t="str">
        <f t="shared" si="333"/>
        <v>L</v>
      </c>
      <c r="O2086" s="11">
        <f t="shared" si="334"/>
        <v>45922</v>
      </c>
      <c r="P2086" s="12" t="str">
        <f t="shared" si="335"/>
        <v>12</v>
      </c>
      <c r="Q2086" s="13" t="str">
        <f>VLOOKUP($B2086,Deals_Demo!$H:$N,7,0)</f>
        <v>strategy_16_demo</v>
      </c>
      <c r="R2086" s="13" t="str">
        <f t="shared" si="336"/>
        <v>Mon</v>
      </c>
      <c r="S2086" s="14">
        <f>VLOOKUP($B2086,Deals_Demo!$H:$S,8,0)</f>
        <v>45922.518159722225</v>
      </c>
      <c r="T2086" s="14">
        <f>VLOOKUP($B2086,Deals_Demo!$H:$S,9,0)</f>
        <v>45922.726493055561</v>
      </c>
      <c r="U2086" s="15" t="str">
        <f t="shared" si="337"/>
        <v>2025-09-22</v>
      </c>
      <c r="V2086" s="13" t="str">
        <f>VLOOKUP($B2086,Deals_Demo!$H:$S,11,0)</f>
        <v>17</v>
      </c>
      <c r="W2086" s="13" t="str">
        <f>VLOOKUP($B2086,Deals_Demo!$H:$S,12,0)</f>
        <v>Mon</v>
      </c>
      <c r="X2086" s="13">
        <f t="shared" si="330"/>
        <v>-0.30800000000000005</v>
      </c>
      <c r="Y2086" s="13">
        <f t="shared" si="331"/>
        <v>-0.6160000000000001</v>
      </c>
      <c r="Z2086" s="13">
        <f t="shared" si="332"/>
        <v>-0.92399999999999993</v>
      </c>
      <c r="AA2086" s="13">
        <f t="shared" si="338"/>
        <v>-3</v>
      </c>
    </row>
    <row r="2087" spans="1:27" x14ac:dyDescent="0.25">
      <c r="A2087" s="60">
        <v>45922.518159722225</v>
      </c>
      <c r="B2087" s="61">
        <v>444316716</v>
      </c>
      <c r="C2087" s="62" t="s">
        <v>36</v>
      </c>
      <c r="D2087" s="62" t="s">
        <v>37</v>
      </c>
      <c r="E2087" s="62" t="s">
        <v>119</v>
      </c>
      <c r="F2087" s="63">
        <v>3724.73</v>
      </c>
      <c r="G2087" s="63">
        <v>3722.48</v>
      </c>
      <c r="H2087" s="63">
        <v>3727.68</v>
      </c>
      <c r="I2087" s="62" t="s">
        <v>2606</v>
      </c>
      <c r="J2087" s="63">
        <v>3722.3</v>
      </c>
      <c r="K2087" s="63">
        <v>0</v>
      </c>
      <c r="L2087" s="63">
        <v>0</v>
      </c>
      <c r="M2087" s="63">
        <v>-2.4300000000000002</v>
      </c>
      <c r="N2087" s="10" t="str">
        <f t="shared" si="333"/>
        <v>L</v>
      </c>
      <c r="O2087" s="11">
        <f t="shared" si="334"/>
        <v>45922</v>
      </c>
      <c r="P2087" s="12" t="str">
        <f t="shared" si="335"/>
        <v>12</v>
      </c>
      <c r="Q2087" s="13" t="str">
        <f>VLOOKUP($B2087,Deals_Demo!$H:$N,7,0)</f>
        <v>strategy_23_demo</v>
      </c>
      <c r="R2087" s="13" t="str">
        <f t="shared" si="336"/>
        <v>Mon</v>
      </c>
      <c r="S2087" s="14">
        <f>VLOOKUP($B2087,Deals_Demo!$H:$S,8,0)</f>
        <v>45922.518159722225</v>
      </c>
      <c r="T2087" s="14">
        <f>VLOOKUP($B2087,Deals_Demo!$H:$S,9,0)</f>
        <v>45922.726493055561</v>
      </c>
      <c r="U2087" s="15" t="str">
        <f t="shared" si="337"/>
        <v>2025-09-22</v>
      </c>
      <c r="V2087" s="13" t="str">
        <f>VLOOKUP($B2087,Deals_Demo!$H:$S,11,0)</f>
        <v>17</v>
      </c>
      <c r="W2087" s="13" t="str">
        <f>VLOOKUP($B2087,Deals_Demo!$H:$S,12,0)</f>
        <v>Mon</v>
      </c>
      <c r="X2087" s="13">
        <f t="shared" si="330"/>
        <v>-0.24300000000000002</v>
      </c>
      <c r="Y2087" s="13">
        <f t="shared" si="331"/>
        <v>-0.48600000000000004</v>
      </c>
      <c r="Z2087" s="13">
        <f t="shared" si="332"/>
        <v>-0.72899999999999998</v>
      </c>
      <c r="AA2087" s="13">
        <f t="shared" si="338"/>
        <v>-3</v>
      </c>
    </row>
    <row r="2088" spans="1:27" x14ac:dyDescent="0.25">
      <c r="A2088" s="56">
        <v>45922.518159722225</v>
      </c>
      <c r="B2088" s="57">
        <v>444316719</v>
      </c>
      <c r="C2088" s="58" t="s">
        <v>36</v>
      </c>
      <c r="D2088" s="58" t="s">
        <v>37</v>
      </c>
      <c r="E2088" s="58" t="s">
        <v>119</v>
      </c>
      <c r="F2088" s="59">
        <v>3724.69</v>
      </c>
      <c r="G2088" s="59">
        <v>3724.81</v>
      </c>
      <c r="H2088" s="59">
        <v>3726.18</v>
      </c>
      <c r="I2088" s="58" t="s">
        <v>2605</v>
      </c>
      <c r="J2088" s="59">
        <v>3726.18</v>
      </c>
      <c r="K2088" s="59">
        <v>0</v>
      </c>
      <c r="L2088" s="59">
        <v>0</v>
      </c>
      <c r="M2088" s="59">
        <v>1.49</v>
      </c>
      <c r="N2088" s="10" t="str">
        <f t="shared" si="333"/>
        <v>W</v>
      </c>
      <c r="O2088" s="11">
        <f t="shared" si="334"/>
        <v>45922</v>
      </c>
      <c r="P2088" s="12" t="str">
        <f t="shared" si="335"/>
        <v>12</v>
      </c>
      <c r="Q2088" s="13" t="str">
        <f>VLOOKUP($B2088,Deals_Demo!$H:$N,7,0)</f>
        <v>strategy_14_demo</v>
      </c>
      <c r="R2088" s="13" t="str">
        <f t="shared" si="336"/>
        <v>Mon</v>
      </c>
      <c r="S2088" s="14">
        <f>VLOOKUP($B2088,Deals_Demo!$H:$S,8,0)</f>
        <v>45922.518159722225</v>
      </c>
      <c r="T2088" s="14">
        <f>VLOOKUP($B2088,Deals_Demo!$H:$S,9,0)</f>
        <v>45922.726493055561</v>
      </c>
      <c r="U2088" s="15" t="str">
        <f t="shared" si="337"/>
        <v>2025-09-22</v>
      </c>
      <c r="V2088" s="13" t="str">
        <f>VLOOKUP($B2088,Deals_Demo!$H:$S,11,0)</f>
        <v>17</v>
      </c>
      <c r="W2088" s="13" t="str">
        <f>VLOOKUP($B2088,Deals_Demo!$H:$S,12,0)</f>
        <v>Mon</v>
      </c>
      <c r="X2088" s="13">
        <f t="shared" si="330"/>
        <v>0.14899999999999999</v>
      </c>
      <c r="Y2088" s="13">
        <f t="shared" si="331"/>
        <v>0.29799999999999999</v>
      </c>
      <c r="Z2088" s="13">
        <f t="shared" si="332"/>
        <v>0.44700000000000001</v>
      </c>
      <c r="AA2088" s="13">
        <f t="shared" si="338"/>
        <v>-3</v>
      </c>
    </row>
    <row r="2089" spans="1:27" x14ac:dyDescent="0.25">
      <c r="A2089" s="60">
        <v>45922.518171296295</v>
      </c>
      <c r="B2089" s="61">
        <v>444316724</v>
      </c>
      <c r="C2089" s="62" t="s">
        <v>36</v>
      </c>
      <c r="D2089" s="62" t="s">
        <v>37</v>
      </c>
      <c r="E2089" s="62" t="s">
        <v>119</v>
      </c>
      <c r="F2089" s="63">
        <v>3724.61</v>
      </c>
      <c r="G2089" s="63">
        <v>3724.81</v>
      </c>
      <c r="H2089" s="63">
        <v>3726.18</v>
      </c>
      <c r="I2089" s="62" t="s">
        <v>2605</v>
      </c>
      <c r="J2089" s="63">
        <v>3726.18</v>
      </c>
      <c r="K2089" s="63">
        <v>0</v>
      </c>
      <c r="L2089" s="63">
        <v>0</v>
      </c>
      <c r="M2089" s="63">
        <v>1.57</v>
      </c>
      <c r="N2089" s="10" t="str">
        <f t="shared" si="333"/>
        <v>W</v>
      </c>
      <c r="O2089" s="11">
        <f t="shared" si="334"/>
        <v>45922</v>
      </c>
      <c r="P2089" s="12" t="str">
        <f t="shared" si="335"/>
        <v>12</v>
      </c>
      <c r="Q2089" s="13" t="str">
        <f>VLOOKUP($B2089,Deals_Demo!$H:$N,7,0)</f>
        <v>strategy_12_demo</v>
      </c>
      <c r="R2089" s="13" t="str">
        <f t="shared" si="336"/>
        <v>Mon</v>
      </c>
      <c r="S2089" s="14">
        <f>VLOOKUP($B2089,Deals_Demo!$H:$S,8,0)</f>
        <v>45922.518171296295</v>
      </c>
      <c r="T2089" s="14">
        <f>VLOOKUP($B2089,Deals_Demo!$H:$S,9,0)</f>
        <v>45922.726504629631</v>
      </c>
      <c r="U2089" s="15" t="str">
        <f t="shared" si="337"/>
        <v>2025-09-22</v>
      </c>
      <c r="V2089" s="13" t="str">
        <f>VLOOKUP($B2089,Deals_Demo!$H:$S,11,0)</f>
        <v>17</v>
      </c>
      <c r="W2089" s="13" t="str">
        <f>VLOOKUP($B2089,Deals_Demo!$H:$S,12,0)</f>
        <v>Mon</v>
      </c>
      <c r="X2089" s="13">
        <f t="shared" si="330"/>
        <v>0.15700000000000003</v>
      </c>
      <c r="Y2089" s="13">
        <f t="shared" si="331"/>
        <v>0.31400000000000006</v>
      </c>
      <c r="Z2089" s="13">
        <f t="shared" si="332"/>
        <v>0.47099999999999997</v>
      </c>
      <c r="AA2089" s="13">
        <f t="shared" si="338"/>
        <v>-3</v>
      </c>
    </row>
    <row r="2090" spans="1:27" x14ac:dyDescent="0.25">
      <c r="A2090" s="56">
        <v>45922.518171296295</v>
      </c>
      <c r="B2090" s="57">
        <v>444316728</v>
      </c>
      <c r="C2090" s="58" t="s">
        <v>36</v>
      </c>
      <c r="D2090" s="58" t="s">
        <v>37</v>
      </c>
      <c r="E2090" s="58" t="s">
        <v>119</v>
      </c>
      <c r="F2090" s="59">
        <v>3724.6</v>
      </c>
      <c r="G2090" s="59">
        <v>3724.81</v>
      </c>
      <c r="H2090" s="59">
        <v>3727.68</v>
      </c>
      <c r="I2090" s="58" t="s">
        <v>2604</v>
      </c>
      <c r="J2090" s="59">
        <v>3724.79</v>
      </c>
      <c r="K2090" s="59">
        <v>0</v>
      </c>
      <c r="L2090" s="59">
        <v>0</v>
      </c>
      <c r="M2090" s="59">
        <v>0.19</v>
      </c>
      <c r="N2090" s="10" t="str">
        <f t="shared" si="333"/>
        <v>W</v>
      </c>
      <c r="O2090" s="11">
        <f t="shared" si="334"/>
        <v>45922</v>
      </c>
      <c r="P2090" s="12" t="str">
        <f t="shared" si="335"/>
        <v>12</v>
      </c>
      <c r="Q2090" s="13" t="str">
        <f>VLOOKUP($B2090,Deals_Demo!$H:$N,7,0)</f>
        <v>strategy_09_demo</v>
      </c>
      <c r="R2090" s="13" t="str">
        <f t="shared" si="336"/>
        <v>Mon</v>
      </c>
      <c r="S2090" s="14">
        <f>VLOOKUP($B2090,Deals_Demo!$H:$S,8,0)</f>
        <v>45922.518171296295</v>
      </c>
      <c r="T2090" s="14">
        <f>VLOOKUP($B2090,Deals_Demo!$H:$S,9,0)</f>
        <v>45922.726504629631</v>
      </c>
      <c r="U2090" s="15" t="str">
        <f t="shared" si="337"/>
        <v>2025-09-22</v>
      </c>
      <c r="V2090" s="13" t="str">
        <f>VLOOKUP($B2090,Deals_Demo!$H:$S,11,0)</f>
        <v>17</v>
      </c>
      <c r="W2090" s="13" t="str">
        <f>VLOOKUP($B2090,Deals_Demo!$H:$S,12,0)</f>
        <v>Mon</v>
      </c>
      <c r="X2090" s="13">
        <f t="shared" si="330"/>
        <v>1.9000000000000003E-2</v>
      </c>
      <c r="Y2090" s="13">
        <f t="shared" si="331"/>
        <v>3.8000000000000006E-2</v>
      </c>
      <c r="Z2090" s="13">
        <f t="shared" si="332"/>
        <v>5.6999999999999995E-2</v>
      </c>
      <c r="AA2090" s="13">
        <f t="shared" si="338"/>
        <v>-3</v>
      </c>
    </row>
    <row r="2091" spans="1:27" x14ac:dyDescent="0.25">
      <c r="A2091" s="60">
        <v>45922.519756944443</v>
      </c>
      <c r="B2091" s="61">
        <v>444317905</v>
      </c>
      <c r="C2091" s="62" t="s">
        <v>36</v>
      </c>
      <c r="D2091" s="62" t="s">
        <v>37</v>
      </c>
      <c r="E2091" s="62" t="s">
        <v>119</v>
      </c>
      <c r="F2091" s="63">
        <v>3725.86</v>
      </c>
      <c r="G2091" s="63">
        <v>3722.86</v>
      </c>
      <c r="H2091" s="62"/>
      <c r="I2091" s="62" t="s">
        <v>2607</v>
      </c>
      <c r="J2091" s="63">
        <v>3722.85</v>
      </c>
      <c r="K2091" s="63">
        <v>0</v>
      </c>
      <c r="L2091" s="63">
        <v>0</v>
      </c>
      <c r="M2091" s="63">
        <v>-3.01</v>
      </c>
      <c r="N2091" s="10" t="str">
        <f t="shared" si="333"/>
        <v>L</v>
      </c>
      <c r="O2091" s="11">
        <f t="shared" si="334"/>
        <v>45922</v>
      </c>
      <c r="P2091" s="12" t="str">
        <f t="shared" si="335"/>
        <v>12</v>
      </c>
      <c r="Q2091" s="13" t="str">
        <f>VLOOKUP($B2091,Deals_Demo!$H:$N,7,0)</f>
        <v>strategy_20_demo</v>
      </c>
      <c r="R2091" s="13" t="str">
        <f t="shared" si="336"/>
        <v>Mon</v>
      </c>
      <c r="S2091" s="14">
        <f>VLOOKUP($B2091,Deals_Demo!$H:$S,8,0)</f>
        <v>45922.519756944443</v>
      </c>
      <c r="T2091" s="14">
        <f>VLOOKUP($B2091,Deals_Demo!$H:$S,9,0)</f>
        <v>45922.728090277778</v>
      </c>
      <c r="U2091" s="15" t="str">
        <f t="shared" si="337"/>
        <v>2025-09-22</v>
      </c>
      <c r="V2091" s="13" t="str">
        <f>VLOOKUP($B2091,Deals_Demo!$H:$S,11,0)</f>
        <v>17</v>
      </c>
      <c r="W2091" s="13" t="str">
        <f>VLOOKUP($B2091,Deals_Demo!$H:$S,12,0)</f>
        <v>Mon</v>
      </c>
      <c r="X2091" s="13">
        <f t="shared" si="330"/>
        <v>-0.30099999999999999</v>
      </c>
      <c r="Y2091" s="13">
        <f t="shared" si="331"/>
        <v>-0.60199999999999998</v>
      </c>
      <c r="Z2091" s="13">
        <f t="shared" si="332"/>
        <v>-0.90299999999999991</v>
      </c>
      <c r="AA2091" s="13">
        <f t="shared" si="338"/>
        <v>-3</v>
      </c>
    </row>
    <row r="2092" spans="1:27" x14ac:dyDescent="0.25">
      <c r="A2092" s="56">
        <v>45922.519768518519</v>
      </c>
      <c r="B2092" s="57">
        <v>444317907</v>
      </c>
      <c r="C2092" s="58" t="s">
        <v>36</v>
      </c>
      <c r="D2092" s="58" t="s">
        <v>37</v>
      </c>
      <c r="E2092" s="58" t="s">
        <v>119</v>
      </c>
      <c r="F2092" s="59">
        <v>3725.86</v>
      </c>
      <c r="G2092" s="59">
        <v>3722.86</v>
      </c>
      <c r="H2092" s="58"/>
      <c r="I2092" s="58" t="s">
        <v>2607</v>
      </c>
      <c r="J2092" s="59">
        <v>3722.85</v>
      </c>
      <c r="K2092" s="59">
        <v>0</v>
      </c>
      <c r="L2092" s="59">
        <v>0</v>
      </c>
      <c r="M2092" s="59">
        <v>-3.01</v>
      </c>
      <c r="N2092" s="10" t="str">
        <f t="shared" si="333"/>
        <v>L</v>
      </c>
      <c r="O2092" s="11">
        <f t="shared" si="334"/>
        <v>45922</v>
      </c>
      <c r="P2092" s="12" t="str">
        <f t="shared" si="335"/>
        <v>12</v>
      </c>
      <c r="Q2092" s="13" t="str">
        <f>VLOOKUP($B2092,Deals_Demo!$H:$N,7,0)</f>
        <v>strategy_18_demo</v>
      </c>
      <c r="R2092" s="13" t="str">
        <f t="shared" si="336"/>
        <v>Mon</v>
      </c>
      <c r="S2092" s="14">
        <f>VLOOKUP($B2092,Deals_Demo!$H:$S,8,0)</f>
        <v>45922.519768518519</v>
      </c>
      <c r="T2092" s="14">
        <f>VLOOKUP($B2092,Deals_Demo!$H:$S,9,0)</f>
        <v>45922.728101851855</v>
      </c>
      <c r="U2092" s="15" t="str">
        <f t="shared" si="337"/>
        <v>2025-09-22</v>
      </c>
      <c r="V2092" s="13" t="str">
        <f>VLOOKUP($B2092,Deals_Demo!$H:$S,11,0)</f>
        <v>17</v>
      </c>
      <c r="W2092" s="13" t="str">
        <f>VLOOKUP($B2092,Deals_Demo!$H:$S,12,0)</f>
        <v>Mon</v>
      </c>
      <c r="X2092" s="13">
        <f t="shared" si="330"/>
        <v>-0.30099999999999999</v>
      </c>
      <c r="Y2092" s="13">
        <f t="shared" si="331"/>
        <v>-0.60199999999999998</v>
      </c>
      <c r="Z2092" s="13">
        <f t="shared" si="332"/>
        <v>-0.90299999999999991</v>
      </c>
      <c r="AA2092" s="13">
        <f t="shared" si="338"/>
        <v>-3</v>
      </c>
    </row>
    <row r="2093" spans="1:27" x14ac:dyDescent="0.25">
      <c r="A2093" s="60">
        <v>45922.520451388889</v>
      </c>
      <c r="B2093" s="61">
        <v>444318135</v>
      </c>
      <c r="C2093" s="62" t="s">
        <v>36</v>
      </c>
      <c r="D2093" s="62" t="s">
        <v>37</v>
      </c>
      <c r="E2093" s="62" t="s">
        <v>119</v>
      </c>
      <c r="F2093" s="63">
        <v>3725.55</v>
      </c>
      <c r="G2093" s="63">
        <v>3723.35</v>
      </c>
      <c r="H2093" s="63">
        <v>3727.05</v>
      </c>
      <c r="I2093" s="62" t="s">
        <v>2608</v>
      </c>
      <c r="J2093" s="63">
        <v>3723.23</v>
      </c>
      <c r="K2093" s="63">
        <v>0</v>
      </c>
      <c r="L2093" s="63">
        <v>0</v>
      </c>
      <c r="M2093" s="63">
        <v>-2.3199999999999998</v>
      </c>
      <c r="N2093" s="10" t="str">
        <f t="shared" si="333"/>
        <v>L</v>
      </c>
      <c r="O2093" s="11">
        <f t="shared" si="334"/>
        <v>45922</v>
      </c>
      <c r="P2093" s="12" t="str">
        <f t="shared" si="335"/>
        <v>12</v>
      </c>
      <c r="Q2093" s="13" t="str">
        <f>VLOOKUP($B2093,Deals_Demo!$H:$N,7,0)</f>
        <v>strategy_22_demo</v>
      </c>
      <c r="R2093" s="13" t="str">
        <f t="shared" si="336"/>
        <v>Mon</v>
      </c>
      <c r="S2093" s="14">
        <f>VLOOKUP($B2093,Deals_Demo!$H:$S,8,0)</f>
        <v>45922.520451388889</v>
      </c>
      <c r="T2093" s="14">
        <f>VLOOKUP($B2093,Deals_Demo!$H:$S,9,0)</f>
        <v>45922.728784722225</v>
      </c>
      <c r="U2093" s="15" t="str">
        <f t="shared" si="337"/>
        <v>2025-09-22</v>
      </c>
      <c r="V2093" s="13" t="str">
        <f>VLOOKUP($B2093,Deals_Demo!$H:$S,11,0)</f>
        <v>17</v>
      </c>
      <c r="W2093" s="13" t="str">
        <f>VLOOKUP($B2093,Deals_Demo!$H:$S,12,0)</f>
        <v>Mon</v>
      </c>
      <c r="X2093" s="13">
        <f t="shared" si="330"/>
        <v>-0.23199999999999998</v>
      </c>
      <c r="Y2093" s="13">
        <f t="shared" si="331"/>
        <v>-0.46399999999999997</v>
      </c>
      <c r="Z2093" s="13">
        <f t="shared" si="332"/>
        <v>-0.69599999999999995</v>
      </c>
      <c r="AA2093" s="13">
        <f t="shared" si="338"/>
        <v>-3</v>
      </c>
    </row>
    <row r="2094" spans="1:27" x14ac:dyDescent="0.25">
      <c r="A2094" s="56">
        <v>45922.520462962966</v>
      </c>
      <c r="B2094" s="57">
        <v>444318138</v>
      </c>
      <c r="C2094" s="58" t="s">
        <v>36</v>
      </c>
      <c r="D2094" s="58" t="s">
        <v>37</v>
      </c>
      <c r="E2094" s="58" t="s">
        <v>119</v>
      </c>
      <c r="F2094" s="59">
        <v>3725.55</v>
      </c>
      <c r="G2094" s="59">
        <v>3722.55</v>
      </c>
      <c r="H2094" s="59">
        <v>3727.05</v>
      </c>
      <c r="I2094" s="58" t="s">
        <v>2607</v>
      </c>
      <c r="J2094" s="59">
        <v>3722.55</v>
      </c>
      <c r="K2094" s="59">
        <v>0</v>
      </c>
      <c r="L2094" s="59">
        <v>0</v>
      </c>
      <c r="M2094" s="59">
        <v>-3</v>
      </c>
      <c r="N2094" s="10" t="str">
        <f t="shared" si="333"/>
        <v>L</v>
      </c>
      <c r="O2094" s="11">
        <f t="shared" si="334"/>
        <v>45922</v>
      </c>
      <c r="P2094" s="12" t="str">
        <f t="shared" si="335"/>
        <v>12</v>
      </c>
      <c r="Q2094" s="13" t="str">
        <f>VLOOKUP($B2094,Deals_Demo!$H:$N,7,0)</f>
        <v>strategy_24_demo</v>
      </c>
      <c r="R2094" s="13" t="str">
        <f t="shared" si="336"/>
        <v>Mon</v>
      </c>
      <c r="S2094" s="14">
        <f>VLOOKUP($B2094,Deals_Demo!$H:$S,8,0)</f>
        <v>45922.520462962966</v>
      </c>
      <c r="T2094" s="14">
        <f>VLOOKUP($B2094,Deals_Demo!$H:$S,9,0)</f>
        <v>45922.728796296302</v>
      </c>
      <c r="U2094" s="15" t="str">
        <f t="shared" si="337"/>
        <v>2025-09-22</v>
      </c>
      <c r="V2094" s="13" t="str">
        <f>VLOOKUP($B2094,Deals_Demo!$H:$S,11,0)</f>
        <v>17</v>
      </c>
      <c r="W2094" s="13" t="str">
        <f>VLOOKUP($B2094,Deals_Demo!$H:$S,12,0)</f>
        <v>Mon</v>
      </c>
      <c r="X2094" s="13">
        <f t="shared" si="330"/>
        <v>-0.30000000000000004</v>
      </c>
      <c r="Y2094" s="13">
        <f t="shared" si="331"/>
        <v>-0.60000000000000009</v>
      </c>
      <c r="Z2094" s="13">
        <f t="shared" si="332"/>
        <v>-0.89999999999999991</v>
      </c>
      <c r="AA2094" s="13">
        <f t="shared" si="338"/>
        <v>-3</v>
      </c>
    </row>
    <row r="2095" spans="1:27" x14ac:dyDescent="0.25">
      <c r="A2095" s="60">
        <v>45922.520462962966</v>
      </c>
      <c r="B2095" s="61">
        <v>444318140</v>
      </c>
      <c r="C2095" s="62" t="s">
        <v>36</v>
      </c>
      <c r="D2095" s="62" t="s">
        <v>37</v>
      </c>
      <c r="E2095" s="62" t="s">
        <v>119</v>
      </c>
      <c r="F2095" s="63">
        <v>3725.55</v>
      </c>
      <c r="G2095" s="63">
        <v>3722.55</v>
      </c>
      <c r="H2095" s="63">
        <v>3727.05</v>
      </c>
      <c r="I2095" s="62" t="s">
        <v>2607</v>
      </c>
      <c r="J2095" s="63">
        <v>3722.55</v>
      </c>
      <c r="K2095" s="63">
        <v>0</v>
      </c>
      <c r="L2095" s="63">
        <v>0</v>
      </c>
      <c r="M2095" s="63">
        <v>-3</v>
      </c>
      <c r="N2095" s="10" t="str">
        <f t="shared" si="333"/>
        <v>L</v>
      </c>
      <c r="O2095" s="11">
        <f t="shared" si="334"/>
        <v>45922</v>
      </c>
      <c r="P2095" s="12" t="str">
        <f t="shared" si="335"/>
        <v>12</v>
      </c>
      <c r="Q2095" s="13" t="str">
        <f>VLOOKUP($B2095,Deals_Demo!$H:$N,7,0)</f>
        <v>strategy_12_demo</v>
      </c>
      <c r="R2095" s="13" t="str">
        <f t="shared" si="336"/>
        <v>Mon</v>
      </c>
      <c r="S2095" s="14">
        <f>VLOOKUP($B2095,Deals_Demo!$H:$S,8,0)</f>
        <v>45922.520462962966</v>
      </c>
      <c r="T2095" s="14">
        <f>VLOOKUP($B2095,Deals_Demo!$H:$S,9,0)</f>
        <v>45922.728796296302</v>
      </c>
      <c r="U2095" s="15" t="str">
        <f t="shared" si="337"/>
        <v>2025-09-22</v>
      </c>
      <c r="V2095" s="13" t="str">
        <f>VLOOKUP($B2095,Deals_Demo!$H:$S,11,0)</f>
        <v>17</v>
      </c>
      <c r="W2095" s="13" t="str">
        <f>VLOOKUP($B2095,Deals_Demo!$H:$S,12,0)</f>
        <v>Mon</v>
      </c>
      <c r="X2095" s="13">
        <f t="shared" si="330"/>
        <v>-0.30000000000000004</v>
      </c>
      <c r="Y2095" s="13">
        <f t="shared" si="331"/>
        <v>-0.60000000000000009</v>
      </c>
      <c r="Z2095" s="13">
        <f t="shared" si="332"/>
        <v>-0.89999999999999991</v>
      </c>
      <c r="AA2095" s="13">
        <f t="shared" si="338"/>
        <v>-3</v>
      </c>
    </row>
    <row r="2096" spans="1:27" x14ac:dyDescent="0.25">
      <c r="A2096" s="56">
        <v>45922.520462962966</v>
      </c>
      <c r="B2096" s="57">
        <v>444318162</v>
      </c>
      <c r="C2096" s="58" t="s">
        <v>36</v>
      </c>
      <c r="D2096" s="58" t="s">
        <v>37</v>
      </c>
      <c r="E2096" s="58" t="s">
        <v>119</v>
      </c>
      <c r="F2096" s="59">
        <v>3725.55</v>
      </c>
      <c r="G2096" s="59">
        <v>3722.55</v>
      </c>
      <c r="H2096" s="59">
        <v>3727.05</v>
      </c>
      <c r="I2096" s="58" t="s">
        <v>2607</v>
      </c>
      <c r="J2096" s="59">
        <v>3722.55</v>
      </c>
      <c r="K2096" s="59">
        <v>0</v>
      </c>
      <c r="L2096" s="59">
        <v>0</v>
      </c>
      <c r="M2096" s="59">
        <v>-3</v>
      </c>
      <c r="N2096" s="10" t="str">
        <f t="shared" si="333"/>
        <v>L</v>
      </c>
      <c r="O2096" s="11">
        <f t="shared" si="334"/>
        <v>45922</v>
      </c>
      <c r="P2096" s="12" t="str">
        <f t="shared" si="335"/>
        <v>12</v>
      </c>
      <c r="Q2096" s="13" t="str">
        <f>VLOOKUP($B2096,Deals_Demo!$H:$N,7,0)</f>
        <v>strategy_14_demo</v>
      </c>
      <c r="R2096" s="13" t="str">
        <f t="shared" si="336"/>
        <v>Mon</v>
      </c>
      <c r="S2096" s="14">
        <f>VLOOKUP($B2096,Deals_Demo!$H:$S,8,0)</f>
        <v>45922.520462962966</v>
      </c>
      <c r="T2096" s="14">
        <f>VLOOKUP($B2096,Deals_Demo!$H:$S,9,0)</f>
        <v>45922.728796296302</v>
      </c>
      <c r="U2096" s="15" t="str">
        <f t="shared" si="337"/>
        <v>2025-09-22</v>
      </c>
      <c r="V2096" s="13" t="str">
        <f>VLOOKUP($B2096,Deals_Demo!$H:$S,11,0)</f>
        <v>17</v>
      </c>
      <c r="W2096" s="13" t="str">
        <f>VLOOKUP($B2096,Deals_Demo!$H:$S,12,0)</f>
        <v>Mon</v>
      </c>
      <c r="X2096" s="13">
        <f t="shared" si="330"/>
        <v>-0.30000000000000004</v>
      </c>
      <c r="Y2096" s="13">
        <f t="shared" si="331"/>
        <v>-0.60000000000000009</v>
      </c>
      <c r="Z2096" s="13">
        <f t="shared" si="332"/>
        <v>-0.89999999999999991</v>
      </c>
      <c r="AA2096" s="13">
        <f t="shared" si="338"/>
        <v>-3</v>
      </c>
    </row>
    <row r="2097" spans="1:27" x14ac:dyDescent="0.25">
      <c r="A2097" s="60">
        <v>45922.520462962966</v>
      </c>
      <c r="B2097" s="61">
        <v>444318167</v>
      </c>
      <c r="C2097" s="62" t="s">
        <v>36</v>
      </c>
      <c r="D2097" s="62" t="s">
        <v>37</v>
      </c>
      <c r="E2097" s="62" t="s">
        <v>119</v>
      </c>
      <c r="F2097" s="63">
        <v>3725.55</v>
      </c>
      <c r="G2097" s="63">
        <v>3724.05</v>
      </c>
      <c r="H2097" s="63">
        <v>3727.05</v>
      </c>
      <c r="I2097" s="62" t="s">
        <v>2609</v>
      </c>
      <c r="J2097" s="63">
        <v>3724.03</v>
      </c>
      <c r="K2097" s="63">
        <v>0</v>
      </c>
      <c r="L2097" s="63">
        <v>0</v>
      </c>
      <c r="M2097" s="63">
        <v>-1.52</v>
      </c>
      <c r="N2097" s="10" t="str">
        <f t="shared" si="333"/>
        <v>L</v>
      </c>
      <c r="O2097" s="11">
        <f t="shared" si="334"/>
        <v>45922</v>
      </c>
      <c r="P2097" s="12" t="str">
        <f t="shared" si="335"/>
        <v>12</v>
      </c>
      <c r="Q2097" s="13" t="str">
        <f>VLOOKUP($B2097,Deals_Demo!$H:$N,7,0)</f>
        <v>strategy_15_demo</v>
      </c>
      <c r="R2097" s="13" t="str">
        <f t="shared" si="336"/>
        <v>Mon</v>
      </c>
      <c r="S2097" s="14">
        <f>VLOOKUP($B2097,Deals_Demo!$H:$S,8,0)</f>
        <v>45922.520462962966</v>
      </c>
      <c r="T2097" s="14">
        <f>VLOOKUP($B2097,Deals_Demo!$H:$S,9,0)</f>
        <v>45922.728796296302</v>
      </c>
      <c r="U2097" s="15" t="str">
        <f t="shared" si="337"/>
        <v>2025-09-22</v>
      </c>
      <c r="V2097" s="13" t="str">
        <f>VLOOKUP($B2097,Deals_Demo!$H:$S,11,0)</f>
        <v>17</v>
      </c>
      <c r="W2097" s="13" t="str">
        <f>VLOOKUP($B2097,Deals_Demo!$H:$S,12,0)</f>
        <v>Mon</v>
      </c>
      <c r="X2097" s="13">
        <f t="shared" si="330"/>
        <v>-0.15200000000000002</v>
      </c>
      <c r="Y2097" s="13">
        <f t="shared" si="331"/>
        <v>-0.30400000000000005</v>
      </c>
      <c r="Z2097" s="13">
        <f t="shared" si="332"/>
        <v>-0.45599999999999996</v>
      </c>
      <c r="AA2097" s="13">
        <f t="shared" si="338"/>
        <v>-3</v>
      </c>
    </row>
    <row r="2098" spans="1:27" x14ac:dyDescent="0.25">
      <c r="A2098" s="56">
        <v>45922.521145833336</v>
      </c>
      <c r="B2098" s="57">
        <v>444318584</v>
      </c>
      <c r="C2098" s="58" t="s">
        <v>36</v>
      </c>
      <c r="D2098" s="58" t="s">
        <v>37</v>
      </c>
      <c r="E2098" s="58" t="s">
        <v>119</v>
      </c>
      <c r="F2098" s="59">
        <v>3725.13</v>
      </c>
      <c r="G2098" s="59">
        <v>3722.14</v>
      </c>
      <c r="H2098" s="59">
        <v>3728.64</v>
      </c>
      <c r="I2098" s="58" t="s">
        <v>2606</v>
      </c>
      <c r="J2098" s="59">
        <v>3722.14</v>
      </c>
      <c r="K2098" s="59">
        <v>0</v>
      </c>
      <c r="L2098" s="59">
        <v>0</v>
      </c>
      <c r="M2098" s="59">
        <v>-2.99</v>
      </c>
      <c r="N2098" s="10" t="str">
        <f t="shared" si="333"/>
        <v>L</v>
      </c>
      <c r="O2098" s="11">
        <f t="shared" si="334"/>
        <v>45922</v>
      </c>
      <c r="P2098" s="12" t="str">
        <f t="shared" si="335"/>
        <v>12</v>
      </c>
      <c r="Q2098" s="13" t="str">
        <f>VLOOKUP($B2098,Deals_Demo!$H:$N,7,0)</f>
        <v>strategy_11_demo</v>
      </c>
      <c r="R2098" s="13" t="str">
        <f t="shared" si="336"/>
        <v>Mon</v>
      </c>
      <c r="S2098" s="14">
        <f>VLOOKUP($B2098,Deals_Demo!$H:$S,8,0)</f>
        <v>45922.521145833336</v>
      </c>
      <c r="T2098" s="14">
        <f>VLOOKUP($B2098,Deals_Demo!$H:$S,9,0)</f>
        <v>45922.729479166672</v>
      </c>
      <c r="U2098" s="15" t="str">
        <f t="shared" si="337"/>
        <v>2025-09-22</v>
      </c>
      <c r="V2098" s="13" t="str">
        <f>VLOOKUP($B2098,Deals_Demo!$H:$S,11,0)</f>
        <v>17</v>
      </c>
      <c r="W2098" s="13" t="str">
        <f>VLOOKUP($B2098,Deals_Demo!$H:$S,12,0)</f>
        <v>Mon</v>
      </c>
      <c r="X2098" s="13">
        <f t="shared" si="330"/>
        <v>-0.29900000000000004</v>
      </c>
      <c r="Y2098" s="13">
        <f t="shared" si="331"/>
        <v>-0.59800000000000009</v>
      </c>
      <c r="Z2098" s="13">
        <f t="shared" si="332"/>
        <v>-0.89700000000000002</v>
      </c>
      <c r="AA2098" s="13">
        <f t="shared" si="338"/>
        <v>-3</v>
      </c>
    </row>
    <row r="2099" spans="1:27" x14ac:dyDescent="0.25">
      <c r="A2099" s="60">
        <v>45922.521157407406</v>
      </c>
      <c r="B2099" s="61">
        <v>444318585</v>
      </c>
      <c r="C2099" s="62" t="s">
        <v>36</v>
      </c>
      <c r="D2099" s="62" t="s">
        <v>37</v>
      </c>
      <c r="E2099" s="62" t="s">
        <v>119</v>
      </c>
      <c r="F2099" s="63">
        <v>3725.2</v>
      </c>
      <c r="G2099" s="63">
        <v>3722.63</v>
      </c>
      <c r="H2099" s="63">
        <v>3728.13</v>
      </c>
      <c r="I2099" s="62" t="s">
        <v>2607</v>
      </c>
      <c r="J2099" s="63">
        <v>3722.63</v>
      </c>
      <c r="K2099" s="63">
        <v>0</v>
      </c>
      <c r="L2099" s="63">
        <v>0</v>
      </c>
      <c r="M2099" s="63">
        <v>-2.57</v>
      </c>
      <c r="N2099" s="10" t="str">
        <f t="shared" si="333"/>
        <v>L</v>
      </c>
      <c r="O2099" s="11">
        <f t="shared" si="334"/>
        <v>45922</v>
      </c>
      <c r="P2099" s="12" t="str">
        <f t="shared" si="335"/>
        <v>12</v>
      </c>
      <c r="Q2099" s="13" t="str">
        <f>VLOOKUP($B2099,Deals_Demo!$H:$N,7,0)</f>
        <v>strategy_10_demo</v>
      </c>
      <c r="R2099" s="13" t="str">
        <f t="shared" si="336"/>
        <v>Mon</v>
      </c>
      <c r="S2099" s="14">
        <f>VLOOKUP($B2099,Deals_Demo!$H:$S,8,0)</f>
        <v>45922.521157407406</v>
      </c>
      <c r="T2099" s="14">
        <f>VLOOKUP($B2099,Deals_Demo!$H:$S,9,0)</f>
        <v>45922.729490740741</v>
      </c>
      <c r="U2099" s="15" t="str">
        <f t="shared" si="337"/>
        <v>2025-09-22</v>
      </c>
      <c r="V2099" s="13" t="str">
        <f>VLOOKUP($B2099,Deals_Demo!$H:$S,11,0)</f>
        <v>17</v>
      </c>
      <c r="W2099" s="13" t="str">
        <f>VLOOKUP($B2099,Deals_Demo!$H:$S,12,0)</f>
        <v>Mon</v>
      </c>
      <c r="X2099" s="13">
        <f t="shared" si="330"/>
        <v>-0.25700000000000001</v>
      </c>
      <c r="Y2099" s="13">
        <f t="shared" si="331"/>
        <v>-0.51400000000000001</v>
      </c>
      <c r="Z2099" s="13">
        <f t="shared" si="332"/>
        <v>-0.77099999999999991</v>
      </c>
      <c r="AA2099" s="13">
        <f t="shared" si="338"/>
        <v>-3</v>
      </c>
    </row>
    <row r="2100" spans="1:27" x14ac:dyDescent="0.25">
      <c r="A2100" s="56">
        <v>45922.521157407406</v>
      </c>
      <c r="B2100" s="57">
        <v>444318588</v>
      </c>
      <c r="C2100" s="58" t="s">
        <v>36</v>
      </c>
      <c r="D2100" s="58" t="s">
        <v>37</v>
      </c>
      <c r="E2100" s="58" t="s">
        <v>119</v>
      </c>
      <c r="F2100" s="59">
        <v>3725.28</v>
      </c>
      <c r="G2100" s="59">
        <v>3722.13</v>
      </c>
      <c r="H2100" s="59">
        <v>3728.13</v>
      </c>
      <c r="I2100" s="58" t="s">
        <v>2606</v>
      </c>
      <c r="J2100" s="59">
        <v>3722.1</v>
      </c>
      <c r="K2100" s="59">
        <v>0</v>
      </c>
      <c r="L2100" s="59">
        <v>0</v>
      </c>
      <c r="M2100" s="59">
        <v>-3.18</v>
      </c>
      <c r="N2100" s="10" t="str">
        <f t="shared" si="333"/>
        <v>L</v>
      </c>
      <c r="O2100" s="11">
        <f t="shared" si="334"/>
        <v>45922</v>
      </c>
      <c r="P2100" s="12" t="str">
        <f t="shared" si="335"/>
        <v>12</v>
      </c>
      <c r="Q2100" s="13" t="str">
        <f>VLOOKUP($B2100,Deals_Demo!$H:$N,7,0)</f>
        <v>strategy_09_demo</v>
      </c>
      <c r="R2100" s="13" t="str">
        <f t="shared" si="336"/>
        <v>Mon</v>
      </c>
      <c r="S2100" s="14">
        <f>VLOOKUP($B2100,Deals_Demo!$H:$S,8,0)</f>
        <v>45922.521157407406</v>
      </c>
      <c r="T2100" s="14">
        <f>VLOOKUP($B2100,Deals_Demo!$H:$S,9,0)</f>
        <v>45922.729490740741</v>
      </c>
      <c r="U2100" s="15" t="str">
        <f t="shared" si="337"/>
        <v>2025-09-22</v>
      </c>
      <c r="V2100" s="13" t="str">
        <f>VLOOKUP($B2100,Deals_Demo!$H:$S,11,0)</f>
        <v>17</v>
      </c>
      <c r="W2100" s="13" t="str">
        <f>VLOOKUP($B2100,Deals_Demo!$H:$S,12,0)</f>
        <v>Mon</v>
      </c>
      <c r="X2100" s="13">
        <f t="shared" si="330"/>
        <v>-0.31800000000000006</v>
      </c>
      <c r="Y2100" s="13">
        <f t="shared" si="331"/>
        <v>-0.63600000000000012</v>
      </c>
      <c r="Z2100" s="13">
        <f t="shared" si="332"/>
        <v>-0.95399999999999996</v>
      </c>
      <c r="AA2100" s="13">
        <f t="shared" si="338"/>
        <v>-3</v>
      </c>
    </row>
    <row r="2101" spans="1:27" x14ac:dyDescent="0.25">
      <c r="A2101" s="60">
        <v>45922.521261574075</v>
      </c>
      <c r="B2101" s="61">
        <v>444318668</v>
      </c>
      <c r="C2101" s="62" t="s">
        <v>36</v>
      </c>
      <c r="D2101" s="62" t="s">
        <v>37</v>
      </c>
      <c r="E2101" s="62" t="s">
        <v>119</v>
      </c>
      <c r="F2101" s="63">
        <v>3724.8</v>
      </c>
      <c r="G2101" s="63">
        <v>3721.81</v>
      </c>
      <c r="H2101" s="63">
        <v>3728.31</v>
      </c>
      <c r="I2101" s="62" t="s">
        <v>2606</v>
      </c>
      <c r="J2101" s="63">
        <v>3721.8</v>
      </c>
      <c r="K2101" s="63">
        <v>0</v>
      </c>
      <c r="L2101" s="63">
        <v>0</v>
      </c>
      <c r="M2101" s="63">
        <v>-3</v>
      </c>
      <c r="N2101" s="10" t="str">
        <f t="shared" si="333"/>
        <v>L</v>
      </c>
      <c r="O2101" s="11">
        <f t="shared" si="334"/>
        <v>45922</v>
      </c>
      <c r="P2101" s="12" t="str">
        <f t="shared" si="335"/>
        <v>12</v>
      </c>
      <c r="Q2101" s="13" t="str">
        <f>VLOOKUP($B2101,Deals_Demo!$H:$N,7,0)</f>
        <v>strategy_07_demo</v>
      </c>
      <c r="R2101" s="13" t="str">
        <f t="shared" si="336"/>
        <v>Mon</v>
      </c>
      <c r="S2101" s="14">
        <f>VLOOKUP($B2101,Deals_Demo!$H:$S,8,0)</f>
        <v>45922.521261574075</v>
      </c>
      <c r="T2101" s="14">
        <f>VLOOKUP($B2101,Deals_Demo!$H:$S,9,0)</f>
        <v>45922.729594907411</v>
      </c>
      <c r="U2101" s="15" t="str">
        <f t="shared" si="337"/>
        <v>2025-09-22</v>
      </c>
      <c r="V2101" s="13" t="str">
        <f>VLOOKUP($B2101,Deals_Demo!$H:$S,11,0)</f>
        <v>17</v>
      </c>
      <c r="W2101" s="13" t="str">
        <f>VLOOKUP($B2101,Deals_Demo!$H:$S,12,0)</f>
        <v>Mon</v>
      </c>
      <c r="X2101" s="13">
        <f t="shared" si="330"/>
        <v>-0.30000000000000004</v>
      </c>
      <c r="Y2101" s="13">
        <f t="shared" si="331"/>
        <v>-0.60000000000000009</v>
      </c>
      <c r="Z2101" s="13">
        <f t="shared" si="332"/>
        <v>-0.89999999999999991</v>
      </c>
      <c r="AA2101" s="13">
        <f t="shared" si="338"/>
        <v>-3</v>
      </c>
    </row>
    <row r="2102" spans="1:27" x14ac:dyDescent="0.25">
      <c r="A2102" s="56">
        <v>45922.521273148152</v>
      </c>
      <c r="B2102" s="57">
        <v>444318669</v>
      </c>
      <c r="C2102" s="58" t="s">
        <v>36</v>
      </c>
      <c r="D2102" s="58" t="s">
        <v>37</v>
      </c>
      <c r="E2102" s="58" t="s">
        <v>119</v>
      </c>
      <c r="F2102" s="59">
        <v>3724.68</v>
      </c>
      <c r="G2102" s="59">
        <v>3721.85</v>
      </c>
      <c r="H2102" s="59">
        <v>3728.35</v>
      </c>
      <c r="I2102" s="58" t="s">
        <v>2606</v>
      </c>
      <c r="J2102" s="59">
        <v>3721.8</v>
      </c>
      <c r="K2102" s="59">
        <v>0</v>
      </c>
      <c r="L2102" s="59">
        <v>0</v>
      </c>
      <c r="M2102" s="59">
        <v>-2.88</v>
      </c>
      <c r="N2102" s="10" t="str">
        <f t="shared" si="333"/>
        <v>L</v>
      </c>
      <c r="O2102" s="11">
        <f t="shared" si="334"/>
        <v>45922</v>
      </c>
      <c r="P2102" s="12" t="str">
        <f t="shared" si="335"/>
        <v>12</v>
      </c>
      <c r="Q2102" s="13" t="str">
        <f>VLOOKUP($B2102,Deals_Demo!$H:$N,7,0)</f>
        <v>strategy_13_demo</v>
      </c>
      <c r="R2102" s="13" t="str">
        <f t="shared" si="336"/>
        <v>Mon</v>
      </c>
      <c r="S2102" s="14">
        <f>VLOOKUP($B2102,Deals_Demo!$H:$S,8,0)</f>
        <v>45922.521273148152</v>
      </c>
      <c r="T2102" s="14">
        <f>VLOOKUP($B2102,Deals_Demo!$H:$S,9,0)</f>
        <v>45922.729606481487</v>
      </c>
      <c r="U2102" s="15" t="str">
        <f t="shared" si="337"/>
        <v>2025-09-22</v>
      </c>
      <c r="V2102" s="13" t="str">
        <f>VLOOKUP($B2102,Deals_Demo!$H:$S,11,0)</f>
        <v>17</v>
      </c>
      <c r="W2102" s="13" t="str">
        <f>VLOOKUP($B2102,Deals_Demo!$H:$S,12,0)</f>
        <v>Mon</v>
      </c>
      <c r="X2102" s="13">
        <f t="shared" si="330"/>
        <v>-0.28799999999999998</v>
      </c>
      <c r="Y2102" s="13">
        <f t="shared" si="331"/>
        <v>-0.57599999999999996</v>
      </c>
      <c r="Z2102" s="13">
        <f t="shared" si="332"/>
        <v>-0.86399999999999999</v>
      </c>
      <c r="AA2102" s="13">
        <f t="shared" si="338"/>
        <v>-3</v>
      </c>
    </row>
    <row r="2103" spans="1:27" x14ac:dyDescent="0.25">
      <c r="A2103" s="60">
        <v>45922.521608796298</v>
      </c>
      <c r="B2103" s="61">
        <v>444318756</v>
      </c>
      <c r="C2103" s="62" t="s">
        <v>36</v>
      </c>
      <c r="D2103" s="62" t="s">
        <v>37</v>
      </c>
      <c r="E2103" s="62" t="s">
        <v>119</v>
      </c>
      <c r="F2103" s="63">
        <v>3724.09</v>
      </c>
      <c r="G2103" s="63">
        <v>3721.09</v>
      </c>
      <c r="H2103" s="63">
        <v>3730.09</v>
      </c>
      <c r="I2103" s="62" t="s">
        <v>2610</v>
      </c>
      <c r="J2103" s="63">
        <v>3720.7</v>
      </c>
      <c r="K2103" s="63">
        <v>0</v>
      </c>
      <c r="L2103" s="63">
        <v>0</v>
      </c>
      <c r="M2103" s="63">
        <v>-3.39</v>
      </c>
      <c r="N2103" s="10" t="str">
        <f t="shared" si="333"/>
        <v>L</v>
      </c>
      <c r="O2103" s="11">
        <f t="shared" si="334"/>
        <v>45922</v>
      </c>
      <c r="P2103" s="12" t="str">
        <f t="shared" si="335"/>
        <v>12</v>
      </c>
      <c r="Q2103" s="13" t="str">
        <f>VLOOKUP($B2103,Deals_Demo!$H:$N,7,0)</f>
        <v>strategy_28.py</v>
      </c>
      <c r="R2103" s="13" t="str">
        <f t="shared" si="336"/>
        <v>Mon</v>
      </c>
      <c r="S2103" s="14">
        <f>VLOOKUP($B2103,Deals_Demo!$H:$S,8,0)</f>
        <v>45922.521608796298</v>
      </c>
      <c r="T2103" s="14">
        <f>VLOOKUP($B2103,Deals_Demo!$H:$S,9,0)</f>
        <v>45922.729942129634</v>
      </c>
      <c r="U2103" s="15" t="str">
        <f t="shared" si="337"/>
        <v>2025-09-22</v>
      </c>
      <c r="V2103" s="13" t="str">
        <f>VLOOKUP($B2103,Deals_Demo!$H:$S,11,0)</f>
        <v>17</v>
      </c>
      <c r="W2103" s="13" t="str">
        <f>VLOOKUP($B2103,Deals_Demo!$H:$S,12,0)</f>
        <v>Mon</v>
      </c>
      <c r="X2103" s="13">
        <f t="shared" si="330"/>
        <v>-0.33900000000000002</v>
      </c>
      <c r="Y2103" s="13">
        <f t="shared" si="331"/>
        <v>-0.67800000000000005</v>
      </c>
      <c r="Z2103" s="13">
        <f t="shared" si="332"/>
        <v>-1.0169999999999999</v>
      </c>
      <c r="AA2103" s="13">
        <f t="shared" si="338"/>
        <v>-3</v>
      </c>
    </row>
    <row r="2104" spans="1:27" x14ac:dyDescent="0.25">
      <c r="A2104" s="56">
        <v>45922.522997685184</v>
      </c>
      <c r="B2104" s="57">
        <v>444320346</v>
      </c>
      <c r="C2104" s="58" t="s">
        <v>36</v>
      </c>
      <c r="D2104" s="58" t="s">
        <v>38</v>
      </c>
      <c r="E2104" s="58" t="s">
        <v>119</v>
      </c>
      <c r="F2104" s="59">
        <v>3723.08</v>
      </c>
      <c r="G2104" s="59">
        <v>3726.02</v>
      </c>
      <c r="H2104" s="58"/>
      <c r="I2104" s="58" t="s">
        <v>2611</v>
      </c>
      <c r="J2104" s="59">
        <v>3726.05</v>
      </c>
      <c r="K2104" s="59">
        <v>0</v>
      </c>
      <c r="L2104" s="59">
        <v>0</v>
      </c>
      <c r="M2104" s="59">
        <v>-2.97</v>
      </c>
      <c r="N2104" s="10" t="str">
        <f t="shared" si="333"/>
        <v>L</v>
      </c>
      <c r="O2104" s="11">
        <f t="shared" si="334"/>
        <v>45922</v>
      </c>
      <c r="P2104" s="12" t="str">
        <f t="shared" si="335"/>
        <v>12</v>
      </c>
      <c r="Q2104" s="13" t="str">
        <f>VLOOKUP($B2104,Deals_Demo!$H:$N,7,0)</f>
        <v>strategy_19_demo</v>
      </c>
      <c r="R2104" s="13" t="str">
        <f t="shared" si="336"/>
        <v>Mon</v>
      </c>
      <c r="S2104" s="14">
        <f>VLOOKUP($B2104,Deals_Demo!$H:$S,8,0)</f>
        <v>45922.522997685184</v>
      </c>
      <c r="T2104" s="14">
        <f>VLOOKUP($B2104,Deals_Demo!$H:$S,9,0)</f>
        <v>45922.73133101852</v>
      </c>
      <c r="U2104" s="15" t="str">
        <f t="shared" si="337"/>
        <v>2025-09-22</v>
      </c>
      <c r="V2104" s="13" t="str">
        <f>VLOOKUP($B2104,Deals_Demo!$H:$S,11,0)</f>
        <v>17</v>
      </c>
      <c r="W2104" s="13" t="str">
        <f>VLOOKUP($B2104,Deals_Demo!$H:$S,12,0)</f>
        <v>Mon</v>
      </c>
      <c r="X2104" s="13">
        <f t="shared" si="330"/>
        <v>-0.29700000000000004</v>
      </c>
      <c r="Y2104" s="13">
        <f t="shared" si="331"/>
        <v>-0.59400000000000008</v>
      </c>
      <c r="Z2104" s="13">
        <f t="shared" si="332"/>
        <v>-0.89100000000000001</v>
      </c>
      <c r="AA2104" s="13">
        <f t="shared" si="338"/>
        <v>-3</v>
      </c>
    </row>
    <row r="2105" spans="1:27" x14ac:dyDescent="0.25">
      <c r="A2105" s="60">
        <v>45922.523009259261</v>
      </c>
      <c r="B2105" s="61">
        <v>444320348</v>
      </c>
      <c r="C2105" s="62" t="s">
        <v>36</v>
      </c>
      <c r="D2105" s="62" t="s">
        <v>38</v>
      </c>
      <c r="E2105" s="62" t="s">
        <v>119</v>
      </c>
      <c r="F2105" s="63">
        <v>3723.08</v>
      </c>
      <c r="G2105" s="63">
        <v>3722.06</v>
      </c>
      <c r="H2105" s="62"/>
      <c r="I2105" s="62" t="s">
        <v>2612</v>
      </c>
      <c r="J2105" s="63">
        <v>3722.16</v>
      </c>
      <c r="K2105" s="63">
        <v>0</v>
      </c>
      <c r="L2105" s="63">
        <v>0</v>
      </c>
      <c r="M2105" s="63">
        <v>0.92</v>
      </c>
      <c r="N2105" s="10" t="str">
        <f t="shared" si="333"/>
        <v>W</v>
      </c>
      <c r="O2105" s="11">
        <f t="shared" si="334"/>
        <v>45922</v>
      </c>
      <c r="P2105" s="12" t="str">
        <f t="shared" si="335"/>
        <v>12</v>
      </c>
      <c r="Q2105" s="13" t="str">
        <f>VLOOKUP($B2105,Deals_Demo!$H:$N,7,0)</f>
        <v>strategy_18_demo</v>
      </c>
      <c r="R2105" s="13" t="str">
        <f t="shared" si="336"/>
        <v>Mon</v>
      </c>
      <c r="S2105" s="14">
        <f>VLOOKUP($B2105,Deals_Demo!$H:$S,8,0)</f>
        <v>45922.523009259261</v>
      </c>
      <c r="T2105" s="14">
        <f>VLOOKUP($B2105,Deals_Demo!$H:$S,9,0)</f>
        <v>45922.731342592597</v>
      </c>
      <c r="U2105" s="15" t="str">
        <f t="shared" si="337"/>
        <v>2025-09-22</v>
      </c>
      <c r="V2105" s="13" t="str">
        <f>VLOOKUP($B2105,Deals_Demo!$H:$S,11,0)</f>
        <v>17</v>
      </c>
      <c r="W2105" s="13" t="str">
        <f>VLOOKUP($B2105,Deals_Demo!$H:$S,12,0)</f>
        <v>Mon</v>
      </c>
      <c r="X2105" s="13">
        <f t="shared" si="330"/>
        <v>9.2000000000000012E-2</v>
      </c>
      <c r="Y2105" s="13">
        <f t="shared" si="331"/>
        <v>0.18400000000000002</v>
      </c>
      <c r="Z2105" s="13">
        <f t="shared" si="332"/>
        <v>0.27600000000000002</v>
      </c>
      <c r="AA2105" s="13">
        <f t="shared" si="338"/>
        <v>-3</v>
      </c>
    </row>
    <row r="2106" spans="1:27" x14ac:dyDescent="0.25">
      <c r="A2106" s="56">
        <v>45922.523587962962</v>
      </c>
      <c r="B2106" s="57">
        <v>444320587</v>
      </c>
      <c r="C2106" s="58" t="s">
        <v>36</v>
      </c>
      <c r="D2106" s="58" t="s">
        <v>37</v>
      </c>
      <c r="E2106" s="58" t="s">
        <v>119</v>
      </c>
      <c r="F2106" s="59">
        <v>3723.61</v>
      </c>
      <c r="G2106" s="59">
        <v>3720.63</v>
      </c>
      <c r="H2106" s="59">
        <v>3728.13</v>
      </c>
      <c r="I2106" s="58" t="s">
        <v>2613</v>
      </c>
      <c r="J2106" s="59">
        <v>3720.61</v>
      </c>
      <c r="K2106" s="59">
        <v>0</v>
      </c>
      <c r="L2106" s="59">
        <v>0</v>
      </c>
      <c r="M2106" s="59">
        <v>-3</v>
      </c>
      <c r="N2106" s="10" t="str">
        <f t="shared" si="333"/>
        <v>L</v>
      </c>
      <c r="O2106" s="11">
        <f t="shared" si="334"/>
        <v>45922</v>
      </c>
      <c r="P2106" s="12" t="str">
        <f t="shared" si="335"/>
        <v>12</v>
      </c>
      <c r="Q2106" s="13" t="str">
        <f>VLOOKUP($B2106,Deals_Demo!$H:$N,7,0)</f>
        <v>DEMO_strategy_03</v>
      </c>
      <c r="R2106" s="13" t="str">
        <f t="shared" si="336"/>
        <v>Mon</v>
      </c>
      <c r="S2106" s="14">
        <f>VLOOKUP($B2106,Deals_Demo!$H:$S,8,0)</f>
        <v>45922.523587962962</v>
      </c>
      <c r="T2106" s="14">
        <f>VLOOKUP($B2106,Deals_Demo!$H:$S,9,0)</f>
        <v>45922.731921296298</v>
      </c>
      <c r="U2106" s="15" t="str">
        <f t="shared" si="337"/>
        <v>2025-09-22</v>
      </c>
      <c r="V2106" s="13" t="str">
        <f>VLOOKUP($B2106,Deals_Demo!$H:$S,11,0)</f>
        <v>17</v>
      </c>
      <c r="W2106" s="13" t="str">
        <f>VLOOKUP($B2106,Deals_Demo!$H:$S,12,0)</f>
        <v>Mon</v>
      </c>
      <c r="X2106" s="13">
        <f t="shared" si="330"/>
        <v>-0.30000000000000004</v>
      </c>
      <c r="Y2106" s="13">
        <f t="shared" si="331"/>
        <v>-0.60000000000000009</v>
      </c>
      <c r="Z2106" s="13">
        <f t="shared" si="332"/>
        <v>-0.89999999999999991</v>
      </c>
      <c r="AA2106" s="13">
        <f t="shared" si="338"/>
        <v>-3</v>
      </c>
    </row>
    <row r="2107" spans="1:27" x14ac:dyDescent="0.25">
      <c r="A2107" s="60">
        <v>45922.523587962962</v>
      </c>
      <c r="B2107" s="61">
        <v>444320591</v>
      </c>
      <c r="C2107" s="62" t="s">
        <v>36</v>
      </c>
      <c r="D2107" s="62" t="s">
        <v>37</v>
      </c>
      <c r="E2107" s="62" t="s">
        <v>119</v>
      </c>
      <c r="F2107" s="63">
        <v>3723.61</v>
      </c>
      <c r="G2107" s="63">
        <v>3720.61</v>
      </c>
      <c r="H2107" s="63">
        <v>3728.11</v>
      </c>
      <c r="I2107" s="62" t="s">
        <v>2613</v>
      </c>
      <c r="J2107" s="63">
        <v>3720.61</v>
      </c>
      <c r="K2107" s="63">
        <v>0</v>
      </c>
      <c r="L2107" s="63">
        <v>0</v>
      </c>
      <c r="M2107" s="63">
        <v>-3</v>
      </c>
      <c r="N2107" s="10" t="str">
        <f t="shared" si="333"/>
        <v>L</v>
      </c>
      <c r="O2107" s="11">
        <f t="shared" si="334"/>
        <v>45922</v>
      </c>
      <c r="P2107" s="12" t="str">
        <f t="shared" si="335"/>
        <v>12</v>
      </c>
      <c r="Q2107" s="13" t="str">
        <f>VLOOKUP($B2107,Deals_Demo!$H:$N,7,0)</f>
        <v>DEMO_strategy_27</v>
      </c>
      <c r="R2107" s="13" t="str">
        <f t="shared" si="336"/>
        <v>Mon</v>
      </c>
      <c r="S2107" s="14">
        <f>VLOOKUP($B2107,Deals_Demo!$H:$S,8,0)</f>
        <v>45922.523587962962</v>
      </c>
      <c r="T2107" s="14">
        <f>VLOOKUP($B2107,Deals_Demo!$H:$S,9,0)</f>
        <v>45922.731921296298</v>
      </c>
      <c r="U2107" s="15" t="str">
        <f t="shared" si="337"/>
        <v>2025-09-22</v>
      </c>
      <c r="V2107" s="13" t="str">
        <f>VLOOKUP($B2107,Deals_Demo!$H:$S,11,0)</f>
        <v>17</v>
      </c>
      <c r="W2107" s="13" t="str">
        <f>VLOOKUP($B2107,Deals_Demo!$H:$S,12,0)</f>
        <v>Mon</v>
      </c>
      <c r="X2107" s="13">
        <f t="shared" si="330"/>
        <v>-0.30000000000000004</v>
      </c>
      <c r="Y2107" s="13">
        <f t="shared" si="331"/>
        <v>-0.60000000000000009</v>
      </c>
      <c r="Z2107" s="13">
        <f t="shared" si="332"/>
        <v>-0.89999999999999991</v>
      </c>
      <c r="AA2107" s="13">
        <f t="shared" si="338"/>
        <v>-3</v>
      </c>
    </row>
    <row r="2108" spans="1:27" x14ac:dyDescent="0.25">
      <c r="A2108" s="56">
        <v>45922.525659722225</v>
      </c>
      <c r="B2108" s="57">
        <v>444321347</v>
      </c>
      <c r="C2108" s="58" t="s">
        <v>36</v>
      </c>
      <c r="D2108" s="58" t="s">
        <v>38</v>
      </c>
      <c r="E2108" s="58" t="s">
        <v>119</v>
      </c>
      <c r="F2108" s="59">
        <v>3722.12</v>
      </c>
      <c r="G2108" s="59">
        <v>3725.12</v>
      </c>
      <c r="H2108" s="58"/>
      <c r="I2108" s="58" t="s">
        <v>2614</v>
      </c>
      <c r="J2108" s="59">
        <v>3725.16</v>
      </c>
      <c r="K2108" s="59">
        <v>0</v>
      </c>
      <c r="L2108" s="59">
        <v>0</v>
      </c>
      <c r="M2108" s="59">
        <v>-3.04</v>
      </c>
      <c r="N2108" s="10" t="str">
        <f t="shared" si="333"/>
        <v>L</v>
      </c>
      <c r="O2108" s="11">
        <f t="shared" si="334"/>
        <v>45922</v>
      </c>
      <c r="P2108" s="12" t="str">
        <f t="shared" si="335"/>
        <v>12</v>
      </c>
      <c r="Q2108" s="13" t="str">
        <f>VLOOKUP($B2108,Deals_Demo!$H:$N,7,0)</f>
        <v>strategy_18_demo</v>
      </c>
      <c r="R2108" s="13" t="str">
        <f t="shared" si="336"/>
        <v>Mon</v>
      </c>
      <c r="S2108" s="14">
        <f>VLOOKUP($B2108,Deals_Demo!$H:$S,8,0)</f>
        <v>45922.525659722225</v>
      </c>
      <c r="T2108" s="14">
        <f>VLOOKUP($B2108,Deals_Demo!$H:$S,9,0)</f>
        <v>45922.733993055561</v>
      </c>
      <c r="U2108" s="15" t="str">
        <f t="shared" si="337"/>
        <v>2025-09-22</v>
      </c>
      <c r="V2108" s="13" t="str">
        <f>VLOOKUP($B2108,Deals_Demo!$H:$S,11,0)</f>
        <v>17</v>
      </c>
      <c r="W2108" s="13" t="str">
        <f>VLOOKUP($B2108,Deals_Demo!$H:$S,12,0)</f>
        <v>Mon</v>
      </c>
      <c r="X2108" s="13">
        <f t="shared" si="330"/>
        <v>-0.30400000000000005</v>
      </c>
      <c r="Y2108" s="13">
        <f t="shared" si="331"/>
        <v>-0.6080000000000001</v>
      </c>
      <c r="Z2108" s="13">
        <f t="shared" si="332"/>
        <v>-0.91199999999999992</v>
      </c>
      <c r="AA2108" s="13">
        <f t="shared" si="338"/>
        <v>-3</v>
      </c>
    </row>
    <row r="2109" spans="1:27" x14ac:dyDescent="0.25">
      <c r="A2109" s="60">
        <v>45922.527858796297</v>
      </c>
      <c r="B2109" s="61">
        <v>444322108</v>
      </c>
      <c r="C2109" s="62" t="s">
        <v>36</v>
      </c>
      <c r="D2109" s="62" t="s">
        <v>38</v>
      </c>
      <c r="E2109" s="62" t="s">
        <v>119</v>
      </c>
      <c r="F2109" s="63">
        <v>3721.75</v>
      </c>
      <c r="G2109" s="63">
        <v>3724.26</v>
      </c>
      <c r="H2109" s="63">
        <v>3718.76</v>
      </c>
      <c r="I2109" s="62" t="s">
        <v>2615</v>
      </c>
      <c r="J2109" s="63">
        <v>3724.27</v>
      </c>
      <c r="K2109" s="63">
        <v>0</v>
      </c>
      <c r="L2109" s="63">
        <v>0</v>
      </c>
      <c r="M2109" s="63">
        <v>-2.52</v>
      </c>
      <c r="N2109" s="10" t="str">
        <f t="shared" si="333"/>
        <v>L</v>
      </c>
      <c r="O2109" s="11">
        <f t="shared" si="334"/>
        <v>45922</v>
      </c>
      <c r="P2109" s="12" t="str">
        <f t="shared" si="335"/>
        <v>12</v>
      </c>
      <c r="Q2109" s="13" t="str">
        <f>VLOOKUP($B2109,Deals_Demo!$H:$N,7,0)</f>
        <v>strategy_10_demo</v>
      </c>
      <c r="R2109" s="13" t="str">
        <f t="shared" si="336"/>
        <v>Mon</v>
      </c>
      <c r="S2109" s="14">
        <f>VLOOKUP($B2109,Deals_Demo!$H:$S,8,0)</f>
        <v>45922.527858796297</v>
      </c>
      <c r="T2109" s="14">
        <f>VLOOKUP($B2109,Deals_Demo!$H:$S,9,0)</f>
        <v>45922.736192129632</v>
      </c>
      <c r="U2109" s="15" t="str">
        <f t="shared" si="337"/>
        <v>2025-09-22</v>
      </c>
      <c r="V2109" s="13" t="str">
        <f>VLOOKUP($B2109,Deals_Demo!$H:$S,11,0)</f>
        <v>17</v>
      </c>
      <c r="W2109" s="13" t="str">
        <f>VLOOKUP($B2109,Deals_Demo!$H:$S,12,0)</f>
        <v>Mon</v>
      </c>
      <c r="X2109" s="13">
        <f t="shared" si="330"/>
        <v>-0.252</v>
      </c>
      <c r="Y2109" s="13">
        <f t="shared" si="331"/>
        <v>-0.504</v>
      </c>
      <c r="Z2109" s="13">
        <f t="shared" si="332"/>
        <v>-0.75600000000000001</v>
      </c>
      <c r="AA2109" s="13">
        <f t="shared" si="338"/>
        <v>-3</v>
      </c>
    </row>
    <row r="2110" spans="1:27" x14ac:dyDescent="0.25">
      <c r="A2110" s="56">
        <v>45922.527870370373</v>
      </c>
      <c r="B2110" s="57">
        <v>444322109</v>
      </c>
      <c r="C2110" s="58" t="s">
        <v>36</v>
      </c>
      <c r="D2110" s="58" t="s">
        <v>38</v>
      </c>
      <c r="E2110" s="58" t="s">
        <v>119</v>
      </c>
      <c r="F2110" s="59">
        <v>3721.75</v>
      </c>
      <c r="G2110" s="59">
        <v>3724.75</v>
      </c>
      <c r="H2110" s="59">
        <v>3720.25</v>
      </c>
      <c r="I2110" s="58" t="s">
        <v>2616</v>
      </c>
      <c r="J2110" s="59">
        <v>3724.76</v>
      </c>
      <c r="K2110" s="59">
        <v>0</v>
      </c>
      <c r="L2110" s="59">
        <v>0</v>
      </c>
      <c r="M2110" s="59">
        <v>-3.01</v>
      </c>
      <c r="N2110" s="10" t="str">
        <f t="shared" si="333"/>
        <v>L</v>
      </c>
      <c r="O2110" s="11">
        <f t="shared" si="334"/>
        <v>45922</v>
      </c>
      <c r="P2110" s="12" t="str">
        <f t="shared" si="335"/>
        <v>12</v>
      </c>
      <c r="Q2110" s="13" t="str">
        <f>VLOOKUP($B2110,Deals_Demo!$H:$N,7,0)</f>
        <v>strategy_14_demo</v>
      </c>
      <c r="R2110" s="13" t="str">
        <f t="shared" si="336"/>
        <v>Mon</v>
      </c>
      <c r="S2110" s="14">
        <f>VLOOKUP($B2110,Deals_Demo!$H:$S,8,0)</f>
        <v>45922.527870370373</v>
      </c>
      <c r="T2110" s="14">
        <f>VLOOKUP($B2110,Deals_Demo!$H:$S,9,0)</f>
        <v>45922.736203703709</v>
      </c>
      <c r="U2110" s="15" t="str">
        <f t="shared" si="337"/>
        <v>2025-09-22</v>
      </c>
      <c r="V2110" s="13" t="str">
        <f>VLOOKUP($B2110,Deals_Demo!$H:$S,11,0)</f>
        <v>17</v>
      </c>
      <c r="W2110" s="13" t="str">
        <f>VLOOKUP($B2110,Deals_Demo!$H:$S,12,0)</f>
        <v>Mon</v>
      </c>
      <c r="X2110" s="13">
        <f t="shared" si="330"/>
        <v>-0.30099999999999999</v>
      </c>
      <c r="Y2110" s="13">
        <f t="shared" si="331"/>
        <v>-0.60199999999999998</v>
      </c>
      <c r="Z2110" s="13">
        <f t="shared" si="332"/>
        <v>-0.90299999999999991</v>
      </c>
      <c r="AA2110" s="13">
        <f t="shared" si="338"/>
        <v>-3</v>
      </c>
    </row>
    <row r="2111" spans="1:27" x14ac:dyDescent="0.25">
      <c r="A2111" s="60">
        <v>45922.527870370373</v>
      </c>
      <c r="B2111" s="61">
        <v>444322110</v>
      </c>
      <c r="C2111" s="62" t="s">
        <v>36</v>
      </c>
      <c r="D2111" s="62" t="s">
        <v>38</v>
      </c>
      <c r="E2111" s="62" t="s">
        <v>119</v>
      </c>
      <c r="F2111" s="63">
        <v>3721.75</v>
      </c>
      <c r="G2111" s="63">
        <v>3724.75</v>
      </c>
      <c r="H2111" s="63">
        <v>3718.25</v>
      </c>
      <c r="I2111" s="62" t="s">
        <v>2616</v>
      </c>
      <c r="J2111" s="63">
        <v>3724.76</v>
      </c>
      <c r="K2111" s="63">
        <v>0</v>
      </c>
      <c r="L2111" s="63">
        <v>0</v>
      </c>
      <c r="M2111" s="63">
        <v>-3.01</v>
      </c>
      <c r="N2111" s="10" t="str">
        <f t="shared" si="333"/>
        <v>L</v>
      </c>
      <c r="O2111" s="11">
        <f t="shared" si="334"/>
        <v>45922</v>
      </c>
      <c r="P2111" s="12" t="str">
        <f t="shared" si="335"/>
        <v>12</v>
      </c>
      <c r="Q2111" s="13" t="str">
        <f>VLOOKUP($B2111,Deals_Demo!$H:$N,7,0)</f>
        <v>strategy_11_demo</v>
      </c>
      <c r="R2111" s="13" t="str">
        <f t="shared" si="336"/>
        <v>Mon</v>
      </c>
      <c r="S2111" s="14">
        <f>VLOOKUP($B2111,Deals_Demo!$H:$S,8,0)</f>
        <v>45922.527870370373</v>
      </c>
      <c r="T2111" s="14">
        <f>VLOOKUP($B2111,Deals_Demo!$H:$S,9,0)</f>
        <v>45922.736203703709</v>
      </c>
      <c r="U2111" s="15" t="str">
        <f t="shared" si="337"/>
        <v>2025-09-22</v>
      </c>
      <c r="V2111" s="13" t="str">
        <f>VLOOKUP($B2111,Deals_Demo!$H:$S,11,0)</f>
        <v>17</v>
      </c>
      <c r="W2111" s="13" t="str">
        <f>VLOOKUP($B2111,Deals_Demo!$H:$S,12,0)</f>
        <v>Mon</v>
      </c>
      <c r="X2111" s="13">
        <f t="shared" si="330"/>
        <v>-0.30099999999999999</v>
      </c>
      <c r="Y2111" s="13">
        <f t="shared" si="331"/>
        <v>-0.60199999999999998</v>
      </c>
      <c r="Z2111" s="13">
        <f t="shared" si="332"/>
        <v>-0.90299999999999991</v>
      </c>
      <c r="AA2111" s="13">
        <f t="shared" si="338"/>
        <v>-3</v>
      </c>
    </row>
    <row r="2112" spans="1:27" x14ac:dyDescent="0.25">
      <c r="A2112" s="56">
        <v>45922.527870370373</v>
      </c>
      <c r="B2112" s="57">
        <v>444322112</v>
      </c>
      <c r="C2112" s="58" t="s">
        <v>36</v>
      </c>
      <c r="D2112" s="58" t="s">
        <v>38</v>
      </c>
      <c r="E2112" s="58" t="s">
        <v>119</v>
      </c>
      <c r="F2112" s="59">
        <v>3721.74</v>
      </c>
      <c r="G2112" s="59">
        <v>3724.75</v>
      </c>
      <c r="H2112" s="59">
        <v>3719.55</v>
      </c>
      <c r="I2112" s="58" t="s">
        <v>2616</v>
      </c>
      <c r="J2112" s="59">
        <v>3724.76</v>
      </c>
      <c r="K2112" s="59">
        <v>0</v>
      </c>
      <c r="L2112" s="59">
        <v>0</v>
      </c>
      <c r="M2112" s="59">
        <v>-3.02</v>
      </c>
      <c r="N2112" s="10" t="str">
        <f t="shared" si="333"/>
        <v>L</v>
      </c>
      <c r="O2112" s="11">
        <f t="shared" si="334"/>
        <v>45922</v>
      </c>
      <c r="P2112" s="12" t="str">
        <f t="shared" si="335"/>
        <v>12</v>
      </c>
      <c r="Q2112" s="13" t="str">
        <f>VLOOKUP($B2112,Deals_Demo!$H:$N,7,0)</f>
        <v>strategy_21_demo</v>
      </c>
      <c r="R2112" s="13" t="str">
        <f t="shared" si="336"/>
        <v>Mon</v>
      </c>
      <c r="S2112" s="14">
        <f>VLOOKUP($B2112,Deals_Demo!$H:$S,8,0)</f>
        <v>45922.527870370373</v>
      </c>
      <c r="T2112" s="14">
        <f>VLOOKUP($B2112,Deals_Demo!$H:$S,9,0)</f>
        <v>45922.736203703709</v>
      </c>
      <c r="U2112" s="15" t="str">
        <f t="shared" si="337"/>
        <v>2025-09-22</v>
      </c>
      <c r="V2112" s="13" t="str">
        <f>VLOOKUP($B2112,Deals_Demo!$H:$S,11,0)</f>
        <v>17</v>
      </c>
      <c r="W2112" s="13" t="str">
        <f>VLOOKUP($B2112,Deals_Demo!$H:$S,12,0)</f>
        <v>Mon</v>
      </c>
      <c r="X2112" s="13">
        <f t="shared" si="330"/>
        <v>-0.30200000000000005</v>
      </c>
      <c r="Y2112" s="13">
        <f t="shared" si="331"/>
        <v>-0.60400000000000009</v>
      </c>
      <c r="Z2112" s="13">
        <f t="shared" si="332"/>
        <v>-0.90599999999999992</v>
      </c>
      <c r="AA2112" s="13">
        <f t="shared" si="338"/>
        <v>-3</v>
      </c>
    </row>
    <row r="2113" spans="1:27" x14ac:dyDescent="0.25">
      <c r="A2113" s="60">
        <v>45922.527870370373</v>
      </c>
      <c r="B2113" s="61">
        <v>444322113</v>
      </c>
      <c r="C2113" s="62" t="s">
        <v>36</v>
      </c>
      <c r="D2113" s="62" t="s">
        <v>38</v>
      </c>
      <c r="E2113" s="62" t="s">
        <v>119</v>
      </c>
      <c r="F2113" s="63">
        <v>3721.69</v>
      </c>
      <c r="G2113" s="63">
        <v>3724.75</v>
      </c>
      <c r="H2113" s="63">
        <v>3720.25</v>
      </c>
      <c r="I2113" s="62" t="s">
        <v>2616</v>
      </c>
      <c r="J2113" s="63">
        <v>3724.76</v>
      </c>
      <c r="K2113" s="63">
        <v>0</v>
      </c>
      <c r="L2113" s="63">
        <v>0</v>
      </c>
      <c r="M2113" s="63">
        <v>-3.07</v>
      </c>
      <c r="N2113" s="10" t="str">
        <f t="shared" si="333"/>
        <v>L</v>
      </c>
      <c r="O2113" s="11">
        <f t="shared" si="334"/>
        <v>45922</v>
      </c>
      <c r="P2113" s="12" t="str">
        <f t="shared" si="335"/>
        <v>12</v>
      </c>
      <c r="Q2113" s="13" t="str">
        <f>VLOOKUP($B2113,Deals_Demo!$H:$N,7,0)</f>
        <v>strategy_24_demo</v>
      </c>
      <c r="R2113" s="13" t="str">
        <f t="shared" si="336"/>
        <v>Mon</v>
      </c>
      <c r="S2113" s="14">
        <f>VLOOKUP($B2113,Deals_Demo!$H:$S,8,0)</f>
        <v>45922.527870370373</v>
      </c>
      <c r="T2113" s="14">
        <f>VLOOKUP($B2113,Deals_Demo!$H:$S,9,0)</f>
        <v>45922.736203703709</v>
      </c>
      <c r="U2113" s="15" t="str">
        <f t="shared" si="337"/>
        <v>2025-09-22</v>
      </c>
      <c r="V2113" s="13" t="str">
        <f>VLOOKUP($B2113,Deals_Demo!$H:$S,11,0)</f>
        <v>17</v>
      </c>
      <c r="W2113" s="13" t="str">
        <f>VLOOKUP($B2113,Deals_Demo!$H:$S,12,0)</f>
        <v>Mon</v>
      </c>
      <c r="X2113" s="13">
        <f t="shared" si="330"/>
        <v>-0.307</v>
      </c>
      <c r="Y2113" s="13">
        <f t="shared" si="331"/>
        <v>-0.61399999999999999</v>
      </c>
      <c r="Z2113" s="13">
        <f t="shared" si="332"/>
        <v>-0.92099999999999993</v>
      </c>
      <c r="AA2113" s="13">
        <f t="shared" si="338"/>
        <v>-3</v>
      </c>
    </row>
    <row r="2114" spans="1:27" x14ac:dyDescent="0.25">
      <c r="A2114" s="56">
        <v>45922.527881944443</v>
      </c>
      <c r="B2114" s="57">
        <v>444322114</v>
      </c>
      <c r="C2114" s="58" t="s">
        <v>36</v>
      </c>
      <c r="D2114" s="58" t="s">
        <v>38</v>
      </c>
      <c r="E2114" s="58" t="s">
        <v>119</v>
      </c>
      <c r="F2114" s="59">
        <v>3721.7</v>
      </c>
      <c r="G2114" s="59">
        <v>3724.75</v>
      </c>
      <c r="H2114" s="59">
        <v>3718.25</v>
      </c>
      <c r="I2114" s="58" t="s">
        <v>2616</v>
      </c>
      <c r="J2114" s="59">
        <v>3724.76</v>
      </c>
      <c r="K2114" s="59">
        <v>0</v>
      </c>
      <c r="L2114" s="59">
        <v>0</v>
      </c>
      <c r="M2114" s="59">
        <v>-3.06</v>
      </c>
      <c r="N2114" s="10" t="str">
        <f t="shared" si="333"/>
        <v>L</v>
      </c>
      <c r="O2114" s="11">
        <f t="shared" si="334"/>
        <v>45922</v>
      </c>
      <c r="P2114" s="12" t="str">
        <f t="shared" si="335"/>
        <v>12</v>
      </c>
      <c r="Q2114" s="13" t="str">
        <f>VLOOKUP($B2114,Deals_Demo!$H:$N,7,0)</f>
        <v>strategy_16_demo</v>
      </c>
      <c r="R2114" s="13" t="str">
        <f t="shared" si="336"/>
        <v>Mon</v>
      </c>
      <c r="S2114" s="14">
        <f>VLOOKUP($B2114,Deals_Demo!$H:$S,8,0)</f>
        <v>45922.527881944443</v>
      </c>
      <c r="T2114" s="14">
        <f>VLOOKUP($B2114,Deals_Demo!$H:$S,9,0)</f>
        <v>45922.736215277779</v>
      </c>
      <c r="U2114" s="15" t="str">
        <f t="shared" si="337"/>
        <v>2025-09-22</v>
      </c>
      <c r="V2114" s="13" t="str">
        <f>VLOOKUP($B2114,Deals_Demo!$H:$S,11,0)</f>
        <v>17</v>
      </c>
      <c r="W2114" s="13" t="str">
        <f>VLOOKUP($B2114,Deals_Demo!$H:$S,12,0)</f>
        <v>Mon</v>
      </c>
      <c r="X2114" s="13">
        <f t="shared" si="330"/>
        <v>-0.30600000000000005</v>
      </c>
      <c r="Y2114" s="13">
        <f t="shared" si="331"/>
        <v>-0.6120000000000001</v>
      </c>
      <c r="Z2114" s="13">
        <f t="shared" si="332"/>
        <v>-0.91799999999999993</v>
      </c>
      <c r="AA2114" s="13">
        <f t="shared" si="338"/>
        <v>-3</v>
      </c>
    </row>
    <row r="2115" spans="1:27" x14ac:dyDescent="0.25">
      <c r="A2115" s="60">
        <v>45922.527881944443</v>
      </c>
      <c r="B2115" s="61">
        <v>444322116</v>
      </c>
      <c r="C2115" s="62" t="s">
        <v>36</v>
      </c>
      <c r="D2115" s="62" t="s">
        <v>38</v>
      </c>
      <c r="E2115" s="62" t="s">
        <v>119</v>
      </c>
      <c r="F2115" s="63">
        <v>3721.56</v>
      </c>
      <c r="G2115" s="63">
        <v>3724.75</v>
      </c>
      <c r="H2115" s="63">
        <v>3720.25</v>
      </c>
      <c r="I2115" s="62" t="s">
        <v>2616</v>
      </c>
      <c r="J2115" s="63">
        <v>3724.76</v>
      </c>
      <c r="K2115" s="63">
        <v>0</v>
      </c>
      <c r="L2115" s="63">
        <v>0</v>
      </c>
      <c r="M2115" s="63">
        <v>-3.2</v>
      </c>
      <c r="N2115" s="10" t="str">
        <f t="shared" si="333"/>
        <v>L</v>
      </c>
      <c r="O2115" s="11">
        <f t="shared" si="334"/>
        <v>45922</v>
      </c>
      <c r="P2115" s="12" t="str">
        <f t="shared" si="335"/>
        <v>12</v>
      </c>
      <c r="Q2115" s="13" t="str">
        <f>VLOOKUP($B2115,Deals_Demo!$H:$N,7,0)</f>
        <v>strategy_12_demo</v>
      </c>
      <c r="R2115" s="13" t="str">
        <f t="shared" si="336"/>
        <v>Mon</v>
      </c>
      <c r="S2115" s="14">
        <f>VLOOKUP($B2115,Deals_Demo!$H:$S,8,0)</f>
        <v>45922.527881944443</v>
      </c>
      <c r="T2115" s="14">
        <f>VLOOKUP($B2115,Deals_Demo!$H:$S,9,0)</f>
        <v>45922.736215277779</v>
      </c>
      <c r="U2115" s="15" t="str">
        <f t="shared" si="337"/>
        <v>2025-09-22</v>
      </c>
      <c r="V2115" s="13" t="str">
        <f>VLOOKUP($B2115,Deals_Demo!$H:$S,11,0)</f>
        <v>17</v>
      </c>
      <c r="W2115" s="13" t="str">
        <f>VLOOKUP($B2115,Deals_Demo!$H:$S,12,0)</f>
        <v>Mon</v>
      </c>
      <c r="X2115" s="13">
        <f t="shared" ref="X2115:X2178" si="339">$M2115*0.1</f>
        <v>-0.32000000000000006</v>
      </c>
      <c r="Y2115" s="13">
        <f t="shared" ref="Y2115:Y2178" si="340">$M2115*0.2</f>
        <v>-0.64000000000000012</v>
      </c>
      <c r="Z2115" s="13">
        <f t="shared" ref="Z2115:Z2178" si="341">$M2115*0.3</f>
        <v>-0.96</v>
      </c>
      <c r="AA2115" s="13">
        <f t="shared" si="338"/>
        <v>-3</v>
      </c>
    </row>
    <row r="2116" spans="1:27" x14ac:dyDescent="0.25">
      <c r="A2116" s="56">
        <v>45922.527881944443</v>
      </c>
      <c r="B2116" s="57">
        <v>444322118</v>
      </c>
      <c r="C2116" s="58" t="s">
        <v>36</v>
      </c>
      <c r="D2116" s="58" t="s">
        <v>38</v>
      </c>
      <c r="E2116" s="58" t="s">
        <v>119</v>
      </c>
      <c r="F2116" s="59">
        <v>3721.55</v>
      </c>
      <c r="G2116" s="59">
        <v>3723.25</v>
      </c>
      <c r="H2116" s="59">
        <v>3720.25</v>
      </c>
      <c r="I2116" s="58" t="s">
        <v>2617</v>
      </c>
      <c r="J2116" s="59">
        <v>3723.28</v>
      </c>
      <c r="K2116" s="59">
        <v>0</v>
      </c>
      <c r="L2116" s="59">
        <v>0</v>
      </c>
      <c r="M2116" s="59">
        <v>-1.73</v>
      </c>
      <c r="N2116" s="10" t="str">
        <f t="shared" si="333"/>
        <v>L</v>
      </c>
      <c r="O2116" s="11">
        <f t="shared" si="334"/>
        <v>45922</v>
      </c>
      <c r="P2116" s="12" t="str">
        <f t="shared" si="335"/>
        <v>12</v>
      </c>
      <c r="Q2116" s="13" t="str">
        <f>VLOOKUP($B2116,Deals_Demo!$H:$N,7,0)</f>
        <v>strategy_15_demo</v>
      </c>
      <c r="R2116" s="13" t="str">
        <f t="shared" si="336"/>
        <v>Mon</v>
      </c>
      <c r="S2116" s="14">
        <f>VLOOKUP($B2116,Deals_Demo!$H:$S,8,0)</f>
        <v>45922.527881944443</v>
      </c>
      <c r="T2116" s="14">
        <f>VLOOKUP($B2116,Deals_Demo!$H:$S,9,0)</f>
        <v>45922.736215277779</v>
      </c>
      <c r="U2116" s="15" t="str">
        <f t="shared" si="337"/>
        <v>2025-09-22</v>
      </c>
      <c r="V2116" s="13" t="str">
        <f>VLOOKUP($B2116,Deals_Demo!$H:$S,11,0)</f>
        <v>17</v>
      </c>
      <c r="W2116" s="13" t="str">
        <f>VLOOKUP($B2116,Deals_Demo!$H:$S,12,0)</f>
        <v>Mon</v>
      </c>
      <c r="X2116" s="13">
        <f t="shared" si="339"/>
        <v>-0.17300000000000001</v>
      </c>
      <c r="Y2116" s="13">
        <f t="shared" si="340"/>
        <v>-0.34600000000000003</v>
      </c>
      <c r="Z2116" s="13">
        <f t="shared" si="341"/>
        <v>-0.51900000000000002</v>
      </c>
      <c r="AA2116" s="13">
        <f t="shared" si="338"/>
        <v>-3</v>
      </c>
    </row>
    <row r="2117" spans="1:27" x14ac:dyDescent="0.25">
      <c r="A2117" s="60">
        <v>45922.527881944443</v>
      </c>
      <c r="B2117" s="61">
        <v>444322119</v>
      </c>
      <c r="C2117" s="62" t="s">
        <v>36</v>
      </c>
      <c r="D2117" s="62" t="s">
        <v>38</v>
      </c>
      <c r="E2117" s="62" t="s">
        <v>119</v>
      </c>
      <c r="F2117" s="63">
        <v>3721.54</v>
      </c>
      <c r="G2117" s="63">
        <v>3723.95</v>
      </c>
      <c r="H2117" s="63">
        <v>3720.25</v>
      </c>
      <c r="I2117" s="62" t="s">
        <v>2618</v>
      </c>
      <c r="J2117" s="63">
        <v>3724.05</v>
      </c>
      <c r="K2117" s="63">
        <v>0</v>
      </c>
      <c r="L2117" s="63">
        <v>0</v>
      </c>
      <c r="M2117" s="63">
        <v>-2.5099999999999998</v>
      </c>
      <c r="N2117" s="10" t="str">
        <f t="shared" si="333"/>
        <v>L</v>
      </c>
      <c r="O2117" s="11">
        <f t="shared" si="334"/>
        <v>45922</v>
      </c>
      <c r="P2117" s="12" t="str">
        <f t="shared" si="335"/>
        <v>12</v>
      </c>
      <c r="Q2117" s="13" t="str">
        <f>VLOOKUP($B2117,Deals_Demo!$H:$N,7,0)</f>
        <v>strategy_22_demo</v>
      </c>
      <c r="R2117" s="13" t="str">
        <f t="shared" si="336"/>
        <v>Mon</v>
      </c>
      <c r="S2117" s="14">
        <f>VLOOKUP($B2117,Deals_Demo!$H:$S,8,0)</f>
        <v>45922.527881944443</v>
      </c>
      <c r="T2117" s="14">
        <f>VLOOKUP($B2117,Deals_Demo!$H:$S,9,0)</f>
        <v>45922.736215277779</v>
      </c>
      <c r="U2117" s="15" t="str">
        <f t="shared" si="337"/>
        <v>2025-09-22</v>
      </c>
      <c r="V2117" s="13" t="str">
        <f>VLOOKUP($B2117,Deals_Demo!$H:$S,11,0)</f>
        <v>17</v>
      </c>
      <c r="W2117" s="13" t="str">
        <f>VLOOKUP($B2117,Deals_Demo!$H:$S,12,0)</f>
        <v>Mon</v>
      </c>
      <c r="X2117" s="13">
        <f t="shared" si="339"/>
        <v>-0.251</v>
      </c>
      <c r="Y2117" s="13">
        <f t="shared" si="340"/>
        <v>-0.502</v>
      </c>
      <c r="Z2117" s="13">
        <f t="shared" si="341"/>
        <v>-0.75299999999999989</v>
      </c>
      <c r="AA2117" s="13">
        <f t="shared" si="338"/>
        <v>-3</v>
      </c>
    </row>
    <row r="2118" spans="1:27" x14ac:dyDescent="0.25">
      <c r="A2118" s="56">
        <v>45922.52789351852</v>
      </c>
      <c r="B2118" s="57">
        <v>444322120</v>
      </c>
      <c r="C2118" s="58" t="s">
        <v>36</v>
      </c>
      <c r="D2118" s="58" t="s">
        <v>38</v>
      </c>
      <c r="E2118" s="58" t="s">
        <v>119</v>
      </c>
      <c r="F2118" s="59">
        <v>3721.54</v>
      </c>
      <c r="G2118" s="59">
        <v>3723.95</v>
      </c>
      <c r="H2118" s="59">
        <v>3718.75</v>
      </c>
      <c r="I2118" s="58" t="s">
        <v>2618</v>
      </c>
      <c r="J2118" s="59">
        <v>3724.05</v>
      </c>
      <c r="K2118" s="59">
        <v>0</v>
      </c>
      <c r="L2118" s="59">
        <v>0</v>
      </c>
      <c r="M2118" s="59">
        <v>-2.5099999999999998</v>
      </c>
      <c r="N2118" s="10" t="str">
        <f t="shared" si="333"/>
        <v>L</v>
      </c>
      <c r="O2118" s="11">
        <f t="shared" si="334"/>
        <v>45922</v>
      </c>
      <c r="P2118" s="12" t="str">
        <f t="shared" si="335"/>
        <v>12</v>
      </c>
      <c r="Q2118" s="13" t="str">
        <f>VLOOKUP($B2118,Deals_Demo!$H:$N,7,0)</f>
        <v>strategy_23_demo</v>
      </c>
      <c r="R2118" s="13" t="str">
        <f t="shared" si="336"/>
        <v>Mon</v>
      </c>
      <c r="S2118" s="14">
        <f>VLOOKUP($B2118,Deals_Demo!$H:$S,8,0)</f>
        <v>45922.52789351852</v>
      </c>
      <c r="T2118" s="14">
        <f>VLOOKUP($B2118,Deals_Demo!$H:$S,9,0)</f>
        <v>45922.736226851855</v>
      </c>
      <c r="U2118" s="15" t="str">
        <f t="shared" si="337"/>
        <v>2025-09-22</v>
      </c>
      <c r="V2118" s="13" t="str">
        <f>VLOOKUP($B2118,Deals_Demo!$H:$S,11,0)</f>
        <v>17</v>
      </c>
      <c r="W2118" s="13" t="str">
        <f>VLOOKUP($B2118,Deals_Demo!$H:$S,12,0)</f>
        <v>Mon</v>
      </c>
      <c r="X2118" s="13">
        <f t="shared" si="339"/>
        <v>-0.251</v>
      </c>
      <c r="Y2118" s="13">
        <f t="shared" si="340"/>
        <v>-0.502</v>
      </c>
      <c r="Z2118" s="13">
        <f t="shared" si="341"/>
        <v>-0.75299999999999989</v>
      </c>
      <c r="AA2118" s="13">
        <f t="shared" si="338"/>
        <v>-3</v>
      </c>
    </row>
    <row r="2119" spans="1:27" x14ac:dyDescent="0.25">
      <c r="A2119" s="60">
        <v>45922.52789351852</v>
      </c>
      <c r="B2119" s="61">
        <v>444322121</v>
      </c>
      <c r="C2119" s="62" t="s">
        <v>36</v>
      </c>
      <c r="D2119" s="62" t="s">
        <v>38</v>
      </c>
      <c r="E2119" s="62" t="s">
        <v>119</v>
      </c>
      <c r="F2119" s="63">
        <v>3721.54</v>
      </c>
      <c r="G2119" s="63">
        <v>3724.75</v>
      </c>
      <c r="H2119" s="63">
        <v>3718.75</v>
      </c>
      <c r="I2119" s="62" t="s">
        <v>2616</v>
      </c>
      <c r="J2119" s="63">
        <v>3724.76</v>
      </c>
      <c r="K2119" s="63">
        <v>0</v>
      </c>
      <c r="L2119" s="63">
        <v>0</v>
      </c>
      <c r="M2119" s="63">
        <v>-3.22</v>
      </c>
      <c r="N2119" s="10" t="str">
        <f t="shared" si="333"/>
        <v>L</v>
      </c>
      <c r="O2119" s="11">
        <f t="shared" si="334"/>
        <v>45922</v>
      </c>
      <c r="P2119" s="12" t="str">
        <f t="shared" si="335"/>
        <v>12</v>
      </c>
      <c r="Q2119" s="13" t="str">
        <f>VLOOKUP($B2119,Deals_Demo!$H:$N,7,0)</f>
        <v>strategy_09_demo</v>
      </c>
      <c r="R2119" s="13" t="str">
        <f t="shared" si="336"/>
        <v>Mon</v>
      </c>
      <c r="S2119" s="14">
        <f>VLOOKUP($B2119,Deals_Demo!$H:$S,8,0)</f>
        <v>45922.52789351852</v>
      </c>
      <c r="T2119" s="14">
        <f>VLOOKUP($B2119,Deals_Demo!$H:$S,9,0)</f>
        <v>45922.736226851855</v>
      </c>
      <c r="U2119" s="15" t="str">
        <f t="shared" si="337"/>
        <v>2025-09-22</v>
      </c>
      <c r="V2119" s="13" t="str">
        <f>VLOOKUP($B2119,Deals_Demo!$H:$S,11,0)</f>
        <v>17</v>
      </c>
      <c r="W2119" s="13" t="str">
        <f>VLOOKUP($B2119,Deals_Demo!$H:$S,12,0)</f>
        <v>Mon</v>
      </c>
      <c r="X2119" s="13">
        <f t="shared" si="339"/>
        <v>-0.32200000000000006</v>
      </c>
      <c r="Y2119" s="13">
        <f t="shared" si="340"/>
        <v>-0.64400000000000013</v>
      </c>
      <c r="Z2119" s="13">
        <f t="shared" si="341"/>
        <v>-0.96599999999999997</v>
      </c>
      <c r="AA2119" s="13">
        <f t="shared" si="338"/>
        <v>-3</v>
      </c>
    </row>
    <row r="2120" spans="1:27" x14ac:dyDescent="0.25">
      <c r="A2120" s="56">
        <v>45922.529363425929</v>
      </c>
      <c r="B2120" s="57">
        <v>444323028</v>
      </c>
      <c r="C2120" s="58" t="s">
        <v>36</v>
      </c>
      <c r="D2120" s="58" t="s">
        <v>38</v>
      </c>
      <c r="E2120" s="58" t="s">
        <v>119</v>
      </c>
      <c r="F2120" s="59">
        <v>3720.92</v>
      </c>
      <c r="G2120" s="59">
        <v>3723.92</v>
      </c>
      <c r="H2120" s="58"/>
      <c r="I2120" s="58" t="s">
        <v>2618</v>
      </c>
      <c r="J2120" s="59">
        <v>3724.05</v>
      </c>
      <c r="K2120" s="59">
        <v>0</v>
      </c>
      <c r="L2120" s="59">
        <v>0</v>
      </c>
      <c r="M2120" s="59">
        <v>-3.13</v>
      </c>
      <c r="N2120" s="10" t="str">
        <f t="shared" si="333"/>
        <v>L</v>
      </c>
      <c r="O2120" s="11">
        <f t="shared" si="334"/>
        <v>45922</v>
      </c>
      <c r="P2120" s="12" t="str">
        <f t="shared" si="335"/>
        <v>12</v>
      </c>
      <c r="Q2120" s="13" t="str">
        <f>VLOOKUP($B2120,Deals_Demo!$H:$N,7,0)</f>
        <v>strategy_20_demo</v>
      </c>
      <c r="R2120" s="13" t="str">
        <f t="shared" si="336"/>
        <v>Mon</v>
      </c>
      <c r="S2120" s="14">
        <f>VLOOKUP($B2120,Deals_Demo!$H:$S,8,0)</f>
        <v>45922.529363425929</v>
      </c>
      <c r="T2120" s="14">
        <f>VLOOKUP($B2120,Deals_Demo!$H:$S,9,0)</f>
        <v>45922.737696759265</v>
      </c>
      <c r="U2120" s="15" t="str">
        <f t="shared" si="337"/>
        <v>2025-09-22</v>
      </c>
      <c r="V2120" s="13" t="str">
        <f>VLOOKUP($B2120,Deals_Demo!$H:$S,11,0)</f>
        <v>17</v>
      </c>
      <c r="W2120" s="13" t="str">
        <f>VLOOKUP($B2120,Deals_Demo!$H:$S,12,0)</f>
        <v>Mon</v>
      </c>
      <c r="X2120" s="13">
        <f t="shared" si="339"/>
        <v>-0.313</v>
      </c>
      <c r="Y2120" s="13">
        <f t="shared" si="340"/>
        <v>-0.626</v>
      </c>
      <c r="Z2120" s="13">
        <f t="shared" si="341"/>
        <v>-0.93899999999999995</v>
      </c>
      <c r="AA2120" s="13">
        <f t="shared" si="338"/>
        <v>-3</v>
      </c>
    </row>
    <row r="2121" spans="1:27" x14ac:dyDescent="0.25">
      <c r="A2121" s="60">
        <v>45922.531678240739</v>
      </c>
      <c r="B2121" s="61">
        <v>444324241</v>
      </c>
      <c r="C2121" s="62" t="s">
        <v>36</v>
      </c>
      <c r="D2121" s="62" t="s">
        <v>37</v>
      </c>
      <c r="E2121" s="62" t="s">
        <v>119</v>
      </c>
      <c r="F2121" s="63">
        <v>3721.9</v>
      </c>
      <c r="G2121" s="63">
        <v>3723.24</v>
      </c>
      <c r="H2121" s="63">
        <v>3725.35</v>
      </c>
      <c r="I2121" s="62" t="s">
        <v>2619</v>
      </c>
      <c r="J2121" s="63">
        <v>3723.05</v>
      </c>
      <c r="K2121" s="63">
        <v>0</v>
      </c>
      <c r="L2121" s="63">
        <v>0</v>
      </c>
      <c r="M2121" s="63">
        <v>1.1499999999999999</v>
      </c>
      <c r="N2121" s="10" t="str">
        <f t="shared" si="333"/>
        <v>W</v>
      </c>
      <c r="O2121" s="11">
        <f t="shared" si="334"/>
        <v>45922</v>
      </c>
      <c r="P2121" s="12" t="str">
        <f t="shared" si="335"/>
        <v>12</v>
      </c>
      <c r="Q2121" s="13" t="str">
        <f>VLOOKUP($B2121,Deals_Demo!$H:$N,7,0)</f>
        <v>strategy_07_demo</v>
      </c>
      <c r="R2121" s="13" t="str">
        <f t="shared" si="336"/>
        <v>Mon</v>
      </c>
      <c r="S2121" s="14">
        <f>VLOOKUP($B2121,Deals_Demo!$H:$S,8,0)</f>
        <v>45922.531678240739</v>
      </c>
      <c r="T2121" s="14">
        <f>VLOOKUP($B2121,Deals_Demo!$H:$S,9,0)</f>
        <v>45922.740011574075</v>
      </c>
      <c r="U2121" s="15" t="str">
        <f t="shared" si="337"/>
        <v>2025-09-22</v>
      </c>
      <c r="V2121" s="13" t="str">
        <f>VLOOKUP($B2121,Deals_Demo!$H:$S,11,0)</f>
        <v>17</v>
      </c>
      <c r="W2121" s="13" t="str">
        <f>VLOOKUP($B2121,Deals_Demo!$H:$S,12,0)</f>
        <v>Mon</v>
      </c>
      <c r="X2121" s="13">
        <f t="shared" si="339"/>
        <v>0.11499999999999999</v>
      </c>
      <c r="Y2121" s="13">
        <f t="shared" si="340"/>
        <v>0.22999999999999998</v>
      </c>
      <c r="Z2121" s="13">
        <f t="shared" si="341"/>
        <v>0.34499999999999997</v>
      </c>
      <c r="AA2121" s="13">
        <f t="shared" si="338"/>
        <v>-3</v>
      </c>
    </row>
    <row r="2122" spans="1:27" x14ac:dyDescent="0.25">
      <c r="A2122" s="56">
        <v>45922.531689814816</v>
      </c>
      <c r="B2122" s="57">
        <v>444324245</v>
      </c>
      <c r="C2122" s="58" t="s">
        <v>36</v>
      </c>
      <c r="D2122" s="58" t="s">
        <v>37</v>
      </c>
      <c r="E2122" s="58" t="s">
        <v>119</v>
      </c>
      <c r="F2122" s="59">
        <v>3721.85</v>
      </c>
      <c r="G2122" s="59">
        <v>3722.66</v>
      </c>
      <c r="H2122" s="59">
        <v>3727.9</v>
      </c>
      <c r="I2122" s="58" t="s">
        <v>2620</v>
      </c>
      <c r="J2122" s="59">
        <v>3722.64</v>
      </c>
      <c r="K2122" s="59">
        <v>0</v>
      </c>
      <c r="L2122" s="59">
        <v>0</v>
      </c>
      <c r="M2122" s="59">
        <v>0.79</v>
      </c>
      <c r="N2122" s="10" t="str">
        <f t="shared" si="333"/>
        <v>W</v>
      </c>
      <c r="O2122" s="11">
        <f t="shared" si="334"/>
        <v>45922</v>
      </c>
      <c r="P2122" s="12" t="str">
        <f t="shared" si="335"/>
        <v>12</v>
      </c>
      <c r="Q2122" s="13" t="str">
        <f>VLOOKUP($B2122,Deals_Demo!$H:$N,7,0)</f>
        <v>strategy_28.py</v>
      </c>
      <c r="R2122" s="13" t="str">
        <f t="shared" si="336"/>
        <v>Mon</v>
      </c>
      <c r="S2122" s="14">
        <f>VLOOKUP($B2122,Deals_Demo!$H:$S,8,0)</f>
        <v>45922.531689814816</v>
      </c>
      <c r="T2122" s="14">
        <f>VLOOKUP($B2122,Deals_Demo!$H:$S,9,0)</f>
        <v>45922.740023148152</v>
      </c>
      <c r="U2122" s="15" t="str">
        <f t="shared" si="337"/>
        <v>2025-09-22</v>
      </c>
      <c r="V2122" s="13" t="str">
        <f>VLOOKUP($B2122,Deals_Demo!$H:$S,11,0)</f>
        <v>17</v>
      </c>
      <c r="W2122" s="13" t="str">
        <f>VLOOKUP($B2122,Deals_Demo!$H:$S,12,0)</f>
        <v>Mon</v>
      </c>
      <c r="X2122" s="13">
        <f t="shared" si="339"/>
        <v>7.9000000000000015E-2</v>
      </c>
      <c r="Y2122" s="13">
        <f t="shared" si="340"/>
        <v>0.15800000000000003</v>
      </c>
      <c r="Z2122" s="13">
        <f t="shared" si="341"/>
        <v>0.23699999999999999</v>
      </c>
      <c r="AA2122" s="13">
        <f t="shared" si="338"/>
        <v>-3</v>
      </c>
    </row>
    <row r="2123" spans="1:27" x14ac:dyDescent="0.25">
      <c r="A2123" s="60">
        <v>45922.531921296293</v>
      </c>
      <c r="B2123" s="61">
        <v>444324613</v>
      </c>
      <c r="C2123" s="62" t="s">
        <v>36</v>
      </c>
      <c r="D2123" s="62" t="s">
        <v>37</v>
      </c>
      <c r="E2123" s="62" t="s">
        <v>119</v>
      </c>
      <c r="F2123" s="63">
        <v>3722.28</v>
      </c>
      <c r="G2123" s="63">
        <v>3725.13</v>
      </c>
      <c r="H2123" s="63">
        <v>3728.28</v>
      </c>
      <c r="I2123" s="62" t="s">
        <v>2621</v>
      </c>
      <c r="J2123" s="63">
        <v>3725.06</v>
      </c>
      <c r="K2123" s="63">
        <v>0</v>
      </c>
      <c r="L2123" s="63">
        <v>0</v>
      </c>
      <c r="M2123" s="63">
        <v>2.78</v>
      </c>
      <c r="N2123" s="10" t="str">
        <f t="shared" si="333"/>
        <v>W</v>
      </c>
      <c r="O2123" s="11">
        <f t="shared" si="334"/>
        <v>45922</v>
      </c>
      <c r="P2123" s="12" t="str">
        <f t="shared" si="335"/>
        <v>12</v>
      </c>
      <c r="Q2123" s="13" t="str">
        <f>VLOOKUP($B2123,Deals_Demo!$H:$N,7,0)</f>
        <v>DEMO_strategy_26</v>
      </c>
      <c r="R2123" s="13" t="str">
        <f t="shared" si="336"/>
        <v>Mon</v>
      </c>
      <c r="S2123" s="14">
        <f>VLOOKUP($B2123,Deals_Demo!$H:$S,8,0)</f>
        <v>45922.531921296293</v>
      </c>
      <c r="T2123" s="14">
        <f>VLOOKUP($B2123,Deals_Demo!$H:$S,9,0)</f>
        <v>45922.740254629629</v>
      </c>
      <c r="U2123" s="15" t="str">
        <f t="shared" si="337"/>
        <v>2025-09-22</v>
      </c>
      <c r="V2123" s="13" t="str">
        <f>VLOOKUP($B2123,Deals_Demo!$H:$S,11,0)</f>
        <v>17</v>
      </c>
      <c r="W2123" s="13" t="str">
        <f>VLOOKUP($B2123,Deals_Demo!$H:$S,12,0)</f>
        <v>Mon</v>
      </c>
      <c r="X2123" s="13">
        <f t="shared" si="339"/>
        <v>0.27799999999999997</v>
      </c>
      <c r="Y2123" s="13">
        <f t="shared" si="340"/>
        <v>0.55599999999999994</v>
      </c>
      <c r="Z2123" s="13">
        <f t="shared" si="341"/>
        <v>0.83399999999999996</v>
      </c>
      <c r="AA2123" s="13">
        <f t="shared" si="338"/>
        <v>-3</v>
      </c>
    </row>
    <row r="2124" spans="1:27" x14ac:dyDescent="0.25">
      <c r="A2124" s="56">
        <v>45922.531921296293</v>
      </c>
      <c r="B2124" s="57">
        <v>444324616</v>
      </c>
      <c r="C2124" s="58" t="s">
        <v>36</v>
      </c>
      <c r="D2124" s="58" t="s">
        <v>37</v>
      </c>
      <c r="E2124" s="58" t="s">
        <v>119</v>
      </c>
      <c r="F2124" s="59">
        <v>3722.34</v>
      </c>
      <c r="G2124" s="59">
        <v>3725.14</v>
      </c>
      <c r="H2124" s="58"/>
      <c r="I2124" s="58" t="s">
        <v>2621</v>
      </c>
      <c r="J2124" s="59">
        <v>3725.06</v>
      </c>
      <c r="K2124" s="59">
        <v>0</v>
      </c>
      <c r="L2124" s="59">
        <v>0</v>
      </c>
      <c r="M2124" s="59">
        <v>2.72</v>
      </c>
      <c r="N2124" s="10" t="str">
        <f t="shared" si="333"/>
        <v>W</v>
      </c>
      <c r="O2124" s="11">
        <f t="shared" si="334"/>
        <v>45922</v>
      </c>
      <c r="P2124" s="12" t="str">
        <f t="shared" si="335"/>
        <v>12</v>
      </c>
      <c r="Q2124" s="13" t="str">
        <f>VLOOKUP($B2124,Deals_Demo!$H:$N,7,0)</f>
        <v>DEMO_strategy_25</v>
      </c>
      <c r="R2124" s="13" t="str">
        <f t="shared" si="336"/>
        <v>Mon</v>
      </c>
      <c r="S2124" s="14">
        <f>VLOOKUP($B2124,Deals_Demo!$H:$S,8,0)</f>
        <v>45922.531921296293</v>
      </c>
      <c r="T2124" s="14">
        <f>VLOOKUP($B2124,Deals_Demo!$H:$S,9,0)</f>
        <v>45922.740254629629</v>
      </c>
      <c r="U2124" s="15" t="str">
        <f t="shared" si="337"/>
        <v>2025-09-22</v>
      </c>
      <c r="V2124" s="13" t="str">
        <f>VLOOKUP($B2124,Deals_Demo!$H:$S,11,0)</f>
        <v>17</v>
      </c>
      <c r="W2124" s="13" t="str">
        <f>VLOOKUP($B2124,Deals_Demo!$H:$S,12,0)</f>
        <v>Mon</v>
      </c>
      <c r="X2124" s="13">
        <f t="shared" si="339"/>
        <v>0.27200000000000002</v>
      </c>
      <c r="Y2124" s="13">
        <f t="shared" si="340"/>
        <v>0.54400000000000004</v>
      </c>
      <c r="Z2124" s="13">
        <f t="shared" si="341"/>
        <v>0.81600000000000006</v>
      </c>
      <c r="AA2124" s="13">
        <f t="shared" si="338"/>
        <v>-3</v>
      </c>
    </row>
    <row r="2125" spans="1:27" x14ac:dyDescent="0.25">
      <c r="A2125" s="60">
        <v>45922.53329861111</v>
      </c>
      <c r="B2125" s="61">
        <v>444325552</v>
      </c>
      <c r="C2125" s="62" t="s">
        <v>36</v>
      </c>
      <c r="D2125" s="62" t="s">
        <v>37</v>
      </c>
      <c r="E2125" s="62" t="s">
        <v>119</v>
      </c>
      <c r="F2125" s="63">
        <v>3722.89</v>
      </c>
      <c r="G2125" s="63">
        <v>3725.14</v>
      </c>
      <c r="H2125" s="63">
        <v>3727.39</v>
      </c>
      <c r="I2125" s="62" t="s">
        <v>2621</v>
      </c>
      <c r="J2125" s="63">
        <v>3725.06</v>
      </c>
      <c r="K2125" s="63">
        <v>0</v>
      </c>
      <c r="L2125" s="63">
        <v>0</v>
      </c>
      <c r="M2125" s="63">
        <v>2.17</v>
      </c>
      <c r="N2125" s="10" t="str">
        <f t="shared" si="333"/>
        <v>W</v>
      </c>
      <c r="O2125" s="11">
        <f t="shared" si="334"/>
        <v>45922</v>
      </c>
      <c r="P2125" s="12" t="str">
        <f t="shared" si="335"/>
        <v>12</v>
      </c>
      <c r="Q2125" s="13" t="str">
        <f>VLOOKUP($B2125,Deals_Demo!$H:$N,7,0)</f>
        <v>DEMO_strategy_27</v>
      </c>
      <c r="R2125" s="13" t="str">
        <f t="shared" si="336"/>
        <v>Mon</v>
      </c>
      <c r="S2125" s="14">
        <f>VLOOKUP($B2125,Deals_Demo!$H:$S,8,0)</f>
        <v>45922.53329861111</v>
      </c>
      <c r="T2125" s="14">
        <f>VLOOKUP($B2125,Deals_Demo!$H:$S,9,0)</f>
        <v>45922.741631944446</v>
      </c>
      <c r="U2125" s="15" t="str">
        <f t="shared" si="337"/>
        <v>2025-09-22</v>
      </c>
      <c r="V2125" s="13" t="str">
        <f>VLOOKUP($B2125,Deals_Demo!$H:$S,11,0)</f>
        <v>17</v>
      </c>
      <c r="W2125" s="13" t="str">
        <f>VLOOKUP($B2125,Deals_Demo!$H:$S,12,0)</f>
        <v>Mon</v>
      </c>
      <c r="X2125" s="13">
        <f t="shared" si="339"/>
        <v>0.217</v>
      </c>
      <c r="Y2125" s="13">
        <f t="shared" si="340"/>
        <v>0.434</v>
      </c>
      <c r="Z2125" s="13">
        <f t="shared" si="341"/>
        <v>0.65099999999999991</v>
      </c>
      <c r="AA2125" s="13">
        <f t="shared" si="338"/>
        <v>-3</v>
      </c>
    </row>
    <row r="2126" spans="1:27" x14ac:dyDescent="0.25">
      <c r="A2126" s="56">
        <v>45922.533310185187</v>
      </c>
      <c r="B2126" s="57">
        <v>444325554</v>
      </c>
      <c r="C2126" s="58" t="s">
        <v>36</v>
      </c>
      <c r="D2126" s="58" t="s">
        <v>37</v>
      </c>
      <c r="E2126" s="58" t="s">
        <v>119</v>
      </c>
      <c r="F2126" s="59">
        <v>3722.89</v>
      </c>
      <c r="G2126" s="59">
        <v>3725.14</v>
      </c>
      <c r="H2126" s="59">
        <v>3727.39</v>
      </c>
      <c r="I2126" s="58" t="s">
        <v>2621</v>
      </c>
      <c r="J2126" s="59">
        <v>3725.06</v>
      </c>
      <c r="K2126" s="59">
        <v>0</v>
      </c>
      <c r="L2126" s="59">
        <v>0</v>
      </c>
      <c r="M2126" s="59">
        <v>2.17</v>
      </c>
      <c r="N2126" s="10" t="str">
        <f t="shared" si="333"/>
        <v>W</v>
      </c>
      <c r="O2126" s="11">
        <f t="shared" si="334"/>
        <v>45922</v>
      </c>
      <c r="P2126" s="12" t="str">
        <f t="shared" si="335"/>
        <v>12</v>
      </c>
      <c r="Q2126" s="13" t="str">
        <f>VLOOKUP($B2126,Deals_Demo!$H:$N,7,0)</f>
        <v>DEMO_strategy_03</v>
      </c>
      <c r="R2126" s="13" t="str">
        <f t="shared" si="336"/>
        <v>Mon</v>
      </c>
      <c r="S2126" s="14">
        <f>VLOOKUP($B2126,Deals_Demo!$H:$S,8,0)</f>
        <v>45922.533310185187</v>
      </c>
      <c r="T2126" s="14">
        <f>VLOOKUP($B2126,Deals_Demo!$H:$S,9,0)</f>
        <v>45922.741643518522</v>
      </c>
      <c r="U2126" s="15" t="str">
        <f t="shared" si="337"/>
        <v>2025-09-22</v>
      </c>
      <c r="V2126" s="13" t="str">
        <f>VLOOKUP($B2126,Deals_Demo!$H:$S,11,0)</f>
        <v>17</v>
      </c>
      <c r="W2126" s="13" t="str">
        <f>VLOOKUP($B2126,Deals_Demo!$H:$S,12,0)</f>
        <v>Mon</v>
      </c>
      <c r="X2126" s="13">
        <f t="shared" si="339"/>
        <v>0.217</v>
      </c>
      <c r="Y2126" s="13">
        <f t="shared" si="340"/>
        <v>0.434</v>
      </c>
      <c r="Z2126" s="13">
        <f t="shared" si="341"/>
        <v>0.65099999999999991</v>
      </c>
      <c r="AA2126" s="13">
        <f t="shared" si="338"/>
        <v>-3</v>
      </c>
    </row>
    <row r="2127" spans="1:27" x14ac:dyDescent="0.25">
      <c r="A2127" s="60">
        <v>45922.535497685189</v>
      </c>
      <c r="B2127" s="61">
        <v>444327296</v>
      </c>
      <c r="C2127" s="62" t="s">
        <v>36</v>
      </c>
      <c r="D2127" s="62" t="s">
        <v>37</v>
      </c>
      <c r="E2127" s="62" t="s">
        <v>119</v>
      </c>
      <c r="F2127" s="63">
        <v>3723.16</v>
      </c>
      <c r="G2127" s="63">
        <v>3724.02</v>
      </c>
      <c r="H2127" s="62"/>
      <c r="I2127" s="62" t="s">
        <v>2622</v>
      </c>
      <c r="J2127" s="63">
        <v>3724.02</v>
      </c>
      <c r="K2127" s="63">
        <v>0</v>
      </c>
      <c r="L2127" s="63">
        <v>0</v>
      </c>
      <c r="M2127" s="63">
        <v>0.86</v>
      </c>
      <c r="N2127" s="10" t="str">
        <f t="shared" si="333"/>
        <v>W</v>
      </c>
      <c r="O2127" s="11">
        <f t="shared" si="334"/>
        <v>45922</v>
      </c>
      <c r="P2127" s="12" t="str">
        <f t="shared" si="335"/>
        <v>12</v>
      </c>
      <c r="Q2127" s="13" t="str">
        <f>VLOOKUP($B2127,Deals_Demo!$H:$N,7,0)</f>
        <v>strategy_20_demo</v>
      </c>
      <c r="R2127" s="13" t="str">
        <f t="shared" si="336"/>
        <v>Mon</v>
      </c>
      <c r="S2127" s="14">
        <f>VLOOKUP($B2127,Deals_Demo!$H:$S,8,0)</f>
        <v>45922.535497685189</v>
      </c>
      <c r="T2127" s="14">
        <f>VLOOKUP($B2127,Deals_Demo!$H:$S,9,0)</f>
        <v>45922.743831018524</v>
      </c>
      <c r="U2127" s="15" t="str">
        <f t="shared" si="337"/>
        <v>2025-09-22</v>
      </c>
      <c r="V2127" s="13" t="str">
        <f>VLOOKUP($B2127,Deals_Demo!$H:$S,11,0)</f>
        <v>17</v>
      </c>
      <c r="W2127" s="13" t="str">
        <f>VLOOKUP($B2127,Deals_Demo!$H:$S,12,0)</f>
        <v>Mon</v>
      </c>
      <c r="X2127" s="13">
        <f t="shared" si="339"/>
        <v>8.6000000000000007E-2</v>
      </c>
      <c r="Y2127" s="13">
        <f t="shared" si="340"/>
        <v>0.17200000000000001</v>
      </c>
      <c r="Z2127" s="13">
        <f t="shared" si="341"/>
        <v>0.25800000000000001</v>
      </c>
      <c r="AA2127" s="13">
        <f t="shared" si="338"/>
        <v>-3</v>
      </c>
    </row>
    <row r="2128" spans="1:27" x14ac:dyDescent="0.25">
      <c r="A2128" s="56">
        <v>45922.538391203707</v>
      </c>
      <c r="B2128" s="57">
        <v>444329272</v>
      </c>
      <c r="C2128" s="58" t="s">
        <v>36</v>
      </c>
      <c r="D2128" s="58" t="s">
        <v>37</v>
      </c>
      <c r="E2128" s="58" t="s">
        <v>119</v>
      </c>
      <c r="F2128" s="59">
        <v>3723.98</v>
      </c>
      <c r="G2128" s="59">
        <v>3722.48</v>
      </c>
      <c r="H2128" s="59">
        <v>3725.48</v>
      </c>
      <c r="I2128" s="58" t="s">
        <v>2623</v>
      </c>
      <c r="J2128" s="59">
        <v>3722.45</v>
      </c>
      <c r="K2128" s="59">
        <v>0</v>
      </c>
      <c r="L2128" s="59">
        <v>0</v>
      </c>
      <c r="M2128" s="59">
        <v>-1.53</v>
      </c>
      <c r="N2128" s="10" t="str">
        <f t="shared" si="333"/>
        <v>L</v>
      </c>
      <c r="O2128" s="11">
        <f t="shared" si="334"/>
        <v>45922</v>
      </c>
      <c r="P2128" s="12" t="str">
        <f t="shared" si="335"/>
        <v>12</v>
      </c>
      <c r="Q2128" s="13" t="str">
        <f>VLOOKUP($B2128,Deals_Demo!$H:$N,7,0)</f>
        <v>strategy_15_demo</v>
      </c>
      <c r="R2128" s="13" t="str">
        <f t="shared" si="336"/>
        <v>Mon</v>
      </c>
      <c r="S2128" s="14">
        <f>VLOOKUP($B2128,Deals_Demo!$H:$S,8,0)</f>
        <v>45922.538391203707</v>
      </c>
      <c r="T2128" s="14">
        <f>VLOOKUP($B2128,Deals_Demo!$H:$S,9,0)</f>
        <v>45922.746724537043</v>
      </c>
      <c r="U2128" s="15" t="str">
        <f t="shared" si="337"/>
        <v>2025-09-22</v>
      </c>
      <c r="V2128" s="13" t="str">
        <f>VLOOKUP($B2128,Deals_Demo!$H:$S,11,0)</f>
        <v>17</v>
      </c>
      <c r="W2128" s="13" t="str">
        <f>VLOOKUP($B2128,Deals_Demo!$H:$S,12,0)</f>
        <v>Mon</v>
      </c>
      <c r="X2128" s="13">
        <f t="shared" si="339"/>
        <v>-0.15300000000000002</v>
      </c>
      <c r="Y2128" s="13">
        <f t="shared" si="340"/>
        <v>-0.30600000000000005</v>
      </c>
      <c r="Z2128" s="13">
        <f t="shared" si="341"/>
        <v>-0.45899999999999996</v>
      </c>
      <c r="AA2128" s="13">
        <f t="shared" si="338"/>
        <v>-3</v>
      </c>
    </row>
    <row r="2129" spans="1:27" x14ac:dyDescent="0.25">
      <c r="A2129" s="60">
        <v>45922.538402777776</v>
      </c>
      <c r="B2129" s="61">
        <v>444329275</v>
      </c>
      <c r="C2129" s="62" t="s">
        <v>36</v>
      </c>
      <c r="D2129" s="62" t="s">
        <v>37</v>
      </c>
      <c r="E2129" s="62" t="s">
        <v>119</v>
      </c>
      <c r="F2129" s="63">
        <v>3723.95</v>
      </c>
      <c r="G2129" s="63">
        <v>3721.48</v>
      </c>
      <c r="H2129" s="63">
        <v>3726.98</v>
      </c>
      <c r="I2129" s="62" t="s">
        <v>2624</v>
      </c>
      <c r="J2129" s="63">
        <v>3721.17</v>
      </c>
      <c r="K2129" s="63">
        <v>0</v>
      </c>
      <c r="L2129" s="63">
        <v>0</v>
      </c>
      <c r="M2129" s="63">
        <v>-2.78</v>
      </c>
      <c r="N2129" s="10" t="str">
        <f t="shared" si="333"/>
        <v>L</v>
      </c>
      <c r="O2129" s="11">
        <f t="shared" si="334"/>
        <v>45922</v>
      </c>
      <c r="P2129" s="12" t="str">
        <f t="shared" si="335"/>
        <v>12</v>
      </c>
      <c r="Q2129" s="13" t="str">
        <f>VLOOKUP($B2129,Deals_Demo!$H:$N,7,0)</f>
        <v>strategy_10_demo</v>
      </c>
      <c r="R2129" s="13" t="str">
        <f t="shared" si="336"/>
        <v>Mon</v>
      </c>
      <c r="S2129" s="14">
        <f>VLOOKUP($B2129,Deals_Demo!$H:$S,8,0)</f>
        <v>45922.538402777776</v>
      </c>
      <c r="T2129" s="14">
        <f>VLOOKUP($B2129,Deals_Demo!$H:$S,9,0)</f>
        <v>45922.746736111112</v>
      </c>
      <c r="U2129" s="15" t="str">
        <f t="shared" si="337"/>
        <v>2025-09-22</v>
      </c>
      <c r="V2129" s="13" t="str">
        <f>VLOOKUP($B2129,Deals_Demo!$H:$S,11,0)</f>
        <v>17</v>
      </c>
      <c r="W2129" s="13" t="str">
        <f>VLOOKUP($B2129,Deals_Demo!$H:$S,12,0)</f>
        <v>Mon</v>
      </c>
      <c r="X2129" s="13">
        <f t="shared" si="339"/>
        <v>-0.27799999999999997</v>
      </c>
      <c r="Y2129" s="13">
        <f t="shared" si="340"/>
        <v>-0.55599999999999994</v>
      </c>
      <c r="Z2129" s="13">
        <f t="shared" si="341"/>
        <v>-0.83399999999999996</v>
      </c>
      <c r="AA2129" s="13">
        <f t="shared" si="338"/>
        <v>-3</v>
      </c>
    </row>
    <row r="2130" spans="1:27" x14ac:dyDescent="0.25">
      <c r="A2130" s="56">
        <v>45922.538402777776</v>
      </c>
      <c r="B2130" s="57">
        <v>444329277</v>
      </c>
      <c r="C2130" s="58" t="s">
        <v>36</v>
      </c>
      <c r="D2130" s="58" t="s">
        <v>37</v>
      </c>
      <c r="E2130" s="58" t="s">
        <v>119</v>
      </c>
      <c r="F2130" s="59">
        <v>3723.99</v>
      </c>
      <c r="G2130" s="59">
        <v>3721.78</v>
      </c>
      <c r="H2130" s="59">
        <v>3725.48</v>
      </c>
      <c r="I2130" s="58" t="s">
        <v>2625</v>
      </c>
      <c r="J2130" s="59">
        <v>3721.73</v>
      </c>
      <c r="K2130" s="59">
        <v>0</v>
      </c>
      <c r="L2130" s="59">
        <v>0</v>
      </c>
      <c r="M2130" s="59">
        <v>-2.2599999999999998</v>
      </c>
      <c r="N2130" s="10" t="str">
        <f t="shared" si="333"/>
        <v>L</v>
      </c>
      <c r="O2130" s="11">
        <f t="shared" si="334"/>
        <v>45922</v>
      </c>
      <c r="P2130" s="12" t="str">
        <f t="shared" si="335"/>
        <v>12</v>
      </c>
      <c r="Q2130" s="13" t="str">
        <f>VLOOKUP($B2130,Deals_Demo!$H:$N,7,0)</f>
        <v>strategy_22_demo</v>
      </c>
      <c r="R2130" s="13" t="str">
        <f t="shared" si="336"/>
        <v>Mon</v>
      </c>
      <c r="S2130" s="14">
        <f>VLOOKUP($B2130,Deals_Demo!$H:$S,8,0)</f>
        <v>45922.538402777776</v>
      </c>
      <c r="T2130" s="14">
        <f>VLOOKUP($B2130,Deals_Demo!$H:$S,9,0)</f>
        <v>45922.746736111112</v>
      </c>
      <c r="U2130" s="15" t="str">
        <f t="shared" si="337"/>
        <v>2025-09-22</v>
      </c>
      <c r="V2130" s="13" t="str">
        <f>VLOOKUP($B2130,Deals_Demo!$H:$S,11,0)</f>
        <v>17</v>
      </c>
      <c r="W2130" s="13" t="str">
        <f>VLOOKUP($B2130,Deals_Demo!$H:$S,12,0)</f>
        <v>Mon</v>
      </c>
      <c r="X2130" s="13">
        <f t="shared" si="339"/>
        <v>-0.22599999999999998</v>
      </c>
      <c r="Y2130" s="13">
        <f t="shared" si="340"/>
        <v>-0.45199999999999996</v>
      </c>
      <c r="Z2130" s="13">
        <f t="shared" si="341"/>
        <v>-0.67799999999999994</v>
      </c>
      <c r="AA2130" s="13">
        <f t="shared" si="338"/>
        <v>-3</v>
      </c>
    </row>
    <row r="2131" spans="1:27" x14ac:dyDescent="0.25">
      <c r="A2131" s="60">
        <v>45922.538402777776</v>
      </c>
      <c r="B2131" s="61">
        <v>444329281</v>
      </c>
      <c r="C2131" s="62" t="s">
        <v>36</v>
      </c>
      <c r="D2131" s="62" t="s">
        <v>37</v>
      </c>
      <c r="E2131" s="62" t="s">
        <v>119</v>
      </c>
      <c r="F2131" s="63">
        <v>3723.99</v>
      </c>
      <c r="G2131" s="63">
        <v>3721.78</v>
      </c>
      <c r="H2131" s="63">
        <v>3726.98</v>
      </c>
      <c r="I2131" s="62" t="s">
        <v>2625</v>
      </c>
      <c r="J2131" s="63">
        <v>3721.73</v>
      </c>
      <c r="K2131" s="63">
        <v>0</v>
      </c>
      <c r="L2131" s="63">
        <v>0</v>
      </c>
      <c r="M2131" s="63">
        <v>-2.2599999999999998</v>
      </c>
      <c r="N2131" s="10" t="str">
        <f t="shared" ref="N2131:N2194" si="342">IF(M2131&gt;0,"W",IF(M2131&lt;0,"L","BE"))</f>
        <v>L</v>
      </c>
      <c r="O2131" s="11">
        <f t="shared" ref="O2131:O2194" si="343">INT(LEFT(A2131,10))</f>
        <v>45922</v>
      </c>
      <c r="P2131" s="12" t="str">
        <f t="shared" ref="P2131:P2194" si="344">TEXT(A2131,"hh")</f>
        <v>12</v>
      </c>
      <c r="Q2131" s="13" t="str">
        <f>VLOOKUP($B2131,Deals_Demo!$H:$N,7,0)</f>
        <v>strategy_23_demo</v>
      </c>
      <c r="R2131" s="13" t="str">
        <f t="shared" ref="R2131:R2194" si="345">TEXT(O2131,"ddd")</f>
        <v>Mon</v>
      </c>
      <c r="S2131" s="14">
        <f>VLOOKUP($B2131,Deals_Demo!$H:$S,8,0)</f>
        <v>45922.538402777776</v>
      </c>
      <c r="T2131" s="14">
        <f>VLOOKUP($B2131,Deals_Demo!$H:$S,9,0)</f>
        <v>45922.746736111112</v>
      </c>
      <c r="U2131" s="15" t="str">
        <f t="shared" ref="U2131:U2194" si="346">TEXT(T2131,"yyyy-mm-dd")</f>
        <v>2025-09-22</v>
      </c>
      <c r="V2131" s="13" t="str">
        <f>VLOOKUP($B2131,Deals_Demo!$H:$S,11,0)</f>
        <v>17</v>
      </c>
      <c r="W2131" s="13" t="str">
        <f>VLOOKUP($B2131,Deals_Demo!$H:$S,12,0)</f>
        <v>Mon</v>
      </c>
      <c r="X2131" s="13">
        <f t="shared" si="339"/>
        <v>-0.22599999999999998</v>
      </c>
      <c r="Y2131" s="13">
        <f t="shared" si="340"/>
        <v>-0.45199999999999996</v>
      </c>
      <c r="Z2131" s="13">
        <f t="shared" si="341"/>
        <v>-0.67799999999999994</v>
      </c>
      <c r="AA2131" s="13">
        <f t="shared" ref="AA2131:AA2194" si="347">IF(M2131&lt;2.9,-3,M2131)</f>
        <v>-3</v>
      </c>
    </row>
    <row r="2132" spans="1:27" x14ac:dyDescent="0.25">
      <c r="A2132" s="56">
        <v>45922.539664351854</v>
      </c>
      <c r="B2132" s="57">
        <v>444330523</v>
      </c>
      <c r="C2132" s="58" t="s">
        <v>36</v>
      </c>
      <c r="D2132" s="58" t="s">
        <v>37</v>
      </c>
      <c r="E2132" s="58" t="s">
        <v>119</v>
      </c>
      <c r="F2132" s="59">
        <v>3724.33</v>
      </c>
      <c r="G2132" s="59">
        <v>3721.33</v>
      </c>
      <c r="H2132" s="58"/>
      <c r="I2132" s="58" t="s">
        <v>2624</v>
      </c>
      <c r="J2132" s="59">
        <v>3721.17</v>
      </c>
      <c r="K2132" s="59">
        <v>0</v>
      </c>
      <c r="L2132" s="59">
        <v>0</v>
      </c>
      <c r="M2132" s="59">
        <v>-3.16</v>
      </c>
      <c r="N2132" s="10" t="str">
        <f t="shared" si="342"/>
        <v>L</v>
      </c>
      <c r="O2132" s="11">
        <f t="shared" si="343"/>
        <v>45922</v>
      </c>
      <c r="P2132" s="12" t="str">
        <f t="shared" si="344"/>
        <v>12</v>
      </c>
      <c r="Q2132" s="13" t="str">
        <f>VLOOKUP($B2132,Deals_Demo!$H:$N,7,0)</f>
        <v>strategy_18_demo</v>
      </c>
      <c r="R2132" s="13" t="str">
        <f t="shared" si="345"/>
        <v>Mon</v>
      </c>
      <c r="S2132" s="14">
        <f>VLOOKUP($B2132,Deals_Demo!$H:$S,8,0)</f>
        <v>45922.539664351854</v>
      </c>
      <c r="T2132" s="14">
        <f>VLOOKUP($B2132,Deals_Demo!$H:$S,9,0)</f>
        <v>45922.74799768519</v>
      </c>
      <c r="U2132" s="15" t="str">
        <f t="shared" si="346"/>
        <v>2025-09-22</v>
      </c>
      <c r="V2132" s="13" t="str">
        <f>VLOOKUP($B2132,Deals_Demo!$H:$S,11,0)</f>
        <v>17</v>
      </c>
      <c r="W2132" s="13" t="str">
        <f>VLOOKUP($B2132,Deals_Demo!$H:$S,12,0)</f>
        <v>Mon</v>
      </c>
      <c r="X2132" s="13">
        <f t="shared" si="339"/>
        <v>-0.31600000000000006</v>
      </c>
      <c r="Y2132" s="13">
        <f t="shared" si="340"/>
        <v>-0.63200000000000012</v>
      </c>
      <c r="Z2132" s="13">
        <f t="shared" si="341"/>
        <v>-0.94799999999999995</v>
      </c>
      <c r="AA2132" s="13">
        <f t="shared" si="347"/>
        <v>-3</v>
      </c>
    </row>
    <row r="2133" spans="1:27" x14ac:dyDescent="0.25">
      <c r="A2133" s="60">
        <v>45922.540243055555</v>
      </c>
      <c r="B2133" s="61">
        <v>444330770</v>
      </c>
      <c r="C2133" s="62" t="s">
        <v>36</v>
      </c>
      <c r="D2133" s="62" t="s">
        <v>37</v>
      </c>
      <c r="E2133" s="62" t="s">
        <v>119</v>
      </c>
      <c r="F2133" s="63">
        <v>3724.16</v>
      </c>
      <c r="G2133" s="63">
        <v>3721.16</v>
      </c>
      <c r="H2133" s="63">
        <v>3727.66</v>
      </c>
      <c r="I2133" s="62" t="s">
        <v>2626</v>
      </c>
      <c r="J2133" s="63">
        <v>3721.12</v>
      </c>
      <c r="K2133" s="63">
        <v>0</v>
      </c>
      <c r="L2133" s="63">
        <v>0</v>
      </c>
      <c r="M2133" s="63">
        <v>-3.04</v>
      </c>
      <c r="N2133" s="10" t="str">
        <f t="shared" si="342"/>
        <v>L</v>
      </c>
      <c r="O2133" s="11">
        <f t="shared" si="343"/>
        <v>45922</v>
      </c>
      <c r="P2133" s="12" t="str">
        <f t="shared" si="344"/>
        <v>12</v>
      </c>
      <c r="Q2133" s="13" t="str">
        <f>VLOOKUP($B2133,Deals_Demo!$H:$N,7,0)</f>
        <v>strategy_11_demo</v>
      </c>
      <c r="R2133" s="13" t="str">
        <f t="shared" si="345"/>
        <v>Mon</v>
      </c>
      <c r="S2133" s="14">
        <f>VLOOKUP($B2133,Deals_Demo!$H:$S,8,0)</f>
        <v>45922.540243055555</v>
      </c>
      <c r="T2133" s="14">
        <f>VLOOKUP($B2133,Deals_Demo!$H:$S,9,0)</f>
        <v>45922.748576388891</v>
      </c>
      <c r="U2133" s="15" t="str">
        <f t="shared" si="346"/>
        <v>2025-09-22</v>
      </c>
      <c r="V2133" s="13" t="str">
        <f>VLOOKUP($B2133,Deals_Demo!$H:$S,11,0)</f>
        <v>17</v>
      </c>
      <c r="W2133" s="13" t="str">
        <f>VLOOKUP($B2133,Deals_Demo!$H:$S,12,0)</f>
        <v>Mon</v>
      </c>
      <c r="X2133" s="13">
        <f t="shared" si="339"/>
        <v>-0.30400000000000005</v>
      </c>
      <c r="Y2133" s="13">
        <f t="shared" si="340"/>
        <v>-0.6080000000000001</v>
      </c>
      <c r="Z2133" s="13">
        <f t="shared" si="341"/>
        <v>-0.91199999999999992</v>
      </c>
      <c r="AA2133" s="13">
        <f t="shared" si="347"/>
        <v>-3</v>
      </c>
    </row>
    <row r="2134" spans="1:27" x14ac:dyDescent="0.25">
      <c r="A2134" s="56">
        <v>45922.540254629632</v>
      </c>
      <c r="B2134" s="57">
        <v>444330774</v>
      </c>
      <c r="C2134" s="58" t="s">
        <v>36</v>
      </c>
      <c r="D2134" s="58" t="s">
        <v>37</v>
      </c>
      <c r="E2134" s="58" t="s">
        <v>119</v>
      </c>
      <c r="F2134" s="59">
        <v>3724.16</v>
      </c>
      <c r="G2134" s="59">
        <v>3721.16</v>
      </c>
      <c r="H2134" s="59">
        <v>3725.66</v>
      </c>
      <c r="I2134" s="58" t="s">
        <v>2626</v>
      </c>
      <c r="J2134" s="59">
        <v>3721.12</v>
      </c>
      <c r="K2134" s="59">
        <v>0</v>
      </c>
      <c r="L2134" s="59">
        <v>0</v>
      </c>
      <c r="M2134" s="59">
        <v>-3.04</v>
      </c>
      <c r="N2134" s="10" t="str">
        <f t="shared" si="342"/>
        <v>L</v>
      </c>
      <c r="O2134" s="11">
        <f t="shared" si="343"/>
        <v>45922</v>
      </c>
      <c r="P2134" s="12" t="str">
        <f t="shared" si="344"/>
        <v>12</v>
      </c>
      <c r="Q2134" s="13" t="str">
        <f>VLOOKUP($B2134,Deals_Demo!$H:$N,7,0)</f>
        <v>strategy_12_demo</v>
      </c>
      <c r="R2134" s="13" t="str">
        <f t="shared" si="345"/>
        <v>Mon</v>
      </c>
      <c r="S2134" s="14">
        <f>VLOOKUP($B2134,Deals_Demo!$H:$S,8,0)</f>
        <v>45922.540254629632</v>
      </c>
      <c r="T2134" s="14">
        <f>VLOOKUP($B2134,Deals_Demo!$H:$S,9,0)</f>
        <v>45922.748587962968</v>
      </c>
      <c r="U2134" s="15" t="str">
        <f t="shared" si="346"/>
        <v>2025-09-22</v>
      </c>
      <c r="V2134" s="13" t="str">
        <f>VLOOKUP($B2134,Deals_Demo!$H:$S,11,0)</f>
        <v>17</v>
      </c>
      <c r="W2134" s="13" t="str">
        <f>VLOOKUP($B2134,Deals_Demo!$H:$S,12,0)</f>
        <v>Mon</v>
      </c>
      <c r="X2134" s="13">
        <f t="shared" si="339"/>
        <v>-0.30400000000000005</v>
      </c>
      <c r="Y2134" s="13">
        <f t="shared" si="340"/>
        <v>-0.6080000000000001</v>
      </c>
      <c r="Z2134" s="13">
        <f t="shared" si="341"/>
        <v>-0.91199999999999992</v>
      </c>
      <c r="AA2134" s="13">
        <f t="shared" si="347"/>
        <v>-3</v>
      </c>
    </row>
    <row r="2135" spans="1:27" x14ac:dyDescent="0.25">
      <c r="A2135" s="60">
        <v>45922.540254629632</v>
      </c>
      <c r="B2135" s="61">
        <v>444330776</v>
      </c>
      <c r="C2135" s="62" t="s">
        <v>36</v>
      </c>
      <c r="D2135" s="62" t="s">
        <v>37</v>
      </c>
      <c r="E2135" s="62" t="s">
        <v>119</v>
      </c>
      <c r="F2135" s="63">
        <v>3724.1</v>
      </c>
      <c r="G2135" s="63">
        <v>3721.16</v>
      </c>
      <c r="H2135" s="63">
        <v>3727.16</v>
      </c>
      <c r="I2135" s="62" t="s">
        <v>2626</v>
      </c>
      <c r="J2135" s="63">
        <v>3721.12</v>
      </c>
      <c r="K2135" s="63">
        <v>0</v>
      </c>
      <c r="L2135" s="63">
        <v>0</v>
      </c>
      <c r="M2135" s="63">
        <v>-2.98</v>
      </c>
      <c r="N2135" s="10" t="str">
        <f t="shared" si="342"/>
        <v>L</v>
      </c>
      <c r="O2135" s="11">
        <f t="shared" si="343"/>
        <v>45922</v>
      </c>
      <c r="P2135" s="12" t="str">
        <f t="shared" si="344"/>
        <v>12</v>
      </c>
      <c r="Q2135" s="13" t="str">
        <f>VLOOKUP($B2135,Deals_Demo!$H:$N,7,0)</f>
        <v>strategy_09_demo</v>
      </c>
      <c r="R2135" s="13" t="str">
        <f t="shared" si="345"/>
        <v>Mon</v>
      </c>
      <c r="S2135" s="14">
        <f>VLOOKUP($B2135,Deals_Demo!$H:$S,8,0)</f>
        <v>45922.540254629632</v>
      </c>
      <c r="T2135" s="14">
        <f>VLOOKUP($B2135,Deals_Demo!$H:$S,9,0)</f>
        <v>45922.748587962968</v>
      </c>
      <c r="U2135" s="15" t="str">
        <f t="shared" si="346"/>
        <v>2025-09-22</v>
      </c>
      <c r="V2135" s="13" t="str">
        <f>VLOOKUP($B2135,Deals_Demo!$H:$S,11,0)</f>
        <v>17</v>
      </c>
      <c r="W2135" s="13" t="str">
        <f>VLOOKUP($B2135,Deals_Demo!$H:$S,12,0)</f>
        <v>Mon</v>
      </c>
      <c r="X2135" s="13">
        <f t="shared" si="339"/>
        <v>-0.29799999999999999</v>
      </c>
      <c r="Y2135" s="13">
        <f t="shared" si="340"/>
        <v>-0.59599999999999997</v>
      </c>
      <c r="Z2135" s="13">
        <f t="shared" si="341"/>
        <v>-0.89400000000000002</v>
      </c>
      <c r="AA2135" s="13">
        <f t="shared" si="347"/>
        <v>-3</v>
      </c>
    </row>
    <row r="2136" spans="1:27" x14ac:dyDescent="0.25">
      <c r="A2136" s="56">
        <v>45922.540254629632</v>
      </c>
      <c r="B2136" s="57">
        <v>444330778</v>
      </c>
      <c r="C2136" s="58" t="s">
        <v>36</v>
      </c>
      <c r="D2136" s="58" t="s">
        <v>37</v>
      </c>
      <c r="E2136" s="58" t="s">
        <v>119</v>
      </c>
      <c r="F2136" s="59">
        <v>3723.95</v>
      </c>
      <c r="G2136" s="59">
        <v>3721.16</v>
      </c>
      <c r="H2136" s="59">
        <v>3726.36</v>
      </c>
      <c r="I2136" s="58" t="s">
        <v>2626</v>
      </c>
      <c r="J2136" s="59">
        <v>3721.12</v>
      </c>
      <c r="K2136" s="59">
        <v>0</v>
      </c>
      <c r="L2136" s="59">
        <v>0</v>
      </c>
      <c r="M2136" s="59">
        <v>-2.83</v>
      </c>
      <c r="N2136" s="10" t="str">
        <f t="shared" si="342"/>
        <v>L</v>
      </c>
      <c r="O2136" s="11">
        <f t="shared" si="343"/>
        <v>45922</v>
      </c>
      <c r="P2136" s="12" t="str">
        <f t="shared" si="344"/>
        <v>12</v>
      </c>
      <c r="Q2136" s="13" t="str">
        <f>VLOOKUP($B2136,Deals_Demo!$H:$N,7,0)</f>
        <v>strategy_21_demo</v>
      </c>
      <c r="R2136" s="13" t="str">
        <f t="shared" si="345"/>
        <v>Mon</v>
      </c>
      <c r="S2136" s="14">
        <f>VLOOKUP($B2136,Deals_Demo!$H:$S,8,0)</f>
        <v>45922.540254629632</v>
      </c>
      <c r="T2136" s="14">
        <f>VLOOKUP($B2136,Deals_Demo!$H:$S,9,0)</f>
        <v>45922.748587962968</v>
      </c>
      <c r="U2136" s="15" t="str">
        <f t="shared" si="346"/>
        <v>2025-09-22</v>
      </c>
      <c r="V2136" s="13" t="str">
        <f>VLOOKUP($B2136,Deals_Demo!$H:$S,11,0)</f>
        <v>17</v>
      </c>
      <c r="W2136" s="13" t="str">
        <f>VLOOKUP($B2136,Deals_Demo!$H:$S,12,0)</f>
        <v>Mon</v>
      </c>
      <c r="X2136" s="13">
        <f t="shared" si="339"/>
        <v>-0.28300000000000003</v>
      </c>
      <c r="Y2136" s="13">
        <f t="shared" si="340"/>
        <v>-0.56600000000000006</v>
      </c>
      <c r="Z2136" s="13">
        <f t="shared" si="341"/>
        <v>-0.84899999999999998</v>
      </c>
      <c r="AA2136" s="13">
        <f t="shared" si="347"/>
        <v>-3</v>
      </c>
    </row>
    <row r="2137" spans="1:27" x14ac:dyDescent="0.25">
      <c r="A2137" s="60">
        <v>45922.540254629632</v>
      </c>
      <c r="B2137" s="61">
        <v>444330781</v>
      </c>
      <c r="C2137" s="62" t="s">
        <v>36</v>
      </c>
      <c r="D2137" s="62" t="s">
        <v>37</v>
      </c>
      <c r="E2137" s="62" t="s">
        <v>119</v>
      </c>
      <c r="F2137" s="63">
        <v>3723.95</v>
      </c>
      <c r="G2137" s="63">
        <v>3721.16</v>
      </c>
      <c r="H2137" s="62"/>
      <c r="I2137" s="62" t="s">
        <v>2626</v>
      </c>
      <c r="J2137" s="63">
        <v>3721.12</v>
      </c>
      <c r="K2137" s="63">
        <v>0</v>
      </c>
      <c r="L2137" s="63">
        <v>0</v>
      </c>
      <c r="M2137" s="63">
        <v>-2.83</v>
      </c>
      <c r="N2137" s="10" t="str">
        <f t="shared" si="342"/>
        <v>L</v>
      </c>
      <c r="O2137" s="11">
        <f t="shared" si="343"/>
        <v>45922</v>
      </c>
      <c r="P2137" s="12" t="str">
        <f t="shared" si="344"/>
        <v>12</v>
      </c>
      <c r="Q2137" s="13" t="str">
        <f>VLOOKUP($B2137,Deals_Demo!$H:$N,7,0)</f>
        <v>strategy_20_demo</v>
      </c>
      <c r="R2137" s="13" t="str">
        <f t="shared" si="345"/>
        <v>Mon</v>
      </c>
      <c r="S2137" s="14">
        <f>VLOOKUP($B2137,Deals_Demo!$H:$S,8,0)</f>
        <v>45922.540254629632</v>
      </c>
      <c r="T2137" s="14">
        <f>VLOOKUP($B2137,Deals_Demo!$H:$S,9,0)</f>
        <v>45922.748587962968</v>
      </c>
      <c r="U2137" s="15" t="str">
        <f t="shared" si="346"/>
        <v>2025-09-22</v>
      </c>
      <c r="V2137" s="13" t="str">
        <f>VLOOKUP($B2137,Deals_Demo!$H:$S,11,0)</f>
        <v>17</v>
      </c>
      <c r="W2137" s="13" t="str">
        <f>VLOOKUP($B2137,Deals_Demo!$H:$S,12,0)</f>
        <v>Mon</v>
      </c>
      <c r="X2137" s="13">
        <f t="shared" si="339"/>
        <v>-0.28300000000000003</v>
      </c>
      <c r="Y2137" s="13">
        <f t="shared" si="340"/>
        <v>-0.56600000000000006</v>
      </c>
      <c r="Z2137" s="13">
        <f t="shared" si="341"/>
        <v>-0.84899999999999998</v>
      </c>
      <c r="AA2137" s="13">
        <f t="shared" si="347"/>
        <v>-3</v>
      </c>
    </row>
    <row r="2138" spans="1:27" x14ac:dyDescent="0.25">
      <c r="A2138" s="56">
        <v>45922.540254629632</v>
      </c>
      <c r="B2138" s="57">
        <v>444330783</v>
      </c>
      <c r="C2138" s="58" t="s">
        <v>36</v>
      </c>
      <c r="D2138" s="58" t="s">
        <v>37</v>
      </c>
      <c r="E2138" s="58" t="s">
        <v>119</v>
      </c>
      <c r="F2138" s="59">
        <v>3723.95</v>
      </c>
      <c r="G2138" s="59">
        <v>3721.16</v>
      </c>
      <c r="H2138" s="59">
        <v>3725.66</v>
      </c>
      <c r="I2138" s="58" t="s">
        <v>2626</v>
      </c>
      <c r="J2138" s="59">
        <v>3721.12</v>
      </c>
      <c r="K2138" s="59">
        <v>0</v>
      </c>
      <c r="L2138" s="59">
        <v>0</v>
      </c>
      <c r="M2138" s="59">
        <v>-2.83</v>
      </c>
      <c r="N2138" s="10" t="str">
        <f t="shared" si="342"/>
        <v>L</v>
      </c>
      <c r="O2138" s="11">
        <f t="shared" si="343"/>
        <v>45922</v>
      </c>
      <c r="P2138" s="12" t="str">
        <f t="shared" si="344"/>
        <v>12</v>
      </c>
      <c r="Q2138" s="13" t="str">
        <f>VLOOKUP($B2138,Deals_Demo!$H:$N,7,0)</f>
        <v>strategy_24_demo</v>
      </c>
      <c r="R2138" s="13" t="str">
        <f t="shared" si="345"/>
        <v>Mon</v>
      </c>
      <c r="S2138" s="14">
        <f>VLOOKUP($B2138,Deals_Demo!$H:$S,8,0)</f>
        <v>45922.540254629632</v>
      </c>
      <c r="T2138" s="14">
        <f>VLOOKUP($B2138,Deals_Demo!$H:$S,9,0)</f>
        <v>45922.748587962968</v>
      </c>
      <c r="U2138" s="15" t="str">
        <f t="shared" si="346"/>
        <v>2025-09-22</v>
      </c>
      <c r="V2138" s="13" t="str">
        <f>VLOOKUP($B2138,Deals_Demo!$H:$S,11,0)</f>
        <v>17</v>
      </c>
      <c r="W2138" s="13" t="str">
        <f>VLOOKUP($B2138,Deals_Demo!$H:$S,12,0)</f>
        <v>Mon</v>
      </c>
      <c r="X2138" s="13">
        <f t="shared" si="339"/>
        <v>-0.28300000000000003</v>
      </c>
      <c r="Y2138" s="13">
        <f t="shared" si="340"/>
        <v>-0.56600000000000006</v>
      </c>
      <c r="Z2138" s="13">
        <f t="shared" si="341"/>
        <v>-0.84899999999999998</v>
      </c>
      <c r="AA2138" s="13">
        <f t="shared" si="347"/>
        <v>-3</v>
      </c>
    </row>
    <row r="2139" spans="1:27" x14ac:dyDescent="0.25">
      <c r="A2139" s="60">
        <v>45922.540266203701</v>
      </c>
      <c r="B2139" s="61">
        <v>444330785</v>
      </c>
      <c r="C2139" s="62" t="s">
        <v>36</v>
      </c>
      <c r="D2139" s="62" t="s">
        <v>37</v>
      </c>
      <c r="E2139" s="62" t="s">
        <v>119</v>
      </c>
      <c r="F2139" s="63">
        <v>3723.91</v>
      </c>
      <c r="G2139" s="63">
        <v>3721.16</v>
      </c>
      <c r="H2139" s="63">
        <v>3725.66</v>
      </c>
      <c r="I2139" s="62" t="s">
        <v>2626</v>
      </c>
      <c r="J2139" s="63">
        <v>3721.12</v>
      </c>
      <c r="K2139" s="63">
        <v>0</v>
      </c>
      <c r="L2139" s="63">
        <v>0</v>
      </c>
      <c r="M2139" s="63">
        <v>-2.79</v>
      </c>
      <c r="N2139" s="10" t="str">
        <f t="shared" si="342"/>
        <v>L</v>
      </c>
      <c r="O2139" s="11">
        <f t="shared" si="343"/>
        <v>45922</v>
      </c>
      <c r="P2139" s="12" t="str">
        <f t="shared" si="344"/>
        <v>12</v>
      </c>
      <c r="Q2139" s="13" t="str">
        <f>VLOOKUP($B2139,Deals_Demo!$H:$N,7,0)</f>
        <v>strategy_14_demo</v>
      </c>
      <c r="R2139" s="13" t="str">
        <f t="shared" si="345"/>
        <v>Mon</v>
      </c>
      <c r="S2139" s="14">
        <f>VLOOKUP($B2139,Deals_Demo!$H:$S,8,0)</f>
        <v>45922.540266203701</v>
      </c>
      <c r="T2139" s="14">
        <f>VLOOKUP($B2139,Deals_Demo!$H:$S,9,0)</f>
        <v>45922.748599537037</v>
      </c>
      <c r="U2139" s="15" t="str">
        <f t="shared" si="346"/>
        <v>2025-09-22</v>
      </c>
      <c r="V2139" s="13" t="str">
        <f>VLOOKUP($B2139,Deals_Demo!$H:$S,11,0)</f>
        <v>17</v>
      </c>
      <c r="W2139" s="13" t="str">
        <f>VLOOKUP($B2139,Deals_Demo!$H:$S,12,0)</f>
        <v>Mon</v>
      </c>
      <c r="X2139" s="13">
        <f t="shared" si="339"/>
        <v>-0.27900000000000003</v>
      </c>
      <c r="Y2139" s="13">
        <f t="shared" si="340"/>
        <v>-0.55800000000000005</v>
      </c>
      <c r="Z2139" s="13">
        <f t="shared" si="341"/>
        <v>-0.83699999999999997</v>
      </c>
      <c r="AA2139" s="13">
        <f t="shared" si="347"/>
        <v>-3</v>
      </c>
    </row>
    <row r="2140" spans="1:27" x14ac:dyDescent="0.25">
      <c r="A2140" s="56">
        <v>45922.540266203701</v>
      </c>
      <c r="B2140" s="57">
        <v>444330789</v>
      </c>
      <c r="C2140" s="58" t="s">
        <v>36</v>
      </c>
      <c r="D2140" s="58" t="s">
        <v>37</v>
      </c>
      <c r="E2140" s="58" t="s">
        <v>119</v>
      </c>
      <c r="F2140" s="59">
        <v>3723.89</v>
      </c>
      <c r="G2140" s="59">
        <v>3721.16</v>
      </c>
      <c r="H2140" s="59">
        <v>3727.66</v>
      </c>
      <c r="I2140" s="58" t="s">
        <v>2626</v>
      </c>
      <c r="J2140" s="59">
        <v>3721.12</v>
      </c>
      <c r="K2140" s="59">
        <v>0</v>
      </c>
      <c r="L2140" s="59">
        <v>0</v>
      </c>
      <c r="M2140" s="59">
        <v>-2.77</v>
      </c>
      <c r="N2140" s="10" t="str">
        <f t="shared" si="342"/>
        <v>L</v>
      </c>
      <c r="O2140" s="11">
        <f t="shared" si="343"/>
        <v>45922</v>
      </c>
      <c r="P2140" s="12" t="str">
        <f t="shared" si="344"/>
        <v>12</v>
      </c>
      <c r="Q2140" s="13" t="str">
        <f>VLOOKUP($B2140,Deals_Demo!$H:$N,7,0)</f>
        <v>strategy_16_demo</v>
      </c>
      <c r="R2140" s="13" t="str">
        <f t="shared" si="345"/>
        <v>Mon</v>
      </c>
      <c r="S2140" s="14">
        <f>VLOOKUP($B2140,Deals_Demo!$H:$S,8,0)</f>
        <v>45922.540266203701</v>
      </c>
      <c r="T2140" s="14">
        <f>VLOOKUP($B2140,Deals_Demo!$H:$S,9,0)</f>
        <v>45922.748599537037</v>
      </c>
      <c r="U2140" s="15" t="str">
        <f t="shared" si="346"/>
        <v>2025-09-22</v>
      </c>
      <c r="V2140" s="13" t="str">
        <f>VLOOKUP($B2140,Deals_Demo!$H:$S,11,0)</f>
        <v>17</v>
      </c>
      <c r="W2140" s="13" t="str">
        <f>VLOOKUP($B2140,Deals_Demo!$H:$S,12,0)</f>
        <v>Mon</v>
      </c>
      <c r="X2140" s="13">
        <f t="shared" si="339"/>
        <v>-0.27700000000000002</v>
      </c>
      <c r="Y2140" s="13">
        <f t="shared" si="340"/>
        <v>-0.55400000000000005</v>
      </c>
      <c r="Z2140" s="13">
        <f t="shared" si="341"/>
        <v>-0.83099999999999996</v>
      </c>
      <c r="AA2140" s="13">
        <f t="shared" si="347"/>
        <v>-3</v>
      </c>
    </row>
    <row r="2141" spans="1:27" x14ac:dyDescent="0.25">
      <c r="A2141" s="60">
        <v>45922.540706018517</v>
      </c>
      <c r="B2141" s="61">
        <v>444331145</v>
      </c>
      <c r="C2141" s="62" t="s">
        <v>36</v>
      </c>
      <c r="D2141" s="62" t="s">
        <v>37</v>
      </c>
      <c r="E2141" s="62" t="s">
        <v>119</v>
      </c>
      <c r="F2141" s="63">
        <v>3723.3</v>
      </c>
      <c r="G2141" s="63">
        <v>3724.71</v>
      </c>
      <c r="H2141" s="63">
        <v>3726.8</v>
      </c>
      <c r="I2141" s="62" t="s">
        <v>2627</v>
      </c>
      <c r="J2141" s="63">
        <v>3726.8</v>
      </c>
      <c r="K2141" s="63">
        <v>0</v>
      </c>
      <c r="L2141" s="63">
        <v>0</v>
      </c>
      <c r="M2141" s="63">
        <v>3.5</v>
      </c>
      <c r="N2141" s="10" t="str">
        <f t="shared" si="342"/>
        <v>W</v>
      </c>
      <c r="O2141" s="11">
        <f t="shared" si="343"/>
        <v>45922</v>
      </c>
      <c r="P2141" s="12" t="str">
        <f t="shared" si="344"/>
        <v>12</v>
      </c>
      <c r="Q2141" s="13" t="str">
        <f>VLOOKUP($B2141,Deals_Demo!$H:$N,7,0)</f>
        <v>strategy_13_demo</v>
      </c>
      <c r="R2141" s="13" t="str">
        <f t="shared" si="345"/>
        <v>Mon</v>
      </c>
      <c r="S2141" s="14">
        <f>VLOOKUP($B2141,Deals_Demo!$H:$S,8,0)</f>
        <v>45922.540706018517</v>
      </c>
      <c r="T2141" s="14">
        <f>VLOOKUP($B2141,Deals_Demo!$H:$S,9,0)</f>
        <v>45922.749039351853</v>
      </c>
      <c r="U2141" s="15" t="str">
        <f t="shared" si="346"/>
        <v>2025-09-22</v>
      </c>
      <c r="V2141" s="13" t="str">
        <f>VLOOKUP($B2141,Deals_Demo!$H:$S,11,0)</f>
        <v>17</v>
      </c>
      <c r="W2141" s="13" t="str">
        <f>VLOOKUP($B2141,Deals_Demo!$H:$S,12,0)</f>
        <v>Mon</v>
      </c>
      <c r="X2141" s="13">
        <f t="shared" si="339"/>
        <v>0.35000000000000003</v>
      </c>
      <c r="Y2141" s="13">
        <f t="shared" si="340"/>
        <v>0.70000000000000007</v>
      </c>
      <c r="Z2141" s="13">
        <f t="shared" si="341"/>
        <v>1.05</v>
      </c>
      <c r="AA2141" s="13">
        <f t="shared" si="347"/>
        <v>3.5</v>
      </c>
    </row>
    <row r="2142" spans="1:27" x14ac:dyDescent="0.25">
      <c r="A2142" s="56">
        <v>45922.540717592594</v>
      </c>
      <c r="B2142" s="57">
        <v>444331146</v>
      </c>
      <c r="C2142" s="58" t="s">
        <v>36</v>
      </c>
      <c r="D2142" s="58" t="s">
        <v>37</v>
      </c>
      <c r="E2142" s="58" t="s">
        <v>119</v>
      </c>
      <c r="F2142" s="59">
        <v>3723.34</v>
      </c>
      <c r="G2142" s="59">
        <v>3724.46</v>
      </c>
      <c r="H2142" s="59">
        <v>3726.8</v>
      </c>
      <c r="I2142" s="58" t="s">
        <v>2627</v>
      </c>
      <c r="J2142" s="59">
        <v>3726.8</v>
      </c>
      <c r="K2142" s="59">
        <v>0</v>
      </c>
      <c r="L2142" s="59">
        <v>0</v>
      </c>
      <c r="M2142" s="59">
        <v>3.46</v>
      </c>
      <c r="N2142" s="10" t="str">
        <f t="shared" si="342"/>
        <v>W</v>
      </c>
      <c r="O2142" s="11">
        <f t="shared" si="343"/>
        <v>45922</v>
      </c>
      <c r="P2142" s="12" t="str">
        <f t="shared" si="344"/>
        <v>12</v>
      </c>
      <c r="Q2142" s="13" t="str">
        <f>VLOOKUP($B2142,Deals_Demo!$H:$N,7,0)</f>
        <v>strategy_07_demo</v>
      </c>
      <c r="R2142" s="13" t="str">
        <f t="shared" si="345"/>
        <v>Mon</v>
      </c>
      <c r="S2142" s="14">
        <f>VLOOKUP($B2142,Deals_Demo!$H:$S,8,0)</f>
        <v>45922.540717592594</v>
      </c>
      <c r="T2142" s="14">
        <f>VLOOKUP($B2142,Deals_Demo!$H:$S,9,0)</f>
        <v>45922.74905092593</v>
      </c>
      <c r="U2142" s="15" t="str">
        <f t="shared" si="346"/>
        <v>2025-09-22</v>
      </c>
      <c r="V2142" s="13" t="str">
        <f>VLOOKUP($B2142,Deals_Demo!$H:$S,11,0)</f>
        <v>17</v>
      </c>
      <c r="W2142" s="13" t="str">
        <f>VLOOKUP($B2142,Deals_Demo!$H:$S,12,0)</f>
        <v>Mon</v>
      </c>
      <c r="X2142" s="13">
        <f t="shared" si="339"/>
        <v>0.34600000000000003</v>
      </c>
      <c r="Y2142" s="13">
        <f t="shared" si="340"/>
        <v>0.69200000000000006</v>
      </c>
      <c r="Z2142" s="13">
        <f t="shared" si="341"/>
        <v>1.038</v>
      </c>
      <c r="AA2142" s="13">
        <f t="shared" si="347"/>
        <v>3.46</v>
      </c>
    </row>
    <row r="2143" spans="1:27" x14ac:dyDescent="0.25">
      <c r="A2143" s="60">
        <v>45922.541631944441</v>
      </c>
      <c r="B2143" s="61">
        <v>444331425</v>
      </c>
      <c r="C2143" s="62" t="s">
        <v>36</v>
      </c>
      <c r="D2143" s="62" t="s">
        <v>37</v>
      </c>
      <c r="E2143" s="62" t="s">
        <v>119</v>
      </c>
      <c r="F2143" s="63">
        <v>3723.53</v>
      </c>
      <c r="G2143" s="63">
        <v>3724.79</v>
      </c>
      <c r="H2143" s="62"/>
      <c r="I2143" s="62" t="s">
        <v>2628</v>
      </c>
      <c r="J2143" s="63">
        <v>3724.73</v>
      </c>
      <c r="K2143" s="63">
        <v>0</v>
      </c>
      <c r="L2143" s="63">
        <v>0</v>
      </c>
      <c r="M2143" s="63">
        <v>1.2</v>
      </c>
      <c r="N2143" s="10" t="str">
        <f t="shared" si="342"/>
        <v>W</v>
      </c>
      <c r="O2143" s="11">
        <f t="shared" si="343"/>
        <v>45922</v>
      </c>
      <c r="P2143" s="12" t="str">
        <f t="shared" si="344"/>
        <v>12</v>
      </c>
      <c r="Q2143" s="13" t="str">
        <f>VLOOKUP($B2143,Deals_Demo!$H:$N,7,0)</f>
        <v>DEMO_strategy_01</v>
      </c>
      <c r="R2143" s="13" t="str">
        <f t="shared" si="345"/>
        <v>Mon</v>
      </c>
      <c r="S2143" s="14">
        <f>VLOOKUP($B2143,Deals_Demo!$H:$S,8,0)</f>
        <v>45922.541631944441</v>
      </c>
      <c r="T2143" s="14">
        <f>VLOOKUP($B2143,Deals_Demo!$H:$S,9,0)</f>
        <v>45922.749965277777</v>
      </c>
      <c r="U2143" s="15" t="str">
        <f t="shared" si="346"/>
        <v>2025-09-22</v>
      </c>
      <c r="V2143" s="13" t="str">
        <f>VLOOKUP($B2143,Deals_Demo!$H:$S,11,0)</f>
        <v>17</v>
      </c>
      <c r="W2143" s="13" t="str">
        <f>VLOOKUP($B2143,Deals_Demo!$H:$S,12,0)</f>
        <v>Mon</v>
      </c>
      <c r="X2143" s="13">
        <f t="shared" si="339"/>
        <v>0.12</v>
      </c>
      <c r="Y2143" s="13">
        <f t="shared" si="340"/>
        <v>0.24</v>
      </c>
      <c r="Z2143" s="13">
        <f t="shared" si="341"/>
        <v>0.36</v>
      </c>
      <c r="AA2143" s="13">
        <f t="shared" si="347"/>
        <v>-3</v>
      </c>
    </row>
    <row r="2144" spans="1:27" x14ac:dyDescent="0.25">
      <c r="A2144" s="56">
        <v>45922.541631944441</v>
      </c>
      <c r="B2144" s="57">
        <v>444331427</v>
      </c>
      <c r="C2144" s="58" t="s">
        <v>36</v>
      </c>
      <c r="D2144" s="58" t="s">
        <v>37</v>
      </c>
      <c r="E2144" s="58" t="s">
        <v>119</v>
      </c>
      <c r="F2144" s="59">
        <v>3723.53</v>
      </c>
      <c r="G2144" s="59">
        <v>3724.78</v>
      </c>
      <c r="H2144" s="59">
        <v>3729.53</v>
      </c>
      <c r="I2144" s="58" t="s">
        <v>2628</v>
      </c>
      <c r="J2144" s="59">
        <v>3724.73</v>
      </c>
      <c r="K2144" s="59">
        <v>0</v>
      </c>
      <c r="L2144" s="59">
        <v>0</v>
      </c>
      <c r="M2144" s="59">
        <v>1.2</v>
      </c>
      <c r="N2144" s="10" t="str">
        <f t="shared" si="342"/>
        <v>W</v>
      </c>
      <c r="O2144" s="11">
        <f t="shared" si="343"/>
        <v>45922</v>
      </c>
      <c r="P2144" s="12" t="str">
        <f t="shared" si="344"/>
        <v>12</v>
      </c>
      <c r="Q2144" s="13" t="str">
        <f>VLOOKUP($B2144,Deals_Demo!$H:$N,7,0)</f>
        <v>DEMO_strategy_02</v>
      </c>
      <c r="R2144" s="13" t="str">
        <f t="shared" si="345"/>
        <v>Mon</v>
      </c>
      <c r="S2144" s="14">
        <f>VLOOKUP($B2144,Deals_Demo!$H:$S,8,0)</f>
        <v>45922.541631944441</v>
      </c>
      <c r="T2144" s="14">
        <f>VLOOKUP($B2144,Deals_Demo!$H:$S,9,0)</f>
        <v>45922.749965277777</v>
      </c>
      <c r="U2144" s="15" t="str">
        <f t="shared" si="346"/>
        <v>2025-09-22</v>
      </c>
      <c r="V2144" s="13" t="str">
        <f>VLOOKUP($B2144,Deals_Demo!$H:$S,11,0)</f>
        <v>17</v>
      </c>
      <c r="W2144" s="13" t="str">
        <f>VLOOKUP($B2144,Deals_Demo!$H:$S,12,0)</f>
        <v>Mon</v>
      </c>
      <c r="X2144" s="13">
        <f t="shared" si="339"/>
        <v>0.12</v>
      </c>
      <c r="Y2144" s="13">
        <f t="shared" si="340"/>
        <v>0.24</v>
      </c>
      <c r="Z2144" s="13">
        <f t="shared" si="341"/>
        <v>0.36</v>
      </c>
      <c r="AA2144" s="13">
        <f t="shared" si="347"/>
        <v>-3</v>
      </c>
    </row>
    <row r="2145" spans="1:27" x14ac:dyDescent="0.25">
      <c r="A2145" s="60">
        <v>45922.542673611111</v>
      </c>
      <c r="B2145" s="61">
        <v>444331843</v>
      </c>
      <c r="C2145" s="62" t="s">
        <v>36</v>
      </c>
      <c r="D2145" s="62" t="s">
        <v>37</v>
      </c>
      <c r="E2145" s="62" t="s">
        <v>119</v>
      </c>
      <c r="F2145" s="63">
        <v>3722.92</v>
      </c>
      <c r="G2145" s="63">
        <v>3724.69</v>
      </c>
      <c r="H2145" s="63">
        <v>3728.92</v>
      </c>
      <c r="I2145" s="62" t="s">
        <v>2629</v>
      </c>
      <c r="J2145" s="63">
        <v>3724.67</v>
      </c>
      <c r="K2145" s="63">
        <v>0</v>
      </c>
      <c r="L2145" s="63">
        <v>0</v>
      </c>
      <c r="M2145" s="63">
        <v>1.75</v>
      </c>
      <c r="N2145" s="10" t="str">
        <f t="shared" si="342"/>
        <v>W</v>
      </c>
      <c r="O2145" s="11">
        <f t="shared" si="343"/>
        <v>45922</v>
      </c>
      <c r="P2145" s="12" t="str">
        <f t="shared" si="344"/>
        <v>13</v>
      </c>
      <c r="Q2145" s="13" t="str">
        <f>VLOOKUP($B2145,Deals_Demo!$H:$N,7,0)</f>
        <v>strategy_28.py</v>
      </c>
      <c r="R2145" s="13" t="str">
        <f t="shared" si="345"/>
        <v>Mon</v>
      </c>
      <c r="S2145" s="14">
        <f>VLOOKUP($B2145,Deals_Demo!$H:$S,8,0)</f>
        <v>45922.542673611111</v>
      </c>
      <c r="T2145" s="14">
        <f>VLOOKUP($B2145,Deals_Demo!$H:$S,9,0)</f>
        <v>45922.751006944447</v>
      </c>
      <c r="U2145" s="15" t="str">
        <f t="shared" si="346"/>
        <v>2025-09-22</v>
      </c>
      <c r="V2145" s="13" t="str">
        <f>VLOOKUP($B2145,Deals_Demo!$H:$S,11,0)</f>
        <v>18</v>
      </c>
      <c r="W2145" s="13" t="str">
        <f>VLOOKUP($B2145,Deals_Demo!$H:$S,12,0)</f>
        <v>Mon</v>
      </c>
      <c r="X2145" s="13">
        <f t="shared" si="339"/>
        <v>0.17500000000000002</v>
      </c>
      <c r="Y2145" s="13">
        <f t="shared" si="340"/>
        <v>0.35000000000000003</v>
      </c>
      <c r="Z2145" s="13">
        <f t="shared" si="341"/>
        <v>0.52500000000000002</v>
      </c>
      <c r="AA2145" s="13">
        <f t="shared" si="347"/>
        <v>-3</v>
      </c>
    </row>
    <row r="2146" spans="1:27" x14ac:dyDescent="0.25">
      <c r="A2146" s="56">
        <v>45922.547303240739</v>
      </c>
      <c r="B2146" s="57">
        <v>444334278</v>
      </c>
      <c r="C2146" s="58" t="s">
        <v>36</v>
      </c>
      <c r="D2146" s="58" t="s">
        <v>38</v>
      </c>
      <c r="E2146" s="58" t="s">
        <v>119</v>
      </c>
      <c r="F2146" s="59">
        <v>3721.84</v>
      </c>
      <c r="G2146" s="59">
        <v>3724.84</v>
      </c>
      <c r="H2146" s="58"/>
      <c r="I2146" s="58" t="s">
        <v>2630</v>
      </c>
      <c r="J2146" s="59">
        <v>3724.88</v>
      </c>
      <c r="K2146" s="59">
        <v>0</v>
      </c>
      <c r="L2146" s="59">
        <v>0</v>
      </c>
      <c r="M2146" s="59">
        <v>-3.04</v>
      </c>
      <c r="N2146" s="10" t="str">
        <f t="shared" si="342"/>
        <v>L</v>
      </c>
      <c r="O2146" s="11">
        <f t="shared" si="343"/>
        <v>45922</v>
      </c>
      <c r="P2146" s="12" t="str">
        <f t="shared" si="344"/>
        <v>13</v>
      </c>
      <c r="Q2146" s="13" t="str">
        <f>VLOOKUP($B2146,Deals_Demo!$H:$N,7,0)</f>
        <v>strategy_18_demo</v>
      </c>
      <c r="R2146" s="13" t="str">
        <f t="shared" si="345"/>
        <v>Mon</v>
      </c>
      <c r="S2146" s="14">
        <f>VLOOKUP($B2146,Deals_Demo!$H:$S,8,0)</f>
        <v>45922.547303240739</v>
      </c>
      <c r="T2146" s="14">
        <f>VLOOKUP($B2146,Deals_Demo!$H:$S,9,0)</f>
        <v>45922.755636574075</v>
      </c>
      <c r="U2146" s="15" t="str">
        <f t="shared" si="346"/>
        <v>2025-09-22</v>
      </c>
      <c r="V2146" s="13" t="str">
        <f>VLOOKUP($B2146,Deals_Demo!$H:$S,11,0)</f>
        <v>18</v>
      </c>
      <c r="W2146" s="13" t="str">
        <f>VLOOKUP($B2146,Deals_Demo!$H:$S,12,0)</f>
        <v>Mon</v>
      </c>
      <c r="X2146" s="13">
        <f t="shared" si="339"/>
        <v>-0.30400000000000005</v>
      </c>
      <c r="Y2146" s="13">
        <f t="shared" si="340"/>
        <v>-0.6080000000000001</v>
      </c>
      <c r="Z2146" s="13">
        <f t="shared" si="341"/>
        <v>-0.91199999999999992</v>
      </c>
      <c r="AA2146" s="13">
        <f t="shared" si="347"/>
        <v>-3</v>
      </c>
    </row>
    <row r="2147" spans="1:27" x14ac:dyDescent="0.25">
      <c r="A2147" s="60">
        <v>45922.549502314818</v>
      </c>
      <c r="B2147" s="61">
        <v>444336305</v>
      </c>
      <c r="C2147" s="62" t="s">
        <v>36</v>
      </c>
      <c r="D2147" s="62" t="s">
        <v>37</v>
      </c>
      <c r="E2147" s="62" t="s">
        <v>119</v>
      </c>
      <c r="F2147" s="63">
        <v>3723.78</v>
      </c>
      <c r="G2147" s="63">
        <v>3726.29</v>
      </c>
      <c r="H2147" s="62"/>
      <c r="I2147" s="62" t="s">
        <v>2631</v>
      </c>
      <c r="J2147" s="63">
        <v>3726.28</v>
      </c>
      <c r="K2147" s="63">
        <v>0</v>
      </c>
      <c r="L2147" s="63">
        <v>0</v>
      </c>
      <c r="M2147" s="63">
        <v>2.5</v>
      </c>
      <c r="N2147" s="10" t="str">
        <f t="shared" si="342"/>
        <v>W</v>
      </c>
      <c r="O2147" s="11">
        <f t="shared" si="343"/>
        <v>45922</v>
      </c>
      <c r="P2147" s="12" t="str">
        <f t="shared" si="344"/>
        <v>13</v>
      </c>
      <c r="Q2147" s="13" t="str">
        <f>VLOOKUP($B2147,Deals_Demo!$H:$N,7,0)</f>
        <v>strategy_20_demo</v>
      </c>
      <c r="R2147" s="13" t="str">
        <f t="shared" si="345"/>
        <v>Mon</v>
      </c>
      <c r="S2147" s="14">
        <f>VLOOKUP($B2147,Deals_Demo!$H:$S,8,0)</f>
        <v>45922.549502314818</v>
      </c>
      <c r="T2147" s="14">
        <f>VLOOKUP($B2147,Deals_Demo!$H:$S,9,0)</f>
        <v>45922.757835648154</v>
      </c>
      <c r="U2147" s="15" t="str">
        <f t="shared" si="346"/>
        <v>2025-09-22</v>
      </c>
      <c r="V2147" s="13" t="str">
        <f>VLOOKUP($B2147,Deals_Demo!$H:$S,11,0)</f>
        <v>18</v>
      </c>
      <c r="W2147" s="13" t="str">
        <f>VLOOKUP($B2147,Deals_Demo!$H:$S,12,0)</f>
        <v>Mon</v>
      </c>
      <c r="X2147" s="13">
        <f t="shared" si="339"/>
        <v>0.25</v>
      </c>
      <c r="Y2147" s="13">
        <f t="shared" si="340"/>
        <v>0.5</v>
      </c>
      <c r="Z2147" s="13">
        <f t="shared" si="341"/>
        <v>0.75</v>
      </c>
      <c r="AA2147" s="13">
        <f t="shared" si="347"/>
        <v>-3</v>
      </c>
    </row>
    <row r="2148" spans="1:27" x14ac:dyDescent="0.25">
      <c r="A2148" s="56">
        <v>45922.555636574078</v>
      </c>
      <c r="B2148" s="57">
        <v>444339868</v>
      </c>
      <c r="C2148" s="58" t="s">
        <v>36</v>
      </c>
      <c r="D2148" s="58" t="s">
        <v>37</v>
      </c>
      <c r="E2148" s="58" t="s">
        <v>119</v>
      </c>
      <c r="F2148" s="59">
        <v>3724.54</v>
      </c>
      <c r="G2148" s="59">
        <v>3726.32</v>
      </c>
      <c r="H2148" s="58"/>
      <c r="I2148" s="58" t="s">
        <v>2631</v>
      </c>
      <c r="J2148" s="59">
        <v>3726.3</v>
      </c>
      <c r="K2148" s="59">
        <v>0</v>
      </c>
      <c r="L2148" s="59">
        <v>0</v>
      </c>
      <c r="M2148" s="59">
        <v>1.76</v>
      </c>
      <c r="N2148" s="10" t="str">
        <f t="shared" si="342"/>
        <v>W</v>
      </c>
      <c r="O2148" s="11">
        <f t="shared" si="343"/>
        <v>45922</v>
      </c>
      <c r="P2148" s="12" t="str">
        <f t="shared" si="344"/>
        <v>13</v>
      </c>
      <c r="Q2148" s="13" t="str">
        <f>VLOOKUP($B2148,Deals_Demo!$H:$N,7,0)</f>
        <v>strategy_18_demo</v>
      </c>
      <c r="R2148" s="13" t="str">
        <f t="shared" si="345"/>
        <v>Mon</v>
      </c>
      <c r="S2148" s="14">
        <f>VLOOKUP($B2148,Deals_Demo!$H:$S,8,0)</f>
        <v>45922.555636574078</v>
      </c>
      <c r="T2148" s="14">
        <f>VLOOKUP($B2148,Deals_Demo!$H:$S,9,0)</f>
        <v>45922.763969907413</v>
      </c>
      <c r="U2148" s="15" t="str">
        <f t="shared" si="346"/>
        <v>2025-09-22</v>
      </c>
      <c r="V2148" s="13" t="str">
        <f>VLOOKUP($B2148,Deals_Demo!$H:$S,11,0)</f>
        <v>18</v>
      </c>
      <c r="W2148" s="13" t="str">
        <f>VLOOKUP($B2148,Deals_Demo!$H:$S,12,0)</f>
        <v>Mon</v>
      </c>
      <c r="X2148" s="13">
        <f t="shared" si="339"/>
        <v>0.17600000000000002</v>
      </c>
      <c r="Y2148" s="13">
        <f t="shared" si="340"/>
        <v>0.35200000000000004</v>
      </c>
      <c r="Z2148" s="13">
        <f t="shared" si="341"/>
        <v>0.52800000000000002</v>
      </c>
      <c r="AA2148" s="13">
        <f t="shared" si="347"/>
        <v>-3</v>
      </c>
    </row>
    <row r="2149" spans="1:27" x14ac:dyDescent="0.25">
      <c r="A2149" s="60">
        <v>45922.559224537035</v>
      </c>
      <c r="B2149" s="61">
        <v>444342696</v>
      </c>
      <c r="C2149" s="62" t="s">
        <v>36</v>
      </c>
      <c r="D2149" s="62" t="s">
        <v>37</v>
      </c>
      <c r="E2149" s="62" t="s">
        <v>119</v>
      </c>
      <c r="F2149" s="63">
        <v>3726.82</v>
      </c>
      <c r="G2149" s="63">
        <v>3723.81</v>
      </c>
      <c r="H2149" s="62"/>
      <c r="I2149" s="62" t="s">
        <v>2632</v>
      </c>
      <c r="J2149" s="63">
        <v>3723.63</v>
      </c>
      <c r="K2149" s="63">
        <v>0</v>
      </c>
      <c r="L2149" s="63">
        <v>0</v>
      </c>
      <c r="M2149" s="63">
        <v>-3.19</v>
      </c>
      <c r="N2149" s="10" t="str">
        <f t="shared" si="342"/>
        <v>L</v>
      </c>
      <c r="O2149" s="11">
        <f t="shared" si="343"/>
        <v>45922</v>
      </c>
      <c r="P2149" s="12" t="str">
        <f t="shared" si="344"/>
        <v>13</v>
      </c>
      <c r="Q2149" s="13" t="str">
        <f>VLOOKUP($B2149,Deals_Demo!$H:$N,7,0)</f>
        <v>strategy_19_demo</v>
      </c>
      <c r="R2149" s="13" t="str">
        <f t="shared" si="345"/>
        <v>Mon</v>
      </c>
      <c r="S2149" s="14">
        <f>VLOOKUP($B2149,Deals_Demo!$H:$S,8,0)</f>
        <v>45922.559224537035</v>
      </c>
      <c r="T2149" s="14">
        <f>VLOOKUP($B2149,Deals_Demo!$H:$S,9,0)</f>
        <v>45922.767557870371</v>
      </c>
      <c r="U2149" s="15" t="str">
        <f t="shared" si="346"/>
        <v>2025-09-22</v>
      </c>
      <c r="V2149" s="13" t="str">
        <f>VLOOKUP($B2149,Deals_Demo!$H:$S,11,0)</f>
        <v>18</v>
      </c>
      <c r="W2149" s="13" t="str">
        <f>VLOOKUP($B2149,Deals_Demo!$H:$S,12,0)</f>
        <v>Mon</v>
      </c>
      <c r="X2149" s="13">
        <f t="shared" si="339"/>
        <v>-0.31900000000000001</v>
      </c>
      <c r="Y2149" s="13">
        <f t="shared" si="340"/>
        <v>-0.63800000000000001</v>
      </c>
      <c r="Z2149" s="13">
        <f t="shared" si="341"/>
        <v>-0.95699999999999996</v>
      </c>
      <c r="AA2149" s="13">
        <f t="shared" si="347"/>
        <v>-3</v>
      </c>
    </row>
    <row r="2150" spans="1:27" x14ac:dyDescent="0.25">
      <c r="A2150" s="56">
        <v>45922.559571759259</v>
      </c>
      <c r="B2150" s="57">
        <v>444342862</v>
      </c>
      <c r="C2150" s="58" t="s">
        <v>36</v>
      </c>
      <c r="D2150" s="58" t="s">
        <v>37</v>
      </c>
      <c r="E2150" s="58" t="s">
        <v>119</v>
      </c>
      <c r="F2150" s="59">
        <v>3726.54</v>
      </c>
      <c r="G2150" s="59">
        <v>3723.59</v>
      </c>
      <c r="H2150" s="58"/>
      <c r="I2150" s="58" t="s">
        <v>2633</v>
      </c>
      <c r="J2150" s="59">
        <v>3723.55</v>
      </c>
      <c r="K2150" s="59">
        <v>0</v>
      </c>
      <c r="L2150" s="59">
        <v>0</v>
      </c>
      <c r="M2150" s="59">
        <v>-2.99</v>
      </c>
      <c r="N2150" s="10" t="str">
        <f t="shared" si="342"/>
        <v>L</v>
      </c>
      <c r="O2150" s="11">
        <f t="shared" si="343"/>
        <v>45922</v>
      </c>
      <c r="P2150" s="12" t="str">
        <f t="shared" si="344"/>
        <v>13</v>
      </c>
      <c r="Q2150" s="13" t="str">
        <f>VLOOKUP($B2150,Deals_Demo!$H:$N,7,0)</f>
        <v>strategy_18_demo</v>
      </c>
      <c r="R2150" s="13" t="str">
        <f t="shared" si="345"/>
        <v>Mon</v>
      </c>
      <c r="S2150" s="14">
        <f>VLOOKUP($B2150,Deals_Demo!$H:$S,8,0)</f>
        <v>45922.559571759259</v>
      </c>
      <c r="T2150" s="14">
        <f>VLOOKUP($B2150,Deals_Demo!$H:$S,9,0)</f>
        <v>45922.767905092594</v>
      </c>
      <c r="U2150" s="15" t="str">
        <f t="shared" si="346"/>
        <v>2025-09-22</v>
      </c>
      <c r="V2150" s="13" t="str">
        <f>VLOOKUP($B2150,Deals_Demo!$H:$S,11,0)</f>
        <v>18</v>
      </c>
      <c r="W2150" s="13" t="str">
        <f>VLOOKUP($B2150,Deals_Demo!$H:$S,12,0)</f>
        <v>Mon</v>
      </c>
      <c r="X2150" s="13">
        <f t="shared" si="339"/>
        <v>-0.29900000000000004</v>
      </c>
      <c r="Y2150" s="13">
        <f t="shared" si="340"/>
        <v>-0.59800000000000009</v>
      </c>
      <c r="Z2150" s="13">
        <f t="shared" si="341"/>
        <v>-0.89700000000000002</v>
      </c>
      <c r="AA2150" s="13">
        <f t="shared" si="347"/>
        <v>-3</v>
      </c>
    </row>
    <row r="2151" spans="1:27" x14ac:dyDescent="0.25">
      <c r="A2151" s="60">
        <v>45922.559583333335</v>
      </c>
      <c r="B2151" s="61">
        <v>444342863</v>
      </c>
      <c r="C2151" s="62" t="s">
        <v>36</v>
      </c>
      <c r="D2151" s="62" t="s">
        <v>37</v>
      </c>
      <c r="E2151" s="62" t="s">
        <v>119</v>
      </c>
      <c r="F2151" s="63">
        <v>3726.56</v>
      </c>
      <c r="G2151" s="63">
        <v>3723.54</v>
      </c>
      <c r="H2151" s="62"/>
      <c r="I2151" s="62" t="s">
        <v>2633</v>
      </c>
      <c r="J2151" s="63">
        <v>3723.35</v>
      </c>
      <c r="K2151" s="63">
        <v>0</v>
      </c>
      <c r="L2151" s="63">
        <v>0</v>
      </c>
      <c r="M2151" s="63">
        <v>-3.21</v>
      </c>
      <c r="N2151" s="10" t="str">
        <f t="shared" si="342"/>
        <v>L</v>
      </c>
      <c r="O2151" s="11">
        <f t="shared" si="343"/>
        <v>45922</v>
      </c>
      <c r="P2151" s="12" t="str">
        <f t="shared" si="344"/>
        <v>13</v>
      </c>
      <c r="Q2151" s="13" t="str">
        <f>VLOOKUP($B2151,Deals_Demo!$H:$N,7,0)</f>
        <v>strategy_20_demo</v>
      </c>
      <c r="R2151" s="13" t="str">
        <f t="shared" si="345"/>
        <v>Mon</v>
      </c>
      <c r="S2151" s="14">
        <f>VLOOKUP($B2151,Deals_Demo!$H:$S,8,0)</f>
        <v>45922.559583333335</v>
      </c>
      <c r="T2151" s="14">
        <f>VLOOKUP($B2151,Deals_Demo!$H:$S,9,0)</f>
        <v>45922.767916666671</v>
      </c>
      <c r="U2151" s="15" t="str">
        <f t="shared" si="346"/>
        <v>2025-09-22</v>
      </c>
      <c r="V2151" s="13" t="str">
        <f>VLOOKUP($B2151,Deals_Demo!$H:$S,11,0)</f>
        <v>18</v>
      </c>
      <c r="W2151" s="13" t="str">
        <f>VLOOKUP($B2151,Deals_Demo!$H:$S,12,0)</f>
        <v>Mon</v>
      </c>
      <c r="X2151" s="13">
        <f t="shared" si="339"/>
        <v>-0.32100000000000001</v>
      </c>
      <c r="Y2151" s="13">
        <f t="shared" si="340"/>
        <v>-0.64200000000000002</v>
      </c>
      <c r="Z2151" s="13">
        <f t="shared" si="341"/>
        <v>-0.96299999999999997</v>
      </c>
      <c r="AA2151" s="13">
        <f t="shared" si="347"/>
        <v>-3</v>
      </c>
    </row>
    <row r="2152" spans="1:27" x14ac:dyDescent="0.25">
      <c r="A2152" s="56">
        <v>45922.560150462959</v>
      </c>
      <c r="B2152" s="57">
        <v>444343131</v>
      </c>
      <c r="C2152" s="58" t="s">
        <v>36</v>
      </c>
      <c r="D2152" s="58" t="s">
        <v>37</v>
      </c>
      <c r="E2152" s="58" t="s">
        <v>119</v>
      </c>
      <c r="F2152" s="59">
        <v>3726.22</v>
      </c>
      <c r="G2152" s="59">
        <v>3727.19</v>
      </c>
      <c r="H2152" s="59">
        <v>3729.42</v>
      </c>
      <c r="I2152" s="58" t="s">
        <v>2634</v>
      </c>
      <c r="J2152" s="59">
        <v>3727.19</v>
      </c>
      <c r="K2152" s="59">
        <v>0</v>
      </c>
      <c r="L2152" s="59">
        <v>0</v>
      </c>
      <c r="M2152" s="59">
        <v>0.97</v>
      </c>
      <c r="N2152" s="10" t="str">
        <f t="shared" si="342"/>
        <v>W</v>
      </c>
      <c r="O2152" s="11">
        <f t="shared" si="343"/>
        <v>45922</v>
      </c>
      <c r="P2152" s="12" t="str">
        <f t="shared" si="344"/>
        <v>13</v>
      </c>
      <c r="Q2152" s="13" t="str">
        <f>VLOOKUP($B2152,Deals_Demo!$H:$N,7,0)</f>
        <v>strategy_11_demo</v>
      </c>
      <c r="R2152" s="13" t="str">
        <f t="shared" si="345"/>
        <v>Mon</v>
      </c>
      <c r="S2152" s="14">
        <f>VLOOKUP($B2152,Deals_Demo!$H:$S,8,0)</f>
        <v>45922.560150462959</v>
      </c>
      <c r="T2152" s="14">
        <f>VLOOKUP($B2152,Deals_Demo!$H:$S,9,0)</f>
        <v>45922.768483796295</v>
      </c>
      <c r="U2152" s="15" t="str">
        <f t="shared" si="346"/>
        <v>2025-09-22</v>
      </c>
      <c r="V2152" s="13" t="str">
        <f>VLOOKUP($B2152,Deals_Demo!$H:$S,11,0)</f>
        <v>18</v>
      </c>
      <c r="W2152" s="13" t="str">
        <f>VLOOKUP($B2152,Deals_Demo!$H:$S,12,0)</f>
        <v>Mon</v>
      </c>
      <c r="X2152" s="13">
        <f t="shared" si="339"/>
        <v>9.7000000000000003E-2</v>
      </c>
      <c r="Y2152" s="13">
        <f t="shared" si="340"/>
        <v>0.19400000000000001</v>
      </c>
      <c r="Z2152" s="13">
        <f t="shared" si="341"/>
        <v>0.29099999999999998</v>
      </c>
      <c r="AA2152" s="13">
        <f t="shared" si="347"/>
        <v>-3</v>
      </c>
    </row>
    <row r="2153" spans="1:27" x14ac:dyDescent="0.25">
      <c r="A2153" s="60">
        <v>45922.560162037036</v>
      </c>
      <c r="B2153" s="61">
        <v>444343133</v>
      </c>
      <c r="C2153" s="62" t="s">
        <v>36</v>
      </c>
      <c r="D2153" s="62" t="s">
        <v>37</v>
      </c>
      <c r="E2153" s="62" t="s">
        <v>119</v>
      </c>
      <c r="F2153" s="63">
        <v>3726.29</v>
      </c>
      <c r="G2153" s="63">
        <v>3723.22</v>
      </c>
      <c r="H2153" s="63">
        <v>3728.42</v>
      </c>
      <c r="I2153" s="62" t="s">
        <v>2635</v>
      </c>
      <c r="J2153" s="63">
        <v>3723.22</v>
      </c>
      <c r="K2153" s="63">
        <v>0</v>
      </c>
      <c r="L2153" s="63">
        <v>0</v>
      </c>
      <c r="M2153" s="63">
        <v>-3.07</v>
      </c>
      <c r="N2153" s="10" t="str">
        <f t="shared" si="342"/>
        <v>L</v>
      </c>
      <c r="O2153" s="11">
        <f t="shared" si="343"/>
        <v>45922</v>
      </c>
      <c r="P2153" s="12" t="str">
        <f t="shared" si="344"/>
        <v>13</v>
      </c>
      <c r="Q2153" s="13" t="str">
        <f>VLOOKUP($B2153,Deals_Demo!$H:$N,7,0)</f>
        <v>strategy_21_demo</v>
      </c>
      <c r="R2153" s="13" t="str">
        <f t="shared" si="345"/>
        <v>Mon</v>
      </c>
      <c r="S2153" s="14">
        <f>VLOOKUP($B2153,Deals_Demo!$H:$S,8,0)</f>
        <v>45922.560162037036</v>
      </c>
      <c r="T2153" s="14">
        <f>VLOOKUP($B2153,Deals_Demo!$H:$S,9,0)</f>
        <v>45922.768495370372</v>
      </c>
      <c r="U2153" s="15" t="str">
        <f t="shared" si="346"/>
        <v>2025-09-22</v>
      </c>
      <c r="V2153" s="13" t="str">
        <f>VLOOKUP($B2153,Deals_Demo!$H:$S,11,0)</f>
        <v>18</v>
      </c>
      <c r="W2153" s="13" t="str">
        <f>VLOOKUP($B2153,Deals_Demo!$H:$S,12,0)</f>
        <v>Mon</v>
      </c>
      <c r="X2153" s="13">
        <f t="shared" si="339"/>
        <v>-0.307</v>
      </c>
      <c r="Y2153" s="13">
        <f t="shared" si="340"/>
        <v>-0.61399999999999999</v>
      </c>
      <c r="Z2153" s="13">
        <f t="shared" si="341"/>
        <v>-0.92099999999999993</v>
      </c>
      <c r="AA2153" s="13">
        <f t="shared" si="347"/>
        <v>-3</v>
      </c>
    </row>
    <row r="2154" spans="1:27" x14ac:dyDescent="0.25">
      <c r="A2154" s="56">
        <v>45922.560162037036</v>
      </c>
      <c r="B2154" s="57">
        <v>444343134</v>
      </c>
      <c r="C2154" s="58" t="s">
        <v>36</v>
      </c>
      <c r="D2154" s="58" t="s">
        <v>37</v>
      </c>
      <c r="E2154" s="58" t="s">
        <v>119</v>
      </c>
      <c r="F2154" s="59">
        <v>3726.29</v>
      </c>
      <c r="G2154" s="59">
        <v>3723.22</v>
      </c>
      <c r="H2154" s="59">
        <v>3729.72</v>
      </c>
      <c r="I2154" s="58" t="s">
        <v>2635</v>
      </c>
      <c r="J2154" s="59">
        <v>3723.22</v>
      </c>
      <c r="K2154" s="59">
        <v>0</v>
      </c>
      <c r="L2154" s="59">
        <v>0</v>
      </c>
      <c r="M2154" s="59">
        <v>-3.07</v>
      </c>
      <c r="N2154" s="10" t="str">
        <f t="shared" si="342"/>
        <v>L</v>
      </c>
      <c r="O2154" s="11">
        <f t="shared" si="343"/>
        <v>45922</v>
      </c>
      <c r="P2154" s="12" t="str">
        <f t="shared" si="344"/>
        <v>13</v>
      </c>
      <c r="Q2154" s="13" t="str">
        <f>VLOOKUP($B2154,Deals_Demo!$H:$N,7,0)</f>
        <v>strategy_16_demo</v>
      </c>
      <c r="R2154" s="13" t="str">
        <f t="shared" si="345"/>
        <v>Mon</v>
      </c>
      <c r="S2154" s="14">
        <f>VLOOKUP($B2154,Deals_Demo!$H:$S,8,0)</f>
        <v>45922.560162037036</v>
      </c>
      <c r="T2154" s="14">
        <f>VLOOKUP($B2154,Deals_Demo!$H:$S,9,0)</f>
        <v>45922.768495370372</v>
      </c>
      <c r="U2154" s="15" t="str">
        <f t="shared" si="346"/>
        <v>2025-09-22</v>
      </c>
      <c r="V2154" s="13" t="str">
        <f>VLOOKUP($B2154,Deals_Demo!$H:$S,11,0)</f>
        <v>18</v>
      </c>
      <c r="W2154" s="13" t="str">
        <f>VLOOKUP($B2154,Deals_Demo!$H:$S,12,0)</f>
        <v>Mon</v>
      </c>
      <c r="X2154" s="13">
        <f t="shared" si="339"/>
        <v>-0.307</v>
      </c>
      <c r="Y2154" s="13">
        <f t="shared" si="340"/>
        <v>-0.61399999999999999</v>
      </c>
      <c r="Z2154" s="13">
        <f t="shared" si="341"/>
        <v>-0.92099999999999993</v>
      </c>
      <c r="AA2154" s="13">
        <f t="shared" si="347"/>
        <v>-3</v>
      </c>
    </row>
    <row r="2155" spans="1:27" x14ac:dyDescent="0.25">
      <c r="A2155" s="60">
        <v>45922.560162037036</v>
      </c>
      <c r="B2155" s="61">
        <v>444343135</v>
      </c>
      <c r="C2155" s="62" t="s">
        <v>36</v>
      </c>
      <c r="D2155" s="62" t="s">
        <v>37</v>
      </c>
      <c r="E2155" s="62" t="s">
        <v>119</v>
      </c>
      <c r="F2155" s="63">
        <v>3726.29</v>
      </c>
      <c r="G2155" s="63">
        <v>3724.02</v>
      </c>
      <c r="H2155" s="63">
        <v>3729.22</v>
      </c>
      <c r="I2155" s="62" t="s">
        <v>2632</v>
      </c>
      <c r="J2155" s="63">
        <v>3723.88</v>
      </c>
      <c r="K2155" s="63">
        <v>0</v>
      </c>
      <c r="L2155" s="63">
        <v>0</v>
      </c>
      <c r="M2155" s="63">
        <v>-2.41</v>
      </c>
      <c r="N2155" s="10" t="str">
        <f t="shared" si="342"/>
        <v>L</v>
      </c>
      <c r="O2155" s="11">
        <f t="shared" si="343"/>
        <v>45922</v>
      </c>
      <c r="P2155" s="12" t="str">
        <f t="shared" si="344"/>
        <v>13</v>
      </c>
      <c r="Q2155" s="13" t="str">
        <f>VLOOKUP($B2155,Deals_Demo!$H:$N,7,0)</f>
        <v>strategy_23_demo</v>
      </c>
      <c r="R2155" s="13" t="str">
        <f t="shared" si="345"/>
        <v>Mon</v>
      </c>
      <c r="S2155" s="14">
        <f>VLOOKUP($B2155,Deals_Demo!$H:$S,8,0)</f>
        <v>45922.560162037036</v>
      </c>
      <c r="T2155" s="14">
        <f>VLOOKUP($B2155,Deals_Demo!$H:$S,9,0)</f>
        <v>45922.768495370372</v>
      </c>
      <c r="U2155" s="15" t="str">
        <f t="shared" si="346"/>
        <v>2025-09-22</v>
      </c>
      <c r="V2155" s="13" t="str">
        <f>VLOOKUP($B2155,Deals_Demo!$H:$S,11,0)</f>
        <v>18</v>
      </c>
      <c r="W2155" s="13" t="str">
        <f>VLOOKUP($B2155,Deals_Demo!$H:$S,12,0)</f>
        <v>Mon</v>
      </c>
      <c r="X2155" s="13">
        <f t="shared" si="339"/>
        <v>-0.24100000000000002</v>
      </c>
      <c r="Y2155" s="13">
        <f t="shared" si="340"/>
        <v>-0.48200000000000004</v>
      </c>
      <c r="Z2155" s="13">
        <f t="shared" si="341"/>
        <v>-0.72299999999999998</v>
      </c>
      <c r="AA2155" s="13">
        <f t="shared" si="347"/>
        <v>-3</v>
      </c>
    </row>
    <row r="2156" spans="1:27" x14ac:dyDescent="0.25">
      <c r="A2156" s="56">
        <v>45922.560162037036</v>
      </c>
      <c r="B2156" s="57">
        <v>444343137</v>
      </c>
      <c r="C2156" s="58" t="s">
        <v>36</v>
      </c>
      <c r="D2156" s="58" t="s">
        <v>37</v>
      </c>
      <c r="E2156" s="58" t="s">
        <v>119</v>
      </c>
      <c r="F2156" s="59">
        <v>3726.36</v>
      </c>
      <c r="G2156" s="59">
        <v>3724.02</v>
      </c>
      <c r="H2156" s="59">
        <v>3727.72</v>
      </c>
      <c r="I2156" s="58" t="s">
        <v>2632</v>
      </c>
      <c r="J2156" s="59">
        <v>3723.88</v>
      </c>
      <c r="K2156" s="59">
        <v>0</v>
      </c>
      <c r="L2156" s="59">
        <v>0</v>
      </c>
      <c r="M2156" s="59">
        <v>-2.48</v>
      </c>
      <c r="N2156" s="10" t="str">
        <f t="shared" si="342"/>
        <v>L</v>
      </c>
      <c r="O2156" s="11">
        <f t="shared" si="343"/>
        <v>45922</v>
      </c>
      <c r="P2156" s="12" t="str">
        <f t="shared" si="344"/>
        <v>13</v>
      </c>
      <c r="Q2156" s="13" t="str">
        <f>VLOOKUP($B2156,Deals_Demo!$H:$N,7,0)</f>
        <v>strategy_22_demo</v>
      </c>
      <c r="R2156" s="13" t="str">
        <f t="shared" si="345"/>
        <v>Mon</v>
      </c>
      <c r="S2156" s="14">
        <f>VLOOKUP($B2156,Deals_Demo!$H:$S,8,0)</f>
        <v>45922.560162037036</v>
      </c>
      <c r="T2156" s="14">
        <f>VLOOKUP($B2156,Deals_Demo!$H:$S,9,0)</f>
        <v>45922.768495370372</v>
      </c>
      <c r="U2156" s="15" t="str">
        <f t="shared" si="346"/>
        <v>2025-09-22</v>
      </c>
      <c r="V2156" s="13" t="str">
        <f>VLOOKUP($B2156,Deals_Demo!$H:$S,11,0)</f>
        <v>18</v>
      </c>
      <c r="W2156" s="13" t="str">
        <f>VLOOKUP($B2156,Deals_Demo!$H:$S,12,0)</f>
        <v>Mon</v>
      </c>
      <c r="X2156" s="13">
        <f t="shared" si="339"/>
        <v>-0.248</v>
      </c>
      <c r="Y2156" s="13">
        <f t="shared" si="340"/>
        <v>-0.496</v>
      </c>
      <c r="Z2156" s="13">
        <f t="shared" si="341"/>
        <v>-0.74399999999999999</v>
      </c>
      <c r="AA2156" s="13">
        <f t="shared" si="347"/>
        <v>-3</v>
      </c>
    </row>
    <row r="2157" spans="1:27" x14ac:dyDescent="0.25">
      <c r="A2157" s="60">
        <v>45922.560162037036</v>
      </c>
      <c r="B2157" s="61">
        <v>444343138</v>
      </c>
      <c r="C2157" s="62" t="s">
        <v>36</v>
      </c>
      <c r="D2157" s="62" t="s">
        <v>37</v>
      </c>
      <c r="E2157" s="62" t="s">
        <v>119</v>
      </c>
      <c r="F2157" s="63">
        <v>3726.36</v>
      </c>
      <c r="G2157" s="63">
        <v>3724.72</v>
      </c>
      <c r="H2157" s="63">
        <v>3727.72</v>
      </c>
      <c r="I2157" s="62" t="s">
        <v>2636</v>
      </c>
      <c r="J2157" s="63">
        <v>3724.72</v>
      </c>
      <c r="K2157" s="63">
        <v>0</v>
      </c>
      <c r="L2157" s="63">
        <v>0</v>
      </c>
      <c r="M2157" s="63">
        <v>-1.64</v>
      </c>
      <c r="N2157" s="10" t="str">
        <f t="shared" si="342"/>
        <v>L</v>
      </c>
      <c r="O2157" s="11">
        <f t="shared" si="343"/>
        <v>45922</v>
      </c>
      <c r="P2157" s="12" t="str">
        <f t="shared" si="344"/>
        <v>13</v>
      </c>
      <c r="Q2157" s="13" t="str">
        <f>VLOOKUP($B2157,Deals_Demo!$H:$N,7,0)</f>
        <v>strategy_15_demo</v>
      </c>
      <c r="R2157" s="13" t="str">
        <f t="shared" si="345"/>
        <v>Mon</v>
      </c>
      <c r="S2157" s="14">
        <f>VLOOKUP($B2157,Deals_Demo!$H:$S,8,0)</f>
        <v>45922.560162037036</v>
      </c>
      <c r="T2157" s="14">
        <f>VLOOKUP($B2157,Deals_Demo!$H:$S,9,0)</f>
        <v>45922.768495370372</v>
      </c>
      <c r="U2157" s="15" t="str">
        <f t="shared" si="346"/>
        <v>2025-09-22</v>
      </c>
      <c r="V2157" s="13" t="str">
        <f>VLOOKUP($B2157,Deals_Demo!$H:$S,11,0)</f>
        <v>18</v>
      </c>
      <c r="W2157" s="13" t="str">
        <f>VLOOKUP($B2157,Deals_Demo!$H:$S,12,0)</f>
        <v>Mon</v>
      </c>
      <c r="X2157" s="13">
        <f t="shared" si="339"/>
        <v>-0.16400000000000001</v>
      </c>
      <c r="Y2157" s="13">
        <f t="shared" si="340"/>
        <v>-0.32800000000000001</v>
      </c>
      <c r="Z2157" s="13">
        <f t="shared" si="341"/>
        <v>-0.49199999999999994</v>
      </c>
      <c r="AA2157" s="13">
        <f t="shared" si="347"/>
        <v>-3</v>
      </c>
    </row>
    <row r="2158" spans="1:27" x14ac:dyDescent="0.25">
      <c r="A2158" s="56">
        <v>45922.560173611113</v>
      </c>
      <c r="B2158" s="57">
        <v>444343139</v>
      </c>
      <c r="C2158" s="58" t="s">
        <v>36</v>
      </c>
      <c r="D2158" s="58" t="s">
        <v>37</v>
      </c>
      <c r="E2158" s="58" t="s">
        <v>119</v>
      </c>
      <c r="F2158" s="59">
        <v>3726.36</v>
      </c>
      <c r="G2158" s="59">
        <v>3723.22</v>
      </c>
      <c r="H2158" s="59">
        <v>3727.72</v>
      </c>
      <c r="I2158" s="58" t="s">
        <v>2635</v>
      </c>
      <c r="J2158" s="59">
        <v>3723.22</v>
      </c>
      <c r="K2158" s="59">
        <v>0</v>
      </c>
      <c r="L2158" s="59">
        <v>0</v>
      </c>
      <c r="M2158" s="59">
        <v>-3.14</v>
      </c>
      <c r="N2158" s="10" t="str">
        <f t="shared" si="342"/>
        <v>L</v>
      </c>
      <c r="O2158" s="11">
        <f t="shared" si="343"/>
        <v>45922</v>
      </c>
      <c r="P2158" s="12" t="str">
        <f t="shared" si="344"/>
        <v>13</v>
      </c>
      <c r="Q2158" s="13" t="str">
        <f>VLOOKUP($B2158,Deals_Demo!$H:$N,7,0)</f>
        <v>strategy_12_demo</v>
      </c>
      <c r="R2158" s="13" t="str">
        <f t="shared" si="345"/>
        <v>Mon</v>
      </c>
      <c r="S2158" s="14">
        <f>VLOOKUP($B2158,Deals_Demo!$H:$S,8,0)</f>
        <v>45922.560173611113</v>
      </c>
      <c r="T2158" s="14">
        <f>VLOOKUP($B2158,Deals_Demo!$H:$S,9,0)</f>
        <v>45922.768506944449</v>
      </c>
      <c r="U2158" s="15" t="str">
        <f t="shared" si="346"/>
        <v>2025-09-22</v>
      </c>
      <c r="V2158" s="13" t="str">
        <f>VLOOKUP($B2158,Deals_Demo!$H:$S,11,0)</f>
        <v>18</v>
      </c>
      <c r="W2158" s="13" t="str">
        <f>VLOOKUP($B2158,Deals_Demo!$H:$S,12,0)</f>
        <v>Mon</v>
      </c>
      <c r="X2158" s="13">
        <f t="shared" si="339"/>
        <v>-0.31400000000000006</v>
      </c>
      <c r="Y2158" s="13">
        <f t="shared" si="340"/>
        <v>-0.62800000000000011</v>
      </c>
      <c r="Z2158" s="13">
        <f t="shared" si="341"/>
        <v>-0.94199999999999995</v>
      </c>
      <c r="AA2158" s="13">
        <f t="shared" si="347"/>
        <v>-3</v>
      </c>
    </row>
    <row r="2159" spans="1:27" x14ac:dyDescent="0.25">
      <c r="A2159" s="60">
        <v>45922.560173611113</v>
      </c>
      <c r="B2159" s="61">
        <v>444343140</v>
      </c>
      <c r="C2159" s="62" t="s">
        <v>36</v>
      </c>
      <c r="D2159" s="62" t="s">
        <v>37</v>
      </c>
      <c r="E2159" s="62" t="s">
        <v>119</v>
      </c>
      <c r="F2159" s="63">
        <v>3726.36</v>
      </c>
      <c r="G2159" s="63">
        <v>3723.22</v>
      </c>
      <c r="H2159" s="63">
        <v>3729.22</v>
      </c>
      <c r="I2159" s="62" t="s">
        <v>2635</v>
      </c>
      <c r="J2159" s="63">
        <v>3723.22</v>
      </c>
      <c r="K2159" s="63">
        <v>0</v>
      </c>
      <c r="L2159" s="63">
        <v>0</v>
      </c>
      <c r="M2159" s="63">
        <v>-3.14</v>
      </c>
      <c r="N2159" s="10" t="str">
        <f t="shared" si="342"/>
        <v>L</v>
      </c>
      <c r="O2159" s="11">
        <f t="shared" si="343"/>
        <v>45922</v>
      </c>
      <c r="P2159" s="12" t="str">
        <f t="shared" si="344"/>
        <v>13</v>
      </c>
      <c r="Q2159" s="13" t="str">
        <f>VLOOKUP($B2159,Deals_Demo!$H:$N,7,0)</f>
        <v>strategy_09_demo</v>
      </c>
      <c r="R2159" s="13" t="str">
        <f t="shared" si="345"/>
        <v>Mon</v>
      </c>
      <c r="S2159" s="14">
        <f>VLOOKUP($B2159,Deals_Demo!$H:$S,8,0)</f>
        <v>45922.560173611113</v>
      </c>
      <c r="T2159" s="14">
        <f>VLOOKUP($B2159,Deals_Demo!$H:$S,9,0)</f>
        <v>45922.768506944449</v>
      </c>
      <c r="U2159" s="15" t="str">
        <f t="shared" si="346"/>
        <v>2025-09-22</v>
      </c>
      <c r="V2159" s="13" t="str">
        <f>VLOOKUP($B2159,Deals_Demo!$H:$S,11,0)</f>
        <v>18</v>
      </c>
      <c r="W2159" s="13" t="str">
        <f>VLOOKUP($B2159,Deals_Demo!$H:$S,12,0)</f>
        <v>Mon</v>
      </c>
      <c r="X2159" s="13">
        <f t="shared" si="339"/>
        <v>-0.31400000000000006</v>
      </c>
      <c r="Y2159" s="13">
        <f t="shared" si="340"/>
        <v>-0.62800000000000011</v>
      </c>
      <c r="Z2159" s="13">
        <f t="shared" si="341"/>
        <v>-0.94199999999999995</v>
      </c>
      <c r="AA2159" s="13">
        <f t="shared" si="347"/>
        <v>-3</v>
      </c>
    </row>
    <row r="2160" spans="1:27" x14ac:dyDescent="0.25">
      <c r="A2160" s="56">
        <v>45922.560173611113</v>
      </c>
      <c r="B2160" s="57">
        <v>444343142</v>
      </c>
      <c r="C2160" s="58" t="s">
        <v>36</v>
      </c>
      <c r="D2160" s="58" t="s">
        <v>37</v>
      </c>
      <c r="E2160" s="58" t="s">
        <v>119</v>
      </c>
      <c r="F2160" s="59">
        <v>3726.36</v>
      </c>
      <c r="G2160" s="59">
        <v>3723.22</v>
      </c>
      <c r="H2160" s="59">
        <v>3727.72</v>
      </c>
      <c r="I2160" s="58" t="s">
        <v>2635</v>
      </c>
      <c r="J2160" s="59">
        <v>3723.22</v>
      </c>
      <c r="K2160" s="59">
        <v>0</v>
      </c>
      <c r="L2160" s="59">
        <v>0</v>
      </c>
      <c r="M2160" s="59">
        <v>-3.14</v>
      </c>
      <c r="N2160" s="10" t="str">
        <f t="shared" si="342"/>
        <v>L</v>
      </c>
      <c r="O2160" s="11">
        <f t="shared" si="343"/>
        <v>45922</v>
      </c>
      <c r="P2160" s="12" t="str">
        <f t="shared" si="344"/>
        <v>13</v>
      </c>
      <c r="Q2160" s="13" t="str">
        <f>VLOOKUP($B2160,Deals_Demo!$H:$N,7,0)</f>
        <v>strategy_24_demo</v>
      </c>
      <c r="R2160" s="13" t="str">
        <f t="shared" si="345"/>
        <v>Mon</v>
      </c>
      <c r="S2160" s="14">
        <f>VLOOKUP($B2160,Deals_Demo!$H:$S,8,0)</f>
        <v>45922.560173611113</v>
      </c>
      <c r="T2160" s="14">
        <f>VLOOKUP($B2160,Deals_Demo!$H:$S,9,0)</f>
        <v>45922.768506944449</v>
      </c>
      <c r="U2160" s="15" t="str">
        <f t="shared" si="346"/>
        <v>2025-09-22</v>
      </c>
      <c r="V2160" s="13" t="str">
        <f>VLOOKUP($B2160,Deals_Demo!$H:$S,11,0)</f>
        <v>18</v>
      </c>
      <c r="W2160" s="13" t="str">
        <f>VLOOKUP($B2160,Deals_Demo!$H:$S,12,0)</f>
        <v>Mon</v>
      </c>
      <c r="X2160" s="13">
        <f t="shared" si="339"/>
        <v>-0.31400000000000006</v>
      </c>
      <c r="Y2160" s="13">
        <f t="shared" si="340"/>
        <v>-0.62800000000000011</v>
      </c>
      <c r="Z2160" s="13">
        <f t="shared" si="341"/>
        <v>-0.94199999999999995</v>
      </c>
      <c r="AA2160" s="13">
        <f t="shared" si="347"/>
        <v>-3</v>
      </c>
    </row>
    <row r="2161" spans="1:27" x14ac:dyDescent="0.25">
      <c r="A2161" s="60">
        <v>45922.560173611113</v>
      </c>
      <c r="B2161" s="61">
        <v>444343144</v>
      </c>
      <c r="C2161" s="62" t="s">
        <v>36</v>
      </c>
      <c r="D2161" s="62" t="s">
        <v>37</v>
      </c>
      <c r="E2161" s="62" t="s">
        <v>119</v>
      </c>
      <c r="F2161" s="63">
        <v>3726.36</v>
      </c>
      <c r="G2161" s="63">
        <v>3723.22</v>
      </c>
      <c r="H2161" s="63">
        <v>3727.72</v>
      </c>
      <c r="I2161" s="62" t="s">
        <v>2635</v>
      </c>
      <c r="J2161" s="63">
        <v>3723.22</v>
      </c>
      <c r="K2161" s="63">
        <v>0</v>
      </c>
      <c r="L2161" s="63">
        <v>0</v>
      </c>
      <c r="M2161" s="63">
        <v>-3.14</v>
      </c>
      <c r="N2161" s="10" t="str">
        <f t="shared" si="342"/>
        <v>L</v>
      </c>
      <c r="O2161" s="11">
        <f t="shared" si="343"/>
        <v>45922</v>
      </c>
      <c r="P2161" s="12" t="str">
        <f t="shared" si="344"/>
        <v>13</v>
      </c>
      <c r="Q2161" s="13" t="str">
        <f>VLOOKUP($B2161,Deals_Demo!$H:$N,7,0)</f>
        <v>strategy_14_demo</v>
      </c>
      <c r="R2161" s="13" t="str">
        <f t="shared" si="345"/>
        <v>Mon</v>
      </c>
      <c r="S2161" s="14">
        <f>VLOOKUP($B2161,Deals_Demo!$H:$S,8,0)</f>
        <v>45922.560173611113</v>
      </c>
      <c r="T2161" s="14">
        <f>VLOOKUP($B2161,Deals_Demo!$H:$S,9,0)</f>
        <v>45922.768506944449</v>
      </c>
      <c r="U2161" s="15" t="str">
        <f t="shared" si="346"/>
        <v>2025-09-22</v>
      </c>
      <c r="V2161" s="13" t="str">
        <f>VLOOKUP($B2161,Deals_Demo!$H:$S,11,0)</f>
        <v>18</v>
      </c>
      <c r="W2161" s="13" t="str">
        <f>VLOOKUP($B2161,Deals_Demo!$H:$S,12,0)</f>
        <v>Mon</v>
      </c>
      <c r="X2161" s="13">
        <f t="shared" si="339"/>
        <v>-0.31400000000000006</v>
      </c>
      <c r="Y2161" s="13">
        <f t="shared" si="340"/>
        <v>-0.62800000000000011</v>
      </c>
      <c r="Z2161" s="13">
        <f t="shared" si="341"/>
        <v>-0.94199999999999995</v>
      </c>
      <c r="AA2161" s="13">
        <f t="shared" si="347"/>
        <v>-3</v>
      </c>
    </row>
    <row r="2162" spans="1:27" x14ac:dyDescent="0.25">
      <c r="A2162" s="56">
        <v>45922.560185185182</v>
      </c>
      <c r="B2162" s="57">
        <v>444343147</v>
      </c>
      <c r="C2162" s="58" t="s">
        <v>36</v>
      </c>
      <c r="D2162" s="58" t="s">
        <v>37</v>
      </c>
      <c r="E2162" s="58" t="s">
        <v>119</v>
      </c>
      <c r="F2162" s="59">
        <v>3726.36</v>
      </c>
      <c r="G2162" s="59">
        <v>3723.72</v>
      </c>
      <c r="H2162" s="59">
        <v>3729.22</v>
      </c>
      <c r="I2162" s="58" t="s">
        <v>2632</v>
      </c>
      <c r="J2162" s="59">
        <v>3723.63</v>
      </c>
      <c r="K2162" s="59">
        <v>0</v>
      </c>
      <c r="L2162" s="59">
        <v>0</v>
      </c>
      <c r="M2162" s="59">
        <v>-2.73</v>
      </c>
      <c r="N2162" s="10" t="str">
        <f t="shared" si="342"/>
        <v>L</v>
      </c>
      <c r="O2162" s="11">
        <f t="shared" si="343"/>
        <v>45922</v>
      </c>
      <c r="P2162" s="12" t="str">
        <f t="shared" si="344"/>
        <v>13</v>
      </c>
      <c r="Q2162" s="13" t="str">
        <f>VLOOKUP($B2162,Deals_Demo!$H:$N,7,0)</f>
        <v>strategy_10_demo</v>
      </c>
      <c r="R2162" s="13" t="str">
        <f t="shared" si="345"/>
        <v>Mon</v>
      </c>
      <c r="S2162" s="14">
        <f>VLOOKUP($B2162,Deals_Demo!$H:$S,8,0)</f>
        <v>45922.560185185182</v>
      </c>
      <c r="T2162" s="14">
        <f>VLOOKUP($B2162,Deals_Demo!$H:$S,9,0)</f>
        <v>45922.768518518518</v>
      </c>
      <c r="U2162" s="15" t="str">
        <f t="shared" si="346"/>
        <v>2025-09-22</v>
      </c>
      <c r="V2162" s="13" t="str">
        <f>VLOOKUP($B2162,Deals_Demo!$H:$S,11,0)</f>
        <v>18</v>
      </c>
      <c r="W2162" s="13" t="str">
        <f>VLOOKUP($B2162,Deals_Demo!$H:$S,12,0)</f>
        <v>Mon</v>
      </c>
      <c r="X2162" s="13">
        <f t="shared" si="339"/>
        <v>-0.27300000000000002</v>
      </c>
      <c r="Y2162" s="13">
        <f t="shared" si="340"/>
        <v>-0.54600000000000004</v>
      </c>
      <c r="Z2162" s="13">
        <f t="shared" si="341"/>
        <v>-0.81899999999999995</v>
      </c>
      <c r="AA2162" s="13">
        <f t="shared" si="347"/>
        <v>-3</v>
      </c>
    </row>
    <row r="2163" spans="1:27" x14ac:dyDescent="0.25">
      <c r="A2163" s="60">
        <v>45922.561886574076</v>
      </c>
      <c r="B2163" s="61">
        <v>444343898</v>
      </c>
      <c r="C2163" s="62" t="s">
        <v>36</v>
      </c>
      <c r="D2163" s="62" t="s">
        <v>37</v>
      </c>
      <c r="E2163" s="62" t="s">
        <v>119</v>
      </c>
      <c r="F2163" s="63">
        <v>3725.4</v>
      </c>
      <c r="G2163" s="63">
        <v>3726.89</v>
      </c>
      <c r="H2163" s="63">
        <v>3728.93</v>
      </c>
      <c r="I2163" s="62" t="s">
        <v>2637</v>
      </c>
      <c r="J2163" s="63">
        <v>3726.87</v>
      </c>
      <c r="K2163" s="63">
        <v>0</v>
      </c>
      <c r="L2163" s="63">
        <v>0</v>
      </c>
      <c r="M2163" s="63">
        <v>1.47</v>
      </c>
      <c r="N2163" s="10" t="str">
        <f t="shared" si="342"/>
        <v>W</v>
      </c>
      <c r="O2163" s="11">
        <f t="shared" si="343"/>
        <v>45922</v>
      </c>
      <c r="P2163" s="12" t="str">
        <f t="shared" si="344"/>
        <v>13</v>
      </c>
      <c r="Q2163" s="13" t="str">
        <f>VLOOKUP($B2163,Deals_Demo!$H:$N,7,0)</f>
        <v>strategy_07_demo</v>
      </c>
      <c r="R2163" s="13" t="str">
        <f t="shared" si="345"/>
        <v>Mon</v>
      </c>
      <c r="S2163" s="14">
        <f>VLOOKUP($B2163,Deals_Demo!$H:$S,8,0)</f>
        <v>45922.561886574076</v>
      </c>
      <c r="T2163" s="14">
        <f>VLOOKUP($B2163,Deals_Demo!$H:$S,9,0)</f>
        <v>45922.770219907412</v>
      </c>
      <c r="U2163" s="15" t="str">
        <f t="shared" si="346"/>
        <v>2025-09-22</v>
      </c>
      <c r="V2163" s="13" t="str">
        <f>VLOOKUP($B2163,Deals_Demo!$H:$S,11,0)</f>
        <v>18</v>
      </c>
      <c r="W2163" s="13" t="str">
        <f>VLOOKUP($B2163,Deals_Demo!$H:$S,12,0)</f>
        <v>Mon</v>
      </c>
      <c r="X2163" s="13">
        <f t="shared" si="339"/>
        <v>0.14699999999999999</v>
      </c>
      <c r="Y2163" s="13">
        <f t="shared" si="340"/>
        <v>0.29399999999999998</v>
      </c>
      <c r="Z2163" s="13">
        <f t="shared" si="341"/>
        <v>0.441</v>
      </c>
      <c r="AA2163" s="13">
        <f t="shared" si="347"/>
        <v>-3</v>
      </c>
    </row>
    <row r="2164" spans="1:27" x14ac:dyDescent="0.25">
      <c r="A2164" s="56">
        <v>45922.561886574076</v>
      </c>
      <c r="B2164" s="57">
        <v>444343901</v>
      </c>
      <c r="C2164" s="58" t="s">
        <v>36</v>
      </c>
      <c r="D2164" s="58" t="s">
        <v>37</v>
      </c>
      <c r="E2164" s="58" t="s">
        <v>119</v>
      </c>
      <c r="F2164" s="59">
        <v>3725.37</v>
      </c>
      <c r="G2164" s="59">
        <v>3727.19</v>
      </c>
      <c r="H2164" s="59">
        <v>3728.93</v>
      </c>
      <c r="I2164" s="58" t="s">
        <v>2634</v>
      </c>
      <c r="J2164" s="59">
        <v>3727.19</v>
      </c>
      <c r="K2164" s="59">
        <v>0</v>
      </c>
      <c r="L2164" s="59">
        <v>0</v>
      </c>
      <c r="M2164" s="59">
        <v>1.82</v>
      </c>
      <c r="N2164" s="10" t="str">
        <f t="shared" si="342"/>
        <v>W</v>
      </c>
      <c r="O2164" s="11">
        <f t="shared" si="343"/>
        <v>45922</v>
      </c>
      <c r="P2164" s="12" t="str">
        <f t="shared" si="344"/>
        <v>13</v>
      </c>
      <c r="Q2164" s="13" t="str">
        <f>VLOOKUP($B2164,Deals_Demo!$H:$N,7,0)</f>
        <v>strategy_13_demo</v>
      </c>
      <c r="R2164" s="13" t="str">
        <f t="shared" si="345"/>
        <v>Mon</v>
      </c>
      <c r="S2164" s="14">
        <f>VLOOKUP($B2164,Deals_Demo!$H:$S,8,0)</f>
        <v>45922.561886574076</v>
      </c>
      <c r="T2164" s="14">
        <f>VLOOKUP($B2164,Deals_Demo!$H:$S,9,0)</f>
        <v>45922.770219907412</v>
      </c>
      <c r="U2164" s="15" t="str">
        <f t="shared" si="346"/>
        <v>2025-09-22</v>
      </c>
      <c r="V2164" s="13" t="str">
        <f>VLOOKUP($B2164,Deals_Demo!$H:$S,11,0)</f>
        <v>18</v>
      </c>
      <c r="W2164" s="13" t="str">
        <f>VLOOKUP($B2164,Deals_Demo!$H:$S,12,0)</f>
        <v>Mon</v>
      </c>
      <c r="X2164" s="13">
        <f t="shared" si="339"/>
        <v>0.18200000000000002</v>
      </c>
      <c r="Y2164" s="13">
        <f t="shared" si="340"/>
        <v>0.36400000000000005</v>
      </c>
      <c r="Z2164" s="13">
        <f t="shared" si="341"/>
        <v>0.54600000000000004</v>
      </c>
      <c r="AA2164" s="13">
        <f t="shared" si="347"/>
        <v>-3</v>
      </c>
    </row>
    <row r="2165" spans="1:27" x14ac:dyDescent="0.25">
      <c r="A2165" s="60">
        <v>45922.565254629626</v>
      </c>
      <c r="B2165" s="61">
        <v>444344877</v>
      </c>
      <c r="C2165" s="62" t="s">
        <v>36</v>
      </c>
      <c r="D2165" s="62" t="s">
        <v>37</v>
      </c>
      <c r="E2165" s="62" t="s">
        <v>119</v>
      </c>
      <c r="F2165" s="63">
        <v>3725.32</v>
      </c>
      <c r="G2165" s="63">
        <v>3722.31</v>
      </c>
      <c r="H2165" s="63">
        <v>3731.31</v>
      </c>
      <c r="I2165" s="62" t="s">
        <v>2638</v>
      </c>
      <c r="J2165" s="63">
        <v>3722.29</v>
      </c>
      <c r="K2165" s="63">
        <v>0</v>
      </c>
      <c r="L2165" s="63">
        <v>0</v>
      </c>
      <c r="M2165" s="63">
        <v>-3.03</v>
      </c>
      <c r="N2165" s="10" t="str">
        <f t="shared" si="342"/>
        <v>L</v>
      </c>
      <c r="O2165" s="11">
        <f t="shared" si="343"/>
        <v>45922</v>
      </c>
      <c r="P2165" s="12" t="str">
        <f t="shared" si="344"/>
        <v>13</v>
      </c>
      <c r="Q2165" s="13" t="str">
        <f>VLOOKUP($B2165,Deals_Demo!$H:$N,7,0)</f>
        <v>DEMO_strategy_26</v>
      </c>
      <c r="R2165" s="13" t="str">
        <f t="shared" si="345"/>
        <v>Mon</v>
      </c>
      <c r="S2165" s="14">
        <f>VLOOKUP($B2165,Deals_Demo!$H:$S,8,0)</f>
        <v>45922.565254629626</v>
      </c>
      <c r="T2165" s="14">
        <f>VLOOKUP($B2165,Deals_Demo!$H:$S,9,0)</f>
        <v>45922.773587962962</v>
      </c>
      <c r="U2165" s="15" t="str">
        <f t="shared" si="346"/>
        <v>2025-09-22</v>
      </c>
      <c r="V2165" s="13" t="str">
        <f>VLOOKUP($B2165,Deals_Demo!$H:$S,11,0)</f>
        <v>18</v>
      </c>
      <c r="W2165" s="13" t="str">
        <f>VLOOKUP($B2165,Deals_Demo!$H:$S,12,0)</f>
        <v>Mon</v>
      </c>
      <c r="X2165" s="13">
        <f t="shared" si="339"/>
        <v>-0.30299999999999999</v>
      </c>
      <c r="Y2165" s="13">
        <f t="shared" si="340"/>
        <v>-0.60599999999999998</v>
      </c>
      <c r="Z2165" s="13">
        <f t="shared" si="341"/>
        <v>-0.90899999999999992</v>
      </c>
      <c r="AA2165" s="13">
        <f t="shared" si="347"/>
        <v>-3</v>
      </c>
    </row>
    <row r="2166" spans="1:27" x14ac:dyDescent="0.25">
      <c r="A2166" s="56">
        <v>45922.565254629626</v>
      </c>
      <c r="B2166" s="57">
        <v>444344879</v>
      </c>
      <c r="C2166" s="58" t="s">
        <v>36</v>
      </c>
      <c r="D2166" s="58" t="s">
        <v>37</v>
      </c>
      <c r="E2166" s="58" t="s">
        <v>119</v>
      </c>
      <c r="F2166" s="59">
        <v>3725.32</v>
      </c>
      <c r="G2166" s="59">
        <v>3722.32</v>
      </c>
      <c r="H2166" s="58"/>
      <c r="I2166" s="58" t="s">
        <v>2638</v>
      </c>
      <c r="J2166" s="59">
        <v>3722.32</v>
      </c>
      <c r="K2166" s="59">
        <v>0</v>
      </c>
      <c r="L2166" s="59">
        <v>0</v>
      </c>
      <c r="M2166" s="59">
        <v>-3</v>
      </c>
      <c r="N2166" s="10" t="str">
        <f t="shared" si="342"/>
        <v>L</v>
      </c>
      <c r="O2166" s="11">
        <f t="shared" si="343"/>
        <v>45922</v>
      </c>
      <c r="P2166" s="12" t="str">
        <f t="shared" si="344"/>
        <v>13</v>
      </c>
      <c r="Q2166" s="13" t="str">
        <f>VLOOKUP($B2166,Deals_Demo!$H:$N,7,0)</f>
        <v>DEMO_strategy_25</v>
      </c>
      <c r="R2166" s="13" t="str">
        <f t="shared" si="345"/>
        <v>Mon</v>
      </c>
      <c r="S2166" s="14">
        <f>VLOOKUP($B2166,Deals_Demo!$H:$S,8,0)</f>
        <v>45922.565254629626</v>
      </c>
      <c r="T2166" s="14">
        <f>VLOOKUP($B2166,Deals_Demo!$H:$S,9,0)</f>
        <v>45922.773587962962</v>
      </c>
      <c r="U2166" s="15" t="str">
        <f t="shared" si="346"/>
        <v>2025-09-22</v>
      </c>
      <c r="V2166" s="13" t="str">
        <f>VLOOKUP($B2166,Deals_Demo!$H:$S,11,0)</f>
        <v>18</v>
      </c>
      <c r="W2166" s="13" t="str">
        <f>VLOOKUP($B2166,Deals_Demo!$H:$S,12,0)</f>
        <v>Mon</v>
      </c>
      <c r="X2166" s="13">
        <f t="shared" si="339"/>
        <v>-0.30000000000000004</v>
      </c>
      <c r="Y2166" s="13">
        <f t="shared" si="340"/>
        <v>-0.60000000000000009</v>
      </c>
      <c r="Z2166" s="13">
        <f t="shared" si="341"/>
        <v>-0.89999999999999991</v>
      </c>
      <c r="AA2166" s="13">
        <f t="shared" si="347"/>
        <v>-3</v>
      </c>
    </row>
    <row r="2167" spans="1:27" x14ac:dyDescent="0.25">
      <c r="A2167" s="60">
        <v>45922.565266203703</v>
      </c>
      <c r="B2167" s="61">
        <v>444344885</v>
      </c>
      <c r="C2167" s="62" t="s">
        <v>36</v>
      </c>
      <c r="D2167" s="62" t="s">
        <v>37</v>
      </c>
      <c r="E2167" s="62" t="s">
        <v>119</v>
      </c>
      <c r="F2167" s="63">
        <v>3725.45</v>
      </c>
      <c r="G2167" s="63">
        <v>3722.32</v>
      </c>
      <c r="H2167" s="63">
        <v>3729.82</v>
      </c>
      <c r="I2167" s="62" t="s">
        <v>2638</v>
      </c>
      <c r="J2167" s="63">
        <v>3722.32</v>
      </c>
      <c r="K2167" s="63">
        <v>0</v>
      </c>
      <c r="L2167" s="63">
        <v>0</v>
      </c>
      <c r="M2167" s="63">
        <v>-3.13</v>
      </c>
      <c r="N2167" s="10" t="str">
        <f t="shared" si="342"/>
        <v>L</v>
      </c>
      <c r="O2167" s="11">
        <f t="shared" si="343"/>
        <v>45922</v>
      </c>
      <c r="P2167" s="12" t="str">
        <f t="shared" si="344"/>
        <v>13</v>
      </c>
      <c r="Q2167" s="13" t="str">
        <f>VLOOKUP($B2167,Deals_Demo!$H:$N,7,0)</f>
        <v>DEMO_strategy_03</v>
      </c>
      <c r="R2167" s="13" t="str">
        <f t="shared" si="345"/>
        <v>Mon</v>
      </c>
      <c r="S2167" s="14">
        <f>VLOOKUP($B2167,Deals_Demo!$H:$S,8,0)</f>
        <v>45922.565266203703</v>
      </c>
      <c r="T2167" s="14">
        <f>VLOOKUP($B2167,Deals_Demo!$H:$S,9,0)</f>
        <v>45922.773599537039</v>
      </c>
      <c r="U2167" s="15" t="str">
        <f t="shared" si="346"/>
        <v>2025-09-22</v>
      </c>
      <c r="V2167" s="13" t="str">
        <f>VLOOKUP($B2167,Deals_Demo!$H:$S,11,0)</f>
        <v>18</v>
      </c>
      <c r="W2167" s="13" t="str">
        <f>VLOOKUP($B2167,Deals_Demo!$H:$S,12,0)</f>
        <v>Mon</v>
      </c>
      <c r="X2167" s="13">
        <f t="shared" si="339"/>
        <v>-0.313</v>
      </c>
      <c r="Y2167" s="13">
        <f t="shared" si="340"/>
        <v>-0.626</v>
      </c>
      <c r="Z2167" s="13">
        <f t="shared" si="341"/>
        <v>-0.93899999999999995</v>
      </c>
      <c r="AA2167" s="13">
        <f t="shared" si="347"/>
        <v>-3</v>
      </c>
    </row>
    <row r="2168" spans="1:27" x14ac:dyDescent="0.25">
      <c r="A2168" s="56">
        <v>45922.56527777778</v>
      </c>
      <c r="B2168" s="57">
        <v>444344886</v>
      </c>
      <c r="C2168" s="58" t="s">
        <v>36</v>
      </c>
      <c r="D2168" s="58" t="s">
        <v>37</v>
      </c>
      <c r="E2168" s="58" t="s">
        <v>119</v>
      </c>
      <c r="F2168" s="59">
        <v>3725.44</v>
      </c>
      <c r="G2168" s="59">
        <v>3722.45</v>
      </c>
      <c r="H2168" s="59">
        <v>3729.95</v>
      </c>
      <c r="I2168" s="58" t="s">
        <v>2639</v>
      </c>
      <c r="J2168" s="59">
        <v>3722.41</v>
      </c>
      <c r="K2168" s="59">
        <v>0</v>
      </c>
      <c r="L2168" s="59">
        <v>0</v>
      </c>
      <c r="M2168" s="59">
        <v>-3.03</v>
      </c>
      <c r="N2168" s="10" t="str">
        <f t="shared" si="342"/>
        <v>L</v>
      </c>
      <c r="O2168" s="11">
        <f t="shared" si="343"/>
        <v>45922</v>
      </c>
      <c r="P2168" s="12" t="str">
        <f t="shared" si="344"/>
        <v>13</v>
      </c>
      <c r="Q2168" s="13" t="str">
        <f>VLOOKUP($B2168,Deals_Demo!$H:$N,7,0)</f>
        <v>DEMO_strategy_27</v>
      </c>
      <c r="R2168" s="13" t="str">
        <f t="shared" si="345"/>
        <v>Mon</v>
      </c>
      <c r="S2168" s="14">
        <f>VLOOKUP($B2168,Deals_Demo!$H:$S,8,0)</f>
        <v>45922.56527777778</v>
      </c>
      <c r="T2168" s="14">
        <f>VLOOKUP($B2168,Deals_Demo!$H:$S,9,0)</f>
        <v>45922.773611111115</v>
      </c>
      <c r="U2168" s="15" t="str">
        <f t="shared" si="346"/>
        <v>2025-09-22</v>
      </c>
      <c r="V2168" s="13" t="str">
        <f>VLOOKUP($B2168,Deals_Demo!$H:$S,11,0)</f>
        <v>18</v>
      </c>
      <c r="W2168" s="13" t="str">
        <f>VLOOKUP($B2168,Deals_Demo!$H:$S,12,0)</f>
        <v>Mon</v>
      </c>
      <c r="X2168" s="13">
        <f t="shared" si="339"/>
        <v>-0.30299999999999999</v>
      </c>
      <c r="Y2168" s="13">
        <f t="shared" si="340"/>
        <v>-0.60599999999999998</v>
      </c>
      <c r="Z2168" s="13">
        <f t="shared" si="341"/>
        <v>-0.90899999999999992</v>
      </c>
      <c r="AA2168" s="13">
        <f t="shared" si="347"/>
        <v>-3</v>
      </c>
    </row>
    <row r="2169" spans="1:27" x14ac:dyDescent="0.25">
      <c r="A2169" s="60">
        <v>45922.566168981481</v>
      </c>
      <c r="B2169" s="61">
        <v>444345279</v>
      </c>
      <c r="C2169" s="62" t="s">
        <v>36</v>
      </c>
      <c r="D2169" s="62" t="s">
        <v>37</v>
      </c>
      <c r="E2169" s="62" t="s">
        <v>119</v>
      </c>
      <c r="F2169" s="63">
        <v>3725.08</v>
      </c>
      <c r="G2169" s="63">
        <v>3726.24</v>
      </c>
      <c r="H2169" s="63">
        <v>3731.03</v>
      </c>
      <c r="I2169" s="62" t="s">
        <v>2640</v>
      </c>
      <c r="J2169" s="63">
        <v>3726.16</v>
      </c>
      <c r="K2169" s="63">
        <v>0</v>
      </c>
      <c r="L2169" s="63">
        <v>0</v>
      </c>
      <c r="M2169" s="63">
        <v>1.08</v>
      </c>
      <c r="N2169" s="10" t="str">
        <f t="shared" si="342"/>
        <v>W</v>
      </c>
      <c r="O2169" s="11">
        <f t="shared" si="343"/>
        <v>45922</v>
      </c>
      <c r="P2169" s="12" t="str">
        <f t="shared" si="344"/>
        <v>13</v>
      </c>
      <c r="Q2169" s="13" t="str">
        <f>VLOOKUP($B2169,Deals_Demo!$H:$N,7,0)</f>
        <v>strategy_28.py</v>
      </c>
      <c r="R2169" s="13" t="str">
        <f t="shared" si="345"/>
        <v>Mon</v>
      </c>
      <c r="S2169" s="14">
        <f>VLOOKUP($B2169,Deals_Demo!$H:$S,8,0)</f>
        <v>45922.566168981481</v>
      </c>
      <c r="T2169" s="14">
        <f>VLOOKUP($B2169,Deals_Demo!$H:$S,9,0)</f>
        <v>45922.774502314816</v>
      </c>
      <c r="U2169" s="15" t="str">
        <f t="shared" si="346"/>
        <v>2025-09-22</v>
      </c>
      <c r="V2169" s="13" t="str">
        <f>VLOOKUP($B2169,Deals_Demo!$H:$S,11,0)</f>
        <v>18</v>
      </c>
      <c r="W2169" s="13" t="str">
        <f>VLOOKUP($B2169,Deals_Demo!$H:$S,12,0)</f>
        <v>Mon</v>
      </c>
      <c r="X2169" s="13">
        <f t="shared" si="339"/>
        <v>0.10800000000000001</v>
      </c>
      <c r="Y2169" s="13">
        <f t="shared" si="340"/>
        <v>0.21600000000000003</v>
      </c>
      <c r="Z2169" s="13">
        <f t="shared" si="341"/>
        <v>0.32400000000000001</v>
      </c>
      <c r="AA2169" s="13">
        <f t="shared" si="347"/>
        <v>-3</v>
      </c>
    </row>
    <row r="2170" spans="1:27" x14ac:dyDescent="0.25">
      <c r="A2170" s="56">
        <v>45922.568032407406</v>
      </c>
      <c r="B2170" s="57">
        <v>444346088</v>
      </c>
      <c r="C2170" s="58" t="s">
        <v>36</v>
      </c>
      <c r="D2170" s="58" t="s">
        <v>37</v>
      </c>
      <c r="E2170" s="58" t="s">
        <v>119</v>
      </c>
      <c r="F2170" s="59">
        <v>3725.18</v>
      </c>
      <c r="G2170" s="59">
        <v>3726.68</v>
      </c>
      <c r="H2170" s="58"/>
      <c r="I2170" s="58" t="s">
        <v>2641</v>
      </c>
      <c r="J2170" s="59">
        <v>3726.65</v>
      </c>
      <c r="K2170" s="59">
        <v>0</v>
      </c>
      <c r="L2170" s="59">
        <v>0</v>
      </c>
      <c r="M2170" s="59">
        <v>1.47</v>
      </c>
      <c r="N2170" s="10" t="str">
        <f t="shared" si="342"/>
        <v>W</v>
      </c>
      <c r="O2170" s="11">
        <f t="shared" si="343"/>
        <v>45922</v>
      </c>
      <c r="P2170" s="12" t="str">
        <f t="shared" si="344"/>
        <v>13</v>
      </c>
      <c r="Q2170" s="13" t="str">
        <f>VLOOKUP($B2170,Deals_Demo!$H:$N,7,0)</f>
        <v>DEMO_strategy_01</v>
      </c>
      <c r="R2170" s="13" t="str">
        <f t="shared" si="345"/>
        <v>Mon</v>
      </c>
      <c r="S2170" s="14">
        <f>VLOOKUP($B2170,Deals_Demo!$H:$S,8,0)</f>
        <v>45922.568032407406</v>
      </c>
      <c r="T2170" s="14">
        <f>VLOOKUP($B2170,Deals_Demo!$H:$S,9,0)</f>
        <v>45922.776365740741</v>
      </c>
      <c r="U2170" s="15" t="str">
        <f t="shared" si="346"/>
        <v>2025-09-22</v>
      </c>
      <c r="V2170" s="13" t="str">
        <f>VLOOKUP($B2170,Deals_Demo!$H:$S,11,0)</f>
        <v>18</v>
      </c>
      <c r="W2170" s="13" t="str">
        <f>VLOOKUP($B2170,Deals_Demo!$H:$S,12,0)</f>
        <v>Mon</v>
      </c>
      <c r="X2170" s="13">
        <f t="shared" si="339"/>
        <v>0.14699999999999999</v>
      </c>
      <c r="Y2170" s="13">
        <f t="shared" si="340"/>
        <v>0.29399999999999998</v>
      </c>
      <c r="Z2170" s="13">
        <f t="shared" si="341"/>
        <v>0.441</v>
      </c>
      <c r="AA2170" s="13">
        <f t="shared" si="347"/>
        <v>-3</v>
      </c>
    </row>
    <row r="2171" spans="1:27" x14ac:dyDescent="0.25">
      <c r="A2171" s="60">
        <v>45922.568032407406</v>
      </c>
      <c r="B2171" s="61">
        <v>444346089</v>
      </c>
      <c r="C2171" s="62" t="s">
        <v>36</v>
      </c>
      <c r="D2171" s="62" t="s">
        <v>37</v>
      </c>
      <c r="E2171" s="62" t="s">
        <v>119</v>
      </c>
      <c r="F2171" s="63">
        <v>3725.18</v>
      </c>
      <c r="G2171" s="63">
        <v>3726.7</v>
      </c>
      <c r="H2171" s="63">
        <v>3731.18</v>
      </c>
      <c r="I2171" s="62" t="s">
        <v>2641</v>
      </c>
      <c r="J2171" s="63">
        <v>3726.65</v>
      </c>
      <c r="K2171" s="63">
        <v>0</v>
      </c>
      <c r="L2171" s="63">
        <v>0</v>
      </c>
      <c r="M2171" s="63">
        <v>1.47</v>
      </c>
      <c r="N2171" s="10" t="str">
        <f t="shared" si="342"/>
        <v>W</v>
      </c>
      <c r="O2171" s="11">
        <f t="shared" si="343"/>
        <v>45922</v>
      </c>
      <c r="P2171" s="12" t="str">
        <f t="shared" si="344"/>
        <v>13</v>
      </c>
      <c r="Q2171" s="13" t="str">
        <f>VLOOKUP($B2171,Deals_Demo!$H:$N,7,0)</f>
        <v>DEMO_strategy_02</v>
      </c>
      <c r="R2171" s="13" t="str">
        <f t="shared" si="345"/>
        <v>Mon</v>
      </c>
      <c r="S2171" s="14">
        <f>VLOOKUP($B2171,Deals_Demo!$H:$S,8,0)</f>
        <v>45922.568032407406</v>
      </c>
      <c r="T2171" s="14">
        <f>VLOOKUP($B2171,Deals_Demo!$H:$S,9,0)</f>
        <v>45922.776365740741</v>
      </c>
      <c r="U2171" s="15" t="str">
        <f t="shared" si="346"/>
        <v>2025-09-22</v>
      </c>
      <c r="V2171" s="13" t="str">
        <f>VLOOKUP($B2171,Deals_Demo!$H:$S,11,0)</f>
        <v>18</v>
      </c>
      <c r="W2171" s="13" t="str">
        <f>VLOOKUP($B2171,Deals_Demo!$H:$S,12,0)</f>
        <v>Mon</v>
      </c>
      <c r="X2171" s="13">
        <f t="shared" si="339"/>
        <v>0.14699999999999999</v>
      </c>
      <c r="Y2171" s="13">
        <f t="shared" si="340"/>
        <v>0.29399999999999998</v>
      </c>
      <c r="Z2171" s="13">
        <f t="shared" si="341"/>
        <v>0.441</v>
      </c>
      <c r="AA2171" s="13">
        <f t="shared" si="347"/>
        <v>-3</v>
      </c>
    </row>
    <row r="2172" spans="1:27" x14ac:dyDescent="0.25">
      <c r="A2172" s="56">
        <v>45922.569641203707</v>
      </c>
      <c r="B2172" s="57">
        <v>444347527</v>
      </c>
      <c r="C2172" s="58" t="s">
        <v>36</v>
      </c>
      <c r="D2172" s="58" t="s">
        <v>38</v>
      </c>
      <c r="E2172" s="58" t="s">
        <v>119</v>
      </c>
      <c r="F2172" s="59">
        <v>3723.94</v>
      </c>
      <c r="G2172" s="59">
        <v>3726.94</v>
      </c>
      <c r="H2172" s="58"/>
      <c r="I2172" s="58" t="s">
        <v>2642</v>
      </c>
      <c r="J2172" s="59">
        <v>3726.97</v>
      </c>
      <c r="K2172" s="59">
        <v>0</v>
      </c>
      <c r="L2172" s="59">
        <v>0</v>
      </c>
      <c r="M2172" s="59">
        <v>-3.03</v>
      </c>
      <c r="N2172" s="10" t="str">
        <f t="shared" si="342"/>
        <v>L</v>
      </c>
      <c r="O2172" s="11">
        <f t="shared" si="343"/>
        <v>45922</v>
      </c>
      <c r="P2172" s="12" t="str">
        <f t="shared" si="344"/>
        <v>13</v>
      </c>
      <c r="Q2172" s="13" t="str">
        <f>VLOOKUP($B2172,Deals_Demo!$H:$N,7,0)</f>
        <v>strategy_18_demo</v>
      </c>
      <c r="R2172" s="13" t="str">
        <f t="shared" si="345"/>
        <v>Mon</v>
      </c>
      <c r="S2172" s="14">
        <f>VLOOKUP($B2172,Deals_Demo!$H:$S,8,0)</f>
        <v>45922.569641203707</v>
      </c>
      <c r="T2172" s="14">
        <f>VLOOKUP($B2172,Deals_Demo!$H:$S,9,0)</f>
        <v>45922.777974537043</v>
      </c>
      <c r="U2172" s="15" t="str">
        <f t="shared" si="346"/>
        <v>2025-09-22</v>
      </c>
      <c r="V2172" s="13" t="str">
        <f>VLOOKUP($B2172,Deals_Demo!$H:$S,11,0)</f>
        <v>18</v>
      </c>
      <c r="W2172" s="13" t="str">
        <f>VLOOKUP($B2172,Deals_Demo!$H:$S,12,0)</f>
        <v>Mon</v>
      </c>
      <c r="X2172" s="13">
        <f t="shared" si="339"/>
        <v>-0.30299999999999999</v>
      </c>
      <c r="Y2172" s="13">
        <f t="shared" si="340"/>
        <v>-0.60599999999999998</v>
      </c>
      <c r="Z2172" s="13">
        <f t="shared" si="341"/>
        <v>-0.90899999999999992</v>
      </c>
      <c r="AA2172" s="13">
        <f t="shared" si="347"/>
        <v>-3</v>
      </c>
    </row>
    <row r="2173" spans="1:27" x14ac:dyDescent="0.25">
      <c r="A2173" s="60">
        <v>45922.569641203707</v>
      </c>
      <c r="B2173" s="61">
        <v>444347529</v>
      </c>
      <c r="C2173" s="62" t="s">
        <v>36</v>
      </c>
      <c r="D2173" s="62" t="s">
        <v>38</v>
      </c>
      <c r="E2173" s="62" t="s">
        <v>119</v>
      </c>
      <c r="F2173" s="63">
        <v>3723.96</v>
      </c>
      <c r="G2173" s="63">
        <v>3726.94</v>
      </c>
      <c r="H2173" s="62"/>
      <c r="I2173" s="62" t="s">
        <v>2642</v>
      </c>
      <c r="J2173" s="63">
        <v>3726.97</v>
      </c>
      <c r="K2173" s="63">
        <v>0</v>
      </c>
      <c r="L2173" s="63">
        <v>0</v>
      </c>
      <c r="M2173" s="63">
        <v>-3.01</v>
      </c>
      <c r="N2173" s="10" t="str">
        <f t="shared" si="342"/>
        <v>L</v>
      </c>
      <c r="O2173" s="11">
        <f t="shared" si="343"/>
        <v>45922</v>
      </c>
      <c r="P2173" s="12" t="str">
        <f t="shared" si="344"/>
        <v>13</v>
      </c>
      <c r="Q2173" s="13" t="str">
        <f>VLOOKUP($B2173,Deals_Demo!$H:$N,7,0)</f>
        <v>strategy_19_demo</v>
      </c>
      <c r="R2173" s="13" t="str">
        <f t="shared" si="345"/>
        <v>Mon</v>
      </c>
      <c r="S2173" s="14">
        <f>VLOOKUP($B2173,Deals_Demo!$H:$S,8,0)</f>
        <v>45922.569641203707</v>
      </c>
      <c r="T2173" s="14">
        <f>VLOOKUP($B2173,Deals_Demo!$H:$S,9,0)</f>
        <v>45922.777974537043</v>
      </c>
      <c r="U2173" s="15" t="str">
        <f t="shared" si="346"/>
        <v>2025-09-22</v>
      </c>
      <c r="V2173" s="13" t="str">
        <f>VLOOKUP($B2173,Deals_Demo!$H:$S,11,0)</f>
        <v>18</v>
      </c>
      <c r="W2173" s="13" t="str">
        <f>VLOOKUP($B2173,Deals_Demo!$H:$S,12,0)</f>
        <v>Mon</v>
      </c>
      <c r="X2173" s="13">
        <f t="shared" si="339"/>
        <v>-0.30099999999999999</v>
      </c>
      <c r="Y2173" s="13">
        <f t="shared" si="340"/>
        <v>-0.60199999999999998</v>
      </c>
      <c r="Z2173" s="13">
        <f t="shared" si="341"/>
        <v>-0.90299999999999991</v>
      </c>
      <c r="AA2173" s="13">
        <f t="shared" si="347"/>
        <v>-3</v>
      </c>
    </row>
    <row r="2174" spans="1:27" x14ac:dyDescent="0.25">
      <c r="A2174" s="56">
        <v>45922.57172453704</v>
      </c>
      <c r="B2174" s="57">
        <v>444348616</v>
      </c>
      <c r="C2174" s="58" t="s">
        <v>36</v>
      </c>
      <c r="D2174" s="58" t="s">
        <v>37</v>
      </c>
      <c r="E2174" s="58" t="s">
        <v>119</v>
      </c>
      <c r="F2174" s="59">
        <v>3726.22</v>
      </c>
      <c r="G2174" s="59">
        <v>3727.24</v>
      </c>
      <c r="H2174" s="58"/>
      <c r="I2174" s="58" t="s">
        <v>2643</v>
      </c>
      <c r="J2174" s="59">
        <v>3727.22</v>
      </c>
      <c r="K2174" s="59">
        <v>0</v>
      </c>
      <c r="L2174" s="59">
        <v>0</v>
      </c>
      <c r="M2174" s="59">
        <v>1</v>
      </c>
      <c r="N2174" s="10" t="str">
        <f t="shared" si="342"/>
        <v>W</v>
      </c>
      <c r="O2174" s="11">
        <f t="shared" si="343"/>
        <v>45922</v>
      </c>
      <c r="P2174" s="12" t="str">
        <f t="shared" si="344"/>
        <v>13</v>
      </c>
      <c r="Q2174" s="13" t="str">
        <f>VLOOKUP($B2174,Deals_Demo!$H:$N,7,0)</f>
        <v>strategy_20_demo</v>
      </c>
      <c r="R2174" s="13" t="str">
        <f t="shared" si="345"/>
        <v>Mon</v>
      </c>
      <c r="S2174" s="14">
        <f>VLOOKUP($B2174,Deals_Demo!$H:$S,8,0)</f>
        <v>45922.57172453704</v>
      </c>
      <c r="T2174" s="14">
        <f>VLOOKUP($B2174,Deals_Demo!$H:$S,9,0)</f>
        <v>45922.780057870375</v>
      </c>
      <c r="U2174" s="15" t="str">
        <f t="shared" si="346"/>
        <v>2025-09-22</v>
      </c>
      <c r="V2174" s="13" t="str">
        <f>VLOOKUP($B2174,Deals_Demo!$H:$S,11,0)</f>
        <v>18</v>
      </c>
      <c r="W2174" s="13" t="str">
        <f>VLOOKUP($B2174,Deals_Demo!$H:$S,12,0)</f>
        <v>Mon</v>
      </c>
      <c r="X2174" s="13">
        <f t="shared" si="339"/>
        <v>0.1</v>
      </c>
      <c r="Y2174" s="13">
        <f t="shared" si="340"/>
        <v>0.2</v>
      </c>
      <c r="Z2174" s="13">
        <f t="shared" si="341"/>
        <v>0.3</v>
      </c>
      <c r="AA2174" s="13">
        <f t="shared" si="347"/>
        <v>-3</v>
      </c>
    </row>
    <row r="2175" spans="1:27" x14ac:dyDescent="0.25">
      <c r="A2175" s="60">
        <v>45922.57172453704</v>
      </c>
      <c r="B2175" s="61">
        <v>444348617</v>
      </c>
      <c r="C2175" s="62" t="s">
        <v>36</v>
      </c>
      <c r="D2175" s="62" t="s">
        <v>37</v>
      </c>
      <c r="E2175" s="62" t="s">
        <v>119</v>
      </c>
      <c r="F2175" s="63">
        <v>3726.19</v>
      </c>
      <c r="G2175" s="63">
        <v>3723.22</v>
      </c>
      <c r="H2175" s="62"/>
      <c r="I2175" s="62" t="s">
        <v>2644</v>
      </c>
      <c r="J2175" s="63">
        <v>3723.17</v>
      </c>
      <c r="K2175" s="63">
        <v>0</v>
      </c>
      <c r="L2175" s="63">
        <v>0</v>
      </c>
      <c r="M2175" s="63">
        <v>-3.02</v>
      </c>
      <c r="N2175" s="10" t="str">
        <f t="shared" si="342"/>
        <v>L</v>
      </c>
      <c r="O2175" s="11">
        <f t="shared" si="343"/>
        <v>45922</v>
      </c>
      <c r="P2175" s="12" t="str">
        <f t="shared" si="344"/>
        <v>13</v>
      </c>
      <c r="Q2175" s="13" t="str">
        <f>VLOOKUP($B2175,Deals_Demo!$H:$N,7,0)</f>
        <v>strategy_19_demo</v>
      </c>
      <c r="R2175" s="13" t="str">
        <f t="shared" si="345"/>
        <v>Mon</v>
      </c>
      <c r="S2175" s="14">
        <f>VLOOKUP($B2175,Deals_Demo!$H:$S,8,0)</f>
        <v>45922.57172453704</v>
      </c>
      <c r="T2175" s="14">
        <f>VLOOKUP($B2175,Deals_Demo!$H:$S,9,0)</f>
        <v>45922.780057870375</v>
      </c>
      <c r="U2175" s="15" t="str">
        <f t="shared" si="346"/>
        <v>2025-09-22</v>
      </c>
      <c r="V2175" s="13" t="str">
        <f>VLOOKUP($B2175,Deals_Demo!$H:$S,11,0)</f>
        <v>18</v>
      </c>
      <c r="W2175" s="13" t="str">
        <f>VLOOKUP($B2175,Deals_Demo!$H:$S,12,0)</f>
        <v>Mon</v>
      </c>
      <c r="X2175" s="13">
        <f t="shared" si="339"/>
        <v>-0.30200000000000005</v>
      </c>
      <c r="Y2175" s="13">
        <f t="shared" si="340"/>
        <v>-0.60400000000000009</v>
      </c>
      <c r="Z2175" s="13">
        <f t="shared" si="341"/>
        <v>-0.90599999999999992</v>
      </c>
      <c r="AA2175" s="13">
        <f t="shared" si="347"/>
        <v>-3</v>
      </c>
    </row>
    <row r="2176" spans="1:27" x14ac:dyDescent="0.25">
      <c r="A2176" s="56">
        <v>45922.571736111109</v>
      </c>
      <c r="B2176" s="57">
        <v>444348619</v>
      </c>
      <c r="C2176" s="58" t="s">
        <v>36</v>
      </c>
      <c r="D2176" s="58" t="s">
        <v>37</v>
      </c>
      <c r="E2176" s="58" t="s">
        <v>119</v>
      </c>
      <c r="F2176" s="59">
        <v>3726.19</v>
      </c>
      <c r="G2176" s="59">
        <v>3727.24</v>
      </c>
      <c r="H2176" s="58"/>
      <c r="I2176" s="58" t="s">
        <v>2643</v>
      </c>
      <c r="J2176" s="59">
        <v>3727.22</v>
      </c>
      <c r="K2176" s="59">
        <v>0</v>
      </c>
      <c r="L2176" s="59">
        <v>0</v>
      </c>
      <c r="M2176" s="59">
        <v>1.03</v>
      </c>
      <c r="N2176" s="10" t="str">
        <f t="shared" si="342"/>
        <v>W</v>
      </c>
      <c r="O2176" s="11">
        <f t="shared" si="343"/>
        <v>45922</v>
      </c>
      <c r="P2176" s="12" t="str">
        <f t="shared" si="344"/>
        <v>13</v>
      </c>
      <c r="Q2176" s="13" t="str">
        <f>VLOOKUP($B2176,Deals_Demo!$H:$N,7,0)</f>
        <v>strategy_18_demo</v>
      </c>
      <c r="R2176" s="13" t="str">
        <f t="shared" si="345"/>
        <v>Mon</v>
      </c>
      <c r="S2176" s="14">
        <f>VLOOKUP($B2176,Deals_Demo!$H:$S,8,0)</f>
        <v>45922.571736111109</v>
      </c>
      <c r="T2176" s="14">
        <f>VLOOKUP($B2176,Deals_Demo!$H:$S,9,0)</f>
        <v>45922.780069444445</v>
      </c>
      <c r="U2176" s="15" t="str">
        <f t="shared" si="346"/>
        <v>2025-09-22</v>
      </c>
      <c r="V2176" s="13" t="str">
        <f>VLOOKUP($B2176,Deals_Demo!$H:$S,11,0)</f>
        <v>18</v>
      </c>
      <c r="W2176" s="13" t="str">
        <f>VLOOKUP($B2176,Deals_Demo!$H:$S,12,0)</f>
        <v>Mon</v>
      </c>
      <c r="X2176" s="13">
        <f t="shared" si="339"/>
        <v>0.10300000000000001</v>
      </c>
      <c r="Y2176" s="13">
        <f t="shared" si="340"/>
        <v>0.20600000000000002</v>
      </c>
      <c r="Z2176" s="13">
        <f t="shared" si="341"/>
        <v>0.309</v>
      </c>
      <c r="AA2176" s="13">
        <f t="shared" si="347"/>
        <v>-3</v>
      </c>
    </row>
    <row r="2177" spans="1:27" x14ac:dyDescent="0.25">
      <c r="A2177" s="60">
        <v>45922.575659722221</v>
      </c>
      <c r="B2177" s="61">
        <v>444350310</v>
      </c>
      <c r="C2177" s="62" t="s">
        <v>36</v>
      </c>
      <c r="D2177" s="62" t="s">
        <v>37</v>
      </c>
      <c r="E2177" s="62" t="s">
        <v>119</v>
      </c>
      <c r="F2177" s="63">
        <v>3726.81</v>
      </c>
      <c r="G2177" s="63">
        <v>3723.74</v>
      </c>
      <c r="H2177" s="63">
        <v>3728.94</v>
      </c>
      <c r="I2177" s="62" t="s">
        <v>2645</v>
      </c>
      <c r="J2177" s="63">
        <v>3723.7</v>
      </c>
      <c r="K2177" s="63">
        <v>0</v>
      </c>
      <c r="L2177" s="63">
        <v>0</v>
      </c>
      <c r="M2177" s="63">
        <v>-3.11</v>
      </c>
      <c r="N2177" s="10" t="str">
        <f t="shared" si="342"/>
        <v>L</v>
      </c>
      <c r="O2177" s="11">
        <f t="shared" si="343"/>
        <v>45922</v>
      </c>
      <c r="P2177" s="12" t="str">
        <f t="shared" si="344"/>
        <v>13</v>
      </c>
      <c r="Q2177" s="13" t="str">
        <f>VLOOKUP($B2177,Deals_Demo!$H:$N,7,0)</f>
        <v>strategy_21_demo</v>
      </c>
      <c r="R2177" s="13" t="str">
        <f t="shared" si="345"/>
        <v>Mon</v>
      </c>
      <c r="S2177" s="14">
        <f>VLOOKUP($B2177,Deals_Demo!$H:$S,8,0)</f>
        <v>45922.575659722221</v>
      </c>
      <c r="T2177" s="14">
        <f>VLOOKUP($B2177,Deals_Demo!$H:$S,9,0)</f>
        <v>45922.783993055556</v>
      </c>
      <c r="U2177" s="15" t="str">
        <f t="shared" si="346"/>
        <v>2025-09-22</v>
      </c>
      <c r="V2177" s="13" t="str">
        <f>VLOOKUP($B2177,Deals_Demo!$H:$S,11,0)</f>
        <v>18</v>
      </c>
      <c r="W2177" s="13" t="str">
        <f>VLOOKUP($B2177,Deals_Demo!$H:$S,12,0)</f>
        <v>Mon</v>
      </c>
      <c r="X2177" s="13">
        <f t="shared" si="339"/>
        <v>-0.311</v>
      </c>
      <c r="Y2177" s="13">
        <f t="shared" si="340"/>
        <v>-0.622</v>
      </c>
      <c r="Z2177" s="13">
        <f t="shared" si="341"/>
        <v>-0.93299999999999994</v>
      </c>
      <c r="AA2177" s="13">
        <f t="shared" si="347"/>
        <v>-3</v>
      </c>
    </row>
    <row r="2178" spans="1:27" x14ac:dyDescent="0.25">
      <c r="A2178" s="56">
        <v>45922.575659722221</v>
      </c>
      <c r="B2178" s="57">
        <v>444350312</v>
      </c>
      <c r="C2178" s="58" t="s">
        <v>36</v>
      </c>
      <c r="D2178" s="58" t="s">
        <v>37</v>
      </c>
      <c r="E2178" s="58" t="s">
        <v>119</v>
      </c>
      <c r="F2178" s="59">
        <v>3726.79</v>
      </c>
      <c r="G2178" s="59">
        <v>3727.2</v>
      </c>
      <c r="H2178" s="59">
        <v>3729.81</v>
      </c>
      <c r="I2178" s="58" t="s">
        <v>2646</v>
      </c>
      <c r="J2178" s="59">
        <v>3727.2</v>
      </c>
      <c r="K2178" s="59">
        <v>0</v>
      </c>
      <c r="L2178" s="59">
        <v>0</v>
      </c>
      <c r="M2178" s="59">
        <v>0.41</v>
      </c>
      <c r="N2178" s="10" t="str">
        <f t="shared" si="342"/>
        <v>W</v>
      </c>
      <c r="O2178" s="11">
        <f t="shared" si="343"/>
        <v>45922</v>
      </c>
      <c r="P2178" s="12" t="str">
        <f t="shared" si="344"/>
        <v>13</v>
      </c>
      <c r="Q2178" s="13" t="str">
        <f>VLOOKUP($B2178,Deals_Demo!$H:$N,7,0)</f>
        <v>strategy_10_demo</v>
      </c>
      <c r="R2178" s="13" t="str">
        <f t="shared" si="345"/>
        <v>Mon</v>
      </c>
      <c r="S2178" s="14">
        <f>VLOOKUP($B2178,Deals_Demo!$H:$S,8,0)</f>
        <v>45922.575659722221</v>
      </c>
      <c r="T2178" s="14">
        <f>VLOOKUP($B2178,Deals_Demo!$H:$S,9,0)</f>
        <v>45922.783993055556</v>
      </c>
      <c r="U2178" s="15" t="str">
        <f t="shared" si="346"/>
        <v>2025-09-22</v>
      </c>
      <c r="V2178" s="13" t="str">
        <f>VLOOKUP($B2178,Deals_Demo!$H:$S,11,0)</f>
        <v>18</v>
      </c>
      <c r="W2178" s="13" t="str">
        <f>VLOOKUP($B2178,Deals_Demo!$H:$S,12,0)</f>
        <v>Mon</v>
      </c>
      <c r="X2178" s="13">
        <f t="shared" si="339"/>
        <v>4.1000000000000002E-2</v>
      </c>
      <c r="Y2178" s="13">
        <f t="shared" si="340"/>
        <v>8.2000000000000003E-2</v>
      </c>
      <c r="Z2178" s="13">
        <f t="shared" si="341"/>
        <v>0.12299999999999998</v>
      </c>
      <c r="AA2178" s="13">
        <f t="shared" si="347"/>
        <v>-3</v>
      </c>
    </row>
    <row r="2179" spans="1:27" x14ac:dyDescent="0.25">
      <c r="A2179" s="60">
        <v>45922.575671296298</v>
      </c>
      <c r="B2179" s="61">
        <v>444350313</v>
      </c>
      <c r="C2179" s="62" t="s">
        <v>36</v>
      </c>
      <c r="D2179" s="62" t="s">
        <v>37</v>
      </c>
      <c r="E2179" s="62" t="s">
        <v>119</v>
      </c>
      <c r="F2179" s="63">
        <v>3726.75</v>
      </c>
      <c r="G2179" s="63">
        <v>3727.14</v>
      </c>
      <c r="H2179" s="63">
        <v>3728.31</v>
      </c>
      <c r="I2179" s="62" t="s">
        <v>2647</v>
      </c>
      <c r="J2179" s="63">
        <v>3728.31</v>
      </c>
      <c r="K2179" s="63">
        <v>0</v>
      </c>
      <c r="L2179" s="63">
        <v>0</v>
      </c>
      <c r="M2179" s="63">
        <v>1.56</v>
      </c>
      <c r="N2179" s="10" t="str">
        <f t="shared" si="342"/>
        <v>W</v>
      </c>
      <c r="O2179" s="11">
        <f t="shared" si="343"/>
        <v>45922</v>
      </c>
      <c r="P2179" s="12" t="str">
        <f t="shared" si="344"/>
        <v>13</v>
      </c>
      <c r="Q2179" s="13" t="str">
        <f>VLOOKUP($B2179,Deals_Demo!$H:$N,7,0)</f>
        <v>strategy_15_demo</v>
      </c>
      <c r="R2179" s="13" t="str">
        <f t="shared" si="345"/>
        <v>Mon</v>
      </c>
      <c r="S2179" s="14">
        <f>VLOOKUP($B2179,Deals_Demo!$H:$S,8,0)</f>
        <v>45922.575671296298</v>
      </c>
      <c r="T2179" s="14">
        <f>VLOOKUP($B2179,Deals_Demo!$H:$S,9,0)</f>
        <v>45922.784004629633</v>
      </c>
      <c r="U2179" s="15" t="str">
        <f t="shared" si="346"/>
        <v>2025-09-22</v>
      </c>
      <c r="V2179" s="13" t="str">
        <f>VLOOKUP($B2179,Deals_Demo!$H:$S,11,0)</f>
        <v>18</v>
      </c>
      <c r="W2179" s="13" t="str">
        <f>VLOOKUP($B2179,Deals_Demo!$H:$S,12,0)</f>
        <v>Mon</v>
      </c>
      <c r="X2179" s="13">
        <f t="shared" ref="X2179:X2242" si="348">$M2179*0.1</f>
        <v>0.15600000000000003</v>
      </c>
      <c r="Y2179" s="13">
        <f t="shared" ref="Y2179:Y2242" si="349">$M2179*0.2</f>
        <v>0.31200000000000006</v>
      </c>
      <c r="Z2179" s="13">
        <f t="shared" ref="Z2179:Z2242" si="350">$M2179*0.3</f>
        <v>0.46799999999999997</v>
      </c>
      <c r="AA2179" s="13">
        <f t="shared" si="347"/>
        <v>-3</v>
      </c>
    </row>
    <row r="2180" spans="1:27" x14ac:dyDescent="0.25">
      <c r="A2180" s="56">
        <v>45922.575671296298</v>
      </c>
      <c r="B2180" s="57">
        <v>444350314</v>
      </c>
      <c r="C2180" s="58" t="s">
        <v>36</v>
      </c>
      <c r="D2180" s="58" t="s">
        <v>37</v>
      </c>
      <c r="E2180" s="58" t="s">
        <v>119</v>
      </c>
      <c r="F2180" s="59">
        <v>3726.76</v>
      </c>
      <c r="G2180" s="59">
        <v>3727.15</v>
      </c>
      <c r="H2180" s="59">
        <v>3728.31</v>
      </c>
      <c r="I2180" s="58" t="s">
        <v>2647</v>
      </c>
      <c r="J2180" s="59">
        <v>3728.31</v>
      </c>
      <c r="K2180" s="59">
        <v>0</v>
      </c>
      <c r="L2180" s="59">
        <v>0</v>
      </c>
      <c r="M2180" s="59">
        <v>1.55</v>
      </c>
      <c r="N2180" s="10" t="str">
        <f t="shared" si="342"/>
        <v>W</v>
      </c>
      <c r="O2180" s="11">
        <f t="shared" si="343"/>
        <v>45922</v>
      </c>
      <c r="P2180" s="12" t="str">
        <f t="shared" si="344"/>
        <v>13</v>
      </c>
      <c r="Q2180" s="13" t="str">
        <f>VLOOKUP($B2180,Deals_Demo!$H:$N,7,0)</f>
        <v>strategy_14_demo</v>
      </c>
      <c r="R2180" s="13" t="str">
        <f t="shared" si="345"/>
        <v>Mon</v>
      </c>
      <c r="S2180" s="14">
        <f>VLOOKUP($B2180,Deals_Demo!$H:$S,8,0)</f>
        <v>45922.575671296298</v>
      </c>
      <c r="T2180" s="14">
        <f>VLOOKUP($B2180,Deals_Demo!$H:$S,9,0)</f>
        <v>45922.784004629633</v>
      </c>
      <c r="U2180" s="15" t="str">
        <f t="shared" si="346"/>
        <v>2025-09-22</v>
      </c>
      <c r="V2180" s="13" t="str">
        <f>VLOOKUP($B2180,Deals_Demo!$H:$S,11,0)</f>
        <v>18</v>
      </c>
      <c r="W2180" s="13" t="str">
        <f>VLOOKUP($B2180,Deals_Demo!$H:$S,12,0)</f>
        <v>Mon</v>
      </c>
      <c r="X2180" s="13">
        <f t="shared" si="348"/>
        <v>0.15500000000000003</v>
      </c>
      <c r="Y2180" s="13">
        <f t="shared" si="349"/>
        <v>0.31000000000000005</v>
      </c>
      <c r="Z2180" s="13">
        <f t="shared" si="350"/>
        <v>0.46499999999999997</v>
      </c>
      <c r="AA2180" s="13">
        <f t="shared" si="347"/>
        <v>-3</v>
      </c>
    </row>
    <row r="2181" spans="1:27" x14ac:dyDescent="0.25">
      <c r="A2181" s="60">
        <v>45922.575671296298</v>
      </c>
      <c r="B2181" s="61">
        <v>444350315</v>
      </c>
      <c r="C2181" s="62" t="s">
        <v>36</v>
      </c>
      <c r="D2181" s="62" t="s">
        <v>37</v>
      </c>
      <c r="E2181" s="62" t="s">
        <v>119</v>
      </c>
      <c r="F2181" s="63">
        <v>3726.77</v>
      </c>
      <c r="G2181" s="63">
        <v>3724.61</v>
      </c>
      <c r="H2181" s="63">
        <v>3728.31</v>
      </c>
      <c r="I2181" s="62" t="s">
        <v>2647</v>
      </c>
      <c r="J2181" s="63">
        <v>3728.31</v>
      </c>
      <c r="K2181" s="63">
        <v>0</v>
      </c>
      <c r="L2181" s="63">
        <v>0</v>
      </c>
      <c r="M2181" s="63">
        <v>1.54</v>
      </c>
      <c r="N2181" s="10" t="str">
        <f t="shared" si="342"/>
        <v>W</v>
      </c>
      <c r="O2181" s="11">
        <f t="shared" si="343"/>
        <v>45922</v>
      </c>
      <c r="P2181" s="12" t="str">
        <f t="shared" si="344"/>
        <v>13</v>
      </c>
      <c r="Q2181" s="13" t="str">
        <f>VLOOKUP($B2181,Deals_Demo!$H:$N,7,0)</f>
        <v>strategy_22_demo</v>
      </c>
      <c r="R2181" s="13" t="str">
        <f t="shared" si="345"/>
        <v>Mon</v>
      </c>
      <c r="S2181" s="14">
        <f>VLOOKUP($B2181,Deals_Demo!$H:$S,8,0)</f>
        <v>45922.575671296298</v>
      </c>
      <c r="T2181" s="14">
        <f>VLOOKUP($B2181,Deals_Demo!$H:$S,9,0)</f>
        <v>45922.784004629633</v>
      </c>
      <c r="U2181" s="15" t="str">
        <f t="shared" si="346"/>
        <v>2025-09-22</v>
      </c>
      <c r="V2181" s="13" t="str">
        <f>VLOOKUP($B2181,Deals_Demo!$H:$S,11,0)</f>
        <v>18</v>
      </c>
      <c r="W2181" s="13" t="str">
        <f>VLOOKUP($B2181,Deals_Demo!$H:$S,12,0)</f>
        <v>Mon</v>
      </c>
      <c r="X2181" s="13">
        <f t="shared" si="348"/>
        <v>0.15400000000000003</v>
      </c>
      <c r="Y2181" s="13">
        <f t="shared" si="349"/>
        <v>0.30800000000000005</v>
      </c>
      <c r="Z2181" s="13">
        <f t="shared" si="350"/>
        <v>0.46199999999999997</v>
      </c>
      <c r="AA2181" s="13">
        <f t="shared" si="347"/>
        <v>-3</v>
      </c>
    </row>
    <row r="2182" spans="1:27" x14ac:dyDescent="0.25">
      <c r="A2182" s="56">
        <v>45922.575671296298</v>
      </c>
      <c r="B2182" s="57">
        <v>444350316</v>
      </c>
      <c r="C2182" s="58" t="s">
        <v>36</v>
      </c>
      <c r="D2182" s="58" t="s">
        <v>37</v>
      </c>
      <c r="E2182" s="58" t="s">
        <v>119</v>
      </c>
      <c r="F2182" s="59">
        <v>3726.77</v>
      </c>
      <c r="G2182" s="59">
        <v>3727.2</v>
      </c>
      <c r="H2182" s="59">
        <v>3729.81</v>
      </c>
      <c r="I2182" s="58" t="s">
        <v>2646</v>
      </c>
      <c r="J2182" s="59">
        <v>3727.2</v>
      </c>
      <c r="K2182" s="59">
        <v>0</v>
      </c>
      <c r="L2182" s="59">
        <v>0</v>
      </c>
      <c r="M2182" s="59">
        <v>0.43</v>
      </c>
      <c r="N2182" s="10" t="str">
        <f t="shared" si="342"/>
        <v>W</v>
      </c>
      <c r="O2182" s="11">
        <f t="shared" si="343"/>
        <v>45922</v>
      </c>
      <c r="P2182" s="12" t="str">
        <f t="shared" si="344"/>
        <v>13</v>
      </c>
      <c r="Q2182" s="13" t="str">
        <f>VLOOKUP($B2182,Deals_Demo!$H:$N,7,0)</f>
        <v>strategy_09_demo</v>
      </c>
      <c r="R2182" s="13" t="str">
        <f t="shared" si="345"/>
        <v>Mon</v>
      </c>
      <c r="S2182" s="14">
        <f>VLOOKUP($B2182,Deals_Demo!$H:$S,8,0)</f>
        <v>45922.575671296298</v>
      </c>
      <c r="T2182" s="14">
        <f>VLOOKUP($B2182,Deals_Demo!$H:$S,9,0)</f>
        <v>45922.784004629633</v>
      </c>
      <c r="U2182" s="15" t="str">
        <f t="shared" si="346"/>
        <v>2025-09-22</v>
      </c>
      <c r="V2182" s="13" t="str">
        <f>VLOOKUP($B2182,Deals_Demo!$H:$S,11,0)</f>
        <v>18</v>
      </c>
      <c r="W2182" s="13" t="str">
        <f>VLOOKUP($B2182,Deals_Demo!$H:$S,12,0)</f>
        <v>Mon</v>
      </c>
      <c r="X2182" s="13">
        <f t="shared" si="348"/>
        <v>4.3000000000000003E-2</v>
      </c>
      <c r="Y2182" s="13">
        <f t="shared" si="349"/>
        <v>8.6000000000000007E-2</v>
      </c>
      <c r="Z2182" s="13">
        <f t="shared" si="350"/>
        <v>0.129</v>
      </c>
      <c r="AA2182" s="13">
        <f t="shared" si="347"/>
        <v>-3</v>
      </c>
    </row>
    <row r="2183" spans="1:27" x14ac:dyDescent="0.25">
      <c r="A2183" s="60">
        <v>45922.575682870367</v>
      </c>
      <c r="B2183" s="61">
        <v>444350318</v>
      </c>
      <c r="C2183" s="62" t="s">
        <v>36</v>
      </c>
      <c r="D2183" s="62" t="s">
        <v>37</v>
      </c>
      <c r="E2183" s="62" t="s">
        <v>119</v>
      </c>
      <c r="F2183" s="63">
        <v>3726.77</v>
      </c>
      <c r="G2183" s="63">
        <v>3727.15</v>
      </c>
      <c r="H2183" s="63">
        <v>3728.31</v>
      </c>
      <c r="I2183" s="62" t="s">
        <v>2647</v>
      </c>
      <c r="J2183" s="63">
        <v>3728.31</v>
      </c>
      <c r="K2183" s="63">
        <v>0</v>
      </c>
      <c r="L2183" s="63">
        <v>0</v>
      </c>
      <c r="M2183" s="63">
        <v>1.54</v>
      </c>
      <c r="N2183" s="10" t="str">
        <f t="shared" si="342"/>
        <v>W</v>
      </c>
      <c r="O2183" s="11">
        <f t="shared" si="343"/>
        <v>45922</v>
      </c>
      <c r="P2183" s="12" t="str">
        <f t="shared" si="344"/>
        <v>13</v>
      </c>
      <c r="Q2183" s="13" t="str">
        <f>VLOOKUP($B2183,Deals_Demo!$H:$N,7,0)</f>
        <v>strategy_24_demo</v>
      </c>
      <c r="R2183" s="13" t="str">
        <f t="shared" si="345"/>
        <v>Mon</v>
      </c>
      <c r="S2183" s="14">
        <f>VLOOKUP($B2183,Deals_Demo!$H:$S,8,0)</f>
        <v>45922.575682870367</v>
      </c>
      <c r="T2183" s="14">
        <f>VLOOKUP($B2183,Deals_Demo!$H:$S,9,0)</f>
        <v>45922.784016203703</v>
      </c>
      <c r="U2183" s="15" t="str">
        <f t="shared" si="346"/>
        <v>2025-09-22</v>
      </c>
      <c r="V2183" s="13" t="str">
        <f>VLOOKUP($B2183,Deals_Demo!$H:$S,11,0)</f>
        <v>18</v>
      </c>
      <c r="W2183" s="13" t="str">
        <f>VLOOKUP($B2183,Deals_Demo!$H:$S,12,0)</f>
        <v>Mon</v>
      </c>
      <c r="X2183" s="13">
        <f t="shared" si="348"/>
        <v>0.15400000000000003</v>
      </c>
      <c r="Y2183" s="13">
        <f t="shared" si="349"/>
        <v>0.30800000000000005</v>
      </c>
      <c r="Z2183" s="13">
        <f t="shared" si="350"/>
        <v>0.46199999999999997</v>
      </c>
      <c r="AA2183" s="13">
        <f t="shared" si="347"/>
        <v>-3</v>
      </c>
    </row>
    <row r="2184" spans="1:27" x14ac:dyDescent="0.25">
      <c r="A2184" s="56">
        <v>45922.575682870367</v>
      </c>
      <c r="B2184" s="57">
        <v>444350327</v>
      </c>
      <c r="C2184" s="58" t="s">
        <v>36</v>
      </c>
      <c r="D2184" s="58" t="s">
        <v>37</v>
      </c>
      <c r="E2184" s="58" t="s">
        <v>119</v>
      </c>
      <c r="F2184" s="59">
        <v>3726.68</v>
      </c>
      <c r="G2184" s="59">
        <v>3723.81</v>
      </c>
      <c r="H2184" s="59">
        <v>3730.31</v>
      </c>
      <c r="I2184" s="58" t="s">
        <v>2645</v>
      </c>
      <c r="J2184" s="59">
        <v>3723.7</v>
      </c>
      <c r="K2184" s="59">
        <v>0</v>
      </c>
      <c r="L2184" s="59">
        <v>0</v>
      </c>
      <c r="M2184" s="59">
        <v>-2.98</v>
      </c>
      <c r="N2184" s="10" t="str">
        <f t="shared" si="342"/>
        <v>L</v>
      </c>
      <c r="O2184" s="11">
        <f t="shared" si="343"/>
        <v>45922</v>
      </c>
      <c r="P2184" s="12" t="str">
        <f t="shared" si="344"/>
        <v>13</v>
      </c>
      <c r="Q2184" s="13" t="str">
        <f>VLOOKUP($B2184,Deals_Demo!$H:$N,7,0)</f>
        <v>strategy_16_demo</v>
      </c>
      <c r="R2184" s="13" t="str">
        <f t="shared" si="345"/>
        <v>Mon</v>
      </c>
      <c r="S2184" s="14">
        <f>VLOOKUP($B2184,Deals_Demo!$H:$S,8,0)</f>
        <v>45922.575682870367</v>
      </c>
      <c r="T2184" s="14">
        <f>VLOOKUP($B2184,Deals_Demo!$H:$S,9,0)</f>
        <v>45922.784016203703</v>
      </c>
      <c r="U2184" s="15" t="str">
        <f t="shared" si="346"/>
        <v>2025-09-22</v>
      </c>
      <c r="V2184" s="13" t="str">
        <f>VLOOKUP($B2184,Deals_Demo!$H:$S,11,0)</f>
        <v>18</v>
      </c>
      <c r="W2184" s="13" t="str">
        <f>VLOOKUP($B2184,Deals_Demo!$H:$S,12,0)</f>
        <v>Mon</v>
      </c>
      <c r="X2184" s="13">
        <f t="shared" si="348"/>
        <v>-0.29799999999999999</v>
      </c>
      <c r="Y2184" s="13">
        <f t="shared" si="349"/>
        <v>-0.59599999999999997</v>
      </c>
      <c r="Z2184" s="13">
        <f t="shared" si="350"/>
        <v>-0.89400000000000002</v>
      </c>
      <c r="AA2184" s="13">
        <f t="shared" si="347"/>
        <v>-3</v>
      </c>
    </row>
    <row r="2185" spans="1:27" x14ac:dyDescent="0.25">
      <c r="A2185" s="60">
        <v>45922.575682870367</v>
      </c>
      <c r="B2185" s="61">
        <v>444350329</v>
      </c>
      <c r="C2185" s="62" t="s">
        <v>36</v>
      </c>
      <c r="D2185" s="62" t="s">
        <v>37</v>
      </c>
      <c r="E2185" s="62" t="s">
        <v>119</v>
      </c>
      <c r="F2185" s="63">
        <v>3726.68</v>
      </c>
      <c r="G2185" s="63">
        <v>3727.15</v>
      </c>
      <c r="H2185" s="63">
        <v>3728.31</v>
      </c>
      <c r="I2185" s="62" t="s">
        <v>2647</v>
      </c>
      <c r="J2185" s="63">
        <v>3728.31</v>
      </c>
      <c r="K2185" s="63">
        <v>0</v>
      </c>
      <c r="L2185" s="63">
        <v>0</v>
      </c>
      <c r="M2185" s="63">
        <v>1.63</v>
      </c>
      <c r="N2185" s="10" t="str">
        <f t="shared" si="342"/>
        <v>W</v>
      </c>
      <c r="O2185" s="11">
        <f t="shared" si="343"/>
        <v>45922</v>
      </c>
      <c r="P2185" s="12" t="str">
        <f t="shared" si="344"/>
        <v>13</v>
      </c>
      <c r="Q2185" s="13" t="str">
        <f>VLOOKUP($B2185,Deals_Demo!$H:$N,7,0)</f>
        <v>strategy_12_demo</v>
      </c>
      <c r="R2185" s="13" t="str">
        <f t="shared" si="345"/>
        <v>Mon</v>
      </c>
      <c r="S2185" s="14">
        <f>VLOOKUP($B2185,Deals_Demo!$H:$S,8,0)</f>
        <v>45922.575682870367</v>
      </c>
      <c r="T2185" s="14">
        <f>VLOOKUP($B2185,Deals_Demo!$H:$S,9,0)</f>
        <v>45922.784016203703</v>
      </c>
      <c r="U2185" s="15" t="str">
        <f t="shared" si="346"/>
        <v>2025-09-22</v>
      </c>
      <c r="V2185" s="13" t="str">
        <f>VLOOKUP($B2185,Deals_Demo!$H:$S,11,0)</f>
        <v>18</v>
      </c>
      <c r="W2185" s="13" t="str">
        <f>VLOOKUP($B2185,Deals_Demo!$H:$S,12,0)</f>
        <v>Mon</v>
      </c>
      <c r="X2185" s="13">
        <f t="shared" si="348"/>
        <v>0.16300000000000001</v>
      </c>
      <c r="Y2185" s="13">
        <f t="shared" si="349"/>
        <v>0.32600000000000001</v>
      </c>
      <c r="Z2185" s="13">
        <f t="shared" si="350"/>
        <v>0.48899999999999993</v>
      </c>
      <c r="AA2185" s="13">
        <f t="shared" si="347"/>
        <v>-3</v>
      </c>
    </row>
    <row r="2186" spans="1:27" x14ac:dyDescent="0.25">
      <c r="A2186" s="56">
        <v>45922.575682870367</v>
      </c>
      <c r="B2186" s="57">
        <v>444350331</v>
      </c>
      <c r="C2186" s="58" t="s">
        <v>36</v>
      </c>
      <c r="D2186" s="58" t="s">
        <v>37</v>
      </c>
      <c r="E2186" s="58" t="s">
        <v>119</v>
      </c>
      <c r="F2186" s="59">
        <v>3726.62</v>
      </c>
      <c r="G2186" s="59">
        <v>3724.61</v>
      </c>
      <c r="H2186" s="59">
        <v>3729.81</v>
      </c>
      <c r="I2186" s="58" t="s">
        <v>2648</v>
      </c>
      <c r="J2186" s="59">
        <v>3724.56</v>
      </c>
      <c r="K2186" s="59">
        <v>0</v>
      </c>
      <c r="L2186" s="59">
        <v>0</v>
      </c>
      <c r="M2186" s="59">
        <v>-2.06</v>
      </c>
      <c r="N2186" s="10" t="str">
        <f t="shared" si="342"/>
        <v>L</v>
      </c>
      <c r="O2186" s="11">
        <f t="shared" si="343"/>
        <v>45922</v>
      </c>
      <c r="P2186" s="12" t="str">
        <f t="shared" si="344"/>
        <v>13</v>
      </c>
      <c r="Q2186" s="13" t="str">
        <f>VLOOKUP($B2186,Deals_Demo!$H:$N,7,0)</f>
        <v>strategy_23_demo</v>
      </c>
      <c r="R2186" s="13" t="str">
        <f t="shared" si="345"/>
        <v>Mon</v>
      </c>
      <c r="S2186" s="14">
        <f>VLOOKUP($B2186,Deals_Demo!$H:$S,8,0)</f>
        <v>45922.575682870367</v>
      </c>
      <c r="T2186" s="14">
        <f>VLOOKUP($B2186,Deals_Demo!$H:$S,9,0)</f>
        <v>45922.784016203703</v>
      </c>
      <c r="U2186" s="15" t="str">
        <f t="shared" si="346"/>
        <v>2025-09-22</v>
      </c>
      <c r="V2186" s="13" t="str">
        <f>VLOOKUP($B2186,Deals_Demo!$H:$S,11,0)</f>
        <v>18</v>
      </c>
      <c r="W2186" s="13" t="str">
        <f>VLOOKUP($B2186,Deals_Demo!$H:$S,12,0)</f>
        <v>Mon</v>
      </c>
      <c r="X2186" s="13">
        <f t="shared" si="348"/>
        <v>-0.20600000000000002</v>
      </c>
      <c r="Y2186" s="13">
        <f t="shared" si="349"/>
        <v>-0.41200000000000003</v>
      </c>
      <c r="Z2186" s="13">
        <f t="shared" si="350"/>
        <v>-0.61799999999999999</v>
      </c>
      <c r="AA2186" s="13">
        <f t="shared" si="347"/>
        <v>-3</v>
      </c>
    </row>
    <row r="2187" spans="1:27" x14ac:dyDescent="0.25">
      <c r="A2187" s="60">
        <v>45922.577974537038</v>
      </c>
      <c r="B2187" s="61">
        <v>444351837</v>
      </c>
      <c r="C2187" s="62" t="s">
        <v>36</v>
      </c>
      <c r="D2187" s="62" t="s">
        <v>37</v>
      </c>
      <c r="E2187" s="62" t="s">
        <v>119</v>
      </c>
      <c r="F2187" s="63">
        <v>3727.52</v>
      </c>
      <c r="G2187" s="63">
        <v>3724.58</v>
      </c>
      <c r="H2187" s="62"/>
      <c r="I2187" s="62" t="s">
        <v>2648</v>
      </c>
      <c r="J2187" s="63">
        <v>3724.56</v>
      </c>
      <c r="K2187" s="63">
        <v>0</v>
      </c>
      <c r="L2187" s="63">
        <v>0</v>
      </c>
      <c r="M2187" s="63">
        <v>-2.96</v>
      </c>
      <c r="N2187" s="10" t="str">
        <f t="shared" si="342"/>
        <v>L</v>
      </c>
      <c r="O2187" s="11">
        <f t="shared" si="343"/>
        <v>45922</v>
      </c>
      <c r="P2187" s="12" t="str">
        <f t="shared" si="344"/>
        <v>13</v>
      </c>
      <c r="Q2187" s="13" t="str">
        <f>VLOOKUP($B2187,Deals_Demo!$H:$N,7,0)</f>
        <v>strategy_20_demo</v>
      </c>
      <c r="R2187" s="13" t="str">
        <f t="shared" si="345"/>
        <v>Mon</v>
      </c>
      <c r="S2187" s="14">
        <f>VLOOKUP($B2187,Deals_Demo!$H:$S,8,0)</f>
        <v>45922.577974537038</v>
      </c>
      <c r="T2187" s="14">
        <f>VLOOKUP($B2187,Deals_Demo!$H:$S,9,0)</f>
        <v>45922.786307870374</v>
      </c>
      <c r="U2187" s="15" t="str">
        <f t="shared" si="346"/>
        <v>2025-09-22</v>
      </c>
      <c r="V2187" s="13" t="str">
        <f>VLOOKUP($B2187,Deals_Demo!$H:$S,11,0)</f>
        <v>18</v>
      </c>
      <c r="W2187" s="13" t="str">
        <f>VLOOKUP($B2187,Deals_Demo!$H:$S,12,0)</f>
        <v>Mon</v>
      </c>
      <c r="X2187" s="13">
        <f t="shared" si="348"/>
        <v>-0.29599999999999999</v>
      </c>
      <c r="Y2187" s="13">
        <f t="shared" si="349"/>
        <v>-0.59199999999999997</v>
      </c>
      <c r="Z2187" s="13">
        <f t="shared" si="350"/>
        <v>-0.88800000000000001</v>
      </c>
      <c r="AA2187" s="13">
        <f t="shared" si="347"/>
        <v>-3</v>
      </c>
    </row>
    <row r="2188" spans="1:27" x14ac:dyDescent="0.25">
      <c r="A2188" s="56">
        <v>45922.577974537038</v>
      </c>
      <c r="B2188" s="57">
        <v>444351838</v>
      </c>
      <c r="C2188" s="58" t="s">
        <v>36</v>
      </c>
      <c r="D2188" s="58" t="s">
        <v>37</v>
      </c>
      <c r="E2188" s="58" t="s">
        <v>119</v>
      </c>
      <c r="F2188" s="59">
        <v>3727.41</v>
      </c>
      <c r="G2188" s="59">
        <v>3724.52</v>
      </c>
      <c r="H2188" s="58"/>
      <c r="I2188" s="58" t="s">
        <v>2649</v>
      </c>
      <c r="J2188" s="59">
        <v>3724.51</v>
      </c>
      <c r="K2188" s="59">
        <v>0</v>
      </c>
      <c r="L2188" s="59">
        <v>0</v>
      </c>
      <c r="M2188" s="59">
        <v>-2.9</v>
      </c>
      <c r="N2188" s="10" t="str">
        <f t="shared" si="342"/>
        <v>L</v>
      </c>
      <c r="O2188" s="11">
        <f t="shared" si="343"/>
        <v>45922</v>
      </c>
      <c r="P2188" s="12" t="str">
        <f t="shared" si="344"/>
        <v>13</v>
      </c>
      <c r="Q2188" s="13" t="str">
        <f>VLOOKUP($B2188,Deals_Demo!$H:$N,7,0)</f>
        <v>strategy_18_demo</v>
      </c>
      <c r="R2188" s="13" t="str">
        <f t="shared" si="345"/>
        <v>Mon</v>
      </c>
      <c r="S2188" s="14">
        <f>VLOOKUP($B2188,Deals_Demo!$H:$S,8,0)</f>
        <v>45922.577974537038</v>
      </c>
      <c r="T2188" s="14">
        <f>VLOOKUP($B2188,Deals_Demo!$H:$S,9,0)</f>
        <v>45922.786307870374</v>
      </c>
      <c r="U2188" s="15" t="str">
        <f t="shared" si="346"/>
        <v>2025-09-22</v>
      </c>
      <c r="V2188" s="13" t="str">
        <f>VLOOKUP($B2188,Deals_Demo!$H:$S,11,0)</f>
        <v>18</v>
      </c>
      <c r="W2188" s="13" t="str">
        <f>VLOOKUP($B2188,Deals_Demo!$H:$S,12,0)</f>
        <v>Mon</v>
      </c>
      <c r="X2188" s="13">
        <f t="shared" si="348"/>
        <v>-0.28999999999999998</v>
      </c>
      <c r="Y2188" s="13">
        <f t="shared" si="349"/>
        <v>-0.57999999999999996</v>
      </c>
      <c r="Z2188" s="13">
        <f t="shared" si="350"/>
        <v>-0.87</v>
      </c>
      <c r="AA2188" s="13">
        <f t="shared" si="347"/>
        <v>-3</v>
      </c>
    </row>
    <row r="2189" spans="1:27" x14ac:dyDescent="0.25">
      <c r="A2189" s="60">
        <v>45922.580405092594</v>
      </c>
      <c r="B2189" s="61">
        <v>444353162</v>
      </c>
      <c r="C2189" s="62" t="s">
        <v>36</v>
      </c>
      <c r="D2189" s="62" t="s">
        <v>37</v>
      </c>
      <c r="E2189" s="62" t="s">
        <v>119</v>
      </c>
      <c r="F2189" s="63">
        <v>3727.41</v>
      </c>
      <c r="G2189" s="63">
        <v>3724.41</v>
      </c>
      <c r="H2189" s="63">
        <v>3728.91</v>
      </c>
      <c r="I2189" s="62" t="s">
        <v>2649</v>
      </c>
      <c r="J2189" s="63">
        <v>3724.39</v>
      </c>
      <c r="K2189" s="63">
        <v>0</v>
      </c>
      <c r="L2189" s="63">
        <v>0</v>
      </c>
      <c r="M2189" s="63">
        <v>-3.02</v>
      </c>
      <c r="N2189" s="10" t="str">
        <f t="shared" si="342"/>
        <v>L</v>
      </c>
      <c r="O2189" s="11">
        <f t="shared" si="343"/>
        <v>45922</v>
      </c>
      <c r="P2189" s="12" t="str">
        <f t="shared" si="344"/>
        <v>13</v>
      </c>
      <c r="Q2189" s="13" t="str">
        <f>VLOOKUP($B2189,Deals_Demo!$H:$N,7,0)</f>
        <v>strategy_24_demo</v>
      </c>
      <c r="R2189" s="13" t="str">
        <f t="shared" si="345"/>
        <v>Mon</v>
      </c>
      <c r="S2189" s="14">
        <f>VLOOKUP($B2189,Deals_Demo!$H:$S,8,0)</f>
        <v>45922.580405092594</v>
      </c>
      <c r="T2189" s="14">
        <f>VLOOKUP($B2189,Deals_Demo!$H:$S,9,0)</f>
        <v>45922.78873842593</v>
      </c>
      <c r="U2189" s="15" t="str">
        <f t="shared" si="346"/>
        <v>2025-09-22</v>
      </c>
      <c r="V2189" s="13" t="str">
        <f>VLOOKUP($B2189,Deals_Demo!$H:$S,11,0)</f>
        <v>18</v>
      </c>
      <c r="W2189" s="13" t="str">
        <f>VLOOKUP($B2189,Deals_Demo!$H:$S,12,0)</f>
        <v>Mon</v>
      </c>
      <c r="X2189" s="13">
        <f t="shared" si="348"/>
        <v>-0.30200000000000005</v>
      </c>
      <c r="Y2189" s="13">
        <f t="shared" si="349"/>
        <v>-0.60400000000000009</v>
      </c>
      <c r="Z2189" s="13">
        <f t="shared" si="350"/>
        <v>-0.90599999999999992</v>
      </c>
      <c r="AA2189" s="13">
        <f t="shared" si="347"/>
        <v>-3</v>
      </c>
    </row>
    <row r="2190" spans="1:27" x14ac:dyDescent="0.25">
      <c r="A2190" s="56">
        <v>45922.580405092594</v>
      </c>
      <c r="B2190" s="57">
        <v>444353163</v>
      </c>
      <c r="C2190" s="58" t="s">
        <v>36</v>
      </c>
      <c r="D2190" s="58" t="s">
        <v>37</v>
      </c>
      <c r="E2190" s="58" t="s">
        <v>119</v>
      </c>
      <c r="F2190" s="59">
        <v>3727.41</v>
      </c>
      <c r="G2190" s="59">
        <v>3724.41</v>
      </c>
      <c r="H2190" s="59">
        <v>3728.91</v>
      </c>
      <c r="I2190" s="58" t="s">
        <v>2649</v>
      </c>
      <c r="J2190" s="59">
        <v>3724.39</v>
      </c>
      <c r="K2190" s="59">
        <v>0</v>
      </c>
      <c r="L2190" s="59">
        <v>0</v>
      </c>
      <c r="M2190" s="59">
        <v>-3.02</v>
      </c>
      <c r="N2190" s="10" t="str">
        <f t="shared" si="342"/>
        <v>L</v>
      </c>
      <c r="O2190" s="11">
        <f t="shared" si="343"/>
        <v>45922</v>
      </c>
      <c r="P2190" s="12" t="str">
        <f t="shared" si="344"/>
        <v>13</v>
      </c>
      <c r="Q2190" s="13" t="str">
        <f>VLOOKUP($B2190,Deals_Demo!$H:$N,7,0)</f>
        <v>strategy_12_demo</v>
      </c>
      <c r="R2190" s="13" t="str">
        <f t="shared" si="345"/>
        <v>Mon</v>
      </c>
      <c r="S2190" s="14">
        <f>VLOOKUP($B2190,Deals_Demo!$H:$S,8,0)</f>
        <v>45922.580405092594</v>
      </c>
      <c r="T2190" s="14">
        <f>VLOOKUP($B2190,Deals_Demo!$H:$S,9,0)</f>
        <v>45922.78873842593</v>
      </c>
      <c r="U2190" s="15" t="str">
        <f t="shared" si="346"/>
        <v>2025-09-22</v>
      </c>
      <c r="V2190" s="13" t="str">
        <f>VLOOKUP($B2190,Deals_Demo!$H:$S,11,0)</f>
        <v>18</v>
      </c>
      <c r="W2190" s="13" t="str">
        <f>VLOOKUP($B2190,Deals_Demo!$H:$S,12,0)</f>
        <v>Mon</v>
      </c>
      <c r="X2190" s="13">
        <f t="shared" si="348"/>
        <v>-0.30200000000000005</v>
      </c>
      <c r="Y2190" s="13">
        <f t="shared" si="349"/>
        <v>-0.60400000000000009</v>
      </c>
      <c r="Z2190" s="13">
        <f t="shared" si="350"/>
        <v>-0.90599999999999992</v>
      </c>
      <c r="AA2190" s="13">
        <f t="shared" si="347"/>
        <v>-3</v>
      </c>
    </row>
    <row r="2191" spans="1:27" x14ac:dyDescent="0.25">
      <c r="A2191" s="60">
        <v>45922.580416666664</v>
      </c>
      <c r="B2191" s="61">
        <v>444353166</v>
      </c>
      <c r="C2191" s="62" t="s">
        <v>36</v>
      </c>
      <c r="D2191" s="62" t="s">
        <v>37</v>
      </c>
      <c r="E2191" s="62" t="s">
        <v>119</v>
      </c>
      <c r="F2191" s="63">
        <v>3727.32</v>
      </c>
      <c r="G2191" s="63">
        <v>3725.91</v>
      </c>
      <c r="H2191" s="63">
        <v>3728.91</v>
      </c>
      <c r="I2191" s="62" t="s">
        <v>2650</v>
      </c>
      <c r="J2191" s="63">
        <v>3725.86</v>
      </c>
      <c r="K2191" s="63">
        <v>0</v>
      </c>
      <c r="L2191" s="63">
        <v>0</v>
      </c>
      <c r="M2191" s="63">
        <v>-1.46</v>
      </c>
      <c r="N2191" s="10" t="str">
        <f t="shared" si="342"/>
        <v>L</v>
      </c>
      <c r="O2191" s="11">
        <f t="shared" si="343"/>
        <v>45922</v>
      </c>
      <c r="P2191" s="12" t="str">
        <f t="shared" si="344"/>
        <v>13</v>
      </c>
      <c r="Q2191" s="13" t="str">
        <f>VLOOKUP($B2191,Deals_Demo!$H:$N,7,0)</f>
        <v>strategy_15_demo</v>
      </c>
      <c r="R2191" s="13" t="str">
        <f t="shared" si="345"/>
        <v>Mon</v>
      </c>
      <c r="S2191" s="14">
        <f>VLOOKUP($B2191,Deals_Demo!$H:$S,8,0)</f>
        <v>45922.580416666664</v>
      </c>
      <c r="T2191" s="14">
        <f>VLOOKUP($B2191,Deals_Demo!$H:$S,9,0)</f>
        <v>45922.78875</v>
      </c>
      <c r="U2191" s="15" t="str">
        <f t="shared" si="346"/>
        <v>2025-09-22</v>
      </c>
      <c r="V2191" s="13" t="str">
        <f>VLOOKUP($B2191,Deals_Demo!$H:$S,11,0)</f>
        <v>18</v>
      </c>
      <c r="W2191" s="13" t="str">
        <f>VLOOKUP($B2191,Deals_Demo!$H:$S,12,0)</f>
        <v>Mon</v>
      </c>
      <c r="X2191" s="13">
        <f t="shared" si="348"/>
        <v>-0.14599999999999999</v>
      </c>
      <c r="Y2191" s="13">
        <f t="shared" si="349"/>
        <v>-0.29199999999999998</v>
      </c>
      <c r="Z2191" s="13">
        <f t="shared" si="350"/>
        <v>-0.438</v>
      </c>
      <c r="AA2191" s="13">
        <f t="shared" si="347"/>
        <v>-3</v>
      </c>
    </row>
    <row r="2192" spans="1:27" x14ac:dyDescent="0.25">
      <c r="A2192" s="56">
        <v>45922.580416666664</v>
      </c>
      <c r="B2192" s="57">
        <v>444353171</v>
      </c>
      <c r="C2192" s="58" t="s">
        <v>36</v>
      </c>
      <c r="D2192" s="58" t="s">
        <v>37</v>
      </c>
      <c r="E2192" s="58" t="s">
        <v>119</v>
      </c>
      <c r="F2192" s="59">
        <v>3727.42</v>
      </c>
      <c r="G2192" s="59">
        <v>3724.41</v>
      </c>
      <c r="H2192" s="59">
        <v>3730.91</v>
      </c>
      <c r="I2192" s="58" t="s">
        <v>2649</v>
      </c>
      <c r="J2192" s="59">
        <v>3724.39</v>
      </c>
      <c r="K2192" s="59">
        <v>0</v>
      </c>
      <c r="L2192" s="59">
        <v>0</v>
      </c>
      <c r="M2192" s="59">
        <v>-3.03</v>
      </c>
      <c r="N2192" s="10" t="str">
        <f t="shared" si="342"/>
        <v>L</v>
      </c>
      <c r="O2192" s="11">
        <f t="shared" si="343"/>
        <v>45922</v>
      </c>
      <c r="P2192" s="12" t="str">
        <f t="shared" si="344"/>
        <v>13</v>
      </c>
      <c r="Q2192" s="13" t="str">
        <f>VLOOKUP($B2192,Deals_Demo!$H:$N,7,0)</f>
        <v>strategy_11_demo</v>
      </c>
      <c r="R2192" s="13" t="str">
        <f t="shared" si="345"/>
        <v>Mon</v>
      </c>
      <c r="S2192" s="14">
        <f>VLOOKUP($B2192,Deals_Demo!$H:$S,8,0)</f>
        <v>45922.580416666664</v>
      </c>
      <c r="T2192" s="14">
        <f>VLOOKUP($B2192,Deals_Demo!$H:$S,9,0)</f>
        <v>45922.78875</v>
      </c>
      <c r="U2192" s="15" t="str">
        <f t="shared" si="346"/>
        <v>2025-09-22</v>
      </c>
      <c r="V2192" s="13" t="str">
        <f>VLOOKUP($B2192,Deals_Demo!$H:$S,11,0)</f>
        <v>18</v>
      </c>
      <c r="W2192" s="13" t="str">
        <f>VLOOKUP($B2192,Deals_Demo!$H:$S,12,0)</f>
        <v>Mon</v>
      </c>
      <c r="X2192" s="13">
        <f t="shared" si="348"/>
        <v>-0.30299999999999999</v>
      </c>
      <c r="Y2192" s="13">
        <f t="shared" si="349"/>
        <v>-0.60599999999999998</v>
      </c>
      <c r="Z2192" s="13">
        <f t="shared" si="350"/>
        <v>-0.90899999999999992</v>
      </c>
      <c r="AA2192" s="13">
        <f t="shared" si="347"/>
        <v>-3</v>
      </c>
    </row>
    <row r="2193" spans="1:27" x14ac:dyDescent="0.25">
      <c r="A2193" s="60">
        <v>45922.580416666664</v>
      </c>
      <c r="B2193" s="61">
        <v>444353172</v>
      </c>
      <c r="C2193" s="62" t="s">
        <v>36</v>
      </c>
      <c r="D2193" s="62" t="s">
        <v>37</v>
      </c>
      <c r="E2193" s="62" t="s">
        <v>119</v>
      </c>
      <c r="F2193" s="63">
        <v>3727.42</v>
      </c>
      <c r="G2193" s="63">
        <v>3724.91</v>
      </c>
      <c r="H2193" s="63">
        <v>3730.41</v>
      </c>
      <c r="I2193" s="62" t="s">
        <v>2651</v>
      </c>
      <c r="J2193" s="63">
        <v>3724.87</v>
      </c>
      <c r="K2193" s="63">
        <v>0</v>
      </c>
      <c r="L2193" s="63">
        <v>0</v>
      </c>
      <c r="M2193" s="63">
        <v>-2.5499999999999998</v>
      </c>
      <c r="N2193" s="10" t="str">
        <f t="shared" si="342"/>
        <v>L</v>
      </c>
      <c r="O2193" s="11">
        <f t="shared" si="343"/>
        <v>45922</v>
      </c>
      <c r="P2193" s="12" t="str">
        <f t="shared" si="344"/>
        <v>13</v>
      </c>
      <c r="Q2193" s="13" t="str">
        <f>VLOOKUP($B2193,Deals_Demo!$H:$N,7,0)</f>
        <v>strategy_10_demo</v>
      </c>
      <c r="R2193" s="13" t="str">
        <f t="shared" si="345"/>
        <v>Mon</v>
      </c>
      <c r="S2193" s="14">
        <f>VLOOKUP($B2193,Deals_Demo!$H:$S,8,0)</f>
        <v>45922.580416666664</v>
      </c>
      <c r="T2193" s="14">
        <f>VLOOKUP($B2193,Deals_Demo!$H:$S,9,0)</f>
        <v>45922.78875</v>
      </c>
      <c r="U2193" s="15" t="str">
        <f t="shared" si="346"/>
        <v>2025-09-22</v>
      </c>
      <c r="V2193" s="13" t="str">
        <f>VLOOKUP($B2193,Deals_Demo!$H:$S,11,0)</f>
        <v>18</v>
      </c>
      <c r="W2193" s="13" t="str">
        <f>VLOOKUP($B2193,Deals_Demo!$H:$S,12,0)</f>
        <v>Mon</v>
      </c>
      <c r="X2193" s="13">
        <f t="shared" si="348"/>
        <v>-0.255</v>
      </c>
      <c r="Y2193" s="13">
        <f t="shared" si="349"/>
        <v>-0.51</v>
      </c>
      <c r="Z2193" s="13">
        <f t="shared" si="350"/>
        <v>-0.7649999999999999</v>
      </c>
      <c r="AA2193" s="13">
        <f t="shared" si="347"/>
        <v>-3</v>
      </c>
    </row>
    <row r="2194" spans="1:27" x14ac:dyDescent="0.25">
      <c r="A2194" s="56">
        <v>45922.580416666664</v>
      </c>
      <c r="B2194" s="57">
        <v>444353174</v>
      </c>
      <c r="C2194" s="58" t="s">
        <v>36</v>
      </c>
      <c r="D2194" s="58" t="s">
        <v>37</v>
      </c>
      <c r="E2194" s="58" t="s">
        <v>119</v>
      </c>
      <c r="F2194" s="59">
        <v>3727.41</v>
      </c>
      <c r="G2194" s="59">
        <v>3725.21</v>
      </c>
      <c r="H2194" s="59">
        <v>3728.91</v>
      </c>
      <c r="I2194" s="58" t="s">
        <v>2652</v>
      </c>
      <c r="J2194" s="59">
        <v>3725.12</v>
      </c>
      <c r="K2194" s="59">
        <v>0</v>
      </c>
      <c r="L2194" s="59">
        <v>0</v>
      </c>
      <c r="M2194" s="59">
        <v>-2.29</v>
      </c>
      <c r="N2194" s="10" t="str">
        <f t="shared" si="342"/>
        <v>L</v>
      </c>
      <c r="O2194" s="11">
        <f t="shared" si="343"/>
        <v>45922</v>
      </c>
      <c r="P2194" s="12" t="str">
        <f t="shared" si="344"/>
        <v>13</v>
      </c>
      <c r="Q2194" s="13" t="str">
        <f>VLOOKUP($B2194,Deals_Demo!$H:$N,7,0)</f>
        <v>strategy_22_demo</v>
      </c>
      <c r="R2194" s="13" t="str">
        <f t="shared" si="345"/>
        <v>Mon</v>
      </c>
      <c r="S2194" s="14">
        <f>VLOOKUP($B2194,Deals_Demo!$H:$S,8,0)</f>
        <v>45922.580416666664</v>
      </c>
      <c r="T2194" s="14">
        <f>VLOOKUP($B2194,Deals_Demo!$H:$S,9,0)</f>
        <v>45922.78875</v>
      </c>
      <c r="U2194" s="15" t="str">
        <f t="shared" si="346"/>
        <v>2025-09-22</v>
      </c>
      <c r="V2194" s="13" t="str">
        <f>VLOOKUP($B2194,Deals_Demo!$H:$S,11,0)</f>
        <v>18</v>
      </c>
      <c r="W2194" s="13" t="str">
        <f>VLOOKUP($B2194,Deals_Demo!$H:$S,12,0)</f>
        <v>Mon</v>
      </c>
      <c r="X2194" s="13">
        <f t="shared" si="348"/>
        <v>-0.22900000000000001</v>
      </c>
      <c r="Y2194" s="13">
        <f t="shared" si="349"/>
        <v>-0.45800000000000002</v>
      </c>
      <c r="Z2194" s="13">
        <f t="shared" si="350"/>
        <v>-0.68699999999999994</v>
      </c>
      <c r="AA2194" s="13">
        <f t="shared" si="347"/>
        <v>-3</v>
      </c>
    </row>
    <row r="2195" spans="1:27" x14ac:dyDescent="0.25">
      <c r="A2195" s="60">
        <v>45922.580428240741</v>
      </c>
      <c r="B2195" s="61">
        <v>444353179</v>
      </c>
      <c r="C2195" s="62" t="s">
        <v>36</v>
      </c>
      <c r="D2195" s="62" t="s">
        <v>37</v>
      </c>
      <c r="E2195" s="62" t="s">
        <v>119</v>
      </c>
      <c r="F2195" s="63">
        <v>3727.43</v>
      </c>
      <c r="G2195" s="63">
        <v>3724.41</v>
      </c>
      <c r="H2195" s="63">
        <v>3728.91</v>
      </c>
      <c r="I2195" s="62" t="s">
        <v>2649</v>
      </c>
      <c r="J2195" s="63">
        <v>3724.39</v>
      </c>
      <c r="K2195" s="63">
        <v>0</v>
      </c>
      <c r="L2195" s="63">
        <v>0</v>
      </c>
      <c r="M2195" s="63">
        <v>-3.04</v>
      </c>
      <c r="N2195" s="10" t="str">
        <f t="shared" ref="N2195:N2213" si="351">IF(M2195&gt;0,"W",IF(M2195&lt;0,"L","BE"))</f>
        <v>L</v>
      </c>
      <c r="O2195" s="11">
        <f t="shared" ref="O2195:O2213" si="352">INT(LEFT(A2195,10))</f>
        <v>45922</v>
      </c>
      <c r="P2195" s="12" t="str">
        <f t="shared" ref="P2195:P2213" si="353">TEXT(A2195,"hh")</f>
        <v>13</v>
      </c>
      <c r="Q2195" s="13" t="str">
        <f>VLOOKUP($B2195,Deals_Demo!$H:$N,7,0)</f>
        <v>strategy_14_demo</v>
      </c>
      <c r="R2195" s="13" t="str">
        <f t="shared" ref="R2195:R2213" si="354">TEXT(O2195,"ddd")</f>
        <v>Mon</v>
      </c>
      <c r="S2195" s="14">
        <f>VLOOKUP($B2195,Deals_Demo!$H:$S,8,0)</f>
        <v>45922.580428240741</v>
      </c>
      <c r="T2195" s="14">
        <f>VLOOKUP($B2195,Deals_Demo!$H:$S,9,0)</f>
        <v>45922.788761574076</v>
      </c>
      <c r="U2195" s="15" t="str">
        <f t="shared" ref="U2195:U2213" si="355">TEXT(T2195,"yyyy-mm-dd")</f>
        <v>2025-09-22</v>
      </c>
      <c r="V2195" s="13" t="str">
        <f>VLOOKUP($B2195,Deals_Demo!$H:$S,11,0)</f>
        <v>18</v>
      </c>
      <c r="W2195" s="13" t="str">
        <f>VLOOKUP($B2195,Deals_Demo!$H:$S,12,0)</f>
        <v>Mon</v>
      </c>
      <c r="X2195" s="13">
        <f t="shared" si="348"/>
        <v>-0.30400000000000005</v>
      </c>
      <c r="Y2195" s="13">
        <f t="shared" si="349"/>
        <v>-0.6080000000000001</v>
      </c>
      <c r="Z2195" s="13">
        <f t="shared" si="350"/>
        <v>-0.91199999999999992</v>
      </c>
      <c r="AA2195" s="13">
        <f t="shared" ref="AA2195:AA2213" si="356">IF(M2195&lt;2.9,-3,M2195)</f>
        <v>-3</v>
      </c>
    </row>
    <row r="2196" spans="1:27" x14ac:dyDescent="0.25">
      <c r="A2196" s="56">
        <v>45922.580428240741</v>
      </c>
      <c r="B2196" s="57">
        <v>444353180</v>
      </c>
      <c r="C2196" s="58" t="s">
        <v>36</v>
      </c>
      <c r="D2196" s="58" t="s">
        <v>37</v>
      </c>
      <c r="E2196" s="58" t="s">
        <v>119</v>
      </c>
      <c r="F2196" s="59">
        <v>3727.44</v>
      </c>
      <c r="G2196" s="59">
        <v>3724.41</v>
      </c>
      <c r="H2196" s="59">
        <v>3730.41</v>
      </c>
      <c r="I2196" s="58" t="s">
        <v>2649</v>
      </c>
      <c r="J2196" s="59">
        <v>3724.39</v>
      </c>
      <c r="K2196" s="59">
        <v>0</v>
      </c>
      <c r="L2196" s="59">
        <v>0</v>
      </c>
      <c r="M2196" s="59">
        <v>-3.05</v>
      </c>
      <c r="N2196" s="10" t="str">
        <f t="shared" si="351"/>
        <v>L</v>
      </c>
      <c r="O2196" s="11">
        <f t="shared" si="352"/>
        <v>45922</v>
      </c>
      <c r="P2196" s="12" t="str">
        <f t="shared" si="353"/>
        <v>13</v>
      </c>
      <c r="Q2196" s="13" t="str">
        <f>VLOOKUP($B2196,Deals_Demo!$H:$N,7,0)</f>
        <v>strategy_09_demo</v>
      </c>
      <c r="R2196" s="13" t="str">
        <f t="shared" si="354"/>
        <v>Mon</v>
      </c>
      <c r="S2196" s="14">
        <f>VLOOKUP($B2196,Deals_Demo!$H:$S,8,0)</f>
        <v>45922.580428240741</v>
      </c>
      <c r="T2196" s="14">
        <f>VLOOKUP($B2196,Deals_Demo!$H:$S,9,0)</f>
        <v>45922.788761574076</v>
      </c>
      <c r="U2196" s="15" t="str">
        <f t="shared" si="355"/>
        <v>2025-09-22</v>
      </c>
      <c r="V2196" s="13" t="str">
        <f>VLOOKUP($B2196,Deals_Demo!$H:$S,11,0)</f>
        <v>18</v>
      </c>
      <c r="W2196" s="13" t="str">
        <f>VLOOKUP($B2196,Deals_Demo!$H:$S,12,0)</f>
        <v>Mon</v>
      </c>
      <c r="X2196" s="13">
        <f t="shared" si="348"/>
        <v>-0.30499999999999999</v>
      </c>
      <c r="Y2196" s="13">
        <f t="shared" si="349"/>
        <v>-0.61</v>
      </c>
      <c r="Z2196" s="13">
        <f t="shared" si="350"/>
        <v>-0.91499999999999992</v>
      </c>
      <c r="AA2196" s="13">
        <f t="shared" si="356"/>
        <v>-3</v>
      </c>
    </row>
    <row r="2197" spans="1:27" x14ac:dyDescent="0.25">
      <c r="A2197" s="60">
        <v>45922.580752314818</v>
      </c>
      <c r="B2197" s="61">
        <v>444353301</v>
      </c>
      <c r="C2197" s="62" t="s">
        <v>36</v>
      </c>
      <c r="D2197" s="62" t="s">
        <v>37</v>
      </c>
      <c r="E2197" s="62" t="s">
        <v>119</v>
      </c>
      <c r="F2197" s="63">
        <v>3726.9</v>
      </c>
      <c r="G2197" s="63">
        <v>3723.9</v>
      </c>
      <c r="H2197" s="63">
        <v>3730.4</v>
      </c>
      <c r="I2197" s="62" t="s">
        <v>2645</v>
      </c>
      <c r="J2197" s="63">
        <v>3723.89</v>
      </c>
      <c r="K2197" s="63">
        <v>0</v>
      </c>
      <c r="L2197" s="63">
        <v>0</v>
      </c>
      <c r="M2197" s="63">
        <v>-3.01</v>
      </c>
      <c r="N2197" s="10" t="str">
        <f t="shared" si="351"/>
        <v>L</v>
      </c>
      <c r="O2197" s="11">
        <f t="shared" si="352"/>
        <v>45922</v>
      </c>
      <c r="P2197" s="12" t="str">
        <f t="shared" si="353"/>
        <v>13</v>
      </c>
      <c r="Q2197" s="13" t="str">
        <f>VLOOKUP($B2197,Deals_Demo!$H:$N,7,0)</f>
        <v>strategy_13_demo</v>
      </c>
      <c r="R2197" s="13" t="str">
        <f t="shared" si="354"/>
        <v>Mon</v>
      </c>
      <c r="S2197" s="14">
        <f>VLOOKUP($B2197,Deals_Demo!$H:$S,8,0)</f>
        <v>45922.580752314818</v>
      </c>
      <c r="T2197" s="14">
        <f>VLOOKUP($B2197,Deals_Demo!$H:$S,9,0)</f>
        <v>45922.789085648154</v>
      </c>
      <c r="U2197" s="15" t="str">
        <f t="shared" si="355"/>
        <v>2025-09-22</v>
      </c>
      <c r="V2197" s="13" t="str">
        <f>VLOOKUP($B2197,Deals_Demo!$H:$S,11,0)</f>
        <v>18</v>
      </c>
      <c r="W2197" s="13" t="str">
        <f>VLOOKUP($B2197,Deals_Demo!$H:$S,12,0)</f>
        <v>Mon</v>
      </c>
      <c r="X2197" s="13">
        <f t="shared" si="348"/>
        <v>-0.30099999999999999</v>
      </c>
      <c r="Y2197" s="13">
        <f t="shared" si="349"/>
        <v>-0.60199999999999998</v>
      </c>
      <c r="Z2197" s="13">
        <f t="shared" si="350"/>
        <v>-0.90299999999999991</v>
      </c>
      <c r="AA2197" s="13">
        <f t="shared" si="356"/>
        <v>-3</v>
      </c>
    </row>
    <row r="2198" spans="1:27" x14ac:dyDescent="0.25">
      <c r="A2198" s="56">
        <v>45922.580752314818</v>
      </c>
      <c r="B2198" s="57">
        <v>444353306</v>
      </c>
      <c r="C2198" s="58" t="s">
        <v>36</v>
      </c>
      <c r="D2198" s="58" t="s">
        <v>37</v>
      </c>
      <c r="E2198" s="58" t="s">
        <v>119</v>
      </c>
      <c r="F2198" s="59">
        <v>3726.96</v>
      </c>
      <c r="G2198" s="59">
        <v>3723.9</v>
      </c>
      <c r="H2198" s="59">
        <v>3730.4</v>
      </c>
      <c r="I2198" s="58" t="s">
        <v>2645</v>
      </c>
      <c r="J2198" s="59">
        <v>3723.89</v>
      </c>
      <c r="K2198" s="59">
        <v>0</v>
      </c>
      <c r="L2198" s="59">
        <v>0</v>
      </c>
      <c r="M2198" s="59">
        <v>-3.07</v>
      </c>
      <c r="N2198" s="10" t="str">
        <f t="shared" si="351"/>
        <v>L</v>
      </c>
      <c r="O2198" s="11">
        <f t="shared" si="352"/>
        <v>45922</v>
      </c>
      <c r="P2198" s="12" t="str">
        <f t="shared" si="353"/>
        <v>13</v>
      </c>
      <c r="Q2198" s="13" t="str">
        <f>VLOOKUP($B2198,Deals_Demo!$H:$N,7,0)</f>
        <v>strategy_07_demo</v>
      </c>
      <c r="R2198" s="13" t="str">
        <f t="shared" si="354"/>
        <v>Mon</v>
      </c>
      <c r="S2198" s="14">
        <f>VLOOKUP($B2198,Deals_Demo!$H:$S,8,0)</f>
        <v>45922.580752314818</v>
      </c>
      <c r="T2198" s="14">
        <f>VLOOKUP($B2198,Deals_Demo!$H:$S,9,0)</f>
        <v>45922.789085648154</v>
      </c>
      <c r="U2198" s="15" t="str">
        <f t="shared" si="355"/>
        <v>2025-09-22</v>
      </c>
      <c r="V2198" s="13" t="str">
        <f>VLOOKUP($B2198,Deals_Demo!$H:$S,11,0)</f>
        <v>18</v>
      </c>
      <c r="W2198" s="13" t="str">
        <f>VLOOKUP($B2198,Deals_Demo!$H:$S,12,0)</f>
        <v>Mon</v>
      </c>
      <c r="X2198" s="13">
        <f t="shared" si="348"/>
        <v>-0.307</v>
      </c>
      <c r="Y2198" s="13">
        <f t="shared" si="349"/>
        <v>-0.61399999999999999</v>
      </c>
      <c r="Z2198" s="13">
        <f t="shared" si="350"/>
        <v>-0.92099999999999993</v>
      </c>
      <c r="AA2198" s="13">
        <f t="shared" si="356"/>
        <v>-3</v>
      </c>
    </row>
    <row r="2199" spans="1:27" x14ac:dyDescent="0.25">
      <c r="A2199" s="60">
        <v>45922.580868055556</v>
      </c>
      <c r="B2199" s="61">
        <v>444353437</v>
      </c>
      <c r="C2199" s="62" t="s">
        <v>36</v>
      </c>
      <c r="D2199" s="62" t="s">
        <v>37</v>
      </c>
      <c r="E2199" s="62" t="s">
        <v>119</v>
      </c>
      <c r="F2199" s="63">
        <v>3726.55</v>
      </c>
      <c r="G2199" s="63">
        <v>3723.53</v>
      </c>
      <c r="H2199" s="63">
        <v>3732.53</v>
      </c>
      <c r="I2199" s="62" t="s">
        <v>2653</v>
      </c>
      <c r="J2199" s="63">
        <v>3723.53</v>
      </c>
      <c r="K2199" s="63">
        <v>0</v>
      </c>
      <c r="L2199" s="63">
        <v>0</v>
      </c>
      <c r="M2199" s="63">
        <v>-3.02</v>
      </c>
      <c r="N2199" s="10" t="str">
        <f t="shared" si="351"/>
        <v>L</v>
      </c>
      <c r="O2199" s="11">
        <f t="shared" si="352"/>
        <v>45922</v>
      </c>
      <c r="P2199" s="12" t="str">
        <f t="shared" si="353"/>
        <v>13</v>
      </c>
      <c r="Q2199" s="13" t="str">
        <f>VLOOKUP($B2199,Deals_Demo!$H:$N,7,0)</f>
        <v>strategy_28.py</v>
      </c>
      <c r="R2199" s="13" t="str">
        <f t="shared" si="354"/>
        <v>Mon</v>
      </c>
      <c r="S2199" s="14">
        <f>VLOOKUP($B2199,Deals_Demo!$H:$S,8,0)</f>
        <v>45922.580868055556</v>
      </c>
      <c r="T2199" s="14">
        <f>VLOOKUP($B2199,Deals_Demo!$H:$S,9,0)</f>
        <v>45922.789201388892</v>
      </c>
      <c r="U2199" s="15" t="str">
        <f t="shared" si="355"/>
        <v>2025-09-22</v>
      </c>
      <c r="V2199" s="13" t="str">
        <f>VLOOKUP($B2199,Deals_Demo!$H:$S,11,0)</f>
        <v>18</v>
      </c>
      <c r="W2199" s="13" t="str">
        <f>VLOOKUP($B2199,Deals_Demo!$H:$S,12,0)</f>
        <v>Mon</v>
      </c>
      <c r="X2199" s="13">
        <f t="shared" si="348"/>
        <v>-0.30200000000000005</v>
      </c>
      <c r="Y2199" s="13">
        <f t="shared" si="349"/>
        <v>-0.60400000000000009</v>
      </c>
      <c r="Z2199" s="13">
        <f t="shared" si="350"/>
        <v>-0.90599999999999992</v>
      </c>
      <c r="AA2199" s="13">
        <f t="shared" si="356"/>
        <v>-3</v>
      </c>
    </row>
    <row r="2200" spans="1:27" x14ac:dyDescent="0.25">
      <c r="A2200" s="56">
        <v>45922.583298611113</v>
      </c>
      <c r="B2200" s="57">
        <v>444354816</v>
      </c>
      <c r="C2200" s="58" t="s">
        <v>36</v>
      </c>
      <c r="D2200" s="58" t="s">
        <v>37</v>
      </c>
      <c r="E2200" s="58" t="s">
        <v>119</v>
      </c>
      <c r="F2200" s="59">
        <v>3727.47</v>
      </c>
      <c r="G2200" s="59">
        <v>3724.47</v>
      </c>
      <c r="H2200" s="59">
        <v>3733.47</v>
      </c>
      <c r="I2200" s="58" t="s">
        <v>2649</v>
      </c>
      <c r="J2200" s="59">
        <v>3724.47</v>
      </c>
      <c r="K2200" s="59">
        <v>0</v>
      </c>
      <c r="L2200" s="59">
        <v>0</v>
      </c>
      <c r="M2200" s="59">
        <v>-3</v>
      </c>
      <c r="N2200" s="10" t="str">
        <f t="shared" si="351"/>
        <v>L</v>
      </c>
      <c r="O2200" s="11">
        <f t="shared" si="352"/>
        <v>45922</v>
      </c>
      <c r="P2200" s="12" t="str">
        <f t="shared" si="353"/>
        <v>13</v>
      </c>
      <c r="Q2200" s="13" t="str">
        <f>VLOOKUP($B2200,Deals_Demo!$H:$N,7,0)</f>
        <v>DEMO_strategy_02</v>
      </c>
      <c r="R2200" s="13" t="str">
        <f t="shared" si="354"/>
        <v>Mon</v>
      </c>
      <c r="S2200" s="14">
        <f>VLOOKUP($B2200,Deals_Demo!$H:$S,8,0)</f>
        <v>45922.583298611113</v>
      </c>
      <c r="T2200" s="14">
        <f>VLOOKUP($B2200,Deals_Demo!$H:$S,9,0)</f>
        <v>45922.791631944448</v>
      </c>
      <c r="U2200" s="15" t="str">
        <f t="shared" si="355"/>
        <v>2025-09-22</v>
      </c>
      <c r="V2200" s="13" t="str">
        <f>VLOOKUP($B2200,Deals_Demo!$H:$S,11,0)</f>
        <v>18</v>
      </c>
      <c r="W2200" s="13" t="str">
        <f>VLOOKUP($B2200,Deals_Demo!$H:$S,12,0)</f>
        <v>Mon</v>
      </c>
      <c r="X2200" s="13">
        <f t="shared" si="348"/>
        <v>-0.30000000000000004</v>
      </c>
      <c r="Y2200" s="13">
        <f t="shared" si="349"/>
        <v>-0.60000000000000009</v>
      </c>
      <c r="Z2200" s="13">
        <f t="shared" si="350"/>
        <v>-0.89999999999999991</v>
      </c>
      <c r="AA2200" s="13">
        <f t="shared" si="356"/>
        <v>-3</v>
      </c>
    </row>
    <row r="2201" spans="1:27" x14ac:dyDescent="0.25">
      <c r="A2201" s="60">
        <v>45922.583310185182</v>
      </c>
      <c r="B2201" s="61">
        <v>444354817</v>
      </c>
      <c r="C2201" s="62" t="s">
        <v>36</v>
      </c>
      <c r="D2201" s="62" t="s">
        <v>37</v>
      </c>
      <c r="E2201" s="62" t="s">
        <v>119</v>
      </c>
      <c r="F2201" s="63">
        <v>3727.48</v>
      </c>
      <c r="G2201" s="63">
        <v>3724.47</v>
      </c>
      <c r="H2201" s="62"/>
      <c r="I2201" s="62" t="s">
        <v>2649</v>
      </c>
      <c r="J2201" s="63">
        <v>3724.47</v>
      </c>
      <c r="K2201" s="63">
        <v>0</v>
      </c>
      <c r="L2201" s="63">
        <v>0</v>
      </c>
      <c r="M2201" s="63">
        <v>-3.01</v>
      </c>
      <c r="N2201" s="10" t="str">
        <f t="shared" si="351"/>
        <v>L</v>
      </c>
      <c r="O2201" s="11">
        <f t="shared" si="352"/>
        <v>45922</v>
      </c>
      <c r="P2201" s="12" t="str">
        <f t="shared" si="353"/>
        <v>13</v>
      </c>
      <c r="Q2201" s="13" t="str">
        <f>VLOOKUP($B2201,Deals_Demo!$H:$N,7,0)</f>
        <v>DEMO_strategy_01</v>
      </c>
      <c r="R2201" s="13" t="str">
        <f t="shared" si="354"/>
        <v>Mon</v>
      </c>
      <c r="S2201" s="14">
        <f>VLOOKUP($B2201,Deals_Demo!$H:$S,8,0)</f>
        <v>45922.583310185182</v>
      </c>
      <c r="T2201" s="14">
        <f>VLOOKUP($B2201,Deals_Demo!$H:$S,9,0)</f>
        <v>45922.791643518518</v>
      </c>
      <c r="U2201" s="15" t="str">
        <f t="shared" si="355"/>
        <v>2025-09-22</v>
      </c>
      <c r="V2201" s="13" t="str">
        <f>VLOOKUP($B2201,Deals_Demo!$H:$S,11,0)</f>
        <v>18</v>
      </c>
      <c r="W2201" s="13" t="str">
        <f>VLOOKUP($B2201,Deals_Demo!$H:$S,12,0)</f>
        <v>Mon</v>
      </c>
      <c r="X2201" s="13">
        <f t="shared" si="348"/>
        <v>-0.30099999999999999</v>
      </c>
      <c r="Y2201" s="13">
        <f t="shared" si="349"/>
        <v>-0.60199999999999998</v>
      </c>
      <c r="Z2201" s="13">
        <f t="shared" si="350"/>
        <v>-0.90299999999999991</v>
      </c>
      <c r="AA2201" s="13">
        <f t="shared" si="356"/>
        <v>-3</v>
      </c>
    </row>
    <row r="2202" spans="1:27" x14ac:dyDescent="0.25">
      <c r="A2202" s="56">
        <v>45922.612812500003</v>
      </c>
      <c r="B2202" s="57">
        <v>444367312</v>
      </c>
      <c r="C2202" s="58" t="s">
        <v>36</v>
      </c>
      <c r="D2202" s="58" t="s">
        <v>38</v>
      </c>
      <c r="E2202" s="58" t="s">
        <v>119</v>
      </c>
      <c r="F2202" s="59">
        <v>3723.92</v>
      </c>
      <c r="G2202" s="59">
        <v>3719.43</v>
      </c>
      <c r="H2202" s="58"/>
      <c r="I2202" s="58" t="s">
        <v>2747</v>
      </c>
      <c r="J2202" s="59">
        <v>3719.61</v>
      </c>
      <c r="K2202" s="59">
        <v>0</v>
      </c>
      <c r="L2202" s="59">
        <v>0</v>
      </c>
      <c r="M2202" s="59">
        <v>4.3099999999999996</v>
      </c>
      <c r="N2202" s="10" t="str">
        <f t="shared" si="351"/>
        <v>W</v>
      </c>
      <c r="O2202" s="11">
        <f t="shared" si="352"/>
        <v>45922</v>
      </c>
      <c r="P2202" s="12" t="str">
        <f t="shared" si="353"/>
        <v>14</v>
      </c>
      <c r="Q2202" s="13" t="str">
        <f>VLOOKUP($B2202,Deals_Demo!$H:$N,7,0)</f>
        <v>strategy_19_demo</v>
      </c>
      <c r="R2202" s="13" t="str">
        <f t="shared" si="354"/>
        <v>Mon</v>
      </c>
      <c r="S2202" s="14">
        <f>VLOOKUP($B2202,Deals_Demo!$H:$S,8,0)</f>
        <v>45922.612812500003</v>
      </c>
      <c r="T2202" s="14">
        <f>VLOOKUP($B2202,Deals_Demo!$H:$S,9,0)</f>
        <v>45922.821145833339</v>
      </c>
      <c r="U2202" s="15" t="str">
        <f t="shared" si="355"/>
        <v>2025-09-22</v>
      </c>
      <c r="V2202" s="13" t="str">
        <f>VLOOKUP($B2202,Deals_Demo!$H:$S,11,0)</f>
        <v>19</v>
      </c>
      <c r="W2202" s="13" t="str">
        <f>VLOOKUP($B2202,Deals_Demo!$H:$S,12,0)</f>
        <v>Mon</v>
      </c>
      <c r="X2202" s="13">
        <f t="shared" si="348"/>
        <v>0.43099999999999999</v>
      </c>
      <c r="Y2202" s="13">
        <f t="shared" si="349"/>
        <v>0.86199999999999999</v>
      </c>
      <c r="Z2202" s="13">
        <f t="shared" si="350"/>
        <v>1.2929999999999999</v>
      </c>
      <c r="AA2202" s="13">
        <f t="shared" si="356"/>
        <v>4.3099999999999996</v>
      </c>
    </row>
    <row r="2203" spans="1:27" x14ac:dyDescent="0.25">
      <c r="A2203" s="60">
        <v>45922.612812500003</v>
      </c>
      <c r="B2203" s="61">
        <v>444367316</v>
      </c>
      <c r="C2203" s="62" t="s">
        <v>36</v>
      </c>
      <c r="D2203" s="62" t="s">
        <v>38</v>
      </c>
      <c r="E2203" s="62" t="s">
        <v>119</v>
      </c>
      <c r="F2203" s="63">
        <v>3723.98</v>
      </c>
      <c r="G2203" s="63">
        <v>3722.58</v>
      </c>
      <c r="H2203" s="62"/>
      <c r="I2203" s="62" t="s">
        <v>2654</v>
      </c>
      <c r="J2203" s="63">
        <v>3722.62</v>
      </c>
      <c r="K2203" s="63">
        <v>0</v>
      </c>
      <c r="L2203" s="63">
        <v>0</v>
      </c>
      <c r="M2203" s="63">
        <v>1.36</v>
      </c>
      <c r="N2203" s="10" t="str">
        <f t="shared" si="351"/>
        <v>W</v>
      </c>
      <c r="O2203" s="11">
        <f t="shared" si="352"/>
        <v>45922</v>
      </c>
      <c r="P2203" s="12" t="str">
        <f t="shared" si="353"/>
        <v>14</v>
      </c>
      <c r="Q2203" s="13" t="str">
        <f>VLOOKUP($B2203,Deals_Demo!$H:$N,7,0)</f>
        <v>strategy_18_demo</v>
      </c>
      <c r="R2203" s="13" t="str">
        <f t="shared" si="354"/>
        <v>Mon</v>
      </c>
      <c r="S2203" s="14">
        <f>VLOOKUP($B2203,Deals_Demo!$H:$S,8,0)</f>
        <v>45922.612812500003</v>
      </c>
      <c r="T2203" s="14">
        <f>VLOOKUP($B2203,Deals_Demo!$H:$S,9,0)</f>
        <v>45922.821145833339</v>
      </c>
      <c r="U2203" s="15" t="str">
        <f t="shared" si="355"/>
        <v>2025-09-22</v>
      </c>
      <c r="V2203" s="13" t="str">
        <f>VLOOKUP($B2203,Deals_Demo!$H:$S,11,0)</f>
        <v>19</v>
      </c>
      <c r="W2203" s="13" t="str">
        <f>VLOOKUP($B2203,Deals_Demo!$H:$S,12,0)</f>
        <v>Mon</v>
      </c>
      <c r="X2203" s="13">
        <f t="shared" si="348"/>
        <v>0.13600000000000001</v>
      </c>
      <c r="Y2203" s="13">
        <f t="shared" si="349"/>
        <v>0.27200000000000002</v>
      </c>
      <c r="Z2203" s="13">
        <f t="shared" si="350"/>
        <v>0.40800000000000003</v>
      </c>
      <c r="AA2203" s="13">
        <f t="shared" si="356"/>
        <v>-3</v>
      </c>
    </row>
    <row r="2204" spans="1:27" x14ac:dyDescent="0.25">
      <c r="A2204" s="56">
        <v>45922.612824074073</v>
      </c>
      <c r="B2204" s="57">
        <v>444367319</v>
      </c>
      <c r="C2204" s="58" t="s">
        <v>36</v>
      </c>
      <c r="D2204" s="58" t="s">
        <v>38</v>
      </c>
      <c r="E2204" s="58" t="s">
        <v>119</v>
      </c>
      <c r="F2204" s="59">
        <v>3723.95</v>
      </c>
      <c r="G2204" s="59">
        <v>3722.64</v>
      </c>
      <c r="H2204" s="58"/>
      <c r="I2204" s="58" t="s">
        <v>2655</v>
      </c>
      <c r="J2204" s="59">
        <v>3722.64</v>
      </c>
      <c r="K2204" s="59">
        <v>0</v>
      </c>
      <c r="L2204" s="59">
        <v>0</v>
      </c>
      <c r="M2204" s="59">
        <v>1.31</v>
      </c>
      <c r="N2204" s="10" t="str">
        <f t="shared" si="351"/>
        <v>W</v>
      </c>
      <c r="O2204" s="11">
        <f t="shared" si="352"/>
        <v>45922</v>
      </c>
      <c r="P2204" s="12" t="str">
        <f t="shared" si="353"/>
        <v>14</v>
      </c>
      <c r="Q2204" s="13" t="str">
        <f>VLOOKUP($B2204,Deals_Demo!$H:$N,7,0)</f>
        <v>strategy_20_demo</v>
      </c>
      <c r="R2204" s="13" t="str">
        <f t="shared" si="354"/>
        <v>Mon</v>
      </c>
      <c r="S2204" s="14">
        <f>VLOOKUP($B2204,Deals_Demo!$H:$S,8,0)</f>
        <v>45922.612824074073</v>
      </c>
      <c r="T2204" s="14">
        <f>VLOOKUP($B2204,Deals_Demo!$H:$S,9,0)</f>
        <v>45922.821157407408</v>
      </c>
      <c r="U2204" s="15" t="str">
        <f t="shared" si="355"/>
        <v>2025-09-22</v>
      </c>
      <c r="V2204" s="13" t="str">
        <f>VLOOKUP($B2204,Deals_Demo!$H:$S,11,0)</f>
        <v>19</v>
      </c>
      <c r="W2204" s="13" t="str">
        <f>VLOOKUP($B2204,Deals_Demo!$H:$S,12,0)</f>
        <v>Mon</v>
      </c>
      <c r="X2204" s="13">
        <f t="shared" si="348"/>
        <v>0.13100000000000001</v>
      </c>
      <c r="Y2204" s="13">
        <f t="shared" si="349"/>
        <v>0.26200000000000001</v>
      </c>
      <c r="Z2204" s="13">
        <f t="shared" si="350"/>
        <v>0.39300000000000002</v>
      </c>
      <c r="AA2204" s="13">
        <f t="shared" si="356"/>
        <v>-3</v>
      </c>
    </row>
    <row r="2205" spans="1:27" x14ac:dyDescent="0.25">
      <c r="A2205" s="60">
        <v>45922.614895833336</v>
      </c>
      <c r="B2205" s="61">
        <v>444369778</v>
      </c>
      <c r="C2205" s="62" t="s">
        <v>36</v>
      </c>
      <c r="D2205" s="62" t="s">
        <v>38</v>
      </c>
      <c r="E2205" s="62" t="s">
        <v>119</v>
      </c>
      <c r="F2205" s="63">
        <v>3722.43</v>
      </c>
      <c r="G2205" s="63">
        <v>3725.45</v>
      </c>
      <c r="H2205" s="62"/>
      <c r="I2205" s="62" t="s">
        <v>2748</v>
      </c>
      <c r="J2205" s="63">
        <v>3725.45</v>
      </c>
      <c r="K2205" s="63">
        <v>0</v>
      </c>
      <c r="L2205" s="63">
        <v>0</v>
      </c>
      <c r="M2205" s="63">
        <v>-3.02</v>
      </c>
      <c r="N2205" s="10" t="str">
        <f t="shared" si="351"/>
        <v>L</v>
      </c>
      <c r="O2205" s="11">
        <f t="shared" si="352"/>
        <v>45922</v>
      </c>
      <c r="P2205" s="12" t="str">
        <f t="shared" si="353"/>
        <v>14</v>
      </c>
      <c r="Q2205" s="13" t="str">
        <f>VLOOKUP($B2205,Deals_Demo!$H:$N,7,0)</f>
        <v>strategy_18_demo</v>
      </c>
      <c r="R2205" s="13" t="str">
        <f t="shared" si="354"/>
        <v>Mon</v>
      </c>
      <c r="S2205" s="14">
        <f>VLOOKUP($B2205,Deals_Demo!$H:$S,8,0)</f>
        <v>45922.614895833336</v>
      </c>
      <c r="T2205" s="14">
        <f>VLOOKUP($B2205,Deals_Demo!$H:$S,9,0)</f>
        <v>45922.823229166672</v>
      </c>
      <c r="U2205" s="15" t="str">
        <f t="shared" si="355"/>
        <v>2025-09-22</v>
      </c>
      <c r="V2205" s="13" t="str">
        <f>VLOOKUP($B2205,Deals_Demo!$H:$S,11,0)</f>
        <v>19</v>
      </c>
      <c r="W2205" s="13" t="str">
        <f>VLOOKUP($B2205,Deals_Demo!$H:$S,12,0)</f>
        <v>Mon</v>
      </c>
      <c r="X2205" s="13">
        <f t="shared" si="348"/>
        <v>-0.30200000000000005</v>
      </c>
      <c r="Y2205" s="13">
        <f t="shared" si="349"/>
        <v>-0.60400000000000009</v>
      </c>
      <c r="Z2205" s="13">
        <f t="shared" si="350"/>
        <v>-0.90599999999999992</v>
      </c>
      <c r="AA2205" s="13">
        <f t="shared" si="356"/>
        <v>-3</v>
      </c>
    </row>
    <row r="2206" spans="1:27" x14ac:dyDescent="0.25">
      <c r="A2206" s="56">
        <v>45922.615011574075</v>
      </c>
      <c r="B2206" s="57">
        <v>444369838</v>
      </c>
      <c r="C2206" s="58" t="s">
        <v>36</v>
      </c>
      <c r="D2206" s="58" t="s">
        <v>38</v>
      </c>
      <c r="E2206" s="58" t="s">
        <v>119</v>
      </c>
      <c r="F2206" s="59">
        <v>3722.48</v>
      </c>
      <c r="G2206" s="59">
        <v>3725.48</v>
      </c>
      <c r="H2206" s="58"/>
      <c r="I2206" s="58" t="s">
        <v>2749</v>
      </c>
      <c r="J2206" s="59">
        <v>3725.5</v>
      </c>
      <c r="K2206" s="59">
        <v>0</v>
      </c>
      <c r="L2206" s="59">
        <v>0</v>
      </c>
      <c r="M2206" s="59">
        <v>-3.02</v>
      </c>
      <c r="N2206" s="10" t="str">
        <f t="shared" si="351"/>
        <v>L</v>
      </c>
      <c r="O2206" s="11">
        <f t="shared" si="352"/>
        <v>45922</v>
      </c>
      <c r="P2206" s="12" t="str">
        <f t="shared" si="353"/>
        <v>14</v>
      </c>
      <c r="Q2206" s="13" t="str">
        <f>VLOOKUP($B2206,Deals_Demo!$H:$N,7,0)</f>
        <v>strategy_20_demo</v>
      </c>
      <c r="R2206" s="13" t="str">
        <f t="shared" si="354"/>
        <v>Mon</v>
      </c>
      <c r="S2206" s="14">
        <f>VLOOKUP($B2206,Deals_Demo!$H:$S,8,0)</f>
        <v>45922.615011574075</v>
      </c>
      <c r="T2206" s="14">
        <f>VLOOKUP($B2206,Deals_Demo!$H:$S,9,0)</f>
        <v>45922.823344907411</v>
      </c>
      <c r="U2206" s="15" t="str">
        <f t="shared" si="355"/>
        <v>2025-09-22</v>
      </c>
      <c r="V2206" s="13" t="str">
        <f>VLOOKUP($B2206,Deals_Demo!$H:$S,11,0)</f>
        <v>19</v>
      </c>
      <c r="W2206" s="13" t="str">
        <f>VLOOKUP($B2206,Deals_Demo!$H:$S,12,0)</f>
        <v>Mon</v>
      </c>
      <c r="X2206" s="13">
        <f t="shared" si="348"/>
        <v>-0.30200000000000005</v>
      </c>
      <c r="Y2206" s="13">
        <f t="shared" si="349"/>
        <v>-0.60400000000000009</v>
      </c>
      <c r="Z2206" s="13">
        <f t="shared" si="350"/>
        <v>-0.90599999999999992</v>
      </c>
      <c r="AA2206" s="13">
        <f t="shared" si="356"/>
        <v>-3</v>
      </c>
    </row>
    <row r="2207" spans="1:27" x14ac:dyDescent="0.25">
      <c r="A2207" s="60">
        <v>45922.615474537037</v>
      </c>
      <c r="B2207" s="61">
        <v>444370333</v>
      </c>
      <c r="C2207" s="62" t="s">
        <v>36</v>
      </c>
      <c r="D2207" s="62" t="s">
        <v>38</v>
      </c>
      <c r="E2207" s="62" t="s">
        <v>119</v>
      </c>
      <c r="F2207" s="63">
        <v>3723.53</v>
      </c>
      <c r="G2207" s="63">
        <v>3723.12</v>
      </c>
      <c r="H2207" s="63">
        <v>3720.03</v>
      </c>
      <c r="I2207" s="62" t="s">
        <v>2656</v>
      </c>
      <c r="J2207" s="63">
        <v>3723.14</v>
      </c>
      <c r="K2207" s="63">
        <v>0</v>
      </c>
      <c r="L2207" s="63">
        <v>0</v>
      </c>
      <c r="M2207" s="63">
        <v>0.39</v>
      </c>
      <c r="N2207" s="10" t="str">
        <f t="shared" si="351"/>
        <v>W</v>
      </c>
      <c r="O2207" s="11">
        <f t="shared" si="352"/>
        <v>45922</v>
      </c>
      <c r="P2207" s="12" t="str">
        <f t="shared" si="353"/>
        <v>14</v>
      </c>
      <c r="Q2207" s="13" t="str">
        <f>VLOOKUP($B2207,Deals_Demo!$H:$N,7,0)</f>
        <v>strategy_11_demo</v>
      </c>
      <c r="R2207" s="13" t="str">
        <f t="shared" si="354"/>
        <v>Mon</v>
      </c>
      <c r="S2207" s="14">
        <f>VLOOKUP($B2207,Deals_Demo!$H:$S,8,0)</f>
        <v>45922.615474537037</v>
      </c>
      <c r="T2207" s="14">
        <f>VLOOKUP($B2207,Deals_Demo!$H:$S,9,0)</f>
        <v>45922.823807870373</v>
      </c>
      <c r="U2207" s="15" t="str">
        <f t="shared" si="355"/>
        <v>2025-09-22</v>
      </c>
      <c r="V2207" s="13" t="str">
        <f>VLOOKUP($B2207,Deals_Demo!$H:$S,11,0)</f>
        <v>19</v>
      </c>
      <c r="W2207" s="13" t="str">
        <f>VLOOKUP($B2207,Deals_Demo!$H:$S,12,0)</f>
        <v>Mon</v>
      </c>
      <c r="X2207" s="13">
        <f t="shared" si="348"/>
        <v>3.9000000000000007E-2</v>
      </c>
      <c r="Y2207" s="13">
        <f t="shared" si="349"/>
        <v>7.8000000000000014E-2</v>
      </c>
      <c r="Z2207" s="13">
        <f t="shared" si="350"/>
        <v>0.11699999999999999</v>
      </c>
      <c r="AA2207" s="13">
        <f t="shared" si="356"/>
        <v>-3</v>
      </c>
    </row>
    <row r="2208" spans="1:27" x14ac:dyDescent="0.25">
      <c r="A2208" s="56">
        <v>45922.615474537037</v>
      </c>
      <c r="B2208" s="57">
        <v>444370337</v>
      </c>
      <c r="C2208" s="58" t="s">
        <v>36</v>
      </c>
      <c r="D2208" s="58" t="s">
        <v>38</v>
      </c>
      <c r="E2208" s="58" t="s">
        <v>119</v>
      </c>
      <c r="F2208" s="59">
        <v>3723.53</v>
      </c>
      <c r="G2208" s="59">
        <v>3723.15</v>
      </c>
      <c r="H2208" s="59">
        <v>3722.03</v>
      </c>
      <c r="I2208" s="58" t="s">
        <v>2657</v>
      </c>
      <c r="J2208" s="59">
        <v>3721.99</v>
      </c>
      <c r="K2208" s="59">
        <v>0</v>
      </c>
      <c r="L2208" s="59">
        <v>0</v>
      </c>
      <c r="M2208" s="59">
        <v>1.54</v>
      </c>
      <c r="N2208" s="10" t="str">
        <f t="shared" si="351"/>
        <v>W</v>
      </c>
      <c r="O2208" s="11">
        <f t="shared" si="352"/>
        <v>45922</v>
      </c>
      <c r="P2208" s="12" t="str">
        <f t="shared" si="353"/>
        <v>14</v>
      </c>
      <c r="Q2208" s="13" t="str">
        <f>VLOOKUP($B2208,Deals_Demo!$H:$N,7,0)</f>
        <v>strategy_24_demo</v>
      </c>
      <c r="R2208" s="13" t="str">
        <f t="shared" si="354"/>
        <v>Mon</v>
      </c>
      <c r="S2208" s="14">
        <f>VLOOKUP($B2208,Deals_Demo!$H:$S,8,0)</f>
        <v>45922.615474537037</v>
      </c>
      <c r="T2208" s="14">
        <f>VLOOKUP($B2208,Deals_Demo!$H:$S,9,0)</f>
        <v>45922.823807870373</v>
      </c>
      <c r="U2208" s="15" t="str">
        <f t="shared" si="355"/>
        <v>2025-09-22</v>
      </c>
      <c r="V2208" s="13" t="str">
        <f>VLOOKUP($B2208,Deals_Demo!$H:$S,11,0)</f>
        <v>19</v>
      </c>
      <c r="W2208" s="13" t="str">
        <f>VLOOKUP($B2208,Deals_Demo!$H:$S,12,0)</f>
        <v>Mon</v>
      </c>
      <c r="X2208" s="13">
        <f t="shared" si="348"/>
        <v>0.15400000000000003</v>
      </c>
      <c r="Y2208" s="13">
        <f t="shared" si="349"/>
        <v>0.30800000000000005</v>
      </c>
      <c r="Z2208" s="13">
        <f t="shared" si="350"/>
        <v>0.46199999999999997</v>
      </c>
      <c r="AA2208" s="13">
        <f t="shared" si="356"/>
        <v>-3</v>
      </c>
    </row>
    <row r="2209" spans="1:27" x14ac:dyDescent="0.25">
      <c r="A2209" s="60">
        <v>45922.615486111114</v>
      </c>
      <c r="B2209" s="61">
        <v>444370342</v>
      </c>
      <c r="C2209" s="62" t="s">
        <v>36</v>
      </c>
      <c r="D2209" s="62" t="s">
        <v>38</v>
      </c>
      <c r="E2209" s="62" t="s">
        <v>119</v>
      </c>
      <c r="F2209" s="63">
        <v>3723.52</v>
      </c>
      <c r="G2209" s="63">
        <v>3725.73</v>
      </c>
      <c r="H2209" s="63">
        <v>3722.03</v>
      </c>
      <c r="I2209" s="62" t="s">
        <v>2657</v>
      </c>
      <c r="J2209" s="63">
        <v>3721.99</v>
      </c>
      <c r="K2209" s="63">
        <v>0</v>
      </c>
      <c r="L2209" s="63">
        <v>0</v>
      </c>
      <c r="M2209" s="63">
        <v>1.53</v>
      </c>
      <c r="N2209" s="10" t="str">
        <f t="shared" si="351"/>
        <v>W</v>
      </c>
      <c r="O2209" s="11">
        <f t="shared" si="352"/>
        <v>45922</v>
      </c>
      <c r="P2209" s="12" t="str">
        <f t="shared" si="353"/>
        <v>14</v>
      </c>
      <c r="Q2209" s="13" t="str">
        <f>VLOOKUP($B2209,Deals_Demo!$H:$N,7,0)</f>
        <v>strategy_22_demo</v>
      </c>
      <c r="R2209" s="13" t="str">
        <f t="shared" si="354"/>
        <v>Mon</v>
      </c>
      <c r="S2209" s="14">
        <f>VLOOKUP($B2209,Deals_Demo!$H:$S,8,0)</f>
        <v>45922.615486111114</v>
      </c>
      <c r="T2209" s="14">
        <f>VLOOKUP($B2209,Deals_Demo!$H:$S,9,0)</f>
        <v>45922.823819444449</v>
      </c>
      <c r="U2209" s="15" t="str">
        <f t="shared" si="355"/>
        <v>2025-09-22</v>
      </c>
      <c r="V2209" s="13" t="str">
        <f>VLOOKUP($B2209,Deals_Demo!$H:$S,11,0)</f>
        <v>19</v>
      </c>
      <c r="W2209" s="13" t="str">
        <f>VLOOKUP($B2209,Deals_Demo!$H:$S,12,0)</f>
        <v>Mon</v>
      </c>
      <c r="X2209" s="13">
        <f t="shared" si="348"/>
        <v>0.15300000000000002</v>
      </c>
      <c r="Y2209" s="13">
        <f t="shared" si="349"/>
        <v>0.30600000000000005</v>
      </c>
      <c r="Z2209" s="13">
        <f t="shared" si="350"/>
        <v>0.45899999999999996</v>
      </c>
      <c r="AA2209" s="13">
        <f t="shared" si="356"/>
        <v>-3</v>
      </c>
    </row>
    <row r="2210" spans="1:27" x14ac:dyDescent="0.25">
      <c r="A2210" s="56">
        <v>45922.615486111114</v>
      </c>
      <c r="B2210" s="57">
        <v>444370347</v>
      </c>
      <c r="C2210" s="58" t="s">
        <v>36</v>
      </c>
      <c r="D2210" s="58" t="s">
        <v>38</v>
      </c>
      <c r="E2210" s="58" t="s">
        <v>119</v>
      </c>
      <c r="F2210" s="59">
        <v>3723.52</v>
      </c>
      <c r="G2210" s="59">
        <v>3723.12</v>
      </c>
      <c r="H2210" s="59">
        <v>3720.53</v>
      </c>
      <c r="I2210" s="58" t="s">
        <v>2656</v>
      </c>
      <c r="J2210" s="59">
        <v>3723.14</v>
      </c>
      <c r="K2210" s="59">
        <v>0</v>
      </c>
      <c r="L2210" s="59">
        <v>0</v>
      </c>
      <c r="M2210" s="59">
        <v>0.38</v>
      </c>
      <c r="N2210" s="10" t="str">
        <f t="shared" si="351"/>
        <v>W</v>
      </c>
      <c r="O2210" s="11">
        <f t="shared" si="352"/>
        <v>45922</v>
      </c>
      <c r="P2210" s="12" t="str">
        <f t="shared" si="353"/>
        <v>14</v>
      </c>
      <c r="Q2210" s="13" t="str">
        <f>VLOOKUP($B2210,Deals_Demo!$H:$N,7,0)</f>
        <v>strategy_10_demo</v>
      </c>
      <c r="R2210" s="13" t="str">
        <f t="shared" si="354"/>
        <v>Mon</v>
      </c>
      <c r="S2210" s="14">
        <f>VLOOKUP($B2210,Deals_Demo!$H:$S,8,0)</f>
        <v>45922.615486111114</v>
      </c>
      <c r="T2210" s="14">
        <f>VLOOKUP($B2210,Deals_Demo!$H:$S,9,0)</f>
        <v>45922.823819444449</v>
      </c>
      <c r="U2210" s="15" t="str">
        <f t="shared" si="355"/>
        <v>2025-09-22</v>
      </c>
      <c r="V2210" s="13" t="str">
        <f>VLOOKUP($B2210,Deals_Demo!$H:$S,11,0)</f>
        <v>19</v>
      </c>
      <c r="W2210" s="13" t="str">
        <f>VLOOKUP($B2210,Deals_Demo!$H:$S,12,0)</f>
        <v>Mon</v>
      </c>
      <c r="X2210" s="13">
        <f t="shared" si="348"/>
        <v>3.8000000000000006E-2</v>
      </c>
      <c r="Y2210" s="13">
        <f t="shared" si="349"/>
        <v>7.6000000000000012E-2</v>
      </c>
      <c r="Z2210" s="13">
        <f t="shared" si="350"/>
        <v>0.11399999999999999</v>
      </c>
      <c r="AA2210" s="13">
        <f t="shared" si="356"/>
        <v>-3</v>
      </c>
    </row>
    <row r="2211" spans="1:27" x14ac:dyDescent="0.25">
      <c r="A2211" s="60">
        <v>45922.615486111114</v>
      </c>
      <c r="B2211" s="61">
        <v>444370351</v>
      </c>
      <c r="C2211" s="62" t="s">
        <v>36</v>
      </c>
      <c r="D2211" s="62" t="s">
        <v>38</v>
      </c>
      <c r="E2211" s="62" t="s">
        <v>119</v>
      </c>
      <c r="F2211" s="63">
        <v>3723.52</v>
      </c>
      <c r="G2211" s="63">
        <v>3723.14</v>
      </c>
      <c r="H2211" s="63">
        <v>3722.03</v>
      </c>
      <c r="I2211" s="62" t="s">
        <v>2657</v>
      </c>
      <c r="J2211" s="63">
        <v>3721.99</v>
      </c>
      <c r="K2211" s="63">
        <v>0</v>
      </c>
      <c r="L2211" s="63">
        <v>0</v>
      </c>
      <c r="M2211" s="63">
        <v>1.53</v>
      </c>
      <c r="N2211" s="10" t="str">
        <f t="shared" si="351"/>
        <v>W</v>
      </c>
      <c r="O2211" s="11">
        <f t="shared" si="352"/>
        <v>45922</v>
      </c>
      <c r="P2211" s="12" t="str">
        <f t="shared" si="353"/>
        <v>14</v>
      </c>
      <c r="Q2211" s="13" t="str">
        <f>VLOOKUP($B2211,Deals_Demo!$H:$N,7,0)</f>
        <v>strategy_12_demo</v>
      </c>
      <c r="R2211" s="13" t="str">
        <f t="shared" si="354"/>
        <v>Mon</v>
      </c>
      <c r="S2211" s="14">
        <f>VLOOKUP($B2211,Deals_Demo!$H:$S,8,0)</f>
        <v>45922.615486111114</v>
      </c>
      <c r="T2211" s="14">
        <f>VLOOKUP($B2211,Deals_Demo!$H:$S,9,0)</f>
        <v>45922.823819444449</v>
      </c>
      <c r="U2211" s="15" t="str">
        <f t="shared" si="355"/>
        <v>2025-09-22</v>
      </c>
      <c r="V2211" s="13" t="str">
        <f>VLOOKUP($B2211,Deals_Demo!$H:$S,11,0)</f>
        <v>19</v>
      </c>
      <c r="W2211" s="13" t="str">
        <f>VLOOKUP($B2211,Deals_Demo!$H:$S,12,0)</f>
        <v>Mon</v>
      </c>
      <c r="X2211" s="13">
        <f t="shared" si="348"/>
        <v>0.15300000000000002</v>
      </c>
      <c r="Y2211" s="13">
        <f t="shared" si="349"/>
        <v>0.30600000000000005</v>
      </c>
      <c r="Z2211" s="13">
        <f t="shared" si="350"/>
        <v>0.45899999999999996</v>
      </c>
      <c r="AA2211" s="13">
        <f t="shared" si="356"/>
        <v>-3</v>
      </c>
    </row>
    <row r="2212" spans="1:27" x14ac:dyDescent="0.25">
      <c r="A2212" s="56">
        <v>45922.615486111114</v>
      </c>
      <c r="B2212" s="57">
        <v>444370354</v>
      </c>
      <c r="C2212" s="58" t="s">
        <v>36</v>
      </c>
      <c r="D2212" s="58" t="s">
        <v>38</v>
      </c>
      <c r="E2212" s="58" t="s">
        <v>119</v>
      </c>
      <c r="F2212" s="59">
        <v>3723.83</v>
      </c>
      <c r="G2212" s="59">
        <v>3722.44</v>
      </c>
      <c r="H2212" s="59">
        <v>3720.53</v>
      </c>
      <c r="I2212" s="58" t="s">
        <v>2750</v>
      </c>
      <c r="J2212" s="59">
        <v>3722.52</v>
      </c>
      <c r="K2212" s="59">
        <v>0</v>
      </c>
      <c r="L2212" s="59">
        <v>0</v>
      </c>
      <c r="M2212" s="59">
        <v>1.31</v>
      </c>
      <c r="N2212" s="10" t="str">
        <f t="shared" si="351"/>
        <v>W</v>
      </c>
      <c r="O2212" s="11">
        <f t="shared" si="352"/>
        <v>45922</v>
      </c>
      <c r="P2212" s="12" t="str">
        <f t="shared" si="353"/>
        <v>14</v>
      </c>
      <c r="Q2212" s="13" t="str">
        <f>VLOOKUP($B2212,Deals_Demo!$H:$N,7,0)</f>
        <v>strategy_23_demo</v>
      </c>
      <c r="R2212" s="13" t="str">
        <f t="shared" si="354"/>
        <v>Mon</v>
      </c>
      <c r="S2212" s="14">
        <f>VLOOKUP($B2212,Deals_Demo!$H:$S,8,0)</f>
        <v>45922.615486111114</v>
      </c>
      <c r="T2212" s="14">
        <f>VLOOKUP($B2212,Deals_Demo!$H:$S,9,0)</f>
        <v>45922.823819444449</v>
      </c>
      <c r="U2212" s="15" t="str">
        <f t="shared" si="355"/>
        <v>2025-09-22</v>
      </c>
      <c r="V2212" s="13" t="str">
        <f>VLOOKUP($B2212,Deals_Demo!$H:$S,11,0)</f>
        <v>19</v>
      </c>
      <c r="W2212" s="13" t="str">
        <f>VLOOKUP($B2212,Deals_Demo!$H:$S,12,0)</f>
        <v>Mon</v>
      </c>
      <c r="X2212" s="13">
        <f t="shared" si="348"/>
        <v>0.13100000000000001</v>
      </c>
      <c r="Y2212" s="13">
        <f t="shared" si="349"/>
        <v>0.26200000000000001</v>
      </c>
      <c r="Z2212" s="13">
        <f t="shared" si="350"/>
        <v>0.39300000000000002</v>
      </c>
      <c r="AA2212" s="13">
        <f t="shared" si="356"/>
        <v>-3</v>
      </c>
    </row>
    <row r="2213" spans="1:27" x14ac:dyDescent="0.25">
      <c r="A2213" s="60">
        <v>45922.615486111114</v>
      </c>
      <c r="B2213" s="61">
        <v>444370359</v>
      </c>
      <c r="C2213" s="62" t="s">
        <v>36</v>
      </c>
      <c r="D2213" s="62" t="s">
        <v>38</v>
      </c>
      <c r="E2213" s="62" t="s">
        <v>119</v>
      </c>
      <c r="F2213" s="63">
        <v>3723.84</v>
      </c>
      <c r="G2213" s="63">
        <v>3722.81</v>
      </c>
      <c r="H2213" s="63">
        <v>3721.33</v>
      </c>
      <c r="I2213" s="62" t="s">
        <v>2658</v>
      </c>
      <c r="J2213" s="63">
        <v>3722.81</v>
      </c>
      <c r="K2213" s="63">
        <v>0</v>
      </c>
      <c r="L2213" s="63">
        <v>0</v>
      </c>
      <c r="M2213" s="63">
        <v>1.03</v>
      </c>
      <c r="N2213" s="10" t="str">
        <f t="shared" si="351"/>
        <v>W</v>
      </c>
      <c r="O2213" s="11">
        <f t="shared" si="352"/>
        <v>45922</v>
      </c>
      <c r="P2213" s="12" t="str">
        <f t="shared" si="353"/>
        <v>14</v>
      </c>
      <c r="Q2213" s="13" t="str">
        <f>VLOOKUP($B2213,Deals_Demo!$H:$N,7,0)</f>
        <v>strategy_21_demo</v>
      </c>
      <c r="R2213" s="13" t="str">
        <f t="shared" si="354"/>
        <v>Mon</v>
      </c>
      <c r="S2213" s="14">
        <f>VLOOKUP($B2213,Deals_Demo!$H:$S,8,0)</f>
        <v>45922.615486111114</v>
      </c>
      <c r="T2213" s="14">
        <f>VLOOKUP($B2213,Deals_Demo!$H:$S,9,0)</f>
        <v>45922.823819444449</v>
      </c>
      <c r="U2213" s="15" t="str">
        <f t="shared" si="355"/>
        <v>2025-09-22</v>
      </c>
      <c r="V2213" s="13" t="str">
        <f>VLOOKUP($B2213,Deals_Demo!$H:$S,11,0)</f>
        <v>19</v>
      </c>
      <c r="W2213" s="13" t="str">
        <f>VLOOKUP($B2213,Deals_Demo!$H:$S,12,0)</f>
        <v>Mon</v>
      </c>
      <c r="X2213" s="13">
        <f t="shared" si="348"/>
        <v>0.10300000000000001</v>
      </c>
      <c r="Y2213" s="13">
        <f t="shared" si="349"/>
        <v>0.20600000000000002</v>
      </c>
      <c r="Z2213" s="13">
        <f t="shared" si="350"/>
        <v>0.309</v>
      </c>
      <c r="AA2213" s="13">
        <f t="shared" si="356"/>
        <v>-3</v>
      </c>
    </row>
    <row r="2214" spans="1:27" x14ac:dyDescent="0.25">
      <c r="A2214" s="56">
        <v>45922.615497685183</v>
      </c>
      <c r="B2214" s="57">
        <v>444370362</v>
      </c>
      <c r="C2214" s="58" t="s">
        <v>36</v>
      </c>
      <c r="D2214" s="58" t="s">
        <v>38</v>
      </c>
      <c r="E2214" s="58" t="s">
        <v>119</v>
      </c>
      <c r="F2214" s="59">
        <v>3723.86</v>
      </c>
      <c r="G2214" s="59">
        <v>3723.15</v>
      </c>
      <c r="H2214" s="59">
        <v>3722.03</v>
      </c>
      <c r="I2214" s="58" t="s">
        <v>2657</v>
      </c>
      <c r="J2214" s="59">
        <v>3721.99</v>
      </c>
      <c r="K2214" s="59">
        <v>0</v>
      </c>
      <c r="L2214" s="59">
        <v>0</v>
      </c>
      <c r="M2214" s="59">
        <v>1.87</v>
      </c>
      <c r="N2214" s="10" t="str">
        <f t="shared" ref="N2214:N2277" si="357">IF(M2214&gt;0,"W",IF(M2214&lt;0,"L","BE"))</f>
        <v>W</v>
      </c>
      <c r="O2214" s="11">
        <f t="shared" ref="O2214:O2277" si="358">INT(LEFT(A2214,10))</f>
        <v>45922</v>
      </c>
      <c r="P2214" s="12" t="str">
        <f t="shared" ref="P2214:P2277" si="359">TEXT(A2214,"hh")</f>
        <v>14</v>
      </c>
      <c r="Q2214" s="13" t="str">
        <f>VLOOKUP($B2214,Deals_Demo!$H:$N,7,0)</f>
        <v>strategy_15_demo</v>
      </c>
      <c r="R2214" s="13" t="str">
        <f t="shared" ref="R2214:R2277" si="360">TEXT(O2214,"ddd")</f>
        <v>Mon</v>
      </c>
      <c r="S2214" s="14">
        <f>VLOOKUP($B2214,Deals_Demo!$H:$S,8,0)</f>
        <v>45922.615497685183</v>
      </c>
      <c r="T2214" s="14">
        <f>VLOOKUP($B2214,Deals_Demo!$H:$S,9,0)</f>
        <v>45922.823831018519</v>
      </c>
      <c r="U2214" s="15" t="str">
        <f t="shared" ref="U2214:U2277" si="361">TEXT(T2214,"yyyy-mm-dd")</f>
        <v>2025-09-22</v>
      </c>
      <c r="V2214" s="13" t="str">
        <f>VLOOKUP($B2214,Deals_Demo!$H:$S,11,0)</f>
        <v>19</v>
      </c>
      <c r="W2214" s="13" t="str">
        <f>VLOOKUP($B2214,Deals_Demo!$H:$S,12,0)</f>
        <v>Mon</v>
      </c>
      <c r="X2214" s="13">
        <f t="shared" si="348"/>
        <v>0.18700000000000003</v>
      </c>
      <c r="Y2214" s="13">
        <f t="shared" si="349"/>
        <v>0.37400000000000005</v>
      </c>
      <c r="Z2214" s="13">
        <f t="shared" si="350"/>
        <v>0.56100000000000005</v>
      </c>
      <c r="AA2214" s="13">
        <f t="shared" ref="AA2214:AA2277" si="362">IF(M2214&lt;2.9,-3,M2214)</f>
        <v>-3</v>
      </c>
    </row>
    <row r="2215" spans="1:27" x14ac:dyDescent="0.25">
      <c r="A2215" s="60">
        <v>45922.615497685183</v>
      </c>
      <c r="B2215" s="61">
        <v>444370366</v>
      </c>
      <c r="C2215" s="62" t="s">
        <v>36</v>
      </c>
      <c r="D2215" s="62" t="s">
        <v>38</v>
      </c>
      <c r="E2215" s="62" t="s">
        <v>119</v>
      </c>
      <c r="F2215" s="63">
        <v>3723.8</v>
      </c>
      <c r="G2215" s="63">
        <v>3723.15</v>
      </c>
      <c r="H2215" s="63">
        <v>3722.03</v>
      </c>
      <c r="I2215" s="62" t="s">
        <v>2657</v>
      </c>
      <c r="J2215" s="63">
        <v>3721.99</v>
      </c>
      <c r="K2215" s="63">
        <v>0</v>
      </c>
      <c r="L2215" s="63">
        <v>0</v>
      </c>
      <c r="M2215" s="63">
        <v>1.81</v>
      </c>
      <c r="N2215" s="10" t="str">
        <f t="shared" si="357"/>
        <v>W</v>
      </c>
      <c r="O2215" s="11">
        <f t="shared" si="358"/>
        <v>45922</v>
      </c>
      <c r="P2215" s="12" t="str">
        <f t="shared" si="359"/>
        <v>14</v>
      </c>
      <c r="Q2215" s="13" t="str">
        <f>VLOOKUP($B2215,Deals_Demo!$H:$N,7,0)</f>
        <v>strategy_14_demo</v>
      </c>
      <c r="R2215" s="13" t="str">
        <f t="shared" si="360"/>
        <v>Mon</v>
      </c>
      <c r="S2215" s="14">
        <f>VLOOKUP($B2215,Deals_Demo!$H:$S,8,0)</f>
        <v>45922.615497685183</v>
      </c>
      <c r="T2215" s="14">
        <f>VLOOKUP($B2215,Deals_Demo!$H:$S,9,0)</f>
        <v>45922.823831018519</v>
      </c>
      <c r="U2215" s="15" t="str">
        <f t="shared" si="361"/>
        <v>2025-09-22</v>
      </c>
      <c r="V2215" s="13" t="str">
        <f>VLOOKUP($B2215,Deals_Demo!$H:$S,11,0)</f>
        <v>19</v>
      </c>
      <c r="W2215" s="13" t="str">
        <f>VLOOKUP($B2215,Deals_Demo!$H:$S,12,0)</f>
        <v>Mon</v>
      </c>
      <c r="X2215" s="13">
        <f t="shared" si="348"/>
        <v>0.18100000000000002</v>
      </c>
      <c r="Y2215" s="13">
        <f t="shared" si="349"/>
        <v>0.36200000000000004</v>
      </c>
      <c r="Z2215" s="13">
        <f t="shared" si="350"/>
        <v>0.54300000000000004</v>
      </c>
      <c r="AA2215" s="13">
        <f t="shared" si="362"/>
        <v>-3</v>
      </c>
    </row>
    <row r="2216" spans="1:27" x14ac:dyDescent="0.25">
      <c r="A2216" s="56">
        <v>45922.615497685183</v>
      </c>
      <c r="B2216" s="57">
        <v>444370370</v>
      </c>
      <c r="C2216" s="58" t="s">
        <v>36</v>
      </c>
      <c r="D2216" s="58" t="s">
        <v>38</v>
      </c>
      <c r="E2216" s="58" t="s">
        <v>119</v>
      </c>
      <c r="F2216" s="59">
        <v>3723.85</v>
      </c>
      <c r="G2216" s="59">
        <v>3723.03</v>
      </c>
      <c r="H2216" s="59">
        <v>3720.53</v>
      </c>
      <c r="I2216" s="58" t="s">
        <v>2656</v>
      </c>
      <c r="J2216" s="59">
        <v>3723.14</v>
      </c>
      <c r="K2216" s="59">
        <v>0</v>
      </c>
      <c r="L2216" s="59">
        <v>0</v>
      </c>
      <c r="M2216" s="59">
        <v>0.71</v>
      </c>
      <c r="N2216" s="10" t="str">
        <f t="shared" si="357"/>
        <v>W</v>
      </c>
      <c r="O2216" s="11">
        <f t="shared" si="358"/>
        <v>45922</v>
      </c>
      <c r="P2216" s="12" t="str">
        <f t="shared" si="359"/>
        <v>14</v>
      </c>
      <c r="Q2216" s="13" t="str">
        <f>VLOOKUP($B2216,Deals_Demo!$H:$N,7,0)</f>
        <v>strategy_09_demo</v>
      </c>
      <c r="R2216" s="13" t="str">
        <f t="shared" si="360"/>
        <v>Mon</v>
      </c>
      <c r="S2216" s="14">
        <f>VLOOKUP($B2216,Deals_Demo!$H:$S,8,0)</f>
        <v>45922.615497685183</v>
      </c>
      <c r="T2216" s="14">
        <f>VLOOKUP($B2216,Deals_Demo!$H:$S,9,0)</f>
        <v>45922.823831018519</v>
      </c>
      <c r="U2216" s="15" t="str">
        <f t="shared" si="361"/>
        <v>2025-09-22</v>
      </c>
      <c r="V2216" s="13" t="str">
        <f>VLOOKUP($B2216,Deals_Demo!$H:$S,11,0)</f>
        <v>19</v>
      </c>
      <c r="W2216" s="13" t="str">
        <f>VLOOKUP($B2216,Deals_Demo!$H:$S,12,0)</f>
        <v>Mon</v>
      </c>
      <c r="X2216" s="13">
        <f t="shared" si="348"/>
        <v>7.0999999999999994E-2</v>
      </c>
      <c r="Y2216" s="13">
        <f t="shared" si="349"/>
        <v>0.14199999999999999</v>
      </c>
      <c r="Z2216" s="13">
        <f t="shared" si="350"/>
        <v>0.21299999999999999</v>
      </c>
      <c r="AA2216" s="13">
        <f t="shared" si="362"/>
        <v>-3</v>
      </c>
    </row>
    <row r="2217" spans="1:27" x14ac:dyDescent="0.25">
      <c r="A2217" s="60">
        <v>45922.615497685183</v>
      </c>
      <c r="B2217" s="61">
        <v>444370374</v>
      </c>
      <c r="C2217" s="62" t="s">
        <v>36</v>
      </c>
      <c r="D2217" s="62" t="s">
        <v>38</v>
      </c>
      <c r="E2217" s="62" t="s">
        <v>119</v>
      </c>
      <c r="F2217" s="63">
        <v>3723.92</v>
      </c>
      <c r="G2217" s="63">
        <v>3722.11</v>
      </c>
      <c r="H2217" s="63">
        <v>3720.03</v>
      </c>
      <c r="I2217" s="62" t="s">
        <v>2751</v>
      </c>
      <c r="J2217" s="63">
        <v>3720.03</v>
      </c>
      <c r="K2217" s="63">
        <v>0</v>
      </c>
      <c r="L2217" s="63">
        <v>0</v>
      </c>
      <c r="M2217" s="63">
        <v>3.89</v>
      </c>
      <c r="N2217" s="10" t="str">
        <f t="shared" si="357"/>
        <v>W</v>
      </c>
      <c r="O2217" s="11">
        <f t="shared" si="358"/>
        <v>45922</v>
      </c>
      <c r="P2217" s="12" t="str">
        <f t="shared" si="359"/>
        <v>14</v>
      </c>
      <c r="Q2217" s="13" t="str">
        <f>VLOOKUP($B2217,Deals_Demo!$H:$N,7,0)</f>
        <v>strategy_16_demo</v>
      </c>
      <c r="R2217" s="13" t="str">
        <f t="shared" si="360"/>
        <v>Mon</v>
      </c>
      <c r="S2217" s="14">
        <f>VLOOKUP($B2217,Deals_Demo!$H:$S,8,0)</f>
        <v>45922.615497685183</v>
      </c>
      <c r="T2217" s="14">
        <f>VLOOKUP($B2217,Deals_Demo!$H:$S,9,0)</f>
        <v>45922.823831018519</v>
      </c>
      <c r="U2217" s="15" t="str">
        <f t="shared" si="361"/>
        <v>2025-09-22</v>
      </c>
      <c r="V2217" s="13" t="str">
        <f>VLOOKUP($B2217,Deals_Demo!$H:$S,11,0)</f>
        <v>19</v>
      </c>
      <c r="W2217" s="13" t="str">
        <f>VLOOKUP($B2217,Deals_Demo!$H:$S,12,0)</f>
        <v>Mon</v>
      </c>
      <c r="X2217" s="13">
        <f t="shared" si="348"/>
        <v>0.38900000000000001</v>
      </c>
      <c r="Y2217" s="13">
        <f t="shared" si="349"/>
        <v>0.77800000000000002</v>
      </c>
      <c r="Z2217" s="13">
        <f t="shared" si="350"/>
        <v>1.167</v>
      </c>
      <c r="AA2217" s="13">
        <f t="shared" si="362"/>
        <v>3.89</v>
      </c>
    </row>
    <row r="2218" spans="1:27" x14ac:dyDescent="0.25">
      <c r="A2218" s="56">
        <v>45922.618715277778</v>
      </c>
      <c r="B2218" s="57">
        <v>444372106</v>
      </c>
      <c r="C2218" s="58" t="s">
        <v>36</v>
      </c>
      <c r="D2218" s="58" t="s">
        <v>38</v>
      </c>
      <c r="E2218" s="58" t="s">
        <v>119</v>
      </c>
      <c r="F2218" s="59">
        <v>3722.84</v>
      </c>
      <c r="G2218" s="59">
        <v>3725.09</v>
      </c>
      <c r="H2218" s="59">
        <v>3721.39</v>
      </c>
      <c r="I2218" s="58" t="s">
        <v>2752</v>
      </c>
      <c r="J2218" s="59">
        <v>3721.38</v>
      </c>
      <c r="K2218" s="59">
        <v>0</v>
      </c>
      <c r="L2218" s="59">
        <v>0</v>
      </c>
      <c r="M2218" s="59">
        <v>1.46</v>
      </c>
      <c r="N2218" s="10" t="str">
        <f t="shared" si="357"/>
        <v>W</v>
      </c>
      <c r="O2218" s="11">
        <f t="shared" si="358"/>
        <v>45922</v>
      </c>
      <c r="P2218" s="12" t="str">
        <f t="shared" si="359"/>
        <v>14</v>
      </c>
      <c r="Q2218" s="13" t="str">
        <f>VLOOKUP($B2218,Deals_Demo!$H:$N,7,0)</f>
        <v>strategy_22_demo</v>
      </c>
      <c r="R2218" s="13" t="str">
        <f t="shared" si="360"/>
        <v>Mon</v>
      </c>
      <c r="S2218" s="14">
        <f>VLOOKUP($B2218,Deals_Demo!$H:$S,8,0)</f>
        <v>45922.618715277778</v>
      </c>
      <c r="T2218" s="14">
        <f>VLOOKUP($B2218,Deals_Demo!$H:$S,9,0)</f>
        <v>45922.827048611114</v>
      </c>
      <c r="U2218" s="15" t="str">
        <f t="shared" si="361"/>
        <v>2025-09-22</v>
      </c>
      <c r="V2218" s="13" t="str">
        <f>VLOOKUP($B2218,Deals_Demo!$H:$S,11,0)</f>
        <v>19</v>
      </c>
      <c r="W2218" s="13" t="str">
        <f>VLOOKUP($B2218,Deals_Demo!$H:$S,12,0)</f>
        <v>Mon</v>
      </c>
      <c r="X2218" s="13">
        <f t="shared" si="348"/>
        <v>0.14599999999999999</v>
      </c>
      <c r="Y2218" s="13">
        <f t="shared" si="349"/>
        <v>0.29199999999999998</v>
      </c>
      <c r="Z2218" s="13">
        <f t="shared" si="350"/>
        <v>0.438</v>
      </c>
      <c r="AA2218" s="13">
        <f t="shared" si="362"/>
        <v>-3</v>
      </c>
    </row>
    <row r="2219" spans="1:27" x14ac:dyDescent="0.25">
      <c r="A2219" s="60">
        <v>45922.618715277778</v>
      </c>
      <c r="B2219" s="61">
        <v>444372108</v>
      </c>
      <c r="C2219" s="62" t="s">
        <v>36</v>
      </c>
      <c r="D2219" s="62" t="s">
        <v>38</v>
      </c>
      <c r="E2219" s="62" t="s">
        <v>119</v>
      </c>
      <c r="F2219" s="63">
        <v>3722.91</v>
      </c>
      <c r="G2219" s="63">
        <v>3722.42</v>
      </c>
      <c r="H2219" s="63">
        <v>3719.34</v>
      </c>
      <c r="I2219" s="62" t="s">
        <v>2750</v>
      </c>
      <c r="J2219" s="63">
        <v>3722.43</v>
      </c>
      <c r="K2219" s="63">
        <v>0</v>
      </c>
      <c r="L2219" s="63">
        <v>0</v>
      </c>
      <c r="M2219" s="63">
        <v>0.48</v>
      </c>
      <c r="N2219" s="10" t="str">
        <f t="shared" si="357"/>
        <v>W</v>
      </c>
      <c r="O2219" s="11">
        <f t="shared" si="358"/>
        <v>45922</v>
      </c>
      <c r="P2219" s="12" t="str">
        <f t="shared" si="359"/>
        <v>14</v>
      </c>
      <c r="Q2219" s="13" t="str">
        <f>VLOOKUP($B2219,Deals_Demo!$H:$N,7,0)</f>
        <v>strategy_11_demo</v>
      </c>
      <c r="R2219" s="13" t="str">
        <f t="shared" si="360"/>
        <v>Mon</v>
      </c>
      <c r="S2219" s="14">
        <f>VLOOKUP($B2219,Deals_Demo!$H:$S,8,0)</f>
        <v>45922.618715277778</v>
      </c>
      <c r="T2219" s="14">
        <f>VLOOKUP($B2219,Deals_Demo!$H:$S,9,0)</f>
        <v>45922.827048611114</v>
      </c>
      <c r="U2219" s="15" t="str">
        <f t="shared" si="361"/>
        <v>2025-09-22</v>
      </c>
      <c r="V2219" s="13" t="str">
        <f>VLOOKUP($B2219,Deals_Demo!$H:$S,11,0)</f>
        <v>19</v>
      </c>
      <c r="W2219" s="13" t="str">
        <f>VLOOKUP($B2219,Deals_Demo!$H:$S,12,0)</f>
        <v>Mon</v>
      </c>
      <c r="X2219" s="13">
        <f t="shared" si="348"/>
        <v>4.8000000000000001E-2</v>
      </c>
      <c r="Y2219" s="13">
        <f t="shared" si="349"/>
        <v>9.6000000000000002E-2</v>
      </c>
      <c r="Z2219" s="13">
        <f t="shared" si="350"/>
        <v>0.14399999999999999</v>
      </c>
      <c r="AA2219" s="13">
        <f t="shared" si="362"/>
        <v>-3</v>
      </c>
    </row>
    <row r="2220" spans="1:27" x14ac:dyDescent="0.25">
      <c r="A2220" s="56">
        <v>45922.618726851855</v>
      </c>
      <c r="B2220" s="57">
        <v>444372109</v>
      </c>
      <c r="C2220" s="58" t="s">
        <v>36</v>
      </c>
      <c r="D2220" s="58" t="s">
        <v>38</v>
      </c>
      <c r="E2220" s="58" t="s">
        <v>119</v>
      </c>
      <c r="F2220" s="59">
        <v>3722.91</v>
      </c>
      <c r="G2220" s="59">
        <v>3722.69</v>
      </c>
      <c r="H2220" s="59">
        <v>3721.34</v>
      </c>
      <c r="I2220" s="58" t="s">
        <v>2753</v>
      </c>
      <c r="J2220" s="59">
        <v>3721.33</v>
      </c>
      <c r="K2220" s="59">
        <v>0</v>
      </c>
      <c r="L2220" s="59">
        <v>0</v>
      </c>
      <c r="M2220" s="59">
        <v>1.58</v>
      </c>
      <c r="N2220" s="10" t="str">
        <f t="shared" si="357"/>
        <v>W</v>
      </c>
      <c r="O2220" s="11">
        <f t="shared" si="358"/>
        <v>45922</v>
      </c>
      <c r="P2220" s="12" t="str">
        <f t="shared" si="359"/>
        <v>14</v>
      </c>
      <c r="Q2220" s="13" t="str">
        <f>VLOOKUP($B2220,Deals_Demo!$H:$N,7,0)</f>
        <v>strategy_14_demo</v>
      </c>
      <c r="R2220" s="13" t="str">
        <f t="shared" si="360"/>
        <v>Mon</v>
      </c>
      <c r="S2220" s="14">
        <f>VLOOKUP($B2220,Deals_Demo!$H:$S,8,0)</f>
        <v>45922.618726851855</v>
      </c>
      <c r="T2220" s="14">
        <f>VLOOKUP($B2220,Deals_Demo!$H:$S,9,0)</f>
        <v>45922.827060185191</v>
      </c>
      <c r="U2220" s="15" t="str">
        <f t="shared" si="361"/>
        <v>2025-09-22</v>
      </c>
      <c r="V2220" s="13" t="str">
        <f>VLOOKUP($B2220,Deals_Demo!$H:$S,11,0)</f>
        <v>19</v>
      </c>
      <c r="W2220" s="13" t="str">
        <f>VLOOKUP($B2220,Deals_Demo!$H:$S,12,0)</f>
        <v>Mon</v>
      </c>
      <c r="X2220" s="13">
        <f t="shared" si="348"/>
        <v>0.15800000000000003</v>
      </c>
      <c r="Y2220" s="13">
        <f t="shared" si="349"/>
        <v>0.31600000000000006</v>
      </c>
      <c r="Z2220" s="13">
        <f t="shared" si="350"/>
        <v>0.47399999999999998</v>
      </c>
      <c r="AA2220" s="13">
        <f t="shared" si="362"/>
        <v>-3</v>
      </c>
    </row>
    <row r="2221" spans="1:27" x14ac:dyDescent="0.25">
      <c r="A2221" s="60">
        <v>45922.618726851855</v>
      </c>
      <c r="B2221" s="61">
        <v>444372111</v>
      </c>
      <c r="C2221" s="62" t="s">
        <v>36</v>
      </c>
      <c r="D2221" s="62" t="s">
        <v>38</v>
      </c>
      <c r="E2221" s="62" t="s">
        <v>119</v>
      </c>
      <c r="F2221" s="63">
        <v>3722.91</v>
      </c>
      <c r="G2221" s="63">
        <v>3724.34</v>
      </c>
      <c r="H2221" s="63">
        <v>3721.34</v>
      </c>
      <c r="I2221" s="62" t="s">
        <v>2659</v>
      </c>
      <c r="J2221" s="63">
        <v>3724.39</v>
      </c>
      <c r="K2221" s="63">
        <v>0</v>
      </c>
      <c r="L2221" s="63">
        <v>0</v>
      </c>
      <c r="M2221" s="63">
        <v>-1.48</v>
      </c>
      <c r="N2221" s="10" t="str">
        <f t="shared" si="357"/>
        <v>L</v>
      </c>
      <c r="O2221" s="11">
        <f t="shared" si="358"/>
        <v>45922</v>
      </c>
      <c r="P2221" s="12" t="str">
        <f t="shared" si="359"/>
        <v>14</v>
      </c>
      <c r="Q2221" s="13" t="str">
        <f>VLOOKUP($B2221,Deals_Demo!$H:$N,7,0)</f>
        <v>strategy_15_demo</v>
      </c>
      <c r="R2221" s="13" t="str">
        <f t="shared" si="360"/>
        <v>Mon</v>
      </c>
      <c r="S2221" s="14">
        <f>VLOOKUP($B2221,Deals_Demo!$H:$S,8,0)</f>
        <v>45922.618726851855</v>
      </c>
      <c r="T2221" s="14">
        <f>VLOOKUP($B2221,Deals_Demo!$H:$S,9,0)</f>
        <v>45922.827060185191</v>
      </c>
      <c r="U2221" s="15" t="str">
        <f t="shared" si="361"/>
        <v>2025-09-22</v>
      </c>
      <c r="V2221" s="13" t="str">
        <f>VLOOKUP($B2221,Deals_Demo!$H:$S,11,0)</f>
        <v>19</v>
      </c>
      <c r="W2221" s="13" t="str">
        <f>VLOOKUP($B2221,Deals_Demo!$H:$S,12,0)</f>
        <v>Mon</v>
      </c>
      <c r="X2221" s="13">
        <f t="shared" si="348"/>
        <v>-0.14799999999999999</v>
      </c>
      <c r="Y2221" s="13">
        <f t="shared" si="349"/>
        <v>-0.29599999999999999</v>
      </c>
      <c r="Z2221" s="13">
        <f t="shared" si="350"/>
        <v>-0.44400000000000001</v>
      </c>
      <c r="AA2221" s="13">
        <f t="shared" si="362"/>
        <v>-3</v>
      </c>
    </row>
    <row r="2222" spans="1:27" x14ac:dyDescent="0.25">
      <c r="A2222" s="56">
        <v>45922.618726851855</v>
      </c>
      <c r="B2222" s="57">
        <v>444372112</v>
      </c>
      <c r="C2222" s="58" t="s">
        <v>36</v>
      </c>
      <c r="D2222" s="58" t="s">
        <v>38</v>
      </c>
      <c r="E2222" s="58" t="s">
        <v>119</v>
      </c>
      <c r="F2222" s="59">
        <v>3722.91</v>
      </c>
      <c r="G2222" s="59">
        <v>3722.69</v>
      </c>
      <c r="H2222" s="59">
        <v>3721.34</v>
      </c>
      <c r="I2222" s="58" t="s">
        <v>2753</v>
      </c>
      <c r="J2222" s="59">
        <v>3721.33</v>
      </c>
      <c r="K2222" s="59">
        <v>0</v>
      </c>
      <c r="L2222" s="59">
        <v>0</v>
      </c>
      <c r="M2222" s="59">
        <v>1.58</v>
      </c>
      <c r="N2222" s="10" t="str">
        <f t="shared" si="357"/>
        <v>W</v>
      </c>
      <c r="O2222" s="11">
        <f t="shared" si="358"/>
        <v>45922</v>
      </c>
      <c r="P2222" s="12" t="str">
        <f t="shared" si="359"/>
        <v>14</v>
      </c>
      <c r="Q2222" s="13" t="str">
        <f>VLOOKUP($B2222,Deals_Demo!$H:$N,7,0)</f>
        <v>strategy_24_demo</v>
      </c>
      <c r="R2222" s="13" t="str">
        <f t="shared" si="360"/>
        <v>Mon</v>
      </c>
      <c r="S2222" s="14">
        <f>VLOOKUP($B2222,Deals_Demo!$H:$S,8,0)</f>
        <v>45922.618726851855</v>
      </c>
      <c r="T2222" s="14">
        <f>VLOOKUP($B2222,Deals_Demo!$H:$S,9,0)</f>
        <v>45922.827060185191</v>
      </c>
      <c r="U2222" s="15" t="str">
        <f t="shared" si="361"/>
        <v>2025-09-22</v>
      </c>
      <c r="V2222" s="13" t="str">
        <f>VLOOKUP($B2222,Deals_Demo!$H:$S,11,0)</f>
        <v>19</v>
      </c>
      <c r="W2222" s="13" t="str">
        <f>VLOOKUP($B2222,Deals_Demo!$H:$S,12,0)</f>
        <v>Mon</v>
      </c>
      <c r="X2222" s="13">
        <f t="shared" si="348"/>
        <v>0.15800000000000003</v>
      </c>
      <c r="Y2222" s="13">
        <f t="shared" si="349"/>
        <v>0.31600000000000006</v>
      </c>
      <c r="Z2222" s="13">
        <f t="shared" si="350"/>
        <v>0.47399999999999998</v>
      </c>
      <c r="AA2222" s="13">
        <f t="shared" si="362"/>
        <v>-3</v>
      </c>
    </row>
    <row r="2223" spans="1:27" x14ac:dyDescent="0.25">
      <c r="A2223" s="60">
        <v>45922.618726851855</v>
      </c>
      <c r="B2223" s="61">
        <v>444372113</v>
      </c>
      <c r="C2223" s="62" t="s">
        <v>36</v>
      </c>
      <c r="D2223" s="62" t="s">
        <v>38</v>
      </c>
      <c r="E2223" s="62" t="s">
        <v>119</v>
      </c>
      <c r="F2223" s="63">
        <v>3722.94</v>
      </c>
      <c r="G2223" s="63">
        <v>3722.41</v>
      </c>
      <c r="H2223" s="63">
        <v>3719.84</v>
      </c>
      <c r="I2223" s="62" t="s">
        <v>2750</v>
      </c>
      <c r="J2223" s="63">
        <v>3722.43</v>
      </c>
      <c r="K2223" s="63">
        <v>0</v>
      </c>
      <c r="L2223" s="63">
        <v>0</v>
      </c>
      <c r="M2223" s="63">
        <v>0.51</v>
      </c>
      <c r="N2223" s="10" t="str">
        <f t="shared" si="357"/>
        <v>W</v>
      </c>
      <c r="O2223" s="11">
        <f t="shared" si="358"/>
        <v>45922</v>
      </c>
      <c r="P2223" s="12" t="str">
        <f t="shared" si="359"/>
        <v>14</v>
      </c>
      <c r="Q2223" s="13" t="str">
        <f>VLOOKUP($B2223,Deals_Demo!$H:$N,7,0)</f>
        <v>strategy_10_demo</v>
      </c>
      <c r="R2223" s="13" t="str">
        <f t="shared" si="360"/>
        <v>Mon</v>
      </c>
      <c r="S2223" s="14">
        <f>VLOOKUP($B2223,Deals_Demo!$H:$S,8,0)</f>
        <v>45922.618726851855</v>
      </c>
      <c r="T2223" s="14">
        <f>VLOOKUP($B2223,Deals_Demo!$H:$S,9,0)</f>
        <v>45922.827060185191</v>
      </c>
      <c r="U2223" s="15" t="str">
        <f t="shared" si="361"/>
        <v>2025-09-22</v>
      </c>
      <c r="V2223" s="13" t="str">
        <f>VLOOKUP($B2223,Deals_Demo!$H:$S,11,0)</f>
        <v>19</v>
      </c>
      <c r="W2223" s="13" t="str">
        <f>VLOOKUP($B2223,Deals_Demo!$H:$S,12,0)</f>
        <v>Mon</v>
      </c>
      <c r="X2223" s="13">
        <f t="shared" si="348"/>
        <v>5.1000000000000004E-2</v>
      </c>
      <c r="Y2223" s="13">
        <f t="shared" si="349"/>
        <v>0.10200000000000001</v>
      </c>
      <c r="Z2223" s="13">
        <f t="shared" si="350"/>
        <v>0.153</v>
      </c>
      <c r="AA2223" s="13">
        <f t="shared" si="362"/>
        <v>-3</v>
      </c>
    </row>
    <row r="2224" spans="1:27" x14ac:dyDescent="0.25">
      <c r="A2224" s="56">
        <v>45922.618726851855</v>
      </c>
      <c r="B2224" s="57">
        <v>444372115</v>
      </c>
      <c r="C2224" s="58" t="s">
        <v>36</v>
      </c>
      <c r="D2224" s="58" t="s">
        <v>38</v>
      </c>
      <c r="E2224" s="58" t="s">
        <v>119</v>
      </c>
      <c r="F2224" s="59">
        <v>3722.94</v>
      </c>
      <c r="G2224" s="59">
        <v>3722.69</v>
      </c>
      <c r="H2224" s="59">
        <v>3721.34</v>
      </c>
      <c r="I2224" s="58" t="s">
        <v>2753</v>
      </c>
      <c r="J2224" s="59">
        <v>3721.33</v>
      </c>
      <c r="K2224" s="59">
        <v>0</v>
      </c>
      <c r="L2224" s="59">
        <v>0</v>
      </c>
      <c r="M2224" s="59">
        <v>1.61</v>
      </c>
      <c r="N2224" s="10" t="str">
        <f t="shared" si="357"/>
        <v>W</v>
      </c>
      <c r="O2224" s="11">
        <f t="shared" si="358"/>
        <v>45922</v>
      </c>
      <c r="P2224" s="12" t="str">
        <f t="shared" si="359"/>
        <v>14</v>
      </c>
      <c r="Q2224" s="13" t="str">
        <f>VLOOKUP($B2224,Deals_Demo!$H:$N,7,0)</f>
        <v>strategy_12_demo</v>
      </c>
      <c r="R2224" s="13" t="str">
        <f t="shared" si="360"/>
        <v>Mon</v>
      </c>
      <c r="S2224" s="14">
        <f>VLOOKUP($B2224,Deals_Demo!$H:$S,8,0)</f>
        <v>45922.618726851855</v>
      </c>
      <c r="T2224" s="14">
        <f>VLOOKUP($B2224,Deals_Demo!$H:$S,9,0)</f>
        <v>45922.827060185191</v>
      </c>
      <c r="U2224" s="15" t="str">
        <f t="shared" si="361"/>
        <v>2025-09-22</v>
      </c>
      <c r="V2224" s="13" t="str">
        <f>VLOOKUP($B2224,Deals_Demo!$H:$S,11,0)</f>
        <v>19</v>
      </c>
      <c r="W2224" s="13" t="str">
        <f>VLOOKUP($B2224,Deals_Demo!$H:$S,12,0)</f>
        <v>Mon</v>
      </c>
      <c r="X2224" s="13">
        <f t="shared" si="348"/>
        <v>0.16100000000000003</v>
      </c>
      <c r="Y2224" s="13">
        <f t="shared" si="349"/>
        <v>0.32200000000000006</v>
      </c>
      <c r="Z2224" s="13">
        <f t="shared" si="350"/>
        <v>0.48299999999999998</v>
      </c>
      <c r="AA2224" s="13">
        <f t="shared" si="362"/>
        <v>-3</v>
      </c>
    </row>
    <row r="2225" spans="1:27" x14ac:dyDescent="0.25">
      <c r="A2225" s="60">
        <v>45922.618738425925</v>
      </c>
      <c r="B2225" s="61">
        <v>444372116</v>
      </c>
      <c r="C2225" s="62" t="s">
        <v>36</v>
      </c>
      <c r="D2225" s="62" t="s">
        <v>38</v>
      </c>
      <c r="E2225" s="62" t="s">
        <v>119</v>
      </c>
      <c r="F2225" s="63">
        <v>3722.94</v>
      </c>
      <c r="G2225" s="63">
        <v>3722.44</v>
      </c>
      <c r="H2225" s="63">
        <v>3719.84</v>
      </c>
      <c r="I2225" s="62" t="s">
        <v>2750</v>
      </c>
      <c r="J2225" s="63">
        <v>3722.52</v>
      </c>
      <c r="K2225" s="63">
        <v>0</v>
      </c>
      <c r="L2225" s="63">
        <v>0</v>
      </c>
      <c r="M2225" s="63">
        <v>0.42</v>
      </c>
      <c r="N2225" s="10" t="str">
        <f t="shared" si="357"/>
        <v>W</v>
      </c>
      <c r="O2225" s="11">
        <f t="shared" si="358"/>
        <v>45922</v>
      </c>
      <c r="P2225" s="12" t="str">
        <f t="shared" si="359"/>
        <v>14</v>
      </c>
      <c r="Q2225" s="13" t="str">
        <f>VLOOKUP($B2225,Deals_Demo!$H:$N,7,0)</f>
        <v>strategy_09_demo</v>
      </c>
      <c r="R2225" s="13" t="str">
        <f t="shared" si="360"/>
        <v>Mon</v>
      </c>
      <c r="S2225" s="14">
        <f>VLOOKUP($B2225,Deals_Demo!$H:$S,8,0)</f>
        <v>45922.618738425925</v>
      </c>
      <c r="T2225" s="14">
        <f>VLOOKUP($B2225,Deals_Demo!$H:$S,9,0)</f>
        <v>45922.82707175926</v>
      </c>
      <c r="U2225" s="15" t="str">
        <f t="shared" si="361"/>
        <v>2025-09-22</v>
      </c>
      <c r="V2225" s="13" t="str">
        <f>VLOOKUP($B2225,Deals_Demo!$H:$S,11,0)</f>
        <v>19</v>
      </c>
      <c r="W2225" s="13" t="str">
        <f>VLOOKUP($B2225,Deals_Demo!$H:$S,12,0)</f>
        <v>Mon</v>
      </c>
      <c r="X2225" s="13">
        <f t="shared" si="348"/>
        <v>4.2000000000000003E-2</v>
      </c>
      <c r="Y2225" s="13">
        <f t="shared" si="349"/>
        <v>8.4000000000000005E-2</v>
      </c>
      <c r="Z2225" s="13">
        <f t="shared" si="350"/>
        <v>0.126</v>
      </c>
      <c r="AA2225" s="13">
        <f t="shared" si="362"/>
        <v>-3</v>
      </c>
    </row>
    <row r="2226" spans="1:27" x14ac:dyDescent="0.25">
      <c r="A2226" s="56">
        <v>45922.622534722221</v>
      </c>
      <c r="B2226" s="57">
        <v>444374625</v>
      </c>
      <c r="C2226" s="58" t="s">
        <v>36</v>
      </c>
      <c r="D2226" s="58" t="s">
        <v>38</v>
      </c>
      <c r="E2226" s="58" t="s">
        <v>119</v>
      </c>
      <c r="F2226" s="59">
        <v>3722.66</v>
      </c>
      <c r="G2226" s="59">
        <v>3725.54</v>
      </c>
      <c r="H2226" s="59">
        <v>3720.34</v>
      </c>
      <c r="I2226" s="58" t="s">
        <v>2754</v>
      </c>
      <c r="J2226" s="59">
        <v>3725.54</v>
      </c>
      <c r="K2226" s="59">
        <v>0</v>
      </c>
      <c r="L2226" s="59">
        <v>0</v>
      </c>
      <c r="M2226" s="59">
        <v>-2.88</v>
      </c>
      <c r="N2226" s="10" t="str">
        <f t="shared" si="357"/>
        <v>L</v>
      </c>
      <c r="O2226" s="11">
        <f t="shared" si="358"/>
        <v>45922</v>
      </c>
      <c r="P2226" s="12" t="str">
        <f t="shared" si="359"/>
        <v>14</v>
      </c>
      <c r="Q2226" s="13" t="str">
        <f>VLOOKUP($B2226,Deals_Demo!$H:$N,7,0)</f>
        <v>strategy_21_demo</v>
      </c>
      <c r="R2226" s="13" t="str">
        <f t="shared" si="360"/>
        <v>Mon</v>
      </c>
      <c r="S2226" s="14">
        <f>VLOOKUP($B2226,Deals_Demo!$H:$S,8,0)</f>
        <v>45922.622534722221</v>
      </c>
      <c r="T2226" s="14">
        <f>VLOOKUP($B2226,Deals_Demo!$H:$S,9,0)</f>
        <v>45922.830868055556</v>
      </c>
      <c r="U2226" s="15" t="str">
        <f t="shared" si="361"/>
        <v>2025-09-22</v>
      </c>
      <c r="V2226" s="13" t="str">
        <f>VLOOKUP($B2226,Deals_Demo!$H:$S,11,0)</f>
        <v>19</v>
      </c>
      <c r="W2226" s="13" t="str">
        <f>VLOOKUP($B2226,Deals_Demo!$H:$S,12,0)</f>
        <v>Mon</v>
      </c>
      <c r="X2226" s="13">
        <f t="shared" si="348"/>
        <v>-0.28799999999999998</v>
      </c>
      <c r="Y2226" s="13">
        <f t="shared" si="349"/>
        <v>-0.57599999999999996</v>
      </c>
      <c r="Z2226" s="13">
        <f t="shared" si="350"/>
        <v>-0.86399999999999999</v>
      </c>
      <c r="AA2226" s="13">
        <f t="shared" si="362"/>
        <v>-3</v>
      </c>
    </row>
    <row r="2227" spans="1:27" x14ac:dyDescent="0.25">
      <c r="A2227" s="60">
        <v>45922.624155092592</v>
      </c>
      <c r="B2227" s="61">
        <v>444375448</v>
      </c>
      <c r="C2227" s="62" t="s">
        <v>36</v>
      </c>
      <c r="D2227" s="62" t="s">
        <v>38</v>
      </c>
      <c r="E2227" s="62" t="s">
        <v>119</v>
      </c>
      <c r="F2227" s="63">
        <v>3722.16</v>
      </c>
      <c r="G2227" s="63">
        <v>3725.15</v>
      </c>
      <c r="H2227" s="63">
        <v>3720.65</v>
      </c>
      <c r="I2227" s="62" t="s">
        <v>2755</v>
      </c>
      <c r="J2227" s="63">
        <v>3725.2</v>
      </c>
      <c r="K2227" s="63">
        <v>0</v>
      </c>
      <c r="L2227" s="63">
        <v>0</v>
      </c>
      <c r="M2227" s="63">
        <v>-3.04</v>
      </c>
      <c r="N2227" s="10" t="str">
        <f t="shared" si="357"/>
        <v>L</v>
      </c>
      <c r="O2227" s="11">
        <f t="shared" si="358"/>
        <v>45922</v>
      </c>
      <c r="P2227" s="12" t="str">
        <f t="shared" si="359"/>
        <v>14</v>
      </c>
      <c r="Q2227" s="13" t="str">
        <f>VLOOKUP($B2227,Deals_Demo!$H:$N,7,0)</f>
        <v>strategy_24_demo</v>
      </c>
      <c r="R2227" s="13" t="str">
        <f t="shared" si="360"/>
        <v>Mon</v>
      </c>
      <c r="S2227" s="14">
        <f>VLOOKUP($B2227,Deals_Demo!$H:$S,8,0)</f>
        <v>45922.624155092592</v>
      </c>
      <c r="T2227" s="14">
        <f>VLOOKUP($B2227,Deals_Demo!$H:$S,9,0)</f>
        <v>45922.832488425927</v>
      </c>
      <c r="U2227" s="15" t="str">
        <f t="shared" si="361"/>
        <v>2025-09-22</v>
      </c>
      <c r="V2227" s="13" t="str">
        <f>VLOOKUP($B2227,Deals_Demo!$H:$S,11,0)</f>
        <v>19</v>
      </c>
      <c r="W2227" s="13" t="str">
        <f>VLOOKUP($B2227,Deals_Demo!$H:$S,12,0)</f>
        <v>Mon</v>
      </c>
      <c r="X2227" s="13">
        <f t="shared" si="348"/>
        <v>-0.30400000000000005</v>
      </c>
      <c r="Y2227" s="13">
        <f t="shared" si="349"/>
        <v>-0.6080000000000001</v>
      </c>
      <c r="Z2227" s="13">
        <f t="shared" si="350"/>
        <v>-0.91199999999999992</v>
      </c>
      <c r="AA2227" s="13">
        <f t="shared" si="362"/>
        <v>-3</v>
      </c>
    </row>
    <row r="2228" spans="1:27" x14ac:dyDescent="0.25">
      <c r="A2228" s="56">
        <v>45922.624155092592</v>
      </c>
      <c r="B2228" s="57">
        <v>444375450</v>
      </c>
      <c r="C2228" s="58" t="s">
        <v>36</v>
      </c>
      <c r="D2228" s="58" t="s">
        <v>38</v>
      </c>
      <c r="E2228" s="58" t="s">
        <v>119</v>
      </c>
      <c r="F2228" s="59">
        <v>3722.16</v>
      </c>
      <c r="G2228" s="59">
        <v>3725.16</v>
      </c>
      <c r="H2228" s="59">
        <v>3720.66</v>
      </c>
      <c r="I2228" s="58" t="s">
        <v>2755</v>
      </c>
      <c r="J2228" s="59">
        <v>3725.2</v>
      </c>
      <c r="K2228" s="59">
        <v>0</v>
      </c>
      <c r="L2228" s="59">
        <v>0</v>
      </c>
      <c r="M2228" s="59">
        <v>-3.04</v>
      </c>
      <c r="N2228" s="10" t="str">
        <f t="shared" si="357"/>
        <v>L</v>
      </c>
      <c r="O2228" s="11">
        <f t="shared" si="358"/>
        <v>45922</v>
      </c>
      <c r="P2228" s="12" t="str">
        <f t="shared" si="359"/>
        <v>14</v>
      </c>
      <c r="Q2228" s="13" t="str">
        <f>VLOOKUP($B2228,Deals_Demo!$H:$N,7,0)</f>
        <v>strategy_12_demo</v>
      </c>
      <c r="R2228" s="13" t="str">
        <f t="shared" si="360"/>
        <v>Mon</v>
      </c>
      <c r="S2228" s="14">
        <f>VLOOKUP($B2228,Deals_Demo!$H:$S,8,0)</f>
        <v>45922.624155092592</v>
      </c>
      <c r="T2228" s="14">
        <f>VLOOKUP($B2228,Deals_Demo!$H:$S,9,0)</f>
        <v>45922.832488425927</v>
      </c>
      <c r="U2228" s="15" t="str">
        <f t="shared" si="361"/>
        <v>2025-09-22</v>
      </c>
      <c r="V2228" s="13" t="str">
        <f>VLOOKUP($B2228,Deals_Demo!$H:$S,11,0)</f>
        <v>19</v>
      </c>
      <c r="W2228" s="13" t="str">
        <f>VLOOKUP($B2228,Deals_Demo!$H:$S,12,0)</f>
        <v>Mon</v>
      </c>
      <c r="X2228" s="13">
        <f t="shared" si="348"/>
        <v>-0.30400000000000005</v>
      </c>
      <c r="Y2228" s="13">
        <f t="shared" si="349"/>
        <v>-0.6080000000000001</v>
      </c>
      <c r="Z2228" s="13">
        <f t="shared" si="350"/>
        <v>-0.91199999999999992</v>
      </c>
      <c r="AA2228" s="13">
        <f t="shared" si="362"/>
        <v>-3</v>
      </c>
    </row>
    <row r="2229" spans="1:27" x14ac:dyDescent="0.25">
      <c r="A2229" s="60">
        <v>45922.624155092592</v>
      </c>
      <c r="B2229" s="61">
        <v>444375452</v>
      </c>
      <c r="C2229" s="62" t="s">
        <v>36</v>
      </c>
      <c r="D2229" s="62" t="s">
        <v>38</v>
      </c>
      <c r="E2229" s="62" t="s">
        <v>119</v>
      </c>
      <c r="F2229" s="63">
        <v>3722.16</v>
      </c>
      <c r="G2229" s="63">
        <v>3724.36</v>
      </c>
      <c r="H2229" s="63">
        <v>3720.66</v>
      </c>
      <c r="I2229" s="62" t="s">
        <v>2756</v>
      </c>
      <c r="J2229" s="63">
        <v>3724.49</v>
      </c>
      <c r="K2229" s="63">
        <v>0</v>
      </c>
      <c r="L2229" s="63">
        <v>0</v>
      </c>
      <c r="M2229" s="63">
        <v>-2.33</v>
      </c>
      <c r="N2229" s="10" t="str">
        <f t="shared" si="357"/>
        <v>L</v>
      </c>
      <c r="O2229" s="11">
        <f t="shared" si="358"/>
        <v>45922</v>
      </c>
      <c r="P2229" s="12" t="str">
        <f t="shared" si="359"/>
        <v>14</v>
      </c>
      <c r="Q2229" s="13" t="str">
        <f>VLOOKUP($B2229,Deals_Demo!$H:$N,7,0)</f>
        <v>strategy_22_demo</v>
      </c>
      <c r="R2229" s="13" t="str">
        <f t="shared" si="360"/>
        <v>Mon</v>
      </c>
      <c r="S2229" s="14">
        <f>VLOOKUP($B2229,Deals_Demo!$H:$S,8,0)</f>
        <v>45922.624155092592</v>
      </c>
      <c r="T2229" s="14">
        <f>VLOOKUP($B2229,Deals_Demo!$H:$S,9,0)</f>
        <v>45922.832488425927</v>
      </c>
      <c r="U2229" s="15" t="str">
        <f t="shared" si="361"/>
        <v>2025-09-22</v>
      </c>
      <c r="V2229" s="13" t="str">
        <f>VLOOKUP($B2229,Deals_Demo!$H:$S,11,0)</f>
        <v>19</v>
      </c>
      <c r="W2229" s="13" t="str">
        <f>VLOOKUP($B2229,Deals_Demo!$H:$S,12,0)</f>
        <v>Mon</v>
      </c>
      <c r="X2229" s="13">
        <f t="shared" si="348"/>
        <v>-0.23300000000000001</v>
      </c>
      <c r="Y2229" s="13">
        <f t="shared" si="349"/>
        <v>-0.46600000000000003</v>
      </c>
      <c r="Z2229" s="13">
        <f t="shared" si="350"/>
        <v>-0.69899999999999995</v>
      </c>
      <c r="AA2229" s="13">
        <f t="shared" si="362"/>
        <v>-3</v>
      </c>
    </row>
    <row r="2230" spans="1:27" x14ac:dyDescent="0.25">
      <c r="A2230" s="56">
        <v>45922.624965277777</v>
      </c>
      <c r="B2230" s="57">
        <v>444375941</v>
      </c>
      <c r="C2230" s="58" t="s">
        <v>36</v>
      </c>
      <c r="D2230" s="58" t="s">
        <v>37</v>
      </c>
      <c r="E2230" s="58" t="s">
        <v>119</v>
      </c>
      <c r="F2230" s="59">
        <v>3724.88</v>
      </c>
      <c r="G2230" s="59">
        <v>3721.88</v>
      </c>
      <c r="H2230" s="59">
        <v>3729.38</v>
      </c>
      <c r="I2230" s="58" t="s">
        <v>2757</v>
      </c>
      <c r="J2230" s="59">
        <v>3721.84</v>
      </c>
      <c r="K2230" s="59">
        <v>0</v>
      </c>
      <c r="L2230" s="59">
        <v>0</v>
      </c>
      <c r="M2230" s="59">
        <v>-3.04</v>
      </c>
      <c r="N2230" s="10" t="str">
        <f t="shared" si="357"/>
        <v>L</v>
      </c>
      <c r="O2230" s="11">
        <f t="shared" si="358"/>
        <v>45922</v>
      </c>
      <c r="P2230" s="12" t="str">
        <f t="shared" si="359"/>
        <v>14</v>
      </c>
      <c r="Q2230" s="13" t="str">
        <f>VLOOKUP($B2230,Deals_Demo!$H:$N,7,0)</f>
        <v>DEMO_strategy_27</v>
      </c>
      <c r="R2230" s="13" t="str">
        <f t="shared" si="360"/>
        <v>Mon</v>
      </c>
      <c r="S2230" s="14">
        <f>VLOOKUP($B2230,Deals_Demo!$H:$S,8,0)</f>
        <v>45922.624965277777</v>
      </c>
      <c r="T2230" s="14">
        <f>VLOOKUP($B2230,Deals_Demo!$H:$S,9,0)</f>
        <v>45922.833298611113</v>
      </c>
      <c r="U2230" s="15" t="str">
        <f t="shared" si="361"/>
        <v>2025-09-22</v>
      </c>
      <c r="V2230" s="13" t="str">
        <f>VLOOKUP($B2230,Deals_Demo!$H:$S,11,0)</f>
        <v>19</v>
      </c>
      <c r="W2230" s="13" t="str">
        <f>VLOOKUP($B2230,Deals_Demo!$H:$S,12,0)</f>
        <v>Mon</v>
      </c>
      <c r="X2230" s="13">
        <f t="shared" si="348"/>
        <v>-0.30400000000000005</v>
      </c>
      <c r="Y2230" s="13">
        <f t="shared" si="349"/>
        <v>-0.6080000000000001</v>
      </c>
      <c r="Z2230" s="13">
        <f t="shared" si="350"/>
        <v>-0.91199999999999992</v>
      </c>
      <c r="AA2230" s="13">
        <f t="shared" si="362"/>
        <v>-3</v>
      </c>
    </row>
    <row r="2231" spans="1:27" x14ac:dyDescent="0.25">
      <c r="A2231" s="60">
        <v>45922.624965277777</v>
      </c>
      <c r="B2231" s="61">
        <v>444375944</v>
      </c>
      <c r="C2231" s="62" t="s">
        <v>36</v>
      </c>
      <c r="D2231" s="62" t="s">
        <v>37</v>
      </c>
      <c r="E2231" s="62" t="s">
        <v>119</v>
      </c>
      <c r="F2231" s="63">
        <v>3724.84</v>
      </c>
      <c r="G2231" s="63">
        <v>3721.88</v>
      </c>
      <c r="H2231" s="62"/>
      <c r="I2231" s="62" t="s">
        <v>2757</v>
      </c>
      <c r="J2231" s="63">
        <v>3721.84</v>
      </c>
      <c r="K2231" s="63">
        <v>0</v>
      </c>
      <c r="L2231" s="63">
        <v>0</v>
      </c>
      <c r="M2231" s="63">
        <v>-3</v>
      </c>
      <c r="N2231" s="10" t="str">
        <f t="shared" si="357"/>
        <v>L</v>
      </c>
      <c r="O2231" s="11">
        <f t="shared" si="358"/>
        <v>45922</v>
      </c>
      <c r="P2231" s="12" t="str">
        <f t="shared" si="359"/>
        <v>14</v>
      </c>
      <c r="Q2231" s="13" t="str">
        <f>VLOOKUP($B2231,Deals_Demo!$H:$N,7,0)</f>
        <v>DEMO_strategy_01</v>
      </c>
      <c r="R2231" s="13" t="str">
        <f t="shared" si="360"/>
        <v>Mon</v>
      </c>
      <c r="S2231" s="14">
        <f>VLOOKUP($B2231,Deals_Demo!$H:$S,8,0)</f>
        <v>45922.624965277777</v>
      </c>
      <c r="T2231" s="14">
        <f>VLOOKUP($B2231,Deals_Demo!$H:$S,9,0)</f>
        <v>45922.833298611113</v>
      </c>
      <c r="U2231" s="15" t="str">
        <f t="shared" si="361"/>
        <v>2025-09-22</v>
      </c>
      <c r="V2231" s="13" t="str">
        <f>VLOOKUP($B2231,Deals_Demo!$H:$S,11,0)</f>
        <v>19</v>
      </c>
      <c r="W2231" s="13" t="str">
        <f>VLOOKUP($B2231,Deals_Demo!$H:$S,12,0)</f>
        <v>Mon</v>
      </c>
      <c r="X2231" s="13">
        <f t="shared" si="348"/>
        <v>-0.30000000000000004</v>
      </c>
      <c r="Y2231" s="13">
        <f t="shared" si="349"/>
        <v>-0.60000000000000009</v>
      </c>
      <c r="Z2231" s="13">
        <f t="shared" si="350"/>
        <v>-0.89999999999999991</v>
      </c>
      <c r="AA2231" s="13">
        <f t="shared" si="362"/>
        <v>-3</v>
      </c>
    </row>
    <row r="2232" spans="1:27" x14ac:dyDescent="0.25">
      <c r="A2232" s="56">
        <v>45922.624976851854</v>
      </c>
      <c r="B2232" s="57">
        <v>444375948</v>
      </c>
      <c r="C2232" s="58" t="s">
        <v>36</v>
      </c>
      <c r="D2232" s="58" t="s">
        <v>37</v>
      </c>
      <c r="E2232" s="58" t="s">
        <v>119</v>
      </c>
      <c r="F2232" s="59">
        <v>3724.83</v>
      </c>
      <c r="G2232" s="59">
        <v>3721.84</v>
      </c>
      <c r="H2232" s="59">
        <v>3730.84</v>
      </c>
      <c r="I2232" s="58" t="s">
        <v>2757</v>
      </c>
      <c r="J2232" s="59">
        <v>3721.84</v>
      </c>
      <c r="K2232" s="59">
        <v>0</v>
      </c>
      <c r="L2232" s="59">
        <v>0</v>
      </c>
      <c r="M2232" s="59">
        <v>-2.99</v>
      </c>
      <c r="N2232" s="10" t="str">
        <f t="shared" si="357"/>
        <v>L</v>
      </c>
      <c r="O2232" s="11">
        <f t="shared" si="358"/>
        <v>45922</v>
      </c>
      <c r="P2232" s="12" t="str">
        <f t="shared" si="359"/>
        <v>14</v>
      </c>
      <c r="Q2232" s="13" t="str">
        <f>VLOOKUP($B2232,Deals_Demo!$H:$N,7,0)</f>
        <v>DEMO_strategy_26</v>
      </c>
      <c r="R2232" s="13" t="str">
        <f t="shared" si="360"/>
        <v>Mon</v>
      </c>
      <c r="S2232" s="14">
        <f>VLOOKUP($B2232,Deals_Demo!$H:$S,8,0)</f>
        <v>45922.624976851854</v>
      </c>
      <c r="T2232" s="14">
        <f>VLOOKUP($B2232,Deals_Demo!$H:$S,9,0)</f>
        <v>45922.833310185189</v>
      </c>
      <c r="U2232" s="15" t="str">
        <f t="shared" si="361"/>
        <v>2025-09-22</v>
      </c>
      <c r="V2232" s="13" t="str">
        <f>VLOOKUP($B2232,Deals_Demo!$H:$S,11,0)</f>
        <v>19</v>
      </c>
      <c r="W2232" s="13" t="str">
        <f>VLOOKUP($B2232,Deals_Demo!$H:$S,12,0)</f>
        <v>Mon</v>
      </c>
      <c r="X2232" s="13">
        <f t="shared" si="348"/>
        <v>-0.29900000000000004</v>
      </c>
      <c r="Y2232" s="13">
        <f t="shared" si="349"/>
        <v>-0.59800000000000009</v>
      </c>
      <c r="Z2232" s="13">
        <f t="shared" si="350"/>
        <v>-0.89700000000000002</v>
      </c>
      <c r="AA2232" s="13">
        <f t="shared" si="362"/>
        <v>-3</v>
      </c>
    </row>
    <row r="2233" spans="1:27" x14ac:dyDescent="0.25">
      <c r="A2233" s="60">
        <v>45922.624976851854</v>
      </c>
      <c r="B2233" s="61">
        <v>444375950</v>
      </c>
      <c r="C2233" s="62" t="s">
        <v>36</v>
      </c>
      <c r="D2233" s="62" t="s">
        <v>37</v>
      </c>
      <c r="E2233" s="62" t="s">
        <v>119</v>
      </c>
      <c r="F2233" s="63">
        <v>3724.83</v>
      </c>
      <c r="G2233" s="63">
        <v>3721.83</v>
      </c>
      <c r="H2233" s="62"/>
      <c r="I2233" s="62" t="s">
        <v>2758</v>
      </c>
      <c r="J2233" s="63">
        <v>3721.79</v>
      </c>
      <c r="K2233" s="63">
        <v>0</v>
      </c>
      <c r="L2233" s="63">
        <v>0</v>
      </c>
      <c r="M2233" s="63">
        <v>-3.04</v>
      </c>
      <c r="N2233" s="10" t="str">
        <f t="shared" si="357"/>
        <v>L</v>
      </c>
      <c r="O2233" s="11">
        <f t="shared" si="358"/>
        <v>45922</v>
      </c>
      <c r="P2233" s="12" t="str">
        <f t="shared" si="359"/>
        <v>14</v>
      </c>
      <c r="Q2233" s="13" t="str">
        <f>VLOOKUP($B2233,Deals_Demo!$H:$N,7,0)</f>
        <v>DEMO_strategy_25</v>
      </c>
      <c r="R2233" s="13" t="str">
        <f t="shared" si="360"/>
        <v>Mon</v>
      </c>
      <c r="S2233" s="14">
        <f>VLOOKUP($B2233,Deals_Demo!$H:$S,8,0)</f>
        <v>45922.624976851854</v>
      </c>
      <c r="T2233" s="14">
        <f>VLOOKUP($B2233,Deals_Demo!$H:$S,9,0)</f>
        <v>45922.833310185189</v>
      </c>
      <c r="U2233" s="15" t="str">
        <f t="shared" si="361"/>
        <v>2025-09-22</v>
      </c>
      <c r="V2233" s="13" t="str">
        <f>VLOOKUP($B2233,Deals_Demo!$H:$S,11,0)</f>
        <v>19</v>
      </c>
      <c r="W2233" s="13" t="str">
        <f>VLOOKUP($B2233,Deals_Demo!$H:$S,12,0)</f>
        <v>Mon</v>
      </c>
      <c r="X2233" s="13">
        <f t="shared" si="348"/>
        <v>-0.30400000000000005</v>
      </c>
      <c r="Y2233" s="13">
        <f t="shared" si="349"/>
        <v>-0.6080000000000001</v>
      </c>
      <c r="Z2233" s="13">
        <f t="shared" si="350"/>
        <v>-0.91199999999999992</v>
      </c>
      <c r="AA2233" s="13">
        <f t="shared" si="362"/>
        <v>-3</v>
      </c>
    </row>
    <row r="2234" spans="1:27" x14ac:dyDescent="0.25">
      <c r="A2234" s="56">
        <v>45922.624976851854</v>
      </c>
      <c r="B2234" s="57">
        <v>444375952</v>
      </c>
      <c r="C2234" s="58" t="s">
        <v>36</v>
      </c>
      <c r="D2234" s="58" t="s">
        <v>37</v>
      </c>
      <c r="E2234" s="58" t="s">
        <v>119</v>
      </c>
      <c r="F2234" s="59">
        <v>3724.83</v>
      </c>
      <c r="G2234" s="59">
        <v>3721.83</v>
      </c>
      <c r="H2234" s="59">
        <v>3730.83</v>
      </c>
      <c r="I2234" s="58" t="s">
        <v>2758</v>
      </c>
      <c r="J2234" s="59">
        <v>3721.79</v>
      </c>
      <c r="K2234" s="59">
        <v>0</v>
      </c>
      <c r="L2234" s="59">
        <v>0</v>
      </c>
      <c r="M2234" s="59">
        <v>-3.04</v>
      </c>
      <c r="N2234" s="10" t="str">
        <f t="shared" si="357"/>
        <v>L</v>
      </c>
      <c r="O2234" s="11">
        <f t="shared" si="358"/>
        <v>45922</v>
      </c>
      <c r="P2234" s="12" t="str">
        <f t="shared" si="359"/>
        <v>14</v>
      </c>
      <c r="Q2234" s="13" t="str">
        <f>VLOOKUP($B2234,Deals_Demo!$H:$N,7,0)</f>
        <v>DEMO_strategy_02</v>
      </c>
      <c r="R2234" s="13" t="str">
        <f t="shared" si="360"/>
        <v>Mon</v>
      </c>
      <c r="S2234" s="14">
        <f>VLOOKUP($B2234,Deals_Demo!$H:$S,8,0)</f>
        <v>45922.624976851854</v>
      </c>
      <c r="T2234" s="14">
        <f>VLOOKUP($B2234,Deals_Demo!$H:$S,9,0)</f>
        <v>45922.833310185189</v>
      </c>
      <c r="U2234" s="15" t="str">
        <f t="shared" si="361"/>
        <v>2025-09-22</v>
      </c>
      <c r="V2234" s="13" t="str">
        <f>VLOOKUP($B2234,Deals_Demo!$H:$S,11,0)</f>
        <v>19</v>
      </c>
      <c r="W2234" s="13" t="str">
        <f>VLOOKUP($B2234,Deals_Demo!$H:$S,12,0)</f>
        <v>Mon</v>
      </c>
      <c r="X2234" s="13">
        <f t="shared" si="348"/>
        <v>-0.30400000000000005</v>
      </c>
      <c r="Y2234" s="13">
        <f t="shared" si="349"/>
        <v>-0.6080000000000001</v>
      </c>
      <c r="Z2234" s="13">
        <f t="shared" si="350"/>
        <v>-0.91199999999999992</v>
      </c>
      <c r="AA2234" s="13">
        <f t="shared" si="362"/>
        <v>-3</v>
      </c>
    </row>
    <row r="2235" spans="1:27" x14ac:dyDescent="0.25">
      <c r="A2235" s="60">
        <v>45922.625011574077</v>
      </c>
      <c r="B2235" s="61">
        <v>444375984</v>
      </c>
      <c r="C2235" s="62" t="s">
        <v>36</v>
      </c>
      <c r="D2235" s="62" t="s">
        <v>37</v>
      </c>
      <c r="E2235" s="62" t="s">
        <v>119</v>
      </c>
      <c r="F2235" s="63">
        <v>3724.86</v>
      </c>
      <c r="G2235" s="63">
        <v>3721.79</v>
      </c>
      <c r="H2235" s="63">
        <v>3729.29</v>
      </c>
      <c r="I2235" s="62" t="s">
        <v>2758</v>
      </c>
      <c r="J2235" s="63">
        <v>3721.79</v>
      </c>
      <c r="K2235" s="63">
        <v>0</v>
      </c>
      <c r="L2235" s="63">
        <v>0</v>
      </c>
      <c r="M2235" s="63">
        <v>-3.07</v>
      </c>
      <c r="N2235" s="10" t="str">
        <f t="shared" si="357"/>
        <v>L</v>
      </c>
      <c r="O2235" s="11">
        <f t="shared" si="358"/>
        <v>45922</v>
      </c>
      <c r="P2235" s="12" t="str">
        <f t="shared" si="359"/>
        <v>15</v>
      </c>
      <c r="Q2235" s="13" t="str">
        <f>VLOOKUP($B2235,Deals_Demo!$H:$N,7,0)</f>
        <v>DEMO_strategy_03</v>
      </c>
      <c r="R2235" s="13" t="str">
        <f t="shared" si="360"/>
        <v>Mon</v>
      </c>
      <c r="S2235" s="14">
        <f>VLOOKUP($B2235,Deals_Demo!$H:$S,8,0)</f>
        <v>45922.625011574077</v>
      </c>
      <c r="T2235" s="14">
        <f>VLOOKUP($B2235,Deals_Demo!$H:$S,9,0)</f>
        <v>45922.833344907413</v>
      </c>
      <c r="U2235" s="15" t="str">
        <f t="shared" si="361"/>
        <v>2025-09-22</v>
      </c>
      <c r="V2235" s="13" t="str">
        <f>VLOOKUP($B2235,Deals_Demo!$H:$S,11,0)</f>
        <v>20</v>
      </c>
      <c r="W2235" s="13" t="str">
        <f>VLOOKUP($B2235,Deals_Demo!$H:$S,12,0)</f>
        <v>Mon</v>
      </c>
      <c r="X2235" s="13">
        <f t="shared" si="348"/>
        <v>-0.307</v>
      </c>
      <c r="Y2235" s="13">
        <f t="shared" si="349"/>
        <v>-0.61399999999999999</v>
      </c>
      <c r="Z2235" s="13">
        <f t="shared" si="350"/>
        <v>-0.92099999999999993</v>
      </c>
      <c r="AA2235" s="13">
        <f t="shared" si="362"/>
        <v>-3</v>
      </c>
    </row>
    <row r="2236" spans="1:27" x14ac:dyDescent="0.25">
      <c r="A2236" s="56">
        <v>45922.625775462962</v>
      </c>
      <c r="B2236" s="57">
        <v>444376606</v>
      </c>
      <c r="C2236" s="58" t="s">
        <v>36</v>
      </c>
      <c r="D2236" s="58" t="s">
        <v>37</v>
      </c>
      <c r="E2236" s="58" t="s">
        <v>119</v>
      </c>
      <c r="F2236" s="59">
        <v>3724.59</v>
      </c>
      <c r="G2236" s="59">
        <v>3721.67</v>
      </c>
      <c r="H2236" s="58"/>
      <c r="I2236" s="58" t="s">
        <v>2759</v>
      </c>
      <c r="J2236" s="59">
        <v>3721.67</v>
      </c>
      <c r="K2236" s="59">
        <v>0</v>
      </c>
      <c r="L2236" s="59">
        <v>0</v>
      </c>
      <c r="M2236" s="59">
        <v>-2.92</v>
      </c>
      <c r="N2236" s="10" t="str">
        <f t="shared" si="357"/>
        <v>L</v>
      </c>
      <c r="O2236" s="11">
        <f t="shared" si="358"/>
        <v>45922</v>
      </c>
      <c r="P2236" s="12" t="str">
        <f t="shared" si="359"/>
        <v>15</v>
      </c>
      <c r="Q2236" s="13" t="str">
        <f>VLOOKUP($B2236,Deals_Demo!$H:$N,7,0)</f>
        <v>strategy_18_demo</v>
      </c>
      <c r="R2236" s="13" t="str">
        <f t="shared" si="360"/>
        <v>Mon</v>
      </c>
      <c r="S2236" s="14">
        <f>VLOOKUP($B2236,Deals_Demo!$H:$S,8,0)</f>
        <v>45922.625775462962</v>
      </c>
      <c r="T2236" s="14">
        <f>VLOOKUP($B2236,Deals_Demo!$H:$S,9,0)</f>
        <v>45922.834108796298</v>
      </c>
      <c r="U2236" s="15" t="str">
        <f t="shared" si="361"/>
        <v>2025-09-22</v>
      </c>
      <c r="V2236" s="13" t="str">
        <f>VLOOKUP($B2236,Deals_Demo!$H:$S,11,0)</f>
        <v>20</v>
      </c>
      <c r="W2236" s="13" t="str">
        <f>VLOOKUP($B2236,Deals_Demo!$H:$S,12,0)</f>
        <v>Mon</v>
      </c>
      <c r="X2236" s="13">
        <f t="shared" si="348"/>
        <v>-0.29199999999999998</v>
      </c>
      <c r="Y2236" s="13">
        <f t="shared" si="349"/>
        <v>-0.58399999999999996</v>
      </c>
      <c r="Z2236" s="13">
        <f t="shared" si="350"/>
        <v>-0.876</v>
      </c>
      <c r="AA2236" s="13">
        <f t="shared" si="362"/>
        <v>-3</v>
      </c>
    </row>
    <row r="2237" spans="1:27" x14ac:dyDescent="0.25">
      <c r="A2237" s="60">
        <v>45922.635497685187</v>
      </c>
      <c r="B2237" s="61">
        <v>444382761</v>
      </c>
      <c r="C2237" s="62" t="s">
        <v>36</v>
      </c>
      <c r="D2237" s="62" t="s">
        <v>38</v>
      </c>
      <c r="E2237" s="62" t="s">
        <v>119</v>
      </c>
      <c r="F2237" s="63">
        <v>3721.63</v>
      </c>
      <c r="G2237" s="63">
        <v>3718.59</v>
      </c>
      <c r="H2237" s="62"/>
      <c r="I2237" s="62" t="s">
        <v>2760</v>
      </c>
      <c r="J2237" s="63">
        <v>3718.64</v>
      </c>
      <c r="K2237" s="63">
        <v>0</v>
      </c>
      <c r="L2237" s="63">
        <v>0</v>
      </c>
      <c r="M2237" s="63">
        <v>2.99</v>
      </c>
      <c r="N2237" s="10" t="str">
        <f t="shared" si="357"/>
        <v>W</v>
      </c>
      <c r="O2237" s="11">
        <f t="shared" si="358"/>
        <v>45922</v>
      </c>
      <c r="P2237" s="12" t="str">
        <f t="shared" si="359"/>
        <v>15</v>
      </c>
      <c r="Q2237" s="13" t="str">
        <f>VLOOKUP($B2237,Deals_Demo!$H:$N,7,0)</f>
        <v>strategy_18_demo</v>
      </c>
      <c r="R2237" s="13" t="str">
        <f t="shared" si="360"/>
        <v>Mon</v>
      </c>
      <c r="S2237" s="14">
        <f>VLOOKUP($B2237,Deals_Demo!$H:$S,8,0)</f>
        <v>45922.635497685187</v>
      </c>
      <c r="T2237" s="14">
        <f>VLOOKUP($B2237,Deals_Demo!$H:$S,9,0)</f>
        <v>45922.843831018523</v>
      </c>
      <c r="U2237" s="15" t="str">
        <f t="shared" si="361"/>
        <v>2025-09-22</v>
      </c>
      <c r="V2237" s="13" t="str">
        <f>VLOOKUP($B2237,Deals_Demo!$H:$S,11,0)</f>
        <v>20</v>
      </c>
      <c r="W2237" s="13" t="str">
        <f>VLOOKUP($B2237,Deals_Demo!$H:$S,12,0)</f>
        <v>Mon</v>
      </c>
      <c r="X2237" s="13">
        <f t="shared" si="348"/>
        <v>0.29900000000000004</v>
      </c>
      <c r="Y2237" s="13">
        <f t="shared" si="349"/>
        <v>0.59800000000000009</v>
      </c>
      <c r="Z2237" s="13">
        <f t="shared" si="350"/>
        <v>0.89700000000000002</v>
      </c>
      <c r="AA2237" s="13">
        <f t="shared" si="362"/>
        <v>2.99</v>
      </c>
    </row>
    <row r="2238" spans="1:27" x14ac:dyDescent="0.25">
      <c r="A2238" s="56">
        <v>45922.635497685187</v>
      </c>
      <c r="B2238" s="57">
        <v>444382764</v>
      </c>
      <c r="C2238" s="58" t="s">
        <v>36</v>
      </c>
      <c r="D2238" s="58" t="s">
        <v>38</v>
      </c>
      <c r="E2238" s="58" t="s">
        <v>119</v>
      </c>
      <c r="F2238" s="59">
        <v>3721.59</v>
      </c>
      <c r="G2238" s="59">
        <v>3718.45</v>
      </c>
      <c r="H2238" s="58"/>
      <c r="I2238" s="58" t="s">
        <v>2760</v>
      </c>
      <c r="J2238" s="59">
        <v>3718.49</v>
      </c>
      <c r="K2238" s="59">
        <v>0</v>
      </c>
      <c r="L2238" s="59">
        <v>0</v>
      </c>
      <c r="M2238" s="59">
        <v>3.1</v>
      </c>
      <c r="N2238" s="10" t="str">
        <f t="shared" si="357"/>
        <v>W</v>
      </c>
      <c r="O2238" s="11">
        <f t="shared" si="358"/>
        <v>45922</v>
      </c>
      <c r="P2238" s="12" t="str">
        <f t="shared" si="359"/>
        <v>15</v>
      </c>
      <c r="Q2238" s="13" t="str">
        <f>VLOOKUP($B2238,Deals_Demo!$H:$N,7,0)</f>
        <v>strategy_20_demo</v>
      </c>
      <c r="R2238" s="13" t="str">
        <f t="shared" si="360"/>
        <v>Mon</v>
      </c>
      <c r="S2238" s="14">
        <f>VLOOKUP($B2238,Deals_Demo!$H:$S,8,0)</f>
        <v>45922.635497685187</v>
      </c>
      <c r="T2238" s="14">
        <f>VLOOKUP($B2238,Deals_Demo!$H:$S,9,0)</f>
        <v>45922.843831018523</v>
      </c>
      <c r="U2238" s="15" t="str">
        <f t="shared" si="361"/>
        <v>2025-09-22</v>
      </c>
      <c r="V2238" s="13" t="str">
        <f>VLOOKUP($B2238,Deals_Demo!$H:$S,11,0)</f>
        <v>20</v>
      </c>
      <c r="W2238" s="13" t="str">
        <f>VLOOKUP($B2238,Deals_Demo!$H:$S,12,0)</f>
        <v>Mon</v>
      </c>
      <c r="X2238" s="13">
        <f t="shared" si="348"/>
        <v>0.31000000000000005</v>
      </c>
      <c r="Y2238" s="13">
        <f t="shared" si="349"/>
        <v>0.62000000000000011</v>
      </c>
      <c r="Z2238" s="13">
        <f t="shared" si="350"/>
        <v>0.92999999999999994</v>
      </c>
      <c r="AA2238" s="13">
        <f t="shared" si="362"/>
        <v>3.1</v>
      </c>
    </row>
    <row r="2239" spans="1:27" x14ac:dyDescent="0.25">
      <c r="A2239" s="60">
        <v>45922.638506944444</v>
      </c>
      <c r="B2239" s="61">
        <v>444385730</v>
      </c>
      <c r="C2239" s="62" t="s">
        <v>36</v>
      </c>
      <c r="D2239" s="62" t="s">
        <v>38</v>
      </c>
      <c r="E2239" s="62" t="s">
        <v>119</v>
      </c>
      <c r="F2239" s="63">
        <v>3719.5</v>
      </c>
      <c r="G2239" s="63">
        <v>3716.46</v>
      </c>
      <c r="H2239" s="62"/>
      <c r="I2239" s="62" t="s">
        <v>2761</v>
      </c>
      <c r="J2239" s="63">
        <v>3716.54</v>
      </c>
      <c r="K2239" s="63">
        <v>0</v>
      </c>
      <c r="L2239" s="63">
        <v>0</v>
      </c>
      <c r="M2239" s="63">
        <v>2.96</v>
      </c>
      <c r="N2239" s="10" t="str">
        <f t="shared" si="357"/>
        <v>W</v>
      </c>
      <c r="O2239" s="11">
        <f t="shared" si="358"/>
        <v>45922</v>
      </c>
      <c r="P2239" s="12" t="str">
        <f t="shared" si="359"/>
        <v>15</v>
      </c>
      <c r="Q2239" s="13" t="str">
        <f>VLOOKUP($B2239,Deals_Demo!$H:$N,7,0)</f>
        <v>strategy_19_demo</v>
      </c>
      <c r="R2239" s="13" t="str">
        <f t="shared" si="360"/>
        <v>Mon</v>
      </c>
      <c r="S2239" s="14">
        <f>VLOOKUP($B2239,Deals_Demo!$H:$S,8,0)</f>
        <v>45922.638506944444</v>
      </c>
      <c r="T2239" s="14">
        <f>VLOOKUP($B2239,Deals_Demo!$H:$S,9,0)</f>
        <v>45922.84684027778</v>
      </c>
      <c r="U2239" s="15" t="str">
        <f t="shared" si="361"/>
        <v>2025-09-22</v>
      </c>
      <c r="V2239" s="13" t="str">
        <f>VLOOKUP($B2239,Deals_Demo!$H:$S,11,0)</f>
        <v>20</v>
      </c>
      <c r="W2239" s="13" t="str">
        <f>VLOOKUP($B2239,Deals_Demo!$H:$S,12,0)</f>
        <v>Mon</v>
      </c>
      <c r="X2239" s="13">
        <f t="shared" si="348"/>
        <v>0.29599999999999999</v>
      </c>
      <c r="Y2239" s="13">
        <f t="shared" si="349"/>
        <v>0.59199999999999997</v>
      </c>
      <c r="Z2239" s="13">
        <f t="shared" si="350"/>
        <v>0.88800000000000001</v>
      </c>
      <c r="AA2239" s="13">
        <f t="shared" si="362"/>
        <v>2.96</v>
      </c>
    </row>
    <row r="2240" spans="1:27" x14ac:dyDescent="0.25">
      <c r="A2240" s="56">
        <v>45922.639664351853</v>
      </c>
      <c r="B2240" s="57">
        <v>444387463</v>
      </c>
      <c r="C2240" s="58" t="s">
        <v>36</v>
      </c>
      <c r="D2240" s="58" t="s">
        <v>38</v>
      </c>
      <c r="E2240" s="58" t="s">
        <v>119</v>
      </c>
      <c r="F2240" s="59">
        <v>3718.08</v>
      </c>
      <c r="G2240" s="59">
        <v>3716.48</v>
      </c>
      <c r="H2240" s="58"/>
      <c r="I2240" s="58" t="s">
        <v>2761</v>
      </c>
      <c r="J2240" s="59">
        <v>3716.54</v>
      </c>
      <c r="K2240" s="59">
        <v>0</v>
      </c>
      <c r="L2240" s="59">
        <v>0</v>
      </c>
      <c r="M2240" s="59">
        <v>1.54</v>
      </c>
      <c r="N2240" s="10" t="str">
        <f t="shared" si="357"/>
        <v>W</v>
      </c>
      <c r="O2240" s="11">
        <f t="shared" si="358"/>
        <v>45922</v>
      </c>
      <c r="P2240" s="12" t="str">
        <f t="shared" si="359"/>
        <v>15</v>
      </c>
      <c r="Q2240" s="13" t="str">
        <f>VLOOKUP($B2240,Deals_Demo!$H:$N,7,0)</f>
        <v>strategy_20_demo</v>
      </c>
      <c r="R2240" s="13" t="str">
        <f t="shared" si="360"/>
        <v>Mon</v>
      </c>
      <c r="S2240" s="14">
        <f>VLOOKUP($B2240,Deals_Demo!$H:$S,8,0)</f>
        <v>45922.639664351853</v>
      </c>
      <c r="T2240" s="14">
        <f>VLOOKUP($B2240,Deals_Demo!$H:$S,9,0)</f>
        <v>45922.847997685189</v>
      </c>
      <c r="U2240" s="15" t="str">
        <f t="shared" si="361"/>
        <v>2025-09-22</v>
      </c>
      <c r="V2240" s="13" t="str">
        <f>VLOOKUP($B2240,Deals_Demo!$H:$S,11,0)</f>
        <v>20</v>
      </c>
      <c r="W2240" s="13" t="str">
        <f>VLOOKUP($B2240,Deals_Demo!$H:$S,12,0)</f>
        <v>Mon</v>
      </c>
      <c r="X2240" s="13">
        <f t="shared" si="348"/>
        <v>0.15400000000000003</v>
      </c>
      <c r="Y2240" s="13">
        <f t="shared" si="349"/>
        <v>0.30800000000000005</v>
      </c>
      <c r="Z2240" s="13">
        <f t="shared" si="350"/>
        <v>0.46199999999999997</v>
      </c>
      <c r="AA2240" s="13">
        <f t="shared" si="362"/>
        <v>-3</v>
      </c>
    </row>
    <row r="2241" spans="1:27" x14ac:dyDescent="0.25">
      <c r="A2241" s="60">
        <v>45922.639664351853</v>
      </c>
      <c r="B2241" s="61">
        <v>444387464</v>
      </c>
      <c r="C2241" s="62" t="s">
        <v>36</v>
      </c>
      <c r="D2241" s="62" t="s">
        <v>38</v>
      </c>
      <c r="E2241" s="62" t="s">
        <v>119</v>
      </c>
      <c r="F2241" s="63">
        <v>3718.08</v>
      </c>
      <c r="G2241" s="63">
        <v>3716.51</v>
      </c>
      <c r="H2241" s="62"/>
      <c r="I2241" s="62" t="s">
        <v>2761</v>
      </c>
      <c r="J2241" s="63">
        <v>3716.54</v>
      </c>
      <c r="K2241" s="63">
        <v>0</v>
      </c>
      <c r="L2241" s="63">
        <v>0</v>
      </c>
      <c r="M2241" s="63">
        <v>1.54</v>
      </c>
      <c r="N2241" s="10" t="str">
        <f t="shared" si="357"/>
        <v>W</v>
      </c>
      <c r="O2241" s="11">
        <f t="shared" si="358"/>
        <v>45922</v>
      </c>
      <c r="P2241" s="12" t="str">
        <f t="shared" si="359"/>
        <v>15</v>
      </c>
      <c r="Q2241" s="13" t="str">
        <f>VLOOKUP($B2241,Deals_Demo!$H:$N,7,0)</f>
        <v>strategy_18_demo</v>
      </c>
      <c r="R2241" s="13" t="str">
        <f t="shared" si="360"/>
        <v>Mon</v>
      </c>
      <c r="S2241" s="14">
        <f>VLOOKUP($B2241,Deals_Demo!$H:$S,8,0)</f>
        <v>45922.639664351853</v>
      </c>
      <c r="T2241" s="14">
        <f>VLOOKUP($B2241,Deals_Demo!$H:$S,9,0)</f>
        <v>45922.847997685189</v>
      </c>
      <c r="U2241" s="15" t="str">
        <f t="shared" si="361"/>
        <v>2025-09-22</v>
      </c>
      <c r="V2241" s="13" t="str">
        <f>VLOOKUP($B2241,Deals_Demo!$H:$S,11,0)</f>
        <v>20</v>
      </c>
      <c r="W2241" s="13" t="str">
        <f>VLOOKUP($B2241,Deals_Demo!$H:$S,12,0)</f>
        <v>Mon</v>
      </c>
      <c r="X2241" s="13">
        <f t="shared" si="348"/>
        <v>0.15400000000000003</v>
      </c>
      <c r="Y2241" s="13">
        <f t="shared" si="349"/>
        <v>0.30800000000000005</v>
      </c>
      <c r="Z2241" s="13">
        <f t="shared" si="350"/>
        <v>0.46199999999999997</v>
      </c>
      <c r="AA2241" s="13">
        <f t="shared" si="362"/>
        <v>-3</v>
      </c>
    </row>
    <row r="2242" spans="1:27" x14ac:dyDescent="0.25">
      <c r="A2242" s="56">
        <v>45922.643252314818</v>
      </c>
      <c r="B2242" s="57">
        <v>444393416</v>
      </c>
      <c r="C2242" s="58" t="s">
        <v>36</v>
      </c>
      <c r="D2242" s="58" t="s">
        <v>38</v>
      </c>
      <c r="E2242" s="58" t="s">
        <v>119</v>
      </c>
      <c r="F2242" s="59">
        <v>3714.4</v>
      </c>
      <c r="G2242" s="59">
        <v>3717.41</v>
      </c>
      <c r="H2242" s="58"/>
      <c r="I2242" s="58" t="s">
        <v>2762</v>
      </c>
      <c r="J2242" s="59">
        <v>3717.42</v>
      </c>
      <c r="K2242" s="59">
        <v>0</v>
      </c>
      <c r="L2242" s="59">
        <v>0</v>
      </c>
      <c r="M2242" s="59">
        <v>-3.02</v>
      </c>
      <c r="N2242" s="10" t="str">
        <f t="shared" si="357"/>
        <v>L</v>
      </c>
      <c r="O2242" s="11">
        <f t="shared" si="358"/>
        <v>45922</v>
      </c>
      <c r="P2242" s="12" t="str">
        <f t="shared" si="359"/>
        <v>15</v>
      </c>
      <c r="Q2242" s="13" t="str">
        <f>VLOOKUP($B2242,Deals_Demo!$H:$N,7,0)</f>
        <v>strategy_18_demo</v>
      </c>
      <c r="R2242" s="13" t="str">
        <f t="shared" si="360"/>
        <v>Mon</v>
      </c>
      <c r="S2242" s="14">
        <f>VLOOKUP($B2242,Deals_Demo!$H:$S,8,0)</f>
        <v>45922.643252314818</v>
      </c>
      <c r="T2242" s="14">
        <f>VLOOKUP($B2242,Deals_Demo!$H:$S,9,0)</f>
        <v>45922.851585648154</v>
      </c>
      <c r="U2242" s="15" t="str">
        <f t="shared" si="361"/>
        <v>2025-09-22</v>
      </c>
      <c r="V2242" s="13" t="str">
        <f>VLOOKUP($B2242,Deals_Demo!$H:$S,11,0)</f>
        <v>20</v>
      </c>
      <c r="W2242" s="13" t="str">
        <f>VLOOKUP($B2242,Deals_Demo!$H:$S,12,0)</f>
        <v>Mon</v>
      </c>
      <c r="X2242" s="13">
        <f t="shared" si="348"/>
        <v>-0.30200000000000005</v>
      </c>
      <c r="Y2242" s="13">
        <f t="shared" si="349"/>
        <v>-0.60400000000000009</v>
      </c>
      <c r="Z2242" s="13">
        <f t="shared" si="350"/>
        <v>-0.90599999999999992</v>
      </c>
      <c r="AA2242" s="13">
        <f t="shared" si="362"/>
        <v>-3</v>
      </c>
    </row>
    <row r="2243" spans="1:27" x14ac:dyDescent="0.25">
      <c r="A2243" s="60">
        <v>45922.643252314818</v>
      </c>
      <c r="B2243" s="61">
        <v>444393419</v>
      </c>
      <c r="C2243" s="62" t="s">
        <v>36</v>
      </c>
      <c r="D2243" s="62" t="s">
        <v>38</v>
      </c>
      <c r="E2243" s="62" t="s">
        <v>119</v>
      </c>
      <c r="F2243" s="63">
        <v>3714.58</v>
      </c>
      <c r="G2243" s="63">
        <v>3717.4</v>
      </c>
      <c r="H2243" s="62"/>
      <c r="I2243" s="62" t="s">
        <v>2762</v>
      </c>
      <c r="J2243" s="63">
        <v>3717.42</v>
      </c>
      <c r="K2243" s="63">
        <v>0</v>
      </c>
      <c r="L2243" s="63">
        <v>0</v>
      </c>
      <c r="M2243" s="63">
        <v>-2.84</v>
      </c>
      <c r="N2243" s="10" t="str">
        <f t="shared" si="357"/>
        <v>L</v>
      </c>
      <c r="O2243" s="11">
        <f t="shared" si="358"/>
        <v>45922</v>
      </c>
      <c r="P2243" s="12" t="str">
        <f t="shared" si="359"/>
        <v>15</v>
      </c>
      <c r="Q2243" s="13" t="str">
        <f>VLOOKUP($B2243,Deals_Demo!$H:$N,7,0)</f>
        <v>strategy_19_demo</v>
      </c>
      <c r="R2243" s="13" t="str">
        <f t="shared" si="360"/>
        <v>Mon</v>
      </c>
      <c r="S2243" s="14">
        <f>VLOOKUP($B2243,Deals_Demo!$H:$S,8,0)</f>
        <v>45922.643252314818</v>
      </c>
      <c r="T2243" s="14">
        <f>VLOOKUP($B2243,Deals_Demo!$H:$S,9,0)</f>
        <v>45922.851585648154</v>
      </c>
      <c r="U2243" s="15" t="str">
        <f t="shared" si="361"/>
        <v>2025-09-22</v>
      </c>
      <c r="V2243" s="13" t="str">
        <f>VLOOKUP($B2243,Deals_Demo!$H:$S,11,0)</f>
        <v>20</v>
      </c>
      <c r="W2243" s="13" t="str">
        <f>VLOOKUP($B2243,Deals_Demo!$H:$S,12,0)</f>
        <v>Mon</v>
      </c>
      <c r="X2243" s="13">
        <f t="shared" ref="X2243:X2306" si="363">$M2243*0.1</f>
        <v>-0.28399999999999997</v>
      </c>
      <c r="Y2243" s="13">
        <f t="shared" ref="Y2243:Y2306" si="364">$M2243*0.2</f>
        <v>-0.56799999999999995</v>
      </c>
      <c r="Z2243" s="13">
        <f t="shared" ref="Z2243:Z2306" si="365">$M2243*0.3</f>
        <v>-0.85199999999999998</v>
      </c>
      <c r="AA2243" s="13">
        <f t="shared" si="362"/>
        <v>-3</v>
      </c>
    </row>
    <row r="2244" spans="1:27" x14ac:dyDescent="0.25">
      <c r="A2244" s="56">
        <v>45922.643252314818</v>
      </c>
      <c r="B2244" s="57">
        <v>444393421</v>
      </c>
      <c r="C2244" s="58" t="s">
        <v>36</v>
      </c>
      <c r="D2244" s="58" t="s">
        <v>38</v>
      </c>
      <c r="E2244" s="58" t="s">
        <v>119</v>
      </c>
      <c r="F2244" s="59">
        <v>3714.54</v>
      </c>
      <c r="G2244" s="59">
        <v>3717.4</v>
      </c>
      <c r="H2244" s="58"/>
      <c r="I2244" s="58" t="s">
        <v>2762</v>
      </c>
      <c r="J2244" s="59">
        <v>3717.42</v>
      </c>
      <c r="K2244" s="59">
        <v>0</v>
      </c>
      <c r="L2244" s="59">
        <v>0</v>
      </c>
      <c r="M2244" s="59">
        <v>-2.88</v>
      </c>
      <c r="N2244" s="10" t="str">
        <f t="shared" si="357"/>
        <v>L</v>
      </c>
      <c r="O2244" s="11">
        <f t="shared" si="358"/>
        <v>45922</v>
      </c>
      <c r="P2244" s="12" t="str">
        <f t="shared" si="359"/>
        <v>15</v>
      </c>
      <c r="Q2244" s="13" t="str">
        <f>VLOOKUP($B2244,Deals_Demo!$H:$N,7,0)</f>
        <v>strategy_20_demo</v>
      </c>
      <c r="R2244" s="13" t="str">
        <f t="shared" si="360"/>
        <v>Mon</v>
      </c>
      <c r="S2244" s="14">
        <f>VLOOKUP($B2244,Deals_Demo!$H:$S,8,0)</f>
        <v>45922.643252314818</v>
      </c>
      <c r="T2244" s="14">
        <f>VLOOKUP($B2244,Deals_Demo!$H:$S,9,0)</f>
        <v>45922.851585648154</v>
      </c>
      <c r="U2244" s="15" t="str">
        <f t="shared" si="361"/>
        <v>2025-09-22</v>
      </c>
      <c r="V2244" s="13" t="str">
        <f>VLOOKUP($B2244,Deals_Demo!$H:$S,11,0)</f>
        <v>20</v>
      </c>
      <c r="W2244" s="13" t="str">
        <f>VLOOKUP($B2244,Deals_Demo!$H:$S,12,0)</f>
        <v>Mon</v>
      </c>
      <c r="X2244" s="13">
        <f t="shared" si="363"/>
        <v>-0.28799999999999998</v>
      </c>
      <c r="Y2244" s="13">
        <f t="shared" si="364"/>
        <v>-0.57599999999999996</v>
      </c>
      <c r="Z2244" s="13">
        <f t="shared" si="365"/>
        <v>-0.86399999999999999</v>
      </c>
      <c r="AA2244" s="13">
        <f t="shared" si="362"/>
        <v>-3</v>
      </c>
    </row>
    <row r="2245" spans="1:27" x14ac:dyDescent="0.25">
      <c r="A2245" s="60">
        <v>45922.643831018519</v>
      </c>
      <c r="B2245" s="61">
        <v>444394020</v>
      </c>
      <c r="C2245" s="62" t="s">
        <v>36</v>
      </c>
      <c r="D2245" s="62" t="s">
        <v>38</v>
      </c>
      <c r="E2245" s="62" t="s">
        <v>119</v>
      </c>
      <c r="F2245" s="63">
        <v>3715.48</v>
      </c>
      <c r="G2245" s="63">
        <v>3715.42</v>
      </c>
      <c r="H2245" s="63">
        <v>3711.95</v>
      </c>
      <c r="I2245" s="62" t="s">
        <v>2763</v>
      </c>
      <c r="J2245" s="63">
        <v>3715.48</v>
      </c>
      <c r="K2245" s="63">
        <v>0</v>
      </c>
      <c r="L2245" s="63">
        <v>0</v>
      </c>
      <c r="M2245" s="63">
        <v>0</v>
      </c>
      <c r="N2245" s="10" t="str">
        <f t="shared" si="357"/>
        <v>BE</v>
      </c>
      <c r="O2245" s="11">
        <f t="shared" si="358"/>
        <v>45922</v>
      </c>
      <c r="P2245" s="12" t="str">
        <f t="shared" si="359"/>
        <v>15</v>
      </c>
      <c r="Q2245" s="13" t="str">
        <f>VLOOKUP($B2245,Deals_Demo!$H:$N,7,0)</f>
        <v>strategy_11_demo</v>
      </c>
      <c r="R2245" s="13" t="str">
        <f t="shared" si="360"/>
        <v>Mon</v>
      </c>
      <c r="S2245" s="14">
        <f>VLOOKUP($B2245,Deals_Demo!$H:$S,8,0)</f>
        <v>45922.643831018519</v>
      </c>
      <c r="T2245" s="14">
        <f>VLOOKUP($B2245,Deals_Demo!$H:$S,9,0)</f>
        <v>45922.852164351854</v>
      </c>
      <c r="U2245" s="15" t="str">
        <f t="shared" si="361"/>
        <v>2025-09-22</v>
      </c>
      <c r="V2245" s="13" t="str">
        <f>VLOOKUP($B2245,Deals_Demo!$H:$S,11,0)</f>
        <v>20</v>
      </c>
      <c r="W2245" s="13" t="str">
        <f>VLOOKUP($B2245,Deals_Demo!$H:$S,12,0)</f>
        <v>Mon</v>
      </c>
      <c r="X2245" s="13">
        <f t="shared" si="363"/>
        <v>0</v>
      </c>
      <c r="Y2245" s="13">
        <f t="shared" si="364"/>
        <v>0</v>
      </c>
      <c r="Z2245" s="13">
        <f t="shared" si="365"/>
        <v>0</v>
      </c>
      <c r="AA2245" s="13">
        <f t="shared" si="362"/>
        <v>-3</v>
      </c>
    </row>
    <row r="2246" spans="1:27" x14ac:dyDescent="0.25">
      <c r="A2246" s="56">
        <v>45922.643831018519</v>
      </c>
      <c r="B2246" s="57">
        <v>444394028</v>
      </c>
      <c r="C2246" s="58" t="s">
        <v>36</v>
      </c>
      <c r="D2246" s="58" t="s">
        <v>38</v>
      </c>
      <c r="E2246" s="58" t="s">
        <v>119</v>
      </c>
      <c r="F2246" s="59">
        <v>3715.5</v>
      </c>
      <c r="G2246" s="59">
        <v>3715.53</v>
      </c>
      <c r="H2246" s="59">
        <v>3713.98</v>
      </c>
      <c r="I2246" s="58" t="s">
        <v>2764</v>
      </c>
      <c r="J2246" s="59">
        <v>3713.76</v>
      </c>
      <c r="K2246" s="59">
        <v>0</v>
      </c>
      <c r="L2246" s="59">
        <v>0</v>
      </c>
      <c r="M2246" s="59">
        <v>1.74</v>
      </c>
      <c r="N2246" s="10" t="str">
        <f t="shared" si="357"/>
        <v>W</v>
      </c>
      <c r="O2246" s="11">
        <f t="shared" si="358"/>
        <v>45922</v>
      </c>
      <c r="P2246" s="12" t="str">
        <f t="shared" si="359"/>
        <v>15</v>
      </c>
      <c r="Q2246" s="13" t="str">
        <f>VLOOKUP($B2246,Deals_Demo!$H:$N,7,0)</f>
        <v>strategy_24_demo</v>
      </c>
      <c r="R2246" s="13" t="str">
        <f t="shared" si="360"/>
        <v>Mon</v>
      </c>
      <c r="S2246" s="14">
        <f>VLOOKUP($B2246,Deals_Demo!$H:$S,8,0)</f>
        <v>45922.643831018519</v>
      </c>
      <c r="T2246" s="14">
        <f>VLOOKUP($B2246,Deals_Demo!$H:$S,9,0)</f>
        <v>45922.852164351854</v>
      </c>
      <c r="U2246" s="15" t="str">
        <f t="shared" si="361"/>
        <v>2025-09-22</v>
      </c>
      <c r="V2246" s="13" t="str">
        <f>VLOOKUP($B2246,Deals_Demo!$H:$S,11,0)</f>
        <v>20</v>
      </c>
      <c r="W2246" s="13" t="str">
        <f>VLOOKUP($B2246,Deals_Demo!$H:$S,12,0)</f>
        <v>Mon</v>
      </c>
      <c r="X2246" s="13">
        <f t="shared" si="363"/>
        <v>0.17400000000000002</v>
      </c>
      <c r="Y2246" s="13">
        <f t="shared" si="364"/>
        <v>0.34800000000000003</v>
      </c>
      <c r="Z2246" s="13">
        <f t="shared" si="365"/>
        <v>0.52200000000000002</v>
      </c>
      <c r="AA2246" s="13">
        <f t="shared" si="362"/>
        <v>-3</v>
      </c>
    </row>
    <row r="2247" spans="1:27" x14ac:dyDescent="0.25">
      <c r="A2247" s="60">
        <v>45922.643831018519</v>
      </c>
      <c r="B2247" s="61">
        <v>444394034</v>
      </c>
      <c r="C2247" s="62" t="s">
        <v>36</v>
      </c>
      <c r="D2247" s="62" t="s">
        <v>38</v>
      </c>
      <c r="E2247" s="62" t="s">
        <v>119</v>
      </c>
      <c r="F2247" s="63">
        <v>3715.52</v>
      </c>
      <c r="G2247" s="63">
        <v>3714.56</v>
      </c>
      <c r="H2247" s="63">
        <v>3713.28</v>
      </c>
      <c r="I2247" s="62" t="s">
        <v>2765</v>
      </c>
      <c r="J2247" s="63">
        <v>3714.56</v>
      </c>
      <c r="K2247" s="63">
        <v>0</v>
      </c>
      <c r="L2247" s="63">
        <v>0</v>
      </c>
      <c r="M2247" s="63">
        <v>0.96</v>
      </c>
      <c r="N2247" s="10" t="str">
        <f t="shared" si="357"/>
        <v>W</v>
      </c>
      <c r="O2247" s="11">
        <f t="shared" si="358"/>
        <v>45922</v>
      </c>
      <c r="P2247" s="12" t="str">
        <f t="shared" si="359"/>
        <v>15</v>
      </c>
      <c r="Q2247" s="13" t="str">
        <f>VLOOKUP($B2247,Deals_Demo!$H:$N,7,0)</f>
        <v>strategy_21_demo</v>
      </c>
      <c r="R2247" s="13" t="str">
        <f t="shared" si="360"/>
        <v>Mon</v>
      </c>
      <c r="S2247" s="14">
        <f>VLOOKUP($B2247,Deals_Demo!$H:$S,8,0)</f>
        <v>45922.643831018519</v>
      </c>
      <c r="T2247" s="14">
        <f>VLOOKUP($B2247,Deals_Demo!$H:$S,9,0)</f>
        <v>45922.852164351854</v>
      </c>
      <c r="U2247" s="15" t="str">
        <f t="shared" si="361"/>
        <v>2025-09-22</v>
      </c>
      <c r="V2247" s="13" t="str">
        <f>VLOOKUP($B2247,Deals_Demo!$H:$S,11,0)</f>
        <v>20</v>
      </c>
      <c r="W2247" s="13" t="str">
        <f>VLOOKUP($B2247,Deals_Demo!$H:$S,12,0)</f>
        <v>Mon</v>
      </c>
      <c r="X2247" s="13">
        <f t="shared" si="363"/>
        <v>9.6000000000000002E-2</v>
      </c>
      <c r="Y2247" s="13">
        <f t="shared" si="364"/>
        <v>0.192</v>
      </c>
      <c r="Z2247" s="13">
        <f t="shared" si="365"/>
        <v>0.28799999999999998</v>
      </c>
      <c r="AA2247" s="13">
        <f t="shared" si="362"/>
        <v>-3</v>
      </c>
    </row>
    <row r="2248" spans="1:27" x14ac:dyDescent="0.25">
      <c r="A2248" s="56">
        <v>45922.643842592595</v>
      </c>
      <c r="B2248" s="57">
        <v>444394037</v>
      </c>
      <c r="C2248" s="58" t="s">
        <v>36</v>
      </c>
      <c r="D2248" s="58" t="s">
        <v>38</v>
      </c>
      <c r="E2248" s="58" t="s">
        <v>119</v>
      </c>
      <c r="F2248" s="59">
        <v>3715.46</v>
      </c>
      <c r="G2248" s="59">
        <v>3715.43</v>
      </c>
      <c r="H2248" s="59">
        <v>3712.48</v>
      </c>
      <c r="I2248" s="58" t="s">
        <v>2763</v>
      </c>
      <c r="J2248" s="59">
        <v>3715.48</v>
      </c>
      <c r="K2248" s="59">
        <v>0</v>
      </c>
      <c r="L2248" s="59">
        <v>0</v>
      </c>
      <c r="M2248" s="59">
        <v>-0.02</v>
      </c>
      <c r="N2248" s="10" t="str">
        <f t="shared" si="357"/>
        <v>L</v>
      </c>
      <c r="O2248" s="11">
        <f t="shared" si="358"/>
        <v>45922</v>
      </c>
      <c r="P2248" s="12" t="str">
        <f t="shared" si="359"/>
        <v>15</v>
      </c>
      <c r="Q2248" s="13" t="str">
        <f>VLOOKUP($B2248,Deals_Demo!$H:$N,7,0)</f>
        <v>strategy_10_demo</v>
      </c>
      <c r="R2248" s="13" t="str">
        <f t="shared" si="360"/>
        <v>Mon</v>
      </c>
      <c r="S2248" s="14">
        <f>VLOOKUP($B2248,Deals_Demo!$H:$S,8,0)</f>
        <v>45922.643842592595</v>
      </c>
      <c r="T2248" s="14">
        <f>VLOOKUP($B2248,Deals_Demo!$H:$S,9,0)</f>
        <v>45922.852175925931</v>
      </c>
      <c r="U2248" s="15" t="str">
        <f t="shared" si="361"/>
        <v>2025-09-22</v>
      </c>
      <c r="V2248" s="13" t="str">
        <f>VLOOKUP($B2248,Deals_Demo!$H:$S,11,0)</f>
        <v>20</v>
      </c>
      <c r="W2248" s="13" t="str">
        <f>VLOOKUP($B2248,Deals_Demo!$H:$S,12,0)</f>
        <v>Mon</v>
      </c>
      <c r="X2248" s="13">
        <f t="shared" si="363"/>
        <v>-2E-3</v>
      </c>
      <c r="Y2248" s="13">
        <f t="shared" si="364"/>
        <v>-4.0000000000000001E-3</v>
      </c>
      <c r="Z2248" s="13">
        <f t="shared" si="365"/>
        <v>-6.0000000000000001E-3</v>
      </c>
      <c r="AA2248" s="13">
        <f t="shared" si="362"/>
        <v>-3</v>
      </c>
    </row>
    <row r="2249" spans="1:27" x14ac:dyDescent="0.25">
      <c r="A2249" s="60">
        <v>45922.643842592595</v>
      </c>
      <c r="B2249" s="61">
        <v>444394047</v>
      </c>
      <c r="C2249" s="62" t="s">
        <v>36</v>
      </c>
      <c r="D2249" s="62" t="s">
        <v>38</v>
      </c>
      <c r="E2249" s="62" t="s">
        <v>119</v>
      </c>
      <c r="F2249" s="63">
        <v>3715.52</v>
      </c>
      <c r="G2249" s="63">
        <v>3715.53</v>
      </c>
      <c r="H2249" s="63">
        <v>3713.98</v>
      </c>
      <c r="I2249" s="62" t="s">
        <v>2764</v>
      </c>
      <c r="J2249" s="63">
        <v>3713.76</v>
      </c>
      <c r="K2249" s="63">
        <v>0</v>
      </c>
      <c r="L2249" s="63">
        <v>0</v>
      </c>
      <c r="M2249" s="63">
        <v>1.76</v>
      </c>
      <c r="N2249" s="10" t="str">
        <f t="shared" si="357"/>
        <v>W</v>
      </c>
      <c r="O2249" s="11">
        <f t="shared" si="358"/>
        <v>45922</v>
      </c>
      <c r="P2249" s="12" t="str">
        <f t="shared" si="359"/>
        <v>15</v>
      </c>
      <c r="Q2249" s="13" t="str">
        <f>VLOOKUP($B2249,Deals_Demo!$H:$N,7,0)</f>
        <v>strategy_15_demo</v>
      </c>
      <c r="R2249" s="13" t="str">
        <f t="shared" si="360"/>
        <v>Mon</v>
      </c>
      <c r="S2249" s="14">
        <f>VLOOKUP($B2249,Deals_Demo!$H:$S,8,0)</f>
        <v>45922.643842592595</v>
      </c>
      <c r="T2249" s="14">
        <f>VLOOKUP($B2249,Deals_Demo!$H:$S,9,0)</f>
        <v>45922.852175925931</v>
      </c>
      <c r="U2249" s="15" t="str">
        <f t="shared" si="361"/>
        <v>2025-09-22</v>
      </c>
      <c r="V2249" s="13" t="str">
        <f>VLOOKUP($B2249,Deals_Demo!$H:$S,11,0)</f>
        <v>20</v>
      </c>
      <c r="W2249" s="13" t="str">
        <f>VLOOKUP($B2249,Deals_Demo!$H:$S,12,0)</f>
        <v>Mon</v>
      </c>
      <c r="X2249" s="13">
        <f t="shared" si="363"/>
        <v>0.17600000000000002</v>
      </c>
      <c r="Y2249" s="13">
        <f t="shared" si="364"/>
        <v>0.35200000000000004</v>
      </c>
      <c r="Z2249" s="13">
        <f t="shared" si="365"/>
        <v>0.52800000000000002</v>
      </c>
      <c r="AA2249" s="13">
        <f t="shared" si="362"/>
        <v>-3</v>
      </c>
    </row>
    <row r="2250" spans="1:27" x14ac:dyDescent="0.25">
      <c r="A2250" s="56">
        <v>45922.643842592595</v>
      </c>
      <c r="B2250" s="57">
        <v>444394052</v>
      </c>
      <c r="C2250" s="58" t="s">
        <v>36</v>
      </c>
      <c r="D2250" s="58" t="s">
        <v>38</v>
      </c>
      <c r="E2250" s="58" t="s">
        <v>119</v>
      </c>
      <c r="F2250" s="59">
        <v>3715.54</v>
      </c>
      <c r="G2250" s="59">
        <v>3717.68</v>
      </c>
      <c r="H2250" s="59">
        <v>3713.98</v>
      </c>
      <c r="I2250" s="58" t="s">
        <v>2764</v>
      </c>
      <c r="J2250" s="59">
        <v>3713.76</v>
      </c>
      <c r="K2250" s="59">
        <v>0</v>
      </c>
      <c r="L2250" s="59">
        <v>0</v>
      </c>
      <c r="M2250" s="59">
        <v>1.78</v>
      </c>
      <c r="N2250" s="10" t="str">
        <f t="shared" si="357"/>
        <v>W</v>
      </c>
      <c r="O2250" s="11">
        <f t="shared" si="358"/>
        <v>45922</v>
      </c>
      <c r="P2250" s="12" t="str">
        <f t="shared" si="359"/>
        <v>15</v>
      </c>
      <c r="Q2250" s="13" t="str">
        <f>VLOOKUP($B2250,Deals_Demo!$H:$N,7,0)</f>
        <v>strategy_22_demo</v>
      </c>
      <c r="R2250" s="13" t="str">
        <f t="shared" si="360"/>
        <v>Mon</v>
      </c>
      <c r="S2250" s="14">
        <f>VLOOKUP($B2250,Deals_Demo!$H:$S,8,0)</f>
        <v>45922.643842592595</v>
      </c>
      <c r="T2250" s="14">
        <f>VLOOKUP($B2250,Deals_Demo!$H:$S,9,0)</f>
        <v>45922.852175925931</v>
      </c>
      <c r="U2250" s="15" t="str">
        <f t="shared" si="361"/>
        <v>2025-09-22</v>
      </c>
      <c r="V2250" s="13" t="str">
        <f>VLOOKUP($B2250,Deals_Demo!$H:$S,11,0)</f>
        <v>20</v>
      </c>
      <c r="W2250" s="13" t="str">
        <f>VLOOKUP($B2250,Deals_Demo!$H:$S,12,0)</f>
        <v>Mon</v>
      </c>
      <c r="X2250" s="13">
        <f t="shared" si="363"/>
        <v>0.17800000000000002</v>
      </c>
      <c r="Y2250" s="13">
        <f t="shared" si="364"/>
        <v>0.35600000000000004</v>
      </c>
      <c r="Z2250" s="13">
        <f t="shared" si="365"/>
        <v>0.53400000000000003</v>
      </c>
      <c r="AA2250" s="13">
        <f t="shared" si="362"/>
        <v>-3</v>
      </c>
    </row>
    <row r="2251" spans="1:27" x14ac:dyDescent="0.25">
      <c r="A2251" s="60">
        <v>45922.643842592595</v>
      </c>
      <c r="B2251" s="61">
        <v>444394057</v>
      </c>
      <c r="C2251" s="62" t="s">
        <v>36</v>
      </c>
      <c r="D2251" s="62" t="s">
        <v>38</v>
      </c>
      <c r="E2251" s="62" t="s">
        <v>119</v>
      </c>
      <c r="F2251" s="63">
        <v>3715.52</v>
      </c>
      <c r="G2251" s="63">
        <v>3715.53</v>
      </c>
      <c r="H2251" s="63">
        <v>3713.98</v>
      </c>
      <c r="I2251" s="62" t="s">
        <v>2764</v>
      </c>
      <c r="J2251" s="63">
        <v>3713.76</v>
      </c>
      <c r="K2251" s="63">
        <v>0</v>
      </c>
      <c r="L2251" s="63">
        <v>0</v>
      </c>
      <c r="M2251" s="63">
        <v>1.76</v>
      </c>
      <c r="N2251" s="10" t="str">
        <f t="shared" si="357"/>
        <v>W</v>
      </c>
      <c r="O2251" s="11">
        <f t="shared" si="358"/>
        <v>45922</v>
      </c>
      <c r="P2251" s="12" t="str">
        <f t="shared" si="359"/>
        <v>15</v>
      </c>
      <c r="Q2251" s="13" t="str">
        <f>VLOOKUP($B2251,Deals_Demo!$H:$N,7,0)</f>
        <v>strategy_12_demo</v>
      </c>
      <c r="R2251" s="13" t="str">
        <f t="shared" si="360"/>
        <v>Mon</v>
      </c>
      <c r="S2251" s="14">
        <f>VLOOKUP($B2251,Deals_Demo!$H:$S,8,0)</f>
        <v>45922.643842592595</v>
      </c>
      <c r="T2251" s="14">
        <f>VLOOKUP($B2251,Deals_Demo!$H:$S,9,0)</f>
        <v>45922.852175925931</v>
      </c>
      <c r="U2251" s="15" t="str">
        <f t="shared" si="361"/>
        <v>2025-09-22</v>
      </c>
      <c r="V2251" s="13" t="str">
        <f>VLOOKUP($B2251,Deals_Demo!$H:$S,11,0)</f>
        <v>20</v>
      </c>
      <c r="W2251" s="13" t="str">
        <f>VLOOKUP($B2251,Deals_Demo!$H:$S,12,0)</f>
        <v>Mon</v>
      </c>
      <c r="X2251" s="13">
        <f t="shared" si="363"/>
        <v>0.17600000000000002</v>
      </c>
      <c r="Y2251" s="13">
        <f t="shared" si="364"/>
        <v>0.35200000000000004</v>
      </c>
      <c r="Z2251" s="13">
        <f t="shared" si="365"/>
        <v>0.52800000000000002</v>
      </c>
      <c r="AA2251" s="13">
        <f t="shared" si="362"/>
        <v>-3</v>
      </c>
    </row>
    <row r="2252" spans="1:27" x14ac:dyDescent="0.25">
      <c r="A2252" s="56">
        <v>45922.643854166665</v>
      </c>
      <c r="B2252" s="57">
        <v>444394059</v>
      </c>
      <c r="C2252" s="58" t="s">
        <v>36</v>
      </c>
      <c r="D2252" s="58" t="s">
        <v>38</v>
      </c>
      <c r="E2252" s="58" t="s">
        <v>119</v>
      </c>
      <c r="F2252" s="59">
        <v>3715.51</v>
      </c>
      <c r="G2252" s="59">
        <v>3718.48</v>
      </c>
      <c r="H2252" s="59">
        <v>3711.98</v>
      </c>
      <c r="I2252" s="58" t="s">
        <v>2766</v>
      </c>
      <c r="J2252" s="59">
        <v>3718.49</v>
      </c>
      <c r="K2252" s="59">
        <v>0</v>
      </c>
      <c r="L2252" s="59">
        <v>0</v>
      </c>
      <c r="M2252" s="59">
        <v>-2.98</v>
      </c>
      <c r="N2252" s="10" t="str">
        <f t="shared" si="357"/>
        <v>L</v>
      </c>
      <c r="O2252" s="11">
        <f t="shared" si="358"/>
        <v>45922</v>
      </c>
      <c r="P2252" s="12" t="str">
        <f t="shared" si="359"/>
        <v>15</v>
      </c>
      <c r="Q2252" s="13" t="str">
        <f>VLOOKUP($B2252,Deals_Demo!$H:$N,7,0)</f>
        <v>strategy_16_demo</v>
      </c>
      <c r="R2252" s="13" t="str">
        <f t="shared" si="360"/>
        <v>Mon</v>
      </c>
      <c r="S2252" s="14">
        <f>VLOOKUP($B2252,Deals_Demo!$H:$S,8,0)</f>
        <v>45922.643854166665</v>
      </c>
      <c r="T2252" s="14">
        <f>VLOOKUP($B2252,Deals_Demo!$H:$S,9,0)</f>
        <v>45922.852187500001</v>
      </c>
      <c r="U2252" s="15" t="str">
        <f t="shared" si="361"/>
        <v>2025-09-22</v>
      </c>
      <c r="V2252" s="13" t="str">
        <f>VLOOKUP($B2252,Deals_Demo!$H:$S,11,0)</f>
        <v>20</v>
      </c>
      <c r="W2252" s="13" t="str">
        <f>VLOOKUP($B2252,Deals_Demo!$H:$S,12,0)</f>
        <v>Mon</v>
      </c>
      <c r="X2252" s="13">
        <f t="shared" si="363"/>
        <v>-0.29799999999999999</v>
      </c>
      <c r="Y2252" s="13">
        <f t="shared" si="364"/>
        <v>-0.59599999999999997</v>
      </c>
      <c r="Z2252" s="13">
        <f t="shared" si="365"/>
        <v>-0.89400000000000002</v>
      </c>
      <c r="AA2252" s="13">
        <f t="shared" si="362"/>
        <v>-3</v>
      </c>
    </row>
    <row r="2253" spans="1:27" x14ac:dyDescent="0.25">
      <c r="A2253" s="60">
        <v>45922.643854166665</v>
      </c>
      <c r="B2253" s="61">
        <v>444394082</v>
      </c>
      <c r="C2253" s="62" t="s">
        <v>36</v>
      </c>
      <c r="D2253" s="62" t="s">
        <v>38</v>
      </c>
      <c r="E2253" s="62" t="s">
        <v>119</v>
      </c>
      <c r="F2253" s="63">
        <v>3715.63</v>
      </c>
      <c r="G2253" s="63">
        <v>3715.1</v>
      </c>
      <c r="H2253" s="63">
        <v>3712.48</v>
      </c>
      <c r="I2253" s="62" t="s">
        <v>2767</v>
      </c>
      <c r="J2253" s="63">
        <v>3715.15</v>
      </c>
      <c r="K2253" s="63">
        <v>0</v>
      </c>
      <c r="L2253" s="63">
        <v>0</v>
      </c>
      <c r="M2253" s="63">
        <v>0.48</v>
      </c>
      <c r="N2253" s="10" t="str">
        <f t="shared" si="357"/>
        <v>W</v>
      </c>
      <c r="O2253" s="11">
        <f t="shared" si="358"/>
        <v>45922</v>
      </c>
      <c r="P2253" s="12" t="str">
        <f t="shared" si="359"/>
        <v>15</v>
      </c>
      <c r="Q2253" s="13" t="str">
        <f>VLOOKUP($B2253,Deals_Demo!$H:$N,7,0)</f>
        <v>strategy_09_demo</v>
      </c>
      <c r="R2253" s="13" t="str">
        <f t="shared" si="360"/>
        <v>Mon</v>
      </c>
      <c r="S2253" s="14">
        <f>VLOOKUP($B2253,Deals_Demo!$H:$S,8,0)</f>
        <v>45922.643854166665</v>
      </c>
      <c r="T2253" s="14">
        <f>VLOOKUP($B2253,Deals_Demo!$H:$S,9,0)</f>
        <v>45922.852187500001</v>
      </c>
      <c r="U2253" s="15" t="str">
        <f t="shared" si="361"/>
        <v>2025-09-22</v>
      </c>
      <c r="V2253" s="13" t="str">
        <f>VLOOKUP($B2253,Deals_Demo!$H:$S,11,0)</f>
        <v>20</v>
      </c>
      <c r="W2253" s="13" t="str">
        <f>VLOOKUP($B2253,Deals_Demo!$H:$S,12,0)</f>
        <v>Mon</v>
      </c>
      <c r="X2253" s="13">
        <f t="shared" si="363"/>
        <v>4.8000000000000001E-2</v>
      </c>
      <c r="Y2253" s="13">
        <f t="shared" si="364"/>
        <v>9.6000000000000002E-2</v>
      </c>
      <c r="Z2253" s="13">
        <f t="shared" si="365"/>
        <v>0.14399999999999999</v>
      </c>
      <c r="AA2253" s="13">
        <f t="shared" si="362"/>
        <v>-3</v>
      </c>
    </row>
    <row r="2254" spans="1:27" x14ac:dyDescent="0.25">
      <c r="A2254" s="56">
        <v>45922.643854166665</v>
      </c>
      <c r="B2254" s="57">
        <v>444394085</v>
      </c>
      <c r="C2254" s="58" t="s">
        <v>36</v>
      </c>
      <c r="D2254" s="58" t="s">
        <v>38</v>
      </c>
      <c r="E2254" s="58" t="s">
        <v>119</v>
      </c>
      <c r="F2254" s="59">
        <v>3715.65</v>
      </c>
      <c r="G2254" s="59">
        <v>3715.49</v>
      </c>
      <c r="H2254" s="59">
        <v>3713.98</v>
      </c>
      <c r="I2254" s="58" t="s">
        <v>2764</v>
      </c>
      <c r="J2254" s="59">
        <v>3713.76</v>
      </c>
      <c r="K2254" s="59">
        <v>0</v>
      </c>
      <c r="L2254" s="59">
        <v>0</v>
      </c>
      <c r="M2254" s="59">
        <v>1.89</v>
      </c>
      <c r="N2254" s="10" t="str">
        <f t="shared" si="357"/>
        <v>W</v>
      </c>
      <c r="O2254" s="11">
        <f t="shared" si="358"/>
        <v>45922</v>
      </c>
      <c r="P2254" s="12" t="str">
        <f t="shared" si="359"/>
        <v>15</v>
      </c>
      <c r="Q2254" s="13" t="str">
        <f>VLOOKUP($B2254,Deals_Demo!$H:$N,7,0)</f>
        <v>strategy_14_demo</v>
      </c>
      <c r="R2254" s="13" t="str">
        <f t="shared" si="360"/>
        <v>Mon</v>
      </c>
      <c r="S2254" s="14">
        <f>VLOOKUP($B2254,Deals_Demo!$H:$S,8,0)</f>
        <v>45922.643854166665</v>
      </c>
      <c r="T2254" s="14">
        <f>VLOOKUP($B2254,Deals_Demo!$H:$S,9,0)</f>
        <v>45922.852187500001</v>
      </c>
      <c r="U2254" s="15" t="str">
        <f t="shared" si="361"/>
        <v>2025-09-22</v>
      </c>
      <c r="V2254" s="13" t="str">
        <f>VLOOKUP($B2254,Deals_Demo!$H:$S,11,0)</f>
        <v>20</v>
      </c>
      <c r="W2254" s="13" t="str">
        <f>VLOOKUP($B2254,Deals_Demo!$H:$S,12,0)</f>
        <v>Mon</v>
      </c>
      <c r="X2254" s="13">
        <f t="shared" si="363"/>
        <v>0.189</v>
      </c>
      <c r="Y2254" s="13">
        <f t="shared" si="364"/>
        <v>0.378</v>
      </c>
      <c r="Z2254" s="13">
        <f t="shared" si="365"/>
        <v>0.56699999999999995</v>
      </c>
      <c r="AA2254" s="13">
        <f t="shared" si="362"/>
        <v>-3</v>
      </c>
    </row>
    <row r="2255" spans="1:27" x14ac:dyDescent="0.25">
      <c r="A2255" s="60">
        <v>45922.643854166665</v>
      </c>
      <c r="B2255" s="61">
        <v>444394089</v>
      </c>
      <c r="C2255" s="62" t="s">
        <v>36</v>
      </c>
      <c r="D2255" s="62" t="s">
        <v>38</v>
      </c>
      <c r="E2255" s="62" t="s">
        <v>119</v>
      </c>
      <c r="F2255" s="63">
        <v>3715.6</v>
      </c>
      <c r="G2255" s="63">
        <v>3717.68</v>
      </c>
      <c r="H2255" s="63">
        <v>3712.48</v>
      </c>
      <c r="I2255" s="62" t="s">
        <v>2768</v>
      </c>
      <c r="J2255" s="63">
        <v>3717.69</v>
      </c>
      <c r="K2255" s="63">
        <v>0</v>
      </c>
      <c r="L2255" s="63">
        <v>0</v>
      </c>
      <c r="M2255" s="63">
        <v>-2.09</v>
      </c>
      <c r="N2255" s="10" t="str">
        <f t="shared" si="357"/>
        <v>L</v>
      </c>
      <c r="O2255" s="11">
        <f t="shared" si="358"/>
        <v>45922</v>
      </c>
      <c r="P2255" s="12" t="str">
        <f t="shared" si="359"/>
        <v>15</v>
      </c>
      <c r="Q2255" s="13" t="str">
        <f>VLOOKUP($B2255,Deals_Demo!$H:$N,7,0)</f>
        <v>strategy_23_demo</v>
      </c>
      <c r="R2255" s="13" t="str">
        <f t="shared" si="360"/>
        <v>Mon</v>
      </c>
      <c r="S2255" s="14">
        <f>VLOOKUP($B2255,Deals_Demo!$H:$S,8,0)</f>
        <v>45922.643854166665</v>
      </c>
      <c r="T2255" s="14">
        <f>VLOOKUP($B2255,Deals_Demo!$H:$S,9,0)</f>
        <v>45922.852187500001</v>
      </c>
      <c r="U2255" s="15" t="str">
        <f t="shared" si="361"/>
        <v>2025-09-22</v>
      </c>
      <c r="V2255" s="13" t="str">
        <f>VLOOKUP($B2255,Deals_Demo!$H:$S,11,0)</f>
        <v>20</v>
      </c>
      <c r="W2255" s="13" t="str">
        <f>VLOOKUP($B2255,Deals_Demo!$H:$S,12,0)</f>
        <v>Mon</v>
      </c>
      <c r="X2255" s="13">
        <f t="shared" si="363"/>
        <v>-0.20899999999999999</v>
      </c>
      <c r="Y2255" s="13">
        <f t="shared" si="364"/>
        <v>-0.41799999999999998</v>
      </c>
      <c r="Z2255" s="13">
        <f t="shared" si="365"/>
        <v>-0.62699999999999989</v>
      </c>
      <c r="AA2255" s="13">
        <f t="shared" si="362"/>
        <v>-3</v>
      </c>
    </row>
    <row r="2256" spans="1:27" x14ac:dyDescent="0.25">
      <c r="A2256" s="56">
        <v>45922.645914351851</v>
      </c>
      <c r="B2256" s="57">
        <v>444396106</v>
      </c>
      <c r="C2256" s="58" t="s">
        <v>36</v>
      </c>
      <c r="D2256" s="58" t="s">
        <v>38</v>
      </c>
      <c r="E2256" s="58" t="s">
        <v>119</v>
      </c>
      <c r="F2256" s="59">
        <v>3715.07</v>
      </c>
      <c r="G2256" s="59">
        <v>3718.07</v>
      </c>
      <c r="H2256" s="59">
        <v>3711.57</v>
      </c>
      <c r="I2256" s="58" t="s">
        <v>2766</v>
      </c>
      <c r="J2256" s="59">
        <v>3718.49</v>
      </c>
      <c r="K2256" s="59">
        <v>0</v>
      </c>
      <c r="L2256" s="59">
        <v>0</v>
      </c>
      <c r="M2256" s="59">
        <v>-3.42</v>
      </c>
      <c r="N2256" s="10" t="str">
        <f t="shared" si="357"/>
        <v>L</v>
      </c>
      <c r="O2256" s="11">
        <f t="shared" si="358"/>
        <v>45922</v>
      </c>
      <c r="P2256" s="12" t="str">
        <f t="shared" si="359"/>
        <v>15</v>
      </c>
      <c r="Q2256" s="13" t="str">
        <f>VLOOKUP($B2256,Deals_Demo!$H:$N,7,0)</f>
        <v>strategy_11_demo</v>
      </c>
      <c r="R2256" s="13" t="str">
        <f t="shared" si="360"/>
        <v>Mon</v>
      </c>
      <c r="S2256" s="14">
        <f>VLOOKUP($B2256,Deals_Demo!$H:$S,8,0)</f>
        <v>45922.645914351851</v>
      </c>
      <c r="T2256" s="14">
        <f>VLOOKUP($B2256,Deals_Demo!$H:$S,9,0)</f>
        <v>45922.854247685187</v>
      </c>
      <c r="U2256" s="15" t="str">
        <f t="shared" si="361"/>
        <v>2025-09-22</v>
      </c>
      <c r="V2256" s="13" t="str">
        <f>VLOOKUP($B2256,Deals_Demo!$H:$S,11,0)</f>
        <v>20</v>
      </c>
      <c r="W2256" s="13" t="str">
        <f>VLOOKUP($B2256,Deals_Demo!$H:$S,12,0)</f>
        <v>Mon</v>
      </c>
      <c r="X2256" s="13">
        <f t="shared" si="363"/>
        <v>-0.34200000000000003</v>
      </c>
      <c r="Y2256" s="13">
        <f t="shared" si="364"/>
        <v>-0.68400000000000005</v>
      </c>
      <c r="Z2256" s="13">
        <f t="shared" si="365"/>
        <v>-1.026</v>
      </c>
      <c r="AA2256" s="13">
        <f t="shared" si="362"/>
        <v>-3</v>
      </c>
    </row>
    <row r="2257" spans="1:27" x14ac:dyDescent="0.25">
      <c r="A2257" s="60">
        <v>45922.645914351851</v>
      </c>
      <c r="B2257" s="61">
        <v>444396107</v>
      </c>
      <c r="C2257" s="62" t="s">
        <v>36</v>
      </c>
      <c r="D2257" s="62" t="s">
        <v>38</v>
      </c>
      <c r="E2257" s="62" t="s">
        <v>119</v>
      </c>
      <c r="F2257" s="63">
        <v>3715.07</v>
      </c>
      <c r="G2257" s="63">
        <v>3716.57</v>
      </c>
      <c r="H2257" s="63">
        <v>3713.57</v>
      </c>
      <c r="I2257" s="62" t="s">
        <v>2769</v>
      </c>
      <c r="J2257" s="63">
        <v>3713.55</v>
      </c>
      <c r="K2257" s="63">
        <v>0</v>
      </c>
      <c r="L2257" s="63">
        <v>0</v>
      </c>
      <c r="M2257" s="63">
        <v>1.52</v>
      </c>
      <c r="N2257" s="10" t="str">
        <f t="shared" si="357"/>
        <v>W</v>
      </c>
      <c r="O2257" s="11">
        <f t="shared" si="358"/>
        <v>45922</v>
      </c>
      <c r="P2257" s="12" t="str">
        <f t="shared" si="359"/>
        <v>15</v>
      </c>
      <c r="Q2257" s="13" t="str">
        <f>VLOOKUP($B2257,Deals_Demo!$H:$N,7,0)</f>
        <v>strategy_15_demo</v>
      </c>
      <c r="R2257" s="13" t="str">
        <f t="shared" si="360"/>
        <v>Mon</v>
      </c>
      <c r="S2257" s="14">
        <f>VLOOKUP($B2257,Deals_Demo!$H:$S,8,0)</f>
        <v>45922.645914351851</v>
      </c>
      <c r="T2257" s="14">
        <f>VLOOKUP($B2257,Deals_Demo!$H:$S,9,0)</f>
        <v>45922.854247685187</v>
      </c>
      <c r="U2257" s="15" t="str">
        <f t="shared" si="361"/>
        <v>2025-09-22</v>
      </c>
      <c r="V2257" s="13" t="str">
        <f>VLOOKUP($B2257,Deals_Demo!$H:$S,11,0)</f>
        <v>20</v>
      </c>
      <c r="W2257" s="13" t="str">
        <f>VLOOKUP($B2257,Deals_Demo!$H:$S,12,0)</f>
        <v>Mon</v>
      </c>
      <c r="X2257" s="13">
        <f t="shared" si="363"/>
        <v>0.15200000000000002</v>
      </c>
      <c r="Y2257" s="13">
        <f t="shared" si="364"/>
        <v>0.30400000000000005</v>
      </c>
      <c r="Z2257" s="13">
        <f t="shared" si="365"/>
        <v>0.45599999999999996</v>
      </c>
      <c r="AA2257" s="13">
        <f t="shared" si="362"/>
        <v>-3</v>
      </c>
    </row>
    <row r="2258" spans="1:27" x14ac:dyDescent="0.25">
      <c r="A2258" s="56">
        <v>45922.645914351851</v>
      </c>
      <c r="B2258" s="57">
        <v>444396109</v>
      </c>
      <c r="C2258" s="58" t="s">
        <v>36</v>
      </c>
      <c r="D2258" s="58" t="s">
        <v>38</v>
      </c>
      <c r="E2258" s="58" t="s">
        <v>119</v>
      </c>
      <c r="F2258" s="59">
        <v>3715.07</v>
      </c>
      <c r="G2258" s="59">
        <v>3718.07</v>
      </c>
      <c r="H2258" s="59">
        <v>3712.07</v>
      </c>
      <c r="I2258" s="58" t="s">
        <v>2766</v>
      </c>
      <c r="J2258" s="59">
        <v>3718.49</v>
      </c>
      <c r="K2258" s="59">
        <v>0</v>
      </c>
      <c r="L2258" s="59">
        <v>0</v>
      </c>
      <c r="M2258" s="59">
        <v>-3.42</v>
      </c>
      <c r="N2258" s="10" t="str">
        <f t="shared" si="357"/>
        <v>L</v>
      </c>
      <c r="O2258" s="11">
        <f t="shared" si="358"/>
        <v>45922</v>
      </c>
      <c r="P2258" s="12" t="str">
        <f t="shared" si="359"/>
        <v>15</v>
      </c>
      <c r="Q2258" s="13" t="str">
        <f>VLOOKUP($B2258,Deals_Demo!$H:$N,7,0)</f>
        <v>strategy_09_demo</v>
      </c>
      <c r="R2258" s="13" t="str">
        <f t="shared" si="360"/>
        <v>Mon</v>
      </c>
      <c r="S2258" s="14">
        <f>VLOOKUP($B2258,Deals_Demo!$H:$S,8,0)</f>
        <v>45922.645914351851</v>
      </c>
      <c r="T2258" s="14">
        <f>VLOOKUP($B2258,Deals_Demo!$H:$S,9,0)</f>
        <v>45922.854247685187</v>
      </c>
      <c r="U2258" s="15" t="str">
        <f t="shared" si="361"/>
        <v>2025-09-22</v>
      </c>
      <c r="V2258" s="13" t="str">
        <f>VLOOKUP($B2258,Deals_Demo!$H:$S,11,0)</f>
        <v>20</v>
      </c>
      <c r="W2258" s="13" t="str">
        <f>VLOOKUP($B2258,Deals_Demo!$H:$S,12,0)</f>
        <v>Mon</v>
      </c>
      <c r="X2258" s="13">
        <f t="shared" si="363"/>
        <v>-0.34200000000000003</v>
      </c>
      <c r="Y2258" s="13">
        <f t="shared" si="364"/>
        <v>-0.68400000000000005</v>
      </c>
      <c r="Z2258" s="13">
        <f t="shared" si="365"/>
        <v>-1.026</v>
      </c>
      <c r="AA2258" s="13">
        <f t="shared" si="362"/>
        <v>-3</v>
      </c>
    </row>
    <row r="2259" spans="1:27" x14ac:dyDescent="0.25">
      <c r="A2259" s="60">
        <v>45922.645925925928</v>
      </c>
      <c r="B2259" s="61">
        <v>444396110</v>
      </c>
      <c r="C2259" s="62" t="s">
        <v>36</v>
      </c>
      <c r="D2259" s="62" t="s">
        <v>38</v>
      </c>
      <c r="E2259" s="62" t="s">
        <v>119</v>
      </c>
      <c r="F2259" s="63">
        <v>3715.07</v>
      </c>
      <c r="G2259" s="63">
        <v>3717.27</v>
      </c>
      <c r="H2259" s="63">
        <v>3713.57</v>
      </c>
      <c r="I2259" s="62" t="s">
        <v>2769</v>
      </c>
      <c r="J2259" s="63">
        <v>3713.55</v>
      </c>
      <c r="K2259" s="63">
        <v>0</v>
      </c>
      <c r="L2259" s="63">
        <v>0</v>
      </c>
      <c r="M2259" s="63">
        <v>1.52</v>
      </c>
      <c r="N2259" s="10" t="str">
        <f t="shared" si="357"/>
        <v>W</v>
      </c>
      <c r="O2259" s="11">
        <f t="shared" si="358"/>
        <v>45922</v>
      </c>
      <c r="P2259" s="12" t="str">
        <f t="shared" si="359"/>
        <v>15</v>
      </c>
      <c r="Q2259" s="13" t="str">
        <f>VLOOKUP($B2259,Deals_Demo!$H:$N,7,0)</f>
        <v>strategy_22_demo</v>
      </c>
      <c r="R2259" s="13" t="str">
        <f t="shared" si="360"/>
        <v>Mon</v>
      </c>
      <c r="S2259" s="14">
        <f>VLOOKUP($B2259,Deals_Demo!$H:$S,8,0)</f>
        <v>45922.645925925928</v>
      </c>
      <c r="T2259" s="14">
        <f>VLOOKUP($B2259,Deals_Demo!$H:$S,9,0)</f>
        <v>45922.854259259264</v>
      </c>
      <c r="U2259" s="15" t="str">
        <f t="shared" si="361"/>
        <v>2025-09-22</v>
      </c>
      <c r="V2259" s="13" t="str">
        <f>VLOOKUP($B2259,Deals_Demo!$H:$S,11,0)</f>
        <v>20</v>
      </c>
      <c r="W2259" s="13" t="str">
        <f>VLOOKUP($B2259,Deals_Demo!$H:$S,12,0)</f>
        <v>Mon</v>
      </c>
      <c r="X2259" s="13">
        <f t="shared" si="363"/>
        <v>0.15200000000000002</v>
      </c>
      <c r="Y2259" s="13">
        <f t="shared" si="364"/>
        <v>0.30400000000000005</v>
      </c>
      <c r="Z2259" s="13">
        <f t="shared" si="365"/>
        <v>0.45599999999999996</v>
      </c>
      <c r="AA2259" s="13">
        <f t="shared" si="362"/>
        <v>-3</v>
      </c>
    </row>
    <row r="2260" spans="1:27" x14ac:dyDescent="0.25">
      <c r="A2260" s="56">
        <v>45922.645925925928</v>
      </c>
      <c r="B2260" s="57">
        <v>444396113</v>
      </c>
      <c r="C2260" s="58" t="s">
        <v>36</v>
      </c>
      <c r="D2260" s="58" t="s">
        <v>38</v>
      </c>
      <c r="E2260" s="58" t="s">
        <v>119</v>
      </c>
      <c r="F2260" s="59">
        <v>3715.07</v>
      </c>
      <c r="G2260" s="59">
        <v>3718.07</v>
      </c>
      <c r="H2260" s="59">
        <v>3713.57</v>
      </c>
      <c r="I2260" s="58" t="s">
        <v>2769</v>
      </c>
      <c r="J2260" s="59">
        <v>3713.55</v>
      </c>
      <c r="K2260" s="59">
        <v>0</v>
      </c>
      <c r="L2260" s="59">
        <v>0</v>
      </c>
      <c r="M2260" s="59">
        <v>1.52</v>
      </c>
      <c r="N2260" s="10" t="str">
        <f t="shared" si="357"/>
        <v>W</v>
      </c>
      <c r="O2260" s="11">
        <f t="shared" si="358"/>
        <v>45922</v>
      </c>
      <c r="P2260" s="12" t="str">
        <f t="shared" si="359"/>
        <v>15</v>
      </c>
      <c r="Q2260" s="13" t="str">
        <f>VLOOKUP($B2260,Deals_Demo!$H:$N,7,0)</f>
        <v>strategy_12_demo</v>
      </c>
      <c r="R2260" s="13" t="str">
        <f t="shared" si="360"/>
        <v>Mon</v>
      </c>
      <c r="S2260" s="14">
        <f>VLOOKUP($B2260,Deals_Demo!$H:$S,8,0)</f>
        <v>45922.645925925928</v>
      </c>
      <c r="T2260" s="14">
        <f>VLOOKUP($B2260,Deals_Demo!$H:$S,9,0)</f>
        <v>45922.854259259264</v>
      </c>
      <c r="U2260" s="15" t="str">
        <f t="shared" si="361"/>
        <v>2025-09-22</v>
      </c>
      <c r="V2260" s="13" t="str">
        <f>VLOOKUP($B2260,Deals_Demo!$H:$S,11,0)</f>
        <v>20</v>
      </c>
      <c r="W2260" s="13" t="str">
        <f>VLOOKUP($B2260,Deals_Demo!$H:$S,12,0)</f>
        <v>Mon</v>
      </c>
      <c r="X2260" s="13">
        <f t="shared" si="363"/>
        <v>0.15200000000000002</v>
      </c>
      <c r="Y2260" s="13">
        <f t="shared" si="364"/>
        <v>0.30400000000000005</v>
      </c>
      <c r="Z2260" s="13">
        <f t="shared" si="365"/>
        <v>0.45599999999999996</v>
      </c>
      <c r="AA2260" s="13">
        <f t="shared" si="362"/>
        <v>-3</v>
      </c>
    </row>
    <row r="2261" spans="1:27" x14ac:dyDescent="0.25">
      <c r="A2261" s="60">
        <v>45922.645925925928</v>
      </c>
      <c r="B2261" s="61">
        <v>444396114</v>
      </c>
      <c r="C2261" s="62" t="s">
        <v>36</v>
      </c>
      <c r="D2261" s="62" t="s">
        <v>38</v>
      </c>
      <c r="E2261" s="62" t="s">
        <v>119</v>
      </c>
      <c r="F2261" s="63">
        <v>3715.07</v>
      </c>
      <c r="G2261" s="63">
        <v>3717.57</v>
      </c>
      <c r="H2261" s="63">
        <v>3712.07</v>
      </c>
      <c r="I2261" s="62" t="s">
        <v>2770</v>
      </c>
      <c r="J2261" s="63">
        <v>3717.6</v>
      </c>
      <c r="K2261" s="63">
        <v>0</v>
      </c>
      <c r="L2261" s="63">
        <v>0</v>
      </c>
      <c r="M2261" s="63">
        <v>-2.5299999999999998</v>
      </c>
      <c r="N2261" s="10" t="str">
        <f t="shared" si="357"/>
        <v>L</v>
      </c>
      <c r="O2261" s="11">
        <f t="shared" si="358"/>
        <v>45922</v>
      </c>
      <c r="P2261" s="12" t="str">
        <f t="shared" si="359"/>
        <v>15</v>
      </c>
      <c r="Q2261" s="13" t="str">
        <f>VLOOKUP($B2261,Deals_Demo!$H:$N,7,0)</f>
        <v>strategy_10_demo</v>
      </c>
      <c r="R2261" s="13" t="str">
        <f t="shared" si="360"/>
        <v>Mon</v>
      </c>
      <c r="S2261" s="14">
        <f>VLOOKUP($B2261,Deals_Demo!$H:$S,8,0)</f>
        <v>45922.645925925928</v>
      </c>
      <c r="T2261" s="14">
        <f>VLOOKUP($B2261,Deals_Demo!$H:$S,9,0)</f>
        <v>45922.854259259264</v>
      </c>
      <c r="U2261" s="15" t="str">
        <f t="shared" si="361"/>
        <v>2025-09-22</v>
      </c>
      <c r="V2261" s="13" t="str">
        <f>VLOOKUP($B2261,Deals_Demo!$H:$S,11,0)</f>
        <v>20</v>
      </c>
      <c r="W2261" s="13" t="str">
        <f>VLOOKUP($B2261,Deals_Demo!$H:$S,12,0)</f>
        <v>Mon</v>
      </c>
      <c r="X2261" s="13">
        <f t="shared" si="363"/>
        <v>-0.253</v>
      </c>
      <c r="Y2261" s="13">
        <f t="shared" si="364"/>
        <v>-0.50600000000000001</v>
      </c>
      <c r="Z2261" s="13">
        <f t="shared" si="365"/>
        <v>-0.7589999999999999</v>
      </c>
      <c r="AA2261" s="13">
        <f t="shared" si="362"/>
        <v>-3</v>
      </c>
    </row>
    <row r="2262" spans="1:27" x14ac:dyDescent="0.25">
      <c r="A2262" s="56">
        <v>45922.645925925928</v>
      </c>
      <c r="B2262" s="57">
        <v>444396118</v>
      </c>
      <c r="C2262" s="58" t="s">
        <v>36</v>
      </c>
      <c r="D2262" s="58" t="s">
        <v>38</v>
      </c>
      <c r="E2262" s="58" t="s">
        <v>119</v>
      </c>
      <c r="F2262" s="59">
        <v>3715.07</v>
      </c>
      <c r="G2262" s="59">
        <v>3718.07</v>
      </c>
      <c r="H2262" s="59">
        <v>3713.57</v>
      </c>
      <c r="I2262" s="58" t="s">
        <v>2769</v>
      </c>
      <c r="J2262" s="59">
        <v>3713.55</v>
      </c>
      <c r="K2262" s="59">
        <v>0</v>
      </c>
      <c r="L2262" s="59">
        <v>0</v>
      </c>
      <c r="M2262" s="59">
        <v>1.52</v>
      </c>
      <c r="N2262" s="10" t="str">
        <f t="shared" si="357"/>
        <v>W</v>
      </c>
      <c r="O2262" s="11">
        <f t="shared" si="358"/>
        <v>45922</v>
      </c>
      <c r="P2262" s="12" t="str">
        <f t="shared" si="359"/>
        <v>15</v>
      </c>
      <c r="Q2262" s="13" t="str">
        <f>VLOOKUP($B2262,Deals_Demo!$H:$N,7,0)</f>
        <v>strategy_14_demo</v>
      </c>
      <c r="R2262" s="13" t="str">
        <f t="shared" si="360"/>
        <v>Mon</v>
      </c>
      <c r="S2262" s="14">
        <f>VLOOKUP($B2262,Deals_Demo!$H:$S,8,0)</f>
        <v>45922.645925925928</v>
      </c>
      <c r="T2262" s="14">
        <f>VLOOKUP($B2262,Deals_Demo!$H:$S,9,0)</f>
        <v>45922.854259259264</v>
      </c>
      <c r="U2262" s="15" t="str">
        <f t="shared" si="361"/>
        <v>2025-09-22</v>
      </c>
      <c r="V2262" s="13" t="str">
        <f>VLOOKUP($B2262,Deals_Demo!$H:$S,11,0)</f>
        <v>20</v>
      </c>
      <c r="W2262" s="13" t="str">
        <f>VLOOKUP($B2262,Deals_Demo!$H:$S,12,0)</f>
        <v>Mon</v>
      </c>
      <c r="X2262" s="13">
        <f t="shared" si="363"/>
        <v>0.15200000000000002</v>
      </c>
      <c r="Y2262" s="13">
        <f t="shared" si="364"/>
        <v>0.30400000000000005</v>
      </c>
      <c r="Z2262" s="13">
        <f t="shared" si="365"/>
        <v>0.45599999999999996</v>
      </c>
      <c r="AA2262" s="13">
        <f t="shared" si="362"/>
        <v>-3</v>
      </c>
    </row>
    <row r="2263" spans="1:27" x14ac:dyDescent="0.25">
      <c r="A2263" s="60">
        <v>45922.645937499998</v>
      </c>
      <c r="B2263" s="61">
        <v>444396124</v>
      </c>
      <c r="C2263" s="62" t="s">
        <v>36</v>
      </c>
      <c r="D2263" s="62" t="s">
        <v>38</v>
      </c>
      <c r="E2263" s="62" t="s">
        <v>119</v>
      </c>
      <c r="F2263" s="63">
        <v>3715.06</v>
      </c>
      <c r="G2263" s="63">
        <v>3714.8</v>
      </c>
      <c r="H2263" s="63">
        <v>3713.57</v>
      </c>
      <c r="I2263" s="62" t="s">
        <v>2769</v>
      </c>
      <c r="J2263" s="63">
        <v>3713.55</v>
      </c>
      <c r="K2263" s="63">
        <v>0</v>
      </c>
      <c r="L2263" s="63">
        <v>0</v>
      </c>
      <c r="M2263" s="63">
        <v>1.51</v>
      </c>
      <c r="N2263" s="10" t="str">
        <f t="shared" si="357"/>
        <v>W</v>
      </c>
      <c r="O2263" s="11">
        <f t="shared" si="358"/>
        <v>45922</v>
      </c>
      <c r="P2263" s="12" t="str">
        <f t="shared" si="359"/>
        <v>15</v>
      </c>
      <c r="Q2263" s="13" t="str">
        <f>VLOOKUP($B2263,Deals_Demo!$H:$N,7,0)</f>
        <v>strategy_24_demo</v>
      </c>
      <c r="R2263" s="13" t="str">
        <f t="shared" si="360"/>
        <v>Mon</v>
      </c>
      <c r="S2263" s="14">
        <f>VLOOKUP($B2263,Deals_Demo!$H:$S,8,0)</f>
        <v>45922.645937499998</v>
      </c>
      <c r="T2263" s="14">
        <f>VLOOKUP($B2263,Deals_Demo!$H:$S,9,0)</f>
        <v>45922.854270833333</v>
      </c>
      <c r="U2263" s="15" t="str">
        <f t="shared" si="361"/>
        <v>2025-09-22</v>
      </c>
      <c r="V2263" s="13" t="str">
        <f>VLOOKUP($B2263,Deals_Demo!$H:$S,11,0)</f>
        <v>20</v>
      </c>
      <c r="W2263" s="13" t="str">
        <f>VLOOKUP($B2263,Deals_Demo!$H:$S,12,0)</f>
        <v>Mon</v>
      </c>
      <c r="X2263" s="13">
        <f t="shared" si="363"/>
        <v>0.15100000000000002</v>
      </c>
      <c r="Y2263" s="13">
        <f t="shared" si="364"/>
        <v>0.30200000000000005</v>
      </c>
      <c r="Z2263" s="13">
        <f t="shared" si="365"/>
        <v>0.45299999999999996</v>
      </c>
      <c r="AA2263" s="13">
        <f t="shared" si="362"/>
        <v>-3</v>
      </c>
    </row>
    <row r="2264" spans="1:27" x14ac:dyDescent="0.25">
      <c r="A2264" s="56">
        <v>45922.647997685184</v>
      </c>
      <c r="B2264" s="57">
        <v>444397711</v>
      </c>
      <c r="C2264" s="58" t="s">
        <v>36</v>
      </c>
      <c r="D2264" s="58" t="s">
        <v>38</v>
      </c>
      <c r="E2264" s="58" t="s">
        <v>119</v>
      </c>
      <c r="F2264" s="59">
        <v>3714.23</v>
      </c>
      <c r="G2264" s="59">
        <v>3717.2</v>
      </c>
      <c r="H2264" s="59">
        <v>3712.7</v>
      </c>
      <c r="I2264" s="58" t="s">
        <v>2771</v>
      </c>
      <c r="J2264" s="59">
        <v>3717.22</v>
      </c>
      <c r="K2264" s="59">
        <v>0</v>
      </c>
      <c r="L2264" s="59">
        <v>0</v>
      </c>
      <c r="M2264" s="59">
        <v>-2.99</v>
      </c>
      <c r="N2264" s="10" t="str">
        <f t="shared" si="357"/>
        <v>L</v>
      </c>
      <c r="O2264" s="11">
        <f t="shared" si="358"/>
        <v>45922</v>
      </c>
      <c r="P2264" s="12" t="str">
        <f t="shared" si="359"/>
        <v>15</v>
      </c>
      <c r="Q2264" s="13" t="str">
        <f>VLOOKUP($B2264,Deals_Demo!$H:$N,7,0)</f>
        <v>strategy_24_demo</v>
      </c>
      <c r="R2264" s="13" t="str">
        <f t="shared" si="360"/>
        <v>Mon</v>
      </c>
      <c r="S2264" s="14">
        <f>VLOOKUP($B2264,Deals_Demo!$H:$S,8,0)</f>
        <v>45922.647997685184</v>
      </c>
      <c r="T2264" s="14">
        <f>VLOOKUP($B2264,Deals_Demo!$H:$S,9,0)</f>
        <v>45922.85633101852</v>
      </c>
      <c r="U2264" s="15" t="str">
        <f t="shared" si="361"/>
        <v>2025-09-22</v>
      </c>
      <c r="V2264" s="13" t="str">
        <f>VLOOKUP($B2264,Deals_Demo!$H:$S,11,0)</f>
        <v>20</v>
      </c>
      <c r="W2264" s="13" t="str">
        <f>VLOOKUP($B2264,Deals_Demo!$H:$S,12,0)</f>
        <v>Mon</v>
      </c>
      <c r="X2264" s="13">
        <f t="shared" si="363"/>
        <v>-0.29900000000000004</v>
      </c>
      <c r="Y2264" s="13">
        <f t="shared" si="364"/>
        <v>-0.59800000000000009</v>
      </c>
      <c r="Z2264" s="13">
        <f t="shared" si="365"/>
        <v>-0.89700000000000002</v>
      </c>
      <c r="AA2264" s="13">
        <f t="shared" si="362"/>
        <v>-3</v>
      </c>
    </row>
    <row r="2265" spans="1:27" x14ac:dyDescent="0.25">
      <c r="A2265" s="60">
        <v>45922.647997685184</v>
      </c>
      <c r="B2265" s="61">
        <v>444397713</v>
      </c>
      <c r="C2265" s="62" t="s">
        <v>36</v>
      </c>
      <c r="D2265" s="62" t="s">
        <v>38</v>
      </c>
      <c r="E2265" s="62" t="s">
        <v>119</v>
      </c>
      <c r="F2265" s="63">
        <v>3714.22</v>
      </c>
      <c r="G2265" s="63">
        <v>3715.73</v>
      </c>
      <c r="H2265" s="63">
        <v>3712.73</v>
      </c>
      <c r="I2265" s="62" t="s">
        <v>2772</v>
      </c>
      <c r="J2265" s="63">
        <v>3715.86</v>
      </c>
      <c r="K2265" s="63">
        <v>0</v>
      </c>
      <c r="L2265" s="63">
        <v>0</v>
      </c>
      <c r="M2265" s="63">
        <v>-1.64</v>
      </c>
      <c r="N2265" s="10" t="str">
        <f t="shared" si="357"/>
        <v>L</v>
      </c>
      <c r="O2265" s="11">
        <f t="shared" si="358"/>
        <v>45922</v>
      </c>
      <c r="P2265" s="12" t="str">
        <f t="shared" si="359"/>
        <v>15</v>
      </c>
      <c r="Q2265" s="13" t="str">
        <f>VLOOKUP($B2265,Deals_Demo!$H:$N,7,0)</f>
        <v>strategy_15_demo</v>
      </c>
      <c r="R2265" s="13" t="str">
        <f t="shared" si="360"/>
        <v>Mon</v>
      </c>
      <c r="S2265" s="14">
        <f>VLOOKUP($B2265,Deals_Demo!$H:$S,8,0)</f>
        <v>45922.647997685184</v>
      </c>
      <c r="T2265" s="14">
        <f>VLOOKUP($B2265,Deals_Demo!$H:$S,9,0)</f>
        <v>45922.85633101852</v>
      </c>
      <c r="U2265" s="15" t="str">
        <f t="shared" si="361"/>
        <v>2025-09-22</v>
      </c>
      <c r="V2265" s="13" t="str">
        <f>VLOOKUP($B2265,Deals_Demo!$H:$S,11,0)</f>
        <v>20</v>
      </c>
      <c r="W2265" s="13" t="str">
        <f>VLOOKUP($B2265,Deals_Demo!$H:$S,12,0)</f>
        <v>Mon</v>
      </c>
      <c r="X2265" s="13">
        <f t="shared" si="363"/>
        <v>-0.16400000000000001</v>
      </c>
      <c r="Y2265" s="13">
        <f t="shared" si="364"/>
        <v>-0.32800000000000001</v>
      </c>
      <c r="Z2265" s="13">
        <f t="shared" si="365"/>
        <v>-0.49199999999999994</v>
      </c>
      <c r="AA2265" s="13">
        <f t="shared" si="362"/>
        <v>-3</v>
      </c>
    </row>
    <row r="2266" spans="1:27" x14ac:dyDescent="0.25">
      <c r="A2266" s="56">
        <v>45922.647997685184</v>
      </c>
      <c r="B2266" s="57">
        <v>444397720</v>
      </c>
      <c r="C2266" s="58" t="s">
        <v>36</v>
      </c>
      <c r="D2266" s="58" t="s">
        <v>38</v>
      </c>
      <c r="E2266" s="58" t="s">
        <v>119</v>
      </c>
      <c r="F2266" s="59">
        <v>3714.12</v>
      </c>
      <c r="G2266" s="59">
        <v>3717.23</v>
      </c>
      <c r="H2266" s="59">
        <v>3712.73</v>
      </c>
      <c r="I2266" s="58" t="s">
        <v>2773</v>
      </c>
      <c r="J2266" s="59">
        <v>3717.26</v>
      </c>
      <c r="K2266" s="59">
        <v>0</v>
      </c>
      <c r="L2266" s="59">
        <v>0</v>
      </c>
      <c r="M2266" s="59">
        <v>-3.14</v>
      </c>
      <c r="N2266" s="10" t="str">
        <f t="shared" si="357"/>
        <v>L</v>
      </c>
      <c r="O2266" s="11">
        <f t="shared" si="358"/>
        <v>45922</v>
      </c>
      <c r="P2266" s="12" t="str">
        <f t="shared" si="359"/>
        <v>15</v>
      </c>
      <c r="Q2266" s="13" t="str">
        <f>VLOOKUP($B2266,Deals_Demo!$H:$N,7,0)</f>
        <v>strategy_12_demo</v>
      </c>
      <c r="R2266" s="13" t="str">
        <f t="shared" si="360"/>
        <v>Mon</v>
      </c>
      <c r="S2266" s="14">
        <f>VLOOKUP($B2266,Deals_Demo!$H:$S,8,0)</f>
        <v>45922.647997685184</v>
      </c>
      <c r="T2266" s="14">
        <f>VLOOKUP($B2266,Deals_Demo!$H:$S,9,0)</f>
        <v>45922.85633101852</v>
      </c>
      <c r="U2266" s="15" t="str">
        <f t="shared" si="361"/>
        <v>2025-09-22</v>
      </c>
      <c r="V2266" s="13" t="str">
        <f>VLOOKUP($B2266,Deals_Demo!$H:$S,11,0)</f>
        <v>20</v>
      </c>
      <c r="W2266" s="13" t="str">
        <f>VLOOKUP($B2266,Deals_Demo!$H:$S,12,0)</f>
        <v>Mon</v>
      </c>
      <c r="X2266" s="13">
        <f t="shared" si="363"/>
        <v>-0.31400000000000006</v>
      </c>
      <c r="Y2266" s="13">
        <f t="shared" si="364"/>
        <v>-0.62800000000000011</v>
      </c>
      <c r="Z2266" s="13">
        <f t="shared" si="365"/>
        <v>-0.94199999999999995</v>
      </c>
      <c r="AA2266" s="13">
        <f t="shared" si="362"/>
        <v>-3</v>
      </c>
    </row>
    <row r="2267" spans="1:27" x14ac:dyDescent="0.25">
      <c r="A2267" s="60">
        <v>45922.648009259261</v>
      </c>
      <c r="B2267" s="61">
        <v>444397723</v>
      </c>
      <c r="C2267" s="62" t="s">
        <v>36</v>
      </c>
      <c r="D2267" s="62" t="s">
        <v>38</v>
      </c>
      <c r="E2267" s="62" t="s">
        <v>119</v>
      </c>
      <c r="F2267" s="63">
        <v>3714.08</v>
      </c>
      <c r="G2267" s="63">
        <v>3717.23</v>
      </c>
      <c r="H2267" s="63">
        <v>3712.73</v>
      </c>
      <c r="I2267" s="62" t="s">
        <v>2773</v>
      </c>
      <c r="J2267" s="63">
        <v>3717.26</v>
      </c>
      <c r="K2267" s="63">
        <v>0</v>
      </c>
      <c r="L2267" s="63">
        <v>0</v>
      </c>
      <c r="M2267" s="63">
        <v>-3.18</v>
      </c>
      <c r="N2267" s="10" t="str">
        <f t="shared" si="357"/>
        <v>L</v>
      </c>
      <c r="O2267" s="11">
        <f t="shared" si="358"/>
        <v>45922</v>
      </c>
      <c r="P2267" s="12" t="str">
        <f t="shared" si="359"/>
        <v>15</v>
      </c>
      <c r="Q2267" s="13" t="str">
        <f>VLOOKUP($B2267,Deals_Demo!$H:$N,7,0)</f>
        <v>strategy_14_demo</v>
      </c>
      <c r="R2267" s="13" t="str">
        <f t="shared" si="360"/>
        <v>Mon</v>
      </c>
      <c r="S2267" s="14">
        <f>VLOOKUP($B2267,Deals_Demo!$H:$S,8,0)</f>
        <v>45922.648009259261</v>
      </c>
      <c r="T2267" s="14">
        <f>VLOOKUP($B2267,Deals_Demo!$H:$S,9,0)</f>
        <v>45922.856342592597</v>
      </c>
      <c r="U2267" s="15" t="str">
        <f t="shared" si="361"/>
        <v>2025-09-22</v>
      </c>
      <c r="V2267" s="13" t="str">
        <f>VLOOKUP($B2267,Deals_Demo!$H:$S,11,0)</f>
        <v>20</v>
      </c>
      <c r="W2267" s="13" t="str">
        <f>VLOOKUP($B2267,Deals_Demo!$H:$S,12,0)</f>
        <v>Mon</v>
      </c>
      <c r="X2267" s="13">
        <f t="shared" si="363"/>
        <v>-0.31800000000000006</v>
      </c>
      <c r="Y2267" s="13">
        <f t="shared" si="364"/>
        <v>-0.63600000000000012</v>
      </c>
      <c r="Z2267" s="13">
        <f t="shared" si="365"/>
        <v>-0.95399999999999996</v>
      </c>
      <c r="AA2267" s="13">
        <f t="shared" si="362"/>
        <v>-3</v>
      </c>
    </row>
    <row r="2268" spans="1:27" x14ac:dyDescent="0.25">
      <c r="A2268" s="56">
        <v>45922.648009259261</v>
      </c>
      <c r="B2268" s="57">
        <v>444397727</v>
      </c>
      <c r="C2268" s="58" t="s">
        <v>36</v>
      </c>
      <c r="D2268" s="58" t="s">
        <v>38</v>
      </c>
      <c r="E2268" s="58" t="s">
        <v>119</v>
      </c>
      <c r="F2268" s="59">
        <v>3714.13</v>
      </c>
      <c r="G2268" s="59">
        <v>3716.43</v>
      </c>
      <c r="H2268" s="59">
        <v>3712.73</v>
      </c>
      <c r="I2268" s="58" t="s">
        <v>2774</v>
      </c>
      <c r="J2268" s="59">
        <v>3716.51</v>
      </c>
      <c r="K2268" s="59">
        <v>0</v>
      </c>
      <c r="L2268" s="59">
        <v>0</v>
      </c>
      <c r="M2268" s="59">
        <v>-2.38</v>
      </c>
      <c r="N2268" s="10" t="str">
        <f t="shared" si="357"/>
        <v>L</v>
      </c>
      <c r="O2268" s="11">
        <f t="shared" si="358"/>
        <v>45922</v>
      </c>
      <c r="P2268" s="12" t="str">
        <f t="shared" si="359"/>
        <v>15</v>
      </c>
      <c r="Q2268" s="13" t="str">
        <f>VLOOKUP($B2268,Deals_Demo!$H:$N,7,0)</f>
        <v>strategy_22_demo</v>
      </c>
      <c r="R2268" s="13" t="str">
        <f t="shared" si="360"/>
        <v>Mon</v>
      </c>
      <c r="S2268" s="14">
        <f>VLOOKUP($B2268,Deals_Demo!$H:$S,8,0)</f>
        <v>45922.648009259261</v>
      </c>
      <c r="T2268" s="14">
        <f>VLOOKUP($B2268,Deals_Demo!$H:$S,9,0)</f>
        <v>45922.856342592597</v>
      </c>
      <c r="U2268" s="15" t="str">
        <f t="shared" si="361"/>
        <v>2025-09-22</v>
      </c>
      <c r="V2268" s="13" t="str">
        <f>VLOOKUP($B2268,Deals_Demo!$H:$S,11,0)</f>
        <v>20</v>
      </c>
      <c r="W2268" s="13" t="str">
        <f>VLOOKUP($B2268,Deals_Demo!$H:$S,12,0)</f>
        <v>Mon</v>
      </c>
      <c r="X2268" s="13">
        <f t="shared" si="363"/>
        <v>-0.23799999999999999</v>
      </c>
      <c r="Y2268" s="13">
        <f t="shared" si="364"/>
        <v>-0.47599999999999998</v>
      </c>
      <c r="Z2268" s="13">
        <f t="shared" si="365"/>
        <v>-0.71399999999999997</v>
      </c>
      <c r="AA2268" s="13">
        <f t="shared" si="362"/>
        <v>-3</v>
      </c>
    </row>
    <row r="2269" spans="1:27" x14ac:dyDescent="0.25">
      <c r="A2269" s="60">
        <v>45922.648229166669</v>
      </c>
      <c r="B2269" s="61">
        <v>444398196</v>
      </c>
      <c r="C2269" s="62" t="s">
        <v>36</v>
      </c>
      <c r="D2269" s="62" t="s">
        <v>38</v>
      </c>
      <c r="E2269" s="62" t="s">
        <v>119</v>
      </c>
      <c r="F2269" s="63">
        <v>3714.69</v>
      </c>
      <c r="G2269" s="63">
        <v>3717.39</v>
      </c>
      <c r="H2269" s="63">
        <v>3712.19</v>
      </c>
      <c r="I2269" s="62" t="s">
        <v>2762</v>
      </c>
      <c r="J2269" s="63">
        <v>3717.42</v>
      </c>
      <c r="K2269" s="63">
        <v>0</v>
      </c>
      <c r="L2269" s="63">
        <v>0</v>
      </c>
      <c r="M2269" s="63">
        <v>-2.73</v>
      </c>
      <c r="N2269" s="10" t="str">
        <f t="shared" si="357"/>
        <v>L</v>
      </c>
      <c r="O2269" s="11">
        <f t="shared" si="358"/>
        <v>45922</v>
      </c>
      <c r="P2269" s="12" t="str">
        <f t="shared" si="359"/>
        <v>15</v>
      </c>
      <c r="Q2269" s="13" t="str">
        <f>VLOOKUP($B2269,Deals_Demo!$H:$N,7,0)</f>
        <v>strategy_21_demo</v>
      </c>
      <c r="R2269" s="13" t="str">
        <f t="shared" si="360"/>
        <v>Mon</v>
      </c>
      <c r="S2269" s="14">
        <f>VLOOKUP($B2269,Deals_Demo!$H:$S,8,0)</f>
        <v>45922.648229166669</v>
      </c>
      <c r="T2269" s="14">
        <f>VLOOKUP($B2269,Deals_Demo!$H:$S,9,0)</f>
        <v>45922.856562500005</v>
      </c>
      <c r="U2269" s="15" t="str">
        <f t="shared" si="361"/>
        <v>2025-09-22</v>
      </c>
      <c r="V2269" s="13" t="str">
        <f>VLOOKUP($B2269,Deals_Demo!$H:$S,11,0)</f>
        <v>20</v>
      </c>
      <c r="W2269" s="13" t="str">
        <f>VLOOKUP($B2269,Deals_Demo!$H:$S,12,0)</f>
        <v>Mon</v>
      </c>
      <c r="X2269" s="13">
        <f t="shared" si="363"/>
        <v>-0.27300000000000002</v>
      </c>
      <c r="Y2269" s="13">
        <f t="shared" si="364"/>
        <v>-0.54600000000000004</v>
      </c>
      <c r="Z2269" s="13">
        <f t="shared" si="365"/>
        <v>-0.81899999999999995</v>
      </c>
      <c r="AA2269" s="13">
        <f t="shared" si="362"/>
        <v>-3</v>
      </c>
    </row>
    <row r="2270" spans="1:27" x14ac:dyDescent="0.25">
      <c r="A2270" s="56">
        <v>45922.650775462964</v>
      </c>
      <c r="B2270" s="57">
        <v>444400201</v>
      </c>
      <c r="C2270" s="58" t="s">
        <v>36</v>
      </c>
      <c r="D2270" s="58" t="s">
        <v>37</v>
      </c>
      <c r="E2270" s="58" t="s">
        <v>119</v>
      </c>
      <c r="F2270" s="59">
        <v>3717.41</v>
      </c>
      <c r="G2270" s="59">
        <v>3714.41</v>
      </c>
      <c r="H2270" s="58"/>
      <c r="I2270" s="58" t="s">
        <v>2775</v>
      </c>
      <c r="J2270" s="59">
        <v>3714.4</v>
      </c>
      <c r="K2270" s="59">
        <v>0</v>
      </c>
      <c r="L2270" s="59">
        <v>0</v>
      </c>
      <c r="M2270" s="59">
        <v>-3.01</v>
      </c>
      <c r="N2270" s="10" t="str">
        <f t="shared" si="357"/>
        <v>L</v>
      </c>
      <c r="O2270" s="11">
        <f t="shared" si="358"/>
        <v>45922</v>
      </c>
      <c r="P2270" s="12" t="str">
        <f t="shared" si="359"/>
        <v>15</v>
      </c>
      <c r="Q2270" s="13" t="str">
        <f>VLOOKUP($B2270,Deals_Demo!$H:$N,7,0)</f>
        <v>strategy_18_demo</v>
      </c>
      <c r="R2270" s="13" t="str">
        <f t="shared" si="360"/>
        <v>Mon</v>
      </c>
      <c r="S2270" s="14">
        <f>VLOOKUP($B2270,Deals_Demo!$H:$S,8,0)</f>
        <v>45922.650775462964</v>
      </c>
      <c r="T2270" s="14">
        <f>VLOOKUP($B2270,Deals_Demo!$H:$S,9,0)</f>
        <v>45922.8591087963</v>
      </c>
      <c r="U2270" s="15" t="str">
        <f t="shared" si="361"/>
        <v>2025-09-22</v>
      </c>
      <c r="V2270" s="13" t="str">
        <f>VLOOKUP($B2270,Deals_Demo!$H:$S,11,0)</f>
        <v>20</v>
      </c>
      <c r="W2270" s="13" t="str">
        <f>VLOOKUP($B2270,Deals_Demo!$H:$S,12,0)</f>
        <v>Mon</v>
      </c>
      <c r="X2270" s="13">
        <f t="shared" si="363"/>
        <v>-0.30099999999999999</v>
      </c>
      <c r="Y2270" s="13">
        <f t="shared" si="364"/>
        <v>-0.60199999999999998</v>
      </c>
      <c r="Z2270" s="13">
        <f t="shared" si="365"/>
        <v>-0.90299999999999991</v>
      </c>
      <c r="AA2270" s="13">
        <f t="shared" si="362"/>
        <v>-3</v>
      </c>
    </row>
    <row r="2271" spans="1:27" x14ac:dyDescent="0.25">
      <c r="A2271" s="60">
        <v>45922.650775462964</v>
      </c>
      <c r="B2271" s="61">
        <v>444400202</v>
      </c>
      <c r="C2271" s="62" t="s">
        <v>36</v>
      </c>
      <c r="D2271" s="62" t="s">
        <v>37</v>
      </c>
      <c r="E2271" s="62" t="s">
        <v>119</v>
      </c>
      <c r="F2271" s="63">
        <v>3717.45</v>
      </c>
      <c r="G2271" s="63">
        <v>3714.41</v>
      </c>
      <c r="H2271" s="62"/>
      <c r="I2271" s="62" t="s">
        <v>2775</v>
      </c>
      <c r="J2271" s="63">
        <v>3714.4</v>
      </c>
      <c r="K2271" s="63">
        <v>0</v>
      </c>
      <c r="L2271" s="63">
        <v>0</v>
      </c>
      <c r="M2271" s="63">
        <v>-3.05</v>
      </c>
      <c r="N2271" s="10" t="str">
        <f t="shared" si="357"/>
        <v>L</v>
      </c>
      <c r="O2271" s="11">
        <f t="shared" si="358"/>
        <v>45922</v>
      </c>
      <c r="P2271" s="12" t="str">
        <f t="shared" si="359"/>
        <v>15</v>
      </c>
      <c r="Q2271" s="13" t="str">
        <f>VLOOKUP($B2271,Deals_Demo!$H:$N,7,0)</f>
        <v>strategy_19_demo</v>
      </c>
      <c r="R2271" s="13" t="str">
        <f t="shared" si="360"/>
        <v>Mon</v>
      </c>
      <c r="S2271" s="14">
        <f>VLOOKUP($B2271,Deals_Demo!$H:$S,8,0)</f>
        <v>45922.650775462964</v>
      </c>
      <c r="T2271" s="14">
        <f>VLOOKUP($B2271,Deals_Demo!$H:$S,9,0)</f>
        <v>45922.8591087963</v>
      </c>
      <c r="U2271" s="15" t="str">
        <f t="shared" si="361"/>
        <v>2025-09-22</v>
      </c>
      <c r="V2271" s="13" t="str">
        <f>VLOOKUP($B2271,Deals_Demo!$H:$S,11,0)</f>
        <v>20</v>
      </c>
      <c r="W2271" s="13" t="str">
        <f>VLOOKUP($B2271,Deals_Demo!$H:$S,12,0)</f>
        <v>Mon</v>
      </c>
      <c r="X2271" s="13">
        <f t="shared" si="363"/>
        <v>-0.30499999999999999</v>
      </c>
      <c r="Y2271" s="13">
        <f t="shared" si="364"/>
        <v>-0.61</v>
      </c>
      <c r="Z2271" s="13">
        <f t="shared" si="365"/>
        <v>-0.91499999999999992</v>
      </c>
      <c r="AA2271" s="13">
        <f t="shared" si="362"/>
        <v>-3</v>
      </c>
    </row>
    <row r="2272" spans="1:27" x14ac:dyDescent="0.25">
      <c r="A2272" s="56">
        <v>45922.661886574075</v>
      </c>
      <c r="B2272" s="57">
        <v>444409419</v>
      </c>
      <c r="C2272" s="58" t="s">
        <v>36</v>
      </c>
      <c r="D2272" s="58" t="s">
        <v>37</v>
      </c>
      <c r="E2272" s="58" t="s">
        <v>119</v>
      </c>
      <c r="F2272" s="59">
        <v>3721.83</v>
      </c>
      <c r="G2272" s="59">
        <v>3722.93</v>
      </c>
      <c r="H2272" s="58"/>
      <c r="I2272" s="58" t="s">
        <v>2776</v>
      </c>
      <c r="J2272" s="59">
        <v>3722.68</v>
      </c>
      <c r="K2272" s="59">
        <v>0</v>
      </c>
      <c r="L2272" s="59">
        <v>0</v>
      </c>
      <c r="M2272" s="59">
        <v>0.85</v>
      </c>
      <c r="N2272" s="10" t="str">
        <f t="shared" si="357"/>
        <v>W</v>
      </c>
      <c r="O2272" s="11">
        <f t="shared" si="358"/>
        <v>45922</v>
      </c>
      <c r="P2272" s="12" t="str">
        <f t="shared" si="359"/>
        <v>15</v>
      </c>
      <c r="Q2272" s="13" t="str">
        <f>VLOOKUP($B2272,Deals_Demo!$H:$N,7,0)</f>
        <v>strategy_18_demo</v>
      </c>
      <c r="R2272" s="13" t="str">
        <f t="shared" si="360"/>
        <v>Mon</v>
      </c>
      <c r="S2272" s="14">
        <f>VLOOKUP($B2272,Deals_Demo!$H:$S,8,0)</f>
        <v>45922.661886574075</v>
      </c>
      <c r="T2272" s="14">
        <f>VLOOKUP($B2272,Deals_Demo!$H:$S,9,0)</f>
        <v>45922.870219907411</v>
      </c>
      <c r="U2272" s="15" t="str">
        <f t="shared" si="361"/>
        <v>2025-09-22</v>
      </c>
      <c r="V2272" s="13" t="str">
        <f>VLOOKUP($B2272,Deals_Demo!$H:$S,11,0)</f>
        <v>20</v>
      </c>
      <c r="W2272" s="13" t="str">
        <f>VLOOKUP($B2272,Deals_Demo!$H:$S,12,0)</f>
        <v>Mon</v>
      </c>
      <c r="X2272" s="13">
        <f t="shared" si="363"/>
        <v>8.5000000000000006E-2</v>
      </c>
      <c r="Y2272" s="13">
        <f t="shared" si="364"/>
        <v>0.17</v>
      </c>
      <c r="Z2272" s="13">
        <f t="shared" si="365"/>
        <v>0.255</v>
      </c>
      <c r="AA2272" s="13">
        <f t="shared" si="362"/>
        <v>-3</v>
      </c>
    </row>
    <row r="2273" spans="1:27" x14ac:dyDescent="0.25">
      <c r="A2273" s="60">
        <v>45922.661886574075</v>
      </c>
      <c r="B2273" s="61">
        <v>444409426</v>
      </c>
      <c r="C2273" s="62" t="s">
        <v>36</v>
      </c>
      <c r="D2273" s="62" t="s">
        <v>37</v>
      </c>
      <c r="E2273" s="62" t="s">
        <v>119</v>
      </c>
      <c r="F2273" s="63">
        <v>3721.72</v>
      </c>
      <c r="G2273" s="63">
        <v>3722.92</v>
      </c>
      <c r="H2273" s="62"/>
      <c r="I2273" s="62" t="s">
        <v>2776</v>
      </c>
      <c r="J2273" s="63">
        <v>3722.68</v>
      </c>
      <c r="K2273" s="63">
        <v>0</v>
      </c>
      <c r="L2273" s="63">
        <v>0</v>
      </c>
      <c r="M2273" s="63">
        <v>0.96</v>
      </c>
      <c r="N2273" s="10" t="str">
        <f t="shared" si="357"/>
        <v>W</v>
      </c>
      <c r="O2273" s="11">
        <f t="shared" si="358"/>
        <v>45922</v>
      </c>
      <c r="P2273" s="12" t="str">
        <f t="shared" si="359"/>
        <v>15</v>
      </c>
      <c r="Q2273" s="13" t="str">
        <f>VLOOKUP($B2273,Deals_Demo!$H:$N,7,0)</f>
        <v>strategy_20_demo</v>
      </c>
      <c r="R2273" s="13" t="str">
        <f t="shared" si="360"/>
        <v>Mon</v>
      </c>
      <c r="S2273" s="14">
        <f>VLOOKUP($B2273,Deals_Demo!$H:$S,8,0)</f>
        <v>45922.661886574075</v>
      </c>
      <c r="T2273" s="14">
        <f>VLOOKUP($B2273,Deals_Demo!$H:$S,9,0)</f>
        <v>45922.870219907411</v>
      </c>
      <c r="U2273" s="15" t="str">
        <f t="shared" si="361"/>
        <v>2025-09-22</v>
      </c>
      <c r="V2273" s="13" t="str">
        <f>VLOOKUP($B2273,Deals_Demo!$H:$S,11,0)</f>
        <v>20</v>
      </c>
      <c r="W2273" s="13" t="str">
        <f>VLOOKUP($B2273,Deals_Demo!$H:$S,12,0)</f>
        <v>Mon</v>
      </c>
      <c r="X2273" s="13">
        <f t="shared" si="363"/>
        <v>9.6000000000000002E-2</v>
      </c>
      <c r="Y2273" s="13">
        <f t="shared" si="364"/>
        <v>0.192</v>
      </c>
      <c r="Z2273" s="13">
        <f t="shared" si="365"/>
        <v>0.28799999999999998</v>
      </c>
      <c r="AA2273" s="13">
        <f t="shared" si="362"/>
        <v>-3</v>
      </c>
    </row>
    <row r="2274" spans="1:27" x14ac:dyDescent="0.25">
      <c r="A2274" s="56">
        <v>45922.661886574075</v>
      </c>
      <c r="B2274" s="57">
        <v>444409432</v>
      </c>
      <c r="C2274" s="58" t="s">
        <v>36</v>
      </c>
      <c r="D2274" s="58" t="s">
        <v>37</v>
      </c>
      <c r="E2274" s="58" t="s">
        <v>119</v>
      </c>
      <c r="F2274" s="59">
        <v>3721.73</v>
      </c>
      <c r="G2274" s="59">
        <v>3723.79</v>
      </c>
      <c r="H2274" s="58"/>
      <c r="I2274" s="58" t="s">
        <v>2777</v>
      </c>
      <c r="J2274" s="59">
        <v>3723.41</v>
      </c>
      <c r="K2274" s="59">
        <v>0</v>
      </c>
      <c r="L2274" s="59">
        <v>0</v>
      </c>
      <c r="M2274" s="59">
        <v>1.68</v>
      </c>
      <c r="N2274" s="10" t="str">
        <f t="shared" si="357"/>
        <v>W</v>
      </c>
      <c r="O2274" s="11">
        <f t="shared" si="358"/>
        <v>45922</v>
      </c>
      <c r="P2274" s="12" t="str">
        <f t="shared" si="359"/>
        <v>15</v>
      </c>
      <c r="Q2274" s="13" t="str">
        <f>VLOOKUP($B2274,Deals_Demo!$H:$N,7,0)</f>
        <v>strategy_19_demo</v>
      </c>
      <c r="R2274" s="13" t="str">
        <f t="shared" si="360"/>
        <v>Mon</v>
      </c>
      <c r="S2274" s="14">
        <f>VLOOKUP($B2274,Deals_Demo!$H:$S,8,0)</f>
        <v>45922.661886574075</v>
      </c>
      <c r="T2274" s="14">
        <f>VLOOKUP($B2274,Deals_Demo!$H:$S,9,0)</f>
        <v>45922.870219907411</v>
      </c>
      <c r="U2274" s="15" t="str">
        <f t="shared" si="361"/>
        <v>2025-09-22</v>
      </c>
      <c r="V2274" s="13" t="str">
        <f>VLOOKUP($B2274,Deals_Demo!$H:$S,11,0)</f>
        <v>20</v>
      </c>
      <c r="W2274" s="13" t="str">
        <f>VLOOKUP($B2274,Deals_Demo!$H:$S,12,0)</f>
        <v>Mon</v>
      </c>
      <c r="X2274" s="13">
        <f t="shared" si="363"/>
        <v>0.16800000000000001</v>
      </c>
      <c r="Y2274" s="13">
        <f t="shared" si="364"/>
        <v>0.33600000000000002</v>
      </c>
      <c r="Z2274" s="13">
        <f t="shared" si="365"/>
        <v>0.504</v>
      </c>
      <c r="AA2274" s="13">
        <f t="shared" si="362"/>
        <v>-3</v>
      </c>
    </row>
    <row r="2275" spans="1:27" x14ac:dyDescent="0.25">
      <c r="A2275" s="60">
        <v>45922.662812499999</v>
      </c>
      <c r="B2275" s="61">
        <v>444410259</v>
      </c>
      <c r="C2275" s="62" t="s">
        <v>36</v>
      </c>
      <c r="D2275" s="62" t="s">
        <v>37</v>
      </c>
      <c r="E2275" s="62" t="s">
        <v>119</v>
      </c>
      <c r="F2275" s="63">
        <v>3720.65</v>
      </c>
      <c r="G2275" s="63">
        <v>3717.65</v>
      </c>
      <c r="H2275" s="63">
        <v>3724.15</v>
      </c>
      <c r="I2275" s="62" t="s">
        <v>2778</v>
      </c>
      <c r="J2275" s="63">
        <v>3724.26</v>
      </c>
      <c r="K2275" s="63">
        <v>0</v>
      </c>
      <c r="L2275" s="63">
        <v>0</v>
      </c>
      <c r="M2275" s="63">
        <v>3.61</v>
      </c>
      <c r="N2275" s="10" t="str">
        <f t="shared" si="357"/>
        <v>W</v>
      </c>
      <c r="O2275" s="11">
        <f t="shared" si="358"/>
        <v>45922</v>
      </c>
      <c r="P2275" s="12" t="str">
        <f t="shared" si="359"/>
        <v>15</v>
      </c>
      <c r="Q2275" s="13" t="str">
        <f>VLOOKUP($B2275,Deals_Demo!$H:$N,7,0)</f>
        <v>strategy_16_demo</v>
      </c>
      <c r="R2275" s="13" t="str">
        <f t="shared" si="360"/>
        <v>Mon</v>
      </c>
      <c r="S2275" s="14">
        <f>VLOOKUP($B2275,Deals_Demo!$H:$S,8,0)</f>
        <v>45922.662812499999</v>
      </c>
      <c r="T2275" s="14">
        <f>VLOOKUP($B2275,Deals_Demo!$H:$S,9,0)</f>
        <v>45922.871145833335</v>
      </c>
      <c r="U2275" s="15" t="str">
        <f t="shared" si="361"/>
        <v>2025-09-22</v>
      </c>
      <c r="V2275" s="13" t="str">
        <f>VLOOKUP($B2275,Deals_Demo!$H:$S,11,0)</f>
        <v>20</v>
      </c>
      <c r="W2275" s="13" t="str">
        <f>VLOOKUP($B2275,Deals_Demo!$H:$S,12,0)</f>
        <v>Mon</v>
      </c>
      <c r="X2275" s="13">
        <f t="shared" si="363"/>
        <v>0.36099999999999999</v>
      </c>
      <c r="Y2275" s="13">
        <f t="shared" si="364"/>
        <v>0.72199999999999998</v>
      </c>
      <c r="Z2275" s="13">
        <f t="shared" si="365"/>
        <v>1.083</v>
      </c>
      <c r="AA2275" s="13">
        <f t="shared" si="362"/>
        <v>3.61</v>
      </c>
    </row>
    <row r="2276" spans="1:27" x14ac:dyDescent="0.25">
      <c r="A2276" s="56">
        <v>45922.662812499999</v>
      </c>
      <c r="B2276" s="57">
        <v>444410272</v>
      </c>
      <c r="C2276" s="58" t="s">
        <v>36</v>
      </c>
      <c r="D2276" s="58" t="s">
        <v>37</v>
      </c>
      <c r="E2276" s="58" t="s">
        <v>119</v>
      </c>
      <c r="F2276" s="59">
        <v>3720.65</v>
      </c>
      <c r="G2276" s="59">
        <v>3721.14</v>
      </c>
      <c r="H2276" s="59">
        <v>3722.85</v>
      </c>
      <c r="I2276" s="58" t="s">
        <v>2779</v>
      </c>
      <c r="J2276" s="59">
        <v>3722.85</v>
      </c>
      <c r="K2276" s="59">
        <v>0</v>
      </c>
      <c r="L2276" s="59">
        <v>0</v>
      </c>
      <c r="M2276" s="59">
        <v>2.2000000000000002</v>
      </c>
      <c r="N2276" s="10" t="str">
        <f t="shared" si="357"/>
        <v>W</v>
      </c>
      <c r="O2276" s="11">
        <f t="shared" si="358"/>
        <v>45922</v>
      </c>
      <c r="P2276" s="12" t="str">
        <f t="shared" si="359"/>
        <v>15</v>
      </c>
      <c r="Q2276" s="13" t="str">
        <f>VLOOKUP($B2276,Deals_Demo!$H:$N,7,0)</f>
        <v>strategy_21_demo</v>
      </c>
      <c r="R2276" s="13" t="str">
        <f t="shared" si="360"/>
        <v>Mon</v>
      </c>
      <c r="S2276" s="14">
        <f>VLOOKUP($B2276,Deals_Demo!$H:$S,8,0)</f>
        <v>45922.662812499999</v>
      </c>
      <c r="T2276" s="14">
        <f>VLOOKUP($B2276,Deals_Demo!$H:$S,9,0)</f>
        <v>45922.871145833335</v>
      </c>
      <c r="U2276" s="15" t="str">
        <f t="shared" si="361"/>
        <v>2025-09-22</v>
      </c>
      <c r="V2276" s="13" t="str">
        <f>VLOOKUP($B2276,Deals_Demo!$H:$S,11,0)</f>
        <v>20</v>
      </c>
      <c r="W2276" s="13" t="str">
        <f>VLOOKUP($B2276,Deals_Demo!$H:$S,12,0)</f>
        <v>Mon</v>
      </c>
      <c r="X2276" s="13">
        <f t="shared" si="363"/>
        <v>0.22000000000000003</v>
      </c>
      <c r="Y2276" s="13">
        <f t="shared" si="364"/>
        <v>0.44000000000000006</v>
      </c>
      <c r="Z2276" s="13">
        <f t="shared" si="365"/>
        <v>0.66</v>
      </c>
      <c r="AA2276" s="13">
        <f t="shared" si="362"/>
        <v>-3</v>
      </c>
    </row>
    <row r="2277" spans="1:27" x14ac:dyDescent="0.25">
      <c r="A2277" s="60">
        <v>45922.662812499999</v>
      </c>
      <c r="B2277" s="61">
        <v>444410274</v>
      </c>
      <c r="C2277" s="62" t="s">
        <v>36</v>
      </c>
      <c r="D2277" s="62" t="s">
        <v>37</v>
      </c>
      <c r="E2277" s="62" t="s">
        <v>119</v>
      </c>
      <c r="F2277" s="63">
        <v>3720.65</v>
      </c>
      <c r="G2277" s="63">
        <v>3721.01</v>
      </c>
      <c r="H2277" s="63">
        <v>3722.15</v>
      </c>
      <c r="I2277" s="62" t="s">
        <v>2780</v>
      </c>
      <c r="J2277" s="63">
        <v>3722.17</v>
      </c>
      <c r="K2277" s="63">
        <v>0</v>
      </c>
      <c r="L2277" s="63">
        <v>0</v>
      </c>
      <c r="M2277" s="63">
        <v>1.52</v>
      </c>
      <c r="N2277" s="10" t="str">
        <f t="shared" si="357"/>
        <v>W</v>
      </c>
      <c r="O2277" s="11">
        <f t="shared" si="358"/>
        <v>45922</v>
      </c>
      <c r="P2277" s="12" t="str">
        <f t="shared" si="359"/>
        <v>15</v>
      </c>
      <c r="Q2277" s="13" t="str">
        <f>VLOOKUP($B2277,Deals_Demo!$H:$N,7,0)</f>
        <v>strategy_15_demo</v>
      </c>
      <c r="R2277" s="13" t="str">
        <f t="shared" si="360"/>
        <v>Mon</v>
      </c>
      <c r="S2277" s="14">
        <f>VLOOKUP($B2277,Deals_Demo!$H:$S,8,0)</f>
        <v>45922.662812499999</v>
      </c>
      <c r="T2277" s="14">
        <f>VLOOKUP($B2277,Deals_Demo!$H:$S,9,0)</f>
        <v>45922.871145833335</v>
      </c>
      <c r="U2277" s="15" t="str">
        <f t="shared" si="361"/>
        <v>2025-09-22</v>
      </c>
      <c r="V2277" s="13" t="str">
        <f>VLOOKUP($B2277,Deals_Demo!$H:$S,11,0)</f>
        <v>20</v>
      </c>
      <c r="W2277" s="13" t="str">
        <f>VLOOKUP($B2277,Deals_Demo!$H:$S,12,0)</f>
        <v>Mon</v>
      </c>
      <c r="X2277" s="13">
        <f t="shared" si="363"/>
        <v>0.15200000000000002</v>
      </c>
      <c r="Y2277" s="13">
        <f t="shared" si="364"/>
        <v>0.30400000000000005</v>
      </c>
      <c r="Z2277" s="13">
        <f t="shared" si="365"/>
        <v>0.45599999999999996</v>
      </c>
      <c r="AA2277" s="13">
        <f t="shared" si="362"/>
        <v>-3</v>
      </c>
    </row>
    <row r="2278" spans="1:27" x14ac:dyDescent="0.25">
      <c r="A2278" s="56">
        <v>45922.662824074076</v>
      </c>
      <c r="B2278" s="57">
        <v>444410276</v>
      </c>
      <c r="C2278" s="58" t="s">
        <v>36</v>
      </c>
      <c r="D2278" s="58" t="s">
        <v>37</v>
      </c>
      <c r="E2278" s="58" t="s">
        <v>119</v>
      </c>
      <c r="F2278" s="59">
        <v>3720.67</v>
      </c>
      <c r="G2278" s="59">
        <v>3717.65</v>
      </c>
      <c r="H2278" s="59">
        <v>3722.15</v>
      </c>
      <c r="I2278" s="58" t="s">
        <v>2780</v>
      </c>
      <c r="J2278" s="59">
        <v>3722.17</v>
      </c>
      <c r="K2278" s="59">
        <v>0</v>
      </c>
      <c r="L2278" s="59">
        <v>0</v>
      </c>
      <c r="M2278" s="59">
        <v>1.5</v>
      </c>
      <c r="N2278" s="10" t="str">
        <f t="shared" ref="N2278:N2341" si="366">IF(M2278&gt;0,"W",IF(M2278&lt;0,"L","BE"))</f>
        <v>W</v>
      </c>
      <c r="O2278" s="11">
        <f t="shared" ref="O2278:O2341" si="367">INT(LEFT(A2278,10))</f>
        <v>45922</v>
      </c>
      <c r="P2278" s="12" t="str">
        <f t="shared" ref="P2278:P2341" si="368">TEXT(A2278,"hh")</f>
        <v>15</v>
      </c>
      <c r="Q2278" s="13" t="str">
        <f>VLOOKUP($B2278,Deals_Demo!$H:$N,7,0)</f>
        <v>strategy_24_demo</v>
      </c>
      <c r="R2278" s="13" t="str">
        <f t="shared" ref="R2278:R2341" si="369">TEXT(O2278,"ddd")</f>
        <v>Mon</v>
      </c>
      <c r="S2278" s="14">
        <f>VLOOKUP($B2278,Deals_Demo!$H:$S,8,0)</f>
        <v>45922.662824074076</v>
      </c>
      <c r="T2278" s="14">
        <f>VLOOKUP($B2278,Deals_Demo!$H:$S,9,0)</f>
        <v>45922.871157407411</v>
      </c>
      <c r="U2278" s="15" t="str">
        <f t="shared" ref="U2278:U2341" si="370">TEXT(T2278,"yyyy-mm-dd")</f>
        <v>2025-09-22</v>
      </c>
      <c r="V2278" s="13" t="str">
        <f>VLOOKUP($B2278,Deals_Demo!$H:$S,11,0)</f>
        <v>20</v>
      </c>
      <c r="W2278" s="13" t="str">
        <f>VLOOKUP($B2278,Deals_Demo!$H:$S,12,0)</f>
        <v>Mon</v>
      </c>
      <c r="X2278" s="13">
        <f t="shared" si="363"/>
        <v>0.15000000000000002</v>
      </c>
      <c r="Y2278" s="13">
        <f t="shared" si="364"/>
        <v>0.30000000000000004</v>
      </c>
      <c r="Z2278" s="13">
        <f t="shared" si="365"/>
        <v>0.44999999999999996</v>
      </c>
      <c r="AA2278" s="13">
        <f t="shared" ref="AA2278:AA2341" si="371">IF(M2278&lt;2.9,-3,M2278)</f>
        <v>-3</v>
      </c>
    </row>
    <row r="2279" spans="1:27" x14ac:dyDescent="0.25">
      <c r="A2279" s="60">
        <v>45922.662824074076</v>
      </c>
      <c r="B2279" s="61">
        <v>444410280</v>
      </c>
      <c r="C2279" s="62" t="s">
        <v>36</v>
      </c>
      <c r="D2279" s="62" t="s">
        <v>37</v>
      </c>
      <c r="E2279" s="62" t="s">
        <v>119</v>
      </c>
      <c r="F2279" s="63">
        <v>3720.74</v>
      </c>
      <c r="G2279" s="63">
        <v>3718.45</v>
      </c>
      <c r="H2279" s="63">
        <v>3722.15</v>
      </c>
      <c r="I2279" s="62" t="s">
        <v>2780</v>
      </c>
      <c r="J2279" s="63">
        <v>3722.17</v>
      </c>
      <c r="K2279" s="63">
        <v>0</v>
      </c>
      <c r="L2279" s="63">
        <v>0</v>
      </c>
      <c r="M2279" s="63">
        <v>1.43</v>
      </c>
      <c r="N2279" s="10" t="str">
        <f t="shared" si="366"/>
        <v>W</v>
      </c>
      <c r="O2279" s="11">
        <f t="shared" si="367"/>
        <v>45922</v>
      </c>
      <c r="P2279" s="12" t="str">
        <f t="shared" si="368"/>
        <v>15</v>
      </c>
      <c r="Q2279" s="13" t="str">
        <f>VLOOKUP($B2279,Deals_Demo!$H:$N,7,0)</f>
        <v>strategy_22_demo</v>
      </c>
      <c r="R2279" s="13" t="str">
        <f t="shared" si="369"/>
        <v>Mon</v>
      </c>
      <c r="S2279" s="14">
        <f>VLOOKUP($B2279,Deals_Demo!$H:$S,8,0)</f>
        <v>45922.662824074076</v>
      </c>
      <c r="T2279" s="14">
        <f>VLOOKUP($B2279,Deals_Demo!$H:$S,9,0)</f>
        <v>45922.871157407411</v>
      </c>
      <c r="U2279" s="15" t="str">
        <f t="shared" si="370"/>
        <v>2025-09-22</v>
      </c>
      <c r="V2279" s="13" t="str">
        <f>VLOOKUP($B2279,Deals_Demo!$H:$S,11,0)</f>
        <v>20</v>
      </c>
      <c r="W2279" s="13" t="str">
        <f>VLOOKUP($B2279,Deals_Demo!$H:$S,12,0)</f>
        <v>Mon</v>
      </c>
      <c r="X2279" s="13">
        <f t="shared" si="363"/>
        <v>0.14299999999999999</v>
      </c>
      <c r="Y2279" s="13">
        <f t="shared" si="364"/>
        <v>0.28599999999999998</v>
      </c>
      <c r="Z2279" s="13">
        <f t="shared" si="365"/>
        <v>0.42899999999999999</v>
      </c>
      <c r="AA2279" s="13">
        <f t="shared" si="371"/>
        <v>-3</v>
      </c>
    </row>
    <row r="2280" spans="1:27" x14ac:dyDescent="0.25">
      <c r="A2280" s="56">
        <v>45922.662824074076</v>
      </c>
      <c r="B2280" s="57">
        <v>444410284</v>
      </c>
      <c r="C2280" s="58" t="s">
        <v>36</v>
      </c>
      <c r="D2280" s="58" t="s">
        <v>37</v>
      </c>
      <c r="E2280" s="58" t="s">
        <v>119</v>
      </c>
      <c r="F2280" s="59">
        <v>3720.87</v>
      </c>
      <c r="G2280" s="59">
        <v>3717.65</v>
      </c>
      <c r="H2280" s="59">
        <v>3722.15</v>
      </c>
      <c r="I2280" s="58" t="s">
        <v>2780</v>
      </c>
      <c r="J2280" s="59">
        <v>3722.17</v>
      </c>
      <c r="K2280" s="59">
        <v>0</v>
      </c>
      <c r="L2280" s="59">
        <v>0</v>
      </c>
      <c r="M2280" s="59">
        <v>1.3</v>
      </c>
      <c r="N2280" s="10" t="str">
        <f t="shared" si="366"/>
        <v>W</v>
      </c>
      <c r="O2280" s="11">
        <f t="shared" si="367"/>
        <v>45922</v>
      </c>
      <c r="P2280" s="12" t="str">
        <f t="shared" si="368"/>
        <v>15</v>
      </c>
      <c r="Q2280" s="13" t="str">
        <f>VLOOKUP($B2280,Deals_Demo!$H:$N,7,0)</f>
        <v>strategy_14_demo</v>
      </c>
      <c r="R2280" s="13" t="str">
        <f t="shared" si="369"/>
        <v>Mon</v>
      </c>
      <c r="S2280" s="14">
        <f>VLOOKUP($B2280,Deals_Demo!$H:$S,8,0)</f>
        <v>45922.662824074076</v>
      </c>
      <c r="T2280" s="14">
        <f>VLOOKUP($B2280,Deals_Demo!$H:$S,9,0)</f>
        <v>45922.871157407411</v>
      </c>
      <c r="U2280" s="15" t="str">
        <f t="shared" si="370"/>
        <v>2025-09-22</v>
      </c>
      <c r="V2280" s="13" t="str">
        <f>VLOOKUP($B2280,Deals_Demo!$H:$S,11,0)</f>
        <v>20</v>
      </c>
      <c r="W2280" s="13" t="str">
        <f>VLOOKUP($B2280,Deals_Demo!$H:$S,12,0)</f>
        <v>Mon</v>
      </c>
      <c r="X2280" s="13">
        <f t="shared" si="363"/>
        <v>0.13</v>
      </c>
      <c r="Y2280" s="13">
        <f t="shared" si="364"/>
        <v>0.26</v>
      </c>
      <c r="Z2280" s="13">
        <f t="shared" si="365"/>
        <v>0.39</v>
      </c>
      <c r="AA2280" s="13">
        <f t="shared" si="371"/>
        <v>-3</v>
      </c>
    </row>
    <row r="2281" spans="1:27" x14ac:dyDescent="0.25">
      <c r="A2281" s="60">
        <v>45922.662824074076</v>
      </c>
      <c r="B2281" s="61">
        <v>444410286</v>
      </c>
      <c r="C2281" s="62" t="s">
        <v>36</v>
      </c>
      <c r="D2281" s="62" t="s">
        <v>37</v>
      </c>
      <c r="E2281" s="62" t="s">
        <v>119</v>
      </c>
      <c r="F2281" s="63">
        <v>3720.87</v>
      </c>
      <c r="G2281" s="63">
        <v>3717.65</v>
      </c>
      <c r="H2281" s="63">
        <v>3722.15</v>
      </c>
      <c r="I2281" s="62" t="s">
        <v>2780</v>
      </c>
      <c r="J2281" s="63">
        <v>3722.17</v>
      </c>
      <c r="K2281" s="63">
        <v>0</v>
      </c>
      <c r="L2281" s="63">
        <v>0</v>
      </c>
      <c r="M2281" s="63">
        <v>1.3</v>
      </c>
      <c r="N2281" s="10" t="str">
        <f t="shared" si="366"/>
        <v>W</v>
      </c>
      <c r="O2281" s="11">
        <f t="shared" si="367"/>
        <v>45922</v>
      </c>
      <c r="P2281" s="12" t="str">
        <f t="shared" si="368"/>
        <v>15</v>
      </c>
      <c r="Q2281" s="13" t="str">
        <f>VLOOKUP($B2281,Deals_Demo!$H:$N,7,0)</f>
        <v>strategy_12_demo</v>
      </c>
      <c r="R2281" s="13" t="str">
        <f t="shared" si="369"/>
        <v>Mon</v>
      </c>
      <c r="S2281" s="14">
        <f>VLOOKUP($B2281,Deals_Demo!$H:$S,8,0)</f>
        <v>45922.662824074076</v>
      </c>
      <c r="T2281" s="14">
        <f>VLOOKUP($B2281,Deals_Demo!$H:$S,9,0)</f>
        <v>45922.871157407411</v>
      </c>
      <c r="U2281" s="15" t="str">
        <f t="shared" si="370"/>
        <v>2025-09-22</v>
      </c>
      <c r="V2281" s="13" t="str">
        <f>VLOOKUP($B2281,Deals_Demo!$H:$S,11,0)</f>
        <v>20</v>
      </c>
      <c r="W2281" s="13" t="str">
        <f>VLOOKUP($B2281,Deals_Demo!$H:$S,12,0)</f>
        <v>Mon</v>
      </c>
      <c r="X2281" s="13">
        <f t="shared" si="363"/>
        <v>0.13</v>
      </c>
      <c r="Y2281" s="13">
        <f t="shared" si="364"/>
        <v>0.26</v>
      </c>
      <c r="Z2281" s="13">
        <f t="shared" si="365"/>
        <v>0.39</v>
      </c>
      <c r="AA2281" s="13">
        <f t="shared" si="371"/>
        <v>-3</v>
      </c>
    </row>
    <row r="2282" spans="1:27" x14ac:dyDescent="0.25">
      <c r="A2282" s="56">
        <v>45922.662824074076</v>
      </c>
      <c r="B2282" s="57">
        <v>444410289</v>
      </c>
      <c r="C2282" s="58" t="s">
        <v>36</v>
      </c>
      <c r="D2282" s="58" t="s">
        <v>37</v>
      </c>
      <c r="E2282" s="58" t="s">
        <v>119</v>
      </c>
      <c r="F2282" s="59">
        <v>3720.87</v>
      </c>
      <c r="G2282" s="59">
        <v>3721.76</v>
      </c>
      <c r="H2282" s="59">
        <v>3723.65</v>
      </c>
      <c r="I2282" s="58" t="s">
        <v>2781</v>
      </c>
      <c r="J2282" s="59">
        <v>3723.8</v>
      </c>
      <c r="K2282" s="59">
        <v>0</v>
      </c>
      <c r="L2282" s="59">
        <v>0</v>
      </c>
      <c r="M2282" s="59">
        <v>2.93</v>
      </c>
      <c r="N2282" s="10" t="str">
        <f t="shared" si="366"/>
        <v>W</v>
      </c>
      <c r="O2282" s="11">
        <f t="shared" si="367"/>
        <v>45922</v>
      </c>
      <c r="P2282" s="12" t="str">
        <f t="shared" si="368"/>
        <v>15</v>
      </c>
      <c r="Q2282" s="13" t="str">
        <f>VLOOKUP($B2282,Deals_Demo!$H:$N,7,0)</f>
        <v>strategy_23_demo</v>
      </c>
      <c r="R2282" s="13" t="str">
        <f t="shared" si="369"/>
        <v>Mon</v>
      </c>
      <c r="S2282" s="14">
        <f>VLOOKUP($B2282,Deals_Demo!$H:$S,8,0)</f>
        <v>45922.662824074076</v>
      </c>
      <c r="T2282" s="14">
        <f>VLOOKUP($B2282,Deals_Demo!$H:$S,9,0)</f>
        <v>45922.871157407411</v>
      </c>
      <c r="U2282" s="15" t="str">
        <f t="shared" si="370"/>
        <v>2025-09-22</v>
      </c>
      <c r="V2282" s="13" t="str">
        <f>VLOOKUP($B2282,Deals_Demo!$H:$S,11,0)</f>
        <v>20</v>
      </c>
      <c r="W2282" s="13" t="str">
        <f>VLOOKUP($B2282,Deals_Demo!$H:$S,12,0)</f>
        <v>Mon</v>
      </c>
      <c r="X2282" s="13">
        <f t="shared" si="363"/>
        <v>0.29300000000000004</v>
      </c>
      <c r="Y2282" s="13">
        <f t="shared" si="364"/>
        <v>0.58600000000000008</v>
      </c>
      <c r="Z2282" s="13">
        <f t="shared" si="365"/>
        <v>0.879</v>
      </c>
      <c r="AA2282" s="13">
        <f t="shared" si="371"/>
        <v>2.93</v>
      </c>
    </row>
    <row r="2283" spans="1:27" x14ac:dyDescent="0.25">
      <c r="A2283" s="60">
        <v>45922.662835648145</v>
      </c>
      <c r="B2283" s="61">
        <v>444410292</v>
      </c>
      <c r="C2283" s="62" t="s">
        <v>36</v>
      </c>
      <c r="D2283" s="62" t="s">
        <v>37</v>
      </c>
      <c r="E2283" s="62" t="s">
        <v>119</v>
      </c>
      <c r="F2283" s="63">
        <v>3720.87</v>
      </c>
      <c r="G2283" s="63">
        <v>3721.75</v>
      </c>
      <c r="H2283" s="63">
        <v>3723.65</v>
      </c>
      <c r="I2283" s="62" t="s">
        <v>2781</v>
      </c>
      <c r="J2283" s="63">
        <v>3723.8</v>
      </c>
      <c r="K2283" s="63">
        <v>0</v>
      </c>
      <c r="L2283" s="63">
        <v>0</v>
      </c>
      <c r="M2283" s="63">
        <v>2.93</v>
      </c>
      <c r="N2283" s="10" t="str">
        <f t="shared" si="366"/>
        <v>W</v>
      </c>
      <c r="O2283" s="11">
        <f t="shared" si="367"/>
        <v>45922</v>
      </c>
      <c r="P2283" s="12" t="str">
        <f t="shared" si="368"/>
        <v>15</v>
      </c>
      <c r="Q2283" s="13" t="str">
        <f>VLOOKUP($B2283,Deals_Demo!$H:$N,7,0)</f>
        <v>strategy_10_demo</v>
      </c>
      <c r="R2283" s="13" t="str">
        <f t="shared" si="369"/>
        <v>Mon</v>
      </c>
      <c r="S2283" s="14">
        <f>VLOOKUP($B2283,Deals_Demo!$H:$S,8,0)</f>
        <v>45922.662835648145</v>
      </c>
      <c r="T2283" s="14">
        <f>VLOOKUP($B2283,Deals_Demo!$H:$S,9,0)</f>
        <v>45922.871168981481</v>
      </c>
      <c r="U2283" s="15" t="str">
        <f t="shared" si="370"/>
        <v>2025-09-22</v>
      </c>
      <c r="V2283" s="13" t="str">
        <f>VLOOKUP($B2283,Deals_Demo!$H:$S,11,0)</f>
        <v>20</v>
      </c>
      <c r="W2283" s="13" t="str">
        <f>VLOOKUP($B2283,Deals_Demo!$H:$S,12,0)</f>
        <v>Mon</v>
      </c>
      <c r="X2283" s="13">
        <f t="shared" si="363"/>
        <v>0.29300000000000004</v>
      </c>
      <c r="Y2283" s="13">
        <f t="shared" si="364"/>
        <v>0.58600000000000008</v>
      </c>
      <c r="Z2283" s="13">
        <f t="shared" si="365"/>
        <v>0.879</v>
      </c>
      <c r="AA2283" s="13">
        <f t="shared" si="371"/>
        <v>2.93</v>
      </c>
    </row>
    <row r="2284" spans="1:27" x14ac:dyDescent="0.25">
      <c r="A2284" s="56">
        <v>45922.662835648145</v>
      </c>
      <c r="B2284" s="57">
        <v>444410294</v>
      </c>
      <c r="C2284" s="58" t="s">
        <v>36</v>
      </c>
      <c r="D2284" s="58" t="s">
        <v>37</v>
      </c>
      <c r="E2284" s="58" t="s">
        <v>119</v>
      </c>
      <c r="F2284" s="59">
        <v>3720.87</v>
      </c>
      <c r="G2284" s="59">
        <v>3721.76</v>
      </c>
      <c r="H2284" s="59">
        <v>3724.15</v>
      </c>
      <c r="I2284" s="58" t="s">
        <v>2778</v>
      </c>
      <c r="J2284" s="59">
        <v>3724.26</v>
      </c>
      <c r="K2284" s="59">
        <v>0</v>
      </c>
      <c r="L2284" s="59">
        <v>0</v>
      </c>
      <c r="M2284" s="59">
        <v>3.39</v>
      </c>
      <c r="N2284" s="10" t="str">
        <f t="shared" si="366"/>
        <v>W</v>
      </c>
      <c r="O2284" s="11">
        <f t="shared" si="367"/>
        <v>45922</v>
      </c>
      <c r="P2284" s="12" t="str">
        <f t="shared" si="368"/>
        <v>15</v>
      </c>
      <c r="Q2284" s="13" t="str">
        <f>VLOOKUP($B2284,Deals_Demo!$H:$N,7,0)</f>
        <v>strategy_11_demo</v>
      </c>
      <c r="R2284" s="13" t="str">
        <f t="shared" si="369"/>
        <v>Mon</v>
      </c>
      <c r="S2284" s="14">
        <f>VLOOKUP($B2284,Deals_Demo!$H:$S,8,0)</f>
        <v>45922.662835648145</v>
      </c>
      <c r="T2284" s="14">
        <f>VLOOKUP($B2284,Deals_Demo!$H:$S,9,0)</f>
        <v>45922.871168981481</v>
      </c>
      <c r="U2284" s="15" t="str">
        <f t="shared" si="370"/>
        <v>2025-09-22</v>
      </c>
      <c r="V2284" s="13" t="str">
        <f>VLOOKUP($B2284,Deals_Demo!$H:$S,11,0)</f>
        <v>20</v>
      </c>
      <c r="W2284" s="13" t="str">
        <f>VLOOKUP($B2284,Deals_Demo!$H:$S,12,0)</f>
        <v>Mon</v>
      </c>
      <c r="X2284" s="13">
        <f t="shared" si="363"/>
        <v>0.33900000000000002</v>
      </c>
      <c r="Y2284" s="13">
        <f t="shared" si="364"/>
        <v>0.67800000000000005</v>
      </c>
      <c r="Z2284" s="13">
        <f t="shared" si="365"/>
        <v>1.0169999999999999</v>
      </c>
      <c r="AA2284" s="13">
        <f t="shared" si="371"/>
        <v>3.39</v>
      </c>
    </row>
    <row r="2285" spans="1:27" x14ac:dyDescent="0.25">
      <c r="A2285" s="60">
        <v>45922.662835648145</v>
      </c>
      <c r="B2285" s="61">
        <v>444410297</v>
      </c>
      <c r="C2285" s="62" t="s">
        <v>36</v>
      </c>
      <c r="D2285" s="62" t="s">
        <v>37</v>
      </c>
      <c r="E2285" s="62" t="s">
        <v>119</v>
      </c>
      <c r="F2285" s="63">
        <v>3720.86</v>
      </c>
      <c r="G2285" s="63">
        <v>3721.75</v>
      </c>
      <c r="H2285" s="63">
        <v>3723.65</v>
      </c>
      <c r="I2285" s="62" t="s">
        <v>2781</v>
      </c>
      <c r="J2285" s="63">
        <v>3723.8</v>
      </c>
      <c r="K2285" s="63">
        <v>0</v>
      </c>
      <c r="L2285" s="63">
        <v>0</v>
      </c>
      <c r="M2285" s="63">
        <v>2.94</v>
      </c>
      <c r="N2285" s="10" t="str">
        <f t="shared" si="366"/>
        <v>W</v>
      </c>
      <c r="O2285" s="11">
        <f t="shared" si="367"/>
        <v>45922</v>
      </c>
      <c r="P2285" s="12" t="str">
        <f t="shared" si="368"/>
        <v>15</v>
      </c>
      <c r="Q2285" s="13" t="str">
        <f>VLOOKUP($B2285,Deals_Demo!$H:$N,7,0)</f>
        <v>strategy_09_demo</v>
      </c>
      <c r="R2285" s="13" t="str">
        <f t="shared" si="369"/>
        <v>Mon</v>
      </c>
      <c r="S2285" s="14">
        <f>VLOOKUP($B2285,Deals_Demo!$H:$S,8,0)</f>
        <v>45922.662835648145</v>
      </c>
      <c r="T2285" s="14">
        <f>VLOOKUP($B2285,Deals_Demo!$H:$S,9,0)</f>
        <v>45922.871168981481</v>
      </c>
      <c r="U2285" s="15" t="str">
        <f t="shared" si="370"/>
        <v>2025-09-22</v>
      </c>
      <c r="V2285" s="13" t="str">
        <f>VLOOKUP($B2285,Deals_Demo!$H:$S,11,0)</f>
        <v>20</v>
      </c>
      <c r="W2285" s="13" t="str">
        <f>VLOOKUP($B2285,Deals_Demo!$H:$S,12,0)</f>
        <v>Mon</v>
      </c>
      <c r="X2285" s="13">
        <f t="shared" si="363"/>
        <v>0.29399999999999998</v>
      </c>
      <c r="Y2285" s="13">
        <f t="shared" si="364"/>
        <v>0.58799999999999997</v>
      </c>
      <c r="Z2285" s="13">
        <f t="shared" si="365"/>
        <v>0.88200000000000001</v>
      </c>
      <c r="AA2285" s="13">
        <f t="shared" si="371"/>
        <v>2.94</v>
      </c>
    </row>
    <row r="2286" spans="1:27" x14ac:dyDescent="0.25">
      <c r="A2286" s="56">
        <v>45922.667326388888</v>
      </c>
      <c r="B2286" s="57">
        <v>444413606</v>
      </c>
      <c r="C2286" s="58" t="s">
        <v>36</v>
      </c>
      <c r="D2286" s="58" t="s">
        <v>37</v>
      </c>
      <c r="E2286" s="58" t="s">
        <v>119</v>
      </c>
      <c r="F2286" s="59">
        <v>3721.28</v>
      </c>
      <c r="G2286" s="59">
        <v>3718.26</v>
      </c>
      <c r="H2286" s="59">
        <v>3722.76</v>
      </c>
      <c r="I2286" s="58" t="s">
        <v>2782</v>
      </c>
      <c r="J2286" s="59">
        <v>3722.8</v>
      </c>
      <c r="K2286" s="59">
        <v>0</v>
      </c>
      <c r="L2286" s="59">
        <v>0</v>
      </c>
      <c r="M2286" s="59">
        <v>1.52</v>
      </c>
      <c r="N2286" s="10" t="str">
        <f t="shared" si="366"/>
        <v>W</v>
      </c>
      <c r="O2286" s="11">
        <f t="shared" si="367"/>
        <v>45922</v>
      </c>
      <c r="P2286" s="12" t="str">
        <f t="shared" si="368"/>
        <v>16</v>
      </c>
      <c r="Q2286" s="13" t="str">
        <f>VLOOKUP($B2286,Deals_Demo!$H:$N,7,0)</f>
        <v>strategy_12_demo</v>
      </c>
      <c r="R2286" s="13" t="str">
        <f t="shared" si="369"/>
        <v>Mon</v>
      </c>
      <c r="S2286" s="14">
        <f>VLOOKUP($B2286,Deals_Demo!$H:$S,8,0)</f>
        <v>45922.667326388888</v>
      </c>
      <c r="T2286" s="14">
        <f>VLOOKUP($B2286,Deals_Demo!$H:$S,9,0)</f>
        <v>45922.875659722224</v>
      </c>
      <c r="U2286" s="15" t="str">
        <f t="shared" si="370"/>
        <v>2025-09-22</v>
      </c>
      <c r="V2286" s="13" t="str">
        <f>VLOOKUP($B2286,Deals_Demo!$H:$S,11,0)</f>
        <v>21</v>
      </c>
      <c r="W2286" s="13" t="str">
        <f>VLOOKUP($B2286,Deals_Demo!$H:$S,12,0)</f>
        <v>Mon</v>
      </c>
      <c r="X2286" s="13">
        <f t="shared" si="363"/>
        <v>0.15200000000000002</v>
      </c>
      <c r="Y2286" s="13">
        <f t="shared" si="364"/>
        <v>0.30400000000000005</v>
      </c>
      <c r="Z2286" s="13">
        <f t="shared" si="365"/>
        <v>0.45599999999999996</v>
      </c>
      <c r="AA2286" s="13">
        <f t="shared" si="371"/>
        <v>-3</v>
      </c>
    </row>
    <row r="2287" spans="1:27" x14ac:dyDescent="0.25">
      <c r="A2287" s="60">
        <v>45922.667326388888</v>
      </c>
      <c r="B2287" s="61">
        <v>444413610</v>
      </c>
      <c r="C2287" s="62" t="s">
        <v>36</v>
      </c>
      <c r="D2287" s="62" t="s">
        <v>37</v>
      </c>
      <c r="E2287" s="62" t="s">
        <v>119</v>
      </c>
      <c r="F2287" s="63">
        <v>3721.13</v>
      </c>
      <c r="G2287" s="63">
        <v>3721.13</v>
      </c>
      <c r="H2287" s="63">
        <v>3722.72</v>
      </c>
      <c r="I2287" s="62" t="s">
        <v>2782</v>
      </c>
      <c r="J2287" s="63">
        <v>3722.8</v>
      </c>
      <c r="K2287" s="63">
        <v>0</v>
      </c>
      <c r="L2287" s="63">
        <v>0</v>
      </c>
      <c r="M2287" s="63">
        <v>1.67</v>
      </c>
      <c r="N2287" s="10" t="str">
        <f t="shared" si="366"/>
        <v>W</v>
      </c>
      <c r="O2287" s="11">
        <f t="shared" si="367"/>
        <v>45922</v>
      </c>
      <c r="P2287" s="12" t="str">
        <f t="shared" si="368"/>
        <v>16</v>
      </c>
      <c r="Q2287" s="13" t="str">
        <f>VLOOKUP($B2287,Deals_Demo!$H:$N,7,0)</f>
        <v>strategy_24_demo</v>
      </c>
      <c r="R2287" s="13" t="str">
        <f t="shared" si="369"/>
        <v>Mon</v>
      </c>
      <c r="S2287" s="14">
        <f>VLOOKUP($B2287,Deals_Demo!$H:$S,8,0)</f>
        <v>45922.667326388888</v>
      </c>
      <c r="T2287" s="14">
        <f>VLOOKUP($B2287,Deals_Demo!$H:$S,9,0)</f>
        <v>45922.875659722224</v>
      </c>
      <c r="U2287" s="15" t="str">
        <f t="shared" si="370"/>
        <v>2025-09-22</v>
      </c>
      <c r="V2287" s="13" t="str">
        <f>VLOOKUP($B2287,Deals_Demo!$H:$S,11,0)</f>
        <v>21</v>
      </c>
      <c r="W2287" s="13" t="str">
        <f>VLOOKUP($B2287,Deals_Demo!$H:$S,12,0)</f>
        <v>Mon</v>
      </c>
      <c r="X2287" s="13">
        <f t="shared" si="363"/>
        <v>0.16700000000000001</v>
      </c>
      <c r="Y2287" s="13">
        <f t="shared" si="364"/>
        <v>0.33400000000000002</v>
      </c>
      <c r="Z2287" s="13">
        <f t="shared" si="365"/>
        <v>0.501</v>
      </c>
      <c r="AA2287" s="13">
        <f t="shared" si="371"/>
        <v>-3</v>
      </c>
    </row>
    <row r="2288" spans="1:27" x14ac:dyDescent="0.25">
      <c r="A2288" s="56">
        <v>45922.667326388888</v>
      </c>
      <c r="B2288" s="57">
        <v>444413615</v>
      </c>
      <c r="C2288" s="58" t="s">
        <v>36</v>
      </c>
      <c r="D2288" s="58" t="s">
        <v>37</v>
      </c>
      <c r="E2288" s="58" t="s">
        <v>119</v>
      </c>
      <c r="F2288" s="59">
        <v>3721.17</v>
      </c>
      <c r="G2288" s="59">
        <v>3719.02</v>
      </c>
      <c r="H2288" s="59">
        <v>3722.72</v>
      </c>
      <c r="I2288" s="58" t="s">
        <v>2782</v>
      </c>
      <c r="J2288" s="59">
        <v>3722.8</v>
      </c>
      <c r="K2288" s="59">
        <v>0</v>
      </c>
      <c r="L2288" s="59">
        <v>0</v>
      </c>
      <c r="M2288" s="59">
        <v>1.63</v>
      </c>
      <c r="N2288" s="10" t="str">
        <f t="shared" si="366"/>
        <v>W</v>
      </c>
      <c r="O2288" s="11">
        <f t="shared" si="367"/>
        <v>45922</v>
      </c>
      <c r="P2288" s="12" t="str">
        <f t="shared" si="368"/>
        <v>16</v>
      </c>
      <c r="Q2288" s="13" t="str">
        <f>VLOOKUP($B2288,Deals_Demo!$H:$N,7,0)</f>
        <v>strategy_22_demo</v>
      </c>
      <c r="R2288" s="13" t="str">
        <f t="shared" si="369"/>
        <v>Mon</v>
      </c>
      <c r="S2288" s="14">
        <f>VLOOKUP($B2288,Deals_Demo!$H:$S,8,0)</f>
        <v>45922.667326388888</v>
      </c>
      <c r="T2288" s="14">
        <f>VLOOKUP($B2288,Deals_Demo!$H:$S,9,0)</f>
        <v>45922.875659722224</v>
      </c>
      <c r="U2288" s="15" t="str">
        <f t="shared" si="370"/>
        <v>2025-09-22</v>
      </c>
      <c r="V2288" s="13" t="str">
        <f>VLOOKUP($B2288,Deals_Demo!$H:$S,11,0)</f>
        <v>21</v>
      </c>
      <c r="W2288" s="13" t="str">
        <f>VLOOKUP($B2288,Deals_Demo!$H:$S,12,0)</f>
        <v>Mon</v>
      </c>
      <c r="X2288" s="13">
        <f t="shared" si="363"/>
        <v>0.16300000000000001</v>
      </c>
      <c r="Y2288" s="13">
        <f t="shared" si="364"/>
        <v>0.32600000000000001</v>
      </c>
      <c r="Z2288" s="13">
        <f t="shared" si="365"/>
        <v>0.48899999999999993</v>
      </c>
      <c r="AA2288" s="13">
        <f t="shared" si="371"/>
        <v>-3</v>
      </c>
    </row>
    <row r="2289" spans="1:27" x14ac:dyDescent="0.25">
      <c r="A2289" s="60">
        <v>45922.668368055558</v>
      </c>
      <c r="B2289" s="61">
        <v>444415171</v>
      </c>
      <c r="C2289" s="62" t="s">
        <v>36</v>
      </c>
      <c r="D2289" s="62" t="s">
        <v>37</v>
      </c>
      <c r="E2289" s="62" t="s">
        <v>119</v>
      </c>
      <c r="F2289" s="63">
        <v>3722.67</v>
      </c>
      <c r="G2289" s="63">
        <v>3723.66</v>
      </c>
      <c r="H2289" s="62"/>
      <c r="I2289" s="62" t="s">
        <v>2777</v>
      </c>
      <c r="J2289" s="63">
        <v>3723.41</v>
      </c>
      <c r="K2289" s="63">
        <v>0</v>
      </c>
      <c r="L2289" s="63">
        <v>0</v>
      </c>
      <c r="M2289" s="63">
        <v>0.74</v>
      </c>
      <c r="N2289" s="10" t="str">
        <f t="shared" si="366"/>
        <v>W</v>
      </c>
      <c r="O2289" s="11">
        <f t="shared" si="367"/>
        <v>45922</v>
      </c>
      <c r="P2289" s="12" t="str">
        <f t="shared" si="368"/>
        <v>16</v>
      </c>
      <c r="Q2289" s="13" t="str">
        <f>VLOOKUP($B2289,Deals_Demo!$H:$N,7,0)</f>
        <v>strategy_18_demo</v>
      </c>
      <c r="R2289" s="13" t="str">
        <f t="shared" si="369"/>
        <v>Mon</v>
      </c>
      <c r="S2289" s="14">
        <f>VLOOKUP($B2289,Deals_Demo!$H:$S,8,0)</f>
        <v>45922.668368055558</v>
      </c>
      <c r="T2289" s="14">
        <f>VLOOKUP($B2289,Deals_Demo!$H:$S,9,0)</f>
        <v>45922.876701388894</v>
      </c>
      <c r="U2289" s="15" t="str">
        <f t="shared" si="370"/>
        <v>2025-09-22</v>
      </c>
      <c r="V2289" s="13" t="str">
        <f>VLOOKUP($B2289,Deals_Demo!$H:$S,11,0)</f>
        <v>21</v>
      </c>
      <c r="W2289" s="13" t="str">
        <f>VLOOKUP($B2289,Deals_Demo!$H:$S,12,0)</f>
        <v>Mon</v>
      </c>
      <c r="X2289" s="13">
        <f t="shared" si="363"/>
        <v>7.3999999999999996E-2</v>
      </c>
      <c r="Y2289" s="13">
        <f t="shared" si="364"/>
        <v>0.14799999999999999</v>
      </c>
      <c r="Z2289" s="13">
        <f t="shared" si="365"/>
        <v>0.222</v>
      </c>
      <c r="AA2289" s="13">
        <f t="shared" si="371"/>
        <v>-3</v>
      </c>
    </row>
    <row r="2290" spans="1:27" x14ac:dyDescent="0.25">
      <c r="A2290" s="56">
        <v>45922.668368055558</v>
      </c>
      <c r="B2290" s="57">
        <v>444415173</v>
      </c>
      <c r="C2290" s="58" t="s">
        <v>36</v>
      </c>
      <c r="D2290" s="58" t="s">
        <v>37</v>
      </c>
      <c r="E2290" s="58" t="s">
        <v>119</v>
      </c>
      <c r="F2290" s="59">
        <v>3722.62</v>
      </c>
      <c r="G2290" s="59">
        <v>3723.65</v>
      </c>
      <c r="H2290" s="58"/>
      <c r="I2290" s="58" t="s">
        <v>2777</v>
      </c>
      <c r="J2290" s="59">
        <v>3723.41</v>
      </c>
      <c r="K2290" s="59">
        <v>0</v>
      </c>
      <c r="L2290" s="59">
        <v>0</v>
      </c>
      <c r="M2290" s="59">
        <v>0.79</v>
      </c>
      <c r="N2290" s="10" t="str">
        <f t="shared" si="366"/>
        <v>W</v>
      </c>
      <c r="O2290" s="11">
        <f t="shared" si="367"/>
        <v>45922</v>
      </c>
      <c r="P2290" s="12" t="str">
        <f t="shared" si="368"/>
        <v>16</v>
      </c>
      <c r="Q2290" s="13" t="str">
        <f>VLOOKUP($B2290,Deals_Demo!$H:$N,7,0)</f>
        <v>strategy_20_demo</v>
      </c>
      <c r="R2290" s="13" t="str">
        <f t="shared" si="369"/>
        <v>Mon</v>
      </c>
      <c r="S2290" s="14">
        <f>VLOOKUP($B2290,Deals_Demo!$H:$S,8,0)</f>
        <v>45922.668368055558</v>
      </c>
      <c r="T2290" s="14">
        <f>VLOOKUP($B2290,Deals_Demo!$H:$S,9,0)</f>
        <v>45922.876701388894</v>
      </c>
      <c r="U2290" s="15" t="str">
        <f t="shared" si="370"/>
        <v>2025-09-22</v>
      </c>
      <c r="V2290" s="13" t="str">
        <f>VLOOKUP($B2290,Deals_Demo!$H:$S,11,0)</f>
        <v>21</v>
      </c>
      <c r="W2290" s="13" t="str">
        <f>VLOOKUP($B2290,Deals_Demo!$H:$S,12,0)</f>
        <v>Mon</v>
      </c>
      <c r="X2290" s="13">
        <f t="shared" si="363"/>
        <v>7.9000000000000015E-2</v>
      </c>
      <c r="Y2290" s="13">
        <f t="shared" si="364"/>
        <v>0.15800000000000003</v>
      </c>
      <c r="Z2290" s="13">
        <f t="shared" si="365"/>
        <v>0.23699999999999999</v>
      </c>
      <c r="AA2290" s="13">
        <f t="shared" si="371"/>
        <v>-3</v>
      </c>
    </row>
    <row r="2291" spans="1:27" x14ac:dyDescent="0.25">
      <c r="A2291" s="60">
        <v>45922.668483796297</v>
      </c>
      <c r="B2291" s="61">
        <v>444415288</v>
      </c>
      <c r="C2291" s="62" t="s">
        <v>36</v>
      </c>
      <c r="D2291" s="62" t="s">
        <v>37</v>
      </c>
      <c r="E2291" s="62" t="s">
        <v>119</v>
      </c>
      <c r="F2291" s="63">
        <v>3721.85</v>
      </c>
      <c r="G2291" s="63">
        <v>3722.47</v>
      </c>
      <c r="H2291" s="63">
        <v>3725.33</v>
      </c>
      <c r="I2291" s="62" t="s">
        <v>2783</v>
      </c>
      <c r="J2291" s="63">
        <v>3722.39</v>
      </c>
      <c r="K2291" s="63">
        <v>0</v>
      </c>
      <c r="L2291" s="63">
        <v>0</v>
      </c>
      <c r="M2291" s="63">
        <v>0.54</v>
      </c>
      <c r="N2291" s="10" t="str">
        <f t="shared" si="366"/>
        <v>W</v>
      </c>
      <c r="O2291" s="11">
        <f t="shared" si="367"/>
        <v>45922</v>
      </c>
      <c r="P2291" s="12" t="str">
        <f t="shared" si="368"/>
        <v>16</v>
      </c>
      <c r="Q2291" s="13" t="str">
        <f>VLOOKUP($B2291,Deals_Demo!$H:$N,7,0)</f>
        <v>strategy_11_demo</v>
      </c>
      <c r="R2291" s="13" t="str">
        <f t="shared" si="369"/>
        <v>Mon</v>
      </c>
      <c r="S2291" s="14">
        <f>VLOOKUP($B2291,Deals_Demo!$H:$S,8,0)</f>
        <v>45922.668483796297</v>
      </c>
      <c r="T2291" s="14">
        <f>VLOOKUP($B2291,Deals_Demo!$H:$S,9,0)</f>
        <v>45922.876817129632</v>
      </c>
      <c r="U2291" s="15" t="str">
        <f t="shared" si="370"/>
        <v>2025-09-22</v>
      </c>
      <c r="V2291" s="13" t="str">
        <f>VLOOKUP($B2291,Deals_Demo!$H:$S,11,0)</f>
        <v>21</v>
      </c>
      <c r="W2291" s="13" t="str">
        <f>VLOOKUP($B2291,Deals_Demo!$H:$S,12,0)</f>
        <v>Mon</v>
      </c>
      <c r="X2291" s="13">
        <f t="shared" si="363"/>
        <v>5.4000000000000006E-2</v>
      </c>
      <c r="Y2291" s="13">
        <f t="shared" si="364"/>
        <v>0.10800000000000001</v>
      </c>
      <c r="Z2291" s="13">
        <f t="shared" si="365"/>
        <v>0.16200000000000001</v>
      </c>
      <c r="AA2291" s="13">
        <f t="shared" si="371"/>
        <v>-3</v>
      </c>
    </row>
    <row r="2292" spans="1:27" x14ac:dyDescent="0.25">
      <c r="A2292" s="56">
        <v>45922.668483796297</v>
      </c>
      <c r="B2292" s="57">
        <v>444415291</v>
      </c>
      <c r="C2292" s="58" t="s">
        <v>36</v>
      </c>
      <c r="D2292" s="58" t="s">
        <v>37</v>
      </c>
      <c r="E2292" s="58" t="s">
        <v>119</v>
      </c>
      <c r="F2292" s="59">
        <v>3721.85</v>
      </c>
      <c r="G2292" s="59">
        <v>3719.65</v>
      </c>
      <c r="H2292" s="59">
        <v>3723.35</v>
      </c>
      <c r="I2292" s="58" t="s">
        <v>2784</v>
      </c>
      <c r="J2292" s="59">
        <v>3723.36</v>
      </c>
      <c r="K2292" s="59">
        <v>0</v>
      </c>
      <c r="L2292" s="59">
        <v>0</v>
      </c>
      <c r="M2292" s="59">
        <v>1.51</v>
      </c>
      <c r="N2292" s="10" t="str">
        <f t="shared" si="366"/>
        <v>W</v>
      </c>
      <c r="O2292" s="11">
        <f t="shared" si="367"/>
        <v>45922</v>
      </c>
      <c r="P2292" s="12" t="str">
        <f t="shared" si="368"/>
        <v>16</v>
      </c>
      <c r="Q2292" s="13" t="str">
        <f>VLOOKUP($B2292,Deals_Demo!$H:$N,7,0)</f>
        <v>strategy_22_demo</v>
      </c>
      <c r="R2292" s="13" t="str">
        <f t="shared" si="369"/>
        <v>Mon</v>
      </c>
      <c r="S2292" s="14">
        <f>VLOOKUP($B2292,Deals_Demo!$H:$S,8,0)</f>
        <v>45922.668483796297</v>
      </c>
      <c r="T2292" s="14">
        <f>VLOOKUP($B2292,Deals_Demo!$H:$S,9,0)</f>
        <v>45922.876817129632</v>
      </c>
      <c r="U2292" s="15" t="str">
        <f t="shared" si="370"/>
        <v>2025-09-22</v>
      </c>
      <c r="V2292" s="13" t="str">
        <f>VLOOKUP($B2292,Deals_Demo!$H:$S,11,0)</f>
        <v>21</v>
      </c>
      <c r="W2292" s="13" t="str">
        <f>VLOOKUP($B2292,Deals_Demo!$H:$S,12,0)</f>
        <v>Mon</v>
      </c>
      <c r="X2292" s="13">
        <f t="shared" si="363"/>
        <v>0.15100000000000002</v>
      </c>
      <c r="Y2292" s="13">
        <f t="shared" si="364"/>
        <v>0.30200000000000005</v>
      </c>
      <c r="Z2292" s="13">
        <f t="shared" si="365"/>
        <v>0.45299999999999996</v>
      </c>
      <c r="AA2292" s="13">
        <f t="shared" si="371"/>
        <v>-3</v>
      </c>
    </row>
    <row r="2293" spans="1:27" x14ac:dyDescent="0.25">
      <c r="A2293" s="60">
        <v>45922.668483796297</v>
      </c>
      <c r="B2293" s="61">
        <v>444415294</v>
      </c>
      <c r="C2293" s="62" t="s">
        <v>36</v>
      </c>
      <c r="D2293" s="62" t="s">
        <v>37</v>
      </c>
      <c r="E2293" s="62" t="s">
        <v>119</v>
      </c>
      <c r="F2293" s="63">
        <v>3721.9</v>
      </c>
      <c r="G2293" s="63">
        <v>3722.61</v>
      </c>
      <c r="H2293" s="63">
        <v>3724.85</v>
      </c>
      <c r="I2293" s="62" t="s">
        <v>2785</v>
      </c>
      <c r="J2293" s="63">
        <v>3722.6</v>
      </c>
      <c r="K2293" s="63">
        <v>0</v>
      </c>
      <c r="L2293" s="63">
        <v>0</v>
      </c>
      <c r="M2293" s="63">
        <v>0.7</v>
      </c>
      <c r="N2293" s="10" t="str">
        <f t="shared" si="366"/>
        <v>W</v>
      </c>
      <c r="O2293" s="11">
        <f t="shared" si="367"/>
        <v>45922</v>
      </c>
      <c r="P2293" s="12" t="str">
        <f t="shared" si="368"/>
        <v>16</v>
      </c>
      <c r="Q2293" s="13" t="str">
        <f>VLOOKUP($B2293,Deals_Demo!$H:$N,7,0)</f>
        <v>strategy_10_demo</v>
      </c>
      <c r="R2293" s="13" t="str">
        <f t="shared" si="369"/>
        <v>Mon</v>
      </c>
      <c r="S2293" s="14">
        <f>VLOOKUP($B2293,Deals_Demo!$H:$S,8,0)</f>
        <v>45922.668483796297</v>
      </c>
      <c r="T2293" s="14">
        <f>VLOOKUP($B2293,Deals_Demo!$H:$S,9,0)</f>
        <v>45922.876817129632</v>
      </c>
      <c r="U2293" s="15" t="str">
        <f t="shared" si="370"/>
        <v>2025-09-22</v>
      </c>
      <c r="V2293" s="13" t="str">
        <f>VLOOKUP($B2293,Deals_Demo!$H:$S,11,0)</f>
        <v>21</v>
      </c>
      <c r="W2293" s="13" t="str">
        <f>VLOOKUP($B2293,Deals_Demo!$H:$S,12,0)</f>
        <v>Mon</v>
      </c>
      <c r="X2293" s="13">
        <f t="shared" si="363"/>
        <v>6.9999999999999993E-2</v>
      </c>
      <c r="Y2293" s="13">
        <f t="shared" si="364"/>
        <v>0.13999999999999999</v>
      </c>
      <c r="Z2293" s="13">
        <f t="shared" si="365"/>
        <v>0.21</v>
      </c>
      <c r="AA2293" s="13">
        <f t="shared" si="371"/>
        <v>-3</v>
      </c>
    </row>
    <row r="2294" spans="1:27" x14ac:dyDescent="0.25">
      <c r="A2294" s="56">
        <v>45922.668495370373</v>
      </c>
      <c r="B2294" s="57">
        <v>444415299</v>
      </c>
      <c r="C2294" s="58" t="s">
        <v>36</v>
      </c>
      <c r="D2294" s="58" t="s">
        <v>37</v>
      </c>
      <c r="E2294" s="58" t="s">
        <v>119</v>
      </c>
      <c r="F2294" s="59">
        <v>3721.94</v>
      </c>
      <c r="G2294" s="59">
        <v>3718.85</v>
      </c>
      <c r="H2294" s="59">
        <v>3724.05</v>
      </c>
      <c r="I2294" s="58" t="s">
        <v>2786</v>
      </c>
      <c r="J2294" s="59">
        <v>3724.1</v>
      </c>
      <c r="K2294" s="59">
        <v>0</v>
      </c>
      <c r="L2294" s="59">
        <v>0</v>
      </c>
      <c r="M2294" s="59">
        <v>2.16</v>
      </c>
      <c r="N2294" s="10" t="str">
        <f t="shared" si="366"/>
        <v>W</v>
      </c>
      <c r="O2294" s="11">
        <f t="shared" si="367"/>
        <v>45922</v>
      </c>
      <c r="P2294" s="12" t="str">
        <f t="shared" si="368"/>
        <v>16</v>
      </c>
      <c r="Q2294" s="13" t="str">
        <f>VLOOKUP($B2294,Deals_Demo!$H:$N,7,0)</f>
        <v>strategy_21_demo</v>
      </c>
      <c r="R2294" s="13" t="str">
        <f t="shared" si="369"/>
        <v>Mon</v>
      </c>
      <c r="S2294" s="14">
        <f>VLOOKUP($B2294,Deals_Demo!$H:$S,8,0)</f>
        <v>45922.668495370373</v>
      </c>
      <c r="T2294" s="14">
        <f>VLOOKUP($B2294,Deals_Demo!$H:$S,9,0)</f>
        <v>45922.876828703709</v>
      </c>
      <c r="U2294" s="15" t="str">
        <f t="shared" si="370"/>
        <v>2025-09-22</v>
      </c>
      <c r="V2294" s="13" t="str">
        <f>VLOOKUP($B2294,Deals_Demo!$H:$S,11,0)</f>
        <v>21</v>
      </c>
      <c r="W2294" s="13" t="str">
        <f>VLOOKUP($B2294,Deals_Demo!$H:$S,12,0)</f>
        <v>Mon</v>
      </c>
      <c r="X2294" s="13">
        <f t="shared" si="363"/>
        <v>0.21600000000000003</v>
      </c>
      <c r="Y2294" s="13">
        <f t="shared" si="364"/>
        <v>0.43200000000000005</v>
      </c>
      <c r="Z2294" s="13">
        <f t="shared" si="365"/>
        <v>0.64800000000000002</v>
      </c>
      <c r="AA2294" s="13">
        <f t="shared" si="371"/>
        <v>-3</v>
      </c>
    </row>
    <row r="2295" spans="1:27" x14ac:dyDescent="0.25">
      <c r="A2295" s="60">
        <v>45922.668495370373</v>
      </c>
      <c r="B2295" s="61">
        <v>444415302</v>
      </c>
      <c r="C2295" s="62" t="s">
        <v>36</v>
      </c>
      <c r="D2295" s="62" t="s">
        <v>37</v>
      </c>
      <c r="E2295" s="62" t="s">
        <v>119</v>
      </c>
      <c r="F2295" s="63">
        <v>3722.04</v>
      </c>
      <c r="G2295" s="63">
        <v>3718.85</v>
      </c>
      <c r="H2295" s="63">
        <v>3723.35</v>
      </c>
      <c r="I2295" s="62" t="s">
        <v>2784</v>
      </c>
      <c r="J2295" s="63">
        <v>3723.36</v>
      </c>
      <c r="K2295" s="63">
        <v>0</v>
      </c>
      <c r="L2295" s="63">
        <v>0</v>
      </c>
      <c r="M2295" s="63">
        <v>1.32</v>
      </c>
      <c r="N2295" s="10" t="str">
        <f t="shared" si="366"/>
        <v>W</v>
      </c>
      <c r="O2295" s="11">
        <f t="shared" si="367"/>
        <v>45922</v>
      </c>
      <c r="P2295" s="12" t="str">
        <f t="shared" si="368"/>
        <v>16</v>
      </c>
      <c r="Q2295" s="13" t="str">
        <f>VLOOKUP($B2295,Deals_Demo!$H:$N,7,0)</f>
        <v>strategy_12_demo</v>
      </c>
      <c r="R2295" s="13" t="str">
        <f t="shared" si="369"/>
        <v>Mon</v>
      </c>
      <c r="S2295" s="14">
        <f>VLOOKUP($B2295,Deals_Demo!$H:$S,8,0)</f>
        <v>45922.668495370373</v>
      </c>
      <c r="T2295" s="14">
        <f>VLOOKUP($B2295,Deals_Demo!$H:$S,9,0)</f>
        <v>45922.876828703709</v>
      </c>
      <c r="U2295" s="15" t="str">
        <f t="shared" si="370"/>
        <v>2025-09-22</v>
      </c>
      <c r="V2295" s="13" t="str">
        <f>VLOOKUP($B2295,Deals_Demo!$H:$S,11,0)</f>
        <v>21</v>
      </c>
      <c r="W2295" s="13" t="str">
        <f>VLOOKUP($B2295,Deals_Demo!$H:$S,12,0)</f>
        <v>Mon</v>
      </c>
      <c r="X2295" s="13">
        <f t="shared" si="363"/>
        <v>0.13200000000000001</v>
      </c>
      <c r="Y2295" s="13">
        <f t="shared" si="364"/>
        <v>0.26400000000000001</v>
      </c>
      <c r="Z2295" s="13">
        <f t="shared" si="365"/>
        <v>0.39600000000000002</v>
      </c>
      <c r="AA2295" s="13">
        <f t="shared" si="371"/>
        <v>-3</v>
      </c>
    </row>
    <row r="2296" spans="1:27" x14ac:dyDescent="0.25">
      <c r="A2296" s="56">
        <v>45922.668495370373</v>
      </c>
      <c r="B2296" s="57">
        <v>444415306</v>
      </c>
      <c r="C2296" s="58" t="s">
        <v>36</v>
      </c>
      <c r="D2296" s="58" t="s">
        <v>37</v>
      </c>
      <c r="E2296" s="58" t="s">
        <v>119</v>
      </c>
      <c r="F2296" s="59">
        <v>3722.03</v>
      </c>
      <c r="G2296" s="59">
        <v>3718.85</v>
      </c>
      <c r="H2296" s="59">
        <v>3723.35</v>
      </c>
      <c r="I2296" s="58" t="s">
        <v>2784</v>
      </c>
      <c r="J2296" s="59">
        <v>3723.36</v>
      </c>
      <c r="K2296" s="59">
        <v>0</v>
      </c>
      <c r="L2296" s="59">
        <v>0</v>
      </c>
      <c r="M2296" s="59">
        <v>1.33</v>
      </c>
      <c r="N2296" s="10" t="str">
        <f t="shared" si="366"/>
        <v>W</v>
      </c>
      <c r="O2296" s="11">
        <f t="shared" si="367"/>
        <v>45922</v>
      </c>
      <c r="P2296" s="12" t="str">
        <f t="shared" si="368"/>
        <v>16</v>
      </c>
      <c r="Q2296" s="13" t="str">
        <f>VLOOKUP($B2296,Deals_Demo!$H:$N,7,0)</f>
        <v>strategy_24_demo</v>
      </c>
      <c r="R2296" s="13" t="str">
        <f t="shared" si="369"/>
        <v>Mon</v>
      </c>
      <c r="S2296" s="14">
        <f>VLOOKUP($B2296,Deals_Demo!$H:$S,8,0)</f>
        <v>45922.668495370373</v>
      </c>
      <c r="T2296" s="14">
        <f>VLOOKUP($B2296,Deals_Demo!$H:$S,9,0)</f>
        <v>45922.876828703709</v>
      </c>
      <c r="U2296" s="15" t="str">
        <f t="shared" si="370"/>
        <v>2025-09-22</v>
      </c>
      <c r="V2296" s="13" t="str">
        <f>VLOOKUP($B2296,Deals_Demo!$H:$S,11,0)</f>
        <v>21</v>
      </c>
      <c r="W2296" s="13" t="str">
        <f>VLOOKUP($B2296,Deals_Demo!$H:$S,12,0)</f>
        <v>Mon</v>
      </c>
      <c r="X2296" s="13">
        <f t="shared" si="363"/>
        <v>0.13300000000000001</v>
      </c>
      <c r="Y2296" s="13">
        <f t="shared" si="364"/>
        <v>0.26600000000000001</v>
      </c>
      <c r="Z2296" s="13">
        <f t="shared" si="365"/>
        <v>0.39900000000000002</v>
      </c>
      <c r="AA2296" s="13">
        <f t="shared" si="371"/>
        <v>-3</v>
      </c>
    </row>
    <row r="2297" spans="1:27" x14ac:dyDescent="0.25">
      <c r="A2297" s="60">
        <v>45922.668495370373</v>
      </c>
      <c r="B2297" s="61">
        <v>444415309</v>
      </c>
      <c r="C2297" s="62" t="s">
        <v>36</v>
      </c>
      <c r="D2297" s="62" t="s">
        <v>37</v>
      </c>
      <c r="E2297" s="62" t="s">
        <v>119</v>
      </c>
      <c r="F2297" s="63">
        <v>3722.05</v>
      </c>
      <c r="G2297" s="63">
        <v>3722.3</v>
      </c>
      <c r="H2297" s="63">
        <v>3724.85</v>
      </c>
      <c r="I2297" s="62" t="s">
        <v>2787</v>
      </c>
      <c r="J2297" s="63">
        <v>3721.87</v>
      </c>
      <c r="K2297" s="63">
        <v>0</v>
      </c>
      <c r="L2297" s="63">
        <v>0</v>
      </c>
      <c r="M2297" s="63">
        <v>-0.18</v>
      </c>
      <c r="N2297" s="10" t="str">
        <f t="shared" si="366"/>
        <v>L</v>
      </c>
      <c r="O2297" s="11">
        <f t="shared" si="367"/>
        <v>45922</v>
      </c>
      <c r="P2297" s="12" t="str">
        <f t="shared" si="368"/>
        <v>16</v>
      </c>
      <c r="Q2297" s="13" t="str">
        <f>VLOOKUP($B2297,Deals_Demo!$H:$N,7,0)</f>
        <v>strategy_23_demo</v>
      </c>
      <c r="R2297" s="13" t="str">
        <f t="shared" si="369"/>
        <v>Mon</v>
      </c>
      <c r="S2297" s="14">
        <f>VLOOKUP($B2297,Deals_Demo!$H:$S,8,0)</f>
        <v>45922.668495370373</v>
      </c>
      <c r="T2297" s="14">
        <f>VLOOKUP($B2297,Deals_Demo!$H:$S,9,0)</f>
        <v>45922.876828703709</v>
      </c>
      <c r="U2297" s="15" t="str">
        <f t="shared" si="370"/>
        <v>2025-09-22</v>
      </c>
      <c r="V2297" s="13" t="str">
        <f>VLOOKUP($B2297,Deals_Demo!$H:$S,11,0)</f>
        <v>21</v>
      </c>
      <c r="W2297" s="13" t="str">
        <f>VLOOKUP($B2297,Deals_Demo!$H:$S,12,0)</f>
        <v>Mon</v>
      </c>
      <c r="X2297" s="13">
        <f t="shared" si="363"/>
        <v>-1.7999999999999999E-2</v>
      </c>
      <c r="Y2297" s="13">
        <f t="shared" si="364"/>
        <v>-3.5999999999999997E-2</v>
      </c>
      <c r="Z2297" s="13">
        <f t="shared" si="365"/>
        <v>-5.3999999999999999E-2</v>
      </c>
      <c r="AA2297" s="13">
        <f t="shared" si="371"/>
        <v>-3</v>
      </c>
    </row>
    <row r="2298" spans="1:27" x14ac:dyDescent="0.25">
      <c r="A2298" s="56">
        <v>45922.668506944443</v>
      </c>
      <c r="B2298" s="57">
        <v>444415313</v>
      </c>
      <c r="C2298" s="58" t="s">
        <v>36</v>
      </c>
      <c r="D2298" s="58" t="s">
        <v>37</v>
      </c>
      <c r="E2298" s="58" t="s">
        <v>119</v>
      </c>
      <c r="F2298" s="59">
        <v>3722.13</v>
      </c>
      <c r="G2298" s="59">
        <v>3722.63</v>
      </c>
      <c r="H2298" s="59">
        <v>3724.85</v>
      </c>
      <c r="I2298" s="58" t="s">
        <v>2785</v>
      </c>
      <c r="J2298" s="59">
        <v>3722.6</v>
      </c>
      <c r="K2298" s="59">
        <v>0</v>
      </c>
      <c r="L2298" s="59">
        <v>0</v>
      </c>
      <c r="M2298" s="59">
        <v>0.47</v>
      </c>
      <c r="N2298" s="10" t="str">
        <f t="shared" si="366"/>
        <v>W</v>
      </c>
      <c r="O2298" s="11">
        <f t="shared" si="367"/>
        <v>45922</v>
      </c>
      <c r="P2298" s="12" t="str">
        <f t="shared" si="368"/>
        <v>16</v>
      </c>
      <c r="Q2298" s="13" t="str">
        <f>VLOOKUP($B2298,Deals_Demo!$H:$N,7,0)</f>
        <v>strategy_09_demo</v>
      </c>
      <c r="R2298" s="13" t="str">
        <f t="shared" si="369"/>
        <v>Mon</v>
      </c>
      <c r="S2298" s="14">
        <f>VLOOKUP($B2298,Deals_Demo!$H:$S,8,0)</f>
        <v>45922.668506944443</v>
      </c>
      <c r="T2298" s="14">
        <f>VLOOKUP($B2298,Deals_Demo!$H:$S,9,0)</f>
        <v>45922.876840277779</v>
      </c>
      <c r="U2298" s="15" t="str">
        <f t="shared" si="370"/>
        <v>2025-09-22</v>
      </c>
      <c r="V2298" s="13" t="str">
        <f>VLOOKUP($B2298,Deals_Demo!$H:$S,11,0)</f>
        <v>21</v>
      </c>
      <c r="W2298" s="13" t="str">
        <f>VLOOKUP($B2298,Deals_Demo!$H:$S,12,0)</f>
        <v>Mon</v>
      </c>
      <c r="X2298" s="13">
        <f t="shared" si="363"/>
        <v>4.7E-2</v>
      </c>
      <c r="Y2298" s="13">
        <f t="shared" si="364"/>
        <v>9.4E-2</v>
      </c>
      <c r="Z2298" s="13">
        <f t="shared" si="365"/>
        <v>0.14099999999999999</v>
      </c>
      <c r="AA2298" s="13">
        <f t="shared" si="371"/>
        <v>-3</v>
      </c>
    </row>
    <row r="2299" spans="1:27" x14ac:dyDescent="0.25">
      <c r="A2299" s="60">
        <v>45922.669641203705</v>
      </c>
      <c r="B2299" s="61">
        <v>444416520</v>
      </c>
      <c r="C2299" s="62" t="s">
        <v>36</v>
      </c>
      <c r="D2299" s="62" t="s">
        <v>37</v>
      </c>
      <c r="E2299" s="62" t="s">
        <v>119</v>
      </c>
      <c r="F2299" s="63">
        <v>3723.84</v>
      </c>
      <c r="G2299" s="63">
        <v>3720.83</v>
      </c>
      <c r="H2299" s="62"/>
      <c r="I2299" s="62" t="s">
        <v>2788</v>
      </c>
      <c r="J2299" s="63">
        <v>3720.83</v>
      </c>
      <c r="K2299" s="63">
        <v>0</v>
      </c>
      <c r="L2299" s="63">
        <v>0</v>
      </c>
      <c r="M2299" s="63">
        <v>-3.01</v>
      </c>
      <c r="N2299" s="10" t="str">
        <f t="shared" si="366"/>
        <v>L</v>
      </c>
      <c r="O2299" s="11">
        <f t="shared" si="367"/>
        <v>45922</v>
      </c>
      <c r="P2299" s="12" t="str">
        <f t="shared" si="368"/>
        <v>16</v>
      </c>
      <c r="Q2299" s="13" t="str">
        <f>VLOOKUP($B2299,Deals_Demo!$H:$N,7,0)</f>
        <v>strategy_19_demo</v>
      </c>
      <c r="R2299" s="13" t="str">
        <f t="shared" si="369"/>
        <v>Mon</v>
      </c>
      <c r="S2299" s="14">
        <f>VLOOKUP($B2299,Deals_Demo!$H:$S,8,0)</f>
        <v>45922.669641203705</v>
      </c>
      <c r="T2299" s="14">
        <f>VLOOKUP($B2299,Deals_Demo!$H:$S,9,0)</f>
        <v>45922.877974537041</v>
      </c>
      <c r="U2299" s="15" t="str">
        <f t="shared" si="370"/>
        <v>2025-09-22</v>
      </c>
      <c r="V2299" s="13" t="str">
        <f>VLOOKUP($B2299,Deals_Demo!$H:$S,11,0)</f>
        <v>21</v>
      </c>
      <c r="W2299" s="13" t="str">
        <f>VLOOKUP($B2299,Deals_Demo!$H:$S,12,0)</f>
        <v>Mon</v>
      </c>
      <c r="X2299" s="13">
        <f t="shared" si="363"/>
        <v>-0.30099999999999999</v>
      </c>
      <c r="Y2299" s="13">
        <f t="shared" si="364"/>
        <v>-0.60199999999999998</v>
      </c>
      <c r="Z2299" s="13">
        <f t="shared" si="365"/>
        <v>-0.90299999999999991</v>
      </c>
      <c r="AA2299" s="13">
        <f t="shared" si="371"/>
        <v>-3</v>
      </c>
    </row>
    <row r="2300" spans="1:27" x14ac:dyDescent="0.25">
      <c r="A2300" s="56">
        <v>45922.669641203705</v>
      </c>
      <c r="B2300" s="57">
        <v>444416523</v>
      </c>
      <c r="C2300" s="58" t="s">
        <v>36</v>
      </c>
      <c r="D2300" s="58" t="s">
        <v>37</v>
      </c>
      <c r="E2300" s="58" t="s">
        <v>119</v>
      </c>
      <c r="F2300" s="59">
        <v>3723.86</v>
      </c>
      <c r="G2300" s="59">
        <v>3720.84</v>
      </c>
      <c r="H2300" s="58"/>
      <c r="I2300" s="58" t="s">
        <v>2788</v>
      </c>
      <c r="J2300" s="59">
        <v>3720.83</v>
      </c>
      <c r="K2300" s="59">
        <v>0</v>
      </c>
      <c r="L2300" s="59">
        <v>0</v>
      </c>
      <c r="M2300" s="59">
        <v>-3.03</v>
      </c>
      <c r="N2300" s="10" t="str">
        <f t="shared" si="366"/>
        <v>L</v>
      </c>
      <c r="O2300" s="11">
        <f t="shared" si="367"/>
        <v>45922</v>
      </c>
      <c r="P2300" s="12" t="str">
        <f t="shared" si="368"/>
        <v>16</v>
      </c>
      <c r="Q2300" s="13" t="str">
        <f>VLOOKUP($B2300,Deals_Demo!$H:$N,7,0)</f>
        <v>strategy_18_demo</v>
      </c>
      <c r="R2300" s="13" t="str">
        <f t="shared" si="369"/>
        <v>Mon</v>
      </c>
      <c r="S2300" s="14">
        <f>VLOOKUP($B2300,Deals_Demo!$H:$S,8,0)</f>
        <v>45922.669641203705</v>
      </c>
      <c r="T2300" s="14">
        <f>VLOOKUP($B2300,Deals_Demo!$H:$S,9,0)</f>
        <v>45922.877974537041</v>
      </c>
      <c r="U2300" s="15" t="str">
        <f t="shared" si="370"/>
        <v>2025-09-22</v>
      </c>
      <c r="V2300" s="13" t="str">
        <f>VLOOKUP($B2300,Deals_Demo!$H:$S,11,0)</f>
        <v>21</v>
      </c>
      <c r="W2300" s="13" t="str">
        <f>VLOOKUP($B2300,Deals_Demo!$H:$S,12,0)</f>
        <v>Mon</v>
      </c>
      <c r="X2300" s="13">
        <f t="shared" si="363"/>
        <v>-0.30299999999999999</v>
      </c>
      <c r="Y2300" s="13">
        <f t="shared" si="364"/>
        <v>-0.60599999999999998</v>
      </c>
      <c r="Z2300" s="13">
        <f t="shared" si="365"/>
        <v>-0.90899999999999992</v>
      </c>
      <c r="AA2300" s="13">
        <f t="shared" si="371"/>
        <v>-3</v>
      </c>
    </row>
    <row r="2301" spans="1:27" x14ac:dyDescent="0.25">
      <c r="A2301" s="60">
        <v>45922.669641203705</v>
      </c>
      <c r="B2301" s="61">
        <v>444416527</v>
      </c>
      <c r="C2301" s="62" t="s">
        <v>36</v>
      </c>
      <c r="D2301" s="62" t="s">
        <v>37</v>
      </c>
      <c r="E2301" s="62" t="s">
        <v>119</v>
      </c>
      <c r="F2301" s="63">
        <v>3723.86</v>
      </c>
      <c r="G2301" s="63">
        <v>3720.84</v>
      </c>
      <c r="H2301" s="62"/>
      <c r="I2301" s="62" t="s">
        <v>2788</v>
      </c>
      <c r="J2301" s="63">
        <v>3720.83</v>
      </c>
      <c r="K2301" s="63">
        <v>0</v>
      </c>
      <c r="L2301" s="63">
        <v>0</v>
      </c>
      <c r="M2301" s="63">
        <v>-3.03</v>
      </c>
      <c r="N2301" s="10" t="str">
        <f t="shared" si="366"/>
        <v>L</v>
      </c>
      <c r="O2301" s="11">
        <f t="shared" si="367"/>
        <v>45922</v>
      </c>
      <c r="P2301" s="12" t="str">
        <f t="shared" si="368"/>
        <v>16</v>
      </c>
      <c r="Q2301" s="13" t="str">
        <f>VLOOKUP($B2301,Deals_Demo!$H:$N,7,0)</f>
        <v>strategy_20_demo</v>
      </c>
      <c r="R2301" s="13" t="str">
        <f t="shared" si="369"/>
        <v>Mon</v>
      </c>
      <c r="S2301" s="14">
        <f>VLOOKUP($B2301,Deals_Demo!$H:$S,8,0)</f>
        <v>45922.669641203705</v>
      </c>
      <c r="T2301" s="14">
        <f>VLOOKUP($B2301,Deals_Demo!$H:$S,9,0)</f>
        <v>45922.877974537041</v>
      </c>
      <c r="U2301" s="15" t="str">
        <f t="shared" si="370"/>
        <v>2025-09-22</v>
      </c>
      <c r="V2301" s="13" t="str">
        <f>VLOOKUP($B2301,Deals_Demo!$H:$S,11,0)</f>
        <v>21</v>
      </c>
      <c r="W2301" s="13" t="str">
        <f>VLOOKUP($B2301,Deals_Demo!$H:$S,12,0)</f>
        <v>Mon</v>
      </c>
      <c r="X2301" s="13">
        <f t="shared" si="363"/>
        <v>-0.30299999999999999</v>
      </c>
      <c r="Y2301" s="13">
        <f t="shared" si="364"/>
        <v>-0.60599999999999998</v>
      </c>
      <c r="Z2301" s="13">
        <f t="shared" si="365"/>
        <v>-0.90899999999999992</v>
      </c>
      <c r="AA2301" s="13">
        <f t="shared" si="371"/>
        <v>-3</v>
      </c>
    </row>
    <row r="2302" spans="1:27" x14ac:dyDescent="0.25">
      <c r="A2302" s="56">
        <v>45922.669988425929</v>
      </c>
      <c r="B2302" s="57">
        <v>444416872</v>
      </c>
      <c r="C2302" s="58" t="s">
        <v>36</v>
      </c>
      <c r="D2302" s="58" t="s">
        <v>37</v>
      </c>
      <c r="E2302" s="58" t="s">
        <v>119</v>
      </c>
      <c r="F2302" s="59">
        <v>3722.67</v>
      </c>
      <c r="G2302" s="59">
        <v>3723.05</v>
      </c>
      <c r="H2302" s="59">
        <v>3726.26</v>
      </c>
      <c r="I2302" s="58" t="s">
        <v>2789</v>
      </c>
      <c r="J2302" s="59">
        <v>3723.03</v>
      </c>
      <c r="K2302" s="59">
        <v>0</v>
      </c>
      <c r="L2302" s="59">
        <v>0</v>
      </c>
      <c r="M2302" s="59">
        <v>0.36</v>
      </c>
      <c r="N2302" s="10" t="str">
        <f t="shared" si="366"/>
        <v>W</v>
      </c>
      <c r="O2302" s="11">
        <f t="shared" si="367"/>
        <v>45922</v>
      </c>
      <c r="P2302" s="12" t="str">
        <f t="shared" si="368"/>
        <v>16</v>
      </c>
      <c r="Q2302" s="13" t="str">
        <f>VLOOKUP($B2302,Deals_Demo!$H:$N,7,0)</f>
        <v>strategy_11_demo</v>
      </c>
      <c r="R2302" s="13" t="str">
        <f t="shared" si="369"/>
        <v>Mon</v>
      </c>
      <c r="S2302" s="14">
        <f>VLOOKUP($B2302,Deals_Demo!$H:$S,8,0)</f>
        <v>45922.669988425929</v>
      </c>
      <c r="T2302" s="14">
        <f>VLOOKUP($B2302,Deals_Demo!$H:$S,9,0)</f>
        <v>45922.878321759265</v>
      </c>
      <c r="U2302" s="15" t="str">
        <f t="shared" si="370"/>
        <v>2025-09-22</v>
      </c>
      <c r="V2302" s="13" t="str">
        <f>VLOOKUP($B2302,Deals_Demo!$H:$S,11,0)</f>
        <v>21</v>
      </c>
      <c r="W2302" s="13" t="str">
        <f>VLOOKUP($B2302,Deals_Demo!$H:$S,12,0)</f>
        <v>Mon</v>
      </c>
      <c r="X2302" s="13">
        <f t="shared" si="363"/>
        <v>3.5999999999999997E-2</v>
      </c>
      <c r="Y2302" s="13">
        <f t="shared" si="364"/>
        <v>7.1999999999999995E-2</v>
      </c>
      <c r="Z2302" s="13">
        <f t="shared" si="365"/>
        <v>0.108</v>
      </c>
      <c r="AA2302" s="13">
        <f t="shared" si="371"/>
        <v>-3</v>
      </c>
    </row>
    <row r="2303" spans="1:27" x14ac:dyDescent="0.25">
      <c r="A2303" s="60">
        <v>45922.669988425929</v>
      </c>
      <c r="B2303" s="61">
        <v>444416874</v>
      </c>
      <c r="C2303" s="62" t="s">
        <v>36</v>
      </c>
      <c r="D2303" s="62" t="s">
        <v>37</v>
      </c>
      <c r="E2303" s="62" t="s">
        <v>119</v>
      </c>
      <c r="F2303" s="63">
        <v>3722.53</v>
      </c>
      <c r="G2303" s="63">
        <v>3722.62</v>
      </c>
      <c r="H2303" s="63">
        <v>3724.17</v>
      </c>
      <c r="I2303" s="62" t="s">
        <v>2790</v>
      </c>
      <c r="J2303" s="63">
        <v>3724.18</v>
      </c>
      <c r="K2303" s="63">
        <v>0</v>
      </c>
      <c r="L2303" s="63">
        <v>0</v>
      </c>
      <c r="M2303" s="63">
        <v>1.65</v>
      </c>
      <c r="N2303" s="10" t="str">
        <f t="shared" si="366"/>
        <v>W</v>
      </c>
      <c r="O2303" s="11">
        <f t="shared" si="367"/>
        <v>45922</v>
      </c>
      <c r="P2303" s="12" t="str">
        <f t="shared" si="368"/>
        <v>16</v>
      </c>
      <c r="Q2303" s="13" t="str">
        <f>VLOOKUP($B2303,Deals_Demo!$H:$N,7,0)</f>
        <v>strategy_12_demo</v>
      </c>
      <c r="R2303" s="13" t="str">
        <f t="shared" si="369"/>
        <v>Mon</v>
      </c>
      <c r="S2303" s="14">
        <f>VLOOKUP($B2303,Deals_Demo!$H:$S,8,0)</f>
        <v>45922.669988425929</v>
      </c>
      <c r="T2303" s="14">
        <f>VLOOKUP($B2303,Deals_Demo!$H:$S,9,0)</f>
        <v>45922.878321759265</v>
      </c>
      <c r="U2303" s="15" t="str">
        <f t="shared" si="370"/>
        <v>2025-09-22</v>
      </c>
      <c r="V2303" s="13" t="str">
        <f>VLOOKUP($B2303,Deals_Demo!$H:$S,11,0)</f>
        <v>21</v>
      </c>
      <c r="W2303" s="13" t="str">
        <f>VLOOKUP($B2303,Deals_Demo!$H:$S,12,0)</f>
        <v>Mon</v>
      </c>
      <c r="X2303" s="13">
        <f t="shared" si="363"/>
        <v>0.16500000000000001</v>
      </c>
      <c r="Y2303" s="13">
        <f t="shared" si="364"/>
        <v>0.33</v>
      </c>
      <c r="Z2303" s="13">
        <f t="shared" si="365"/>
        <v>0.49499999999999994</v>
      </c>
      <c r="AA2303" s="13">
        <f t="shared" si="371"/>
        <v>-3</v>
      </c>
    </row>
    <row r="2304" spans="1:27" x14ac:dyDescent="0.25">
      <c r="A2304" s="56">
        <v>45922.669988425929</v>
      </c>
      <c r="B2304" s="57">
        <v>444416881</v>
      </c>
      <c r="C2304" s="58" t="s">
        <v>36</v>
      </c>
      <c r="D2304" s="58" t="s">
        <v>37</v>
      </c>
      <c r="E2304" s="58" t="s">
        <v>119</v>
      </c>
      <c r="F2304" s="59">
        <v>3722</v>
      </c>
      <c r="G2304" s="59">
        <v>3722.65</v>
      </c>
      <c r="H2304" s="59">
        <v>3724.17</v>
      </c>
      <c r="I2304" s="58" t="s">
        <v>2790</v>
      </c>
      <c r="J2304" s="59">
        <v>3724.18</v>
      </c>
      <c r="K2304" s="59">
        <v>0</v>
      </c>
      <c r="L2304" s="59">
        <v>0</v>
      </c>
      <c r="M2304" s="59">
        <v>2.1800000000000002</v>
      </c>
      <c r="N2304" s="10" t="str">
        <f t="shared" si="366"/>
        <v>W</v>
      </c>
      <c r="O2304" s="11">
        <f t="shared" si="367"/>
        <v>45922</v>
      </c>
      <c r="P2304" s="12" t="str">
        <f t="shared" si="368"/>
        <v>16</v>
      </c>
      <c r="Q2304" s="13" t="str">
        <f>VLOOKUP($B2304,Deals_Demo!$H:$N,7,0)</f>
        <v>strategy_24_demo</v>
      </c>
      <c r="R2304" s="13" t="str">
        <f t="shared" si="369"/>
        <v>Mon</v>
      </c>
      <c r="S2304" s="14">
        <f>VLOOKUP($B2304,Deals_Demo!$H:$S,8,0)</f>
        <v>45922.669988425929</v>
      </c>
      <c r="T2304" s="14">
        <f>VLOOKUP($B2304,Deals_Demo!$H:$S,9,0)</f>
        <v>45922.878321759265</v>
      </c>
      <c r="U2304" s="15" t="str">
        <f t="shared" si="370"/>
        <v>2025-09-22</v>
      </c>
      <c r="V2304" s="13" t="str">
        <f>VLOOKUP($B2304,Deals_Demo!$H:$S,11,0)</f>
        <v>21</v>
      </c>
      <c r="W2304" s="13" t="str">
        <f>VLOOKUP($B2304,Deals_Demo!$H:$S,12,0)</f>
        <v>Mon</v>
      </c>
      <c r="X2304" s="13">
        <f t="shared" si="363"/>
        <v>0.21800000000000003</v>
      </c>
      <c r="Y2304" s="13">
        <f t="shared" si="364"/>
        <v>0.43600000000000005</v>
      </c>
      <c r="Z2304" s="13">
        <f t="shared" si="365"/>
        <v>0.65400000000000003</v>
      </c>
      <c r="AA2304" s="13">
        <f t="shared" si="371"/>
        <v>-3</v>
      </c>
    </row>
    <row r="2305" spans="1:27" x14ac:dyDescent="0.25">
      <c r="A2305" s="60">
        <v>45922.67</v>
      </c>
      <c r="B2305" s="61">
        <v>444416889</v>
      </c>
      <c r="C2305" s="62" t="s">
        <v>36</v>
      </c>
      <c r="D2305" s="62" t="s">
        <v>37</v>
      </c>
      <c r="E2305" s="62" t="s">
        <v>119</v>
      </c>
      <c r="F2305" s="63">
        <v>3721.87</v>
      </c>
      <c r="G2305" s="63">
        <v>3722.71</v>
      </c>
      <c r="H2305" s="63">
        <v>3724.87</v>
      </c>
      <c r="I2305" s="62" t="s">
        <v>2791</v>
      </c>
      <c r="J2305" s="63">
        <v>3724.88</v>
      </c>
      <c r="K2305" s="63">
        <v>0</v>
      </c>
      <c r="L2305" s="63">
        <v>0</v>
      </c>
      <c r="M2305" s="63">
        <v>3.01</v>
      </c>
      <c r="N2305" s="10" t="str">
        <f t="shared" si="366"/>
        <v>W</v>
      </c>
      <c r="O2305" s="11">
        <f t="shared" si="367"/>
        <v>45922</v>
      </c>
      <c r="P2305" s="12" t="str">
        <f t="shared" si="368"/>
        <v>16</v>
      </c>
      <c r="Q2305" s="13" t="str">
        <f>VLOOKUP($B2305,Deals_Demo!$H:$N,7,0)</f>
        <v>strategy_21_demo</v>
      </c>
      <c r="R2305" s="13" t="str">
        <f t="shared" si="369"/>
        <v>Mon</v>
      </c>
      <c r="S2305" s="14">
        <f>VLOOKUP($B2305,Deals_Demo!$H:$S,8,0)</f>
        <v>45922.67</v>
      </c>
      <c r="T2305" s="14">
        <f>VLOOKUP($B2305,Deals_Demo!$H:$S,9,0)</f>
        <v>45922.878333333334</v>
      </c>
      <c r="U2305" s="15" t="str">
        <f t="shared" si="370"/>
        <v>2025-09-22</v>
      </c>
      <c r="V2305" s="13" t="str">
        <f>VLOOKUP($B2305,Deals_Demo!$H:$S,11,0)</f>
        <v>21</v>
      </c>
      <c r="W2305" s="13" t="str">
        <f>VLOOKUP($B2305,Deals_Demo!$H:$S,12,0)</f>
        <v>Mon</v>
      </c>
      <c r="X2305" s="13">
        <f t="shared" si="363"/>
        <v>0.30099999999999999</v>
      </c>
      <c r="Y2305" s="13">
        <f t="shared" si="364"/>
        <v>0.60199999999999998</v>
      </c>
      <c r="Z2305" s="13">
        <f t="shared" si="365"/>
        <v>0.90299999999999991</v>
      </c>
      <c r="AA2305" s="13">
        <f t="shared" si="371"/>
        <v>3.01</v>
      </c>
    </row>
    <row r="2306" spans="1:27" x14ac:dyDescent="0.25">
      <c r="A2306" s="56">
        <v>45922.67</v>
      </c>
      <c r="B2306" s="57">
        <v>444416894</v>
      </c>
      <c r="C2306" s="58" t="s">
        <v>36</v>
      </c>
      <c r="D2306" s="58" t="s">
        <v>37</v>
      </c>
      <c r="E2306" s="58" t="s">
        <v>119</v>
      </c>
      <c r="F2306" s="59">
        <v>3722</v>
      </c>
      <c r="G2306" s="59">
        <v>3723.02</v>
      </c>
      <c r="H2306" s="59">
        <v>3725.67</v>
      </c>
      <c r="I2306" s="58" t="s">
        <v>2789</v>
      </c>
      <c r="J2306" s="59">
        <v>3723.01</v>
      </c>
      <c r="K2306" s="59">
        <v>0</v>
      </c>
      <c r="L2306" s="59">
        <v>0</v>
      </c>
      <c r="M2306" s="59">
        <v>1.01</v>
      </c>
      <c r="N2306" s="10" t="str">
        <f t="shared" si="366"/>
        <v>W</v>
      </c>
      <c r="O2306" s="11">
        <f t="shared" si="367"/>
        <v>45922</v>
      </c>
      <c r="P2306" s="12" t="str">
        <f t="shared" si="368"/>
        <v>16</v>
      </c>
      <c r="Q2306" s="13" t="str">
        <f>VLOOKUP($B2306,Deals_Demo!$H:$N,7,0)</f>
        <v>strategy_10_demo</v>
      </c>
      <c r="R2306" s="13" t="str">
        <f t="shared" si="369"/>
        <v>Mon</v>
      </c>
      <c r="S2306" s="14">
        <f>VLOOKUP($B2306,Deals_Demo!$H:$S,8,0)</f>
        <v>45922.67</v>
      </c>
      <c r="T2306" s="14">
        <f>VLOOKUP($B2306,Deals_Demo!$H:$S,9,0)</f>
        <v>45922.878333333334</v>
      </c>
      <c r="U2306" s="15" t="str">
        <f t="shared" si="370"/>
        <v>2025-09-22</v>
      </c>
      <c r="V2306" s="13" t="str">
        <f>VLOOKUP($B2306,Deals_Demo!$H:$S,11,0)</f>
        <v>21</v>
      </c>
      <c r="W2306" s="13" t="str">
        <f>VLOOKUP($B2306,Deals_Demo!$H:$S,12,0)</f>
        <v>Mon</v>
      </c>
      <c r="X2306" s="13">
        <f t="shared" si="363"/>
        <v>0.10100000000000001</v>
      </c>
      <c r="Y2306" s="13">
        <f t="shared" si="364"/>
        <v>0.20200000000000001</v>
      </c>
      <c r="Z2306" s="13">
        <f t="shared" si="365"/>
        <v>0.30299999999999999</v>
      </c>
      <c r="AA2306" s="13">
        <f t="shared" si="371"/>
        <v>-3</v>
      </c>
    </row>
    <row r="2307" spans="1:27" x14ac:dyDescent="0.25">
      <c r="A2307" s="60">
        <v>45922.67</v>
      </c>
      <c r="B2307" s="61">
        <v>444416896</v>
      </c>
      <c r="C2307" s="62" t="s">
        <v>36</v>
      </c>
      <c r="D2307" s="62" t="s">
        <v>37</v>
      </c>
      <c r="E2307" s="62" t="s">
        <v>119</v>
      </c>
      <c r="F2307" s="63">
        <v>3721.92</v>
      </c>
      <c r="G2307" s="63">
        <v>3723.05</v>
      </c>
      <c r="H2307" s="63">
        <v>3725.67</v>
      </c>
      <c r="I2307" s="62" t="s">
        <v>2789</v>
      </c>
      <c r="J2307" s="63">
        <v>3723.03</v>
      </c>
      <c r="K2307" s="63">
        <v>0</v>
      </c>
      <c r="L2307" s="63">
        <v>0</v>
      </c>
      <c r="M2307" s="63">
        <v>1.1100000000000001</v>
      </c>
      <c r="N2307" s="10" t="str">
        <f t="shared" si="366"/>
        <v>W</v>
      </c>
      <c r="O2307" s="11">
        <f t="shared" si="367"/>
        <v>45922</v>
      </c>
      <c r="P2307" s="12" t="str">
        <f t="shared" si="368"/>
        <v>16</v>
      </c>
      <c r="Q2307" s="13" t="str">
        <f>VLOOKUP($B2307,Deals_Demo!$H:$N,7,0)</f>
        <v>strategy_09_demo</v>
      </c>
      <c r="R2307" s="13" t="str">
        <f t="shared" si="369"/>
        <v>Mon</v>
      </c>
      <c r="S2307" s="14">
        <f>VLOOKUP($B2307,Deals_Demo!$H:$S,8,0)</f>
        <v>45922.67</v>
      </c>
      <c r="T2307" s="14">
        <f>VLOOKUP($B2307,Deals_Demo!$H:$S,9,0)</f>
        <v>45922.878333333334</v>
      </c>
      <c r="U2307" s="15" t="str">
        <f t="shared" si="370"/>
        <v>2025-09-22</v>
      </c>
      <c r="V2307" s="13" t="str">
        <f>VLOOKUP($B2307,Deals_Demo!$H:$S,11,0)</f>
        <v>21</v>
      </c>
      <c r="W2307" s="13" t="str">
        <f>VLOOKUP($B2307,Deals_Demo!$H:$S,12,0)</f>
        <v>Mon</v>
      </c>
      <c r="X2307" s="13">
        <f t="shared" ref="X2307:X2370" si="372">$M2307*0.1</f>
        <v>0.11100000000000002</v>
      </c>
      <c r="Y2307" s="13">
        <f t="shared" ref="Y2307:Y2370" si="373">$M2307*0.2</f>
        <v>0.22200000000000003</v>
      </c>
      <c r="Z2307" s="13">
        <f t="shared" ref="Z2307:Z2370" si="374">$M2307*0.3</f>
        <v>0.33300000000000002</v>
      </c>
      <c r="AA2307" s="13">
        <f t="shared" si="371"/>
        <v>-3</v>
      </c>
    </row>
    <row r="2308" spans="1:27" x14ac:dyDescent="0.25">
      <c r="A2308" s="56">
        <v>45922.67</v>
      </c>
      <c r="B2308" s="57">
        <v>444416898</v>
      </c>
      <c r="C2308" s="58" t="s">
        <v>36</v>
      </c>
      <c r="D2308" s="58" t="s">
        <v>37</v>
      </c>
      <c r="E2308" s="58" t="s">
        <v>119</v>
      </c>
      <c r="F2308" s="59">
        <v>3721.88</v>
      </c>
      <c r="G2308" s="59">
        <v>3720.47</v>
      </c>
      <c r="H2308" s="59">
        <v>3724.17</v>
      </c>
      <c r="I2308" s="58" t="s">
        <v>2790</v>
      </c>
      <c r="J2308" s="59">
        <v>3724.18</v>
      </c>
      <c r="K2308" s="59">
        <v>0</v>
      </c>
      <c r="L2308" s="59">
        <v>0</v>
      </c>
      <c r="M2308" s="59">
        <v>2.2999999999999998</v>
      </c>
      <c r="N2308" s="10" t="str">
        <f t="shared" si="366"/>
        <v>W</v>
      </c>
      <c r="O2308" s="11">
        <f t="shared" si="367"/>
        <v>45922</v>
      </c>
      <c r="P2308" s="12" t="str">
        <f t="shared" si="368"/>
        <v>16</v>
      </c>
      <c r="Q2308" s="13" t="str">
        <f>VLOOKUP($B2308,Deals_Demo!$H:$N,7,0)</f>
        <v>strategy_22_demo</v>
      </c>
      <c r="R2308" s="13" t="str">
        <f t="shared" si="369"/>
        <v>Mon</v>
      </c>
      <c r="S2308" s="14">
        <f>VLOOKUP($B2308,Deals_Demo!$H:$S,8,0)</f>
        <v>45922.67</v>
      </c>
      <c r="T2308" s="14">
        <f>VLOOKUP($B2308,Deals_Demo!$H:$S,9,0)</f>
        <v>45922.878333333334</v>
      </c>
      <c r="U2308" s="15" t="str">
        <f t="shared" si="370"/>
        <v>2025-09-22</v>
      </c>
      <c r="V2308" s="13" t="str">
        <f>VLOOKUP($B2308,Deals_Demo!$H:$S,11,0)</f>
        <v>21</v>
      </c>
      <c r="W2308" s="13" t="str">
        <f>VLOOKUP($B2308,Deals_Demo!$H:$S,12,0)</f>
        <v>Mon</v>
      </c>
      <c r="X2308" s="13">
        <f t="shared" si="372"/>
        <v>0.22999999999999998</v>
      </c>
      <c r="Y2308" s="13">
        <f t="shared" si="373"/>
        <v>0.45999999999999996</v>
      </c>
      <c r="Z2308" s="13">
        <f t="shared" si="374"/>
        <v>0.69</v>
      </c>
      <c r="AA2308" s="13">
        <f t="shared" si="371"/>
        <v>-3</v>
      </c>
    </row>
    <row r="2309" spans="1:27" x14ac:dyDescent="0.25">
      <c r="A2309" s="60">
        <v>45922.670682870368</v>
      </c>
      <c r="B2309" s="61">
        <v>444417416</v>
      </c>
      <c r="C2309" s="62" t="s">
        <v>36</v>
      </c>
      <c r="D2309" s="62" t="s">
        <v>37</v>
      </c>
      <c r="E2309" s="62" t="s">
        <v>119</v>
      </c>
      <c r="F2309" s="63">
        <v>3723.11</v>
      </c>
      <c r="G2309" s="63">
        <v>3720.91</v>
      </c>
      <c r="H2309" s="63">
        <v>3726.11</v>
      </c>
      <c r="I2309" s="62" t="s">
        <v>2792</v>
      </c>
      <c r="J2309" s="63">
        <v>3720.91</v>
      </c>
      <c r="K2309" s="63">
        <v>0</v>
      </c>
      <c r="L2309" s="63">
        <v>0</v>
      </c>
      <c r="M2309" s="63">
        <v>-2.2000000000000002</v>
      </c>
      <c r="N2309" s="10" t="str">
        <f t="shared" si="366"/>
        <v>L</v>
      </c>
      <c r="O2309" s="11">
        <f t="shared" si="367"/>
        <v>45922</v>
      </c>
      <c r="P2309" s="12" t="str">
        <f t="shared" si="368"/>
        <v>16</v>
      </c>
      <c r="Q2309" s="13" t="str">
        <f>VLOOKUP($B2309,Deals_Demo!$H:$N,7,0)</f>
        <v>strategy_23_demo</v>
      </c>
      <c r="R2309" s="13" t="str">
        <f t="shared" si="369"/>
        <v>Mon</v>
      </c>
      <c r="S2309" s="14">
        <f>VLOOKUP($B2309,Deals_Demo!$H:$S,8,0)</f>
        <v>45922.670682870368</v>
      </c>
      <c r="T2309" s="14">
        <f>VLOOKUP($B2309,Deals_Demo!$H:$S,9,0)</f>
        <v>45922.879016203704</v>
      </c>
      <c r="U2309" s="15" t="str">
        <f t="shared" si="370"/>
        <v>2025-09-22</v>
      </c>
      <c r="V2309" s="13" t="str">
        <f>VLOOKUP($B2309,Deals_Demo!$H:$S,11,0)</f>
        <v>21</v>
      </c>
      <c r="W2309" s="13" t="str">
        <f>VLOOKUP($B2309,Deals_Demo!$H:$S,12,0)</f>
        <v>Mon</v>
      </c>
      <c r="X2309" s="13">
        <f t="shared" si="372"/>
        <v>-0.22000000000000003</v>
      </c>
      <c r="Y2309" s="13">
        <f t="shared" si="373"/>
        <v>-0.44000000000000006</v>
      </c>
      <c r="Z2309" s="13">
        <f t="shared" si="374"/>
        <v>-0.66</v>
      </c>
      <c r="AA2309" s="13">
        <f t="shared" si="371"/>
        <v>-3</v>
      </c>
    </row>
    <row r="2310" spans="1:27" x14ac:dyDescent="0.25">
      <c r="A2310" s="56">
        <v>45922.672418981485</v>
      </c>
      <c r="B2310" s="57">
        <v>444418473</v>
      </c>
      <c r="C2310" s="58" t="s">
        <v>36</v>
      </c>
      <c r="D2310" s="58" t="s">
        <v>37</v>
      </c>
      <c r="E2310" s="58" t="s">
        <v>119</v>
      </c>
      <c r="F2310" s="59">
        <v>3723.23</v>
      </c>
      <c r="G2310" s="59">
        <v>3720.26</v>
      </c>
      <c r="H2310" s="59">
        <v>3725.46</v>
      </c>
      <c r="I2310" s="58" t="s">
        <v>2793</v>
      </c>
      <c r="J2310" s="59">
        <v>3725.47</v>
      </c>
      <c r="K2310" s="59">
        <v>0</v>
      </c>
      <c r="L2310" s="59">
        <v>0</v>
      </c>
      <c r="M2310" s="59">
        <v>2.2400000000000002</v>
      </c>
      <c r="N2310" s="10" t="str">
        <f t="shared" si="366"/>
        <v>W</v>
      </c>
      <c r="O2310" s="11">
        <f t="shared" si="367"/>
        <v>45922</v>
      </c>
      <c r="P2310" s="12" t="str">
        <f t="shared" si="368"/>
        <v>16</v>
      </c>
      <c r="Q2310" s="13" t="str">
        <f>VLOOKUP($B2310,Deals_Demo!$H:$N,7,0)</f>
        <v>strategy_21_demo</v>
      </c>
      <c r="R2310" s="13" t="str">
        <f t="shared" si="369"/>
        <v>Mon</v>
      </c>
      <c r="S2310" s="14">
        <f>VLOOKUP($B2310,Deals_Demo!$H:$S,8,0)</f>
        <v>45922.672418981485</v>
      </c>
      <c r="T2310" s="14">
        <f>VLOOKUP($B2310,Deals_Demo!$H:$S,9,0)</f>
        <v>45922.880752314821</v>
      </c>
      <c r="U2310" s="15" t="str">
        <f t="shared" si="370"/>
        <v>2025-09-22</v>
      </c>
      <c r="V2310" s="13" t="str">
        <f>VLOOKUP($B2310,Deals_Demo!$H:$S,11,0)</f>
        <v>21</v>
      </c>
      <c r="W2310" s="13" t="str">
        <f>VLOOKUP($B2310,Deals_Demo!$H:$S,12,0)</f>
        <v>Mon</v>
      </c>
      <c r="X2310" s="13">
        <f t="shared" si="372"/>
        <v>0.22400000000000003</v>
      </c>
      <c r="Y2310" s="13">
        <f t="shared" si="373"/>
        <v>0.44800000000000006</v>
      </c>
      <c r="Z2310" s="13">
        <f t="shared" si="374"/>
        <v>0.67200000000000004</v>
      </c>
      <c r="AA2310" s="13">
        <f t="shared" si="371"/>
        <v>-3</v>
      </c>
    </row>
    <row r="2311" spans="1:27" x14ac:dyDescent="0.25">
      <c r="A2311" s="60">
        <v>45922.672418981485</v>
      </c>
      <c r="B2311" s="61">
        <v>444418474</v>
      </c>
      <c r="C2311" s="62" t="s">
        <v>36</v>
      </c>
      <c r="D2311" s="62" t="s">
        <v>37</v>
      </c>
      <c r="E2311" s="62" t="s">
        <v>119</v>
      </c>
      <c r="F2311" s="63">
        <v>3723.2</v>
      </c>
      <c r="G2311" s="63">
        <v>3721.03</v>
      </c>
      <c r="H2311" s="63">
        <v>3724.73</v>
      </c>
      <c r="I2311" s="62" t="s">
        <v>2794</v>
      </c>
      <c r="J2311" s="63">
        <v>3721.02</v>
      </c>
      <c r="K2311" s="63">
        <v>0</v>
      </c>
      <c r="L2311" s="63">
        <v>0</v>
      </c>
      <c r="M2311" s="63">
        <v>-2.1800000000000002</v>
      </c>
      <c r="N2311" s="10" t="str">
        <f t="shared" si="366"/>
        <v>L</v>
      </c>
      <c r="O2311" s="11">
        <f t="shared" si="367"/>
        <v>45922</v>
      </c>
      <c r="P2311" s="12" t="str">
        <f t="shared" si="368"/>
        <v>16</v>
      </c>
      <c r="Q2311" s="13" t="str">
        <f>VLOOKUP($B2311,Deals_Demo!$H:$N,7,0)</f>
        <v>strategy_22_demo</v>
      </c>
      <c r="R2311" s="13" t="str">
        <f t="shared" si="369"/>
        <v>Mon</v>
      </c>
      <c r="S2311" s="14">
        <f>VLOOKUP($B2311,Deals_Demo!$H:$S,8,0)</f>
        <v>45922.672418981485</v>
      </c>
      <c r="T2311" s="14">
        <f>VLOOKUP($B2311,Deals_Demo!$H:$S,9,0)</f>
        <v>45922.880752314821</v>
      </c>
      <c r="U2311" s="15" t="str">
        <f t="shared" si="370"/>
        <v>2025-09-22</v>
      </c>
      <c r="V2311" s="13" t="str">
        <f>VLOOKUP($B2311,Deals_Demo!$H:$S,11,0)</f>
        <v>21</v>
      </c>
      <c r="W2311" s="13" t="str">
        <f>VLOOKUP($B2311,Deals_Demo!$H:$S,12,0)</f>
        <v>Mon</v>
      </c>
      <c r="X2311" s="13">
        <f t="shared" si="372"/>
        <v>-0.21800000000000003</v>
      </c>
      <c r="Y2311" s="13">
        <f t="shared" si="373"/>
        <v>-0.43600000000000005</v>
      </c>
      <c r="Z2311" s="13">
        <f t="shared" si="374"/>
        <v>-0.65400000000000003</v>
      </c>
      <c r="AA2311" s="13">
        <f t="shared" si="371"/>
        <v>-3</v>
      </c>
    </row>
    <row r="2312" spans="1:27" x14ac:dyDescent="0.25">
      <c r="A2312" s="56">
        <v>45922.672418981485</v>
      </c>
      <c r="B2312" s="57">
        <v>444418476</v>
      </c>
      <c r="C2312" s="58" t="s">
        <v>36</v>
      </c>
      <c r="D2312" s="58" t="s">
        <v>37</v>
      </c>
      <c r="E2312" s="58" t="s">
        <v>119</v>
      </c>
      <c r="F2312" s="59">
        <v>3723.18</v>
      </c>
      <c r="G2312" s="59">
        <v>3720.23</v>
      </c>
      <c r="H2312" s="59">
        <v>3724.73</v>
      </c>
      <c r="I2312" s="58" t="s">
        <v>2795</v>
      </c>
      <c r="J2312" s="59">
        <v>3724.73</v>
      </c>
      <c r="K2312" s="59">
        <v>0</v>
      </c>
      <c r="L2312" s="59">
        <v>0</v>
      </c>
      <c r="M2312" s="59">
        <v>1.55</v>
      </c>
      <c r="N2312" s="10" t="str">
        <f t="shared" si="366"/>
        <v>W</v>
      </c>
      <c r="O2312" s="11">
        <f t="shared" si="367"/>
        <v>45922</v>
      </c>
      <c r="P2312" s="12" t="str">
        <f t="shared" si="368"/>
        <v>16</v>
      </c>
      <c r="Q2312" s="13" t="str">
        <f>VLOOKUP($B2312,Deals_Demo!$H:$N,7,0)</f>
        <v>strategy_24_demo</v>
      </c>
      <c r="R2312" s="13" t="str">
        <f t="shared" si="369"/>
        <v>Mon</v>
      </c>
      <c r="S2312" s="14">
        <f>VLOOKUP($B2312,Deals_Demo!$H:$S,8,0)</f>
        <v>45922.672418981485</v>
      </c>
      <c r="T2312" s="14">
        <f>VLOOKUP($B2312,Deals_Demo!$H:$S,9,0)</f>
        <v>45922.880752314821</v>
      </c>
      <c r="U2312" s="15" t="str">
        <f t="shared" si="370"/>
        <v>2025-09-22</v>
      </c>
      <c r="V2312" s="13" t="str">
        <f>VLOOKUP($B2312,Deals_Demo!$H:$S,11,0)</f>
        <v>21</v>
      </c>
      <c r="W2312" s="13" t="str">
        <f>VLOOKUP($B2312,Deals_Demo!$H:$S,12,0)</f>
        <v>Mon</v>
      </c>
      <c r="X2312" s="13">
        <f t="shared" si="372"/>
        <v>0.15500000000000003</v>
      </c>
      <c r="Y2312" s="13">
        <f t="shared" si="373"/>
        <v>0.31000000000000005</v>
      </c>
      <c r="Z2312" s="13">
        <f t="shared" si="374"/>
        <v>0.46499999999999997</v>
      </c>
      <c r="AA2312" s="13">
        <f t="shared" si="371"/>
        <v>-3</v>
      </c>
    </row>
    <row r="2313" spans="1:27" x14ac:dyDescent="0.25">
      <c r="A2313" s="60">
        <v>45922.672430555554</v>
      </c>
      <c r="B2313" s="61">
        <v>444418478</v>
      </c>
      <c r="C2313" s="62" t="s">
        <v>36</v>
      </c>
      <c r="D2313" s="62" t="s">
        <v>37</v>
      </c>
      <c r="E2313" s="62" t="s">
        <v>119</v>
      </c>
      <c r="F2313" s="63">
        <v>3723.14</v>
      </c>
      <c r="G2313" s="63">
        <v>3723.1</v>
      </c>
      <c r="H2313" s="63">
        <v>3724.73</v>
      </c>
      <c r="I2313" s="62" t="s">
        <v>2795</v>
      </c>
      <c r="J2313" s="63">
        <v>3724.73</v>
      </c>
      <c r="K2313" s="63">
        <v>0</v>
      </c>
      <c r="L2313" s="63">
        <v>0</v>
      </c>
      <c r="M2313" s="63">
        <v>1.59</v>
      </c>
      <c r="N2313" s="10" t="str">
        <f t="shared" si="366"/>
        <v>W</v>
      </c>
      <c r="O2313" s="11">
        <f t="shared" si="367"/>
        <v>45922</v>
      </c>
      <c r="P2313" s="12" t="str">
        <f t="shared" si="368"/>
        <v>16</v>
      </c>
      <c r="Q2313" s="13" t="str">
        <f>VLOOKUP($B2313,Deals_Demo!$H:$N,7,0)</f>
        <v>strategy_12_demo</v>
      </c>
      <c r="R2313" s="13" t="str">
        <f t="shared" si="369"/>
        <v>Mon</v>
      </c>
      <c r="S2313" s="14">
        <f>VLOOKUP($B2313,Deals_Demo!$H:$S,8,0)</f>
        <v>45922.672430555554</v>
      </c>
      <c r="T2313" s="14">
        <f>VLOOKUP($B2313,Deals_Demo!$H:$S,9,0)</f>
        <v>45922.88076388889</v>
      </c>
      <c r="U2313" s="15" t="str">
        <f t="shared" si="370"/>
        <v>2025-09-22</v>
      </c>
      <c r="V2313" s="13" t="str">
        <f>VLOOKUP($B2313,Deals_Demo!$H:$S,11,0)</f>
        <v>21</v>
      </c>
      <c r="W2313" s="13" t="str">
        <f>VLOOKUP($B2313,Deals_Demo!$H:$S,12,0)</f>
        <v>Mon</v>
      </c>
      <c r="X2313" s="13">
        <f t="shared" si="372"/>
        <v>0.15900000000000003</v>
      </c>
      <c r="Y2313" s="13">
        <f t="shared" si="373"/>
        <v>0.31800000000000006</v>
      </c>
      <c r="Z2313" s="13">
        <f t="shared" si="374"/>
        <v>0.47699999999999998</v>
      </c>
      <c r="AA2313" s="13">
        <f t="shared" si="371"/>
        <v>-3</v>
      </c>
    </row>
    <row r="2314" spans="1:27" x14ac:dyDescent="0.25">
      <c r="A2314" s="56">
        <v>45922.672534722224</v>
      </c>
      <c r="B2314" s="57">
        <v>444418667</v>
      </c>
      <c r="C2314" s="58" t="s">
        <v>36</v>
      </c>
      <c r="D2314" s="58" t="s">
        <v>37</v>
      </c>
      <c r="E2314" s="58" t="s">
        <v>119</v>
      </c>
      <c r="F2314" s="59">
        <v>3723.2</v>
      </c>
      <c r="G2314" s="59">
        <v>3723.56</v>
      </c>
      <c r="H2314" s="59">
        <v>3726.73</v>
      </c>
      <c r="I2314" s="58" t="s">
        <v>2796</v>
      </c>
      <c r="J2314" s="59">
        <v>3723.5</v>
      </c>
      <c r="K2314" s="59">
        <v>0</v>
      </c>
      <c r="L2314" s="59">
        <v>0</v>
      </c>
      <c r="M2314" s="59">
        <v>0.3</v>
      </c>
      <c r="N2314" s="10" t="str">
        <f t="shared" si="366"/>
        <v>W</v>
      </c>
      <c r="O2314" s="11">
        <f t="shared" si="367"/>
        <v>45922</v>
      </c>
      <c r="P2314" s="12" t="str">
        <f t="shared" si="368"/>
        <v>16</v>
      </c>
      <c r="Q2314" s="13" t="str">
        <f>VLOOKUP($B2314,Deals_Demo!$H:$N,7,0)</f>
        <v>strategy_11_demo</v>
      </c>
      <c r="R2314" s="13" t="str">
        <f t="shared" si="369"/>
        <v>Mon</v>
      </c>
      <c r="S2314" s="14">
        <f>VLOOKUP($B2314,Deals_Demo!$H:$S,8,0)</f>
        <v>45922.672534722224</v>
      </c>
      <c r="T2314" s="14">
        <f>VLOOKUP($B2314,Deals_Demo!$H:$S,9,0)</f>
        <v>45922.880868055559</v>
      </c>
      <c r="U2314" s="15" t="str">
        <f t="shared" si="370"/>
        <v>2025-09-22</v>
      </c>
      <c r="V2314" s="13" t="str">
        <f>VLOOKUP($B2314,Deals_Demo!$H:$S,11,0)</f>
        <v>21</v>
      </c>
      <c r="W2314" s="13" t="str">
        <f>VLOOKUP($B2314,Deals_Demo!$H:$S,12,0)</f>
        <v>Mon</v>
      </c>
      <c r="X2314" s="13">
        <f t="shared" si="372"/>
        <v>0.03</v>
      </c>
      <c r="Y2314" s="13">
        <f t="shared" si="373"/>
        <v>0.06</v>
      </c>
      <c r="Z2314" s="13">
        <f t="shared" si="374"/>
        <v>0.09</v>
      </c>
      <c r="AA2314" s="13">
        <f t="shared" si="371"/>
        <v>-3</v>
      </c>
    </row>
    <row r="2315" spans="1:27" x14ac:dyDescent="0.25">
      <c r="A2315" s="60">
        <v>45922.672534722224</v>
      </c>
      <c r="B2315" s="61">
        <v>444418671</v>
      </c>
      <c r="C2315" s="62" t="s">
        <v>36</v>
      </c>
      <c r="D2315" s="62" t="s">
        <v>37</v>
      </c>
      <c r="E2315" s="62" t="s">
        <v>119</v>
      </c>
      <c r="F2315" s="63">
        <v>3723.19</v>
      </c>
      <c r="G2315" s="63">
        <v>3723.56</v>
      </c>
      <c r="H2315" s="63">
        <v>3726.2</v>
      </c>
      <c r="I2315" s="62" t="s">
        <v>2796</v>
      </c>
      <c r="J2315" s="63">
        <v>3723.5</v>
      </c>
      <c r="K2315" s="63">
        <v>0</v>
      </c>
      <c r="L2315" s="63">
        <v>0</v>
      </c>
      <c r="M2315" s="63">
        <v>0.31</v>
      </c>
      <c r="N2315" s="10" t="str">
        <f t="shared" si="366"/>
        <v>W</v>
      </c>
      <c r="O2315" s="11">
        <f t="shared" si="367"/>
        <v>45922</v>
      </c>
      <c r="P2315" s="12" t="str">
        <f t="shared" si="368"/>
        <v>16</v>
      </c>
      <c r="Q2315" s="13" t="str">
        <f>VLOOKUP($B2315,Deals_Demo!$H:$N,7,0)</f>
        <v>strategy_09_demo</v>
      </c>
      <c r="R2315" s="13" t="str">
        <f t="shared" si="369"/>
        <v>Mon</v>
      </c>
      <c r="S2315" s="14">
        <f>VLOOKUP($B2315,Deals_Demo!$H:$S,8,0)</f>
        <v>45922.672534722224</v>
      </c>
      <c r="T2315" s="14">
        <f>VLOOKUP($B2315,Deals_Demo!$H:$S,9,0)</f>
        <v>45922.880868055559</v>
      </c>
      <c r="U2315" s="15" t="str">
        <f t="shared" si="370"/>
        <v>2025-09-22</v>
      </c>
      <c r="V2315" s="13" t="str">
        <f>VLOOKUP($B2315,Deals_Demo!$H:$S,11,0)</f>
        <v>21</v>
      </c>
      <c r="W2315" s="13" t="str">
        <f>VLOOKUP($B2315,Deals_Demo!$H:$S,12,0)</f>
        <v>Mon</v>
      </c>
      <c r="X2315" s="13">
        <f t="shared" si="372"/>
        <v>3.1E-2</v>
      </c>
      <c r="Y2315" s="13">
        <f t="shared" si="373"/>
        <v>6.2E-2</v>
      </c>
      <c r="Z2315" s="13">
        <f t="shared" si="374"/>
        <v>9.2999999999999999E-2</v>
      </c>
      <c r="AA2315" s="13">
        <f t="shared" si="371"/>
        <v>-3</v>
      </c>
    </row>
    <row r="2316" spans="1:27" x14ac:dyDescent="0.25">
      <c r="A2316" s="56">
        <v>45922.672534722224</v>
      </c>
      <c r="B2316" s="57">
        <v>444418673</v>
      </c>
      <c r="C2316" s="58" t="s">
        <v>36</v>
      </c>
      <c r="D2316" s="58" t="s">
        <v>37</v>
      </c>
      <c r="E2316" s="58" t="s">
        <v>119</v>
      </c>
      <c r="F2316" s="59">
        <v>3723.31</v>
      </c>
      <c r="G2316" s="59">
        <v>3723.69</v>
      </c>
      <c r="H2316" s="59">
        <v>3726.2</v>
      </c>
      <c r="I2316" s="58" t="s">
        <v>2797</v>
      </c>
      <c r="J2316" s="59">
        <v>3723.66</v>
      </c>
      <c r="K2316" s="59">
        <v>0</v>
      </c>
      <c r="L2316" s="59">
        <v>0</v>
      </c>
      <c r="M2316" s="59">
        <v>0.35</v>
      </c>
      <c r="N2316" s="10" t="str">
        <f t="shared" si="366"/>
        <v>W</v>
      </c>
      <c r="O2316" s="11">
        <f t="shared" si="367"/>
        <v>45922</v>
      </c>
      <c r="P2316" s="12" t="str">
        <f t="shared" si="368"/>
        <v>16</v>
      </c>
      <c r="Q2316" s="13" t="str">
        <f>VLOOKUP($B2316,Deals_Demo!$H:$N,7,0)</f>
        <v>strategy_10_demo</v>
      </c>
      <c r="R2316" s="13" t="str">
        <f t="shared" si="369"/>
        <v>Mon</v>
      </c>
      <c r="S2316" s="14">
        <f>VLOOKUP($B2316,Deals_Demo!$H:$S,8,0)</f>
        <v>45922.672534722224</v>
      </c>
      <c r="T2316" s="14">
        <f>VLOOKUP($B2316,Deals_Demo!$H:$S,9,0)</f>
        <v>45922.880868055559</v>
      </c>
      <c r="U2316" s="15" t="str">
        <f t="shared" si="370"/>
        <v>2025-09-22</v>
      </c>
      <c r="V2316" s="13" t="str">
        <f>VLOOKUP($B2316,Deals_Demo!$H:$S,11,0)</f>
        <v>21</v>
      </c>
      <c r="W2316" s="13" t="str">
        <f>VLOOKUP($B2316,Deals_Demo!$H:$S,12,0)</f>
        <v>Mon</v>
      </c>
      <c r="X2316" s="13">
        <f t="shared" si="372"/>
        <v>3.4999999999999996E-2</v>
      </c>
      <c r="Y2316" s="13">
        <f t="shared" si="373"/>
        <v>6.9999999999999993E-2</v>
      </c>
      <c r="Z2316" s="13">
        <f t="shared" si="374"/>
        <v>0.105</v>
      </c>
      <c r="AA2316" s="13">
        <f t="shared" si="371"/>
        <v>-3</v>
      </c>
    </row>
    <row r="2317" spans="1:27" x14ac:dyDescent="0.25">
      <c r="A2317" s="60">
        <v>45922.677743055552</v>
      </c>
      <c r="B2317" s="61">
        <v>444421631</v>
      </c>
      <c r="C2317" s="62" t="s">
        <v>36</v>
      </c>
      <c r="D2317" s="62" t="s">
        <v>37</v>
      </c>
      <c r="E2317" s="62" t="s">
        <v>119</v>
      </c>
      <c r="F2317" s="63">
        <v>3721.76</v>
      </c>
      <c r="G2317" s="63">
        <v>3723.12</v>
      </c>
      <c r="H2317" s="62"/>
      <c r="I2317" s="62" t="s">
        <v>2798</v>
      </c>
      <c r="J2317" s="63">
        <v>3723.12</v>
      </c>
      <c r="K2317" s="63">
        <v>0</v>
      </c>
      <c r="L2317" s="63">
        <v>0</v>
      </c>
      <c r="M2317" s="63">
        <v>1.36</v>
      </c>
      <c r="N2317" s="10" t="str">
        <f t="shared" si="366"/>
        <v>W</v>
      </c>
      <c r="O2317" s="11">
        <f t="shared" si="367"/>
        <v>45922</v>
      </c>
      <c r="P2317" s="12" t="str">
        <f t="shared" si="368"/>
        <v>16</v>
      </c>
      <c r="Q2317" s="13" t="str">
        <f>VLOOKUP($B2317,Deals_Demo!$H:$N,7,0)</f>
        <v>DEMO_strategy_01</v>
      </c>
      <c r="R2317" s="13" t="str">
        <f t="shared" si="369"/>
        <v>Mon</v>
      </c>
      <c r="S2317" s="14">
        <f>VLOOKUP($B2317,Deals_Demo!$H:$S,8,0)</f>
        <v>45922.677743055552</v>
      </c>
      <c r="T2317" s="14">
        <f>VLOOKUP($B2317,Deals_Demo!$H:$S,9,0)</f>
        <v>45922.886076388888</v>
      </c>
      <c r="U2317" s="15" t="str">
        <f t="shared" si="370"/>
        <v>2025-09-22</v>
      </c>
      <c r="V2317" s="13" t="str">
        <f>VLOOKUP($B2317,Deals_Demo!$H:$S,11,0)</f>
        <v>21</v>
      </c>
      <c r="W2317" s="13" t="str">
        <f>VLOOKUP($B2317,Deals_Demo!$H:$S,12,0)</f>
        <v>Mon</v>
      </c>
      <c r="X2317" s="13">
        <f t="shared" si="372"/>
        <v>0.13600000000000001</v>
      </c>
      <c r="Y2317" s="13">
        <f t="shared" si="373"/>
        <v>0.27200000000000002</v>
      </c>
      <c r="Z2317" s="13">
        <f t="shared" si="374"/>
        <v>0.40800000000000003</v>
      </c>
      <c r="AA2317" s="13">
        <f t="shared" si="371"/>
        <v>-3</v>
      </c>
    </row>
    <row r="2318" spans="1:27" x14ac:dyDescent="0.25">
      <c r="A2318" s="56">
        <v>45922.677743055552</v>
      </c>
      <c r="B2318" s="57">
        <v>444421632</v>
      </c>
      <c r="C2318" s="58" t="s">
        <v>36</v>
      </c>
      <c r="D2318" s="58" t="s">
        <v>37</v>
      </c>
      <c r="E2318" s="58" t="s">
        <v>119</v>
      </c>
      <c r="F2318" s="59">
        <v>3721.73</v>
      </c>
      <c r="G2318" s="59">
        <v>3723.22</v>
      </c>
      <c r="H2318" s="59">
        <v>3727.85</v>
      </c>
      <c r="I2318" s="58" t="s">
        <v>2798</v>
      </c>
      <c r="J2318" s="59">
        <v>3723.14</v>
      </c>
      <c r="K2318" s="59">
        <v>0</v>
      </c>
      <c r="L2318" s="59">
        <v>0</v>
      </c>
      <c r="M2318" s="59">
        <v>1.41</v>
      </c>
      <c r="N2318" s="10" t="str">
        <f t="shared" si="366"/>
        <v>W</v>
      </c>
      <c r="O2318" s="11">
        <f t="shared" si="367"/>
        <v>45922</v>
      </c>
      <c r="P2318" s="12" t="str">
        <f t="shared" si="368"/>
        <v>16</v>
      </c>
      <c r="Q2318" s="13" t="str">
        <f>VLOOKUP($B2318,Deals_Demo!$H:$N,7,0)</f>
        <v>DEMO_strategy_02</v>
      </c>
      <c r="R2318" s="13" t="str">
        <f t="shared" si="369"/>
        <v>Mon</v>
      </c>
      <c r="S2318" s="14">
        <f>VLOOKUP($B2318,Deals_Demo!$H:$S,8,0)</f>
        <v>45922.677743055552</v>
      </c>
      <c r="T2318" s="14">
        <f>VLOOKUP($B2318,Deals_Demo!$H:$S,9,0)</f>
        <v>45922.886076388888</v>
      </c>
      <c r="U2318" s="15" t="str">
        <f t="shared" si="370"/>
        <v>2025-09-22</v>
      </c>
      <c r="V2318" s="13" t="str">
        <f>VLOOKUP($B2318,Deals_Demo!$H:$S,11,0)</f>
        <v>21</v>
      </c>
      <c r="W2318" s="13" t="str">
        <f>VLOOKUP($B2318,Deals_Demo!$H:$S,12,0)</f>
        <v>Mon</v>
      </c>
      <c r="X2318" s="13">
        <f t="shared" si="372"/>
        <v>0.14099999999999999</v>
      </c>
      <c r="Y2318" s="13">
        <f t="shared" si="373"/>
        <v>0.28199999999999997</v>
      </c>
      <c r="Z2318" s="13">
        <f t="shared" si="374"/>
        <v>0.42299999999999999</v>
      </c>
      <c r="AA2318" s="13">
        <f t="shared" si="371"/>
        <v>-3</v>
      </c>
    </row>
    <row r="2319" spans="1:27" x14ac:dyDescent="0.25">
      <c r="A2319" s="60">
        <v>45922.677743055552</v>
      </c>
      <c r="B2319" s="61">
        <v>444421633</v>
      </c>
      <c r="C2319" s="62" t="s">
        <v>36</v>
      </c>
      <c r="D2319" s="62" t="s">
        <v>37</v>
      </c>
      <c r="E2319" s="62" t="s">
        <v>119</v>
      </c>
      <c r="F2319" s="63">
        <v>3721.72</v>
      </c>
      <c r="G2319" s="63">
        <v>3723.12</v>
      </c>
      <c r="H2319" s="63">
        <v>3727.72</v>
      </c>
      <c r="I2319" s="62" t="s">
        <v>2798</v>
      </c>
      <c r="J2319" s="63">
        <v>3723.12</v>
      </c>
      <c r="K2319" s="63">
        <v>0</v>
      </c>
      <c r="L2319" s="63">
        <v>0</v>
      </c>
      <c r="M2319" s="63">
        <v>1.4</v>
      </c>
      <c r="N2319" s="10" t="str">
        <f t="shared" si="366"/>
        <v>W</v>
      </c>
      <c r="O2319" s="11">
        <f t="shared" si="367"/>
        <v>45922</v>
      </c>
      <c r="P2319" s="12" t="str">
        <f t="shared" si="368"/>
        <v>16</v>
      </c>
      <c r="Q2319" s="13" t="str">
        <f>VLOOKUP($B2319,Deals_Demo!$H:$N,7,0)</f>
        <v>DEMO_strategy_26</v>
      </c>
      <c r="R2319" s="13" t="str">
        <f t="shared" si="369"/>
        <v>Mon</v>
      </c>
      <c r="S2319" s="14">
        <f>VLOOKUP($B2319,Deals_Demo!$H:$S,8,0)</f>
        <v>45922.677743055552</v>
      </c>
      <c r="T2319" s="14">
        <f>VLOOKUP($B2319,Deals_Demo!$H:$S,9,0)</f>
        <v>45922.886076388888</v>
      </c>
      <c r="U2319" s="15" t="str">
        <f t="shared" si="370"/>
        <v>2025-09-22</v>
      </c>
      <c r="V2319" s="13" t="str">
        <f>VLOOKUP($B2319,Deals_Demo!$H:$S,11,0)</f>
        <v>21</v>
      </c>
      <c r="W2319" s="13" t="str">
        <f>VLOOKUP($B2319,Deals_Demo!$H:$S,12,0)</f>
        <v>Mon</v>
      </c>
      <c r="X2319" s="13">
        <f t="shared" si="372"/>
        <v>0.13999999999999999</v>
      </c>
      <c r="Y2319" s="13">
        <f t="shared" si="373"/>
        <v>0.27999999999999997</v>
      </c>
      <c r="Z2319" s="13">
        <f t="shared" si="374"/>
        <v>0.42</v>
      </c>
      <c r="AA2319" s="13">
        <f t="shared" si="371"/>
        <v>-3</v>
      </c>
    </row>
    <row r="2320" spans="1:27" x14ac:dyDescent="0.25">
      <c r="A2320" s="56">
        <v>45922.677754629629</v>
      </c>
      <c r="B2320" s="57">
        <v>444421634</v>
      </c>
      <c r="C2320" s="58" t="s">
        <v>36</v>
      </c>
      <c r="D2320" s="58" t="s">
        <v>37</v>
      </c>
      <c r="E2320" s="58" t="s">
        <v>119</v>
      </c>
      <c r="F2320" s="59">
        <v>3721.63</v>
      </c>
      <c r="G2320" s="59">
        <v>3723.11</v>
      </c>
      <c r="H2320" s="58"/>
      <c r="I2320" s="58" t="s">
        <v>2798</v>
      </c>
      <c r="J2320" s="59">
        <v>3723.09</v>
      </c>
      <c r="K2320" s="59">
        <v>0</v>
      </c>
      <c r="L2320" s="59">
        <v>0</v>
      </c>
      <c r="M2320" s="59">
        <v>1.46</v>
      </c>
      <c r="N2320" s="10" t="str">
        <f t="shared" si="366"/>
        <v>W</v>
      </c>
      <c r="O2320" s="11">
        <f t="shared" si="367"/>
        <v>45922</v>
      </c>
      <c r="P2320" s="12" t="str">
        <f t="shared" si="368"/>
        <v>16</v>
      </c>
      <c r="Q2320" s="13" t="str">
        <f>VLOOKUP($B2320,Deals_Demo!$H:$N,7,0)</f>
        <v>DEMO_strategy_25</v>
      </c>
      <c r="R2320" s="13" t="str">
        <f t="shared" si="369"/>
        <v>Mon</v>
      </c>
      <c r="S2320" s="14">
        <f>VLOOKUP($B2320,Deals_Demo!$H:$S,8,0)</f>
        <v>45922.677754629629</v>
      </c>
      <c r="T2320" s="14">
        <f>VLOOKUP($B2320,Deals_Demo!$H:$S,9,0)</f>
        <v>45922.886087962965</v>
      </c>
      <c r="U2320" s="15" t="str">
        <f t="shared" si="370"/>
        <v>2025-09-22</v>
      </c>
      <c r="V2320" s="13" t="str">
        <f>VLOOKUP($B2320,Deals_Demo!$H:$S,11,0)</f>
        <v>21</v>
      </c>
      <c r="W2320" s="13" t="str">
        <f>VLOOKUP($B2320,Deals_Demo!$H:$S,12,0)</f>
        <v>Mon</v>
      </c>
      <c r="X2320" s="13">
        <f t="shared" si="372"/>
        <v>0.14599999999999999</v>
      </c>
      <c r="Y2320" s="13">
        <f t="shared" si="373"/>
        <v>0.29199999999999998</v>
      </c>
      <c r="Z2320" s="13">
        <f t="shared" si="374"/>
        <v>0.438</v>
      </c>
      <c r="AA2320" s="13">
        <f t="shared" si="371"/>
        <v>-3</v>
      </c>
    </row>
    <row r="2321" spans="1:27" x14ac:dyDescent="0.25">
      <c r="A2321" s="60">
        <v>45922.679363425923</v>
      </c>
      <c r="B2321" s="61">
        <v>444422264</v>
      </c>
      <c r="C2321" s="62" t="s">
        <v>36</v>
      </c>
      <c r="D2321" s="62" t="s">
        <v>37</v>
      </c>
      <c r="E2321" s="62" t="s">
        <v>119</v>
      </c>
      <c r="F2321" s="63">
        <v>3722.77</v>
      </c>
      <c r="G2321" s="63">
        <v>3719.77</v>
      </c>
      <c r="H2321" s="63">
        <v>3726.27</v>
      </c>
      <c r="I2321" s="62" t="s">
        <v>2799</v>
      </c>
      <c r="J2321" s="63">
        <v>3719.69</v>
      </c>
      <c r="K2321" s="63">
        <v>0</v>
      </c>
      <c r="L2321" s="63">
        <v>0</v>
      </c>
      <c r="M2321" s="63">
        <v>-3.08</v>
      </c>
      <c r="N2321" s="10" t="str">
        <f t="shared" si="366"/>
        <v>L</v>
      </c>
      <c r="O2321" s="11">
        <f t="shared" si="367"/>
        <v>45922</v>
      </c>
      <c r="P2321" s="12" t="str">
        <f t="shared" si="368"/>
        <v>16</v>
      </c>
      <c r="Q2321" s="13" t="str">
        <f>VLOOKUP($B2321,Deals_Demo!$H:$N,7,0)</f>
        <v>strategy_13_demo</v>
      </c>
      <c r="R2321" s="13" t="str">
        <f t="shared" si="369"/>
        <v>Mon</v>
      </c>
      <c r="S2321" s="14">
        <f>VLOOKUP($B2321,Deals_Demo!$H:$S,8,0)</f>
        <v>45922.679363425923</v>
      </c>
      <c r="T2321" s="14">
        <f>VLOOKUP($B2321,Deals_Demo!$H:$S,9,0)</f>
        <v>45922.887696759259</v>
      </c>
      <c r="U2321" s="15" t="str">
        <f t="shared" si="370"/>
        <v>2025-09-22</v>
      </c>
      <c r="V2321" s="13" t="str">
        <f>VLOOKUP($B2321,Deals_Demo!$H:$S,11,0)</f>
        <v>21</v>
      </c>
      <c r="W2321" s="13" t="str">
        <f>VLOOKUP($B2321,Deals_Demo!$H:$S,12,0)</f>
        <v>Mon</v>
      </c>
      <c r="X2321" s="13">
        <f t="shared" si="372"/>
        <v>-0.30800000000000005</v>
      </c>
      <c r="Y2321" s="13">
        <f t="shared" si="373"/>
        <v>-0.6160000000000001</v>
      </c>
      <c r="Z2321" s="13">
        <f t="shared" si="374"/>
        <v>-0.92399999999999993</v>
      </c>
      <c r="AA2321" s="13">
        <f t="shared" si="371"/>
        <v>-3</v>
      </c>
    </row>
    <row r="2322" spans="1:27" x14ac:dyDescent="0.25">
      <c r="A2322" s="56">
        <v>45922.681331018517</v>
      </c>
      <c r="B2322" s="57">
        <v>444423448</v>
      </c>
      <c r="C2322" s="58" t="s">
        <v>36</v>
      </c>
      <c r="D2322" s="58" t="s">
        <v>37</v>
      </c>
      <c r="E2322" s="58" t="s">
        <v>119</v>
      </c>
      <c r="F2322" s="59">
        <v>3723.41</v>
      </c>
      <c r="G2322" s="59">
        <v>3724.21</v>
      </c>
      <c r="H2322" s="58"/>
      <c r="I2322" s="58" t="s">
        <v>2800</v>
      </c>
      <c r="J2322" s="59">
        <v>3724.21</v>
      </c>
      <c r="K2322" s="59">
        <v>0</v>
      </c>
      <c r="L2322" s="59">
        <v>0</v>
      </c>
      <c r="M2322" s="59">
        <v>0.8</v>
      </c>
      <c r="N2322" s="10" t="str">
        <f t="shared" si="366"/>
        <v>W</v>
      </c>
      <c r="O2322" s="11">
        <f t="shared" si="367"/>
        <v>45922</v>
      </c>
      <c r="P2322" s="12" t="str">
        <f t="shared" si="368"/>
        <v>16</v>
      </c>
      <c r="Q2322" s="13" t="str">
        <f>VLOOKUP($B2322,Deals_Demo!$H:$N,7,0)</f>
        <v>strategy_20_demo</v>
      </c>
      <c r="R2322" s="13" t="str">
        <f t="shared" si="369"/>
        <v>Mon</v>
      </c>
      <c r="S2322" s="14">
        <f>VLOOKUP($B2322,Deals_Demo!$H:$S,8,0)</f>
        <v>45922.681331018517</v>
      </c>
      <c r="T2322" s="14">
        <f>VLOOKUP($B2322,Deals_Demo!$H:$S,9,0)</f>
        <v>45922.889664351853</v>
      </c>
      <c r="U2322" s="15" t="str">
        <f t="shared" si="370"/>
        <v>2025-09-22</v>
      </c>
      <c r="V2322" s="13" t="str">
        <f>VLOOKUP($B2322,Deals_Demo!$H:$S,11,0)</f>
        <v>21</v>
      </c>
      <c r="W2322" s="13" t="str">
        <f>VLOOKUP($B2322,Deals_Demo!$H:$S,12,0)</f>
        <v>Mon</v>
      </c>
      <c r="X2322" s="13">
        <f t="shared" si="372"/>
        <v>8.0000000000000016E-2</v>
      </c>
      <c r="Y2322" s="13">
        <f t="shared" si="373"/>
        <v>0.16000000000000003</v>
      </c>
      <c r="Z2322" s="13">
        <f t="shared" si="374"/>
        <v>0.24</v>
      </c>
      <c r="AA2322" s="13">
        <f t="shared" si="371"/>
        <v>-3</v>
      </c>
    </row>
    <row r="2323" spans="1:27" x14ac:dyDescent="0.25">
      <c r="A2323" s="60">
        <v>45922.681331018517</v>
      </c>
      <c r="B2323" s="61">
        <v>444423449</v>
      </c>
      <c r="C2323" s="62" t="s">
        <v>36</v>
      </c>
      <c r="D2323" s="62" t="s">
        <v>37</v>
      </c>
      <c r="E2323" s="62" t="s">
        <v>119</v>
      </c>
      <c r="F2323" s="63">
        <v>3723.48</v>
      </c>
      <c r="G2323" s="63">
        <v>3720.39</v>
      </c>
      <c r="H2323" s="62"/>
      <c r="I2323" s="62" t="s">
        <v>2801</v>
      </c>
      <c r="J2323" s="63">
        <v>3720.25</v>
      </c>
      <c r="K2323" s="63">
        <v>0</v>
      </c>
      <c r="L2323" s="63">
        <v>0</v>
      </c>
      <c r="M2323" s="63">
        <v>-3.23</v>
      </c>
      <c r="N2323" s="10" t="str">
        <f t="shared" si="366"/>
        <v>L</v>
      </c>
      <c r="O2323" s="11">
        <f t="shared" si="367"/>
        <v>45922</v>
      </c>
      <c r="P2323" s="12" t="str">
        <f t="shared" si="368"/>
        <v>16</v>
      </c>
      <c r="Q2323" s="13" t="str">
        <f>VLOOKUP($B2323,Deals_Demo!$H:$N,7,0)</f>
        <v>strategy_19_demo</v>
      </c>
      <c r="R2323" s="13" t="str">
        <f t="shared" si="369"/>
        <v>Mon</v>
      </c>
      <c r="S2323" s="14">
        <f>VLOOKUP($B2323,Deals_Demo!$H:$S,8,0)</f>
        <v>45922.681331018517</v>
      </c>
      <c r="T2323" s="14">
        <f>VLOOKUP($B2323,Deals_Demo!$H:$S,9,0)</f>
        <v>45922.889664351853</v>
      </c>
      <c r="U2323" s="15" t="str">
        <f t="shared" si="370"/>
        <v>2025-09-22</v>
      </c>
      <c r="V2323" s="13" t="str">
        <f>VLOOKUP($B2323,Deals_Demo!$H:$S,11,0)</f>
        <v>21</v>
      </c>
      <c r="W2323" s="13" t="str">
        <f>VLOOKUP($B2323,Deals_Demo!$H:$S,12,0)</f>
        <v>Mon</v>
      </c>
      <c r="X2323" s="13">
        <f t="shared" si="372"/>
        <v>-0.32300000000000001</v>
      </c>
      <c r="Y2323" s="13">
        <f t="shared" si="373"/>
        <v>-0.64600000000000002</v>
      </c>
      <c r="Z2323" s="13">
        <f t="shared" si="374"/>
        <v>-0.96899999999999997</v>
      </c>
      <c r="AA2323" s="13">
        <f t="shared" si="371"/>
        <v>-3</v>
      </c>
    </row>
    <row r="2324" spans="1:27" x14ac:dyDescent="0.25">
      <c r="A2324" s="56">
        <v>45922.681331018517</v>
      </c>
      <c r="B2324" s="57">
        <v>444423450</v>
      </c>
      <c r="C2324" s="58" t="s">
        <v>36</v>
      </c>
      <c r="D2324" s="58" t="s">
        <v>37</v>
      </c>
      <c r="E2324" s="58" t="s">
        <v>119</v>
      </c>
      <c r="F2324" s="59">
        <v>3723.52</v>
      </c>
      <c r="G2324" s="59">
        <v>3720.48</v>
      </c>
      <c r="H2324" s="58"/>
      <c r="I2324" s="58" t="s">
        <v>2802</v>
      </c>
      <c r="J2324" s="59">
        <v>3720.43</v>
      </c>
      <c r="K2324" s="59">
        <v>0</v>
      </c>
      <c r="L2324" s="59">
        <v>0</v>
      </c>
      <c r="M2324" s="59">
        <v>-3.09</v>
      </c>
      <c r="N2324" s="10" t="str">
        <f t="shared" si="366"/>
        <v>L</v>
      </c>
      <c r="O2324" s="11">
        <f t="shared" si="367"/>
        <v>45922</v>
      </c>
      <c r="P2324" s="12" t="str">
        <f t="shared" si="368"/>
        <v>16</v>
      </c>
      <c r="Q2324" s="13" t="str">
        <f>VLOOKUP($B2324,Deals_Demo!$H:$N,7,0)</f>
        <v>strategy_18_demo</v>
      </c>
      <c r="R2324" s="13" t="str">
        <f t="shared" si="369"/>
        <v>Mon</v>
      </c>
      <c r="S2324" s="14">
        <f>VLOOKUP($B2324,Deals_Demo!$H:$S,8,0)</f>
        <v>45922.681331018517</v>
      </c>
      <c r="T2324" s="14">
        <f>VLOOKUP($B2324,Deals_Demo!$H:$S,9,0)</f>
        <v>45922.889664351853</v>
      </c>
      <c r="U2324" s="15" t="str">
        <f t="shared" si="370"/>
        <v>2025-09-22</v>
      </c>
      <c r="V2324" s="13" t="str">
        <f>VLOOKUP($B2324,Deals_Demo!$H:$S,11,0)</f>
        <v>21</v>
      </c>
      <c r="W2324" s="13" t="str">
        <f>VLOOKUP($B2324,Deals_Demo!$H:$S,12,0)</f>
        <v>Mon</v>
      </c>
      <c r="X2324" s="13">
        <f t="shared" si="372"/>
        <v>-0.309</v>
      </c>
      <c r="Y2324" s="13">
        <f t="shared" si="373"/>
        <v>-0.61799999999999999</v>
      </c>
      <c r="Z2324" s="13">
        <f t="shared" si="374"/>
        <v>-0.92699999999999994</v>
      </c>
      <c r="AA2324" s="13">
        <f t="shared" si="371"/>
        <v>-3</v>
      </c>
    </row>
    <row r="2325" spans="1:27" x14ac:dyDescent="0.25">
      <c r="A2325" s="60">
        <v>45922.683530092596</v>
      </c>
      <c r="B2325" s="61">
        <v>444425057</v>
      </c>
      <c r="C2325" s="62" t="s">
        <v>36</v>
      </c>
      <c r="D2325" s="62" t="s">
        <v>37</v>
      </c>
      <c r="E2325" s="62" t="s">
        <v>119</v>
      </c>
      <c r="F2325" s="63">
        <v>3724.03</v>
      </c>
      <c r="G2325" s="63">
        <v>3721.01</v>
      </c>
      <c r="H2325" s="63">
        <v>3725.51</v>
      </c>
      <c r="I2325" s="62" t="s">
        <v>2803</v>
      </c>
      <c r="J2325" s="63">
        <v>3721.01</v>
      </c>
      <c r="K2325" s="63">
        <v>0</v>
      </c>
      <c r="L2325" s="63">
        <v>0</v>
      </c>
      <c r="M2325" s="63">
        <v>-3.02</v>
      </c>
      <c r="N2325" s="10" t="str">
        <f t="shared" si="366"/>
        <v>L</v>
      </c>
      <c r="O2325" s="11">
        <f t="shared" si="367"/>
        <v>45922</v>
      </c>
      <c r="P2325" s="12" t="str">
        <f t="shared" si="368"/>
        <v>16</v>
      </c>
      <c r="Q2325" s="13" t="str">
        <f>VLOOKUP($B2325,Deals_Demo!$H:$N,7,0)</f>
        <v>strategy_24_demo</v>
      </c>
      <c r="R2325" s="13" t="str">
        <f t="shared" si="369"/>
        <v>Mon</v>
      </c>
      <c r="S2325" s="14">
        <f>VLOOKUP($B2325,Deals_Demo!$H:$S,8,0)</f>
        <v>45922.683530092596</v>
      </c>
      <c r="T2325" s="14">
        <f>VLOOKUP($B2325,Deals_Demo!$H:$S,9,0)</f>
        <v>45922.891863425932</v>
      </c>
      <c r="U2325" s="15" t="str">
        <f t="shared" si="370"/>
        <v>2025-09-22</v>
      </c>
      <c r="V2325" s="13" t="str">
        <f>VLOOKUP($B2325,Deals_Demo!$H:$S,11,0)</f>
        <v>21</v>
      </c>
      <c r="W2325" s="13" t="str">
        <f>VLOOKUP($B2325,Deals_Demo!$H:$S,12,0)</f>
        <v>Mon</v>
      </c>
      <c r="X2325" s="13">
        <f t="shared" si="372"/>
        <v>-0.30200000000000005</v>
      </c>
      <c r="Y2325" s="13">
        <f t="shared" si="373"/>
        <v>-0.60400000000000009</v>
      </c>
      <c r="Z2325" s="13">
        <f t="shared" si="374"/>
        <v>-0.90599999999999992</v>
      </c>
      <c r="AA2325" s="13">
        <f t="shared" si="371"/>
        <v>-3</v>
      </c>
    </row>
    <row r="2326" spans="1:27" x14ac:dyDescent="0.25">
      <c r="A2326" s="56">
        <v>45922.683530092596</v>
      </c>
      <c r="B2326" s="57">
        <v>444425060</v>
      </c>
      <c r="C2326" s="58" t="s">
        <v>36</v>
      </c>
      <c r="D2326" s="58" t="s">
        <v>37</v>
      </c>
      <c r="E2326" s="58" t="s">
        <v>119</v>
      </c>
      <c r="F2326" s="59">
        <v>3724.05</v>
      </c>
      <c r="G2326" s="59">
        <v>3721.03</v>
      </c>
      <c r="H2326" s="59">
        <v>3726.23</v>
      </c>
      <c r="I2326" s="58" t="s">
        <v>2803</v>
      </c>
      <c r="J2326" s="59">
        <v>3721.01</v>
      </c>
      <c r="K2326" s="59">
        <v>0</v>
      </c>
      <c r="L2326" s="59">
        <v>0</v>
      </c>
      <c r="M2326" s="59">
        <v>-3.04</v>
      </c>
      <c r="N2326" s="10" t="str">
        <f t="shared" si="366"/>
        <v>L</v>
      </c>
      <c r="O2326" s="11">
        <f t="shared" si="367"/>
        <v>45922</v>
      </c>
      <c r="P2326" s="12" t="str">
        <f t="shared" si="368"/>
        <v>16</v>
      </c>
      <c r="Q2326" s="13" t="str">
        <f>VLOOKUP($B2326,Deals_Demo!$H:$N,7,0)</f>
        <v>strategy_21_demo</v>
      </c>
      <c r="R2326" s="13" t="str">
        <f t="shared" si="369"/>
        <v>Mon</v>
      </c>
      <c r="S2326" s="14">
        <f>VLOOKUP($B2326,Deals_Demo!$H:$S,8,0)</f>
        <v>45922.683530092596</v>
      </c>
      <c r="T2326" s="14">
        <f>VLOOKUP($B2326,Deals_Demo!$H:$S,9,0)</f>
        <v>45922.891863425932</v>
      </c>
      <c r="U2326" s="15" t="str">
        <f t="shared" si="370"/>
        <v>2025-09-22</v>
      </c>
      <c r="V2326" s="13" t="str">
        <f>VLOOKUP($B2326,Deals_Demo!$H:$S,11,0)</f>
        <v>21</v>
      </c>
      <c r="W2326" s="13" t="str">
        <f>VLOOKUP($B2326,Deals_Demo!$H:$S,12,0)</f>
        <v>Mon</v>
      </c>
      <c r="X2326" s="13">
        <f t="shared" si="372"/>
        <v>-0.30400000000000005</v>
      </c>
      <c r="Y2326" s="13">
        <f t="shared" si="373"/>
        <v>-0.6080000000000001</v>
      </c>
      <c r="Z2326" s="13">
        <f t="shared" si="374"/>
        <v>-0.91199999999999992</v>
      </c>
      <c r="AA2326" s="13">
        <f t="shared" si="371"/>
        <v>-3</v>
      </c>
    </row>
    <row r="2327" spans="1:27" x14ac:dyDescent="0.25">
      <c r="A2327" s="60">
        <v>45922.683530092596</v>
      </c>
      <c r="B2327" s="61">
        <v>444425072</v>
      </c>
      <c r="C2327" s="62" t="s">
        <v>36</v>
      </c>
      <c r="D2327" s="62" t="s">
        <v>37</v>
      </c>
      <c r="E2327" s="62" t="s">
        <v>119</v>
      </c>
      <c r="F2327" s="63">
        <v>3724.03</v>
      </c>
      <c r="G2327" s="63">
        <v>3721.03</v>
      </c>
      <c r="H2327" s="63">
        <v>3725.53</v>
      </c>
      <c r="I2327" s="62" t="s">
        <v>2803</v>
      </c>
      <c r="J2327" s="63">
        <v>3721.01</v>
      </c>
      <c r="K2327" s="63">
        <v>0</v>
      </c>
      <c r="L2327" s="63">
        <v>0</v>
      </c>
      <c r="M2327" s="63">
        <v>-3.02</v>
      </c>
      <c r="N2327" s="10" t="str">
        <f t="shared" si="366"/>
        <v>L</v>
      </c>
      <c r="O2327" s="11">
        <f t="shared" si="367"/>
        <v>45922</v>
      </c>
      <c r="P2327" s="12" t="str">
        <f t="shared" si="368"/>
        <v>16</v>
      </c>
      <c r="Q2327" s="13" t="str">
        <f>VLOOKUP($B2327,Deals_Demo!$H:$N,7,0)</f>
        <v>strategy_12_demo</v>
      </c>
      <c r="R2327" s="13" t="str">
        <f t="shared" si="369"/>
        <v>Mon</v>
      </c>
      <c r="S2327" s="14">
        <f>VLOOKUP($B2327,Deals_Demo!$H:$S,8,0)</f>
        <v>45922.683530092596</v>
      </c>
      <c r="T2327" s="14">
        <f>VLOOKUP($B2327,Deals_Demo!$H:$S,9,0)</f>
        <v>45922.891863425932</v>
      </c>
      <c r="U2327" s="15" t="str">
        <f t="shared" si="370"/>
        <v>2025-09-22</v>
      </c>
      <c r="V2327" s="13" t="str">
        <f>VLOOKUP($B2327,Deals_Demo!$H:$S,11,0)</f>
        <v>21</v>
      </c>
      <c r="W2327" s="13" t="str">
        <f>VLOOKUP($B2327,Deals_Demo!$H:$S,12,0)</f>
        <v>Mon</v>
      </c>
      <c r="X2327" s="13">
        <f t="shared" si="372"/>
        <v>-0.30200000000000005</v>
      </c>
      <c r="Y2327" s="13">
        <f t="shared" si="373"/>
        <v>-0.60400000000000009</v>
      </c>
      <c r="Z2327" s="13">
        <f t="shared" si="374"/>
        <v>-0.90599999999999992</v>
      </c>
      <c r="AA2327" s="13">
        <f t="shared" si="371"/>
        <v>-3</v>
      </c>
    </row>
    <row r="2328" spans="1:27" x14ac:dyDescent="0.25">
      <c r="A2328" s="56">
        <v>45922.683530092596</v>
      </c>
      <c r="B2328" s="57">
        <v>444425074</v>
      </c>
      <c r="C2328" s="58" t="s">
        <v>36</v>
      </c>
      <c r="D2328" s="58" t="s">
        <v>37</v>
      </c>
      <c r="E2328" s="58" t="s">
        <v>119</v>
      </c>
      <c r="F2328" s="59">
        <v>3724.02</v>
      </c>
      <c r="G2328" s="59">
        <v>3721.83</v>
      </c>
      <c r="H2328" s="59">
        <v>3725.53</v>
      </c>
      <c r="I2328" s="58" t="s">
        <v>2804</v>
      </c>
      <c r="J2328" s="59">
        <v>3721.16</v>
      </c>
      <c r="K2328" s="59">
        <v>0</v>
      </c>
      <c r="L2328" s="59">
        <v>0</v>
      </c>
      <c r="M2328" s="59">
        <v>-2.86</v>
      </c>
      <c r="N2328" s="10" t="str">
        <f t="shared" si="366"/>
        <v>L</v>
      </c>
      <c r="O2328" s="11">
        <f t="shared" si="367"/>
        <v>45922</v>
      </c>
      <c r="P2328" s="12" t="str">
        <f t="shared" si="368"/>
        <v>16</v>
      </c>
      <c r="Q2328" s="13" t="str">
        <f>VLOOKUP($B2328,Deals_Demo!$H:$N,7,0)</f>
        <v>strategy_22_demo</v>
      </c>
      <c r="R2328" s="13" t="str">
        <f t="shared" si="369"/>
        <v>Mon</v>
      </c>
      <c r="S2328" s="14">
        <f>VLOOKUP($B2328,Deals_Demo!$H:$S,8,0)</f>
        <v>45922.683530092596</v>
      </c>
      <c r="T2328" s="14">
        <f>VLOOKUP($B2328,Deals_Demo!$H:$S,9,0)</f>
        <v>45922.891863425932</v>
      </c>
      <c r="U2328" s="15" t="str">
        <f t="shared" si="370"/>
        <v>2025-09-22</v>
      </c>
      <c r="V2328" s="13" t="str">
        <f>VLOOKUP($B2328,Deals_Demo!$H:$S,11,0)</f>
        <v>21</v>
      </c>
      <c r="W2328" s="13" t="str">
        <f>VLOOKUP($B2328,Deals_Demo!$H:$S,12,0)</f>
        <v>Mon</v>
      </c>
      <c r="X2328" s="13">
        <f t="shared" si="372"/>
        <v>-0.28599999999999998</v>
      </c>
      <c r="Y2328" s="13">
        <f t="shared" si="373"/>
        <v>-0.57199999999999995</v>
      </c>
      <c r="Z2328" s="13">
        <f t="shared" si="374"/>
        <v>-0.85799999999999998</v>
      </c>
      <c r="AA2328" s="13">
        <f t="shared" si="371"/>
        <v>-3</v>
      </c>
    </row>
    <row r="2329" spans="1:27" x14ac:dyDescent="0.25">
      <c r="A2329" s="60">
        <v>45922.683541666665</v>
      </c>
      <c r="B2329" s="61">
        <v>444425076</v>
      </c>
      <c r="C2329" s="62" t="s">
        <v>36</v>
      </c>
      <c r="D2329" s="62" t="s">
        <v>37</v>
      </c>
      <c r="E2329" s="62" t="s">
        <v>119</v>
      </c>
      <c r="F2329" s="63">
        <v>3724</v>
      </c>
      <c r="G2329" s="63">
        <v>3721.53</v>
      </c>
      <c r="H2329" s="63">
        <v>3727.03</v>
      </c>
      <c r="I2329" s="62" t="s">
        <v>2804</v>
      </c>
      <c r="J2329" s="63">
        <v>3721.16</v>
      </c>
      <c r="K2329" s="63">
        <v>0</v>
      </c>
      <c r="L2329" s="63">
        <v>0</v>
      </c>
      <c r="M2329" s="63">
        <v>-2.84</v>
      </c>
      <c r="N2329" s="10" t="str">
        <f t="shared" si="366"/>
        <v>L</v>
      </c>
      <c r="O2329" s="11">
        <f t="shared" si="367"/>
        <v>45922</v>
      </c>
      <c r="P2329" s="12" t="str">
        <f t="shared" si="368"/>
        <v>16</v>
      </c>
      <c r="Q2329" s="13" t="str">
        <f>VLOOKUP($B2329,Deals_Demo!$H:$N,7,0)</f>
        <v>strategy_10_demo</v>
      </c>
      <c r="R2329" s="13" t="str">
        <f t="shared" si="369"/>
        <v>Mon</v>
      </c>
      <c r="S2329" s="14">
        <f>VLOOKUP($B2329,Deals_Demo!$H:$S,8,0)</f>
        <v>45922.683541666665</v>
      </c>
      <c r="T2329" s="14">
        <f>VLOOKUP($B2329,Deals_Demo!$H:$S,9,0)</f>
        <v>45922.891875000001</v>
      </c>
      <c r="U2329" s="15" t="str">
        <f t="shared" si="370"/>
        <v>2025-09-22</v>
      </c>
      <c r="V2329" s="13" t="str">
        <f>VLOOKUP($B2329,Deals_Demo!$H:$S,11,0)</f>
        <v>21</v>
      </c>
      <c r="W2329" s="13" t="str">
        <f>VLOOKUP($B2329,Deals_Demo!$H:$S,12,0)</f>
        <v>Mon</v>
      </c>
      <c r="X2329" s="13">
        <f t="shared" si="372"/>
        <v>-0.28399999999999997</v>
      </c>
      <c r="Y2329" s="13">
        <f t="shared" si="373"/>
        <v>-0.56799999999999995</v>
      </c>
      <c r="Z2329" s="13">
        <f t="shared" si="374"/>
        <v>-0.85199999999999998</v>
      </c>
      <c r="AA2329" s="13">
        <f t="shared" si="371"/>
        <v>-3</v>
      </c>
    </row>
    <row r="2330" spans="1:27" x14ac:dyDescent="0.25">
      <c r="A2330" s="56">
        <v>45922.684687499997</v>
      </c>
      <c r="B2330" s="57">
        <v>444425996</v>
      </c>
      <c r="C2330" s="58" t="s">
        <v>36</v>
      </c>
      <c r="D2330" s="58" t="s">
        <v>37</v>
      </c>
      <c r="E2330" s="58" t="s">
        <v>119</v>
      </c>
      <c r="F2330" s="59">
        <v>3722.89</v>
      </c>
      <c r="G2330" s="59">
        <v>3719.89</v>
      </c>
      <c r="H2330" s="58"/>
      <c r="I2330" s="58" t="s">
        <v>2799</v>
      </c>
      <c r="J2330" s="59">
        <v>3719.8</v>
      </c>
      <c r="K2330" s="59">
        <v>0</v>
      </c>
      <c r="L2330" s="59">
        <v>0</v>
      </c>
      <c r="M2330" s="59">
        <v>-3.09</v>
      </c>
      <c r="N2330" s="10" t="str">
        <f t="shared" si="366"/>
        <v>L</v>
      </c>
      <c r="O2330" s="11">
        <f t="shared" si="367"/>
        <v>45922</v>
      </c>
      <c r="P2330" s="12" t="str">
        <f t="shared" si="368"/>
        <v>16</v>
      </c>
      <c r="Q2330" s="13" t="str">
        <f>VLOOKUP($B2330,Deals_Demo!$H:$N,7,0)</f>
        <v>DEMO_strategy_25</v>
      </c>
      <c r="R2330" s="13" t="str">
        <f t="shared" si="369"/>
        <v>Mon</v>
      </c>
      <c r="S2330" s="14">
        <f>VLOOKUP($B2330,Deals_Demo!$H:$S,8,0)</f>
        <v>45922.684687499997</v>
      </c>
      <c r="T2330" s="14">
        <f>VLOOKUP($B2330,Deals_Demo!$H:$S,9,0)</f>
        <v>45922.893020833333</v>
      </c>
      <c r="U2330" s="15" t="str">
        <f t="shared" si="370"/>
        <v>2025-09-22</v>
      </c>
      <c r="V2330" s="13" t="str">
        <f>VLOOKUP($B2330,Deals_Demo!$H:$S,11,0)</f>
        <v>21</v>
      </c>
      <c r="W2330" s="13" t="str">
        <f>VLOOKUP($B2330,Deals_Demo!$H:$S,12,0)</f>
        <v>Mon</v>
      </c>
      <c r="X2330" s="13">
        <f t="shared" si="372"/>
        <v>-0.309</v>
      </c>
      <c r="Y2330" s="13">
        <f t="shared" si="373"/>
        <v>-0.61799999999999999</v>
      </c>
      <c r="Z2330" s="13">
        <f t="shared" si="374"/>
        <v>-0.92699999999999994</v>
      </c>
      <c r="AA2330" s="13">
        <f t="shared" si="371"/>
        <v>-3</v>
      </c>
    </row>
    <row r="2331" spans="1:27" x14ac:dyDescent="0.25">
      <c r="A2331" s="60">
        <v>45922.684687499997</v>
      </c>
      <c r="B2331" s="61">
        <v>444426000</v>
      </c>
      <c r="C2331" s="62" t="s">
        <v>36</v>
      </c>
      <c r="D2331" s="62" t="s">
        <v>37</v>
      </c>
      <c r="E2331" s="62" t="s">
        <v>119</v>
      </c>
      <c r="F2331" s="63">
        <v>3722.91</v>
      </c>
      <c r="G2331" s="63">
        <v>3719.89</v>
      </c>
      <c r="H2331" s="62"/>
      <c r="I2331" s="62" t="s">
        <v>2799</v>
      </c>
      <c r="J2331" s="63">
        <v>3719.8</v>
      </c>
      <c r="K2331" s="63">
        <v>0</v>
      </c>
      <c r="L2331" s="63">
        <v>0</v>
      </c>
      <c r="M2331" s="63">
        <v>-3.11</v>
      </c>
      <c r="N2331" s="10" t="str">
        <f t="shared" si="366"/>
        <v>L</v>
      </c>
      <c r="O2331" s="11">
        <f t="shared" si="367"/>
        <v>45922</v>
      </c>
      <c r="P2331" s="12" t="str">
        <f t="shared" si="368"/>
        <v>16</v>
      </c>
      <c r="Q2331" s="13" t="str">
        <f>VLOOKUP($B2331,Deals_Demo!$H:$N,7,0)</f>
        <v>DEMO_strategy_01</v>
      </c>
      <c r="R2331" s="13" t="str">
        <f t="shared" si="369"/>
        <v>Mon</v>
      </c>
      <c r="S2331" s="14">
        <f>VLOOKUP($B2331,Deals_Demo!$H:$S,8,0)</f>
        <v>45922.684687499997</v>
      </c>
      <c r="T2331" s="14">
        <f>VLOOKUP($B2331,Deals_Demo!$H:$S,9,0)</f>
        <v>45922.893020833333</v>
      </c>
      <c r="U2331" s="15" t="str">
        <f t="shared" si="370"/>
        <v>2025-09-22</v>
      </c>
      <c r="V2331" s="13" t="str">
        <f>VLOOKUP($B2331,Deals_Demo!$H:$S,11,0)</f>
        <v>21</v>
      </c>
      <c r="W2331" s="13" t="str">
        <f>VLOOKUP($B2331,Deals_Demo!$H:$S,12,0)</f>
        <v>Mon</v>
      </c>
      <c r="X2331" s="13">
        <f t="shared" si="372"/>
        <v>-0.311</v>
      </c>
      <c r="Y2331" s="13">
        <f t="shared" si="373"/>
        <v>-0.622</v>
      </c>
      <c r="Z2331" s="13">
        <f t="shared" si="374"/>
        <v>-0.93299999999999994</v>
      </c>
      <c r="AA2331" s="13">
        <f t="shared" si="371"/>
        <v>-3</v>
      </c>
    </row>
    <row r="2332" spans="1:27" x14ac:dyDescent="0.25">
      <c r="A2332" s="56">
        <v>45922.684687499997</v>
      </c>
      <c r="B2332" s="57">
        <v>444426006</v>
      </c>
      <c r="C2332" s="58" t="s">
        <v>36</v>
      </c>
      <c r="D2332" s="58" t="s">
        <v>37</v>
      </c>
      <c r="E2332" s="58" t="s">
        <v>119</v>
      </c>
      <c r="F2332" s="59">
        <v>3722.91</v>
      </c>
      <c r="G2332" s="59">
        <v>3719.91</v>
      </c>
      <c r="H2332" s="59">
        <v>3728.91</v>
      </c>
      <c r="I2332" s="58" t="s">
        <v>2799</v>
      </c>
      <c r="J2332" s="59">
        <v>3719.8</v>
      </c>
      <c r="K2332" s="59">
        <v>0</v>
      </c>
      <c r="L2332" s="59">
        <v>0</v>
      </c>
      <c r="M2332" s="59">
        <v>-3.11</v>
      </c>
      <c r="N2332" s="10" t="str">
        <f t="shared" si="366"/>
        <v>L</v>
      </c>
      <c r="O2332" s="11">
        <f t="shared" si="367"/>
        <v>45922</v>
      </c>
      <c r="P2332" s="12" t="str">
        <f t="shared" si="368"/>
        <v>16</v>
      </c>
      <c r="Q2332" s="13" t="str">
        <f>VLOOKUP($B2332,Deals_Demo!$H:$N,7,0)</f>
        <v>DEMO_strategy_02</v>
      </c>
      <c r="R2332" s="13" t="str">
        <f t="shared" si="369"/>
        <v>Mon</v>
      </c>
      <c r="S2332" s="14">
        <f>VLOOKUP($B2332,Deals_Demo!$H:$S,8,0)</f>
        <v>45922.684687499997</v>
      </c>
      <c r="T2332" s="14">
        <f>VLOOKUP($B2332,Deals_Demo!$H:$S,9,0)</f>
        <v>45922.893020833333</v>
      </c>
      <c r="U2332" s="15" t="str">
        <f t="shared" si="370"/>
        <v>2025-09-22</v>
      </c>
      <c r="V2332" s="13" t="str">
        <f>VLOOKUP($B2332,Deals_Demo!$H:$S,11,0)</f>
        <v>21</v>
      </c>
      <c r="W2332" s="13" t="str">
        <f>VLOOKUP($B2332,Deals_Demo!$H:$S,12,0)</f>
        <v>Mon</v>
      </c>
      <c r="X2332" s="13">
        <f t="shared" si="372"/>
        <v>-0.311</v>
      </c>
      <c r="Y2332" s="13">
        <f t="shared" si="373"/>
        <v>-0.622</v>
      </c>
      <c r="Z2332" s="13">
        <f t="shared" si="374"/>
        <v>-0.93299999999999994</v>
      </c>
      <c r="AA2332" s="13">
        <f t="shared" si="371"/>
        <v>-3</v>
      </c>
    </row>
    <row r="2333" spans="1:27" x14ac:dyDescent="0.25">
      <c r="A2333" s="60">
        <v>45922.684699074074</v>
      </c>
      <c r="B2333" s="61">
        <v>444426009</v>
      </c>
      <c r="C2333" s="62" t="s">
        <v>36</v>
      </c>
      <c r="D2333" s="62" t="s">
        <v>37</v>
      </c>
      <c r="E2333" s="62" t="s">
        <v>119</v>
      </c>
      <c r="F2333" s="63">
        <v>3722.91</v>
      </c>
      <c r="G2333" s="63">
        <v>3719.91</v>
      </c>
      <c r="H2333" s="63">
        <v>3728.91</v>
      </c>
      <c r="I2333" s="62" t="s">
        <v>2799</v>
      </c>
      <c r="J2333" s="63">
        <v>3719.8</v>
      </c>
      <c r="K2333" s="63">
        <v>0</v>
      </c>
      <c r="L2333" s="63">
        <v>0</v>
      </c>
      <c r="M2333" s="63">
        <v>-3.11</v>
      </c>
      <c r="N2333" s="10" t="str">
        <f t="shared" si="366"/>
        <v>L</v>
      </c>
      <c r="O2333" s="11">
        <f t="shared" si="367"/>
        <v>45922</v>
      </c>
      <c r="P2333" s="12" t="str">
        <f t="shared" si="368"/>
        <v>16</v>
      </c>
      <c r="Q2333" s="13" t="str">
        <f>VLOOKUP($B2333,Deals_Demo!$H:$N,7,0)</f>
        <v>DEMO_strategy_26</v>
      </c>
      <c r="R2333" s="13" t="str">
        <f t="shared" si="369"/>
        <v>Mon</v>
      </c>
      <c r="S2333" s="14">
        <f>VLOOKUP($B2333,Deals_Demo!$H:$S,8,0)</f>
        <v>45922.684699074074</v>
      </c>
      <c r="T2333" s="14">
        <f>VLOOKUP($B2333,Deals_Demo!$H:$S,9,0)</f>
        <v>45922.89303240741</v>
      </c>
      <c r="U2333" s="15" t="str">
        <f t="shared" si="370"/>
        <v>2025-09-22</v>
      </c>
      <c r="V2333" s="13" t="str">
        <f>VLOOKUP($B2333,Deals_Demo!$H:$S,11,0)</f>
        <v>21</v>
      </c>
      <c r="W2333" s="13" t="str">
        <f>VLOOKUP($B2333,Deals_Demo!$H:$S,12,0)</f>
        <v>Mon</v>
      </c>
      <c r="X2333" s="13">
        <f t="shared" si="372"/>
        <v>-0.311</v>
      </c>
      <c r="Y2333" s="13">
        <f t="shared" si="373"/>
        <v>-0.622</v>
      </c>
      <c r="Z2333" s="13">
        <f t="shared" si="374"/>
        <v>-0.93299999999999994</v>
      </c>
      <c r="AA2333" s="13">
        <f t="shared" si="371"/>
        <v>-3</v>
      </c>
    </row>
    <row r="2334" spans="1:27" x14ac:dyDescent="0.25">
      <c r="A2334" s="56">
        <v>45922.688877314817</v>
      </c>
      <c r="B2334" s="57">
        <v>444429635</v>
      </c>
      <c r="C2334" s="58" t="s">
        <v>36</v>
      </c>
      <c r="D2334" s="58" t="s">
        <v>37</v>
      </c>
      <c r="E2334" s="58" t="s">
        <v>119</v>
      </c>
      <c r="F2334" s="59">
        <v>3724.42</v>
      </c>
      <c r="G2334" s="59">
        <v>3721.41</v>
      </c>
      <c r="H2334" s="59">
        <v>3728.91</v>
      </c>
      <c r="I2334" s="58" t="s">
        <v>2805</v>
      </c>
      <c r="J2334" s="59">
        <v>3721.35</v>
      </c>
      <c r="K2334" s="59">
        <v>0</v>
      </c>
      <c r="L2334" s="59">
        <v>0</v>
      </c>
      <c r="M2334" s="59">
        <v>-3.07</v>
      </c>
      <c r="N2334" s="10" t="str">
        <f t="shared" si="366"/>
        <v>L</v>
      </c>
      <c r="O2334" s="11">
        <f t="shared" si="367"/>
        <v>45922</v>
      </c>
      <c r="P2334" s="12" t="str">
        <f t="shared" si="368"/>
        <v>16</v>
      </c>
      <c r="Q2334" s="13" t="str">
        <f>VLOOKUP($B2334,Deals_Demo!$H:$N,7,0)</f>
        <v>DEMO_strategy_03</v>
      </c>
      <c r="R2334" s="13" t="str">
        <f t="shared" si="369"/>
        <v>Mon</v>
      </c>
      <c r="S2334" s="14">
        <f>VLOOKUP($B2334,Deals_Demo!$H:$S,8,0)</f>
        <v>45922.688877314817</v>
      </c>
      <c r="T2334" s="14">
        <f>VLOOKUP($B2334,Deals_Demo!$H:$S,9,0)</f>
        <v>45922.897210648152</v>
      </c>
      <c r="U2334" s="15" t="str">
        <f t="shared" si="370"/>
        <v>2025-09-22</v>
      </c>
      <c r="V2334" s="13" t="str">
        <f>VLOOKUP($B2334,Deals_Demo!$H:$S,11,0)</f>
        <v>21</v>
      </c>
      <c r="W2334" s="13" t="str">
        <f>VLOOKUP($B2334,Deals_Demo!$H:$S,12,0)</f>
        <v>Mon</v>
      </c>
      <c r="X2334" s="13">
        <f t="shared" si="372"/>
        <v>-0.307</v>
      </c>
      <c r="Y2334" s="13">
        <f t="shared" si="373"/>
        <v>-0.61399999999999999</v>
      </c>
      <c r="Z2334" s="13">
        <f t="shared" si="374"/>
        <v>-0.92099999999999993</v>
      </c>
      <c r="AA2334" s="13">
        <f t="shared" si="371"/>
        <v>-3</v>
      </c>
    </row>
    <row r="2335" spans="1:27" x14ac:dyDescent="0.25">
      <c r="A2335" s="60">
        <v>45922.688877314817</v>
      </c>
      <c r="B2335" s="61">
        <v>444429638</v>
      </c>
      <c r="C2335" s="62" t="s">
        <v>36</v>
      </c>
      <c r="D2335" s="62" t="s">
        <v>37</v>
      </c>
      <c r="E2335" s="62" t="s">
        <v>119</v>
      </c>
      <c r="F2335" s="63">
        <v>3724.43</v>
      </c>
      <c r="G2335" s="63">
        <v>3721.42</v>
      </c>
      <c r="H2335" s="63">
        <v>3728.92</v>
      </c>
      <c r="I2335" s="62" t="s">
        <v>2805</v>
      </c>
      <c r="J2335" s="63">
        <v>3721.35</v>
      </c>
      <c r="K2335" s="63">
        <v>0</v>
      </c>
      <c r="L2335" s="63">
        <v>0</v>
      </c>
      <c r="M2335" s="63">
        <v>-3.08</v>
      </c>
      <c r="N2335" s="10" t="str">
        <f t="shared" si="366"/>
        <v>L</v>
      </c>
      <c r="O2335" s="11">
        <f t="shared" si="367"/>
        <v>45922</v>
      </c>
      <c r="P2335" s="12" t="str">
        <f t="shared" si="368"/>
        <v>16</v>
      </c>
      <c r="Q2335" s="13" t="str">
        <f>VLOOKUP($B2335,Deals_Demo!$H:$N,7,0)</f>
        <v>DEMO_strategy_27</v>
      </c>
      <c r="R2335" s="13" t="str">
        <f t="shared" si="369"/>
        <v>Mon</v>
      </c>
      <c r="S2335" s="14">
        <f>VLOOKUP($B2335,Deals_Demo!$H:$S,8,0)</f>
        <v>45922.688877314817</v>
      </c>
      <c r="T2335" s="14">
        <f>VLOOKUP($B2335,Deals_Demo!$H:$S,9,0)</f>
        <v>45922.897210648152</v>
      </c>
      <c r="U2335" s="15" t="str">
        <f t="shared" si="370"/>
        <v>2025-09-22</v>
      </c>
      <c r="V2335" s="13" t="str">
        <f>VLOOKUP($B2335,Deals_Demo!$H:$S,11,0)</f>
        <v>21</v>
      </c>
      <c r="W2335" s="13" t="str">
        <f>VLOOKUP($B2335,Deals_Demo!$H:$S,12,0)</f>
        <v>Mon</v>
      </c>
      <c r="X2335" s="13">
        <f t="shared" si="372"/>
        <v>-0.30800000000000005</v>
      </c>
      <c r="Y2335" s="13">
        <f t="shared" si="373"/>
        <v>-0.6160000000000001</v>
      </c>
      <c r="Z2335" s="13">
        <f t="shared" si="374"/>
        <v>-0.92399999999999993</v>
      </c>
      <c r="AA2335" s="13">
        <f t="shared" si="371"/>
        <v>-3</v>
      </c>
    </row>
    <row r="2336" spans="1:27" x14ac:dyDescent="0.25">
      <c r="A2336" s="56">
        <v>45922.691400462965</v>
      </c>
      <c r="B2336" s="57">
        <v>444434963</v>
      </c>
      <c r="C2336" s="58" t="s">
        <v>36</v>
      </c>
      <c r="D2336" s="58" t="s">
        <v>38</v>
      </c>
      <c r="E2336" s="58" t="s">
        <v>119</v>
      </c>
      <c r="F2336" s="59">
        <v>3718.81</v>
      </c>
      <c r="G2336" s="59">
        <v>3721.92</v>
      </c>
      <c r="H2336" s="58"/>
      <c r="I2336" s="58" t="s">
        <v>2806</v>
      </c>
      <c r="J2336" s="59">
        <v>3721.93</v>
      </c>
      <c r="K2336" s="59">
        <v>0</v>
      </c>
      <c r="L2336" s="59">
        <v>0</v>
      </c>
      <c r="M2336" s="59">
        <v>-3.12</v>
      </c>
      <c r="N2336" s="10" t="str">
        <f t="shared" si="366"/>
        <v>L</v>
      </c>
      <c r="O2336" s="11">
        <f t="shared" si="367"/>
        <v>45922</v>
      </c>
      <c r="P2336" s="12" t="str">
        <f t="shared" si="368"/>
        <v>16</v>
      </c>
      <c r="Q2336" s="13" t="str">
        <f>VLOOKUP($B2336,Deals_Demo!$H:$N,7,0)</f>
        <v>strategy_19_demo</v>
      </c>
      <c r="R2336" s="13" t="str">
        <f t="shared" si="369"/>
        <v>Mon</v>
      </c>
      <c r="S2336" s="14">
        <f>VLOOKUP($B2336,Deals_Demo!$H:$S,8,0)</f>
        <v>45922.691400462965</v>
      </c>
      <c r="T2336" s="14">
        <f>VLOOKUP($B2336,Deals_Demo!$H:$S,9,0)</f>
        <v>45922.899733796301</v>
      </c>
      <c r="U2336" s="15" t="str">
        <f t="shared" si="370"/>
        <v>2025-09-22</v>
      </c>
      <c r="V2336" s="13" t="str">
        <f>VLOOKUP($B2336,Deals_Demo!$H:$S,11,0)</f>
        <v>21</v>
      </c>
      <c r="W2336" s="13" t="str">
        <f>VLOOKUP($B2336,Deals_Demo!$H:$S,12,0)</f>
        <v>Mon</v>
      </c>
      <c r="X2336" s="13">
        <f t="shared" si="372"/>
        <v>-0.31200000000000006</v>
      </c>
      <c r="Y2336" s="13">
        <f t="shared" si="373"/>
        <v>-0.62400000000000011</v>
      </c>
      <c r="Z2336" s="13">
        <f t="shared" si="374"/>
        <v>-0.93599999999999994</v>
      </c>
      <c r="AA2336" s="13">
        <f t="shared" si="371"/>
        <v>-3</v>
      </c>
    </row>
    <row r="2337" spans="1:27" x14ac:dyDescent="0.25">
      <c r="A2337" s="60">
        <v>45922.691400462965</v>
      </c>
      <c r="B2337" s="61">
        <v>444434966</v>
      </c>
      <c r="C2337" s="62" t="s">
        <v>36</v>
      </c>
      <c r="D2337" s="62" t="s">
        <v>38</v>
      </c>
      <c r="E2337" s="62" t="s">
        <v>119</v>
      </c>
      <c r="F2337" s="63">
        <v>3718.79</v>
      </c>
      <c r="G2337" s="63">
        <v>3721.81</v>
      </c>
      <c r="H2337" s="62"/>
      <c r="I2337" s="62" t="s">
        <v>2807</v>
      </c>
      <c r="J2337" s="63">
        <v>3721.83</v>
      </c>
      <c r="K2337" s="63">
        <v>0</v>
      </c>
      <c r="L2337" s="63">
        <v>0</v>
      </c>
      <c r="M2337" s="63">
        <v>-3.04</v>
      </c>
      <c r="N2337" s="10" t="str">
        <f t="shared" si="366"/>
        <v>L</v>
      </c>
      <c r="O2337" s="11">
        <f t="shared" si="367"/>
        <v>45922</v>
      </c>
      <c r="P2337" s="12" t="str">
        <f t="shared" si="368"/>
        <v>16</v>
      </c>
      <c r="Q2337" s="13" t="str">
        <f>VLOOKUP($B2337,Deals_Demo!$H:$N,7,0)</f>
        <v>strategy_20_demo</v>
      </c>
      <c r="R2337" s="13" t="str">
        <f t="shared" si="369"/>
        <v>Mon</v>
      </c>
      <c r="S2337" s="14">
        <f>VLOOKUP($B2337,Deals_Demo!$H:$S,8,0)</f>
        <v>45922.691400462965</v>
      </c>
      <c r="T2337" s="14">
        <f>VLOOKUP($B2337,Deals_Demo!$H:$S,9,0)</f>
        <v>45922.899733796301</v>
      </c>
      <c r="U2337" s="15" t="str">
        <f t="shared" si="370"/>
        <v>2025-09-22</v>
      </c>
      <c r="V2337" s="13" t="str">
        <f>VLOOKUP($B2337,Deals_Demo!$H:$S,11,0)</f>
        <v>21</v>
      </c>
      <c r="W2337" s="13" t="str">
        <f>VLOOKUP($B2337,Deals_Demo!$H:$S,12,0)</f>
        <v>Mon</v>
      </c>
      <c r="X2337" s="13">
        <f t="shared" si="372"/>
        <v>-0.30400000000000005</v>
      </c>
      <c r="Y2337" s="13">
        <f t="shared" si="373"/>
        <v>-0.6080000000000001</v>
      </c>
      <c r="Z2337" s="13">
        <f t="shared" si="374"/>
        <v>-0.91199999999999992</v>
      </c>
      <c r="AA2337" s="13">
        <f t="shared" si="371"/>
        <v>-3</v>
      </c>
    </row>
    <row r="2338" spans="1:27" x14ac:dyDescent="0.25">
      <c r="A2338" s="56">
        <v>45922.691400462965</v>
      </c>
      <c r="B2338" s="57">
        <v>444434970</v>
      </c>
      <c r="C2338" s="58" t="s">
        <v>36</v>
      </c>
      <c r="D2338" s="58" t="s">
        <v>38</v>
      </c>
      <c r="E2338" s="58" t="s">
        <v>119</v>
      </c>
      <c r="F2338" s="59">
        <v>3718.71</v>
      </c>
      <c r="G2338" s="59">
        <v>3721.81</v>
      </c>
      <c r="H2338" s="58"/>
      <c r="I2338" s="58" t="s">
        <v>2807</v>
      </c>
      <c r="J2338" s="59">
        <v>3721.83</v>
      </c>
      <c r="K2338" s="59">
        <v>0</v>
      </c>
      <c r="L2338" s="59">
        <v>0</v>
      </c>
      <c r="M2338" s="59">
        <v>-3.12</v>
      </c>
      <c r="N2338" s="10" t="str">
        <f t="shared" si="366"/>
        <v>L</v>
      </c>
      <c r="O2338" s="11">
        <f t="shared" si="367"/>
        <v>45922</v>
      </c>
      <c r="P2338" s="12" t="str">
        <f t="shared" si="368"/>
        <v>16</v>
      </c>
      <c r="Q2338" s="13" t="str">
        <f>VLOOKUP($B2338,Deals_Demo!$H:$N,7,0)</f>
        <v>strategy_18_demo</v>
      </c>
      <c r="R2338" s="13" t="str">
        <f t="shared" si="369"/>
        <v>Mon</v>
      </c>
      <c r="S2338" s="14">
        <f>VLOOKUP($B2338,Deals_Demo!$H:$S,8,0)</f>
        <v>45922.691400462965</v>
      </c>
      <c r="T2338" s="14">
        <f>VLOOKUP($B2338,Deals_Demo!$H:$S,9,0)</f>
        <v>45922.899733796301</v>
      </c>
      <c r="U2338" s="15" t="str">
        <f t="shared" si="370"/>
        <v>2025-09-22</v>
      </c>
      <c r="V2338" s="13" t="str">
        <f>VLOOKUP($B2338,Deals_Demo!$H:$S,11,0)</f>
        <v>21</v>
      </c>
      <c r="W2338" s="13" t="str">
        <f>VLOOKUP($B2338,Deals_Demo!$H:$S,12,0)</f>
        <v>Mon</v>
      </c>
      <c r="X2338" s="13">
        <f t="shared" si="372"/>
        <v>-0.31200000000000006</v>
      </c>
      <c r="Y2338" s="13">
        <f t="shared" si="373"/>
        <v>-0.62400000000000011</v>
      </c>
      <c r="Z2338" s="13">
        <f t="shared" si="374"/>
        <v>-0.93599999999999994</v>
      </c>
      <c r="AA2338" s="13">
        <f t="shared" si="371"/>
        <v>-3</v>
      </c>
    </row>
    <row r="2339" spans="1:27" x14ac:dyDescent="0.25">
      <c r="A2339" s="60">
        <v>45922.691863425927</v>
      </c>
      <c r="B2339" s="61">
        <v>444435708</v>
      </c>
      <c r="C2339" s="62" t="s">
        <v>36</v>
      </c>
      <c r="D2339" s="62" t="s">
        <v>38</v>
      </c>
      <c r="E2339" s="62" t="s">
        <v>119</v>
      </c>
      <c r="F2339" s="63">
        <v>3720.26</v>
      </c>
      <c r="G2339" s="63">
        <v>3723.27</v>
      </c>
      <c r="H2339" s="63">
        <v>3718.07</v>
      </c>
      <c r="I2339" s="62" t="s">
        <v>2808</v>
      </c>
      <c r="J2339" s="63">
        <v>3723.35</v>
      </c>
      <c r="K2339" s="63">
        <v>0</v>
      </c>
      <c r="L2339" s="63">
        <v>0</v>
      </c>
      <c r="M2339" s="63">
        <v>-3.09</v>
      </c>
      <c r="N2339" s="10" t="str">
        <f t="shared" si="366"/>
        <v>L</v>
      </c>
      <c r="O2339" s="11">
        <f t="shared" si="367"/>
        <v>45922</v>
      </c>
      <c r="P2339" s="12" t="str">
        <f t="shared" si="368"/>
        <v>16</v>
      </c>
      <c r="Q2339" s="13" t="str">
        <f>VLOOKUP($B2339,Deals_Demo!$H:$N,7,0)</f>
        <v>strategy_21_demo</v>
      </c>
      <c r="R2339" s="13" t="str">
        <f t="shared" si="369"/>
        <v>Mon</v>
      </c>
      <c r="S2339" s="14">
        <f>VLOOKUP($B2339,Deals_Demo!$H:$S,8,0)</f>
        <v>45922.691863425927</v>
      </c>
      <c r="T2339" s="14">
        <f>VLOOKUP($B2339,Deals_Demo!$H:$S,9,0)</f>
        <v>45922.900196759263</v>
      </c>
      <c r="U2339" s="15" t="str">
        <f t="shared" si="370"/>
        <v>2025-09-22</v>
      </c>
      <c r="V2339" s="13" t="str">
        <f>VLOOKUP($B2339,Deals_Demo!$H:$S,11,0)</f>
        <v>21</v>
      </c>
      <c r="W2339" s="13" t="str">
        <f>VLOOKUP($B2339,Deals_Demo!$H:$S,12,0)</f>
        <v>Mon</v>
      </c>
      <c r="X2339" s="13">
        <f t="shared" si="372"/>
        <v>-0.309</v>
      </c>
      <c r="Y2339" s="13">
        <f t="shared" si="373"/>
        <v>-0.61799999999999999</v>
      </c>
      <c r="Z2339" s="13">
        <f t="shared" si="374"/>
        <v>-0.92699999999999994</v>
      </c>
      <c r="AA2339" s="13">
        <f t="shared" si="371"/>
        <v>-3</v>
      </c>
    </row>
    <row r="2340" spans="1:27" x14ac:dyDescent="0.25">
      <c r="A2340" s="56">
        <v>45922.691863425927</v>
      </c>
      <c r="B2340" s="57">
        <v>444435710</v>
      </c>
      <c r="C2340" s="58" t="s">
        <v>36</v>
      </c>
      <c r="D2340" s="58" t="s">
        <v>38</v>
      </c>
      <c r="E2340" s="58" t="s">
        <v>119</v>
      </c>
      <c r="F2340" s="59">
        <v>3720.18</v>
      </c>
      <c r="G2340" s="59">
        <v>3723.26</v>
      </c>
      <c r="H2340" s="59">
        <v>3716.76</v>
      </c>
      <c r="I2340" s="58" t="s">
        <v>2808</v>
      </c>
      <c r="J2340" s="59">
        <v>3723.35</v>
      </c>
      <c r="K2340" s="59">
        <v>0</v>
      </c>
      <c r="L2340" s="59">
        <v>0</v>
      </c>
      <c r="M2340" s="59">
        <v>-3.17</v>
      </c>
      <c r="N2340" s="10" t="str">
        <f t="shared" si="366"/>
        <v>L</v>
      </c>
      <c r="O2340" s="11">
        <f t="shared" si="367"/>
        <v>45922</v>
      </c>
      <c r="P2340" s="12" t="str">
        <f t="shared" si="368"/>
        <v>16</v>
      </c>
      <c r="Q2340" s="13" t="str">
        <f>VLOOKUP($B2340,Deals_Demo!$H:$N,7,0)</f>
        <v>strategy_11_demo</v>
      </c>
      <c r="R2340" s="13" t="str">
        <f t="shared" si="369"/>
        <v>Mon</v>
      </c>
      <c r="S2340" s="14">
        <f>VLOOKUP($B2340,Deals_Demo!$H:$S,8,0)</f>
        <v>45922.691863425927</v>
      </c>
      <c r="T2340" s="14">
        <f>VLOOKUP($B2340,Deals_Demo!$H:$S,9,0)</f>
        <v>45922.900196759263</v>
      </c>
      <c r="U2340" s="15" t="str">
        <f t="shared" si="370"/>
        <v>2025-09-22</v>
      </c>
      <c r="V2340" s="13" t="str">
        <f>VLOOKUP($B2340,Deals_Demo!$H:$S,11,0)</f>
        <v>21</v>
      </c>
      <c r="W2340" s="13" t="str">
        <f>VLOOKUP($B2340,Deals_Demo!$H:$S,12,0)</f>
        <v>Mon</v>
      </c>
      <c r="X2340" s="13">
        <f t="shared" si="372"/>
        <v>-0.317</v>
      </c>
      <c r="Y2340" s="13">
        <f t="shared" si="373"/>
        <v>-0.63400000000000001</v>
      </c>
      <c r="Z2340" s="13">
        <f t="shared" si="374"/>
        <v>-0.95099999999999996</v>
      </c>
      <c r="AA2340" s="13">
        <f t="shared" si="371"/>
        <v>-3</v>
      </c>
    </row>
    <row r="2341" spans="1:27" x14ac:dyDescent="0.25">
      <c r="A2341" s="60">
        <v>45922.691863425927</v>
      </c>
      <c r="B2341" s="61">
        <v>444435711</v>
      </c>
      <c r="C2341" s="62" t="s">
        <v>36</v>
      </c>
      <c r="D2341" s="62" t="s">
        <v>38</v>
      </c>
      <c r="E2341" s="62" t="s">
        <v>119</v>
      </c>
      <c r="F2341" s="63">
        <v>3720.16</v>
      </c>
      <c r="G2341" s="63">
        <v>3723.26</v>
      </c>
      <c r="H2341" s="63">
        <v>3718.76</v>
      </c>
      <c r="I2341" s="62" t="s">
        <v>2808</v>
      </c>
      <c r="J2341" s="63">
        <v>3723.35</v>
      </c>
      <c r="K2341" s="63">
        <v>0</v>
      </c>
      <c r="L2341" s="63">
        <v>0</v>
      </c>
      <c r="M2341" s="63">
        <v>-3.19</v>
      </c>
      <c r="N2341" s="10" t="str">
        <f t="shared" si="366"/>
        <v>L</v>
      </c>
      <c r="O2341" s="11">
        <f t="shared" si="367"/>
        <v>45922</v>
      </c>
      <c r="P2341" s="12" t="str">
        <f t="shared" si="368"/>
        <v>16</v>
      </c>
      <c r="Q2341" s="13" t="str">
        <f>VLOOKUP($B2341,Deals_Demo!$H:$N,7,0)</f>
        <v>strategy_24_demo</v>
      </c>
      <c r="R2341" s="13" t="str">
        <f t="shared" si="369"/>
        <v>Mon</v>
      </c>
      <c r="S2341" s="14">
        <f>VLOOKUP($B2341,Deals_Demo!$H:$S,8,0)</f>
        <v>45922.691863425927</v>
      </c>
      <c r="T2341" s="14">
        <f>VLOOKUP($B2341,Deals_Demo!$H:$S,9,0)</f>
        <v>45922.900196759263</v>
      </c>
      <c r="U2341" s="15" t="str">
        <f t="shared" si="370"/>
        <v>2025-09-22</v>
      </c>
      <c r="V2341" s="13" t="str">
        <f>VLOOKUP($B2341,Deals_Demo!$H:$S,11,0)</f>
        <v>21</v>
      </c>
      <c r="W2341" s="13" t="str">
        <f>VLOOKUP($B2341,Deals_Demo!$H:$S,12,0)</f>
        <v>Mon</v>
      </c>
      <c r="X2341" s="13">
        <f t="shared" si="372"/>
        <v>-0.31900000000000001</v>
      </c>
      <c r="Y2341" s="13">
        <f t="shared" si="373"/>
        <v>-0.63800000000000001</v>
      </c>
      <c r="Z2341" s="13">
        <f t="shared" si="374"/>
        <v>-0.95699999999999996</v>
      </c>
      <c r="AA2341" s="13">
        <f t="shared" si="371"/>
        <v>-3</v>
      </c>
    </row>
    <row r="2342" spans="1:27" x14ac:dyDescent="0.25">
      <c r="A2342" s="56">
        <v>45922.691863425927</v>
      </c>
      <c r="B2342" s="57">
        <v>444435713</v>
      </c>
      <c r="C2342" s="58" t="s">
        <v>36</v>
      </c>
      <c r="D2342" s="58" t="s">
        <v>38</v>
      </c>
      <c r="E2342" s="58" t="s">
        <v>119</v>
      </c>
      <c r="F2342" s="59">
        <v>3720.15</v>
      </c>
      <c r="G2342" s="59">
        <v>3722.76</v>
      </c>
      <c r="H2342" s="59">
        <v>3717.26</v>
      </c>
      <c r="I2342" s="58" t="s">
        <v>2809</v>
      </c>
      <c r="J2342" s="59">
        <v>3722.88</v>
      </c>
      <c r="K2342" s="59">
        <v>0</v>
      </c>
      <c r="L2342" s="59">
        <v>0</v>
      </c>
      <c r="M2342" s="59">
        <v>-2.73</v>
      </c>
      <c r="N2342" s="10" t="str">
        <f t="shared" ref="N2342:N2405" si="375">IF(M2342&gt;0,"W",IF(M2342&lt;0,"L","BE"))</f>
        <v>L</v>
      </c>
      <c r="O2342" s="11">
        <f t="shared" ref="O2342:O2405" si="376">INT(LEFT(A2342,10))</f>
        <v>45922</v>
      </c>
      <c r="P2342" s="12" t="str">
        <f t="shared" ref="P2342:P2405" si="377">TEXT(A2342,"hh")</f>
        <v>16</v>
      </c>
      <c r="Q2342" s="13" t="str">
        <f>VLOOKUP($B2342,Deals_Demo!$H:$N,7,0)</f>
        <v>strategy_10_demo</v>
      </c>
      <c r="R2342" s="13" t="str">
        <f t="shared" ref="R2342:R2405" si="378">TEXT(O2342,"ddd")</f>
        <v>Mon</v>
      </c>
      <c r="S2342" s="14">
        <f>VLOOKUP($B2342,Deals_Demo!$H:$S,8,0)</f>
        <v>45922.691863425927</v>
      </c>
      <c r="T2342" s="14">
        <f>VLOOKUP($B2342,Deals_Demo!$H:$S,9,0)</f>
        <v>45922.900196759263</v>
      </c>
      <c r="U2342" s="15" t="str">
        <f t="shared" ref="U2342:U2405" si="379">TEXT(T2342,"yyyy-mm-dd")</f>
        <v>2025-09-22</v>
      </c>
      <c r="V2342" s="13" t="str">
        <f>VLOOKUP($B2342,Deals_Demo!$H:$S,11,0)</f>
        <v>21</v>
      </c>
      <c r="W2342" s="13" t="str">
        <f>VLOOKUP($B2342,Deals_Demo!$H:$S,12,0)</f>
        <v>Mon</v>
      </c>
      <c r="X2342" s="13">
        <f t="shared" si="372"/>
        <v>-0.27300000000000002</v>
      </c>
      <c r="Y2342" s="13">
        <f t="shared" si="373"/>
        <v>-0.54600000000000004</v>
      </c>
      <c r="Z2342" s="13">
        <f t="shared" si="374"/>
        <v>-0.81899999999999995</v>
      </c>
      <c r="AA2342" s="13">
        <f t="shared" ref="AA2342:AA2405" si="380">IF(M2342&lt;2.9,-3,M2342)</f>
        <v>-3</v>
      </c>
    </row>
    <row r="2343" spans="1:27" x14ac:dyDescent="0.25">
      <c r="A2343" s="60">
        <v>45922.691874999997</v>
      </c>
      <c r="B2343" s="61">
        <v>444435714</v>
      </c>
      <c r="C2343" s="62" t="s">
        <v>36</v>
      </c>
      <c r="D2343" s="62" t="s">
        <v>38</v>
      </c>
      <c r="E2343" s="62" t="s">
        <v>119</v>
      </c>
      <c r="F2343" s="63">
        <v>3720.2</v>
      </c>
      <c r="G2343" s="63">
        <v>3723.26</v>
      </c>
      <c r="H2343" s="63">
        <v>3718.76</v>
      </c>
      <c r="I2343" s="62" t="s">
        <v>2808</v>
      </c>
      <c r="J2343" s="63">
        <v>3723.35</v>
      </c>
      <c r="K2343" s="63">
        <v>0</v>
      </c>
      <c r="L2343" s="63">
        <v>0</v>
      </c>
      <c r="M2343" s="63">
        <v>-3.15</v>
      </c>
      <c r="N2343" s="10" t="str">
        <f t="shared" si="375"/>
        <v>L</v>
      </c>
      <c r="O2343" s="11">
        <f t="shared" si="376"/>
        <v>45922</v>
      </c>
      <c r="P2343" s="12" t="str">
        <f t="shared" si="377"/>
        <v>16</v>
      </c>
      <c r="Q2343" s="13" t="str">
        <f>VLOOKUP($B2343,Deals_Demo!$H:$N,7,0)</f>
        <v>strategy_12_demo</v>
      </c>
      <c r="R2343" s="13" t="str">
        <f t="shared" si="378"/>
        <v>Mon</v>
      </c>
      <c r="S2343" s="14">
        <f>VLOOKUP($B2343,Deals_Demo!$H:$S,8,0)</f>
        <v>45922.691874999997</v>
      </c>
      <c r="T2343" s="14">
        <f>VLOOKUP($B2343,Deals_Demo!$H:$S,9,0)</f>
        <v>45922.900208333333</v>
      </c>
      <c r="U2343" s="15" t="str">
        <f t="shared" si="379"/>
        <v>2025-09-22</v>
      </c>
      <c r="V2343" s="13" t="str">
        <f>VLOOKUP($B2343,Deals_Demo!$H:$S,11,0)</f>
        <v>21</v>
      </c>
      <c r="W2343" s="13" t="str">
        <f>VLOOKUP($B2343,Deals_Demo!$H:$S,12,0)</f>
        <v>Mon</v>
      </c>
      <c r="X2343" s="13">
        <f t="shared" si="372"/>
        <v>-0.315</v>
      </c>
      <c r="Y2343" s="13">
        <f t="shared" si="373"/>
        <v>-0.63</v>
      </c>
      <c r="Z2343" s="13">
        <f t="shared" si="374"/>
        <v>-0.94499999999999995</v>
      </c>
      <c r="AA2343" s="13">
        <f t="shared" si="380"/>
        <v>-3</v>
      </c>
    </row>
    <row r="2344" spans="1:27" x14ac:dyDescent="0.25">
      <c r="A2344" s="56">
        <v>45922.691874999997</v>
      </c>
      <c r="B2344" s="57">
        <v>444435719</v>
      </c>
      <c r="C2344" s="58" t="s">
        <v>36</v>
      </c>
      <c r="D2344" s="58" t="s">
        <v>38</v>
      </c>
      <c r="E2344" s="58" t="s">
        <v>119</v>
      </c>
      <c r="F2344" s="59">
        <v>3720.32</v>
      </c>
      <c r="G2344" s="59">
        <v>3723.26</v>
      </c>
      <c r="H2344" s="59">
        <v>3717.26</v>
      </c>
      <c r="I2344" s="58" t="s">
        <v>2808</v>
      </c>
      <c r="J2344" s="59">
        <v>3723.35</v>
      </c>
      <c r="K2344" s="59">
        <v>0</v>
      </c>
      <c r="L2344" s="59">
        <v>0</v>
      </c>
      <c r="M2344" s="59">
        <v>-3.03</v>
      </c>
      <c r="N2344" s="10" t="str">
        <f t="shared" si="375"/>
        <v>L</v>
      </c>
      <c r="O2344" s="11">
        <f t="shared" si="376"/>
        <v>45922</v>
      </c>
      <c r="P2344" s="12" t="str">
        <f t="shared" si="377"/>
        <v>16</v>
      </c>
      <c r="Q2344" s="13" t="str">
        <f>VLOOKUP($B2344,Deals_Demo!$H:$N,7,0)</f>
        <v>strategy_09_demo</v>
      </c>
      <c r="R2344" s="13" t="str">
        <f t="shared" si="378"/>
        <v>Mon</v>
      </c>
      <c r="S2344" s="14">
        <f>VLOOKUP($B2344,Deals_Demo!$H:$S,8,0)</f>
        <v>45922.691874999997</v>
      </c>
      <c r="T2344" s="14">
        <f>VLOOKUP($B2344,Deals_Demo!$H:$S,9,0)</f>
        <v>45922.900208333333</v>
      </c>
      <c r="U2344" s="15" t="str">
        <f t="shared" si="379"/>
        <v>2025-09-22</v>
      </c>
      <c r="V2344" s="13" t="str">
        <f>VLOOKUP($B2344,Deals_Demo!$H:$S,11,0)</f>
        <v>21</v>
      </c>
      <c r="W2344" s="13" t="str">
        <f>VLOOKUP($B2344,Deals_Demo!$H:$S,12,0)</f>
        <v>Mon</v>
      </c>
      <c r="X2344" s="13">
        <f t="shared" si="372"/>
        <v>-0.30299999999999999</v>
      </c>
      <c r="Y2344" s="13">
        <f t="shared" si="373"/>
        <v>-0.60599999999999998</v>
      </c>
      <c r="Z2344" s="13">
        <f t="shared" si="374"/>
        <v>-0.90899999999999992</v>
      </c>
      <c r="AA2344" s="13">
        <f t="shared" si="380"/>
        <v>-3</v>
      </c>
    </row>
    <row r="2345" spans="1:27" x14ac:dyDescent="0.25">
      <c r="A2345" s="60">
        <v>45922.691874999997</v>
      </c>
      <c r="B2345" s="61">
        <v>444435720</v>
      </c>
      <c r="C2345" s="62" t="s">
        <v>36</v>
      </c>
      <c r="D2345" s="62" t="s">
        <v>38</v>
      </c>
      <c r="E2345" s="62" t="s">
        <v>119</v>
      </c>
      <c r="F2345" s="63">
        <v>3720.33</v>
      </c>
      <c r="G2345" s="63">
        <v>3722.46</v>
      </c>
      <c r="H2345" s="63">
        <v>3718.76</v>
      </c>
      <c r="I2345" s="62" t="s">
        <v>2810</v>
      </c>
      <c r="J2345" s="63">
        <v>3722.49</v>
      </c>
      <c r="K2345" s="63">
        <v>0</v>
      </c>
      <c r="L2345" s="63">
        <v>0</v>
      </c>
      <c r="M2345" s="63">
        <v>-2.16</v>
      </c>
      <c r="N2345" s="10" t="str">
        <f t="shared" si="375"/>
        <v>L</v>
      </c>
      <c r="O2345" s="11">
        <f t="shared" si="376"/>
        <v>45922</v>
      </c>
      <c r="P2345" s="12" t="str">
        <f t="shared" si="377"/>
        <v>16</v>
      </c>
      <c r="Q2345" s="13" t="str">
        <f>VLOOKUP($B2345,Deals_Demo!$H:$N,7,0)</f>
        <v>strategy_22_demo</v>
      </c>
      <c r="R2345" s="13" t="str">
        <f t="shared" si="378"/>
        <v>Mon</v>
      </c>
      <c r="S2345" s="14">
        <f>VLOOKUP($B2345,Deals_Demo!$H:$S,8,0)</f>
        <v>45922.691874999997</v>
      </c>
      <c r="T2345" s="14">
        <f>VLOOKUP($B2345,Deals_Demo!$H:$S,9,0)</f>
        <v>45922.900208333333</v>
      </c>
      <c r="U2345" s="15" t="str">
        <f t="shared" si="379"/>
        <v>2025-09-22</v>
      </c>
      <c r="V2345" s="13" t="str">
        <f>VLOOKUP($B2345,Deals_Demo!$H:$S,11,0)</f>
        <v>21</v>
      </c>
      <c r="W2345" s="13" t="str">
        <f>VLOOKUP($B2345,Deals_Demo!$H:$S,12,0)</f>
        <v>Mon</v>
      </c>
      <c r="X2345" s="13">
        <f t="shared" si="372"/>
        <v>-0.21600000000000003</v>
      </c>
      <c r="Y2345" s="13">
        <f t="shared" si="373"/>
        <v>-0.43200000000000005</v>
      </c>
      <c r="Z2345" s="13">
        <f t="shared" si="374"/>
        <v>-0.64800000000000002</v>
      </c>
      <c r="AA2345" s="13">
        <f t="shared" si="380"/>
        <v>-3</v>
      </c>
    </row>
    <row r="2346" spans="1:27" x14ac:dyDescent="0.25">
      <c r="A2346" s="56">
        <v>45922.692094907405</v>
      </c>
      <c r="B2346" s="57">
        <v>444436376</v>
      </c>
      <c r="C2346" s="58" t="s">
        <v>36</v>
      </c>
      <c r="D2346" s="58" t="s">
        <v>37</v>
      </c>
      <c r="E2346" s="58" t="s">
        <v>119</v>
      </c>
      <c r="F2346" s="59">
        <v>3721.44</v>
      </c>
      <c r="G2346" s="59">
        <v>3718.58</v>
      </c>
      <c r="H2346" s="59">
        <v>3725.08</v>
      </c>
      <c r="I2346" s="58" t="s">
        <v>2811</v>
      </c>
      <c r="J2346" s="59">
        <v>3718.52</v>
      </c>
      <c r="K2346" s="59">
        <v>0</v>
      </c>
      <c r="L2346" s="59">
        <v>0</v>
      </c>
      <c r="M2346" s="59">
        <v>-2.92</v>
      </c>
      <c r="N2346" s="10" t="str">
        <f t="shared" si="375"/>
        <v>L</v>
      </c>
      <c r="O2346" s="11">
        <f t="shared" si="376"/>
        <v>45922</v>
      </c>
      <c r="P2346" s="12" t="str">
        <f t="shared" si="377"/>
        <v>16</v>
      </c>
      <c r="Q2346" s="13" t="str">
        <f>VLOOKUP($B2346,Deals_Demo!$H:$N,7,0)</f>
        <v>strategy_13_demo</v>
      </c>
      <c r="R2346" s="13" t="str">
        <f t="shared" si="378"/>
        <v>Mon</v>
      </c>
      <c r="S2346" s="14">
        <f>VLOOKUP($B2346,Deals_Demo!$H:$S,8,0)</f>
        <v>45922.692094907405</v>
      </c>
      <c r="T2346" s="14">
        <f>VLOOKUP($B2346,Deals_Demo!$H:$S,9,0)</f>
        <v>45922.90042824074</v>
      </c>
      <c r="U2346" s="15" t="str">
        <f t="shared" si="379"/>
        <v>2025-09-22</v>
      </c>
      <c r="V2346" s="13" t="str">
        <f>VLOOKUP($B2346,Deals_Demo!$H:$S,11,0)</f>
        <v>21</v>
      </c>
      <c r="W2346" s="13" t="str">
        <f>VLOOKUP($B2346,Deals_Demo!$H:$S,12,0)</f>
        <v>Mon</v>
      </c>
      <c r="X2346" s="13">
        <f t="shared" si="372"/>
        <v>-0.29199999999999998</v>
      </c>
      <c r="Y2346" s="13">
        <f t="shared" si="373"/>
        <v>-0.58399999999999996</v>
      </c>
      <c r="Z2346" s="13">
        <f t="shared" si="374"/>
        <v>-0.876</v>
      </c>
      <c r="AA2346" s="13">
        <f t="shared" si="380"/>
        <v>-3</v>
      </c>
    </row>
    <row r="2347" spans="1:27" x14ac:dyDescent="0.25">
      <c r="A2347" s="60">
        <v>45922.69730324074</v>
      </c>
      <c r="B2347" s="61">
        <v>444443175</v>
      </c>
      <c r="C2347" s="62" t="s">
        <v>36</v>
      </c>
      <c r="D2347" s="62" t="s">
        <v>38</v>
      </c>
      <c r="E2347" s="62" t="s">
        <v>119</v>
      </c>
      <c r="F2347" s="63">
        <v>3719.64</v>
      </c>
      <c r="G2347" s="63">
        <v>3717.89</v>
      </c>
      <c r="H2347" s="62"/>
      <c r="I2347" s="62" t="s">
        <v>2812</v>
      </c>
      <c r="J2347" s="63">
        <v>3717.93</v>
      </c>
      <c r="K2347" s="63">
        <v>0</v>
      </c>
      <c r="L2347" s="63">
        <v>0</v>
      </c>
      <c r="M2347" s="63">
        <v>1.71</v>
      </c>
      <c r="N2347" s="10" t="str">
        <f t="shared" si="375"/>
        <v>W</v>
      </c>
      <c r="O2347" s="11">
        <f t="shared" si="376"/>
        <v>45922</v>
      </c>
      <c r="P2347" s="12" t="str">
        <f t="shared" si="377"/>
        <v>16</v>
      </c>
      <c r="Q2347" s="13" t="str">
        <f>VLOOKUP($B2347,Deals_Demo!$H:$N,7,0)</f>
        <v>strategy_20_demo</v>
      </c>
      <c r="R2347" s="13" t="str">
        <f t="shared" si="378"/>
        <v>Mon</v>
      </c>
      <c r="S2347" s="14">
        <f>VLOOKUP($B2347,Deals_Demo!$H:$S,8,0)</f>
        <v>45922.69730324074</v>
      </c>
      <c r="T2347" s="14">
        <f>VLOOKUP($B2347,Deals_Demo!$H:$S,9,0)</f>
        <v>45922.905636574076</v>
      </c>
      <c r="U2347" s="15" t="str">
        <f t="shared" si="379"/>
        <v>2025-09-22</v>
      </c>
      <c r="V2347" s="13" t="str">
        <f>VLOOKUP($B2347,Deals_Demo!$H:$S,11,0)</f>
        <v>21</v>
      </c>
      <c r="W2347" s="13" t="str">
        <f>VLOOKUP($B2347,Deals_Demo!$H:$S,12,0)</f>
        <v>Mon</v>
      </c>
      <c r="X2347" s="13">
        <f t="shared" si="372"/>
        <v>0.17100000000000001</v>
      </c>
      <c r="Y2347" s="13">
        <f t="shared" si="373"/>
        <v>0.34200000000000003</v>
      </c>
      <c r="Z2347" s="13">
        <f t="shared" si="374"/>
        <v>0.51300000000000001</v>
      </c>
      <c r="AA2347" s="13">
        <f t="shared" si="380"/>
        <v>-3</v>
      </c>
    </row>
    <row r="2348" spans="1:27" x14ac:dyDescent="0.25">
      <c r="A2348" s="56">
        <v>45922.69730324074</v>
      </c>
      <c r="B2348" s="57">
        <v>444443199</v>
      </c>
      <c r="C2348" s="58" t="s">
        <v>36</v>
      </c>
      <c r="D2348" s="58" t="s">
        <v>38</v>
      </c>
      <c r="E2348" s="58" t="s">
        <v>119</v>
      </c>
      <c r="F2348" s="59">
        <v>3719.51</v>
      </c>
      <c r="G2348" s="59">
        <v>3716.85</v>
      </c>
      <c r="H2348" s="58"/>
      <c r="I2348" s="58" t="s">
        <v>2813</v>
      </c>
      <c r="J2348" s="59">
        <v>3716.87</v>
      </c>
      <c r="K2348" s="59">
        <v>0</v>
      </c>
      <c r="L2348" s="59">
        <v>0</v>
      </c>
      <c r="M2348" s="59">
        <v>2.64</v>
      </c>
      <c r="N2348" s="10" t="str">
        <f t="shared" si="375"/>
        <v>W</v>
      </c>
      <c r="O2348" s="11">
        <f t="shared" si="376"/>
        <v>45922</v>
      </c>
      <c r="P2348" s="12" t="str">
        <f t="shared" si="377"/>
        <v>16</v>
      </c>
      <c r="Q2348" s="13" t="str">
        <f>VLOOKUP($B2348,Deals_Demo!$H:$N,7,0)</f>
        <v>strategy_19_demo</v>
      </c>
      <c r="R2348" s="13" t="str">
        <f t="shared" si="378"/>
        <v>Mon</v>
      </c>
      <c r="S2348" s="14">
        <f>VLOOKUP($B2348,Deals_Demo!$H:$S,8,0)</f>
        <v>45922.69730324074</v>
      </c>
      <c r="T2348" s="14">
        <f>VLOOKUP($B2348,Deals_Demo!$H:$S,9,0)</f>
        <v>45922.905636574076</v>
      </c>
      <c r="U2348" s="15" t="str">
        <f t="shared" si="379"/>
        <v>2025-09-22</v>
      </c>
      <c r="V2348" s="13" t="str">
        <f>VLOOKUP($B2348,Deals_Demo!$H:$S,11,0)</f>
        <v>21</v>
      </c>
      <c r="W2348" s="13" t="str">
        <f>VLOOKUP($B2348,Deals_Demo!$H:$S,12,0)</f>
        <v>Mon</v>
      </c>
      <c r="X2348" s="13">
        <f t="shared" si="372"/>
        <v>0.26400000000000001</v>
      </c>
      <c r="Y2348" s="13">
        <f t="shared" si="373"/>
        <v>0.52800000000000002</v>
      </c>
      <c r="Z2348" s="13">
        <f t="shared" si="374"/>
        <v>0.79200000000000004</v>
      </c>
      <c r="AA2348" s="13">
        <f t="shared" si="380"/>
        <v>-3</v>
      </c>
    </row>
    <row r="2349" spans="1:27" x14ac:dyDescent="0.25">
      <c r="A2349" s="60">
        <v>45922.69730324074</v>
      </c>
      <c r="B2349" s="61">
        <v>444443218</v>
      </c>
      <c r="C2349" s="62" t="s">
        <v>36</v>
      </c>
      <c r="D2349" s="62" t="s">
        <v>38</v>
      </c>
      <c r="E2349" s="62" t="s">
        <v>119</v>
      </c>
      <c r="F2349" s="63">
        <v>3719.49</v>
      </c>
      <c r="G2349" s="63">
        <v>3718.06</v>
      </c>
      <c r="H2349" s="62"/>
      <c r="I2349" s="62" t="s">
        <v>2814</v>
      </c>
      <c r="J2349" s="63">
        <v>3718.07</v>
      </c>
      <c r="K2349" s="63">
        <v>0</v>
      </c>
      <c r="L2349" s="63">
        <v>0</v>
      </c>
      <c r="M2349" s="63">
        <v>1.42</v>
      </c>
      <c r="N2349" s="10" t="str">
        <f t="shared" si="375"/>
        <v>W</v>
      </c>
      <c r="O2349" s="11">
        <f t="shared" si="376"/>
        <v>45922</v>
      </c>
      <c r="P2349" s="12" t="str">
        <f t="shared" si="377"/>
        <v>16</v>
      </c>
      <c r="Q2349" s="13" t="str">
        <f>VLOOKUP($B2349,Deals_Demo!$H:$N,7,0)</f>
        <v>strategy_18_demo</v>
      </c>
      <c r="R2349" s="13" t="str">
        <f t="shared" si="378"/>
        <v>Mon</v>
      </c>
      <c r="S2349" s="14">
        <f>VLOOKUP($B2349,Deals_Demo!$H:$S,8,0)</f>
        <v>45922.69730324074</v>
      </c>
      <c r="T2349" s="14">
        <f>VLOOKUP($B2349,Deals_Demo!$H:$S,9,0)</f>
        <v>45922.905636574076</v>
      </c>
      <c r="U2349" s="15" t="str">
        <f t="shared" si="379"/>
        <v>2025-09-22</v>
      </c>
      <c r="V2349" s="13" t="str">
        <f>VLOOKUP($B2349,Deals_Demo!$H:$S,11,0)</f>
        <v>21</v>
      </c>
      <c r="W2349" s="13" t="str">
        <f>VLOOKUP($B2349,Deals_Demo!$H:$S,12,0)</f>
        <v>Mon</v>
      </c>
      <c r="X2349" s="13">
        <f t="shared" si="372"/>
        <v>0.14199999999999999</v>
      </c>
      <c r="Y2349" s="13">
        <f t="shared" si="373"/>
        <v>0.28399999999999997</v>
      </c>
      <c r="Z2349" s="13">
        <f t="shared" si="374"/>
        <v>0.42599999999999999</v>
      </c>
      <c r="AA2349" s="13">
        <f t="shared" si="380"/>
        <v>-3</v>
      </c>
    </row>
    <row r="2350" spans="1:27" x14ac:dyDescent="0.25">
      <c r="A2350" s="56">
        <v>45922.698807870373</v>
      </c>
      <c r="B2350" s="57">
        <v>444445502</v>
      </c>
      <c r="C2350" s="58" t="s">
        <v>36</v>
      </c>
      <c r="D2350" s="58" t="s">
        <v>38</v>
      </c>
      <c r="E2350" s="58" t="s">
        <v>119</v>
      </c>
      <c r="F2350" s="59">
        <v>3717.31</v>
      </c>
      <c r="G2350" s="59">
        <v>3715.42</v>
      </c>
      <c r="H2350" s="58"/>
      <c r="I2350" s="58" t="s">
        <v>2815</v>
      </c>
      <c r="J2350" s="59">
        <v>3715.42</v>
      </c>
      <c r="K2350" s="59">
        <v>0</v>
      </c>
      <c r="L2350" s="59">
        <v>0</v>
      </c>
      <c r="M2350" s="59">
        <v>1.89</v>
      </c>
      <c r="N2350" s="10" t="str">
        <f t="shared" si="375"/>
        <v>W</v>
      </c>
      <c r="O2350" s="11">
        <f t="shared" si="376"/>
        <v>45922</v>
      </c>
      <c r="P2350" s="12" t="str">
        <f t="shared" si="377"/>
        <v>16</v>
      </c>
      <c r="Q2350" s="13" t="str">
        <f>VLOOKUP($B2350,Deals_Demo!$H:$N,7,0)</f>
        <v>strategy_18_demo</v>
      </c>
      <c r="R2350" s="13" t="str">
        <f t="shared" si="378"/>
        <v>Mon</v>
      </c>
      <c r="S2350" s="14">
        <f>VLOOKUP($B2350,Deals_Demo!$H:$S,8,0)</f>
        <v>45922.698807870373</v>
      </c>
      <c r="T2350" s="14">
        <f>VLOOKUP($B2350,Deals_Demo!$H:$S,9,0)</f>
        <v>45922.907141203708</v>
      </c>
      <c r="U2350" s="15" t="str">
        <f t="shared" si="379"/>
        <v>2025-09-22</v>
      </c>
      <c r="V2350" s="13" t="str">
        <f>VLOOKUP($B2350,Deals_Demo!$H:$S,11,0)</f>
        <v>21</v>
      </c>
      <c r="W2350" s="13" t="str">
        <f>VLOOKUP($B2350,Deals_Demo!$H:$S,12,0)</f>
        <v>Mon</v>
      </c>
      <c r="X2350" s="13">
        <f t="shared" si="372"/>
        <v>0.189</v>
      </c>
      <c r="Y2350" s="13">
        <f t="shared" si="373"/>
        <v>0.378</v>
      </c>
      <c r="Z2350" s="13">
        <f t="shared" si="374"/>
        <v>0.56699999999999995</v>
      </c>
      <c r="AA2350" s="13">
        <f t="shared" si="380"/>
        <v>-3</v>
      </c>
    </row>
    <row r="2351" spans="1:27" x14ac:dyDescent="0.25">
      <c r="A2351" s="60">
        <v>45922.700196759259</v>
      </c>
      <c r="B2351" s="61">
        <v>444448075</v>
      </c>
      <c r="C2351" s="62" t="s">
        <v>36</v>
      </c>
      <c r="D2351" s="62" t="s">
        <v>38</v>
      </c>
      <c r="E2351" s="62" t="s">
        <v>119</v>
      </c>
      <c r="F2351" s="63">
        <v>3715.53</v>
      </c>
      <c r="G2351" s="63">
        <v>3718.47</v>
      </c>
      <c r="H2351" s="62"/>
      <c r="I2351" s="62" t="s">
        <v>2816</v>
      </c>
      <c r="J2351" s="63">
        <v>3718.5</v>
      </c>
      <c r="K2351" s="63">
        <v>0</v>
      </c>
      <c r="L2351" s="63">
        <v>0</v>
      </c>
      <c r="M2351" s="63">
        <v>-2.97</v>
      </c>
      <c r="N2351" s="10" t="str">
        <f t="shared" si="375"/>
        <v>L</v>
      </c>
      <c r="O2351" s="11">
        <f t="shared" si="376"/>
        <v>45922</v>
      </c>
      <c r="P2351" s="12" t="str">
        <f t="shared" si="377"/>
        <v>16</v>
      </c>
      <c r="Q2351" s="13" t="str">
        <f>VLOOKUP($B2351,Deals_Demo!$H:$N,7,0)</f>
        <v>strategy_20_demo</v>
      </c>
      <c r="R2351" s="13" t="str">
        <f t="shared" si="378"/>
        <v>Mon</v>
      </c>
      <c r="S2351" s="14">
        <f>VLOOKUP($B2351,Deals_Demo!$H:$S,8,0)</f>
        <v>45922.700196759259</v>
      </c>
      <c r="T2351" s="14">
        <f>VLOOKUP($B2351,Deals_Demo!$H:$S,9,0)</f>
        <v>45922.908530092594</v>
      </c>
      <c r="U2351" s="15" t="str">
        <f t="shared" si="379"/>
        <v>2025-09-22</v>
      </c>
      <c r="V2351" s="13" t="str">
        <f>VLOOKUP($B2351,Deals_Demo!$H:$S,11,0)</f>
        <v>21</v>
      </c>
      <c r="W2351" s="13" t="str">
        <f>VLOOKUP($B2351,Deals_Demo!$H:$S,12,0)</f>
        <v>Mon</v>
      </c>
      <c r="X2351" s="13">
        <f t="shared" si="372"/>
        <v>-0.29700000000000004</v>
      </c>
      <c r="Y2351" s="13">
        <f t="shared" si="373"/>
        <v>-0.59400000000000008</v>
      </c>
      <c r="Z2351" s="13">
        <f t="shared" si="374"/>
        <v>-0.89100000000000001</v>
      </c>
      <c r="AA2351" s="13">
        <f t="shared" si="380"/>
        <v>-3</v>
      </c>
    </row>
    <row r="2352" spans="1:27" x14ac:dyDescent="0.25">
      <c r="A2352" s="56">
        <v>45922.700196759259</v>
      </c>
      <c r="B2352" s="57">
        <v>444448076</v>
      </c>
      <c r="C2352" s="58" t="s">
        <v>36</v>
      </c>
      <c r="D2352" s="58" t="s">
        <v>38</v>
      </c>
      <c r="E2352" s="58" t="s">
        <v>119</v>
      </c>
      <c r="F2352" s="59">
        <v>3715.47</v>
      </c>
      <c r="G2352" s="59">
        <v>3718.53</v>
      </c>
      <c r="H2352" s="58"/>
      <c r="I2352" s="58" t="s">
        <v>2817</v>
      </c>
      <c r="J2352" s="59">
        <v>3718.53</v>
      </c>
      <c r="K2352" s="59">
        <v>0</v>
      </c>
      <c r="L2352" s="59">
        <v>0</v>
      </c>
      <c r="M2352" s="59">
        <v>-3.06</v>
      </c>
      <c r="N2352" s="10" t="str">
        <f t="shared" si="375"/>
        <v>L</v>
      </c>
      <c r="O2352" s="11">
        <f t="shared" si="376"/>
        <v>45922</v>
      </c>
      <c r="P2352" s="12" t="str">
        <f t="shared" si="377"/>
        <v>16</v>
      </c>
      <c r="Q2352" s="13" t="str">
        <f>VLOOKUP($B2352,Deals_Demo!$H:$N,7,0)</f>
        <v>strategy_18_demo</v>
      </c>
      <c r="R2352" s="13" t="str">
        <f t="shared" si="378"/>
        <v>Mon</v>
      </c>
      <c r="S2352" s="14">
        <f>VLOOKUP($B2352,Deals_Demo!$H:$S,8,0)</f>
        <v>45922.700196759259</v>
      </c>
      <c r="T2352" s="14">
        <f>VLOOKUP($B2352,Deals_Demo!$H:$S,9,0)</f>
        <v>45922.908530092594</v>
      </c>
      <c r="U2352" s="15" t="str">
        <f t="shared" si="379"/>
        <v>2025-09-22</v>
      </c>
      <c r="V2352" s="13" t="str">
        <f>VLOOKUP($B2352,Deals_Demo!$H:$S,11,0)</f>
        <v>21</v>
      </c>
      <c r="W2352" s="13" t="str">
        <f>VLOOKUP($B2352,Deals_Demo!$H:$S,12,0)</f>
        <v>Mon</v>
      </c>
      <c r="X2352" s="13">
        <f t="shared" si="372"/>
        <v>-0.30600000000000005</v>
      </c>
      <c r="Y2352" s="13">
        <f t="shared" si="373"/>
        <v>-0.6120000000000001</v>
      </c>
      <c r="Z2352" s="13">
        <f t="shared" si="374"/>
        <v>-0.91799999999999993</v>
      </c>
      <c r="AA2352" s="13">
        <f t="shared" si="380"/>
        <v>-3</v>
      </c>
    </row>
    <row r="2353" spans="1:27" x14ac:dyDescent="0.25">
      <c r="A2353" s="60">
        <v>45922.700196759259</v>
      </c>
      <c r="B2353" s="61">
        <v>444448078</v>
      </c>
      <c r="C2353" s="62" t="s">
        <v>36</v>
      </c>
      <c r="D2353" s="62" t="s">
        <v>38</v>
      </c>
      <c r="E2353" s="62" t="s">
        <v>119</v>
      </c>
      <c r="F2353" s="63">
        <v>3715.52</v>
      </c>
      <c r="G2353" s="63">
        <v>3718.53</v>
      </c>
      <c r="H2353" s="62"/>
      <c r="I2353" s="62" t="s">
        <v>2817</v>
      </c>
      <c r="J2353" s="63">
        <v>3718.53</v>
      </c>
      <c r="K2353" s="63">
        <v>0</v>
      </c>
      <c r="L2353" s="63">
        <v>0</v>
      </c>
      <c r="M2353" s="63">
        <v>-3.01</v>
      </c>
      <c r="N2353" s="10" t="str">
        <f t="shared" si="375"/>
        <v>L</v>
      </c>
      <c r="O2353" s="11">
        <f t="shared" si="376"/>
        <v>45922</v>
      </c>
      <c r="P2353" s="12" t="str">
        <f t="shared" si="377"/>
        <v>16</v>
      </c>
      <c r="Q2353" s="13" t="str">
        <f>VLOOKUP($B2353,Deals_Demo!$H:$N,7,0)</f>
        <v>strategy_19_demo</v>
      </c>
      <c r="R2353" s="13" t="str">
        <f t="shared" si="378"/>
        <v>Mon</v>
      </c>
      <c r="S2353" s="14">
        <f>VLOOKUP($B2353,Deals_Demo!$H:$S,8,0)</f>
        <v>45922.700196759259</v>
      </c>
      <c r="T2353" s="14">
        <f>VLOOKUP($B2353,Deals_Demo!$H:$S,9,0)</f>
        <v>45922.908530092594</v>
      </c>
      <c r="U2353" s="15" t="str">
        <f t="shared" si="379"/>
        <v>2025-09-22</v>
      </c>
      <c r="V2353" s="13" t="str">
        <f>VLOOKUP($B2353,Deals_Demo!$H:$S,11,0)</f>
        <v>21</v>
      </c>
      <c r="W2353" s="13" t="str">
        <f>VLOOKUP($B2353,Deals_Demo!$H:$S,12,0)</f>
        <v>Mon</v>
      </c>
      <c r="X2353" s="13">
        <f t="shared" si="372"/>
        <v>-0.30099999999999999</v>
      </c>
      <c r="Y2353" s="13">
        <f t="shared" si="373"/>
        <v>-0.60199999999999998</v>
      </c>
      <c r="Z2353" s="13">
        <f t="shared" si="374"/>
        <v>-0.90299999999999991</v>
      </c>
      <c r="AA2353" s="13">
        <f t="shared" si="380"/>
        <v>-3</v>
      </c>
    </row>
    <row r="2354" spans="1:27" x14ac:dyDescent="0.25">
      <c r="A2354" s="56">
        <v>45922.700775462959</v>
      </c>
      <c r="B2354" s="57">
        <v>444448739</v>
      </c>
      <c r="C2354" s="58" t="s">
        <v>36</v>
      </c>
      <c r="D2354" s="58" t="s">
        <v>38</v>
      </c>
      <c r="E2354" s="58" t="s">
        <v>119</v>
      </c>
      <c r="F2354" s="59">
        <v>3716.79</v>
      </c>
      <c r="G2354" s="59">
        <v>3716.79</v>
      </c>
      <c r="H2354" s="59">
        <v>3714.58</v>
      </c>
      <c r="I2354" s="58" t="s">
        <v>2818</v>
      </c>
      <c r="J2354" s="59">
        <v>3714.55</v>
      </c>
      <c r="K2354" s="59">
        <v>0</v>
      </c>
      <c r="L2354" s="59">
        <v>0</v>
      </c>
      <c r="M2354" s="59">
        <v>2.2400000000000002</v>
      </c>
      <c r="N2354" s="10" t="str">
        <f t="shared" si="375"/>
        <v>W</v>
      </c>
      <c r="O2354" s="11">
        <f t="shared" si="376"/>
        <v>45922</v>
      </c>
      <c r="P2354" s="12" t="str">
        <f t="shared" si="377"/>
        <v>16</v>
      </c>
      <c r="Q2354" s="13" t="str">
        <f>VLOOKUP($B2354,Deals_Demo!$H:$N,7,0)</f>
        <v>strategy_21_demo</v>
      </c>
      <c r="R2354" s="13" t="str">
        <f t="shared" si="378"/>
        <v>Mon</v>
      </c>
      <c r="S2354" s="14">
        <f>VLOOKUP($B2354,Deals_Demo!$H:$S,8,0)</f>
        <v>45922.700775462959</v>
      </c>
      <c r="T2354" s="14">
        <f>VLOOKUP($B2354,Deals_Demo!$H:$S,9,0)</f>
        <v>45922.909108796295</v>
      </c>
      <c r="U2354" s="15" t="str">
        <f t="shared" si="379"/>
        <v>2025-09-22</v>
      </c>
      <c r="V2354" s="13" t="str">
        <f>VLOOKUP($B2354,Deals_Demo!$H:$S,11,0)</f>
        <v>21</v>
      </c>
      <c r="W2354" s="13" t="str">
        <f>VLOOKUP($B2354,Deals_Demo!$H:$S,12,0)</f>
        <v>Mon</v>
      </c>
      <c r="X2354" s="13">
        <f t="shared" si="372"/>
        <v>0.22400000000000003</v>
      </c>
      <c r="Y2354" s="13">
        <f t="shared" si="373"/>
        <v>0.44800000000000006</v>
      </c>
      <c r="Z2354" s="13">
        <f t="shared" si="374"/>
        <v>0.67200000000000004</v>
      </c>
      <c r="AA2354" s="13">
        <f t="shared" si="380"/>
        <v>-3</v>
      </c>
    </row>
    <row r="2355" spans="1:27" x14ac:dyDescent="0.25">
      <c r="A2355" s="60">
        <v>45922.700775462959</v>
      </c>
      <c r="B2355" s="61">
        <v>444448745</v>
      </c>
      <c r="C2355" s="62" t="s">
        <v>36</v>
      </c>
      <c r="D2355" s="62" t="s">
        <v>38</v>
      </c>
      <c r="E2355" s="62" t="s">
        <v>119</v>
      </c>
      <c r="F2355" s="63">
        <v>3716.84</v>
      </c>
      <c r="G2355" s="63">
        <v>3716.09</v>
      </c>
      <c r="H2355" s="63">
        <v>3713.28</v>
      </c>
      <c r="I2355" s="62" t="s">
        <v>2819</v>
      </c>
      <c r="J2355" s="63">
        <v>3716.29</v>
      </c>
      <c r="K2355" s="63">
        <v>0</v>
      </c>
      <c r="L2355" s="63">
        <v>0</v>
      </c>
      <c r="M2355" s="63">
        <v>0.55000000000000004</v>
      </c>
      <c r="N2355" s="10" t="str">
        <f t="shared" si="375"/>
        <v>W</v>
      </c>
      <c r="O2355" s="11">
        <f t="shared" si="376"/>
        <v>45922</v>
      </c>
      <c r="P2355" s="12" t="str">
        <f t="shared" si="377"/>
        <v>16</v>
      </c>
      <c r="Q2355" s="13" t="str">
        <f>VLOOKUP($B2355,Deals_Demo!$H:$N,7,0)</f>
        <v>strategy_11_demo</v>
      </c>
      <c r="R2355" s="13" t="str">
        <f t="shared" si="378"/>
        <v>Mon</v>
      </c>
      <c r="S2355" s="14">
        <f>VLOOKUP($B2355,Deals_Demo!$H:$S,8,0)</f>
        <v>45922.700775462959</v>
      </c>
      <c r="T2355" s="14">
        <f>VLOOKUP($B2355,Deals_Demo!$H:$S,9,0)</f>
        <v>45922.909108796295</v>
      </c>
      <c r="U2355" s="15" t="str">
        <f t="shared" si="379"/>
        <v>2025-09-22</v>
      </c>
      <c r="V2355" s="13" t="str">
        <f>VLOOKUP($B2355,Deals_Demo!$H:$S,11,0)</f>
        <v>21</v>
      </c>
      <c r="W2355" s="13" t="str">
        <f>VLOOKUP($B2355,Deals_Demo!$H:$S,12,0)</f>
        <v>Mon</v>
      </c>
      <c r="X2355" s="13">
        <f t="shared" si="372"/>
        <v>5.5000000000000007E-2</v>
      </c>
      <c r="Y2355" s="13">
        <f t="shared" si="373"/>
        <v>0.11000000000000001</v>
      </c>
      <c r="Z2355" s="13">
        <f t="shared" si="374"/>
        <v>0.16500000000000001</v>
      </c>
      <c r="AA2355" s="13">
        <f t="shared" si="380"/>
        <v>-3</v>
      </c>
    </row>
    <row r="2356" spans="1:27" x14ac:dyDescent="0.25">
      <c r="A2356" s="56">
        <v>45922.700775462959</v>
      </c>
      <c r="B2356" s="57">
        <v>444448748</v>
      </c>
      <c r="C2356" s="58" t="s">
        <v>36</v>
      </c>
      <c r="D2356" s="58" t="s">
        <v>38</v>
      </c>
      <c r="E2356" s="58" t="s">
        <v>119</v>
      </c>
      <c r="F2356" s="59">
        <v>3716.8</v>
      </c>
      <c r="G2356" s="59">
        <v>3716.08</v>
      </c>
      <c r="H2356" s="59">
        <v>3713.84</v>
      </c>
      <c r="I2356" s="58" t="s">
        <v>2819</v>
      </c>
      <c r="J2356" s="59">
        <v>3716.29</v>
      </c>
      <c r="K2356" s="59">
        <v>0</v>
      </c>
      <c r="L2356" s="59">
        <v>0</v>
      </c>
      <c r="M2356" s="59">
        <v>0.51</v>
      </c>
      <c r="N2356" s="10" t="str">
        <f t="shared" si="375"/>
        <v>W</v>
      </c>
      <c r="O2356" s="11">
        <f t="shared" si="376"/>
        <v>45922</v>
      </c>
      <c r="P2356" s="12" t="str">
        <f t="shared" si="377"/>
        <v>16</v>
      </c>
      <c r="Q2356" s="13" t="str">
        <f>VLOOKUP($B2356,Deals_Demo!$H:$N,7,0)</f>
        <v>strategy_10_demo</v>
      </c>
      <c r="R2356" s="13" t="str">
        <f t="shared" si="378"/>
        <v>Mon</v>
      </c>
      <c r="S2356" s="14">
        <f>VLOOKUP($B2356,Deals_Demo!$H:$S,8,0)</f>
        <v>45922.700775462959</v>
      </c>
      <c r="T2356" s="14">
        <f>VLOOKUP($B2356,Deals_Demo!$H:$S,9,0)</f>
        <v>45922.909108796295</v>
      </c>
      <c r="U2356" s="15" t="str">
        <f t="shared" si="379"/>
        <v>2025-09-22</v>
      </c>
      <c r="V2356" s="13" t="str">
        <f>VLOOKUP($B2356,Deals_Demo!$H:$S,11,0)</f>
        <v>21</v>
      </c>
      <c r="W2356" s="13" t="str">
        <f>VLOOKUP($B2356,Deals_Demo!$H:$S,12,0)</f>
        <v>Mon</v>
      </c>
      <c r="X2356" s="13">
        <f t="shared" si="372"/>
        <v>5.1000000000000004E-2</v>
      </c>
      <c r="Y2356" s="13">
        <f t="shared" si="373"/>
        <v>0.10200000000000001</v>
      </c>
      <c r="Z2356" s="13">
        <f t="shared" si="374"/>
        <v>0.153</v>
      </c>
      <c r="AA2356" s="13">
        <f t="shared" si="380"/>
        <v>-3</v>
      </c>
    </row>
    <row r="2357" spans="1:27" x14ac:dyDescent="0.25">
      <c r="A2357" s="60">
        <v>45922.700775462959</v>
      </c>
      <c r="B2357" s="61">
        <v>444448755</v>
      </c>
      <c r="C2357" s="62" t="s">
        <v>36</v>
      </c>
      <c r="D2357" s="62" t="s">
        <v>38</v>
      </c>
      <c r="E2357" s="62" t="s">
        <v>119</v>
      </c>
      <c r="F2357" s="63">
        <v>3716.8</v>
      </c>
      <c r="G2357" s="63">
        <v>3719.84</v>
      </c>
      <c r="H2357" s="63">
        <v>3715.34</v>
      </c>
      <c r="I2357" s="62" t="s">
        <v>2820</v>
      </c>
      <c r="J2357" s="63">
        <v>3715.34</v>
      </c>
      <c r="K2357" s="63">
        <v>0</v>
      </c>
      <c r="L2357" s="63">
        <v>0</v>
      </c>
      <c r="M2357" s="63">
        <v>1.46</v>
      </c>
      <c r="N2357" s="10" t="str">
        <f t="shared" si="375"/>
        <v>W</v>
      </c>
      <c r="O2357" s="11">
        <f t="shared" si="376"/>
        <v>45922</v>
      </c>
      <c r="P2357" s="12" t="str">
        <f t="shared" si="377"/>
        <v>16</v>
      </c>
      <c r="Q2357" s="13" t="str">
        <f>VLOOKUP($B2357,Deals_Demo!$H:$N,7,0)</f>
        <v>strategy_24_demo</v>
      </c>
      <c r="R2357" s="13" t="str">
        <f t="shared" si="378"/>
        <v>Mon</v>
      </c>
      <c r="S2357" s="14">
        <f>VLOOKUP($B2357,Deals_Demo!$H:$S,8,0)</f>
        <v>45922.700775462959</v>
      </c>
      <c r="T2357" s="14">
        <f>VLOOKUP($B2357,Deals_Demo!$H:$S,9,0)</f>
        <v>45922.909108796295</v>
      </c>
      <c r="U2357" s="15" t="str">
        <f t="shared" si="379"/>
        <v>2025-09-22</v>
      </c>
      <c r="V2357" s="13" t="str">
        <f>VLOOKUP($B2357,Deals_Demo!$H:$S,11,0)</f>
        <v>21</v>
      </c>
      <c r="W2357" s="13" t="str">
        <f>VLOOKUP($B2357,Deals_Demo!$H:$S,12,0)</f>
        <v>Mon</v>
      </c>
      <c r="X2357" s="13">
        <f t="shared" si="372"/>
        <v>0.14599999999999999</v>
      </c>
      <c r="Y2357" s="13">
        <f t="shared" si="373"/>
        <v>0.29199999999999998</v>
      </c>
      <c r="Z2357" s="13">
        <f t="shared" si="374"/>
        <v>0.438</v>
      </c>
      <c r="AA2357" s="13">
        <f t="shared" si="380"/>
        <v>-3</v>
      </c>
    </row>
    <row r="2358" spans="1:27" x14ac:dyDescent="0.25">
      <c r="A2358" s="56">
        <v>45922.700787037036</v>
      </c>
      <c r="B2358" s="57">
        <v>444448758</v>
      </c>
      <c r="C2358" s="58" t="s">
        <v>36</v>
      </c>
      <c r="D2358" s="58" t="s">
        <v>38</v>
      </c>
      <c r="E2358" s="58" t="s">
        <v>119</v>
      </c>
      <c r="F2358" s="59">
        <v>3716.82</v>
      </c>
      <c r="G2358" s="59">
        <v>3719.84</v>
      </c>
      <c r="H2358" s="59">
        <v>3715.34</v>
      </c>
      <c r="I2358" s="58" t="s">
        <v>2820</v>
      </c>
      <c r="J2358" s="59">
        <v>3715.34</v>
      </c>
      <c r="K2358" s="59">
        <v>0</v>
      </c>
      <c r="L2358" s="59">
        <v>0</v>
      </c>
      <c r="M2358" s="59">
        <v>1.48</v>
      </c>
      <c r="N2358" s="10" t="str">
        <f t="shared" si="375"/>
        <v>W</v>
      </c>
      <c r="O2358" s="11">
        <f t="shared" si="376"/>
        <v>45922</v>
      </c>
      <c r="P2358" s="12" t="str">
        <f t="shared" si="377"/>
        <v>16</v>
      </c>
      <c r="Q2358" s="13" t="str">
        <f>VLOOKUP($B2358,Deals_Demo!$H:$N,7,0)</f>
        <v>strategy_12_demo</v>
      </c>
      <c r="R2358" s="13" t="str">
        <f t="shared" si="378"/>
        <v>Mon</v>
      </c>
      <c r="S2358" s="14">
        <f>VLOOKUP($B2358,Deals_Demo!$H:$S,8,0)</f>
        <v>45922.700787037036</v>
      </c>
      <c r="T2358" s="14">
        <f>VLOOKUP($B2358,Deals_Demo!$H:$S,9,0)</f>
        <v>45922.909120370372</v>
      </c>
      <c r="U2358" s="15" t="str">
        <f t="shared" si="379"/>
        <v>2025-09-22</v>
      </c>
      <c r="V2358" s="13" t="str">
        <f>VLOOKUP($B2358,Deals_Demo!$H:$S,11,0)</f>
        <v>21</v>
      </c>
      <c r="W2358" s="13" t="str">
        <f>VLOOKUP($B2358,Deals_Demo!$H:$S,12,0)</f>
        <v>Mon</v>
      </c>
      <c r="X2358" s="13">
        <f t="shared" si="372"/>
        <v>0.14799999999999999</v>
      </c>
      <c r="Y2358" s="13">
        <f t="shared" si="373"/>
        <v>0.29599999999999999</v>
      </c>
      <c r="Z2358" s="13">
        <f t="shared" si="374"/>
        <v>0.44400000000000001</v>
      </c>
      <c r="AA2358" s="13">
        <f t="shared" si="380"/>
        <v>-3</v>
      </c>
    </row>
    <row r="2359" spans="1:27" x14ac:dyDescent="0.25">
      <c r="A2359" s="60">
        <v>45922.700787037036</v>
      </c>
      <c r="B2359" s="61">
        <v>444448763</v>
      </c>
      <c r="C2359" s="62" t="s">
        <v>36</v>
      </c>
      <c r="D2359" s="62" t="s">
        <v>38</v>
      </c>
      <c r="E2359" s="62" t="s">
        <v>119</v>
      </c>
      <c r="F2359" s="63">
        <v>3716.77</v>
      </c>
      <c r="G2359" s="63">
        <v>3719.04</v>
      </c>
      <c r="H2359" s="63">
        <v>3713.84</v>
      </c>
      <c r="I2359" s="62" t="s">
        <v>2821</v>
      </c>
      <c r="J2359" s="63">
        <v>3719.04</v>
      </c>
      <c r="K2359" s="63">
        <v>0</v>
      </c>
      <c r="L2359" s="63">
        <v>0</v>
      </c>
      <c r="M2359" s="63">
        <v>-2.27</v>
      </c>
      <c r="N2359" s="10" t="str">
        <f t="shared" si="375"/>
        <v>L</v>
      </c>
      <c r="O2359" s="11">
        <f t="shared" si="376"/>
        <v>45922</v>
      </c>
      <c r="P2359" s="12" t="str">
        <f t="shared" si="377"/>
        <v>16</v>
      </c>
      <c r="Q2359" s="13" t="str">
        <f>VLOOKUP($B2359,Deals_Demo!$H:$N,7,0)</f>
        <v>strategy_23_demo</v>
      </c>
      <c r="R2359" s="13" t="str">
        <f t="shared" si="378"/>
        <v>Mon</v>
      </c>
      <c r="S2359" s="14">
        <f>VLOOKUP($B2359,Deals_Demo!$H:$S,8,0)</f>
        <v>45922.700787037036</v>
      </c>
      <c r="T2359" s="14">
        <f>VLOOKUP($B2359,Deals_Demo!$H:$S,9,0)</f>
        <v>45922.909120370372</v>
      </c>
      <c r="U2359" s="15" t="str">
        <f t="shared" si="379"/>
        <v>2025-09-22</v>
      </c>
      <c r="V2359" s="13" t="str">
        <f>VLOOKUP($B2359,Deals_Demo!$H:$S,11,0)</f>
        <v>21</v>
      </c>
      <c r="W2359" s="13" t="str">
        <f>VLOOKUP($B2359,Deals_Demo!$H:$S,12,0)</f>
        <v>Mon</v>
      </c>
      <c r="X2359" s="13">
        <f t="shared" si="372"/>
        <v>-0.22700000000000001</v>
      </c>
      <c r="Y2359" s="13">
        <f t="shared" si="373"/>
        <v>-0.45400000000000001</v>
      </c>
      <c r="Z2359" s="13">
        <f t="shared" si="374"/>
        <v>-0.68099999999999994</v>
      </c>
      <c r="AA2359" s="13">
        <f t="shared" si="380"/>
        <v>-3</v>
      </c>
    </row>
    <row r="2360" spans="1:27" x14ac:dyDescent="0.25">
      <c r="A2360" s="56">
        <v>45922.700787037036</v>
      </c>
      <c r="B2360" s="57">
        <v>444448764</v>
      </c>
      <c r="C2360" s="58" t="s">
        <v>36</v>
      </c>
      <c r="D2360" s="58" t="s">
        <v>38</v>
      </c>
      <c r="E2360" s="58" t="s">
        <v>119</v>
      </c>
      <c r="F2360" s="59">
        <v>3716.83</v>
      </c>
      <c r="G2360" s="59">
        <v>3719.84</v>
      </c>
      <c r="H2360" s="59">
        <v>3713.34</v>
      </c>
      <c r="I2360" s="58" t="s">
        <v>2822</v>
      </c>
      <c r="J2360" s="59">
        <v>3720</v>
      </c>
      <c r="K2360" s="59">
        <v>0</v>
      </c>
      <c r="L2360" s="59">
        <v>0</v>
      </c>
      <c r="M2360" s="59">
        <v>-3.17</v>
      </c>
      <c r="N2360" s="10" t="str">
        <f t="shared" si="375"/>
        <v>L</v>
      </c>
      <c r="O2360" s="11">
        <f t="shared" si="376"/>
        <v>45922</v>
      </c>
      <c r="P2360" s="12" t="str">
        <f t="shared" si="377"/>
        <v>16</v>
      </c>
      <c r="Q2360" s="13" t="str">
        <f>VLOOKUP($B2360,Deals_Demo!$H:$N,7,0)</f>
        <v>strategy_16_demo</v>
      </c>
      <c r="R2360" s="13" t="str">
        <f t="shared" si="378"/>
        <v>Mon</v>
      </c>
      <c r="S2360" s="14">
        <f>VLOOKUP($B2360,Deals_Demo!$H:$S,8,0)</f>
        <v>45922.700787037036</v>
      </c>
      <c r="T2360" s="14">
        <f>VLOOKUP($B2360,Deals_Demo!$H:$S,9,0)</f>
        <v>45922.909120370372</v>
      </c>
      <c r="U2360" s="15" t="str">
        <f t="shared" si="379"/>
        <v>2025-09-22</v>
      </c>
      <c r="V2360" s="13" t="str">
        <f>VLOOKUP($B2360,Deals_Demo!$H:$S,11,0)</f>
        <v>21</v>
      </c>
      <c r="W2360" s="13" t="str">
        <f>VLOOKUP($B2360,Deals_Demo!$H:$S,12,0)</f>
        <v>Mon</v>
      </c>
      <c r="X2360" s="13">
        <f t="shared" si="372"/>
        <v>-0.317</v>
      </c>
      <c r="Y2360" s="13">
        <f t="shared" si="373"/>
        <v>-0.63400000000000001</v>
      </c>
      <c r="Z2360" s="13">
        <f t="shared" si="374"/>
        <v>-0.95099999999999996</v>
      </c>
      <c r="AA2360" s="13">
        <f t="shared" si="380"/>
        <v>-3</v>
      </c>
    </row>
    <row r="2361" spans="1:27" x14ac:dyDescent="0.25">
      <c r="A2361" s="60">
        <v>45922.700787037036</v>
      </c>
      <c r="B2361" s="61">
        <v>444448769</v>
      </c>
      <c r="C2361" s="62" t="s">
        <v>36</v>
      </c>
      <c r="D2361" s="62" t="s">
        <v>38</v>
      </c>
      <c r="E2361" s="62" t="s">
        <v>119</v>
      </c>
      <c r="F2361" s="63">
        <v>3716.84</v>
      </c>
      <c r="G2361" s="63">
        <v>3718.34</v>
      </c>
      <c r="H2361" s="63">
        <v>3715.34</v>
      </c>
      <c r="I2361" s="62" t="s">
        <v>2820</v>
      </c>
      <c r="J2361" s="63">
        <v>3715.34</v>
      </c>
      <c r="K2361" s="63">
        <v>0</v>
      </c>
      <c r="L2361" s="63">
        <v>0</v>
      </c>
      <c r="M2361" s="63">
        <v>1.5</v>
      </c>
      <c r="N2361" s="10" t="str">
        <f t="shared" si="375"/>
        <v>W</v>
      </c>
      <c r="O2361" s="11">
        <f t="shared" si="376"/>
        <v>45922</v>
      </c>
      <c r="P2361" s="12" t="str">
        <f t="shared" si="377"/>
        <v>16</v>
      </c>
      <c r="Q2361" s="13" t="str">
        <f>VLOOKUP($B2361,Deals_Demo!$H:$N,7,0)</f>
        <v>strategy_15_demo</v>
      </c>
      <c r="R2361" s="13" t="str">
        <f t="shared" si="378"/>
        <v>Mon</v>
      </c>
      <c r="S2361" s="14">
        <f>VLOOKUP($B2361,Deals_Demo!$H:$S,8,0)</f>
        <v>45922.700787037036</v>
      </c>
      <c r="T2361" s="14">
        <f>VLOOKUP($B2361,Deals_Demo!$H:$S,9,0)</f>
        <v>45922.909120370372</v>
      </c>
      <c r="U2361" s="15" t="str">
        <f t="shared" si="379"/>
        <v>2025-09-22</v>
      </c>
      <c r="V2361" s="13" t="str">
        <f>VLOOKUP($B2361,Deals_Demo!$H:$S,11,0)</f>
        <v>21</v>
      </c>
      <c r="W2361" s="13" t="str">
        <f>VLOOKUP($B2361,Deals_Demo!$H:$S,12,0)</f>
        <v>Mon</v>
      </c>
      <c r="X2361" s="13">
        <f t="shared" si="372"/>
        <v>0.15000000000000002</v>
      </c>
      <c r="Y2361" s="13">
        <f t="shared" si="373"/>
        <v>0.30000000000000004</v>
      </c>
      <c r="Z2361" s="13">
        <f t="shared" si="374"/>
        <v>0.44999999999999996</v>
      </c>
      <c r="AA2361" s="13">
        <f t="shared" si="380"/>
        <v>-3</v>
      </c>
    </row>
    <row r="2362" spans="1:27" x14ac:dyDescent="0.25">
      <c r="A2362" s="56">
        <v>45922.700798611113</v>
      </c>
      <c r="B2362" s="57">
        <v>444448772</v>
      </c>
      <c r="C2362" s="58" t="s">
        <v>36</v>
      </c>
      <c r="D2362" s="58" t="s">
        <v>38</v>
      </c>
      <c r="E2362" s="58" t="s">
        <v>119</v>
      </c>
      <c r="F2362" s="59">
        <v>3716.83</v>
      </c>
      <c r="G2362" s="59">
        <v>3719.04</v>
      </c>
      <c r="H2362" s="59">
        <v>3715.34</v>
      </c>
      <c r="I2362" s="58" t="s">
        <v>2820</v>
      </c>
      <c r="J2362" s="59">
        <v>3715.34</v>
      </c>
      <c r="K2362" s="59">
        <v>0</v>
      </c>
      <c r="L2362" s="59">
        <v>0</v>
      </c>
      <c r="M2362" s="59">
        <v>1.49</v>
      </c>
      <c r="N2362" s="10" t="str">
        <f t="shared" si="375"/>
        <v>W</v>
      </c>
      <c r="O2362" s="11">
        <f t="shared" si="376"/>
        <v>45922</v>
      </c>
      <c r="P2362" s="12" t="str">
        <f t="shared" si="377"/>
        <v>16</v>
      </c>
      <c r="Q2362" s="13" t="str">
        <f>VLOOKUP($B2362,Deals_Demo!$H:$N,7,0)</f>
        <v>strategy_22_demo</v>
      </c>
      <c r="R2362" s="13" t="str">
        <f t="shared" si="378"/>
        <v>Mon</v>
      </c>
      <c r="S2362" s="14">
        <f>VLOOKUP($B2362,Deals_Demo!$H:$S,8,0)</f>
        <v>45922.700798611113</v>
      </c>
      <c r="T2362" s="14">
        <f>VLOOKUP($B2362,Deals_Demo!$H:$S,9,0)</f>
        <v>45922.909131944449</v>
      </c>
      <c r="U2362" s="15" t="str">
        <f t="shared" si="379"/>
        <v>2025-09-22</v>
      </c>
      <c r="V2362" s="13" t="str">
        <f>VLOOKUP($B2362,Deals_Demo!$H:$S,11,0)</f>
        <v>21</v>
      </c>
      <c r="W2362" s="13" t="str">
        <f>VLOOKUP($B2362,Deals_Demo!$H:$S,12,0)</f>
        <v>Mon</v>
      </c>
      <c r="X2362" s="13">
        <f t="shared" si="372"/>
        <v>0.14899999999999999</v>
      </c>
      <c r="Y2362" s="13">
        <f t="shared" si="373"/>
        <v>0.29799999999999999</v>
      </c>
      <c r="Z2362" s="13">
        <f t="shared" si="374"/>
        <v>0.44700000000000001</v>
      </c>
      <c r="AA2362" s="13">
        <f t="shared" si="380"/>
        <v>-3</v>
      </c>
    </row>
    <row r="2363" spans="1:27" x14ac:dyDescent="0.25">
      <c r="A2363" s="60">
        <v>45922.700798611113</v>
      </c>
      <c r="B2363" s="61">
        <v>444448776</v>
      </c>
      <c r="C2363" s="62" t="s">
        <v>36</v>
      </c>
      <c r="D2363" s="62" t="s">
        <v>38</v>
      </c>
      <c r="E2363" s="62" t="s">
        <v>119</v>
      </c>
      <c r="F2363" s="63">
        <v>3716.81</v>
      </c>
      <c r="G2363" s="63">
        <v>3716.07</v>
      </c>
      <c r="H2363" s="63">
        <v>3713.84</v>
      </c>
      <c r="I2363" s="62" t="s">
        <v>2819</v>
      </c>
      <c r="J2363" s="63">
        <v>3716.29</v>
      </c>
      <c r="K2363" s="63">
        <v>0</v>
      </c>
      <c r="L2363" s="63">
        <v>0</v>
      </c>
      <c r="M2363" s="63">
        <v>0.52</v>
      </c>
      <c r="N2363" s="10" t="str">
        <f t="shared" si="375"/>
        <v>W</v>
      </c>
      <c r="O2363" s="11">
        <f t="shared" si="376"/>
        <v>45922</v>
      </c>
      <c r="P2363" s="12" t="str">
        <f t="shared" si="377"/>
        <v>16</v>
      </c>
      <c r="Q2363" s="13" t="str">
        <f>VLOOKUP($B2363,Deals_Demo!$H:$N,7,0)</f>
        <v>strategy_09_demo</v>
      </c>
      <c r="R2363" s="13" t="str">
        <f t="shared" si="378"/>
        <v>Mon</v>
      </c>
      <c r="S2363" s="14">
        <f>VLOOKUP($B2363,Deals_Demo!$H:$S,8,0)</f>
        <v>45922.700798611113</v>
      </c>
      <c r="T2363" s="14">
        <f>VLOOKUP($B2363,Deals_Demo!$H:$S,9,0)</f>
        <v>45922.909131944449</v>
      </c>
      <c r="U2363" s="15" t="str">
        <f t="shared" si="379"/>
        <v>2025-09-22</v>
      </c>
      <c r="V2363" s="13" t="str">
        <f>VLOOKUP($B2363,Deals_Demo!$H:$S,11,0)</f>
        <v>21</v>
      </c>
      <c r="W2363" s="13" t="str">
        <f>VLOOKUP($B2363,Deals_Demo!$H:$S,12,0)</f>
        <v>Mon</v>
      </c>
      <c r="X2363" s="13">
        <f t="shared" si="372"/>
        <v>5.2000000000000005E-2</v>
      </c>
      <c r="Y2363" s="13">
        <f t="shared" si="373"/>
        <v>0.10400000000000001</v>
      </c>
      <c r="Z2363" s="13">
        <f t="shared" si="374"/>
        <v>0.156</v>
      </c>
      <c r="AA2363" s="13">
        <f t="shared" si="380"/>
        <v>-3</v>
      </c>
    </row>
    <row r="2364" spans="1:27" x14ac:dyDescent="0.25">
      <c r="A2364" s="56">
        <v>45922.700798611113</v>
      </c>
      <c r="B2364" s="57">
        <v>444448781</v>
      </c>
      <c r="C2364" s="58" t="s">
        <v>36</v>
      </c>
      <c r="D2364" s="58" t="s">
        <v>38</v>
      </c>
      <c r="E2364" s="58" t="s">
        <v>119</v>
      </c>
      <c r="F2364" s="59">
        <v>3716.75</v>
      </c>
      <c r="G2364" s="59">
        <v>3719.84</v>
      </c>
      <c r="H2364" s="59">
        <v>3715.34</v>
      </c>
      <c r="I2364" s="58" t="s">
        <v>2820</v>
      </c>
      <c r="J2364" s="59">
        <v>3715.34</v>
      </c>
      <c r="K2364" s="59">
        <v>0</v>
      </c>
      <c r="L2364" s="59">
        <v>0</v>
      </c>
      <c r="M2364" s="59">
        <v>1.41</v>
      </c>
      <c r="N2364" s="10" t="str">
        <f t="shared" si="375"/>
        <v>W</v>
      </c>
      <c r="O2364" s="11">
        <f t="shared" si="376"/>
        <v>45922</v>
      </c>
      <c r="P2364" s="12" t="str">
        <f t="shared" si="377"/>
        <v>16</v>
      </c>
      <c r="Q2364" s="13" t="str">
        <f>VLOOKUP($B2364,Deals_Demo!$H:$N,7,0)</f>
        <v>strategy_14_demo</v>
      </c>
      <c r="R2364" s="13" t="str">
        <f t="shared" si="378"/>
        <v>Mon</v>
      </c>
      <c r="S2364" s="14">
        <f>VLOOKUP($B2364,Deals_Demo!$H:$S,8,0)</f>
        <v>45922.700798611113</v>
      </c>
      <c r="T2364" s="14">
        <f>VLOOKUP($B2364,Deals_Demo!$H:$S,9,0)</f>
        <v>45922.909131944449</v>
      </c>
      <c r="U2364" s="15" t="str">
        <f t="shared" si="379"/>
        <v>2025-09-22</v>
      </c>
      <c r="V2364" s="13" t="str">
        <f>VLOOKUP($B2364,Deals_Demo!$H:$S,11,0)</f>
        <v>21</v>
      </c>
      <c r="W2364" s="13" t="str">
        <f>VLOOKUP($B2364,Deals_Demo!$H:$S,12,0)</f>
        <v>Mon</v>
      </c>
      <c r="X2364" s="13">
        <f t="shared" si="372"/>
        <v>0.14099999999999999</v>
      </c>
      <c r="Y2364" s="13">
        <f t="shared" si="373"/>
        <v>0.28199999999999997</v>
      </c>
      <c r="Z2364" s="13">
        <f t="shared" si="374"/>
        <v>0.42299999999999999</v>
      </c>
      <c r="AA2364" s="13">
        <f t="shared" si="380"/>
        <v>-3</v>
      </c>
    </row>
    <row r="2365" spans="1:27" x14ac:dyDescent="0.25">
      <c r="A2365" s="60">
        <v>45922.70239583333</v>
      </c>
      <c r="B2365" s="61">
        <v>444450307</v>
      </c>
      <c r="C2365" s="62" t="s">
        <v>36</v>
      </c>
      <c r="D2365" s="62" t="s">
        <v>38</v>
      </c>
      <c r="E2365" s="62" t="s">
        <v>119</v>
      </c>
      <c r="F2365" s="63">
        <v>3716.18</v>
      </c>
      <c r="G2365" s="63">
        <v>3719.15</v>
      </c>
      <c r="H2365" s="63">
        <v>3712.65</v>
      </c>
      <c r="I2365" s="62" t="s">
        <v>2823</v>
      </c>
      <c r="J2365" s="63">
        <v>3719.2</v>
      </c>
      <c r="K2365" s="63">
        <v>0</v>
      </c>
      <c r="L2365" s="63">
        <v>0</v>
      </c>
      <c r="M2365" s="63">
        <v>-3.02</v>
      </c>
      <c r="N2365" s="10" t="str">
        <f t="shared" si="375"/>
        <v>L</v>
      </c>
      <c r="O2365" s="11">
        <f t="shared" si="376"/>
        <v>45922</v>
      </c>
      <c r="P2365" s="12" t="str">
        <f t="shared" si="377"/>
        <v>16</v>
      </c>
      <c r="Q2365" s="13" t="str">
        <f>VLOOKUP($B2365,Deals_Demo!$H:$N,7,0)</f>
        <v>strategy_11_demo</v>
      </c>
      <c r="R2365" s="13" t="str">
        <f t="shared" si="378"/>
        <v>Mon</v>
      </c>
      <c r="S2365" s="14">
        <f>VLOOKUP($B2365,Deals_Demo!$H:$S,8,0)</f>
        <v>45922.70239583333</v>
      </c>
      <c r="T2365" s="14">
        <f>VLOOKUP($B2365,Deals_Demo!$H:$S,9,0)</f>
        <v>45922.910729166666</v>
      </c>
      <c r="U2365" s="15" t="str">
        <f t="shared" si="379"/>
        <v>2025-09-22</v>
      </c>
      <c r="V2365" s="13" t="str">
        <f>VLOOKUP($B2365,Deals_Demo!$H:$S,11,0)</f>
        <v>21</v>
      </c>
      <c r="W2365" s="13" t="str">
        <f>VLOOKUP($B2365,Deals_Demo!$H:$S,12,0)</f>
        <v>Mon</v>
      </c>
      <c r="X2365" s="13">
        <f t="shared" si="372"/>
        <v>-0.30200000000000005</v>
      </c>
      <c r="Y2365" s="13">
        <f t="shared" si="373"/>
        <v>-0.60400000000000009</v>
      </c>
      <c r="Z2365" s="13">
        <f t="shared" si="374"/>
        <v>-0.90599999999999992</v>
      </c>
      <c r="AA2365" s="13">
        <f t="shared" si="380"/>
        <v>-3</v>
      </c>
    </row>
    <row r="2366" spans="1:27" x14ac:dyDescent="0.25">
      <c r="A2366" s="56">
        <v>45922.70239583333</v>
      </c>
      <c r="B2366" s="57">
        <v>444450310</v>
      </c>
      <c r="C2366" s="58" t="s">
        <v>36</v>
      </c>
      <c r="D2366" s="58" t="s">
        <v>38</v>
      </c>
      <c r="E2366" s="58" t="s">
        <v>119</v>
      </c>
      <c r="F2366" s="59">
        <v>3716.2</v>
      </c>
      <c r="G2366" s="59">
        <v>3719.18</v>
      </c>
      <c r="H2366" s="59">
        <v>3714.68</v>
      </c>
      <c r="I2366" s="58" t="s">
        <v>2823</v>
      </c>
      <c r="J2366" s="59">
        <v>3719.2</v>
      </c>
      <c r="K2366" s="59">
        <v>0</v>
      </c>
      <c r="L2366" s="59">
        <v>0</v>
      </c>
      <c r="M2366" s="59">
        <v>-3</v>
      </c>
      <c r="N2366" s="10" t="str">
        <f t="shared" si="375"/>
        <v>L</v>
      </c>
      <c r="O2366" s="11">
        <f t="shared" si="376"/>
        <v>45922</v>
      </c>
      <c r="P2366" s="12" t="str">
        <f t="shared" si="377"/>
        <v>16</v>
      </c>
      <c r="Q2366" s="13" t="str">
        <f>VLOOKUP($B2366,Deals_Demo!$H:$N,7,0)</f>
        <v>strategy_24_demo</v>
      </c>
      <c r="R2366" s="13" t="str">
        <f t="shared" si="378"/>
        <v>Mon</v>
      </c>
      <c r="S2366" s="14">
        <f>VLOOKUP($B2366,Deals_Demo!$H:$S,8,0)</f>
        <v>45922.70239583333</v>
      </c>
      <c r="T2366" s="14">
        <f>VLOOKUP($B2366,Deals_Demo!$H:$S,9,0)</f>
        <v>45922.910729166666</v>
      </c>
      <c r="U2366" s="15" t="str">
        <f t="shared" si="379"/>
        <v>2025-09-22</v>
      </c>
      <c r="V2366" s="13" t="str">
        <f>VLOOKUP($B2366,Deals_Demo!$H:$S,11,0)</f>
        <v>21</v>
      </c>
      <c r="W2366" s="13" t="str">
        <f>VLOOKUP($B2366,Deals_Demo!$H:$S,12,0)</f>
        <v>Mon</v>
      </c>
      <c r="X2366" s="13">
        <f t="shared" si="372"/>
        <v>-0.30000000000000004</v>
      </c>
      <c r="Y2366" s="13">
        <f t="shared" si="373"/>
        <v>-0.60000000000000009</v>
      </c>
      <c r="Z2366" s="13">
        <f t="shared" si="374"/>
        <v>-0.89999999999999991</v>
      </c>
      <c r="AA2366" s="13">
        <f t="shared" si="380"/>
        <v>-3</v>
      </c>
    </row>
    <row r="2367" spans="1:27" x14ac:dyDescent="0.25">
      <c r="A2367" s="60">
        <v>45922.70239583333</v>
      </c>
      <c r="B2367" s="61">
        <v>444450312</v>
      </c>
      <c r="C2367" s="62" t="s">
        <v>36</v>
      </c>
      <c r="D2367" s="62" t="s">
        <v>38</v>
      </c>
      <c r="E2367" s="62" t="s">
        <v>119</v>
      </c>
      <c r="F2367" s="63">
        <v>3716.2</v>
      </c>
      <c r="G2367" s="63">
        <v>3718.68</v>
      </c>
      <c r="H2367" s="63">
        <v>3713.18</v>
      </c>
      <c r="I2367" s="62" t="s">
        <v>2824</v>
      </c>
      <c r="J2367" s="63">
        <v>3718.68</v>
      </c>
      <c r="K2367" s="63">
        <v>0</v>
      </c>
      <c r="L2367" s="63">
        <v>0</v>
      </c>
      <c r="M2367" s="63">
        <v>-2.48</v>
      </c>
      <c r="N2367" s="10" t="str">
        <f t="shared" si="375"/>
        <v>L</v>
      </c>
      <c r="O2367" s="11">
        <f t="shared" si="376"/>
        <v>45922</v>
      </c>
      <c r="P2367" s="12" t="str">
        <f t="shared" si="377"/>
        <v>16</v>
      </c>
      <c r="Q2367" s="13" t="str">
        <f>VLOOKUP($B2367,Deals_Demo!$H:$N,7,0)</f>
        <v>strategy_10_demo</v>
      </c>
      <c r="R2367" s="13" t="str">
        <f t="shared" si="378"/>
        <v>Mon</v>
      </c>
      <c r="S2367" s="14">
        <f>VLOOKUP($B2367,Deals_Demo!$H:$S,8,0)</f>
        <v>45922.70239583333</v>
      </c>
      <c r="T2367" s="14">
        <f>VLOOKUP($B2367,Deals_Demo!$H:$S,9,0)</f>
        <v>45922.910729166666</v>
      </c>
      <c r="U2367" s="15" t="str">
        <f t="shared" si="379"/>
        <v>2025-09-22</v>
      </c>
      <c r="V2367" s="13" t="str">
        <f>VLOOKUP($B2367,Deals_Demo!$H:$S,11,0)</f>
        <v>21</v>
      </c>
      <c r="W2367" s="13" t="str">
        <f>VLOOKUP($B2367,Deals_Demo!$H:$S,12,0)</f>
        <v>Mon</v>
      </c>
      <c r="X2367" s="13">
        <f t="shared" si="372"/>
        <v>-0.248</v>
      </c>
      <c r="Y2367" s="13">
        <f t="shared" si="373"/>
        <v>-0.496</v>
      </c>
      <c r="Z2367" s="13">
        <f t="shared" si="374"/>
        <v>-0.74399999999999999</v>
      </c>
      <c r="AA2367" s="13">
        <f t="shared" si="380"/>
        <v>-3</v>
      </c>
    </row>
    <row r="2368" spans="1:27" x14ac:dyDescent="0.25">
      <c r="A2368" s="56">
        <v>45922.70239583333</v>
      </c>
      <c r="B2368" s="57">
        <v>444450315</v>
      </c>
      <c r="C2368" s="58" t="s">
        <v>36</v>
      </c>
      <c r="D2368" s="58" t="s">
        <v>38</v>
      </c>
      <c r="E2368" s="58" t="s">
        <v>119</v>
      </c>
      <c r="F2368" s="59">
        <v>3716.18</v>
      </c>
      <c r="G2368" s="59">
        <v>3719.18</v>
      </c>
      <c r="H2368" s="59">
        <v>3713.98</v>
      </c>
      <c r="I2368" s="58" t="s">
        <v>2823</v>
      </c>
      <c r="J2368" s="59">
        <v>3719.2</v>
      </c>
      <c r="K2368" s="59">
        <v>0</v>
      </c>
      <c r="L2368" s="59">
        <v>0</v>
      </c>
      <c r="M2368" s="59">
        <v>-3.02</v>
      </c>
      <c r="N2368" s="10" t="str">
        <f t="shared" si="375"/>
        <v>L</v>
      </c>
      <c r="O2368" s="11">
        <f t="shared" si="376"/>
        <v>45922</v>
      </c>
      <c r="P2368" s="12" t="str">
        <f t="shared" si="377"/>
        <v>16</v>
      </c>
      <c r="Q2368" s="13" t="str">
        <f>VLOOKUP($B2368,Deals_Demo!$H:$N,7,0)</f>
        <v>strategy_21_demo</v>
      </c>
      <c r="R2368" s="13" t="str">
        <f t="shared" si="378"/>
        <v>Mon</v>
      </c>
      <c r="S2368" s="14">
        <f>VLOOKUP($B2368,Deals_Demo!$H:$S,8,0)</f>
        <v>45922.70239583333</v>
      </c>
      <c r="T2368" s="14">
        <f>VLOOKUP($B2368,Deals_Demo!$H:$S,9,0)</f>
        <v>45922.910729166666</v>
      </c>
      <c r="U2368" s="15" t="str">
        <f t="shared" si="379"/>
        <v>2025-09-22</v>
      </c>
      <c r="V2368" s="13" t="str">
        <f>VLOOKUP($B2368,Deals_Demo!$H:$S,11,0)</f>
        <v>21</v>
      </c>
      <c r="W2368" s="13" t="str">
        <f>VLOOKUP($B2368,Deals_Demo!$H:$S,12,0)</f>
        <v>Mon</v>
      </c>
      <c r="X2368" s="13">
        <f t="shared" si="372"/>
        <v>-0.30200000000000005</v>
      </c>
      <c r="Y2368" s="13">
        <f t="shared" si="373"/>
        <v>-0.60400000000000009</v>
      </c>
      <c r="Z2368" s="13">
        <f t="shared" si="374"/>
        <v>-0.90599999999999992</v>
      </c>
      <c r="AA2368" s="13">
        <f t="shared" si="380"/>
        <v>-3</v>
      </c>
    </row>
    <row r="2369" spans="1:27" x14ac:dyDescent="0.25">
      <c r="A2369" s="60">
        <v>45922.702407407407</v>
      </c>
      <c r="B2369" s="61">
        <v>444450321</v>
      </c>
      <c r="C2369" s="62" t="s">
        <v>36</v>
      </c>
      <c r="D2369" s="62" t="s">
        <v>38</v>
      </c>
      <c r="E2369" s="62" t="s">
        <v>119</v>
      </c>
      <c r="F2369" s="63">
        <v>3716.08</v>
      </c>
      <c r="G2369" s="63">
        <v>3719.18</v>
      </c>
      <c r="H2369" s="63">
        <v>3714.68</v>
      </c>
      <c r="I2369" s="62" t="s">
        <v>2823</v>
      </c>
      <c r="J2369" s="63">
        <v>3719.2</v>
      </c>
      <c r="K2369" s="63">
        <v>0</v>
      </c>
      <c r="L2369" s="63">
        <v>0</v>
      </c>
      <c r="M2369" s="63">
        <v>-3.12</v>
      </c>
      <c r="N2369" s="10" t="str">
        <f t="shared" si="375"/>
        <v>L</v>
      </c>
      <c r="O2369" s="11">
        <f t="shared" si="376"/>
        <v>45922</v>
      </c>
      <c r="P2369" s="12" t="str">
        <f t="shared" si="377"/>
        <v>16</v>
      </c>
      <c r="Q2369" s="13" t="str">
        <f>VLOOKUP($B2369,Deals_Demo!$H:$N,7,0)</f>
        <v>strategy_12_demo</v>
      </c>
      <c r="R2369" s="13" t="str">
        <f t="shared" si="378"/>
        <v>Mon</v>
      </c>
      <c r="S2369" s="14">
        <f>VLOOKUP($B2369,Deals_Demo!$H:$S,8,0)</f>
        <v>45922.702407407407</v>
      </c>
      <c r="T2369" s="14">
        <f>VLOOKUP($B2369,Deals_Demo!$H:$S,9,0)</f>
        <v>45922.910740740743</v>
      </c>
      <c r="U2369" s="15" t="str">
        <f t="shared" si="379"/>
        <v>2025-09-22</v>
      </c>
      <c r="V2369" s="13" t="str">
        <f>VLOOKUP($B2369,Deals_Demo!$H:$S,11,0)</f>
        <v>21</v>
      </c>
      <c r="W2369" s="13" t="str">
        <f>VLOOKUP($B2369,Deals_Demo!$H:$S,12,0)</f>
        <v>Mon</v>
      </c>
      <c r="X2369" s="13">
        <f t="shared" si="372"/>
        <v>-0.31200000000000006</v>
      </c>
      <c r="Y2369" s="13">
        <f t="shared" si="373"/>
        <v>-0.62400000000000011</v>
      </c>
      <c r="Z2369" s="13">
        <f t="shared" si="374"/>
        <v>-0.93599999999999994</v>
      </c>
      <c r="AA2369" s="13">
        <f t="shared" si="380"/>
        <v>-3</v>
      </c>
    </row>
    <row r="2370" spans="1:27" x14ac:dyDescent="0.25">
      <c r="A2370" s="56">
        <v>45922.702407407407</v>
      </c>
      <c r="B2370" s="57">
        <v>444450323</v>
      </c>
      <c r="C2370" s="58" t="s">
        <v>36</v>
      </c>
      <c r="D2370" s="58" t="s">
        <v>38</v>
      </c>
      <c r="E2370" s="58" t="s">
        <v>119</v>
      </c>
      <c r="F2370" s="59">
        <v>3715.94</v>
      </c>
      <c r="G2370" s="59">
        <v>3719.18</v>
      </c>
      <c r="H2370" s="59">
        <v>3714.68</v>
      </c>
      <c r="I2370" s="58" t="s">
        <v>2823</v>
      </c>
      <c r="J2370" s="59">
        <v>3719.2</v>
      </c>
      <c r="K2370" s="59">
        <v>0</v>
      </c>
      <c r="L2370" s="59">
        <v>0</v>
      </c>
      <c r="M2370" s="59">
        <v>-3.26</v>
      </c>
      <c r="N2370" s="10" t="str">
        <f t="shared" si="375"/>
        <v>L</v>
      </c>
      <c r="O2370" s="11">
        <f t="shared" si="376"/>
        <v>45922</v>
      </c>
      <c r="P2370" s="12" t="str">
        <f t="shared" si="377"/>
        <v>16</v>
      </c>
      <c r="Q2370" s="13" t="str">
        <f>VLOOKUP($B2370,Deals_Demo!$H:$N,7,0)</f>
        <v>strategy_14_demo</v>
      </c>
      <c r="R2370" s="13" t="str">
        <f t="shared" si="378"/>
        <v>Mon</v>
      </c>
      <c r="S2370" s="14">
        <f>VLOOKUP($B2370,Deals_Demo!$H:$S,8,0)</f>
        <v>45922.702407407407</v>
      </c>
      <c r="T2370" s="14">
        <f>VLOOKUP($B2370,Deals_Demo!$H:$S,9,0)</f>
        <v>45922.910740740743</v>
      </c>
      <c r="U2370" s="15" t="str">
        <f t="shared" si="379"/>
        <v>2025-09-22</v>
      </c>
      <c r="V2370" s="13" t="str">
        <f>VLOOKUP($B2370,Deals_Demo!$H:$S,11,0)</f>
        <v>21</v>
      </c>
      <c r="W2370" s="13" t="str">
        <f>VLOOKUP($B2370,Deals_Demo!$H:$S,12,0)</f>
        <v>Mon</v>
      </c>
      <c r="X2370" s="13">
        <f t="shared" si="372"/>
        <v>-0.32600000000000001</v>
      </c>
      <c r="Y2370" s="13">
        <f t="shared" si="373"/>
        <v>-0.65200000000000002</v>
      </c>
      <c r="Z2370" s="13">
        <f t="shared" si="374"/>
        <v>-0.97799999999999987</v>
      </c>
      <c r="AA2370" s="13">
        <f t="shared" si="380"/>
        <v>-3</v>
      </c>
    </row>
    <row r="2371" spans="1:27" x14ac:dyDescent="0.25">
      <c r="A2371" s="60">
        <v>45922.702407407407</v>
      </c>
      <c r="B2371" s="61">
        <v>444450326</v>
      </c>
      <c r="C2371" s="62" t="s">
        <v>36</v>
      </c>
      <c r="D2371" s="62" t="s">
        <v>38</v>
      </c>
      <c r="E2371" s="62" t="s">
        <v>119</v>
      </c>
      <c r="F2371" s="63">
        <v>3716.11</v>
      </c>
      <c r="G2371" s="63">
        <v>3717.68</v>
      </c>
      <c r="H2371" s="63">
        <v>3714.68</v>
      </c>
      <c r="I2371" s="62" t="s">
        <v>2825</v>
      </c>
      <c r="J2371" s="63">
        <v>3717.68</v>
      </c>
      <c r="K2371" s="63">
        <v>0</v>
      </c>
      <c r="L2371" s="63">
        <v>0</v>
      </c>
      <c r="M2371" s="63">
        <v>-1.57</v>
      </c>
      <c r="N2371" s="10" t="str">
        <f t="shared" si="375"/>
        <v>L</v>
      </c>
      <c r="O2371" s="11">
        <f t="shared" si="376"/>
        <v>45922</v>
      </c>
      <c r="P2371" s="12" t="str">
        <f t="shared" si="377"/>
        <v>16</v>
      </c>
      <c r="Q2371" s="13" t="str">
        <f>VLOOKUP($B2371,Deals_Demo!$H:$N,7,0)</f>
        <v>strategy_15_demo</v>
      </c>
      <c r="R2371" s="13" t="str">
        <f t="shared" si="378"/>
        <v>Mon</v>
      </c>
      <c r="S2371" s="14">
        <f>VLOOKUP($B2371,Deals_Demo!$H:$S,8,0)</f>
        <v>45922.702407407407</v>
      </c>
      <c r="T2371" s="14">
        <f>VLOOKUP($B2371,Deals_Demo!$H:$S,9,0)</f>
        <v>45922.910740740743</v>
      </c>
      <c r="U2371" s="15" t="str">
        <f t="shared" si="379"/>
        <v>2025-09-22</v>
      </c>
      <c r="V2371" s="13" t="str">
        <f>VLOOKUP($B2371,Deals_Demo!$H:$S,11,0)</f>
        <v>21</v>
      </c>
      <c r="W2371" s="13" t="str">
        <f>VLOOKUP($B2371,Deals_Demo!$H:$S,12,0)</f>
        <v>Mon</v>
      </c>
      <c r="X2371" s="13">
        <f t="shared" ref="X2371:X2434" si="381">$M2371*0.1</f>
        <v>-0.15700000000000003</v>
      </c>
      <c r="Y2371" s="13">
        <f t="shared" ref="Y2371:Y2434" si="382">$M2371*0.2</f>
        <v>-0.31400000000000006</v>
      </c>
      <c r="Z2371" s="13">
        <f t="shared" ref="Z2371:Z2434" si="383">$M2371*0.3</f>
        <v>-0.47099999999999997</v>
      </c>
      <c r="AA2371" s="13">
        <f t="shared" si="380"/>
        <v>-3</v>
      </c>
    </row>
    <row r="2372" spans="1:27" x14ac:dyDescent="0.25">
      <c r="A2372" s="56">
        <v>45922.702407407407</v>
      </c>
      <c r="B2372" s="57">
        <v>444450329</v>
      </c>
      <c r="C2372" s="58" t="s">
        <v>36</v>
      </c>
      <c r="D2372" s="58" t="s">
        <v>38</v>
      </c>
      <c r="E2372" s="58" t="s">
        <v>119</v>
      </c>
      <c r="F2372" s="59">
        <v>3716.11</v>
      </c>
      <c r="G2372" s="59">
        <v>3719.18</v>
      </c>
      <c r="H2372" s="59">
        <v>3713.18</v>
      </c>
      <c r="I2372" s="58" t="s">
        <v>2823</v>
      </c>
      <c r="J2372" s="59">
        <v>3719.2</v>
      </c>
      <c r="K2372" s="59">
        <v>0</v>
      </c>
      <c r="L2372" s="59">
        <v>0</v>
      </c>
      <c r="M2372" s="59">
        <v>-3.09</v>
      </c>
      <c r="N2372" s="10" t="str">
        <f t="shared" si="375"/>
        <v>L</v>
      </c>
      <c r="O2372" s="11">
        <f t="shared" si="376"/>
        <v>45922</v>
      </c>
      <c r="P2372" s="12" t="str">
        <f t="shared" si="377"/>
        <v>16</v>
      </c>
      <c r="Q2372" s="13" t="str">
        <f>VLOOKUP($B2372,Deals_Demo!$H:$N,7,0)</f>
        <v>strategy_09_demo</v>
      </c>
      <c r="R2372" s="13" t="str">
        <f t="shared" si="378"/>
        <v>Mon</v>
      </c>
      <c r="S2372" s="14">
        <f>VLOOKUP($B2372,Deals_Demo!$H:$S,8,0)</f>
        <v>45922.702407407407</v>
      </c>
      <c r="T2372" s="14">
        <f>VLOOKUP($B2372,Deals_Demo!$H:$S,9,0)</f>
        <v>45922.910740740743</v>
      </c>
      <c r="U2372" s="15" t="str">
        <f t="shared" si="379"/>
        <v>2025-09-22</v>
      </c>
      <c r="V2372" s="13" t="str">
        <f>VLOOKUP($B2372,Deals_Demo!$H:$S,11,0)</f>
        <v>21</v>
      </c>
      <c r="W2372" s="13" t="str">
        <f>VLOOKUP($B2372,Deals_Demo!$H:$S,12,0)</f>
        <v>Mon</v>
      </c>
      <c r="X2372" s="13">
        <f t="shared" si="381"/>
        <v>-0.309</v>
      </c>
      <c r="Y2372" s="13">
        <f t="shared" si="382"/>
        <v>-0.61799999999999999</v>
      </c>
      <c r="Z2372" s="13">
        <f t="shared" si="383"/>
        <v>-0.92699999999999994</v>
      </c>
      <c r="AA2372" s="13">
        <f t="shared" si="380"/>
        <v>-3</v>
      </c>
    </row>
    <row r="2373" spans="1:27" x14ac:dyDescent="0.25">
      <c r="A2373" s="60">
        <v>45922.702418981484</v>
      </c>
      <c r="B2373" s="61">
        <v>444450332</v>
      </c>
      <c r="C2373" s="62" t="s">
        <v>36</v>
      </c>
      <c r="D2373" s="62" t="s">
        <v>38</v>
      </c>
      <c r="E2373" s="62" t="s">
        <v>119</v>
      </c>
      <c r="F2373" s="63">
        <v>3716.11</v>
      </c>
      <c r="G2373" s="63">
        <v>3718.38</v>
      </c>
      <c r="H2373" s="63">
        <v>3714.68</v>
      </c>
      <c r="I2373" s="62" t="s">
        <v>2816</v>
      </c>
      <c r="J2373" s="63">
        <v>3718.4</v>
      </c>
      <c r="K2373" s="63">
        <v>0</v>
      </c>
      <c r="L2373" s="63">
        <v>0</v>
      </c>
      <c r="M2373" s="63">
        <v>-2.29</v>
      </c>
      <c r="N2373" s="10" t="str">
        <f t="shared" si="375"/>
        <v>L</v>
      </c>
      <c r="O2373" s="11">
        <f t="shared" si="376"/>
        <v>45922</v>
      </c>
      <c r="P2373" s="12" t="str">
        <f t="shared" si="377"/>
        <v>16</v>
      </c>
      <c r="Q2373" s="13" t="str">
        <f>VLOOKUP($B2373,Deals_Demo!$H:$N,7,0)</f>
        <v>strategy_22_demo</v>
      </c>
      <c r="R2373" s="13" t="str">
        <f t="shared" si="378"/>
        <v>Mon</v>
      </c>
      <c r="S2373" s="14">
        <f>VLOOKUP($B2373,Deals_Demo!$H:$S,8,0)</f>
        <v>45922.702418981484</v>
      </c>
      <c r="T2373" s="14">
        <f>VLOOKUP($B2373,Deals_Demo!$H:$S,9,0)</f>
        <v>45922.91075231482</v>
      </c>
      <c r="U2373" s="15" t="str">
        <f t="shared" si="379"/>
        <v>2025-09-22</v>
      </c>
      <c r="V2373" s="13" t="str">
        <f>VLOOKUP($B2373,Deals_Demo!$H:$S,11,0)</f>
        <v>21</v>
      </c>
      <c r="W2373" s="13" t="str">
        <f>VLOOKUP($B2373,Deals_Demo!$H:$S,12,0)</f>
        <v>Mon</v>
      </c>
      <c r="X2373" s="13">
        <f t="shared" si="381"/>
        <v>-0.22900000000000001</v>
      </c>
      <c r="Y2373" s="13">
        <f t="shared" si="382"/>
        <v>-0.45800000000000002</v>
      </c>
      <c r="Z2373" s="13">
        <f t="shared" si="383"/>
        <v>-0.68699999999999994</v>
      </c>
      <c r="AA2373" s="13">
        <f t="shared" si="380"/>
        <v>-3</v>
      </c>
    </row>
    <row r="2374" spans="1:27" x14ac:dyDescent="0.25">
      <c r="A2374" s="56">
        <v>45922.704942129632</v>
      </c>
      <c r="B2374" s="57">
        <v>444453556</v>
      </c>
      <c r="C2374" s="58" t="s">
        <v>36</v>
      </c>
      <c r="D2374" s="58" t="s">
        <v>37</v>
      </c>
      <c r="E2374" s="58" t="s">
        <v>119</v>
      </c>
      <c r="F2374" s="59">
        <v>3719.79</v>
      </c>
      <c r="G2374" s="59">
        <v>3720.77</v>
      </c>
      <c r="H2374" s="58"/>
      <c r="I2374" s="58" t="s">
        <v>2826</v>
      </c>
      <c r="J2374" s="59">
        <v>3720.76</v>
      </c>
      <c r="K2374" s="59">
        <v>0</v>
      </c>
      <c r="L2374" s="59">
        <v>0</v>
      </c>
      <c r="M2374" s="59">
        <v>0.97</v>
      </c>
      <c r="N2374" s="10" t="str">
        <f t="shared" si="375"/>
        <v>W</v>
      </c>
      <c r="O2374" s="11">
        <f t="shared" si="376"/>
        <v>45922</v>
      </c>
      <c r="P2374" s="12" t="str">
        <f t="shared" si="377"/>
        <v>16</v>
      </c>
      <c r="Q2374" s="13" t="str">
        <f>VLOOKUP($B2374,Deals_Demo!$H:$N,7,0)</f>
        <v>strategy_18_demo</v>
      </c>
      <c r="R2374" s="13" t="str">
        <f t="shared" si="378"/>
        <v>Mon</v>
      </c>
      <c r="S2374" s="14">
        <f>VLOOKUP($B2374,Deals_Demo!$H:$S,8,0)</f>
        <v>45922.704942129632</v>
      </c>
      <c r="T2374" s="14">
        <f>VLOOKUP($B2374,Deals_Demo!$H:$S,9,0)</f>
        <v>45922.913275462968</v>
      </c>
      <c r="U2374" s="15" t="str">
        <f t="shared" si="379"/>
        <v>2025-09-22</v>
      </c>
      <c r="V2374" s="13" t="str">
        <f>VLOOKUP($B2374,Deals_Demo!$H:$S,11,0)</f>
        <v>21</v>
      </c>
      <c r="W2374" s="13" t="str">
        <f>VLOOKUP($B2374,Deals_Demo!$H:$S,12,0)</f>
        <v>Mon</v>
      </c>
      <c r="X2374" s="13">
        <f t="shared" si="381"/>
        <v>9.7000000000000003E-2</v>
      </c>
      <c r="Y2374" s="13">
        <f t="shared" si="382"/>
        <v>0.19400000000000001</v>
      </c>
      <c r="Z2374" s="13">
        <f t="shared" si="383"/>
        <v>0.29099999999999998</v>
      </c>
      <c r="AA2374" s="13">
        <f t="shared" si="380"/>
        <v>-3</v>
      </c>
    </row>
    <row r="2375" spans="1:27" x14ac:dyDescent="0.25">
      <c r="A2375" s="60">
        <v>45922.704942129632</v>
      </c>
      <c r="B2375" s="61">
        <v>444453558</v>
      </c>
      <c r="C2375" s="62" t="s">
        <v>36</v>
      </c>
      <c r="D2375" s="62" t="s">
        <v>37</v>
      </c>
      <c r="E2375" s="62" t="s">
        <v>119</v>
      </c>
      <c r="F2375" s="63">
        <v>3719.85</v>
      </c>
      <c r="G2375" s="63">
        <v>3724.68</v>
      </c>
      <c r="H2375" s="62"/>
      <c r="I2375" s="62" t="s">
        <v>2827</v>
      </c>
      <c r="J2375" s="63">
        <v>3724.66</v>
      </c>
      <c r="K2375" s="63">
        <v>0</v>
      </c>
      <c r="L2375" s="63">
        <v>0</v>
      </c>
      <c r="M2375" s="63">
        <v>4.8099999999999996</v>
      </c>
      <c r="N2375" s="10" t="str">
        <f t="shared" si="375"/>
        <v>W</v>
      </c>
      <c r="O2375" s="11">
        <f t="shared" si="376"/>
        <v>45922</v>
      </c>
      <c r="P2375" s="12" t="str">
        <f t="shared" si="377"/>
        <v>16</v>
      </c>
      <c r="Q2375" s="13" t="str">
        <f>VLOOKUP($B2375,Deals_Demo!$H:$N,7,0)</f>
        <v>strategy_19_demo</v>
      </c>
      <c r="R2375" s="13" t="str">
        <f t="shared" si="378"/>
        <v>Mon</v>
      </c>
      <c r="S2375" s="14">
        <f>VLOOKUP($B2375,Deals_Demo!$H:$S,8,0)</f>
        <v>45922.704942129632</v>
      </c>
      <c r="T2375" s="14">
        <f>VLOOKUP($B2375,Deals_Demo!$H:$S,9,0)</f>
        <v>45922.913275462968</v>
      </c>
      <c r="U2375" s="15" t="str">
        <f t="shared" si="379"/>
        <v>2025-09-22</v>
      </c>
      <c r="V2375" s="13" t="str">
        <f>VLOOKUP($B2375,Deals_Demo!$H:$S,11,0)</f>
        <v>21</v>
      </c>
      <c r="W2375" s="13" t="str">
        <f>VLOOKUP($B2375,Deals_Demo!$H:$S,12,0)</f>
        <v>Mon</v>
      </c>
      <c r="X2375" s="13">
        <f t="shared" si="381"/>
        <v>0.48099999999999998</v>
      </c>
      <c r="Y2375" s="13">
        <f t="shared" si="382"/>
        <v>0.96199999999999997</v>
      </c>
      <c r="Z2375" s="13">
        <f t="shared" si="383"/>
        <v>1.4429999999999998</v>
      </c>
      <c r="AA2375" s="13">
        <f t="shared" si="380"/>
        <v>4.8099999999999996</v>
      </c>
    </row>
    <row r="2376" spans="1:27" x14ac:dyDescent="0.25">
      <c r="A2376" s="56">
        <v>45922.707025462965</v>
      </c>
      <c r="B2376" s="57">
        <v>444455558</v>
      </c>
      <c r="C2376" s="58" t="s">
        <v>36</v>
      </c>
      <c r="D2376" s="58" t="s">
        <v>37</v>
      </c>
      <c r="E2376" s="58" t="s">
        <v>119</v>
      </c>
      <c r="F2376" s="59">
        <v>3721.16</v>
      </c>
      <c r="G2376" s="59">
        <v>3718.35</v>
      </c>
      <c r="H2376" s="58"/>
      <c r="I2376" s="58" t="s">
        <v>2828</v>
      </c>
      <c r="J2376" s="59">
        <v>3718.24</v>
      </c>
      <c r="K2376" s="59">
        <v>0</v>
      </c>
      <c r="L2376" s="59">
        <v>0</v>
      </c>
      <c r="M2376" s="59">
        <v>-2.92</v>
      </c>
      <c r="N2376" s="10" t="str">
        <f t="shared" si="375"/>
        <v>L</v>
      </c>
      <c r="O2376" s="11">
        <f t="shared" si="376"/>
        <v>45922</v>
      </c>
      <c r="P2376" s="12" t="str">
        <f t="shared" si="377"/>
        <v>16</v>
      </c>
      <c r="Q2376" s="13" t="str">
        <f>VLOOKUP($B2376,Deals_Demo!$H:$N,7,0)</f>
        <v>strategy_18_demo</v>
      </c>
      <c r="R2376" s="13" t="str">
        <f t="shared" si="378"/>
        <v>Mon</v>
      </c>
      <c r="S2376" s="14">
        <f>VLOOKUP($B2376,Deals_Demo!$H:$S,8,0)</f>
        <v>45922.707025462965</v>
      </c>
      <c r="T2376" s="14">
        <f>VLOOKUP($B2376,Deals_Demo!$H:$S,9,0)</f>
        <v>45922.915358796301</v>
      </c>
      <c r="U2376" s="15" t="str">
        <f t="shared" si="379"/>
        <v>2025-09-22</v>
      </c>
      <c r="V2376" s="13" t="str">
        <f>VLOOKUP($B2376,Deals_Demo!$H:$S,11,0)</f>
        <v>21</v>
      </c>
      <c r="W2376" s="13" t="str">
        <f>VLOOKUP($B2376,Deals_Demo!$H:$S,12,0)</f>
        <v>Mon</v>
      </c>
      <c r="X2376" s="13">
        <f t="shared" si="381"/>
        <v>-0.29199999999999998</v>
      </c>
      <c r="Y2376" s="13">
        <f t="shared" si="382"/>
        <v>-0.58399999999999996</v>
      </c>
      <c r="Z2376" s="13">
        <f t="shared" si="383"/>
        <v>-0.876</v>
      </c>
      <c r="AA2376" s="13">
        <f t="shared" si="380"/>
        <v>-3</v>
      </c>
    </row>
    <row r="2377" spans="1:27" x14ac:dyDescent="0.25">
      <c r="A2377" s="60">
        <v>45922.708761574075</v>
      </c>
      <c r="B2377" s="61">
        <v>444456950</v>
      </c>
      <c r="C2377" s="62" t="s">
        <v>36</v>
      </c>
      <c r="D2377" s="62" t="s">
        <v>37</v>
      </c>
      <c r="E2377" s="62" t="s">
        <v>119</v>
      </c>
      <c r="F2377" s="63">
        <v>3721.18</v>
      </c>
      <c r="G2377" s="63">
        <v>3718.1</v>
      </c>
      <c r="H2377" s="63">
        <v>3724.6</v>
      </c>
      <c r="I2377" s="62" t="s">
        <v>2829</v>
      </c>
      <c r="J2377" s="63">
        <v>3718.09</v>
      </c>
      <c r="K2377" s="63">
        <v>0</v>
      </c>
      <c r="L2377" s="63">
        <v>0</v>
      </c>
      <c r="M2377" s="63">
        <v>-3.09</v>
      </c>
      <c r="N2377" s="10" t="str">
        <f t="shared" si="375"/>
        <v>L</v>
      </c>
      <c r="O2377" s="11">
        <f t="shared" si="376"/>
        <v>45922</v>
      </c>
      <c r="P2377" s="12" t="str">
        <f t="shared" si="377"/>
        <v>17</v>
      </c>
      <c r="Q2377" s="13" t="str">
        <f>VLOOKUP($B2377,Deals_Demo!$H:$N,7,0)</f>
        <v>strategy_16_demo</v>
      </c>
      <c r="R2377" s="13" t="str">
        <f t="shared" si="378"/>
        <v>Mon</v>
      </c>
      <c r="S2377" s="14">
        <f>VLOOKUP($B2377,Deals_Demo!$H:$S,8,0)</f>
        <v>45922.708761574075</v>
      </c>
      <c r="T2377" s="14">
        <f>VLOOKUP($B2377,Deals_Demo!$H:$S,9,0)</f>
        <v>45922.917094907411</v>
      </c>
      <c r="U2377" s="15" t="str">
        <f t="shared" si="379"/>
        <v>2025-09-22</v>
      </c>
      <c r="V2377" s="13" t="str">
        <f>VLOOKUP($B2377,Deals_Demo!$H:$S,11,0)</f>
        <v>22</v>
      </c>
      <c r="W2377" s="13" t="str">
        <f>VLOOKUP($B2377,Deals_Demo!$H:$S,12,0)</f>
        <v>Mon</v>
      </c>
      <c r="X2377" s="13">
        <f t="shared" si="381"/>
        <v>-0.309</v>
      </c>
      <c r="Y2377" s="13">
        <f t="shared" si="382"/>
        <v>-0.61799999999999999</v>
      </c>
      <c r="Z2377" s="13">
        <f t="shared" si="383"/>
        <v>-0.92699999999999994</v>
      </c>
      <c r="AA2377" s="13">
        <f t="shared" si="380"/>
        <v>-3</v>
      </c>
    </row>
    <row r="2378" spans="1:27" x14ac:dyDescent="0.25">
      <c r="A2378" s="56">
        <v>45922.708761574075</v>
      </c>
      <c r="B2378" s="57">
        <v>444456951</v>
      </c>
      <c r="C2378" s="58" t="s">
        <v>36</v>
      </c>
      <c r="D2378" s="58" t="s">
        <v>37</v>
      </c>
      <c r="E2378" s="58" t="s">
        <v>119</v>
      </c>
      <c r="F2378" s="59">
        <v>3721.18</v>
      </c>
      <c r="G2378" s="59">
        <v>3718.1</v>
      </c>
      <c r="H2378" s="59">
        <v>3722.6</v>
      </c>
      <c r="I2378" s="58" t="s">
        <v>2829</v>
      </c>
      <c r="J2378" s="59">
        <v>3718.09</v>
      </c>
      <c r="K2378" s="59">
        <v>0</v>
      </c>
      <c r="L2378" s="59">
        <v>0</v>
      </c>
      <c r="M2378" s="59">
        <v>-3.09</v>
      </c>
      <c r="N2378" s="10" t="str">
        <f t="shared" si="375"/>
        <v>L</v>
      </c>
      <c r="O2378" s="11">
        <f t="shared" si="376"/>
        <v>45922</v>
      </c>
      <c r="P2378" s="12" t="str">
        <f t="shared" si="377"/>
        <v>17</v>
      </c>
      <c r="Q2378" s="13" t="str">
        <f>VLOOKUP($B2378,Deals_Demo!$H:$N,7,0)</f>
        <v>strategy_24_demo</v>
      </c>
      <c r="R2378" s="13" t="str">
        <f t="shared" si="378"/>
        <v>Mon</v>
      </c>
      <c r="S2378" s="14">
        <f>VLOOKUP($B2378,Deals_Demo!$H:$S,8,0)</f>
        <v>45922.708761574075</v>
      </c>
      <c r="T2378" s="14">
        <f>VLOOKUP($B2378,Deals_Demo!$H:$S,9,0)</f>
        <v>45922.917094907411</v>
      </c>
      <c r="U2378" s="15" t="str">
        <f t="shared" si="379"/>
        <v>2025-09-22</v>
      </c>
      <c r="V2378" s="13" t="str">
        <f>VLOOKUP($B2378,Deals_Demo!$H:$S,11,0)</f>
        <v>22</v>
      </c>
      <c r="W2378" s="13" t="str">
        <f>VLOOKUP($B2378,Deals_Demo!$H:$S,12,0)</f>
        <v>Mon</v>
      </c>
      <c r="X2378" s="13">
        <f t="shared" si="381"/>
        <v>-0.309</v>
      </c>
      <c r="Y2378" s="13">
        <f t="shared" si="382"/>
        <v>-0.61799999999999999</v>
      </c>
      <c r="Z2378" s="13">
        <f t="shared" si="383"/>
        <v>-0.92699999999999994</v>
      </c>
      <c r="AA2378" s="13">
        <f t="shared" si="380"/>
        <v>-3</v>
      </c>
    </row>
    <row r="2379" spans="1:27" x14ac:dyDescent="0.25">
      <c r="A2379" s="60">
        <v>45922.708773148152</v>
      </c>
      <c r="B2379" s="61">
        <v>444456953</v>
      </c>
      <c r="C2379" s="62" t="s">
        <v>36</v>
      </c>
      <c r="D2379" s="62" t="s">
        <v>37</v>
      </c>
      <c r="E2379" s="62" t="s">
        <v>119</v>
      </c>
      <c r="F2379" s="63">
        <v>3721.25</v>
      </c>
      <c r="G2379" s="63">
        <v>3718.68</v>
      </c>
      <c r="H2379" s="63">
        <v>3724.18</v>
      </c>
      <c r="I2379" s="62" t="s">
        <v>2830</v>
      </c>
      <c r="J2379" s="63">
        <v>3718.63</v>
      </c>
      <c r="K2379" s="63">
        <v>0</v>
      </c>
      <c r="L2379" s="63">
        <v>0</v>
      </c>
      <c r="M2379" s="63">
        <v>-2.62</v>
      </c>
      <c r="N2379" s="10" t="str">
        <f t="shared" si="375"/>
        <v>L</v>
      </c>
      <c r="O2379" s="11">
        <f t="shared" si="376"/>
        <v>45922</v>
      </c>
      <c r="P2379" s="12" t="str">
        <f t="shared" si="377"/>
        <v>17</v>
      </c>
      <c r="Q2379" s="13" t="str">
        <f>VLOOKUP($B2379,Deals_Demo!$H:$N,7,0)</f>
        <v>strategy_10_demo</v>
      </c>
      <c r="R2379" s="13" t="str">
        <f t="shared" si="378"/>
        <v>Mon</v>
      </c>
      <c r="S2379" s="14">
        <f>VLOOKUP($B2379,Deals_Demo!$H:$S,8,0)</f>
        <v>45922.708773148152</v>
      </c>
      <c r="T2379" s="14">
        <f>VLOOKUP($B2379,Deals_Demo!$H:$S,9,0)</f>
        <v>45922.917106481487</v>
      </c>
      <c r="U2379" s="15" t="str">
        <f t="shared" si="379"/>
        <v>2025-09-22</v>
      </c>
      <c r="V2379" s="13" t="str">
        <f>VLOOKUP($B2379,Deals_Demo!$H:$S,11,0)</f>
        <v>22</v>
      </c>
      <c r="W2379" s="13" t="str">
        <f>VLOOKUP($B2379,Deals_Demo!$H:$S,12,0)</f>
        <v>Mon</v>
      </c>
      <c r="X2379" s="13">
        <f t="shared" si="381"/>
        <v>-0.26200000000000001</v>
      </c>
      <c r="Y2379" s="13">
        <f t="shared" si="382"/>
        <v>-0.52400000000000002</v>
      </c>
      <c r="Z2379" s="13">
        <f t="shared" si="383"/>
        <v>-0.78600000000000003</v>
      </c>
      <c r="AA2379" s="13">
        <f t="shared" si="380"/>
        <v>-3</v>
      </c>
    </row>
    <row r="2380" spans="1:27" x14ac:dyDescent="0.25">
      <c r="A2380" s="56">
        <v>45922.708773148152</v>
      </c>
      <c r="B2380" s="57">
        <v>444456955</v>
      </c>
      <c r="C2380" s="58" t="s">
        <v>36</v>
      </c>
      <c r="D2380" s="58" t="s">
        <v>37</v>
      </c>
      <c r="E2380" s="58" t="s">
        <v>119</v>
      </c>
      <c r="F2380" s="59">
        <v>3721.25</v>
      </c>
      <c r="G2380" s="59">
        <v>3718.18</v>
      </c>
      <c r="H2380" s="59">
        <v>3722.68</v>
      </c>
      <c r="I2380" s="58" t="s">
        <v>2829</v>
      </c>
      <c r="J2380" s="59">
        <v>3718.13</v>
      </c>
      <c r="K2380" s="59">
        <v>0</v>
      </c>
      <c r="L2380" s="59">
        <v>0</v>
      </c>
      <c r="M2380" s="59">
        <v>-3.12</v>
      </c>
      <c r="N2380" s="10" t="str">
        <f t="shared" si="375"/>
        <v>L</v>
      </c>
      <c r="O2380" s="11">
        <f t="shared" si="376"/>
        <v>45922</v>
      </c>
      <c r="P2380" s="12" t="str">
        <f t="shared" si="377"/>
        <v>17</v>
      </c>
      <c r="Q2380" s="13" t="str">
        <f>VLOOKUP($B2380,Deals_Demo!$H:$N,7,0)</f>
        <v>strategy_12_demo</v>
      </c>
      <c r="R2380" s="13" t="str">
        <f t="shared" si="378"/>
        <v>Mon</v>
      </c>
      <c r="S2380" s="14">
        <f>VLOOKUP($B2380,Deals_Demo!$H:$S,8,0)</f>
        <v>45922.708773148152</v>
      </c>
      <c r="T2380" s="14">
        <f>VLOOKUP($B2380,Deals_Demo!$H:$S,9,0)</f>
        <v>45922.917106481487</v>
      </c>
      <c r="U2380" s="15" t="str">
        <f t="shared" si="379"/>
        <v>2025-09-22</v>
      </c>
      <c r="V2380" s="13" t="str">
        <f>VLOOKUP($B2380,Deals_Demo!$H:$S,11,0)</f>
        <v>22</v>
      </c>
      <c r="W2380" s="13" t="str">
        <f>VLOOKUP($B2380,Deals_Demo!$H:$S,12,0)</f>
        <v>Mon</v>
      </c>
      <c r="X2380" s="13">
        <f t="shared" si="381"/>
        <v>-0.31200000000000006</v>
      </c>
      <c r="Y2380" s="13">
        <f t="shared" si="382"/>
        <v>-0.62400000000000011</v>
      </c>
      <c r="Z2380" s="13">
        <f t="shared" si="383"/>
        <v>-0.93599999999999994</v>
      </c>
      <c r="AA2380" s="13">
        <f t="shared" si="380"/>
        <v>-3</v>
      </c>
    </row>
    <row r="2381" spans="1:27" x14ac:dyDescent="0.25">
      <c r="A2381" s="60">
        <v>45922.708773148152</v>
      </c>
      <c r="B2381" s="61">
        <v>444456956</v>
      </c>
      <c r="C2381" s="62" t="s">
        <v>36</v>
      </c>
      <c r="D2381" s="62" t="s">
        <v>37</v>
      </c>
      <c r="E2381" s="62" t="s">
        <v>119</v>
      </c>
      <c r="F2381" s="63">
        <v>3721.25</v>
      </c>
      <c r="G2381" s="63">
        <v>3718.18</v>
      </c>
      <c r="H2381" s="63">
        <v>3722.68</v>
      </c>
      <c r="I2381" s="62" t="s">
        <v>2829</v>
      </c>
      <c r="J2381" s="63">
        <v>3718.13</v>
      </c>
      <c r="K2381" s="63">
        <v>0</v>
      </c>
      <c r="L2381" s="63">
        <v>0</v>
      </c>
      <c r="M2381" s="63">
        <v>-3.12</v>
      </c>
      <c r="N2381" s="10" t="str">
        <f t="shared" si="375"/>
        <v>L</v>
      </c>
      <c r="O2381" s="11">
        <f t="shared" si="376"/>
        <v>45922</v>
      </c>
      <c r="P2381" s="12" t="str">
        <f t="shared" si="377"/>
        <v>17</v>
      </c>
      <c r="Q2381" s="13" t="str">
        <f>VLOOKUP($B2381,Deals_Demo!$H:$N,7,0)</f>
        <v>strategy_14_demo</v>
      </c>
      <c r="R2381" s="13" t="str">
        <f t="shared" si="378"/>
        <v>Mon</v>
      </c>
      <c r="S2381" s="14">
        <f>VLOOKUP($B2381,Deals_Demo!$H:$S,8,0)</f>
        <v>45922.708773148152</v>
      </c>
      <c r="T2381" s="14">
        <f>VLOOKUP($B2381,Deals_Demo!$H:$S,9,0)</f>
        <v>45922.917106481487</v>
      </c>
      <c r="U2381" s="15" t="str">
        <f t="shared" si="379"/>
        <v>2025-09-22</v>
      </c>
      <c r="V2381" s="13" t="str">
        <f>VLOOKUP($B2381,Deals_Demo!$H:$S,11,0)</f>
        <v>22</v>
      </c>
      <c r="W2381" s="13" t="str">
        <f>VLOOKUP($B2381,Deals_Demo!$H:$S,12,0)</f>
        <v>Mon</v>
      </c>
      <c r="X2381" s="13">
        <f t="shared" si="381"/>
        <v>-0.31200000000000006</v>
      </c>
      <c r="Y2381" s="13">
        <f t="shared" si="382"/>
        <v>-0.62400000000000011</v>
      </c>
      <c r="Z2381" s="13">
        <f t="shared" si="383"/>
        <v>-0.93599999999999994</v>
      </c>
      <c r="AA2381" s="13">
        <f t="shared" si="380"/>
        <v>-3</v>
      </c>
    </row>
    <row r="2382" spans="1:27" x14ac:dyDescent="0.25">
      <c r="A2382" s="56">
        <v>45922.708773148152</v>
      </c>
      <c r="B2382" s="57">
        <v>444456959</v>
      </c>
      <c r="C2382" s="58" t="s">
        <v>36</v>
      </c>
      <c r="D2382" s="58" t="s">
        <v>37</v>
      </c>
      <c r="E2382" s="58" t="s">
        <v>119</v>
      </c>
      <c r="F2382" s="59">
        <v>3721.21</v>
      </c>
      <c r="G2382" s="59">
        <v>3718.18</v>
      </c>
      <c r="H2382" s="59">
        <v>3724.18</v>
      </c>
      <c r="I2382" s="58" t="s">
        <v>2829</v>
      </c>
      <c r="J2382" s="59">
        <v>3718.13</v>
      </c>
      <c r="K2382" s="59">
        <v>0</v>
      </c>
      <c r="L2382" s="59">
        <v>0</v>
      </c>
      <c r="M2382" s="59">
        <v>-3.08</v>
      </c>
      <c r="N2382" s="10" t="str">
        <f t="shared" si="375"/>
        <v>L</v>
      </c>
      <c r="O2382" s="11">
        <f t="shared" si="376"/>
        <v>45922</v>
      </c>
      <c r="P2382" s="12" t="str">
        <f t="shared" si="377"/>
        <v>17</v>
      </c>
      <c r="Q2382" s="13" t="str">
        <f>VLOOKUP($B2382,Deals_Demo!$H:$N,7,0)</f>
        <v>strategy_09_demo</v>
      </c>
      <c r="R2382" s="13" t="str">
        <f t="shared" si="378"/>
        <v>Mon</v>
      </c>
      <c r="S2382" s="14">
        <f>VLOOKUP($B2382,Deals_Demo!$H:$S,8,0)</f>
        <v>45922.708773148152</v>
      </c>
      <c r="T2382" s="14">
        <f>VLOOKUP($B2382,Deals_Demo!$H:$S,9,0)</f>
        <v>45922.917106481487</v>
      </c>
      <c r="U2382" s="15" t="str">
        <f t="shared" si="379"/>
        <v>2025-09-22</v>
      </c>
      <c r="V2382" s="13" t="str">
        <f>VLOOKUP($B2382,Deals_Demo!$H:$S,11,0)</f>
        <v>22</v>
      </c>
      <c r="W2382" s="13" t="str">
        <f>VLOOKUP($B2382,Deals_Demo!$H:$S,12,0)</f>
        <v>Mon</v>
      </c>
      <c r="X2382" s="13">
        <f t="shared" si="381"/>
        <v>-0.30800000000000005</v>
      </c>
      <c r="Y2382" s="13">
        <f t="shared" si="382"/>
        <v>-0.6160000000000001</v>
      </c>
      <c r="Z2382" s="13">
        <f t="shared" si="383"/>
        <v>-0.92399999999999993</v>
      </c>
      <c r="AA2382" s="13">
        <f t="shared" si="380"/>
        <v>-3</v>
      </c>
    </row>
    <row r="2383" spans="1:27" x14ac:dyDescent="0.25">
      <c r="A2383" s="60">
        <v>45922.708773148152</v>
      </c>
      <c r="B2383" s="61">
        <v>444456960</v>
      </c>
      <c r="C2383" s="62" t="s">
        <v>36</v>
      </c>
      <c r="D2383" s="62" t="s">
        <v>37</v>
      </c>
      <c r="E2383" s="62" t="s">
        <v>119</v>
      </c>
      <c r="F2383" s="63">
        <v>3721.19</v>
      </c>
      <c r="G2383" s="63">
        <v>3718.98</v>
      </c>
      <c r="H2383" s="63">
        <v>3724.18</v>
      </c>
      <c r="I2383" s="62" t="s">
        <v>2831</v>
      </c>
      <c r="J2383" s="63">
        <v>3718.94</v>
      </c>
      <c r="K2383" s="63">
        <v>0</v>
      </c>
      <c r="L2383" s="63">
        <v>0</v>
      </c>
      <c r="M2383" s="63">
        <v>-2.25</v>
      </c>
      <c r="N2383" s="10" t="str">
        <f t="shared" si="375"/>
        <v>L</v>
      </c>
      <c r="O2383" s="11">
        <f t="shared" si="376"/>
        <v>45922</v>
      </c>
      <c r="P2383" s="12" t="str">
        <f t="shared" si="377"/>
        <v>17</v>
      </c>
      <c r="Q2383" s="13" t="str">
        <f>VLOOKUP($B2383,Deals_Demo!$H:$N,7,0)</f>
        <v>strategy_23_demo</v>
      </c>
      <c r="R2383" s="13" t="str">
        <f t="shared" si="378"/>
        <v>Mon</v>
      </c>
      <c r="S2383" s="14">
        <f>VLOOKUP($B2383,Deals_Demo!$H:$S,8,0)</f>
        <v>45922.708773148152</v>
      </c>
      <c r="T2383" s="14">
        <f>VLOOKUP($B2383,Deals_Demo!$H:$S,9,0)</f>
        <v>45922.917106481487</v>
      </c>
      <c r="U2383" s="15" t="str">
        <f t="shared" si="379"/>
        <v>2025-09-22</v>
      </c>
      <c r="V2383" s="13" t="str">
        <f>VLOOKUP($B2383,Deals_Demo!$H:$S,11,0)</f>
        <v>22</v>
      </c>
      <c r="W2383" s="13" t="str">
        <f>VLOOKUP($B2383,Deals_Demo!$H:$S,12,0)</f>
        <v>Mon</v>
      </c>
      <c r="X2383" s="13">
        <f t="shared" si="381"/>
        <v>-0.22500000000000001</v>
      </c>
      <c r="Y2383" s="13">
        <f t="shared" si="382"/>
        <v>-0.45</v>
      </c>
      <c r="Z2383" s="13">
        <f t="shared" si="383"/>
        <v>-0.67499999999999993</v>
      </c>
      <c r="AA2383" s="13">
        <f t="shared" si="380"/>
        <v>-3</v>
      </c>
    </row>
    <row r="2384" spans="1:27" x14ac:dyDescent="0.25">
      <c r="A2384" s="56">
        <v>45922.708784722221</v>
      </c>
      <c r="B2384" s="57">
        <v>444456964</v>
      </c>
      <c r="C2384" s="58" t="s">
        <v>36</v>
      </c>
      <c r="D2384" s="58" t="s">
        <v>37</v>
      </c>
      <c r="E2384" s="58" t="s">
        <v>119</v>
      </c>
      <c r="F2384" s="59">
        <v>3721.11</v>
      </c>
      <c r="G2384" s="59">
        <v>3718.98</v>
      </c>
      <c r="H2384" s="59">
        <v>3722.68</v>
      </c>
      <c r="I2384" s="58" t="s">
        <v>2831</v>
      </c>
      <c r="J2384" s="59">
        <v>3718.94</v>
      </c>
      <c r="K2384" s="59">
        <v>0</v>
      </c>
      <c r="L2384" s="59">
        <v>0</v>
      </c>
      <c r="M2384" s="59">
        <v>-2.17</v>
      </c>
      <c r="N2384" s="10" t="str">
        <f t="shared" si="375"/>
        <v>L</v>
      </c>
      <c r="O2384" s="11">
        <f t="shared" si="376"/>
        <v>45922</v>
      </c>
      <c r="P2384" s="12" t="str">
        <f t="shared" si="377"/>
        <v>17</v>
      </c>
      <c r="Q2384" s="13" t="str">
        <f>VLOOKUP($B2384,Deals_Demo!$H:$N,7,0)</f>
        <v>strategy_22_demo</v>
      </c>
      <c r="R2384" s="13" t="str">
        <f t="shared" si="378"/>
        <v>Mon</v>
      </c>
      <c r="S2384" s="14">
        <f>VLOOKUP($B2384,Deals_Demo!$H:$S,8,0)</f>
        <v>45922.708784722221</v>
      </c>
      <c r="T2384" s="14">
        <f>VLOOKUP($B2384,Deals_Demo!$H:$S,9,0)</f>
        <v>45922.917118055557</v>
      </c>
      <c r="U2384" s="15" t="str">
        <f t="shared" si="379"/>
        <v>2025-09-22</v>
      </c>
      <c r="V2384" s="13" t="str">
        <f>VLOOKUP($B2384,Deals_Demo!$H:$S,11,0)</f>
        <v>22</v>
      </c>
      <c r="W2384" s="13" t="str">
        <f>VLOOKUP($B2384,Deals_Demo!$H:$S,12,0)</f>
        <v>Mon</v>
      </c>
      <c r="X2384" s="13">
        <f t="shared" si="381"/>
        <v>-0.217</v>
      </c>
      <c r="Y2384" s="13">
        <f t="shared" si="382"/>
        <v>-0.434</v>
      </c>
      <c r="Z2384" s="13">
        <f t="shared" si="383"/>
        <v>-0.65099999999999991</v>
      </c>
      <c r="AA2384" s="13">
        <f t="shared" si="380"/>
        <v>-3</v>
      </c>
    </row>
    <row r="2385" spans="1:27" x14ac:dyDescent="0.25">
      <c r="A2385" s="60">
        <v>45922.709108796298</v>
      </c>
      <c r="B2385" s="61">
        <v>444457461</v>
      </c>
      <c r="C2385" s="62" t="s">
        <v>36</v>
      </c>
      <c r="D2385" s="62" t="s">
        <v>37</v>
      </c>
      <c r="E2385" s="62" t="s">
        <v>119</v>
      </c>
      <c r="F2385" s="63">
        <v>3721</v>
      </c>
      <c r="G2385" s="63">
        <v>3718.01</v>
      </c>
      <c r="H2385" s="63">
        <v>3723.21</v>
      </c>
      <c r="I2385" s="62" t="s">
        <v>2829</v>
      </c>
      <c r="J2385" s="63">
        <v>3717.94</v>
      </c>
      <c r="K2385" s="63">
        <v>0</v>
      </c>
      <c r="L2385" s="63">
        <v>0</v>
      </c>
      <c r="M2385" s="63">
        <v>-3.06</v>
      </c>
      <c r="N2385" s="10" t="str">
        <f t="shared" si="375"/>
        <v>L</v>
      </c>
      <c r="O2385" s="11">
        <f t="shared" si="376"/>
        <v>45922</v>
      </c>
      <c r="P2385" s="12" t="str">
        <f t="shared" si="377"/>
        <v>17</v>
      </c>
      <c r="Q2385" s="13" t="str">
        <f>VLOOKUP($B2385,Deals_Demo!$H:$N,7,0)</f>
        <v>strategy_21_demo</v>
      </c>
      <c r="R2385" s="13" t="str">
        <f t="shared" si="378"/>
        <v>Mon</v>
      </c>
      <c r="S2385" s="14">
        <f>VLOOKUP($B2385,Deals_Demo!$H:$S,8,0)</f>
        <v>45922.709108796298</v>
      </c>
      <c r="T2385" s="14">
        <f>VLOOKUP($B2385,Deals_Demo!$H:$S,9,0)</f>
        <v>45922.917442129634</v>
      </c>
      <c r="U2385" s="15" t="str">
        <f t="shared" si="379"/>
        <v>2025-09-22</v>
      </c>
      <c r="V2385" s="13" t="str">
        <f>VLOOKUP($B2385,Deals_Demo!$H:$S,11,0)</f>
        <v>22</v>
      </c>
      <c r="W2385" s="13" t="str">
        <f>VLOOKUP($B2385,Deals_Demo!$H:$S,12,0)</f>
        <v>Mon</v>
      </c>
      <c r="X2385" s="13">
        <f t="shared" si="381"/>
        <v>-0.30600000000000005</v>
      </c>
      <c r="Y2385" s="13">
        <f t="shared" si="382"/>
        <v>-0.6120000000000001</v>
      </c>
      <c r="Z2385" s="13">
        <f t="shared" si="383"/>
        <v>-0.91799999999999993</v>
      </c>
      <c r="AA2385" s="13">
        <f t="shared" si="380"/>
        <v>-3</v>
      </c>
    </row>
    <row r="2386" spans="1:27" x14ac:dyDescent="0.25">
      <c r="A2386" s="56">
        <v>45922.709108796298</v>
      </c>
      <c r="B2386" s="57">
        <v>444457463</v>
      </c>
      <c r="C2386" s="58" t="s">
        <v>36</v>
      </c>
      <c r="D2386" s="58" t="s">
        <v>37</v>
      </c>
      <c r="E2386" s="58" t="s">
        <v>119</v>
      </c>
      <c r="F2386" s="59">
        <v>3721.03</v>
      </c>
      <c r="G2386" s="59">
        <v>3718</v>
      </c>
      <c r="H2386" s="59">
        <v>3724.5</v>
      </c>
      <c r="I2386" s="58" t="s">
        <v>2829</v>
      </c>
      <c r="J2386" s="59">
        <v>3717.94</v>
      </c>
      <c r="K2386" s="59">
        <v>0</v>
      </c>
      <c r="L2386" s="59">
        <v>0</v>
      </c>
      <c r="M2386" s="59">
        <v>-3.09</v>
      </c>
      <c r="N2386" s="10" t="str">
        <f t="shared" si="375"/>
        <v>L</v>
      </c>
      <c r="O2386" s="11">
        <f t="shared" si="376"/>
        <v>45922</v>
      </c>
      <c r="P2386" s="12" t="str">
        <f t="shared" si="377"/>
        <v>17</v>
      </c>
      <c r="Q2386" s="13" t="str">
        <f>VLOOKUP($B2386,Deals_Demo!$H:$N,7,0)</f>
        <v>strategy_11_demo</v>
      </c>
      <c r="R2386" s="13" t="str">
        <f t="shared" si="378"/>
        <v>Mon</v>
      </c>
      <c r="S2386" s="14">
        <f>VLOOKUP($B2386,Deals_Demo!$H:$S,8,0)</f>
        <v>45922.709108796298</v>
      </c>
      <c r="T2386" s="14">
        <f>VLOOKUP($B2386,Deals_Demo!$H:$S,9,0)</f>
        <v>45922.917442129634</v>
      </c>
      <c r="U2386" s="15" t="str">
        <f t="shared" si="379"/>
        <v>2025-09-22</v>
      </c>
      <c r="V2386" s="13" t="str">
        <f>VLOOKUP($B2386,Deals_Demo!$H:$S,11,0)</f>
        <v>22</v>
      </c>
      <c r="W2386" s="13" t="str">
        <f>VLOOKUP($B2386,Deals_Demo!$H:$S,12,0)</f>
        <v>Mon</v>
      </c>
      <c r="X2386" s="13">
        <f t="shared" si="381"/>
        <v>-0.309</v>
      </c>
      <c r="Y2386" s="13">
        <f t="shared" si="382"/>
        <v>-0.61799999999999999</v>
      </c>
      <c r="Z2386" s="13">
        <f t="shared" si="383"/>
        <v>-0.92699999999999994</v>
      </c>
      <c r="AA2386" s="13">
        <f t="shared" si="380"/>
        <v>-3</v>
      </c>
    </row>
    <row r="2387" spans="1:27" x14ac:dyDescent="0.25">
      <c r="A2387" s="60">
        <v>45922.709687499999</v>
      </c>
      <c r="B2387" s="61">
        <v>444458084</v>
      </c>
      <c r="C2387" s="62" t="s">
        <v>36</v>
      </c>
      <c r="D2387" s="62" t="s">
        <v>37</v>
      </c>
      <c r="E2387" s="62" t="s">
        <v>119</v>
      </c>
      <c r="F2387" s="63">
        <v>3721.54</v>
      </c>
      <c r="G2387" s="63">
        <v>3718.57</v>
      </c>
      <c r="H2387" s="63">
        <v>3727.57</v>
      </c>
      <c r="I2387" s="62" t="s">
        <v>2830</v>
      </c>
      <c r="J2387" s="63">
        <v>3718.44</v>
      </c>
      <c r="K2387" s="63">
        <v>0</v>
      </c>
      <c r="L2387" s="63">
        <v>0</v>
      </c>
      <c r="M2387" s="63">
        <v>-3.1</v>
      </c>
      <c r="N2387" s="10" t="str">
        <f t="shared" si="375"/>
        <v>L</v>
      </c>
      <c r="O2387" s="11">
        <f t="shared" si="376"/>
        <v>45922</v>
      </c>
      <c r="P2387" s="12" t="str">
        <f t="shared" si="377"/>
        <v>17</v>
      </c>
      <c r="Q2387" s="13" t="str">
        <f>VLOOKUP($B2387,Deals_Demo!$H:$N,7,0)</f>
        <v>DEMO_strategy_02</v>
      </c>
      <c r="R2387" s="13" t="str">
        <f t="shared" si="378"/>
        <v>Mon</v>
      </c>
      <c r="S2387" s="14">
        <f>VLOOKUP($B2387,Deals_Demo!$H:$S,8,0)</f>
        <v>45922.709687499999</v>
      </c>
      <c r="T2387" s="14">
        <f>VLOOKUP($B2387,Deals_Demo!$H:$S,9,0)</f>
        <v>45922.918020833335</v>
      </c>
      <c r="U2387" s="15" t="str">
        <f t="shared" si="379"/>
        <v>2025-09-22</v>
      </c>
      <c r="V2387" s="13" t="str">
        <f>VLOOKUP($B2387,Deals_Demo!$H:$S,11,0)</f>
        <v>22</v>
      </c>
      <c r="W2387" s="13" t="str">
        <f>VLOOKUP($B2387,Deals_Demo!$H:$S,12,0)</f>
        <v>Mon</v>
      </c>
      <c r="X2387" s="13">
        <f t="shared" si="381"/>
        <v>-0.31000000000000005</v>
      </c>
      <c r="Y2387" s="13">
        <f t="shared" si="382"/>
        <v>-0.62000000000000011</v>
      </c>
      <c r="Z2387" s="13">
        <f t="shared" si="383"/>
        <v>-0.92999999999999994</v>
      </c>
      <c r="AA2387" s="13">
        <f t="shared" si="380"/>
        <v>-3</v>
      </c>
    </row>
    <row r="2388" spans="1:27" x14ac:dyDescent="0.25">
      <c r="A2388" s="56">
        <v>45922.709687499999</v>
      </c>
      <c r="B2388" s="57">
        <v>444458089</v>
      </c>
      <c r="C2388" s="58" t="s">
        <v>36</v>
      </c>
      <c r="D2388" s="58" t="s">
        <v>37</v>
      </c>
      <c r="E2388" s="58" t="s">
        <v>119</v>
      </c>
      <c r="F2388" s="59">
        <v>3721.7</v>
      </c>
      <c r="G2388" s="59">
        <v>3718.54</v>
      </c>
      <c r="H2388" s="58"/>
      <c r="I2388" s="58" t="s">
        <v>2830</v>
      </c>
      <c r="J2388" s="59">
        <v>3718.44</v>
      </c>
      <c r="K2388" s="59">
        <v>0</v>
      </c>
      <c r="L2388" s="59">
        <v>0</v>
      </c>
      <c r="M2388" s="59">
        <v>-3.26</v>
      </c>
      <c r="N2388" s="10" t="str">
        <f t="shared" si="375"/>
        <v>L</v>
      </c>
      <c r="O2388" s="11">
        <f t="shared" si="376"/>
        <v>45922</v>
      </c>
      <c r="P2388" s="12" t="str">
        <f t="shared" si="377"/>
        <v>17</v>
      </c>
      <c r="Q2388" s="13" t="str">
        <f>VLOOKUP($B2388,Deals_Demo!$H:$N,7,0)</f>
        <v>DEMO_strategy_01</v>
      </c>
      <c r="R2388" s="13" t="str">
        <f t="shared" si="378"/>
        <v>Mon</v>
      </c>
      <c r="S2388" s="14">
        <f>VLOOKUP($B2388,Deals_Demo!$H:$S,8,0)</f>
        <v>45922.709687499999</v>
      </c>
      <c r="T2388" s="14">
        <f>VLOOKUP($B2388,Deals_Demo!$H:$S,9,0)</f>
        <v>45922.918020833335</v>
      </c>
      <c r="U2388" s="15" t="str">
        <f t="shared" si="379"/>
        <v>2025-09-22</v>
      </c>
      <c r="V2388" s="13" t="str">
        <f>VLOOKUP($B2388,Deals_Demo!$H:$S,11,0)</f>
        <v>22</v>
      </c>
      <c r="W2388" s="13" t="str">
        <f>VLOOKUP($B2388,Deals_Demo!$H:$S,12,0)</f>
        <v>Mon</v>
      </c>
      <c r="X2388" s="13">
        <f t="shared" si="381"/>
        <v>-0.32600000000000001</v>
      </c>
      <c r="Y2388" s="13">
        <f t="shared" si="382"/>
        <v>-0.65200000000000002</v>
      </c>
      <c r="Z2388" s="13">
        <f t="shared" si="383"/>
        <v>-0.97799999999999987</v>
      </c>
      <c r="AA2388" s="13">
        <f t="shared" si="380"/>
        <v>-3</v>
      </c>
    </row>
    <row r="2389" spans="1:27" x14ac:dyDescent="0.25">
      <c r="A2389" s="60">
        <v>45922.709803240738</v>
      </c>
      <c r="B2389" s="61">
        <v>444458214</v>
      </c>
      <c r="C2389" s="62" t="s">
        <v>36</v>
      </c>
      <c r="D2389" s="62" t="s">
        <v>37</v>
      </c>
      <c r="E2389" s="62" t="s">
        <v>119</v>
      </c>
      <c r="F2389" s="63">
        <v>3721.52</v>
      </c>
      <c r="G2389" s="63">
        <v>3718.55</v>
      </c>
      <c r="H2389" s="62"/>
      <c r="I2389" s="62" t="s">
        <v>2830</v>
      </c>
      <c r="J2389" s="63">
        <v>3718.44</v>
      </c>
      <c r="K2389" s="63">
        <v>0</v>
      </c>
      <c r="L2389" s="63">
        <v>0</v>
      </c>
      <c r="M2389" s="63">
        <v>-3.08</v>
      </c>
      <c r="N2389" s="10" t="str">
        <f t="shared" si="375"/>
        <v>L</v>
      </c>
      <c r="O2389" s="11">
        <f t="shared" si="376"/>
        <v>45922</v>
      </c>
      <c r="P2389" s="12" t="str">
        <f t="shared" si="377"/>
        <v>17</v>
      </c>
      <c r="Q2389" s="13" t="str">
        <f>VLOOKUP($B2389,Deals_Demo!$H:$N,7,0)</f>
        <v>strategy_20_demo</v>
      </c>
      <c r="R2389" s="13" t="str">
        <f t="shared" si="378"/>
        <v>Mon</v>
      </c>
      <c r="S2389" s="14">
        <f>VLOOKUP($B2389,Deals_Demo!$H:$S,8,0)</f>
        <v>45922.709803240738</v>
      </c>
      <c r="T2389" s="14">
        <f>VLOOKUP($B2389,Deals_Demo!$H:$S,9,0)</f>
        <v>45922.918136574073</v>
      </c>
      <c r="U2389" s="15" t="str">
        <f t="shared" si="379"/>
        <v>2025-09-22</v>
      </c>
      <c r="V2389" s="13" t="str">
        <f>VLOOKUP($B2389,Deals_Demo!$H:$S,11,0)</f>
        <v>22</v>
      </c>
      <c r="W2389" s="13" t="str">
        <f>VLOOKUP($B2389,Deals_Demo!$H:$S,12,0)</f>
        <v>Mon</v>
      </c>
      <c r="X2389" s="13">
        <f t="shared" si="381"/>
        <v>-0.30800000000000005</v>
      </c>
      <c r="Y2389" s="13">
        <f t="shared" si="382"/>
        <v>-0.6160000000000001</v>
      </c>
      <c r="Z2389" s="13">
        <f t="shared" si="383"/>
        <v>-0.92399999999999993</v>
      </c>
      <c r="AA2389" s="13">
        <f t="shared" si="380"/>
        <v>-3</v>
      </c>
    </row>
    <row r="2390" spans="1:27" x14ac:dyDescent="0.25">
      <c r="A2390" s="56">
        <v>45922.711886574078</v>
      </c>
      <c r="B2390" s="57">
        <v>444460918</v>
      </c>
      <c r="C2390" s="58" t="s">
        <v>36</v>
      </c>
      <c r="D2390" s="58" t="s">
        <v>38</v>
      </c>
      <c r="E2390" s="58" t="s">
        <v>119</v>
      </c>
      <c r="F2390" s="59">
        <v>3718.77</v>
      </c>
      <c r="G2390" s="59">
        <v>3721.75</v>
      </c>
      <c r="H2390" s="58"/>
      <c r="I2390" s="58" t="s">
        <v>2832</v>
      </c>
      <c r="J2390" s="59">
        <v>3721.75</v>
      </c>
      <c r="K2390" s="59">
        <v>0</v>
      </c>
      <c r="L2390" s="59">
        <v>0</v>
      </c>
      <c r="M2390" s="59">
        <v>-2.98</v>
      </c>
      <c r="N2390" s="10" t="str">
        <f t="shared" si="375"/>
        <v>L</v>
      </c>
      <c r="O2390" s="11">
        <f t="shared" si="376"/>
        <v>45922</v>
      </c>
      <c r="P2390" s="12" t="str">
        <f t="shared" si="377"/>
        <v>17</v>
      </c>
      <c r="Q2390" s="13" t="str">
        <f>VLOOKUP($B2390,Deals_Demo!$H:$N,7,0)</f>
        <v>strategy_20_demo</v>
      </c>
      <c r="R2390" s="13" t="str">
        <f t="shared" si="378"/>
        <v>Mon</v>
      </c>
      <c r="S2390" s="14">
        <f>VLOOKUP($B2390,Deals_Demo!$H:$S,8,0)</f>
        <v>45922.711886574078</v>
      </c>
      <c r="T2390" s="14">
        <f>VLOOKUP($B2390,Deals_Demo!$H:$S,9,0)</f>
        <v>45922.920219907413</v>
      </c>
      <c r="U2390" s="15" t="str">
        <f t="shared" si="379"/>
        <v>2025-09-22</v>
      </c>
      <c r="V2390" s="13" t="str">
        <f>VLOOKUP($B2390,Deals_Demo!$H:$S,11,0)</f>
        <v>22</v>
      </c>
      <c r="W2390" s="13" t="str">
        <f>VLOOKUP($B2390,Deals_Demo!$H:$S,12,0)</f>
        <v>Mon</v>
      </c>
      <c r="X2390" s="13">
        <f t="shared" si="381"/>
        <v>-0.29799999999999999</v>
      </c>
      <c r="Y2390" s="13">
        <f t="shared" si="382"/>
        <v>-0.59599999999999997</v>
      </c>
      <c r="Z2390" s="13">
        <f t="shared" si="383"/>
        <v>-0.89400000000000002</v>
      </c>
      <c r="AA2390" s="13">
        <f t="shared" si="380"/>
        <v>-3</v>
      </c>
    </row>
    <row r="2391" spans="1:27" x14ac:dyDescent="0.25">
      <c r="A2391" s="60">
        <v>45922.711886574078</v>
      </c>
      <c r="B2391" s="61">
        <v>444460921</v>
      </c>
      <c r="C2391" s="62" t="s">
        <v>36</v>
      </c>
      <c r="D2391" s="62" t="s">
        <v>38</v>
      </c>
      <c r="E2391" s="62" t="s">
        <v>119</v>
      </c>
      <c r="F2391" s="63">
        <v>3718.71</v>
      </c>
      <c r="G2391" s="63">
        <v>3721.77</v>
      </c>
      <c r="H2391" s="62"/>
      <c r="I2391" s="62" t="s">
        <v>2833</v>
      </c>
      <c r="J2391" s="63">
        <v>3722.06</v>
      </c>
      <c r="K2391" s="63">
        <v>0</v>
      </c>
      <c r="L2391" s="63">
        <v>0</v>
      </c>
      <c r="M2391" s="63">
        <v>-3.35</v>
      </c>
      <c r="N2391" s="10" t="str">
        <f t="shared" si="375"/>
        <v>L</v>
      </c>
      <c r="O2391" s="11">
        <f t="shared" si="376"/>
        <v>45922</v>
      </c>
      <c r="P2391" s="12" t="str">
        <f t="shared" si="377"/>
        <v>17</v>
      </c>
      <c r="Q2391" s="13" t="str">
        <f>VLOOKUP($B2391,Deals_Demo!$H:$N,7,0)</f>
        <v>strategy_18_demo</v>
      </c>
      <c r="R2391" s="13" t="str">
        <f t="shared" si="378"/>
        <v>Mon</v>
      </c>
      <c r="S2391" s="14">
        <f>VLOOKUP($B2391,Deals_Demo!$H:$S,8,0)</f>
        <v>45922.711886574078</v>
      </c>
      <c r="T2391" s="14">
        <f>VLOOKUP($B2391,Deals_Demo!$H:$S,9,0)</f>
        <v>45922.920219907413</v>
      </c>
      <c r="U2391" s="15" t="str">
        <f t="shared" si="379"/>
        <v>2025-09-22</v>
      </c>
      <c r="V2391" s="13" t="str">
        <f>VLOOKUP($B2391,Deals_Demo!$H:$S,11,0)</f>
        <v>22</v>
      </c>
      <c r="W2391" s="13" t="str">
        <f>VLOOKUP($B2391,Deals_Demo!$H:$S,12,0)</f>
        <v>Mon</v>
      </c>
      <c r="X2391" s="13">
        <f t="shared" si="381"/>
        <v>-0.33500000000000002</v>
      </c>
      <c r="Y2391" s="13">
        <f t="shared" si="382"/>
        <v>-0.67</v>
      </c>
      <c r="Z2391" s="13">
        <f t="shared" si="383"/>
        <v>-1.0049999999999999</v>
      </c>
      <c r="AA2391" s="13">
        <f t="shared" si="380"/>
        <v>-3</v>
      </c>
    </row>
    <row r="2392" spans="1:27" x14ac:dyDescent="0.25">
      <c r="A2392" s="56">
        <v>45922.715358796297</v>
      </c>
      <c r="B2392" s="57">
        <v>444463661</v>
      </c>
      <c r="C2392" s="58" t="s">
        <v>36</v>
      </c>
      <c r="D2392" s="58" t="s">
        <v>37</v>
      </c>
      <c r="E2392" s="58" t="s">
        <v>119</v>
      </c>
      <c r="F2392" s="59">
        <v>3722.15</v>
      </c>
      <c r="G2392" s="59">
        <v>3719.11</v>
      </c>
      <c r="H2392" s="58"/>
      <c r="I2392" s="58" t="s">
        <v>2834</v>
      </c>
      <c r="J2392" s="59">
        <v>3718.79</v>
      </c>
      <c r="K2392" s="59">
        <v>0</v>
      </c>
      <c r="L2392" s="59">
        <v>0</v>
      </c>
      <c r="M2392" s="59">
        <v>-3.36</v>
      </c>
      <c r="N2392" s="10" t="str">
        <f t="shared" si="375"/>
        <v>L</v>
      </c>
      <c r="O2392" s="11">
        <f t="shared" si="376"/>
        <v>45922</v>
      </c>
      <c r="P2392" s="12" t="str">
        <f t="shared" si="377"/>
        <v>17</v>
      </c>
      <c r="Q2392" s="13" t="str">
        <f>VLOOKUP($B2392,Deals_Demo!$H:$N,7,0)</f>
        <v>strategy_20_demo</v>
      </c>
      <c r="R2392" s="13" t="str">
        <f t="shared" si="378"/>
        <v>Mon</v>
      </c>
      <c r="S2392" s="14">
        <f>VLOOKUP($B2392,Deals_Demo!$H:$S,8,0)</f>
        <v>45922.715358796297</v>
      </c>
      <c r="T2392" s="14">
        <f>VLOOKUP($B2392,Deals_Demo!$H:$S,9,0)</f>
        <v>45922.923692129632</v>
      </c>
      <c r="U2392" s="15" t="str">
        <f t="shared" si="379"/>
        <v>2025-09-22</v>
      </c>
      <c r="V2392" s="13" t="str">
        <f>VLOOKUP($B2392,Deals_Demo!$H:$S,11,0)</f>
        <v>22</v>
      </c>
      <c r="W2392" s="13" t="str">
        <f>VLOOKUP($B2392,Deals_Demo!$H:$S,12,0)</f>
        <v>Mon</v>
      </c>
      <c r="X2392" s="13">
        <f t="shared" si="381"/>
        <v>-0.33600000000000002</v>
      </c>
      <c r="Y2392" s="13">
        <f t="shared" si="382"/>
        <v>-0.67200000000000004</v>
      </c>
      <c r="Z2392" s="13">
        <f t="shared" si="383"/>
        <v>-1.008</v>
      </c>
      <c r="AA2392" s="13">
        <f t="shared" si="380"/>
        <v>-3</v>
      </c>
    </row>
    <row r="2393" spans="1:27" x14ac:dyDescent="0.25">
      <c r="A2393" s="60">
        <v>45922.715358796297</v>
      </c>
      <c r="B2393" s="61">
        <v>444463663</v>
      </c>
      <c r="C2393" s="62" t="s">
        <v>36</v>
      </c>
      <c r="D2393" s="62" t="s">
        <v>37</v>
      </c>
      <c r="E2393" s="62" t="s">
        <v>119</v>
      </c>
      <c r="F2393" s="63">
        <v>3722.15</v>
      </c>
      <c r="G2393" s="63">
        <v>3719.15</v>
      </c>
      <c r="H2393" s="62"/>
      <c r="I2393" s="62" t="s">
        <v>2834</v>
      </c>
      <c r="J2393" s="63">
        <v>3718.79</v>
      </c>
      <c r="K2393" s="63">
        <v>0</v>
      </c>
      <c r="L2393" s="63">
        <v>0</v>
      </c>
      <c r="M2393" s="63">
        <v>-3.36</v>
      </c>
      <c r="N2393" s="10" t="str">
        <f t="shared" si="375"/>
        <v>L</v>
      </c>
      <c r="O2393" s="11">
        <f t="shared" si="376"/>
        <v>45922</v>
      </c>
      <c r="P2393" s="12" t="str">
        <f t="shared" si="377"/>
        <v>17</v>
      </c>
      <c r="Q2393" s="13" t="str">
        <f>VLOOKUP($B2393,Deals_Demo!$H:$N,7,0)</f>
        <v>strategy_18_demo</v>
      </c>
      <c r="R2393" s="13" t="str">
        <f t="shared" si="378"/>
        <v>Mon</v>
      </c>
      <c r="S2393" s="14">
        <f>VLOOKUP($B2393,Deals_Demo!$H:$S,8,0)</f>
        <v>45922.715358796297</v>
      </c>
      <c r="T2393" s="14">
        <f>VLOOKUP($B2393,Deals_Demo!$H:$S,9,0)</f>
        <v>45922.923692129632</v>
      </c>
      <c r="U2393" s="15" t="str">
        <f t="shared" si="379"/>
        <v>2025-09-22</v>
      </c>
      <c r="V2393" s="13" t="str">
        <f>VLOOKUP($B2393,Deals_Demo!$H:$S,11,0)</f>
        <v>22</v>
      </c>
      <c r="W2393" s="13" t="str">
        <f>VLOOKUP($B2393,Deals_Demo!$H:$S,12,0)</f>
        <v>Mon</v>
      </c>
      <c r="X2393" s="13">
        <f t="shared" si="381"/>
        <v>-0.33600000000000002</v>
      </c>
      <c r="Y2393" s="13">
        <f t="shared" si="382"/>
        <v>-0.67200000000000004</v>
      </c>
      <c r="Z2393" s="13">
        <f t="shared" si="383"/>
        <v>-1.008</v>
      </c>
      <c r="AA2393" s="13">
        <f t="shared" si="380"/>
        <v>-3</v>
      </c>
    </row>
    <row r="2394" spans="1:27" x14ac:dyDescent="0.25">
      <c r="A2394" s="56">
        <v>45922.722199074073</v>
      </c>
      <c r="B2394" s="57">
        <v>444468352</v>
      </c>
      <c r="C2394" s="58" t="s">
        <v>36</v>
      </c>
      <c r="D2394" s="58" t="s">
        <v>38</v>
      </c>
      <c r="E2394" s="58" t="s">
        <v>119</v>
      </c>
      <c r="F2394" s="59">
        <v>3718.44</v>
      </c>
      <c r="G2394" s="59">
        <v>3721.42</v>
      </c>
      <c r="H2394" s="59">
        <v>3713.92</v>
      </c>
      <c r="I2394" s="58" t="s">
        <v>2835</v>
      </c>
      <c r="J2394" s="59">
        <v>3721.43</v>
      </c>
      <c r="K2394" s="59">
        <v>0</v>
      </c>
      <c r="L2394" s="59">
        <v>0</v>
      </c>
      <c r="M2394" s="59">
        <v>-2.99</v>
      </c>
      <c r="N2394" s="10" t="str">
        <f t="shared" si="375"/>
        <v>L</v>
      </c>
      <c r="O2394" s="11">
        <f t="shared" si="376"/>
        <v>45922</v>
      </c>
      <c r="P2394" s="12" t="str">
        <f t="shared" si="377"/>
        <v>17</v>
      </c>
      <c r="Q2394" s="13" t="str">
        <f>VLOOKUP($B2394,Deals_Demo!$H:$N,7,0)</f>
        <v>DEMO_strategy_03</v>
      </c>
      <c r="R2394" s="13" t="str">
        <f t="shared" si="378"/>
        <v>Mon</v>
      </c>
      <c r="S2394" s="14">
        <f>VLOOKUP($B2394,Deals_Demo!$H:$S,8,0)</f>
        <v>45922.722199074073</v>
      </c>
      <c r="T2394" s="14">
        <f>VLOOKUP($B2394,Deals_Demo!$H:$S,9,0)</f>
        <v>45922.930532407408</v>
      </c>
      <c r="U2394" s="15" t="str">
        <f t="shared" si="379"/>
        <v>2025-09-22</v>
      </c>
      <c r="V2394" s="13" t="str">
        <f>VLOOKUP($B2394,Deals_Demo!$H:$S,11,0)</f>
        <v>22</v>
      </c>
      <c r="W2394" s="13" t="str">
        <f>VLOOKUP($B2394,Deals_Demo!$H:$S,12,0)</f>
        <v>Mon</v>
      </c>
      <c r="X2394" s="13">
        <f t="shared" si="381"/>
        <v>-0.29900000000000004</v>
      </c>
      <c r="Y2394" s="13">
        <f t="shared" si="382"/>
        <v>-0.59800000000000009</v>
      </c>
      <c r="Z2394" s="13">
        <f t="shared" si="383"/>
        <v>-0.89700000000000002</v>
      </c>
      <c r="AA2394" s="13">
        <f t="shared" si="380"/>
        <v>-3</v>
      </c>
    </row>
    <row r="2395" spans="1:27" x14ac:dyDescent="0.25">
      <c r="A2395" s="60">
        <v>45922.722199074073</v>
      </c>
      <c r="B2395" s="61">
        <v>444468353</v>
      </c>
      <c r="C2395" s="62" t="s">
        <v>36</v>
      </c>
      <c r="D2395" s="62" t="s">
        <v>38</v>
      </c>
      <c r="E2395" s="62" t="s">
        <v>119</v>
      </c>
      <c r="F2395" s="63">
        <v>3718.37</v>
      </c>
      <c r="G2395" s="63">
        <v>3721.43</v>
      </c>
      <c r="H2395" s="63">
        <v>3713.93</v>
      </c>
      <c r="I2395" s="62" t="s">
        <v>2835</v>
      </c>
      <c r="J2395" s="63">
        <v>3721.43</v>
      </c>
      <c r="K2395" s="63">
        <v>0</v>
      </c>
      <c r="L2395" s="63">
        <v>0</v>
      </c>
      <c r="M2395" s="63">
        <v>-3.06</v>
      </c>
      <c r="N2395" s="10" t="str">
        <f t="shared" si="375"/>
        <v>L</v>
      </c>
      <c r="O2395" s="11">
        <f t="shared" si="376"/>
        <v>45922</v>
      </c>
      <c r="P2395" s="12" t="str">
        <f t="shared" si="377"/>
        <v>17</v>
      </c>
      <c r="Q2395" s="13" t="str">
        <f>VLOOKUP($B2395,Deals_Demo!$H:$N,7,0)</f>
        <v>DEMO_strategy_27</v>
      </c>
      <c r="R2395" s="13" t="str">
        <f t="shared" si="378"/>
        <v>Mon</v>
      </c>
      <c r="S2395" s="14">
        <f>VLOOKUP($B2395,Deals_Demo!$H:$S,8,0)</f>
        <v>45922.722199074073</v>
      </c>
      <c r="T2395" s="14">
        <f>VLOOKUP($B2395,Deals_Demo!$H:$S,9,0)</f>
        <v>45922.930532407408</v>
      </c>
      <c r="U2395" s="15" t="str">
        <f t="shared" si="379"/>
        <v>2025-09-22</v>
      </c>
      <c r="V2395" s="13" t="str">
        <f>VLOOKUP($B2395,Deals_Demo!$H:$S,11,0)</f>
        <v>22</v>
      </c>
      <c r="W2395" s="13" t="str">
        <f>VLOOKUP($B2395,Deals_Demo!$H:$S,12,0)</f>
        <v>Mon</v>
      </c>
      <c r="X2395" s="13">
        <f t="shared" si="381"/>
        <v>-0.30600000000000005</v>
      </c>
      <c r="Y2395" s="13">
        <f t="shared" si="382"/>
        <v>-0.6120000000000001</v>
      </c>
      <c r="Z2395" s="13">
        <f t="shared" si="383"/>
        <v>-0.91799999999999993</v>
      </c>
      <c r="AA2395" s="13">
        <f t="shared" si="380"/>
        <v>-3</v>
      </c>
    </row>
    <row r="2396" spans="1:27" x14ac:dyDescent="0.25">
      <c r="A2396" s="56">
        <v>45922.722997685189</v>
      </c>
      <c r="B2396" s="57">
        <v>444469009</v>
      </c>
      <c r="C2396" s="58" t="s">
        <v>36</v>
      </c>
      <c r="D2396" s="58" t="s">
        <v>38</v>
      </c>
      <c r="E2396" s="58" t="s">
        <v>119</v>
      </c>
      <c r="F2396" s="59">
        <v>3717.8</v>
      </c>
      <c r="G2396" s="59">
        <v>3720.8</v>
      </c>
      <c r="H2396" s="58"/>
      <c r="I2396" s="58" t="s">
        <v>2836</v>
      </c>
      <c r="J2396" s="59">
        <v>3720.81</v>
      </c>
      <c r="K2396" s="59">
        <v>0</v>
      </c>
      <c r="L2396" s="59">
        <v>0</v>
      </c>
      <c r="M2396" s="59">
        <v>-3.01</v>
      </c>
      <c r="N2396" s="10" t="str">
        <f t="shared" si="375"/>
        <v>L</v>
      </c>
      <c r="O2396" s="11">
        <f t="shared" si="376"/>
        <v>45922</v>
      </c>
      <c r="P2396" s="12" t="str">
        <f t="shared" si="377"/>
        <v>17</v>
      </c>
      <c r="Q2396" s="13" t="str">
        <f>VLOOKUP($B2396,Deals_Demo!$H:$N,7,0)</f>
        <v>strategy_18_demo</v>
      </c>
      <c r="R2396" s="13" t="str">
        <f t="shared" si="378"/>
        <v>Mon</v>
      </c>
      <c r="S2396" s="14">
        <f>VLOOKUP($B2396,Deals_Demo!$H:$S,8,0)</f>
        <v>45922.722997685189</v>
      </c>
      <c r="T2396" s="14">
        <f>VLOOKUP($B2396,Deals_Demo!$H:$S,9,0)</f>
        <v>45922.931331018524</v>
      </c>
      <c r="U2396" s="15" t="str">
        <f t="shared" si="379"/>
        <v>2025-09-22</v>
      </c>
      <c r="V2396" s="13" t="str">
        <f>VLOOKUP($B2396,Deals_Demo!$H:$S,11,0)</f>
        <v>22</v>
      </c>
      <c r="W2396" s="13" t="str">
        <f>VLOOKUP($B2396,Deals_Demo!$H:$S,12,0)</f>
        <v>Mon</v>
      </c>
      <c r="X2396" s="13">
        <f t="shared" si="381"/>
        <v>-0.30099999999999999</v>
      </c>
      <c r="Y2396" s="13">
        <f t="shared" si="382"/>
        <v>-0.60199999999999998</v>
      </c>
      <c r="Z2396" s="13">
        <f t="shared" si="383"/>
        <v>-0.90299999999999991</v>
      </c>
      <c r="AA2396" s="13">
        <f t="shared" si="380"/>
        <v>-3</v>
      </c>
    </row>
    <row r="2397" spans="1:27" x14ac:dyDescent="0.25">
      <c r="A2397" s="60">
        <v>45922.722997685189</v>
      </c>
      <c r="B2397" s="61">
        <v>444469012</v>
      </c>
      <c r="C2397" s="62" t="s">
        <v>36</v>
      </c>
      <c r="D2397" s="62" t="s">
        <v>38</v>
      </c>
      <c r="E2397" s="62" t="s">
        <v>119</v>
      </c>
      <c r="F2397" s="63">
        <v>3717.82</v>
      </c>
      <c r="G2397" s="63">
        <v>3720.8</v>
      </c>
      <c r="H2397" s="62"/>
      <c r="I2397" s="62" t="s">
        <v>2836</v>
      </c>
      <c r="J2397" s="63">
        <v>3720.81</v>
      </c>
      <c r="K2397" s="63">
        <v>0</v>
      </c>
      <c r="L2397" s="63">
        <v>0</v>
      </c>
      <c r="M2397" s="63">
        <v>-2.99</v>
      </c>
      <c r="N2397" s="10" t="str">
        <f t="shared" si="375"/>
        <v>L</v>
      </c>
      <c r="O2397" s="11">
        <f t="shared" si="376"/>
        <v>45922</v>
      </c>
      <c r="P2397" s="12" t="str">
        <f t="shared" si="377"/>
        <v>17</v>
      </c>
      <c r="Q2397" s="13" t="str">
        <f>VLOOKUP($B2397,Deals_Demo!$H:$N,7,0)</f>
        <v>strategy_20_demo</v>
      </c>
      <c r="R2397" s="13" t="str">
        <f t="shared" si="378"/>
        <v>Mon</v>
      </c>
      <c r="S2397" s="14">
        <f>VLOOKUP($B2397,Deals_Demo!$H:$S,8,0)</f>
        <v>45922.722997685189</v>
      </c>
      <c r="T2397" s="14">
        <f>VLOOKUP($B2397,Deals_Demo!$H:$S,9,0)</f>
        <v>45922.931331018524</v>
      </c>
      <c r="U2397" s="15" t="str">
        <f t="shared" si="379"/>
        <v>2025-09-22</v>
      </c>
      <c r="V2397" s="13" t="str">
        <f>VLOOKUP($B2397,Deals_Demo!$H:$S,11,0)</f>
        <v>22</v>
      </c>
      <c r="W2397" s="13" t="str">
        <f>VLOOKUP($B2397,Deals_Demo!$H:$S,12,0)</f>
        <v>Mon</v>
      </c>
      <c r="X2397" s="13">
        <f t="shared" si="381"/>
        <v>-0.29900000000000004</v>
      </c>
      <c r="Y2397" s="13">
        <f t="shared" si="382"/>
        <v>-0.59800000000000009</v>
      </c>
      <c r="Z2397" s="13">
        <f t="shared" si="383"/>
        <v>-0.89700000000000002</v>
      </c>
      <c r="AA2397" s="13">
        <f t="shared" si="380"/>
        <v>-3</v>
      </c>
    </row>
    <row r="2398" spans="1:27" x14ac:dyDescent="0.25">
      <c r="A2398" s="56">
        <v>45922.738622685189</v>
      </c>
      <c r="B2398" s="57">
        <v>444478362</v>
      </c>
      <c r="C2398" s="58" t="s">
        <v>36</v>
      </c>
      <c r="D2398" s="58" t="s">
        <v>38</v>
      </c>
      <c r="E2398" s="58" t="s">
        <v>119</v>
      </c>
      <c r="F2398" s="59">
        <v>3718.09</v>
      </c>
      <c r="G2398" s="59">
        <v>3721.06</v>
      </c>
      <c r="H2398" s="58"/>
      <c r="I2398" s="58" t="s">
        <v>2837</v>
      </c>
      <c r="J2398" s="59">
        <v>3721.15</v>
      </c>
      <c r="K2398" s="59">
        <v>0</v>
      </c>
      <c r="L2398" s="59">
        <v>0</v>
      </c>
      <c r="M2398" s="59">
        <v>-3.06</v>
      </c>
      <c r="N2398" s="10" t="str">
        <f t="shared" si="375"/>
        <v>L</v>
      </c>
      <c r="O2398" s="11">
        <f t="shared" si="376"/>
        <v>45922</v>
      </c>
      <c r="P2398" s="12" t="str">
        <f t="shared" si="377"/>
        <v>17</v>
      </c>
      <c r="Q2398" s="13" t="str">
        <f>VLOOKUP($B2398,Deals_Demo!$H:$N,7,0)</f>
        <v>strategy_20_demo</v>
      </c>
      <c r="R2398" s="13" t="str">
        <f t="shared" si="378"/>
        <v>Mon</v>
      </c>
      <c r="S2398" s="14">
        <f>VLOOKUP($B2398,Deals_Demo!$H:$S,8,0)</f>
        <v>45922.738622685189</v>
      </c>
      <c r="T2398" s="14">
        <f>VLOOKUP($B2398,Deals_Demo!$H:$S,9,0)</f>
        <v>45922.946956018524</v>
      </c>
      <c r="U2398" s="15" t="str">
        <f t="shared" si="379"/>
        <v>2025-09-22</v>
      </c>
      <c r="V2398" s="13" t="str">
        <f>VLOOKUP($B2398,Deals_Demo!$H:$S,11,0)</f>
        <v>22</v>
      </c>
      <c r="W2398" s="13" t="str">
        <f>VLOOKUP($B2398,Deals_Demo!$H:$S,12,0)</f>
        <v>Mon</v>
      </c>
      <c r="X2398" s="13">
        <f t="shared" si="381"/>
        <v>-0.30600000000000005</v>
      </c>
      <c r="Y2398" s="13">
        <f t="shared" si="382"/>
        <v>-0.6120000000000001</v>
      </c>
      <c r="Z2398" s="13">
        <f t="shared" si="383"/>
        <v>-0.91799999999999993</v>
      </c>
      <c r="AA2398" s="13">
        <f t="shared" si="380"/>
        <v>-3</v>
      </c>
    </row>
    <row r="2399" spans="1:27" x14ac:dyDescent="0.25">
      <c r="A2399" s="60">
        <v>45922.738622685189</v>
      </c>
      <c r="B2399" s="61">
        <v>444478363</v>
      </c>
      <c r="C2399" s="62" t="s">
        <v>36</v>
      </c>
      <c r="D2399" s="62" t="s">
        <v>38</v>
      </c>
      <c r="E2399" s="62" t="s">
        <v>119</v>
      </c>
      <c r="F2399" s="63">
        <v>3718.09</v>
      </c>
      <c r="G2399" s="63">
        <v>3721.09</v>
      </c>
      <c r="H2399" s="62"/>
      <c r="I2399" s="62" t="s">
        <v>2837</v>
      </c>
      <c r="J2399" s="63">
        <v>3721.15</v>
      </c>
      <c r="K2399" s="63">
        <v>0</v>
      </c>
      <c r="L2399" s="63">
        <v>0</v>
      </c>
      <c r="M2399" s="63">
        <v>-3.06</v>
      </c>
      <c r="N2399" s="10" t="str">
        <f t="shared" si="375"/>
        <v>L</v>
      </c>
      <c r="O2399" s="11">
        <f t="shared" si="376"/>
        <v>45922</v>
      </c>
      <c r="P2399" s="12" t="str">
        <f t="shared" si="377"/>
        <v>17</v>
      </c>
      <c r="Q2399" s="13" t="str">
        <f>VLOOKUP($B2399,Deals_Demo!$H:$N,7,0)</f>
        <v>strategy_18_demo</v>
      </c>
      <c r="R2399" s="13" t="str">
        <f t="shared" si="378"/>
        <v>Mon</v>
      </c>
      <c r="S2399" s="14">
        <f>VLOOKUP($B2399,Deals_Demo!$H:$S,8,0)</f>
        <v>45922.738622685189</v>
      </c>
      <c r="T2399" s="14">
        <f>VLOOKUP($B2399,Deals_Demo!$H:$S,9,0)</f>
        <v>45922.946956018524</v>
      </c>
      <c r="U2399" s="15" t="str">
        <f t="shared" si="379"/>
        <v>2025-09-22</v>
      </c>
      <c r="V2399" s="13" t="str">
        <f>VLOOKUP($B2399,Deals_Demo!$H:$S,11,0)</f>
        <v>22</v>
      </c>
      <c r="W2399" s="13" t="str">
        <f>VLOOKUP($B2399,Deals_Demo!$H:$S,12,0)</f>
        <v>Mon</v>
      </c>
      <c r="X2399" s="13">
        <f t="shared" si="381"/>
        <v>-0.30600000000000005</v>
      </c>
      <c r="Y2399" s="13">
        <f t="shared" si="382"/>
        <v>-0.6120000000000001</v>
      </c>
      <c r="Z2399" s="13">
        <f t="shared" si="383"/>
        <v>-0.91799999999999993</v>
      </c>
      <c r="AA2399" s="13">
        <f t="shared" si="380"/>
        <v>-3</v>
      </c>
    </row>
    <row r="2400" spans="1:27" x14ac:dyDescent="0.25">
      <c r="A2400" s="56">
        <v>45922.739085648151</v>
      </c>
      <c r="B2400" s="57">
        <v>444478494</v>
      </c>
      <c r="C2400" s="58" t="s">
        <v>36</v>
      </c>
      <c r="D2400" s="58" t="s">
        <v>38</v>
      </c>
      <c r="E2400" s="58" t="s">
        <v>119</v>
      </c>
      <c r="F2400" s="59">
        <v>3718.45</v>
      </c>
      <c r="G2400" s="59">
        <v>3721.44</v>
      </c>
      <c r="H2400" s="59">
        <v>3716.94</v>
      </c>
      <c r="I2400" s="58" t="s">
        <v>2838</v>
      </c>
      <c r="J2400" s="59">
        <v>3721.55</v>
      </c>
      <c r="K2400" s="59">
        <v>0</v>
      </c>
      <c r="L2400" s="59">
        <v>0</v>
      </c>
      <c r="M2400" s="59">
        <v>-3.1</v>
      </c>
      <c r="N2400" s="10" t="str">
        <f t="shared" si="375"/>
        <v>L</v>
      </c>
      <c r="O2400" s="11">
        <f t="shared" si="376"/>
        <v>45922</v>
      </c>
      <c r="P2400" s="12" t="str">
        <f t="shared" si="377"/>
        <v>17</v>
      </c>
      <c r="Q2400" s="13" t="str">
        <f>VLOOKUP($B2400,Deals_Demo!$H:$N,7,0)</f>
        <v>strategy_24_demo</v>
      </c>
      <c r="R2400" s="13" t="str">
        <f t="shared" si="378"/>
        <v>Mon</v>
      </c>
      <c r="S2400" s="14">
        <f>VLOOKUP($B2400,Deals_Demo!$H:$S,8,0)</f>
        <v>45922.739085648151</v>
      </c>
      <c r="T2400" s="14">
        <f>VLOOKUP($B2400,Deals_Demo!$H:$S,9,0)</f>
        <v>45922.947418981486</v>
      </c>
      <c r="U2400" s="15" t="str">
        <f t="shared" si="379"/>
        <v>2025-09-22</v>
      </c>
      <c r="V2400" s="13" t="str">
        <f>VLOOKUP($B2400,Deals_Demo!$H:$S,11,0)</f>
        <v>22</v>
      </c>
      <c r="W2400" s="13" t="str">
        <f>VLOOKUP($B2400,Deals_Demo!$H:$S,12,0)</f>
        <v>Mon</v>
      </c>
      <c r="X2400" s="13">
        <f t="shared" si="381"/>
        <v>-0.31000000000000005</v>
      </c>
      <c r="Y2400" s="13">
        <f t="shared" si="382"/>
        <v>-0.62000000000000011</v>
      </c>
      <c r="Z2400" s="13">
        <f t="shared" si="383"/>
        <v>-0.92999999999999994</v>
      </c>
      <c r="AA2400" s="13">
        <f t="shared" si="380"/>
        <v>-3</v>
      </c>
    </row>
    <row r="2401" spans="1:27" x14ac:dyDescent="0.25">
      <c r="A2401" s="60">
        <v>45922.739085648151</v>
      </c>
      <c r="B2401" s="61">
        <v>444478498</v>
      </c>
      <c r="C2401" s="62" t="s">
        <v>36</v>
      </c>
      <c r="D2401" s="62" t="s">
        <v>38</v>
      </c>
      <c r="E2401" s="62" t="s">
        <v>119</v>
      </c>
      <c r="F2401" s="63">
        <v>3718.36</v>
      </c>
      <c r="G2401" s="63">
        <v>3720.65</v>
      </c>
      <c r="H2401" s="63">
        <v>3715.45</v>
      </c>
      <c r="I2401" s="62" t="s">
        <v>2839</v>
      </c>
      <c r="J2401" s="63">
        <v>3720.65</v>
      </c>
      <c r="K2401" s="63">
        <v>0</v>
      </c>
      <c r="L2401" s="63">
        <v>0</v>
      </c>
      <c r="M2401" s="63">
        <v>-2.29</v>
      </c>
      <c r="N2401" s="10" t="str">
        <f t="shared" si="375"/>
        <v>L</v>
      </c>
      <c r="O2401" s="11">
        <f t="shared" si="376"/>
        <v>45922</v>
      </c>
      <c r="P2401" s="12" t="str">
        <f t="shared" si="377"/>
        <v>17</v>
      </c>
      <c r="Q2401" s="13" t="str">
        <f>VLOOKUP($B2401,Deals_Demo!$H:$N,7,0)</f>
        <v>strategy_23_demo</v>
      </c>
      <c r="R2401" s="13" t="str">
        <f t="shared" si="378"/>
        <v>Mon</v>
      </c>
      <c r="S2401" s="14">
        <f>VLOOKUP($B2401,Deals_Demo!$H:$S,8,0)</f>
        <v>45922.739085648151</v>
      </c>
      <c r="T2401" s="14">
        <f>VLOOKUP($B2401,Deals_Demo!$H:$S,9,0)</f>
        <v>45922.947418981486</v>
      </c>
      <c r="U2401" s="15" t="str">
        <f t="shared" si="379"/>
        <v>2025-09-22</v>
      </c>
      <c r="V2401" s="13" t="str">
        <f>VLOOKUP($B2401,Deals_Demo!$H:$S,11,0)</f>
        <v>22</v>
      </c>
      <c r="W2401" s="13" t="str">
        <f>VLOOKUP($B2401,Deals_Demo!$H:$S,12,0)</f>
        <v>Mon</v>
      </c>
      <c r="X2401" s="13">
        <f t="shared" si="381"/>
        <v>-0.22900000000000001</v>
      </c>
      <c r="Y2401" s="13">
        <f t="shared" si="382"/>
        <v>-0.45800000000000002</v>
      </c>
      <c r="Z2401" s="13">
        <f t="shared" si="383"/>
        <v>-0.68699999999999994</v>
      </c>
      <c r="AA2401" s="13">
        <f t="shared" si="380"/>
        <v>-3</v>
      </c>
    </row>
    <row r="2402" spans="1:27" x14ac:dyDescent="0.25">
      <c r="A2402" s="56">
        <v>45922.739085648151</v>
      </c>
      <c r="B2402" s="57">
        <v>444478500</v>
      </c>
      <c r="C2402" s="58" t="s">
        <v>36</v>
      </c>
      <c r="D2402" s="58" t="s">
        <v>38</v>
      </c>
      <c r="E2402" s="58" t="s">
        <v>119</v>
      </c>
      <c r="F2402" s="59">
        <v>3718.36</v>
      </c>
      <c r="G2402" s="59">
        <v>3721.45</v>
      </c>
      <c r="H2402" s="59">
        <v>3714.95</v>
      </c>
      <c r="I2402" s="58" t="s">
        <v>2838</v>
      </c>
      <c r="J2402" s="59">
        <v>3721.55</v>
      </c>
      <c r="K2402" s="59">
        <v>0</v>
      </c>
      <c r="L2402" s="59">
        <v>0</v>
      </c>
      <c r="M2402" s="59">
        <v>-3.19</v>
      </c>
      <c r="N2402" s="10" t="str">
        <f t="shared" si="375"/>
        <v>L</v>
      </c>
      <c r="O2402" s="11">
        <f t="shared" si="376"/>
        <v>45922</v>
      </c>
      <c r="P2402" s="12" t="str">
        <f t="shared" si="377"/>
        <v>17</v>
      </c>
      <c r="Q2402" s="13" t="str">
        <f>VLOOKUP($B2402,Deals_Demo!$H:$N,7,0)</f>
        <v>strategy_11_demo</v>
      </c>
      <c r="R2402" s="13" t="str">
        <f t="shared" si="378"/>
        <v>Mon</v>
      </c>
      <c r="S2402" s="14">
        <f>VLOOKUP($B2402,Deals_Demo!$H:$S,8,0)</f>
        <v>45922.739085648151</v>
      </c>
      <c r="T2402" s="14">
        <f>VLOOKUP($B2402,Deals_Demo!$H:$S,9,0)</f>
        <v>45922.947418981486</v>
      </c>
      <c r="U2402" s="15" t="str">
        <f t="shared" si="379"/>
        <v>2025-09-22</v>
      </c>
      <c r="V2402" s="13" t="str">
        <f>VLOOKUP($B2402,Deals_Demo!$H:$S,11,0)</f>
        <v>22</v>
      </c>
      <c r="W2402" s="13" t="str">
        <f>VLOOKUP($B2402,Deals_Demo!$H:$S,12,0)</f>
        <v>Mon</v>
      </c>
      <c r="X2402" s="13">
        <f t="shared" si="381"/>
        <v>-0.31900000000000001</v>
      </c>
      <c r="Y2402" s="13">
        <f t="shared" si="382"/>
        <v>-0.63800000000000001</v>
      </c>
      <c r="Z2402" s="13">
        <f t="shared" si="383"/>
        <v>-0.95699999999999996</v>
      </c>
      <c r="AA2402" s="13">
        <f t="shared" si="380"/>
        <v>-3</v>
      </c>
    </row>
    <row r="2403" spans="1:27" x14ac:dyDescent="0.25">
      <c r="A2403" s="60">
        <v>45922.739085648151</v>
      </c>
      <c r="B2403" s="61">
        <v>444478502</v>
      </c>
      <c r="C2403" s="62" t="s">
        <v>36</v>
      </c>
      <c r="D2403" s="62" t="s">
        <v>38</v>
      </c>
      <c r="E2403" s="62" t="s">
        <v>119</v>
      </c>
      <c r="F2403" s="63">
        <v>3718.33</v>
      </c>
      <c r="G2403" s="63">
        <v>3720.95</v>
      </c>
      <c r="H2403" s="63">
        <v>3715.45</v>
      </c>
      <c r="I2403" s="62" t="s">
        <v>2837</v>
      </c>
      <c r="J2403" s="63">
        <v>3720.95</v>
      </c>
      <c r="K2403" s="63">
        <v>0</v>
      </c>
      <c r="L2403" s="63">
        <v>0</v>
      </c>
      <c r="M2403" s="63">
        <v>-2.62</v>
      </c>
      <c r="N2403" s="10" t="str">
        <f t="shared" si="375"/>
        <v>L</v>
      </c>
      <c r="O2403" s="11">
        <f t="shared" si="376"/>
        <v>45922</v>
      </c>
      <c r="P2403" s="12" t="str">
        <f t="shared" si="377"/>
        <v>17</v>
      </c>
      <c r="Q2403" s="13" t="str">
        <f>VLOOKUP($B2403,Deals_Demo!$H:$N,7,0)</f>
        <v>strategy_10_demo</v>
      </c>
      <c r="R2403" s="13" t="str">
        <f t="shared" si="378"/>
        <v>Mon</v>
      </c>
      <c r="S2403" s="14">
        <f>VLOOKUP($B2403,Deals_Demo!$H:$S,8,0)</f>
        <v>45922.739085648151</v>
      </c>
      <c r="T2403" s="14">
        <f>VLOOKUP($B2403,Deals_Demo!$H:$S,9,0)</f>
        <v>45922.947418981486</v>
      </c>
      <c r="U2403" s="15" t="str">
        <f t="shared" si="379"/>
        <v>2025-09-22</v>
      </c>
      <c r="V2403" s="13" t="str">
        <f>VLOOKUP($B2403,Deals_Demo!$H:$S,11,0)</f>
        <v>22</v>
      </c>
      <c r="W2403" s="13" t="str">
        <f>VLOOKUP($B2403,Deals_Demo!$H:$S,12,0)</f>
        <v>Mon</v>
      </c>
      <c r="X2403" s="13">
        <f t="shared" si="381"/>
        <v>-0.26200000000000001</v>
      </c>
      <c r="Y2403" s="13">
        <f t="shared" si="382"/>
        <v>-0.52400000000000002</v>
      </c>
      <c r="Z2403" s="13">
        <f t="shared" si="383"/>
        <v>-0.78600000000000003</v>
      </c>
      <c r="AA2403" s="13">
        <f t="shared" si="380"/>
        <v>-3</v>
      </c>
    </row>
    <row r="2404" spans="1:27" x14ac:dyDescent="0.25">
      <c r="A2404" s="56">
        <v>45922.73909722222</v>
      </c>
      <c r="B2404" s="57">
        <v>444478504</v>
      </c>
      <c r="C2404" s="58" t="s">
        <v>36</v>
      </c>
      <c r="D2404" s="58" t="s">
        <v>38</v>
      </c>
      <c r="E2404" s="58" t="s">
        <v>119</v>
      </c>
      <c r="F2404" s="59">
        <v>3718.33</v>
      </c>
      <c r="G2404" s="59">
        <v>3721.45</v>
      </c>
      <c r="H2404" s="59">
        <v>3716.25</v>
      </c>
      <c r="I2404" s="58" t="s">
        <v>2838</v>
      </c>
      <c r="J2404" s="59">
        <v>3721.55</v>
      </c>
      <c r="K2404" s="59">
        <v>0</v>
      </c>
      <c r="L2404" s="59">
        <v>0</v>
      </c>
      <c r="M2404" s="59">
        <v>-3.22</v>
      </c>
      <c r="N2404" s="10" t="str">
        <f t="shared" si="375"/>
        <v>L</v>
      </c>
      <c r="O2404" s="11">
        <f t="shared" si="376"/>
        <v>45922</v>
      </c>
      <c r="P2404" s="12" t="str">
        <f t="shared" si="377"/>
        <v>17</v>
      </c>
      <c r="Q2404" s="13" t="str">
        <f>VLOOKUP($B2404,Deals_Demo!$H:$N,7,0)</f>
        <v>strategy_21_demo</v>
      </c>
      <c r="R2404" s="13" t="str">
        <f t="shared" si="378"/>
        <v>Mon</v>
      </c>
      <c r="S2404" s="14">
        <f>VLOOKUP($B2404,Deals_Demo!$H:$S,8,0)</f>
        <v>45922.73909722222</v>
      </c>
      <c r="T2404" s="14">
        <f>VLOOKUP($B2404,Deals_Demo!$H:$S,9,0)</f>
        <v>45922.947430555556</v>
      </c>
      <c r="U2404" s="15" t="str">
        <f t="shared" si="379"/>
        <v>2025-09-22</v>
      </c>
      <c r="V2404" s="13" t="str">
        <f>VLOOKUP($B2404,Deals_Demo!$H:$S,11,0)</f>
        <v>22</v>
      </c>
      <c r="W2404" s="13" t="str">
        <f>VLOOKUP($B2404,Deals_Demo!$H:$S,12,0)</f>
        <v>Mon</v>
      </c>
      <c r="X2404" s="13">
        <f t="shared" si="381"/>
        <v>-0.32200000000000006</v>
      </c>
      <c r="Y2404" s="13">
        <f t="shared" si="382"/>
        <v>-0.64400000000000013</v>
      </c>
      <c r="Z2404" s="13">
        <f t="shared" si="383"/>
        <v>-0.96599999999999997</v>
      </c>
      <c r="AA2404" s="13">
        <f t="shared" si="380"/>
        <v>-3</v>
      </c>
    </row>
    <row r="2405" spans="1:27" x14ac:dyDescent="0.25">
      <c r="A2405" s="60">
        <v>45922.73909722222</v>
      </c>
      <c r="B2405" s="61">
        <v>444478505</v>
      </c>
      <c r="C2405" s="62" t="s">
        <v>36</v>
      </c>
      <c r="D2405" s="62" t="s">
        <v>38</v>
      </c>
      <c r="E2405" s="62" t="s">
        <v>119</v>
      </c>
      <c r="F2405" s="63">
        <v>3718.27</v>
      </c>
      <c r="G2405" s="63">
        <v>3720.65</v>
      </c>
      <c r="H2405" s="63">
        <v>3716.95</v>
      </c>
      <c r="I2405" s="62" t="s">
        <v>2839</v>
      </c>
      <c r="J2405" s="63">
        <v>3720.65</v>
      </c>
      <c r="K2405" s="63">
        <v>0</v>
      </c>
      <c r="L2405" s="63">
        <v>0</v>
      </c>
      <c r="M2405" s="63">
        <v>-2.38</v>
      </c>
      <c r="N2405" s="10" t="str">
        <f t="shared" si="375"/>
        <v>L</v>
      </c>
      <c r="O2405" s="11">
        <f t="shared" si="376"/>
        <v>45922</v>
      </c>
      <c r="P2405" s="12" t="str">
        <f t="shared" si="377"/>
        <v>17</v>
      </c>
      <c r="Q2405" s="13" t="str">
        <f>VLOOKUP($B2405,Deals_Demo!$H:$N,7,0)</f>
        <v>strategy_22_demo</v>
      </c>
      <c r="R2405" s="13" t="str">
        <f t="shared" si="378"/>
        <v>Mon</v>
      </c>
      <c r="S2405" s="14">
        <f>VLOOKUP($B2405,Deals_Demo!$H:$S,8,0)</f>
        <v>45922.73909722222</v>
      </c>
      <c r="T2405" s="14">
        <f>VLOOKUP($B2405,Deals_Demo!$H:$S,9,0)</f>
        <v>45922.947430555556</v>
      </c>
      <c r="U2405" s="15" t="str">
        <f t="shared" si="379"/>
        <v>2025-09-22</v>
      </c>
      <c r="V2405" s="13" t="str">
        <f>VLOOKUP($B2405,Deals_Demo!$H:$S,11,0)</f>
        <v>22</v>
      </c>
      <c r="W2405" s="13" t="str">
        <f>VLOOKUP($B2405,Deals_Demo!$H:$S,12,0)</f>
        <v>Mon</v>
      </c>
      <c r="X2405" s="13">
        <f t="shared" si="381"/>
        <v>-0.23799999999999999</v>
      </c>
      <c r="Y2405" s="13">
        <f t="shared" si="382"/>
        <v>-0.47599999999999998</v>
      </c>
      <c r="Z2405" s="13">
        <f t="shared" si="383"/>
        <v>-0.71399999999999997</v>
      </c>
      <c r="AA2405" s="13">
        <f t="shared" si="380"/>
        <v>-3</v>
      </c>
    </row>
    <row r="2406" spans="1:27" x14ac:dyDescent="0.25">
      <c r="A2406" s="56">
        <v>45922.73909722222</v>
      </c>
      <c r="B2406" s="57">
        <v>444478507</v>
      </c>
      <c r="C2406" s="58" t="s">
        <v>36</v>
      </c>
      <c r="D2406" s="58" t="s">
        <v>38</v>
      </c>
      <c r="E2406" s="58" t="s">
        <v>119</v>
      </c>
      <c r="F2406" s="59">
        <v>3718.3</v>
      </c>
      <c r="G2406" s="59">
        <v>3721.45</v>
      </c>
      <c r="H2406" s="59">
        <v>3716.95</v>
      </c>
      <c r="I2406" s="58" t="s">
        <v>2838</v>
      </c>
      <c r="J2406" s="59">
        <v>3721.55</v>
      </c>
      <c r="K2406" s="59">
        <v>0</v>
      </c>
      <c r="L2406" s="59">
        <v>0</v>
      </c>
      <c r="M2406" s="59">
        <v>-3.25</v>
      </c>
      <c r="N2406" s="10" t="str">
        <f t="shared" ref="N2406:N2466" si="384">IF(M2406&gt;0,"W",IF(M2406&lt;0,"L","BE"))</f>
        <v>L</v>
      </c>
      <c r="O2406" s="11">
        <f t="shared" ref="O2406:O2466" si="385">INT(LEFT(A2406,10))</f>
        <v>45922</v>
      </c>
      <c r="P2406" s="12" t="str">
        <f t="shared" ref="P2406:P2466" si="386">TEXT(A2406,"hh")</f>
        <v>17</v>
      </c>
      <c r="Q2406" s="13" t="str">
        <f>VLOOKUP($B2406,Deals_Demo!$H:$N,7,0)</f>
        <v>strategy_12_demo</v>
      </c>
      <c r="R2406" s="13" t="str">
        <f t="shared" ref="R2406:R2466" si="387">TEXT(O2406,"ddd")</f>
        <v>Mon</v>
      </c>
      <c r="S2406" s="14">
        <f>VLOOKUP($B2406,Deals_Demo!$H:$S,8,0)</f>
        <v>45922.73909722222</v>
      </c>
      <c r="T2406" s="14">
        <f>VLOOKUP($B2406,Deals_Demo!$H:$S,9,0)</f>
        <v>45922.947430555556</v>
      </c>
      <c r="U2406" s="15" t="str">
        <f t="shared" ref="U2406:U2466" si="388">TEXT(T2406,"yyyy-mm-dd")</f>
        <v>2025-09-22</v>
      </c>
      <c r="V2406" s="13" t="str">
        <f>VLOOKUP($B2406,Deals_Demo!$H:$S,11,0)</f>
        <v>22</v>
      </c>
      <c r="W2406" s="13" t="str">
        <f>VLOOKUP($B2406,Deals_Demo!$H:$S,12,0)</f>
        <v>Mon</v>
      </c>
      <c r="X2406" s="13">
        <f t="shared" si="381"/>
        <v>-0.32500000000000001</v>
      </c>
      <c r="Y2406" s="13">
        <f t="shared" si="382"/>
        <v>-0.65</v>
      </c>
      <c r="Z2406" s="13">
        <f t="shared" si="383"/>
        <v>-0.97499999999999998</v>
      </c>
      <c r="AA2406" s="13">
        <f t="shared" ref="AA2406:AA2466" si="389">IF(M2406&lt;2.9,-3,M2406)</f>
        <v>-3</v>
      </c>
    </row>
    <row r="2407" spans="1:27" x14ac:dyDescent="0.25">
      <c r="A2407" s="60">
        <v>45922.73909722222</v>
      </c>
      <c r="B2407" s="61">
        <v>444478509</v>
      </c>
      <c r="C2407" s="62" t="s">
        <v>36</v>
      </c>
      <c r="D2407" s="62" t="s">
        <v>38</v>
      </c>
      <c r="E2407" s="62" t="s">
        <v>119</v>
      </c>
      <c r="F2407" s="63">
        <v>3718.33</v>
      </c>
      <c r="G2407" s="63">
        <v>3721.45</v>
      </c>
      <c r="H2407" s="63">
        <v>3715.45</v>
      </c>
      <c r="I2407" s="62" t="s">
        <v>2838</v>
      </c>
      <c r="J2407" s="63">
        <v>3721.55</v>
      </c>
      <c r="K2407" s="63">
        <v>0</v>
      </c>
      <c r="L2407" s="63">
        <v>0</v>
      </c>
      <c r="M2407" s="63">
        <v>-3.22</v>
      </c>
      <c r="N2407" s="10" t="str">
        <f t="shared" si="384"/>
        <v>L</v>
      </c>
      <c r="O2407" s="11">
        <f t="shared" si="385"/>
        <v>45922</v>
      </c>
      <c r="P2407" s="12" t="str">
        <f t="shared" si="386"/>
        <v>17</v>
      </c>
      <c r="Q2407" s="13" t="str">
        <f>VLOOKUP($B2407,Deals_Demo!$H:$N,7,0)</f>
        <v>strategy_09_demo</v>
      </c>
      <c r="R2407" s="13" t="str">
        <f t="shared" si="387"/>
        <v>Mon</v>
      </c>
      <c r="S2407" s="14">
        <f>VLOOKUP($B2407,Deals_Demo!$H:$S,8,0)</f>
        <v>45922.73909722222</v>
      </c>
      <c r="T2407" s="14">
        <f>VLOOKUP($B2407,Deals_Demo!$H:$S,9,0)</f>
        <v>45922.947430555556</v>
      </c>
      <c r="U2407" s="15" t="str">
        <f t="shared" si="388"/>
        <v>2025-09-22</v>
      </c>
      <c r="V2407" s="13" t="str">
        <f>VLOOKUP($B2407,Deals_Demo!$H:$S,11,0)</f>
        <v>22</v>
      </c>
      <c r="W2407" s="13" t="str">
        <f>VLOOKUP($B2407,Deals_Demo!$H:$S,12,0)</f>
        <v>Mon</v>
      </c>
      <c r="X2407" s="13">
        <f t="shared" si="381"/>
        <v>-0.32200000000000006</v>
      </c>
      <c r="Y2407" s="13">
        <f t="shared" si="382"/>
        <v>-0.64400000000000013</v>
      </c>
      <c r="Z2407" s="13">
        <f t="shared" si="383"/>
        <v>-0.96599999999999997</v>
      </c>
      <c r="AA2407" s="13">
        <f t="shared" si="389"/>
        <v>-3</v>
      </c>
    </row>
    <row r="2408" spans="1:27" x14ac:dyDescent="0.25">
      <c r="A2408" s="56">
        <v>45922.744756944441</v>
      </c>
      <c r="B2408" s="57">
        <v>444481308</v>
      </c>
      <c r="C2408" s="58" t="s">
        <v>36</v>
      </c>
      <c r="D2408" s="58" t="s">
        <v>37</v>
      </c>
      <c r="E2408" s="58" t="s">
        <v>119</v>
      </c>
      <c r="F2408" s="59">
        <v>3721.27</v>
      </c>
      <c r="G2408" s="59">
        <v>3724.74</v>
      </c>
      <c r="H2408" s="58"/>
      <c r="I2408" s="58" t="s">
        <v>2840</v>
      </c>
      <c r="J2408" s="59">
        <v>3724.71</v>
      </c>
      <c r="K2408" s="59">
        <v>0</v>
      </c>
      <c r="L2408" s="59">
        <v>0</v>
      </c>
      <c r="M2408" s="59">
        <v>3.44</v>
      </c>
      <c r="N2408" s="10" t="str">
        <f t="shared" si="384"/>
        <v>W</v>
      </c>
      <c r="O2408" s="11">
        <f t="shared" si="385"/>
        <v>45922</v>
      </c>
      <c r="P2408" s="12" t="str">
        <f t="shared" si="386"/>
        <v>17</v>
      </c>
      <c r="Q2408" s="13" t="str">
        <f>VLOOKUP($B2408,Deals_Demo!$H:$N,7,0)</f>
        <v>strategy_20_demo</v>
      </c>
      <c r="R2408" s="13" t="str">
        <f t="shared" si="387"/>
        <v>Mon</v>
      </c>
      <c r="S2408" s="14">
        <f>VLOOKUP($B2408,Deals_Demo!$H:$S,8,0)</f>
        <v>45922.744756944441</v>
      </c>
      <c r="T2408" s="14">
        <f>VLOOKUP($B2408,Deals_Demo!$H:$S,9,0)</f>
        <v>45922.953090277777</v>
      </c>
      <c r="U2408" s="15" t="str">
        <f t="shared" si="388"/>
        <v>2025-09-22</v>
      </c>
      <c r="V2408" s="13" t="str">
        <f>VLOOKUP($B2408,Deals_Demo!$H:$S,11,0)</f>
        <v>22</v>
      </c>
      <c r="W2408" s="13" t="str">
        <f>VLOOKUP($B2408,Deals_Demo!$H:$S,12,0)</f>
        <v>Mon</v>
      </c>
      <c r="X2408" s="13">
        <f t="shared" si="381"/>
        <v>0.34400000000000003</v>
      </c>
      <c r="Y2408" s="13">
        <f t="shared" si="382"/>
        <v>0.68800000000000006</v>
      </c>
      <c r="Z2408" s="13">
        <f t="shared" si="383"/>
        <v>1.032</v>
      </c>
      <c r="AA2408" s="13">
        <f t="shared" si="389"/>
        <v>3.44</v>
      </c>
    </row>
    <row r="2409" spans="1:27" x14ac:dyDescent="0.25">
      <c r="A2409" s="60">
        <v>45922.744756944441</v>
      </c>
      <c r="B2409" s="61">
        <v>444481310</v>
      </c>
      <c r="C2409" s="62" t="s">
        <v>36</v>
      </c>
      <c r="D2409" s="62" t="s">
        <v>37</v>
      </c>
      <c r="E2409" s="62" t="s">
        <v>119</v>
      </c>
      <c r="F2409" s="63">
        <v>3721.15</v>
      </c>
      <c r="G2409" s="63">
        <v>3724.73</v>
      </c>
      <c r="H2409" s="62"/>
      <c r="I2409" s="62" t="s">
        <v>2840</v>
      </c>
      <c r="J2409" s="63">
        <v>3724.71</v>
      </c>
      <c r="K2409" s="63">
        <v>0</v>
      </c>
      <c r="L2409" s="63">
        <v>0</v>
      </c>
      <c r="M2409" s="63">
        <v>3.56</v>
      </c>
      <c r="N2409" s="10" t="str">
        <f t="shared" si="384"/>
        <v>W</v>
      </c>
      <c r="O2409" s="11">
        <f t="shared" si="385"/>
        <v>45922</v>
      </c>
      <c r="P2409" s="12" t="str">
        <f t="shared" si="386"/>
        <v>17</v>
      </c>
      <c r="Q2409" s="13" t="str">
        <f>VLOOKUP($B2409,Deals_Demo!$H:$N,7,0)</f>
        <v>strategy_18_demo</v>
      </c>
      <c r="R2409" s="13" t="str">
        <f t="shared" si="387"/>
        <v>Mon</v>
      </c>
      <c r="S2409" s="14">
        <f>VLOOKUP($B2409,Deals_Demo!$H:$S,8,0)</f>
        <v>45922.744756944441</v>
      </c>
      <c r="T2409" s="14">
        <f>VLOOKUP($B2409,Deals_Demo!$H:$S,9,0)</f>
        <v>45922.953090277777</v>
      </c>
      <c r="U2409" s="15" t="str">
        <f t="shared" si="388"/>
        <v>2025-09-22</v>
      </c>
      <c r="V2409" s="13" t="str">
        <f>VLOOKUP($B2409,Deals_Demo!$H:$S,11,0)</f>
        <v>22</v>
      </c>
      <c r="W2409" s="13" t="str">
        <f>VLOOKUP($B2409,Deals_Demo!$H:$S,12,0)</f>
        <v>Mon</v>
      </c>
      <c r="X2409" s="13">
        <f t="shared" si="381"/>
        <v>0.35600000000000004</v>
      </c>
      <c r="Y2409" s="13">
        <f t="shared" si="382"/>
        <v>0.71200000000000008</v>
      </c>
      <c r="Z2409" s="13">
        <f t="shared" si="383"/>
        <v>1.0680000000000001</v>
      </c>
      <c r="AA2409" s="13">
        <f t="shared" si="389"/>
        <v>3.56</v>
      </c>
    </row>
    <row r="2410" spans="1:27" x14ac:dyDescent="0.25">
      <c r="A2410" s="56">
        <v>45922.747187499997</v>
      </c>
      <c r="B2410" s="57">
        <v>444484147</v>
      </c>
      <c r="C2410" s="58" t="s">
        <v>36</v>
      </c>
      <c r="D2410" s="58" t="s">
        <v>37</v>
      </c>
      <c r="E2410" s="58" t="s">
        <v>119</v>
      </c>
      <c r="F2410" s="59">
        <v>3725.01</v>
      </c>
      <c r="G2410" s="59">
        <v>3726.48</v>
      </c>
      <c r="H2410" s="58"/>
      <c r="I2410" s="58" t="s">
        <v>2841</v>
      </c>
      <c r="J2410" s="59">
        <v>3726.44</v>
      </c>
      <c r="K2410" s="59">
        <v>0</v>
      </c>
      <c r="L2410" s="59">
        <v>0</v>
      </c>
      <c r="M2410" s="59">
        <v>1.43</v>
      </c>
      <c r="N2410" s="10" t="str">
        <f t="shared" si="384"/>
        <v>W</v>
      </c>
      <c r="O2410" s="11">
        <f t="shared" si="385"/>
        <v>45922</v>
      </c>
      <c r="P2410" s="12" t="str">
        <f t="shared" si="386"/>
        <v>17</v>
      </c>
      <c r="Q2410" s="13" t="str">
        <f>VLOOKUP($B2410,Deals_Demo!$H:$N,7,0)</f>
        <v>strategy_20_demo</v>
      </c>
      <c r="R2410" s="13" t="str">
        <f t="shared" si="387"/>
        <v>Mon</v>
      </c>
      <c r="S2410" s="14">
        <f>VLOOKUP($B2410,Deals_Demo!$H:$S,8,0)</f>
        <v>45922.747187499997</v>
      </c>
      <c r="T2410" s="14">
        <f>VLOOKUP($B2410,Deals_Demo!$H:$S,9,0)</f>
        <v>45922.955520833333</v>
      </c>
      <c r="U2410" s="15" t="str">
        <f t="shared" si="388"/>
        <v>2025-09-22</v>
      </c>
      <c r="V2410" s="13" t="str">
        <f>VLOOKUP($B2410,Deals_Demo!$H:$S,11,0)</f>
        <v>22</v>
      </c>
      <c r="W2410" s="13" t="str">
        <f>VLOOKUP($B2410,Deals_Demo!$H:$S,12,0)</f>
        <v>Mon</v>
      </c>
      <c r="X2410" s="13">
        <f t="shared" si="381"/>
        <v>0.14299999999999999</v>
      </c>
      <c r="Y2410" s="13">
        <f t="shared" si="382"/>
        <v>0.28599999999999998</v>
      </c>
      <c r="Z2410" s="13">
        <f t="shared" si="383"/>
        <v>0.42899999999999999</v>
      </c>
      <c r="AA2410" s="13">
        <f t="shared" si="389"/>
        <v>-3</v>
      </c>
    </row>
    <row r="2411" spans="1:27" x14ac:dyDescent="0.25">
      <c r="A2411" s="60">
        <v>45922.747187499997</v>
      </c>
      <c r="B2411" s="61">
        <v>444484148</v>
      </c>
      <c r="C2411" s="62" t="s">
        <v>36</v>
      </c>
      <c r="D2411" s="62" t="s">
        <v>37</v>
      </c>
      <c r="E2411" s="62" t="s">
        <v>119</v>
      </c>
      <c r="F2411" s="63">
        <v>3725.02</v>
      </c>
      <c r="G2411" s="63">
        <v>3728.2</v>
      </c>
      <c r="H2411" s="62"/>
      <c r="I2411" s="62" t="s">
        <v>2842</v>
      </c>
      <c r="J2411" s="63">
        <v>3728.19</v>
      </c>
      <c r="K2411" s="63">
        <v>0</v>
      </c>
      <c r="L2411" s="63">
        <v>0</v>
      </c>
      <c r="M2411" s="63">
        <v>3.17</v>
      </c>
      <c r="N2411" s="10" t="str">
        <f t="shared" si="384"/>
        <v>W</v>
      </c>
      <c r="O2411" s="11">
        <f t="shared" si="385"/>
        <v>45922</v>
      </c>
      <c r="P2411" s="12" t="str">
        <f t="shared" si="386"/>
        <v>17</v>
      </c>
      <c r="Q2411" s="13" t="str">
        <f>VLOOKUP($B2411,Deals_Demo!$H:$N,7,0)</f>
        <v>strategy_19_demo</v>
      </c>
      <c r="R2411" s="13" t="str">
        <f t="shared" si="387"/>
        <v>Mon</v>
      </c>
      <c r="S2411" s="14">
        <f>VLOOKUP($B2411,Deals_Demo!$H:$S,8,0)</f>
        <v>45922.747187499997</v>
      </c>
      <c r="T2411" s="14">
        <f>VLOOKUP($B2411,Deals_Demo!$H:$S,9,0)</f>
        <v>45922.955520833333</v>
      </c>
      <c r="U2411" s="15" t="str">
        <f t="shared" si="388"/>
        <v>2025-09-22</v>
      </c>
      <c r="V2411" s="13" t="str">
        <f>VLOOKUP($B2411,Deals_Demo!$H:$S,11,0)</f>
        <v>22</v>
      </c>
      <c r="W2411" s="13" t="str">
        <f>VLOOKUP($B2411,Deals_Demo!$H:$S,12,0)</f>
        <v>Mon</v>
      </c>
      <c r="X2411" s="13">
        <f t="shared" si="381"/>
        <v>0.317</v>
      </c>
      <c r="Y2411" s="13">
        <f t="shared" si="382"/>
        <v>0.63400000000000001</v>
      </c>
      <c r="Z2411" s="13">
        <f t="shared" si="383"/>
        <v>0.95099999999999996</v>
      </c>
      <c r="AA2411" s="13">
        <f t="shared" si="389"/>
        <v>3.17</v>
      </c>
    </row>
    <row r="2412" spans="1:27" x14ac:dyDescent="0.25">
      <c r="A2412" s="56">
        <v>45922.747187499997</v>
      </c>
      <c r="B2412" s="57">
        <v>444484149</v>
      </c>
      <c r="C2412" s="58" t="s">
        <v>36</v>
      </c>
      <c r="D2412" s="58" t="s">
        <v>37</v>
      </c>
      <c r="E2412" s="58" t="s">
        <v>119</v>
      </c>
      <c r="F2412" s="59">
        <v>3724.92</v>
      </c>
      <c r="G2412" s="59">
        <v>3725.11</v>
      </c>
      <c r="H2412" s="58"/>
      <c r="I2412" s="58" t="s">
        <v>2843</v>
      </c>
      <c r="J2412" s="59">
        <v>3725.07</v>
      </c>
      <c r="K2412" s="59">
        <v>0</v>
      </c>
      <c r="L2412" s="59">
        <v>0</v>
      </c>
      <c r="M2412" s="59">
        <v>0.15</v>
      </c>
      <c r="N2412" s="10" t="str">
        <f t="shared" si="384"/>
        <v>W</v>
      </c>
      <c r="O2412" s="11">
        <f t="shared" si="385"/>
        <v>45922</v>
      </c>
      <c r="P2412" s="12" t="str">
        <f t="shared" si="386"/>
        <v>17</v>
      </c>
      <c r="Q2412" s="13" t="str">
        <f>VLOOKUP($B2412,Deals_Demo!$H:$N,7,0)</f>
        <v>strategy_18_demo</v>
      </c>
      <c r="R2412" s="13" t="str">
        <f t="shared" si="387"/>
        <v>Mon</v>
      </c>
      <c r="S2412" s="14">
        <f>VLOOKUP($B2412,Deals_Demo!$H:$S,8,0)</f>
        <v>45922.747187499997</v>
      </c>
      <c r="T2412" s="14">
        <f>VLOOKUP($B2412,Deals_Demo!$H:$S,9,0)</f>
        <v>45922.955520833333</v>
      </c>
      <c r="U2412" s="15" t="str">
        <f t="shared" si="388"/>
        <v>2025-09-22</v>
      </c>
      <c r="V2412" s="13" t="str">
        <f>VLOOKUP($B2412,Deals_Demo!$H:$S,11,0)</f>
        <v>22</v>
      </c>
      <c r="W2412" s="13" t="str">
        <f>VLOOKUP($B2412,Deals_Demo!$H:$S,12,0)</f>
        <v>Mon</v>
      </c>
      <c r="X2412" s="13">
        <f t="shared" si="381"/>
        <v>1.4999999999999999E-2</v>
      </c>
      <c r="Y2412" s="13">
        <f t="shared" si="382"/>
        <v>0.03</v>
      </c>
      <c r="Z2412" s="13">
        <f t="shared" si="383"/>
        <v>4.4999999999999998E-2</v>
      </c>
      <c r="AA2412" s="13">
        <f t="shared" si="389"/>
        <v>-3</v>
      </c>
    </row>
    <row r="2413" spans="1:27" x14ac:dyDescent="0.25">
      <c r="A2413" s="60">
        <v>45922.750428240739</v>
      </c>
      <c r="B2413" s="61">
        <v>444486559</v>
      </c>
      <c r="C2413" s="62" t="s">
        <v>36</v>
      </c>
      <c r="D2413" s="62" t="s">
        <v>37</v>
      </c>
      <c r="E2413" s="62" t="s">
        <v>119</v>
      </c>
      <c r="F2413" s="63">
        <v>3725.4</v>
      </c>
      <c r="G2413" s="63">
        <v>3723.89</v>
      </c>
      <c r="H2413" s="63">
        <v>3726.89</v>
      </c>
      <c r="I2413" s="62" t="s">
        <v>2844</v>
      </c>
      <c r="J2413" s="63">
        <v>3723.88</v>
      </c>
      <c r="K2413" s="63">
        <v>0</v>
      </c>
      <c r="L2413" s="63">
        <v>0</v>
      </c>
      <c r="M2413" s="63">
        <v>-1.52</v>
      </c>
      <c r="N2413" s="10" t="str">
        <f t="shared" si="384"/>
        <v>L</v>
      </c>
      <c r="O2413" s="11">
        <f t="shared" si="385"/>
        <v>45922</v>
      </c>
      <c r="P2413" s="12" t="str">
        <f t="shared" si="386"/>
        <v>18</v>
      </c>
      <c r="Q2413" s="13" t="str">
        <f>VLOOKUP($B2413,Deals_Demo!$H:$N,7,0)</f>
        <v>strategy_15_demo</v>
      </c>
      <c r="R2413" s="13" t="str">
        <f t="shared" si="387"/>
        <v>Mon</v>
      </c>
      <c r="S2413" s="14">
        <f>VLOOKUP($B2413,Deals_Demo!$H:$S,8,0)</f>
        <v>45922.750428240739</v>
      </c>
      <c r="T2413" s="14">
        <f>VLOOKUP($B2413,Deals_Demo!$H:$S,9,0)</f>
        <v>45922.958761574075</v>
      </c>
      <c r="U2413" s="15" t="str">
        <f t="shared" si="388"/>
        <v>2025-09-22</v>
      </c>
      <c r="V2413" s="13" t="str">
        <f>VLOOKUP($B2413,Deals_Demo!$H:$S,11,0)</f>
        <v>23</v>
      </c>
      <c r="W2413" s="13" t="str">
        <f>VLOOKUP($B2413,Deals_Demo!$H:$S,12,0)</f>
        <v>Mon</v>
      </c>
      <c r="X2413" s="13">
        <f t="shared" si="381"/>
        <v>-0.15200000000000002</v>
      </c>
      <c r="Y2413" s="13">
        <f t="shared" si="382"/>
        <v>-0.30400000000000005</v>
      </c>
      <c r="Z2413" s="13">
        <f t="shared" si="383"/>
        <v>-0.45599999999999996</v>
      </c>
      <c r="AA2413" s="13">
        <f t="shared" si="389"/>
        <v>-3</v>
      </c>
    </row>
    <row r="2414" spans="1:27" x14ac:dyDescent="0.25">
      <c r="A2414" s="56">
        <v>45922.750428240739</v>
      </c>
      <c r="B2414" s="57">
        <v>444486561</v>
      </c>
      <c r="C2414" s="58" t="s">
        <v>36</v>
      </c>
      <c r="D2414" s="58" t="s">
        <v>37</v>
      </c>
      <c r="E2414" s="58" t="s">
        <v>119</v>
      </c>
      <c r="F2414" s="59">
        <v>3725.38</v>
      </c>
      <c r="G2414" s="59">
        <v>3725.48</v>
      </c>
      <c r="H2414" s="59">
        <v>3727.59</v>
      </c>
      <c r="I2414" s="58" t="s">
        <v>2845</v>
      </c>
      <c r="J2414" s="59">
        <v>3727.59</v>
      </c>
      <c r="K2414" s="59">
        <v>0</v>
      </c>
      <c r="L2414" s="59">
        <v>0</v>
      </c>
      <c r="M2414" s="59">
        <v>2.21</v>
      </c>
      <c r="N2414" s="10" t="str">
        <f t="shared" si="384"/>
        <v>W</v>
      </c>
      <c r="O2414" s="11">
        <f t="shared" si="385"/>
        <v>45922</v>
      </c>
      <c r="P2414" s="12" t="str">
        <f t="shared" si="386"/>
        <v>18</v>
      </c>
      <c r="Q2414" s="13" t="str">
        <f>VLOOKUP($B2414,Deals_Demo!$H:$N,7,0)</f>
        <v>strategy_21_demo</v>
      </c>
      <c r="R2414" s="13" t="str">
        <f t="shared" si="387"/>
        <v>Mon</v>
      </c>
      <c r="S2414" s="14">
        <f>VLOOKUP($B2414,Deals_Demo!$H:$S,8,0)</f>
        <v>45922.750428240739</v>
      </c>
      <c r="T2414" s="14">
        <f>VLOOKUP($B2414,Deals_Demo!$H:$S,9,0)</f>
        <v>45922.958761574075</v>
      </c>
      <c r="U2414" s="15" t="str">
        <f t="shared" si="388"/>
        <v>2025-09-22</v>
      </c>
      <c r="V2414" s="13" t="str">
        <f>VLOOKUP($B2414,Deals_Demo!$H:$S,11,0)</f>
        <v>23</v>
      </c>
      <c r="W2414" s="13" t="str">
        <f>VLOOKUP($B2414,Deals_Demo!$H:$S,12,0)</f>
        <v>Mon</v>
      </c>
      <c r="X2414" s="13">
        <f t="shared" si="381"/>
        <v>0.221</v>
      </c>
      <c r="Y2414" s="13">
        <f t="shared" si="382"/>
        <v>0.442</v>
      </c>
      <c r="Z2414" s="13">
        <f t="shared" si="383"/>
        <v>0.66299999999999992</v>
      </c>
      <c r="AA2414" s="13">
        <f t="shared" si="389"/>
        <v>-3</v>
      </c>
    </row>
    <row r="2415" spans="1:27" x14ac:dyDescent="0.25">
      <c r="A2415" s="60">
        <v>45922.750428240739</v>
      </c>
      <c r="B2415" s="61">
        <v>444486562</v>
      </c>
      <c r="C2415" s="62" t="s">
        <v>36</v>
      </c>
      <c r="D2415" s="62" t="s">
        <v>37</v>
      </c>
      <c r="E2415" s="62" t="s">
        <v>119</v>
      </c>
      <c r="F2415" s="63">
        <v>3725.38</v>
      </c>
      <c r="G2415" s="63">
        <v>3725.97</v>
      </c>
      <c r="H2415" s="63">
        <v>3728.4</v>
      </c>
      <c r="I2415" s="62" t="s">
        <v>2846</v>
      </c>
      <c r="J2415" s="63">
        <v>3725.93</v>
      </c>
      <c r="K2415" s="63">
        <v>0</v>
      </c>
      <c r="L2415" s="63">
        <v>0</v>
      </c>
      <c r="M2415" s="63">
        <v>0.55000000000000004</v>
      </c>
      <c r="N2415" s="10" t="str">
        <f t="shared" si="384"/>
        <v>W</v>
      </c>
      <c r="O2415" s="11">
        <f t="shared" si="385"/>
        <v>45922</v>
      </c>
      <c r="P2415" s="12" t="str">
        <f t="shared" si="386"/>
        <v>18</v>
      </c>
      <c r="Q2415" s="13" t="str">
        <f>VLOOKUP($B2415,Deals_Demo!$H:$N,7,0)</f>
        <v>strategy_10_demo</v>
      </c>
      <c r="R2415" s="13" t="str">
        <f t="shared" si="387"/>
        <v>Mon</v>
      </c>
      <c r="S2415" s="14">
        <f>VLOOKUP($B2415,Deals_Demo!$H:$S,8,0)</f>
        <v>45922.750428240739</v>
      </c>
      <c r="T2415" s="14">
        <f>VLOOKUP($B2415,Deals_Demo!$H:$S,9,0)</f>
        <v>45922.958761574075</v>
      </c>
      <c r="U2415" s="15" t="str">
        <f t="shared" si="388"/>
        <v>2025-09-22</v>
      </c>
      <c r="V2415" s="13" t="str">
        <f>VLOOKUP($B2415,Deals_Demo!$H:$S,11,0)</f>
        <v>23</v>
      </c>
      <c r="W2415" s="13" t="str">
        <f>VLOOKUP($B2415,Deals_Demo!$H:$S,12,0)</f>
        <v>Mon</v>
      </c>
      <c r="X2415" s="13">
        <f t="shared" si="381"/>
        <v>5.5000000000000007E-2</v>
      </c>
      <c r="Y2415" s="13">
        <f t="shared" si="382"/>
        <v>0.11000000000000001</v>
      </c>
      <c r="Z2415" s="13">
        <f t="shared" si="383"/>
        <v>0.16500000000000001</v>
      </c>
      <c r="AA2415" s="13">
        <f t="shared" si="389"/>
        <v>-3</v>
      </c>
    </row>
    <row r="2416" spans="1:27" x14ac:dyDescent="0.25">
      <c r="A2416" s="56">
        <v>45922.750428240739</v>
      </c>
      <c r="B2416" s="57">
        <v>444486564</v>
      </c>
      <c r="C2416" s="58" t="s">
        <v>36</v>
      </c>
      <c r="D2416" s="58" t="s">
        <v>37</v>
      </c>
      <c r="E2416" s="58" t="s">
        <v>119</v>
      </c>
      <c r="F2416" s="59">
        <v>3725.51</v>
      </c>
      <c r="G2416" s="59">
        <v>3725.98</v>
      </c>
      <c r="H2416" s="59">
        <v>3728.9</v>
      </c>
      <c r="I2416" s="58" t="s">
        <v>2846</v>
      </c>
      <c r="J2416" s="59">
        <v>3725.93</v>
      </c>
      <c r="K2416" s="59">
        <v>0</v>
      </c>
      <c r="L2416" s="59">
        <v>0</v>
      </c>
      <c r="M2416" s="59">
        <v>0.42</v>
      </c>
      <c r="N2416" s="10" t="str">
        <f t="shared" si="384"/>
        <v>W</v>
      </c>
      <c r="O2416" s="11">
        <f t="shared" si="385"/>
        <v>45922</v>
      </c>
      <c r="P2416" s="12" t="str">
        <f t="shared" si="386"/>
        <v>18</v>
      </c>
      <c r="Q2416" s="13" t="str">
        <f>VLOOKUP($B2416,Deals_Demo!$H:$N,7,0)</f>
        <v>strategy_11_demo</v>
      </c>
      <c r="R2416" s="13" t="str">
        <f t="shared" si="387"/>
        <v>Mon</v>
      </c>
      <c r="S2416" s="14">
        <f>VLOOKUP($B2416,Deals_Demo!$H:$S,8,0)</f>
        <v>45922.750428240739</v>
      </c>
      <c r="T2416" s="14">
        <f>VLOOKUP($B2416,Deals_Demo!$H:$S,9,0)</f>
        <v>45922.958761574075</v>
      </c>
      <c r="U2416" s="15" t="str">
        <f t="shared" si="388"/>
        <v>2025-09-22</v>
      </c>
      <c r="V2416" s="13" t="str">
        <f>VLOOKUP($B2416,Deals_Demo!$H:$S,11,0)</f>
        <v>23</v>
      </c>
      <c r="W2416" s="13" t="str">
        <f>VLOOKUP($B2416,Deals_Demo!$H:$S,12,0)</f>
        <v>Mon</v>
      </c>
      <c r="X2416" s="13">
        <f t="shared" si="381"/>
        <v>4.2000000000000003E-2</v>
      </c>
      <c r="Y2416" s="13">
        <f t="shared" si="382"/>
        <v>8.4000000000000005E-2</v>
      </c>
      <c r="Z2416" s="13">
        <f t="shared" si="383"/>
        <v>0.126</v>
      </c>
      <c r="AA2416" s="13">
        <f t="shared" si="389"/>
        <v>-3</v>
      </c>
    </row>
    <row r="2417" spans="1:27" x14ac:dyDescent="0.25">
      <c r="A2417" s="60">
        <v>45922.750439814816</v>
      </c>
      <c r="B2417" s="61">
        <v>444486565</v>
      </c>
      <c r="C2417" s="62" t="s">
        <v>36</v>
      </c>
      <c r="D2417" s="62" t="s">
        <v>37</v>
      </c>
      <c r="E2417" s="62" t="s">
        <v>119</v>
      </c>
      <c r="F2417" s="63">
        <v>3725.45</v>
      </c>
      <c r="G2417" s="63">
        <v>3723.2</v>
      </c>
      <c r="H2417" s="63">
        <v>3726.9</v>
      </c>
      <c r="I2417" s="62" t="s">
        <v>2847</v>
      </c>
      <c r="J2417" s="63">
        <v>3726.96</v>
      </c>
      <c r="K2417" s="63">
        <v>0</v>
      </c>
      <c r="L2417" s="63">
        <v>0</v>
      </c>
      <c r="M2417" s="63">
        <v>1.51</v>
      </c>
      <c r="N2417" s="10" t="str">
        <f t="shared" si="384"/>
        <v>W</v>
      </c>
      <c r="O2417" s="11">
        <f t="shared" si="385"/>
        <v>45922</v>
      </c>
      <c r="P2417" s="12" t="str">
        <f t="shared" si="386"/>
        <v>18</v>
      </c>
      <c r="Q2417" s="13" t="str">
        <f>VLOOKUP($B2417,Deals_Demo!$H:$N,7,0)</f>
        <v>strategy_22_demo</v>
      </c>
      <c r="R2417" s="13" t="str">
        <f t="shared" si="387"/>
        <v>Mon</v>
      </c>
      <c r="S2417" s="14">
        <f>VLOOKUP($B2417,Deals_Demo!$H:$S,8,0)</f>
        <v>45922.750439814816</v>
      </c>
      <c r="T2417" s="14">
        <f>VLOOKUP($B2417,Deals_Demo!$H:$S,9,0)</f>
        <v>45922.958773148152</v>
      </c>
      <c r="U2417" s="15" t="str">
        <f t="shared" si="388"/>
        <v>2025-09-22</v>
      </c>
      <c r="V2417" s="13" t="str">
        <f>VLOOKUP($B2417,Deals_Demo!$H:$S,11,0)</f>
        <v>23</v>
      </c>
      <c r="W2417" s="13" t="str">
        <f>VLOOKUP($B2417,Deals_Demo!$H:$S,12,0)</f>
        <v>Mon</v>
      </c>
      <c r="X2417" s="13">
        <f t="shared" si="381"/>
        <v>0.15100000000000002</v>
      </c>
      <c r="Y2417" s="13">
        <f t="shared" si="382"/>
        <v>0.30200000000000005</v>
      </c>
      <c r="Z2417" s="13">
        <f t="shared" si="383"/>
        <v>0.45299999999999996</v>
      </c>
      <c r="AA2417" s="13">
        <f t="shared" si="389"/>
        <v>-3</v>
      </c>
    </row>
    <row r="2418" spans="1:27" x14ac:dyDescent="0.25">
      <c r="A2418" s="56">
        <v>45922.750439814816</v>
      </c>
      <c r="B2418" s="57">
        <v>444486566</v>
      </c>
      <c r="C2418" s="58" t="s">
        <v>36</v>
      </c>
      <c r="D2418" s="58" t="s">
        <v>37</v>
      </c>
      <c r="E2418" s="58" t="s">
        <v>119</v>
      </c>
      <c r="F2418" s="59">
        <v>3725.42</v>
      </c>
      <c r="G2418" s="59">
        <v>3722.4</v>
      </c>
      <c r="H2418" s="59">
        <v>3726.9</v>
      </c>
      <c r="I2418" s="58" t="s">
        <v>2847</v>
      </c>
      <c r="J2418" s="59">
        <v>3726.96</v>
      </c>
      <c r="K2418" s="59">
        <v>0</v>
      </c>
      <c r="L2418" s="59">
        <v>0</v>
      </c>
      <c r="M2418" s="59">
        <v>1.54</v>
      </c>
      <c r="N2418" s="10" t="str">
        <f t="shared" si="384"/>
        <v>W</v>
      </c>
      <c r="O2418" s="11">
        <f t="shared" si="385"/>
        <v>45922</v>
      </c>
      <c r="P2418" s="12" t="str">
        <f t="shared" si="386"/>
        <v>18</v>
      </c>
      <c r="Q2418" s="13" t="str">
        <f>VLOOKUP($B2418,Deals_Demo!$H:$N,7,0)</f>
        <v>strategy_24_demo</v>
      </c>
      <c r="R2418" s="13" t="str">
        <f t="shared" si="387"/>
        <v>Mon</v>
      </c>
      <c r="S2418" s="14">
        <f>VLOOKUP($B2418,Deals_Demo!$H:$S,8,0)</f>
        <v>45922.750439814816</v>
      </c>
      <c r="T2418" s="14">
        <f>VLOOKUP($B2418,Deals_Demo!$H:$S,9,0)</f>
        <v>45922.958773148152</v>
      </c>
      <c r="U2418" s="15" t="str">
        <f t="shared" si="388"/>
        <v>2025-09-22</v>
      </c>
      <c r="V2418" s="13" t="str">
        <f>VLOOKUP($B2418,Deals_Demo!$H:$S,11,0)</f>
        <v>23</v>
      </c>
      <c r="W2418" s="13" t="str">
        <f>VLOOKUP($B2418,Deals_Demo!$H:$S,12,0)</f>
        <v>Mon</v>
      </c>
      <c r="X2418" s="13">
        <f t="shared" si="381"/>
        <v>0.15400000000000003</v>
      </c>
      <c r="Y2418" s="13">
        <f t="shared" si="382"/>
        <v>0.30800000000000005</v>
      </c>
      <c r="Z2418" s="13">
        <f t="shared" si="383"/>
        <v>0.46199999999999997</v>
      </c>
      <c r="AA2418" s="13">
        <f t="shared" si="389"/>
        <v>-3</v>
      </c>
    </row>
    <row r="2419" spans="1:27" x14ac:dyDescent="0.25">
      <c r="A2419" s="60">
        <v>45922.750439814816</v>
      </c>
      <c r="B2419" s="61">
        <v>444486569</v>
      </c>
      <c r="C2419" s="62" t="s">
        <v>36</v>
      </c>
      <c r="D2419" s="62" t="s">
        <v>37</v>
      </c>
      <c r="E2419" s="62" t="s">
        <v>119</v>
      </c>
      <c r="F2419" s="63">
        <v>3725.43</v>
      </c>
      <c r="G2419" s="63">
        <v>3723.2</v>
      </c>
      <c r="H2419" s="63">
        <v>3728.4</v>
      </c>
      <c r="I2419" s="62" t="s">
        <v>2848</v>
      </c>
      <c r="J2419" s="63">
        <v>3728.47</v>
      </c>
      <c r="K2419" s="63">
        <v>0</v>
      </c>
      <c r="L2419" s="63">
        <v>0</v>
      </c>
      <c r="M2419" s="63">
        <v>3.04</v>
      </c>
      <c r="N2419" s="10" t="str">
        <f t="shared" si="384"/>
        <v>W</v>
      </c>
      <c r="O2419" s="11">
        <f t="shared" si="385"/>
        <v>45922</v>
      </c>
      <c r="P2419" s="12" t="str">
        <f t="shared" si="386"/>
        <v>18</v>
      </c>
      <c r="Q2419" s="13" t="str">
        <f>VLOOKUP($B2419,Deals_Demo!$H:$N,7,0)</f>
        <v>strategy_23_demo</v>
      </c>
      <c r="R2419" s="13" t="str">
        <f t="shared" si="387"/>
        <v>Mon</v>
      </c>
      <c r="S2419" s="14">
        <f>VLOOKUP($B2419,Deals_Demo!$H:$S,8,0)</f>
        <v>45922.750439814816</v>
      </c>
      <c r="T2419" s="14">
        <f>VLOOKUP($B2419,Deals_Demo!$H:$S,9,0)</f>
        <v>45922.958773148152</v>
      </c>
      <c r="U2419" s="15" t="str">
        <f t="shared" si="388"/>
        <v>2025-09-22</v>
      </c>
      <c r="V2419" s="13" t="str">
        <f>VLOOKUP($B2419,Deals_Demo!$H:$S,11,0)</f>
        <v>23</v>
      </c>
      <c r="W2419" s="13" t="str">
        <f>VLOOKUP($B2419,Deals_Demo!$H:$S,12,0)</f>
        <v>Mon</v>
      </c>
      <c r="X2419" s="13">
        <f t="shared" si="381"/>
        <v>0.30400000000000005</v>
      </c>
      <c r="Y2419" s="13">
        <f t="shared" si="382"/>
        <v>0.6080000000000001</v>
      </c>
      <c r="Z2419" s="13">
        <f t="shared" si="383"/>
        <v>0.91199999999999992</v>
      </c>
      <c r="AA2419" s="13">
        <f t="shared" si="389"/>
        <v>3.04</v>
      </c>
    </row>
    <row r="2420" spans="1:27" x14ac:dyDescent="0.25">
      <c r="A2420" s="56">
        <v>45922.750439814816</v>
      </c>
      <c r="B2420" s="57">
        <v>444486571</v>
      </c>
      <c r="C2420" s="58" t="s">
        <v>36</v>
      </c>
      <c r="D2420" s="58" t="s">
        <v>37</v>
      </c>
      <c r="E2420" s="58" t="s">
        <v>119</v>
      </c>
      <c r="F2420" s="59">
        <v>3725.27</v>
      </c>
      <c r="G2420" s="59">
        <v>3725.3</v>
      </c>
      <c r="H2420" s="59">
        <v>3726.9</v>
      </c>
      <c r="I2420" s="58" t="s">
        <v>2847</v>
      </c>
      <c r="J2420" s="59">
        <v>3726.96</v>
      </c>
      <c r="K2420" s="59">
        <v>0</v>
      </c>
      <c r="L2420" s="59">
        <v>0</v>
      </c>
      <c r="M2420" s="59">
        <v>1.69</v>
      </c>
      <c r="N2420" s="10" t="str">
        <f t="shared" si="384"/>
        <v>W</v>
      </c>
      <c r="O2420" s="11">
        <f t="shared" si="385"/>
        <v>45922</v>
      </c>
      <c r="P2420" s="12" t="str">
        <f t="shared" si="386"/>
        <v>18</v>
      </c>
      <c r="Q2420" s="13" t="str">
        <f>VLOOKUP($B2420,Deals_Demo!$H:$N,7,0)</f>
        <v>strategy_14_demo</v>
      </c>
      <c r="R2420" s="13" t="str">
        <f t="shared" si="387"/>
        <v>Mon</v>
      </c>
      <c r="S2420" s="14">
        <f>VLOOKUP($B2420,Deals_Demo!$H:$S,8,0)</f>
        <v>45922.750439814816</v>
      </c>
      <c r="T2420" s="14">
        <f>VLOOKUP($B2420,Deals_Demo!$H:$S,9,0)</f>
        <v>45922.958773148152</v>
      </c>
      <c r="U2420" s="15" t="str">
        <f t="shared" si="388"/>
        <v>2025-09-22</v>
      </c>
      <c r="V2420" s="13" t="str">
        <f>VLOOKUP($B2420,Deals_Demo!$H:$S,11,0)</f>
        <v>23</v>
      </c>
      <c r="W2420" s="13" t="str">
        <f>VLOOKUP($B2420,Deals_Demo!$H:$S,12,0)</f>
        <v>Mon</v>
      </c>
      <c r="X2420" s="13">
        <f t="shared" si="381"/>
        <v>0.16900000000000001</v>
      </c>
      <c r="Y2420" s="13">
        <f t="shared" si="382"/>
        <v>0.33800000000000002</v>
      </c>
      <c r="Z2420" s="13">
        <f t="shared" si="383"/>
        <v>0.50700000000000001</v>
      </c>
      <c r="AA2420" s="13">
        <f t="shared" si="389"/>
        <v>-3</v>
      </c>
    </row>
    <row r="2421" spans="1:27" x14ac:dyDescent="0.25">
      <c r="A2421" s="60">
        <v>45922.750439814816</v>
      </c>
      <c r="B2421" s="61">
        <v>444486573</v>
      </c>
      <c r="C2421" s="62" t="s">
        <v>36</v>
      </c>
      <c r="D2421" s="62" t="s">
        <v>37</v>
      </c>
      <c r="E2421" s="62" t="s">
        <v>119</v>
      </c>
      <c r="F2421" s="63">
        <v>3725.2</v>
      </c>
      <c r="G2421" s="63">
        <v>3725.31</v>
      </c>
      <c r="H2421" s="63">
        <v>3726.9</v>
      </c>
      <c r="I2421" s="62" t="s">
        <v>2847</v>
      </c>
      <c r="J2421" s="63">
        <v>3726.96</v>
      </c>
      <c r="K2421" s="63">
        <v>0</v>
      </c>
      <c r="L2421" s="63">
        <v>0</v>
      </c>
      <c r="M2421" s="63">
        <v>1.76</v>
      </c>
      <c r="N2421" s="10" t="str">
        <f t="shared" si="384"/>
        <v>W</v>
      </c>
      <c r="O2421" s="11">
        <f t="shared" si="385"/>
        <v>45922</v>
      </c>
      <c r="P2421" s="12" t="str">
        <f t="shared" si="386"/>
        <v>18</v>
      </c>
      <c r="Q2421" s="13" t="str">
        <f>VLOOKUP($B2421,Deals_Demo!$H:$N,7,0)</f>
        <v>strategy_12_demo</v>
      </c>
      <c r="R2421" s="13" t="str">
        <f t="shared" si="387"/>
        <v>Mon</v>
      </c>
      <c r="S2421" s="14">
        <f>VLOOKUP($B2421,Deals_Demo!$H:$S,8,0)</f>
        <v>45922.750439814816</v>
      </c>
      <c r="T2421" s="14">
        <f>VLOOKUP($B2421,Deals_Demo!$H:$S,9,0)</f>
        <v>45922.958773148152</v>
      </c>
      <c r="U2421" s="15" t="str">
        <f t="shared" si="388"/>
        <v>2025-09-22</v>
      </c>
      <c r="V2421" s="13" t="str">
        <f>VLOOKUP($B2421,Deals_Demo!$H:$S,11,0)</f>
        <v>23</v>
      </c>
      <c r="W2421" s="13" t="str">
        <f>VLOOKUP($B2421,Deals_Demo!$H:$S,12,0)</f>
        <v>Mon</v>
      </c>
      <c r="X2421" s="13">
        <f t="shared" si="381"/>
        <v>0.17600000000000002</v>
      </c>
      <c r="Y2421" s="13">
        <f t="shared" si="382"/>
        <v>0.35200000000000004</v>
      </c>
      <c r="Z2421" s="13">
        <f t="shared" si="383"/>
        <v>0.52800000000000002</v>
      </c>
      <c r="AA2421" s="13">
        <f t="shared" si="389"/>
        <v>-3</v>
      </c>
    </row>
    <row r="2422" spans="1:27" x14ac:dyDescent="0.25">
      <c r="A2422" s="56">
        <v>45922.750451388885</v>
      </c>
      <c r="B2422" s="57">
        <v>444486574</v>
      </c>
      <c r="C2422" s="58" t="s">
        <v>36</v>
      </c>
      <c r="D2422" s="58" t="s">
        <v>37</v>
      </c>
      <c r="E2422" s="58" t="s">
        <v>119</v>
      </c>
      <c r="F2422" s="59">
        <v>3724.91</v>
      </c>
      <c r="G2422" s="59">
        <v>3724.7</v>
      </c>
      <c r="H2422" s="59">
        <v>3728.4</v>
      </c>
      <c r="I2422" s="58" t="s">
        <v>2849</v>
      </c>
      <c r="J2422" s="59">
        <v>3724.62</v>
      </c>
      <c r="K2422" s="59">
        <v>0</v>
      </c>
      <c r="L2422" s="59">
        <v>0</v>
      </c>
      <c r="M2422" s="59">
        <v>-0.28999999999999998</v>
      </c>
      <c r="N2422" s="10" t="str">
        <f t="shared" si="384"/>
        <v>L</v>
      </c>
      <c r="O2422" s="11">
        <f t="shared" si="385"/>
        <v>45922</v>
      </c>
      <c r="P2422" s="12" t="str">
        <f t="shared" si="386"/>
        <v>18</v>
      </c>
      <c r="Q2422" s="13" t="str">
        <f>VLOOKUP($B2422,Deals_Demo!$H:$N,7,0)</f>
        <v>strategy_09_demo</v>
      </c>
      <c r="R2422" s="13" t="str">
        <f t="shared" si="387"/>
        <v>Mon</v>
      </c>
      <c r="S2422" s="14">
        <f>VLOOKUP($B2422,Deals_Demo!$H:$S,8,0)</f>
        <v>45922.750451388885</v>
      </c>
      <c r="T2422" s="14">
        <f>VLOOKUP($B2422,Deals_Demo!$H:$S,9,0)</f>
        <v>45922.958784722221</v>
      </c>
      <c r="U2422" s="15" t="str">
        <f t="shared" si="388"/>
        <v>2025-09-22</v>
      </c>
      <c r="V2422" s="13" t="str">
        <f>VLOOKUP($B2422,Deals_Demo!$H:$S,11,0)</f>
        <v>23</v>
      </c>
      <c r="W2422" s="13" t="str">
        <f>VLOOKUP($B2422,Deals_Demo!$H:$S,12,0)</f>
        <v>Mon</v>
      </c>
      <c r="X2422" s="13">
        <f t="shared" si="381"/>
        <v>-2.8999999999999998E-2</v>
      </c>
      <c r="Y2422" s="13">
        <f t="shared" si="382"/>
        <v>-5.7999999999999996E-2</v>
      </c>
      <c r="Z2422" s="13">
        <f t="shared" si="383"/>
        <v>-8.6999999999999994E-2</v>
      </c>
      <c r="AA2422" s="13">
        <f t="shared" si="389"/>
        <v>-3</v>
      </c>
    </row>
    <row r="2423" spans="1:27" x14ac:dyDescent="0.25">
      <c r="A2423" s="60">
        <v>45922.750451388885</v>
      </c>
      <c r="B2423" s="61">
        <v>444486576</v>
      </c>
      <c r="C2423" s="62" t="s">
        <v>36</v>
      </c>
      <c r="D2423" s="62" t="s">
        <v>37</v>
      </c>
      <c r="E2423" s="62" t="s">
        <v>119</v>
      </c>
      <c r="F2423" s="63">
        <v>3724.86</v>
      </c>
      <c r="G2423" s="63">
        <v>3722.4</v>
      </c>
      <c r="H2423" s="63">
        <v>3728.9</v>
      </c>
      <c r="I2423" s="62" t="s">
        <v>2848</v>
      </c>
      <c r="J2423" s="63">
        <v>3728.97</v>
      </c>
      <c r="K2423" s="63">
        <v>0</v>
      </c>
      <c r="L2423" s="63">
        <v>0</v>
      </c>
      <c r="M2423" s="63">
        <v>4.1100000000000003</v>
      </c>
      <c r="N2423" s="10" t="str">
        <f t="shared" si="384"/>
        <v>W</v>
      </c>
      <c r="O2423" s="11">
        <f t="shared" si="385"/>
        <v>45922</v>
      </c>
      <c r="P2423" s="12" t="str">
        <f t="shared" si="386"/>
        <v>18</v>
      </c>
      <c r="Q2423" s="13" t="str">
        <f>VLOOKUP($B2423,Deals_Demo!$H:$N,7,0)</f>
        <v>strategy_16_demo</v>
      </c>
      <c r="R2423" s="13" t="str">
        <f t="shared" si="387"/>
        <v>Mon</v>
      </c>
      <c r="S2423" s="14">
        <f>VLOOKUP($B2423,Deals_Demo!$H:$S,8,0)</f>
        <v>45922.750451388885</v>
      </c>
      <c r="T2423" s="14">
        <f>VLOOKUP($B2423,Deals_Demo!$H:$S,9,0)</f>
        <v>45922.958784722221</v>
      </c>
      <c r="U2423" s="15" t="str">
        <f t="shared" si="388"/>
        <v>2025-09-22</v>
      </c>
      <c r="V2423" s="13" t="str">
        <f>VLOOKUP($B2423,Deals_Demo!$H:$S,11,0)</f>
        <v>23</v>
      </c>
      <c r="W2423" s="13" t="str">
        <f>VLOOKUP($B2423,Deals_Demo!$H:$S,12,0)</f>
        <v>Mon</v>
      </c>
      <c r="X2423" s="13">
        <f t="shared" si="381"/>
        <v>0.41100000000000003</v>
      </c>
      <c r="Y2423" s="13">
        <f t="shared" si="382"/>
        <v>0.82200000000000006</v>
      </c>
      <c r="Z2423" s="13">
        <f t="shared" si="383"/>
        <v>1.2330000000000001</v>
      </c>
      <c r="AA2423" s="13">
        <f t="shared" si="389"/>
        <v>4.1100000000000003</v>
      </c>
    </row>
    <row r="2424" spans="1:27" x14ac:dyDescent="0.25">
      <c r="A2424" s="56">
        <v>45922.750648148147</v>
      </c>
      <c r="B2424" s="57">
        <v>444486709</v>
      </c>
      <c r="C2424" s="58" t="s">
        <v>36</v>
      </c>
      <c r="D2424" s="58" t="s">
        <v>37</v>
      </c>
      <c r="E2424" s="58" t="s">
        <v>119</v>
      </c>
      <c r="F2424" s="59">
        <v>3724.08</v>
      </c>
      <c r="G2424" s="59">
        <v>3725.51</v>
      </c>
      <c r="H2424" s="59">
        <v>3727.59</v>
      </c>
      <c r="I2424" s="58" t="s">
        <v>2845</v>
      </c>
      <c r="J2424" s="59">
        <v>3727.59</v>
      </c>
      <c r="K2424" s="59">
        <v>0</v>
      </c>
      <c r="L2424" s="59">
        <v>0</v>
      </c>
      <c r="M2424" s="59">
        <v>3.51</v>
      </c>
      <c r="N2424" s="10" t="str">
        <f t="shared" si="384"/>
        <v>W</v>
      </c>
      <c r="O2424" s="11">
        <f t="shared" si="385"/>
        <v>45922</v>
      </c>
      <c r="P2424" s="12" t="str">
        <f t="shared" si="386"/>
        <v>18</v>
      </c>
      <c r="Q2424" s="13" t="str">
        <f>VLOOKUP($B2424,Deals_Demo!$H:$N,7,0)</f>
        <v>strategy_13_demo</v>
      </c>
      <c r="R2424" s="13" t="str">
        <f t="shared" si="387"/>
        <v>Mon</v>
      </c>
      <c r="S2424" s="14">
        <f>VLOOKUP($B2424,Deals_Demo!$H:$S,8,0)</f>
        <v>45922.750648148147</v>
      </c>
      <c r="T2424" s="14">
        <f>VLOOKUP($B2424,Deals_Demo!$H:$S,9,0)</f>
        <v>45922.958981481483</v>
      </c>
      <c r="U2424" s="15" t="str">
        <f t="shared" si="388"/>
        <v>2025-09-22</v>
      </c>
      <c r="V2424" s="13" t="str">
        <f>VLOOKUP($B2424,Deals_Demo!$H:$S,11,0)</f>
        <v>23</v>
      </c>
      <c r="W2424" s="13" t="str">
        <f>VLOOKUP($B2424,Deals_Demo!$H:$S,12,0)</f>
        <v>Mon</v>
      </c>
      <c r="X2424" s="13">
        <f t="shared" si="381"/>
        <v>0.35099999999999998</v>
      </c>
      <c r="Y2424" s="13">
        <f t="shared" si="382"/>
        <v>0.70199999999999996</v>
      </c>
      <c r="Z2424" s="13">
        <f t="shared" si="383"/>
        <v>1.0529999999999999</v>
      </c>
      <c r="AA2424" s="13">
        <f t="shared" si="389"/>
        <v>3.51</v>
      </c>
    </row>
    <row r="2425" spans="1:27" x14ac:dyDescent="0.25">
      <c r="A2425" s="60">
        <v>45922.750879629632</v>
      </c>
      <c r="B2425" s="61">
        <v>444486860</v>
      </c>
      <c r="C2425" s="62" t="s">
        <v>36</v>
      </c>
      <c r="D2425" s="62" t="s">
        <v>37</v>
      </c>
      <c r="E2425" s="62" t="s">
        <v>119</v>
      </c>
      <c r="F2425" s="63">
        <v>3724.95</v>
      </c>
      <c r="G2425" s="63">
        <v>3723.39</v>
      </c>
      <c r="H2425" s="63">
        <v>3726.39</v>
      </c>
      <c r="I2425" s="62" t="s">
        <v>2850</v>
      </c>
      <c r="J2425" s="63">
        <v>3726.43</v>
      </c>
      <c r="K2425" s="63">
        <v>0</v>
      </c>
      <c r="L2425" s="63">
        <v>0</v>
      </c>
      <c r="M2425" s="63">
        <v>1.48</v>
      </c>
      <c r="N2425" s="10" t="str">
        <f t="shared" si="384"/>
        <v>W</v>
      </c>
      <c r="O2425" s="11">
        <f t="shared" si="385"/>
        <v>45922</v>
      </c>
      <c r="P2425" s="12" t="str">
        <f t="shared" si="386"/>
        <v>18</v>
      </c>
      <c r="Q2425" s="13" t="str">
        <f>VLOOKUP($B2425,Deals_Demo!$H:$N,7,0)</f>
        <v>strategy_15_demo</v>
      </c>
      <c r="R2425" s="13" t="str">
        <f t="shared" si="387"/>
        <v>Mon</v>
      </c>
      <c r="S2425" s="14">
        <f>VLOOKUP($B2425,Deals_Demo!$H:$S,8,0)</f>
        <v>45922.750879629632</v>
      </c>
      <c r="T2425" s="14">
        <f>VLOOKUP($B2425,Deals_Demo!$H:$S,9,0)</f>
        <v>45922.959212962967</v>
      </c>
      <c r="U2425" s="15" t="str">
        <f t="shared" si="388"/>
        <v>2025-09-22</v>
      </c>
      <c r="V2425" s="13" t="str">
        <f>VLOOKUP($B2425,Deals_Demo!$H:$S,11,0)</f>
        <v>23</v>
      </c>
      <c r="W2425" s="13" t="str">
        <f>VLOOKUP($B2425,Deals_Demo!$H:$S,12,0)</f>
        <v>Mon</v>
      </c>
      <c r="X2425" s="13">
        <f t="shared" si="381"/>
        <v>0.14799999999999999</v>
      </c>
      <c r="Y2425" s="13">
        <f t="shared" si="382"/>
        <v>0.29599999999999999</v>
      </c>
      <c r="Z2425" s="13">
        <f t="shared" si="383"/>
        <v>0.44400000000000001</v>
      </c>
      <c r="AA2425" s="13">
        <f t="shared" si="389"/>
        <v>-3</v>
      </c>
    </row>
    <row r="2426" spans="1:27" x14ac:dyDescent="0.25">
      <c r="A2426" s="56">
        <v>45922.751574074071</v>
      </c>
      <c r="B2426" s="57">
        <v>444487603</v>
      </c>
      <c r="C2426" s="58" t="s">
        <v>36</v>
      </c>
      <c r="D2426" s="58" t="s">
        <v>37</v>
      </c>
      <c r="E2426" s="58" t="s">
        <v>119</v>
      </c>
      <c r="F2426" s="59">
        <v>3725.48</v>
      </c>
      <c r="G2426" s="59">
        <v>3723.98</v>
      </c>
      <c r="H2426" s="59">
        <v>3726.98</v>
      </c>
      <c r="I2426" s="58" t="s">
        <v>2847</v>
      </c>
      <c r="J2426" s="59">
        <v>3726.98</v>
      </c>
      <c r="K2426" s="59">
        <v>0</v>
      </c>
      <c r="L2426" s="59">
        <v>0</v>
      </c>
      <c r="M2426" s="59">
        <v>1.5</v>
      </c>
      <c r="N2426" s="10" t="str">
        <f t="shared" si="384"/>
        <v>W</v>
      </c>
      <c r="O2426" s="11">
        <f t="shared" si="385"/>
        <v>45922</v>
      </c>
      <c r="P2426" s="12" t="str">
        <f t="shared" si="386"/>
        <v>18</v>
      </c>
      <c r="Q2426" s="13" t="str">
        <f>VLOOKUP($B2426,Deals_Demo!$H:$N,7,0)</f>
        <v>strategy_15_demo</v>
      </c>
      <c r="R2426" s="13" t="str">
        <f t="shared" si="387"/>
        <v>Mon</v>
      </c>
      <c r="S2426" s="14">
        <f>VLOOKUP($B2426,Deals_Demo!$H:$S,8,0)</f>
        <v>45922.751574074071</v>
      </c>
      <c r="T2426" s="14">
        <f>VLOOKUP($B2426,Deals_Demo!$H:$S,9,0)</f>
        <v>45922.959907407407</v>
      </c>
      <c r="U2426" s="15" t="str">
        <f t="shared" si="388"/>
        <v>2025-09-22</v>
      </c>
      <c r="V2426" s="13" t="str">
        <f>VLOOKUP($B2426,Deals_Demo!$H:$S,11,0)</f>
        <v>23</v>
      </c>
      <c r="W2426" s="13" t="str">
        <f>VLOOKUP($B2426,Deals_Demo!$H:$S,12,0)</f>
        <v>Mon</v>
      </c>
      <c r="X2426" s="13">
        <f t="shared" si="381"/>
        <v>0.15000000000000002</v>
      </c>
      <c r="Y2426" s="13">
        <f t="shared" si="382"/>
        <v>0.30000000000000004</v>
      </c>
      <c r="Z2426" s="13">
        <f t="shared" si="383"/>
        <v>0.44999999999999996</v>
      </c>
      <c r="AA2426" s="13">
        <f t="shared" si="389"/>
        <v>-3</v>
      </c>
    </row>
    <row r="2427" spans="1:27" x14ac:dyDescent="0.25">
      <c r="A2427" s="60">
        <v>45922.751921296294</v>
      </c>
      <c r="B2427" s="61">
        <v>444487878</v>
      </c>
      <c r="C2427" s="62" t="s">
        <v>36</v>
      </c>
      <c r="D2427" s="62" t="s">
        <v>37</v>
      </c>
      <c r="E2427" s="62" t="s">
        <v>119</v>
      </c>
      <c r="F2427" s="63">
        <v>3725.21</v>
      </c>
      <c r="G2427" s="63">
        <v>3726.43</v>
      </c>
      <c r="H2427" s="62"/>
      <c r="I2427" s="62" t="s">
        <v>2841</v>
      </c>
      <c r="J2427" s="63">
        <v>3726.42</v>
      </c>
      <c r="K2427" s="63">
        <v>0</v>
      </c>
      <c r="L2427" s="63">
        <v>0</v>
      </c>
      <c r="M2427" s="63">
        <v>1.21</v>
      </c>
      <c r="N2427" s="10" t="str">
        <f t="shared" si="384"/>
        <v>W</v>
      </c>
      <c r="O2427" s="11">
        <f t="shared" si="385"/>
        <v>45922</v>
      </c>
      <c r="P2427" s="12" t="str">
        <f t="shared" si="386"/>
        <v>18</v>
      </c>
      <c r="Q2427" s="13" t="str">
        <f>VLOOKUP($B2427,Deals_Demo!$H:$N,7,0)</f>
        <v>strategy_18_demo</v>
      </c>
      <c r="R2427" s="13" t="str">
        <f t="shared" si="387"/>
        <v>Mon</v>
      </c>
      <c r="S2427" s="14">
        <f>VLOOKUP($B2427,Deals_Demo!$H:$S,8,0)</f>
        <v>45922.751921296294</v>
      </c>
      <c r="T2427" s="14">
        <f>VLOOKUP($B2427,Deals_Demo!$H:$S,9,0)</f>
        <v>45922.96025462963</v>
      </c>
      <c r="U2427" s="15" t="str">
        <f t="shared" si="388"/>
        <v>2025-09-22</v>
      </c>
      <c r="V2427" s="13" t="str">
        <f>VLOOKUP($B2427,Deals_Demo!$H:$S,11,0)</f>
        <v>23</v>
      </c>
      <c r="W2427" s="13" t="str">
        <f>VLOOKUP($B2427,Deals_Demo!$H:$S,12,0)</f>
        <v>Mon</v>
      </c>
      <c r="X2427" s="13">
        <f t="shared" si="381"/>
        <v>0.121</v>
      </c>
      <c r="Y2427" s="13">
        <f t="shared" si="382"/>
        <v>0.24199999999999999</v>
      </c>
      <c r="Z2427" s="13">
        <f t="shared" si="383"/>
        <v>0.36299999999999999</v>
      </c>
      <c r="AA2427" s="13">
        <f t="shared" si="389"/>
        <v>-3</v>
      </c>
    </row>
    <row r="2428" spans="1:27" x14ac:dyDescent="0.25">
      <c r="A2428" s="56">
        <v>45922.752615740741</v>
      </c>
      <c r="B2428" s="57">
        <v>444488141</v>
      </c>
      <c r="C2428" s="58" t="s">
        <v>36</v>
      </c>
      <c r="D2428" s="58" t="s">
        <v>37</v>
      </c>
      <c r="E2428" s="58" t="s">
        <v>119</v>
      </c>
      <c r="F2428" s="59">
        <v>3725.1</v>
      </c>
      <c r="G2428" s="59">
        <v>3725.86</v>
      </c>
      <c r="H2428" s="59">
        <v>3728.11</v>
      </c>
      <c r="I2428" s="58" t="s">
        <v>2851</v>
      </c>
      <c r="J2428" s="59">
        <v>3725.83</v>
      </c>
      <c r="K2428" s="59">
        <v>0</v>
      </c>
      <c r="L2428" s="59">
        <v>0</v>
      </c>
      <c r="M2428" s="59">
        <v>0.73</v>
      </c>
      <c r="N2428" s="10" t="str">
        <f t="shared" si="384"/>
        <v>W</v>
      </c>
      <c r="O2428" s="11">
        <f t="shared" si="385"/>
        <v>45922</v>
      </c>
      <c r="P2428" s="12" t="str">
        <f t="shared" si="386"/>
        <v>18</v>
      </c>
      <c r="Q2428" s="13" t="str">
        <f>VLOOKUP($B2428,Deals_Demo!$H:$N,7,0)</f>
        <v>strategy_09_demo</v>
      </c>
      <c r="R2428" s="13" t="str">
        <f t="shared" si="387"/>
        <v>Mon</v>
      </c>
      <c r="S2428" s="14">
        <f>VLOOKUP($B2428,Deals_Demo!$H:$S,8,0)</f>
        <v>45922.752615740741</v>
      </c>
      <c r="T2428" s="14">
        <f>VLOOKUP($B2428,Deals_Demo!$H:$S,9,0)</f>
        <v>45922.960949074077</v>
      </c>
      <c r="U2428" s="15" t="str">
        <f t="shared" si="388"/>
        <v>2025-09-22</v>
      </c>
      <c r="V2428" s="13" t="str">
        <f>VLOOKUP($B2428,Deals_Demo!$H:$S,11,0)</f>
        <v>23</v>
      </c>
      <c r="W2428" s="13" t="str">
        <f>VLOOKUP($B2428,Deals_Demo!$H:$S,12,0)</f>
        <v>Mon</v>
      </c>
      <c r="X2428" s="13">
        <f t="shared" si="381"/>
        <v>7.2999999999999995E-2</v>
      </c>
      <c r="Y2428" s="13">
        <f t="shared" si="382"/>
        <v>0.14599999999999999</v>
      </c>
      <c r="Z2428" s="13">
        <f t="shared" si="383"/>
        <v>0.219</v>
      </c>
      <c r="AA2428" s="13">
        <f t="shared" si="389"/>
        <v>-3</v>
      </c>
    </row>
    <row r="2429" spans="1:27" x14ac:dyDescent="0.25">
      <c r="A2429" s="60">
        <v>45922.757025462961</v>
      </c>
      <c r="B2429" s="61">
        <v>444490676</v>
      </c>
      <c r="C2429" s="62" t="s">
        <v>36</v>
      </c>
      <c r="D2429" s="62" t="s">
        <v>37</v>
      </c>
      <c r="E2429" s="62" t="s">
        <v>119</v>
      </c>
      <c r="F2429" s="63">
        <v>3726.57</v>
      </c>
      <c r="G2429" s="63">
        <v>3728.18</v>
      </c>
      <c r="H2429" s="62"/>
      <c r="I2429" s="62" t="s">
        <v>2852</v>
      </c>
      <c r="J2429" s="63">
        <v>3728.16</v>
      </c>
      <c r="K2429" s="63">
        <v>0</v>
      </c>
      <c r="L2429" s="63">
        <v>0</v>
      </c>
      <c r="M2429" s="63">
        <v>1.59</v>
      </c>
      <c r="N2429" s="10" t="str">
        <f t="shared" si="384"/>
        <v>W</v>
      </c>
      <c r="O2429" s="11">
        <f t="shared" si="385"/>
        <v>45922</v>
      </c>
      <c r="P2429" s="12" t="str">
        <f t="shared" si="386"/>
        <v>18</v>
      </c>
      <c r="Q2429" s="13" t="str">
        <f>VLOOKUP($B2429,Deals_Demo!$H:$N,7,0)</f>
        <v>strategy_18_demo</v>
      </c>
      <c r="R2429" s="13" t="str">
        <f t="shared" si="387"/>
        <v>Mon</v>
      </c>
      <c r="S2429" s="14">
        <f>VLOOKUP($B2429,Deals_Demo!$H:$S,8,0)</f>
        <v>45922.757025462961</v>
      </c>
      <c r="T2429" s="14">
        <f>VLOOKUP($B2429,Deals_Demo!$H:$S,9,0)</f>
        <v>45922.965358796297</v>
      </c>
      <c r="U2429" s="15" t="str">
        <f t="shared" si="388"/>
        <v>2025-09-22</v>
      </c>
      <c r="V2429" s="13" t="str">
        <f>VLOOKUP($B2429,Deals_Demo!$H:$S,11,0)</f>
        <v>23</v>
      </c>
      <c r="W2429" s="13" t="str">
        <f>VLOOKUP($B2429,Deals_Demo!$H:$S,12,0)</f>
        <v>Mon</v>
      </c>
      <c r="X2429" s="13">
        <f t="shared" si="381"/>
        <v>0.15900000000000003</v>
      </c>
      <c r="Y2429" s="13">
        <f t="shared" si="382"/>
        <v>0.31800000000000006</v>
      </c>
      <c r="Z2429" s="13">
        <f t="shared" si="383"/>
        <v>0.47699999999999998</v>
      </c>
      <c r="AA2429" s="13">
        <f t="shared" si="389"/>
        <v>-3</v>
      </c>
    </row>
    <row r="2430" spans="1:27" x14ac:dyDescent="0.25">
      <c r="A2430" s="56">
        <v>45922.757025462961</v>
      </c>
      <c r="B2430" s="57">
        <v>444490677</v>
      </c>
      <c r="C2430" s="58" t="s">
        <v>36</v>
      </c>
      <c r="D2430" s="58" t="s">
        <v>37</v>
      </c>
      <c r="E2430" s="58" t="s">
        <v>119</v>
      </c>
      <c r="F2430" s="59">
        <v>3726.58</v>
      </c>
      <c r="G2430" s="59">
        <v>3728.18</v>
      </c>
      <c r="H2430" s="58"/>
      <c r="I2430" s="58" t="s">
        <v>2852</v>
      </c>
      <c r="J2430" s="59">
        <v>3728.16</v>
      </c>
      <c r="K2430" s="59">
        <v>0</v>
      </c>
      <c r="L2430" s="59">
        <v>0</v>
      </c>
      <c r="M2430" s="59">
        <v>1.58</v>
      </c>
      <c r="N2430" s="10" t="str">
        <f t="shared" si="384"/>
        <v>W</v>
      </c>
      <c r="O2430" s="11">
        <f t="shared" si="385"/>
        <v>45922</v>
      </c>
      <c r="P2430" s="12" t="str">
        <f t="shared" si="386"/>
        <v>18</v>
      </c>
      <c r="Q2430" s="13" t="str">
        <f>VLOOKUP($B2430,Deals_Demo!$H:$N,7,0)</f>
        <v>strategy_20_demo</v>
      </c>
      <c r="R2430" s="13" t="str">
        <f t="shared" si="387"/>
        <v>Mon</v>
      </c>
      <c r="S2430" s="14">
        <f>VLOOKUP($B2430,Deals_Demo!$H:$S,8,0)</f>
        <v>45922.757025462961</v>
      </c>
      <c r="T2430" s="14">
        <f>VLOOKUP($B2430,Deals_Demo!$H:$S,9,0)</f>
        <v>45922.965358796297</v>
      </c>
      <c r="U2430" s="15" t="str">
        <f t="shared" si="388"/>
        <v>2025-09-22</v>
      </c>
      <c r="V2430" s="13" t="str">
        <f>VLOOKUP($B2430,Deals_Demo!$H:$S,11,0)</f>
        <v>23</v>
      </c>
      <c r="W2430" s="13" t="str">
        <f>VLOOKUP($B2430,Deals_Demo!$H:$S,12,0)</f>
        <v>Mon</v>
      </c>
      <c r="X2430" s="13">
        <f t="shared" si="381"/>
        <v>0.15800000000000003</v>
      </c>
      <c r="Y2430" s="13">
        <f t="shared" si="382"/>
        <v>0.31600000000000006</v>
      </c>
      <c r="Z2430" s="13">
        <f t="shared" si="383"/>
        <v>0.47399999999999998</v>
      </c>
      <c r="AA2430" s="13">
        <f t="shared" si="389"/>
        <v>-3</v>
      </c>
    </row>
    <row r="2431" spans="1:27" x14ac:dyDescent="0.25">
      <c r="A2431" s="60">
        <v>45922.757245370369</v>
      </c>
      <c r="B2431" s="61">
        <v>444490832</v>
      </c>
      <c r="C2431" s="62" t="s">
        <v>36</v>
      </c>
      <c r="D2431" s="62" t="s">
        <v>37</v>
      </c>
      <c r="E2431" s="62" t="s">
        <v>119</v>
      </c>
      <c r="F2431" s="63">
        <v>3726.58</v>
      </c>
      <c r="G2431" s="63">
        <v>3725.08</v>
      </c>
      <c r="H2431" s="63">
        <v>3728.08</v>
      </c>
      <c r="I2431" s="62" t="s">
        <v>2853</v>
      </c>
      <c r="J2431" s="63">
        <v>3724.91</v>
      </c>
      <c r="K2431" s="63">
        <v>0</v>
      </c>
      <c r="L2431" s="63">
        <v>0</v>
      </c>
      <c r="M2431" s="63">
        <v>-1.67</v>
      </c>
      <c r="N2431" s="10" t="str">
        <f t="shared" si="384"/>
        <v>L</v>
      </c>
      <c r="O2431" s="11">
        <f t="shared" si="385"/>
        <v>45922</v>
      </c>
      <c r="P2431" s="12" t="str">
        <f t="shared" si="386"/>
        <v>18</v>
      </c>
      <c r="Q2431" s="13" t="str">
        <f>VLOOKUP($B2431,Deals_Demo!$H:$N,7,0)</f>
        <v>strategy_15_demo</v>
      </c>
      <c r="R2431" s="13" t="str">
        <f t="shared" si="387"/>
        <v>Mon</v>
      </c>
      <c r="S2431" s="14">
        <f>VLOOKUP($B2431,Deals_Demo!$H:$S,8,0)</f>
        <v>45922.757245370369</v>
      </c>
      <c r="T2431" s="14">
        <f>VLOOKUP($B2431,Deals_Demo!$H:$S,9,0)</f>
        <v>45922.965578703705</v>
      </c>
      <c r="U2431" s="15" t="str">
        <f t="shared" si="388"/>
        <v>2025-09-22</v>
      </c>
      <c r="V2431" s="13" t="str">
        <f>VLOOKUP($B2431,Deals_Demo!$H:$S,11,0)</f>
        <v>23</v>
      </c>
      <c r="W2431" s="13" t="str">
        <f>VLOOKUP($B2431,Deals_Demo!$H:$S,12,0)</f>
        <v>Mon</v>
      </c>
      <c r="X2431" s="13">
        <f t="shared" si="381"/>
        <v>-0.16700000000000001</v>
      </c>
      <c r="Y2431" s="13">
        <f t="shared" si="382"/>
        <v>-0.33400000000000002</v>
      </c>
      <c r="Z2431" s="13">
        <f t="shared" si="383"/>
        <v>-0.501</v>
      </c>
      <c r="AA2431" s="13">
        <f t="shared" si="389"/>
        <v>-3</v>
      </c>
    </row>
    <row r="2432" spans="1:27" x14ac:dyDescent="0.25">
      <c r="A2432" s="56">
        <v>45922.757256944446</v>
      </c>
      <c r="B2432" s="57">
        <v>444490837</v>
      </c>
      <c r="C2432" s="58" t="s">
        <v>36</v>
      </c>
      <c r="D2432" s="58" t="s">
        <v>37</v>
      </c>
      <c r="E2432" s="58" t="s">
        <v>119</v>
      </c>
      <c r="F2432" s="59">
        <v>3726.6</v>
      </c>
      <c r="G2432" s="59">
        <v>3723.58</v>
      </c>
      <c r="H2432" s="59">
        <v>3728.08</v>
      </c>
      <c r="I2432" s="58" t="s">
        <v>2854</v>
      </c>
      <c r="J2432" s="59">
        <v>3728.11</v>
      </c>
      <c r="K2432" s="59">
        <v>0</v>
      </c>
      <c r="L2432" s="59">
        <v>0</v>
      </c>
      <c r="M2432" s="59">
        <v>1.51</v>
      </c>
      <c r="N2432" s="10" t="str">
        <f t="shared" si="384"/>
        <v>W</v>
      </c>
      <c r="O2432" s="11">
        <f t="shared" si="385"/>
        <v>45922</v>
      </c>
      <c r="P2432" s="12" t="str">
        <f t="shared" si="386"/>
        <v>18</v>
      </c>
      <c r="Q2432" s="13" t="str">
        <f>VLOOKUP($B2432,Deals_Demo!$H:$N,7,0)</f>
        <v>strategy_24_demo</v>
      </c>
      <c r="R2432" s="13" t="str">
        <f t="shared" si="387"/>
        <v>Mon</v>
      </c>
      <c r="S2432" s="14">
        <f>VLOOKUP($B2432,Deals_Demo!$H:$S,8,0)</f>
        <v>45922.757256944446</v>
      </c>
      <c r="T2432" s="14">
        <f>VLOOKUP($B2432,Deals_Demo!$H:$S,9,0)</f>
        <v>45922.965590277781</v>
      </c>
      <c r="U2432" s="15" t="str">
        <f t="shared" si="388"/>
        <v>2025-09-22</v>
      </c>
      <c r="V2432" s="13" t="str">
        <f>VLOOKUP($B2432,Deals_Demo!$H:$S,11,0)</f>
        <v>23</v>
      </c>
      <c r="W2432" s="13" t="str">
        <f>VLOOKUP($B2432,Deals_Demo!$H:$S,12,0)</f>
        <v>Mon</v>
      </c>
      <c r="X2432" s="13">
        <f t="shared" si="381"/>
        <v>0.15100000000000002</v>
      </c>
      <c r="Y2432" s="13">
        <f t="shared" si="382"/>
        <v>0.30200000000000005</v>
      </c>
      <c r="Z2432" s="13">
        <f t="shared" si="383"/>
        <v>0.45299999999999996</v>
      </c>
      <c r="AA2432" s="13">
        <f t="shared" si="389"/>
        <v>-3</v>
      </c>
    </row>
    <row r="2433" spans="1:27" x14ac:dyDescent="0.25">
      <c r="A2433" s="60">
        <v>45922.757256944446</v>
      </c>
      <c r="B2433" s="61">
        <v>444490838</v>
      </c>
      <c r="C2433" s="62" t="s">
        <v>36</v>
      </c>
      <c r="D2433" s="62" t="s">
        <v>37</v>
      </c>
      <c r="E2433" s="62" t="s">
        <v>119</v>
      </c>
      <c r="F2433" s="63">
        <v>3726.56</v>
      </c>
      <c r="G2433" s="63">
        <v>3723.58</v>
      </c>
      <c r="H2433" s="63">
        <v>3728.78</v>
      </c>
      <c r="I2433" s="62" t="s">
        <v>2848</v>
      </c>
      <c r="J2433" s="63">
        <v>3728.97</v>
      </c>
      <c r="K2433" s="63">
        <v>0</v>
      </c>
      <c r="L2433" s="63">
        <v>0</v>
      </c>
      <c r="M2433" s="63">
        <v>2.41</v>
      </c>
      <c r="N2433" s="10" t="str">
        <f t="shared" si="384"/>
        <v>W</v>
      </c>
      <c r="O2433" s="11">
        <f t="shared" si="385"/>
        <v>45922</v>
      </c>
      <c r="P2433" s="12" t="str">
        <f t="shared" si="386"/>
        <v>18</v>
      </c>
      <c r="Q2433" s="13" t="str">
        <f>VLOOKUP($B2433,Deals_Demo!$H:$N,7,0)</f>
        <v>strategy_21_demo</v>
      </c>
      <c r="R2433" s="13" t="str">
        <f t="shared" si="387"/>
        <v>Mon</v>
      </c>
      <c r="S2433" s="14">
        <f>VLOOKUP($B2433,Deals_Demo!$H:$S,8,0)</f>
        <v>45922.757256944446</v>
      </c>
      <c r="T2433" s="14">
        <f>VLOOKUP($B2433,Deals_Demo!$H:$S,9,0)</f>
        <v>45922.965590277781</v>
      </c>
      <c r="U2433" s="15" t="str">
        <f t="shared" si="388"/>
        <v>2025-09-22</v>
      </c>
      <c r="V2433" s="13" t="str">
        <f>VLOOKUP($B2433,Deals_Demo!$H:$S,11,0)</f>
        <v>23</v>
      </c>
      <c r="W2433" s="13" t="str">
        <f>VLOOKUP($B2433,Deals_Demo!$H:$S,12,0)</f>
        <v>Mon</v>
      </c>
      <c r="X2433" s="13">
        <f t="shared" si="381"/>
        <v>0.24100000000000002</v>
      </c>
      <c r="Y2433" s="13">
        <f t="shared" si="382"/>
        <v>0.48200000000000004</v>
      </c>
      <c r="Z2433" s="13">
        <f t="shared" si="383"/>
        <v>0.72299999999999998</v>
      </c>
      <c r="AA2433" s="13">
        <f t="shared" si="389"/>
        <v>-3</v>
      </c>
    </row>
    <row r="2434" spans="1:27" x14ac:dyDescent="0.25">
      <c r="A2434" s="56">
        <v>45922.757256944446</v>
      </c>
      <c r="B2434" s="57">
        <v>444490839</v>
      </c>
      <c r="C2434" s="58" t="s">
        <v>36</v>
      </c>
      <c r="D2434" s="58" t="s">
        <v>37</v>
      </c>
      <c r="E2434" s="58" t="s">
        <v>119</v>
      </c>
      <c r="F2434" s="59">
        <v>3726.4</v>
      </c>
      <c r="G2434" s="59">
        <v>3723.58</v>
      </c>
      <c r="H2434" s="59">
        <v>3728.08</v>
      </c>
      <c r="I2434" s="58" t="s">
        <v>2854</v>
      </c>
      <c r="J2434" s="59">
        <v>3728.11</v>
      </c>
      <c r="K2434" s="59">
        <v>0</v>
      </c>
      <c r="L2434" s="59">
        <v>0</v>
      </c>
      <c r="M2434" s="59">
        <v>1.71</v>
      </c>
      <c r="N2434" s="10" t="str">
        <f t="shared" si="384"/>
        <v>W</v>
      </c>
      <c r="O2434" s="11">
        <f t="shared" si="385"/>
        <v>45922</v>
      </c>
      <c r="P2434" s="12" t="str">
        <f t="shared" si="386"/>
        <v>18</v>
      </c>
      <c r="Q2434" s="13" t="str">
        <f>VLOOKUP($B2434,Deals_Demo!$H:$N,7,0)</f>
        <v>strategy_12_demo</v>
      </c>
      <c r="R2434" s="13" t="str">
        <f t="shared" si="387"/>
        <v>Mon</v>
      </c>
      <c r="S2434" s="14">
        <f>VLOOKUP($B2434,Deals_Demo!$H:$S,8,0)</f>
        <v>45922.757256944446</v>
      </c>
      <c r="T2434" s="14">
        <f>VLOOKUP($B2434,Deals_Demo!$H:$S,9,0)</f>
        <v>45922.965590277781</v>
      </c>
      <c r="U2434" s="15" t="str">
        <f t="shared" si="388"/>
        <v>2025-09-22</v>
      </c>
      <c r="V2434" s="13" t="str">
        <f>VLOOKUP($B2434,Deals_Demo!$H:$S,11,0)</f>
        <v>23</v>
      </c>
      <c r="W2434" s="13" t="str">
        <f>VLOOKUP($B2434,Deals_Demo!$H:$S,12,0)</f>
        <v>Mon</v>
      </c>
      <c r="X2434" s="13">
        <f t="shared" si="381"/>
        <v>0.17100000000000001</v>
      </c>
      <c r="Y2434" s="13">
        <f t="shared" si="382"/>
        <v>0.34200000000000003</v>
      </c>
      <c r="Z2434" s="13">
        <f t="shared" si="383"/>
        <v>0.51300000000000001</v>
      </c>
      <c r="AA2434" s="13">
        <f t="shared" si="389"/>
        <v>-3</v>
      </c>
    </row>
    <row r="2435" spans="1:27" x14ac:dyDescent="0.25">
      <c r="A2435" s="60">
        <v>45922.757256944446</v>
      </c>
      <c r="B2435" s="61">
        <v>444490844</v>
      </c>
      <c r="C2435" s="62" t="s">
        <v>36</v>
      </c>
      <c r="D2435" s="62" t="s">
        <v>37</v>
      </c>
      <c r="E2435" s="62" t="s">
        <v>119</v>
      </c>
      <c r="F2435" s="63">
        <v>3726.42</v>
      </c>
      <c r="G2435" s="63">
        <v>3724.38</v>
      </c>
      <c r="H2435" s="63">
        <v>3728.08</v>
      </c>
      <c r="I2435" s="62" t="s">
        <v>2854</v>
      </c>
      <c r="J2435" s="63">
        <v>3728.11</v>
      </c>
      <c r="K2435" s="63">
        <v>0</v>
      </c>
      <c r="L2435" s="63">
        <v>0</v>
      </c>
      <c r="M2435" s="63">
        <v>1.69</v>
      </c>
      <c r="N2435" s="10" t="str">
        <f t="shared" si="384"/>
        <v>W</v>
      </c>
      <c r="O2435" s="11">
        <f t="shared" si="385"/>
        <v>45922</v>
      </c>
      <c r="P2435" s="12" t="str">
        <f t="shared" si="386"/>
        <v>18</v>
      </c>
      <c r="Q2435" s="13" t="str">
        <f>VLOOKUP($B2435,Deals_Demo!$H:$N,7,0)</f>
        <v>strategy_22_demo</v>
      </c>
      <c r="R2435" s="13" t="str">
        <f t="shared" si="387"/>
        <v>Mon</v>
      </c>
      <c r="S2435" s="14">
        <f>VLOOKUP($B2435,Deals_Demo!$H:$S,8,0)</f>
        <v>45922.757256944446</v>
      </c>
      <c r="T2435" s="14">
        <f>VLOOKUP($B2435,Deals_Demo!$H:$S,9,0)</f>
        <v>45922.965590277781</v>
      </c>
      <c r="U2435" s="15" t="str">
        <f t="shared" si="388"/>
        <v>2025-09-22</v>
      </c>
      <c r="V2435" s="13" t="str">
        <f>VLOOKUP($B2435,Deals_Demo!$H:$S,11,0)</f>
        <v>23</v>
      </c>
      <c r="W2435" s="13" t="str">
        <f>VLOOKUP($B2435,Deals_Demo!$H:$S,12,0)</f>
        <v>Mon</v>
      </c>
      <c r="X2435" s="13">
        <f t="shared" ref="X2435:X2498" si="390">$M2435*0.1</f>
        <v>0.16900000000000001</v>
      </c>
      <c r="Y2435" s="13">
        <f t="shared" ref="Y2435:Y2498" si="391">$M2435*0.2</f>
        <v>0.33800000000000002</v>
      </c>
      <c r="Z2435" s="13">
        <f t="shared" ref="Z2435:Z2498" si="392">$M2435*0.3</f>
        <v>0.50700000000000001</v>
      </c>
      <c r="AA2435" s="13">
        <f t="shared" si="389"/>
        <v>-3</v>
      </c>
    </row>
    <row r="2436" spans="1:27" x14ac:dyDescent="0.25">
      <c r="A2436" s="56">
        <v>45922.757268518515</v>
      </c>
      <c r="B2436" s="57">
        <v>444490846</v>
      </c>
      <c r="C2436" s="58" t="s">
        <v>36</v>
      </c>
      <c r="D2436" s="58" t="s">
        <v>37</v>
      </c>
      <c r="E2436" s="58" t="s">
        <v>119</v>
      </c>
      <c r="F2436" s="59">
        <v>3726.39</v>
      </c>
      <c r="G2436" s="59">
        <v>3723.58</v>
      </c>
      <c r="H2436" s="59">
        <v>3728.08</v>
      </c>
      <c r="I2436" s="58" t="s">
        <v>2854</v>
      </c>
      <c r="J2436" s="59">
        <v>3728.11</v>
      </c>
      <c r="K2436" s="59">
        <v>0</v>
      </c>
      <c r="L2436" s="59">
        <v>0</v>
      </c>
      <c r="M2436" s="59">
        <v>1.72</v>
      </c>
      <c r="N2436" s="10" t="str">
        <f t="shared" si="384"/>
        <v>W</v>
      </c>
      <c r="O2436" s="11">
        <f t="shared" si="385"/>
        <v>45922</v>
      </c>
      <c r="P2436" s="12" t="str">
        <f t="shared" si="386"/>
        <v>18</v>
      </c>
      <c r="Q2436" s="13" t="str">
        <f>VLOOKUP($B2436,Deals_Demo!$H:$N,7,0)</f>
        <v>strategy_14_demo</v>
      </c>
      <c r="R2436" s="13" t="str">
        <f t="shared" si="387"/>
        <v>Mon</v>
      </c>
      <c r="S2436" s="14">
        <f>VLOOKUP($B2436,Deals_Demo!$H:$S,8,0)</f>
        <v>45922.757268518515</v>
      </c>
      <c r="T2436" s="14">
        <f>VLOOKUP($B2436,Deals_Demo!$H:$S,9,0)</f>
        <v>45922.965601851851</v>
      </c>
      <c r="U2436" s="15" t="str">
        <f t="shared" si="388"/>
        <v>2025-09-22</v>
      </c>
      <c r="V2436" s="13" t="str">
        <f>VLOOKUP($B2436,Deals_Demo!$H:$S,11,0)</f>
        <v>23</v>
      </c>
      <c r="W2436" s="13" t="str">
        <f>VLOOKUP($B2436,Deals_Demo!$H:$S,12,0)</f>
        <v>Mon</v>
      </c>
      <c r="X2436" s="13">
        <f t="shared" si="390"/>
        <v>0.17200000000000001</v>
      </c>
      <c r="Y2436" s="13">
        <f t="shared" si="391"/>
        <v>0.34400000000000003</v>
      </c>
      <c r="Z2436" s="13">
        <f t="shared" si="392"/>
        <v>0.51600000000000001</v>
      </c>
      <c r="AA2436" s="13">
        <f t="shared" si="389"/>
        <v>-3</v>
      </c>
    </row>
    <row r="2437" spans="1:27" x14ac:dyDescent="0.25">
      <c r="A2437" s="60">
        <v>45922.757476851853</v>
      </c>
      <c r="B2437" s="61">
        <v>444490976</v>
      </c>
      <c r="C2437" s="62" t="s">
        <v>36</v>
      </c>
      <c r="D2437" s="62" t="s">
        <v>37</v>
      </c>
      <c r="E2437" s="62" t="s">
        <v>119</v>
      </c>
      <c r="F2437" s="63">
        <v>3725.96</v>
      </c>
      <c r="G2437" s="63">
        <v>3727.73</v>
      </c>
      <c r="H2437" s="63">
        <v>3729.42</v>
      </c>
      <c r="I2437" s="62" t="s">
        <v>2855</v>
      </c>
      <c r="J2437" s="63">
        <v>3729.42</v>
      </c>
      <c r="K2437" s="63">
        <v>0</v>
      </c>
      <c r="L2437" s="63">
        <v>0</v>
      </c>
      <c r="M2437" s="63">
        <v>3.46</v>
      </c>
      <c r="N2437" s="10" t="str">
        <f t="shared" si="384"/>
        <v>W</v>
      </c>
      <c r="O2437" s="11">
        <f t="shared" si="385"/>
        <v>45922</v>
      </c>
      <c r="P2437" s="12" t="str">
        <f t="shared" si="386"/>
        <v>18</v>
      </c>
      <c r="Q2437" s="13" t="str">
        <f>VLOOKUP($B2437,Deals_Demo!$H:$N,7,0)</f>
        <v>strategy_13_demo</v>
      </c>
      <c r="R2437" s="13" t="str">
        <f t="shared" si="387"/>
        <v>Mon</v>
      </c>
      <c r="S2437" s="14">
        <f>VLOOKUP($B2437,Deals_Demo!$H:$S,8,0)</f>
        <v>45922.757476851853</v>
      </c>
      <c r="T2437" s="14">
        <f>VLOOKUP($B2437,Deals_Demo!$H:$S,9,0)</f>
        <v>45922.965810185189</v>
      </c>
      <c r="U2437" s="15" t="str">
        <f t="shared" si="388"/>
        <v>2025-09-22</v>
      </c>
      <c r="V2437" s="13" t="str">
        <f>VLOOKUP($B2437,Deals_Demo!$H:$S,11,0)</f>
        <v>23</v>
      </c>
      <c r="W2437" s="13" t="str">
        <f>VLOOKUP($B2437,Deals_Demo!$H:$S,12,0)</f>
        <v>Mon</v>
      </c>
      <c r="X2437" s="13">
        <f t="shared" si="390"/>
        <v>0.34600000000000003</v>
      </c>
      <c r="Y2437" s="13">
        <f t="shared" si="391"/>
        <v>0.69200000000000006</v>
      </c>
      <c r="Z2437" s="13">
        <f t="shared" si="392"/>
        <v>1.038</v>
      </c>
      <c r="AA2437" s="13">
        <f t="shared" si="389"/>
        <v>3.46</v>
      </c>
    </row>
    <row r="2438" spans="1:27" x14ac:dyDescent="0.25">
      <c r="A2438" s="56">
        <v>45922.757488425923</v>
      </c>
      <c r="B2438" s="57">
        <v>444490979</v>
      </c>
      <c r="C2438" s="58" t="s">
        <v>36</v>
      </c>
      <c r="D2438" s="58" t="s">
        <v>37</v>
      </c>
      <c r="E2438" s="58" t="s">
        <v>119</v>
      </c>
      <c r="F2438" s="59">
        <v>3725.95</v>
      </c>
      <c r="G2438" s="59">
        <v>3727.66</v>
      </c>
      <c r="H2438" s="59">
        <v>3729.46</v>
      </c>
      <c r="I2438" s="58" t="s">
        <v>2856</v>
      </c>
      <c r="J2438" s="59">
        <v>3729.46</v>
      </c>
      <c r="K2438" s="59">
        <v>0</v>
      </c>
      <c r="L2438" s="59">
        <v>0</v>
      </c>
      <c r="M2438" s="59">
        <v>3.51</v>
      </c>
      <c r="N2438" s="10" t="str">
        <f t="shared" si="384"/>
        <v>W</v>
      </c>
      <c r="O2438" s="11">
        <f t="shared" si="385"/>
        <v>45922</v>
      </c>
      <c r="P2438" s="12" t="str">
        <f t="shared" si="386"/>
        <v>18</v>
      </c>
      <c r="Q2438" s="13" t="str">
        <f>VLOOKUP($B2438,Deals_Demo!$H:$N,7,0)</f>
        <v>strategy_07_demo</v>
      </c>
      <c r="R2438" s="13" t="str">
        <f t="shared" si="387"/>
        <v>Mon</v>
      </c>
      <c r="S2438" s="14">
        <f>VLOOKUP($B2438,Deals_Demo!$H:$S,8,0)</f>
        <v>45922.757488425923</v>
      </c>
      <c r="T2438" s="14">
        <f>VLOOKUP($B2438,Deals_Demo!$H:$S,9,0)</f>
        <v>45922.965821759259</v>
      </c>
      <c r="U2438" s="15" t="str">
        <f t="shared" si="388"/>
        <v>2025-09-22</v>
      </c>
      <c r="V2438" s="13" t="str">
        <f>VLOOKUP($B2438,Deals_Demo!$H:$S,11,0)</f>
        <v>23</v>
      </c>
      <c r="W2438" s="13" t="str">
        <f>VLOOKUP($B2438,Deals_Demo!$H:$S,12,0)</f>
        <v>Mon</v>
      </c>
      <c r="X2438" s="13">
        <f t="shared" si="390"/>
        <v>0.35099999999999998</v>
      </c>
      <c r="Y2438" s="13">
        <f t="shared" si="391"/>
        <v>0.70199999999999996</v>
      </c>
      <c r="Z2438" s="13">
        <f t="shared" si="392"/>
        <v>1.0529999999999999</v>
      </c>
      <c r="AA2438" s="13">
        <f t="shared" si="389"/>
        <v>3.51</v>
      </c>
    </row>
    <row r="2439" spans="1:27" x14ac:dyDescent="0.25">
      <c r="A2439" s="60">
        <v>45922.757824074077</v>
      </c>
      <c r="B2439" s="61">
        <v>444491186</v>
      </c>
      <c r="C2439" s="62" t="s">
        <v>36</v>
      </c>
      <c r="D2439" s="62" t="s">
        <v>37</v>
      </c>
      <c r="E2439" s="62" t="s">
        <v>119</v>
      </c>
      <c r="F2439" s="63">
        <v>3726</v>
      </c>
      <c r="G2439" s="63">
        <v>3726.37</v>
      </c>
      <c r="H2439" s="63">
        <v>3728.98</v>
      </c>
      <c r="I2439" s="62" t="s">
        <v>2857</v>
      </c>
      <c r="J2439" s="63">
        <v>3728.98</v>
      </c>
      <c r="K2439" s="63">
        <v>0</v>
      </c>
      <c r="L2439" s="63">
        <v>0</v>
      </c>
      <c r="M2439" s="63">
        <v>2.98</v>
      </c>
      <c r="N2439" s="10" t="str">
        <f t="shared" si="384"/>
        <v>W</v>
      </c>
      <c r="O2439" s="11">
        <f t="shared" si="385"/>
        <v>45922</v>
      </c>
      <c r="P2439" s="12" t="str">
        <f t="shared" si="386"/>
        <v>18</v>
      </c>
      <c r="Q2439" s="13" t="str">
        <f>VLOOKUP($B2439,Deals_Demo!$H:$N,7,0)</f>
        <v>strategy_10_demo</v>
      </c>
      <c r="R2439" s="13" t="str">
        <f t="shared" si="387"/>
        <v>Mon</v>
      </c>
      <c r="S2439" s="14">
        <f>VLOOKUP($B2439,Deals_Demo!$H:$S,8,0)</f>
        <v>45922.757824074077</v>
      </c>
      <c r="T2439" s="14">
        <f>VLOOKUP($B2439,Deals_Demo!$H:$S,9,0)</f>
        <v>45922.966157407413</v>
      </c>
      <c r="U2439" s="15" t="str">
        <f t="shared" si="388"/>
        <v>2025-09-22</v>
      </c>
      <c r="V2439" s="13" t="str">
        <f>VLOOKUP($B2439,Deals_Demo!$H:$S,11,0)</f>
        <v>23</v>
      </c>
      <c r="W2439" s="13" t="str">
        <f>VLOOKUP($B2439,Deals_Demo!$H:$S,12,0)</f>
        <v>Mon</v>
      </c>
      <c r="X2439" s="13">
        <f t="shared" si="390"/>
        <v>0.29799999999999999</v>
      </c>
      <c r="Y2439" s="13">
        <f t="shared" si="391"/>
        <v>0.59599999999999997</v>
      </c>
      <c r="Z2439" s="13">
        <f t="shared" si="392"/>
        <v>0.89400000000000002</v>
      </c>
      <c r="AA2439" s="13">
        <f t="shared" si="389"/>
        <v>2.98</v>
      </c>
    </row>
    <row r="2440" spans="1:27" x14ac:dyDescent="0.25">
      <c r="A2440" s="56">
        <v>45922.757835648146</v>
      </c>
      <c r="B2440" s="57">
        <v>444491191</v>
      </c>
      <c r="C2440" s="58" t="s">
        <v>36</v>
      </c>
      <c r="D2440" s="58" t="s">
        <v>37</v>
      </c>
      <c r="E2440" s="58" t="s">
        <v>119</v>
      </c>
      <c r="F2440" s="59">
        <v>3725.91</v>
      </c>
      <c r="G2440" s="59">
        <v>3727.95</v>
      </c>
      <c r="H2440" s="59">
        <v>3729.5</v>
      </c>
      <c r="I2440" s="58" t="s">
        <v>2858</v>
      </c>
      <c r="J2440" s="59">
        <v>3729.5</v>
      </c>
      <c r="K2440" s="59">
        <v>0</v>
      </c>
      <c r="L2440" s="59">
        <v>0</v>
      </c>
      <c r="M2440" s="59">
        <v>3.59</v>
      </c>
      <c r="N2440" s="10" t="str">
        <f t="shared" si="384"/>
        <v>W</v>
      </c>
      <c r="O2440" s="11">
        <f t="shared" si="385"/>
        <v>45922</v>
      </c>
      <c r="P2440" s="12" t="str">
        <f t="shared" si="386"/>
        <v>18</v>
      </c>
      <c r="Q2440" s="13" t="str">
        <f>VLOOKUP($B2440,Deals_Demo!$H:$N,7,0)</f>
        <v>strategy_11_demo</v>
      </c>
      <c r="R2440" s="13" t="str">
        <f t="shared" si="387"/>
        <v>Mon</v>
      </c>
      <c r="S2440" s="14">
        <f>VLOOKUP($B2440,Deals_Demo!$H:$S,8,0)</f>
        <v>45922.757835648146</v>
      </c>
      <c r="T2440" s="14">
        <f>VLOOKUP($B2440,Deals_Demo!$H:$S,9,0)</f>
        <v>45922.966168981482</v>
      </c>
      <c r="U2440" s="15" t="str">
        <f t="shared" si="388"/>
        <v>2025-09-22</v>
      </c>
      <c r="V2440" s="13" t="str">
        <f>VLOOKUP($B2440,Deals_Demo!$H:$S,11,0)</f>
        <v>23</v>
      </c>
      <c r="W2440" s="13" t="str">
        <f>VLOOKUP($B2440,Deals_Demo!$H:$S,12,0)</f>
        <v>Mon</v>
      </c>
      <c r="X2440" s="13">
        <f t="shared" si="390"/>
        <v>0.35899999999999999</v>
      </c>
      <c r="Y2440" s="13">
        <f t="shared" si="391"/>
        <v>0.71799999999999997</v>
      </c>
      <c r="Z2440" s="13">
        <f t="shared" si="392"/>
        <v>1.077</v>
      </c>
      <c r="AA2440" s="13">
        <f t="shared" si="389"/>
        <v>3.59</v>
      </c>
    </row>
    <row r="2441" spans="1:27" x14ac:dyDescent="0.25">
      <c r="A2441" s="60">
        <v>45922.757835648146</v>
      </c>
      <c r="B2441" s="61">
        <v>444491193</v>
      </c>
      <c r="C2441" s="62" t="s">
        <v>36</v>
      </c>
      <c r="D2441" s="62" t="s">
        <v>37</v>
      </c>
      <c r="E2441" s="62" t="s">
        <v>119</v>
      </c>
      <c r="F2441" s="63">
        <v>3725.88</v>
      </c>
      <c r="G2441" s="63">
        <v>3726.37</v>
      </c>
      <c r="H2441" s="63">
        <v>3729</v>
      </c>
      <c r="I2441" s="62" t="s">
        <v>2857</v>
      </c>
      <c r="J2441" s="63">
        <v>3729.06</v>
      </c>
      <c r="K2441" s="63">
        <v>0</v>
      </c>
      <c r="L2441" s="63">
        <v>0</v>
      </c>
      <c r="M2441" s="63">
        <v>3.18</v>
      </c>
      <c r="N2441" s="10" t="str">
        <f t="shared" si="384"/>
        <v>W</v>
      </c>
      <c r="O2441" s="11">
        <f t="shared" si="385"/>
        <v>45922</v>
      </c>
      <c r="P2441" s="12" t="str">
        <f t="shared" si="386"/>
        <v>18</v>
      </c>
      <c r="Q2441" s="13" t="str">
        <f>VLOOKUP($B2441,Deals_Demo!$H:$N,7,0)</f>
        <v>strategy_09_demo</v>
      </c>
      <c r="R2441" s="13" t="str">
        <f t="shared" si="387"/>
        <v>Mon</v>
      </c>
      <c r="S2441" s="14">
        <f>VLOOKUP($B2441,Deals_Demo!$H:$S,8,0)</f>
        <v>45922.757835648146</v>
      </c>
      <c r="T2441" s="14">
        <f>VLOOKUP($B2441,Deals_Demo!$H:$S,9,0)</f>
        <v>45922.966168981482</v>
      </c>
      <c r="U2441" s="15" t="str">
        <f t="shared" si="388"/>
        <v>2025-09-22</v>
      </c>
      <c r="V2441" s="13" t="str">
        <f>VLOOKUP($B2441,Deals_Demo!$H:$S,11,0)</f>
        <v>23</v>
      </c>
      <c r="W2441" s="13" t="str">
        <f>VLOOKUP($B2441,Deals_Demo!$H:$S,12,0)</f>
        <v>Mon</v>
      </c>
      <c r="X2441" s="13">
        <f t="shared" si="390"/>
        <v>0.31800000000000006</v>
      </c>
      <c r="Y2441" s="13">
        <f t="shared" si="391"/>
        <v>0.63600000000000012</v>
      </c>
      <c r="Z2441" s="13">
        <f t="shared" si="392"/>
        <v>0.95399999999999996</v>
      </c>
      <c r="AA2441" s="13">
        <f t="shared" si="389"/>
        <v>3.18</v>
      </c>
    </row>
    <row r="2442" spans="1:27" x14ac:dyDescent="0.25">
      <c r="A2442" s="56">
        <v>45922.760138888887</v>
      </c>
      <c r="B2442" s="57">
        <v>444492972</v>
      </c>
      <c r="C2442" s="58" t="s">
        <v>36</v>
      </c>
      <c r="D2442" s="58" t="s">
        <v>37</v>
      </c>
      <c r="E2442" s="58" t="s">
        <v>119</v>
      </c>
      <c r="F2442" s="59">
        <v>3725.45</v>
      </c>
      <c r="G2442" s="59">
        <v>3727</v>
      </c>
      <c r="H2442" s="59">
        <v>3731.41</v>
      </c>
      <c r="I2442" s="58" t="s">
        <v>2859</v>
      </c>
      <c r="J2442" s="59">
        <v>3731.49</v>
      </c>
      <c r="K2442" s="59">
        <v>0</v>
      </c>
      <c r="L2442" s="59">
        <v>0</v>
      </c>
      <c r="M2442" s="59">
        <v>6.04</v>
      </c>
      <c r="N2442" s="10" t="str">
        <f t="shared" si="384"/>
        <v>W</v>
      </c>
      <c r="O2442" s="11">
        <f t="shared" si="385"/>
        <v>45922</v>
      </c>
      <c r="P2442" s="12" t="str">
        <f t="shared" si="386"/>
        <v>18</v>
      </c>
      <c r="Q2442" s="13" t="str">
        <f>VLOOKUP($B2442,Deals_Demo!$H:$N,7,0)</f>
        <v>strategy_28.py</v>
      </c>
      <c r="R2442" s="13" t="str">
        <f t="shared" si="387"/>
        <v>Mon</v>
      </c>
      <c r="S2442" s="14">
        <f>VLOOKUP($B2442,Deals_Demo!$H:$S,8,0)</f>
        <v>45922.760138888887</v>
      </c>
      <c r="T2442" s="14">
        <f>VLOOKUP($B2442,Deals_Demo!$H:$S,9,0)</f>
        <v>45922.968472222223</v>
      </c>
      <c r="U2442" s="15" t="str">
        <f t="shared" si="388"/>
        <v>2025-09-22</v>
      </c>
      <c r="V2442" s="13" t="str">
        <f>VLOOKUP($B2442,Deals_Demo!$H:$S,11,0)</f>
        <v>23</v>
      </c>
      <c r="W2442" s="13" t="str">
        <f>VLOOKUP($B2442,Deals_Demo!$H:$S,12,0)</f>
        <v>Mon</v>
      </c>
      <c r="X2442" s="13">
        <f t="shared" si="390"/>
        <v>0.60400000000000009</v>
      </c>
      <c r="Y2442" s="13">
        <f t="shared" si="391"/>
        <v>1.2080000000000002</v>
      </c>
      <c r="Z2442" s="13">
        <f t="shared" si="392"/>
        <v>1.8119999999999998</v>
      </c>
      <c r="AA2442" s="13">
        <f t="shared" si="389"/>
        <v>6.04</v>
      </c>
    </row>
    <row r="2443" spans="1:27" x14ac:dyDescent="0.25">
      <c r="A2443" s="60">
        <v>45922.765949074077</v>
      </c>
      <c r="B2443" s="61">
        <v>444496641</v>
      </c>
      <c r="C2443" s="62" t="s">
        <v>36</v>
      </c>
      <c r="D2443" s="62" t="s">
        <v>37</v>
      </c>
      <c r="E2443" s="62" t="s">
        <v>119</v>
      </c>
      <c r="F2443" s="63">
        <v>3726.24</v>
      </c>
      <c r="G2443" s="63">
        <v>3727</v>
      </c>
      <c r="H2443" s="63">
        <v>3730.74</v>
      </c>
      <c r="I2443" s="62" t="s">
        <v>2860</v>
      </c>
      <c r="J2443" s="63">
        <v>3730.75</v>
      </c>
      <c r="K2443" s="63">
        <v>0</v>
      </c>
      <c r="L2443" s="63">
        <v>0</v>
      </c>
      <c r="M2443" s="63">
        <v>4.51</v>
      </c>
      <c r="N2443" s="10" t="str">
        <f t="shared" si="384"/>
        <v>W</v>
      </c>
      <c r="O2443" s="11">
        <f t="shared" si="385"/>
        <v>45922</v>
      </c>
      <c r="P2443" s="12" t="str">
        <f t="shared" si="386"/>
        <v>18</v>
      </c>
      <c r="Q2443" s="13" t="str">
        <f>VLOOKUP($B2443,Deals_Demo!$H:$N,7,0)</f>
        <v>DEMO_strategy_03</v>
      </c>
      <c r="R2443" s="13" t="str">
        <f t="shared" si="387"/>
        <v>Mon</v>
      </c>
      <c r="S2443" s="14">
        <f>VLOOKUP($B2443,Deals_Demo!$H:$S,8,0)</f>
        <v>45922.765949074077</v>
      </c>
      <c r="T2443" s="14">
        <f>VLOOKUP($B2443,Deals_Demo!$H:$S,9,0)</f>
        <v>45922.974282407413</v>
      </c>
      <c r="U2443" s="15" t="str">
        <f t="shared" si="388"/>
        <v>2025-09-22</v>
      </c>
      <c r="V2443" s="13" t="str">
        <f>VLOOKUP($B2443,Deals_Demo!$H:$S,11,0)</f>
        <v>23</v>
      </c>
      <c r="W2443" s="13" t="str">
        <f>VLOOKUP($B2443,Deals_Demo!$H:$S,12,0)</f>
        <v>Mon</v>
      </c>
      <c r="X2443" s="13">
        <f t="shared" si="390"/>
        <v>0.45100000000000001</v>
      </c>
      <c r="Y2443" s="13">
        <f t="shared" si="391"/>
        <v>0.90200000000000002</v>
      </c>
      <c r="Z2443" s="13">
        <f t="shared" si="392"/>
        <v>1.353</v>
      </c>
      <c r="AA2443" s="13">
        <f t="shared" si="389"/>
        <v>4.51</v>
      </c>
    </row>
    <row r="2444" spans="1:27" x14ac:dyDescent="0.25">
      <c r="A2444" s="56">
        <v>45922.765949074077</v>
      </c>
      <c r="B2444" s="57">
        <v>444496643</v>
      </c>
      <c r="C2444" s="58" t="s">
        <v>36</v>
      </c>
      <c r="D2444" s="58" t="s">
        <v>37</v>
      </c>
      <c r="E2444" s="58" t="s">
        <v>119</v>
      </c>
      <c r="F2444" s="59">
        <v>3726.28</v>
      </c>
      <c r="G2444" s="59">
        <v>3726.99</v>
      </c>
      <c r="H2444" s="59">
        <v>3730.74</v>
      </c>
      <c r="I2444" s="58" t="s">
        <v>2860</v>
      </c>
      <c r="J2444" s="59">
        <v>3730.75</v>
      </c>
      <c r="K2444" s="59">
        <v>0</v>
      </c>
      <c r="L2444" s="59">
        <v>0</v>
      </c>
      <c r="M2444" s="59">
        <v>4.47</v>
      </c>
      <c r="N2444" s="10" t="str">
        <f t="shared" si="384"/>
        <v>W</v>
      </c>
      <c r="O2444" s="11">
        <f t="shared" si="385"/>
        <v>45922</v>
      </c>
      <c r="P2444" s="12" t="str">
        <f t="shared" si="386"/>
        <v>18</v>
      </c>
      <c r="Q2444" s="13" t="str">
        <f>VLOOKUP($B2444,Deals_Demo!$H:$N,7,0)</f>
        <v>DEMO_strategy_27</v>
      </c>
      <c r="R2444" s="13" t="str">
        <f t="shared" si="387"/>
        <v>Mon</v>
      </c>
      <c r="S2444" s="14">
        <f>VLOOKUP($B2444,Deals_Demo!$H:$S,8,0)</f>
        <v>45922.765949074077</v>
      </c>
      <c r="T2444" s="14">
        <f>VLOOKUP($B2444,Deals_Demo!$H:$S,9,0)</f>
        <v>45922.974282407413</v>
      </c>
      <c r="U2444" s="15" t="str">
        <f t="shared" si="388"/>
        <v>2025-09-22</v>
      </c>
      <c r="V2444" s="13" t="str">
        <f>VLOOKUP($B2444,Deals_Demo!$H:$S,11,0)</f>
        <v>23</v>
      </c>
      <c r="W2444" s="13" t="str">
        <f>VLOOKUP($B2444,Deals_Demo!$H:$S,12,0)</f>
        <v>Mon</v>
      </c>
      <c r="X2444" s="13">
        <f t="shared" si="390"/>
        <v>0.44700000000000001</v>
      </c>
      <c r="Y2444" s="13">
        <f t="shared" si="391"/>
        <v>0.89400000000000002</v>
      </c>
      <c r="Z2444" s="13">
        <f t="shared" si="392"/>
        <v>1.341</v>
      </c>
      <c r="AA2444" s="13">
        <f t="shared" si="389"/>
        <v>4.47</v>
      </c>
    </row>
    <row r="2445" spans="1:27" x14ac:dyDescent="0.25">
      <c r="A2445" s="60">
        <v>45922.768009259256</v>
      </c>
      <c r="B2445" s="61">
        <v>444499754</v>
      </c>
      <c r="C2445" s="62" t="s">
        <v>36</v>
      </c>
      <c r="D2445" s="62" t="s">
        <v>37</v>
      </c>
      <c r="E2445" s="62" t="s">
        <v>119</v>
      </c>
      <c r="F2445" s="63">
        <v>3728.17</v>
      </c>
      <c r="G2445" s="63">
        <v>3731.71</v>
      </c>
      <c r="H2445" s="62"/>
      <c r="I2445" s="62" t="s">
        <v>2861</v>
      </c>
      <c r="J2445" s="63">
        <v>3731.71</v>
      </c>
      <c r="K2445" s="63">
        <v>0</v>
      </c>
      <c r="L2445" s="63">
        <v>0</v>
      </c>
      <c r="M2445" s="63">
        <v>3.54</v>
      </c>
      <c r="N2445" s="10" t="str">
        <f t="shared" si="384"/>
        <v>W</v>
      </c>
      <c r="O2445" s="11">
        <f t="shared" si="385"/>
        <v>45922</v>
      </c>
      <c r="P2445" s="12" t="str">
        <f t="shared" si="386"/>
        <v>18</v>
      </c>
      <c r="Q2445" s="13" t="str">
        <f>VLOOKUP($B2445,Deals_Demo!$H:$N,7,0)</f>
        <v>strategy_19_demo</v>
      </c>
      <c r="R2445" s="13" t="str">
        <f t="shared" si="387"/>
        <v>Mon</v>
      </c>
      <c r="S2445" s="14">
        <f>VLOOKUP($B2445,Deals_Demo!$H:$S,8,0)</f>
        <v>45922.768009259256</v>
      </c>
      <c r="T2445" s="14">
        <f>VLOOKUP($B2445,Deals_Demo!$H:$S,9,0)</f>
        <v>45922.976342592592</v>
      </c>
      <c r="U2445" s="15" t="str">
        <f t="shared" si="388"/>
        <v>2025-09-22</v>
      </c>
      <c r="V2445" s="13" t="str">
        <f>VLOOKUP($B2445,Deals_Demo!$H:$S,11,0)</f>
        <v>23</v>
      </c>
      <c r="W2445" s="13" t="str">
        <f>VLOOKUP($B2445,Deals_Demo!$H:$S,12,0)</f>
        <v>Mon</v>
      </c>
      <c r="X2445" s="13">
        <f t="shared" si="390"/>
        <v>0.35400000000000004</v>
      </c>
      <c r="Y2445" s="13">
        <f t="shared" si="391"/>
        <v>0.70800000000000007</v>
      </c>
      <c r="Z2445" s="13">
        <f t="shared" si="392"/>
        <v>1.0620000000000001</v>
      </c>
      <c r="AA2445" s="13">
        <f t="shared" si="389"/>
        <v>3.54</v>
      </c>
    </row>
    <row r="2446" spans="1:27" x14ac:dyDescent="0.25">
      <c r="A2446" s="56">
        <v>45922.768020833333</v>
      </c>
      <c r="B2446" s="57">
        <v>444499755</v>
      </c>
      <c r="C2446" s="58" t="s">
        <v>36</v>
      </c>
      <c r="D2446" s="58" t="s">
        <v>37</v>
      </c>
      <c r="E2446" s="58" t="s">
        <v>119</v>
      </c>
      <c r="F2446" s="59">
        <v>3728.14</v>
      </c>
      <c r="G2446" s="59">
        <v>3731.75</v>
      </c>
      <c r="H2446" s="58"/>
      <c r="I2446" s="58" t="s">
        <v>2861</v>
      </c>
      <c r="J2446" s="59">
        <v>3731.71</v>
      </c>
      <c r="K2446" s="59">
        <v>0</v>
      </c>
      <c r="L2446" s="59">
        <v>0</v>
      </c>
      <c r="M2446" s="59">
        <v>3.57</v>
      </c>
      <c r="N2446" s="10" t="str">
        <f t="shared" si="384"/>
        <v>W</v>
      </c>
      <c r="O2446" s="11">
        <f t="shared" si="385"/>
        <v>45922</v>
      </c>
      <c r="P2446" s="12" t="str">
        <f t="shared" si="386"/>
        <v>18</v>
      </c>
      <c r="Q2446" s="13" t="str">
        <f>VLOOKUP($B2446,Deals_Demo!$H:$N,7,0)</f>
        <v>strategy_18_demo</v>
      </c>
      <c r="R2446" s="13" t="str">
        <f t="shared" si="387"/>
        <v>Mon</v>
      </c>
      <c r="S2446" s="14">
        <f>VLOOKUP($B2446,Deals_Demo!$H:$S,8,0)</f>
        <v>45922.768020833333</v>
      </c>
      <c r="T2446" s="14">
        <f>VLOOKUP($B2446,Deals_Demo!$H:$S,9,0)</f>
        <v>45922.976354166669</v>
      </c>
      <c r="U2446" s="15" t="str">
        <f t="shared" si="388"/>
        <v>2025-09-22</v>
      </c>
      <c r="V2446" s="13" t="str">
        <f>VLOOKUP($B2446,Deals_Demo!$H:$S,11,0)</f>
        <v>23</v>
      </c>
      <c r="W2446" s="13" t="str">
        <f>VLOOKUP($B2446,Deals_Demo!$H:$S,12,0)</f>
        <v>Mon</v>
      </c>
      <c r="X2446" s="13">
        <f t="shared" si="390"/>
        <v>0.35699999999999998</v>
      </c>
      <c r="Y2446" s="13">
        <f t="shared" si="391"/>
        <v>0.71399999999999997</v>
      </c>
      <c r="Z2446" s="13">
        <f t="shared" si="392"/>
        <v>1.071</v>
      </c>
      <c r="AA2446" s="13">
        <f t="shared" si="389"/>
        <v>3.57</v>
      </c>
    </row>
    <row r="2447" spans="1:27" x14ac:dyDescent="0.25">
      <c r="A2447" s="60">
        <v>45922.768020833333</v>
      </c>
      <c r="B2447" s="61">
        <v>444499756</v>
      </c>
      <c r="C2447" s="62" t="s">
        <v>36</v>
      </c>
      <c r="D2447" s="62" t="s">
        <v>37</v>
      </c>
      <c r="E2447" s="62" t="s">
        <v>119</v>
      </c>
      <c r="F2447" s="63">
        <v>3728.13</v>
      </c>
      <c r="G2447" s="63">
        <v>3731.72</v>
      </c>
      <c r="H2447" s="62"/>
      <c r="I2447" s="62" t="s">
        <v>2861</v>
      </c>
      <c r="J2447" s="63">
        <v>3731.71</v>
      </c>
      <c r="K2447" s="63">
        <v>0</v>
      </c>
      <c r="L2447" s="63">
        <v>0</v>
      </c>
      <c r="M2447" s="63">
        <v>3.58</v>
      </c>
      <c r="N2447" s="10" t="str">
        <f t="shared" si="384"/>
        <v>W</v>
      </c>
      <c r="O2447" s="11">
        <f t="shared" si="385"/>
        <v>45922</v>
      </c>
      <c r="P2447" s="12" t="str">
        <f t="shared" si="386"/>
        <v>18</v>
      </c>
      <c r="Q2447" s="13" t="str">
        <f>VLOOKUP($B2447,Deals_Demo!$H:$N,7,0)</f>
        <v>strategy_20_demo</v>
      </c>
      <c r="R2447" s="13" t="str">
        <f t="shared" si="387"/>
        <v>Mon</v>
      </c>
      <c r="S2447" s="14">
        <f>VLOOKUP($B2447,Deals_Demo!$H:$S,8,0)</f>
        <v>45922.768020833333</v>
      </c>
      <c r="T2447" s="14">
        <f>VLOOKUP($B2447,Deals_Demo!$H:$S,9,0)</f>
        <v>45922.976354166669</v>
      </c>
      <c r="U2447" s="15" t="str">
        <f t="shared" si="388"/>
        <v>2025-09-22</v>
      </c>
      <c r="V2447" s="13" t="str">
        <f>VLOOKUP($B2447,Deals_Demo!$H:$S,11,0)</f>
        <v>23</v>
      </c>
      <c r="W2447" s="13" t="str">
        <f>VLOOKUP($B2447,Deals_Demo!$H:$S,12,0)</f>
        <v>Mon</v>
      </c>
      <c r="X2447" s="13">
        <f t="shared" si="390"/>
        <v>0.35800000000000004</v>
      </c>
      <c r="Y2447" s="13">
        <f t="shared" si="391"/>
        <v>0.71600000000000008</v>
      </c>
      <c r="Z2447" s="13">
        <f t="shared" si="392"/>
        <v>1.0740000000000001</v>
      </c>
      <c r="AA2447" s="13">
        <f t="shared" si="389"/>
        <v>3.58</v>
      </c>
    </row>
    <row r="2448" spans="1:27" x14ac:dyDescent="0.25">
      <c r="A2448" s="56">
        <v>45922.773101851853</v>
      </c>
      <c r="B2448" s="57">
        <v>444505163</v>
      </c>
      <c r="C2448" s="58" t="s">
        <v>36</v>
      </c>
      <c r="D2448" s="58" t="s">
        <v>37</v>
      </c>
      <c r="E2448" s="58" t="s">
        <v>119</v>
      </c>
      <c r="F2448" s="59">
        <v>3731.86</v>
      </c>
      <c r="G2448" s="59">
        <v>3732.69</v>
      </c>
      <c r="H2448" s="58"/>
      <c r="I2448" s="58" t="s">
        <v>2862</v>
      </c>
      <c r="J2448" s="59">
        <v>3732.65</v>
      </c>
      <c r="K2448" s="59">
        <v>0</v>
      </c>
      <c r="L2448" s="59">
        <v>0</v>
      </c>
      <c r="M2448" s="59">
        <v>0.79</v>
      </c>
      <c r="N2448" s="10" t="str">
        <f t="shared" si="384"/>
        <v>W</v>
      </c>
      <c r="O2448" s="11">
        <f t="shared" si="385"/>
        <v>45922</v>
      </c>
      <c r="P2448" s="12" t="str">
        <f t="shared" si="386"/>
        <v>18</v>
      </c>
      <c r="Q2448" s="13" t="str">
        <f>VLOOKUP($B2448,Deals_Demo!$H:$N,7,0)</f>
        <v>strategy_20_demo</v>
      </c>
      <c r="R2448" s="13" t="str">
        <f t="shared" si="387"/>
        <v>Mon</v>
      </c>
      <c r="S2448" s="14">
        <f>VLOOKUP($B2448,Deals_Demo!$H:$S,8,0)</f>
        <v>45922.773101851853</v>
      </c>
      <c r="T2448" s="14">
        <f>VLOOKUP($B2448,Deals_Demo!$H:$S,9,0)</f>
        <v>45922.981435185189</v>
      </c>
      <c r="U2448" s="15" t="str">
        <f t="shared" si="388"/>
        <v>2025-09-22</v>
      </c>
      <c r="V2448" s="13" t="str">
        <f>VLOOKUP($B2448,Deals_Demo!$H:$S,11,0)</f>
        <v>23</v>
      </c>
      <c r="W2448" s="13" t="str">
        <f>VLOOKUP($B2448,Deals_Demo!$H:$S,12,0)</f>
        <v>Mon</v>
      </c>
      <c r="X2448" s="13">
        <f t="shared" si="390"/>
        <v>7.9000000000000015E-2</v>
      </c>
      <c r="Y2448" s="13">
        <f t="shared" si="391"/>
        <v>0.15800000000000003</v>
      </c>
      <c r="Z2448" s="13">
        <f t="shared" si="392"/>
        <v>0.23699999999999999</v>
      </c>
      <c r="AA2448" s="13">
        <f t="shared" si="389"/>
        <v>-3</v>
      </c>
    </row>
    <row r="2449" spans="1:27" x14ac:dyDescent="0.25">
      <c r="A2449" s="60">
        <v>45922.773113425923</v>
      </c>
      <c r="B2449" s="61">
        <v>444505165</v>
      </c>
      <c r="C2449" s="62" t="s">
        <v>36</v>
      </c>
      <c r="D2449" s="62" t="s">
        <v>37</v>
      </c>
      <c r="E2449" s="62" t="s">
        <v>119</v>
      </c>
      <c r="F2449" s="63">
        <v>3731.86</v>
      </c>
      <c r="G2449" s="63">
        <v>3732.81</v>
      </c>
      <c r="H2449" s="62"/>
      <c r="I2449" s="62" t="s">
        <v>2863</v>
      </c>
      <c r="J2449" s="63">
        <v>3732.77</v>
      </c>
      <c r="K2449" s="63">
        <v>0</v>
      </c>
      <c r="L2449" s="63">
        <v>0</v>
      </c>
      <c r="M2449" s="63">
        <v>0.91</v>
      </c>
      <c r="N2449" s="10" t="str">
        <f t="shared" si="384"/>
        <v>W</v>
      </c>
      <c r="O2449" s="11">
        <f t="shared" si="385"/>
        <v>45922</v>
      </c>
      <c r="P2449" s="12" t="str">
        <f t="shared" si="386"/>
        <v>18</v>
      </c>
      <c r="Q2449" s="13" t="str">
        <f>VLOOKUP($B2449,Deals_Demo!$H:$N,7,0)</f>
        <v>strategy_18_demo</v>
      </c>
      <c r="R2449" s="13" t="str">
        <f t="shared" si="387"/>
        <v>Mon</v>
      </c>
      <c r="S2449" s="14">
        <f>VLOOKUP($B2449,Deals_Demo!$H:$S,8,0)</f>
        <v>45922.773113425923</v>
      </c>
      <c r="T2449" s="14">
        <f>VLOOKUP($B2449,Deals_Demo!$H:$S,9,0)</f>
        <v>45922.981446759259</v>
      </c>
      <c r="U2449" s="15" t="str">
        <f t="shared" si="388"/>
        <v>2025-09-22</v>
      </c>
      <c r="V2449" s="13" t="str">
        <f>VLOOKUP($B2449,Deals_Demo!$H:$S,11,0)</f>
        <v>23</v>
      </c>
      <c r="W2449" s="13" t="str">
        <f>VLOOKUP($B2449,Deals_Demo!$H:$S,12,0)</f>
        <v>Mon</v>
      </c>
      <c r="X2449" s="13">
        <f t="shared" si="390"/>
        <v>9.1000000000000011E-2</v>
      </c>
      <c r="Y2449" s="13">
        <f t="shared" si="391"/>
        <v>0.18200000000000002</v>
      </c>
      <c r="Z2449" s="13">
        <f t="shared" si="392"/>
        <v>0.27300000000000002</v>
      </c>
      <c r="AA2449" s="13">
        <f t="shared" si="389"/>
        <v>-3</v>
      </c>
    </row>
    <row r="2450" spans="1:27" x14ac:dyDescent="0.25">
      <c r="A2450" s="56">
        <v>45922.773113425923</v>
      </c>
      <c r="B2450" s="57">
        <v>444505168</v>
      </c>
      <c r="C2450" s="58" t="s">
        <v>36</v>
      </c>
      <c r="D2450" s="58" t="s">
        <v>37</v>
      </c>
      <c r="E2450" s="58" t="s">
        <v>119</v>
      </c>
      <c r="F2450" s="59">
        <v>3731.89</v>
      </c>
      <c r="G2450" s="59">
        <v>3734.96</v>
      </c>
      <c r="H2450" s="58"/>
      <c r="I2450" s="58" t="s">
        <v>3037</v>
      </c>
      <c r="J2450" s="59">
        <v>3734.92</v>
      </c>
      <c r="K2450" s="59">
        <v>0</v>
      </c>
      <c r="L2450" s="59">
        <v>0</v>
      </c>
      <c r="M2450" s="59">
        <v>3.03</v>
      </c>
      <c r="N2450" s="10" t="str">
        <f t="shared" si="384"/>
        <v>W</v>
      </c>
      <c r="O2450" s="11">
        <f t="shared" si="385"/>
        <v>45922</v>
      </c>
      <c r="P2450" s="12" t="str">
        <f t="shared" si="386"/>
        <v>18</v>
      </c>
      <c r="Q2450" s="13" t="str">
        <f>VLOOKUP($B2450,Deals_Demo!$H:$N,7,0)</f>
        <v>strategy_19_demo</v>
      </c>
      <c r="R2450" s="13" t="str">
        <f t="shared" si="387"/>
        <v>Mon</v>
      </c>
      <c r="S2450" s="14">
        <f>VLOOKUP($B2450,Deals_Demo!$H:$S,8,0)</f>
        <v>45922.773113425923</v>
      </c>
      <c r="T2450" s="14">
        <f>VLOOKUP($B2450,Deals_Demo!$H:$S,9,0)</f>
        <v>45922.981446759259</v>
      </c>
      <c r="U2450" s="15" t="str">
        <f t="shared" si="388"/>
        <v>2025-09-22</v>
      </c>
      <c r="V2450" s="13" t="str">
        <f>VLOOKUP($B2450,Deals_Demo!$H:$S,11,0)</f>
        <v>23</v>
      </c>
      <c r="W2450" s="13" t="str">
        <f>VLOOKUP($B2450,Deals_Demo!$H:$S,12,0)</f>
        <v>Mon</v>
      </c>
      <c r="X2450" s="13">
        <f t="shared" si="390"/>
        <v>0.30299999999999999</v>
      </c>
      <c r="Y2450" s="13">
        <f t="shared" si="391"/>
        <v>0.60599999999999998</v>
      </c>
      <c r="Z2450" s="13">
        <f t="shared" si="392"/>
        <v>0.90899999999999992</v>
      </c>
      <c r="AA2450" s="13">
        <f t="shared" si="389"/>
        <v>3.03</v>
      </c>
    </row>
    <row r="2451" spans="1:27" x14ac:dyDescent="0.25">
      <c r="A2451" s="60">
        <v>45922.775416666664</v>
      </c>
      <c r="B2451" s="61">
        <v>444507011</v>
      </c>
      <c r="C2451" s="62" t="s">
        <v>36</v>
      </c>
      <c r="D2451" s="62" t="s">
        <v>37</v>
      </c>
      <c r="E2451" s="62" t="s">
        <v>119</v>
      </c>
      <c r="F2451" s="63">
        <v>3731.89</v>
      </c>
      <c r="G2451" s="63">
        <v>3732.05</v>
      </c>
      <c r="H2451" s="63">
        <v>3735.4</v>
      </c>
      <c r="I2451" s="62" t="s">
        <v>2864</v>
      </c>
      <c r="J2451" s="63">
        <v>3732.05</v>
      </c>
      <c r="K2451" s="63">
        <v>0</v>
      </c>
      <c r="L2451" s="63">
        <v>0</v>
      </c>
      <c r="M2451" s="63">
        <v>0.16</v>
      </c>
      <c r="N2451" s="10" t="str">
        <f t="shared" si="384"/>
        <v>W</v>
      </c>
      <c r="O2451" s="11">
        <f t="shared" si="385"/>
        <v>45922</v>
      </c>
      <c r="P2451" s="12" t="str">
        <f t="shared" si="386"/>
        <v>18</v>
      </c>
      <c r="Q2451" s="13" t="str">
        <f>VLOOKUP($B2451,Deals_Demo!$H:$N,7,0)</f>
        <v>strategy_11_demo</v>
      </c>
      <c r="R2451" s="13" t="str">
        <f t="shared" si="387"/>
        <v>Mon</v>
      </c>
      <c r="S2451" s="14">
        <f>VLOOKUP($B2451,Deals_Demo!$H:$S,8,0)</f>
        <v>45922.775416666664</v>
      </c>
      <c r="T2451" s="14">
        <f>VLOOKUP($B2451,Deals_Demo!$H:$S,9,0)</f>
        <v>45922.983749999999</v>
      </c>
      <c r="U2451" s="15" t="str">
        <f t="shared" si="388"/>
        <v>2025-09-22</v>
      </c>
      <c r="V2451" s="13" t="str">
        <f>VLOOKUP($B2451,Deals_Demo!$H:$S,11,0)</f>
        <v>23</v>
      </c>
      <c r="W2451" s="13" t="str">
        <f>VLOOKUP($B2451,Deals_Demo!$H:$S,12,0)</f>
        <v>Mon</v>
      </c>
      <c r="X2451" s="13">
        <f t="shared" si="390"/>
        <v>1.6E-2</v>
      </c>
      <c r="Y2451" s="13">
        <f t="shared" si="391"/>
        <v>3.2000000000000001E-2</v>
      </c>
      <c r="Z2451" s="13">
        <f t="shared" si="392"/>
        <v>4.8000000000000001E-2</v>
      </c>
      <c r="AA2451" s="13">
        <f t="shared" si="389"/>
        <v>-3</v>
      </c>
    </row>
    <row r="2452" spans="1:27" x14ac:dyDescent="0.25">
      <c r="A2452" s="56">
        <v>45922.77542824074</v>
      </c>
      <c r="B2452" s="57">
        <v>444507012</v>
      </c>
      <c r="C2452" s="58" t="s">
        <v>36</v>
      </c>
      <c r="D2452" s="58" t="s">
        <v>37</v>
      </c>
      <c r="E2452" s="58" t="s">
        <v>119</v>
      </c>
      <c r="F2452" s="59">
        <v>3731.89</v>
      </c>
      <c r="G2452" s="59">
        <v>3732.25</v>
      </c>
      <c r="H2452" s="59">
        <v>3734.89</v>
      </c>
      <c r="I2452" s="58" t="s">
        <v>2865</v>
      </c>
      <c r="J2452" s="59">
        <v>3732.12</v>
      </c>
      <c r="K2452" s="59">
        <v>0</v>
      </c>
      <c r="L2452" s="59">
        <v>0</v>
      </c>
      <c r="M2452" s="59">
        <v>0.23</v>
      </c>
      <c r="N2452" s="10" t="str">
        <f t="shared" si="384"/>
        <v>W</v>
      </c>
      <c r="O2452" s="11">
        <f t="shared" si="385"/>
        <v>45922</v>
      </c>
      <c r="P2452" s="12" t="str">
        <f t="shared" si="386"/>
        <v>18</v>
      </c>
      <c r="Q2452" s="13" t="str">
        <f>VLOOKUP($B2452,Deals_Demo!$H:$N,7,0)</f>
        <v>strategy_10_demo</v>
      </c>
      <c r="R2452" s="13" t="str">
        <f t="shared" si="387"/>
        <v>Mon</v>
      </c>
      <c r="S2452" s="14">
        <f>VLOOKUP($B2452,Deals_Demo!$H:$S,8,0)</f>
        <v>45922.77542824074</v>
      </c>
      <c r="T2452" s="14">
        <f>VLOOKUP($B2452,Deals_Demo!$H:$S,9,0)</f>
        <v>45922.983761574076</v>
      </c>
      <c r="U2452" s="15" t="str">
        <f t="shared" si="388"/>
        <v>2025-09-22</v>
      </c>
      <c r="V2452" s="13" t="str">
        <f>VLOOKUP($B2452,Deals_Demo!$H:$S,11,0)</f>
        <v>23</v>
      </c>
      <c r="W2452" s="13" t="str">
        <f>VLOOKUP($B2452,Deals_Demo!$H:$S,12,0)</f>
        <v>Mon</v>
      </c>
      <c r="X2452" s="13">
        <f t="shared" si="390"/>
        <v>2.3000000000000003E-2</v>
      </c>
      <c r="Y2452" s="13">
        <f t="shared" si="391"/>
        <v>4.6000000000000006E-2</v>
      </c>
      <c r="Z2452" s="13">
        <f t="shared" si="392"/>
        <v>6.9000000000000006E-2</v>
      </c>
      <c r="AA2452" s="13">
        <f t="shared" si="389"/>
        <v>-3</v>
      </c>
    </row>
    <row r="2453" spans="1:27" x14ac:dyDescent="0.25">
      <c r="A2453" s="60">
        <v>45922.77542824074</v>
      </c>
      <c r="B2453" s="61">
        <v>444507017</v>
      </c>
      <c r="C2453" s="62" t="s">
        <v>36</v>
      </c>
      <c r="D2453" s="62" t="s">
        <v>37</v>
      </c>
      <c r="E2453" s="62" t="s">
        <v>119</v>
      </c>
      <c r="F2453" s="63">
        <v>3731.85</v>
      </c>
      <c r="G2453" s="63">
        <v>3733.48</v>
      </c>
      <c r="H2453" s="63">
        <v>3734.89</v>
      </c>
      <c r="I2453" s="62" t="s">
        <v>2866</v>
      </c>
      <c r="J2453" s="63">
        <v>3734.99</v>
      </c>
      <c r="K2453" s="63">
        <v>0</v>
      </c>
      <c r="L2453" s="63">
        <v>0</v>
      </c>
      <c r="M2453" s="63">
        <v>3.14</v>
      </c>
      <c r="N2453" s="10" t="str">
        <f t="shared" si="384"/>
        <v>W</v>
      </c>
      <c r="O2453" s="11">
        <f t="shared" si="385"/>
        <v>45922</v>
      </c>
      <c r="P2453" s="12" t="str">
        <f t="shared" si="386"/>
        <v>18</v>
      </c>
      <c r="Q2453" s="13" t="str">
        <f>VLOOKUP($B2453,Deals_Demo!$H:$N,7,0)</f>
        <v>strategy_23_demo</v>
      </c>
      <c r="R2453" s="13" t="str">
        <f t="shared" si="387"/>
        <v>Mon</v>
      </c>
      <c r="S2453" s="14">
        <f>VLOOKUP($B2453,Deals_Demo!$H:$S,8,0)</f>
        <v>45922.77542824074</v>
      </c>
      <c r="T2453" s="14">
        <f>VLOOKUP($B2453,Deals_Demo!$H:$S,9,0)</f>
        <v>45922.983761574076</v>
      </c>
      <c r="U2453" s="15" t="str">
        <f t="shared" si="388"/>
        <v>2025-09-22</v>
      </c>
      <c r="V2453" s="13" t="str">
        <f>VLOOKUP($B2453,Deals_Demo!$H:$S,11,0)</f>
        <v>23</v>
      </c>
      <c r="W2453" s="13" t="str">
        <f>VLOOKUP($B2453,Deals_Demo!$H:$S,12,0)</f>
        <v>Mon</v>
      </c>
      <c r="X2453" s="13">
        <f t="shared" si="390"/>
        <v>0.31400000000000006</v>
      </c>
      <c r="Y2453" s="13">
        <f t="shared" si="391"/>
        <v>0.62800000000000011</v>
      </c>
      <c r="Z2453" s="13">
        <f t="shared" si="392"/>
        <v>0.94199999999999995</v>
      </c>
      <c r="AA2453" s="13">
        <f t="shared" si="389"/>
        <v>3.14</v>
      </c>
    </row>
    <row r="2454" spans="1:27" x14ac:dyDescent="0.25">
      <c r="A2454" s="56">
        <v>45922.77542824074</v>
      </c>
      <c r="B2454" s="57">
        <v>444507019</v>
      </c>
      <c r="C2454" s="58" t="s">
        <v>36</v>
      </c>
      <c r="D2454" s="58" t="s">
        <v>37</v>
      </c>
      <c r="E2454" s="58" t="s">
        <v>119</v>
      </c>
      <c r="F2454" s="59">
        <v>3731.85</v>
      </c>
      <c r="G2454" s="59">
        <v>3728.89</v>
      </c>
      <c r="H2454" s="59">
        <v>3734.09</v>
      </c>
      <c r="I2454" s="58" t="s">
        <v>2867</v>
      </c>
      <c r="J2454" s="59">
        <v>3734.14</v>
      </c>
      <c r="K2454" s="59">
        <v>0</v>
      </c>
      <c r="L2454" s="59">
        <v>0</v>
      </c>
      <c r="M2454" s="59">
        <v>2.29</v>
      </c>
      <c r="N2454" s="10" t="str">
        <f t="shared" si="384"/>
        <v>W</v>
      </c>
      <c r="O2454" s="11">
        <f t="shared" si="385"/>
        <v>45922</v>
      </c>
      <c r="P2454" s="12" t="str">
        <f t="shared" si="386"/>
        <v>18</v>
      </c>
      <c r="Q2454" s="13" t="str">
        <f>VLOOKUP($B2454,Deals_Demo!$H:$N,7,0)</f>
        <v>strategy_21_demo</v>
      </c>
      <c r="R2454" s="13" t="str">
        <f t="shared" si="387"/>
        <v>Mon</v>
      </c>
      <c r="S2454" s="14">
        <f>VLOOKUP($B2454,Deals_Demo!$H:$S,8,0)</f>
        <v>45922.77542824074</v>
      </c>
      <c r="T2454" s="14">
        <f>VLOOKUP($B2454,Deals_Demo!$H:$S,9,0)</f>
        <v>45922.983761574076</v>
      </c>
      <c r="U2454" s="15" t="str">
        <f t="shared" si="388"/>
        <v>2025-09-22</v>
      </c>
      <c r="V2454" s="13" t="str">
        <f>VLOOKUP($B2454,Deals_Demo!$H:$S,11,0)</f>
        <v>23</v>
      </c>
      <c r="W2454" s="13" t="str">
        <f>VLOOKUP($B2454,Deals_Demo!$H:$S,12,0)</f>
        <v>Mon</v>
      </c>
      <c r="X2454" s="13">
        <f t="shared" si="390"/>
        <v>0.22900000000000001</v>
      </c>
      <c r="Y2454" s="13">
        <f t="shared" si="391"/>
        <v>0.45800000000000002</v>
      </c>
      <c r="Z2454" s="13">
        <f t="shared" si="392"/>
        <v>0.68699999999999994</v>
      </c>
      <c r="AA2454" s="13">
        <f t="shared" si="389"/>
        <v>-3</v>
      </c>
    </row>
    <row r="2455" spans="1:27" x14ac:dyDescent="0.25">
      <c r="A2455" s="60">
        <v>45922.77542824074</v>
      </c>
      <c r="B2455" s="61">
        <v>444507020</v>
      </c>
      <c r="C2455" s="62" t="s">
        <v>36</v>
      </c>
      <c r="D2455" s="62" t="s">
        <v>37</v>
      </c>
      <c r="E2455" s="62" t="s">
        <v>119</v>
      </c>
      <c r="F2455" s="63">
        <v>3731.85</v>
      </c>
      <c r="G2455" s="63">
        <v>3729.69</v>
      </c>
      <c r="H2455" s="63">
        <v>3733.39</v>
      </c>
      <c r="I2455" s="62" t="s">
        <v>2868</v>
      </c>
      <c r="J2455" s="63">
        <v>3733.39</v>
      </c>
      <c r="K2455" s="63">
        <v>0</v>
      </c>
      <c r="L2455" s="63">
        <v>0</v>
      </c>
      <c r="M2455" s="63">
        <v>1.54</v>
      </c>
      <c r="N2455" s="10" t="str">
        <f t="shared" si="384"/>
        <v>W</v>
      </c>
      <c r="O2455" s="11">
        <f t="shared" si="385"/>
        <v>45922</v>
      </c>
      <c r="P2455" s="12" t="str">
        <f t="shared" si="386"/>
        <v>18</v>
      </c>
      <c r="Q2455" s="13" t="str">
        <f>VLOOKUP($B2455,Deals_Demo!$H:$N,7,0)</f>
        <v>strategy_22_demo</v>
      </c>
      <c r="R2455" s="13" t="str">
        <f t="shared" si="387"/>
        <v>Mon</v>
      </c>
      <c r="S2455" s="14">
        <f>VLOOKUP($B2455,Deals_Demo!$H:$S,8,0)</f>
        <v>45922.77542824074</v>
      </c>
      <c r="T2455" s="14">
        <f>VLOOKUP($B2455,Deals_Demo!$H:$S,9,0)</f>
        <v>45922.983761574076</v>
      </c>
      <c r="U2455" s="15" t="str">
        <f t="shared" si="388"/>
        <v>2025-09-22</v>
      </c>
      <c r="V2455" s="13" t="str">
        <f>VLOOKUP($B2455,Deals_Demo!$H:$S,11,0)</f>
        <v>23</v>
      </c>
      <c r="W2455" s="13" t="str">
        <f>VLOOKUP($B2455,Deals_Demo!$H:$S,12,0)</f>
        <v>Mon</v>
      </c>
      <c r="X2455" s="13">
        <f t="shared" si="390"/>
        <v>0.15400000000000003</v>
      </c>
      <c r="Y2455" s="13">
        <f t="shared" si="391"/>
        <v>0.30800000000000005</v>
      </c>
      <c r="Z2455" s="13">
        <f t="shared" si="392"/>
        <v>0.46199999999999997</v>
      </c>
      <c r="AA2455" s="13">
        <f t="shared" si="389"/>
        <v>-3</v>
      </c>
    </row>
    <row r="2456" spans="1:27" x14ac:dyDescent="0.25">
      <c r="A2456" s="56">
        <v>45922.775439814817</v>
      </c>
      <c r="B2456" s="57">
        <v>444507021</v>
      </c>
      <c r="C2456" s="58" t="s">
        <v>36</v>
      </c>
      <c r="D2456" s="58" t="s">
        <v>37</v>
      </c>
      <c r="E2456" s="58" t="s">
        <v>119</v>
      </c>
      <c r="F2456" s="59">
        <v>3731.85</v>
      </c>
      <c r="G2456" s="59">
        <v>3732.24</v>
      </c>
      <c r="H2456" s="59">
        <v>3734.89</v>
      </c>
      <c r="I2456" s="58" t="s">
        <v>2865</v>
      </c>
      <c r="J2456" s="59">
        <v>3732.12</v>
      </c>
      <c r="K2456" s="59">
        <v>0</v>
      </c>
      <c r="L2456" s="59">
        <v>0</v>
      </c>
      <c r="M2456" s="59">
        <v>0.27</v>
      </c>
      <c r="N2456" s="10" t="str">
        <f t="shared" si="384"/>
        <v>W</v>
      </c>
      <c r="O2456" s="11">
        <f t="shared" si="385"/>
        <v>45922</v>
      </c>
      <c r="P2456" s="12" t="str">
        <f t="shared" si="386"/>
        <v>18</v>
      </c>
      <c r="Q2456" s="13" t="str">
        <f>VLOOKUP($B2456,Deals_Demo!$H:$N,7,0)</f>
        <v>strategy_09_demo</v>
      </c>
      <c r="R2456" s="13" t="str">
        <f t="shared" si="387"/>
        <v>Mon</v>
      </c>
      <c r="S2456" s="14">
        <f>VLOOKUP($B2456,Deals_Demo!$H:$S,8,0)</f>
        <v>45922.775439814817</v>
      </c>
      <c r="T2456" s="14">
        <f>VLOOKUP($B2456,Deals_Demo!$H:$S,9,0)</f>
        <v>45922.983773148153</v>
      </c>
      <c r="U2456" s="15" t="str">
        <f t="shared" si="388"/>
        <v>2025-09-22</v>
      </c>
      <c r="V2456" s="13" t="str">
        <f>VLOOKUP($B2456,Deals_Demo!$H:$S,11,0)</f>
        <v>23</v>
      </c>
      <c r="W2456" s="13" t="str">
        <f>VLOOKUP($B2456,Deals_Demo!$H:$S,12,0)</f>
        <v>Mon</v>
      </c>
      <c r="X2456" s="13">
        <f t="shared" si="390"/>
        <v>2.7000000000000003E-2</v>
      </c>
      <c r="Y2456" s="13">
        <f t="shared" si="391"/>
        <v>5.4000000000000006E-2</v>
      </c>
      <c r="Z2456" s="13">
        <f t="shared" si="392"/>
        <v>8.1000000000000003E-2</v>
      </c>
      <c r="AA2456" s="13">
        <f t="shared" si="389"/>
        <v>-3</v>
      </c>
    </row>
    <row r="2457" spans="1:27" x14ac:dyDescent="0.25">
      <c r="A2457" s="60">
        <v>45922.775439814817</v>
      </c>
      <c r="B2457" s="61">
        <v>444507023</v>
      </c>
      <c r="C2457" s="62" t="s">
        <v>36</v>
      </c>
      <c r="D2457" s="62" t="s">
        <v>37</v>
      </c>
      <c r="E2457" s="62" t="s">
        <v>119</v>
      </c>
      <c r="F2457" s="63">
        <v>3731.89</v>
      </c>
      <c r="G2457" s="63">
        <v>3728.89</v>
      </c>
      <c r="H2457" s="63">
        <v>3733.39</v>
      </c>
      <c r="I2457" s="62" t="s">
        <v>2868</v>
      </c>
      <c r="J2457" s="63">
        <v>3733.39</v>
      </c>
      <c r="K2457" s="63">
        <v>0</v>
      </c>
      <c r="L2457" s="63">
        <v>0</v>
      </c>
      <c r="M2457" s="63">
        <v>1.5</v>
      </c>
      <c r="N2457" s="10" t="str">
        <f t="shared" si="384"/>
        <v>W</v>
      </c>
      <c r="O2457" s="11">
        <f t="shared" si="385"/>
        <v>45922</v>
      </c>
      <c r="P2457" s="12" t="str">
        <f t="shared" si="386"/>
        <v>18</v>
      </c>
      <c r="Q2457" s="13" t="str">
        <f>VLOOKUP($B2457,Deals_Demo!$H:$N,7,0)</f>
        <v>strategy_24_demo</v>
      </c>
      <c r="R2457" s="13" t="str">
        <f t="shared" si="387"/>
        <v>Mon</v>
      </c>
      <c r="S2457" s="14">
        <f>VLOOKUP($B2457,Deals_Demo!$H:$S,8,0)</f>
        <v>45922.775439814817</v>
      </c>
      <c r="T2457" s="14">
        <f>VLOOKUP($B2457,Deals_Demo!$H:$S,9,0)</f>
        <v>45922.983773148153</v>
      </c>
      <c r="U2457" s="15" t="str">
        <f t="shared" si="388"/>
        <v>2025-09-22</v>
      </c>
      <c r="V2457" s="13" t="str">
        <f>VLOOKUP($B2457,Deals_Demo!$H:$S,11,0)</f>
        <v>23</v>
      </c>
      <c r="W2457" s="13" t="str">
        <f>VLOOKUP($B2457,Deals_Demo!$H:$S,12,0)</f>
        <v>Mon</v>
      </c>
      <c r="X2457" s="13">
        <f t="shared" si="390"/>
        <v>0.15000000000000002</v>
      </c>
      <c r="Y2457" s="13">
        <f t="shared" si="391"/>
        <v>0.30000000000000004</v>
      </c>
      <c r="Z2457" s="13">
        <f t="shared" si="392"/>
        <v>0.44999999999999996</v>
      </c>
      <c r="AA2457" s="13">
        <f t="shared" si="389"/>
        <v>-3</v>
      </c>
    </row>
    <row r="2458" spans="1:27" x14ac:dyDescent="0.25">
      <c r="A2458" s="56">
        <v>45922.775439814817</v>
      </c>
      <c r="B2458" s="57">
        <v>444507024</v>
      </c>
      <c r="C2458" s="58" t="s">
        <v>36</v>
      </c>
      <c r="D2458" s="58" t="s">
        <v>37</v>
      </c>
      <c r="E2458" s="58" t="s">
        <v>119</v>
      </c>
      <c r="F2458" s="59">
        <v>3731.88</v>
      </c>
      <c r="G2458" s="59">
        <v>3730.39</v>
      </c>
      <c r="H2458" s="59">
        <v>3733.39</v>
      </c>
      <c r="I2458" s="58" t="s">
        <v>2868</v>
      </c>
      <c r="J2458" s="59">
        <v>3733.39</v>
      </c>
      <c r="K2458" s="59">
        <v>0</v>
      </c>
      <c r="L2458" s="59">
        <v>0</v>
      </c>
      <c r="M2458" s="59">
        <v>1.51</v>
      </c>
      <c r="N2458" s="10" t="str">
        <f t="shared" si="384"/>
        <v>W</v>
      </c>
      <c r="O2458" s="11">
        <f t="shared" si="385"/>
        <v>45922</v>
      </c>
      <c r="P2458" s="12" t="str">
        <f t="shared" si="386"/>
        <v>18</v>
      </c>
      <c r="Q2458" s="13" t="str">
        <f>VLOOKUP($B2458,Deals_Demo!$H:$N,7,0)</f>
        <v>strategy_15_demo</v>
      </c>
      <c r="R2458" s="13" t="str">
        <f t="shared" si="387"/>
        <v>Mon</v>
      </c>
      <c r="S2458" s="14">
        <f>VLOOKUP($B2458,Deals_Demo!$H:$S,8,0)</f>
        <v>45922.775439814817</v>
      </c>
      <c r="T2458" s="14">
        <f>VLOOKUP($B2458,Deals_Demo!$H:$S,9,0)</f>
        <v>45922.983773148153</v>
      </c>
      <c r="U2458" s="15" t="str">
        <f t="shared" si="388"/>
        <v>2025-09-22</v>
      </c>
      <c r="V2458" s="13" t="str">
        <f>VLOOKUP($B2458,Deals_Demo!$H:$S,11,0)</f>
        <v>23</v>
      </c>
      <c r="W2458" s="13" t="str">
        <f>VLOOKUP($B2458,Deals_Demo!$H:$S,12,0)</f>
        <v>Mon</v>
      </c>
      <c r="X2458" s="13">
        <f t="shared" si="390"/>
        <v>0.15100000000000002</v>
      </c>
      <c r="Y2458" s="13">
        <f t="shared" si="391"/>
        <v>0.30200000000000005</v>
      </c>
      <c r="Z2458" s="13">
        <f t="shared" si="392"/>
        <v>0.45299999999999996</v>
      </c>
      <c r="AA2458" s="13">
        <f t="shared" si="389"/>
        <v>-3</v>
      </c>
    </row>
    <row r="2459" spans="1:27" x14ac:dyDescent="0.25">
      <c r="A2459" s="60">
        <v>45922.775439814817</v>
      </c>
      <c r="B2459" s="61">
        <v>444507025</v>
      </c>
      <c r="C2459" s="62" t="s">
        <v>36</v>
      </c>
      <c r="D2459" s="62" t="s">
        <v>37</v>
      </c>
      <c r="E2459" s="62" t="s">
        <v>119</v>
      </c>
      <c r="F2459" s="63">
        <v>3731.9</v>
      </c>
      <c r="G2459" s="63">
        <v>3734.11</v>
      </c>
      <c r="H2459" s="63">
        <v>3735.39</v>
      </c>
      <c r="I2459" s="62" t="s">
        <v>3038</v>
      </c>
      <c r="J2459" s="63">
        <v>3735.39</v>
      </c>
      <c r="K2459" s="63">
        <v>0</v>
      </c>
      <c r="L2459" s="63">
        <v>0</v>
      </c>
      <c r="M2459" s="63">
        <v>3.49</v>
      </c>
      <c r="N2459" s="10" t="str">
        <f t="shared" si="384"/>
        <v>W</v>
      </c>
      <c r="O2459" s="11">
        <f t="shared" si="385"/>
        <v>45922</v>
      </c>
      <c r="P2459" s="12" t="str">
        <f t="shared" si="386"/>
        <v>18</v>
      </c>
      <c r="Q2459" s="13" t="str">
        <f>VLOOKUP($B2459,Deals_Demo!$H:$N,7,0)</f>
        <v>strategy_16_demo</v>
      </c>
      <c r="R2459" s="13" t="str">
        <f t="shared" si="387"/>
        <v>Mon</v>
      </c>
      <c r="S2459" s="14">
        <f>VLOOKUP($B2459,Deals_Demo!$H:$S,8,0)</f>
        <v>45922.775439814817</v>
      </c>
      <c r="T2459" s="14">
        <f>VLOOKUP($B2459,Deals_Demo!$H:$S,9,0)</f>
        <v>45922.983773148153</v>
      </c>
      <c r="U2459" s="15" t="str">
        <f t="shared" si="388"/>
        <v>2025-09-22</v>
      </c>
      <c r="V2459" s="13" t="str">
        <f>VLOOKUP($B2459,Deals_Demo!$H:$S,11,0)</f>
        <v>23</v>
      </c>
      <c r="W2459" s="13" t="str">
        <f>VLOOKUP($B2459,Deals_Demo!$H:$S,12,0)</f>
        <v>Mon</v>
      </c>
      <c r="X2459" s="13">
        <f t="shared" si="390"/>
        <v>0.34900000000000003</v>
      </c>
      <c r="Y2459" s="13">
        <f t="shared" si="391"/>
        <v>0.69800000000000006</v>
      </c>
      <c r="Z2459" s="13">
        <f t="shared" si="392"/>
        <v>1.0469999999999999</v>
      </c>
      <c r="AA2459" s="13">
        <f t="shared" si="389"/>
        <v>3.49</v>
      </c>
    </row>
    <row r="2460" spans="1:27" x14ac:dyDescent="0.25">
      <c r="A2460" s="56">
        <v>45922.775451388887</v>
      </c>
      <c r="B2460" s="57">
        <v>444507026</v>
      </c>
      <c r="C2460" s="58" t="s">
        <v>36</v>
      </c>
      <c r="D2460" s="58" t="s">
        <v>37</v>
      </c>
      <c r="E2460" s="58" t="s">
        <v>119</v>
      </c>
      <c r="F2460" s="59">
        <v>3731.92</v>
      </c>
      <c r="G2460" s="59">
        <v>3728.89</v>
      </c>
      <c r="H2460" s="59">
        <v>3733.39</v>
      </c>
      <c r="I2460" s="58" t="s">
        <v>2868</v>
      </c>
      <c r="J2460" s="59">
        <v>3733.39</v>
      </c>
      <c r="K2460" s="59">
        <v>0</v>
      </c>
      <c r="L2460" s="59">
        <v>0</v>
      </c>
      <c r="M2460" s="59">
        <v>1.47</v>
      </c>
      <c r="N2460" s="10" t="str">
        <f t="shared" si="384"/>
        <v>W</v>
      </c>
      <c r="O2460" s="11">
        <f t="shared" si="385"/>
        <v>45922</v>
      </c>
      <c r="P2460" s="12" t="str">
        <f t="shared" si="386"/>
        <v>18</v>
      </c>
      <c r="Q2460" s="13" t="str">
        <f>VLOOKUP($B2460,Deals_Demo!$H:$N,7,0)</f>
        <v>strategy_14_demo</v>
      </c>
      <c r="R2460" s="13" t="str">
        <f t="shared" si="387"/>
        <v>Mon</v>
      </c>
      <c r="S2460" s="14">
        <f>VLOOKUP($B2460,Deals_Demo!$H:$S,8,0)</f>
        <v>45922.775451388887</v>
      </c>
      <c r="T2460" s="14">
        <f>VLOOKUP($B2460,Deals_Demo!$H:$S,9,0)</f>
        <v>45922.983784722222</v>
      </c>
      <c r="U2460" s="15" t="str">
        <f t="shared" si="388"/>
        <v>2025-09-22</v>
      </c>
      <c r="V2460" s="13" t="str">
        <f>VLOOKUP($B2460,Deals_Demo!$H:$S,11,0)</f>
        <v>23</v>
      </c>
      <c r="W2460" s="13" t="str">
        <f>VLOOKUP($B2460,Deals_Demo!$H:$S,12,0)</f>
        <v>Mon</v>
      </c>
      <c r="X2460" s="13">
        <f t="shared" si="390"/>
        <v>0.14699999999999999</v>
      </c>
      <c r="Y2460" s="13">
        <f t="shared" si="391"/>
        <v>0.29399999999999998</v>
      </c>
      <c r="Z2460" s="13">
        <f t="shared" si="392"/>
        <v>0.441</v>
      </c>
      <c r="AA2460" s="13">
        <f t="shared" si="389"/>
        <v>-3</v>
      </c>
    </row>
    <row r="2461" spans="1:27" x14ac:dyDescent="0.25">
      <c r="A2461" s="60">
        <v>45922.775451388887</v>
      </c>
      <c r="B2461" s="61">
        <v>444507028</v>
      </c>
      <c r="C2461" s="62" t="s">
        <v>36</v>
      </c>
      <c r="D2461" s="62" t="s">
        <v>37</v>
      </c>
      <c r="E2461" s="62" t="s">
        <v>119</v>
      </c>
      <c r="F2461" s="63">
        <v>3732.02</v>
      </c>
      <c r="G2461" s="63">
        <v>3728.89</v>
      </c>
      <c r="H2461" s="63">
        <v>3733.39</v>
      </c>
      <c r="I2461" s="62" t="s">
        <v>2868</v>
      </c>
      <c r="J2461" s="63">
        <v>3733.39</v>
      </c>
      <c r="K2461" s="63">
        <v>0</v>
      </c>
      <c r="L2461" s="63">
        <v>0</v>
      </c>
      <c r="M2461" s="63">
        <v>1.37</v>
      </c>
      <c r="N2461" s="10" t="str">
        <f t="shared" si="384"/>
        <v>W</v>
      </c>
      <c r="O2461" s="11">
        <f t="shared" si="385"/>
        <v>45922</v>
      </c>
      <c r="P2461" s="12" t="str">
        <f t="shared" si="386"/>
        <v>18</v>
      </c>
      <c r="Q2461" s="13" t="str">
        <f>VLOOKUP($B2461,Deals_Demo!$H:$N,7,0)</f>
        <v>strategy_12_demo</v>
      </c>
      <c r="R2461" s="13" t="str">
        <f t="shared" si="387"/>
        <v>Mon</v>
      </c>
      <c r="S2461" s="14">
        <f>VLOOKUP($B2461,Deals_Demo!$H:$S,8,0)</f>
        <v>45922.775451388887</v>
      </c>
      <c r="T2461" s="14">
        <f>VLOOKUP($B2461,Deals_Demo!$H:$S,9,0)</f>
        <v>45922.983784722222</v>
      </c>
      <c r="U2461" s="15" t="str">
        <f t="shared" si="388"/>
        <v>2025-09-22</v>
      </c>
      <c r="V2461" s="13" t="str">
        <f>VLOOKUP($B2461,Deals_Demo!$H:$S,11,0)</f>
        <v>23</v>
      </c>
      <c r="W2461" s="13" t="str">
        <f>VLOOKUP($B2461,Deals_Demo!$H:$S,12,0)</f>
        <v>Mon</v>
      </c>
      <c r="X2461" s="13">
        <f t="shared" si="390"/>
        <v>0.13700000000000001</v>
      </c>
      <c r="Y2461" s="13">
        <f t="shared" si="391"/>
        <v>0.27400000000000002</v>
      </c>
      <c r="Z2461" s="13">
        <f t="shared" si="392"/>
        <v>0.41100000000000003</v>
      </c>
      <c r="AA2461" s="13">
        <f t="shared" si="389"/>
        <v>-3</v>
      </c>
    </row>
    <row r="2462" spans="1:27" x14ac:dyDescent="0.25">
      <c r="A2462" s="56">
        <v>45922.77611111111</v>
      </c>
      <c r="B2462" s="57">
        <v>444507728</v>
      </c>
      <c r="C2462" s="58" t="s">
        <v>36</v>
      </c>
      <c r="D2462" s="58" t="s">
        <v>37</v>
      </c>
      <c r="E2462" s="58" t="s">
        <v>119</v>
      </c>
      <c r="F2462" s="59">
        <v>3730.94</v>
      </c>
      <c r="G2462" s="59">
        <v>3732.76</v>
      </c>
      <c r="H2462" s="59">
        <v>3734.44</v>
      </c>
      <c r="I2462" s="58" t="s">
        <v>2869</v>
      </c>
      <c r="J2462" s="59">
        <v>3734.46</v>
      </c>
      <c r="K2462" s="59">
        <v>0</v>
      </c>
      <c r="L2462" s="59">
        <v>0</v>
      </c>
      <c r="M2462" s="59">
        <v>3.52</v>
      </c>
      <c r="N2462" s="10" t="str">
        <f t="shared" si="384"/>
        <v>W</v>
      </c>
      <c r="O2462" s="11">
        <f t="shared" si="385"/>
        <v>45922</v>
      </c>
      <c r="P2462" s="12" t="str">
        <f t="shared" si="386"/>
        <v>18</v>
      </c>
      <c r="Q2462" s="13" t="str">
        <f>VLOOKUP($B2462,Deals_Demo!$H:$N,7,0)</f>
        <v>strategy_13_demo</v>
      </c>
      <c r="R2462" s="13" t="str">
        <f t="shared" si="387"/>
        <v>Mon</v>
      </c>
      <c r="S2462" s="14">
        <f>VLOOKUP($B2462,Deals_Demo!$H:$S,8,0)</f>
        <v>45922.77611111111</v>
      </c>
      <c r="T2462" s="14">
        <f>VLOOKUP($B2462,Deals_Demo!$H:$S,9,0)</f>
        <v>45922.984444444446</v>
      </c>
      <c r="U2462" s="15" t="str">
        <f t="shared" si="388"/>
        <v>2025-09-22</v>
      </c>
      <c r="V2462" s="13" t="str">
        <f>VLOOKUP($B2462,Deals_Demo!$H:$S,11,0)</f>
        <v>23</v>
      </c>
      <c r="W2462" s="13" t="str">
        <f>VLOOKUP($B2462,Deals_Demo!$H:$S,12,0)</f>
        <v>Mon</v>
      </c>
      <c r="X2462" s="13">
        <f t="shared" si="390"/>
        <v>0.35200000000000004</v>
      </c>
      <c r="Y2462" s="13">
        <f t="shared" si="391"/>
        <v>0.70400000000000007</v>
      </c>
      <c r="Z2462" s="13">
        <f t="shared" si="392"/>
        <v>1.056</v>
      </c>
      <c r="AA2462" s="13">
        <f t="shared" si="389"/>
        <v>3.52</v>
      </c>
    </row>
    <row r="2463" spans="1:27" x14ac:dyDescent="0.25">
      <c r="A2463" s="60">
        <v>45922.778078703705</v>
      </c>
      <c r="B2463" s="61">
        <v>444509551</v>
      </c>
      <c r="C2463" s="62" t="s">
        <v>36</v>
      </c>
      <c r="D2463" s="62" t="s">
        <v>37</v>
      </c>
      <c r="E2463" s="62" t="s">
        <v>119</v>
      </c>
      <c r="F2463" s="63">
        <v>3733.17</v>
      </c>
      <c r="G2463" s="63">
        <v>3734.98</v>
      </c>
      <c r="H2463" s="62"/>
      <c r="I2463" s="62" t="s">
        <v>3037</v>
      </c>
      <c r="J2463" s="63">
        <v>3734.92</v>
      </c>
      <c r="K2463" s="63">
        <v>0</v>
      </c>
      <c r="L2463" s="63">
        <v>0</v>
      </c>
      <c r="M2463" s="63">
        <v>1.75</v>
      </c>
      <c r="N2463" s="10" t="str">
        <f t="shared" si="384"/>
        <v>W</v>
      </c>
      <c r="O2463" s="11">
        <f t="shared" si="385"/>
        <v>45922</v>
      </c>
      <c r="P2463" s="12" t="str">
        <f t="shared" si="386"/>
        <v>18</v>
      </c>
      <c r="Q2463" s="13" t="str">
        <f>VLOOKUP($B2463,Deals_Demo!$H:$N,7,0)</f>
        <v>strategy_18_demo</v>
      </c>
      <c r="R2463" s="13" t="str">
        <f t="shared" si="387"/>
        <v>Mon</v>
      </c>
      <c r="S2463" s="14">
        <f>VLOOKUP($B2463,Deals_Demo!$H:$S,8,0)</f>
        <v>45922.778078703705</v>
      </c>
      <c r="T2463" s="14">
        <f>VLOOKUP($B2463,Deals_Demo!$H:$S,9,0)</f>
        <v>45922.98641203704</v>
      </c>
      <c r="U2463" s="15" t="str">
        <f t="shared" si="388"/>
        <v>2025-09-22</v>
      </c>
      <c r="V2463" s="13" t="str">
        <f>VLOOKUP($B2463,Deals_Demo!$H:$S,11,0)</f>
        <v>23</v>
      </c>
      <c r="W2463" s="13" t="str">
        <f>VLOOKUP($B2463,Deals_Demo!$H:$S,12,0)</f>
        <v>Mon</v>
      </c>
      <c r="X2463" s="13">
        <f t="shared" si="390"/>
        <v>0.17500000000000002</v>
      </c>
      <c r="Y2463" s="13">
        <f t="shared" si="391"/>
        <v>0.35000000000000003</v>
      </c>
      <c r="Z2463" s="13">
        <f t="shared" si="392"/>
        <v>0.52500000000000002</v>
      </c>
      <c r="AA2463" s="13">
        <f t="shared" si="389"/>
        <v>-3</v>
      </c>
    </row>
    <row r="2464" spans="1:27" x14ac:dyDescent="0.25">
      <c r="A2464" s="56">
        <v>45922.778425925928</v>
      </c>
      <c r="B2464" s="57">
        <v>444509714</v>
      </c>
      <c r="C2464" s="58" t="s">
        <v>36</v>
      </c>
      <c r="D2464" s="58" t="s">
        <v>37</v>
      </c>
      <c r="E2464" s="58" t="s">
        <v>119</v>
      </c>
      <c r="F2464" s="59">
        <v>3733.12</v>
      </c>
      <c r="G2464" s="59">
        <v>3734.98</v>
      </c>
      <c r="H2464" s="58"/>
      <c r="I2464" s="58" t="s">
        <v>3037</v>
      </c>
      <c r="J2464" s="59">
        <v>3734.92</v>
      </c>
      <c r="K2464" s="59">
        <v>0</v>
      </c>
      <c r="L2464" s="59">
        <v>0</v>
      </c>
      <c r="M2464" s="59">
        <v>1.8</v>
      </c>
      <c r="N2464" s="10" t="str">
        <f t="shared" si="384"/>
        <v>W</v>
      </c>
      <c r="O2464" s="11">
        <f t="shared" si="385"/>
        <v>45922</v>
      </c>
      <c r="P2464" s="12" t="str">
        <f t="shared" si="386"/>
        <v>18</v>
      </c>
      <c r="Q2464" s="13" t="str">
        <f>VLOOKUP($B2464,Deals_Demo!$H:$N,7,0)</f>
        <v>strategy_20_demo</v>
      </c>
      <c r="R2464" s="13" t="str">
        <f t="shared" si="387"/>
        <v>Mon</v>
      </c>
      <c r="S2464" s="14">
        <f>VLOOKUP($B2464,Deals_Demo!$H:$S,8,0)</f>
        <v>45922.778425925928</v>
      </c>
      <c r="T2464" s="14">
        <f>VLOOKUP($B2464,Deals_Demo!$H:$S,9,0)</f>
        <v>45922.986759259264</v>
      </c>
      <c r="U2464" s="15" t="str">
        <f t="shared" si="388"/>
        <v>2025-09-22</v>
      </c>
      <c r="V2464" s="13" t="str">
        <f>VLOOKUP($B2464,Deals_Demo!$H:$S,11,0)</f>
        <v>23</v>
      </c>
      <c r="W2464" s="13" t="str">
        <f>VLOOKUP($B2464,Deals_Demo!$H:$S,12,0)</f>
        <v>Mon</v>
      </c>
      <c r="X2464" s="13">
        <f t="shared" si="390"/>
        <v>0.18000000000000002</v>
      </c>
      <c r="Y2464" s="13">
        <f t="shared" si="391"/>
        <v>0.36000000000000004</v>
      </c>
      <c r="Z2464" s="13">
        <f t="shared" si="392"/>
        <v>0.54</v>
      </c>
      <c r="AA2464" s="13">
        <f t="shared" si="389"/>
        <v>-3</v>
      </c>
    </row>
    <row r="2465" spans="1:27" x14ac:dyDescent="0.25">
      <c r="A2465" s="60">
        <v>45922.779004629629</v>
      </c>
      <c r="B2465" s="61">
        <v>444509923</v>
      </c>
      <c r="C2465" s="62" t="s">
        <v>36</v>
      </c>
      <c r="D2465" s="62" t="s">
        <v>37</v>
      </c>
      <c r="E2465" s="62" t="s">
        <v>119</v>
      </c>
      <c r="F2465" s="63">
        <v>3732.54</v>
      </c>
      <c r="G2465" s="63">
        <v>3729.51</v>
      </c>
      <c r="H2465" s="63">
        <v>3734.01</v>
      </c>
      <c r="I2465" s="62" t="s">
        <v>2870</v>
      </c>
      <c r="J2465" s="63">
        <v>3734.02</v>
      </c>
      <c r="K2465" s="63">
        <v>0</v>
      </c>
      <c r="L2465" s="63">
        <v>0</v>
      </c>
      <c r="M2465" s="63">
        <v>1.48</v>
      </c>
      <c r="N2465" s="10" t="str">
        <f t="shared" si="384"/>
        <v>W</v>
      </c>
      <c r="O2465" s="11">
        <f t="shared" si="385"/>
        <v>45922</v>
      </c>
      <c r="P2465" s="12" t="str">
        <f t="shared" si="386"/>
        <v>18</v>
      </c>
      <c r="Q2465" s="13" t="str">
        <f>VLOOKUP($B2465,Deals_Demo!$H:$N,7,0)</f>
        <v>strategy_24_demo</v>
      </c>
      <c r="R2465" s="13" t="str">
        <f t="shared" si="387"/>
        <v>Mon</v>
      </c>
      <c r="S2465" s="14">
        <f>VLOOKUP($B2465,Deals_Demo!$H:$S,8,0)</f>
        <v>45922.779004629629</v>
      </c>
      <c r="T2465" s="14">
        <f>VLOOKUP($B2465,Deals_Demo!$H:$S,9,0)</f>
        <v>45922.987337962964</v>
      </c>
      <c r="U2465" s="15" t="str">
        <f t="shared" si="388"/>
        <v>2025-09-22</v>
      </c>
      <c r="V2465" s="13" t="str">
        <f>VLOOKUP($B2465,Deals_Demo!$H:$S,11,0)</f>
        <v>23</v>
      </c>
      <c r="W2465" s="13" t="str">
        <f>VLOOKUP($B2465,Deals_Demo!$H:$S,12,0)</f>
        <v>Mon</v>
      </c>
      <c r="X2465" s="13">
        <f t="shared" si="390"/>
        <v>0.14799999999999999</v>
      </c>
      <c r="Y2465" s="13">
        <f t="shared" si="391"/>
        <v>0.29599999999999999</v>
      </c>
      <c r="Z2465" s="13">
        <f t="shared" si="392"/>
        <v>0.44400000000000001</v>
      </c>
      <c r="AA2465" s="13">
        <f t="shared" si="389"/>
        <v>-3</v>
      </c>
    </row>
    <row r="2466" spans="1:27" x14ac:dyDescent="0.25">
      <c r="A2466" s="56">
        <v>45922.779016203705</v>
      </c>
      <c r="B2466" s="57">
        <v>444509924</v>
      </c>
      <c r="C2466" s="58" t="s">
        <v>36</v>
      </c>
      <c r="D2466" s="58" t="s">
        <v>37</v>
      </c>
      <c r="E2466" s="58" t="s">
        <v>119</v>
      </c>
      <c r="F2466" s="59">
        <v>3732.58</v>
      </c>
      <c r="G2466" s="59">
        <v>3729.51</v>
      </c>
      <c r="H2466" s="59">
        <v>3734.01</v>
      </c>
      <c r="I2466" s="58" t="s">
        <v>2870</v>
      </c>
      <c r="J2466" s="59">
        <v>3734.02</v>
      </c>
      <c r="K2466" s="59">
        <v>0</v>
      </c>
      <c r="L2466" s="59">
        <v>0</v>
      </c>
      <c r="M2466" s="59">
        <v>1.44</v>
      </c>
      <c r="N2466" s="10" t="str">
        <f t="shared" si="384"/>
        <v>W</v>
      </c>
      <c r="O2466" s="11">
        <f t="shared" si="385"/>
        <v>45922</v>
      </c>
      <c r="P2466" s="12" t="str">
        <f t="shared" si="386"/>
        <v>18</v>
      </c>
      <c r="Q2466" s="13" t="str">
        <f>VLOOKUP($B2466,Deals_Demo!$H:$N,7,0)</f>
        <v>strategy_12_demo</v>
      </c>
      <c r="R2466" s="13" t="str">
        <f t="shared" si="387"/>
        <v>Mon</v>
      </c>
      <c r="S2466" s="14">
        <f>VLOOKUP($B2466,Deals_Demo!$H:$S,8,0)</f>
        <v>45922.779016203705</v>
      </c>
      <c r="T2466" s="14">
        <f>VLOOKUP($B2466,Deals_Demo!$H:$S,9,0)</f>
        <v>45922.987349537041</v>
      </c>
      <c r="U2466" s="15" t="str">
        <f t="shared" si="388"/>
        <v>2025-09-22</v>
      </c>
      <c r="V2466" s="13" t="str">
        <f>VLOOKUP($B2466,Deals_Demo!$H:$S,11,0)</f>
        <v>23</v>
      </c>
      <c r="W2466" s="13" t="str">
        <f>VLOOKUP($B2466,Deals_Demo!$H:$S,12,0)</f>
        <v>Mon</v>
      </c>
      <c r="X2466" s="13">
        <f t="shared" si="390"/>
        <v>0.14399999999999999</v>
      </c>
      <c r="Y2466" s="13">
        <f t="shared" si="391"/>
        <v>0.28799999999999998</v>
      </c>
      <c r="Z2466" s="13">
        <f t="shared" si="392"/>
        <v>0.432</v>
      </c>
      <c r="AA2466" s="13">
        <f t="shared" si="389"/>
        <v>-3</v>
      </c>
    </row>
    <row r="2467" spans="1:27" x14ac:dyDescent="0.25">
      <c r="A2467" s="60">
        <v>45922.779016203705</v>
      </c>
      <c r="B2467" s="61">
        <v>444509925</v>
      </c>
      <c r="C2467" s="62" t="s">
        <v>36</v>
      </c>
      <c r="D2467" s="62" t="s">
        <v>37</v>
      </c>
      <c r="E2467" s="62" t="s">
        <v>119</v>
      </c>
      <c r="F2467" s="63">
        <v>3732.58</v>
      </c>
      <c r="G2467" s="63">
        <v>3729.54</v>
      </c>
      <c r="H2467" s="63">
        <v>3734.74</v>
      </c>
      <c r="I2467" s="62" t="s">
        <v>2871</v>
      </c>
      <c r="J2467" s="63">
        <v>3734.79</v>
      </c>
      <c r="K2467" s="63">
        <v>0</v>
      </c>
      <c r="L2467" s="63">
        <v>0</v>
      </c>
      <c r="M2467" s="63">
        <v>2.21</v>
      </c>
      <c r="N2467" s="10" t="str">
        <f t="shared" ref="N2467:N2530" si="393">IF(M2467&gt;0,"W",IF(M2467&lt;0,"L","BE"))</f>
        <v>W</v>
      </c>
      <c r="O2467" s="11">
        <f t="shared" ref="O2467:O2530" si="394">INT(LEFT(A2467,10))</f>
        <v>45922</v>
      </c>
      <c r="P2467" s="12" t="str">
        <f t="shared" ref="P2467:P2530" si="395">TEXT(A2467,"hh")</f>
        <v>18</v>
      </c>
      <c r="Q2467" s="13" t="str">
        <f>VLOOKUP($B2467,Deals_Demo!$H:$N,7,0)</f>
        <v>strategy_21_demo</v>
      </c>
      <c r="R2467" s="13" t="str">
        <f t="shared" ref="R2467:R2530" si="396">TEXT(O2467,"ddd")</f>
        <v>Mon</v>
      </c>
      <c r="S2467" s="14">
        <f>VLOOKUP($B2467,Deals_Demo!$H:$S,8,0)</f>
        <v>45922.779016203705</v>
      </c>
      <c r="T2467" s="14">
        <f>VLOOKUP($B2467,Deals_Demo!$H:$S,9,0)</f>
        <v>45922.987349537041</v>
      </c>
      <c r="U2467" s="15" t="str">
        <f t="shared" ref="U2467:U2530" si="397">TEXT(T2467,"yyyy-mm-dd")</f>
        <v>2025-09-22</v>
      </c>
      <c r="V2467" s="13" t="str">
        <f>VLOOKUP($B2467,Deals_Demo!$H:$S,11,0)</f>
        <v>23</v>
      </c>
      <c r="W2467" s="13" t="str">
        <f>VLOOKUP($B2467,Deals_Demo!$H:$S,12,0)</f>
        <v>Mon</v>
      </c>
      <c r="X2467" s="13">
        <f t="shared" si="390"/>
        <v>0.221</v>
      </c>
      <c r="Y2467" s="13">
        <f t="shared" si="391"/>
        <v>0.442</v>
      </c>
      <c r="Z2467" s="13">
        <f t="shared" si="392"/>
        <v>0.66299999999999992</v>
      </c>
      <c r="AA2467" s="13">
        <f t="shared" ref="AA2467:AA2530" si="398">IF(M2467&lt;2.9,-3,M2467)</f>
        <v>-3</v>
      </c>
    </row>
    <row r="2468" spans="1:27" x14ac:dyDescent="0.25">
      <c r="A2468" s="56">
        <v>45922.779016203705</v>
      </c>
      <c r="B2468" s="57">
        <v>444509926</v>
      </c>
      <c r="C2468" s="58" t="s">
        <v>36</v>
      </c>
      <c r="D2468" s="58" t="s">
        <v>37</v>
      </c>
      <c r="E2468" s="58" t="s">
        <v>119</v>
      </c>
      <c r="F2468" s="59">
        <v>3732.58</v>
      </c>
      <c r="G2468" s="59">
        <v>3731.04</v>
      </c>
      <c r="H2468" s="59">
        <v>3734.04</v>
      </c>
      <c r="I2468" s="58" t="s">
        <v>2870</v>
      </c>
      <c r="J2468" s="59">
        <v>3734.15</v>
      </c>
      <c r="K2468" s="59">
        <v>0</v>
      </c>
      <c r="L2468" s="59">
        <v>0</v>
      </c>
      <c r="M2468" s="59">
        <v>1.57</v>
      </c>
      <c r="N2468" s="10" t="str">
        <f t="shared" si="393"/>
        <v>W</v>
      </c>
      <c r="O2468" s="11">
        <f t="shared" si="394"/>
        <v>45922</v>
      </c>
      <c r="P2468" s="12" t="str">
        <f t="shared" si="395"/>
        <v>18</v>
      </c>
      <c r="Q2468" s="13" t="str">
        <f>VLOOKUP($B2468,Deals_Demo!$H:$N,7,0)</f>
        <v>strategy_15_demo</v>
      </c>
      <c r="R2468" s="13" t="str">
        <f t="shared" si="396"/>
        <v>Mon</v>
      </c>
      <c r="S2468" s="14">
        <f>VLOOKUP($B2468,Deals_Demo!$H:$S,8,0)</f>
        <v>45922.779016203705</v>
      </c>
      <c r="T2468" s="14">
        <f>VLOOKUP($B2468,Deals_Demo!$H:$S,9,0)</f>
        <v>45922.987349537041</v>
      </c>
      <c r="U2468" s="15" t="str">
        <f t="shared" si="397"/>
        <v>2025-09-22</v>
      </c>
      <c r="V2468" s="13" t="str">
        <f>VLOOKUP($B2468,Deals_Demo!$H:$S,11,0)</f>
        <v>23</v>
      </c>
      <c r="W2468" s="13" t="str">
        <f>VLOOKUP($B2468,Deals_Demo!$H:$S,12,0)</f>
        <v>Mon</v>
      </c>
      <c r="X2468" s="13">
        <f t="shared" si="390"/>
        <v>0.15700000000000003</v>
      </c>
      <c r="Y2468" s="13">
        <f t="shared" si="391"/>
        <v>0.31400000000000006</v>
      </c>
      <c r="Z2468" s="13">
        <f t="shared" si="392"/>
        <v>0.47099999999999997</v>
      </c>
      <c r="AA2468" s="13">
        <f t="shared" si="398"/>
        <v>-3</v>
      </c>
    </row>
    <row r="2469" spans="1:27" x14ac:dyDescent="0.25">
      <c r="A2469" s="60">
        <v>45922.779016203705</v>
      </c>
      <c r="B2469" s="61">
        <v>444509927</v>
      </c>
      <c r="C2469" s="62" t="s">
        <v>36</v>
      </c>
      <c r="D2469" s="62" t="s">
        <v>37</v>
      </c>
      <c r="E2469" s="62" t="s">
        <v>119</v>
      </c>
      <c r="F2469" s="63">
        <v>3732.6</v>
      </c>
      <c r="G2469" s="63">
        <v>3729.54</v>
      </c>
      <c r="H2469" s="63">
        <v>3734.04</v>
      </c>
      <c r="I2469" s="62" t="s">
        <v>2870</v>
      </c>
      <c r="J2469" s="63">
        <v>3734.15</v>
      </c>
      <c r="K2469" s="63">
        <v>0</v>
      </c>
      <c r="L2469" s="63">
        <v>0</v>
      </c>
      <c r="M2469" s="63">
        <v>1.55</v>
      </c>
      <c r="N2469" s="10" t="str">
        <f t="shared" si="393"/>
        <v>W</v>
      </c>
      <c r="O2469" s="11">
        <f t="shared" si="394"/>
        <v>45922</v>
      </c>
      <c r="P2469" s="12" t="str">
        <f t="shared" si="395"/>
        <v>18</v>
      </c>
      <c r="Q2469" s="13" t="str">
        <f>VLOOKUP($B2469,Deals_Demo!$H:$N,7,0)</f>
        <v>strategy_14_demo</v>
      </c>
      <c r="R2469" s="13" t="str">
        <f t="shared" si="396"/>
        <v>Mon</v>
      </c>
      <c r="S2469" s="14">
        <f>VLOOKUP($B2469,Deals_Demo!$H:$S,8,0)</f>
        <v>45922.779016203705</v>
      </c>
      <c r="T2469" s="14">
        <f>VLOOKUP($B2469,Deals_Demo!$H:$S,9,0)</f>
        <v>45922.987349537041</v>
      </c>
      <c r="U2469" s="15" t="str">
        <f t="shared" si="397"/>
        <v>2025-09-22</v>
      </c>
      <c r="V2469" s="13" t="str">
        <f>VLOOKUP($B2469,Deals_Demo!$H:$S,11,0)</f>
        <v>23</v>
      </c>
      <c r="W2469" s="13" t="str">
        <f>VLOOKUP($B2469,Deals_Demo!$H:$S,12,0)</f>
        <v>Mon</v>
      </c>
      <c r="X2469" s="13">
        <f t="shared" si="390"/>
        <v>0.15500000000000003</v>
      </c>
      <c r="Y2469" s="13">
        <f t="shared" si="391"/>
        <v>0.31000000000000005</v>
      </c>
      <c r="Z2469" s="13">
        <f t="shared" si="392"/>
        <v>0.46499999999999997</v>
      </c>
      <c r="AA2469" s="13">
        <f t="shared" si="398"/>
        <v>-3</v>
      </c>
    </row>
    <row r="2470" spans="1:27" x14ac:dyDescent="0.25">
      <c r="A2470" s="56">
        <v>45922.779027777775</v>
      </c>
      <c r="B2470" s="57">
        <v>444509929</v>
      </c>
      <c r="C2470" s="58" t="s">
        <v>36</v>
      </c>
      <c r="D2470" s="58" t="s">
        <v>37</v>
      </c>
      <c r="E2470" s="58" t="s">
        <v>119</v>
      </c>
      <c r="F2470" s="59">
        <v>3732.6</v>
      </c>
      <c r="G2470" s="59">
        <v>3730.34</v>
      </c>
      <c r="H2470" s="59">
        <v>3734.04</v>
      </c>
      <c r="I2470" s="58" t="s">
        <v>2870</v>
      </c>
      <c r="J2470" s="59">
        <v>3734.15</v>
      </c>
      <c r="K2470" s="59">
        <v>0</v>
      </c>
      <c r="L2470" s="59">
        <v>0</v>
      </c>
      <c r="M2470" s="59">
        <v>1.55</v>
      </c>
      <c r="N2470" s="10" t="str">
        <f t="shared" si="393"/>
        <v>W</v>
      </c>
      <c r="O2470" s="11">
        <f t="shared" si="394"/>
        <v>45922</v>
      </c>
      <c r="P2470" s="12" t="str">
        <f t="shared" si="395"/>
        <v>18</v>
      </c>
      <c r="Q2470" s="13" t="str">
        <f>VLOOKUP($B2470,Deals_Demo!$H:$N,7,0)</f>
        <v>strategy_22_demo</v>
      </c>
      <c r="R2470" s="13" t="str">
        <f t="shared" si="396"/>
        <v>Mon</v>
      </c>
      <c r="S2470" s="14">
        <f>VLOOKUP($B2470,Deals_Demo!$H:$S,8,0)</f>
        <v>45922.779027777775</v>
      </c>
      <c r="T2470" s="14">
        <f>VLOOKUP($B2470,Deals_Demo!$H:$S,9,0)</f>
        <v>45922.987361111111</v>
      </c>
      <c r="U2470" s="15" t="str">
        <f t="shared" si="397"/>
        <v>2025-09-22</v>
      </c>
      <c r="V2470" s="13" t="str">
        <f>VLOOKUP($B2470,Deals_Demo!$H:$S,11,0)</f>
        <v>23</v>
      </c>
      <c r="W2470" s="13" t="str">
        <f>VLOOKUP($B2470,Deals_Demo!$H:$S,12,0)</f>
        <v>Mon</v>
      </c>
      <c r="X2470" s="13">
        <f t="shared" si="390"/>
        <v>0.15500000000000003</v>
      </c>
      <c r="Y2470" s="13">
        <f t="shared" si="391"/>
        <v>0.31000000000000005</v>
      </c>
      <c r="Z2470" s="13">
        <f t="shared" si="392"/>
        <v>0.46499999999999997</v>
      </c>
      <c r="AA2470" s="13">
        <f t="shared" si="398"/>
        <v>-3</v>
      </c>
    </row>
    <row r="2471" spans="1:27" x14ac:dyDescent="0.25">
      <c r="A2471" s="60">
        <v>45922.779583333337</v>
      </c>
      <c r="B2471" s="61">
        <v>444510138</v>
      </c>
      <c r="C2471" s="62" t="s">
        <v>36</v>
      </c>
      <c r="D2471" s="62" t="s">
        <v>37</v>
      </c>
      <c r="E2471" s="62" t="s">
        <v>119</v>
      </c>
      <c r="F2471" s="63">
        <v>3732.4</v>
      </c>
      <c r="G2471" s="63">
        <v>3734.72</v>
      </c>
      <c r="H2471" s="63">
        <v>3735.95</v>
      </c>
      <c r="I2471" s="62" t="s">
        <v>3039</v>
      </c>
      <c r="J2471" s="63">
        <v>3735.97</v>
      </c>
      <c r="K2471" s="63">
        <v>0</v>
      </c>
      <c r="L2471" s="63">
        <v>0</v>
      </c>
      <c r="M2471" s="63">
        <v>3.57</v>
      </c>
      <c r="N2471" s="10" t="str">
        <f t="shared" si="393"/>
        <v>W</v>
      </c>
      <c r="O2471" s="11">
        <f t="shared" si="394"/>
        <v>45922</v>
      </c>
      <c r="P2471" s="12" t="str">
        <f t="shared" si="395"/>
        <v>18</v>
      </c>
      <c r="Q2471" s="13" t="str">
        <f>VLOOKUP($B2471,Deals_Demo!$H:$N,7,0)</f>
        <v>strategy_11_demo</v>
      </c>
      <c r="R2471" s="13" t="str">
        <f t="shared" si="396"/>
        <v>Mon</v>
      </c>
      <c r="S2471" s="14">
        <f>VLOOKUP($B2471,Deals_Demo!$H:$S,8,0)</f>
        <v>45922.779583333337</v>
      </c>
      <c r="T2471" s="14">
        <f>VLOOKUP($B2471,Deals_Demo!$H:$S,9,0)</f>
        <v>45922.987916666672</v>
      </c>
      <c r="U2471" s="15" t="str">
        <f t="shared" si="397"/>
        <v>2025-09-22</v>
      </c>
      <c r="V2471" s="13" t="str">
        <f>VLOOKUP($B2471,Deals_Demo!$H:$S,11,0)</f>
        <v>23</v>
      </c>
      <c r="W2471" s="13" t="str">
        <f>VLOOKUP($B2471,Deals_Demo!$H:$S,12,0)</f>
        <v>Mon</v>
      </c>
      <c r="X2471" s="13">
        <f t="shared" si="390"/>
        <v>0.35699999999999998</v>
      </c>
      <c r="Y2471" s="13">
        <f t="shared" si="391"/>
        <v>0.71399999999999997</v>
      </c>
      <c r="Z2471" s="13">
        <f t="shared" si="392"/>
        <v>1.071</v>
      </c>
      <c r="AA2471" s="13">
        <f t="shared" si="398"/>
        <v>3.57</v>
      </c>
    </row>
    <row r="2472" spans="1:27" x14ac:dyDescent="0.25">
      <c r="A2472" s="56">
        <v>45922.779594907406</v>
      </c>
      <c r="B2472" s="57">
        <v>444510140</v>
      </c>
      <c r="C2472" s="58" t="s">
        <v>36</v>
      </c>
      <c r="D2472" s="58" t="s">
        <v>37</v>
      </c>
      <c r="E2472" s="58" t="s">
        <v>119</v>
      </c>
      <c r="F2472" s="59">
        <v>3732.38</v>
      </c>
      <c r="G2472" s="59">
        <v>3734.11</v>
      </c>
      <c r="H2472" s="59">
        <v>3735.4</v>
      </c>
      <c r="I2472" s="58" t="s">
        <v>3038</v>
      </c>
      <c r="J2472" s="59">
        <v>3735.4</v>
      </c>
      <c r="K2472" s="59">
        <v>0</v>
      </c>
      <c r="L2472" s="59">
        <v>0</v>
      </c>
      <c r="M2472" s="59">
        <v>3.02</v>
      </c>
      <c r="N2472" s="10" t="str">
        <f t="shared" si="393"/>
        <v>W</v>
      </c>
      <c r="O2472" s="11">
        <f t="shared" si="394"/>
        <v>45922</v>
      </c>
      <c r="P2472" s="12" t="str">
        <f t="shared" si="395"/>
        <v>18</v>
      </c>
      <c r="Q2472" s="13" t="str">
        <f>VLOOKUP($B2472,Deals_Demo!$H:$N,7,0)</f>
        <v>strategy_09_demo</v>
      </c>
      <c r="R2472" s="13" t="str">
        <f t="shared" si="396"/>
        <v>Mon</v>
      </c>
      <c r="S2472" s="14">
        <f>VLOOKUP($B2472,Deals_Demo!$H:$S,8,0)</f>
        <v>45922.779594907406</v>
      </c>
      <c r="T2472" s="14">
        <f>VLOOKUP($B2472,Deals_Demo!$H:$S,9,0)</f>
        <v>45922.987928240742</v>
      </c>
      <c r="U2472" s="15" t="str">
        <f t="shared" si="397"/>
        <v>2025-09-22</v>
      </c>
      <c r="V2472" s="13" t="str">
        <f>VLOOKUP($B2472,Deals_Demo!$H:$S,11,0)</f>
        <v>23</v>
      </c>
      <c r="W2472" s="13" t="str">
        <f>VLOOKUP($B2472,Deals_Demo!$H:$S,12,0)</f>
        <v>Mon</v>
      </c>
      <c r="X2472" s="13">
        <f t="shared" si="390"/>
        <v>0.30200000000000005</v>
      </c>
      <c r="Y2472" s="13">
        <f t="shared" si="391"/>
        <v>0.60400000000000009</v>
      </c>
      <c r="Z2472" s="13">
        <f t="shared" si="392"/>
        <v>0.90599999999999992</v>
      </c>
      <c r="AA2472" s="13">
        <f t="shared" si="398"/>
        <v>3.02</v>
      </c>
    </row>
    <row r="2473" spans="1:27" x14ac:dyDescent="0.25">
      <c r="A2473" s="60">
        <v>45922.779594907406</v>
      </c>
      <c r="B2473" s="61">
        <v>444510145</v>
      </c>
      <c r="C2473" s="62" t="s">
        <v>36</v>
      </c>
      <c r="D2473" s="62" t="s">
        <v>37</v>
      </c>
      <c r="E2473" s="62" t="s">
        <v>119</v>
      </c>
      <c r="F2473" s="63">
        <v>3732.38</v>
      </c>
      <c r="G2473" s="63">
        <v>3734.11</v>
      </c>
      <c r="H2473" s="63">
        <v>3735.4</v>
      </c>
      <c r="I2473" s="62" t="s">
        <v>3038</v>
      </c>
      <c r="J2473" s="63">
        <v>3735.4</v>
      </c>
      <c r="K2473" s="63">
        <v>0</v>
      </c>
      <c r="L2473" s="63">
        <v>0</v>
      </c>
      <c r="M2473" s="63">
        <v>3.02</v>
      </c>
      <c r="N2473" s="10" t="str">
        <f t="shared" si="393"/>
        <v>W</v>
      </c>
      <c r="O2473" s="11">
        <f t="shared" si="394"/>
        <v>45922</v>
      </c>
      <c r="P2473" s="12" t="str">
        <f t="shared" si="395"/>
        <v>18</v>
      </c>
      <c r="Q2473" s="13" t="str">
        <f>VLOOKUP($B2473,Deals_Demo!$H:$N,7,0)</f>
        <v>strategy_10_demo</v>
      </c>
      <c r="R2473" s="13" t="str">
        <f t="shared" si="396"/>
        <v>Mon</v>
      </c>
      <c r="S2473" s="14">
        <f>VLOOKUP($B2473,Deals_Demo!$H:$S,8,0)</f>
        <v>45922.779594907406</v>
      </c>
      <c r="T2473" s="14">
        <f>VLOOKUP($B2473,Deals_Demo!$H:$S,9,0)</f>
        <v>45922.987928240742</v>
      </c>
      <c r="U2473" s="15" t="str">
        <f t="shared" si="397"/>
        <v>2025-09-22</v>
      </c>
      <c r="V2473" s="13" t="str">
        <f>VLOOKUP($B2473,Deals_Demo!$H:$S,11,0)</f>
        <v>23</v>
      </c>
      <c r="W2473" s="13" t="str">
        <f>VLOOKUP($B2473,Deals_Demo!$H:$S,12,0)</f>
        <v>Mon</v>
      </c>
      <c r="X2473" s="13">
        <f t="shared" si="390"/>
        <v>0.30200000000000005</v>
      </c>
      <c r="Y2473" s="13">
        <f t="shared" si="391"/>
        <v>0.60400000000000009</v>
      </c>
      <c r="Z2473" s="13">
        <f t="shared" si="392"/>
        <v>0.90599999999999992</v>
      </c>
      <c r="AA2473" s="13">
        <f t="shared" si="398"/>
        <v>3.02</v>
      </c>
    </row>
    <row r="2474" spans="1:27" x14ac:dyDescent="0.25">
      <c r="A2474" s="56">
        <v>45922.786307870374</v>
      </c>
      <c r="B2474" s="57">
        <v>444515654</v>
      </c>
      <c r="C2474" s="58" t="s">
        <v>36</v>
      </c>
      <c r="D2474" s="58" t="s">
        <v>37</v>
      </c>
      <c r="E2474" s="58" t="s">
        <v>119</v>
      </c>
      <c r="F2474" s="59">
        <v>3734.91</v>
      </c>
      <c r="G2474" s="59">
        <v>3736.24</v>
      </c>
      <c r="H2474" s="59">
        <v>3737.91</v>
      </c>
      <c r="I2474" s="58" t="s">
        <v>3040</v>
      </c>
      <c r="J2474" s="59">
        <v>3737.91</v>
      </c>
      <c r="K2474" s="59">
        <v>0</v>
      </c>
      <c r="L2474" s="59">
        <v>0</v>
      </c>
      <c r="M2474" s="59">
        <v>3</v>
      </c>
      <c r="N2474" s="10" t="str">
        <f t="shared" si="393"/>
        <v>W</v>
      </c>
      <c r="O2474" s="11">
        <f t="shared" si="394"/>
        <v>45922</v>
      </c>
      <c r="P2474" s="12" t="str">
        <f t="shared" si="395"/>
        <v>18</v>
      </c>
      <c r="Q2474" s="13" t="str">
        <f>VLOOKUP($B2474,Deals_Demo!$H:$N,7,0)</f>
        <v>strategy_10_demo</v>
      </c>
      <c r="R2474" s="13" t="str">
        <f t="shared" si="396"/>
        <v>Mon</v>
      </c>
      <c r="S2474" s="14">
        <f>VLOOKUP($B2474,Deals_Demo!$H:$S,8,0)</f>
        <v>45922.786307870374</v>
      </c>
      <c r="T2474" s="14">
        <f>VLOOKUP($B2474,Deals_Demo!$H:$S,9,0)</f>
        <v>45922.99464120371</v>
      </c>
      <c r="U2474" s="15" t="str">
        <f t="shared" si="397"/>
        <v>2025-09-22</v>
      </c>
      <c r="V2474" s="13" t="str">
        <f>VLOOKUP($B2474,Deals_Demo!$H:$S,11,0)</f>
        <v>23</v>
      </c>
      <c r="W2474" s="13" t="str">
        <f>VLOOKUP($B2474,Deals_Demo!$H:$S,12,0)</f>
        <v>Mon</v>
      </c>
      <c r="X2474" s="13">
        <f t="shared" si="390"/>
        <v>0.30000000000000004</v>
      </c>
      <c r="Y2474" s="13">
        <f t="shared" si="391"/>
        <v>0.60000000000000009</v>
      </c>
      <c r="Z2474" s="13">
        <f t="shared" si="392"/>
        <v>0.89999999999999991</v>
      </c>
      <c r="AA2474" s="13">
        <f t="shared" si="398"/>
        <v>3</v>
      </c>
    </row>
    <row r="2475" spans="1:27" x14ac:dyDescent="0.25">
      <c r="A2475" s="60">
        <v>45922.786307870374</v>
      </c>
      <c r="B2475" s="61">
        <v>444515657</v>
      </c>
      <c r="C2475" s="62" t="s">
        <v>36</v>
      </c>
      <c r="D2475" s="62" t="s">
        <v>37</v>
      </c>
      <c r="E2475" s="62" t="s">
        <v>119</v>
      </c>
      <c r="F2475" s="63">
        <v>3734.91</v>
      </c>
      <c r="G2475" s="63">
        <v>3736</v>
      </c>
      <c r="H2475" s="63">
        <v>3737.11</v>
      </c>
      <c r="I2475" s="62" t="s">
        <v>3041</v>
      </c>
      <c r="J2475" s="63">
        <v>3737.12</v>
      </c>
      <c r="K2475" s="63">
        <v>0</v>
      </c>
      <c r="L2475" s="63">
        <v>0</v>
      </c>
      <c r="M2475" s="63">
        <v>2.21</v>
      </c>
      <c r="N2475" s="10" t="str">
        <f t="shared" si="393"/>
        <v>W</v>
      </c>
      <c r="O2475" s="11">
        <f t="shared" si="394"/>
        <v>45922</v>
      </c>
      <c r="P2475" s="12" t="str">
        <f t="shared" si="395"/>
        <v>18</v>
      </c>
      <c r="Q2475" s="13" t="str">
        <f>VLOOKUP($B2475,Deals_Demo!$H:$N,7,0)</f>
        <v>strategy_21_demo</v>
      </c>
      <c r="R2475" s="13" t="str">
        <f t="shared" si="396"/>
        <v>Mon</v>
      </c>
      <c r="S2475" s="14">
        <f>VLOOKUP($B2475,Deals_Demo!$H:$S,8,0)</f>
        <v>45922.786307870374</v>
      </c>
      <c r="T2475" s="14">
        <f>VLOOKUP($B2475,Deals_Demo!$H:$S,9,0)</f>
        <v>45922.99464120371</v>
      </c>
      <c r="U2475" s="15" t="str">
        <f t="shared" si="397"/>
        <v>2025-09-22</v>
      </c>
      <c r="V2475" s="13" t="str">
        <f>VLOOKUP($B2475,Deals_Demo!$H:$S,11,0)</f>
        <v>23</v>
      </c>
      <c r="W2475" s="13" t="str">
        <f>VLOOKUP($B2475,Deals_Demo!$H:$S,12,0)</f>
        <v>Mon</v>
      </c>
      <c r="X2475" s="13">
        <f t="shared" si="390"/>
        <v>0.221</v>
      </c>
      <c r="Y2475" s="13">
        <f t="shared" si="391"/>
        <v>0.442</v>
      </c>
      <c r="Z2475" s="13">
        <f t="shared" si="392"/>
        <v>0.66299999999999992</v>
      </c>
      <c r="AA2475" s="13">
        <f t="shared" si="398"/>
        <v>-3</v>
      </c>
    </row>
    <row r="2476" spans="1:27" x14ac:dyDescent="0.25">
      <c r="A2476" s="56">
        <v>45922.786307870374</v>
      </c>
      <c r="B2476" s="57">
        <v>444515660</v>
      </c>
      <c r="C2476" s="58" t="s">
        <v>36</v>
      </c>
      <c r="D2476" s="58" t="s">
        <v>37</v>
      </c>
      <c r="E2476" s="58" t="s">
        <v>119</v>
      </c>
      <c r="F2476" s="59">
        <v>3734.99</v>
      </c>
      <c r="G2476" s="59">
        <v>3731.91</v>
      </c>
      <c r="H2476" s="59">
        <v>3736.41</v>
      </c>
      <c r="I2476" s="58" t="s">
        <v>3042</v>
      </c>
      <c r="J2476" s="59">
        <v>3736.41</v>
      </c>
      <c r="K2476" s="59">
        <v>0</v>
      </c>
      <c r="L2476" s="59">
        <v>0</v>
      </c>
      <c r="M2476" s="59">
        <v>1.42</v>
      </c>
      <c r="N2476" s="10" t="str">
        <f t="shared" si="393"/>
        <v>W</v>
      </c>
      <c r="O2476" s="11">
        <f t="shared" si="394"/>
        <v>45922</v>
      </c>
      <c r="P2476" s="12" t="str">
        <f t="shared" si="395"/>
        <v>18</v>
      </c>
      <c r="Q2476" s="13" t="str">
        <f>VLOOKUP($B2476,Deals_Demo!$H:$N,7,0)</f>
        <v>strategy_24_demo</v>
      </c>
      <c r="R2476" s="13" t="str">
        <f t="shared" si="396"/>
        <v>Mon</v>
      </c>
      <c r="S2476" s="14">
        <f>VLOOKUP($B2476,Deals_Demo!$H:$S,8,0)</f>
        <v>45922.786307870374</v>
      </c>
      <c r="T2476" s="14">
        <f>VLOOKUP($B2476,Deals_Demo!$H:$S,9,0)</f>
        <v>45922.99464120371</v>
      </c>
      <c r="U2476" s="15" t="str">
        <f t="shared" si="397"/>
        <v>2025-09-22</v>
      </c>
      <c r="V2476" s="13" t="str">
        <f>VLOOKUP($B2476,Deals_Demo!$H:$S,11,0)</f>
        <v>23</v>
      </c>
      <c r="W2476" s="13" t="str">
        <f>VLOOKUP($B2476,Deals_Demo!$H:$S,12,0)</f>
        <v>Mon</v>
      </c>
      <c r="X2476" s="13">
        <f t="shared" si="390"/>
        <v>0.14199999999999999</v>
      </c>
      <c r="Y2476" s="13">
        <f t="shared" si="391"/>
        <v>0.28399999999999997</v>
      </c>
      <c r="Z2476" s="13">
        <f t="shared" si="392"/>
        <v>0.42599999999999999</v>
      </c>
      <c r="AA2476" s="13">
        <f t="shared" si="398"/>
        <v>-3</v>
      </c>
    </row>
    <row r="2477" spans="1:27" x14ac:dyDescent="0.25">
      <c r="A2477" s="60">
        <v>45922.786307870374</v>
      </c>
      <c r="B2477" s="61">
        <v>444515662</v>
      </c>
      <c r="C2477" s="62" t="s">
        <v>36</v>
      </c>
      <c r="D2477" s="62" t="s">
        <v>37</v>
      </c>
      <c r="E2477" s="62" t="s">
        <v>119</v>
      </c>
      <c r="F2477" s="63">
        <v>3734.93</v>
      </c>
      <c r="G2477" s="63">
        <v>3736.97</v>
      </c>
      <c r="H2477" s="63">
        <v>3738.41</v>
      </c>
      <c r="I2477" s="62" t="s">
        <v>3043</v>
      </c>
      <c r="J2477" s="63">
        <v>3736.96</v>
      </c>
      <c r="K2477" s="63">
        <v>0</v>
      </c>
      <c r="L2477" s="63">
        <v>0</v>
      </c>
      <c r="M2477" s="63">
        <v>2.0299999999999998</v>
      </c>
      <c r="N2477" s="10" t="str">
        <f t="shared" si="393"/>
        <v>W</v>
      </c>
      <c r="O2477" s="11">
        <f t="shared" si="394"/>
        <v>45922</v>
      </c>
      <c r="P2477" s="12" t="str">
        <f t="shared" si="395"/>
        <v>18</v>
      </c>
      <c r="Q2477" s="13" t="str">
        <f>VLOOKUP($B2477,Deals_Demo!$H:$N,7,0)</f>
        <v>strategy_16_demo</v>
      </c>
      <c r="R2477" s="13" t="str">
        <f t="shared" si="396"/>
        <v>Mon</v>
      </c>
      <c r="S2477" s="14">
        <f>VLOOKUP($B2477,Deals_Demo!$H:$S,8,0)</f>
        <v>45922.786307870374</v>
      </c>
      <c r="T2477" s="14">
        <f>VLOOKUP($B2477,Deals_Demo!$H:$S,9,0)</f>
        <v>45922.99464120371</v>
      </c>
      <c r="U2477" s="15" t="str">
        <f t="shared" si="397"/>
        <v>2025-09-22</v>
      </c>
      <c r="V2477" s="13" t="str">
        <f>VLOOKUP($B2477,Deals_Demo!$H:$S,11,0)</f>
        <v>23</v>
      </c>
      <c r="W2477" s="13" t="str">
        <f>VLOOKUP($B2477,Deals_Demo!$H:$S,12,0)</f>
        <v>Mon</v>
      </c>
      <c r="X2477" s="13">
        <f t="shared" si="390"/>
        <v>0.20299999999999999</v>
      </c>
      <c r="Y2477" s="13">
        <f t="shared" si="391"/>
        <v>0.40599999999999997</v>
      </c>
      <c r="Z2477" s="13">
        <f t="shared" si="392"/>
        <v>0.60899999999999987</v>
      </c>
      <c r="AA2477" s="13">
        <f t="shared" si="398"/>
        <v>-3</v>
      </c>
    </row>
    <row r="2478" spans="1:27" x14ac:dyDescent="0.25">
      <c r="A2478" s="56">
        <v>45922.786307870374</v>
      </c>
      <c r="B2478" s="57">
        <v>444515665</v>
      </c>
      <c r="C2478" s="58" t="s">
        <v>36</v>
      </c>
      <c r="D2478" s="58" t="s">
        <v>37</v>
      </c>
      <c r="E2478" s="58" t="s">
        <v>119</v>
      </c>
      <c r="F2478" s="59">
        <v>3734.95</v>
      </c>
      <c r="G2478" s="59">
        <v>3735.29</v>
      </c>
      <c r="H2478" s="59">
        <v>3736.41</v>
      </c>
      <c r="I2478" s="58" t="s">
        <v>3042</v>
      </c>
      <c r="J2478" s="59">
        <v>3736.41</v>
      </c>
      <c r="K2478" s="59">
        <v>0</v>
      </c>
      <c r="L2478" s="59">
        <v>0</v>
      </c>
      <c r="M2478" s="59">
        <v>1.46</v>
      </c>
      <c r="N2478" s="10" t="str">
        <f t="shared" si="393"/>
        <v>W</v>
      </c>
      <c r="O2478" s="11">
        <f t="shared" si="394"/>
        <v>45922</v>
      </c>
      <c r="P2478" s="12" t="str">
        <f t="shared" si="395"/>
        <v>18</v>
      </c>
      <c r="Q2478" s="13" t="str">
        <f>VLOOKUP($B2478,Deals_Demo!$H:$N,7,0)</f>
        <v>strategy_12_demo</v>
      </c>
      <c r="R2478" s="13" t="str">
        <f t="shared" si="396"/>
        <v>Mon</v>
      </c>
      <c r="S2478" s="14">
        <f>VLOOKUP($B2478,Deals_Demo!$H:$S,8,0)</f>
        <v>45922.786307870374</v>
      </c>
      <c r="T2478" s="14">
        <f>VLOOKUP($B2478,Deals_Demo!$H:$S,9,0)</f>
        <v>45922.99464120371</v>
      </c>
      <c r="U2478" s="15" t="str">
        <f t="shared" si="397"/>
        <v>2025-09-22</v>
      </c>
      <c r="V2478" s="13" t="str">
        <f>VLOOKUP($B2478,Deals_Demo!$H:$S,11,0)</f>
        <v>23</v>
      </c>
      <c r="W2478" s="13" t="str">
        <f>VLOOKUP($B2478,Deals_Demo!$H:$S,12,0)</f>
        <v>Mon</v>
      </c>
      <c r="X2478" s="13">
        <f t="shared" si="390"/>
        <v>0.14599999999999999</v>
      </c>
      <c r="Y2478" s="13">
        <f t="shared" si="391"/>
        <v>0.29199999999999998</v>
      </c>
      <c r="Z2478" s="13">
        <f t="shared" si="392"/>
        <v>0.438</v>
      </c>
      <c r="AA2478" s="13">
        <f t="shared" si="398"/>
        <v>-3</v>
      </c>
    </row>
    <row r="2479" spans="1:27" x14ac:dyDescent="0.25">
      <c r="A2479" s="60">
        <v>45922.786319444444</v>
      </c>
      <c r="B2479" s="61">
        <v>444515668</v>
      </c>
      <c r="C2479" s="62" t="s">
        <v>36</v>
      </c>
      <c r="D2479" s="62" t="s">
        <v>37</v>
      </c>
      <c r="E2479" s="62" t="s">
        <v>119</v>
      </c>
      <c r="F2479" s="63">
        <v>3734.95</v>
      </c>
      <c r="G2479" s="63">
        <v>3732.71</v>
      </c>
      <c r="H2479" s="63">
        <v>3736.41</v>
      </c>
      <c r="I2479" s="62" t="s">
        <v>3042</v>
      </c>
      <c r="J2479" s="63">
        <v>3736.41</v>
      </c>
      <c r="K2479" s="63">
        <v>0</v>
      </c>
      <c r="L2479" s="63">
        <v>0</v>
      </c>
      <c r="M2479" s="63">
        <v>1.46</v>
      </c>
      <c r="N2479" s="10" t="str">
        <f t="shared" si="393"/>
        <v>W</v>
      </c>
      <c r="O2479" s="11">
        <f t="shared" si="394"/>
        <v>45922</v>
      </c>
      <c r="P2479" s="12" t="str">
        <f t="shared" si="395"/>
        <v>18</v>
      </c>
      <c r="Q2479" s="13" t="str">
        <f>VLOOKUP($B2479,Deals_Demo!$H:$N,7,0)</f>
        <v>strategy_22_demo</v>
      </c>
      <c r="R2479" s="13" t="str">
        <f t="shared" si="396"/>
        <v>Mon</v>
      </c>
      <c r="S2479" s="14">
        <f>VLOOKUP($B2479,Deals_Demo!$H:$S,8,0)</f>
        <v>45922.786319444444</v>
      </c>
      <c r="T2479" s="14">
        <f>VLOOKUP($B2479,Deals_Demo!$H:$S,9,0)</f>
        <v>45922.994652777779</v>
      </c>
      <c r="U2479" s="15" t="str">
        <f t="shared" si="397"/>
        <v>2025-09-22</v>
      </c>
      <c r="V2479" s="13" t="str">
        <f>VLOOKUP($B2479,Deals_Demo!$H:$S,11,0)</f>
        <v>23</v>
      </c>
      <c r="W2479" s="13" t="str">
        <f>VLOOKUP($B2479,Deals_Demo!$H:$S,12,0)</f>
        <v>Mon</v>
      </c>
      <c r="X2479" s="13">
        <f t="shared" si="390"/>
        <v>0.14599999999999999</v>
      </c>
      <c r="Y2479" s="13">
        <f t="shared" si="391"/>
        <v>0.29199999999999998</v>
      </c>
      <c r="Z2479" s="13">
        <f t="shared" si="392"/>
        <v>0.438</v>
      </c>
      <c r="AA2479" s="13">
        <f t="shared" si="398"/>
        <v>-3</v>
      </c>
    </row>
    <row r="2480" spans="1:27" x14ac:dyDescent="0.25">
      <c r="A2480" s="56">
        <v>45922.786319444444</v>
      </c>
      <c r="B2480" s="57">
        <v>444515684</v>
      </c>
      <c r="C2480" s="58" t="s">
        <v>36</v>
      </c>
      <c r="D2480" s="58" t="s">
        <v>37</v>
      </c>
      <c r="E2480" s="58" t="s">
        <v>119</v>
      </c>
      <c r="F2480" s="59">
        <v>3734.95</v>
      </c>
      <c r="G2480" s="59">
        <v>3736.26</v>
      </c>
      <c r="H2480" s="59">
        <v>3737.91</v>
      </c>
      <c r="I2480" s="58" t="s">
        <v>3040</v>
      </c>
      <c r="J2480" s="59">
        <v>3737.91</v>
      </c>
      <c r="K2480" s="59">
        <v>0</v>
      </c>
      <c r="L2480" s="59">
        <v>0</v>
      </c>
      <c r="M2480" s="59">
        <v>2.96</v>
      </c>
      <c r="N2480" s="10" t="str">
        <f t="shared" si="393"/>
        <v>W</v>
      </c>
      <c r="O2480" s="11">
        <f t="shared" si="394"/>
        <v>45922</v>
      </c>
      <c r="P2480" s="12" t="str">
        <f t="shared" si="395"/>
        <v>18</v>
      </c>
      <c r="Q2480" s="13" t="str">
        <f>VLOOKUP($B2480,Deals_Demo!$H:$N,7,0)</f>
        <v>strategy_23_demo</v>
      </c>
      <c r="R2480" s="13" t="str">
        <f t="shared" si="396"/>
        <v>Mon</v>
      </c>
      <c r="S2480" s="14">
        <f>VLOOKUP($B2480,Deals_Demo!$H:$S,8,0)</f>
        <v>45922.786319444444</v>
      </c>
      <c r="T2480" s="14">
        <f>VLOOKUP($B2480,Deals_Demo!$H:$S,9,0)</f>
        <v>45922.994652777779</v>
      </c>
      <c r="U2480" s="15" t="str">
        <f t="shared" si="397"/>
        <v>2025-09-22</v>
      </c>
      <c r="V2480" s="13" t="str">
        <f>VLOOKUP($B2480,Deals_Demo!$H:$S,11,0)</f>
        <v>23</v>
      </c>
      <c r="W2480" s="13" t="str">
        <f>VLOOKUP($B2480,Deals_Demo!$H:$S,12,0)</f>
        <v>Mon</v>
      </c>
      <c r="X2480" s="13">
        <f t="shared" si="390"/>
        <v>0.29599999999999999</v>
      </c>
      <c r="Y2480" s="13">
        <f t="shared" si="391"/>
        <v>0.59199999999999997</v>
      </c>
      <c r="Z2480" s="13">
        <f t="shared" si="392"/>
        <v>0.88800000000000001</v>
      </c>
      <c r="AA2480" s="13">
        <f t="shared" si="398"/>
        <v>2.96</v>
      </c>
    </row>
    <row r="2481" spans="1:27" x14ac:dyDescent="0.25">
      <c r="A2481" s="60">
        <v>45922.786319444444</v>
      </c>
      <c r="B2481" s="61">
        <v>444515688</v>
      </c>
      <c r="C2481" s="62" t="s">
        <v>36</v>
      </c>
      <c r="D2481" s="62" t="s">
        <v>37</v>
      </c>
      <c r="E2481" s="62" t="s">
        <v>119</v>
      </c>
      <c r="F2481" s="63">
        <v>3734.95</v>
      </c>
      <c r="G2481" s="63">
        <v>3735.29</v>
      </c>
      <c r="H2481" s="63">
        <v>3736.41</v>
      </c>
      <c r="I2481" s="62" t="s">
        <v>3042</v>
      </c>
      <c r="J2481" s="63">
        <v>3736.41</v>
      </c>
      <c r="K2481" s="63">
        <v>0</v>
      </c>
      <c r="L2481" s="63">
        <v>0</v>
      </c>
      <c r="M2481" s="63">
        <v>1.46</v>
      </c>
      <c r="N2481" s="10" t="str">
        <f t="shared" si="393"/>
        <v>W</v>
      </c>
      <c r="O2481" s="11">
        <f t="shared" si="394"/>
        <v>45922</v>
      </c>
      <c r="P2481" s="12" t="str">
        <f t="shared" si="395"/>
        <v>18</v>
      </c>
      <c r="Q2481" s="13" t="str">
        <f>VLOOKUP($B2481,Deals_Demo!$H:$N,7,0)</f>
        <v>strategy_14_demo</v>
      </c>
      <c r="R2481" s="13" t="str">
        <f t="shared" si="396"/>
        <v>Mon</v>
      </c>
      <c r="S2481" s="14">
        <f>VLOOKUP($B2481,Deals_Demo!$H:$S,8,0)</f>
        <v>45922.786319444444</v>
      </c>
      <c r="T2481" s="14">
        <f>VLOOKUP($B2481,Deals_Demo!$H:$S,9,0)</f>
        <v>45922.994652777779</v>
      </c>
      <c r="U2481" s="15" t="str">
        <f t="shared" si="397"/>
        <v>2025-09-22</v>
      </c>
      <c r="V2481" s="13" t="str">
        <f>VLOOKUP($B2481,Deals_Demo!$H:$S,11,0)</f>
        <v>23</v>
      </c>
      <c r="W2481" s="13" t="str">
        <f>VLOOKUP($B2481,Deals_Demo!$H:$S,12,0)</f>
        <v>Mon</v>
      </c>
      <c r="X2481" s="13">
        <f t="shared" si="390"/>
        <v>0.14599999999999999</v>
      </c>
      <c r="Y2481" s="13">
        <f t="shared" si="391"/>
        <v>0.29199999999999998</v>
      </c>
      <c r="Z2481" s="13">
        <f t="shared" si="392"/>
        <v>0.438</v>
      </c>
      <c r="AA2481" s="13">
        <f t="shared" si="398"/>
        <v>-3</v>
      </c>
    </row>
    <row r="2482" spans="1:27" x14ac:dyDescent="0.25">
      <c r="A2482" s="56">
        <v>45922.786319444444</v>
      </c>
      <c r="B2482" s="57">
        <v>444515691</v>
      </c>
      <c r="C2482" s="58" t="s">
        <v>36</v>
      </c>
      <c r="D2482" s="58" t="s">
        <v>37</v>
      </c>
      <c r="E2482" s="58" t="s">
        <v>119</v>
      </c>
      <c r="F2482" s="59">
        <v>3734.99</v>
      </c>
      <c r="G2482" s="59">
        <v>3733.41</v>
      </c>
      <c r="H2482" s="59">
        <v>3736.41</v>
      </c>
      <c r="I2482" s="58" t="s">
        <v>3042</v>
      </c>
      <c r="J2482" s="59">
        <v>3736.41</v>
      </c>
      <c r="K2482" s="59">
        <v>0</v>
      </c>
      <c r="L2482" s="59">
        <v>0</v>
      </c>
      <c r="M2482" s="59">
        <v>1.42</v>
      </c>
      <c r="N2482" s="10" t="str">
        <f t="shared" si="393"/>
        <v>W</v>
      </c>
      <c r="O2482" s="11">
        <f t="shared" si="394"/>
        <v>45922</v>
      </c>
      <c r="P2482" s="12" t="str">
        <f t="shared" si="395"/>
        <v>18</v>
      </c>
      <c r="Q2482" s="13" t="str">
        <f>VLOOKUP($B2482,Deals_Demo!$H:$N,7,0)</f>
        <v>strategy_15_demo</v>
      </c>
      <c r="R2482" s="13" t="str">
        <f t="shared" si="396"/>
        <v>Mon</v>
      </c>
      <c r="S2482" s="14">
        <f>VLOOKUP($B2482,Deals_Demo!$H:$S,8,0)</f>
        <v>45922.786319444444</v>
      </c>
      <c r="T2482" s="14">
        <f>VLOOKUP($B2482,Deals_Demo!$H:$S,9,0)</f>
        <v>45922.994652777779</v>
      </c>
      <c r="U2482" s="15" t="str">
        <f t="shared" si="397"/>
        <v>2025-09-22</v>
      </c>
      <c r="V2482" s="13" t="str">
        <f>VLOOKUP($B2482,Deals_Demo!$H:$S,11,0)</f>
        <v>23</v>
      </c>
      <c r="W2482" s="13" t="str">
        <f>VLOOKUP($B2482,Deals_Demo!$H:$S,12,0)</f>
        <v>Mon</v>
      </c>
      <c r="X2482" s="13">
        <f t="shared" si="390"/>
        <v>0.14199999999999999</v>
      </c>
      <c r="Y2482" s="13">
        <f t="shared" si="391"/>
        <v>0.28399999999999997</v>
      </c>
      <c r="Z2482" s="13">
        <f t="shared" si="392"/>
        <v>0.42599999999999999</v>
      </c>
      <c r="AA2482" s="13">
        <f t="shared" si="398"/>
        <v>-3</v>
      </c>
    </row>
    <row r="2483" spans="1:27" x14ac:dyDescent="0.25">
      <c r="A2483" s="60">
        <v>45922.78633101852</v>
      </c>
      <c r="B2483" s="61">
        <v>444515694</v>
      </c>
      <c r="C2483" s="62" t="s">
        <v>36</v>
      </c>
      <c r="D2483" s="62" t="s">
        <v>37</v>
      </c>
      <c r="E2483" s="62" t="s">
        <v>119</v>
      </c>
      <c r="F2483" s="63">
        <v>3734.99</v>
      </c>
      <c r="G2483" s="63">
        <v>3736.25</v>
      </c>
      <c r="H2483" s="63">
        <v>3737.91</v>
      </c>
      <c r="I2483" s="62" t="s">
        <v>3040</v>
      </c>
      <c r="J2483" s="63">
        <v>3737.91</v>
      </c>
      <c r="K2483" s="63">
        <v>0</v>
      </c>
      <c r="L2483" s="63">
        <v>0</v>
      </c>
      <c r="M2483" s="63">
        <v>2.92</v>
      </c>
      <c r="N2483" s="10" t="str">
        <f t="shared" si="393"/>
        <v>W</v>
      </c>
      <c r="O2483" s="11">
        <f t="shared" si="394"/>
        <v>45922</v>
      </c>
      <c r="P2483" s="12" t="str">
        <f t="shared" si="395"/>
        <v>18</v>
      </c>
      <c r="Q2483" s="13" t="str">
        <f>VLOOKUP($B2483,Deals_Demo!$H:$N,7,0)</f>
        <v>strategy_09_demo</v>
      </c>
      <c r="R2483" s="13" t="str">
        <f t="shared" si="396"/>
        <v>Mon</v>
      </c>
      <c r="S2483" s="14">
        <f>VLOOKUP($B2483,Deals_Demo!$H:$S,8,0)</f>
        <v>45922.78633101852</v>
      </c>
      <c r="T2483" s="14">
        <f>VLOOKUP($B2483,Deals_Demo!$H:$S,9,0)</f>
        <v>45922.994664351856</v>
      </c>
      <c r="U2483" s="15" t="str">
        <f t="shared" si="397"/>
        <v>2025-09-22</v>
      </c>
      <c r="V2483" s="13" t="str">
        <f>VLOOKUP($B2483,Deals_Demo!$H:$S,11,0)</f>
        <v>23</v>
      </c>
      <c r="W2483" s="13" t="str">
        <f>VLOOKUP($B2483,Deals_Demo!$H:$S,12,0)</f>
        <v>Mon</v>
      </c>
      <c r="X2483" s="13">
        <f t="shared" si="390"/>
        <v>0.29199999999999998</v>
      </c>
      <c r="Y2483" s="13">
        <f t="shared" si="391"/>
        <v>0.58399999999999996</v>
      </c>
      <c r="Z2483" s="13">
        <f t="shared" si="392"/>
        <v>0.876</v>
      </c>
      <c r="AA2483" s="13">
        <f t="shared" si="398"/>
        <v>2.92</v>
      </c>
    </row>
    <row r="2484" spans="1:27" x14ac:dyDescent="0.25">
      <c r="A2484" s="56">
        <v>45922.786527777775</v>
      </c>
      <c r="B2484" s="57">
        <v>444515875</v>
      </c>
      <c r="C2484" s="58" t="s">
        <v>36</v>
      </c>
      <c r="D2484" s="58" t="s">
        <v>37</v>
      </c>
      <c r="E2484" s="58" t="s">
        <v>119</v>
      </c>
      <c r="F2484" s="59">
        <v>3735.08</v>
      </c>
      <c r="G2484" s="59">
        <v>3736.17</v>
      </c>
      <c r="H2484" s="58"/>
      <c r="I2484" s="58" t="s">
        <v>3044</v>
      </c>
      <c r="J2484" s="59">
        <v>3736.11</v>
      </c>
      <c r="K2484" s="59">
        <v>0</v>
      </c>
      <c r="L2484" s="59">
        <v>0</v>
      </c>
      <c r="M2484" s="59">
        <v>1.03</v>
      </c>
      <c r="N2484" s="10" t="str">
        <f t="shared" si="393"/>
        <v>W</v>
      </c>
      <c r="O2484" s="11">
        <f t="shared" si="394"/>
        <v>45922</v>
      </c>
      <c r="P2484" s="12" t="str">
        <f t="shared" si="395"/>
        <v>18</v>
      </c>
      <c r="Q2484" s="13" t="str">
        <f>VLOOKUP($B2484,Deals_Demo!$H:$N,7,0)</f>
        <v>strategy_18_demo</v>
      </c>
      <c r="R2484" s="13" t="str">
        <f t="shared" si="396"/>
        <v>Mon</v>
      </c>
      <c r="S2484" s="14">
        <f>VLOOKUP($B2484,Deals_Demo!$H:$S,8,0)</f>
        <v>45922.786527777775</v>
      </c>
      <c r="T2484" s="14">
        <f>VLOOKUP($B2484,Deals_Demo!$H:$S,9,0)</f>
        <v>45922.99486111111</v>
      </c>
      <c r="U2484" s="15" t="str">
        <f t="shared" si="397"/>
        <v>2025-09-22</v>
      </c>
      <c r="V2484" s="13" t="str">
        <f>VLOOKUP($B2484,Deals_Demo!$H:$S,11,0)</f>
        <v>23</v>
      </c>
      <c r="W2484" s="13" t="str">
        <f>VLOOKUP($B2484,Deals_Demo!$H:$S,12,0)</f>
        <v>Mon</v>
      </c>
      <c r="X2484" s="13">
        <f t="shared" si="390"/>
        <v>0.10300000000000001</v>
      </c>
      <c r="Y2484" s="13">
        <f t="shared" si="391"/>
        <v>0.20600000000000002</v>
      </c>
      <c r="Z2484" s="13">
        <f t="shared" si="392"/>
        <v>0.309</v>
      </c>
      <c r="AA2484" s="13">
        <f t="shared" si="398"/>
        <v>-3</v>
      </c>
    </row>
    <row r="2485" spans="1:27" x14ac:dyDescent="0.25">
      <c r="A2485" s="60">
        <v>45922.786539351851</v>
      </c>
      <c r="B2485" s="61">
        <v>444515882</v>
      </c>
      <c r="C2485" s="62" t="s">
        <v>36</v>
      </c>
      <c r="D2485" s="62" t="s">
        <v>37</v>
      </c>
      <c r="E2485" s="62" t="s">
        <v>119</v>
      </c>
      <c r="F2485" s="63">
        <v>3735.08</v>
      </c>
      <c r="G2485" s="63">
        <v>3736.14</v>
      </c>
      <c r="H2485" s="62"/>
      <c r="I2485" s="62" t="s">
        <v>3044</v>
      </c>
      <c r="J2485" s="63">
        <v>3736.11</v>
      </c>
      <c r="K2485" s="63">
        <v>0</v>
      </c>
      <c r="L2485" s="63">
        <v>0</v>
      </c>
      <c r="M2485" s="63">
        <v>1.03</v>
      </c>
      <c r="N2485" s="10" t="str">
        <f t="shared" si="393"/>
        <v>W</v>
      </c>
      <c r="O2485" s="11">
        <f t="shared" si="394"/>
        <v>45922</v>
      </c>
      <c r="P2485" s="12" t="str">
        <f t="shared" si="395"/>
        <v>18</v>
      </c>
      <c r="Q2485" s="13" t="str">
        <f>VLOOKUP($B2485,Deals_Demo!$H:$N,7,0)</f>
        <v>strategy_20_demo</v>
      </c>
      <c r="R2485" s="13" t="str">
        <f t="shared" si="396"/>
        <v>Mon</v>
      </c>
      <c r="S2485" s="14">
        <f>VLOOKUP($B2485,Deals_Demo!$H:$S,8,0)</f>
        <v>45922.786539351851</v>
      </c>
      <c r="T2485" s="14">
        <f>VLOOKUP($B2485,Deals_Demo!$H:$S,9,0)</f>
        <v>45922.994872685187</v>
      </c>
      <c r="U2485" s="15" t="str">
        <f t="shared" si="397"/>
        <v>2025-09-22</v>
      </c>
      <c r="V2485" s="13" t="str">
        <f>VLOOKUP($B2485,Deals_Demo!$H:$S,11,0)</f>
        <v>23</v>
      </c>
      <c r="W2485" s="13" t="str">
        <f>VLOOKUP($B2485,Deals_Demo!$H:$S,12,0)</f>
        <v>Mon</v>
      </c>
      <c r="X2485" s="13">
        <f t="shared" si="390"/>
        <v>0.10300000000000001</v>
      </c>
      <c r="Y2485" s="13">
        <f t="shared" si="391"/>
        <v>0.20600000000000002</v>
      </c>
      <c r="Z2485" s="13">
        <f t="shared" si="392"/>
        <v>0.309</v>
      </c>
      <c r="AA2485" s="13">
        <f t="shared" si="398"/>
        <v>-3</v>
      </c>
    </row>
    <row r="2486" spans="1:27" x14ac:dyDescent="0.25">
      <c r="A2486" s="56">
        <v>45922.786539351851</v>
      </c>
      <c r="B2486" s="57">
        <v>444515886</v>
      </c>
      <c r="C2486" s="58" t="s">
        <v>36</v>
      </c>
      <c r="D2486" s="58" t="s">
        <v>37</v>
      </c>
      <c r="E2486" s="58" t="s">
        <v>119</v>
      </c>
      <c r="F2486" s="59">
        <v>3735.06</v>
      </c>
      <c r="G2486" s="59">
        <v>3737.55</v>
      </c>
      <c r="H2486" s="58"/>
      <c r="I2486" s="58" t="s">
        <v>3045</v>
      </c>
      <c r="J2486" s="59">
        <v>3737.54</v>
      </c>
      <c r="K2486" s="59">
        <v>0</v>
      </c>
      <c r="L2486" s="59">
        <v>0</v>
      </c>
      <c r="M2486" s="59">
        <v>2.48</v>
      </c>
      <c r="N2486" s="10" t="str">
        <f t="shared" si="393"/>
        <v>W</v>
      </c>
      <c r="O2486" s="11">
        <f t="shared" si="394"/>
        <v>45922</v>
      </c>
      <c r="P2486" s="12" t="str">
        <f t="shared" si="395"/>
        <v>18</v>
      </c>
      <c r="Q2486" s="13" t="str">
        <f>VLOOKUP($B2486,Deals_Demo!$H:$N,7,0)</f>
        <v>strategy_19_demo</v>
      </c>
      <c r="R2486" s="13" t="str">
        <f t="shared" si="396"/>
        <v>Mon</v>
      </c>
      <c r="S2486" s="14">
        <f>VLOOKUP($B2486,Deals_Demo!$H:$S,8,0)</f>
        <v>45922.786539351851</v>
      </c>
      <c r="T2486" s="14">
        <f>VLOOKUP($B2486,Deals_Demo!$H:$S,9,0)</f>
        <v>45922.994872685187</v>
      </c>
      <c r="U2486" s="15" t="str">
        <f t="shared" si="397"/>
        <v>2025-09-22</v>
      </c>
      <c r="V2486" s="13" t="str">
        <f>VLOOKUP($B2486,Deals_Demo!$H:$S,11,0)</f>
        <v>23</v>
      </c>
      <c r="W2486" s="13" t="str">
        <f>VLOOKUP($B2486,Deals_Demo!$H:$S,12,0)</f>
        <v>Mon</v>
      </c>
      <c r="X2486" s="13">
        <f t="shared" si="390"/>
        <v>0.248</v>
      </c>
      <c r="Y2486" s="13">
        <f t="shared" si="391"/>
        <v>0.496</v>
      </c>
      <c r="Z2486" s="13">
        <f t="shared" si="392"/>
        <v>0.74399999999999999</v>
      </c>
      <c r="AA2486" s="13">
        <f t="shared" si="398"/>
        <v>-3</v>
      </c>
    </row>
    <row r="2487" spans="1:27" x14ac:dyDescent="0.25">
      <c r="A2487" s="60">
        <v>45922.788032407407</v>
      </c>
      <c r="B2487" s="61">
        <v>444517314</v>
      </c>
      <c r="C2487" s="62" t="s">
        <v>36</v>
      </c>
      <c r="D2487" s="62" t="s">
        <v>37</v>
      </c>
      <c r="E2487" s="62" t="s">
        <v>119</v>
      </c>
      <c r="F2487" s="63">
        <v>3735.4</v>
      </c>
      <c r="G2487" s="63">
        <v>3736.97</v>
      </c>
      <c r="H2487" s="63">
        <v>3738.9</v>
      </c>
      <c r="I2487" s="62" t="s">
        <v>3043</v>
      </c>
      <c r="J2487" s="63">
        <v>3736.96</v>
      </c>
      <c r="K2487" s="63">
        <v>0</v>
      </c>
      <c r="L2487" s="63">
        <v>0</v>
      </c>
      <c r="M2487" s="63">
        <v>1.56</v>
      </c>
      <c r="N2487" s="10" t="str">
        <f t="shared" si="393"/>
        <v>W</v>
      </c>
      <c r="O2487" s="11">
        <f t="shared" si="394"/>
        <v>45922</v>
      </c>
      <c r="P2487" s="12" t="str">
        <f t="shared" si="395"/>
        <v>18</v>
      </c>
      <c r="Q2487" s="13" t="str">
        <f>VLOOKUP($B2487,Deals_Demo!$H:$N,7,0)</f>
        <v>strategy_11_demo</v>
      </c>
      <c r="R2487" s="13" t="str">
        <f t="shared" si="396"/>
        <v>Mon</v>
      </c>
      <c r="S2487" s="14">
        <f>VLOOKUP($B2487,Deals_Demo!$H:$S,8,0)</f>
        <v>45922.788032407407</v>
      </c>
      <c r="T2487" s="14">
        <f>VLOOKUP($B2487,Deals_Demo!$H:$S,9,0)</f>
        <v>45922.996365740742</v>
      </c>
      <c r="U2487" s="15" t="str">
        <f t="shared" si="397"/>
        <v>2025-09-22</v>
      </c>
      <c r="V2487" s="13" t="str">
        <f>VLOOKUP($B2487,Deals_Demo!$H:$S,11,0)</f>
        <v>23</v>
      </c>
      <c r="W2487" s="13" t="str">
        <f>VLOOKUP($B2487,Deals_Demo!$H:$S,12,0)</f>
        <v>Mon</v>
      </c>
      <c r="X2487" s="13">
        <f t="shared" si="390"/>
        <v>0.15600000000000003</v>
      </c>
      <c r="Y2487" s="13">
        <f t="shared" si="391"/>
        <v>0.31200000000000006</v>
      </c>
      <c r="Z2487" s="13">
        <f t="shared" si="392"/>
        <v>0.46799999999999997</v>
      </c>
      <c r="AA2487" s="13">
        <f t="shared" si="398"/>
        <v>-3</v>
      </c>
    </row>
    <row r="2488" spans="1:27" x14ac:dyDescent="0.25">
      <c r="A2488" s="56">
        <v>45922.792430555557</v>
      </c>
      <c r="B2488" s="57">
        <v>444520666</v>
      </c>
      <c r="C2488" s="58" t="s">
        <v>36</v>
      </c>
      <c r="D2488" s="58" t="s">
        <v>37</v>
      </c>
      <c r="E2488" s="58" t="s">
        <v>119</v>
      </c>
      <c r="F2488" s="59">
        <v>3736.2</v>
      </c>
      <c r="G2488" s="59">
        <v>3733.2</v>
      </c>
      <c r="H2488" s="59">
        <v>3737.7</v>
      </c>
      <c r="I2488" s="58" t="s">
        <v>3046</v>
      </c>
      <c r="J2488" s="59">
        <v>3737.7</v>
      </c>
      <c r="K2488" s="59">
        <v>0</v>
      </c>
      <c r="L2488" s="59">
        <v>0</v>
      </c>
      <c r="M2488" s="59">
        <v>1.5</v>
      </c>
      <c r="N2488" s="10" t="str">
        <f t="shared" si="393"/>
        <v>W</v>
      </c>
      <c r="O2488" s="11">
        <f t="shared" si="394"/>
        <v>45922</v>
      </c>
      <c r="P2488" s="12" t="str">
        <f t="shared" si="395"/>
        <v>19</v>
      </c>
      <c r="Q2488" s="13" t="str">
        <f>VLOOKUP($B2488,Deals_Demo!$H:$N,7,0)</f>
        <v>strategy_12_demo</v>
      </c>
      <c r="R2488" s="13" t="str">
        <f t="shared" si="396"/>
        <v>Mon</v>
      </c>
      <c r="S2488" s="14">
        <f>VLOOKUP($B2488,Deals_Demo!$H:$S,8,0)</f>
        <v>45922.792430555557</v>
      </c>
      <c r="T2488" s="14">
        <f>VLOOKUP($B2488,Deals_Demo!$H:$S,9,0)</f>
        <v>45923.000763888893</v>
      </c>
      <c r="U2488" s="15" t="str">
        <f t="shared" si="397"/>
        <v>2025-09-23</v>
      </c>
      <c r="V2488" s="13" t="str">
        <f>VLOOKUP($B2488,Deals_Demo!$H:$S,11,0)</f>
        <v>00</v>
      </c>
      <c r="W2488" s="13" t="str">
        <f>VLOOKUP($B2488,Deals_Demo!$H:$S,12,0)</f>
        <v>Tue</v>
      </c>
      <c r="X2488" s="13">
        <f t="shared" si="390"/>
        <v>0.15000000000000002</v>
      </c>
      <c r="Y2488" s="13">
        <f t="shared" si="391"/>
        <v>0.30000000000000004</v>
      </c>
      <c r="Z2488" s="13">
        <f t="shared" si="392"/>
        <v>0.44999999999999996</v>
      </c>
      <c r="AA2488" s="13">
        <f t="shared" si="398"/>
        <v>-3</v>
      </c>
    </row>
    <row r="2489" spans="1:27" x14ac:dyDescent="0.25">
      <c r="A2489" s="60">
        <v>45922.792442129627</v>
      </c>
      <c r="B2489" s="61">
        <v>444520668</v>
      </c>
      <c r="C2489" s="62" t="s">
        <v>36</v>
      </c>
      <c r="D2489" s="62" t="s">
        <v>37</v>
      </c>
      <c r="E2489" s="62" t="s">
        <v>119</v>
      </c>
      <c r="F2489" s="63">
        <v>3736.2</v>
      </c>
      <c r="G2489" s="63">
        <v>3734</v>
      </c>
      <c r="H2489" s="63">
        <v>3737.7</v>
      </c>
      <c r="I2489" s="62" t="s">
        <v>3046</v>
      </c>
      <c r="J2489" s="63">
        <v>3737.7</v>
      </c>
      <c r="K2489" s="63">
        <v>0</v>
      </c>
      <c r="L2489" s="63">
        <v>0</v>
      </c>
      <c r="M2489" s="63">
        <v>1.5</v>
      </c>
      <c r="N2489" s="10" t="str">
        <f t="shared" si="393"/>
        <v>W</v>
      </c>
      <c r="O2489" s="11">
        <f t="shared" si="394"/>
        <v>45922</v>
      </c>
      <c r="P2489" s="12" t="str">
        <f t="shared" si="395"/>
        <v>19</v>
      </c>
      <c r="Q2489" s="13" t="str">
        <f>VLOOKUP($B2489,Deals_Demo!$H:$N,7,0)</f>
        <v>strategy_22_demo</v>
      </c>
      <c r="R2489" s="13" t="str">
        <f t="shared" si="396"/>
        <v>Mon</v>
      </c>
      <c r="S2489" s="14">
        <f>VLOOKUP($B2489,Deals_Demo!$H:$S,8,0)</f>
        <v>45922.792442129627</v>
      </c>
      <c r="T2489" s="14">
        <f>VLOOKUP($B2489,Deals_Demo!$H:$S,9,0)</f>
        <v>45923.000775462962</v>
      </c>
      <c r="U2489" s="15" t="str">
        <f t="shared" si="397"/>
        <v>2025-09-23</v>
      </c>
      <c r="V2489" s="13" t="str">
        <f>VLOOKUP($B2489,Deals_Demo!$H:$S,11,0)</f>
        <v>00</v>
      </c>
      <c r="W2489" s="13" t="str">
        <f>VLOOKUP($B2489,Deals_Demo!$H:$S,12,0)</f>
        <v>Tue</v>
      </c>
      <c r="X2489" s="13">
        <f t="shared" si="390"/>
        <v>0.15000000000000002</v>
      </c>
      <c r="Y2489" s="13">
        <f t="shared" si="391"/>
        <v>0.30000000000000004</v>
      </c>
      <c r="Z2489" s="13">
        <f t="shared" si="392"/>
        <v>0.44999999999999996</v>
      </c>
      <c r="AA2489" s="13">
        <f t="shared" si="398"/>
        <v>-3</v>
      </c>
    </row>
    <row r="2490" spans="1:27" x14ac:dyDescent="0.25">
      <c r="A2490" s="56">
        <v>45922.792442129627</v>
      </c>
      <c r="B2490" s="57">
        <v>444520669</v>
      </c>
      <c r="C2490" s="58" t="s">
        <v>36</v>
      </c>
      <c r="D2490" s="58" t="s">
        <v>37</v>
      </c>
      <c r="E2490" s="58" t="s">
        <v>119</v>
      </c>
      <c r="F2490" s="59">
        <v>3736.22</v>
      </c>
      <c r="G2490" s="59">
        <v>3733.2</v>
      </c>
      <c r="H2490" s="59">
        <v>3737.7</v>
      </c>
      <c r="I2490" s="58" t="s">
        <v>3046</v>
      </c>
      <c r="J2490" s="59">
        <v>3737.7</v>
      </c>
      <c r="K2490" s="59">
        <v>0</v>
      </c>
      <c r="L2490" s="59">
        <v>0</v>
      </c>
      <c r="M2490" s="59">
        <v>1.48</v>
      </c>
      <c r="N2490" s="10" t="str">
        <f t="shared" si="393"/>
        <v>W</v>
      </c>
      <c r="O2490" s="11">
        <f t="shared" si="394"/>
        <v>45922</v>
      </c>
      <c r="P2490" s="12" t="str">
        <f t="shared" si="395"/>
        <v>19</v>
      </c>
      <c r="Q2490" s="13" t="str">
        <f>VLOOKUP($B2490,Deals_Demo!$H:$N,7,0)</f>
        <v>strategy_14_demo</v>
      </c>
      <c r="R2490" s="13" t="str">
        <f t="shared" si="396"/>
        <v>Mon</v>
      </c>
      <c r="S2490" s="14">
        <f>VLOOKUP($B2490,Deals_Demo!$H:$S,8,0)</f>
        <v>45922.792442129627</v>
      </c>
      <c r="T2490" s="14">
        <f>VLOOKUP($B2490,Deals_Demo!$H:$S,9,0)</f>
        <v>45923.000775462962</v>
      </c>
      <c r="U2490" s="15" t="str">
        <f t="shared" si="397"/>
        <v>2025-09-23</v>
      </c>
      <c r="V2490" s="13" t="str">
        <f>VLOOKUP($B2490,Deals_Demo!$H:$S,11,0)</f>
        <v>00</v>
      </c>
      <c r="W2490" s="13" t="str">
        <f>VLOOKUP($B2490,Deals_Demo!$H:$S,12,0)</f>
        <v>Tue</v>
      </c>
      <c r="X2490" s="13">
        <f t="shared" si="390"/>
        <v>0.14799999999999999</v>
      </c>
      <c r="Y2490" s="13">
        <f t="shared" si="391"/>
        <v>0.29599999999999999</v>
      </c>
      <c r="Z2490" s="13">
        <f t="shared" si="392"/>
        <v>0.44400000000000001</v>
      </c>
      <c r="AA2490" s="13">
        <f t="shared" si="398"/>
        <v>-3</v>
      </c>
    </row>
    <row r="2491" spans="1:27" x14ac:dyDescent="0.25">
      <c r="A2491" s="60">
        <v>45922.792442129627</v>
      </c>
      <c r="B2491" s="61">
        <v>444520672</v>
      </c>
      <c r="C2491" s="62" t="s">
        <v>36</v>
      </c>
      <c r="D2491" s="62" t="s">
        <v>37</v>
      </c>
      <c r="E2491" s="62" t="s">
        <v>119</v>
      </c>
      <c r="F2491" s="63">
        <v>3736.26</v>
      </c>
      <c r="G2491" s="63">
        <v>3733.2</v>
      </c>
      <c r="H2491" s="63">
        <v>3737.7</v>
      </c>
      <c r="I2491" s="62" t="s">
        <v>3046</v>
      </c>
      <c r="J2491" s="63">
        <v>3737.7</v>
      </c>
      <c r="K2491" s="63">
        <v>0</v>
      </c>
      <c r="L2491" s="63">
        <v>0</v>
      </c>
      <c r="M2491" s="63">
        <v>1.44</v>
      </c>
      <c r="N2491" s="10" t="str">
        <f t="shared" si="393"/>
        <v>W</v>
      </c>
      <c r="O2491" s="11">
        <f t="shared" si="394"/>
        <v>45922</v>
      </c>
      <c r="P2491" s="12" t="str">
        <f t="shared" si="395"/>
        <v>19</v>
      </c>
      <c r="Q2491" s="13" t="str">
        <f>VLOOKUP($B2491,Deals_Demo!$H:$N,7,0)</f>
        <v>strategy_24_demo</v>
      </c>
      <c r="R2491" s="13" t="str">
        <f t="shared" si="396"/>
        <v>Mon</v>
      </c>
      <c r="S2491" s="14">
        <f>VLOOKUP($B2491,Deals_Demo!$H:$S,8,0)</f>
        <v>45922.792442129627</v>
      </c>
      <c r="T2491" s="14">
        <f>VLOOKUP($B2491,Deals_Demo!$H:$S,9,0)</f>
        <v>45923.000775462962</v>
      </c>
      <c r="U2491" s="15" t="str">
        <f t="shared" si="397"/>
        <v>2025-09-23</v>
      </c>
      <c r="V2491" s="13" t="str">
        <f>VLOOKUP($B2491,Deals_Demo!$H:$S,11,0)</f>
        <v>00</v>
      </c>
      <c r="W2491" s="13" t="str">
        <f>VLOOKUP($B2491,Deals_Demo!$H:$S,12,0)</f>
        <v>Tue</v>
      </c>
      <c r="X2491" s="13">
        <f t="shared" si="390"/>
        <v>0.14399999999999999</v>
      </c>
      <c r="Y2491" s="13">
        <f t="shared" si="391"/>
        <v>0.28799999999999998</v>
      </c>
      <c r="Z2491" s="13">
        <f t="shared" si="392"/>
        <v>0.432</v>
      </c>
      <c r="AA2491" s="13">
        <f t="shared" si="398"/>
        <v>-3</v>
      </c>
    </row>
    <row r="2492" spans="1:27" x14ac:dyDescent="0.25">
      <c r="A2492" s="56">
        <v>45922.792442129627</v>
      </c>
      <c r="B2492" s="57">
        <v>444520674</v>
      </c>
      <c r="C2492" s="58" t="s">
        <v>36</v>
      </c>
      <c r="D2492" s="58" t="s">
        <v>37</v>
      </c>
      <c r="E2492" s="58" t="s">
        <v>119</v>
      </c>
      <c r="F2492" s="59">
        <v>3736.25</v>
      </c>
      <c r="G2492" s="59">
        <v>3734.7</v>
      </c>
      <c r="H2492" s="59">
        <v>3737.7</v>
      </c>
      <c r="I2492" s="58" t="s">
        <v>3046</v>
      </c>
      <c r="J2492" s="59">
        <v>3737.7</v>
      </c>
      <c r="K2492" s="59">
        <v>0</v>
      </c>
      <c r="L2492" s="59">
        <v>0</v>
      </c>
      <c r="M2492" s="59">
        <v>1.45</v>
      </c>
      <c r="N2492" s="10" t="str">
        <f t="shared" si="393"/>
        <v>W</v>
      </c>
      <c r="O2492" s="11">
        <f t="shared" si="394"/>
        <v>45922</v>
      </c>
      <c r="P2492" s="12" t="str">
        <f t="shared" si="395"/>
        <v>19</v>
      </c>
      <c r="Q2492" s="13" t="str">
        <f>VLOOKUP($B2492,Deals_Demo!$H:$N,7,0)</f>
        <v>strategy_15_demo</v>
      </c>
      <c r="R2492" s="13" t="str">
        <f t="shared" si="396"/>
        <v>Mon</v>
      </c>
      <c r="S2492" s="14">
        <f>VLOOKUP($B2492,Deals_Demo!$H:$S,8,0)</f>
        <v>45922.792442129627</v>
      </c>
      <c r="T2492" s="14">
        <f>VLOOKUP($B2492,Deals_Demo!$H:$S,9,0)</f>
        <v>45923.000775462962</v>
      </c>
      <c r="U2492" s="15" t="str">
        <f t="shared" si="397"/>
        <v>2025-09-23</v>
      </c>
      <c r="V2492" s="13" t="str">
        <f>VLOOKUP($B2492,Deals_Demo!$H:$S,11,0)</f>
        <v>00</v>
      </c>
      <c r="W2492" s="13" t="str">
        <f>VLOOKUP($B2492,Deals_Demo!$H:$S,12,0)</f>
        <v>Tue</v>
      </c>
      <c r="X2492" s="13">
        <f t="shared" si="390"/>
        <v>0.14499999999999999</v>
      </c>
      <c r="Y2492" s="13">
        <f t="shared" si="391"/>
        <v>0.28999999999999998</v>
      </c>
      <c r="Z2492" s="13">
        <f t="shared" si="392"/>
        <v>0.435</v>
      </c>
      <c r="AA2492" s="13">
        <f t="shared" si="398"/>
        <v>-3</v>
      </c>
    </row>
    <row r="2493" spans="1:27" x14ac:dyDescent="0.25">
      <c r="A2493" s="60">
        <v>45922.793587962966</v>
      </c>
      <c r="B2493" s="61">
        <v>444521570</v>
      </c>
      <c r="C2493" s="62" t="s">
        <v>36</v>
      </c>
      <c r="D2493" s="62" t="s">
        <v>37</v>
      </c>
      <c r="E2493" s="62" t="s">
        <v>119</v>
      </c>
      <c r="F2493" s="63">
        <v>3736.54</v>
      </c>
      <c r="G2493" s="63">
        <v>3737.62</v>
      </c>
      <c r="H2493" s="62"/>
      <c r="I2493" s="62" t="s">
        <v>3045</v>
      </c>
      <c r="J2493" s="63">
        <v>3737.54</v>
      </c>
      <c r="K2493" s="63">
        <v>0</v>
      </c>
      <c r="L2493" s="63">
        <v>0</v>
      </c>
      <c r="M2493" s="63">
        <v>1</v>
      </c>
      <c r="N2493" s="10" t="str">
        <f t="shared" si="393"/>
        <v>W</v>
      </c>
      <c r="O2493" s="11">
        <f t="shared" si="394"/>
        <v>45922</v>
      </c>
      <c r="P2493" s="12" t="str">
        <f t="shared" si="395"/>
        <v>19</v>
      </c>
      <c r="Q2493" s="13" t="str">
        <f>VLOOKUP($B2493,Deals_Demo!$H:$N,7,0)</f>
        <v>strategy_20_demo</v>
      </c>
      <c r="R2493" s="13" t="str">
        <f t="shared" si="396"/>
        <v>Mon</v>
      </c>
      <c r="S2493" s="14">
        <f>VLOOKUP($B2493,Deals_Demo!$H:$S,8,0)</f>
        <v>45922.793587962966</v>
      </c>
      <c r="T2493" s="14">
        <f>VLOOKUP($B2493,Deals_Demo!$H:$S,9,0)</f>
        <v>45923.001921296302</v>
      </c>
      <c r="U2493" s="15" t="str">
        <f t="shared" si="397"/>
        <v>2025-09-23</v>
      </c>
      <c r="V2493" s="13" t="str">
        <f>VLOOKUP($B2493,Deals_Demo!$H:$S,11,0)</f>
        <v>00</v>
      </c>
      <c r="W2493" s="13" t="str">
        <f>VLOOKUP($B2493,Deals_Demo!$H:$S,12,0)</f>
        <v>Tue</v>
      </c>
      <c r="X2493" s="13">
        <f t="shared" si="390"/>
        <v>0.1</v>
      </c>
      <c r="Y2493" s="13">
        <f t="shared" si="391"/>
        <v>0.2</v>
      </c>
      <c r="Z2493" s="13">
        <f t="shared" si="392"/>
        <v>0.3</v>
      </c>
      <c r="AA2493" s="13">
        <f t="shared" si="398"/>
        <v>-3</v>
      </c>
    </row>
    <row r="2494" spans="1:27" x14ac:dyDescent="0.25">
      <c r="A2494" s="56">
        <v>45922.793599537035</v>
      </c>
      <c r="B2494" s="57">
        <v>444521572</v>
      </c>
      <c r="C2494" s="58" t="s">
        <v>36</v>
      </c>
      <c r="D2494" s="58" t="s">
        <v>37</v>
      </c>
      <c r="E2494" s="58" t="s">
        <v>119</v>
      </c>
      <c r="F2494" s="59">
        <v>3736.54</v>
      </c>
      <c r="G2494" s="59">
        <v>3737.62</v>
      </c>
      <c r="H2494" s="58"/>
      <c r="I2494" s="58" t="s">
        <v>3045</v>
      </c>
      <c r="J2494" s="59">
        <v>3737.54</v>
      </c>
      <c r="K2494" s="59">
        <v>0</v>
      </c>
      <c r="L2494" s="59">
        <v>0</v>
      </c>
      <c r="M2494" s="59">
        <v>1</v>
      </c>
      <c r="N2494" s="10" t="str">
        <f t="shared" si="393"/>
        <v>W</v>
      </c>
      <c r="O2494" s="11">
        <f t="shared" si="394"/>
        <v>45922</v>
      </c>
      <c r="P2494" s="12" t="str">
        <f t="shared" si="395"/>
        <v>19</v>
      </c>
      <c r="Q2494" s="13" t="str">
        <f>VLOOKUP($B2494,Deals_Demo!$H:$N,7,0)</f>
        <v>strategy_18_demo</v>
      </c>
      <c r="R2494" s="13" t="str">
        <f t="shared" si="396"/>
        <v>Mon</v>
      </c>
      <c r="S2494" s="14">
        <f>VLOOKUP($B2494,Deals_Demo!$H:$S,8,0)</f>
        <v>45922.793599537035</v>
      </c>
      <c r="T2494" s="14">
        <f>VLOOKUP($B2494,Deals_Demo!$H:$S,9,0)</f>
        <v>45923.001932870371</v>
      </c>
      <c r="U2494" s="15" t="str">
        <f t="shared" si="397"/>
        <v>2025-09-23</v>
      </c>
      <c r="V2494" s="13" t="str">
        <f>VLOOKUP($B2494,Deals_Demo!$H:$S,11,0)</f>
        <v>00</v>
      </c>
      <c r="W2494" s="13" t="str">
        <f>VLOOKUP($B2494,Deals_Demo!$H:$S,12,0)</f>
        <v>Tue</v>
      </c>
      <c r="X2494" s="13">
        <f t="shared" si="390"/>
        <v>0.1</v>
      </c>
      <c r="Y2494" s="13">
        <f t="shared" si="391"/>
        <v>0.2</v>
      </c>
      <c r="Z2494" s="13">
        <f t="shared" si="392"/>
        <v>0.3</v>
      </c>
      <c r="AA2494" s="13">
        <f t="shared" si="398"/>
        <v>-3</v>
      </c>
    </row>
    <row r="2495" spans="1:27" x14ac:dyDescent="0.25">
      <c r="A2495" s="60">
        <v>45922.796597222223</v>
      </c>
      <c r="B2495" s="61">
        <v>444524167</v>
      </c>
      <c r="C2495" s="62" t="s">
        <v>36</v>
      </c>
      <c r="D2495" s="62" t="s">
        <v>37</v>
      </c>
      <c r="E2495" s="62" t="s">
        <v>119</v>
      </c>
      <c r="F2495" s="63">
        <v>3737.85</v>
      </c>
      <c r="G2495" s="63">
        <v>3738.7</v>
      </c>
      <c r="H2495" s="62"/>
      <c r="I2495" s="62" t="s">
        <v>3047</v>
      </c>
      <c r="J2495" s="63">
        <v>3738.69</v>
      </c>
      <c r="K2495" s="63">
        <v>0</v>
      </c>
      <c r="L2495" s="63">
        <v>0</v>
      </c>
      <c r="M2495" s="63">
        <v>0.84</v>
      </c>
      <c r="N2495" s="10" t="str">
        <f t="shared" si="393"/>
        <v>W</v>
      </c>
      <c r="O2495" s="11">
        <f t="shared" si="394"/>
        <v>45922</v>
      </c>
      <c r="P2495" s="12" t="str">
        <f t="shared" si="395"/>
        <v>19</v>
      </c>
      <c r="Q2495" s="13" t="str">
        <f>VLOOKUP($B2495,Deals_Demo!$H:$N,7,0)</f>
        <v>strategy_20_demo</v>
      </c>
      <c r="R2495" s="13" t="str">
        <f t="shared" si="396"/>
        <v>Mon</v>
      </c>
      <c r="S2495" s="14">
        <f>VLOOKUP($B2495,Deals_Demo!$H:$S,8,0)</f>
        <v>45922.796597222223</v>
      </c>
      <c r="T2495" s="14">
        <f>VLOOKUP($B2495,Deals_Demo!$H:$S,9,0)</f>
        <v>45923.004930555559</v>
      </c>
      <c r="U2495" s="15" t="str">
        <f t="shared" si="397"/>
        <v>2025-09-23</v>
      </c>
      <c r="V2495" s="13" t="str">
        <f>VLOOKUP($B2495,Deals_Demo!$H:$S,11,0)</f>
        <v>00</v>
      </c>
      <c r="W2495" s="13" t="str">
        <f>VLOOKUP($B2495,Deals_Demo!$H:$S,12,0)</f>
        <v>Tue</v>
      </c>
      <c r="X2495" s="13">
        <f t="shared" si="390"/>
        <v>8.4000000000000005E-2</v>
      </c>
      <c r="Y2495" s="13">
        <f t="shared" si="391"/>
        <v>0.16800000000000001</v>
      </c>
      <c r="Z2495" s="13">
        <f t="shared" si="392"/>
        <v>0.252</v>
      </c>
      <c r="AA2495" s="13">
        <f t="shared" si="398"/>
        <v>-3</v>
      </c>
    </row>
    <row r="2496" spans="1:27" x14ac:dyDescent="0.25">
      <c r="A2496" s="56">
        <v>45922.7966087963</v>
      </c>
      <c r="B2496" s="57">
        <v>444524169</v>
      </c>
      <c r="C2496" s="58" t="s">
        <v>36</v>
      </c>
      <c r="D2496" s="58" t="s">
        <v>37</v>
      </c>
      <c r="E2496" s="58" t="s">
        <v>119</v>
      </c>
      <c r="F2496" s="59">
        <v>3737.78</v>
      </c>
      <c r="G2496" s="59">
        <v>3738.7</v>
      </c>
      <c r="H2496" s="58"/>
      <c r="I2496" s="58" t="s">
        <v>3047</v>
      </c>
      <c r="J2496" s="59">
        <v>3738.69</v>
      </c>
      <c r="K2496" s="59">
        <v>0</v>
      </c>
      <c r="L2496" s="59">
        <v>0</v>
      </c>
      <c r="M2496" s="59">
        <v>0.91</v>
      </c>
      <c r="N2496" s="10" t="str">
        <f t="shared" si="393"/>
        <v>W</v>
      </c>
      <c r="O2496" s="11">
        <f t="shared" si="394"/>
        <v>45922</v>
      </c>
      <c r="P2496" s="12" t="str">
        <f t="shared" si="395"/>
        <v>19</v>
      </c>
      <c r="Q2496" s="13" t="str">
        <f>VLOOKUP($B2496,Deals_Demo!$H:$N,7,0)</f>
        <v>strategy_18_demo</v>
      </c>
      <c r="R2496" s="13" t="str">
        <f t="shared" si="396"/>
        <v>Mon</v>
      </c>
      <c r="S2496" s="14">
        <f>VLOOKUP($B2496,Deals_Demo!$H:$S,8,0)</f>
        <v>45922.7966087963</v>
      </c>
      <c r="T2496" s="14">
        <f>VLOOKUP($B2496,Deals_Demo!$H:$S,9,0)</f>
        <v>45923.004942129635</v>
      </c>
      <c r="U2496" s="15" t="str">
        <f t="shared" si="397"/>
        <v>2025-09-23</v>
      </c>
      <c r="V2496" s="13" t="str">
        <f>VLOOKUP($B2496,Deals_Demo!$H:$S,11,0)</f>
        <v>00</v>
      </c>
      <c r="W2496" s="13" t="str">
        <f>VLOOKUP($B2496,Deals_Demo!$H:$S,12,0)</f>
        <v>Tue</v>
      </c>
      <c r="X2496" s="13">
        <f t="shared" si="390"/>
        <v>9.1000000000000011E-2</v>
      </c>
      <c r="Y2496" s="13">
        <f t="shared" si="391"/>
        <v>0.18200000000000002</v>
      </c>
      <c r="Z2496" s="13">
        <f t="shared" si="392"/>
        <v>0.27300000000000002</v>
      </c>
      <c r="AA2496" s="13">
        <f t="shared" si="398"/>
        <v>-3</v>
      </c>
    </row>
    <row r="2497" spans="1:27" x14ac:dyDescent="0.25">
      <c r="A2497" s="60">
        <v>45922.7966087963</v>
      </c>
      <c r="B2497" s="61">
        <v>444524171</v>
      </c>
      <c r="C2497" s="62" t="s">
        <v>36</v>
      </c>
      <c r="D2497" s="62" t="s">
        <v>37</v>
      </c>
      <c r="E2497" s="62" t="s">
        <v>119</v>
      </c>
      <c r="F2497" s="63">
        <v>3737.79</v>
      </c>
      <c r="G2497" s="63">
        <v>3739.58</v>
      </c>
      <c r="H2497" s="62"/>
      <c r="I2497" s="62" t="s">
        <v>3048</v>
      </c>
      <c r="J2497" s="63">
        <v>3739.57</v>
      </c>
      <c r="K2497" s="63">
        <v>0</v>
      </c>
      <c r="L2497" s="63">
        <v>0</v>
      </c>
      <c r="M2497" s="63">
        <v>1.78</v>
      </c>
      <c r="N2497" s="10" t="str">
        <f t="shared" si="393"/>
        <v>W</v>
      </c>
      <c r="O2497" s="11">
        <f t="shared" si="394"/>
        <v>45922</v>
      </c>
      <c r="P2497" s="12" t="str">
        <f t="shared" si="395"/>
        <v>19</v>
      </c>
      <c r="Q2497" s="13" t="str">
        <f>VLOOKUP($B2497,Deals_Demo!$H:$N,7,0)</f>
        <v>strategy_19_demo</v>
      </c>
      <c r="R2497" s="13" t="str">
        <f t="shared" si="396"/>
        <v>Mon</v>
      </c>
      <c r="S2497" s="14">
        <f>VLOOKUP($B2497,Deals_Demo!$H:$S,8,0)</f>
        <v>45922.7966087963</v>
      </c>
      <c r="T2497" s="14">
        <f>VLOOKUP($B2497,Deals_Demo!$H:$S,9,0)</f>
        <v>45923.004942129635</v>
      </c>
      <c r="U2497" s="15" t="str">
        <f t="shared" si="397"/>
        <v>2025-09-23</v>
      </c>
      <c r="V2497" s="13" t="str">
        <f>VLOOKUP($B2497,Deals_Demo!$H:$S,11,0)</f>
        <v>00</v>
      </c>
      <c r="W2497" s="13" t="str">
        <f>VLOOKUP($B2497,Deals_Demo!$H:$S,12,0)</f>
        <v>Tue</v>
      </c>
      <c r="X2497" s="13">
        <f t="shared" si="390"/>
        <v>0.17800000000000002</v>
      </c>
      <c r="Y2497" s="13">
        <f t="shared" si="391"/>
        <v>0.35600000000000004</v>
      </c>
      <c r="Z2497" s="13">
        <f t="shared" si="392"/>
        <v>0.53400000000000003</v>
      </c>
      <c r="AA2497" s="13">
        <f t="shared" si="398"/>
        <v>-3</v>
      </c>
    </row>
    <row r="2498" spans="1:27" x14ac:dyDescent="0.25">
      <c r="A2498" s="56">
        <v>45922.797060185185</v>
      </c>
      <c r="B2498" s="57">
        <v>444524616</v>
      </c>
      <c r="C2498" s="58" t="s">
        <v>36</v>
      </c>
      <c r="D2498" s="58" t="s">
        <v>37</v>
      </c>
      <c r="E2498" s="58" t="s">
        <v>119</v>
      </c>
      <c r="F2498" s="59">
        <v>3737.54</v>
      </c>
      <c r="G2498" s="59">
        <v>3738.38</v>
      </c>
      <c r="H2498" s="59">
        <v>3739.74</v>
      </c>
      <c r="I2498" s="58" t="s">
        <v>3049</v>
      </c>
      <c r="J2498" s="59">
        <v>3738.36</v>
      </c>
      <c r="K2498" s="59">
        <v>0</v>
      </c>
      <c r="L2498" s="59">
        <v>0</v>
      </c>
      <c r="M2498" s="59">
        <v>0.82</v>
      </c>
      <c r="N2498" s="10" t="str">
        <f t="shared" si="393"/>
        <v>W</v>
      </c>
      <c r="O2498" s="11">
        <f t="shared" si="394"/>
        <v>45922</v>
      </c>
      <c r="P2498" s="12" t="str">
        <f t="shared" si="395"/>
        <v>19</v>
      </c>
      <c r="Q2498" s="13" t="str">
        <f>VLOOKUP($B2498,Deals_Demo!$H:$N,7,0)</f>
        <v>strategy_21_demo</v>
      </c>
      <c r="R2498" s="13" t="str">
        <f t="shared" si="396"/>
        <v>Mon</v>
      </c>
      <c r="S2498" s="14">
        <f>VLOOKUP($B2498,Deals_Demo!$H:$S,8,0)</f>
        <v>45922.797060185185</v>
      </c>
      <c r="T2498" s="14">
        <f>VLOOKUP($B2498,Deals_Demo!$H:$S,9,0)</f>
        <v>45923.005393518521</v>
      </c>
      <c r="U2498" s="15" t="str">
        <f t="shared" si="397"/>
        <v>2025-09-23</v>
      </c>
      <c r="V2498" s="13" t="str">
        <f>VLOOKUP($B2498,Deals_Demo!$H:$S,11,0)</f>
        <v>00</v>
      </c>
      <c r="W2498" s="13" t="str">
        <f>VLOOKUP($B2498,Deals_Demo!$H:$S,12,0)</f>
        <v>Tue</v>
      </c>
      <c r="X2498" s="13">
        <f t="shared" si="390"/>
        <v>8.2000000000000003E-2</v>
      </c>
      <c r="Y2498" s="13">
        <f t="shared" si="391"/>
        <v>0.16400000000000001</v>
      </c>
      <c r="Z2498" s="13">
        <f t="shared" si="392"/>
        <v>0.24599999999999997</v>
      </c>
      <c r="AA2498" s="13">
        <f t="shared" si="398"/>
        <v>-3</v>
      </c>
    </row>
    <row r="2499" spans="1:27" x14ac:dyDescent="0.25">
      <c r="A2499" s="60">
        <v>45922.797071759262</v>
      </c>
      <c r="B2499" s="61">
        <v>444524618</v>
      </c>
      <c r="C2499" s="62" t="s">
        <v>36</v>
      </c>
      <c r="D2499" s="62" t="s">
        <v>37</v>
      </c>
      <c r="E2499" s="62" t="s">
        <v>119</v>
      </c>
      <c r="F2499" s="63">
        <v>3737.54</v>
      </c>
      <c r="G2499" s="63">
        <v>3738.48</v>
      </c>
      <c r="H2499" s="63">
        <v>3740.54</v>
      </c>
      <c r="I2499" s="62" t="s">
        <v>3050</v>
      </c>
      <c r="J2499" s="63">
        <v>3738.45</v>
      </c>
      <c r="K2499" s="63">
        <v>0</v>
      </c>
      <c r="L2499" s="63">
        <v>0</v>
      </c>
      <c r="M2499" s="63">
        <v>0.91</v>
      </c>
      <c r="N2499" s="10" t="str">
        <f t="shared" si="393"/>
        <v>W</v>
      </c>
      <c r="O2499" s="11">
        <f t="shared" si="394"/>
        <v>45922</v>
      </c>
      <c r="P2499" s="12" t="str">
        <f t="shared" si="395"/>
        <v>19</v>
      </c>
      <c r="Q2499" s="13" t="str">
        <f>VLOOKUP($B2499,Deals_Demo!$H:$N,7,0)</f>
        <v>strategy_10_demo</v>
      </c>
      <c r="R2499" s="13" t="str">
        <f t="shared" si="396"/>
        <v>Mon</v>
      </c>
      <c r="S2499" s="14">
        <f>VLOOKUP($B2499,Deals_Demo!$H:$S,8,0)</f>
        <v>45922.797071759262</v>
      </c>
      <c r="T2499" s="14">
        <f>VLOOKUP($B2499,Deals_Demo!$H:$S,9,0)</f>
        <v>45923.005405092597</v>
      </c>
      <c r="U2499" s="15" t="str">
        <f t="shared" si="397"/>
        <v>2025-09-23</v>
      </c>
      <c r="V2499" s="13" t="str">
        <f>VLOOKUP($B2499,Deals_Demo!$H:$S,11,0)</f>
        <v>00</v>
      </c>
      <c r="W2499" s="13" t="str">
        <f>VLOOKUP($B2499,Deals_Demo!$H:$S,12,0)</f>
        <v>Tue</v>
      </c>
      <c r="X2499" s="13">
        <f t="shared" ref="X2499:X2562" si="399">$M2499*0.1</f>
        <v>9.1000000000000011E-2</v>
      </c>
      <c r="Y2499" s="13">
        <f t="shared" ref="Y2499:Y2562" si="400">$M2499*0.2</f>
        <v>0.18200000000000002</v>
      </c>
      <c r="Z2499" s="13">
        <f t="shared" ref="Z2499:Z2562" si="401">$M2499*0.3</f>
        <v>0.27300000000000002</v>
      </c>
      <c r="AA2499" s="13">
        <f t="shared" si="398"/>
        <v>-3</v>
      </c>
    </row>
    <row r="2500" spans="1:27" x14ac:dyDescent="0.25">
      <c r="A2500" s="56">
        <v>45922.797071759262</v>
      </c>
      <c r="B2500" s="57">
        <v>444524619</v>
      </c>
      <c r="C2500" s="58" t="s">
        <v>36</v>
      </c>
      <c r="D2500" s="58" t="s">
        <v>37</v>
      </c>
      <c r="E2500" s="58" t="s">
        <v>119</v>
      </c>
      <c r="F2500" s="59">
        <v>3737.53</v>
      </c>
      <c r="G2500" s="59">
        <v>3735.34</v>
      </c>
      <c r="H2500" s="59">
        <v>3739.04</v>
      </c>
      <c r="I2500" s="58" t="s">
        <v>3051</v>
      </c>
      <c r="J2500" s="59">
        <v>3739.13</v>
      </c>
      <c r="K2500" s="59">
        <v>0</v>
      </c>
      <c r="L2500" s="59">
        <v>0</v>
      </c>
      <c r="M2500" s="59">
        <v>1.6</v>
      </c>
      <c r="N2500" s="10" t="str">
        <f t="shared" si="393"/>
        <v>W</v>
      </c>
      <c r="O2500" s="11">
        <f t="shared" si="394"/>
        <v>45922</v>
      </c>
      <c r="P2500" s="12" t="str">
        <f t="shared" si="395"/>
        <v>19</v>
      </c>
      <c r="Q2500" s="13" t="str">
        <f>VLOOKUP($B2500,Deals_Demo!$H:$N,7,0)</f>
        <v>strategy_22_demo</v>
      </c>
      <c r="R2500" s="13" t="str">
        <f t="shared" si="396"/>
        <v>Mon</v>
      </c>
      <c r="S2500" s="14">
        <f>VLOOKUP($B2500,Deals_Demo!$H:$S,8,0)</f>
        <v>45922.797071759262</v>
      </c>
      <c r="T2500" s="14">
        <f>VLOOKUP($B2500,Deals_Demo!$H:$S,9,0)</f>
        <v>45923.005405092597</v>
      </c>
      <c r="U2500" s="15" t="str">
        <f t="shared" si="397"/>
        <v>2025-09-23</v>
      </c>
      <c r="V2500" s="13" t="str">
        <f>VLOOKUP($B2500,Deals_Demo!$H:$S,11,0)</f>
        <v>00</v>
      </c>
      <c r="W2500" s="13" t="str">
        <f>VLOOKUP($B2500,Deals_Demo!$H:$S,12,0)</f>
        <v>Tue</v>
      </c>
      <c r="X2500" s="13">
        <f t="shared" si="399"/>
        <v>0.16000000000000003</v>
      </c>
      <c r="Y2500" s="13">
        <f t="shared" si="400"/>
        <v>0.32000000000000006</v>
      </c>
      <c r="Z2500" s="13">
        <f t="shared" si="401"/>
        <v>0.48</v>
      </c>
      <c r="AA2500" s="13">
        <f t="shared" si="398"/>
        <v>-3</v>
      </c>
    </row>
    <row r="2501" spans="1:27" x14ac:dyDescent="0.25">
      <c r="A2501" s="60">
        <v>45922.797071759262</v>
      </c>
      <c r="B2501" s="61">
        <v>444524620</v>
      </c>
      <c r="C2501" s="62" t="s">
        <v>36</v>
      </c>
      <c r="D2501" s="62" t="s">
        <v>37</v>
      </c>
      <c r="E2501" s="62" t="s">
        <v>119</v>
      </c>
      <c r="F2501" s="63">
        <v>3737.55</v>
      </c>
      <c r="G2501" s="63">
        <v>3734.54</v>
      </c>
      <c r="H2501" s="63">
        <v>3739.04</v>
      </c>
      <c r="I2501" s="62" t="s">
        <v>3051</v>
      </c>
      <c r="J2501" s="63">
        <v>3739.13</v>
      </c>
      <c r="K2501" s="63">
        <v>0</v>
      </c>
      <c r="L2501" s="63">
        <v>0</v>
      </c>
      <c r="M2501" s="63">
        <v>1.58</v>
      </c>
      <c r="N2501" s="10" t="str">
        <f t="shared" si="393"/>
        <v>W</v>
      </c>
      <c r="O2501" s="11">
        <f t="shared" si="394"/>
        <v>45922</v>
      </c>
      <c r="P2501" s="12" t="str">
        <f t="shared" si="395"/>
        <v>19</v>
      </c>
      <c r="Q2501" s="13" t="str">
        <f>VLOOKUP($B2501,Deals_Demo!$H:$N,7,0)</f>
        <v>strategy_14_demo</v>
      </c>
      <c r="R2501" s="13" t="str">
        <f t="shared" si="396"/>
        <v>Mon</v>
      </c>
      <c r="S2501" s="14">
        <f>VLOOKUP($B2501,Deals_Demo!$H:$S,8,0)</f>
        <v>45922.797071759262</v>
      </c>
      <c r="T2501" s="14">
        <f>VLOOKUP($B2501,Deals_Demo!$H:$S,9,0)</f>
        <v>45923.005405092597</v>
      </c>
      <c r="U2501" s="15" t="str">
        <f t="shared" si="397"/>
        <v>2025-09-23</v>
      </c>
      <c r="V2501" s="13" t="str">
        <f>VLOOKUP($B2501,Deals_Demo!$H:$S,11,0)</f>
        <v>00</v>
      </c>
      <c r="W2501" s="13" t="str">
        <f>VLOOKUP($B2501,Deals_Demo!$H:$S,12,0)</f>
        <v>Tue</v>
      </c>
      <c r="X2501" s="13">
        <f t="shared" si="399"/>
        <v>0.15800000000000003</v>
      </c>
      <c r="Y2501" s="13">
        <f t="shared" si="400"/>
        <v>0.31600000000000006</v>
      </c>
      <c r="Z2501" s="13">
        <f t="shared" si="401"/>
        <v>0.47399999999999998</v>
      </c>
      <c r="AA2501" s="13">
        <f t="shared" si="398"/>
        <v>-3</v>
      </c>
    </row>
    <row r="2502" spans="1:27" x14ac:dyDescent="0.25">
      <c r="A2502" s="56">
        <v>45922.797071759262</v>
      </c>
      <c r="B2502" s="57">
        <v>444524621</v>
      </c>
      <c r="C2502" s="58" t="s">
        <v>36</v>
      </c>
      <c r="D2502" s="58" t="s">
        <v>37</v>
      </c>
      <c r="E2502" s="58" t="s">
        <v>119</v>
      </c>
      <c r="F2502" s="59">
        <v>3737.57</v>
      </c>
      <c r="G2502" s="59">
        <v>3734.54</v>
      </c>
      <c r="H2502" s="59">
        <v>3739.04</v>
      </c>
      <c r="I2502" s="58" t="s">
        <v>3051</v>
      </c>
      <c r="J2502" s="59">
        <v>3739.13</v>
      </c>
      <c r="K2502" s="59">
        <v>0</v>
      </c>
      <c r="L2502" s="59">
        <v>0</v>
      </c>
      <c r="M2502" s="59">
        <v>1.56</v>
      </c>
      <c r="N2502" s="10" t="str">
        <f t="shared" si="393"/>
        <v>W</v>
      </c>
      <c r="O2502" s="11">
        <f t="shared" si="394"/>
        <v>45922</v>
      </c>
      <c r="P2502" s="12" t="str">
        <f t="shared" si="395"/>
        <v>19</v>
      </c>
      <c r="Q2502" s="13" t="str">
        <f>VLOOKUP($B2502,Deals_Demo!$H:$N,7,0)</f>
        <v>strategy_24_demo</v>
      </c>
      <c r="R2502" s="13" t="str">
        <f t="shared" si="396"/>
        <v>Mon</v>
      </c>
      <c r="S2502" s="14">
        <f>VLOOKUP($B2502,Deals_Demo!$H:$S,8,0)</f>
        <v>45922.797071759262</v>
      </c>
      <c r="T2502" s="14">
        <f>VLOOKUP($B2502,Deals_Demo!$H:$S,9,0)</f>
        <v>45923.005405092597</v>
      </c>
      <c r="U2502" s="15" t="str">
        <f t="shared" si="397"/>
        <v>2025-09-23</v>
      </c>
      <c r="V2502" s="13" t="str">
        <f>VLOOKUP($B2502,Deals_Demo!$H:$S,11,0)</f>
        <v>00</v>
      </c>
      <c r="W2502" s="13" t="str">
        <f>VLOOKUP($B2502,Deals_Demo!$H:$S,12,0)</f>
        <v>Tue</v>
      </c>
      <c r="X2502" s="13">
        <f t="shared" si="399"/>
        <v>0.15600000000000003</v>
      </c>
      <c r="Y2502" s="13">
        <f t="shared" si="400"/>
        <v>0.31200000000000006</v>
      </c>
      <c r="Z2502" s="13">
        <f t="shared" si="401"/>
        <v>0.46799999999999997</v>
      </c>
      <c r="AA2502" s="13">
        <f t="shared" si="398"/>
        <v>-3</v>
      </c>
    </row>
    <row r="2503" spans="1:27" x14ac:dyDescent="0.25">
      <c r="A2503" s="60">
        <v>45922.797083333331</v>
      </c>
      <c r="B2503" s="61">
        <v>444524622</v>
      </c>
      <c r="C2503" s="62" t="s">
        <v>36</v>
      </c>
      <c r="D2503" s="62" t="s">
        <v>37</v>
      </c>
      <c r="E2503" s="62" t="s">
        <v>119</v>
      </c>
      <c r="F2503" s="63">
        <v>3737.56</v>
      </c>
      <c r="G2503" s="63">
        <v>3735.34</v>
      </c>
      <c r="H2503" s="63">
        <v>3740.54</v>
      </c>
      <c r="I2503" s="62" t="s">
        <v>3052</v>
      </c>
      <c r="J2503" s="63">
        <v>3735.34</v>
      </c>
      <c r="K2503" s="63">
        <v>0</v>
      </c>
      <c r="L2503" s="63">
        <v>0</v>
      </c>
      <c r="M2503" s="63">
        <v>-2.2200000000000002</v>
      </c>
      <c r="N2503" s="10" t="str">
        <f t="shared" si="393"/>
        <v>L</v>
      </c>
      <c r="O2503" s="11">
        <f t="shared" si="394"/>
        <v>45922</v>
      </c>
      <c r="P2503" s="12" t="str">
        <f t="shared" si="395"/>
        <v>19</v>
      </c>
      <c r="Q2503" s="13" t="str">
        <f>VLOOKUP($B2503,Deals_Demo!$H:$N,7,0)</f>
        <v>strategy_23_demo</v>
      </c>
      <c r="R2503" s="13" t="str">
        <f t="shared" si="396"/>
        <v>Mon</v>
      </c>
      <c r="S2503" s="14">
        <f>VLOOKUP($B2503,Deals_Demo!$H:$S,8,0)</f>
        <v>45922.797083333331</v>
      </c>
      <c r="T2503" s="14">
        <f>VLOOKUP($B2503,Deals_Demo!$H:$S,9,0)</f>
        <v>45923.005416666667</v>
      </c>
      <c r="U2503" s="15" t="str">
        <f t="shared" si="397"/>
        <v>2025-09-23</v>
      </c>
      <c r="V2503" s="13" t="str">
        <f>VLOOKUP($B2503,Deals_Demo!$H:$S,11,0)</f>
        <v>00</v>
      </c>
      <c r="W2503" s="13" t="str">
        <f>VLOOKUP($B2503,Deals_Demo!$H:$S,12,0)</f>
        <v>Tue</v>
      </c>
      <c r="X2503" s="13">
        <f t="shared" si="399"/>
        <v>-0.22200000000000003</v>
      </c>
      <c r="Y2503" s="13">
        <f t="shared" si="400"/>
        <v>-0.44400000000000006</v>
      </c>
      <c r="Z2503" s="13">
        <f t="shared" si="401"/>
        <v>-0.66600000000000004</v>
      </c>
      <c r="AA2503" s="13">
        <f t="shared" si="398"/>
        <v>-3</v>
      </c>
    </row>
    <row r="2504" spans="1:27" x14ac:dyDescent="0.25">
      <c r="A2504" s="56">
        <v>45922.797083333331</v>
      </c>
      <c r="B2504" s="57">
        <v>444524623</v>
      </c>
      <c r="C2504" s="58" t="s">
        <v>36</v>
      </c>
      <c r="D2504" s="58" t="s">
        <v>37</v>
      </c>
      <c r="E2504" s="58" t="s">
        <v>119</v>
      </c>
      <c r="F2504" s="59">
        <v>3737.58</v>
      </c>
      <c r="G2504" s="59">
        <v>3738.49</v>
      </c>
      <c r="H2504" s="59">
        <v>3740.54</v>
      </c>
      <c r="I2504" s="58" t="s">
        <v>3050</v>
      </c>
      <c r="J2504" s="59">
        <v>3738.45</v>
      </c>
      <c r="K2504" s="59">
        <v>0</v>
      </c>
      <c r="L2504" s="59">
        <v>0</v>
      </c>
      <c r="M2504" s="59">
        <v>0.87</v>
      </c>
      <c r="N2504" s="10" t="str">
        <f t="shared" si="393"/>
        <v>W</v>
      </c>
      <c r="O2504" s="11">
        <f t="shared" si="394"/>
        <v>45922</v>
      </c>
      <c r="P2504" s="12" t="str">
        <f t="shared" si="395"/>
        <v>19</v>
      </c>
      <c r="Q2504" s="13" t="str">
        <f>VLOOKUP($B2504,Deals_Demo!$H:$N,7,0)</f>
        <v>strategy_09_demo</v>
      </c>
      <c r="R2504" s="13" t="str">
        <f t="shared" si="396"/>
        <v>Mon</v>
      </c>
      <c r="S2504" s="14">
        <f>VLOOKUP($B2504,Deals_Demo!$H:$S,8,0)</f>
        <v>45922.797083333331</v>
      </c>
      <c r="T2504" s="14">
        <f>VLOOKUP($B2504,Deals_Demo!$H:$S,9,0)</f>
        <v>45923.005416666667</v>
      </c>
      <c r="U2504" s="15" t="str">
        <f t="shared" si="397"/>
        <v>2025-09-23</v>
      </c>
      <c r="V2504" s="13" t="str">
        <f>VLOOKUP($B2504,Deals_Demo!$H:$S,11,0)</f>
        <v>00</v>
      </c>
      <c r="W2504" s="13" t="str">
        <f>VLOOKUP($B2504,Deals_Demo!$H:$S,12,0)</f>
        <v>Tue</v>
      </c>
      <c r="X2504" s="13">
        <f t="shared" si="399"/>
        <v>8.7000000000000008E-2</v>
      </c>
      <c r="Y2504" s="13">
        <f t="shared" si="400"/>
        <v>0.17400000000000002</v>
      </c>
      <c r="Z2504" s="13">
        <f t="shared" si="401"/>
        <v>0.26100000000000001</v>
      </c>
      <c r="AA2504" s="13">
        <f t="shared" si="398"/>
        <v>-3</v>
      </c>
    </row>
    <row r="2505" spans="1:27" x14ac:dyDescent="0.25">
      <c r="A2505" s="60">
        <v>45922.797083333331</v>
      </c>
      <c r="B2505" s="61">
        <v>444524624</v>
      </c>
      <c r="C2505" s="62" t="s">
        <v>36</v>
      </c>
      <c r="D2505" s="62" t="s">
        <v>37</v>
      </c>
      <c r="E2505" s="62" t="s">
        <v>119</v>
      </c>
      <c r="F2505" s="63">
        <v>3737.57</v>
      </c>
      <c r="G2505" s="63">
        <v>3734.54</v>
      </c>
      <c r="H2505" s="63">
        <v>3739.04</v>
      </c>
      <c r="I2505" s="62" t="s">
        <v>3051</v>
      </c>
      <c r="J2505" s="63">
        <v>3739.13</v>
      </c>
      <c r="K2505" s="63">
        <v>0</v>
      </c>
      <c r="L2505" s="63">
        <v>0</v>
      </c>
      <c r="M2505" s="63">
        <v>1.56</v>
      </c>
      <c r="N2505" s="10" t="str">
        <f t="shared" si="393"/>
        <v>W</v>
      </c>
      <c r="O2505" s="11">
        <f t="shared" si="394"/>
        <v>45922</v>
      </c>
      <c r="P2505" s="12" t="str">
        <f t="shared" si="395"/>
        <v>19</v>
      </c>
      <c r="Q2505" s="13" t="str">
        <f>VLOOKUP($B2505,Deals_Demo!$H:$N,7,0)</f>
        <v>strategy_12_demo</v>
      </c>
      <c r="R2505" s="13" t="str">
        <f t="shared" si="396"/>
        <v>Mon</v>
      </c>
      <c r="S2505" s="14">
        <f>VLOOKUP($B2505,Deals_Demo!$H:$S,8,0)</f>
        <v>45922.797083333331</v>
      </c>
      <c r="T2505" s="14">
        <f>VLOOKUP($B2505,Deals_Demo!$H:$S,9,0)</f>
        <v>45923.005416666667</v>
      </c>
      <c r="U2505" s="15" t="str">
        <f t="shared" si="397"/>
        <v>2025-09-23</v>
      </c>
      <c r="V2505" s="13" t="str">
        <f>VLOOKUP($B2505,Deals_Demo!$H:$S,11,0)</f>
        <v>00</v>
      </c>
      <c r="W2505" s="13" t="str">
        <f>VLOOKUP($B2505,Deals_Demo!$H:$S,12,0)</f>
        <v>Tue</v>
      </c>
      <c r="X2505" s="13">
        <f t="shared" si="399"/>
        <v>0.15600000000000003</v>
      </c>
      <c r="Y2505" s="13">
        <f t="shared" si="400"/>
        <v>0.31200000000000006</v>
      </c>
      <c r="Z2505" s="13">
        <f t="shared" si="401"/>
        <v>0.46799999999999997</v>
      </c>
      <c r="AA2505" s="13">
        <f t="shared" si="398"/>
        <v>-3</v>
      </c>
    </row>
    <row r="2506" spans="1:27" x14ac:dyDescent="0.25">
      <c r="A2506" s="56">
        <v>45922.797083333331</v>
      </c>
      <c r="B2506" s="57">
        <v>444524625</v>
      </c>
      <c r="C2506" s="58" t="s">
        <v>36</v>
      </c>
      <c r="D2506" s="58" t="s">
        <v>37</v>
      </c>
      <c r="E2506" s="58" t="s">
        <v>119</v>
      </c>
      <c r="F2506" s="59">
        <v>3737.56</v>
      </c>
      <c r="G2506" s="59">
        <v>3736.04</v>
      </c>
      <c r="H2506" s="59">
        <v>3739.04</v>
      </c>
      <c r="I2506" s="58" t="s">
        <v>3051</v>
      </c>
      <c r="J2506" s="59">
        <v>3739.13</v>
      </c>
      <c r="K2506" s="59">
        <v>0</v>
      </c>
      <c r="L2506" s="59">
        <v>0</v>
      </c>
      <c r="M2506" s="59">
        <v>1.57</v>
      </c>
      <c r="N2506" s="10" t="str">
        <f t="shared" si="393"/>
        <v>W</v>
      </c>
      <c r="O2506" s="11">
        <f t="shared" si="394"/>
        <v>45922</v>
      </c>
      <c r="P2506" s="12" t="str">
        <f t="shared" si="395"/>
        <v>19</v>
      </c>
      <c r="Q2506" s="13" t="str">
        <f>VLOOKUP($B2506,Deals_Demo!$H:$N,7,0)</f>
        <v>strategy_15_demo</v>
      </c>
      <c r="R2506" s="13" t="str">
        <f t="shared" si="396"/>
        <v>Mon</v>
      </c>
      <c r="S2506" s="14">
        <f>VLOOKUP($B2506,Deals_Demo!$H:$S,8,0)</f>
        <v>45922.797083333331</v>
      </c>
      <c r="T2506" s="14">
        <f>VLOOKUP($B2506,Deals_Demo!$H:$S,9,0)</f>
        <v>45923.005416666667</v>
      </c>
      <c r="U2506" s="15" t="str">
        <f t="shared" si="397"/>
        <v>2025-09-23</v>
      </c>
      <c r="V2506" s="13" t="str">
        <f>VLOOKUP($B2506,Deals_Demo!$H:$S,11,0)</f>
        <v>00</v>
      </c>
      <c r="W2506" s="13" t="str">
        <f>VLOOKUP($B2506,Deals_Demo!$H:$S,12,0)</f>
        <v>Tue</v>
      </c>
      <c r="X2506" s="13">
        <f t="shared" si="399"/>
        <v>0.15700000000000003</v>
      </c>
      <c r="Y2506" s="13">
        <f t="shared" si="400"/>
        <v>0.31400000000000006</v>
      </c>
      <c r="Z2506" s="13">
        <f t="shared" si="401"/>
        <v>0.47099999999999997</v>
      </c>
      <c r="AA2506" s="13">
        <f t="shared" si="398"/>
        <v>-3</v>
      </c>
    </row>
    <row r="2507" spans="1:27" x14ac:dyDescent="0.25">
      <c r="A2507" s="60">
        <v>45922.797638888886</v>
      </c>
      <c r="B2507" s="61">
        <v>444524948</v>
      </c>
      <c r="C2507" s="62" t="s">
        <v>36</v>
      </c>
      <c r="D2507" s="62" t="s">
        <v>37</v>
      </c>
      <c r="E2507" s="62" t="s">
        <v>119</v>
      </c>
      <c r="F2507" s="63">
        <v>3737.23</v>
      </c>
      <c r="G2507" s="63">
        <v>3737.36</v>
      </c>
      <c r="H2507" s="63">
        <v>3740.67</v>
      </c>
      <c r="I2507" s="62" t="s">
        <v>3053</v>
      </c>
      <c r="J2507" s="63">
        <v>3737.33</v>
      </c>
      <c r="K2507" s="63">
        <v>0</v>
      </c>
      <c r="L2507" s="63">
        <v>0</v>
      </c>
      <c r="M2507" s="63">
        <v>0.1</v>
      </c>
      <c r="N2507" s="10" t="str">
        <f t="shared" si="393"/>
        <v>W</v>
      </c>
      <c r="O2507" s="11">
        <f t="shared" si="394"/>
        <v>45922</v>
      </c>
      <c r="P2507" s="12" t="str">
        <f t="shared" si="395"/>
        <v>19</v>
      </c>
      <c r="Q2507" s="13" t="str">
        <f>VLOOKUP($B2507,Deals_Demo!$H:$N,7,0)</f>
        <v>strategy_11_demo</v>
      </c>
      <c r="R2507" s="13" t="str">
        <f t="shared" si="396"/>
        <v>Mon</v>
      </c>
      <c r="S2507" s="14">
        <f>VLOOKUP($B2507,Deals_Demo!$H:$S,8,0)</f>
        <v>45922.797638888886</v>
      </c>
      <c r="T2507" s="14">
        <f>VLOOKUP($B2507,Deals_Demo!$H:$S,9,0)</f>
        <v>45923.005972222221</v>
      </c>
      <c r="U2507" s="15" t="str">
        <f t="shared" si="397"/>
        <v>2025-09-23</v>
      </c>
      <c r="V2507" s="13" t="str">
        <f>VLOOKUP($B2507,Deals_Demo!$H:$S,11,0)</f>
        <v>00</v>
      </c>
      <c r="W2507" s="13" t="str">
        <f>VLOOKUP($B2507,Deals_Demo!$H:$S,12,0)</f>
        <v>Tue</v>
      </c>
      <c r="X2507" s="13">
        <f t="shared" si="399"/>
        <v>1.0000000000000002E-2</v>
      </c>
      <c r="Y2507" s="13">
        <f t="shared" si="400"/>
        <v>2.0000000000000004E-2</v>
      </c>
      <c r="Z2507" s="13">
        <f t="shared" si="401"/>
        <v>0.03</v>
      </c>
      <c r="AA2507" s="13">
        <f t="shared" si="398"/>
        <v>-3</v>
      </c>
    </row>
    <row r="2508" spans="1:27" x14ac:dyDescent="0.25">
      <c r="A2508" s="56">
        <v>45922.797650462962</v>
      </c>
      <c r="B2508" s="57">
        <v>444524949</v>
      </c>
      <c r="C2508" s="58" t="s">
        <v>36</v>
      </c>
      <c r="D2508" s="58" t="s">
        <v>37</v>
      </c>
      <c r="E2508" s="58" t="s">
        <v>119</v>
      </c>
      <c r="F2508" s="59">
        <v>3737.25</v>
      </c>
      <c r="G2508" s="59">
        <v>3738.75</v>
      </c>
      <c r="H2508" s="59">
        <v>3740.73</v>
      </c>
      <c r="I2508" s="58" t="s">
        <v>3054</v>
      </c>
      <c r="J2508" s="59">
        <v>3740.83</v>
      </c>
      <c r="K2508" s="59">
        <v>0</v>
      </c>
      <c r="L2508" s="59">
        <v>0</v>
      </c>
      <c r="M2508" s="59">
        <v>3.58</v>
      </c>
      <c r="N2508" s="10" t="str">
        <f t="shared" si="393"/>
        <v>W</v>
      </c>
      <c r="O2508" s="11">
        <f t="shared" si="394"/>
        <v>45922</v>
      </c>
      <c r="P2508" s="12" t="str">
        <f t="shared" si="395"/>
        <v>19</v>
      </c>
      <c r="Q2508" s="13" t="str">
        <f>VLOOKUP($B2508,Deals_Demo!$H:$N,7,0)</f>
        <v>strategy_16_demo</v>
      </c>
      <c r="R2508" s="13" t="str">
        <f t="shared" si="396"/>
        <v>Mon</v>
      </c>
      <c r="S2508" s="14">
        <f>VLOOKUP($B2508,Deals_Demo!$H:$S,8,0)</f>
        <v>45922.797650462962</v>
      </c>
      <c r="T2508" s="14">
        <f>VLOOKUP($B2508,Deals_Demo!$H:$S,9,0)</f>
        <v>45923.005983796298</v>
      </c>
      <c r="U2508" s="15" t="str">
        <f t="shared" si="397"/>
        <v>2025-09-23</v>
      </c>
      <c r="V2508" s="13" t="str">
        <f>VLOOKUP($B2508,Deals_Demo!$H:$S,11,0)</f>
        <v>00</v>
      </c>
      <c r="W2508" s="13" t="str">
        <f>VLOOKUP($B2508,Deals_Demo!$H:$S,12,0)</f>
        <v>Tue</v>
      </c>
      <c r="X2508" s="13">
        <f t="shared" si="399"/>
        <v>0.35800000000000004</v>
      </c>
      <c r="Y2508" s="13">
        <f t="shared" si="400"/>
        <v>0.71600000000000008</v>
      </c>
      <c r="Z2508" s="13">
        <f t="shared" si="401"/>
        <v>1.0740000000000001</v>
      </c>
      <c r="AA2508" s="13">
        <f t="shared" si="398"/>
        <v>3.58</v>
      </c>
    </row>
    <row r="2509" spans="1:27" x14ac:dyDescent="0.25">
      <c r="A2509" s="60">
        <v>45922.798217592594</v>
      </c>
      <c r="B2509" s="61">
        <v>444525228</v>
      </c>
      <c r="C2509" s="62" t="s">
        <v>36</v>
      </c>
      <c r="D2509" s="62" t="s">
        <v>37</v>
      </c>
      <c r="E2509" s="62" t="s">
        <v>119</v>
      </c>
      <c r="F2509" s="63">
        <v>3737.13</v>
      </c>
      <c r="G2509" s="63">
        <v>3738.72</v>
      </c>
      <c r="H2509" s="63">
        <v>3740.59</v>
      </c>
      <c r="I2509" s="62" t="s">
        <v>3054</v>
      </c>
      <c r="J2509" s="63">
        <v>3740.6</v>
      </c>
      <c r="K2509" s="63">
        <v>0</v>
      </c>
      <c r="L2509" s="63">
        <v>0</v>
      </c>
      <c r="M2509" s="63">
        <v>3.47</v>
      </c>
      <c r="N2509" s="10" t="str">
        <f t="shared" si="393"/>
        <v>W</v>
      </c>
      <c r="O2509" s="11">
        <f t="shared" si="394"/>
        <v>45922</v>
      </c>
      <c r="P2509" s="12" t="str">
        <f t="shared" si="395"/>
        <v>19</v>
      </c>
      <c r="Q2509" s="13" t="str">
        <f>VLOOKUP($B2509,Deals_Demo!$H:$N,7,0)</f>
        <v>strategy_13_demo</v>
      </c>
      <c r="R2509" s="13" t="str">
        <f t="shared" si="396"/>
        <v>Mon</v>
      </c>
      <c r="S2509" s="14">
        <f>VLOOKUP($B2509,Deals_Demo!$H:$S,8,0)</f>
        <v>45922.798217592594</v>
      </c>
      <c r="T2509" s="14">
        <f>VLOOKUP($B2509,Deals_Demo!$H:$S,9,0)</f>
        <v>45923.006550925929</v>
      </c>
      <c r="U2509" s="15" t="str">
        <f t="shared" si="397"/>
        <v>2025-09-23</v>
      </c>
      <c r="V2509" s="13" t="str">
        <f>VLOOKUP($B2509,Deals_Demo!$H:$S,11,0)</f>
        <v>00</v>
      </c>
      <c r="W2509" s="13" t="str">
        <f>VLOOKUP($B2509,Deals_Demo!$H:$S,12,0)</f>
        <v>Tue</v>
      </c>
      <c r="X2509" s="13">
        <f t="shared" si="399"/>
        <v>0.34700000000000003</v>
      </c>
      <c r="Y2509" s="13">
        <f t="shared" si="400"/>
        <v>0.69400000000000006</v>
      </c>
      <c r="Z2509" s="13">
        <f t="shared" si="401"/>
        <v>1.0409999999999999</v>
      </c>
      <c r="AA2509" s="13">
        <f t="shared" si="398"/>
        <v>3.47</v>
      </c>
    </row>
    <row r="2510" spans="1:27" x14ac:dyDescent="0.25">
      <c r="A2510" s="56">
        <v>45922.799837962964</v>
      </c>
      <c r="B2510" s="57">
        <v>444527318</v>
      </c>
      <c r="C2510" s="58" t="s">
        <v>36</v>
      </c>
      <c r="D2510" s="58" t="s">
        <v>37</v>
      </c>
      <c r="E2510" s="58" t="s">
        <v>119</v>
      </c>
      <c r="F2510" s="59">
        <v>3737.44</v>
      </c>
      <c r="G2510" s="59">
        <v>3735.24</v>
      </c>
      <c r="H2510" s="59">
        <v>3738.94</v>
      </c>
      <c r="I2510" s="58" t="s">
        <v>3055</v>
      </c>
      <c r="J2510" s="59">
        <v>3735.17</v>
      </c>
      <c r="K2510" s="59">
        <v>0</v>
      </c>
      <c r="L2510" s="59">
        <v>0</v>
      </c>
      <c r="M2510" s="59">
        <v>-2.27</v>
      </c>
      <c r="N2510" s="10" t="str">
        <f t="shared" si="393"/>
        <v>L</v>
      </c>
      <c r="O2510" s="11">
        <f t="shared" si="394"/>
        <v>45922</v>
      </c>
      <c r="P2510" s="12" t="str">
        <f t="shared" si="395"/>
        <v>19</v>
      </c>
      <c r="Q2510" s="13" t="str">
        <f>VLOOKUP($B2510,Deals_Demo!$H:$N,7,0)</f>
        <v>strategy_22_demo</v>
      </c>
      <c r="R2510" s="13" t="str">
        <f t="shared" si="396"/>
        <v>Mon</v>
      </c>
      <c r="S2510" s="14">
        <f>VLOOKUP($B2510,Deals_Demo!$H:$S,8,0)</f>
        <v>45922.799837962964</v>
      </c>
      <c r="T2510" s="14">
        <f>VLOOKUP($B2510,Deals_Demo!$H:$S,9,0)</f>
        <v>45923.0081712963</v>
      </c>
      <c r="U2510" s="15" t="str">
        <f t="shared" si="397"/>
        <v>2025-09-23</v>
      </c>
      <c r="V2510" s="13" t="str">
        <f>VLOOKUP($B2510,Deals_Demo!$H:$S,11,0)</f>
        <v>00</v>
      </c>
      <c r="W2510" s="13" t="str">
        <f>VLOOKUP($B2510,Deals_Demo!$H:$S,12,0)</f>
        <v>Tue</v>
      </c>
      <c r="X2510" s="13">
        <f t="shared" si="399"/>
        <v>-0.22700000000000001</v>
      </c>
      <c r="Y2510" s="13">
        <f t="shared" si="400"/>
        <v>-0.45400000000000001</v>
      </c>
      <c r="Z2510" s="13">
        <f t="shared" si="401"/>
        <v>-0.68099999999999994</v>
      </c>
      <c r="AA2510" s="13">
        <f t="shared" si="398"/>
        <v>-3</v>
      </c>
    </row>
    <row r="2511" spans="1:27" x14ac:dyDescent="0.25">
      <c r="A2511" s="60">
        <v>45922.799849537034</v>
      </c>
      <c r="B2511" s="61">
        <v>444527325</v>
      </c>
      <c r="C2511" s="62" t="s">
        <v>36</v>
      </c>
      <c r="D2511" s="62" t="s">
        <v>37</v>
      </c>
      <c r="E2511" s="62" t="s">
        <v>119</v>
      </c>
      <c r="F2511" s="63">
        <v>3737.42</v>
      </c>
      <c r="G2511" s="63">
        <v>3737.37</v>
      </c>
      <c r="H2511" s="63">
        <v>3738.94</v>
      </c>
      <c r="I2511" s="62" t="s">
        <v>3056</v>
      </c>
      <c r="J2511" s="63">
        <v>3739.02</v>
      </c>
      <c r="K2511" s="63">
        <v>0</v>
      </c>
      <c r="L2511" s="63">
        <v>0</v>
      </c>
      <c r="M2511" s="63">
        <v>1.6</v>
      </c>
      <c r="N2511" s="10" t="str">
        <f t="shared" si="393"/>
        <v>W</v>
      </c>
      <c r="O2511" s="11">
        <f t="shared" si="394"/>
        <v>45922</v>
      </c>
      <c r="P2511" s="12" t="str">
        <f t="shared" si="395"/>
        <v>19</v>
      </c>
      <c r="Q2511" s="13" t="str">
        <f>VLOOKUP($B2511,Deals_Demo!$H:$N,7,0)</f>
        <v>strategy_12_demo</v>
      </c>
      <c r="R2511" s="13" t="str">
        <f t="shared" si="396"/>
        <v>Mon</v>
      </c>
      <c r="S2511" s="14">
        <f>VLOOKUP($B2511,Deals_Demo!$H:$S,8,0)</f>
        <v>45922.799849537034</v>
      </c>
      <c r="T2511" s="14">
        <f>VLOOKUP($B2511,Deals_Demo!$H:$S,9,0)</f>
        <v>45923.00818287037</v>
      </c>
      <c r="U2511" s="15" t="str">
        <f t="shared" si="397"/>
        <v>2025-09-23</v>
      </c>
      <c r="V2511" s="13" t="str">
        <f>VLOOKUP($B2511,Deals_Demo!$H:$S,11,0)</f>
        <v>00</v>
      </c>
      <c r="W2511" s="13" t="str">
        <f>VLOOKUP($B2511,Deals_Demo!$H:$S,12,0)</f>
        <v>Tue</v>
      </c>
      <c r="X2511" s="13">
        <f t="shared" si="399"/>
        <v>0.16000000000000003</v>
      </c>
      <c r="Y2511" s="13">
        <f t="shared" si="400"/>
        <v>0.32000000000000006</v>
      </c>
      <c r="Z2511" s="13">
        <f t="shared" si="401"/>
        <v>0.48</v>
      </c>
      <c r="AA2511" s="13">
        <f t="shared" si="398"/>
        <v>-3</v>
      </c>
    </row>
    <row r="2512" spans="1:27" x14ac:dyDescent="0.25">
      <c r="A2512" s="56">
        <v>45922.799849537034</v>
      </c>
      <c r="B2512" s="57">
        <v>444527328</v>
      </c>
      <c r="C2512" s="58" t="s">
        <v>36</v>
      </c>
      <c r="D2512" s="58" t="s">
        <v>37</v>
      </c>
      <c r="E2512" s="58" t="s">
        <v>119</v>
      </c>
      <c r="F2512" s="59">
        <v>3737.42</v>
      </c>
      <c r="G2512" s="59">
        <v>3734.44</v>
      </c>
      <c r="H2512" s="59">
        <v>3738.94</v>
      </c>
      <c r="I2512" s="58" t="s">
        <v>3056</v>
      </c>
      <c r="J2512" s="59">
        <v>3739.02</v>
      </c>
      <c r="K2512" s="59">
        <v>0</v>
      </c>
      <c r="L2512" s="59">
        <v>0</v>
      </c>
      <c r="M2512" s="59">
        <v>1.6</v>
      </c>
      <c r="N2512" s="10" t="str">
        <f t="shared" si="393"/>
        <v>W</v>
      </c>
      <c r="O2512" s="11">
        <f t="shared" si="394"/>
        <v>45922</v>
      </c>
      <c r="P2512" s="12" t="str">
        <f t="shared" si="395"/>
        <v>19</v>
      </c>
      <c r="Q2512" s="13" t="str">
        <f>VLOOKUP($B2512,Deals_Demo!$H:$N,7,0)</f>
        <v>strategy_24_demo</v>
      </c>
      <c r="R2512" s="13" t="str">
        <f t="shared" si="396"/>
        <v>Mon</v>
      </c>
      <c r="S2512" s="14">
        <f>VLOOKUP($B2512,Deals_Demo!$H:$S,8,0)</f>
        <v>45922.799849537034</v>
      </c>
      <c r="T2512" s="14">
        <f>VLOOKUP($B2512,Deals_Demo!$H:$S,9,0)</f>
        <v>45923.00818287037</v>
      </c>
      <c r="U2512" s="15" t="str">
        <f t="shared" si="397"/>
        <v>2025-09-23</v>
      </c>
      <c r="V2512" s="13" t="str">
        <f>VLOOKUP($B2512,Deals_Demo!$H:$S,11,0)</f>
        <v>00</v>
      </c>
      <c r="W2512" s="13" t="str">
        <f>VLOOKUP($B2512,Deals_Demo!$H:$S,12,0)</f>
        <v>Tue</v>
      </c>
      <c r="X2512" s="13">
        <f t="shared" si="399"/>
        <v>0.16000000000000003</v>
      </c>
      <c r="Y2512" s="13">
        <f t="shared" si="400"/>
        <v>0.32000000000000006</v>
      </c>
      <c r="Z2512" s="13">
        <f t="shared" si="401"/>
        <v>0.48</v>
      </c>
      <c r="AA2512" s="13">
        <f t="shared" si="398"/>
        <v>-3</v>
      </c>
    </row>
    <row r="2513" spans="1:27" x14ac:dyDescent="0.25">
      <c r="A2513" s="60">
        <v>45922.799849537034</v>
      </c>
      <c r="B2513" s="61">
        <v>444527332</v>
      </c>
      <c r="C2513" s="62" t="s">
        <v>36</v>
      </c>
      <c r="D2513" s="62" t="s">
        <v>37</v>
      </c>
      <c r="E2513" s="62" t="s">
        <v>119</v>
      </c>
      <c r="F2513" s="63">
        <v>3737.42</v>
      </c>
      <c r="G2513" s="63">
        <v>3738.49</v>
      </c>
      <c r="H2513" s="63">
        <v>3740.94</v>
      </c>
      <c r="I2513" s="62" t="s">
        <v>3050</v>
      </c>
      <c r="J2513" s="63">
        <v>3738.45</v>
      </c>
      <c r="K2513" s="63">
        <v>0</v>
      </c>
      <c r="L2513" s="63">
        <v>0</v>
      </c>
      <c r="M2513" s="63">
        <v>1.03</v>
      </c>
      <c r="N2513" s="10" t="str">
        <f t="shared" si="393"/>
        <v>W</v>
      </c>
      <c r="O2513" s="11">
        <f t="shared" si="394"/>
        <v>45922</v>
      </c>
      <c r="P2513" s="12" t="str">
        <f t="shared" si="395"/>
        <v>19</v>
      </c>
      <c r="Q2513" s="13" t="str">
        <f>VLOOKUP($B2513,Deals_Demo!$H:$N,7,0)</f>
        <v>strategy_11_demo</v>
      </c>
      <c r="R2513" s="13" t="str">
        <f t="shared" si="396"/>
        <v>Mon</v>
      </c>
      <c r="S2513" s="14">
        <f>VLOOKUP($B2513,Deals_Demo!$H:$S,8,0)</f>
        <v>45922.799849537034</v>
      </c>
      <c r="T2513" s="14">
        <f>VLOOKUP($B2513,Deals_Demo!$H:$S,9,0)</f>
        <v>45923.00818287037</v>
      </c>
      <c r="U2513" s="15" t="str">
        <f t="shared" si="397"/>
        <v>2025-09-23</v>
      </c>
      <c r="V2513" s="13" t="str">
        <f>VLOOKUP($B2513,Deals_Demo!$H:$S,11,0)</f>
        <v>00</v>
      </c>
      <c r="W2513" s="13" t="str">
        <f>VLOOKUP($B2513,Deals_Demo!$H:$S,12,0)</f>
        <v>Tue</v>
      </c>
      <c r="X2513" s="13">
        <f t="shared" si="399"/>
        <v>0.10300000000000001</v>
      </c>
      <c r="Y2513" s="13">
        <f t="shared" si="400"/>
        <v>0.20600000000000002</v>
      </c>
      <c r="Z2513" s="13">
        <f t="shared" si="401"/>
        <v>0.309</v>
      </c>
      <c r="AA2513" s="13">
        <f t="shared" si="398"/>
        <v>-3</v>
      </c>
    </row>
    <row r="2514" spans="1:27" x14ac:dyDescent="0.25">
      <c r="A2514" s="56">
        <v>45922.800300925926</v>
      </c>
      <c r="B2514" s="57">
        <v>444527918</v>
      </c>
      <c r="C2514" s="58" t="s">
        <v>36</v>
      </c>
      <c r="D2514" s="58" t="s">
        <v>37</v>
      </c>
      <c r="E2514" s="58" t="s">
        <v>119</v>
      </c>
      <c r="F2514" s="59">
        <v>3735.85</v>
      </c>
      <c r="G2514" s="59">
        <v>3737.82</v>
      </c>
      <c r="H2514" s="59">
        <v>3741.85</v>
      </c>
      <c r="I2514" s="58" t="s">
        <v>3057</v>
      </c>
      <c r="J2514" s="59">
        <v>3737.79</v>
      </c>
      <c r="K2514" s="59">
        <v>0</v>
      </c>
      <c r="L2514" s="59">
        <v>0</v>
      </c>
      <c r="M2514" s="59">
        <v>1.94</v>
      </c>
      <c r="N2514" s="10" t="str">
        <f t="shared" si="393"/>
        <v>W</v>
      </c>
      <c r="O2514" s="11">
        <f t="shared" si="394"/>
        <v>45922</v>
      </c>
      <c r="P2514" s="12" t="str">
        <f t="shared" si="395"/>
        <v>19</v>
      </c>
      <c r="Q2514" s="13" t="str">
        <f>VLOOKUP($B2514,Deals_Demo!$H:$N,7,0)</f>
        <v>strategy_28.py</v>
      </c>
      <c r="R2514" s="13" t="str">
        <f t="shared" si="396"/>
        <v>Mon</v>
      </c>
      <c r="S2514" s="14">
        <f>VLOOKUP($B2514,Deals_Demo!$H:$S,8,0)</f>
        <v>45922.800300925926</v>
      </c>
      <c r="T2514" s="14">
        <f>VLOOKUP($B2514,Deals_Demo!$H:$S,9,0)</f>
        <v>45923.008634259262</v>
      </c>
      <c r="U2514" s="15" t="str">
        <f t="shared" si="397"/>
        <v>2025-09-23</v>
      </c>
      <c r="V2514" s="13" t="str">
        <f>VLOOKUP($B2514,Deals_Demo!$H:$S,11,0)</f>
        <v>00</v>
      </c>
      <c r="W2514" s="13" t="str">
        <f>VLOOKUP($B2514,Deals_Demo!$H:$S,12,0)</f>
        <v>Tue</v>
      </c>
      <c r="X2514" s="13">
        <f t="shared" si="399"/>
        <v>0.19400000000000001</v>
      </c>
      <c r="Y2514" s="13">
        <f t="shared" si="400"/>
        <v>0.38800000000000001</v>
      </c>
      <c r="Z2514" s="13">
        <f t="shared" si="401"/>
        <v>0.58199999999999996</v>
      </c>
      <c r="AA2514" s="13">
        <f t="shared" si="398"/>
        <v>-3</v>
      </c>
    </row>
    <row r="2515" spans="1:27" x14ac:dyDescent="0.25">
      <c r="A2515" s="60">
        <v>45922.800671296296</v>
      </c>
      <c r="B2515" s="61">
        <v>444529044</v>
      </c>
      <c r="C2515" s="62" t="s">
        <v>36</v>
      </c>
      <c r="D2515" s="62" t="s">
        <v>37</v>
      </c>
      <c r="E2515" s="62" t="s">
        <v>119</v>
      </c>
      <c r="F2515" s="63">
        <v>3735.69</v>
      </c>
      <c r="G2515" s="63">
        <v>3737.95</v>
      </c>
      <c r="H2515" s="63">
        <v>3740.17</v>
      </c>
      <c r="I2515" s="62" t="s">
        <v>3057</v>
      </c>
      <c r="J2515" s="63">
        <v>3737.91</v>
      </c>
      <c r="K2515" s="63">
        <v>0</v>
      </c>
      <c r="L2515" s="63">
        <v>0</v>
      </c>
      <c r="M2515" s="63">
        <v>2.2200000000000002</v>
      </c>
      <c r="N2515" s="10" t="str">
        <f t="shared" si="393"/>
        <v>W</v>
      </c>
      <c r="O2515" s="11">
        <f t="shared" si="394"/>
        <v>45922</v>
      </c>
      <c r="P2515" s="12" t="str">
        <f t="shared" si="395"/>
        <v>19</v>
      </c>
      <c r="Q2515" s="13" t="str">
        <f>VLOOKUP($B2515,Deals_Demo!$H:$N,7,0)</f>
        <v>DEMO_strategy_27</v>
      </c>
      <c r="R2515" s="13" t="str">
        <f t="shared" si="396"/>
        <v>Mon</v>
      </c>
      <c r="S2515" s="14">
        <f>VLOOKUP($B2515,Deals_Demo!$H:$S,8,0)</f>
        <v>45922.800671296296</v>
      </c>
      <c r="T2515" s="14">
        <f>VLOOKUP($B2515,Deals_Demo!$H:$S,9,0)</f>
        <v>45923.009004629632</v>
      </c>
      <c r="U2515" s="15" t="str">
        <f t="shared" si="397"/>
        <v>2025-09-23</v>
      </c>
      <c r="V2515" s="13" t="str">
        <f>VLOOKUP($B2515,Deals_Demo!$H:$S,11,0)</f>
        <v>00</v>
      </c>
      <c r="W2515" s="13" t="str">
        <f>VLOOKUP($B2515,Deals_Demo!$H:$S,12,0)</f>
        <v>Tue</v>
      </c>
      <c r="X2515" s="13">
        <f t="shared" si="399"/>
        <v>0.22200000000000003</v>
      </c>
      <c r="Y2515" s="13">
        <f t="shared" si="400"/>
        <v>0.44400000000000006</v>
      </c>
      <c r="Z2515" s="13">
        <f t="shared" si="401"/>
        <v>0.66600000000000004</v>
      </c>
      <c r="AA2515" s="13">
        <f t="shared" si="398"/>
        <v>-3</v>
      </c>
    </row>
    <row r="2516" spans="1:27" x14ac:dyDescent="0.25">
      <c r="A2516" s="56">
        <v>45922.801342592589</v>
      </c>
      <c r="B2516" s="57">
        <v>444529576</v>
      </c>
      <c r="C2516" s="58" t="s">
        <v>36</v>
      </c>
      <c r="D2516" s="58" t="s">
        <v>37</v>
      </c>
      <c r="E2516" s="58" t="s">
        <v>119</v>
      </c>
      <c r="F2516" s="59">
        <v>3736.32</v>
      </c>
      <c r="G2516" s="59">
        <v>3738.11</v>
      </c>
      <c r="H2516" s="59">
        <v>3742.31</v>
      </c>
      <c r="I2516" s="58" t="s">
        <v>3049</v>
      </c>
      <c r="J2516" s="59">
        <v>3738.07</v>
      </c>
      <c r="K2516" s="59">
        <v>0</v>
      </c>
      <c r="L2516" s="59">
        <v>0</v>
      </c>
      <c r="M2516" s="59">
        <v>1.75</v>
      </c>
      <c r="N2516" s="10" t="str">
        <f t="shared" si="393"/>
        <v>W</v>
      </c>
      <c r="O2516" s="11">
        <f t="shared" si="394"/>
        <v>45922</v>
      </c>
      <c r="P2516" s="12" t="str">
        <f t="shared" si="395"/>
        <v>19</v>
      </c>
      <c r="Q2516" s="13" t="str">
        <f>VLOOKUP($B2516,Deals_Demo!$H:$N,7,0)</f>
        <v>DEMO_strategy_26</v>
      </c>
      <c r="R2516" s="13" t="str">
        <f t="shared" si="396"/>
        <v>Mon</v>
      </c>
      <c r="S2516" s="14">
        <f>VLOOKUP($B2516,Deals_Demo!$H:$S,8,0)</f>
        <v>45922.801342592589</v>
      </c>
      <c r="T2516" s="14">
        <f>VLOOKUP($B2516,Deals_Demo!$H:$S,9,0)</f>
        <v>45923.009675925925</v>
      </c>
      <c r="U2516" s="15" t="str">
        <f t="shared" si="397"/>
        <v>2025-09-23</v>
      </c>
      <c r="V2516" s="13" t="str">
        <f>VLOOKUP($B2516,Deals_Demo!$H:$S,11,0)</f>
        <v>00</v>
      </c>
      <c r="W2516" s="13" t="str">
        <f>VLOOKUP($B2516,Deals_Demo!$H:$S,12,0)</f>
        <v>Tue</v>
      </c>
      <c r="X2516" s="13">
        <f t="shared" si="399"/>
        <v>0.17500000000000002</v>
      </c>
      <c r="Y2516" s="13">
        <f t="shared" si="400"/>
        <v>0.35000000000000003</v>
      </c>
      <c r="Z2516" s="13">
        <f t="shared" si="401"/>
        <v>0.52500000000000002</v>
      </c>
      <c r="AA2516" s="13">
        <f t="shared" si="398"/>
        <v>-3</v>
      </c>
    </row>
    <row r="2517" spans="1:27" x14ac:dyDescent="0.25">
      <c r="A2517" s="60">
        <v>45922.801354166666</v>
      </c>
      <c r="B2517" s="61">
        <v>444529577</v>
      </c>
      <c r="C2517" s="62" t="s">
        <v>36</v>
      </c>
      <c r="D2517" s="62" t="s">
        <v>37</v>
      </c>
      <c r="E2517" s="62" t="s">
        <v>119</v>
      </c>
      <c r="F2517" s="63">
        <v>3736.32</v>
      </c>
      <c r="G2517" s="63">
        <v>3738.11</v>
      </c>
      <c r="H2517" s="62"/>
      <c r="I2517" s="62" t="s">
        <v>3049</v>
      </c>
      <c r="J2517" s="63">
        <v>3738.07</v>
      </c>
      <c r="K2517" s="63">
        <v>0</v>
      </c>
      <c r="L2517" s="63">
        <v>0</v>
      </c>
      <c r="M2517" s="63">
        <v>1.75</v>
      </c>
      <c r="N2517" s="10" t="str">
        <f t="shared" si="393"/>
        <v>W</v>
      </c>
      <c r="O2517" s="11">
        <f t="shared" si="394"/>
        <v>45922</v>
      </c>
      <c r="P2517" s="12" t="str">
        <f t="shared" si="395"/>
        <v>19</v>
      </c>
      <c r="Q2517" s="13" t="str">
        <f>VLOOKUP($B2517,Deals_Demo!$H:$N,7,0)</f>
        <v>DEMO_strategy_25</v>
      </c>
      <c r="R2517" s="13" t="str">
        <f t="shared" si="396"/>
        <v>Mon</v>
      </c>
      <c r="S2517" s="14">
        <f>VLOOKUP($B2517,Deals_Demo!$H:$S,8,0)</f>
        <v>45922.801354166666</v>
      </c>
      <c r="T2517" s="14">
        <f>VLOOKUP($B2517,Deals_Demo!$H:$S,9,0)</f>
        <v>45923.009687500002</v>
      </c>
      <c r="U2517" s="15" t="str">
        <f t="shared" si="397"/>
        <v>2025-09-23</v>
      </c>
      <c r="V2517" s="13" t="str">
        <f>VLOOKUP($B2517,Deals_Demo!$H:$S,11,0)</f>
        <v>00</v>
      </c>
      <c r="W2517" s="13" t="str">
        <f>VLOOKUP($B2517,Deals_Demo!$H:$S,12,0)</f>
        <v>Tue</v>
      </c>
      <c r="X2517" s="13">
        <f t="shared" si="399"/>
        <v>0.17500000000000002</v>
      </c>
      <c r="Y2517" s="13">
        <f t="shared" si="400"/>
        <v>0.35000000000000003</v>
      </c>
      <c r="Z2517" s="13">
        <f t="shared" si="401"/>
        <v>0.52500000000000002</v>
      </c>
      <c r="AA2517" s="13">
        <f t="shared" si="398"/>
        <v>-3</v>
      </c>
    </row>
    <row r="2518" spans="1:27" x14ac:dyDescent="0.25">
      <c r="A2518" s="56">
        <v>45922.816157407404</v>
      </c>
      <c r="B2518" s="57">
        <v>444536432</v>
      </c>
      <c r="C2518" s="58" t="s">
        <v>36</v>
      </c>
      <c r="D2518" s="58" t="s">
        <v>37</v>
      </c>
      <c r="E2518" s="58" t="s">
        <v>119</v>
      </c>
      <c r="F2518" s="59">
        <v>3737.95</v>
      </c>
      <c r="G2518" s="59">
        <v>3738.72</v>
      </c>
      <c r="H2518" s="59">
        <v>3740.96</v>
      </c>
      <c r="I2518" s="58" t="s">
        <v>3058</v>
      </c>
      <c r="J2518" s="59">
        <v>3741.04</v>
      </c>
      <c r="K2518" s="59">
        <v>0</v>
      </c>
      <c r="L2518" s="59">
        <v>0</v>
      </c>
      <c r="M2518" s="59">
        <v>3.09</v>
      </c>
      <c r="N2518" s="10" t="str">
        <f t="shared" si="393"/>
        <v>W</v>
      </c>
      <c r="O2518" s="11">
        <f t="shared" si="394"/>
        <v>45922</v>
      </c>
      <c r="P2518" s="12" t="str">
        <f t="shared" si="395"/>
        <v>19</v>
      </c>
      <c r="Q2518" s="13" t="str">
        <f>VLOOKUP($B2518,Deals_Demo!$H:$N,7,0)</f>
        <v>strategy_23_demo</v>
      </c>
      <c r="R2518" s="13" t="str">
        <f t="shared" si="396"/>
        <v>Mon</v>
      </c>
      <c r="S2518" s="14">
        <f>VLOOKUP($B2518,Deals_Demo!$H:$S,8,0)</f>
        <v>45922.816157407404</v>
      </c>
      <c r="T2518" s="14">
        <f>VLOOKUP($B2518,Deals_Demo!$H:$S,9,0)</f>
        <v>45923.02449074074</v>
      </c>
      <c r="U2518" s="15" t="str">
        <f t="shared" si="397"/>
        <v>2025-09-23</v>
      </c>
      <c r="V2518" s="13" t="str">
        <f>VLOOKUP($B2518,Deals_Demo!$H:$S,11,0)</f>
        <v>00</v>
      </c>
      <c r="W2518" s="13" t="str">
        <f>VLOOKUP($B2518,Deals_Demo!$H:$S,12,0)</f>
        <v>Tue</v>
      </c>
      <c r="X2518" s="13">
        <f t="shared" si="399"/>
        <v>0.309</v>
      </c>
      <c r="Y2518" s="13">
        <f t="shared" si="400"/>
        <v>0.61799999999999999</v>
      </c>
      <c r="Z2518" s="13">
        <f t="shared" si="401"/>
        <v>0.92699999999999994</v>
      </c>
      <c r="AA2518" s="13">
        <f t="shared" si="398"/>
        <v>3.09</v>
      </c>
    </row>
    <row r="2519" spans="1:27" x14ac:dyDescent="0.25">
      <c r="A2519" s="60">
        <v>45922.816157407404</v>
      </c>
      <c r="B2519" s="61">
        <v>444536433</v>
      </c>
      <c r="C2519" s="62" t="s">
        <v>36</v>
      </c>
      <c r="D2519" s="62" t="s">
        <v>37</v>
      </c>
      <c r="E2519" s="62" t="s">
        <v>119</v>
      </c>
      <c r="F2519" s="63">
        <v>3737.95</v>
      </c>
      <c r="G2519" s="63">
        <v>3735.75</v>
      </c>
      <c r="H2519" s="63">
        <v>3739.45</v>
      </c>
      <c r="I2519" s="62" t="s">
        <v>3059</v>
      </c>
      <c r="J2519" s="63">
        <v>3739.45</v>
      </c>
      <c r="K2519" s="63">
        <v>0</v>
      </c>
      <c r="L2519" s="63">
        <v>0</v>
      </c>
      <c r="M2519" s="63">
        <v>1.5</v>
      </c>
      <c r="N2519" s="10" t="str">
        <f t="shared" si="393"/>
        <v>W</v>
      </c>
      <c r="O2519" s="11">
        <f t="shared" si="394"/>
        <v>45922</v>
      </c>
      <c r="P2519" s="12" t="str">
        <f t="shared" si="395"/>
        <v>19</v>
      </c>
      <c r="Q2519" s="13" t="str">
        <f>VLOOKUP($B2519,Deals_Demo!$H:$N,7,0)</f>
        <v>strategy_22_demo</v>
      </c>
      <c r="R2519" s="13" t="str">
        <f t="shared" si="396"/>
        <v>Mon</v>
      </c>
      <c r="S2519" s="14">
        <f>VLOOKUP($B2519,Deals_Demo!$H:$S,8,0)</f>
        <v>45922.816157407404</v>
      </c>
      <c r="T2519" s="14">
        <f>VLOOKUP($B2519,Deals_Demo!$H:$S,9,0)</f>
        <v>45923.02449074074</v>
      </c>
      <c r="U2519" s="15" t="str">
        <f t="shared" si="397"/>
        <v>2025-09-23</v>
      </c>
      <c r="V2519" s="13" t="str">
        <f>VLOOKUP($B2519,Deals_Demo!$H:$S,11,0)</f>
        <v>00</v>
      </c>
      <c r="W2519" s="13" t="str">
        <f>VLOOKUP($B2519,Deals_Demo!$H:$S,12,0)</f>
        <v>Tue</v>
      </c>
      <c r="X2519" s="13">
        <f t="shared" si="399"/>
        <v>0.15000000000000002</v>
      </c>
      <c r="Y2519" s="13">
        <f t="shared" si="400"/>
        <v>0.30000000000000004</v>
      </c>
      <c r="Z2519" s="13">
        <f t="shared" si="401"/>
        <v>0.44999999999999996</v>
      </c>
      <c r="AA2519" s="13">
        <f t="shared" si="398"/>
        <v>-3</v>
      </c>
    </row>
    <row r="2520" spans="1:27" x14ac:dyDescent="0.25">
      <c r="A2520" s="56">
        <v>45922.823796296296</v>
      </c>
      <c r="B2520" s="57">
        <v>444539153</v>
      </c>
      <c r="C2520" s="58" t="s">
        <v>36</v>
      </c>
      <c r="D2520" s="58" t="s">
        <v>37</v>
      </c>
      <c r="E2520" s="58" t="s">
        <v>119</v>
      </c>
      <c r="F2520" s="59">
        <v>3739</v>
      </c>
      <c r="G2520" s="59">
        <v>3738.72</v>
      </c>
      <c r="H2520" s="59">
        <v>3740.52</v>
      </c>
      <c r="I2520" s="58" t="s">
        <v>3054</v>
      </c>
      <c r="J2520" s="59">
        <v>3740.58</v>
      </c>
      <c r="K2520" s="59">
        <v>0</v>
      </c>
      <c r="L2520" s="59">
        <v>0</v>
      </c>
      <c r="M2520" s="59">
        <v>1.58</v>
      </c>
      <c r="N2520" s="10" t="str">
        <f t="shared" si="393"/>
        <v>W</v>
      </c>
      <c r="O2520" s="11">
        <f t="shared" si="394"/>
        <v>45922</v>
      </c>
      <c r="P2520" s="12" t="str">
        <f t="shared" si="395"/>
        <v>19</v>
      </c>
      <c r="Q2520" s="13" t="str">
        <f>VLOOKUP($B2520,Deals_Demo!$H:$N,7,0)</f>
        <v>strategy_12_demo</v>
      </c>
      <c r="R2520" s="13" t="str">
        <f t="shared" si="396"/>
        <v>Mon</v>
      </c>
      <c r="S2520" s="14">
        <f>VLOOKUP($B2520,Deals_Demo!$H:$S,8,0)</f>
        <v>45922.823796296296</v>
      </c>
      <c r="T2520" s="14">
        <f>VLOOKUP($B2520,Deals_Demo!$H:$S,9,0)</f>
        <v>45923.032129629632</v>
      </c>
      <c r="U2520" s="15" t="str">
        <f t="shared" si="397"/>
        <v>2025-09-23</v>
      </c>
      <c r="V2520" s="13" t="str">
        <f>VLOOKUP($B2520,Deals_Demo!$H:$S,11,0)</f>
        <v>00</v>
      </c>
      <c r="W2520" s="13" t="str">
        <f>VLOOKUP($B2520,Deals_Demo!$H:$S,12,0)</f>
        <v>Tue</v>
      </c>
      <c r="X2520" s="13">
        <f t="shared" si="399"/>
        <v>0.15800000000000003</v>
      </c>
      <c r="Y2520" s="13">
        <f t="shared" si="400"/>
        <v>0.31600000000000006</v>
      </c>
      <c r="Z2520" s="13">
        <f t="shared" si="401"/>
        <v>0.47399999999999998</v>
      </c>
      <c r="AA2520" s="13">
        <f t="shared" si="398"/>
        <v>-3</v>
      </c>
    </row>
    <row r="2521" spans="1:27" x14ac:dyDescent="0.25">
      <c r="A2521" s="60">
        <v>45922.823796296296</v>
      </c>
      <c r="B2521" s="61">
        <v>444539154</v>
      </c>
      <c r="C2521" s="62" t="s">
        <v>36</v>
      </c>
      <c r="D2521" s="62" t="s">
        <v>37</v>
      </c>
      <c r="E2521" s="62" t="s">
        <v>119</v>
      </c>
      <c r="F2521" s="63">
        <v>3738.99</v>
      </c>
      <c r="G2521" s="63">
        <v>3738.72</v>
      </c>
      <c r="H2521" s="63">
        <v>3740.5</v>
      </c>
      <c r="I2521" s="62" t="s">
        <v>3054</v>
      </c>
      <c r="J2521" s="63">
        <v>3740.58</v>
      </c>
      <c r="K2521" s="63">
        <v>0</v>
      </c>
      <c r="L2521" s="63">
        <v>0</v>
      </c>
      <c r="M2521" s="63">
        <v>1.59</v>
      </c>
      <c r="N2521" s="10" t="str">
        <f t="shared" si="393"/>
        <v>W</v>
      </c>
      <c r="O2521" s="11">
        <f t="shared" si="394"/>
        <v>45922</v>
      </c>
      <c r="P2521" s="12" t="str">
        <f t="shared" si="395"/>
        <v>19</v>
      </c>
      <c r="Q2521" s="13" t="str">
        <f>VLOOKUP($B2521,Deals_Demo!$H:$N,7,0)</f>
        <v>strategy_24_demo</v>
      </c>
      <c r="R2521" s="13" t="str">
        <f t="shared" si="396"/>
        <v>Mon</v>
      </c>
      <c r="S2521" s="14">
        <f>VLOOKUP($B2521,Deals_Demo!$H:$S,8,0)</f>
        <v>45922.823796296296</v>
      </c>
      <c r="T2521" s="14">
        <f>VLOOKUP($B2521,Deals_Demo!$H:$S,9,0)</f>
        <v>45923.032129629632</v>
      </c>
      <c r="U2521" s="15" t="str">
        <f t="shared" si="397"/>
        <v>2025-09-23</v>
      </c>
      <c r="V2521" s="13" t="str">
        <f>VLOOKUP($B2521,Deals_Demo!$H:$S,11,0)</f>
        <v>00</v>
      </c>
      <c r="W2521" s="13" t="str">
        <f>VLOOKUP($B2521,Deals_Demo!$H:$S,12,0)</f>
        <v>Tue</v>
      </c>
      <c r="X2521" s="13">
        <f t="shared" si="399"/>
        <v>0.15900000000000003</v>
      </c>
      <c r="Y2521" s="13">
        <f t="shared" si="400"/>
        <v>0.31800000000000006</v>
      </c>
      <c r="Z2521" s="13">
        <f t="shared" si="401"/>
        <v>0.47699999999999998</v>
      </c>
      <c r="AA2521" s="13">
        <f t="shared" si="398"/>
        <v>-3</v>
      </c>
    </row>
    <row r="2522" spans="1:27" x14ac:dyDescent="0.25">
      <c r="A2522" s="56">
        <v>45922.823807870373</v>
      </c>
      <c r="B2522" s="57">
        <v>444539155</v>
      </c>
      <c r="C2522" s="58" t="s">
        <v>36</v>
      </c>
      <c r="D2522" s="58" t="s">
        <v>37</v>
      </c>
      <c r="E2522" s="58" t="s">
        <v>119</v>
      </c>
      <c r="F2522" s="59">
        <v>3738.99</v>
      </c>
      <c r="G2522" s="59">
        <v>3736.8</v>
      </c>
      <c r="H2522" s="59">
        <v>3740.5</v>
      </c>
      <c r="I2522" s="58" t="s">
        <v>3060</v>
      </c>
      <c r="J2522" s="59">
        <v>3736.8</v>
      </c>
      <c r="K2522" s="59">
        <v>0</v>
      </c>
      <c r="L2522" s="59">
        <v>0</v>
      </c>
      <c r="M2522" s="59">
        <v>-2.19</v>
      </c>
      <c r="N2522" s="10" t="str">
        <f t="shared" si="393"/>
        <v>L</v>
      </c>
      <c r="O2522" s="11">
        <f t="shared" si="394"/>
        <v>45922</v>
      </c>
      <c r="P2522" s="12" t="str">
        <f t="shared" si="395"/>
        <v>19</v>
      </c>
      <c r="Q2522" s="13" t="str">
        <f>VLOOKUP($B2522,Deals_Demo!$H:$N,7,0)</f>
        <v>strategy_22_demo</v>
      </c>
      <c r="R2522" s="13" t="str">
        <f t="shared" si="396"/>
        <v>Mon</v>
      </c>
      <c r="S2522" s="14">
        <f>VLOOKUP($B2522,Deals_Demo!$H:$S,8,0)</f>
        <v>45922.823807870373</v>
      </c>
      <c r="T2522" s="14">
        <f>VLOOKUP($B2522,Deals_Demo!$H:$S,9,0)</f>
        <v>45923.032141203708</v>
      </c>
      <c r="U2522" s="15" t="str">
        <f t="shared" si="397"/>
        <v>2025-09-23</v>
      </c>
      <c r="V2522" s="13" t="str">
        <f>VLOOKUP($B2522,Deals_Demo!$H:$S,11,0)</f>
        <v>00</v>
      </c>
      <c r="W2522" s="13" t="str">
        <f>VLOOKUP($B2522,Deals_Demo!$H:$S,12,0)</f>
        <v>Tue</v>
      </c>
      <c r="X2522" s="13">
        <f t="shared" si="399"/>
        <v>-0.219</v>
      </c>
      <c r="Y2522" s="13">
        <f t="shared" si="400"/>
        <v>-0.438</v>
      </c>
      <c r="Z2522" s="13">
        <f t="shared" si="401"/>
        <v>-0.65699999999999992</v>
      </c>
      <c r="AA2522" s="13">
        <f t="shared" si="398"/>
        <v>-3</v>
      </c>
    </row>
    <row r="2523" spans="1:27" x14ac:dyDescent="0.25">
      <c r="A2523" s="60">
        <v>45922.823807870373</v>
      </c>
      <c r="B2523" s="61">
        <v>444539157</v>
      </c>
      <c r="C2523" s="62" t="s">
        <v>36</v>
      </c>
      <c r="D2523" s="62" t="s">
        <v>37</v>
      </c>
      <c r="E2523" s="62" t="s">
        <v>119</v>
      </c>
      <c r="F2523" s="63">
        <v>3738.99</v>
      </c>
      <c r="G2523" s="63">
        <v>3738.72</v>
      </c>
      <c r="H2523" s="63">
        <v>3740.5</v>
      </c>
      <c r="I2523" s="62" t="s">
        <v>3054</v>
      </c>
      <c r="J2523" s="63">
        <v>3740.58</v>
      </c>
      <c r="K2523" s="63">
        <v>0</v>
      </c>
      <c r="L2523" s="63">
        <v>0</v>
      </c>
      <c r="M2523" s="63">
        <v>1.59</v>
      </c>
      <c r="N2523" s="10" t="str">
        <f t="shared" si="393"/>
        <v>W</v>
      </c>
      <c r="O2523" s="11">
        <f t="shared" si="394"/>
        <v>45922</v>
      </c>
      <c r="P2523" s="12" t="str">
        <f t="shared" si="395"/>
        <v>19</v>
      </c>
      <c r="Q2523" s="13" t="str">
        <f>VLOOKUP($B2523,Deals_Demo!$H:$N,7,0)</f>
        <v>strategy_14_demo</v>
      </c>
      <c r="R2523" s="13" t="str">
        <f t="shared" si="396"/>
        <v>Mon</v>
      </c>
      <c r="S2523" s="14">
        <f>VLOOKUP($B2523,Deals_Demo!$H:$S,8,0)</f>
        <v>45922.823807870373</v>
      </c>
      <c r="T2523" s="14">
        <f>VLOOKUP($B2523,Deals_Demo!$H:$S,9,0)</f>
        <v>45923.032141203708</v>
      </c>
      <c r="U2523" s="15" t="str">
        <f t="shared" si="397"/>
        <v>2025-09-23</v>
      </c>
      <c r="V2523" s="13" t="str">
        <f>VLOOKUP($B2523,Deals_Demo!$H:$S,11,0)</f>
        <v>00</v>
      </c>
      <c r="W2523" s="13" t="str">
        <f>VLOOKUP($B2523,Deals_Demo!$H:$S,12,0)</f>
        <v>Tue</v>
      </c>
      <c r="X2523" s="13">
        <f t="shared" si="399"/>
        <v>0.15900000000000003</v>
      </c>
      <c r="Y2523" s="13">
        <f t="shared" si="400"/>
        <v>0.31800000000000006</v>
      </c>
      <c r="Z2523" s="13">
        <f t="shared" si="401"/>
        <v>0.47699999999999998</v>
      </c>
      <c r="AA2523" s="13">
        <f t="shared" si="398"/>
        <v>-3</v>
      </c>
    </row>
    <row r="2524" spans="1:27" x14ac:dyDescent="0.25">
      <c r="A2524" s="56">
        <v>45922.823807870373</v>
      </c>
      <c r="B2524" s="57">
        <v>444539158</v>
      </c>
      <c r="C2524" s="58" t="s">
        <v>36</v>
      </c>
      <c r="D2524" s="58" t="s">
        <v>37</v>
      </c>
      <c r="E2524" s="58" t="s">
        <v>119</v>
      </c>
      <c r="F2524" s="59">
        <v>3738.97</v>
      </c>
      <c r="G2524" s="59">
        <v>3737.5</v>
      </c>
      <c r="H2524" s="59">
        <v>3740.5</v>
      </c>
      <c r="I2524" s="58" t="s">
        <v>3061</v>
      </c>
      <c r="J2524" s="59">
        <v>3737.5</v>
      </c>
      <c r="K2524" s="59">
        <v>0</v>
      </c>
      <c r="L2524" s="59">
        <v>0</v>
      </c>
      <c r="M2524" s="59">
        <v>-1.47</v>
      </c>
      <c r="N2524" s="10" t="str">
        <f t="shared" si="393"/>
        <v>L</v>
      </c>
      <c r="O2524" s="11">
        <f t="shared" si="394"/>
        <v>45922</v>
      </c>
      <c r="P2524" s="12" t="str">
        <f t="shared" si="395"/>
        <v>19</v>
      </c>
      <c r="Q2524" s="13" t="str">
        <f>VLOOKUP($B2524,Deals_Demo!$H:$N,7,0)</f>
        <v>strategy_15_demo</v>
      </c>
      <c r="R2524" s="13" t="str">
        <f t="shared" si="396"/>
        <v>Mon</v>
      </c>
      <c r="S2524" s="14">
        <f>VLOOKUP($B2524,Deals_Demo!$H:$S,8,0)</f>
        <v>45922.823807870373</v>
      </c>
      <c r="T2524" s="14">
        <f>VLOOKUP($B2524,Deals_Demo!$H:$S,9,0)</f>
        <v>45923.032141203708</v>
      </c>
      <c r="U2524" s="15" t="str">
        <f t="shared" si="397"/>
        <v>2025-09-23</v>
      </c>
      <c r="V2524" s="13" t="str">
        <f>VLOOKUP($B2524,Deals_Demo!$H:$S,11,0)</f>
        <v>00</v>
      </c>
      <c r="W2524" s="13" t="str">
        <f>VLOOKUP($B2524,Deals_Demo!$H:$S,12,0)</f>
        <v>Tue</v>
      </c>
      <c r="X2524" s="13">
        <f t="shared" si="399"/>
        <v>-0.14699999999999999</v>
      </c>
      <c r="Y2524" s="13">
        <f t="shared" si="400"/>
        <v>-0.29399999999999998</v>
      </c>
      <c r="Z2524" s="13">
        <f t="shared" si="401"/>
        <v>-0.441</v>
      </c>
      <c r="AA2524" s="13">
        <f t="shared" si="398"/>
        <v>-3</v>
      </c>
    </row>
    <row r="2525" spans="1:27" x14ac:dyDescent="0.25">
      <c r="A2525" s="60">
        <v>45922.823912037034</v>
      </c>
      <c r="B2525" s="61">
        <v>444539200</v>
      </c>
      <c r="C2525" s="62" t="s">
        <v>36</v>
      </c>
      <c r="D2525" s="62" t="s">
        <v>37</v>
      </c>
      <c r="E2525" s="62" t="s">
        <v>119</v>
      </c>
      <c r="F2525" s="63">
        <v>3739.2</v>
      </c>
      <c r="G2525" s="63">
        <v>3739.55</v>
      </c>
      <c r="H2525" s="62"/>
      <c r="I2525" s="62" t="s">
        <v>3062</v>
      </c>
      <c r="J2525" s="63">
        <v>3739.55</v>
      </c>
      <c r="K2525" s="63">
        <v>0</v>
      </c>
      <c r="L2525" s="63">
        <v>0</v>
      </c>
      <c r="M2525" s="63">
        <v>0.35</v>
      </c>
      <c r="N2525" s="10" t="str">
        <f t="shared" si="393"/>
        <v>W</v>
      </c>
      <c r="O2525" s="11">
        <f t="shared" si="394"/>
        <v>45922</v>
      </c>
      <c r="P2525" s="12" t="str">
        <f t="shared" si="395"/>
        <v>19</v>
      </c>
      <c r="Q2525" s="13" t="str">
        <f>VLOOKUP($B2525,Deals_Demo!$H:$N,7,0)</f>
        <v>strategy_20_demo</v>
      </c>
      <c r="R2525" s="13" t="str">
        <f t="shared" si="396"/>
        <v>Mon</v>
      </c>
      <c r="S2525" s="14">
        <f>VLOOKUP($B2525,Deals_Demo!$H:$S,8,0)</f>
        <v>45922.823912037034</v>
      </c>
      <c r="T2525" s="14">
        <f>VLOOKUP($B2525,Deals_Demo!$H:$S,9,0)</f>
        <v>45923.03224537037</v>
      </c>
      <c r="U2525" s="15" t="str">
        <f t="shared" si="397"/>
        <v>2025-09-23</v>
      </c>
      <c r="V2525" s="13" t="str">
        <f>VLOOKUP($B2525,Deals_Demo!$H:$S,11,0)</f>
        <v>00</v>
      </c>
      <c r="W2525" s="13" t="str">
        <f>VLOOKUP($B2525,Deals_Demo!$H:$S,12,0)</f>
        <v>Tue</v>
      </c>
      <c r="X2525" s="13">
        <f t="shared" si="399"/>
        <v>3.4999999999999996E-2</v>
      </c>
      <c r="Y2525" s="13">
        <f t="shared" si="400"/>
        <v>6.9999999999999993E-2</v>
      </c>
      <c r="Z2525" s="13">
        <f t="shared" si="401"/>
        <v>0.105</v>
      </c>
      <c r="AA2525" s="13">
        <f t="shared" si="398"/>
        <v>-3</v>
      </c>
    </row>
    <row r="2526" spans="1:27" x14ac:dyDescent="0.25">
      <c r="A2526" s="56">
        <v>45922.823912037034</v>
      </c>
      <c r="B2526" s="57">
        <v>444539202</v>
      </c>
      <c r="C2526" s="58" t="s">
        <v>36</v>
      </c>
      <c r="D2526" s="58" t="s">
        <v>37</v>
      </c>
      <c r="E2526" s="58" t="s">
        <v>119</v>
      </c>
      <c r="F2526" s="59">
        <v>3739.2</v>
      </c>
      <c r="G2526" s="59">
        <v>3739.65</v>
      </c>
      <c r="H2526" s="58"/>
      <c r="I2526" s="58" t="s">
        <v>3048</v>
      </c>
      <c r="J2526" s="59">
        <v>3739.57</v>
      </c>
      <c r="K2526" s="59">
        <v>0</v>
      </c>
      <c r="L2526" s="59">
        <v>0</v>
      </c>
      <c r="M2526" s="59">
        <v>0.37</v>
      </c>
      <c r="N2526" s="10" t="str">
        <f t="shared" si="393"/>
        <v>W</v>
      </c>
      <c r="O2526" s="11">
        <f t="shared" si="394"/>
        <v>45922</v>
      </c>
      <c r="P2526" s="12" t="str">
        <f t="shared" si="395"/>
        <v>19</v>
      </c>
      <c r="Q2526" s="13" t="str">
        <f>VLOOKUP($B2526,Deals_Demo!$H:$N,7,0)</f>
        <v>strategy_18_demo</v>
      </c>
      <c r="R2526" s="13" t="str">
        <f t="shared" si="396"/>
        <v>Mon</v>
      </c>
      <c r="S2526" s="14">
        <f>VLOOKUP($B2526,Deals_Demo!$H:$S,8,0)</f>
        <v>45922.823912037034</v>
      </c>
      <c r="T2526" s="14">
        <f>VLOOKUP($B2526,Deals_Demo!$H:$S,9,0)</f>
        <v>45923.03224537037</v>
      </c>
      <c r="U2526" s="15" t="str">
        <f t="shared" si="397"/>
        <v>2025-09-23</v>
      </c>
      <c r="V2526" s="13" t="str">
        <f>VLOOKUP($B2526,Deals_Demo!$H:$S,11,0)</f>
        <v>00</v>
      </c>
      <c r="W2526" s="13" t="str">
        <f>VLOOKUP($B2526,Deals_Demo!$H:$S,12,0)</f>
        <v>Tue</v>
      </c>
      <c r="X2526" s="13">
        <f t="shared" si="399"/>
        <v>3.6999999999999998E-2</v>
      </c>
      <c r="Y2526" s="13">
        <f t="shared" si="400"/>
        <v>7.3999999999999996E-2</v>
      </c>
      <c r="Z2526" s="13">
        <f t="shared" si="401"/>
        <v>0.111</v>
      </c>
      <c r="AA2526" s="13">
        <f t="shared" si="398"/>
        <v>-3</v>
      </c>
    </row>
    <row r="2527" spans="1:27" x14ac:dyDescent="0.25">
      <c r="A2527" s="60">
        <v>45922.827037037037</v>
      </c>
      <c r="B2527" s="61">
        <v>444539989</v>
      </c>
      <c r="C2527" s="62" t="s">
        <v>36</v>
      </c>
      <c r="D2527" s="62" t="s">
        <v>37</v>
      </c>
      <c r="E2527" s="62" t="s">
        <v>119</v>
      </c>
      <c r="F2527" s="63">
        <v>3737.49</v>
      </c>
      <c r="G2527" s="63">
        <v>3739.62</v>
      </c>
      <c r="H2527" s="63">
        <v>3743.53</v>
      </c>
      <c r="I2527" s="62" t="s">
        <v>3063</v>
      </c>
      <c r="J2527" s="63">
        <v>3743.65</v>
      </c>
      <c r="K2527" s="63">
        <v>0</v>
      </c>
      <c r="L2527" s="63">
        <v>0</v>
      </c>
      <c r="M2527" s="63">
        <v>6.16</v>
      </c>
      <c r="N2527" s="10" t="str">
        <f t="shared" si="393"/>
        <v>W</v>
      </c>
      <c r="O2527" s="11">
        <f t="shared" si="394"/>
        <v>45922</v>
      </c>
      <c r="P2527" s="12" t="str">
        <f t="shared" si="395"/>
        <v>19</v>
      </c>
      <c r="Q2527" s="13" t="str">
        <f>VLOOKUP($B2527,Deals_Demo!$H:$N,7,0)</f>
        <v>strategy_28.py</v>
      </c>
      <c r="R2527" s="13" t="str">
        <f t="shared" si="396"/>
        <v>Mon</v>
      </c>
      <c r="S2527" s="14">
        <f>VLOOKUP($B2527,Deals_Demo!$H:$S,8,0)</f>
        <v>45922.827037037037</v>
      </c>
      <c r="T2527" s="14">
        <f>VLOOKUP($B2527,Deals_Demo!$H:$S,9,0)</f>
        <v>45923.035370370373</v>
      </c>
      <c r="U2527" s="15" t="str">
        <f t="shared" si="397"/>
        <v>2025-09-23</v>
      </c>
      <c r="V2527" s="13" t="str">
        <f>VLOOKUP($B2527,Deals_Demo!$H:$S,11,0)</f>
        <v>00</v>
      </c>
      <c r="W2527" s="13" t="str">
        <f>VLOOKUP($B2527,Deals_Demo!$H:$S,12,0)</f>
        <v>Tue</v>
      </c>
      <c r="X2527" s="13">
        <f t="shared" si="399"/>
        <v>0.6160000000000001</v>
      </c>
      <c r="Y2527" s="13">
        <f t="shared" si="400"/>
        <v>1.2320000000000002</v>
      </c>
      <c r="Z2527" s="13">
        <f t="shared" si="401"/>
        <v>1.8479999999999999</v>
      </c>
      <c r="AA2527" s="13">
        <f t="shared" si="398"/>
        <v>6.16</v>
      </c>
    </row>
    <row r="2528" spans="1:27" x14ac:dyDescent="0.25">
      <c r="A2528" s="56">
        <v>45922.833287037036</v>
      </c>
      <c r="B2528" s="57">
        <v>444542403</v>
      </c>
      <c r="C2528" s="58" t="s">
        <v>36</v>
      </c>
      <c r="D2528" s="58" t="s">
        <v>38</v>
      </c>
      <c r="E2528" s="58" t="s">
        <v>119</v>
      </c>
      <c r="F2528" s="59">
        <v>3737.02</v>
      </c>
      <c r="G2528" s="59">
        <v>3740.02</v>
      </c>
      <c r="H2528" s="59">
        <v>3733.52</v>
      </c>
      <c r="I2528" s="58" t="s">
        <v>3064</v>
      </c>
      <c r="J2528" s="59">
        <v>3740.03</v>
      </c>
      <c r="K2528" s="59">
        <v>0</v>
      </c>
      <c r="L2528" s="59">
        <v>0</v>
      </c>
      <c r="M2528" s="59">
        <v>-3.01</v>
      </c>
      <c r="N2528" s="10" t="str">
        <f t="shared" si="393"/>
        <v>L</v>
      </c>
      <c r="O2528" s="11">
        <f t="shared" si="394"/>
        <v>45922</v>
      </c>
      <c r="P2528" s="12" t="str">
        <f t="shared" si="395"/>
        <v>19</v>
      </c>
      <c r="Q2528" s="13" t="str">
        <f>VLOOKUP($B2528,Deals_Demo!$H:$N,7,0)</f>
        <v>strategy_11_demo</v>
      </c>
      <c r="R2528" s="13" t="str">
        <f t="shared" si="396"/>
        <v>Mon</v>
      </c>
      <c r="S2528" s="14">
        <f>VLOOKUP($B2528,Deals_Demo!$H:$S,8,0)</f>
        <v>45922.833287037036</v>
      </c>
      <c r="T2528" s="14">
        <f>VLOOKUP($B2528,Deals_Demo!$H:$S,9,0)</f>
        <v>45923.041620370372</v>
      </c>
      <c r="U2528" s="15" t="str">
        <f t="shared" si="397"/>
        <v>2025-09-23</v>
      </c>
      <c r="V2528" s="13" t="str">
        <f>VLOOKUP($B2528,Deals_Demo!$H:$S,11,0)</f>
        <v>00</v>
      </c>
      <c r="W2528" s="13" t="str">
        <f>VLOOKUP($B2528,Deals_Demo!$H:$S,12,0)</f>
        <v>Tue</v>
      </c>
      <c r="X2528" s="13">
        <f t="shared" si="399"/>
        <v>-0.30099999999999999</v>
      </c>
      <c r="Y2528" s="13">
        <f t="shared" si="400"/>
        <v>-0.60199999999999998</v>
      </c>
      <c r="Z2528" s="13">
        <f t="shared" si="401"/>
        <v>-0.90299999999999991</v>
      </c>
      <c r="AA2528" s="13">
        <f t="shared" si="398"/>
        <v>-3</v>
      </c>
    </row>
    <row r="2529" spans="1:27" x14ac:dyDescent="0.25">
      <c r="A2529" s="60">
        <v>45922.833287037036</v>
      </c>
      <c r="B2529" s="61">
        <v>444542404</v>
      </c>
      <c r="C2529" s="62" t="s">
        <v>36</v>
      </c>
      <c r="D2529" s="62" t="s">
        <v>38</v>
      </c>
      <c r="E2529" s="62" t="s">
        <v>119</v>
      </c>
      <c r="F2529" s="63">
        <v>3737.02</v>
      </c>
      <c r="G2529" s="63">
        <v>3740.02</v>
      </c>
      <c r="H2529" s="63">
        <v>3734.82</v>
      </c>
      <c r="I2529" s="62" t="s">
        <v>3064</v>
      </c>
      <c r="J2529" s="63">
        <v>3740.03</v>
      </c>
      <c r="K2529" s="63">
        <v>0</v>
      </c>
      <c r="L2529" s="63">
        <v>0</v>
      </c>
      <c r="M2529" s="63">
        <v>-3.01</v>
      </c>
      <c r="N2529" s="10" t="str">
        <f t="shared" si="393"/>
        <v>L</v>
      </c>
      <c r="O2529" s="11">
        <f t="shared" si="394"/>
        <v>45922</v>
      </c>
      <c r="P2529" s="12" t="str">
        <f t="shared" si="395"/>
        <v>19</v>
      </c>
      <c r="Q2529" s="13" t="str">
        <f>VLOOKUP($B2529,Deals_Demo!$H:$N,7,0)</f>
        <v>strategy_21_demo</v>
      </c>
      <c r="R2529" s="13" t="str">
        <f t="shared" si="396"/>
        <v>Mon</v>
      </c>
      <c r="S2529" s="14">
        <f>VLOOKUP($B2529,Deals_Demo!$H:$S,8,0)</f>
        <v>45922.833287037036</v>
      </c>
      <c r="T2529" s="14">
        <f>VLOOKUP($B2529,Deals_Demo!$H:$S,9,0)</f>
        <v>45923.041620370372</v>
      </c>
      <c r="U2529" s="15" t="str">
        <f t="shared" si="397"/>
        <v>2025-09-23</v>
      </c>
      <c r="V2529" s="13" t="str">
        <f>VLOOKUP($B2529,Deals_Demo!$H:$S,11,0)</f>
        <v>00</v>
      </c>
      <c r="W2529" s="13" t="str">
        <f>VLOOKUP($B2529,Deals_Demo!$H:$S,12,0)</f>
        <v>Tue</v>
      </c>
      <c r="X2529" s="13">
        <f t="shared" si="399"/>
        <v>-0.30099999999999999</v>
      </c>
      <c r="Y2529" s="13">
        <f t="shared" si="400"/>
        <v>-0.60199999999999998</v>
      </c>
      <c r="Z2529" s="13">
        <f t="shared" si="401"/>
        <v>-0.90299999999999991</v>
      </c>
      <c r="AA2529" s="13">
        <f t="shared" si="398"/>
        <v>-3</v>
      </c>
    </row>
    <row r="2530" spans="1:27" x14ac:dyDescent="0.25">
      <c r="A2530" s="56">
        <v>45922.833298611113</v>
      </c>
      <c r="B2530" s="57">
        <v>444542405</v>
      </c>
      <c r="C2530" s="58" t="s">
        <v>36</v>
      </c>
      <c r="D2530" s="58" t="s">
        <v>38</v>
      </c>
      <c r="E2530" s="58" t="s">
        <v>119</v>
      </c>
      <c r="F2530" s="59">
        <v>3736.93</v>
      </c>
      <c r="G2530" s="59">
        <v>3739.52</v>
      </c>
      <c r="H2530" s="59">
        <v>3734.02</v>
      </c>
      <c r="I2530" s="58" t="s">
        <v>3065</v>
      </c>
      <c r="J2530" s="59">
        <v>3739.53</v>
      </c>
      <c r="K2530" s="59">
        <v>0</v>
      </c>
      <c r="L2530" s="59">
        <v>0</v>
      </c>
      <c r="M2530" s="59">
        <v>-2.6</v>
      </c>
      <c r="N2530" s="10" t="str">
        <f t="shared" si="393"/>
        <v>L</v>
      </c>
      <c r="O2530" s="11">
        <f t="shared" si="394"/>
        <v>45922</v>
      </c>
      <c r="P2530" s="12" t="str">
        <f t="shared" si="395"/>
        <v>19</v>
      </c>
      <c r="Q2530" s="13" t="str">
        <f>VLOOKUP($B2530,Deals_Demo!$H:$N,7,0)</f>
        <v>strategy_10_demo</v>
      </c>
      <c r="R2530" s="13" t="str">
        <f t="shared" si="396"/>
        <v>Mon</v>
      </c>
      <c r="S2530" s="14">
        <f>VLOOKUP($B2530,Deals_Demo!$H:$S,8,0)</f>
        <v>45922.833298611113</v>
      </c>
      <c r="T2530" s="14">
        <f>VLOOKUP($B2530,Deals_Demo!$H:$S,9,0)</f>
        <v>45923.041631944448</v>
      </c>
      <c r="U2530" s="15" t="str">
        <f t="shared" si="397"/>
        <v>2025-09-23</v>
      </c>
      <c r="V2530" s="13" t="str">
        <f>VLOOKUP($B2530,Deals_Demo!$H:$S,11,0)</f>
        <v>00</v>
      </c>
      <c r="W2530" s="13" t="str">
        <f>VLOOKUP($B2530,Deals_Demo!$H:$S,12,0)</f>
        <v>Tue</v>
      </c>
      <c r="X2530" s="13">
        <f t="shared" si="399"/>
        <v>-0.26</v>
      </c>
      <c r="Y2530" s="13">
        <f t="shared" si="400"/>
        <v>-0.52</v>
      </c>
      <c r="Z2530" s="13">
        <f t="shared" si="401"/>
        <v>-0.78</v>
      </c>
      <c r="AA2530" s="13">
        <f t="shared" si="398"/>
        <v>-3</v>
      </c>
    </row>
    <row r="2531" spans="1:27" x14ac:dyDescent="0.25">
      <c r="A2531" s="60">
        <v>45922.833298611113</v>
      </c>
      <c r="B2531" s="61">
        <v>444542407</v>
      </c>
      <c r="C2531" s="62" t="s">
        <v>36</v>
      </c>
      <c r="D2531" s="62" t="s">
        <v>38</v>
      </c>
      <c r="E2531" s="62" t="s">
        <v>119</v>
      </c>
      <c r="F2531" s="63">
        <v>3736.93</v>
      </c>
      <c r="G2531" s="63">
        <v>3740.02</v>
      </c>
      <c r="H2531" s="63">
        <v>3734.02</v>
      </c>
      <c r="I2531" s="62" t="s">
        <v>3064</v>
      </c>
      <c r="J2531" s="63">
        <v>3740.03</v>
      </c>
      <c r="K2531" s="63">
        <v>0</v>
      </c>
      <c r="L2531" s="63">
        <v>0</v>
      </c>
      <c r="M2531" s="63">
        <v>-3.1</v>
      </c>
      <c r="N2531" s="10" t="str">
        <f t="shared" ref="N2531:N2594" si="402">IF(M2531&gt;0,"W",IF(M2531&lt;0,"L","BE"))</f>
        <v>L</v>
      </c>
      <c r="O2531" s="11">
        <f t="shared" ref="O2531:O2594" si="403">INT(LEFT(A2531,10))</f>
        <v>45922</v>
      </c>
      <c r="P2531" s="12" t="str">
        <f t="shared" ref="P2531:P2594" si="404">TEXT(A2531,"hh")</f>
        <v>19</v>
      </c>
      <c r="Q2531" s="13" t="str">
        <f>VLOOKUP($B2531,Deals_Demo!$H:$N,7,0)</f>
        <v>strategy_09_demo</v>
      </c>
      <c r="R2531" s="13" t="str">
        <f t="shared" ref="R2531:R2594" si="405">TEXT(O2531,"ddd")</f>
        <v>Mon</v>
      </c>
      <c r="S2531" s="14">
        <f>VLOOKUP($B2531,Deals_Demo!$H:$S,8,0)</f>
        <v>45922.833298611113</v>
      </c>
      <c r="T2531" s="14">
        <f>VLOOKUP($B2531,Deals_Demo!$H:$S,9,0)</f>
        <v>45923.041631944448</v>
      </c>
      <c r="U2531" s="15" t="str">
        <f t="shared" ref="U2531:U2594" si="406">TEXT(T2531,"yyyy-mm-dd")</f>
        <v>2025-09-23</v>
      </c>
      <c r="V2531" s="13" t="str">
        <f>VLOOKUP($B2531,Deals_Demo!$H:$S,11,0)</f>
        <v>00</v>
      </c>
      <c r="W2531" s="13" t="str">
        <f>VLOOKUP($B2531,Deals_Demo!$H:$S,12,0)</f>
        <v>Tue</v>
      </c>
      <c r="X2531" s="13">
        <f t="shared" si="399"/>
        <v>-0.31000000000000005</v>
      </c>
      <c r="Y2531" s="13">
        <f t="shared" si="400"/>
        <v>-0.62000000000000011</v>
      </c>
      <c r="Z2531" s="13">
        <f t="shared" si="401"/>
        <v>-0.92999999999999994</v>
      </c>
      <c r="AA2531" s="13">
        <f t="shared" ref="AA2531:AA2594" si="407">IF(M2531&lt;2.9,-3,M2531)</f>
        <v>-3</v>
      </c>
    </row>
    <row r="2532" spans="1:27" x14ac:dyDescent="0.25">
      <c r="A2532" s="56">
        <v>45922.833298611113</v>
      </c>
      <c r="B2532" s="57">
        <v>444542408</v>
      </c>
      <c r="C2532" s="58" t="s">
        <v>36</v>
      </c>
      <c r="D2532" s="58" t="s">
        <v>38</v>
      </c>
      <c r="E2532" s="58" t="s">
        <v>119</v>
      </c>
      <c r="F2532" s="59">
        <v>3736.93</v>
      </c>
      <c r="G2532" s="59">
        <v>3738.52</v>
      </c>
      <c r="H2532" s="59">
        <v>3735.52</v>
      </c>
      <c r="I2532" s="58" t="s">
        <v>3066</v>
      </c>
      <c r="J2532" s="59">
        <v>3738.52</v>
      </c>
      <c r="K2532" s="59">
        <v>0</v>
      </c>
      <c r="L2532" s="59">
        <v>0</v>
      </c>
      <c r="M2532" s="59">
        <v>-1.59</v>
      </c>
      <c r="N2532" s="10" t="str">
        <f t="shared" si="402"/>
        <v>L</v>
      </c>
      <c r="O2532" s="11">
        <f t="shared" si="403"/>
        <v>45922</v>
      </c>
      <c r="P2532" s="12" t="str">
        <f t="shared" si="404"/>
        <v>19</v>
      </c>
      <c r="Q2532" s="13" t="str">
        <f>VLOOKUP($B2532,Deals_Demo!$H:$N,7,0)</f>
        <v>strategy_15_demo</v>
      </c>
      <c r="R2532" s="13" t="str">
        <f t="shared" si="405"/>
        <v>Mon</v>
      </c>
      <c r="S2532" s="14">
        <f>VLOOKUP($B2532,Deals_Demo!$H:$S,8,0)</f>
        <v>45922.833298611113</v>
      </c>
      <c r="T2532" s="14">
        <f>VLOOKUP($B2532,Deals_Demo!$H:$S,9,0)</f>
        <v>45923.041631944448</v>
      </c>
      <c r="U2532" s="15" t="str">
        <f t="shared" si="406"/>
        <v>2025-09-23</v>
      </c>
      <c r="V2532" s="13" t="str">
        <f>VLOOKUP($B2532,Deals_Demo!$H:$S,11,0)</f>
        <v>00</v>
      </c>
      <c r="W2532" s="13" t="str">
        <f>VLOOKUP($B2532,Deals_Demo!$H:$S,12,0)</f>
        <v>Tue</v>
      </c>
      <c r="X2532" s="13">
        <f t="shared" si="399"/>
        <v>-0.15900000000000003</v>
      </c>
      <c r="Y2532" s="13">
        <f t="shared" si="400"/>
        <v>-0.31800000000000006</v>
      </c>
      <c r="Z2532" s="13">
        <f t="shared" si="401"/>
        <v>-0.47699999999999998</v>
      </c>
      <c r="AA2532" s="13">
        <f t="shared" si="407"/>
        <v>-3</v>
      </c>
    </row>
    <row r="2533" spans="1:27" x14ac:dyDescent="0.25">
      <c r="A2533" s="60">
        <v>45922.833298611113</v>
      </c>
      <c r="B2533" s="61">
        <v>444542410</v>
      </c>
      <c r="C2533" s="62" t="s">
        <v>36</v>
      </c>
      <c r="D2533" s="62" t="s">
        <v>38</v>
      </c>
      <c r="E2533" s="62" t="s">
        <v>119</v>
      </c>
      <c r="F2533" s="63">
        <v>3737</v>
      </c>
      <c r="G2533" s="63">
        <v>3739.22</v>
      </c>
      <c r="H2533" s="63">
        <v>3735.52</v>
      </c>
      <c r="I2533" s="62" t="s">
        <v>3067</v>
      </c>
      <c r="J2533" s="63">
        <v>3739.24</v>
      </c>
      <c r="K2533" s="63">
        <v>0</v>
      </c>
      <c r="L2533" s="63">
        <v>0</v>
      </c>
      <c r="M2533" s="63">
        <v>-2.2400000000000002</v>
      </c>
      <c r="N2533" s="10" t="str">
        <f t="shared" si="402"/>
        <v>L</v>
      </c>
      <c r="O2533" s="11">
        <f t="shared" si="403"/>
        <v>45922</v>
      </c>
      <c r="P2533" s="12" t="str">
        <f t="shared" si="404"/>
        <v>19</v>
      </c>
      <c r="Q2533" s="13" t="str">
        <f>VLOOKUP($B2533,Deals_Demo!$H:$N,7,0)</f>
        <v>strategy_22_demo</v>
      </c>
      <c r="R2533" s="13" t="str">
        <f t="shared" si="405"/>
        <v>Mon</v>
      </c>
      <c r="S2533" s="14">
        <f>VLOOKUP($B2533,Deals_Demo!$H:$S,8,0)</f>
        <v>45922.833298611113</v>
      </c>
      <c r="T2533" s="14">
        <f>VLOOKUP($B2533,Deals_Demo!$H:$S,9,0)</f>
        <v>45923.041631944448</v>
      </c>
      <c r="U2533" s="15" t="str">
        <f t="shared" si="406"/>
        <v>2025-09-23</v>
      </c>
      <c r="V2533" s="13" t="str">
        <f>VLOOKUP($B2533,Deals_Demo!$H:$S,11,0)</f>
        <v>00</v>
      </c>
      <c r="W2533" s="13" t="str">
        <f>VLOOKUP($B2533,Deals_Demo!$H:$S,12,0)</f>
        <v>Tue</v>
      </c>
      <c r="X2533" s="13">
        <f t="shared" si="399"/>
        <v>-0.22400000000000003</v>
      </c>
      <c r="Y2533" s="13">
        <f t="shared" si="400"/>
        <v>-0.44800000000000006</v>
      </c>
      <c r="Z2533" s="13">
        <f t="shared" si="401"/>
        <v>-0.67200000000000004</v>
      </c>
      <c r="AA2533" s="13">
        <f t="shared" si="407"/>
        <v>-3</v>
      </c>
    </row>
    <row r="2534" spans="1:27" x14ac:dyDescent="0.25">
      <c r="A2534" s="56">
        <v>45922.833402777775</v>
      </c>
      <c r="B2534" s="57">
        <v>444542459</v>
      </c>
      <c r="C2534" s="58" t="s">
        <v>36</v>
      </c>
      <c r="D2534" s="58" t="s">
        <v>37</v>
      </c>
      <c r="E2534" s="58" t="s">
        <v>119</v>
      </c>
      <c r="F2534" s="59">
        <v>3737.71</v>
      </c>
      <c r="G2534" s="59">
        <v>3738.59</v>
      </c>
      <c r="H2534" s="59">
        <v>3741.21</v>
      </c>
      <c r="I2534" s="58" t="s">
        <v>3068</v>
      </c>
      <c r="J2534" s="59">
        <v>3738.59</v>
      </c>
      <c r="K2534" s="59">
        <v>0</v>
      </c>
      <c r="L2534" s="59">
        <v>0</v>
      </c>
      <c r="M2534" s="59">
        <v>0.88</v>
      </c>
      <c r="N2534" s="10" t="str">
        <f t="shared" si="402"/>
        <v>W</v>
      </c>
      <c r="O2534" s="11">
        <f t="shared" si="403"/>
        <v>45922</v>
      </c>
      <c r="P2534" s="12" t="str">
        <f t="shared" si="404"/>
        <v>20</v>
      </c>
      <c r="Q2534" s="13" t="str">
        <f>VLOOKUP($B2534,Deals_Demo!$H:$N,7,0)</f>
        <v>strategy_07_demo</v>
      </c>
      <c r="R2534" s="13" t="str">
        <f t="shared" si="405"/>
        <v>Mon</v>
      </c>
      <c r="S2534" s="14">
        <f>VLOOKUP($B2534,Deals_Demo!$H:$S,8,0)</f>
        <v>45922.833402777775</v>
      </c>
      <c r="T2534" s="14">
        <f>VLOOKUP($B2534,Deals_Demo!$H:$S,9,0)</f>
        <v>45923.04173611111</v>
      </c>
      <c r="U2534" s="15" t="str">
        <f t="shared" si="406"/>
        <v>2025-09-23</v>
      </c>
      <c r="V2534" s="13" t="str">
        <f>VLOOKUP($B2534,Deals_Demo!$H:$S,11,0)</f>
        <v>01</v>
      </c>
      <c r="W2534" s="13" t="str">
        <f>VLOOKUP($B2534,Deals_Demo!$H:$S,12,0)</f>
        <v>Tue</v>
      </c>
      <c r="X2534" s="13">
        <f t="shared" si="399"/>
        <v>8.8000000000000009E-2</v>
      </c>
      <c r="Y2534" s="13">
        <f t="shared" si="400"/>
        <v>0.17600000000000002</v>
      </c>
      <c r="Z2534" s="13">
        <f t="shared" si="401"/>
        <v>0.26400000000000001</v>
      </c>
      <c r="AA2534" s="13">
        <f t="shared" si="407"/>
        <v>-3</v>
      </c>
    </row>
    <row r="2535" spans="1:27" x14ac:dyDescent="0.25">
      <c r="A2535" s="60">
        <v>45922.834016203706</v>
      </c>
      <c r="B2535" s="61">
        <v>444542647</v>
      </c>
      <c r="C2535" s="62" t="s">
        <v>36</v>
      </c>
      <c r="D2535" s="62" t="s">
        <v>37</v>
      </c>
      <c r="E2535" s="62" t="s">
        <v>119</v>
      </c>
      <c r="F2535" s="63">
        <v>3737.81</v>
      </c>
      <c r="G2535" s="63">
        <v>3739.8</v>
      </c>
      <c r="H2535" s="62"/>
      <c r="I2535" s="62" t="s">
        <v>3069</v>
      </c>
      <c r="J2535" s="63">
        <v>3739.79</v>
      </c>
      <c r="K2535" s="63">
        <v>0</v>
      </c>
      <c r="L2535" s="63">
        <v>0</v>
      </c>
      <c r="M2535" s="63">
        <v>1.98</v>
      </c>
      <c r="N2535" s="10" t="str">
        <f t="shared" si="402"/>
        <v>W</v>
      </c>
      <c r="O2535" s="11">
        <f t="shared" si="403"/>
        <v>45922</v>
      </c>
      <c r="P2535" s="12" t="str">
        <f t="shared" si="404"/>
        <v>20</v>
      </c>
      <c r="Q2535" s="13" t="str">
        <f>VLOOKUP($B2535,Deals_Demo!$H:$N,7,0)</f>
        <v>DEMO_strategy_01</v>
      </c>
      <c r="R2535" s="13" t="str">
        <f t="shared" si="405"/>
        <v>Mon</v>
      </c>
      <c r="S2535" s="14">
        <f>VLOOKUP($B2535,Deals_Demo!$H:$S,8,0)</f>
        <v>45922.834016203706</v>
      </c>
      <c r="T2535" s="14">
        <f>VLOOKUP($B2535,Deals_Demo!$H:$S,9,0)</f>
        <v>45923.042349537041</v>
      </c>
      <c r="U2535" s="15" t="str">
        <f t="shared" si="406"/>
        <v>2025-09-23</v>
      </c>
      <c r="V2535" s="13" t="str">
        <f>VLOOKUP($B2535,Deals_Demo!$H:$S,11,0)</f>
        <v>01</v>
      </c>
      <c r="W2535" s="13" t="str">
        <f>VLOOKUP($B2535,Deals_Demo!$H:$S,12,0)</f>
        <v>Tue</v>
      </c>
      <c r="X2535" s="13">
        <f t="shared" si="399"/>
        <v>0.19800000000000001</v>
      </c>
      <c r="Y2535" s="13">
        <f t="shared" si="400"/>
        <v>0.39600000000000002</v>
      </c>
      <c r="Z2535" s="13">
        <f t="shared" si="401"/>
        <v>0.59399999999999997</v>
      </c>
      <c r="AA2535" s="13">
        <f t="shared" si="407"/>
        <v>-3</v>
      </c>
    </row>
    <row r="2536" spans="1:27" x14ac:dyDescent="0.25">
      <c r="A2536" s="56">
        <v>45922.834016203706</v>
      </c>
      <c r="B2536" s="57">
        <v>444542648</v>
      </c>
      <c r="C2536" s="58" t="s">
        <v>36</v>
      </c>
      <c r="D2536" s="58" t="s">
        <v>37</v>
      </c>
      <c r="E2536" s="58" t="s">
        <v>119</v>
      </c>
      <c r="F2536" s="59">
        <v>3737.81</v>
      </c>
      <c r="G2536" s="59">
        <v>3739.84</v>
      </c>
      <c r="H2536" s="59">
        <v>3743.81</v>
      </c>
      <c r="I2536" s="58" t="s">
        <v>3069</v>
      </c>
      <c r="J2536" s="59">
        <v>3739.79</v>
      </c>
      <c r="K2536" s="59">
        <v>0</v>
      </c>
      <c r="L2536" s="59">
        <v>0</v>
      </c>
      <c r="M2536" s="59">
        <v>1.98</v>
      </c>
      <c r="N2536" s="10" t="str">
        <f t="shared" si="402"/>
        <v>W</v>
      </c>
      <c r="O2536" s="11">
        <f t="shared" si="403"/>
        <v>45922</v>
      </c>
      <c r="P2536" s="12" t="str">
        <f t="shared" si="404"/>
        <v>20</v>
      </c>
      <c r="Q2536" s="13" t="str">
        <f>VLOOKUP($B2536,Deals_Demo!$H:$N,7,0)</f>
        <v>DEMO_strategy_02</v>
      </c>
      <c r="R2536" s="13" t="str">
        <f t="shared" si="405"/>
        <v>Mon</v>
      </c>
      <c r="S2536" s="14">
        <f>VLOOKUP($B2536,Deals_Demo!$H:$S,8,0)</f>
        <v>45922.834016203706</v>
      </c>
      <c r="T2536" s="14">
        <f>VLOOKUP($B2536,Deals_Demo!$H:$S,9,0)</f>
        <v>45923.042349537041</v>
      </c>
      <c r="U2536" s="15" t="str">
        <f t="shared" si="406"/>
        <v>2025-09-23</v>
      </c>
      <c r="V2536" s="13" t="str">
        <f>VLOOKUP($B2536,Deals_Demo!$H:$S,11,0)</f>
        <v>01</v>
      </c>
      <c r="W2536" s="13" t="str">
        <f>VLOOKUP($B2536,Deals_Demo!$H:$S,12,0)</f>
        <v>Tue</v>
      </c>
      <c r="X2536" s="13">
        <f t="shared" si="399"/>
        <v>0.19800000000000001</v>
      </c>
      <c r="Y2536" s="13">
        <f t="shared" si="400"/>
        <v>0.39600000000000002</v>
      </c>
      <c r="Z2536" s="13">
        <f t="shared" si="401"/>
        <v>0.59399999999999997</v>
      </c>
      <c r="AA2536" s="13">
        <f t="shared" si="407"/>
        <v>-3</v>
      </c>
    </row>
    <row r="2537" spans="1:27" x14ac:dyDescent="0.25">
      <c r="A2537" s="60">
        <v>45922.834675925929</v>
      </c>
      <c r="B2537" s="61">
        <v>444542836</v>
      </c>
      <c r="C2537" s="62" t="s">
        <v>36</v>
      </c>
      <c r="D2537" s="62" t="s">
        <v>37</v>
      </c>
      <c r="E2537" s="62" t="s">
        <v>119</v>
      </c>
      <c r="F2537" s="63">
        <v>3737.89</v>
      </c>
      <c r="G2537" s="63">
        <v>3739.85</v>
      </c>
      <c r="H2537" s="62"/>
      <c r="I2537" s="62" t="s">
        <v>3069</v>
      </c>
      <c r="J2537" s="63">
        <v>3739.79</v>
      </c>
      <c r="K2537" s="63">
        <v>0</v>
      </c>
      <c r="L2537" s="63">
        <v>0</v>
      </c>
      <c r="M2537" s="63">
        <v>1.9</v>
      </c>
      <c r="N2537" s="10" t="str">
        <f t="shared" si="402"/>
        <v>W</v>
      </c>
      <c r="O2537" s="11">
        <f t="shared" si="403"/>
        <v>45922</v>
      </c>
      <c r="P2537" s="12" t="str">
        <f t="shared" si="404"/>
        <v>20</v>
      </c>
      <c r="Q2537" s="13" t="str">
        <f>VLOOKUP($B2537,Deals_Demo!$H:$N,7,0)</f>
        <v>DEMO_strategy_25</v>
      </c>
      <c r="R2537" s="13" t="str">
        <f t="shared" si="405"/>
        <v>Mon</v>
      </c>
      <c r="S2537" s="14">
        <f>VLOOKUP($B2537,Deals_Demo!$H:$S,8,0)</f>
        <v>45922.834675925929</v>
      </c>
      <c r="T2537" s="14">
        <f>VLOOKUP($B2537,Deals_Demo!$H:$S,9,0)</f>
        <v>45923.043009259265</v>
      </c>
      <c r="U2537" s="15" t="str">
        <f t="shared" si="406"/>
        <v>2025-09-23</v>
      </c>
      <c r="V2537" s="13" t="str">
        <f>VLOOKUP($B2537,Deals_Demo!$H:$S,11,0)</f>
        <v>01</v>
      </c>
      <c r="W2537" s="13" t="str">
        <f>VLOOKUP($B2537,Deals_Demo!$H:$S,12,0)</f>
        <v>Tue</v>
      </c>
      <c r="X2537" s="13">
        <f t="shared" si="399"/>
        <v>0.19</v>
      </c>
      <c r="Y2537" s="13">
        <f t="shared" si="400"/>
        <v>0.38</v>
      </c>
      <c r="Z2537" s="13">
        <f t="shared" si="401"/>
        <v>0.56999999999999995</v>
      </c>
      <c r="AA2537" s="13">
        <f t="shared" si="407"/>
        <v>-3</v>
      </c>
    </row>
    <row r="2538" spans="1:27" x14ac:dyDescent="0.25">
      <c r="A2538" s="56">
        <v>45922.834675925929</v>
      </c>
      <c r="B2538" s="57">
        <v>444542837</v>
      </c>
      <c r="C2538" s="58" t="s">
        <v>36</v>
      </c>
      <c r="D2538" s="58" t="s">
        <v>37</v>
      </c>
      <c r="E2538" s="58" t="s">
        <v>119</v>
      </c>
      <c r="F2538" s="59">
        <v>3737.89</v>
      </c>
      <c r="G2538" s="59">
        <v>3739.85</v>
      </c>
      <c r="H2538" s="59">
        <v>3743.9</v>
      </c>
      <c r="I2538" s="58" t="s">
        <v>3069</v>
      </c>
      <c r="J2538" s="59">
        <v>3739.79</v>
      </c>
      <c r="K2538" s="59">
        <v>0</v>
      </c>
      <c r="L2538" s="59">
        <v>0</v>
      </c>
      <c r="M2538" s="59">
        <v>1.9</v>
      </c>
      <c r="N2538" s="10" t="str">
        <f t="shared" si="402"/>
        <v>W</v>
      </c>
      <c r="O2538" s="11">
        <f t="shared" si="403"/>
        <v>45922</v>
      </c>
      <c r="P2538" s="12" t="str">
        <f t="shared" si="404"/>
        <v>20</v>
      </c>
      <c r="Q2538" s="13" t="str">
        <f>VLOOKUP($B2538,Deals_Demo!$H:$N,7,0)</f>
        <v>DEMO_strategy_26</v>
      </c>
      <c r="R2538" s="13" t="str">
        <f t="shared" si="405"/>
        <v>Mon</v>
      </c>
      <c r="S2538" s="14">
        <f>VLOOKUP($B2538,Deals_Demo!$H:$S,8,0)</f>
        <v>45922.834675925929</v>
      </c>
      <c r="T2538" s="14">
        <f>VLOOKUP($B2538,Deals_Demo!$H:$S,9,0)</f>
        <v>45923.043009259265</v>
      </c>
      <c r="U2538" s="15" t="str">
        <f t="shared" si="406"/>
        <v>2025-09-23</v>
      </c>
      <c r="V2538" s="13" t="str">
        <f>VLOOKUP($B2538,Deals_Demo!$H:$S,11,0)</f>
        <v>01</v>
      </c>
      <c r="W2538" s="13" t="str">
        <f>VLOOKUP($B2538,Deals_Demo!$H:$S,12,0)</f>
        <v>Tue</v>
      </c>
      <c r="X2538" s="13">
        <f t="shared" si="399"/>
        <v>0.19</v>
      </c>
      <c r="Y2538" s="13">
        <f t="shared" si="400"/>
        <v>0.38</v>
      </c>
      <c r="Z2538" s="13">
        <f t="shared" si="401"/>
        <v>0.56999999999999995</v>
      </c>
      <c r="AA2538" s="13">
        <f t="shared" si="407"/>
        <v>-3</v>
      </c>
    </row>
    <row r="2539" spans="1:27" x14ac:dyDescent="0.25">
      <c r="A2539" s="60">
        <v>45922.834687499999</v>
      </c>
      <c r="B2539" s="61">
        <v>444542838</v>
      </c>
      <c r="C2539" s="62" t="s">
        <v>36</v>
      </c>
      <c r="D2539" s="62" t="s">
        <v>37</v>
      </c>
      <c r="E2539" s="62" t="s">
        <v>119</v>
      </c>
      <c r="F2539" s="63">
        <v>3737.89</v>
      </c>
      <c r="G2539" s="63">
        <v>3739.45</v>
      </c>
      <c r="H2539" s="63">
        <v>3742.39</v>
      </c>
      <c r="I2539" s="62" t="s">
        <v>3070</v>
      </c>
      <c r="J2539" s="63">
        <v>3742.42</v>
      </c>
      <c r="K2539" s="63">
        <v>0</v>
      </c>
      <c r="L2539" s="63">
        <v>0</v>
      </c>
      <c r="M2539" s="63">
        <v>4.53</v>
      </c>
      <c r="N2539" s="10" t="str">
        <f t="shared" si="402"/>
        <v>W</v>
      </c>
      <c r="O2539" s="11">
        <f t="shared" si="403"/>
        <v>45922</v>
      </c>
      <c r="P2539" s="12" t="str">
        <f t="shared" si="404"/>
        <v>20</v>
      </c>
      <c r="Q2539" s="13" t="str">
        <f>VLOOKUP($B2539,Deals_Demo!$H:$N,7,0)</f>
        <v>DEMO_strategy_27</v>
      </c>
      <c r="R2539" s="13" t="str">
        <f t="shared" si="405"/>
        <v>Mon</v>
      </c>
      <c r="S2539" s="14">
        <f>VLOOKUP($B2539,Deals_Demo!$H:$S,8,0)</f>
        <v>45922.834687499999</v>
      </c>
      <c r="T2539" s="14">
        <f>VLOOKUP($B2539,Deals_Demo!$H:$S,9,0)</f>
        <v>45923.043020833335</v>
      </c>
      <c r="U2539" s="15" t="str">
        <f t="shared" si="406"/>
        <v>2025-09-23</v>
      </c>
      <c r="V2539" s="13" t="str">
        <f>VLOOKUP($B2539,Deals_Demo!$H:$S,11,0)</f>
        <v>01</v>
      </c>
      <c r="W2539" s="13" t="str">
        <f>VLOOKUP($B2539,Deals_Demo!$H:$S,12,0)</f>
        <v>Tue</v>
      </c>
      <c r="X2539" s="13">
        <f t="shared" si="399"/>
        <v>0.45300000000000007</v>
      </c>
      <c r="Y2539" s="13">
        <f t="shared" si="400"/>
        <v>0.90600000000000014</v>
      </c>
      <c r="Z2539" s="13">
        <f t="shared" si="401"/>
        <v>1.359</v>
      </c>
      <c r="AA2539" s="13">
        <f t="shared" si="407"/>
        <v>4.53</v>
      </c>
    </row>
    <row r="2540" spans="1:27" x14ac:dyDescent="0.25">
      <c r="A2540" s="56">
        <v>45922.834687499999</v>
      </c>
      <c r="B2540" s="57">
        <v>444542839</v>
      </c>
      <c r="C2540" s="58" t="s">
        <v>36</v>
      </c>
      <c r="D2540" s="58" t="s">
        <v>37</v>
      </c>
      <c r="E2540" s="58" t="s">
        <v>119</v>
      </c>
      <c r="F2540" s="59">
        <v>3737.89</v>
      </c>
      <c r="G2540" s="59">
        <v>3739.48</v>
      </c>
      <c r="H2540" s="59">
        <v>3742.39</v>
      </c>
      <c r="I2540" s="58" t="s">
        <v>3070</v>
      </c>
      <c r="J2540" s="59">
        <v>3742.42</v>
      </c>
      <c r="K2540" s="59">
        <v>0</v>
      </c>
      <c r="L2540" s="59">
        <v>0</v>
      </c>
      <c r="M2540" s="59">
        <v>4.53</v>
      </c>
      <c r="N2540" s="10" t="str">
        <f t="shared" si="402"/>
        <v>W</v>
      </c>
      <c r="O2540" s="11">
        <f t="shared" si="403"/>
        <v>45922</v>
      </c>
      <c r="P2540" s="12" t="str">
        <f t="shared" si="404"/>
        <v>20</v>
      </c>
      <c r="Q2540" s="13" t="str">
        <f>VLOOKUP($B2540,Deals_Demo!$H:$N,7,0)</f>
        <v>DEMO_strategy_03</v>
      </c>
      <c r="R2540" s="13" t="str">
        <f t="shared" si="405"/>
        <v>Mon</v>
      </c>
      <c r="S2540" s="14">
        <f>VLOOKUP($B2540,Deals_Demo!$H:$S,8,0)</f>
        <v>45922.834687499999</v>
      </c>
      <c r="T2540" s="14">
        <f>VLOOKUP($B2540,Deals_Demo!$H:$S,9,0)</f>
        <v>45923.043020833335</v>
      </c>
      <c r="U2540" s="15" t="str">
        <f t="shared" si="406"/>
        <v>2025-09-23</v>
      </c>
      <c r="V2540" s="13" t="str">
        <f>VLOOKUP($B2540,Deals_Demo!$H:$S,11,0)</f>
        <v>01</v>
      </c>
      <c r="W2540" s="13" t="str">
        <f>VLOOKUP($B2540,Deals_Demo!$H:$S,12,0)</f>
        <v>Tue</v>
      </c>
      <c r="X2540" s="13">
        <f t="shared" si="399"/>
        <v>0.45300000000000007</v>
      </c>
      <c r="Y2540" s="13">
        <f t="shared" si="400"/>
        <v>0.90600000000000014</v>
      </c>
      <c r="Z2540" s="13">
        <f t="shared" si="401"/>
        <v>1.359</v>
      </c>
      <c r="AA2540" s="13">
        <f t="shared" si="407"/>
        <v>4.53</v>
      </c>
    </row>
    <row r="2541" spans="1:27" x14ac:dyDescent="0.25">
      <c r="A2541" s="60">
        <v>45922.841967592591</v>
      </c>
      <c r="B2541" s="61">
        <v>444547215</v>
      </c>
      <c r="C2541" s="62" t="s">
        <v>36</v>
      </c>
      <c r="D2541" s="62" t="s">
        <v>37</v>
      </c>
      <c r="E2541" s="62" t="s">
        <v>119</v>
      </c>
      <c r="F2541" s="63">
        <v>3739.97</v>
      </c>
      <c r="G2541" s="63">
        <v>3740.04</v>
      </c>
      <c r="H2541" s="63">
        <v>3741.47</v>
      </c>
      <c r="I2541" s="62" t="s">
        <v>3071</v>
      </c>
      <c r="J2541" s="63">
        <v>3741.52</v>
      </c>
      <c r="K2541" s="63">
        <v>0</v>
      </c>
      <c r="L2541" s="63">
        <v>0</v>
      </c>
      <c r="M2541" s="63">
        <v>1.55</v>
      </c>
      <c r="N2541" s="10" t="str">
        <f t="shared" si="402"/>
        <v>W</v>
      </c>
      <c r="O2541" s="11">
        <f t="shared" si="403"/>
        <v>45922</v>
      </c>
      <c r="P2541" s="12" t="str">
        <f t="shared" si="404"/>
        <v>20</v>
      </c>
      <c r="Q2541" s="13" t="str">
        <f>VLOOKUP($B2541,Deals_Demo!$H:$N,7,0)</f>
        <v>strategy_24_demo</v>
      </c>
      <c r="R2541" s="13" t="str">
        <f t="shared" si="405"/>
        <v>Mon</v>
      </c>
      <c r="S2541" s="14">
        <f>VLOOKUP($B2541,Deals_Demo!$H:$S,8,0)</f>
        <v>45922.841967592591</v>
      </c>
      <c r="T2541" s="14">
        <f>VLOOKUP($B2541,Deals_Demo!$H:$S,9,0)</f>
        <v>45923.050300925926</v>
      </c>
      <c r="U2541" s="15" t="str">
        <f t="shared" si="406"/>
        <v>2025-09-23</v>
      </c>
      <c r="V2541" s="13" t="str">
        <f>VLOOKUP($B2541,Deals_Demo!$H:$S,11,0)</f>
        <v>01</v>
      </c>
      <c r="W2541" s="13" t="str">
        <f>VLOOKUP($B2541,Deals_Demo!$H:$S,12,0)</f>
        <v>Tue</v>
      </c>
      <c r="X2541" s="13">
        <f t="shared" si="399"/>
        <v>0.15500000000000003</v>
      </c>
      <c r="Y2541" s="13">
        <f t="shared" si="400"/>
        <v>0.31000000000000005</v>
      </c>
      <c r="Z2541" s="13">
        <f t="shared" si="401"/>
        <v>0.46499999999999997</v>
      </c>
      <c r="AA2541" s="13">
        <f t="shared" si="407"/>
        <v>-3</v>
      </c>
    </row>
    <row r="2542" spans="1:27" x14ac:dyDescent="0.25">
      <c r="A2542" s="56">
        <v>45922.841967592591</v>
      </c>
      <c r="B2542" s="57">
        <v>444547216</v>
      </c>
      <c r="C2542" s="58" t="s">
        <v>36</v>
      </c>
      <c r="D2542" s="58" t="s">
        <v>37</v>
      </c>
      <c r="E2542" s="58" t="s">
        <v>119</v>
      </c>
      <c r="F2542" s="59">
        <v>3739.97</v>
      </c>
      <c r="G2542" s="59">
        <v>3740.07</v>
      </c>
      <c r="H2542" s="59">
        <v>3743.47</v>
      </c>
      <c r="I2542" s="58" t="s">
        <v>3069</v>
      </c>
      <c r="J2542" s="59">
        <v>3739.89</v>
      </c>
      <c r="K2542" s="59">
        <v>0</v>
      </c>
      <c r="L2542" s="59">
        <v>0</v>
      </c>
      <c r="M2542" s="59">
        <v>-0.08</v>
      </c>
      <c r="N2542" s="10" t="str">
        <f t="shared" si="402"/>
        <v>L</v>
      </c>
      <c r="O2542" s="11">
        <f t="shared" si="403"/>
        <v>45922</v>
      </c>
      <c r="P2542" s="12" t="str">
        <f t="shared" si="404"/>
        <v>20</v>
      </c>
      <c r="Q2542" s="13" t="str">
        <f>VLOOKUP($B2542,Deals_Demo!$H:$N,7,0)</f>
        <v>strategy_11_demo</v>
      </c>
      <c r="R2542" s="13" t="str">
        <f t="shared" si="405"/>
        <v>Mon</v>
      </c>
      <c r="S2542" s="14">
        <f>VLOOKUP($B2542,Deals_Demo!$H:$S,8,0)</f>
        <v>45922.841967592591</v>
      </c>
      <c r="T2542" s="14">
        <f>VLOOKUP($B2542,Deals_Demo!$H:$S,9,0)</f>
        <v>45923.050300925926</v>
      </c>
      <c r="U2542" s="15" t="str">
        <f t="shared" si="406"/>
        <v>2025-09-23</v>
      </c>
      <c r="V2542" s="13" t="str">
        <f>VLOOKUP($B2542,Deals_Demo!$H:$S,11,0)</f>
        <v>01</v>
      </c>
      <c r="W2542" s="13" t="str">
        <f>VLOOKUP($B2542,Deals_Demo!$H:$S,12,0)</f>
        <v>Tue</v>
      </c>
      <c r="X2542" s="13">
        <f t="shared" si="399"/>
        <v>-8.0000000000000002E-3</v>
      </c>
      <c r="Y2542" s="13">
        <f t="shared" si="400"/>
        <v>-1.6E-2</v>
      </c>
      <c r="Z2542" s="13">
        <f t="shared" si="401"/>
        <v>-2.4E-2</v>
      </c>
      <c r="AA2542" s="13">
        <f t="shared" si="407"/>
        <v>-3</v>
      </c>
    </row>
    <row r="2543" spans="1:27" x14ac:dyDescent="0.25">
      <c r="A2543" s="60">
        <v>45922.841979166667</v>
      </c>
      <c r="B2543" s="61">
        <v>444547219</v>
      </c>
      <c r="C2543" s="62" t="s">
        <v>36</v>
      </c>
      <c r="D2543" s="62" t="s">
        <v>37</v>
      </c>
      <c r="E2543" s="62" t="s">
        <v>119</v>
      </c>
      <c r="F2543" s="63">
        <v>3739.97</v>
      </c>
      <c r="G2543" s="63">
        <v>3740.03</v>
      </c>
      <c r="H2543" s="63">
        <v>3741.47</v>
      </c>
      <c r="I2543" s="62" t="s">
        <v>3071</v>
      </c>
      <c r="J2543" s="63">
        <v>3741.52</v>
      </c>
      <c r="K2543" s="63">
        <v>0</v>
      </c>
      <c r="L2543" s="63">
        <v>0</v>
      </c>
      <c r="M2543" s="63">
        <v>1.55</v>
      </c>
      <c r="N2543" s="10" t="str">
        <f t="shared" si="402"/>
        <v>W</v>
      </c>
      <c r="O2543" s="11">
        <f t="shared" si="403"/>
        <v>45922</v>
      </c>
      <c r="P2543" s="12" t="str">
        <f t="shared" si="404"/>
        <v>20</v>
      </c>
      <c r="Q2543" s="13" t="str">
        <f>VLOOKUP($B2543,Deals_Demo!$H:$N,7,0)</f>
        <v>strategy_15_demo</v>
      </c>
      <c r="R2543" s="13" t="str">
        <f t="shared" si="405"/>
        <v>Mon</v>
      </c>
      <c r="S2543" s="14">
        <f>VLOOKUP($B2543,Deals_Demo!$H:$S,8,0)</f>
        <v>45922.841979166667</v>
      </c>
      <c r="T2543" s="14">
        <f>VLOOKUP($B2543,Deals_Demo!$H:$S,9,0)</f>
        <v>45923.050312500003</v>
      </c>
      <c r="U2543" s="15" t="str">
        <f t="shared" si="406"/>
        <v>2025-09-23</v>
      </c>
      <c r="V2543" s="13" t="str">
        <f>VLOOKUP($B2543,Deals_Demo!$H:$S,11,0)</f>
        <v>01</v>
      </c>
      <c r="W2543" s="13" t="str">
        <f>VLOOKUP($B2543,Deals_Demo!$H:$S,12,0)</f>
        <v>Tue</v>
      </c>
      <c r="X2543" s="13">
        <f t="shared" si="399"/>
        <v>0.15500000000000003</v>
      </c>
      <c r="Y2543" s="13">
        <f t="shared" si="400"/>
        <v>0.31000000000000005</v>
      </c>
      <c r="Z2543" s="13">
        <f t="shared" si="401"/>
        <v>0.46499999999999997</v>
      </c>
      <c r="AA2543" s="13">
        <f t="shared" si="407"/>
        <v>-3</v>
      </c>
    </row>
    <row r="2544" spans="1:27" x14ac:dyDescent="0.25">
      <c r="A2544" s="56">
        <v>45922.841979166667</v>
      </c>
      <c r="B2544" s="57">
        <v>444547220</v>
      </c>
      <c r="C2544" s="58" t="s">
        <v>36</v>
      </c>
      <c r="D2544" s="58" t="s">
        <v>37</v>
      </c>
      <c r="E2544" s="58" t="s">
        <v>119</v>
      </c>
      <c r="F2544" s="59">
        <v>3740.02</v>
      </c>
      <c r="G2544" s="59">
        <v>3740.08</v>
      </c>
      <c r="H2544" s="59">
        <v>3742.97</v>
      </c>
      <c r="I2544" s="58" t="s">
        <v>3069</v>
      </c>
      <c r="J2544" s="59">
        <v>3739.89</v>
      </c>
      <c r="K2544" s="59">
        <v>0</v>
      </c>
      <c r="L2544" s="59">
        <v>0</v>
      </c>
      <c r="M2544" s="59">
        <v>-0.13</v>
      </c>
      <c r="N2544" s="10" t="str">
        <f t="shared" si="402"/>
        <v>L</v>
      </c>
      <c r="O2544" s="11">
        <f t="shared" si="403"/>
        <v>45922</v>
      </c>
      <c r="P2544" s="12" t="str">
        <f t="shared" si="404"/>
        <v>20</v>
      </c>
      <c r="Q2544" s="13" t="str">
        <f>VLOOKUP($B2544,Deals_Demo!$H:$N,7,0)</f>
        <v>strategy_10_demo</v>
      </c>
      <c r="R2544" s="13" t="str">
        <f t="shared" si="405"/>
        <v>Mon</v>
      </c>
      <c r="S2544" s="14">
        <f>VLOOKUP($B2544,Deals_Demo!$H:$S,8,0)</f>
        <v>45922.841979166667</v>
      </c>
      <c r="T2544" s="14">
        <f>VLOOKUP($B2544,Deals_Demo!$H:$S,9,0)</f>
        <v>45923.050312500003</v>
      </c>
      <c r="U2544" s="15" t="str">
        <f t="shared" si="406"/>
        <v>2025-09-23</v>
      </c>
      <c r="V2544" s="13" t="str">
        <f>VLOOKUP($B2544,Deals_Demo!$H:$S,11,0)</f>
        <v>01</v>
      </c>
      <c r="W2544" s="13" t="str">
        <f>VLOOKUP($B2544,Deals_Demo!$H:$S,12,0)</f>
        <v>Tue</v>
      </c>
      <c r="X2544" s="13">
        <f t="shared" si="399"/>
        <v>-1.3000000000000001E-2</v>
      </c>
      <c r="Y2544" s="13">
        <f t="shared" si="400"/>
        <v>-2.6000000000000002E-2</v>
      </c>
      <c r="Z2544" s="13">
        <f t="shared" si="401"/>
        <v>-3.9E-2</v>
      </c>
      <c r="AA2544" s="13">
        <f t="shared" si="407"/>
        <v>-3</v>
      </c>
    </row>
    <row r="2545" spans="1:27" x14ac:dyDescent="0.25">
      <c r="A2545" s="60">
        <v>45922.841979166667</v>
      </c>
      <c r="B2545" s="61">
        <v>444547221</v>
      </c>
      <c r="C2545" s="62" t="s">
        <v>36</v>
      </c>
      <c r="D2545" s="62" t="s">
        <v>37</v>
      </c>
      <c r="E2545" s="62" t="s">
        <v>119</v>
      </c>
      <c r="F2545" s="63">
        <v>3740.02</v>
      </c>
      <c r="G2545" s="63">
        <v>3736.97</v>
      </c>
      <c r="H2545" s="63">
        <v>3742.17</v>
      </c>
      <c r="I2545" s="62" t="s">
        <v>3070</v>
      </c>
      <c r="J2545" s="63">
        <v>3742.42</v>
      </c>
      <c r="K2545" s="63">
        <v>0</v>
      </c>
      <c r="L2545" s="63">
        <v>0</v>
      </c>
      <c r="M2545" s="63">
        <v>2.4</v>
      </c>
      <c r="N2545" s="10" t="str">
        <f t="shared" si="402"/>
        <v>W</v>
      </c>
      <c r="O2545" s="11">
        <f t="shared" si="403"/>
        <v>45922</v>
      </c>
      <c r="P2545" s="12" t="str">
        <f t="shared" si="404"/>
        <v>20</v>
      </c>
      <c r="Q2545" s="13" t="str">
        <f>VLOOKUP($B2545,Deals_Demo!$H:$N,7,0)</f>
        <v>strategy_21_demo</v>
      </c>
      <c r="R2545" s="13" t="str">
        <f t="shared" si="405"/>
        <v>Mon</v>
      </c>
      <c r="S2545" s="14">
        <f>VLOOKUP($B2545,Deals_Demo!$H:$S,8,0)</f>
        <v>45922.841979166667</v>
      </c>
      <c r="T2545" s="14">
        <f>VLOOKUP($B2545,Deals_Demo!$H:$S,9,0)</f>
        <v>45923.050312500003</v>
      </c>
      <c r="U2545" s="15" t="str">
        <f t="shared" si="406"/>
        <v>2025-09-23</v>
      </c>
      <c r="V2545" s="13" t="str">
        <f>VLOOKUP($B2545,Deals_Demo!$H:$S,11,0)</f>
        <v>01</v>
      </c>
      <c r="W2545" s="13" t="str">
        <f>VLOOKUP($B2545,Deals_Demo!$H:$S,12,0)</f>
        <v>Tue</v>
      </c>
      <c r="X2545" s="13">
        <f t="shared" si="399"/>
        <v>0.24</v>
      </c>
      <c r="Y2545" s="13">
        <f t="shared" si="400"/>
        <v>0.48</v>
      </c>
      <c r="Z2545" s="13">
        <f t="shared" si="401"/>
        <v>0.72</v>
      </c>
      <c r="AA2545" s="13">
        <f t="shared" si="407"/>
        <v>-3</v>
      </c>
    </row>
    <row r="2546" spans="1:27" x14ac:dyDescent="0.25">
      <c r="A2546" s="56">
        <v>45922.841979166667</v>
      </c>
      <c r="B2546" s="57">
        <v>444547222</v>
      </c>
      <c r="C2546" s="58" t="s">
        <v>36</v>
      </c>
      <c r="D2546" s="58" t="s">
        <v>37</v>
      </c>
      <c r="E2546" s="58" t="s">
        <v>119</v>
      </c>
      <c r="F2546" s="59">
        <v>3740.02</v>
      </c>
      <c r="G2546" s="59">
        <v>3737.77</v>
      </c>
      <c r="H2546" s="59">
        <v>3742.97</v>
      </c>
      <c r="I2546" s="58" t="s">
        <v>3072</v>
      </c>
      <c r="J2546" s="59">
        <v>3743.12</v>
      </c>
      <c r="K2546" s="59">
        <v>0</v>
      </c>
      <c r="L2546" s="59">
        <v>0</v>
      </c>
      <c r="M2546" s="59">
        <v>3.1</v>
      </c>
      <c r="N2546" s="10" t="str">
        <f t="shared" si="402"/>
        <v>W</v>
      </c>
      <c r="O2546" s="11">
        <f t="shared" si="403"/>
        <v>45922</v>
      </c>
      <c r="P2546" s="12" t="str">
        <f t="shared" si="404"/>
        <v>20</v>
      </c>
      <c r="Q2546" s="13" t="str">
        <f>VLOOKUP($B2546,Deals_Demo!$H:$N,7,0)</f>
        <v>strategy_23_demo</v>
      </c>
      <c r="R2546" s="13" t="str">
        <f t="shared" si="405"/>
        <v>Mon</v>
      </c>
      <c r="S2546" s="14">
        <f>VLOOKUP($B2546,Deals_Demo!$H:$S,8,0)</f>
        <v>45922.841979166667</v>
      </c>
      <c r="T2546" s="14">
        <f>VLOOKUP($B2546,Deals_Demo!$H:$S,9,0)</f>
        <v>45923.050312500003</v>
      </c>
      <c r="U2546" s="15" t="str">
        <f t="shared" si="406"/>
        <v>2025-09-23</v>
      </c>
      <c r="V2546" s="13" t="str">
        <f>VLOOKUP($B2546,Deals_Demo!$H:$S,11,0)</f>
        <v>01</v>
      </c>
      <c r="W2546" s="13" t="str">
        <f>VLOOKUP($B2546,Deals_Demo!$H:$S,12,0)</f>
        <v>Tue</v>
      </c>
      <c r="X2546" s="13">
        <f t="shared" si="399"/>
        <v>0.31000000000000005</v>
      </c>
      <c r="Y2546" s="13">
        <f t="shared" si="400"/>
        <v>0.62000000000000011</v>
      </c>
      <c r="Z2546" s="13">
        <f t="shared" si="401"/>
        <v>0.92999999999999994</v>
      </c>
      <c r="AA2546" s="13">
        <f t="shared" si="407"/>
        <v>3.1</v>
      </c>
    </row>
    <row r="2547" spans="1:27" x14ac:dyDescent="0.25">
      <c r="A2547" s="60">
        <v>45922.841990740744</v>
      </c>
      <c r="B2547" s="61">
        <v>444547223</v>
      </c>
      <c r="C2547" s="62" t="s">
        <v>36</v>
      </c>
      <c r="D2547" s="62" t="s">
        <v>37</v>
      </c>
      <c r="E2547" s="62" t="s">
        <v>119</v>
      </c>
      <c r="F2547" s="63">
        <v>3740.02</v>
      </c>
      <c r="G2547" s="63">
        <v>3737.77</v>
      </c>
      <c r="H2547" s="63">
        <v>3741.47</v>
      </c>
      <c r="I2547" s="62" t="s">
        <v>3071</v>
      </c>
      <c r="J2547" s="63">
        <v>3741.52</v>
      </c>
      <c r="K2547" s="63">
        <v>0</v>
      </c>
      <c r="L2547" s="63">
        <v>0</v>
      </c>
      <c r="M2547" s="63">
        <v>1.5</v>
      </c>
      <c r="N2547" s="10" t="str">
        <f t="shared" si="402"/>
        <v>W</v>
      </c>
      <c r="O2547" s="11">
        <f t="shared" si="403"/>
        <v>45922</v>
      </c>
      <c r="P2547" s="12" t="str">
        <f t="shared" si="404"/>
        <v>20</v>
      </c>
      <c r="Q2547" s="13" t="str">
        <f>VLOOKUP($B2547,Deals_Demo!$H:$N,7,0)</f>
        <v>strategy_22_demo</v>
      </c>
      <c r="R2547" s="13" t="str">
        <f t="shared" si="405"/>
        <v>Mon</v>
      </c>
      <c r="S2547" s="14">
        <f>VLOOKUP($B2547,Deals_Demo!$H:$S,8,0)</f>
        <v>45922.841990740744</v>
      </c>
      <c r="T2547" s="14">
        <f>VLOOKUP($B2547,Deals_Demo!$H:$S,9,0)</f>
        <v>45923.05032407408</v>
      </c>
      <c r="U2547" s="15" t="str">
        <f t="shared" si="406"/>
        <v>2025-09-23</v>
      </c>
      <c r="V2547" s="13" t="str">
        <f>VLOOKUP($B2547,Deals_Demo!$H:$S,11,0)</f>
        <v>01</v>
      </c>
      <c r="W2547" s="13" t="str">
        <f>VLOOKUP($B2547,Deals_Demo!$H:$S,12,0)</f>
        <v>Tue</v>
      </c>
      <c r="X2547" s="13">
        <f t="shared" si="399"/>
        <v>0.15000000000000002</v>
      </c>
      <c r="Y2547" s="13">
        <f t="shared" si="400"/>
        <v>0.30000000000000004</v>
      </c>
      <c r="Z2547" s="13">
        <f t="shared" si="401"/>
        <v>0.44999999999999996</v>
      </c>
      <c r="AA2547" s="13">
        <f t="shared" si="407"/>
        <v>-3</v>
      </c>
    </row>
    <row r="2548" spans="1:27" x14ac:dyDescent="0.25">
      <c r="A2548" s="56">
        <v>45922.841990740744</v>
      </c>
      <c r="B2548" s="57">
        <v>444547224</v>
      </c>
      <c r="C2548" s="58" t="s">
        <v>36</v>
      </c>
      <c r="D2548" s="58" t="s">
        <v>37</v>
      </c>
      <c r="E2548" s="58" t="s">
        <v>119</v>
      </c>
      <c r="F2548" s="59">
        <v>3740.03</v>
      </c>
      <c r="G2548" s="59">
        <v>3740.08</v>
      </c>
      <c r="H2548" s="59">
        <v>3742.97</v>
      </c>
      <c r="I2548" s="58" t="s">
        <v>3069</v>
      </c>
      <c r="J2548" s="59">
        <v>3739.89</v>
      </c>
      <c r="K2548" s="59">
        <v>0</v>
      </c>
      <c r="L2548" s="59">
        <v>0</v>
      </c>
      <c r="M2548" s="59">
        <v>-0.14000000000000001</v>
      </c>
      <c r="N2548" s="10" t="str">
        <f t="shared" si="402"/>
        <v>L</v>
      </c>
      <c r="O2548" s="11">
        <f t="shared" si="403"/>
        <v>45922</v>
      </c>
      <c r="P2548" s="12" t="str">
        <f t="shared" si="404"/>
        <v>20</v>
      </c>
      <c r="Q2548" s="13" t="str">
        <f>VLOOKUP($B2548,Deals_Demo!$H:$N,7,0)</f>
        <v>strategy_09_demo</v>
      </c>
      <c r="R2548" s="13" t="str">
        <f t="shared" si="405"/>
        <v>Mon</v>
      </c>
      <c r="S2548" s="14">
        <f>VLOOKUP($B2548,Deals_Demo!$H:$S,8,0)</f>
        <v>45922.841990740744</v>
      </c>
      <c r="T2548" s="14">
        <f>VLOOKUP($B2548,Deals_Demo!$H:$S,9,0)</f>
        <v>45923.05032407408</v>
      </c>
      <c r="U2548" s="15" t="str">
        <f t="shared" si="406"/>
        <v>2025-09-23</v>
      </c>
      <c r="V2548" s="13" t="str">
        <f>VLOOKUP($B2548,Deals_Demo!$H:$S,11,0)</f>
        <v>01</v>
      </c>
      <c r="W2548" s="13" t="str">
        <f>VLOOKUP($B2548,Deals_Demo!$H:$S,12,0)</f>
        <v>Tue</v>
      </c>
      <c r="X2548" s="13">
        <f t="shared" si="399"/>
        <v>-1.4000000000000002E-2</v>
      </c>
      <c r="Y2548" s="13">
        <f t="shared" si="400"/>
        <v>-2.8000000000000004E-2</v>
      </c>
      <c r="Z2548" s="13">
        <f t="shared" si="401"/>
        <v>-4.2000000000000003E-2</v>
      </c>
      <c r="AA2548" s="13">
        <f t="shared" si="407"/>
        <v>-3</v>
      </c>
    </row>
    <row r="2549" spans="1:27" x14ac:dyDescent="0.25">
      <c r="A2549" s="60">
        <v>45922.841990740744</v>
      </c>
      <c r="B2549" s="61">
        <v>444547227</v>
      </c>
      <c r="C2549" s="62" t="s">
        <v>36</v>
      </c>
      <c r="D2549" s="62" t="s">
        <v>37</v>
      </c>
      <c r="E2549" s="62" t="s">
        <v>119</v>
      </c>
      <c r="F2549" s="63">
        <v>3740.02</v>
      </c>
      <c r="G2549" s="63">
        <v>3736.97</v>
      </c>
      <c r="H2549" s="63">
        <v>3741.47</v>
      </c>
      <c r="I2549" s="62" t="s">
        <v>3071</v>
      </c>
      <c r="J2549" s="63">
        <v>3741.52</v>
      </c>
      <c r="K2549" s="63">
        <v>0</v>
      </c>
      <c r="L2549" s="63">
        <v>0</v>
      </c>
      <c r="M2549" s="63">
        <v>1.5</v>
      </c>
      <c r="N2549" s="10" t="str">
        <f t="shared" si="402"/>
        <v>W</v>
      </c>
      <c r="O2549" s="11">
        <f t="shared" si="403"/>
        <v>45922</v>
      </c>
      <c r="P2549" s="12" t="str">
        <f t="shared" si="404"/>
        <v>20</v>
      </c>
      <c r="Q2549" s="13" t="str">
        <f>VLOOKUP($B2549,Deals_Demo!$H:$N,7,0)</f>
        <v>strategy_12_demo</v>
      </c>
      <c r="R2549" s="13" t="str">
        <f t="shared" si="405"/>
        <v>Mon</v>
      </c>
      <c r="S2549" s="14">
        <f>VLOOKUP($B2549,Deals_Demo!$H:$S,8,0)</f>
        <v>45922.841990740744</v>
      </c>
      <c r="T2549" s="14">
        <f>VLOOKUP($B2549,Deals_Demo!$H:$S,9,0)</f>
        <v>45923.05032407408</v>
      </c>
      <c r="U2549" s="15" t="str">
        <f t="shared" si="406"/>
        <v>2025-09-23</v>
      </c>
      <c r="V2549" s="13" t="str">
        <f>VLOOKUP($B2549,Deals_Demo!$H:$S,11,0)</f>
        <v>01</v>
      </c>
      <c r="W2549" s="13" t="str">
        <f>VLOOKUP($B2549,Deals_Demo!$H:$S,12,0)</f>
        <v>Tue</v>
      </c>
      <c r="X2549" s="13">
        <f t="shared" si="399"/>
        <v>0.15000000000000002</v>
      </c>
      <c r="Y2549" s="13">
        <f t="shared" si="400"/>
        <v>0.30000000000000004</v>
      </c>
      <c r="Z2549" s="13">
        <f t="shared" si="401"/>
        <v>0.44999999999999996</v>
      </c>
      <c r="AA2549" s="13">
        <f t="shared" si="407"/>
        <v>-3</v>
      </c>
    </row>
    <row r="2550" spans="1:27" x14ac:dyDescent="0.25">
      <c r="A2550" s="56">
        <v>45922.841990740744</v>
      </c>
      <c r="B2550" s="57">
        <v>444547229</v>
      </c>
      <c r="C2550" s="58" t="s">
        <v>36</v>
      </c>
      <c r="D2550" s="58" t="s">
        <v>37</v>
      </c>
      <c r="E2550" s="58" t="s">
        <v>119</v>
      </c>
      <c r="F2550" s="59">
        <v>3740.02</v>
      </c>
      <c r="G2550" s="59">
        <v>3736.97</v>
      </c>
      <c r="H2550" s="59">
        <v>3741.47</v>
      </c>
      <c r="I2550" s="58" t="s">
        <v>3071</v>
      </c>
      <c r="J2550" s="59">
        <v>3741.52</v>
      </c>
      <c r="K2550" s="59">
        <v>0</v>
      </c>
      <c r="L2550" s="59">
        <v>0</v>
      </c>
      <c r="M2550" s="59">
        <v>1.5</v>
      </c>
      <c r="N2550" s="10" t="str">
        <f t="shared" si="402"/>
        <v>W</v>
      </c>
      <c r="O2550" s="11">
        <f t="shared" si="403"/>
        <v>45922</v>
      </c>
      <c r="P2550" s="12" t="str">
        <f t="shared" si="404"/>
        <v>20</v>
      </c>
      <c r="Q2550" s="13" t="str">
        <f>VLOOKUP($B2550,Deals_Demo!$H:$N,7,0)</f>
        <v>strategy_14_demo</v>
      </c>
      <c r="R2550" s="13" t="str">
        <f t="shared" si="405"/>
        <v>Mon</v>
      </c>
      <c r="S2550" s="14">
        <f>VLOOKUP($B2550,Deals_Demo!$H:$S,8,0)</f>
        <v>45922.841990740744</v>
      </c>
      <c r="T2550" s="14">
        <f>VLOOKUP($B2550,Deals_Demo!$H:$S,9,0)</f>
        <v>45923.05032407408</v>
      </c>
      <c r="U2550" s="15" t="str">
        <f t="shared" si="406"/>
        <v>2025-09-23</v>
      </c>
      <c r="V2550" s="13" t="str">
        <f>VLOOKUP($B2550,Deals_Demo!$H:$S,11,0)</f>
        <v>01</v>
      </c>
      <c r="W2550" s="13" t="str">
        <f>VLOOKUP($B2550,Deals_Demo!$H:$S,12,0)</f>
        <v>Tue</v>
      </c>
      <c r="X2550" s="13">
        <f t="shared" si="399"/>
        <v>0.15000000000000002</v>
      </c>
      <c r="Y2550" s="13">
        <f t="shared" si="400"/>
        <v>0.30000000000000004</v>
      </c>
      <c r="Z2550" s="13">
        <f t="shared" si="401"/>
        <v>0.44999999999999996</v>
      </c>
      <c r="AA2550" s="13">
        <f t="shared" si="407"/>
        <v>-3</v>
      </c>
    </row>
    <row r="2551" spans="1:27" x14ac:dyDescent="0.25">
      <c r="A2551" s="60">
        <v>45922.842002314814</v>
      </c>
      <c r="B2551" s="61">
        <v>444547233</v>
      </c>
      <c r="C2551" s="62" t="s">
        <v>36</v>
      </c>
      <c r="D2551" s="62" t="s">
        <v>37</v>
      </c>
      <c r="E2551" s="62" t="s">
        <v>119</v>
      </c>
      <c r="F2551" s="63">
        <v>3740.03</v>
      </c>
      <c r="G2551" s="63">
        <v>3736.97</v>
      </c>
      <c r="H2551" s="63">
        <v>3743.47</v>
      </c>
      <c r="I2551" s="62" t="s">
        <v>3063</v>
      </c>
      <c r="J2551" s="63">
        <v>3743.5</v>
      </c>
      <c r="K2551" s="63">
        <v>0</v>
      </c>
      <c r="L2551" s="63">
        <v>0</v>
      </c>
      <c r="M2551" s="63">
        <v>3.47</v>
      </c>
      <c r="N2551" s="10" t="str">
        <f t="shared" si="402"/>
        <v>W</v>
      </c>
      <c r="O2551" s="11">
        <f t="shared" si="403"/>
        <v>45922</v>
      </c>
      <c r="P2551" s="12" t="str">
        <f t="shared" si="404"/>
        <v>20</v>
      </c>
      <c r="Q2551" s="13" t="str">
        <f>VLOOKUP($B2551,Deals_Demo!$H:$N,7,0)</f>
        <v>strategy_16_demo</v>
      </c>
      <c r="R2551" s="13" t="str">
        <f t="shared" si="405"/>
        <v>Mon</v>
      </c>
      <c r="S2551" s="14">
        <f>VLOOKUP($B2551,Deals_Demo!$H:$S,8,0)</f>
        <v>45922.842002314814</v>
      </c>
      <c r="T2551" s="14">
        <f>VLOOKUP($B2551,Deals_Demo!$H:$S,9,0)</f>
        <v>45923.050335648149</v>
      </c>
      <c r="U2551" s="15" t="str">
        <f t="shared" si="406"/>
        <v>2025-09-23</v>
      </c>
      <c r="V2551" s="13" t="str">
        <f>VLOOKUP($B2551,Deals_Demo!$H:$S,11,0)</f>
        <v>01</v>
      </c>
      <c r="W2551" s="13" t="str">
        <f>VLOOKUP($B2551,Deals_Demo!$H:$S,12,0)</f>
        <v>Tue</v>
      </c>
      <c r="X2551" s="13">
        <f t="shared" si="399"/>
        <v>0.34700000000000003</v>
      </c>
      <c r="Y2551" s="13">
        <f t="shared" si="400"/>
        <v>0.69400000000000006</v>
      </c>
      <c r="Z2551" s="13">
        <f t="shared" si="401"/>
        <v>1.0409999999999999</v>
      </c>
      <c r="AA2551" s="13">
        <f t="shared" si="407"/>
        <v>3.47</v>
      </c>
    </row>
    <row r="2552" spans="1:27" x14ac:dyDescent="0.25">
      <c r="A2552" s="56">
        <v>45922.842083333337</v>
      </c>
      <c r="B2552" s="57">
        <v>444547251</v>
      </c>
      <c r="C2552" s="58" t="s">
        <v>36</v>
      </c>
      <c r="D2552" s="58" t="s">
        <v>37</v>
      </c>
      <c r="E2552" s="58" t="s">
        <v>119</v>
      </c>
      <c r="F2552" s="59">
        <v>3739.83</v>
      </c>
      <c r="G2552" s="59">
        <v>3740.59</v>
      </c>
      <c r="H2552" s="58"/>
      <c r="I2552" s="58" t="s">
        <v>3073</v>
      </c>
      <c r="J2552" s="59">
        <v>3740.55</v>
      </c>
      <c r="K2552" s="59">
        <v>0</v>
      </c>
      <c r="L2552" s="59">
        <v>0</v>
      </c>
      <c r="M2552" s="59">
        <v>0.72</v>
      </c>
      <c r="N2552" s="10" t="str">
        <f t="shared" si="402"/>
        <v>W</v>
      </c>
      <c r="O2552" s="11">
        <f t="shared" si="403"/>
        <v>45922</v>
      </c>
      <c r="P2552" s="12" t="str">
        <f t="shared" si="404"/>
        <v>20</v>
      </c>
      <c r="Q2552" s="13" t="str">
        <f>VLOOKUP($B2552,Deals_Demo!$H:$N,7,0)</f>
        <v>strategy_18_demo</v>
      </c>
      <c r="R2552" s="13" t="str">
        <f t="shared" si="405"/>
        <v>Mon</v>
      </c>
      <c r="S2552" s="14">
        <f>VLOOKUP($B2552,Deals_Demo!$H:$S,8,0)</f>
        <v>45922.842083333337</v>
      </c>
      <c r="T2552" s="14">
        <f>VLOOKUP($B2552,Deals_Demo!$H:$S,9,0)</f>
        <v>45923.050416666672</v>
      </c>
      <c r="U2552" s="15" t="str">
        <f t="shared" si="406"/>
        <v>2025-09-23</v>
      </c>
      <c r="V2552" s="13" t="str">
        <f>VLOOKUP($B2552,Deals_Demo!$H:$S,11,0)</f>
        <v>01</v>
      </c>
      <c r="W2552" s="13" t="str">
        <f>VLOOKUP($B2552,Deals_Demo!$H:$S,12,0)</f>
        <v>Tue</v>
      </c>
      <c r="X2552" s="13">
        <f t="shared" si="399"/>
        <v>7.1999999999999995E-2</v>
      </c>
      <c r="Y2552" s="13">
        <f t="shared" si="400"/>
        <v>0.14399999999999999</v>
      </c>
      <c r="Z2552" s="13">
        <f t="shared" si="401"/>
        <v>0.216</v>
      </c>
      <c r="AA2552" s="13">
        <f t="shared" si="407"/>
        <v>-3</v>
      </c>
    </row>
    <row r="2553" spans="1:27" x14ac:dyDescent="0.25">
      <c r="A2553" s="60">
        <v>45922.842083333337</v>
      </c>
      <c r="B2553" s="61">
        <v>444547253</v>
      </c>
      <c r="C2553" s="62" t="s">
        <v>36</v>
      </c>
      <c r="D2553" s="62" t="s">
        <v>37</v>
      </c>
      <c r="E2553" s="62" t="s">
        <v>119</v>
      </c>
      <c r="F2553" s="63">
        <v>3739.83</v>
      </c>
      <c r="G2553" s="63">
        <v>3742.45</v>
      </c>
      <c r="H2553" s="62"/>
      <c r="I2553" s="62" t="s">
        <v>3074</v>
      </c>
      <c r="J2553" s="63">
        <v>3742.45</v>
      </c>
      <c r="K2553" s="63">
        <v>0</v>
      </c>
      <c r="L2553" s="63">
        <v>0</v>
      </c>
      <c r="M2553" s="63">
        <v>2.62</v>
      </c>
      <c r="N2553" s="10" t="str">
        <f t="shared" si="402"/>
        <v>W</v>
      </c>
      <c r="O2553" s="11">
        <f t="shared" si="403"/>
        <v>45922</v>
      </c>
      <c r="P2553" s="12" t="str">
        <f t="shared" si="404"/>
        <v>20</v>
      </c>
      <c r="Q2553" s="13" t="str">
        <f>VLOOKUP($B2553,Deals_Demo!$H:$N,7,0)</f>
        <v>strategy_19_demo</v>
      </c>
      <c r="R2553" s="13" t="str">
        <f t="shared" si="405"/>
        <v>Mon</v>
      </c>
      <c r="S2553" s="14">
        <f>VLOOKUP($B2553,Deals_Demo!$H:$S,8,0)</f>
        <v>45922.842083333337</v>
      </c>
      <c r="T2553" s="14">
        <f>VLOOKUP($B2553,Deals_Demo!$H:$S,9,0)</f>
        <v>45923.050416666672</v>
      </c>
      <c r="U2553" s="15" t="str">
        <f t="shared" si="406"/>
        <v>2025-09-23</v>
      </c>
      <c r="V2553" s="13" t="str">
        <f>VLOOKUP($B2553,Deals_Demo!$H:$S,11,0)</f>
        <v>01</v>
      </c>
      <c r="W2553" s="13" t="str">
        <f>VLOOKUP($B2553,Deals_Demo!$H:$S,12,0)</f>
        <v>Tue</v>
      </c>
      <c r="X2553" s="13">
        <f t="shared" si="399"/>
        <v>0.26200000000000001</v>
      </c>
      <c r="Y2553" s="13">
        <f t="shared" si="400"/>
        <v>0.52400000000000002</v>
      </c>
      <c r="Z2553" s="13">
        <f t="shared" si="401"/>
        <v>0.78600000000000003</v>
      </c>
      <c r="AA2553" s="13">
        <f t="shared" si="407"/>
        <v>-3</v>
      </c>
    </row>
    <row r="2554" spans="1:27" x14ac:dyDescent="0.25">
      <c r="A2554" s="56">
        <v>45922.842314814814</v>
      </c>
      <c r="B2554" s="57">
        <v>444547345</v>
      </c>
      <c r="C2554" s="58" t="s">
        <v>36</v>
      </c>
      <c r="D2554" s="58" t="s">
        <v>37</v>
      </c>
      <c r="E2554" s="58" t="s">
        <v>119</v>
      </c>
      <c r="F2554" s="59">
        <v>3739.87</v>
      </c>
      <c r="G2554" s="59">
        <v>3740.64</v>
      </c>
      <c r="H2554" s="58"/>
      <c r="I2554" s="58" t="s">
        <v>3073</v>
      </c>
      <c r="J2554" s="59">
        <v>3740.55</v>
      </c>
      <c r="K2554" s="59">
        <v>0</v>
      </c>
      <c r="L2554" s="59">
        <v>0</v>
      </c>
      <c r="M2554" s="59">
        <v>0.68</v>
      </c>
      <c r="N2554" s="10" t="str">
        <f t="shared" si="402"/>
        <v>W</v>
      </c>
      <c r="O2554" s="11">
        <f t="shared" si="403"/>
        <v>45922</v>
      </c>
      <c r="P2554" s="12" t="str">
        <f t="shared" si="404"/>
        <v>20</v>
      </c>
      <c r="Q2554" s="13" t="str">
        <f>VLOOKUP($B2554,Deals_Demo!$H:$N,7,0)</f>
        <v>strategy_20_demo</v>
      </c>
      <c r="R2554" s="13" t="str">
        <f t="shared" si="405"/>
        <v>Mon</v>
      </c>
      <c r="S2554" s="14">
        <f>VLOOKUP($B2554,Deals_Demo!$H:$S,8,0)</f>
        <v>45922.842314814814</v>
      </c>
      <c r="T2554" s="14">
        <f>VLOOKUP($B2554,Deals_Demo!$H:$S,9,0)</f>
        <v>45923.05064814815</v>
      </c>
      <c r="U2554" s="15" t="str">
        <f t="shared" si="406"/>
        <v>2025-09-23</v>
      </c>
      <c r="V2554" s="13" t="str">
        <f>VLOOKUP($B2554,Deals_Demo!$H:$S,11,0)</f>
        <v>01</v>
      </c>
      <c r="W2554" s="13" t="str">
        <f>VLOOKUP($B2554,Deals_Demo!$H:$S,12,0)</f>
        <v>Tue</v>
      </c>
      <c r="X2554" s="13">
        <f t="shared" si="399"/>
        <v>6.8000000000000005E-2</v>
      </c>
      <c r="Y2554" s="13">
        <f t="shared" si="400"/>
        <v>0.13600000000000001</v>
      </c>
      <c r="Z2554" s="13">
        <f t="shared" si="401"/>
        <v>0.20400000000000001</v>
      </c>
      <c r="AA2554" s="13">
        <f t="shared" si="407"/>
        <v>-3</v>
      </c>
    </row>
    <row r="2555" spans="1:27" x14ac:dyDescent="0.25">
      <c r="A2555" s="60">
        <v>45922.844166666669</v>
      </c>
      <c r="B2555" s="61">
        <v>444547913</v>
      </c>
      <c r="C2555" s="62" t="s">
        <v>36</v>
      </c>
      <c r="D2555" s="62" t="s">
        <v>37</v>
      </c>
      <c r="E2555" s="62" t="s">
        <v>119</v>
      </c>
      <c r="F2555" s="63">
        <v>3739.76</v>
      </c>
      <c r="G2555" s="63">
        <v>3736.75</v>
      </c>
      <c r="H2555" s="63">
        <v>3743.25</v>
      </c>
      <c r="I2555" s="62" t="s">
        <v>3063</v>
      </c>
      <c r="J2555" s="63">
        <v>3743.25</v>
      </c>
      <c r="K2555" s="63">
        <v>0</v>
      </c>
      <c r="L2555" s="63">
        <v>0</v>
      </c>
      <c r="M2555" s="63">
        <v>3.49</v>
      </c>
      <c r="N2555" s="10" t="str">
        <f t="shared" si="402"/>
        <v>W</v>
      </c>
      <c r="O2555" s="11">
        <f t="shared" si="403"/>
        <v>45922</v>
      </c>
      <c r="P2555" s="12" t="str">
        <f t="shared" si="404"/>
        <v>20</v>
      </c>
      <c r="Q2555" s="13" t="str">
        <f>VLOOKUP($B2555,Deals_Demo!$H:$N,7,0)</f>
        <v>strategy_13_demo</v>
      </c>
      <c r="R2555" s="13" t="str">
        <f t="shared" si="405"/>
        <v>Mon</v>
      </c>
      <c r="S2555" s="14">
        <f>VLOOKUP($B2555,Deals_Demo!$H:$S,8,0)</f>
        <v>45922.844166666669</v>
      </c>
      <c r="T2555" s="14">
        <f>VLOOKUP($B2555,Deals_Demo!$H:$S,9,0)</f>
        <v>45923.052500000005</v>
      </c>
      <c r="U2555" s="15" t="str">
        <f t="shared" si="406"/>
        <v>2025-09-23</v>
      </c>
      <c r="V2555" s="13" t="str">
        <f>VLOOKUP($B2555,Deals_Demo!$H:$S,11,0)</f>
        <v>01</v>
      </c>
      <c r="W2555" s="13" t="str">
        <f>VLOOKUP($B2555,Deals_Demo!$H:$S,12,0)</f>
        <v>Tue</v>
      </c>
      <c r="X2555" s="13">
        <f t="shared" si="399"/>
        <v>0.34900000000000003</v>
      </c>
      <c r="Y2555" s="13">
        <f t="shared" si="400"/>
        <v>0.69800000000000006</v>
      </c>
      <c r="Z2555" s="13">
        <f t="shared" si="401"/>
        <v>1.0469999999999999</v>
      </c>
      <c r="AA2555" s="13">
        <f t="shared" si="407"/>
        <v>3.49</v>
      </c>
    </row>
    <row r="2556" spans="1:27" x14ac:dyDescent="0.25">
      <c r="A2556" s="56">
        <v>45922.849143518521</v>
      </c>
      <c r="B2556" s="57">
        <v>444549652</v>
      </c>
      <c r="C2556" s="58" t="s">
        <v>36</v>
      </c>
      <c r="D2556" s="58" t="s">
        <v>37</v>
      </c>
      <c r="E2556" s="58" t="s">
        <v>119</v>
      </c>
      <c r="F2556" s="59">
        <v>3739.4</v>
      </c>
      <c r="G2556" s="59">
        <v>3736.4</v>
      </c>
      <c r="H2556" s="59">
        <v>3742.9</v>
      </c>
      <c r="I2556" s="58" t="s">
        <v>3072</v>
      </c>
      <c r="J2556" s="59">
        <v>3742.9</v>
      </c>
      <c r="K2556" s="59">
        <v>0</v>
      </c>
      <c r="L2556" s="59">
        <v>0</v>
      </c>
      <c r="M2556" s="59">
        <v>3.5</v>
      </c>
      <c r="N2556" s="10" t="str">
        <f t="shared" si="402"/>
        <v>W</v>
      </c>
      <c r="O2556" s="11">
        <f t="shared" si="403"/>
        <v>45922</v>
      </c>
      <c r="P2556" s="12" t="str">
        <f t="shared" si="404"/>
        <v>20</v>
      </c>
      <c r="Q2556" s="13" t="str">
        <f>VLOOKUP($B2556,Deals_Demo!$H:$N,7,0)</f>
        <v>strategy_07_demo</v>
      </c>
      <c r="R2556" s="13" t="str">
        <f t="shared" si="405"/>
        <v>Mon</v>
      </c>
      <c r="S2556" s="14">
        <f>VLOOKUP($B2556,Deals_Demo!$H:$S,8,0)</f>
        <v>45922.849143518521</v>
      </c>
      <c r="T2556" s="14">
        <f>VLOOKUP($B2556,Deals_Demo!$H:$S,9,0)</f>
        <v>45923.057476851856</v>
      </c>
      <c r="U2556" s="15" t="str">
        <f t="shared" si="406"/>
        <v>2025-09-23</v>
      </c>
      <c r="V2556" s="13" t="str">
        <f>VLOOKUP($B2556,Deals_Demo!$H:$S,11,0)</f>
        <v>01</v>
      </c>
      <c r="W2556" s="13" t="str">
        <f>VLOOKUP($B2556,Deals_Demo!$H:$S,12,0)</f>
        <v>Tue</v>
      </c>
      <c r="X2556" s="13">
        <f t="shared" si="399"/>
        <v>0.35000000000000003</v>
      </c>
      <c r="Y2556" s="13">
        <f t="shared" si="400"/>
        <v>0.70000000000000007</v>
      </c>
      <c r="Z2556" s="13">
        <f t="shared" si="401"/>
        <v>1.05</v>
      </c>
      <c r="AA2556" s="13">
        <f t="shared" si="407"/>
        <v>3.5</v>
      </c>
    </row>
    <row r="2557" spans="1:27" x14ac:dyDescent="0.25">
      <c r="A2557" s="60">
        <v>45922.853541666664</v>
      </c>
      <c r="B2557" s="61">
        <v>444551237</v>
      </c>
      <c r="C2557" s="62" t="s">
        <v>36</v>
      </c>
      <c r="D2557" s="62" t="s">
        <v>37</v>
      </c>
      <c r="E2557" s="62" t="s">
        <v>119</v>
      </c>
      <c r="F2557" s="63">
        <v>3740.65</v>
      </c>
      <c r="G2557" s="63">
        <v>3742.36</v>
      </c>
      <c r="H2557" s="62"/>
      <c r="I2557" s="62" t="s">
        <v>3075</v>
      </c>
      <c r="J2557" s="63">
        <v>3742.34</v>
      </c>
      <c r="K2557" s="63">
        <v>0</v>
      </c>
      <c r="L2557" s="63">
        <v>0</v>
      </c>
      <c r="M2557" s="63">
        <v>1.69</v>
      </c>
      <c r="N2557" s="10" t="str">
        <f t="shared" si="402"/>
        <v>W</v>
      </c>
      <c r="O2557" s="11">
        <f t="shared" si="403"/>
        <v>45922</v>
      </c>
      <c r="P2557" s="12" t="str">
        <f t="shared" si="404"/>
        <v>20</v>
      </c>
      <c r="Q2557" s="13" t="str">
        <f>VLOOKUP($B2557,Deals_Demo!$H:$N,7,0)</f>
        <v>strategy_20_demo</v>
      </c>
      <c r="R2557" s="13" t="str">
        <f t="shared" si="405"/>
        <v>Mon</v>
      </c>
      <c r="S2557" s="14">
        <f>VLOOKUP($B2557,Deals_Demo!$H:$S,8,0)</f>
        <v>45922.853541666664</v>
      </c>
      <c r="T2557" s="14">
        <f>VLOOKUP($B2557,Deals_Demo!$H:$S,9,0)</f>
        <v>45923.061874999999</v>
      </c>
      <c r="U2557" s="15" t="str">
        <f t="shared" si="406"/>
        <v>2025-09-23</v>
      </c>
      <c r="V2557" s="13" t="str">
        <f>VLOOKUP($B2557,Deals_Demo!$H:$S,11,0)</f>
        <v>01</v>
      </c>
      <c r="W2557" s="13" t="str">
        <f>VLOOKUP($B2557,Deals_Demo!$H:$S,12,0)</f>
        <v>Tue</v>
      </c>
      <c r="X2557" s="13">
        <f t="shared" si="399"/>
        <v>0.16900000000000001</v>
      </c>
      <c r="Y2557" s="13">
        <f t="shared" si="400"/>
        <v>0.33800000000000002</v>
      </c>
      <c r="Z2557" s="13">
        <f t="shared" si="401"/>
        <v>0.50700000000000001</v>
      </c>
      <c r="AA2557" s="13">
        <f t="shared" si="407"/>
        <v>-3</v>
      </c>
    </row>
    <row r="2558" spans="1:27" x14ac:dyDescent="0.25">
      <c r="A2558" s="56">
        <v>45922.853541666664</v>
      </c>
      <c r="B2558" s="57">
        <v>444551238</v>
      </c>
      <c r="C2558" s="58" t="s">
        <v>36</v>
      </c>
      <c r="D2558" s="58" t="s">
        <v>37</v>
      </c>
      <c r="E2558" s="58" t="s">
        <v>119</v>
      </c>
      <c r="F2558" s="59">
        <v>3740.66</v>
      </c>
      <c r="G2558" s="59">
        <v>3742.5</v>
      </c>
      <c r="H2558" s="58"/>
      <c r="I2558" s="58" t="s">
        <v>3074</v>
      </c>
      <c r="J2558" s="59">
        <v>3742.47</v>
      </c>
      <c r="K2558" s="59">
        <v>0</v>
      </c>
      <c r="L2558" s="59">
        <v>0</v>
      </c>
      <c r="M2558" s="59">
        <v>1.81</v>
      </c>
      <c r="N2558" s="10" t="str">
        <f t="shared" si="402"/>
        <v>W</v>
      </c>
      <c r="O2558" s="11">
        <f t="shared" si="403"/>
        <v>45922</v>
      </c>
      <c r="P2558" s="12" t="str">
        <f t="shared" si="404"/>
        <v>20</v>
      </c>
      <c r="Q2558" s="13" t="str">
        <f>VLOOKUP($B2558,Deals_Demo!$H:$N,7,0)</f>
        <v>strategy_18_demo</v>
      </c>
      <c r="R2558" s="13" t="str">
        <f t="shared" si="405"/>
        <v>Mon</v>
      </c>
      <c r="S2558" s="14">
        <f>VLOOKUP($B2558,Deals_Demo!$H:$S,8,0)</f>
        <v>45922.853541666664</v>
      </c>
      <c r="T2558" s="14">
        <f>VLOOKUP($B2558,Deals_Demo!$H:$S,9,0)</f>
        <v>45923.061874999999</v>
      </c>
      <c r="U2558" s="15" t="str">
        <f t="shared" si="406"/>
        <v>2025-09-23</v>
      </c>
      <c r="V2558" s="13" t="str">
        <f>VLOOKUP($B2558,Deals_Demo!$H:$S,11,0)</f>
        <v>01</v>
      </c>
      <c r="W2558" s="13" t="str">
        <f>VLOOKUP($B2558,Deals_Demo!$H:$S,12,0)</f>
        <v>Tue</v>
      </c>
      <c r="X2558" s="13">
        <f t="shared" si="399"/>
        <v>0.18100000000000002</v>
      </c>
      <c r="Y2558" s="13">
        <f t="shared" si="400"/>
        <v>0.36200000000000004</v>
      </c>
      <c r="Z2558" s="13">
        <f t="shared" si="401"/>
        <v>0.54300000000000004</v>
      </c>
      <c r="AA2558" s="13">
        <f t="shared" si="407"/>
        <v>-3</v>
      </c>
    </row>
    <row r="2559" spans="1:27" x14ac:dyDescent="0.25">
      <c r="A2559" s="60">
        <v>45922.85365740741</v>
      </c>
      <c r="B2559" s="61">
        <v>444551288</v>
      </c>
      <c r="C2559" s="62" t="s">
        <v>36</v>
      </c>
      <c r="D2559" s="62" t="s">
        <v>37</v>
      </c>
      <c r="E2559" s="62" t="s">
        <v>119</v>
      </c>
      <c r="F2559" s="63">
        <v>3740.85</v>
      </c>
      <c r="G2559" s="63">
        <v>3738.6</v>
      </c>
      <c r="H2559" s="63">
        <v>3742.3</v>
      </c>
      <c r="I2559" s="62" t="s">
        <v>3070</v>
      </c>
      <c r="J2559" s="63">
        <v>3742.42</v>
      </c>
      <c r="K2559" s="63">
        <v>0</v>
      </c>
      <c r="L2559" s="63">
        <v>0</v>
      </c>
      <c r="M2559" s="63">
        <v>1.57</v>
      </c>
      <c r="N2559" s="10" t="str">
        <f t="shared" si="402"/>
        <v>W</v>
      </c>
      <c r="O2559" s="11">
        <f t="shared" si="403"/>
        <v>45922</v>
      </c>
      <c r="P2559" s="12" t="str">
        <f t="shared" si="404"/>
        <v>20</v>
      </c>
      <c r="Q2559" s="13" t="str">
        <f>VLOOKUP($B2559,Deals_Demo!$H:$N,7,0)</f>
        <v>strategy_22_demo</v>
      </c>
      <c r="R2559" s="13" t="str">
        <f t="shared" si="405"/>
        <v>Mon</v>
      </c>
      <c r="S2559" s="14">
        <f>VLOOKUP($B2559,Deals_Demo!$H:$S,8,0)</f>
        <v>45922.85365740741</v>
      </c>
      <c r="T2559" s="14">
        <f>VLOOKUP($B2559,Deals_Demo!$H:$S,9,0)</f>
        <v>45923.061990740745</v>
      </c>
      <c r="U2559" s="15" t="str">
        <f t="shared" si="406"/>
        <v>2025-09-23</v>
      </c>
      <c r="V2559" s="13" t="str">
        <f>VLOOKUP($B2559,Deals_Demo!$H:$S,11,0)</f>
        <v>01</v>
      </c>
      <c r="W2559" s="13" t="str">
        <f>VLOOKUP($B2559,Deals_Demo!$H:$S,12,0)</f>
        <v>Tue</v>
      </c>
      <c r="X2559" s="13">
        <f t="shared" si="399"/>
        <v>0.15700000000000003</v>
      </c>
      <c r="Y2559" s="13">
        <f t="shared" si="400"/>
        <v>0.31400000000000006</v>
      </c>
      <c r="Z2559" s="13">
        <f t="shared" si="401"/>
        <v>0.47099999999999997</v>
      </c>
      <c r="AA2559" s="13">
        <f t="shared" si="407"/>
        <v>-3</v>
      </c>
    </row>
    <row r="2560" spans="1:27" x14ac:dyDescent="0.25">
      <c r="A2560" s="56">
        <v>45922.85365740741</v>
      </c>
      <c r="B2560" s="57">
        <v>444551289</v>
      </c>
      <c r="C2560" s="58" t="s">
        <v>36</v>
      </c>
      <c r="D2560" s="58" t="s">
        <v>37</v>
      </c>
      <c r="E2560" s="58" t="s">
        <v>119</v>
      </c>
      <c r="F2560" s="59">
        <v>3740.88</v>
      </c>
      <c r="G2560" s="59">
        <v>3737.85</v>
      </c>
      <c r="H2560" s="59">
        <v>3742.35</v>
      </c>
      <c r="I2560" s="58" t="s">
        <v>3070</v>
      </c>
      <c r="J2560" s="59">
        <v>3742.42</v>
      </c>
      <c r="K2560" s="59">
        <v>0</v>
      </c>
      <c r="L2560" s="59">
        <v>0</v>
      </c>
      <c r="M2560" s="59">
        <v>1.54</v>
      </c>
      <c r="N2560" s="10" t="str">
        <f t="shared" si="402"/>
        <v>W</v>
      </c>
      <c r="O2560" s="11">
        <f t="shared" si="403"/>
        <v>45922</v>
      </c>
      <c r="P2560" s="12" t="str">
        <f t="shared" si="404"/>
        <v>20</v>
      </c>
      <c r="Q2560" s="13" t="str">
        <f>VLOOKUP($B2560,Deals_Demo!$H:$N,7,0)</f>
        <v>strategy_12_demo</v>
      </c>
      <c r="R2560" s="13" t="str">
        <f t="shared" si="405"/>
        <v>Mon</v>
      </c>
      <c r="S2560" s="14">
        <f>VLOOKUP($B2560,Deals_Demo!$H:$S,8,0)</f>
        <v>45922.85365740741</v>
      </c>
      <c r="T2560" s="14">
        <f>VLOOKUP($B2560,Deals_Demo!$H:$S,9,0)</f>
        <v>45923.061990740745</v>
      </c>
      <c r="U2560" s="15" t="str">
        <f t="shared" si="406"/>
        <v>2025-09-23</v>
      </c>
      <c r="V2560" s="13" t="str">
        <f>VLOOKUP($B2560,Deals_Demo!$H:$S,11,0)</f>
        <v>01</v>
      </c>
      <c r="W2560" s="13" t="str">
        <f>VLOOKUP($B2560,Deals_Demo!$H:$S,12,0)</f>
        <v>Tue</v>
      </c>
      <c r="X2560" s="13">
        <f t="shared" si="399"/>
        <v>0.15400000000000003</v>
      </c>
      <c r="Y2560" s="13">
        <f t="shared" si="400"/>
        <v>0.30800000000000005</v>
      </c>
      <c r="Z2560" s="13">
        <f t="shared" si="401"/>
        <v>0.46199999999999997</v>
      </c>
      <c r="AA2560" s="13">
        <f t="shared" si="407"/>
        <v>-3</v>
      </c>
    </row>
    <row r="2561" spans="1:27" x14ac:dyDescent="0.25">
      <c r="A2561" s="60">
        <v>45922.853668981479</v>
      </c>
      <c r="B2561" s="61">
        <v>444551291</v>
      </c>
      <c r="C2561" s="62" t="s">
        <v>36</v>
      </c>
      <c r="D2561" s="62" t="s">
        <v>37</v>
      </c>
      <c r="E2561" s="62" t="s">
        <v>119</v>
      </c>
      <c r="F2561" s="63">
        <v>3740.92</v>
      </c>
      <c r="G2561" s="63">
        <v>3737.85</v>
      </c>
      <c r="H2561" s="63">
        <v>3742.35</v>
      </c>
      <c r="I2561" s="62" t="s">
        <v>3070</v>
      </c>
      <c r="J2561" s="63">
        <v>3742.42</v>
      </c>
      <c r="K2561" s="63">
        <v>0</v>
      </c>
      <c r="L2561" s="63">
        <v>0</v>
      </c>
      <c r="M2561" s="63">
        <v>1.5</v>
      </c>
      <c r="N2561" s="10" t="str">
        <f t="shared" si="402"/>
        <v>W</v>
      </c>
      <c r="O2561" s="11">
        <f t="shared" si="403"/>
        <v>45922</v>
      </c>
      <c r="P2561" s="12" t="str">
        <f t="shared" si="404"/>
        <v>20</v>
      </c>
      <c r="Q2561" s="13" t="str">
        <f>VLOOKUP($B2561,Deals_Demo!$H:$N,7,0)</f>
        <v>strategy_24_demo</v>
      </c>
      <c r="R2561" s="13" t="str">
        <f t="shared" si="405"/>
        <v>Mon</v>
      </c>
      <c r="S2561" s="14">
        <f>VLOOKUP($B2561,Deals_Demo!$H:$S,8,0)</f>
        <v>45922.853668981479</v>
      </c>
      <c r="T2561" s="14">
        <f>VLOOKUP($B2561,Deals_Demo!$H:$S,9,0)</f>
        <v>45923.062002314815</v>
      </c>
      <c r="U2561" s="15" t="str">
        <f t="shared" si="406"/>
        <v>2025-09-23</v>
      </c>
      <c r="V2561" s="13" t="str">
        <f>VLOOKUP($B2561,Deals_Demo!$H:$S,11,0)</f>
        <v>01</v>
      </c>
      <c r="W2561" s="13" t="str">
        <f>VLOOKUP($B2561,Deals_Demo!$H:$S,12,0)</f>
        <v>Tue</v>
      </c>
      <c r="X2561" s="13">
        <f t="shared" si="399"/>
        <v>0.15000000000000002</v>
      </c>
      <c r="Y2561" s="13">
        <f t="shared" si="400"/>
        <v>0.30000000000000004</v>
      </c>
      <c r="Z2561" s="13">
        <f t="shared" si="401"/>
        <v>0.44999999999999996</v>
      </c>
      <c r="AA2561" s="13">
        <f t="shared" si="407"/>
        <v>-3</v>
      </c>
    </row>
    <row r="2562" spans="1:27" x14ac:dyDescent="0.25">
      <c r="A2562" s="56">
        <v>45922.854120370372</v>
      </c>
      <c r="B2562" s="57">
        <v>444551445</v>
      </c>
      <c r="C2562" s="58" t="s">
        <v>36</v>
      </c>
      <c r="D2562" s="58" t="s">
        <v>37</v>
      </c>
      <c r="E2562" s="58" t="s">
        <v>119</v>
      </c>
      <c r="F2562" s="59">
        <v>3740.32</v>
      </c>
      <c r="G2562" s="59">
        <v>3745.96</v>
      </c>
      <c r="H2562" s="58"/>
      <c r="I2562" s="58" t="s">
        <v>3076</v>
      </c>
      <c r="J2562" s="59">
        <v>3745.92</v>
      </c>
      <c r="K2562" s="59">
        <v>0</v>
      </c>
      <c r="L2562" s="59">
        <v>0</v>
      </c>
      <c r="M2562" s="59">
        <v>5.6</v>
      </c>
      <c r="N2562" s="10" t="str">
        <f t="shared" si="402"/>
        <v>W</v>
      </c>
      <c r="O2562" s="11">
        <f t="shared" si="403"/>
        <v>45922</v>
      </c>
      <c r="P2562" s="12" t="str">
        <f t="shared" si="404"/>
        <v>20</v>
      </c>
      <c r="Q2562" s="13" t="str">
        <f>VLOOKUP($B2562,Deals_Demo!$H:$N,7,0)</f>
        <v>DEMO_strategy_25</v>
      </c>
      <c r="R2562" s="13" t="str">
        <f t="shared" si="405"/>
        <v>Mon</v>
      </c>
      <c r="S2562" s="14">
        <f>VLOOKUP($B2562,Deals_Demo!$H:$S,8,0)</f>
        <v>45922.854120370372</v>
      </c>
      <c r="T2562" s="14">
        <f>VLOOKUP($B2562,Deals_Demo!$H:$S,9,0)</f>
        <v>45923.062453703707</v>
      </c>
      <c r="U2562" s="15" t="str">
        <f t="shared" si="406"/>
        <v>2025-09-23</v>
      </c>
      <c r="V2562" s="13" t="str">
        <f>VLOOKUP($B2562,Deals_Demo!$H:$S,11,0)</f>
        <v>01</v>
      </c>
      <c r="W2562" s="13" t="str">
        <f>VLOOKUP($B2562,Deals_Demo!$H:$S,12,0)</f>
        <v>Tue</v>
      </c>
      <c r="X2562" s="13">
        <f t="shared" si="399"/>
        <v>0.55999999999999994</v>
      </c>
      <c r="Y2562" s="13">
        <f t="shared" si="400"/>
        <v>1.1199999999999999</v>
      </c>
      <c r="Z2562" s="13">
        <f t="shared" si="401"/>
        <v>1.68</v>
      </c>
      <c r="AA2562" s="13">
        <f t="shared" si="407"/>
        <v>5.6</v>
      </c>
    </row>
    <row r="2563" spans="1:27" x14ac:dyDescent="0.25">
      <c r="A2563" s="60">
        <v>45922.854131944441</v>
      </c>
      <c r="B2563" s="61">
        <v>444551448</v>
      </c>
      <c r="C2563" s="62" t="s">
        <v>36</v>
      </c>
      <c r="D2563" s="62" t="s">
        <v>37</v>
      </c>
      <c r="E2563" s="62" t="s">
        <v>119</v>
      </c>
      <c r="F2563" s="63">
        <v>3740.24</v>
      </c>
      <c r="G2563" s="63">
        <v>3743.92</v>
      </c>
      <c r="H2563" s="63">
        <v>3746.32</v>
      </c>
      <c r="I2563" s="62" t="s">
        <v>3077</v>
      </c>
      <c r="J2563" s="63">
        <v>3746.35</v>
      </c>
      <c r="K2563" s="63">
        <v>0</v>
      </c>
      <c r="L2563" s="63">
        <v>0</v>
      </c>
      <c r="M2563" s="63">
        <v>6.11</v>
      </c>
      <c r="N2563" s="10" t="str">
        <f t="shared" si="402"/>
        <v>W</v>
      </c>
      <c r="O2563" s="11">
        <f t="shared" si="403"/>
        <v>45922</v>
      </c>
      <c r="P2563" s="12" t="str">
        <f t="shared" si="404"/>
        <v>20</v>
      </c>
      <c r="Q2563" s="13" t="str">
        <f>VLOOKUP($B2563,Deals_Demo!$H:$N,7,0)</f>
        <v>DEMO_strategy_26</v>
      </c>
      <c r="R2563" s="13" t="str">
        <f t="shared" si="405"/>
        <v>Mon</v>
      </c>
      <c r="S2563" s="14">
        <f>VLOOKUP($B2563,Deals_Demo!$H:$S,8,0)</f>
        <v>45922.854131944441</v>
      </c>
      <c r="T2563" s="14">
        <f>VLOOKUP($B2563,Deals_Demo!$H:$S,9,0)</f>
        <v>45923.062465277777</v>
      </c>
      <c r="U2563" s="15" t="str">
        <f t="shared" si="406"/>
        <v>2025-09-23</v>
      </c>
      <c r="V2563" s="13" t="str">
        <f>VLOOKUP($B2563,Deals_Demo!$H:$S,11,0)</f>
        <v>01</v>
      </c>
      <c r="W2563" s="13" t="str">
        <f>VLOOKUP($B2563,Deals_Demo!$H:$S,12,0)</f>
        <v>Tue</v>
      </c>
      <c r="X2563" s="13">
        <f t="shared" ref="X2563:X2626" si="408">$M2563*0.1</f>
        <v>0.6110000000000001</v>
      </c>
      <c r="Y2563" s="13">
        <f t="shared" ref="Y2563:Y2626" si="409">$M2563*0.2</f>
        <v>1.2220000000000002</v>
      </c>
      <c r="Z2563" s="13">
        <f t="shared" ref="Z2563:Z2626" si="410">$M2563*0.3</f>
        <v>1.833</v>
      </c>
      <c r="AA2563" s="13">
        <f t="shared" si="407"/>
        <v>6.11</v>
      </c>
    </row>
    <row r="2564" spans="1:27" x14ac:dyDescent="0.25">
      <c r="A2564" s="56">
        <v>45922.854131944441</v>
      </c>
      <c r="B2564" s="57">
        <v>444551450</v>
      </c>
      <c r="C2564" s="58" t="s">
        <v>36</v>
      </c>
      <c r="D2564" s="58" t="s">
        <v>37</v>
      </c>
      <c r="E2564" s="58" t="s">
        <v>119</v>
      </c>
      <c r="F2564" s="59">
        <v>3740.23</v>
      </c>
      <c r="G2564" s="59">
        <v>3745.96</v>
      </c>
      <c r="H2564" s="58"/>
      <c r="I2564" s="58" t="s">
        <v>3076</v>
      </c>
      <c r="J2564" s="59">
        <v>3745.92</v>
      </c>
      <c r="K2564" s="59">
        <v>0</v>
      </c>
      <c r="L2564" s="59">
        <v>0</v>
      </c>
      <c r="M2564" s="59">
        <v>5.69</v>
      </c>
      <c r="N2564" s="10" t="str">
        <f t="shared" si="402"/>
        <v>W</v>
      </c>
      <c r="O2564" s="11">
        <f t="shared" si="403"/>
        <v>45922</v>
      </c>
      <c r="P2564" s="12" t="str">
        <f t="shared" si="404"/>
        <v>20</v>
      </c>
      <c r="Q2564" s="13" t="str">
        <f>VLOOKUP($B2564,Deals_Demo!$H:$N,7,0)</f>
        <v>DEMO_strategy_01</v>
      </c>
      <c r="R2564" s="13" t="str">
        <f t="shared" si="405"/>
        <v>Mon</v>
      </c>
      <c r="S2564" s="14">
        <f>VLOOKUP($B2564,Deals_Demo!$H:$S,8,0)</f>
        <v>45922.854131944441</v>
      </c>
      <c r="T2564" s="14">
        <f>VLOOKUP($B2564,Deals_Demo!$H:$S,9,0)</f>
        <v>45923.062465277777</v>
      </c>
      <c r="U2564" s="15" t="str">
        <f t="shared" si="406"/>
        <v>2025-09-23</v>
      </c>
      <c r="V2564" s="13" t="str">
        <f>VLOOKUP($B2564,Deals_Demo!$H:$S,11,0)</f>
        <v>01</v>
      </c>
      <c r="W2564" s="13" t="str">
        <f>VLOOKUP($B2564,Deals_Demo!$H:$S,12,0)</f>
        <v>Tue</v>
      </c>
      <c r="X2564" s="13">
        <f t="shared" si="408"/>
        <v>0.56900000000000006</v>
      </c>
      <c r="Y2564" s="13">
        <f t="shared" si="409"/>
        <v>1.1380000000000001</v>
      </c>
      <c r="Z2564" s="13">
        <f t="shared" si="410"/>
        <v>1.7070000000000001</v>
      </c>
      <c r="AA2564" s="13">
        <f t="shared" si="407"/>
        <v>5.69</v>
      </c>
    </row>
    <row r="2565" spans="1:27" x14ac:dyDescent="0.25">
      <c r="A2565" s="60">
        <v>45922.854131944441</v>
      </c>
      <c r="B2565" s="61">
        <v>444551451</v>
      </c>
      <c r="C2565" s="62" t="s">
        <v>36</v>
      </c>
      <c r="D2565" s="62" t="s">
        <v>37</v>
      </c>
      <c r="E2565" s="62" t="s">
        <v>119</v>
      </c>
      <c r="F2565" s="63">
        <v>3740.27</v>
      </c>
      <c r="G2565" s="63">
        <v>3743.93</v>
      </c>
      <c r="H2565" s="63">
        <v>3746.23</v>
      </c>
      <c r="I2565" s="62" t="s">
        <v>3077</v>
      </c>
      <c r="J2565" s="63">
        <v>3746.35</v>
      </c>
      <c r="K2565" s="63">
        <v>0</v>
      </c>
      <c r="L2565" s="63">
        <v>0</v>
      </c>
      <c r="M2565" s="63">
        <v>6.08</v>
      </c>
      <c r="N2565" s="10" t="str">
        <f t="shared" si="402"/>
        <v>W</v>
      </c>
      <c r="O2565" s="11">
        <f t="shared" si="403"/>
        <v>45922</v>
      </c>
      <c r="P2565" s="12" t="str">
        <f t="shared" si="404"/>
        <v>20</v>
      </c>
      <c r="Q2565" s="13" t="str">
        <f>VLOOKUP($B2565,Deals_Demo!$H:$N,7,0)</f>
        <v>DEMO_strategy_02</v>
      </c>
      <c r="R2565" s="13" t="str">
        <f t="shared" si="405"/>
        <v>Mon</v>
      </c>
      <c r="S2565" s="14">
        <f>VLOOKUP($B2565,Deals_Demo!$H:$S,8,0)</f>
        <v>45922.854131944441</v>
      </c>
      <c r="T2565" s="14">
        <f>VLOOKUP($B2565,Deals_Demo!$H:$S,9,0)</f>
        <v>45923.062465277777</v>
      </c>
      <c r="U2565" s="15" t="str">
        <f t="shared" si="406"/>
        <v>2025-09-23</v>
      </c>
      <c r="V2565" s="13" t="str">
        <f>VLOOKUP($B2565,Deals_Demo!$H:$S,11,0)</f>
        <v>01</v>
      </c>
      <c r="W2565" s="13" t="str">
        <f>VLOOKUP($B2565,Deals_Demo!$H:$S,12,0)</f>
        <v>Tue</v>
      </c>
      <c r="X2565" s="13">
        <f t="shared" si="408"/>
        <v>0.6080000000000001</v>
      </c>
      <c r="Y2565" s="13">
        <f t="shared" si="409"/>
        <v>1.2160000000000002</v>
      </c>
      <c r="Z2565" s="13">
        <f t="shared" si="410"/>
        <v>1.8239999999999998</v>
      </c>
      <c r="AA2565" s="13">
        <f t="shared" si="407"/>
        <v>6.08</v>
      </c>
    </row>
    <row r="2566" spans="1:27" x14ac:dyDescent="0.25">
      <c r="A2566" s="56">
        <v>45922.855740740742</v>
      </c>
      <c r="B2566" s="57">
        <v>444552984</v>
      </c>
      <c r="C2566" s="58" t="s">
        <v>36</v>
      </c>
      <c r="D2566" s="58" t="s">
        <v>37</v>
      </c>
      <c r="E2566" s="58" t="s">
        <v>119</v>
      </c>
      <c r="F2566" s="59">
        <v>3742.67</v>
      </c>
      <c r="G2566" s="59">
        <v>3745.07</v>
      </c>
      <c r="H2566" s="58"/>
      <c r="I2566" s="58" t="s">
        <v>3078</v>
      </c>
      <c r="J2566" s="59">
        <v>3745.07</v>
      </c>
      <c r="K2566" s="59">
        <v>0</v>
      </c>
      <c r="L2566" s="59">
        <v>0</v>
      </c>
      <c r="M2566" s="59">
        <v>2.4</v>
      </c>
      <c r="N2566" s="10" t="str">
        <f t="shared" si="402"/>
        <v>W</v>
      </c>
      <c r="O2566" s="11">
        <f t="shared" si="403"/>
        <v>45922</v>
      </c>
      <c r="P2566" s="12" t="str">
        <f t="shared" si="404"/>
        <v>20</v>
      </c>
      <c r="Q2566" s="13" t="str">
        <f>VLOOKUP($B2566,Deals_Demo!$H:$N,7,0)</f>
        <v>strategy_19_demo</v>
      </c>
      <c r="R2566" s="13" t="str">
        <f t="shared" si="405"/>
        <v>Mon</v>
      </c>
      <c r="S2566" s="14">
        <f>VLOOKUP($B2566,Deals_Demo!$H:$S,8,0)</f>
        <v>45922.855740740742</v>
      </c>
      <c r="T2566" s="14">
        <f>VLOOKUP($B2566,Deals_Demo!$H:$S,9,0)</f>
        <v>45923.064074074078</v>
      </c>
      <c r="U2566" s="15" t="str">
        <f t="shared" si="406"/>
        <v>2025-09-23</v>
      </c>
      <c r="V2566" s="13" t="str">
        <f>VLOOKUP($B2566,Deals_Demo!$H:$S,11,0)</f>
        <v>01</v>
      </c>
      <c r="W2566" s="13" t="str">
        <f>VLOOKUP($B2566,Deals_Demo!$H:$S,12,0)</f>
        <v>Tue</v>
      </c>
      <c r="X2566" s="13">
        <f t="shared" si="408"/>
        <v>0.24</v>
      </c>
      <c r="Y2566" s="13">
        <f t="shared" si="409"/>
        <v>0.48</v>
      </c>
      <c r="Z2566" s="13">
        <f t="shared" si="410"/>
        <v>0.72</v>
      </c>
      <c r="AA2566" s="13">
        <f t="shared" si="407"/>
        <v>-3</v>
      </c>
    </row>
    <row r="2567" spans="1:27" x14ac:dyDescent="0.25">
      <c r="A2567" s="60">
        <v>45922.855740740742</v>
      </c>
      <c r="B2567" s="61">
        <v>444552987</v>
      </c>
      <c r="C2567" s="62" t="s">
        <v>36</v>
      </c>
      <c r="D2567" s="62" t="s">
        <v>37</v>
      </c>
      <c r="E2567" s="62" t="s">
        <v>119</v>
      </c>
      <c r="F2567" s="63">
        <v>3742.66</v>
      </c>
      <c r="G2567" s="63">
        <v>3745.12</v>
      </c>
      <c r="H2567" s="62"/>
      <c r="I2567" s="62" t="s">
        <v>3078</v>
      </c>
      <c r="J2567" s="63">
        <v>3745.07</v>
      </c>
      <c r="K2567" s="63">
        <v>0</v>
      </c>
      <c r="L2567" s="63">
        <v>0</v>
      </c>
      <c r="M2567" s="63">
        <v>2.41</v>
      </c>
      <c r="N2567" s="10" t="str">
        <f t="shared" si="402"/>
        <v>W</v>
      </c>
      <c r="O2567" s="11">
        <f t="shared" si="403"/>
        <v>45922</v>
      </c>
      <c r="P2567" s="12" t="str">
        <f t="shared" si="404"/>
        <v>20</v>
      </c>
      <c r="Q2567" s="13" t="str">
        <f>VLOOKUP($B2567,Deals_Demo!$H:$N,7,0)</f>
        <v>strategy_18_demo</v>
      </c>
      <c r="R2567" s="13" t="str">
        <f t="shared" si="405"/>
        <v>Mon</v>
      </c>
      <c r="S2567" s="14">
        <f>VLOOKUP($B2567,Deals_Demo!$H:$S,8,0)</f>
        <v>45922.855740740742</v>
      </c>
      <c r="T2567" s="14">
        <f>VLOOKUP($B2567,Deals_Demo!$H:$S,9,0)</f>
        <v>45923.064074074078</v>
      </c>
      <c r="U2567" s="15" t="str">
        <f t="shared" si="406"/>
        <v>2025-09-23</v>
      </c>
      <c r="V2567" s="13" t="str">
        <f>VLOOKUP($B2567,Deals_Demo!$H:$S,11,0)</f>
        <v>01</v>
      </c>
      <c r="W2567" s="13" t="str">
        <f>VLOOKUP($B2567,Deals_Demo!$H:$S,12,0)</f>
        <v>Tue</v>
      </c>
      <c r="X2567" s="13">
        <f t="shared" si="408"/>
        <v>0.24100000000000002</v>
      </c>
      <c r="Y2567" s="13">
        <f t="shared" si="409"/>
        <v>0.48200000000000004</v>
      </c>
      <c r="Z2567" s="13">
        <f t="shared" si="410"/>
        <v>0.72299999999999998</v>
      </c>
      <c r="AA2567" s="13">
        <f t="shared" si="407"/>
        <v>-3</v>
      </c>
    </row>
    <row r="2568" spans="1:27" x14ac:dyDescent="0.25">
      <c r="A2568" s="56">
        <v>45922.856435185182</v>
      </c>
      <c r="B2568" s="57">
        <v>444553202</v>
      </c>
      <c r="C2568" s="58" t="s">
        <v>36</v>
      </c>
      <c r="D2568" s="58" t="s">
        <v>37</v>
      </c>
      <c r="E2568" s="58" t="s">
        <v>119</v>
      </c>
      <c r="F2568" s="59">
        <v>3742.34</v>
      </c>
      <c r="G2568" s="59">
        <v>3739.34</v>
      </c>
      <c r="H2568" s="59">
        <v>3744.54</v>
      </c>
      <c r="I2568" s="58" t="s">
        <v>3079</v>
      </c>
      <c r="J2568" s="59">
        <v>3744.6</v>
      </c>
      <c r="K2568" s="59">
        <v>0</v>
      </c>
      <c r="L2568" s="59">
        <v>0</v>
      </c>
      <c r="M2568" s="59">
        <v>2.2599999999999998</v>
      </c>
      <c r="N2568" s="10" t="str">
        <f t="shared" si="402"/>
        <v>W</v>
      </c>
      <c r="O2568" s="11">
        <f t="shared" si="403"/>
        <v>45922</v>
      </c>
      <c r="P2568" s="12" t="str">
        <f t="shared" si="404"/>
        <v>20</v>
      </c>
      <c r="Q2568" s="13" t="str">
        <f>VLOOKUP($B2568,Deals_Demo!$H:$N,7,0)</f>
        <v>strategy_21_demo</v>
      </c>
      <c r="R2568" s="13" t="str">
        <f t="shared" si="405"/>
        <v>Mon</v>
      </c>
      <c r="S2568" s="14">
        <f>VLOOKUP($B2568,Deals_Demo!$H:$S,8,0)</f>
        <v>45922.856435185182</v>
      </c>
      <c r="T2568" s="14">
        <f>VLOOKUP($B2568,Deals_Demo!$H:$S,9,0)</f>
        <v>45923.064768518518</v>
      </c>
      <c r="U2568" s="15" t="str">
        <f t="shared" si="406"/>
        <v>2025-09-23</v>
      </c>
      <c r="V2568" s="13" t="str">
        <f>VLOOKUP($B2568,Deals_Demo!$H:$S,11,0)</f>
        <v>01</v>
      </c>
      <c r="W2568" s="13" t="str">
        <f>VLOOKUP($B2568,Deals_Demo!$H:$S,12,0)</f>
        <v>Tue</v>
      </c>
      <c r="X2568" s="13">
        <f t="shared" si="408"/>
        <v>0.22599999999999998</v>
      </c>
      <c r="Y2568" s="13">
        <f t="shared" si="409"/>
        <v>0.45199999999999996</v>
      </c>
      <c r="Z2568" s="13">
        <f t="shared" si="410"/>
        <v>0.67799999999999994</v>
      </c>
      <c r="AA2568" s="13">
        <f t="shared" si="407"/>
        <v>-3</v>
      </c>
    </row>
    <row r="2569" spans="1:27" x14ac:dyDescent="0.25">
      <c r="A2569" s="60">
        <v>45922.856435185182</v>
      </c>
      <c r="B2569" s="61">
        <v>444553203</v>
      </c>
      <c r="C2569" s="62" t="s">
        <v>36</v>
      </c>
      <c r="D2569" s="62" t="s">
        <v>37</v>
      </c>
      <c r="E2569" s="62" t="s">
        <v>119</v>
      </c>
      <c r="F2569" s="63">
        <v>3742.34</v>
      </c>
      <c r="G2569" s="63">
        <v>3743.52</v>
      </c>
      <c r="H2569" s="63">
        <v>3745.84</v>
      </c>
      <c r="I2569" s="62" t="s">
        <v>3080</v>
      </c>
      <c r="J2569" s="63">
        <v>3745.84</v>
      </c>
      <c r="K2569" s="63">
        <v>0</v>
      </c>
      <c r="L2569" s="63">
        <v>0</v>
      </c>
      <c r="M2569" s="63">
        <v>3.5</v>
      </c>
      <c r="N2569" s="10" t="str">
        <f t="shared" si="402"/>
        <v>W</v>
      </c>
      <c r="O2569" s="11">
        <f t="shared" si="403"/>
        <v>45922</v>
      </c>
      <c r="P2569" s="12" t="str">
        <f t="shared" si="404"/>
        <v>20</v>
      </c>
      <c r="Q2569" s="13" t="str">
        <f>VLOOKUP($B2569,Deals_Demo!$H:$N,7,0)</f>
        <v>strategy_11_demo</v>
      </c>
      <c r="R2569" s="13" t="str">
        <f t="shared" si="405"/>
        <v>Mon</v>
      </c>
      <c r="S2569" s="14">
        <f>VLOOKUP($B2569,Deals_Demo!$H:$S,8,0)</f>
        <v>45922.856435185182</v>
      </c>
      <c r="T2569" s="14">
        <f>VLOOKUP($B2569,Deals_Demo!$H:$S,9,0)</f>
        <v>45923.064768518518</v>
      </c>
      <c r="U2569" s="15" t="str">
        <f t="shared" si="406"/>
        <v>2025-09-23</v>
      </c>
      <c r="V2569" s="13" t="str">
        <f>VLOOKUP($B2569,Deals_Demo!$H:$S,11,0)</f>
        <v>01</v>
      </c>
      <c r="W2569" s="13" t="str">
        <f>VLOOKUP($B2569,Deals_Demo!$H:$S,12,0)</f>
        <v>Tue</v>
      </c>
      <c r="X2569" s="13">
        <f t="shared" si="408"/>
        <v>0.35000000000000003</v>
      </c>
      <c r="Y2569" s="13">
        <f t="shared" si="409"/>
        <v>0.70000000000000007</v>
      </c>
      <c r="Z2569" s="13">
        <f t="shared" si="410"/>
        <v>1.05</v>
      </c>
      <c r="AA2569" s="13">
        <f t="shared" si="407"/>
        <v>3.5</v>
      </c>
    </row>
    <row r="2570" spans="1:27" x14ac:dyDescent="0.25">
      <c r="A2570" s="56">
        <v>45922.856446759259</v>
      </c>
      <c r="B2570" s="57">
        <v>444553205</v>
      </c>
      <c r="C2570" s="58" t="s">
        <v>36</v>
      </c>
      <c r="D2570" s="58" t="s">
        <v>37</v>
      </c>
      <c r="E2570" s="58" t="s">
        <v>119</v>
      </c>
      <c r="F2570" s="59">
        <v>3742.34</v>
      </c>
      <c r="G2570" s="59">
        <v>3743.51</v>
      </c>
      <c r="H2570" s="59">
        <v>3745.34</v>
      </c>
      <c r="I2570" s="58" t="s">
        <v>3081</v>
      </c>
      <c r="J2570" s="59">
        <v>3745.45</v>
      </c>
      <c r="K2570" s="59">
        <v>0</v>
      </c>
      <c r="L2570" s="59">
        <v>0</v>
      </c>
      <c r="M2570" s="59">
        <v>3.11</v>
      </c>
      <c r="N2570" s="10" t="str">
        <f t="shared" si="402"/>
        <v>W</v>
      </c>
      <c r="O2570" s="11">
        <f t="shared" si="403"/>
        <v>45922</v>
      </c>
      <c r="P2570" s="12" t="str">
        <f t="shared" si="404"/>
        <v>20</v>
      </c>
      <c r="Q2570" s="13" t="str">
        <f>VLOOKUP($B2570,Deals_Demo!$H:$N,7,0)</f>
        <v>strategy_10_demo</v>
      </c>
      <c r="R2570" s="13" t="str">
        <f t="shared" si="405"/>
        <v>Mon</v>
      </c>
      <c r="S2570" s="14">
        <f>VLOOKUP($B2570,Deals_Demo!$H:$S,8,0)</f>
        <v>45922.856446759259</v>
      </c>
      <c r="T2570" s="14">
        <f>VLOOKUP($B2570,Deals_Demo!$H:$S,9,0)</f>
        <v>45923.064780092594</v>
      </c>
      <c r="U2570" s="15" t="str">
        <f t="shared" si="406"/>
        <v>2025-09-23</v>
      </c>
      <c r="V2570" s="13" t="str">
        <f>VLOOKUP($B2570,Deals_Demo!$H:$S,11,0)</f>
        <v>01</v>
      </c>
      <c r="W2570" s="13" t="str">
        <f>VLOOKUP($B2570,Deals_Demo!$H:$S,12,0)</f>
        <v>Tue</v>
      </c>
      <c r="X2570" s="13">
        <f t="shared" si="408"/>
        <v>0.311</v>
      </c>
      <c r="Y2570" s="13">
        <f t="shared" si="409"/>
        <v>0.622</v>
      </c>
      <c r="Z2570" s="13">
        <f t="shared" si="410"/>
        <v>0.93299999999999994</v>
      </c>
      <c r="AA2570" s="13">
        <f t="shared" si="407"/>
        <v>3.11</v>
      </c>
    </row>
    <row r="2571" spans="1:27" x14ac:dyDescent="0.25">
      <c r="A2571" s="60">
        <v>45922.856446759259</v>
      </c>
      <c r="B2571" s="61">
        <v>444553206</v>
      </c>
      <c r="C2571" s="62" t="s">
        <v>36</v>
      </c>
      <c r="D2571" s="62" t="s">
        <v>37</v>
      </c>
      <c r="E2571" s="62" t="s">
        <v>119</v>
      </c>
      <c r="F2571" s="63">
        <v>3742.41</v>
      </c>
      <c r="G2571" s="63">
        <v>3740.84</v>
      </c>
      <c r="H2571" s="63">
        <v>3743.84</v>
      </c>
      <c r="I2571" s="62" t="s">
        <v>3082</v>
      </c>
      <c r="J2571" s="63">
        <v>3744.18</v>
      </c>
      <c r="K2571" s="63">
        <v>0</v>
      </c>
      <c r="L2571" s="63">
        <v>0</v>
      </c>
      <c r="M2571" s="63">
        <v>1.77</v>
      </c>
      <c r="N2571" s="10" t="str">
        <f t="shared" si="402"/>
        <v>W</v>
      </c>
      <c r="O2571" s="11">
        <f t="shared" si="403"/>
        <v>45922</v>
      </c>
      <c r="P2571" s="12" t="str">
        <f t="shared" si="404"/>
        <v>20</v>
      </c>
      <c r="Q2571" s="13" t="str">
        <f>VLOOKUP($B2571,Deals_Demo!$H:$N,7,0)</f>
        <v>strategy_15_demo</v>
      </c>
      <c r="R2571" s="13" t="str">
        <f t="shared" si="405"/>
        <v>Mon</v>
      </c>
      <c r="S2571" s="14">
        <f>VLOOKUP($B2571,Deals_Demo!$H:$S,8,0)</f>
        <v>45922.856446759259</v>
      </c>
      <c r="T2571" s="14">
        <f>VLOOKUP($B2571,Deals_Demo!$H:$S,9,0)</f>
        <v>45923.064780092594</v>
      </c>
      <c r="U2571" s="15" t="str">
        <f t="shared" si="406"/>
        <v>2025-09-23</v>
      </c>
      <c r="V2571" s="13" t="str">
        <f>VLOOKUP($B2571,Deals_Demo!$H:$S,11,0)</f>
        <v>01</v>
      </c>
      <c r="W2571" s="13" t="str">
        <f>VLOOKUP($B2571,Deals_Demo!$H:$S,12,0)</f>
        <v>Tue</v>
      </c>
      <c r="X2571" s="13">
        <f t="shared" si="408"/>
        <v>0.17700000000000002</v>
      </c>
      <c r="Y2571" s="13">
        <f t="shared" si="409"/>
        <v>0.35400000000000004</v>
      </c>
      <c r="Z2571" s="13">
        <f t="shared" si="410"/>
        <v>0.53100000000000003</v>
      </c>
      <c r="AA2571" s="13">
        <f t="shared" si="407"/>
        <v>-3</v>
      </c>
    </row>
    <row r="2572" spans="1:27" x14ac:dyDescent="0.25">
      <c r="A2572" s="56">
        <v>45922.856446759259</v>
      </c>
      <c r="B2572" s="57">
        <v>444553208</v>
      </c>
      <c r="C2572" s="58" t="s">
        <v>36</v>
      </c>
      <c r="D2572" s="58" t="s">
        <v>37</v>
      </c>
      <c r="E2572" s="58" t="s">
        <v>119</v>
      </c>
      <c r="F2572" s="59">
        <v>3742.37</v>
      </c>
      <c r="G2572" s="59">
        <v>3739.34</v>
      </c>
      <c r="H2572" s="59">
        <v>3743.84</v>
      </c>
      <c r="I2572" s="58" t="s">
        <v>3082</v>
      </c>
      <c r="J2572" s="59">
        <v>3744.18</v>
      </c>
      <c r="K2572" s="59">
        <v>0</v>
      </c>
      <c r="L2572" s="59">
        <v>0</v>
      </c>
      <c r="M2572" s="59">
        <v>1.81</v>
      </c>
      <c r="N2572" s="10" t="str">
        <f t="shared" si="402"/>
        <v>W</v>
      </c>
      <c r="O2572" s="11">
        <f t="shared" si="403"/>
        <v>45922</v>
      </c>
      <c r="P2572" s="12" t="str">
        <f t="shared" si="404"/>
        <v>20</v>
      </c>
      <c r="Q2572" s="13" t="str">
        <f>VLOOKUP($B2572,Deals_Demo!$H:$N,7,0)</f>
        <v>strategy_12_demo</v>
      </c>
      <c r="R2572" s="13" t="str">
        <f t="shared" si="405"/>
        <v>Mon</v>
      </c>
      <c r="S2572" s="14">
        <f>VLOOKUP($B2572,Deals_Demo!$H:$S,8,0)</f>
        <v>45922.856446759259</v>
      </c>
      <c r="T2572" s="14">
        <f>VLOOKUP($B2572,Deals_Demo!$H:$S,9,0)</f>
        <v>45923.064780092594</v>
      </c>
      <c r="U2572" s="15" t="str">
        <f t="shared" si="406"/>
        <v>2025-09-23</v>
      </c>
      <c r="V2572" s="13" t="str">
        <f>VLOOKUP($B2572,Deals_Demo!$H:$S,11,0)</f>
        <v>01</v>
      </c>
      <c r="W2572" s="13" t="str">
        <f>VLOOKUP($B2572,Deals_Demo!$H:$S,12,0)</f>
        <v>Tue</v>
      </c>
      <c r="X2572" s="13">
        <f t="shared" si="408"/>
        <v>0.18100000000000002</v>
      </c>
      <c r="Y2572" s="13">
        <f t="shared" si="409"/>
        <v>0.36200000000000004</v>
      </c>
      <c r="Z2572" s="13">
        <f t="shared" si="410"/>
        <v>0.54300000000000004</v>
      </c>
      <c r="AA2572" s="13">
        <f t="shared" si="407"/>
        <v>-3</v>
      </c>
    </row>
    <row r="2573" spans="1:27" x14ac:dyDescent="0.25">
      <c r="A2573" s="60">
        <v>45922.856446759259</v>
      </c>
      <c r="B2573" s="61">
        <v>444553209</v>
      </c>
      <c r="C2573" s="62" t="s">
        <v>36</v>
      </c>
      <c r="D2573" s="62" t="s">
        <v>37</v>
      </c>
      <c r="E2573" s="62" t="s">
        <v>119</v>
      </c>
      <c r="F2573" s="63">
        <v>3742.35</v>
      </c>
      <c r="G2573" s="63">
        <v>3739.34</v>
      </c>
      <c r="H2573" s="63">
        <v>3743.84</v>
      </c>
      <c r="I2573" s="62" t="s">
        <v>3082</v>
      </c>
      <c r="J2573" s="63">
        <v>3744.18</v>
      </c>
      <c r="K2573" s="63">
        <v>0</v>
      </c>
      <c r="L2573" s="63">
        <v>0</v>
      </c>
      <c r="M2573" s="63">
        <v>1.83</v>
      </c>
      <c r="N2573" s="10" t="str">
        <f t="shared" si="402"/>
        <v>W</v>
      </c>
      <c r="O2573" s="11">
        <f t="shared" si="403"/>
        <v>45922</v>
      </c>
      <c r="P2573" s="12" t="str">
        <f t="shared" si="404"/>
        <v>20</v>
      </c>
      <c r="Q2573" s="13" t="str">
        <f>VLOOKUP($B2573,Deals_Demo!$H:$N,7,0)</f>
        <v>strategy_24_demo</v>
      </c>
      <c r="R2573" s="13" t="str">
        <f t="shared" si="405"/>
        <v>Mon</v>
      </c>
      <c r="S2573" s="14">
        <f>VLOOKUP($B2573,Deals_Demo!$H:$S,8,0)</f>
        <v>45922.856446759259</v>
      </c>
      <c r="T2573" s="14">
        <f>VLOOKUP($B2573,Deals_Demo!$H:$S,9,0)</f>
        <v>45923.064780092594</v>
      </c>
      <c r="U2573" s="15" t="str">
        <f t="shared" si="406"/>
        <v>2025-09-23</v>
      </c>
      <c r="V2573" s="13" t="str">
        <f>VLOOKUP($B2573,Deals_Demo!$H:$S,11,0)</f>
        <v>01</v>
      </c>
      <c r="W2573" s="13" t="str">
        <f>VLOOKUP($B2573,Deals_Demo!$H:$S,12,0)</f>
        <v>Tue</v>
      </c>
      <c r="X2573" s="13">
        <f t="shared" si="408"/>
        <v>0.18300000000000002</v>
      </c>
      <c r="Y2573" s="13">
        <f t="shared" si="409"/>
        <v>0.36600000000000005</v>
      </c>
      <c r="Z2573" s="13">
        <f t="shared" si="410"/>
        <v>0.54900000000000004</v>
      </c>
      <c r="AA2573" s="13">
        <f t="shared" si="407"/>
        <v>-3</v>
      </c>
    </row>
    <row r="2574" spans="1:27" x14ac:dyDescent="0.25">
      <c r="A2574" s="56">
        <v>45922.856458333335</v>
      </c>
      <c r="B2574" s="57">
        <v>444553210</v>
      </c>
      <c r="C2574" s="58" t="s">
        <v>36</v>
      </c>
      <c r="D2574" s="58" t="s">
        <v>37</v>
      </c>
      <c r="E2574" s="58" t="s">
        <v>119</v>
      </c>
      <c r="F2574" s="59">
        <v>3742.3</v>
      </c>
      <c r="G2574" s="59">
        <v>3739.34</v>
      </c>
      <c r="H2574" s="59">
        <v>3745.84</v>
      </c>
      <c r="I2574" s="58" t="s">
        <v>3080</v>
      </c>
      <c r="J2574" s="59">
        <v>3745.84</v>
      </c>
      <c r="K2574" s="59">
        <v>0</v>
      </c>
      <c r="L2574" s="59">
        <v>0</v>
      </c>
      <c r="M2574" s="59">
        <v>3.54</v>
      </c>
      <c r="N2574" s="10" t="str">
        <f t="shared" si="402"/>
        <v>W</v>
      </c>
      <c r="O2574" s="11">
        <f t="shared" si="403"/>
        <v>45922</v>
      </c>
      <c r="P2574" s="12" t="str">
        <f t="shared" si="404"/>
        <v>20</v>
      </c>
      <c r="Q2574" s="13" t="str">
        <f>VLOOKUP($B2574,Deals_Demo!$H:$N,7,0)</f>
        <v>strategy_16_demo</v>
      </c>
      <c r="R2574" s="13" t="str">
        <f t="shared" si="405"/>
        <v>Mon</v>
      </c>
      <c r="S2574" s="14">
        <f>VLOOKUP($B2574,Deals_Demo!$H:$S,8,0)</f>
        <v>45922.856458333335</v>
      </c>
      <c r="T2574" s="14">
        <f>VLOOKUP($B2574,Deals_Demo!$H:$S,9,0)</f>
        <v>45923.064791666671</v>
      </c>
      <c r="U2574" s="15" t="str">
        <f t="shared" si="406"/>
        <v>2025-09-23</v>
      </c>
      <c r="V2574" s="13" t="str">
        <f>VLOOKUP($B2574,Deals_Demo!$H:$S,11,0)</f>
        <v>01</v>
      </c>
      <c r="W2574" s="13" t="str">
        <f>VLOOKUP($B2574,Deals_Demo!$H:$S,12,0)</f>
        <v>Tue</v>
      </c>
      <c r="X2574" s="13">
        <f t="shared" si="408"/>
        <v>0.35400000000000004</v>
      </c>
      <c r="Y2574" s="13">
        <f t="shared" si="409"/>
        <v>0.70800000000000007</v>
      </c>
      <c r="Z2574" s="13">
        <f t="shared" si="410"/>
        <v>1.0620000000000001</v>
      </c>
      <c r="AA2574" s="13">
        <f t="shared" si="407"/>
        <v>3.54</v>
      </c>
    </row>
    <row r="2575" spans="1:27" x14ac:dyDescent="0.25">
      <c r="A2575" s="60">
        <v>45922.856458333335</v>
      </c>
      <c r="B2575" s="61">
        <v>444553211</v>
      </c>
      <c r="C2575" s="62" t="s">
        <v>36</v>
      </c>
      <c r="D2575" s="62" t="s">
        <v>37</v>
      </c>
      <c r="E2575" s="62" t="s">
        <v>119</v>
      </c>
      <c r="F2575" s="63">
        <v>3742.3</v>
      </c>
      <c r="G2575" s="63">
        <v>3743.15</v>
      </c>
      <c r="H2575" s="63">
        <v>3745.34</v>
      </c>
      <c r="I2575" s="62" t="s">
        <v>3081</v>
      </c>
      <c r="J2575" s="63">
        <v>3745.45</v>
      </c>
      <c r="K2575" s="63">
        <v>0</v>
      </c>
      <c r="L2575" s="63">
        <v>0</v>
      </c>
      <c r="M2575" s="63">
        <v>3.15</v>
      </c>
      <c r="N2575" s="10" t="str">
        <f t="shared" si="402"/>
        <v>W</v>
      </c>
      <c r="O2575" s="11">
        <f t="shared" si="403"/>
        <v>45922</v>
      </c>
      <c r="P2575" s="12" t="str">
        <f t="shared" si="404"/>
        <v>20</v>
      </c>
      <c r="Q2575" s="13" t="str">
        <f>VLOOKUP($B2575,Deals_Demo!$H:$N,7,0)</f>
        <v>strategy_23_demo</v>
      </c>
      <c r="R2575" s="13" t="str">
        <f t="shared" si="405"/>
        <v>Mon</v>
      </c>
      <c r="S2575" s="14">
        <f>VLOOKUP($B2575,Deals_Demo!$H:$S,8,0)</f>
        <v>45922.856458333335</v>
      </c>
      <c r="T2575" s="14">
        <f>VLOOKUP($B2575,Deals_Demo!$H:$S,9,0)</f>
        <v>45923.064791666671</v>
      </c>
      <c r="U2575" s="15" t="str">
        <f t="shared" si="406"/>
        <v>2025-09-23</v>
      </c>
      <c r="V2575" s="13" t="str">
        <f>VLOOKUP($B2575,Deals_Demo!$H:$S,11,0)</f>
        <v>01</v>
      </c>
      <c r="W2575" s="13" t="str">
        <f>VLOOKUP($B2575,Deals_Demo!$H:$S,12,0)</f>
        <v>Tue</v>
      </c>
      <c r="X2575" s="13">
        <f t="shared" si="408"/>
        <v>0.315</v>
      </c>
      <c r="Y2575" s="13">
        <f t="shared" si="409"/>
        <v>0.63</v>
      </c>
      <c r="Z2575" s="13">
        <f t="shared" si="410"/>
        <v>0.94499999999999995</v>
      </c>
      <c r="AA2575" s="13">
        <f t="shared" si="407"/>
        <v>3.15</v>
      </c>
    </row>
    <row r="2576" spans="1:27" x14ac:dyDescent="0.25">
      <c r="A2576" s="56">
        <v>45922.856458333335</v>
      </c>
      <c r="B2576" s="57">
        <v>444553212</v>
      </c>
      <c r="C2576" s="58" t="s">
        <v>36</v>
      </c>
      <c r="D2576" s="58" t="s">
        <v>37</v>
      </c>
      <c r="E2576" s="58" t="s">
        <v>119</v>
      </c>
      <c r="F2576" s="59">
        <v>3742.29</v>
      </c>
      <c r="G2576" s="59">
        <v>3743.51</v>
      </c>
      <c r="H2576" s="59">
        <v>3745.34</v>
      </c>
      <c r="I2576" s="58" t="s">
        <v>3081</v>
      </c>
      <c r="J2576" s="59">
        <v>3745.45</v>
      </c>
      <c r="K2576" s="59">
        <v>0</v>
      </c>
      <c r="L2576" s="59">
        <v>0</v>
      </c>
      <c r="M2576" s="59">
        <v>3.16</v>
      </c>
      <c r="N2576" s="10" t="str">
        <f t="shared" si="402"/>
        <v>W</v>
      </c>
      <c r="O2576" s="11">
        <f t="shared" si="403"/>
        <v>45922</v>
      </c>
      <c r="P2576" s="12" t="str">
        <f t="shared" si="404"/>
        <v>20</v>
      </c>
      <c r="Q2576" s="13" t="str">
        <f>VLOOKUP($B2576,Deals_Demo!$H:$N,7,0)</f>
        <v>strategy_09_demo</v>
      </c>
      <c r="R2576" s="13" t="str">
        <f t="shared" si="405"/>
        <v>Mon</v>
      </c>
      <c r="S2576" s="14">
        <f>VLOOKUP($B2576,Deals_Demo!$H:$S,8,0)</f>
        <v>45922.856458333335</v>
      </c>
      <c r="T2576" s="14">
        <f>VLOOKUP($B2576,Deals_Demo!$H:$S,9,0)</f>
        <v>45923.064791666671</v>
      </c>
      <c r="U2576" s="15" t="str">
        <f t="shared" si="406"/>
        <v>2025-09-23</v>
      </c>
      <c r="V2576" s="13" t="str">
        <f>VLOOKUP($B2576,Deals_Demo!$H:$S,11,0)</f>
        <v>01</v>
      </c>
      <c r="W2576" s="13" t="str">
        <f>VLOOKUP($B2576,Deals_Demo!$H:$S,12,0)</f>
        <v>Tue</v>
      </c>
      <c r="X2576" s="13">
        <f t="shared" si="408"/>
        <v>0.31600000000000006</v>
      </c>
      <c r="Y2576" s="13">
        <f t="shared" si="409"/>
        <v>0.63200000000000012</v>
      </c>
      <c r="Z2576" s="13">
        <f t="shared" si="410"/>
        <v>0.94799999999999995</v>
      </c>
      <c r="AA2576" s="13">
        <f t="shared" si="407"/>
        <v>3.16</v>
      </c>
    </row>
    <row r="2577" spans="1:27" x14ac:dyDescent="0.25">
      <c r="A2577" s="60">
        <v>45922.856458333335</v>
      </c>
      <c r="B2577" s="61">
        <v>444553214</v>
      </c>
      <c r="C2577" s="62" t="s">
        <v>36</v>
      </c>
      <c r="D2577" s="62" t="s">
        <v>37</v>
      </c>
      <c r="E2577" s="62" t="s">
        <v>119</v>
      </c>
      <c r="F2577" s="63">
        <v>3742.31</v>
      </c>
      <c r="G2577" s="63">
        <v>3740.14</v>
      </c>
      <c r="H2577" s="63">
        <v>3743.84</v>
      </c>
      <c r="I2577" s="62" t="s">
        <v>3082</v>
      </c>
      <c r="J2577" s="63">
        <v>3744.18</v>
      </c>
      <c r="K2577" s="63">
        <v>0</v>
      </c>
      <c r="L2577" s="63">
        <v>0</v>
      </c>
      <c r="M2577" s="63">
        <v>1.87</v>
      </c>
      <c r="N2577" s="10" t="str">
        <f t="shared" si="402"/>
        <v>W</v>
      </c>
      <c r="O2577" s="11">
        <f t="shared" si="403"/>
        <v>45922</v>
      </c>
      <c r="P2577" s="12" t="str">
        <f t="shared" si="404"/>
        <v>20</v>
      </c>
      <c r="Q2577" s="13" t="str">
        <f>VLOOKUP($B2577,Deals_Demo!$H:$N,7,0)</f>
        <v>strategy_22_demo</v>
      </c>
      <c r="R2577" s="13" t="str">
        <f t="shared" si="405"/>
        <v>Mon</v>
      </c>
      <c r="S2577" s="14">
        <f>VLOOKUP($B2577,Deals_Demo!$H:$S,8,0)</f>
        <v>45922.856458333335</v>
      </c>
      <c r="T2577" s="14">
        <f>VLOOKUP($B2577,Deals_Demo!$H:$S,9,0)</f>
        <v>45923.064791666671</v>
      </c>
      <c r="U2577" s="15" t="str">
        <f t="shared" si="406"/>
        <v>2025-09-23</v>
      </c>
      <c r="V2577" s="13" t="str">
        <f>VLOOKUP($B2577,Deals_Demo!$H:$S,11,0)</f>
        <v>01</v>
      </c>
      <c r="W2577" s="13" t="str">
        <f>VLOOKUP($B2577,Deals_Demo!$H:$S,12,0)</f>
        <v>Tue</v>
      </c>
      <c r="X2577" s="13">
        <f t="shared" si="408"/>
        <v>0.18700000000000003</v>
      </c>
      <c r="Y2577" s="13">
        <f t="shared" si="409"/>
        <v>0.37400000000000005</v>
      </c>
      <c r="Z2577" s="13">
        <f t="shared" si="410"/>
        <v>0.56100000000000005</v>
      </c>
      <c r="AA2577" s="13">
        <f t="shared" si="407"/>
        <v>-3</v>
      </c>
    </row>
    <row r="2578" spans="1:27" x14ac:dyDescent="0.25">
      <c r="A2578" s="56">
        <v>45922.856458333335</v>
      </c>
      <c r="B2578" s="57">
        <v>444553216</v>
      </c>
      <c r="C2578" s="58" t="s">
        <v>36</v>
      </c>
      <c r="D2578" s="58" t="s">
        <v>37</v>
      </c>
      <c r="E2578" s="58" t="s">
        <v>119</v>
      </c>
      <c r="F2578" s="59">
        <v>3742.32</v>
      </c>
      <c r="G2578" s="59">
        <v>3739.34</v>
      </c>
      <c r="H2578" s="59">
        <v>3743.84</v>
      </c>
      <c r="I2578" s="58" t="s">
        <v>3082</v>
      </c>
      <c r="J2578" s="59">
        <v>3744.18</v>
      </c>
      <c r="K2578" s="59">
        <v>0</v>
      </c>
      <c r="L2578" s="59">
        <v>0</v>
      </c>
      <c r="M2578" s="59">
        <v>1.86</v>
      </c>
      <c r="N2578" s="10" t="str">
        <f t="shared" si="402"/>
        <v>W</v>
      </c>
      <c r="O2578" s="11">
        <f t="shared" si="403"/>
        <v>45922</v>
      </c>
      <c r="P2578" s="12" t="str">
        <f t="shared" si="404"/>
        <v>20</v>
      </c>
      <c r="Q2578" s="13" t="str">
        <f>VLOOKUP($B2578,Deals_Demo!$H:$N,7,0)</f>
        <v>strategy_14_demo</v>
      </c>
      <c r="R2578" s="13" t="str">
        <f t="shared" si="405"/>
        <v>Mon</v>
      </c>
      <c r="S2578" s="14">
        <f>VLOOKUP($B2578,Deals_Demo!$H:$S,8,0)</f>
        <v>45922.856458333335</v>
      </c>
      <c r="T2578" s="14">
        <f>VLOOKUP($B2578,Deals_Demo!$H:$S,9,0)</f>
        <v>45923.064791666671</v>
      </c>
      <c r="U2578" s="15" t="str">
        <f t="shared" si="406"/>
        <v>2025-09-23</v>
      </c>
      <c r="V2578" s="13" t="str">
        <f>VLOOKUP($B2578,Deals_Demo!$H:$S,11,0)</f>
        <v>01</v>
      </c>
      <c r="W2578" s="13" t="str">
        <f>VLOOKUP($B2578,Deals_Demo!$H:$S,12,0)</f>
        <v>Tue</v>
      </c>
      <c r="X2578" s="13">
        <f t="shared" si="408"/>
        <v>0.18600000000000003</v>
      </c>
      <c r="Y2578" s="13">
        <f t="shared" si="409"/>
        <v>0.37200000000000005</v>
      </c>
      <c r="Z2578" s="13">
        <f t="shared" si="410"/>
        <v>0.55800000000000005</v>
      </c>
      <c r="AA2578" s="13">
        <f t="shared" si="407"/>
        <v>-3</v>
      </c>
    </row>
    <row r="2579" spans="1:27" x14ac:dyDescent="0.25">
      <c r="A2579" s="60">
        <v>45922.856782407405</v>
      </c>
      <c r="B2579" s="61">
        <v>444553408</v>
      </c>
      <c r="C2579" s="62" t="s">
        <v>36</v>
      </c>
      <c r="D2579" s="62" t="s">
        <v>37</v>
      </c>
      <c r="E2579" s="62" t="s">
        <v>119</v>
      </c>
      <c r="F2579" s="63">
        <v>3742.65</v>
      </c>
      <c r="G2579" s="63">
        <v>3745.1</v>
      </c>
      <c r="H2579" s="62"/>
      <c r="I2579" s="62" t="s">
        <v>3078</v>
      </c>
      <c r="J2579" s="63">
        <v>3745.07</v>
      </c>
      <c r="K2579" s="63">
        <v>0</v>
      </c>
      <c r="L2579" s="63">
        <v>0</v>
      </c>
      <c r="M2579" s="63">
        <v>2.42</v>
      </c>
      <c r="N2579" s="10" t="str">
        <f t="shared" si="402"/>
        <v>W</v>
      </c>
      <c r="O2579" s="11">
        <f t="shared" si="403"/>
        <v>45922</v>
      </c>
      <c r="P2579" s="12" t="str">
        <f t="shared" si="404"/>
        <v>20</v>
      </c>
      <c r="Q2579" s="13" t="str">
        <f>VLOOKUP($B2579,Deals_Demo!$H:$N,7,0)</f>
        <v>strategy_20_demo</v>
      </c>
      <c r="R2579" s="13" t="str">
        <f t="shared" si="405"/>
        <v>Mon</v>
      </c>
      <c r="S2579" s="14">
        <f>VLOOKUP($B2579,Deals_Demo!$H:$S,8,0)</f>
        <v>45922.856782407405</v>
      </c>
      <c r="T2579" s="14">
        <f>VLOOKUP($B2579,Deals_Demo!$H:$S,9,0)</f>
        <v>45923.065115740741</v>
      </c>
      <c r="U2579" s="15" t="str">
        <f t="shared" si="406"/>
        <v>2025-09-23</v>
      </c>
      <c r="V2579" s="13" t="str">
        <f>VLOOKUP($B2579,Deals_Demo!$H:$S,11,0)</f>
        <v>01</v>
      </c>
      <c r="W2579" s="13" t="str">
        <f>VLOOKUP($B2579,Deals_Demo!$H:$S,12,0)</f>
        <v>Tue</v>
      </c>
      <c r="X2579" s="13">
        <f t="shared" si="408"/>
        <v>0.24199999999999999</v>
      </c>
      <c r="Y2579" s="13">
        <f t="shared" si="409"/>
        <v>0.48399999999999999</v>
      </c>
      <c r="Z2579" s="13">
        <f t="shared" si="410"/>
        <v>0.72599999999999998</v>
      </c>
      <c r="AA2579" s="13">
        <f t="shared" si="407"/>
        <v>-3</v>
      </c>
    </row>
    <row r="2580" spans="1:27" x14ac:dyDescent="0.25">
      <c r="A2580" s="56">
        <v>45922.86314814815</v>
      </c>
      <c r="B2580" s="57">
        <v>444556379</v>
      </c>
      <c r="C2580" s="58" t="s">
        <v>36</v>
      </c>
      <c r="D2580" s="58" t="s">
        <v>37</v>
      </c>
      <c r="E2580" s="58" t="s">
        <v>119</v>
      </c>
      <c r="F2580" s="59">
        <v>3745.42</v>
      </c>
      <c r="G2580" s="59">
        <v>3746.57</v>
      </c>
      <c r="H2580" s="58"/>
      <c r="I2580" s="58" t="s">
        <v>3083</v>
      </c>
      <c r="J2580" s="59">
        <v>3746.56</v>
      </c>
      <c r="K2580" s="59">
        <v>0</v>
      </c>
      <c r="L2580" s="59">
        <v>0</v>
      </c>
      <c r="M2580" s="59">
        <v>1.1399999999999999</v>
      </c>
      <c r="N2580" s="10" t="str">
        <f t="shared" si="402"/>
        <v>W</v>
      </c>
      <c r="O2580" s="11">
        <f t="shared" si="403"/>
        <v>45922</v>
      </c>
      <c r="P2580" s="12" t="str">
        <f t="shared" si="404"/>
        <v>20</v>
      </c>
      <c r="Q2580" s="13" t="str">
        <f>VLOOKUP($B2580,Deals_Demo!$H:$N,7,0)</f>
        <v>strategy_20_demo</v>
      </c>
      <c r="R2580" s="13" t="str">
        <f t="shared" si="405"/>
        <v>Mon</v>
      </c>
      <c r="S2580" s="14">
        <f>VLOOKUP($B2580,Deals_Demo!$H:$S,8,0)</f>
        <v>45922.86314814815</v>
      </c>
      <c r="T2580" s="14">
        <f>VLOOKUP($B2580,Deals_Demo!$H:$S,9,0)</f>
        <v>45923.071481481486</v>
      </c>
      <c r="U2580" s="15" t="str">
        <f t="shared" si="406"/>
        <v>2025-09-23</v>
      </c>
      <c r="V2580" s="13" t="str">
        <f>VLOOKUP($B2580,Deals_Demo!$H:$S,11,0)</f>
        <v>01</v>
      </c>
      <c r="W2580" s="13" t="str">
        <f>VLOOKUP($B2580,Deals_Demo!$H:$S,12,0)</f>
        <v>Tue</v>
      </c>
      <c r="X2580" s="13">
        <f t="shared" si="408"/>
        <v>0.11399999999999999</v>
      </c>
      <c r="Y2580" s="13">
        <f t="shared" si="409"/>
        <v>0.22799999999999998</v>
      </c>
      <c r="Z2580" s="13">
        <f t="shared" si="410"/>
        <v>0.34199999999999997</v>
      </c>
      <c r="AA2580" s="13">
        <f t="shared" si="407"/>
        <v>-3</v>
      </c>
    </row>
    <row r="2581" spans="1:27" x14ac:dyDescent="0.25">
      <c r="A2581" s="60">
        <v>45922.86314814815</v>
      </c>
      <c r="B2581" s="61">
        <v>444556380</v>
      </c>
      <c r="C2581" s="62" t="s">
        <v>36</v>
      </c>
      <c r="D2581" s="62" t="s">
        <v>37</v>
      </c>
      <c r="E2581" s="62" t="s">
        <v>119</v>
      </c>
      <c r="F2581" s="63">
        <v>3745.42</v>
      </c>
      <c r="G2581" s="63">
        <v>3748</v>
      </c>
      <c r="H2581" s="62"/>
      <c r="I2581" s="62" t="s">
        <v>3084</v>
      </c>
      <c r="J2581" s="63">
        <v>3747.96</v>
      </c>
      <c r="K2581" s="63">
        <v>0</v>
      </c>
      <c r="L2581" s="63">
        <v>0</v>
      </c>
      <c r="M2581" s="63">
        <v>2.54</v>
      </c>
      <c r="N2581" s="10" t="str">
        <f t="shared" si="402"/>
        <v>W</v>
      </c>
      <c r="O2581" s="11">
        <f t="shared" si="403"/>
        <v>45922</v>
      </c>
      <c r="P2581" s="12" t="str">
        <f t="shared" si="404"/>
        <v>20</v>
      </c>
      <c r="Q2581" s="13" t="str">
        <f>VLOOKUP($B2581,Deals_Demo!$H:$N,7,0)</f>
        <v>strategy_19_demo</v>
      </c>
      <c r="R2581" s="13" t="str">
        <f t="shared" si="405"/>
        <v>Mon</v>
      </c>
      <c r="S2581" s="14">
        <f>VLOOKUP($B2581,Deals_Demo!$H:$S,8,0)</f>
        <v>45922.86314814815</v>
      </c>
      <c r="T2581" s="14">
        <f>VLOOKUP($B2581,Deals_Demo!$H:$S,9,0)</f>
        <v>45923.071481481486</v>
      </c>
      <c r="U2581" s="15" t="str">
        <f t="shared" si="406"/>
        <v>2025-09-23</v>
      </c>
      <c r="V2581" s="13" t="str">
        <f>VLOOKUP($B2581,Deals_Demo!$H:$S,11,0)</f>
        <v>01</v>
      </c>
      <c r="W2581" s="13" t="str">
        <f>VLOOKUP($B2581,Deals_Demo!$H:$S,12,0)</f>
        <v>Tue</v>
      </c>
      <c r="X2581" s="13">
        <f t="shared" si="408"/>
        <v>0.254</v>
      </c>
      <c r="Y2581" s="13">
        <f t="shared" si="409"/>
        <v>0.50800000000000001</v>
      </c>
      <c r="Z2581" s="13">
        <f t="shared" si="410"/>
        <v>0.76200000000000001</v>
      </c>
      <c r="AA2581" s="13">
        <f t="shared" si="407"/>
        <v>-3</v>
      </c>
    </row>
    <row r="2582" spans="1:27" x14ac:dyDescent="0.25">
      <c r="A2582" s="56">
        <v>45922.863159722219</v>
      </c>
      <c r="B2582" s="57">
        <v>444556382</v>
      </c>
      <c r="C2582" s="58" t="s">
        <v>36</v>
      </c>
      <c r="D2582" s="58" t="s">
        <v>37</v>
      </c>
      <c r="E2582" s="58" t="s">
        <v>119</v>
      </c>
      <c r="F2582" s="59">
        <v>3745.42</v>
      </c>
      <c r="G2582" s="59">
        <v>3746.57</v>
      </c>
      <c r="H2582" s="58"/>
      <c r="I2582" s="58" t="s">
        <v>3083</v>
      </c>
      <c r="J2582" s="59">
        <v>3746.56</v>
      </c>
      <c r="K2582" s="59">
        <v>0</v>
      </c>
      <c r="L2582" s="59">
        <v>0</v>
      </c>
      <c r="M2582" s="59">
        <v>1.1399999999999999</v>
      </c>
      <c r="N2582" s="10" t="str">
        <f t="shared" si="402"/>
        <v>W</v>
      </c>
      <c r="O2582" s="11">
        <f t="shared" si="403"/>
        <v>45922</v>
      </c>
      <c r="P2582" s="12" t="str">
        <f t="shared" si="404"/>
        <v>20</v>
      </c>
      <c r="Q2582" s="13" t="str">
        <f>VLOOKUP($B2582,Deals_Demo!$H:$N,7,0)</f>
        <v>strategy_18_demo</v>
      </c>
      <c r="R2582" s="13" t="str">
        <f t="shared" si="405"/>
        <v>Mon</v>
      </c>
      <c r="S2582" s="14">
        <f>VLOOKUP($B2582,Deals_Demo!$H:$S,8,0)</f>
        <v>45922.863159722219</v>
      </c>
      <c r="T2582" s="14">
        <f>VLOOKUP($B2582,Deals_Demo!$H:$S,9,0)</f>
        <v>45923.071493055555</v>
      </c>
      <c r="U2582" s="15" t="str">
        <f t="shared" si="406"/>
        <v>2025-09-23</v>
      </c>
      <c r="V2582" s="13" t="str">
        <f>VLOOKUP($B2582,Deals_Demo!$H:$S,11,0)</f>
        <v>01</v>
      </c>
      <c r="W2582" s="13" t="str">
        <f>VLOOKUP($B2582,Deals_Demo!$H:$S,12,0)</f>
        <v>Tue</v>
      </c>
      <c r="X2582" s="13">
        <f t="shared" si="408"/>
        <v>0.11399999999999999</v>
      </c>
      <c r="Y2582" s="13">
        <f t="shared" si="409"/>
        <v>0.22799999999999998</v>
      </c>
      <c r="Z2582" s="13">
        <f t="shared" si="410"/>
        <v>0.34199999999999997</v>
      </c>
      <c r="AA2582" s="13">
        <f t="shared" si="407"/>
        <v>-3</v>
      </c>
    </row>
    <row r="2583" spans="1:27" x14ac:dyDescent="0.25">
      <c r="A2583" s="60">
        <v>45922.866157407407</v>
      </c>
      <c r="B2583" s="61">
        <v>444557861</v>
      </c>
      <c r="C2583" s="62" t="s">
        <v>36</v>
      </c>
      <c r="D2583" s="62" t="s">
        <v>37</v>
      </c>
      <c r="E2583" s="62" t="s">
        <v>119</v>
      </c>
      <c r="F2583" s="63">
        <v>3745.4</v>
      </c>
      <c r="G2583" s="63">
        <v>3746.17</v>
      </c>
      <c r="H2583" s="63">
        <v>3747.6</v>
      </c>
      <c r="I2583" s="62" t="s">
        <v>3085</v>
      </c>
      <c r="J2583" s="63">
        <v>3746.17</v>
      </c>
      <c r="K2583" s="63">
        <v>0</v>
      </c>
      <c r="L2583" s="63">
        <v>0</v>
      </c>
      <c r="M2583" s="63">
        <v>0.77</v>
      </c>
      <c r="N2583" s="10" t="str">
        <f t="shared" si="402"/>
        <v>W</v>
      </c>
      <c r="O2583" s="11">
        <f t="shared" si="403"/>
        <v>45922</v>
      </c>
      <c r="P2583" s="12" t="str">
        <f t="shared" si="404"/>
        <v>20</v>
      </c>
      <c r="Q2583" s="13" t="str">
        <f>VLOOKUP($B2583,Deals_Demo!$H:$N,7,0)</f>
        <v>strategy_21_demo</v>
      </c>
      <c r="R2583" s="13" t="str">
        <f t="shared" si="405"/>
        <v>Mon</v>
      </c>
      <c r="S2583" s="14">
        <f>VLOOKUP($B2583,Deals_Demo!$H:$S,8,0)</f>
        <v>45922.866157407407</v>
      </c>
      <c r="T2583" s="14">
        <f>VLOOKUP($B2583,Deals_Demo!$H:$S,9,0)</f>
        <v>45923.074490740742</v>
      </c>
      <c r="U2583" s="15" t="str">
        <f t="shared" si="406"/>
        <v>2025-09-23</v>
      </c>
      <c r="V2583" s="13" t="str">
        <f>VLOOKUP($B2583,Deals_Demo!$H:$S,11,0)</f>
        <v>01</v>
      </c>
      <c r="W2583" s="13" t="str">
        <f>VLOOKUP($B2583,Deals_Demo!$H:$S,12,0)</f>
        <v>Tue</v>
      </c>
      <c r="X2583" s="13">
        <f t="shared" si="408"/>
        <v>7.7000000000000013E-2</v>
      </c>
      <c r="Y2583" s="13">
        <f t="shared" si="409"/>
        <v>0.15400000000000003</v>
      </c>
      <c r="Z2583" s="13">
        <f t="shared" si="410"/>
        <v>0.23099999999999998</v>
      </c>
      <c r="AA2583" s="13">
        <f t="shared" si="407"/>
        <v>-3</v>
      </c>
    </row>
    <row r="2584" spans="1:27" x14ac:dyDescent="0.25">
      <c r="A2584" s="56">
        <v>45922.866157407407</v>
      </c>
      <c r="B2584" s="57">
        <v>444557862</v>
      </c>
      <c r="C2584" s="58" t="s">
        <v>36</v>
      </c>
      <c r="D2584" s="58" t="s">
        <v>37</v>
      </c>
      <c r="E2584" s="58" t="s">
        <v>119</v>
      </c>
      <c r="F2584" s="59">
        <v>3745.44</v>
      </c>
      <c r="G2584" s="59">
        <v>3746.34</v>
      </c>
      <c r="H2584" s="59">
        <v>3748.9</v>
      </c>
      <c r="I2584" s="58" t="s">
        <v>3086</v>
      </c>
      <c r="J2584" s="59">
        <v>3746.33</v>
      </c>
      <c r="K2584" s="59">
        <v>0</v>
      </c>
      <c r="L2584" s="59">
        <v>0</v>
      </c>
      <c r="M2584" s="59">
        <v>0.89</v>
      </c>
      <c r="N2584" s="10" t="str">
        <f t="shared" si="402"/>
        <v>W</v>
      </c>
      <c r="O2584" s="11">
        <f t="shared" si="403"/>
        <v>45922</v>
      </c>
      <c r="P2584" s="12" t="str">
        <f t="shared" si="404"/>
        <v>20</v>
      </c>
      <c r="Q2584" s="13" t="str">
        <f>VLOOKUP($B2584,Deals_Demo!$H:$N,7,0)</f>
        <v>strategy_11_demo</v>
      </c>
      <c r="R2584" s="13" t="str">
        <f t="shared" si="405"/>
        <v>Mon</v>
      </c>
      <c r="S2584" s="14">
        <f>VLOOKUP($B2584,Deals_Demo!$H:$S,8,0)</f>
        <v>45922.866157407407</v>
      </c>
      <c r="T2584" s="14">
        <f>VLOOKUP($B2584,Deals_Demo!$H:$S,9,0)</f>
        <v>45923.074490740742</v>
      </c>
      <c r="U2584" s="15" t="str">
        <f t="shared" si="406"/>
        <v>2025-09-23</v>
      </c>
      <c r="V2584" s="13" t="str">
        <f>VLOOKUP($B2584,Deals_Demo!$H:$S,11,0)</f>
        <v>01</v>
      </c>
      <c r="W2584" s="13" t="str">
        <f>VLOOKUP($B2584,Deals_Demo!$H:$S,12,0)</f>
        <v>Tue</v>
      </c>
      <c r="X2584" s="13">
        <f t="shared" si="408"/>
        <v>8.900000000000001E-2</v>
      </c>
      <c r="Y2584" s="13">
        <f t="shared" si="409"/>
        <v>0.17800000000000002</v>
      </c>
      <c r="Z2584" s="13">
        <f t="shared" si="410"/>
        <v>0.26700000000000002</v>
      </c>
      <c r="AA2584" s="13">
        <f t="shared" si="407"/>
        <v>-3</v>
      </c>
    </row>
    <row r="2585" spans="1:27" x14ac:dyDescent="0.25">
      <c r="A2585" s="60">
        <v>45922.866168981483</v>
      </c>
      <c r="B2585" s="61">
        <v>444557866</v>
      </c>
      <c r="C2585" s="62" t="s">
        <v>36</v>
      </c>
      <c r="D2585" s="62" t="s">
        <v>37</v>
      </c>
      <c r="E2585" s="62" t="s">
        <v>119</v>
      </c>
      <c r="F2585" s="63">
        <v>3745.58</v>
      </c>
      <c r="G2585" s="63">
        <v>3742.4</v>
      </c>
      <c r="H2585" s="63">
        <v>3746.9</v>
      </c>
      <c r="I2585" s="62" t="s">
        <v>3087</v>
      </c>
      <c r="J2585" s="63">
        <v>3746.95</v>
      </c>
      <c r="K2585" s="63">
        <v>0</v>
      </c>
      <c r="L2585" s="63">
        <v>0</v>
      </c>
      <c r="M2585" s="63">
        <v>1.37</v>
      </c>
      <c r="N2585" s="10" t="str">
        <f t="shared" si="402"/>
        <v>W</v>
      </c>
      <c r="O2585" s="11">
        <f t="shared" si="403"/>
        <v>45922</v>
      </c>
      <c r="P2585" s="12" t="str">
        <f t="shared" si="404"/>
        <v>20</v>
      </c>
      <c r="Q2585" s="13" t="str">
        <f>VLOOKUP($B2585,Deals_Demo!$H:$N,7,0)</f>
        <v>strategy_24_demo</v>
      </c>
      <c r="R2585" s="13" t="str">
        <f t="shared" si="405"/>
        <v>Mon</v>
      </c>
      <c r="S2585" s="14">
        <f>VLOOKUP($B2585,Deals_Demo!$H:$S,8,0)</f>
        <v>45922.866168981483</v>
      </c>
      <c r="T2585" s="14">
        <f>VLOOKUP($B2585,Deals_Demo!$H:$S,9,0)</f>
        <v>45923.074502314819</v>
      </c>
      <c r="U2585" s="15" t="str">
        <f t="shared" si="406"/>
        <v>2025-09-23</v>
      </c>
      <c r="V2585" s="13" t="str">
        <f>VLOOKUP($B2585,Deals_Demo!$H:$S,11,0)</f>
        <v>01</v>
      </c>
      <c r="W2585" s="13" t="str">
        <f>VLOOKUP($B2585,Deals_Demo!$H:$S,12,0)</f>
        <v>Tue</v>
      </c>
      <c r="X2585" s="13">
        <f t="shared" si="408"/>
        <v>0.13700000000000001</v>
      </c>
      <c r="Y2585" s="13">
        <f t="shared" si="409"/>
        <v>0.27400000000000002</v>
      </c>
      <c r="Z2585" s="13">
        <f t="shared" si="410"/>
        <v>0.41100000000000003</v>
      </c>
      <c r="AA2585" s="13">
        <f t="shared" si="407"/>
        <v>-3</v>
      </c>
    </row>
    <row r="2586" spans="1:27" x14ac:dyDescent="0.25">
      <c r="A2586" s="56">
        <v>45922.866168981483</v>
      </c>
      <c r="B2586" s="57">
        <v>444557868</v>
      </c>
      <c r="C2586" s="58" t="s">
        <v>36</v>
      </c>
      <c r="D2586" s="58" t="s">
        <v>37</v>
      </c>
      <c r="E2586" s="58" t="s">
        <v>119</v>
      </c>
      <c r="F2586" s="59">
        <v>3745.58</v>
      </c>
      <c r="G2586" s="59">
        <v>3746.31</v>
      </c>
      <c r="H2586" s="59">
        <v>3748.4</v>
      </c>
      <c r="I2586" s="58" t="s">
        <v>3088</v>
      </c>
      <c r="J2586" s="59">
        <v>3746.31</v>
      </c>
      <c r="K2586" s="59">
        <v>0</v>
      </c>
      <c r="L2586" s="59">
        <v>0</v>
      </c>
      <c r="M2586" s="59">
        <v>0.73</v>
      </c>
      <c r="N2586" s="10" t="str">
        <f t="shared" si="402"/>
        <v>W</v>
      </c>
      <c r="O2586" s="11">
        <f t="shared" si="403"/>
        <v>45922</v>
      </c>
      <c r="P2586" s="12" t="str">
        <f t="shared" si="404"/>
        <v>20</v>
      </c>
      <c r="Q2586" s="13" t="str">
        <f>VLOOKUP($B2586,Deals_Demo!$H:$N,7,0)</f>
        <v>strategy_10_demo</v>
      </c>
      <c r="R2586" s="13" t="str">
        <f t="shared" si="405"/>
        <v>Mon</v>
      </c>
      <c r="S2586" s="14">
        <f>VLOOKUP($B2586,Deals_Demo!$H:$S,8,0)</f>
        <v>45922.866168981483</v>
      </c>
      <c r="T2586" s="14">
        <f>VLOOKUP($B2586,Deals_Demo!$H:$S,9,0)</f>
        <v>45923.074502314819</v>
      </c>
      <c r="U2586" s="15" t="str">
        <f t="shared" si="406"/>
        <v>2025-09-23</v>
      </c>
      <c r="V2586" s="13" t="str">
        <f>VLOOKUP($B2586,Deals_Demo!$H:$S,11,0)</f>
        <v>01</v>
      </c>
      <c r="W2586" s="13" t="str">
        <f>VLOOKUP($B2586,Deals_Demo!$H:$S,12,0)</f>
        <v>Tue</v>
      </c>
      <c r="X2586" s="13">
        <f t="shared" si="408"/>
        <v>7.2999999999999995E-2</v>
      </c>
      <c r="Y2586" s="13">
        <f t="shared" si="409"/>
        <v>0.14599999999999999</v>
      </c>
      <c r="Z2586" s="13">
        <f t="shared" si="410"/>
        <v>0.219</v>
      </c>
      <c r="AA2586" s="13">
        <f t="shared" si="407"/>
        <v>-3</v>
      </c>
    </row>
    <row r="2587" spans="1:27" x14ac:dyDescent="0.25">
      <c r="A2587" s="60">
        <v>45922.866168981483</v>
      </c>
      <c r="B2587" s="61">
        <v>444557872</v>
      </c>
      <c r="C2587" s="62" t="s">
        <v>36</v>
      </c>
      <c r="D2587" s="62" t="s">
        <v>37</v>
      </c>
      <c r="E2587" s="62" t="s">
        <v>119</v>
      </c>
      <c r="F2587" s="63">
        <v>3745.56</v>
      </c>
      <c r="G2587" s="63">
        <v>3747.61</v>
      </c>
      <c r="H2587" s="63">
        <v>3748.9</v>
      </c>
      <c r="I2587" s="62" t="s">
        <v>3089</v>
      </c>
      <c r="J2587" s="63">
        <v>3747.6</v>
      </c>
      <c r="K2587" s="63">
        <v>0</v>
      </c>
      <c r="L2587" s="63">
        <v>0</v>
      </c>
      <c r="M2587" s="63">
        <v>2.04</v>
      </c>
      <c r="N2587" s="10" t="str">
        <f t="shared" si="402"/>
        <v>W</v>
      </c>
      <c r="O2587" s="11">
        <f t="shared" si="403"/>
        <v>45922</v>
      </c>
      <c r="P2587" s="12" t="str">
        <f t="shared" si="404"/>
        <v>20</v>
      </c>
      <c r="Q2587" s="13" t="str">
        <f>VLOOKUP($B2587,Deals_Demo!$H:$N,7,0)</f>
        <v>strategy_16_demo</v>
      </c>
      <c r="R2587" s="13" t="str">
        <f t="shared" si="405"/>
        <v>Mon</v>
      </c>
      <c r="S2587" s="14">
        <f>VLOOKUP($B2587,Deals_Demo!$H:$S,8,0)</f>
        <v>45922.866168981483</v>
      </c>
      <c r="T2587" s="14">
        <f>VLOOKUP($B2587,Deals_Demo!$H:$S,9,0)</f>
        <v>45923.074502314819</v>
      </c>
      <c r="U2587" s="15" t="str">
        <f t="shared" si="406"/>
        <v>2025-09-23</v>
      </c>
      <c r="V2587" s="13" t="str">
        <f>VLOOKUP($B2587,Deals_Demo!$H:$S,11,0)</f>
        <v>01</v>
      </c>
      <c r="W2587" s="13" t="str">
        <f>VLOOKUP($B2587,Deals_Demo!$H:$S,12,0)</f>
        <v>Tue</v>
      </c>
      <c r="X2587" s="13">
        <f t="shared" si="408"/>
        <v>0.20400000000000001</v>
      </c>
      <c r="Y2587" s="13">
        <f t="shared" si="409"/>
        <v>0.40800000000000003</v>
      </c>
      <c r="Z2587" s="13">
        <f t="shared" si="410"/>
        <v>0.61199999999999999</v>
      </c>
      <c r="AA2587" s="13">
        <f t="shared" si="407"/>
        <v>-3</v>
      </c>
    </row>
    <row r="2588" spans="1:27" x14ac:dyDescent="0.25">
      <c r="A2588" s="56">
        <v>45922.866168981483</v>
      </c>
      <c r="B2588" s="57">
        <v>444557878</v>
      </c>
      <c r="C2588" s="58" t="s">
        <v>36</v>
      </c>
      <c r="D2588" s="58" t="s">
        <v>37</v>
      </c>
      <c r="E2588" s="58" t="s">
        <v>119</v>
      </c>
      <c r="F2588" s="59">
        <v>3745.58</v>
      </c>
      <c r="G2588" s="59">
        <v>3742.4</v>
      </c>
      <c r="H2588" s="59">
        <v>3746.9</v>
      </c>
      <c r="I2588" s="58" t="s">
        <v>3087</v>
      </c>
      <c r="J2588" s="59">
        <v>3746.95</v>
      </c>
      <c r="K2588" s="59">
        <v>0</v>
      </c>
      <c r="L2588" s="59">
        <v>0</v>
      </c>
      <c r="M2588" s="59">
        <v>1.37</v>
      </c>
      <c r="N2588" s="10" t="str">
        <f t="shared" si="402"/>
        <v>W</v>
      </c>
      <c r="O2588" s="11">
        <f t="shared" si="403"/>
        <v>45922</v>
      </c>
      <c r="P2588" s="12" t="str">
        <f t="shared" si="404"/>
        <v>20</v>
      </c>
      <c r="Q2588" s="13" t="str">
        <f>VLOOKUP($B2588,Deals_Demo!$H:$N,7,0)</f>
        <v>strategy_14_demo</v>
      </c>
      <c r="R2588" s="13" t="str">
        <f t="shared" si="405"/>
        <v>Mon</v>
      </c>
      <c r="S2588" s="14">
        <f>VLOOKUP($B2588,Deals_Demo!$H:$S,8,0)</f>
        <v>45922.866168981483</v>
      </c>
      <c r="T2588" s="14">
        <f>VLOOKUP($B2588,Deals_Demo!$H:$S,9,0)</f>
        <v>45923.074502314819</v>
      </c>
      <c r="U2588" s="15" t="str">
        <f t="shared" si="406"/>
        <v>2025-09-23</v>
      </c>
      <c r="V2588" s="13" t="str">
        <f>VLOOKUP($B2588,Deals_Demo!$H:$S,11,0)</f>
        <v>01</v>
      </c>
      <c r="W2588" s="13" t="str">
        <f>VLOOKUP($B2588,Deals_Demo!$H:$S,12,0)</f>
        <v>Tue</v>
      </c>
      <c r="X2588" s="13">
        <f t="shared" si="408"/>
        <v>0.13700000000000001</v>
      </c>
      <c r="Y2588" s="13">
        <f t="shared" si="409"/>
        <v>0.27400000000000002</v>
      </c>
      <c r="Z2588" s="13">
        <f t="shared" si="410"/>
        <v>0.41100000000000003</v>
      </c>
      <c r="AA2588" s="13">
        <f t="shared" si="407"/>
        <v>-3</v>
      </c>
    </row>
    <row r="2589" spans="1:27" x14ac:dyDescent="0.25">
      <c r="A2589" s="60">
        <v>45922.866180555553</v>
      </c>
      <c r="B2589" s="61">
        <v>444557879</v>
      </c>
      <c r="C2589" s="62" t="s">
        <v>36</v>
      </c>
      <c r="D2589" s="62" t="s">
        <v>37</v>
      </c>
      <c r="E2589" s="62" t="s">
        <v>119</v>
      </c>
      <c r="F2589" s="63">
        <v>3745.58</v>
      </c>
      <c r="G2589" s="63">
        <v>3743.9</v>
      </c>
      <c r="H2589" s="63">
        <v>3746.9</v>
      </c>
      <c r="I2589" s="62" t="s">
        <v>3087</v>
      </c>
      <c r="J2589" s="63">
        <v>3746.95</v>
      </c>
      <c r="K2589" s="63">
        <v>0</v>
      </c>
      <c r="L2589" s="63">
        <v>0</v>
      </c>
      <c r="M2589" s="63">
        <v>1.37</v>
      </c>
      <c r="N2589" s="10" t="str">
        <f t="shared" si="402"/>
        <v>W</v>
      </c>
      <c r="O2589" s="11">
        <f t="shared" si="403"/>
        <v>45922</v>
      </c>
      <c r="P2589" s="12" t="str">
        <f t="shared" si="404"/>
        <v>20</v>
      </c>
      <c r="Q2589" s="13" t="str">
        <f>VLOOKUP($B2589,Deals_Demo!$H:$N,7,0)</f>
        <v>strategy_15_demo</v>
      </c>
      <c r="R2589" s="13" t="str">
        <f t="shared" si="405"/>
        <v>Mon</v>
      </c>
      <c r="S2589" s="14">
        <f>VLOOKUP($B2589,Deals_Demo!$H:$S,8,0)</f>
        <v>45922.866180555553</v>
      </c>
      <c r="T2589" s="14">
        <f>VLOOKUP($B2589,Deals_Demo!$H:$S,9,0)</f>
        <v>45923.074513888889</v>
      </c>
      <c r="U2589" s="15" t="str">
        <f t="shared" si="406"/>
        <v>2025-09-23</v>
      </c>
      <c r="V2589" s="13" t="str">
        <f>VLOOKUP($B2589,Deals_Demo!$H:$S,11,0)</f>
        <v>01</v>
      </c>
      <c r="W2589" s="13" t="str">
        <f>VLOOKUP($B2589,Deals_Demo!$H:$S,12,0)</f>
        <v>Tue</v>
      </c>
      <c r="X2589" s="13">
        <f t="shared" si="408"/>
        <v>0.13700000000000001</v>
      </c>
      <c r="Y2589" s="13">
        <f t="shared" si="409"/>
        <v>0.27400000000000002</v>
      </c>
      <c r="Z2589" s="13">
        <f t="shared" si="410"/>
        <v>0.41100000000000003</v>
      </c>
      <c r="AA2589" s="13">
        <f t="shared" si="407"/>
        <v>-3</v>
      </c>
    </row>
    <row r="2590" spans="1:27" x14ac:dyDescent="0.25">
      <c r="A2590" s="56">
        <v>45922.866180555553</v>
      </c>
      <c r="B2590" s="57">
        <v>444557883</v>
      </c>
      <c r="C2590" s="58" t="s">
        <v>36</v>
      </c>
      <c r="D2590" s="58" t="s">
        <v>37</v>
      </c>
      <c r="E2590" s="58" t="s">
        <v>119</v>
      </c>
      <c r="F2590" s="59">
        <v>3745.58</v>
      </c>
      <c r="G2590" s="59">
        <v>3742.4</v>
      </c>
      <c r="H2590" s="59">
        <v>3746.9</v>
      </c>
      <c r="I2590" s="58" t="s">
        <v>3087</v>
      </c>
      <c r="J2590" s="59">
        <v>3746.95</v>
      </c>
      <c r="K2590" s="59">
        <v>0</v>
      </c>
      <c r="L2590" s="59">
        <v>0</v>
      </c>
      <c r="M2590" s="59">
        <v>1.37</v>
      </c>
      <c r="N2590" s="10" t="str">
        <f t="shared" si="402"/>
        <v>W</v>
      </c>
      <c r="O2590" s="11">
        <f t="shared" si="403"/>
        <v>45922</v>
      </c>
      <c r="P2590" s="12" t="str">
        <f t="shared" si="404"/>
        <v>20</v>
      </c>
      <c r="Q2590" s="13" t="str">
        <f>VLOOKUP($B2590,Deals_Demo!$H:$N,7,0)</f>
        <v>strategy_12_demo</v>
      </c>
      <c r="R2590" s="13" t="str">
        <f t="shared" si="405"/>
        <v>Mon</v>
      </c>
      <c r="S2590" s="14">
        <f>VLOOKUP($B2590,Deals_Demo!$H:$S,8,0)</f>
        <v>45922.866180555553</v>
      </c>
      <c r="T2590" s="14">
        <f>VLOOKUP($B2590,Deals_Demo!$H:$S,9,0)</f>
        <v>45923.074513888889</v>
      </c>
      <c r="U2590" s="15" t="str">
        <f t="shared" si="406"/>
        <v>2025-09-23</v>
      </c>
      <c r="V2590" s="13" t="str">
        <f>VLOOKUP($B2590,Deals_Demo!$H:$S,11,0)</f>
        <v>01</v>
      </c>
      <c r="W2590" s="13" t="str">
        <f>VLOOKUP($B2590,Deals_Demo!$H:$S,12,0)</f>
        <v>Tue</v>
      </c>
      <c r="X2590" s="13">
        <f t="shared" si="408"/>
        <v>0.13700000000000001</v>
      </c>
      <c r="Y2590" s="13">
        <f t="shared" si="409"/>
        <v>0.27400000000000002</v>
      </c>
      <c r="Z2590" s="13">
        <f t="shared" si="410"/>
        <v>0.41100000000000003</v>
      </c>
      <c r="AA2590" s="13">
        <f t="shared" si="407"/>
        <v>-3</v>
      </c>
    </row>
    <row r="2591" spans="1:27" x14ac:dyDescent="0.25">
      <c r="A2591" s="60">
        <v>45922.866180555553</v>
      </c>
      <c r="B2591" s="61">
        <v>444557884</v>
      </c>
      <c r="C2591" s="62" t="s">
        <v>36</v>
      </c>
      <c r="D2591" s="62" t="s">
        <v>37</v>
      </c>
      <c r="E2591" s="62" t="s">
        <v>119</v>
      </c>
      <c r="F2591" s="63">
        <v>3745.58</v>
      </c>
      <c r="G2591" s="63">
        <v>3747.34</v>
      </c>
      <c r="H2591" s="63">
        <v>3748.4</v>
      </c>
      <c r="I2591" s="62" t="s">
        <v>3090</v>
      </c>
      <c r="J2591" s="63">
        <v>3748.4</v>
      </c>
      <c r="K2591" s="63">
        <v>0</v>
      </c>
      <c r="L2591" s="63">
        <v>0</v>
      </c>
      <c r="M2591" s="63">
        <v>2.82</v>
      </c>
      <c r="N2591" s="10" t="str">
        <f t="shared" si="402"/>
        <v>W</v>
      </c>
      <c r="O2591" s="11">
        <f t="shared" si="403"/>
        <v>45922</v>
      </c>
      <c r="P2591" s="12" t="str">
        <f t="shared" si="404"/>
        <v>20</v>
      </c>
      <c r="Q2591" s="13" t="str">
        <f>VLOOKUP($B2591,Deals_Demo!$H:$N,7,0)</f>
        <v>strategy_23_demo</v>
      </c>
      <c r="R2591" s="13" t="str">
        <f t="shared" si="405"/>
        <v>Mon</v>
      </c>
      <c r="S2591" s="14">
        <f>VLOOKUP($B2591,Deals_Demo!$H:$S,8,0)</f>
        <v>45922.866180555553</v>
      </c>
      <c r="T2591" s="14">
        <f>VLOOKUP($B2591,Deals_Demo!$H:$S,9,0)</f>
        <v>45923.074513888889</v>
      </c>
      <c r="U2591" s="15" t="str">
        <f t="shared" si="406"/>
        <v>2025-09-23</v>
      </c>
      <c r="V2591" s="13" t="str">
        <f>VLOOKUP($B2591,Deals_Demo!$H:$S,11,0)</f>
        <v>01</v>
      </c>
      <c r="W2591" s="13" t="str">
        <f>VLOOKUP($B2591,Deals_Demo!$H:$S,12,0)</f>
        <v>Tue</v>
      </c>
      <c r="X2591" s="13">
        <f t="shared" si="408"/>
        <v>0.28199999999999997</v>
      </c>
      <c r="Y2591" s="13">
        <f t="shared" si="409"/>
        <v>0.56399999999999995</v>
      </c>
      <c r="Z2591" s="13">
        <f t="shared" si="410"/>
        <v>0.84599999999999997</v>
      </c>
      <c r="AA2591" s="13">
        <f t="shared" si="407"/>
        <v>-3</v>
      </c>
    </row>
    <row r="2592" spans="1:27" x14ac:dyDescent="0.25">
      <c r="A2592" s="56">
        <v>45922.866180555553</v>
      </c>
      <c r="B2592" s="57">
        <v>444557888</v>
      </c>
      <c r="C2592" s="58" t="s">
        <v>36</v>
      </c>
      <c r="D2592" s="58" t="s">
        <v>37</v>
      </c>
      <c r="E2592" s="58" t="s">
        <v>119</v>
      </c>
      <c r="F2592" s="59">
        <v>3745.58</v>
      </c>
      <c r="G2592" s="59">
        <v>3743.2</v>
      </c>
      <c r="H2592" s="59">
        <v>3746.9</v>
      </c>
      <c r="I2592" s="58" t="s">
        <v>3087</v>
      </c>
      <c r="J2592" s="59">
        <v>3746.95</v>
      </c>
      <c r="K2592" s="59">
        <v>0</v>
      </c>
      <c r="L2592" s="59">
        <v>0</v>
      </c>
      <c r="M2592" s="59">
        <v>1.37</v>
      </c>
      <c r="N2592" s="10" t="str">
        <f t="shared" si="402"/>
        <v>W</v>
      </c>
      <c r="O2592" s="11">
        <f t="shared" si="403"/>
        <v>45922</v>
      </c>
      <c r="P2592" s="12" t="str">
        <f t="shared" si="404"/>
        <v>20</v>
      </c>
      <c r="Q2592" s="13" t="str">
        <f>VLOOKUP($B2592,Deals_Demo!$H:$N,7,0)</f>
        <v>strategy_22_demo</v>
      </c>
      <c r="R2592" s="13" t="str">
        <f t="shared" si="405"/>
        <v>Mon</v>
      </c>
      <c r="S2592" s="14">
        <f>VLOOKUP($B2592,Deals_Demo!$H:$S,8,0)</f>
        <v>45922.866180555553</v>
      </c>
      <c r="T2592" s="14">
        <f>VLOOKUP($B2592,Deals_Demo!$H:$S,9,0)</f>
        <v>45923.074513888889</v>
      </c>
      <c r="U2592" s="15" t="str">
        <f t="shared" si="406"/>
        <v>2025-09-23</v>
      </c>
      <c r="V2592" s="13" t="str">
        <f>VLOOKUP($B2592,Deals_Demo!$H:$S,11,0)</f>
        <v>01</v>
      </c>
      <c r="W2592" s="13" t="str">
        <f>VLOOKUP($B2592,Deals_Demo!$H:$S,12,0)</f>
        <v>Tue</v>
      </c>
      <c r="X2592" s="13">
        <f t="shared" si="408"/>
        <v>0.13700000000000001</v>
      </c>
      <c r="Y2592" s="13">
        <f t="shared" si="409"/>
        <v>0.27400000000000002</v>
      </c>
      <c r="Z2592" s="13">
        <f t="shared" si="410"/>
        <v>0.41100000000000003</v>
      </c>
      <c r="AA2592" s="13">
        <f t="shared" si="407"/>
        <v>-3</v>
      </c>
    </row>
    <row r="2593" spans="1:27" x14ac:dyDescent="0.25">
      <c r="A2593" s="60">
        <v>45922.866180555553</v>
      </c>
      <c r="B2593" s="61">
        <v>444557890</v>
      </c>
      <c r="C2593" s="62" t="s">
        <v>36</v>
      </c>
      <c r="D2593" s="62" t="s">
        <v>37</v>
      </c>
      <c r="E2593" s="62" t="s">
        <v>119</v>
      </c>
      <c r="F2593" s="63">
        <v>3745.58</v>
      </c>
      <c r="G2593" s="63">
        <v>3746.33</v>
      </c>
      <c r="H2593" s="63">
        <v>3748.4</v>
      </c>
      <c r="I2593" s="62" t="s">
        <v>3086</v>
      </c>
      <c r="J2593" s="63">
        <v>3746.33</v>
      </c>
      <c r="K2593" s="63">
        <v>0</v>
      </c>
      <c r="L2593" s="63">
        <v>0</v>
      </c>
      <c r="M2593" s="63">
        <v>0.75</v>
      </c>
      <c r="N2593" s="10" t="str">
        <f t="shared" si="402"/>
        <v>W</v>
      </c>
      <c r="O2593" s="11">
        <f t="shared" si="403"/>
        <v>45922</v>
      </c>
      <c r="P2593" s="12" t="str">
        <f t="shared" si="404"/>
        <v>20</v>
      </c>
      <c r="Q2593" s="13" t="str">
        <f>VLOOKUP($B2593,Deals_Demo!$H:$N,7,0)</f>
        <v>strategy_09_demo</v>
      </c>
      <c r="R2593" s="13" t="str">
        <f t="shared" si="405"/>
        <v>Mon</v>
      </c>
      <c r="S2593" s="14">
        <f>VLOOKUP($B2593,Deals_Demo!$H:$S,8,0)</f>
        <v>45922.866180555553</v>
      </c>
      <c r="T2593" s="14">
        <f>VLOOKUP($B2593,Deals_Demo!$H:$S,9,0)</f>
        <v>45923.074513888889</v>
      </c>
      <c r="U2593" s="15" t="str">
        <f t="shared" si="406"/>
        <v>2025-09-23</v>
      </c>
      <c r="V2593" s="13" t="str">
        <f>VLOOKUP($B2593,Deals_Demo!$H:$S,11,0)</f>
        <v>01</v>
      </c>
      <c r="W2593" s="13" t="str">
        <f>VLOOKUP($B2593,Deals_Demo!$H:$S,12,0)</f>
        <v>Tue</v>
      </c>
      <c r="X2593" s="13">
        <f t="shared" si="408"/>
        <v>7.5000000000000011E-2</v>
      </c>
      <c r="Y2593" s="13">
        <f t="shared" si="409"/>
        <v>0.15000000000000002</v>
      </c>
      <c r="Z2593" s="13">
        <f t="shared" si="410"/>
        <v>0.22499999999999998</v>
      </c>
      <c r="AA2593" s="13">
        <f t="shared" si="407"/>
        <v>-3</v>
      </c>
    </row>
    <row r="2594" spans="1:27" x14ac:dyDescent="0.25">
      <c r="A2594" s="56">
        <v>45922.872523148151</v>
      </c>
      <c r="B2594" s="57">
        <v>444561186</v>
      </c>
      <c r="C2594" s="58" t="s">
        <v>36</v>
      </c>
      <c r="D2594" s="58" t="s">
        <v>37</v>
      </c>
      <c r="E2594" s="58" t="s">
        <v>119</v>
      </c>
      <c r="F2594" s="59">
        <v>3746.82</v>
      </c>
      <c r="G2594" s="59">
        <v>3747.33</v>
      </c>
      <c r="H2594" s="59">
        <v>3748.32</v>
      </c>
      <c r="I2594" s="58" t="s">
        <v>3091</v>
      </c>
      <c r="J2594" s="59">
        <v>3748.32</v>
      </c>
      <c r="K2594" s="59">
        <v>0</v>
      </c>
      <c r="L2594" s="59">
        <v>0</v>
      </c>
      <c r="M2594" s="59">
        <v>1.5</v>
      </c>
      <c r="N2594" s="10" t="str">
        <f t="shared" si="402"/>
        <v>W</v>
      </c>
      <c r="O2594" s="11">
        <f t="shared" si="403"/>
        <v>45922</v>
      </c>
      <c r="P2594" s="12" t="str">
        <f t="shared" si="404"/>
        <v>20</v>
      </c>
      <c r="Q2594" s="13" t="str">
        <f>VLOOKUP($B2594,Deals_Demo!$H:$N,7,0)</f>
        <v>strategy_24_demo</v>
      </c>
      <c r="R2594" s="13" t="str">
        <f t="shared" si="405"/>
        <v>Mon</v>
      </c>
      <c r="S2594" s="14">
        <f>VLOOKUP($B2594,Deals_Demo!$H:$S,8,0)</f>
        <v>45922.872523148151</v>
      </c>
      <c r="T2594" s="14">
        <f>VLOOKUP($B2594,Deals_Demo!$H:$S,9,0)</f>
        <v>45923.080856481487</v>
      </c>
      <c r="U2594" s="15" t="str">
        <f t="shared" si="406"/>
        <v>2025-09-23</v>
      </c>
      <c r="V2594" s="13" t="str">
        <f>VLOOKUP($B2594,Deals_Demo!$H:$S,11,0)</f>
        <v>01</v>
      </c>
      <c r="W2594" s="13" t="str">
        <f>VLOOKUP($B2594,Deals_Demo!$H:$S,12,0)</f>
        <v>Tue</v>
      </c>
      <c r="X2594" s="13">
        <f t="shared" si="408"/>
        <v>0.15000000000000002</v>
      </c>
      <c r="Y2594" s="13">
        <f t="shared" si="409"/>
        <v>0.30000000000000004</v>
      </c>
      <c r="Z2594" s="13">
        <f t="shared" si="410"/>
        <v>0.44999999999999996</v>
      </c>
      <c r="AA2594" s="13">
        <f t="shared" si="407"/>
        <v>-3</v>
      </c>
    </row>
    <row r="2595" spans="1:27" x14ac:dyDescent="0.25">
      <c r="A2595" s="60">
        <v>45922.872523148151</v>
      </c>
      <c r="B2595" s="61">
        <v>444561188</v>
      </c>
      <c r="C2595" s="62" t="s">
        <v>36</v>
      </c>
      <c r="D2595" s="62" t="s">
        <v>37</v>
      </c>
      <c r="E2595" s="62" t="s">
        <v>119</v>
      </c>
      <c r="F2595" s="63">
        <v>3746.82</v>
      </c>
      <c r="G2595" s="63">
        <v>3747.33</v>
      </c>
      <c r="H2595" s="63">
        <v>3748.32</v>
      </c>
      <c r="I2595" s="62" t="s">
        <v>3091</v>
      </c>
      <c r="J2595" s="63">
        <v>3748.32</v>
      </c>
      <c r="K2595" s="63">
        <v>0</v>
      </c>
      <c r="L2595" s="63">
        <v>0</v>
      </c>
      <c r="M2595" s="63">
        <v>1.5</v>
      </c>
      <c r="N2595" s="10" t="str">
        <f t="shared" ref="N2595:N2658" si="411">IF(M2595&gt;0,"W",IF(M2595&lt;0,"L","BE"))</f>
        <v>W</v>
      </c>
      <c r="O2595" s="11">
        <f t="shared" ref="O2595:O2658" si="412">INT(LEFT(A2595,10))</f>
        <v>45922</v>
      </c>
      <c r="P2595" s="12" t="str">
        <f t="shared" ref="P2595:P2658" si="413">TEXT(A2595,"hh")</f>
        <v>20</v>
      </c>
      <c r="Q2595" s="13" t="str">
        <f>VLOOKUP($B2595,Deals_Demo!$H:$N,7,0)</f>
        <v>strategy_12_demo</v>
      </c>
      <c r="R2595" s="13" t="str">
        <f t="shared" ref="R2595:R2658" si="414">TEXT(O2595,"ddd")</f>
        <v>Mon</v>
      </c>
      <c r="S2595" s="14">
        <f>VLOOKUP($B2595,Deals_Demo!$H:$S,8,0)</f>
        <v>45922.872523148151</v>
      </c>
      <c r="T2595" s="14">
        <f>VLOOKUP($B2595,Deals_Demo!$H:$S,9,0)</f>
        <v>45923.080856481487</v>
      </c>
      <c r="U2595" s="15" t="str">
        <f t="shared" ref="U2595:U2658" si="415">TEXT(T2595,"yyyy-mm-dd")</f>
        <v>2025-09-23</v>
      </c>
      <c r="V2595" s="13" t="str">
        <f>VLOOKUP($B2595,Deals_Demo!$H:$S,11,0)</f>
        <v>01</v>
      </c>
      <c r="W2595" s="13" t="str">
        <f>VLOOKUP($B2595,Deals_Demo!$H:$S,12,0)</f>
        <v>Tue</v>
      </c>
      <c r="X2595" s="13">
        <f t="shared" si="408"/>
        <v>0.15000000000000002</v>
      </c>
      <c r="Y2595" s="13">
        <f t="shared" si="409"/>
        <v>0.30000000000000004</v>
      </c>
      <c r="Z2595" s="13">
        <f t="shared" si="410"/>
        <v>0.44999999999999996</v>
      </c>
      <c r="AA2595" s="13">
        <f t="shared" ref="AA2595:AA2658" si="416">IF(M2595&lt;2.9,-3,M2595)</f>
        <v>-3</v>
      </c>
    </row>
    <row r="2596" spans="1:27" x14ac:dyDescent="0.25">
      <c r="A2596" s="56">
        <v>45922.872534722221</v>
      </c>
      <c r="B2596" s="57">
        <v>444561191</v>
      </c>
      <c r="C2596" s="58" t="s">
        <v>36</v>
      </c>
      <c r="D2596" s="58" t="s">
        <v>37</v>
      </c>
      <c r="E2596" s="58" t="s">
        <v>119</v>
      </c>
      <c r="F2596" s="59">
        <v>3746.82</v>
      </c>
      <c r="G2596" s="59">
        <v>3745.32</v>
      </c>
      <c r="H2596" s="59">
        <v>3748.32</v>
      </c>
      <c r="I2596" s="58" t="s">
        <v>3092</v>
      </c>
      <c r="J2596" s="59">
        <v>3745.28</v>
      </c>
      <c r="K2596" s="59">
        <v>0</v>
      </c>
      <c r="L2596" s="59">
        <v>0</v>
      </c>
      <c r="M2596" s="59">
        <v>-1.54</v>
      </c>
      <c r="N2596" s="10" t="str">
        <f t="shared" si="411"/>
        <v>L</v>
      </c>
      <c r="O2596" s="11">
        <f t="shared" si="412"/>
        <v>45922</v>
      </c>
      <c r="P2596" s="12" t="str">
        <f t="shared" si="413"/>
        <v>20</v>
      </c>
      <c r="Q2596" s="13" t="str">
        <f>VLOOKUP($B2596,Deals_Demo!$H:$N,7,0)</f>
        <v>strategy_15_demo</v>
      </c>
      <c r="R2596" s="13" t="str">
        <f t="shared" si="414"/>
        <v>Mon</v>
      </c>
      <c r="S2596" s="14">
        <f>VLOOKUP($B2596,Deals_Demo!$H:$S,8,0)</f>
        <v>45922.872534722221</v>
      </c>
      <c r="T2596" s="14">
        <f>VLOOKUP($B2596,Deals_Demo!$H:$S,9,0)</f>
        <v>45923.080868055556</v>
      </c>
      <c r="U2596" s="15" t="str">
        <f t="shared" si="415"/>
        <v>2025-09-23</v>
      </c>
      <c r="V2596" s="13" t="str">
        <f>VLOOKUP($B2596,Deals_Demo!$H:$S,11,0)</f>
        <v>01</v>
      </c>
      <c r="W2596" s="13" t="str">
        <f>VLOOKUP($B2596,Deals_Demo!$H:$S,12,0)</f>
        <v>Tue</v>
      </c>
      <c r="X2596" s="13">
        <f t="shared" si="408"/>
        <v>-0.15400000000000003</v>
      </c>
      <c r="Y2596" s="13">
        <f t="shared" si="409"/>
        <v>-0.30800000000000005</v>
      </c>
      <c r="Z2596" s="13">
        <f t="shared" si="410"/>
        <v>-0.46199999999999997</v>
      </c>
      <c r="AA2596" s="13">
        <f t="shared" si="416"/>
        <v>-3</v>
      </c>
    </row>
    <row r="2597" spans="1:27" x14ac:dyDescent="0.25">
      <c r="A2597" s="60">
        <v>45922.872534722221</v>
      </c>
      <c r="B2597" s="61">
        <v>444561193</v>
      </c>
      <c r="C2597" s="62" t="s">
        <v>36</v>
      </c>
      <c r="D2597" s="62" t="s">
        <v>37</v>
      </c>
      <c r="E2597" s="62" t="s">
        <v>119</v>
      </c>
      <c r="F2597" s="63">
        <v>3746.86</v>
      </c>
      <c r="G2597" s="63">
        <v>3747.35</v>
      </c>
      <c r="H2597" s="63">
        <v>3748.32</v>
      </c>
      <c r="I2597" s="62" t="s">
        <v>3091</v>
      </c>
      <c r="J2597" s="63">
        <v>3748.32</v>
      </c>
      <c r="K2597" s="63">
        <v>0</v>
      </c>
      <c r="L2597" s="63">
        <v>0</v>
      </c>
      <c r="M2597" s="63">
        <v>1.46</v>
      </c>
      <c r="N2597" s="10" t="str">
        <f t="shared" si="411"/>
        <v>W</v>
      </c>
      <c r="O2597" s="11">
        <f t="shared" si="412"/>
        <v>45922</v>
      </c>
      <c r="P2597" s="12" t="str">
        <f t="shared" si="413"/>
        <v>20</v>
      </c>
      <c r="Q2597" s="13" t="str">
        <f>VLOOKUP($B2597,Deals_Demo!$H:$N,7,0)</f>
        <v>strategy_14_demo</v>
      </c>
      <c r="R2597" s="13" t="str">
        <f t="shared" si="414"/>
        <v>Mon</v>
      </c>
      <c r="S2597" s="14">
        <f>VLOOKUP($B2597,Deals_Demo!$H:$S,8,0)</f>
        <v>45922.872534722221</v>
      </c>
      <c r="T2597" s="14">
        <f>VLOOKUP($B2597,Deals_Demo!$H:$S,9,0)</f>
        <v>45923.080868055556</v>
      </c>
      <c r="U2597" s="15" t="str">
        <f t="shared" si="415"/>
        <v>2025-09-23</v>
      </c>
      <c r="V2597" s="13" t="str">
        <f>VLOOKUP($B2597,Deals_Demo!$H:$S,11,0)</f>
        <v>01</v>
      </c>
      <c r="W2597" s="13" t="str">
        <f>VLOOKUP($B2597,Deals_Demo!$H:$S,12,0)</f>
        <v>Tue</v>
      </c>
      <c r="X2597" s="13">
        <f t="shared" si="408"/>
        <v>0.14599999999999999</v>
      </c>
      <c r="Y2597" s="13">
        <f t="shared" si="409"/>
        <v>0.29199999999999998</v>
      </c>
      <c r="Z2597" s="13">
        <f t="shared" si="410"/>
        <v>0.438</v>
      </c>
      <c r="AA2597" s="13">
        <f t="shared" si="416"/>
        <v>-3</v>
      </c>
    </row>
    <row r="2598" spans="1:27" x14ac:dyDescent="0.25">
      <c r="A2598" s="56">
        <v>45922.872534722221</v>
      </c>
      <c r="B2598" s="57">
        <v>444561197</v>
      </c>
      <c r="C2598" s="58" t="s">
        <v>36</v>
      </c>
      <c r="D2598" s="58" t="s">
        <v>37</v>
      </c>
      <c r="E2598" s="58" t="s">
        <v>119</v>
      </c>
      <c r="F2598" s="59">
        <v>3746.88</v>
      </c>
      <c r="G2598" s="59">
        <v>3747.95</v>
      </c>
      <c r="H2598" s="58"/>
      <c r="I2598" s="58" t="s">
        <v>3084</v>
      </c>
      <c r="J2598" s="59">
        <v>3747.95</v>
      </c>
      <c r="K2598" s="59">
        <v>0</v>
      </c>
      <c r="L2598" s="59">
        <v>0</v>
      </c>
      <c r="M2598" s="59">
        <v>1.07</v>
      </c>
      <c r="N2598" s="10" t="str">
        <f t="shared" si="411"/>
        <v>W</v>
      </c>
      <c r="O2598" s="11">
        <f t="shared" si="412"/>
        <v>45922</v>
      </c>
      <c r="P2598" s="12" t="str">
        <f t="shared" si="413"/>
        <v>20</v>
      </c>
      <c r="Q2598" s="13" t="str">
        <f>VLOOKUP($B2598,Deals_Demo!$H:$N,7,0)</f>
        <v>strategy_18_demo</v>
      </c>
      <c r="R2598" s="13" t="str">
        <f t="shared" si="414"/>
        <v>Mon</v>
      </c>
      <c r="S2598" s="14">
        <f>VLOOKUP($B2598,Deals_Demo!$H:$S,8,0)</f>
        <v>45922.872534722221</v>
      </c>
      <c r="T2598" s="14">
        <f>VLOOKUP($B2598,Deals_Demo!$H:$S,9,0)</f>
        <v>45923.080868055556</v>
      </c>
      <c r="U2598" s="15" t="str">
        <f t="shared" si="415"/>
        <v>2025-09-23</v>
      </c>
      <c r="V2598" s="13" t="str">
        <f>VLOOKUP($B2598,Deals_Demo!$H:$S,11,0)</f>
        <v>01</v>
      </c>
      <c r="W2598" s="13" t="str">
        <f>VLOOKUP($B2598,Deals_Demo!$H:$S,12,0)</f>
        <v>Tue</v>
      </c>
      <c r="X2598" s="13">
        <f t="shared" si="408"/>
        <v>0.10700000000000001</v>
      </c>
      <c r="Y2598" s="13">
        <f t="shared" si="409"/>
        <v>0.21400000000000002</v>
      </c>
      <c r="Z2598" s="13">
        <f t="shared" si="410"/>
        <v>0.32100000000000001</v>
      </c>
      <c r="AA2598" s="13">
        <f t="shared" si="416"/>
        <v>-3</v>
      </c>
    </row>
    <row r="2599" spans="1:27" x14ac:dyDescent="0.25">
      <c r="A2599" s="60">
        <v>45922.872534722221</v>
      </c>
      <c r="B2599" s="61">
        <v>444561198</v>
      </c>
      <c r="C2599" s="62" t="s">
        <v>36</v>
      </c>
      <c r="D2599" s="62" t="s">
        <v>37</v>
      </c>
      <c r="E2599" s="62" t="s">
        <v>119</v>
      </c>
      <c r="F2599" s="63">
        <v>3746.9</v>
      </c>
      <c r="G2599" s="63">
        <v>3744.62</v>
      </c>
      <c r="H2599" s="63">
        <v>3748.32</v>
      </c>
      <c r="I2599" s="62" t="s">
        <v>3093</v>
      </c>
      <c r="J2599" s="63">
        <v>3744.56</v>
      </c>
      <c r="K2599" s="63">
        <v>0</v>
      </c>
      <c r="L2599" s="63">
        <v>0</v>
      </c>
      <c r="M2599" s="63">
        <v>-2.34</v>
      </c>
      <c r="N2599" s="10" t="str">
        <f t="shared" si="411"/>
        <v>L</v>
      </c>
      <c r="O2599" s="11">
        <f t="shared" si="412"/>
        <v>45922</v>
      </c>
      <c r="P2599" s="12" t="str">
        <f t="shared" si="413"/>
        <v>20</v>
      </c>
      <c r="Q2599" s="13" t="str">
        <f>VLOOKUP($B2599,Deals_Demo!$H:$N,7,0)</f>
        <v>strategy_22_demo</v>
      </c>
      <c r="R2599" s="13" t="str">
        <f t="shared" si="414"/>
        <v>Mon</v>
      </c>
      <c r="S2599" s="14">
        <f>VLOOKUP($B2599,Deals_Demo!$H:$S,8,0)</f>
        <v>45922.872534722221</v>
      </c>
      <c r="T2599" s="14">
        <f>VLOOKUP($B2599,Deals_Demo!$H:$S,9,0)</f>
        <v>45923.080868055556</v>
      </c>
      <c r="U2599" s="15" t="str">
        <f t="shared" si="415"/>
        <v>2025-09-23</v>
      </c>
      <c r="V2599" s="13" t="str">
        <f>VLOOKUP($B2599,Deals_Demo!$H:$S,11,0)</f>
        <v>01</v>
      </c>
      <c r="W2599" s="13" t="str">
        <f>VLOOKUP($B2599,Deals_Demo!$H:$S,12,0)</f>
        <v>Tue</v>
      </c>
      <c r="X2599" s="13">
        <f t="shared" si="408"/>
        <v>-0.23399999999999999</v>
      </c>
      <c r="Y2599" s="13">
        <f t="shared" si="409"/>
        <v>-0.46799999999999997</v>
      </c>
      <c r="Z2599" s="13">
        <f t="shared" si="410"/>
        <v>-0.70199999999999996</v>
      </c>
      <c r="AA2599" s="13">
        <f t="shared" si="416"/>
        <v>-3</v>
      </c>
    </row>
    <row r="2600" spans="1:27" x14ac:dyDescent="0.25">
      <c r="A2600" s="56">
        <v>45922.872534722221</v>
      </c>
      <c r="B2600" s="57">
        <v>444561200</v>
      </c>
      <c r="C2600" s="58" t="s">
        <v>36</v>
      </c>
      <c r="D2600" s="58" t="s">
        <v>37</v>
      </c>
      <c r="E2600" s="58" t="s">
        <v>119</v>
      </c>
      <c r="F2600" s="59">
        <v>3746.9</v>
      </c>
      <c r="G2600" s="59">
        <v>3748</v>
      </c>
      <c r="H2600" s="58"/>
      <c r="I2600" s="58" t="s">
        <v>3084</v>
      </c>
      <c r="J2600" s="59">
        <v>3747.96</v>
      </c>
      <c r="K2600" s="59">
        <v>0</v>
      </c>
      <c r="L2600" s="59">
        <v>0</v>
      </c>
      <c r="M2600" s="59">
        <v>1.06</v>
      </c>
      <c r="N2600" s="10" t="str">
        <f t="shared" si="411"/>
        <v>W</v>
      </c>
      <c r="O2600" s="11">
        <f t="shared" si="412"/>
        <v>45922</v>
      </c>
      <c r="P2600" s="12" t="str">
        <f t="shared" si="413"/>
        <v>20</v>
      </c>
      <c r="Q2600" s="13" t="str">
        <f>VLOOKUP($B2600,Deals_Demo!$H:$N,7,0)</f>
        <v>strategy_20_demo</v>
      </c>
      <c r="R2600" s="13" t="str">
        <f t="shared" si="414"/>
        <v>Mon</v>
      </c>
      <c r="S2600" s="14">
        <f>VLOOKUP($B2600,Deals_Demo!$H:$S,8,0)</f>
        <v>45922.872534722221</v>
      </c>
      <c r="T2600" s="14">
        <f>VLOOKUP($B2600,Deals_Demo!$H:$S,9,0)</f>
        <v>45923.080868055556</v>
      </c>
      <c r="U2600" s="15" t="str">
        <f t="shared" si="415"/>
        <v>2025-09-23</v>
      </c>
      <c r="V2600" s="13" t="str">
        <f>VLOOKUP($B2600,Deals_Demo!$H:$S,11,0)</f>
        <v>01</v>
      </c>
      <c r="W2600" s="13" t="str">
        <f>VLOOKUP($B2600,Deals_Demo!$H:$S,12,0)</f>
        <v>Tue</v>
      </c>
      <c r="X2600" s="13">
        <f t="shared" si="408"/>
        <v>0.10600000000000001</v>
      </c>
      <c r="Y2600" s="13">
        <f t="shared" si="409"/>
        <v>0.21200000000000002</v>
      </c>
      <c r="Z2600" s="13">
        <f t="shared" si="410"/>
        <v>0.318</v>
      </c>
      <c r="AA2600" s="13">
        <f t="shared" si="416"/>
        <v>-3</v>
      </c>
    </row>
    <row r="2601" spans="1:27" x14ac:dyDescent="0.25">
      <c r="A2601" s="60">
        <v>45922.875648148147</v>
      </c>
      <c r="B2601" s="61">
        <v>444562713</v>
      </c>
      <c r="C2601" s="62" t="s">
        <v>36</v>
      </c>
      <c r="D2601" s="62" t="s">
        <v>37</v>
      </c>
      <c r="E2601" s="62" t="s">
        <v>119</v>
      </c>
      <c r="F2601" s="63">
        <v>3746.56</v>
      </c>
      <c r="G2601" s="63">
        <v>3743.51</v>
      </c>
      <c r="H2601" s="63">
        <v>3750.01</v>
      </c>
      <c r="I2601" s="62" t="s">
        <v>3094</v>
      </c>
      <c r="J2601" s="63">
        <v>3743.5</v>
      </c>
      <c r="K2601" s="63">
        <v>0</v>
      </c>
      <c r="L2601" s="63">
        <v>0</v>
      </c>
      <c r="M2601" s="63">
        <v>-3.06</v>
      </c>
      <c r="N2601" s="10" t="str">
        <f t="shared" si="411"/>
        <v>L</v>
      </c>
      <c r="O2601" s="11">
        <f t="shared" si="412"/>
        <v>45922</v>
      </c>
      <c r="P2601" s="12" t="str">
        <f t="shared" si="413"/>
        <v>21</v>
      </c>
      <c r="Q2601" s="13" t="str">
        <f>VLOOKUP($B2601,Deals_Demo!$H:$N,7,0)</f>
        <v>strategy_13_demo</v>
      </c>
      <c r="R2601" s="13" t="str">
        <f t="shared" si="414"/>
        <v>Mon</v>
      </c>
      <c r="S2601" s="14">
        <f>VLOOKUP($B2601,Deals_Demo!$H:$S,8,0)</f>
        <v>45922.875648148147</v>
      </c>
      <c r="T2601" s="14">
        <f>VLOOKUP($B2601,Deals_Demo!$H:$S,9,0)</f>
        <v>45923.083981481483</v>
      </c>
      <c r="U2601" s="15" t="str">
        <f t="shared" si="415"/>
        <v>2025-09-23</v>
      </c>
      <c r="V2601" s="13" t="str">
        <f>VLOOKUP($B2601,Deals_Demo!$H:$S,11,0)</f>
        <v>02</v>
      </c>
      <c r="W2601" s="13" t="str">
        <f>VLOOKUP($B2601,Deals_Demo!$H:$S,12,0)</f>
        <v>Tue</v>
      </c>
      <c r="X2601" s="13">
        <f t="shared" si="408"/>
        <v>-0.30600000000000005</v>
      </c>
      <c r="Y2601" s="13">
        <f t="shared" si="409"/>
        <v>-0.6120000000000001</v>
      </c>
      <c r="Z2601" s="13">
        <f t="shared" si="410"/>
        <v>-0.91799999999999993</v>
      </c>
      <c r="AA2601" s="13">
        <f t="shared" si="416"/>
        <v>-3</v>
      </c>
    </row>
    <row r="2602" spans="1:27" x14ac:dyDescent="0.25">
      <c r="A2602" s="56">
        <v>45922.875648148147</v>
      </c>
      <c r="B2602" s="57">
        <v>444562716</v>
      </c>
      <c r="C2602" s="58" t="s">
        <v>36</v>
      </c>
      <c r="D2602" s="58" t="s">
        <v>37</v>
      </c>
      <c r="E2602" s="58" t="s">
        <v>119</v>
      </c>
      <c r="F2602" s="59">
        <v>3746.56</v>
      </c>
      <c r="G2602" s="59">
        <v>3743.51</v>
      </c>
      <c r="H2602" s="59">
        <v>3750.01</v>
      </c>
      <c r="I2602" s="58" t="s">
        <v>3094</v>
      </c>
      <c r="J2602" s="59">
        <v>3743.5</v>
      </c>
      <c r="K2602" s="59">
        <v>0</v>
      </c>
      <c r="L2602" s="59">
        <v>0</v>
      </c>
      <c r="M2602" s="59">
        <v>-3.06</v>
      </c>
      <c r="N2602" s="10" t="str">
        <f t="shared" si="411"/>
        <v>L</v>
      </c>
      <c r="O2602" s="11">
        <f t="shared" si="412"/>
        <v>45922</v>
      </c>
      <c r="P2602" s="12" t="str">
        <f t="shared" si="413"/>
        <v>21</v>
      </c>
      <c r="Q2602" s="13" t="str">
        <f>VLOOKUP($B2602,Deals_Demo!$H:$N,7,0)</f>
        <v>strategy_07_demo</v>
      </c>
      <c r="R2602" s="13" t="str">
        <f t="shared" si="414"/>
        <v>Mon</v>
      </c>
      <c r="S2602" s="14">
        <f>VLOOKUP($B2602,Deals_Demo!$H:$S,8,0)</f>
        <v>45922.875648148147</v>
      </c>
      <c r="T2602" s="14">
        <f>VLOOKUP($B2602,Deals_Demo!$H:$S,9,0)</f>
        <v>45923.083981481483</v>
      </c>
      <c r="U2602" s="15" t="str">
        <f t="shared" si="415"/>
        <v>2025-09-23</v>
      </c>
      <c r="V2602" s="13" t="str">
        <f>VLOOKUP($B2602,Deals_Demo!$H:$S,11,0)</f>
        <v>02</v>
      </c>
      <c r="W2602" s="13" t="str">
        <f>VLOOKUP($B2602,Deals_Demo!$H:$S,12,0)</f>
        <v>Tue</v>
      </c>
      <c r="X2602" s="13">
        <f t="shared" si="408"/>
        <v>-0.30600000000000005</v>
      </c>
      <c r="Y2602" s="13">
        <f t="shared" si="409"/>
        <v>-0.6120000000000001</v>
      </c>
      <c r="Z2602" s="13">
        <f t="shared" si="410"/>
        <v>-0.91799999999999993</v>
      </c>
      <c r="AA2602" s="13">
        <f t="shared" si="416"/>
        <v>-3</v>
      </c>
    </row>
    <row r="2603" spans="1:27" x14ac:dyDescent="0.25">
      <c r="A2603" s="60">
        <v>45922.87599537037</v>
      </c>
      <c r="B2603" s="61">
        <v>444562881</v>
      </c>
      <c r="C2603" s="62" t="s">
        <v>36</v>
      </c>
      <c r="D2603" s="62" t="s">
        <v>37</v>
      </c>
      <c r="E2603" s="62" t="s">
        <v>119</v>
      </c>
      <c r="F2603" s="63">
        <v>3746.66</v>
      </c>
      <c r="G2603" s="63">
        <v>3747.58</v>
      </c>
      <c r="H2603" s="63">
        <v>3748.82</v>
      </c>
      <c r="I2603" s="62" t="s">
        <v>3095</v>
      </c>
      <c r="J2603" s="63">
        <v>3747.58</v>
      </c>
      <c r="K2603" s="63">
        <v>0</v>
      </c>
      <c r="L2603" s="63">
        <v>0</v>
      </c>
      <c r="M2603" s="63">
        <v>0.92</v>
      </c>
      <c r="N2603" s="10" t="str">
        <f t="shared" si="411"/>
        <v>W</v>
      </c>
      <c r="O2603" s="11">
        <f t="shared" si="412"/>
        <v>45922</v>
      </c>
      <c r="P2603" s="12" t="str">
        <f t="shared" si="413"/>
        <v>21</v>
      </c>
      <c r="Q2603" s="13" t="str">
        <f>VLOOKUP($B2603,Deals_Demo!$H:$N,7,0)</f>
        <v>strategy_21_demo</v>
      </c>
      <c r="R2603" s="13" t="str">
        <f t="shared" si="414"/>
        <v>Mon</v>
      </c>
      <c r="S2603" s="14">
        <f>VLOOKUP($B2603,Deals_Demo!$H:$S,8,0)</f>
        <v>45922.87599537037</v>
      </c>
      <c r="T2603" s="14">
        <f>VLOOKUP($B2603,Deals_Demo!$H:$S,9,0)</f>
        <v>45923.084328703706</v>
      </c>
      <c r="U2603" s="15" t="str">
        <f t="shared" si="415"/>
        <v>2025-09-23</v>
      </c>
      <c r="V2603" s="13" t="str">
        <f>VLOOKUP($B2603,Deals_Demo!$H:$S,11,0)</f>
        <v>02</v>
      </c>
      <c r="W2603" s="13" t="str">
        <f>VLOOKUP($B2603,Deals_Demo!$H:$S,12,0)</f>
        <v>Tue</v>
      </c>
      <c r="X2603" s="13">
        <f t="shared" si="408"/>
        <v>9.2000000000000012E-2</v>
      </c>
      <c r="Y2603" s="13">
        <f t="shared" si="409"/>
        <v>0.18400000000000002</v>
      </c>
      <c r="Z2603" s="13">
        <f t="shared" si="410"/>
        <v>0.27600000000000002</v>
      </c>
      <c r="AA2603" s="13">
        <f t="shared" si="416"/>
        <v>-3</v>
      </c>
    </row>
    <row r="2604" spans="1:27" x14ac:dyDescent="0.25">
      <c r="A2604" s="56">
        <v>45922.87599537037</v>
      </c>
      <c r="B2604" s="57">
        <v>444562882</v>
      </c>
      <c r="C2604" s="58" t="s">
        <v>36</v>
      </c>
      <c r="D2604" s="58" t="s">
        <v>37</v>
      </c>
      <c r="E2604" s="58" t="s">
        <v>119</v>
      </c>
      <c r="F2604" s="59">
        <v>3746.66</v>
      </c>
      <c r="G2604" s="59">
        <v>3747.61</v>
      </c>
      <c r="H2604" s="59">
        <v>3750.16</v>
      </c>
      <c r="I2604" s="58" t="s">
        <v>3089</v>
      </c>
      <c r="J2604" s="59">
        <v>3747.6</v>
      </c>
      <c r="K2604" s="59">
        <v>0</v>
      </c>
      <c r="L2604" s="59">
        <v>0</v>
      </c>
      <c r="M2604" s="59">
        <v>0.94</v>
      </c>
      <c r="N2604" s="10" t="str">
        <f t="shared" si="411"/>
        <v>W</v>
      </c>
      <c r="O2604" s="11">
        <f t="shared" si="412"/>
        <v>45922</v>
      </c>
      <c r="P2604" s="12" t="str">
        <f t="shared" si="413"/>
        <v>21</v>
      </c>
      <c r="Q2604" s="13" t="str">
        <f>VLOOKUP($B2604,Deals_Demo!$H:$N,7,0)</f>
        <v>strategy_11_demo</v>
      </c>
      <c r="R2604" s="13" t="str">
        <f t="shared" si="414"/>
        <v>Mon</v>
      </c>
      <c r="S2604" s="14">
        <f>VLOOKUP($B2604,Deals_Demo!$H:$S,8,0)</f>
        <v>45922.87599537037</v>
      </c>
      <c r="T2604" s="14">
        <f>VLOOKUP($B2604,Deals_Demo!$H:$S,9,0)</f>
        <v>45923.084328703706</v>
      </c>
      <c r="U2604" s="15" t="str">
        <f t="shared" si="415"/>
        <v>2025-09-23</v>
      </c>
      <c r="V2604" s="13" t="str">
        <f>VLOOKUP($B2604,Deals_Demo!$H:$S,11,0)</f>
        <v>02</v>
      </c>
      <c r="W2604" s="13" t="str">
        <f>VLOOKUP($B2604,Deals_Demo!$H:$S,12,0)</f>
        <v>Tue</v>
      </c>
      <c r="X2604" s="13">
        <f t="shared" si="408"/>
        <v>9.4E-2</v>
      </c>
      <c r="Y2604" s="13">
        <f t="shared" si="409"/>
        <v>0.188</v>
      </c>
      <c r="Z2604" s="13">
        <f t="shared" si="410"/>
        <v>0.28199999999999997</v>
      </c>
      <c r="AA2604" s="13">
        <f t="shared" si="416"/>
        <v>-3</v>
      </c>
    </row>
    <row r="2605" spans="1:27" x14ac:dyDescent="0.25">
      <c r="A2605" s="60">
        <v>45922.87599537037</v>
      </c>
      <c r="B2605" s="61">
        <v>444562883</v>
      </c>
      <c r="C2605" s="62" t="s">
        <v>36</v>
      </c>
      <c r="D2605" s="62" t="s">
        <v>37</v>
      </c>
      <c r="E2605" s="62" t="s">
        <v>119</v>
      </c>
      <c r="F2605" s="63">
        <v>3746.66</v>
      </c>
      <c r="G2605" s="63">
        <v>3747.61</v>
      </c>
      <c r="H2605" s="63">
        <v>3749.66</v>
      </c>
      <c r="I2605" s="62" t="s">
        <v>3089</v>
      </c>
      <c r="J2605" s="63">
        <v>3747.6</v>
      </c>
      <c r="K2605" s="63">
        <v>0</v>
      </c>
      <c r="L2605" s="63">
        <v>0</v>
      </c>
      <c r="M2605" s="63">
        <v>0.94</v>
      </c>
      <c r="N2605" s="10" t="str">
        <f t="shared" si="411"/>
        <v>W</v>
      </c>
      <c r="O2605" s="11">
        <f t="shared" si="412"/>
        <v>45922</v>
      </c>
      <c r="P2605" s="12" t="str">
        <f t="shared" si="413"/>
        <v>21</v>
      </c>
      <c r="Q2605" s="13" t="str">
        <f>VLOOKUP($B2605,Deals_Demo!$H:$N,7,0)</f>
        <v>strategy_09_demo</v>
      </c>
      <c r="R2605" s="13" t="str">
        <f t="shared" si="414"/>
        <v>Mon</v>
      </c>
      <c r="S2605" s="14">
        <f>VLOOKUP($B2605,Deals_Demo!$H:$S,8,0)</f>
        <v>45922.87599537037</v>
      </c>
      <c r="T2605" s="14">
        <f>VLOOKUP($B2605,Deals_Demo!$H:$S,9,0)</f>
        <v>45923.084328703706</v>
      </c>
      <c r="U2605" s="15" t="str">
        <f t="shared" si="415"/>
        <v>2025-09-23</v>
      </c>
      <c r="V2605" s="13" t="str">
        <f>VLOOKUP($B2605,Deals_Demo!$H:$S,11,0)</f>
        <v>02</v>
      </c>
      <c r="W2605" s="13" t="str">
        <f>VLOOKUP($B2605,Deals_Demo!$H:$S,12,0)</f>
        <v>Tue</v>
      </c>
      <c r="X2605" s="13">
        <f t="shared" si="408"/>
        <v>9.4E-2</v>
      </c>
      <c r="Y2605" s="13">
        <f t="shared" si="409"/>
        <v>0.188</v>
      </c>
      <c r="Z2605" s="13">
        <f t="shared" si="410"/>
        <v>0.28199999999999997</v>
      </c>
      <c r="AA2605" s="13">
        <f t="shared" si="416"/>
        <v>-3</v>
      </c>
    </row>
    <row r="2606" spans="1:27" x14ac:dyDescent="0.25">
      <c r="A2606" s="56">
        <v>45922.876006944447</v>
      </c>
      <c r="B2606" s="57">
        <v>444562886</v>
      </c>
      <c r="C2606" s="58" t="s">
        <v>36</v>
      </c>
      <c r="D2606" s="58" t="s">
        <v>37</v>
      </c>
      <c r="E2606" s="58" t="s">
        <v>119</v>
      </c>
      <c r="F2606" s="59">
        <v>3746.66</v>
      </c>
      <c r="G2606" s="59">
        <v>3747.61</v>
      </c>
      <c r="H2606" s="59">
        <v>3749.66</v>
      </c>
      <c r="I2606" s="58" t="s">
        <v>3089</v>
      </c>
      <c r="J2606" s="59">
        <v>3747.6</v>
      </c>
      <c r="K2606" s="59">
        <v>0</v>
      </c>
      <c r="L2606" s="59">
        <v>0</v>
      </c>
      <c r="M2606" s="59">
        <v>0.94</v>
      </c>
      <c r="N2606" s="10" t="str">
        <f t="shared" si="411"/>
        <v>W</v>
      </c>
      <c r="O2606" s="11">
        <f t="shared" si="412"/>
        <v>45922</v>
      </c>
      <c r="P2606" s="12" t="str">
        <f t="shared" si="413"/>
        <v>21</v>
      </c>
      <c r="Q2606" s="13" t="str">
        <f>VLOOKUP($B2606,Deals_Demo!$H:$N,7,0)</f>
        <v>strategy_10_demo</v>
      </c>
      <c r="R2606" s="13" t="str">
        <f t="shared" si="414"/>
        <v>Mon</v>
      </c>
      <c r="S2606" s="14">
        <f>VLOOKUP($B2606,Deals_Demo!$H:$S,8,0)</f>
        <v>45922.876006944447</v>
      </c>
      <c r="T2606" s="14">
        <f>VLOOKUP($B2606,Deals_Demo!$H:$S,9,0)</f>
        <v>45923.084340277783</v>
      </c>
      <c r="U2606" s="15" t="str">
        <f t="shared" si="415"/>
        <v>2025-09-23</v>
      </c>
      <c r="V2606" s="13" t="str">
        <f>VLOOKUP($B2606,Deals_Demo!$H:$S,11,0)</f>
        <v>02</v>
      </c>
      <c r="W2606" s="13" t="str">
        <f>VLOOKUP($B2606,Deals_Demo!$H:$S,12,0)</f>
        <v>Tue</v>
      </c>
      <c r="X2606" s="13">
        <f t="shared" si="408"/>
        <v>9.4E-2</v>
      </c>
      <c r="Y2606" s="13">
        <f t="shared" si="409"/>
        <v>0.188</v>
      </c>
      <c r="Z2606" s="13">
        <f t="shared" si="410"/>
        <v>0.28199999999999997</v>
      </c>
      <c r="AA2606" s="13">
        <f t="shared" si="416"/>
        <v>-3</v>
      </c>
    </row>
    <row r="2607" spans="1:27" x14ac:dyDescent="0.25">
      <c r="A2607" s="60">
        <v>45922.879004629627</v>
      </c>
      <c r="B2607" s="61">
        <v>444563581</v>
      </c>
      <c r="C2607" s="62" t="s">
        <v>36</v>
      </c>
      <c r="D2607" s="62" t="s">
        <v>37</v>
      </c>
      <c r="E2607" s="62" t="s">
        <v>119</v>
      </c>
      <c r="F2607" s="63">
        <v>3746.14</v>
      </c>
      <c r="G2607" s="63">
        <v>3743.1</v>
      </c>
      <c r="H2607" s="63">
        <v>3752.1</v>
      </c>
      <c r="I2607" s="62" t="s">
        <v>3096</v>
      </c>
      <c r="J2607" s="63">
        <v>3742.98</v>
      </c>
      <c r="K2607" s="63">
        <v>0</v>
      </c>
      <c r="L2607" s="63">
        <v>0</v>
      </c>
      <c r="M2607" s="63">
        <v>-3.16</v>
      </c>
      <c r="N2607" s="10" t="str">
        <f t="shared" si="411"/>
        <v>L</v>
      </c>
      <c r="O2607" s="11">
        <f t="shared" si="412"/>
        <v>45922</v>
      </c>
      <c r="P2607" s="12" t="str">
        <f t="shared" si="413"/>
        <v>21</v>
      </c>
      <c r="Q2607" s="13" t="str">
        <f>VLOOKUP($B2607,Deals_Demo!$H:$N,7,0)</f>
        <v>strategy_28.py</v>
      </c>
      <c r="R2607" s="13" t="str">
        <f t="shared" si="414"/>
        <v>Mon</v>
      </c>
      <c r="S2607" s="14">
        <f>VLOOKUP($B2607,Deals_Demo!$H:$S,8,0)</f>
        <v>45922.879004629627</v>
      </c>
      <c r="T2607" s="14">
        <f>VLOOKUP($B2607,Deals_Demo!$H:$S,9,0)</f>
        <v>45923.087337962963</v>
      </c>
      <c r="U2607" s="15" t="str">
        <f t="shared" si="415"/>
        <v>2025-09-23</v>
      </c>
      <c r="V2607" s="13" t="str">
        <f>VLOOKUP($B2607,Deals_Demo!$H:$S,11,0)</f>
        <v>02</v>
      </c>
      <c r="W2607" s="13" t="str">
        <f>VLOOKUP($B2607,Deals_Demo!$H:$S,12,0)</f>
        <v>Tue</v>
      </c>
      <c r="X2607" s="13">
        <f t="shared" si="408"/>
        <v>-0.31600000000000006</v>
      </c>
      <c r="Y2607" s="13">
        <f t="shared" si="409"/>
        <v>-0.63200000000000012</v>
      </c>
      <c r="Z2607" s="13">
        <f t="shared" si="410"/>
        <v>-0.94799999999999995</v>
      </c>
      <c r="AA2607" s="13">
        <f t="shared" si="416"/>
        <v>-3</v>
      </c>
    </row>
    <row r="2608" spans="1:27" x14ac:dyDescent="0.25">
      <c r="A2608" s="56">
        <v>45922.879131944443</v>
      </c>
      <c r="B2608" s="57">
        <v>444563631</v>
      </c>
      <c r="C2608" s="58" t="s">
        <v>36</v>
      </c>
      <c r="D2608" s="58" t="s">
        <v>37</v>
      </c>
      <c r="E2608" s="58" t="s">
        <v>119</v>
      </c>
      <c r="F2608" s="59">
        <v>3746.27</v>
      </c>
      <c r="G2608" s="59">
        <v>3743.21</v>
      </c>
      <c r="H2608" s="59">
        <v>3750.71</v>
      </c>
      <c r="I2608" s="58" t="s">
        <v>3097</v>
      </c>
      <c r="J2608" s="59">
        <v>3743.2</v>
      </c>
      <c r="K2608" s="59">
        <v>0</v>
      </c>
      <c r="L2608" s="59">
        <v>0</v>
      </c>
      <c r="M2608" s="59">
        <v>-3.07</v>
      </c>
      <c r="N2608" s="10" t="str">
        <f t="shared" si="411"/>
        <v>L</v>
      </c>
      <c r="O2608" s="11">
        <f t="shared" si="412"/>
        <v>45922</v>
      </c>
      <c r="P2608" s="12" t="str">
        <f t="shared" si="413"/>
        <v>21</v>
      </c>
      <c r="Q2608" s="13" t="str">
        <f>VLOOKUP($B2608,Deals_Demo!$H:$N,7,0)</f>
        <v>DEMO_strategy_27</v>
      </c>
      <c r="R2608" s="13" t="str">
        <f t="shared" si="414"/>
        <v>Mon</v>
      </c>
      <c r="S2608" s="14">
        <f>VLOOKUP($B2608,Deals_Demo!$H:$S,8,0)</f>
        <v>45922.879131944443</v>
      </c>
      <c r="T2608" s="14">
        <f>VLOOKUP($B2608,Deals_Demo!$H:$S,9,0)</f>
        <v>45923.087465277778</v>
      </c>
      <c r="U2608" s="15" t="str">
        <f t="shared" si="415"/>
        <v>2025-09-23</v>
      </c>
      <c r="V2608" s="13" t="str">
        <f>VLOOKUP($B2608,Deals_Demo!$H:$S,11,0)</f>
        <v>02</v>
      </c>
      <c r="W2608" s="13" t="str">
        <f>VLOOKUP($B2608,Deals_Demo!$H:$S,12,0)</f>
        <v>Tue</v>
      </c>
      <c r="X2608" s="13">
        <f t="shared" si="408"/>
        <v>-0.307</v>
      </c>
      <c r="Y2608" s="13">
        <f t="shared" si="409"/>
        <v>-0.61399999999999999</v>
      </c>
      <c r="Z2608" s="13">
        <f t="shared" si="410"/>
        <v>-0.92099999999999993</v>
      </c>
      <c r="AA2608" s="13">
        <f t="shared" si="416"/>
        <v>-3</v>
      </c>
    </row>
    <row r="2609" spans="1:27" x14ac:dyDescent="0.25">
      <c r="A2609" s="60">
        <v>45922.879143518519</v>
      </c>
      <c r="B2609" s="61">
        <v>444563634</v>
      </c>
      <c r="C2609" s="62" t="s">
        <v>36</v>
      </c>
      <c r="D2609" s="62" t="s">
        <v>37</v>
      </c>
      <c r="E2609" s="62" t="s">
        <v>119</v>
      </c>
      <c r="F2609" s="63">
        <v>3746.22</v>
      </c>
      <c r="G2609" s="63">
        <v>3743.27</v>
      </c>
      <c r="H2609" s="63">
        <v>3750.77</v>
      </c>
      <c r="I2609" s="62" t="s">
        <v>3097</v>
      </c>
      <c r="J2609" s="63">
        <v>3743.2</v>
      </c>
      <c r="K2609" s="63">
        <v>0</v>
      </c>
      <c r="L2609" s="63">
        <v>0</v>
      </c>
      <c r="M2609" s="63">
        <v>-3.02</v>
      </c>
      <c r="N2609" s="10" t="str">
        <f t="shared" si="411"/>
        <v>L</v>
      </c>
      <c r="O2609" s="11">
        <f t="shared" si="412"/>
        <v>45922</v>
      </c>
      <c r="P2609" s="12" t="str">
        <f t="shared" si="413"/>
        <v>21</v>
      </c>
      <c r="Q2609" s="13" t="str">
        <f>VLOOKUP($B2609,Deals_Demo!$H:$N,7,0)</f>
        <v>DEMO_strategy_03</v>
      </c>
      <c r="R2609" s="13" t="str">
        <f t="shared" si="414"/>
        <v>Mon</v>
      </c>
      <c r="S2609" s="14">
        <f>VLOOKUP($B2609,Deals_Demo!$H:$S,8,0)</f>
        <v>45922.879143518519</v>
      </c>
      <c r="T2609" s="14">
        <f>VLOOKUP($B2609,Deals_Demo!$H:$S,9,0)</f>
        <v>45923.087476851855</v>
      </c>
      <c r="U2609" s="15" t="str">
        <f t="shared" si="415"/>
        <v>2025-09-23</v>
      </c>
      <c r="V2609" s="13" t="str">
        <f>VLOOKUP($B2609,Deals_Demo!$H:$S,11,0)</f>
        <v>02</v>
      </c>
      <c r="W2609" s="13" t="str">
        <f>VLOOKUP($B2609,Deals_Demo!$H:$S,12,0)</f>
        <v>Tue</v>
      </c>
      <c r="X2609" s="13">
        <f t="shared" si="408"/>
        <v>-0.30200000000000005</v>
      </c>
      <c r="Y2609" s="13">
        <f t="shared" si="409"/>
        <v>-0.60400000000000009</v>
      </c>
      <c r="Z2609" s="13">
        <f t="shared" si="410"/>
        <v>-0.90599999999999992</v>
      </c>
      <c r="AA2609" s="13">
        <f t="shared" si="416"/>
        <v>-3</v>
      </c>
    </row>
    <row r="2610" spans="1:27" x14ac:dyDescent="0.25">
      <c r="A2610" s="56">
        <v>45922.888842592591</v>
      </c>
      <c r="B2610" s="57">
        <v>444566809</v>
      </c>
      <c r="C2610" s="58" t="s">
        <v>36</v>
      </c>
      <c r="D2610" s="58" t="s">
        <v>37</v>
      </c>
      <c r="E2610" s="58" t="s">
        <v>119</v>
      </c>
      <c r="F2610" s="59">
        <v>3745.7</v>
      </c>
      <c r="G2610" s="59">
        <v>3742.7</v>
      </c>
      <c r="H2610" s="59">
        <v>3751.7</v>
      </c>
      <c r="I2610" s="58" t="s">
        <v>3098</v>
      </c>
      <c r="J2610" s="59">
        <v>3742.7</v>
      </c>
      <c r="K2610" s="59">
        <v>0</v>
      </c>
      <c r="L2610" s="59">
        <v>0</v>
      </c>
      <c r="M2610" s="59">
        <v>-3</v>
      </c>
      <c r="N2610" s="10" t="str">
        <f t="shared" si="411"/>
        <v>L</v>
      </c>
      <c r="O2610" s="11">
        <f t="shared" si="412"/>
        <v>45922</v>
      </c>
      <c r="P2610" s="12" t="str">
        <f t="shared" si="413"/>
        <v>21</v>
      </c>
      <c r="Q2610" s="13" t="str">
        <f>VLOOKUP($B2610,Deals_Demo!$H:$N,7,0)</f>
        <v>DEMO_strategy_26</v>
      </c>
      <c r="R2610" s="13" t="str">
        <f t="shared" si="414"/>
        <v>Mon</v>
      </c>
      <c r="S2610" s="14">
        <f>VLOOKUP($B2610,Deals_Demo!$H:$S,8,0)</f>
        <v>45922.888842592591</v>
      </c>
      <c r="T2610" s="14">
        <f>VLOOKUP($B2610,Deals_Demo!$H:$S,9,0)</f>
        <v>45923.097175925926</v>
      </c>
      <c r="U2610" s="15" t="str">
        <f t="shared" si="415"/>
        <v>2025-09-23</v>
      </c>
      <c r="V2610" s="13" t="str">
        <f>VLOOKUP($B2610,Deals_Demo!$H:$S,11,0)</f>
        <v>02</v>
      </c>
      <c r="W2610" s="13" t="str">
        <f>VLOOKUP($B2610,Deals_Demo!$H:$S,12,0)</f>
        <v>Tue</v>
      </c>
      <c r="X2610" s="13">
        <f t="shared" si="408"/>
        <v>-0.30000000000000004</v>
      </c>
      <c r="Y2610" s="13">
        <f t="shared" si="409"/>
        <v>-0.60000000000000009</v>
      </c>
      <c r="Z2610" s="13">
        <f t="shared" si="410"/>
        <v>-0.89999999999999991</v>
      </c>
      <c r="AA2610" s="13">
        <f t="shared" si="416"/>
        <v>-3</v>
      </c>
    </row>
    <row r="2611" spans="1:27" x14ac:dyDescent="0.25">
      <c r="A2611" s="60">
        <v>45922.888842592591</v>
      </c>
      <c r="B2611" s="61">
        <v>444566810</v>
      </c>
      <c r="C2611" s="62" t="s">
        <v>36</v>
      </c>
      <c r="D2611" s="62" t="s">
        <v>37</v>
      </c>
      <c r="E2611" s="62" t="s">
        <v>119</v>
      </c>
      <c r="F2611" s="63">
        <v>3745.7</v>
      </c>
      <c r="G2611" s="63">
        <v>3742.7</v>
      </c>
      <c r="H2611" s="62"/>
      <c r="I2611" s="62" t="s">
        <v>3098</v>
      </c>
      <c r="J2611" s="63">
        <v>3742.7</v>
      </c>
      <c r="K2611" s="63">
        <v>0</v>
      </c>
      <c r="L2611" s="63">
        <v>0</v>
      </c>
      <c r="M2611" s="63">
        <v>-3</v>
      </c>
      <c r="N2611" s="10" t="str">
        <f t="shared" si="411"/>
        <v>L</v>
      </c>
      <c r="O2611" s="11">
        <f t="shared" si="412"/>
        <v>45922</v>
      </c>
      <c r="P2611" s="12" t="str">
        <f t="shared" si="413"/>
        <v>21</v>
      </c>
      <c r="Q2611" s="13" t="str">
        <f>VLOOKUP($B2611,Deals_Demo!$H:$N,7,0)</f>
        <v>DEMO_strategy_01</v>
      </c>
      <c r="R2611" s="13" t="str">
        <f t="shared" si="414"/>
        <v>Mon</v>
      </c>
      <c r="S2611" s="14">
        <f>VLOOKUP($B2611,Deals_Demo!$H:$S,8,0)</f>
        <v>45922.888842592591</v>
      </c>
      <c r="T2611" s="14">
        <f>VLOOKUP($B2611,Deals_Demo!$H:$S,9,0)</f>
        <v>45923.097175925926</v>
      </c>
      <c r="U2611" s="15" t="str">
        <f t="shared" si="415"/>
        <v>2025-09-23</v>
      </c>
      <c r="V2611" s="13" t="str">
        <f>VLOOKUP($B2611,Deals_Demo!$H:$S,11,0)</f>
        <v>02</v>
      </c>
      <c r="W2611" s="13" t="str">
        <f>VLOOKUP($B2611,Deals_Demo!$H:$S,12,0)</f>
        <v>Tue</v>
      </c>
      <c r="X2611" s="13">
        <f t="shared" si="408"/>
        <v>-0.30000000000000004</v>
      </c>
      <c r="Y2611" s="13">
        <f t="shared" si="409"/>
        <v>-0.60000000000000009</v>
      </c>
      <c r="Z2611" s="13">
        <f t="shared" si="410"/>
        <v>-0.89999999999999991</v>
      </c>
      <c r="AA2611" s="13">
        <f t="shared" si="416"/>
        <v>-3</v>
      </c>
    </row>
    <row r="2612" spans="1:27" x14ac:dyDescent="0.25">
      <c r="A2612" s="56">
        <v>45922.888854166667</v>
      </c>
      <c r="B2612" s="57">
        <v>444566811</v>
      </c>
      <c r="C2612" s="58" t="s">
        <v>36</v>
      </c>
      <c r="D2612" s="58" t="s">
        <v>37</v>
      </c>
      <c r="E2612" s="58" t="s">
        <v>119</v>
      </c>
      <c r="F2612" s="59">
        <v>3745.7</v>
      </c>
      <c r="G2612" s="59">
        <v>3742.7</v>
      </c>
      <c r="H2612" s="59">
        <v>3751.7</v>
      </c>
      <c r="I2612" s="58" t="s">
        <v>3098</v>
      </c>
      <c r="J2612" s="59">
        <v>3742.7</v>
      </c>
      <c r="K2612" s="59">
        <v>0</v>
      </c>
      <c r="L2612" s="59">
        <v>0</v>
      </c>
      <c r="M2612" s="59">
        <v>-3</v>
      </c>
      <c r="N2612" s="10" t="str">
        <f t="shared" si="411"/>
        <v>L</v>
      </c>
      <c r="O2612" s="11">
        <f t="shared" si="412"/>
        <v>45922</v>
      </c>
      <c r="P2612" s="12" t="str">
        <f t="shared" si="413"/>
        <v>21</v>
      </c>
      <c r="Q2612" s="13" t="str">
        <f>VLOOKUP($B2612,Deals_Demo!$H:$N,7,0)</f>
        <v>DEMO_strategy_02</v>
      </c>
      <c r="R2612" s="13" t="str">
        <f t="shared" si="414"/>
        <v>Mon</v>
      </c>
      <c r="S2612" s="14">
        <f>VLOOKUP($B2612,Deals_Demo!$H:$S,8,0)</f>
        <v>45922.888854166667</v>
      </c>
      <c r="T2612" s="14">
        <f>VLOOKUP($B2612,Deals_Demo!$H:$S,9,0)</f>
        <v>45923.097187500003</v>
      </c>
      <c r="U2612" s="15" t="str">
        <f t="shared" si="415"/>
        <v>2025-09-23</v>
      </c>
      <c r="V2612" s="13" t="str">
        <f>VLOOKUP($B2612,Deals_Demo!$H:$S,11,0)</f>
        <v>02</v>
      </c>
      <c r="W2612" s="13" t="str">
        <f>VLOOKUP($B2612,Deals_Demo!$H:$S,12,0)</f>
        <v>Tue</v>
      </c>
      <c r="X2612" s="13">
        <f t="shared" si="408"/>
        <v>-0.30000000000000004</v>
      </c>
      <c r="Y2612" s="13">
        <f t="shared" si="409"/>
        <v>-0.60000000000000009</v>
      </c>
      <c r="Z2612" s="13">
        <f t="shared" si="410"/>
        <v>-0.89999999999999991</v>
      </c>
      <c r="AA2612" s="13">
        <f t="shared" si="416"/>
        <v>-3</v>
      </c>
    </row>
    <row r="2613" spans="1:27" x14ac:dyDescent="0.25">
      <c r="A2613" s="60">
        <v>45922.888854166667</v>
      </c>
      <c r="B2613" s="61">
        <v>444566812</v>
      </c>
      <c r="C2613" s="62" t="s">
        <v>36</v>
      </c>
      <c r="D2613" s="62" t="s">
        <v>37</v>
      </c>
      <c r="E2613" s="62" t="s">
        <v>119</v>
      </c>
      <c r="F2613" s="63">
        <v>3745.7</v>
      </c>
      <c r="G2613" s="63">
        <v>3742.7</v>
      </c>
      <c r="H2613" s="62"/>
      <c r="I2613" s="62" t="s">
        <v>3098</v>
      </c>
      <c r="J2613" s="63">
        <v>3742.7</v>
      </c>
      <c r="K2613" s="63">
        <v>0</v>
      </c>
      <c r="L2613" s="63">
        <v>0</v>
      </c>
      <c r="M2613" s="63">
        <v>-3</v>
      </c>
      <c r="N2613" s="10" t="str">
        <f t="shared" si="411"/>
        <v>L</v>
      </c>
      <c r="O2613" s="11">
        <f t="shared" si="412"/>
        <v>45922</v>
      </c>
      <c r="P2613" s="12" t="str">
        <f t="shared" si="413"/>
        <v>21</v>
      </c>
      <c r="Q2613" s="13" t="str">
        <f>VLOOKUP($B2613,Deals_Demo!$H:$N,7,0)</f>
        <v>DEMO_strategy_25</v>
      </c>
      <c r="R2613" s="13" t="str">
        <f t="shared" si="414"/>
        <v>Mon</v>
      </c>
      <c r="S2613" s="14">
        <f>VLOOKUP($B2613,Deals_Demo!$H:$S,8,0)</f>
        <v>45922.888854166667</v>
      </c>
      <c r="T2613" s="14">
        <f>VLOOKUP($B2613,Deals_Demo!$H:$S,9,0)</f>
        <v>45923.097187500003</v>
      </c>
      <c r="U2613" s="15" t="str">
        <f t="shared" si="415"/>
        <v>2025-09-23</v>
      </c>
      <c r="V2613" s="13" t="str">
        <f>VLOOKUP($B2613,Deals_Demo!$H:$S,11,0)</f>
        <v>02</v>
      </c>
      <c r="W2613" s="13" t="str">
        <f>VLOOKUP($B2613,Deals_Demo!$H:$S,12,0)</f>
        <v>Tue</v>
      </c>
      <c r="X2613" s="13">
        <f t="shared" si="408"/>
        <v>-0.30000000000000004</v>
      </c>
      <c r="Y2613" s="13">
        <f t="shared" si="409"/>
        <v>-0.60000000000000009</v>
      </c>
      <c r="Z2613" s="13">
        <f t="shared" si="410"/>
        <v>-0.89999999999999991</v>
      </c>
      <c r="AA2613" s="13">
        <f t="shared" si="416"/>
        <v>-3</v>
      </c>
    </row>
    <row r="2614" spans="1:27" x14ac:dyDescent="0.25">
      <c r="A2614" s="56">
        <v>45922.893935185188</v>
      </c>
      <c r="B2614" s="57">
        <v>444569718</v>
      </c>
      <c r="C2614" s="58" t="s">
        <v>36</v>
      </c>
      <c r="D2614" s="58" t="s">
        <v>37</v>
      </c>
      <c r="E2614" s="58" t="s">
        <v>119</v>
      </c>
      <c r="F2614" s="59">
        <v>3746.82</v>
      </c>
      <c r="G2614" s="59">
        <v>3745.42</v>
      </c>
      <c r="H2614" s="59">
        <v>3748.42</v>
      </c>
      <c r="I2614" s="58" t="s">
        <v>3099</v>
      </c>
      <c r="J2614" s="59">
        <v>3745.09</v>
      </c>
      <c r="K2614" s="59">
        <v>0</v>
      </c>
      <c r="L2614" s="59">
        <v>0</v>
      </c>
      <c r="M2614" s="59">
        <v>-1.73</v>
      </c>
      <c r="N2614" s="10" t="str">
        <f t="shared" si="411"/>
        <v>L</v>
      </c>
      <c r="O2614" s="11">
        <f t="shared" si="412"/>
        <v>45922</v>
      </c>
      <c r="P2614" s="12" t="str">
        <f t="shared" si="413"/>
        <v>21</v>
      </c>
      <c r="Q2614" s="13" t="str">
        <f>VLOOKUP($B2614,Deals_Demo!$H:$N,7,0)</f>
        <v>strategy_15_demo</v>
      </c>
      <c r="R2614" s="13" t="str">
        <f t="shared" si="414"/>
        <v>Mon</v>
      </c>
      <c r="S2614" s="14">
        <f>VLOOKUP($B2614,Deals_Demo!$H:$S,8,0)</f>
        <v>45922.893935185188</v>
      </c>
      <c r="T2614" s="14">
        <f>VLOOKUP($B2614,Deals_Demo!$H:$S,9,0)</f>
        <v>45923.102268518523</v>
      </c>
      <c r="U2614" s="15" t="str">
        <f t="shared" si="415"/>
        <v>2025-09-23</v>
      </c>
      <c r="V2614" s="13" t="str">
        <f>VLOOKUP($B2614,Deals_Demo!$H:$S,11,0)</f>
        <v>02</v>
      </c>
      <c r="W2614" s="13" t="str">
        <f>VLOOKUP($B2614,Deals_Demo!$H:$S,12,0)</f>
        <v>Tue</v>
      </c>
      <c r="X2614" s="13">
        <f t="shared" si="408"/>
        <v>-0.17300000000000001</v>
      </c>
      <c r="Y2614" s="13">
        <f t="shared" si="409"/>
        <v>-0.34600000000000003</v>
      </c>
      <c r="Z2614" s="13">
        <f t="shared" si="410"/>
        <v>-0.51900000000000002</v>
      </c>
      <c r="AA2614" s="13">
        <f t="shared" si="416"/>
        <v>-3</v>
      </c>
    </row>
    <row r="2615" spans="1:27" x14ac:dyDescent="0.25">
      <c r="A2615" s="60">
        <v>45922.916504629633</v>
      </c>
      <c r="B2615" s="61">
        <v>444573735</v>
      </c>
      <c r="C2615" s="62" t="s">
        <v>36</v>
      </c>
      <c r="D2615" s="62" t="s">
        <v>37</v>
      </c>
      <c r="E2615" s="62" t="s">
        <v>119</v>
      </c>
      <c r="F2615" s="63">
        <v>3747.82</v>
      </c>
      <c r="G2615" s="63">
        <v>3746.3</v>
      </c>
      <c r="H2615" s="63">
        <v>3749.3</v>
      </c>
      <c r="I2615" s="62" t="s">
        <v>3100</v>
      </c>
      <c r="J2615" s="63">
        <v>3746.3</v>
      </c>
      <c r="K2615" s="63">
        <v>0</v>
      </c>
      <c r="L2615" s="63">
        <v>0</v>
      </c>
      <c r="M2615" s="63">
        <v>-1.52</v>
      </c>
      <c r="N2615" s="10" t="str">
        <f t="shared" si="411"/>
        <v>L</v>
      </c>
      <c r="O2615" s="11">
        <f t="shared" si="412"/>
        <v>45922</v>
      </c>
      <c r="P2615" s="12" t="str">
        <f t="shared" si="413"/>
        <v>21</v>
      </c>
      <c r="Q2615" s="13" t="str">
        <f>VLOOKUP($B2615,Deals_Demo!$H:$N,7,0)</f>
        <v>strategy_15_demo</v>
      </c>
      <c r="R2615" s="13" t="str">
        <f t="shared" si="414"/>
        <v>Mon</v>
      </c>
      <c r="S2615" s="14">
        <f>VLOOKUP($B2615,Deals_Demo!$H:$S,8,0)</f>
        <v>45922.916504629633</v>
      </c>
      <c r="T2615" s="14">
        <f>VLOOKUP($B2615,Deals_Demo!$H:$S,9,0)</f>
        <v>45923.124837962969</v>
      </c>
      <c r="U2615" s="15" t="str">
        <f t="shared" si="415"/>
        <v>2025-09-23</v>
      </c>
      <c r="V2615" s="13" t="str">
        <f>VLOOKUP($B2615,Deals_Demo!$H:$S,11,0)</f>
        <v>02</v>
      </c>
      <c r="W2615" s="13" t="str">
        <f>VLOOKUP($B2615,Deals_Demo!$H:$S,12,0)</f>
        <v>Tue</v>
      </c>
      <c r="X2615" s="13">
        <f t="shared" si="408"/>
        <v>-0.15200000000000002</v>
      </c>
      <c r="Y2615" s="13">
        <f t="shared" si="409"/>
        <v>-0.30400000000000005</v>
      </c>
      <c r="Z2615" s="13">
        <f t="shared" si="410"/>
        <v>-0.45599999999999996</v>
      </c>
      <c r="AA2615" s="13">
        <f t="shared" si="416"/>
        <v>-3</v>
      </c>
    </row>
    <row r="2616" spans="1:27" x14ac:dyDescent="0.25">
      <c r="A2616" s="56">
        <v>45922.916504629633</v>
      </c>
      <c r="B2616" s="57">
        <v>444573736</v>
      </c>
      <c r="C2616" s="58" t="s">
        <v>36</v>
      </c>
      <c r="D2616" s="58" t="s">
        <v>37</v>
      </c>
      <c r="E2616" s="58" t="s">
        <v>119</v>
      </c>
      <c r="F2616" s="59">
        <v>3747.82</v>
      </c>
      <c r="G2616" s="59">
        <v>3745.62</v>
      </c>
      <c r="H2616" s="59">
        <v>3749.32</v>
      </c>
      <c r="I2616" s="58" t="s">
        <v>3101</v>
      </c>
      <c r="J2616" s="59">
        <v>3745.47</v>
      </c>
      <c r="K2616" s="59">
        <v>0</v>
      </c>
      <c r="L2616" s="59">
        <v>0</v>
      </c>
      <c r="M2616" s="59">
        <v>-2.35</v>
      </c>
      <c r="N2616" s="10" t="str">
        <f t="shared" si="411"/>
        <v>L</v>
      </c>
      <c r="O2616" s="11">
        <f t="shared" si="412"/>
        <v>45922</v>
      </c>
      <c r="P2616" s="12" t="str">
        <f t="shared" si="413"/>
        <v>21</v>
      </c>
      <c r="Q2616" s="13" t="str">
        <f>VLOOKUP($B2616,Deals_Demo!$H:$N,7,0)</f>
        <v>strategy_22_demo</v>
      </c>
      <c r="R2616" s="13" t="str">
        <f t="shared" si="414"/>
        <v>Mon</v>
      </c>
      <c r="S2616" s="14">
        <f>VLOOKUP($B2616,Deals_Demo!$H:$S,8,0)</f>
        <v>45922.916504629633</v>
      </c>
      <c r="T2616" s="14">
        <f>VLOOKUP($B2616,Deals_Demo!$H:$S,9,0)</f>
        <v>45923.124837962969</v>
      </c>
      <c r="U2616" s="15" t="str">
        <f t="shared" si="415"/>
        <v>2025-09-23</v>
      </c>
      <c r="V2616" s="13" t="str">
        <f>VLOOKUP($B2616,Deals_Demo!$H:$S,11,0)</f>
        <v>02</v>
      </c>
      <c r="W2616" s="13" t="str">
        <f>VLOOKUP($B2616,Deals_Demo!$H:$S,12,0)</f>
        <v>Tue</v>
      </c>
      <c r="X2616" s="13">
        <f t="shared" si="408"/>
        <v>-0.23500000000000001</v>
      </c>
      <c r="Y2616" s="13">
        <f t="shared" si="409"/>
        <v>-0.47000000000000003</v>
      </c>
      <c r="Z2616" s="13">
        <f t="shared" si="410"/>
        <v>-0.70499999999999996</v>
      </c>
      <c r="AA2616" s="13">
        <f t="shared" si="416"/>
        <v>-3</v>
      </c>
    </row>
    <row r="2617" spans="1:27" x14ac:dyDescent="0.25">
      <c r="A2617" s="60">
        <v>45922.918935185182</v>
      </c>
      <c r="B2617" s="61">
        <v>444574614</v>
      </c>
      <c r="C2617" s="62" t="s">
        <v>36</v>
      </c>
      <c r="D2617" s="62" t="s">
        <v>37</v>
      </c>
      <c r="E2617" s="62" t="s">
        <v>119</v>
      </c>
      <c r="F2617" s="63">
        <v>3747.97</v>
      </c>
      <c r="G2617" s="63">
        <v>3744.97</v>
      </c>
      <c r="H2617" s="63">
        <v>3749.47</v>
      </c>
      <c r="I2617" s="62" t="s">
        <v>3102</v>
      </c>
      <c r="J2617" s="63">
        <v>3744.93</v>
      </c>
      <c r="K2617" s="63">
        <v>0</v>
      </c>
      <c r="L2617" s="63">
        <v>0</v>
      </c>
      <c r="M2617" s="63">
        <v>-3.04</v>
      </c>
      <c r="N2617" s="10" t="str">
        <f t="shared" si="411"/>
        <v>L</v>
      </c>
      <c r="O2617" s="11">
        <f t="shared" si="412"/>
        <v>45922</v>
      </c>
      <c r="P2617" s="12" t="str">
        <f t="shared" si="413"/>
        <v>22</v>
      </c>
      <c r="Q2617" s="13" t="str">
        <f>VLOOKUP($B2617,Deals_Demo!$H:$N,7,0)</f>
        <v>strategy_12_demo</v>
      </c>
      <c r="R2617" s="13" t="str">
        <f t="shared" si="414"/>
        <v>Mon</v>
      </c>
      <c r="S2617" s="14">
        <f>VLOOKUP($B2617,Deals_Demo!$H:$S,8,0)</f>
        <v>45922.918935185182</v>
      </c>
      <c r="T2617" s="14">
        <f>VLOOKUP($B2617,Deals_Demo!$H:$S,9,0)</f>
        <v>45923.127268518518</v>
      </c>
      <c r="U2617" s="15" t="str">
        <f t="shared" si="415"/>
        <v>2025-09-23</v>
      </c>
      <c r="V2617" s="13" t="str">
        <f>VLOOKUP($B2617,Deals_Demo!$H:$S,11,0)</f>
        <v>03</v>
      </c>
      <c r="W2617" s="13" t="str">
        <f>VLOOKUP($B2617,Deals_Demo!$H:$S,12,0)</f>
        <v>Tue</v>
      </c>
      <c r="X2617" s="13">
        <f t="shared" si="408"/>
        <v>-0.30400000000000005</v>
      </c>
      <c r="Y2617" s="13">
        <f t="shared" si="409"/>
        <v>-0.6080000000000001</v>
      </c>
      <c r="Z2617" s="13">
        <f t="shared" si="410"/>
        <v>-0.91199999999999992</v>
      </c>
      <c r="AA2617" s="13">
        <f t="shared" si="416"/>
        <v>-3</v>
      </c>
    </row>
    <row r="2618" spans="1:27" x14ac:dyDescent="0.25">
      <c r="A2618" s="56">
        <v>45922.918935185182</v>
      </c>
      <c r="B2618" s="57">
        <v>444574616</v>
      </c>
      <c r="C2618" s="58" t="s">
        <v>36</v>
      </c>
      <c r="D2618" s="58" t="s">
        <v>37</v>
      </c>
      <c r="E2618" s="58" t="s">
        <v>119</v>
      </c>
      <c r="F2618" s="59">
        <v>3747.89</v>
      </c>
      <c r="G2618" s="59">
        <v>3744.97</v>
      </c>
      <c r="H2618" s="59">
        <v>3749.47</v>
      </c>
      <c r="I2618" s="58" t="s">
        <v>3102</v>
      </c>
      <c r="J2618" s="59">
        <v>3744.93</v>
      </c>
      <c r="K2618" s="59">
        <v>0</v>
      </c>
      <c r="L2618" s="59">
        <v>0</v>
      </c>
      <c r="M2618" s="59">
        <v>-2.96</v>
      </c>
      <c r="N2618" s="10" t="str">
        <f t="shared" si="411"/>
        <v>L</v>
      </c>
      <c r="O2618" s="11">
        <f t="shared" si="412"/>
        <v>45922</v>
      </c>
      <c r="P2618" s="12" t="str">
        <f t="shared" si="413"/>
        <v>22</v>
      </c>
      <c r="Q2618" s="13" t="str">
        <f>VLOOKUP($B2618,Deals_Demo!$H:$N,7,0)</f>
        <v>strategy_24_demo</v>
      </c>
      <c r="R2618" s="13" t="str">
        <f t="shared" si="414"/>
        <v>Mon</v>
      </c>
      <c r="S2618" s="14">
        <f>VLOOKUP($B2618,Deals_Demo!$H:$S,8,0)</f>
        <v>45922.918935185182</v>
      </c>
      <c r="T2618" s="14">
        <f>VLOOKUP($B2618,Deals_Demo!$H:$S,9,0)</f>
        <v>45923.127268518518</v>
      </c>
      <c r="U2618" s="15" t="str">
        <f t="shared" si="415"/>
        <v>2025-09-23</v>
      </c>
      <c r="V2618" s="13" t="str">
        <f>VLOOKUP($B2618,Deals_Demo!$H:$S,11,0)</f>
        <v>03</v>
      </c>
      <c r="W2618" s="13" t="str">
        <f>VLOOKUP($B2618,Deals_Demo!$H:$S,12,0)</f>
        <v>Tue</v>
      </c>
      <c r="X2618" s="13">
        <f t="shared" si="408"/>
        <v>-0.29599999999999999</v>
      </c>
      <c r="Y2618" s="13">
        <f t="shared" si="409"/>
        <v>-0.59199999999999997</v>
      </c>
      <c r="Z2618" s="13">
        <f t="shared" si="410"/>
        <v>-0.88800000000000001</v>
      </c>
      <c r="AA2618" s="13">
        <f t="shared" si="416"/>
        <v>-3</v>
      </c>
    </row>
    <row r="2619" spans="1:27" x14ac:dyDescent="0.25">
      <c r="A2619" s="60">
        <v>45922.918935185182</v>
      </c>
      <c r="B2619" s="61">
        <v>444574618</v>
      </c>
      <c r="C2619" s="62" t="s">
        <v>36</v>
      </c>
      <c r="D2619" s="62" t="s">
        <v>37</v>
      </c>
      <c r="E2619" s="62" t="s">
        <v>119</v>
      </c>
      <c r="F2619" s="63">
        <v>3747.89</v>
      </c>
      <c r="G2619" s="63">
        <v>3744.97</v>
      </c>
      <c r="H2619" s="63">
        <v>3749.47</v>
      </c>
      <c r="I2619" s="62" t="s">
        <v>3102</v>
      </c>
      <c r="J2619" s="63">
        <v>3744.93</v>
      </c>
      <c r="K2619" s="63">
        <v>0</v>
      </c>
      <c r="L2619" s="63">
        <v>0</v>
      </c>
      <c r="M2619" s="63">
        <v>-2.96</v>
      </c>
      <c r="N2619" s="10" t="str">
        <f t="shared" si="411"/>
        <v>L</v>
      </c>
      <c r="O2619" s="11">
        <f t="shared" si="412"/>
        <v>45922</v>
      </c>
      <c r="P2619" s="12" t="str">
        <f t="shared" si="413"/>
        <v>22</v>
      </c>
      <c r="Q2619" s="13" t="str">
        <f>VLOOKUP($B2619,Deals_Demo!$H:$N,7,0)</f>
        <v>strategy_14_demo</v>
      </c>
      <c r="R2619" s="13" t="str">
        <f t="shared" si="414"/>
        <v>Mon</v>
      </c>
      <c r="S2619" s="14">
        <f>VLOOKUP($B2619,Deals_Demo!$H:$S,8,0)</f>
        <v>45922.918935185182</v>
      </c>
      <c r="T2619" s="14">
        <f>VLOOKUP($B2619,Deals_Demo!$H:$S,9,0)</f>
        <v>45923.127268518518</v>
      </c>
      <c r="U2619" s="15" t="str">
        <f t="shared" si="415"/>
        <v>2025-09-23</v>
      </c>
      <c r="V2619" s="13" t="str">
        <f>VLOOKUP($B2619,Deals_Demo!$H:$S,11,0)</f>
        <v>03</v>
      </c>
      <c r="W2619" s="13" t="str">
        <f>VLOOKUP($B2619,Deals_Demo!$H:$S,12,0)</f>
        <v>Tue</v>
      </c>
      <c r="X2619" s="13">
        <f t="shared" si="408"/>
        <v>-0.29599999999999999</v>
      </c>
      <c r="Y2619" s="13">
        <f t="shared" si="409"/>
        <v>-0.59199999999999997</v>
      </c>
      <c r="Z2619" s="13">
        <f t="shared" si="410"/>
        <v>-0.88800000000000001</v>
      </c>
      <c r="AA2619" s="13">
        <f t="shared" si="416"/>
        <v>-3</v>
      </c>
    </row>
    <row r="2620" spans="1:27" x14ac:dyDescent="0.25">
      <c r="A2620" s="56">
        <v>45922.918946759259</v>
      </c>
      <c r="B2620" s="57">
        <v>444574619</v>
      </c>
      <c r="C2620" s="58" t="s">
        <v>36</v>
      </c>
      <c r="D2620" s="58" t="s">
        <v>37</v>
      </c>
      <c r="E2620" s="58" t="s">
        <v>119</v>
      </c>
      <c r="F2620" s="59">
        <v>3747.95</v>
      </c>
      <c r="G2620" s="59">
        <v>3745.77</v>
      </c>
      <c r="H2620" s="59">
        <v>3750.97</v>
      </c>
      <c r="I2620" s="58" t="s">
        <v>3103</v>
      </c>
      <c r="J2620" s="59">
        <v>3745.75</v>
      </c>
      <c r="K2620" s="59">
        <v>0</v>
      </c>
      <c r="L2620" s="59">
        <v>0</v>
      </c>
      <c r="M2620" s="59">
        <v>-2.2000000000000002</v>
      </c>
      <c r="N2620" s="10" t="str">
        <f t="shared" si="411"/>
        <v>L</v>
      </c>
      <c r="O2620" s="11">
        <f t="shared" si="412"/>
        <v>45922</v>
      </c>
      <c r="P2620" s="12" t="str">
        <f t="shared" si="413"/>
        <v>22</v>
      </c>
      <c r="Q2620" s="13" t="str">
        <f>VLOOKUP($B2620,Deals_Demo!$H:$N,7,0)</f>
        <v>strategy_23_demo</v>
      </c>
      <c r="R2620" s="13" t="str">
        <f t="shared" si="414"/>
        <v>Mon</v>
      </c>
      <c r="S2620" s="14">
        <f>VLOOKUP($B2620,Deals_Demo!$H:$S,8,0)</f>
        <v>45922.918946759259</v>
      </c>
      <c r="T2620" s="14">
        <f>VLOOKUP($B2620,Deals_Demo!$H:$S,9,0)</f>
        <v>45923.127280092594</v>
      </c>
      <c r="U2620" s="15" t="str">
        <f t="shared" si="415"/>
        <v>2025-09-23</v>
      </c>
      <c r="V2620" s="13" t="str">
        <f>VLOOKUP($B2620,Deals_Demo!$H:$S,11,0)</f>
        <v>03</v>
      </c>
      <c r="W2620" s="13" t="str">
        <f>VLOOKUP($B2620,Deals_Demo!$H:$S,12,0)</f>
        <v>Tue</v>
      </c>
      <c r="X2620" s="13">
        <f t="shared" si="408"/>
        <v>-0.22000000000000003</v>
      </c>
      <c r="Y2620" s="13">
        <f t="shared" si="409"/>
        <v>-0.44000000000000006</v>
      </c>
      <c r="Z2620" s="13">
        <f t="shared" si="410"/>
        <v>-0.66</v>
      </c>
      <c r="AA2620" s="13">
        <f t="shared" si="416"/>
        <v>-3</v>
      </c>
    </row>
    <row r="2621" spans="1:27" x14ac:dyDescent="0.25">
      <c r="A2621" s="60">
        <v>45922.919050925928</v>
      </c>
      <c r="B2621" s="61">
        <v>444574637</v>
      </c>
      <c r="C2621" s="62" t="s">
        <v>36</v>
      </c>
      <c r="D2621" s="62" t="s">
        <v>37</v>
      </c>
      <c r="E2621" s="62" t="s">
        <v>119</v>
      </c>
      <c r="F2621" s="63">
        <v>3748.16</v>
      </c>
      <c r="G2621" s="63">
        <v>3745.16</v>
      </c>
      <c r="H2621" s="62"/>
      <c r="I2621" s="62" t="s">
        <v>3104</v>
      </c>
      <c r="J2621" s="63">
        <v>3745.05</v>
      </c>
      <c r="K2621" s="63">
        <v>0</v>
      </c>
      <c r="L2621" s="63">
        <v>0</v>
      </c>
      <c r="M2621" s="63">
        <v>-3.11</v>
      </c>
      <c r="N2621" s="10" t="str">
        <f t="shared" si="411"/>
        <v>L</v>
      </c>
      <c r="O2621" s="11">
        <f t="shared" si="412"/>
        <v>45922</v>
      </c>
      <c r="P2621" s="12" t="str">
        <f t="shared" si="413"/>
        <v>22</v>
      </c>
      <c r="Q2621" s="13" t="str">
        <f>VLOOKUP($B2621,Deals_Demo!$H:$N,7,0)</f>
        <v>strategy_18_demo</v>
      </c>
      <c r="R2621" s="13" t="str">
        <f t="shared" si="414"/>
        <v>Mon</v>
      </c>
      <c r="S2621" s="14">
        <f>VLOOKUP($B2621,Deals_Demo!$H:$S,8,0)</f>
        <v>45922.919050925928</v>
      </c>
      <c r="T2621" s="14">
        <f>VLOOKUP($B2621,Deals_Demo!$H:$S,9,0)</f>
        <v>45923.127384259264</v>
      </c>
      <c r="U2621" s="15" t="str">
        <f t="shared" si="415"/>
        <v>2025-09-23</v>
      </c>
      <c r="V2621" s="13" t="str">
        <f>VLOOKUP($B2621,Deals_Demo!$H:$S,11,0)</f>
        <v>03</v>
      </c>
      <c r="W2621" s="13" t="str">
        <f>VLOOKUP($B2621,Deals_Demo!$H:$S,12,0)</f>
        <v>Tue</v>
      </c>
      <c r="X2621" s="13">
        <f t="shared" si="408"/>
        <v>-0.311</v>
      </c>
      <c r="Y2621" s="13">
        <f t="shared" si="409"/>
        <v>-0.622</v>
      </c>
      <c r="Z2621" s="13">
        <f t="shared" si="410"/>
        <v>-0.93299999999999994</v>
      </c>
      <c r="AA2621" s="13">
        <f t="shared" si="416"/>
        <v>-3</v>
      </c>
    </row>
    <row r="2622" spans="1:27" x14ac:dyDescent="0.25">
      <c r="A2622" s="56">
        <v>45922.919050925928</v>
      </c>
      <c r="B2622" s="57">
        <v>444574638</v>
      </c>
      <c r="C2622" s="58" t="s">
        <v>36</v>
      </c>
      <c r="D2622" s="58" t="s">
        <v>37</v>
      </c>
      <c r="E2622" s="58" t="s">
        <v>119</v>
      </c>
      <c r="F2622" s="59">
        <v>3748.16</v>
      </c>
      <c r="G2622" s="59">
        <v>3745.16</v>
      </c>
      <c r="H2622" s="58"/>
      <c r="I2622" s="58" t="s">
        <v>3104</v>
      </c>
      <c r="J2622" s="59">
        <v>3745.05</v>
      </c>
      <c r="K2622" s="59">
        <v>0</v>
      </c>
      <c r="L2622" s="59">
        <v>0</v>
      </c>
      <c r="M2622" s="59">
        <v>-3.11</v>
      </c>
      <c r="N2622" s="10" t="str">
        <f t="shared" si="411"/>
        <v>L</v>
      </c>
      <c r="O2622" s="11">
        <f t="shared" si="412"/>
        <v>45922</v>
      </c>
      <c r="P2622" s="12" t="str">
        <f t="shared" si="413"/>
        <v>22</v>
      </c>
      <c r="Q2622" s="13" t="str">
        <f>VLOOKUP($B2622,Deals_Demo!$H:$N,7,0)</f>
        <v>strategy_20_demo</v>
      </c>
      <c r="R2622" s="13" t="str">
        <f t="shared" si="414"/>
        <v>Mon</v>
      </c>
      <c r="S2622" s="14">
        <f>VLOOKUP($B2622,Deals_Demo!$H:$S,8,0)</f>
        <v>45922.919050925928</v>
      </c>
      <c r="T2622" s="14">
        <f>VLOOKUP($B2622,Deals_Demo!$H:$S,9,0)</f>
        <v>45923.127384259264</v>
      </c>
      <c r="U2622" s="15" t="str">
        <f t="shared" si="415"/>
        <v>2025-09-23</v>
      </c>
      <c r="V2622" s="13" t="str">
        <f>VLOOKUP($B2622,Deals_Demo!$H:$S,11,0)</f>
        <v>03</v>
      </c>
      <c r="W2622" s="13" t="str">
        <f>VLOOKUP($B2622,Deals_Demo!$H:$S,12,0)</f>
        <v>Tue</v>
      </c>
      <c r="X2622" s="13">
        <f t="shared" si="408"/>
        <v>-0.311</v>
      </c>
      <c r="Y2622" s="13">
        <f t="shared" si="409"/>
        <v>-0.622</v>
      </c>
      <c r="Z2622" s="13">
        <f t="shared" si="410"/>
        <v>-0.93299999999999994</v>
      </c>
      <c r="AA2622" s="13">
        <f t="shared" si="416"/>
        <v>-3</v>
      </c>
    </row>
    <row r="2623" spans="1:27" x14ac:dyDescent="0.25">
      <c r="A2623" s="60">
        <v>45922.919050925928</v>
      </c>
      <c r="B2623" s="61">
        <v>444574639</v>
      </c>
      <c r="C2623" s="62" t="s">
        <v>36</v>
      </c>
      <c r="D2623" s="62" t="s">
        <v>37</v>
      </c>
      <c r="E2623" s="62" t="s">
        <v>119</v>
      </c>
      <c r="F2623" s="63">
        <v>3748.16</v>
      </c>
      <c r="G2623" s="63">
        <v>3745.16</v>
      </c>
      <c r="H2623" s="62"/>
      <c r="I2623" s="62" t="s">
        <v>3104</v>
      </c>
      <c r="J2623" s="63">
        <v>3745.05</v>
      </c>
      <c r="K2623" s="63">
        <v>0</v>
      </c>
      <c r="L2623" s="63">
        <v>0</v>
      </c>
      <c r="M2623" s="63">
        <v>-3.11</v>
      </c>
      <c r="N2623" s="10" t="str">
        <f t="shared" si="411"/>
        <v>L</v>
      </c>
      <c r="O2623" s="11">
        <f t="shared" si="412"/>
        <v>45922</v>
      </c>
      <c r="P2623" s="12" t="str">
        <f t="shared" si="413"/>
        <v>22</v>
      </c>
      <c r="Q2623" s="13" t="str">
        <f>VLOOKUP($B2623,Deals_Demo!$H:$N,7,0)</f>
        <v>strategy_19_demo</v>
      </c>
      <c r="R2623" s="13" t="str">
        <f t="shared" si="414"/>
        <v>Mon</v>
      </c>
      <c r="S2623" s="14">
        <f>VLOOKUP($B2623,Deals_Demo!$H:$S,8,0)</f>
        <v>45922.919050925928</v>
      </c>
      <c r="T2623" s="14">
        <f>VLOOKUP($B2623,Deals_Demo!$H:$S,9,0)</f>
        <v>45923.127384259264</v>
      </c>
      <c r="U2623" s="15" t="str">
        <f t="shared" si="415"/>
        <v>2025-09-23</v>
      </c>
      <c r="V2623" s="13" t="str">
        <f>VLOOKUP($B2623,Deals_Demo!$H:$S,11,0)</f>
        <v>03</v>
      </c>
      <c r="W2623" s="13" t="str">
        <f>VLOOKUP($B2623,Deals_Demo!$H:$S,12,0)</f>
        <v>Tue</v>
      </c>
      <c r="X2623" s="13">
        <f t="shared" si="408"/>
        <v>-0.311</v>
      </c>
      <c r="Y2623" s="13">
        <f t="shared" si="409"/>
        <v>-0.622</v>
      </c>
      <c r="Z2623" s="13">
        <f t="shared" si="410"/>
        <v>-0.93299999999999994</v>
      </c>
      <c r="AA2623" s="13">
        <f t="shared" si="416"/>
        <v>-3</v>
      </c>
    </row>
    <row r="2624" spans="1:27" x14ac:dyDescent="0.25">
      <c r="A2624" s="56">
        <v>45922.920555555553</v>
      </c>
      <c r="B2624" s="57">
        <v>444574761</v>
      </c>
      <c r="C2624" s="58" t="s">
        <v>36</v>
      </c>
      <c r="D2624" s="58" t="s">
        <v>37</v>
      </c>
      <c r="E2624" s="58" t="s">
        <v>119</v>
      </c>
      <c r="F2624" s="59">
        <v>3747.98</v>
      </c>
      <c r="G2624" s="59">
        <v>3744.97</v>
      </c>
      <c r="H2624" s="59">
        <v>3751.47</v>
      </c>
      <c r="I2624" s="58" t="s">
        <v>3102</v>
      </c>
      <c r="J2624" s="59">
        <v>3744.93</v>
      </c>
      <c r="K2624" s="59">
        <v>0</v>
      </c>
      <c r="L2624" s="59">
        <v>0</v>
      </c>
      <c r="M2624" s="59">
        <v>-3.05</v>
      </c>
      <c r="N2624" s="10" t="str">
        <f t="shared" si="411"/>
        <v>L</v>
      </c>
      <c r="O2624" s="11">
        <f t="shared" si="412"/>
        <v>45922</v>
      </c>
      <c r="P2624" s="12" t="str">
        <f t="shared" si="413"/>
        <v>22</v>
      </c>
      <c r="Q2624" s="13" t="str">
        <f>VLOOKUP($B2624,Deals_Demo!$H:$N,7,0)</f>
        <v>strategy_16_demo</v>
      </c>
      <c r="R2624" s="13" t="str">
        <f t="shared" si="414"/>
        <v>Mon</v>
      </c>
      <c r="S2624" s="14">
        <f>VLOOKUP($B2624,Deals_Demo!$H:$S,8,0)</f>
        <v>45922.920555555553</v>
      </c>
      <c r="T2624" s="14">
        <f>VLOOKUP($B2624,Deals_Demo!$H:$S,9,0)</f>
        <v>45923.128888888888</v>
      </c>
      <c r="U2624" s="15" t="str">
        <f t="shared" si="415"/>
        <v>2025-09-23</v>
      </c>
      <c r="V2624" s="13" t="str">
        <f>VLOOKUP($B2624,Deals_Demo!$H:$S,11,0)</f>
        <v>03</v>
      </c>
      <c r="W2624" s="13" t="str">
        <f>VLOOKUP($B2624,Deals_Demo!$H:$S,12,0)</f>
        <v>Tue</v>
      </c>
      <c r="X2624" s="13">
        <f t="shared" si="408"/>
        <v>-0.30499999999999999</v>
      </c>
      <c r="Y2624" s="13">
        <f t="shared" si="409"/>
        <v>-0.61</v>
      </c>
      <c r="Z2624" s="13">
        <f t="shared" si="410"/>
        <v>-0.91499999999999992</v>
      </c>
      <c r="AA2624" s="13">
        <f t="shared" si="416"/>
        <v>-3</v>
      </c>
    </row>
    <row r="2625" spans="1:27" x14ac:dyDescent="0.25">
      <c r="A2625" s="60">
        <v>45922.920555555553</v>
      </c>
      <c r="B2625" s="61">
        <v>444574762</v>
      </c>
      <c r="C2625" s="62" t="s">
        <v>36</v>
      </c>
      <c r="D2625" s="62" t="s">
        <v>37</v>
      </c>
      <c r="E2625" s="62" t="s">
        <v>119</v>
      </c>
      <c r="F2625" s="63">
        <v>3747.98</v>
      </c>
      <c r="G2625" s="63">
        <v>3744.98</v>
      </c>
      <c r="H2625" s="63">
        <v>3750.98</v>
      </c>
      <c r="I2625" s="62" t="s">
        <v>3102</v>
      </c>
      <c r="J2625" s="63">
        <v>3744.93</v>
      </c>
      <c r="K2625" s="63">
        <v>0</v>
      </c>
      <c r="L2625" s="63">
        <v>0</v>
      </c>
      <c r="M2625" s="63">
        <v>-3.05</v>
      </c>
      <c r="N2625" s="10" t="str">
        <f t="shared" si="411"/>
        <v>L</v>
      </c>
      <c r="O2625" s="11">
        <f t="shared" si="412"/>
        <v>45922</v>
      </c>
      <c r="P2625" s="12" t="str">
        <f t="shared" si="413"/>
        <v>22</v>
      </c>
      <c r="Q2625" s="13" t="str">
        <f>VLOOKUP($B2625,Deals_Demo!$H:$N,7,0)</f>
        <v>strategy_09_demo</v>
      </c>
      <c r="R2625" s="13" t="str">
        <f t="shared" si="414"/>
        <v>Mon</v>
      </c>
      <c r="S2625" s="14">
        <f>VLOOKUP($B2625,Deals_Demo!$H:$S,8,0)</f>
        <v>45922.920555555553</v>
      </c>
      <c r="T2625" s="14">
        <f>VLOOKUP($B2625,Deals_Demo!$H:$S,9,0)</f>
        <v>45923.128888888888</v>
      </c>
      <c r="U2625" s="15" t="str">
        <f t="shared" si="415"/>
        <v>2025-09-23</v>
      </c>
      <c r="V2625" s="13" t="str">
        <f>VLOOKUP($B2625,Deals_Demo!$H:$S,11,0)</f>
        <v>03</v>
      </c>
      <c r="W2625" s="13" t="str">
        <f>VLOOKUP($B2625,Deals_Demo!$H:$S,12,0)</f>
        <v>Tue</v>
      </c>
      <c r="X2625" s="13">
        <f t="shared" si="408"/>
        <v>-0.30499999999999999</v>
      </c>
      <c r="Y2625" s="13">
        <f t="shared" si="409"/>
        <v>-0.61</v>
      </c>
      <c r="Z2625" s="13">
        <f t="shared" si="410"/>
        <v>-0.91499999999999992</v>
      </c>
      <c r="AA2625" s="13">
        <f t="shared" si="416"/>
        <v>-3</v>
      </c>
    </row>
    <row r="2626" spans="1:27" x14ac:dyDescent="0.25">
      <c r="A2626" s="56">
        <v>45922.920555555553</v>
      </c>
      <c r="B2626" s="57">
        <v>444574763</v>
      </c>
      <c r="C2626" s="58" t="s">
        <v>36</v>
      </c>
      <c r="D2626" s="58" t="s">
        <v>37</v>
      </c>
      <c r="E2626" s="58" t="s">
        <v>119</v>
      </c>
      <c r="F2626" s="59">
        <v>3748.01</v>
      </c>
      <c r="G2626" s="59">
        <v>3745.48</v>
      </c>
      <c r="H2626" s="59">
        <v>3750.98</v>
      </c>
      <c r="I2626" s="58" t="s">
        <v>3101</v>
      </c>
      <c r="J2626" s="59">
        <v>3745.47</v>
      </c>
      <c r="K2626" s="59">
        <v>0</v>
      </c>
      <c r="L2626" s="59">
        <v>0</v>
      </c>
      <c r="M2626" s="59">
        <v>-2.54</v>
      </c>
      <c r="N2626" s="10" t="str">
        <f t="shared" si="411"/>
        <v>L</v>
      </c>
      <c r="O2626" s="11">
        <f t="shared" si="412"/>
        <v>45922</v>
      </c>
      <c r="P2626" s="12" t="str">
        <f t="shared" si="413"/>
        <v>22</v>
      </c>
      <c r="Q2626" s="13" t="str">
        <f>VLOOKUP($B2626,Deals_Demo!$H:$N,7,0)</f>
        <v>strategy_10_demo</v>
      </c>
      <c r="R2626" s="13" t="str">
        <f t="shared" si="414"/>
        <v>Mon</v>
      </c>
      <c r="S2626" s="14">
        <f>VLOOKUP($B2626,Deals_Demo!$H:$S,8,0)</f>
        <v>45922.920555555553</v>
      </c>
      <c r="T2626" s="14">
        <f>VLOOKUP($B2626,Deals_Demo!$H:$S,9,0)</f>
        <v>45923.128888888888</v>
      </c>
      <c r="U2626" s="15" t="str">
        <f t="shared" si="415"/>
        <v>2025-09-23</v>
      </c>
      <c r="V2626" s="13" t="str">
        <f>VLOOKUP($B2626,Deals_Demo!$H:$S,11,0)</f>
        <v>03</v>
      </c>
      <c r="W2626" s="13" t="str">
        <f>VLOOKUP($B2626,Deals_Demo!$H:$S,12,0)</f>
        <v>Tue</v>
      </c>
      <c r="X2626" s="13">
        <f t="shared" si="408"/>
        <v>-0.254</v>
      </c>
      <c r="Y2626" s="13">
        <f t="shared" si="409"/>
        <v>-0.50800000000000001</v>
      </c>
      <c r="Z2626" s="13">
        <f t="shared" si="410"/>
        <v>-0.76200000000000001</v>
      </c>
      <c r="AA2626" s="13">
        <f t="shared" si="416"/>
        <v>-3</v>
      </c>
    </row>
    <row r="2627" spans="1:27" x14ac:dyDescent="0.25">
      <c r="A2627" s="60">
        <v>45922.920567129629</v>
      </c>
      <c r="B2627" s="61">
        <v>444574764</v>
      </c>
      <c r="C2627" s="62" t="s">
        <v>36</v>
      </c>
      <c r="D2627" s="62" t="s">
        <v>37</v>
      </c>
      <c r="E2627" s="62" t="s">
        <v>119</v>
      </c>
      <c r="F2627" s="63">
        <v>3748.01</v>
      </c>
      <c r="G2627" s="63">
        <v>3744.98</v>
      </c>
      <c r="H2627" s="63">
        <v>3751.48</v>
      </c>
      <c r="I2627" s="62" t="s">
        <v>3102</v>
      </c>
      <c r="J2627" s="63">
        <v>3744.93</v>
      </c>
      <c r="K2627" s="63">
        <v>0</v>
      </c>
      <c r="L2627" s="63">
        <v>0</v>
      </c>
      <c r="M2627" s="63">
        <v>-3.08</v>
      </c>
      <c r="N2627" s="10" t="str">
        <f t="shared" si="411"/>
        <v>L</v>
      </c>
      <c r="O2627" s="11">
        <f t="shared" si="412"/>
        <v>45922</v>
      </c>
      <c r="P2627" s="12" t="str">
        <f t="shared" si="413"/>
        <v>22</v>
      </c>
      <c r="Q2627" s="13" t="str">
        <f>VLOOKUP($B2627,Deals_Demo!$H:$N,7,0)</f>
        <v>strategy_11_demo</v>
      </c>
      <c r="R2627" s="13" t="str">
        <f t="shared" si="414"/>
        <v>Mon</v>
      </c>
      <c r="S2627" s="14">
        <f>VLOOKUP($B2627,Deals_Demo!$H:$S,8,0)</f>
        <v>45922.920567129629</v>
      </c>
      <c r="T2627" s="14">
        <f>VLOOKUP($B2627,Deals_Demo!$H:$S,9,0)</f>
        <v>45923.128900462965</v>
      </c>
      <c r="U2627" s="15" t="str">
        <f t="shared" si="415"/>
        <v>2025-09-23</v>
      </c>
      <c r="V2627" s="13" t="str">
        <f>VLOOKUP($B2627,Deals_Demo!$H:$S,11,0)</f>
        <v>03</v>
      </c>
      <c r="W2627" s="13" t="str">
        <f>VLOOKUP($B2627,Deals_Demo!$H:$S,12,0)</f>
        <v>Tue</v>
      </c>
      <c r="X2627" s="13">
        <f t="shared" ref="X2627:X2690" si="417">$M2627*0.1</f>
        <v>-0.30800000000000005</v>
      </c>
      <c r="Y2627" s="13">
        <f t="shared" ref="Y2627:Y2690" si="418">$M2627*0.2</f>
        <v>-0.6160000000000001</v>
      </c>
      <c r="Z2627" s="13">
        <f t="shared" ref="Z2627:Z2690" si="419">$M2627*0.3</f>
        <v>-0.92399999999999993</v>
      </c>
      <c r="AA2627" s="13">
        <f t="shared" si="416"/>
        <v>-3</v>
      </c>
    </row>
    <row r="2628" spans="1:27" x14ac:dyDescent="0.25">
      <c r="A2628" s="56">
        <v>45922.921134259261</v>
      </c>
      <c r="B2628" s="57">
        <v>444574809</v>
      </c>
      <c r="C2628" s="58" t="s">
        <v>36</v>
      </c>
      <c r="D2628" s="58" t="s">
        <v>37</v>
      </c>
      <c r="E2628" s="58" t="s">
        <v>119</v>
      </c>
      <c r="F2628" s="59">
        <v>3747.92</v>
      </c>
      <c r="G2628" s="59">
        <v>3744.92</v>
      </c>
      <c r="H2628" s="59">
        <v>3750.12</v>
      </c>
      <c r="I2628" s="58" t="s">
        <v>3102</v>
      </c>
      <c r="J2628" s="59">
        <v>3744.81</v>
      </c>
      <c r="K2628" s="59">
        <v>0</v>
      </c>
      <c r="L2628" s="59">
        <v>0</v>
      </c>
      <c r="M2628" s="59">
        <v>-3.11</v>
      </c>
      <c r="N2628" s="10" t="str">
        <f t="shared" si="411"/>
        <v>L</v>
      </c>
      <c r="O2628" s="11">
        <f t="shared" si="412"/>
        <v>45922</v>
      </c>
      <c r="P2628" s="12" t="str">
        <f t="shared" si="413"/>
        <v>22</v>
      </c>
      <c r="Q2628" s="13" t="str">
        <f>VLOOKUP($B2628,Deals_Demo!$H:$N,7,0)</f>
        <v>strategy_21_demo</v>
      </c>
      <c r="R2628" s="13" t="str">
        <f t="shared" si="414"/>
        <v>Mon</v>
      </c>
      <c r="S2628" s="14">
        <f>VLOOKUP($B2628,Deals_Demo!$H:$S,8,0)</f>
        <v>45922.921134259261</v>
      </c>
      <c r="T2628" s="14">
        <f>VLOOKUP($B2628,Deals_Demo!$H:$S,9,0)</f>
        <v>45923.129467592596</v>
      </c>
      <c r="U2628" s="15" t="str">
        <f t="shared" si="415"/>
        <v>2025-09-23</v>
      </c>
      <c r="V2628" s="13" t="str">
        <f>VLOOKUP($B2628,Deals_Demo!$H:$S,11,0)</f>
        <v>03</v>
      </c>
      <c r="W2628" s="13" t="str">
        <f>VLOOKUP($B2628,Deals_Demo!$H:$S,12,0)</f>
        <v>Tue</v>
      </c>
      <c r="X2628" s="13">
        <f t="shared" si="417"/>
        <v>-0.311</v>
      </c>
      <c r="Y2628" s="13">
        <f t="shared" si="418"/>
        <v>-0.622</v>
      </c>
      <c r="Z2628" s="13">
        <f t="shared" si="419"/>
        <v>-0.93299999999999994</v>
      </c>
      <c r="AA2628" s="13">
        <f t="shared" si="416"/>
        <v>-3</v>
      </c>
    </row>
    <row r="2629" spans="1:27" x14ac:dyDescent="0.25">
      <c r="A2629" s="60">
        <v>45922.934444444443</v>
      </c>
      <c r="B2629" s="61">
        <v>444576519</v>
      </c>
      <c r="C2629" s="62" t="s">
        <v>36</v>
      </c>
      <c r="D2629" s="62" t="s">
        <v>38</v>
      </c>
      <c r="E2629" s="62" t="s">
        <v>119</v>
      </c>
      <c r="F2629" s="63">
        <v>3746.53</v>
      </c>
      <c r="G2629" s="63">
        <v>3746.44</v>
      </c>
      <c r="H2629" s="63">
        <v>3745.03</v>
      </c>
      <c r="I2629" s="62" t="s">
        <v>3105</v>
      </c>
      <c r="J2629" s="63">
        <v>3745.01</v>
      </c>
      <c r="K2629" s="63">
        <v>0</v>
      </c>
      <c r="L2629" s="63">
        <v>0</v>
      </c>
      <c r="M2629" s="63">
        <v>1.52</v>
      </c>
      <c r="N2629" s="10" t="str">
        <f t="shared" si="411"/>
        <v>W</v>
      </c>
      <c r="O2629" s="11">
        <f t="shared" si="412"/>
        <v>45922</v>
      </c>
      <c r="P2629" s="12" t="str">
        <f t="shared" si="413"/>
        <v>22</v>
      </c>
      <c r="Q2629" s="13" t="str">
        <f>VLOOKUP($B2629,Deals_Demo!$H:$N,7,0)</f>
        <v>strategy_15_demo</v>
      </c>
      <c r="R2629" s="13" t="str">
        <f t="shared" si="414"/>
        <v>Mon</v>
      </c>
      <c r="S2629" s="14">
        <f>VLOOKUP($B2629,Deals_Demo!$H:$S,8,0)</f>
        <v>45922.934444444443</v>
      </c>
      <c r="T2629" s="14">
        <f>VLOOKUP($B2629,Deals_Demo!$H:$S,9,0)</f>
        <v>45923.142777777779</v>
      </c>
      <c r="U2629" s="15" t="str">
        <f t="shared" si="415"/>
        <v>2025-09-23</v>
      </c>
      <c r="V2629" s="13" t="str">
        <f>VLOOKUP($B2629,Deals_Demo!$H:$S,11,0)</f>
        <v>03</v>
      </c>
      <c r="W2629" s="13" t="str">
        <f>VLOOKUP($B2629,Deals_Demo!$H:$S,12,0)</f>
        <v>Tue</v>
      </c>
      <c r="X2629" s="13">
        <f t="shared" si="417"/>
        <v>0.15200000000000002</v>
      </c>
      <c r="Y2629" s="13">
        <f t="shared" si="418"/>
        <v>0.30400000000000005</v>
      </c>
      <c r="Z2629" s="13">
        <f t="shared" si="419"/>
        <v>0.45599999999999996</v>
      </c>
      <c r="AA2629" s="13">
        <f t="shared" si="416"/>
        <v>-3</v>
      </c>
    </row>
    <row r="2630" spans="1:27" x14ac:dyDescent="0.25">
      <c r="A2630" s="56">
        <v>45922.934444444443</v>
      </c>
      <c r="B2630" s="57">
        <v>444576520</v>
      </c>
      <c r="C2630" s="58" t="s">
        <v>36</v>
      </c>
      <c r="D2630" s="58" t="s">
        <v>38</v>
      </c>
      <c r="E2630" s="58" t="s">
        <v>119</v>
      </c>
      <c r="F2630" s="59">
        <v>3746.52</v>
      </c>
      <c r="G2630" s="59">
        <v>3745</v>
      </c>
      <c r="H2630" s="59">
        <v>3743.53</v>
      </c>
      <c r="I2630" s="58" t="s">
        <v>3106</v>
      </c>
      <c r="J2630" s="59">
        <v>3743.52</v>
      </c>
      <c r="K2630" s="59">
        <v>0</v>
      </c>
      <c r="L2630" s="59">
        <v>0</v>
      </c>
      <c r="M2630" s="59">
        <v>3</v>
      </c>
      <c r="N2630" s="10" t="str">
        <f t="shared" si="411"/>
        <v>W</v>
      </c>
      <c r="O2630" s="11">
        <f t="shared" si="412"/>
        <v>45922</v>
      </c>
      <c r="P2630" s="12" t="str">
        <f t="shared" si="413"/>
        <v>22</v>
      </c>
      <c r="Q2630" s="13" t="str">
        <f>VLOOKUP($B2630,Deals_Demo!$H:$N,7,0)</f>
        <v>strategy_23_demo</v>
      </c>
      <c r="R2630" s="13" t="str">
        <f t="shared" si="414"/>
        <v>Mon</v>
      </c>
      <c r="S2630" s="14">
        <f>VLOOKUP($B2630,Deals_Demo!$H:$S,8,0)</f>
        <v>45922.934444444443</v>
      </c>
      <c r="T2630" s="14">
        <f>VLOOKUP($B2630,Deals_Demo!$H:$S,9,0)</f>
        <v>45923.142777777779</v>
      </c>
      <c r="U2630" s="15" t="str">
        <f t="shared" si="415"/>
        <v>2025-09-23</v>
      </c>
      <c r="V2630" s="13" t="str">
        <f>VLOOKUP($B2630,Deals_Demo!$H:$S,11,0)</f>
        <v>03</v>
      </c>
      <c r="W2630" s="13" t="str">
        <f>VLOOKUP($B2630,Deals_Demo!$H:$S,12,0)</f>
        <v>Tue</v>
      </c>
      <c r="X2630" s="13">
        <f t="shared" si="417"/>
        <v>0.30000000000000004</v>
      </c>
      <c r="Y2630" s="13">
        <f t="shared" si="418"/>
        <v>0.60000000000000009</v>
      </c>
      <c r="Z2630" s="13">
        <f t="shared" si="419"/>
        <v>0.89999999999999991</v>
      </c>
      <c r="AA2630" s="13">
        <f t="shared" si="416"/>
        <v>3</v>
      </c>
    </row>
    <row r="2631" spans="1:27" x14ac:dyDescent="0.25">
      <c r="A2631" s="60">
        <v>45922.938379629632</v>
      </c>
      <c r="B2631" s="61">
        <v>444578359</v>
      </c>
      <c r="C2631" s="62" t="s">
        <v>36</v>
      </c>
      <c r="D2631" s="62" t="s">
        <v>38</v>
      </c>
      <c r="E2631" s="62" t="s">
        <v>119</v>
      </c>
      <c r="F2631" s="63">
        <v>3743.29</v>
      </c>
      <c r="G2631" s="63">
        <v>3746.28</v>
      </c>
      <c r="H2631" s="62"/>
      <c r="I2631" s="62" t="s">
        <v>3107</v>
      </c>
      <c r="J2631" s="63">
        <v>3746.28</v>
      </c>
      <c r="K2631" s="63">
        <v>0</v>
      </c>
      <c r="L2631" s="63">
        <v>0</v>
      </c>
      <c r="M2631" s="63">
        <v>-2.99</v>
      </c>
      <c r="N2631" s="10" t="str">
        <f t="shared" si="411"/>
        <v>L</v>
      </c>
      <c r="O2631" s="11">
        <f t="shared" si="412"/>
        <v>45922</v>
      </c>
      <c r="P2631" s="12" t="str">
        <f t="shared" si="413"/>
        <v>22</v>
      </c>
      <c r="Q2631" s="13" t="str">
        <f>VLOOKUP($B2631,Deals_Demo!$H:$N,7,0)</f>
        <v>strategy_20_demo</v>
      </c>
      <c r="R2631" s="13" t="str">
        <f t="shared" si="414"/>
        <v>Mon</v>
      </c>
      <c r="S2631" s="14">
        <f>VLOOKUP($B2631,Deals_Demo!$H:$S,8,0)</f>
        <v>45922.938379629632</v>
      </c>
      <c r="T2631" s="14">
        <f>VLOOKUP($B2631,Deals_Demo!$H:$S,9,0)</f>
        <v>45923.146712962967</v>
      </c>
      <c r="U2631" s="15" t="str">
        <f t="shared" si="415"/>
        <v>2025-09-23</v>
      </c>
      <c r="V2631" s="13" t="str">
        <f>VLOOKUP($B2631,Deals_Demo!$H:$S,11,0)</f>
        <v>03</v>
      </c>
      <c r="W2631" s="13" t="str">
        <f>VLOOKUP($B2631,Deals_Demo!$H:$S,12,0)</f>
        <v>Tue</v>
      </c>
      <c r="X2631" s="13">
        <f t="shared" si="417"/>
        <v>-0.29900000000000004</v>
      </c>
      <c r="Y2631" s="13">
        <f t="shared" si="418"/>
        <v>-0.59800000000000009</v>
      </c>
      <c r="Z2631" s="13">
        <f t="shared" si="419"/>
        <v>-0.89700000000000002</v>
      </c>
      <c r="AA2631" s="13">
        <f t="shared" si="416"/>
        <v>-3</v>
      </c>
    </row>
    <row r="2632" spans="1:27" x14ac:dyDescent="0.25">
      <c r="A2632" s="56">
        <v>45922.938379629632</v>
      </c>
      <c r="B2632" s="57">
        <v>444578361</v>
      </c>
      <c r="C2632" s="58" t="s">
        <v>36</v>
      </c>
      <c r="D2632" s="58" t="s">
        <v>38</v>
      </c>
      <c r="E2632" s="58" t="s">
        <v>119</v>
      </c>
      <c r="F2632" s="59">
        <v>3743.29</v>
      </c>
      <c r="G2632" s="59">
        <v>3746.29</v>
      </c>
      <c r="H2632" s="58"/>
      <c r="I2632" s="58" t="s">
        <v>3107</v>
      </c>
      <c r="J2632" s="59">
        <v>3746.31</v>
      </c>
      <c r="K2632" s="59">
        <v>0</v>
      </c>
      <c r="L2632" s="59">
        <v>0</v>
      </c>
      <c r="M2632" s="59">
        <v>-3.02</v>
      </c>
      <c r="N2632" s="10" t="str">
        <f t="shared" si="411"/>
        <v>L</v>
      </c>
      <c r="O2632" s="11">
        <f t="shared" si="412"/>
        <v>45922</v>
      </c>
      <c r="P2632" s="12" t="str">
        <f t="shared" si="413"/>
        <v>22</v>
      </c>
      <c r="Q2632" s="13" t="str">
        <f>VLOOKUP($B2632,Deals_Demo!$H:$N,7,0)</f>
        <v>strategy_18_demo</v>
      </c>
      <c r="R2632" s="13" t="str">
        <f t="shared" si="414"/>
        <v>Mon</v>
      </c>
      <c r="S2632" s="14">
        <f>VLOOKUP($B2632,Deals_Demo!$H:$S,8,0)</f>
        <v>45922.938379629632</v>
      </c>
      <c r="T2632" s="14">
        <f>VLOOKUP($B2632,Deals_Demo!$H:$S,9,0)</f>
        <v>45923.146712962967</v>
      </c>
      <c r="U2632" s="15" t="str">
        <f t="shared" si="415"/>
        <v>2025-09-23</v>
      </c>
      <c r="V2632" s="13" t="str">
        <f>VLOOKUP($B2632,Deals_Demo!$H:$S,11,0)</f>
        <v>03</v>
      </c>
      <c r="W2632" s="13" t="str">
        <f>VLOOKUP($B2632,Deals_Demo!$H:$S,12,0)</f>
        <v>Tue</v>
      </c>
      <c r="X2632" s="13">
        <f t="shared" si="417"/>
        <v>-0.30200000000000005</v>
      </c>
      <c r="Y2632" s="13">
        <f t="shared" si="418"/>
        <v>-0.60400000000000009</v>
      </c>
      <c r="Z2632" s="13">
        <f t="shared" si="419"/>
        <v>-0.90599999999999992</v>
      </c>
      <c r="AA2632" s="13">
        <f t="shared" si="416"/>
        <v>-3</v>
      </c>
    </row>
    <row r="2633" spans="1:27" x14ac:dyDescent="0.25">
      <c r="A2633" s="60">
        <v>45922.938379629632</v>
      </c>
      <c r="B2633" s="61">
        <v>444578363</v>
      </c>
      <c r="C2633" s="62" t="s">
        <v>36</v>
      </c>
      <c r="D2633" s="62" t="s">
        <v>38</v>
      </c>
      <c r="E2633" s="62" t="s">
        <v>119</v>
      </c>
      <c r="F2633" s="63">
        <v>3743.29</v>
      </c>
      <c r="G2633" s="63">
        <v>3746.29</v>
      </c>
      <c r="H2633" s="62"/>
      <c r="I2633" s="62" t="s">
        <v>3107</v>
      </c>
      <c r="J2633" s="63">
        <v>3746.31</v>
      </c>
      <c r="K2633" s="63">
        <v>0</v>
      </c>
      <c r="L2633" s="63">
        <v>0</v>
      </c>
      <c r="M2633" s="63">
        <v>-3.02</v>
      </c>
      <c r="N2633" s="10" t="str">
        <f t="shared" si="411"/>
        <v>L</v>
      </c>
      <c r="O2633" s="11">
        <f t="shared" si="412"/>
        <v>45922</v>
      </c>
      <c r="P2633" s="12" t="str">
        <f t="shared" si="413"/>
        <v>22</v>
      </c>
      <c r="Q2633" s="13" t="str">
        <f>VLOOKUP($B2633,Deals_Demo!$H:$N,7,0)</f>
        <v>strategy_19_demo</v>
      </c>
      <c r="R2633" s="13" t="str">
        <f t="shared" si="414"/>
        <v>Mon</v>
      </c>
      <c r="S2633" s="14">
        <f>VLOOKUP($B2633,Deals_Demo!$H:$S,8,0)</f>
        <v>45922.938379629632</v>
      </c>
      <c r="T2633" s="14">
        <f>VLOOKUP($B2633,Deals_Demo!$H:$S,9,0)</f>
        <v>45923.146712962967</v>
      </c>
      <c r="U2633" s="15" t="str">
        <f t="shared" si="415"/>
        <v>2025-09-23</v>
      </c>
      <c r="V2633" s="13" t="str">
        <f>VLOOKUP($B2633,Deals_Demo!$H:$S,11,0)</f>
        <v>03</v>
      </c>
      <c r="W2633" s="13" t="str">
        <f>VLOOKUP($B2633,Deals_Demo!$H:$S,12,0)</f>
        <v>Tue</v>
      </c>
      <c r="X2633" s="13">
        <f t="shared" si="417"/>
        <v>-0.30200000000000005</v>
      </c>
      <c r="Y2633" s="13">
        <f t="shared" si="418"/>
        <v>-0.60400000000000009</v>
      </c>
      <c r="Z2633" s="13">
        <f t="shared" si="419"/>
        <v>-0.90599999999999992</v>
      </c>
      <c r="AA2633" s="13">
        <f t="shared" si="416"/>
        <v>-3</v>
      </c>
    </row>
    <row r="2634" spans="1:27" x14ac:dyDescent="0.25">
      <c r="A2634" s="56">
        <v>45922.938611111109</v>
      </c>
      <c r="B2634" s="57">
        <v>444578569</v>
      </c>
      <c r="C2634" s="58" t="s">
        <v>36</v>
      </c>
      <c r="D2634" s="58" t="s">
        <v>38</v>
      </c>
      <c r="E2634" s="58" t="s">
        <v>119</v>
      </c>
      <c r="F2634" s="59">
        <v>3744.6</v>
      </c>
      <c r="G2634" s="59">
        <v>3746.11</v>
      </c>
      <c r="H2634" s="59">
        <v>3743.11</v>
      </c>
      <c r="I2634" s="58" t="s">
        <v>3107</v>
      </c>
      <c r="J2634" s="59">
        <v>3746.24</v>
      </c>
      <c r="K2634" s="59">
        <v>0</v>
      </c>
      <c r="L2634" s="59">
        <v>0</v>
      </c>
      <c r="M2634" s="59">
        <v>-1.64</v>
      </c>
      <c r="N2634" s="10" t="str">
        <f t="shared" si="411"/>
        <v>L</v>
      </c>
      <c r="O2634" s="11">
        <f t="shared" si="412"/>
        <v>45922</v>
      </c>
      <c r="P2634" s="12" t="str">
        <f t="shared" si="413"/>
        <v>22</v>
      </c>
      <c r="Q2634" s="13" t="str">
        <f>VLOOKUP($B2634,Deals_Demo!$H:$N,7,0)</f>
        <v>strategy_15_demo</v>
      </c>
      <c r="R2634" s="13" t="str">
        <f t="shared" si="414"/>
        <v>Mon</v>
      </c>
      <c r="S2634" s="14">
        <f>VLOOKUP($B2634,Deals_Demo!$H:$S,8,0)</f>
        <v>45922.938611111109</v>
      </c>
      <c r="T2634" s="14">
        <f>VLOOKUP($B2634,Deals_Demo!$H:$S,9,0)</f>
        <v>45923.146944444445</v>
      </c>
      <c r="U2634" s="15" t="str">
        <f t="shared" si="415"/>
        <v>2025-09-23</v>
      </c>
      <c r="V2634" s="13" t="str">
        <f>VLOOKUP($B2634,Deals_Demo!$H:$S,11,0)</f>
        <v>03</v>
      </c>
      <c r="W2634" s="13" t="str">
        <f>VLOOKUP($B2634,Deals_Demo!$H:$S,12,0)</f>
        <v>Tue</v>
      </c>
      <c r="X2634" s="13">
        <f t="shared" si="417"/>
        <v>-0.16400000000000001</v>
      </c>
      <c r="Y2634" s="13">
        <f t="shared" si="418"/>
        <v>-0.32800000000000001</v>
      </c>
      <c r="Z2634" s="13">
        <f t="shared" si="419"/>
        <v>-0.49199999999999994</v>
      </c>
      <c r="AA2634" s="13">
        <f t="shared" si="416"/>
        <v>-3</v>
      </c>
    </row>
    <row r="2635" spans="1:27" x14ac:dyDescent="0.25">
      <c r="A2635" s="60">
        <v>45922.938611111109</v>
      </c>
      <c r="B2635" s="61">
        <v>444578570</v>
      </c>
      <c r="C2635" s="62" t="s">
        <v>36</v>
      </c>
      <c r="D2635" s="62" t="s">
        <v>38</v>
      </c>
      <c r="E2635" s="62" t="s">
        <v>119</v>
      </c>
      <c r="F2635" s="63">
        <v>3744.66</v>
      </c>
      <c r="G2635" s="63">
        <v>3747.6</v>
      </c>
      <c r="H2635" s="63">
        <v>3741.1</v>
      </c>
      <c r="I2635" s="62" t="s">
        <v>3108</v>
      </c>
      <c r="J2635" s="63">
        <v>3747.68</v>
      </c>
      <c r="K2635" s="63">
        <v>0</v>
      </c>
      <c r="L2635" s="63">
        <v>0</v>
      </c>
      <c r="M2635" s="63">
        <v>-3.02</v>
      </c>
      <c r="N2635" s="10" t="str">
        <f t="shared" si="411"/>
        <v>L</v>
      </c>
      <c r="O2635" s="11">
        <f t="shared" si="412"/>
        <v>45922</v>
      </c>
      <c r="P2635" s="12" t="str">
        <f t="shared" si="413"/>
        <v>22</v>
      </c>
      <c r="Q2635" s="13" t="str">
        <f>VLOOKUP($B2635,Deals_Demo!$H:$N,7,0)</f>
        <v>strategy_11_demo</v>
      </c>
      <c r="R2635" s="13" t="str">
        <f t="shared" si="414"/>
        <v>Mon</v>
      </c>
      <c r="S2635" s="14">
        <f>VLOOKUP($B2635,Deals_Demo!$H:$S,8,0)</f>
        <v>45922.938611111109</v>
      </c>
      <c r="T2635" s="14">
        <f>VLOOKUP($B2635,Deals_Demo!$H:$S,9,0)</f>
        <v>45923.146944444445</v>
      </c>
      <c r="U2635" s="15" t="str">
        <f t="shared" si="415"/>
        <v>2025-09-23</v>
      </c>
      <c r="V2635" s="13" t="str">
        <f>VLOOKUP($B2635,Deals_Demo!$H:$S,11,0)</f>
        <v>03</v>
      </c>
      <c r="W2635" s="13" t="str">
        <f>VLOOKUP($B2635,Deals_Demo!$H:$S,12,0)</f>
        <v>Tue</v>
      </c>
      <c r="X2635" s="13">
        <f t="shared" si="417"/>
        <v>-0.30200000000000005</v>
      </c>
      <c r="Y2635" s="13">
        <f t="shared" si="418"/>
        <v>-0.60400000000000009</v>
      </c>
      <c r="Z2635" s="13">
        <f t="shared" si="419"/>
        <v>-0.90599999999999992</v>
      </c>
      <c r="AA2635" s="13">
        <f t="shared" si="416"/>
        <v>-3</v>
      </c>
    </row>
    <row r="2636" spans="1:27" x14ac:dyDescent="0.25">
      <c r="A2636" s="56">
        <v>45922.938611111109</v>
      </c>
      <c r="B2636" s="57">
        <v>444578572</v>
      </c>
      <c r="C2636" s="58" t="s">
        <v>36</v>
      </c>
      <c r="D2636" s="58" t="s">
        <v>38</v>
      </c>
      <c r="E2636" s="58" t="s">
        <v>119</v>
      </c>
      <c r="F2636" s="59">
        <v>3744.67</v>
      </c>
      <c r="G2636" s="59">
        <v>3747.1</v>
      </c>
      <c r="H2636" s="59">
        <v>3741.6</v>
      </c>
      <c r="I2636" s="58" t="s">
        <v>3109</v>
      </c>
      <c r="J2636" s="59">
        <v>3747.13</v>
      </c>
      <c r="K2636" s="59">
        <v>0</v>
      </c>
      <c r="L2636" s="59">
        <v>0</v>
      </c>
      <c r="M2636" s="59">
        <v>-2.46</v>
      </c>
      <c r="N2636" s="10" t="str">
        <f t="shared" si="411"/>
        <v>L</v>
      </c>
      <c r="O2636" s="11">
        <f t="shared" si="412"/>
        <v>45922</v>
      </c>
      <c r="P2636" s="12" t="str">
        <f t="shared" si="413"/>
        <v>22</v>
      </c>
      <c r="Q2636" s="13" t="str">
        <f>VLOOKUP($B2636,Deals_Demo!$H:$N,7,0)</f>
        <v>strategy_10_demo</v>
      </c>
      <c r="R2636" s="13" t="str">
        <f t="shared" si="414"/>
        <v>Mon</v>
      </c>
      <c r="S2636" s="14">
        <f>VLOOKUP($B2636,Deals_Demo!$H:$S,8,0)</f>
        <v>45922.938611111109</v>
      </c>
      <c r="T2636" s="14">
        <f>VLOOKUP($B2636,Deals_Demo!$H:$S,9,0)</f>
        <v>45923.146944444445</v>
      </c>
      <c r="U2636" s="15" t="str">
        <f t="shared" si="415"/>
        <v>2025-09-23</v>
      </c>
      <c r="V2636" s="13" t="str">
        <f>VLOOKUP($B2636,Deals_Demo!$H:$S,11,0)</f>
        <v>03</v>
      </c>
      <c r="W2636" s="13" t="str">
        <f>VLOOKUP($B2636,Deals_Demo!$H:$S,12,0)</f>
        <v>Tue</v>
      </c>
      <c r="X2636" s="13">
        <f t="shared" si="417"/>
        <v>-0.246</v>
      </c>
      <c r="Y2636" s="13">
        <f t="shared" si="418"/>
        <v>-0.49199999999999999</v>
      </c>
      <c r="Z2636" s="13">
        <f t="shared" si="419"/>
        <v>-0.73799999999999999</v>
      </c>
      <c r="AA2636" s="13">
        <f t="shared" si="416"/>
        <v>-3</v>
      </c>
    </row>
    <row r="2637" spans="1:27" x14ac:dyDescent="0.25">
      <c r="A2637" s="60">
        <v>45922.938622685186</v>
      </c>
      <c r="B2637" s="61">
        <v>444578574</v>
      </c>
      <c r="C2637" s="62" t="s">
        <v>36</v>
      </c>
      <c r="D2637" s="62" t="s">
        <v>38</v>
      </c>
      <c r="E2637" s="62" t="s">
        <v>119</v>
      </c>
      <c r="F2637" s="63">
        <v>3744.65</v>
      </c>
      <c r="G2637" s="63">
        <v>3746.8</v>
      </c>
      <c r="H2637" s="63">
        <v>3741.6</v>
      </c>
      <c r="I2637" s="62" t="s">
        <v>3110</v>
      </c>
      <c r="J2637" s="63">
        <v>3746.93</v>
      </c>
      <c r="K2637" s="63">
        <v>0</v>
      </c>
      <c r="L2637" s="63">
        <v>0</v>
      </c>
      <c r="M2637" s="63">
        <v>-2.2799999999999998</v>
      </c>
      <c r="N2637" s="10" t="str">
        <f t="shared" si="411"/>
        <v>L</v>
      </c>
      <c r="O2637" s="11">
        <f t="shared" si="412"/>
        <v>45922</v>
      </c>
      <c r="P2637" s="12" t="str">
        <f t="shared" si="413"/>
        <v>22</v>
      </c>
      <c r="Q2637" s="13" t="str">
        <f>VLOOKUP($B2637,Deals_Demo!$H:$N,7,0)</f>
        <v>strategy_23_demo</v>
      </c>
      <c r="R2637" s="13" t="str">
        <f t="shared" si="414"/>
        <v>Mon</v>
      </c>
      <c r="S2637" s="14">
        <f>VLOOKUP($B2637,Deals_Demo!$H:$S,8,0)</f>
        <v>45922.938622685186</v>
      </c>
      <c r="T2637" s="14">
        <f>VLOOKUP($B2637,Deals_Demo!$H:$S,9,0)</f>
        <v>45923.146956018521</v>
      </c>
      <c r="U2637" s="15" t="str">
        <f t="shared" si="415"/>
        <v>2025-09-23</v>
      </c>
      <c r="V2637" s="13" t="str">
        <f>VLOOKUP($B2637,Deals_Demo!$H:$S,11,0)</f>
        <v>03</v>
      </c>
      <c r="W2637" s="13" t="str">
        <f>VLOOKUP($B2637,Deals_Demo!$H:$S,12,0)</f>
        <v>Tue</v>
      </c>
      <c r="X2637" s="13">
        <f t="shared" si="417"/>
        <v>-0.22799999999999998</v>
      </c>
      <c r="Y2637" s="13">
        <f t="shared" si="418"/>
        <v>-0.45599999999999996</v>
      </c>
      <c r="Z2637" s="13">
        <f t="shared" si="419"/>
        <v>-0.68399999999999994</v>
      </c>
      <c r="AA2637" s="13">
        <f t="shared" si="416"/>
        <v>-3</v>
      </c>
    </row>
    <row r="2638" spans="1:27" x14ac:dyDescent="0.25">
      <c r="A2638" s="56">
        <v>45922.938622685186</v>
      </c>
      <c r="B2638" s="57">
        <v>444578576</v>
      </c>
      <c r="C2638" s="58" t="s">
        <v>36</v>
      </c>
      <c r="D2638" s="58" t="s">
        <v>38</v>
      </c>
      <c r="E2638" s="58" t="s">
        <v>119</v>
      </c>
      <c r="F2638" s="59">
        <v>3744.65</v>
      </c>
      <c r="G2638" s="59">
        <v>3747.6</v>
      </c>
      <c r="H2638" s="59">
        <v>3742.4</v>
      </c>
      <c r="I2638" s="58" t="s">
        <v>3108</v>
      </c>
      <c r="J2638" s="59">
        <v>3747.68</v>
      </c>
      <c r="K2638" s="59">
        <v>0</v>
      </c>
      <c r="L2638" s="59">
        <v>0</v>
      </c>
      <c r="M2638" s="59">
        <v>-3.03</v>
      </c>
      <c r="N2638" s="10" t="str">
        <f t="shared" si="411"/>
        <v>L</v>
      </c>
      <c r="O2638" s="11">
        <f t="shared" si="412"/>
        <v>45922</v>
      </c>
      <c r="P2638" s="12" t="str">
        <f t="shared" si="413"/>
        <v>22</v>
      </c>
      <c r="Q2638" s="13" t="str">
        <f>VLOOKUP($B2638,Deals_Demo!$H:$N,7,0)</f>
        <v>strategy_21_demo</v>
      </c>
      <c r="R2638" s="13" t="str">
        <f t="shared" si="414"/>
        <v>Mon</v>
      </c>
      <c r="S2638" s="14">
        <f>VLOOKUP($B2638,Deals_Demo!$H:$S,8,0)</f>
        <v>45922.938622685186</v>
      </c>
      <c r="T2638" s="14">
        <f>VLOOKUP($B2638,Deals_Demo!$H:$S,9,0)</f>
        <v>45923.146956018521</v>
      </c>
      <c r="U2638" s="15" t="str">
        <f t="shared" si="415"/>
        <v>2025-09-23</v>
      </c>
      <c r="V2638" s="13" t="str">
        <f>VLOOKUP($B2638,Deals_Demo!$H:$S,11,0)</f>
        <v>03</v>
      </c>
      <c r="W2638" s="13" t="str">
        <f>VLOOKUP($B2638,Deals_Demo!$H:$S,12,0)</f>
        <v>Tue</v>
      </c>
      <c r="X2638" s="13">
        <f t="shared" si="417"/>
        <v>-0.30299999999999999</v>
      </c>
      <c r="Y2638" s="13">
        <f t="shared" si="418"/>
        <v>-0.60599999999999998</v>
      </c>
      <c r="Z2638" s="13">
        <f t="shared" si="419"/>
        <v>-0.90899999999999992</v>
      </c>
      <c r="AA2638" s="13">
        <f t="shared" si="416"/>
        <v>-3</v>
      </c>
    </row>
    <row r="2639" spans="1:27" x14ac:dyDescent="0.25">
      <c r="A2639" s="60">
        <v>45922.938622685186</v>
      </c>
      <c r="B2639" s="61">
        <v>444578577</v>
      </c>
      <c r="C2639" s="62" t="s">
        <v>36</v>
      </c>
      <c r="D2639" s="62" t="s">
        <v>38</v>
      </c>
      <c r="E2639" s="62" t="s">
        <v>119</v>
      </c>
      <c r="F2639" s="63">
        <v>3744.5</v>
      </c>
      <c r="G2639" s="63">
        <v>3747.6</v>
      </c>
      <c r="H2639" s="63">
        <v>3743.1</v>
      </c>
      <c r="I2639" s="62" t="s">
        <v>3108</v>
      </c>
      <c r="J2639" s="63">
        <v>3747.68</v>
      </c>
      <c r="K2639" s="63">
        <v>0</v>
      </c>
      <c r="L2639" s="63">
        <v>0</v>
      </c>
      <c r="M2639" s="63">
        <v>-3.18</v>
      </c>
      <c r="N2639" s="10" t="str">
        <f t="shared" si="411"/>
        <v>L</v>
      </c>
      <c r="O2639" s="11">
        <f t="shared" si="412"/>
        <v>45922</v>
      </c>
      <c r="P2639" s="12" t="str">
        <f t="shared" si="413"/>
        <v>22</v>
      </c>
      <c r="Q2639" s="13" t="str">
        <f>VLOOKUP($B2639,Deals_Demo!$H:$N,7,0)</f>
        <v>strategy_12_demo</v>
      </c>
      <c r="R2639" s="13" t="str">
        <f t="shared" si="414"/>
        <v>Mon</v>
      </c>
      <c r="S2639" s="14">
        <f>VLOOKUP($B2639,Deals_Demo!$H:$S,8,0)</f>
        <v>45922.938622685186</v>
      </c>
      <c r="T2639" s="14">
        <f>VLOOKUP($B2639,Deals_Demo!$H:$S,9,0)</f>
        <v>45923.146956018521</v>
      </c>
      <c r="U2639" s="15" t="str">
        <f t="shared" si="415"/>
        <v>2025-09-23</v>
      </c>
      <c r="V2639" s="13" t="str">
        <f>VLOOKUP($B2639,Deals_Demo!$H:$S,11,0)</f>
        <v>03</v>
      </c>
      <c r="W2639" s="13" t="str">
        <f>VLOOKUP($B2639,Deals_Demo!$H:$S,12,0)</f>
        <v>Tue</v>
      </c>
      <c r="X2639" s="13">
        <f t="shared" si="417"/>
        <v>-0.31800000000000006</v>
      </c>
      <c r="Y2639" s="13">
        <f t="shared" si="418"/>
        <v>-0.63600000000000012</v>
      </c>
      <c r="Z2639" s="13">
        <f t="shared" si="419"/>
        <v>-0.95399999999999996</v>
      </c>
      <c r="AA2639" s="13">
        <f t="shared" si="416"/>
        <v>-3</v>
      </c>
    </row>
    <row r="2640" spans="1:27" x14ac:dyDescent="0.25">
      <c r="A2640" s="56">
        <v>45922.938622685186</v>
      </c>
      <c r="B2640" s="57">
        <v>444578578</v>
      </c>
      <c r="C2640" s="58" t="s">
        <v>36</v>
      </c>
      <c r="D2640" s="58" t="s">
        <v>38</v>
      </c>
      <c r="E2640" s="58" t="s">
        <v>119</v>
      </c>
      <c r="F2640" s="59">
        <v>3744.54</v>
      </c>
      <c r="G2640" s="59">
        <v>3747.6</v>
      </c>
      <c r="H2640" s="59">
        <v>3741.6</v>
      </c>
      <c r="I2640" s="58" t="s">
        <v>3108</v>
      </c>
      <c r="J2640" s="59">
        <v>3747.68</v>
      </c>
      <c r="K2640" s="59">
        <v>0</v>
      </c>
      <c r="L2640" s="59">
        <v>0</v>
      </c>
      <c r="M2640" s="59">
        <v>-3.14</v>
      </c>
      <c r="N2640" s="10" t="str">
        <f t="shared" si="411"/>
        <v>L</v>
      </c>
      <c r="O2640" s="11">
        <f t="shared" si="412"/>
        <v>45922</v>
      </c>
      <c r="P2640" s="12" t="str">
        <f t="shared" si="413"/>
        <v>22</v>
      </c>
      <c r="Q2640" s="13" t="str">
        <f>VLOOKUP($B2640,Deals_Demo!$H:$N,7,0)</f>
        <v>strategy_09_demo</v>
      </c>
      <c r="R2640" s="13" t="str">
        <f t="shared" si="414"/>
        <v>Mon</v>
      </c>
      <c r="S2640" s="14">
        <f>VLOOKUP($B2640,Deals_Demo!$H:$S,8,0)</f>
        <v>45922.938622685186</v>
      </c>
      <c r="T2640" s="14">
        <f>VLOOKUP($B2640,Deals_Demo!$H:$S,9,0)</f>
        <v>45923.146956018521</v>
      </c>
      <c r="U2640" s="15" t="str">
        <f t="shared" si="415"/>
        <v>2025-09-23</v>
      </c>
      <c r="V2640" s="13" t="str">
        <f>VLOOKUP($B2640,Deals_Demo!$H:$S,11,0)</f>
        <v>03</v>
      </c>
      <c r="W2640" s="13" t="str">
        <f>VLOOKUP($B2640,Deals_Demo!$H:$S,12,0)</f>
        <v>Tue</v>
      </c>
      <c r="X2640" s="13">
        <f t="shared" si="417"/>
        <v>-0.31400000000000006</v>
      </c>
      <c r="Y2640" s="13">
        <f t="shared" si="418"/>
        <v>-0.62800000000000011</v>
      </c>
      <c r="Z2640" s="13">
        <f t="shared" si="419"/>
        <v>-0.94199999999999995</v>
      </c>
      <c r="AA2640" s="13">
        <f t="shared" si="416"/>
        <v>-3</v>
      </c>
    </row>
    <row r="2641" spans="1:27" x14ac:dyDescent="0.25">
      <c r="A2641" s="60">
        <v>45922.938622685186</v>
      </c>
      <c r="B2641" s="61">
        <v>444578579</v>
      </c>
      <c r="C2641" s="62" t="s">
        <v>36</v>
      </c>
      <c r="D2641" s="62" t="s">
        <v>38</v>
      </c>
      <c r="E2641" s="62" t="s">
        <v>119</v>
      </c>
      <c r="F2641" s="63">
        <v>3744.54</v>
      </c>
      <c r="G2641" s="63">
        <v>3746.8</v>
      </c>
      <c r="H2641" s="63">
        <v>3743.1</v>
      </c>
      <c r="I2641" s="62" t="s">
        <v>3110</v>
      </c>
      <c r="J2641" s="63">
        <v>3746.93</v>
      </c>
      <c r="K2641" s="63">
        <v>0</v>
      </c>
      <c r="L2641" s="63">
        <v>0</v>
      </c>
      <c r="M2641" s="63">
        <v>-2.39</v>
      </c>
      <c r="N2641" s="10" t="str">
        <f t="shared" si="411"/>
        <v>L</v>
      </c>
      <c r="O2641" s="11">
        <f t="shared" si="412"/>
        <v>45922</v>
      </c>
      <c r="P2641" s="12" t="str">
        <f t="shared" si="413"/>
        <v>22</v>
      </c>
      <c r="Q2641" s="13" t="str">
        <f>VLOOKUP($B2641,Deals_Demo!$H:$N,7,0)</f>
        <v>strategy_22_demo</v>
      </c>
      <c r="R2641" s="13" t="str">
        <f t="shared" si="414"/>
        <v>Mon</v>
      </c>
      <c r="S2641" s="14">
        <f>VLOOKUP($B2641,Deals_Demo!$H:$S,8,0)</f>
        <v>45922.938622685186</v>
      </c>
      <c r="T2641" s="14">
        <f>VLOOKUP($B2641,Deals_Demo!$H:$S,9,0)</f>
        <v>45923.146956018521</v>
      </c>
      <c r="U2641" s="15" t="str">
        <f t="shared" si="415"/>
        <v>2025-09-23</v>
      </c>
      <c r="V2641" s="13" t="str">
        <f>VLOOKUP($B2641,Deals_Demo!$H:$S,11,0)</f>
        <v>03</v>
      </c>
      <c r="W2641" s="13" t="str">
        <f>VLOOKUP($B2641,Deals_Demo!$H:$S,12,0)</f>
        <v>Tue</v>
      </c>
      <c r="X2641" s="13">
        <f t="shared" si="417"/>
        <v>-0.23900000000000002</v>
      </c>
      <c r="Y2641" s="13">
        <f t="shared" si="418"/>
        <v>-0.47800000000000004</v>
      </c>
      <c r="Z2641" s="13">
        <f t="shared" si="419"/>
        <v>-0.71699999999999997</v>
      </c>
      <c r="AA2641" s="13">
        <f t="shared" si="416"/>
        <v>-3</v>
      </c>
    </row>
    <row r="2642" spans="1:27" x14ac:dyDescent="0.25">
      <c r="A2642" s="56">
        <v>45922.938634259262</v>
      </c>
      <c r="B2642" s="57">
        <v>444578581</v>
      </c>
      <c r="C2642" s="58" t="s">
        <v>36</v>
      </c>
      <c r="D2642" s="58" t="s">
        <v>38</v>
      </c>
      <c r="E2642" s="58" t="s">
        <v>119</v>
      </c>
      <c r="F2642" s="59">
        <v>3744.49</v>
      </c>
      <c r="G2642" s="59">
        <v>3747.6</v>
      </c>
      <c r="H2642" s="59">
        <v>3743.1</v>
      </c>
      <c r="I2642" s="58" t="s">
        <v>3108</v>
      </c>
      <c r="J2642" s="59">
        <v>3747.68</v>
      </c>
      <c r="K2642" s="59">
        <v>0</v>
      </c>
      <c r="L2642" s="59">
        <v>0</v>
      </c>
      <c r="M2642" s="59">
        <v>-3.19</v>
      </c>
      <c r="N2642" s="10" t="str">
        <f t="shared" si="411"/>
        <v>L</v>
      </c>
      <c r="O2642" s="11">
        <f t="shared" si="412"/>
        <v>45922</v>
      </c>
      <c r="P2642" s="12" t="str">
        <f t="shared" si="413"/>
        <v>22</v>
      </c>
      <c r="Q2642" s="13" t="str">
        <f>VLOOKUP($B2642,Deals_Demo!$H:$N,7,0)</f>
        <v>strategy_24_demo</v>
      </c>
      <c r="R2642" s="13" t="str">
        <f t="shared" si="414"/>
        <v>Mon</v>
      </c>
      <c r="S2642" s="14">
        <f>VLOOKUP($B2642,Deals_Demo!$H:$S,8,0)</f>
        <v>45922.938634259262</v>
      </c>
      <c r="T2642" s="14">
        <f>VLOOKUP($B2642,Deals_Demo!$H:$S,9,0)</f>
        <v>45923.146967592598</v>
      </c>
      <c r="U2642" s="15" t="str">
        <f t="shared" si="415"/>
        <v>2025-09-23</v>
      </c>
      <c r="V2642" s="13" t="str">
        <f>VLOOKUP($B2642,Deals_Demo!$H:$S,11,0)</f>
        <v>03</v>
      </c>
      <c r="W2642" s="13" t="str">
        <f>VLOOKUP($B2642,Deals_Demo!$H:$S,12,0)</f>
        <v>Tue</v>
      </c>
      <c r="X2642" s="13">
        <f t="shared" si="417"/>
        <v>-0.31900000000000001</v>
      </c>
      <c r="Y2642" s="13">
        <f t="shared" si="418"/>
        <v>-0.63800000000000001</v>
      </c>
      <c r="Z2642" s="13">
        <f t="shared" si="419"/>
        <v>-0.95699999999999996</v>
      </c>
      <c r="AA2642" s="13">
        <f t="shared" si="416"/>
        <v>-3</v>
      </c>
    </row>
    <row r="2643" spans="1:27" x14ac:dyDescent="0.25">
      <c r="A2643" s="60">
        <v>45922.938634259262</v>
      </c>
      <c r="B2643" s="61">
        <v>444578582</v>
      </c>
      <c r="C2643" s="62" t="s">
        <v>36</v>
      </c>
      <c r="D2643" s="62" t="s">
        <v>38</v>
      </c>
      <c r="E2643" s="62" t="s">
        <v>119</v>
      </c>
      <c r="F2643" s="63">
        <v>3744.45</v>
      </c>
      <c r="G2643" s="63">
        <v>3747.6</v>
      </c>
      <c r="H2643" s="63">
        <v>3741.1</v>
      </c>
      <c r="I2643" s="62" t="s">
        <v>3108</v>
      </c>
      <c r="J2643" s="63">
        <v>3747.68</v>
      </c>
      <c r="K2643" s="63">
        <v>0</v>
      </c>
      <c r="L2643" s="63">
        <v>0</v>
      </c>
      <c r="M2643" s="63">
        <v>-3.23</v>
      </c>
      <c r="N2643" s="10" t="str">
        <f t="shared" si="411"/>
        <v>L</v>
      </c>
      <c r="O2643" s="11">
        <f t="shared" si="412"/>
        <v>45922</v>
      </c>
      <c r="P2643" s="12" t="str">
        <f t="shared" si="413"/>
        <v>22</v>
      </c>
      <c r="Q2643" s="13" t="str">
        <f>VLOOKUP($B2643,Deals_Demo!$H:$N,7,0)</f>
        <v>strategy_16_demo</v>
      </c>
      <c r="R2643" s="13" t="str">
        <f t="shared" si="414"/>
        <v>Mon</v>
      </c>
      <c r="S2643" s="14">
        <f>VLOOKUP($B2643,Deals_Demo!$H:$S,8,0)</f>
        <v>45922.938634259262</v>
      </c>
      <c r="T2643" s="14">
        <f>VLOOKUP($B2643,Deals_Demo!$H:$S,9,0)</f>
        <v>45923.146967592598</v>
      </c>
      <c r="U2643" s="15" t="str">
        <f t="shared" si="415"/>
        <v>2025-09-23</v>
      </c>
      <c r="V2643" s="13" t="str">
        <f>VLOOKUP($B2643,Deals_Demo!$H:$S,11,0)</f>
        <v>03</v>
      </c>
      <c r="W2643" s="13" t="str">
        <f>VLOOKUP($B2643,Deals_Demo!$H:$S,12,0)</f>
        <v>Tue</v>
      </c>
      <c r="X2643" s="13">
        <f t="shared" si="417"/>
        <v>-0.32300000000000001</v>
      </c>
      <c r="Y2643" s="13">
        <f t="shared" si="418"/>
        <v>-0.64600000000000002</v>
      </c>
      <c r="Z2643" s="13">
        <f t="shared" si="419"/>
        <v>-0.96899999999999997</v>
      </c>
      <c r="AA2643" s="13">
        <f t="shared" si="416"/>
        <v>-3</v>
      </c>
    </row>
    <row r="2644" spans="1:27" x14ac:dyDescent="0.25">
      <c r="A2644" s="56">
        <v>45922.938634259262</v>
      </c>
      <c r="B2644" s="57">
        <v>444578583</v>
      </c>
      <c r="C2644" s="58" t="s">
        <v>36</v>
      </c>
      <c r="D2644" s="58" t="s">
        <v>38</v>
      </c>
      <c r="E2644" s="58" t="s">
        <v>119</v>
      </c>
      <c r="F2644" s="59">
        <v>3744.44</v>
      </c>
      <c r="G2644" s="59">
        <v>3747.6</v>
      </c>
      <c r="H2644" s="59">
        <v>3743.1</v>
      </c>
      <c r="I2644" s="58" t="s">
        <v>3108</v>
      </c>
      <c r="J2644" s="59">
        <v>3747.68</v>
      </c>
      <c r="K2644" s="59">
        <v>0</v>
      </c>
      <c r="L2644" s="59">
        <v>0</v>
      </c>
      <c r="M2644" s="59">
        <v>-3.24</v>
      </c>
      <c r="N2644" s="10" t="str">
        <f t="shared" si="411"/>
        <v>L</v>
      </c>
      <c r="O2644" s="11">
        <f t="shared" si="412"/>
        <v>45922</v>
      </c>
      <c r="P2644" s="12" t="str">
        <f t="shared" si="413"/>
        <v>22</v>
      </c>
      <c r="Q2644" s="13" t="str">
        <f>VLOOKUP($B2644,Deals_Demo!$H:$N,7,0)</f>
        <v>strategy_14_demo</v>
      </c>
      <c r="R2644" s="13" t="str">
        <f t="shared" si="414"/>
        <v>Mon</v>
      </c>
      <c r="S2644" s="14">
        <f>VLOOKUP($B2644,Deals_Demo!$H:$S,8,0)</f>
        <v>45922.938634259262</v>
      </c>
      <c r="T2644" s="14">
        <f>VLOOKUP($B2644,Deals_Demo!$H:$S,9,0)</f>
        <v>45923.146967592598</v>
      </c>
      <c r="U2644" s="15" t="str">
        <f t="shared" si="415"/>
        <v>2025-09-23</v>
      </c>
      <c r="V2644" s="13" t="str">
        <f>VLOOKUP($B2644,Deals_Demo!$H:$S,11,0)</f>
        <v>03</v>
      </c>
      <c r="W2644" s="13" t="str">
        <f>VLOOKUP($B2644,Deals_Demo!$H:$S,12,0)</f>
        <v>Tue</v>
      </c>
      <c r="X2644" s="13">
        <f t="shared" si="417"/>
        <v>-0.32400000000000007</v>
      </c>
      <c r="Y2644" s="13">
        <f t="shared" si="418"/>
        <v>-0.64800000000000013</v>
      </c>
      <c r="Z2644" s="13">
        <f t="shared" si="419"/>
        <v>-0.97199999999999998</v>
      </c>
      <c r="AA2644" s="13">
        <f t="shared" si="416"/>
        <v>-3</v>
      </c>
    </row>
    <row r="2645" spans="1:27" x14ac:dyDescent="0.25">
      <c r="A2645" s="60">
        <v>45922.943726851852</v>
      </c>
      <c r="B2645" s="61">
        <v>444580350</v>
      </c>
      <c r="C2645" s="62" t="s">
        <v>36</v>
      </c>
      <c r="D2645" s="62" t="s">
        <v>37</v>
      </c>
      <c r="E2645" s="62" t="s">
        <v>119</v>
      </c>
      <c r="F2645" s="63">
        <v>3747.06</v>
      </c>
      <c r="G2645" s="63">
        <v>3744.06</v>
      </c>
      <c r="H2645" s="63">
        <v>3751.56</v>
      </c>
      <c r="I2645" s="62" t="s">
        <v>3111</v>
      </c>
      <c r="J2645" s="63">
        <v>3744.01</v>
      </c>
      <c r="K2645" s="63">
        <v>0</v>
      </c>
      <c r="L2645" s="63">
        <v>0</v>
      </c>
      <c r="M2645" s="63">
        <v>-3.05</v>
      </c>
      <c r="N2645" s="10" t="str">
        <f t="shared" si="411"/>
        <v>L</v>
      </c>
      <c r="O2645" s="11">
        <f t="shared" si="412"/>
        <v>45922</v>
      </c>
      <c r="P2645" s="12" t="str">
        <f t="shared" si="413"/>
        <v>22</v>
      </c>
      <c r="Q2645" s="13" t="str">
        <f>VLOOKUP($B2645,Deals_Demo!$H:$N,7,0)</f>
        <v>DEMO_strategy_03</v>
      </c>
      <c r="R2645" s="13" t="str">
        <f t="shared" si="414"/>
        <v>Mon</v>
      </c>
      <c r="S2645" s="14">
        <f>VLOOKUP($B2645,Deals_Demo!$H:$S,8,0)</f>
        <v>45922.943726851852</v>
      </c>
      <c r="T2645" s="14">
        <f>VLOOKUP($B2645,Deals_Demo!$H:$S,9,0)</f>
        <v>45923.152060185188</v>
      </c>
      <c r="U2645" s="15" t="str">
        <f t="shared" si="415"/>
        <v>2025-09-23</v>
      </c>
      <c r="V2645" s="13" t="str">
        <f>VLOOKUP($B2645,Deals_Demo!$H:$S,11,0)</f>
        <v>03</v>
      </c>
      <c r="W2645" s="13" t="str">
        <f>VLOOKUP($B2645,Deals_Demo!$H:$S,12,0)</f>
        <v>Tue</v>
      </c>
      <c r="X2645" s="13">
        <f t="shared" si="417"/>
        <v>-0.30499999999999999</v>
      </c>
      <c r="Y2645" s="13">
        <f t="shared" si="418"/>
        <v>-0.61</v>
      </c>
      <c r="Z2645" s="13">
        <f t="shared" si="419"/>
        <v>-0.91499999999999992</v>
      </c>
      <c r="AA2645" s="13">
        <f t="shared" si="416"/>
        <v>-3</v>
      </c>
    </row>
    <row r="2646" spans="1:27" x14ac:dyDescent="0.25">
      <c r="A2646" s="56">
        <v>45922.943726851852</v>
      </c>
      <c r="B2646" s="57">
        <v>444580351</v>
      </c>
      <c r="C2646" s="58" t="s">
        <v>36</v>
      </c>
      <c r="D2646" s="58" t="s">
        <v>37</v>
      </c>
      <c r="E2646" s="58" t="s">
        <v>119</v>
      </c>
      <c r="F2646" s="59">
        <v>3747.06</v>
      </c>
      <c r="G2646" s="59">
        <v>3744.06</v>
      </c>
      <c r="H2646" s="59">
        <v>3751.56</v>
      </c>
      <c r="I2646" s="58" t="s">
        <v>3111</v>
      </c>
      <c r="J2646" s="59">
        <v>3744.01</v>
      </c>
      <c r="K2646" s="59">
        <v>0</v>
      </c>
      <c r="L2646" s="59">
        <v>0</v>
      </c>
      <c r="M2646" s="59">
        <v>-3.05</v>
      </c>
      <c r="N2646" s="10" t="str">
        <f t="shared" si="411"/>
        <v>L</v>
      </c>
      <c r="O2646" s="11">
        <f t="shared" si="412"/>
        <v>45922</v>
      </c>
      <c r="P2646" s="12" t="str">
        <f t="shared" si="413"/>
        <v>22</v>
      </c>
      <c r="Q2646" s="13" t="str">
        <f>VLOOKUP($B2646,Deals_Demo!$H:$N,7,0)</f>
        <v>DEMO_strategy_27</v>
      </c>
      <c r="R2646" s="13" t="str">
        <f t="shared" si="414"/>
        <v>Mon</v>
      </c>
      <c r="S2646" s="14">
        <f>VLOOKUP($B2646,Deals_Demo!$H:$S,8,0)</f>
        <v>45922.943726851852</v>
      </c>
      <c r="T2646" s="14">
        <f>VLOOKUP($B2646,Deals_Demo!$H:$S,9,0)</f>
        <v>45923.152060185188</v>
      </c>
      <c r="U2646" s="15" t="str">
        <f t="shared" si="415"/>
        <v>2025-09-23</v>
      </c>
      <c r="V2646" s="13" t="str">
        <f>VLOOKUP($B2646,Deals_Demo!$H:$S,11,0)</f>
        <v>03</v>
      </c>
      <c r="W2646" s="13" t="str">
        <f>VLOOKUP($B2646,Deals_Demo!$H:$S,12,0)</f>
        <v>Tue</v>
      </c>
      <c r="X2646" s="13">
        <f t="shared" si="417"/>
        <v>-0.30499999999999999</v>
      </c>
      <c r="Y2646" s="13">
        <f t="shared" si="418"/>
        <v>-0.61</v>
      </c>
      <c r="Z2646" s="13">
        <f t="shared" si="419"/>
        <v>-0.91499999999999992</v>
      </c>
      <c r="AA2646" s="13">
        <f t="shared" si="416"/>
        <v>-3</v>
      </c>
    </row>
    <row r="2647" spans="1:27" x14ac:dyDescent="0.25">
      <c r="A2647" s="60">
        <v>45922.943819444445</v>
      </c>
      <c r="B2647" s="61">
        <v>444580365</v>
      </c>
      <c r="C2647" s="62" t="s">
        <v>36</v>
      </c>
      <c r="D2647" s="62" t="s">
        <v>37</v>
      </c>
      <c r="E2647" s="62" t="s">
        <v>119</v>
      </c>
      <c r="F2647" s="63">
        <v>3746.35</v>
      </c>
      <c r="G2647" s="63">
        <v>3747.78</v>
      </c>
      <c r="H2647" s="62"/>
      <c r="I2647" s="62" t="s">
        <v>3112</v>
      </c>
      <c r="J2647" s="63">
        <v>3747.75</v>
      </c>
      <c r="K2647" s="63">
        <v>0</v>
      </c>
      <c r="L2647" s="63">
        <v>0</v>
      </c>
      <c r="M2647" s="63">
        <v>1.4</v>
      </c>
      <c r="N2647" s="10" t="str">
        <f t="shared" si="411"/>
        <v>W</v>
      </c>
      <c r="O2647" s="11">
        <f t="shared" si="412"/>
        <v>45922</v>
      </c>
      <c r="P2647" s="12" t="str">
        <f t="shared" si="413"/>
        <v>22</v>
      </c>
      <c r="Q2647" s="13" t="str">
        <f>VLOOKUP($B2647,Deals_Demo!$H:$N,7,0)</f>
        <v>strategy_18_demo</v>
      </c>
      <c r="R2647" s="13" t="str">
        <f t="shared" si="414"/>
        <v>Mon</v>
      </c>
      <c r="S2647" s="14">
        <f>VLOOKUP($B2647,Deals_Demo!$H:$S,8,0)</f>
        <v>45922.943819444445</v>
      </c>
      <c r="T2647" s="14">
        <f>VLOOKUP($B2647,Deals_Demo!$H:$S,9,0)</f>
        <v>45923.15215277778</v>
      </c>
      <c r="U2647" s="15" t="str">
        <f t="shared" si="415"/>
        <v>2025-09-23</v>
      </c>
      <c r="V2647" s="13" t="str">
        <f>VLOOKUP($B2647,Deals_Demo!$H:$S,11,0)</f>
        <v>03</v>
      </c>
      <c r="W2647" s="13" t="str">
        <f>VLOOKUP($B2647,Deals_Demo!$H:$S,12,0)</f>
        <v>Tue</v>
      </c>
      <c r="X2647" s="13">
        <f t="shared" si="417"/>
        <v>0.13999999999999999</v>
      </c>
      <c r="Y2647" s="13">
        <f t="shared" si="418"/>
        <v>0.27999999999999997</v>
      </c>
      <c r="Z2647" s="13">
        <f t="shared" si="419"/>
        <v>0.42</v>
      </c>
      <c r="AA2647" s="13">
        <f t="shared" si="416"/>
        <v>-3</v>
      </c>
    </row>
    <row r="2648" spans="1:27" x14ac:dyDescent="0.25">
      <c r="A2648" s="56">
        <v>45922.943819444445</v>
      </c>
      <c r="B2648" s="57">
        <v>444580366</v>
      </c>
      <c r="C2648" s="58" t="s">
        <v>36</v>
      </c>
      <c r="D2648" s="58" t="s">
        <v>37</v>
      </c>
      <c r="E2648" s="58" t="s">
        <v>119</v>
      </c>
      <c r="F2648" s="59">
        <v>3746.35</v>
      </c>
      <c r="G2648" s="59">
        <v>3743.35</v>
      </c>
      <c r="H2648" s="58"/>
      <c r="I2648" s="58" t="s">
        <v>3113</v>
      </c>
      <c r="J2648" s="59">
        <v>3743.29</v>
      </c>
      <c r="K2648" s="59">
        <v>0</v>
      </c>
      <c r="L2648" s="59">
        <v>0</v>
      </c>
      <c r="M2648" s="59">
        <v>-3.06</v>
      </c>
      <c r="N2648" s="10" t="str">
        <f t="shared" si="411"/>
        <v>L</v>
      </c>
      <c r="O2648" s="11">
        <f t="shared" si="412"/>
        <v>45922</v>
      </c>
      <c r="P2648" s="12" t="str">
        <f t="shared" si="413"/>
        <v>22</v>
      </c>
      <c r="Q2648" s="13" t="str">
        <f>VLOOKUP($B2648,Deals_Demo!$H:$N,7,0)</f>
        <v>strategy_19_demo</v>
      </c>
      <c r="R2648" s="13" t="str">
        <f t="shared" si="414"/>
        <v>Mon</v>
      </c>
      <c r="S2648" s="14">
        <f>VLOOKUP($B2648,Deals_Demo!$H:$S,8,0)</f>
        <v>45922.943819444445</v>
      </c>
      <c r="T2648" s="14">
        <f>VLOOKUP($B2648,Deals_Demo!$H:$S,9,0)</f>
        <v>45923.15215277778</v>
      </c>
      <c r="U2648" s="15" t="str">
        <f t="shared" si="415"/>
        <v>2025-09-23</v>
      </c>
      <c r="V2648" s="13" t="str">
        <f>VLOOKUP($B2648,Deals_Demo!$H:$S,11,0)</f>
        <v>03</v>
      </c>
      <c r="W2648" s="13" t="str">
        <f>VLOOKUP($B2648,Deals_Demo!$H:$S,12,0)</f>
        <v>Tue</v>
      </c>
      <c r="X2648" s="13">
        <f t="shared" si="417"/>
        <v>-0.30600000000000005</v>
      </c>
      <c r="Y2648" s="13">
        <f t="shared" si="418"/>
        <v>-0.6120000000000001</v>
      </c>
      <c r="Z2648" s="13">
        <f t="shared" si="419"/>
        <v>-0.91799999999999993</v>
      </c>
      <c r="AA2648" s="13">
        <f t="shared" si="416"/>
        <v>-3</v>
      </c>
    </row>
    <row r="2649" spans="1:27" x14ac:dyDescent="0.25">
      <c r="A2649" s="60">
        <v>45922.944398148145</v>
      </c>
      <c r="B2649" s="61">
        <v>444580440</v>
      </c>
      <c r="C2649" s="62" t="s">
        <v>36</v>
      </c>
      <c r="D2649" s="62" t="s">
        <v>37</v>
      </c>
      <c r="E2649" s="62" t="s">
        <v>119</v>
      </c>
      <c r="F2649" s="63">
        <v>3746.94</v>
      </c>
      <c r="G2649" s="63">
        <v>3743.94</v>
      </c>
      <c r="H2649" s="63">
        <v>3752.94</v>
      </c>
      <c r="I2649" s="62" t="s">
        <v>3114</v>
      </c>
      <c r="J2649" s="63">
        <v>3743.9</v>
      </c>
      <c r="K2649" s="63">
        <v>0</v>
      </c>
      <c r="L2649" s="63">
        <v>0</v>
      </c>
      <c r="M2649" s="63">
        <v>-3.04</v>
      </c>
      <c r="N2649" s="10" t="str">
        <f t="shared" si="411"/>
        <v>L</v>
      </c>
      <c r="O2649" s="11">
        <f t="shared" si="412"/>
        <v>45922</v>
      </c>
      <c r="P2649" s="12" t="str">
        <f t="shared" si="413"/>
        <v>22</v>
      </c>
      <c r="Q2649" s="13" t="str">
        <f>VLOOKUP($B2649,Deals_Demo!$H:$N,7,0)</f>
        <v>DEMO_strategy_02</v>
      </c>
      <c r="R2649" s="13" t="str">
        <f t="shared" si="414"/>
        <v>Mon</v>
      </c>
      <c r="S2649" s="14">
        <f>VLOOKUP($B2649,Deals_Demo!$H:$S,8,0)</f>
        <v>45922.944398148145</v>
      </c>
      <c r="T2649" s="14">
        <f>VLOOKUP($B2649,Deals_Demo!$H:$S,9,0)</f>
        <v>45923.152731481481</v>
      </c>
      <c r="U2649" s="15" t="str">
        <f t="shared" si="415"/>
        <v>2025-09-23</v>
      </c>
      <c r="V2649" s="13" t="str">
        <f>VLOOKUP($B2649,Deals_Demo!$H:$S,11,0)</f>
        <v>03</v>
      </c>
      <c r="W2649" s="13" t="str">
        <f>VLOOKUP($B2649,Deals_Demo!$H:$S,12,0)</f>
        <v>Tue</v>
      </c>
      <c r="X2649" s="13">
        <f t="shared" si="417"/>
        <v>-0.30400000000000005</v>
      </c>
      <c r="Y2649" s="13">
        <f t="shared" si="418"/>
        <v>-0.6080000000000001</v>
      </c>
      <c r="Z2649" s="13">
        <f t="shared" si="419"/>
        <v>-0.91199999999999992</v>
      </c>
      <c r="AA2649" s="13">
        <f t="shared" si="416"/>
        <v>-3</v>
      </c>
    </row>
    <row r="2650" spans="1:27" x14ac:dyDescent="0.25">
      <c r="A2650" s="56">
        <v>45922.944398148145</v>
      </c>
      <c r="B2650" s="57">
        <v>444580441</v>
      </c>
      <c r="C2650" s="58" t="s">
        <v>36</v>
      </c>
      <c r="D2650" s="58" t="s">
        <v>37</v>
      </c>
      <c r="E2650" s="58" t="s">
        <v>119</v>
      </c>
      <c r="F2650" s="59">
        <v>3746.94</v>
      </c>
      <c r="G2650" s="59">
        <v>3743.94</v>
      </c>
      <c r="H2650" s="59">
        <v>3752.94</v>
      </c>
      <c r="I2650" s="58" t="s">
        <v>3114</v>
      </c>
      <c r="J2650" s="59">
        <v>3743.9</v>
      </c>
      <c r="K2650" s="59">
        <v>0</v>
      </c>
      <c r="L2650" s="59">
        <v>0</v>
      </c>
      <c r="M2650" s="59">
        <v>-3.04</v>
      </c>
      <c r="N2650" s="10" t="str">
        <f t="shared" si="411"/>
        <v>L</v>
      </c>
      <c r="O2650" s="11">
        <f t="shared" si="412"/>
        <v>45922</v>
      </c>
      <c r="P2650" s="12" t="str">
        <f t="shared" si="413"/>
        <v>22</v>
      </c>
      <c r="Q2650" s="13" t="str">
        <f>VLOOKUP($B2650,Deals_Demo!$H:$N,7,0)</f>
        <v>DEMO_strategy_26</v>
      </c>
      <c r="R2650" s="13" t="str">
        <f t="shared" si="414"/>
        <v>Mon</v>
      </c>
      <c r="S2650" s="14">
        <f>VLOOKUP($B2650,Deals_Demo!$H:$S,8,0)</f>
        <v>45922.944398148145</v>
      </c>
      <c r="T2650" s="14">
        <f>VLOOKUP($B2650,Deals_Demo!$H:$S,9,0)</f>
        <v>45923.152731481481</v>
      </c>
      <c r="U2650" s="15" t="str">
        <f t="shared" si="415"/>
        <v>2025-09-23</v>
      </c>
      <c r="V2650" s="13" t="str">
        <f>VLOOKUP($B2650,Deals_Demo!$H:$S,11,0)</f>
        <v>03</v>
      </c>
      <c r="W2650" s="13" t="str">
        <f>VLOOKUP($B2650,Deals_Demo!$H:$S,12,0)</f>
        <v>Tue</v>
      </c>
      <c r="X2650" s="13">
        <f t="shared" si="417"/>
        <v>-0.30400000000000005</v>
      </c>
      <c r="Y2650" s="13">
        <f t="shared" si="418"/>
        <v>-0.6080000000000001</v>
      </c>
      <c r="Z2650" s="13">
        <f t="shared" si="419"/>
        <v>-0.91199999999999992</v>
      </c>
      <c r="AA2650" s="13">
        <f t="shared" si="416"/>
        <v>-3</v>
      </c>
    </row>
    <row r="2651" spans="1:27" x14ac:dyDescent="0.25">
      <c r="A2651" s="60">
        <v>45922.944409722222</v>
      </c>
      <c r="B2651" s="61">
        <v>444580443</v>
      </c>
      <c r="C2651" s="62" t="s">
        <v>36</v>
      </c>
      <c r="D2651" s="62" t="s">
        <v>37</v>
      </c>
      <c r="E2651" s="62" t="s">
        <v>119</v>
      </c>
      <c r="F2651" s="63">
        <v>3746.94</v>
      </c>
      <c r="G2651" s="63">
        <v>3743.94</v>
      </c>
      <c r="H2651" s="62"/>
      <c r="I2651" s="62" t="s">
        <v>3114</v>
      </c>
      <c r="J2651" s="63">
        <v>3743.9</v>
      </c>
      <c r="K2651" s="63">
        <v>0</v>
      </c>
      <c r="L2651" s="63">
        <v>0</v>
      </c>
      <c r="M2651" s="63">
        <v>-3.04</v>
      </c>
      <c r="N2651" s="10" t="str">
        <f t="shared" si="411"/>
        <v>L</v>
      </c>
      <c r="O2651" s="11">
        <f t="shared" si="412"/>
        <v>45922</v>
      </c>
      <c r="P2651" s="12" t="str">
        <f t="shared" si="413"/>
        <v>22</v>
      </c>
      <c r="Q2651" s="13" t="str">
        <f>VLOOKUP($B2651,Deals_Demo!$H:$N,7,0)</f>
        <v>DEMO_strategy_25</v>
      </c>
      <c r="R2651" s="13" t="str">
        <f t="shared" si="414"/>
        <v>Mon</v>
      </c>
      <c r="S2651" s="14">
        <f>VLOOKUP($B2651,Deals_Demo!$H:$S,8,0)</f>
        <v>45922.944409722222</v>
      </c>
      <c r="T2651" s="14">
        <f>VLOOKUP($B2651,Deals_Demo!$H:$S,9,0)</f>
        <v>45923.152743055558</v>
      </c>
      <c r="U2651" s="15" t="str">
        <f t="shared" si="415"/>
        <v>2025-09-23</v>
      </c>
      <c r="V2651" s="13" t="str">
        <f>VLOOKUP($B2651,Deals_Demo!$H:$S,11,0)</f>
        <v>03</v>
      </c>
      <c r="W2651" s="13" t="str">
        <f>VLOOKUP($B2651,Deals_Demo!$H:$S,12,0)</f>
        <v>Tue</v>
      </c>
      <c r="X2651" s="13">
        <f t="shared" si="417"/>
        <v>-0.30400000000000005</v>
      </c>
      <c r="Y2651" s="13">
        <f t="shared" si="418"/>
        <v>-0.6080000000000001</v>
      </c>
      <c r="Z2651" s="13">
        <f t="shared" si="419"/>
        <v>-0.91199999999999992</v>
      </c>
      <c r="AA2651" s="13">
        <f t="shared" si="416"/>
        <v>-3</v>
      </c>
    </row>
    <row r="2652" spans="1:27" x14ac:dyDescent="0.25">
      <c r="A2652" s="56">
        <v>45922.944409722222</v>
      </c>
      <c r="B2652" s="57">
        <v>444580444</v>
      </c>
      <c r="C2652" s="58" t="s">
        <v>36</v>
      </c>
      <c r="D2652" s="58" t="s">
        <v>37</v>
      </c>
      <c r="E2652" s="58" t="s">
        <v>119</v>
      </c>
      <c r="F2652" s="59">
        <v>3746.94</v>
      </c>
      <c r="G2652" s="59">
        <v>3743.94</v>
      </c>
      <c r="H2652" s="58"/>
      <c r="I2652" s="58" t="s">
        <v>3114</v>
      </c>
      <c r="J2652" s="59">
        <v>3743.9</v>
      </c>
      <c r="K2652" s="59">
        <v>0</v>
      </c>
      <c r="L2652" s="59">
        <v>0</v>
      </c>
      <c r="M2652" s="59">
        <v>-3.04</v>
      </c>
      <c r="N2652" s="10" t="str">
        <f t="shared" si="411"/>
        <v>L</v>
      </c>
      <c r="O2652" s="11">
        <f t="shared" si="412"/>
        <v>45922</v>
      </c>
      <c r="P2652" s="12" t="str">
        <f t="shared" si="413"/>
        <v>22</v>
      </c>
      <c r="Q2652" s="13" t="str">
        <f>VLOOKUP($B2652,Deals_Demo!$H:$N,7,0)</f>
        <v>DEMO_strategy_01</v>
      </c>
      <c r="R2652" s="13" t="str">
        <f t="shared" si="414"/>
        <v>Mon</v>
      </c>
      <c r="S2652" s="14">
        <f>VLOOKUP($B2652,Deals_Demo!$H:$S,8,0)</f>
        <v>45922.944409722222</v>
      </c>
      <c r="T2652" s="14">
        <f>VLOOKUP($B2652,Deals_Demo!$H:$S,9,0)</f>
        <v>45923.152743055558</v>
      </c>
      <c r="U2652" s="15" t="str">
        <f t="shared" si="415"/>
        <v>2025-09-23</v>
      </c>
      <c r="V2652" s="13" t="str">
        <f>VLOOKUP($B2652,Deals_Demo!$H:$S,11,0)</f>
        <v>03</v>
      </c>
      <c r="W2652" s="13" t="str">
        <f>VLOOKUP($B2652,Deals_Demo!$H:$S,12,0)</f>
        <v>Tue</v>
      </c>
      <c r="X2652" s="13">
        <f t="shared" si="417"/>
        <v>-0.30400000000000005</v>
      </c>
      <c r="Y2652" s="13">
        <f t="shared" si="418"/>
        <v>-0.6080000000000001</v>
      </c>
      <c r="Z2652" s="13">
        <f t="shared" si="419"/>
        <v>-0.91199999999999992</v>
      </c>
      <c r="AA2652" s="13">
        <f t="shared" si="416"/>
        <v>-3</v>
      </c>
    </row>
    <row r="2653" spans="1:27" x14ac:dyDescent="0.25">
      <c r="A2653" s="60">
        <v>45922.95076388889</v>
      </c>
      <c r="B2653" s="61">
        <v>444581554</v>
      </c>
      <c r="C2653" s="62" t="s">
        <v>36</v>
      </c>
      <c r="D2653" s="62" t="s">
        <v>37</v>
      </c>
      <c r="E2653" s="62" t="s">
        <v>119</v>
      </c>
      <c r="F2653" s="63">
        <v>3746.89</v>
      </c>
      <c r="G2653" s="63">
        <v>3747.77</v>
      </c>
      <c r="H2653" s="62"/>
      <c r="I2653" s="62" t="s">
        <v>3112</v>
      </c>
      <c r="J2653" s="63">
        <v>3747.75</v>
      </c>
      <c r="K2653" s="63">
        <v>0</v>
      </c>
      <c r="L2653" s="63">
        <v>0</v>
      </c>
      <c r="M2653" s="63">
        <v>0.86</v>
      </c>
      <c r="N2653" s="10" t="str">
        <f t="shared" si="411"/>
        <v>W</v>
      </c>
      <c r="O2653" s="11">
        <f t="shared" si="412"/>
        <v>45922</v>
      </c>
      <c r="P2653" s="12" t="str">
        <f t="shared" si="413"/>
        <v>22</v>
      </c>
      <c r="Q2653" s="13" t="str">
        <f>VLOOKUP($B2653,Deals_Demo!$H:$N,7,0)</f>
        <v>strategy_20_demo</v>
      </c>
      <c r="R2653" s="13" t="str">
        <f t="shared" si="414"/>
        <v>Mon</v>
      </c>
      <c r="S2653" s="14">
        <f>VLOOKUP($B2653,Deals_Demo!$H:$S,8,0)</f>
        <v>45922.95076388889</v>
      </c>
      <c r="T2653" s="14">
        <f>VLOOKUP($B2653,Deals_Demo!$H:$S,9,0)</f>
        <v>45923.159097222226</v>
      </c>
      <c r="U2653" s="15" t="str">
        <f t="shared" si="415"/>
        <v>2025-09-23</v>
      </c>
      <c r="V2653" s="13" t="str">
        <f>VLOOKUP($B2653,Deals_Demo!$H:$S,11,0)</f>
        <v>03</v>
      </c>
      <c r="W2653" s="13" t="str">
        <f>VLOOKUP($B2653,Deals_Demo!$H:$S,12,0)</f>
        <v>Tue</v>
      </c>
      <c r="X2653" s="13">
        <f t="shared" si="417"/>
        <v>8.6000000000000007E-2</v>
      </c>
      <c r="Y2653" s="13">
        <f t="shared" si="418"/>
        <v>0.17200000000000001</v>
      </c>
      <c r="Z2653" s="13">
        <f t="shared" si="419"/>
        <v>0.25800000000000001</v>
      </c>
      <c r="AA2653" s="13">
        <f t="shared" si="416"/>
        <v>-3</v>
      </c>
    </row>
    <row r="2654" spans="1:27" x14ac:dyDescent="0.25">
      <c r="A2654" s="56">
        <v>45922.952847222223</v>
      </c>
      <c r="B2654" s="57">
        <v>444582063</v>
      </c>
      <c r="C2654" s="58" t="s">
        <v>36</v>
      </c>
      <c r="D2654" s="58" t="s">
        <v>37</v>
      </c>
      <c r="E2654" s="58" t="s">
        <v>119</v>
      </c>
      <c r="F2654" s="59">
        <v>3747.65</v>
      </c>
      <c r="G2654" s="59">
        <v>3744.62</v>
      </c>
      <c r="H2654" s="59">
        <v>3753.62</v>
      </c>
      <c r="I2654" s="58" t="s">
        <v>3115</v>
      </c>
      <c r="J2654" s="59">
        <v>3744.62</v>
      </c>
      <c r="K2654" s="59">
        <v>0</v>
      </c>
      <c r="L2654" s="59">
        <v>0</v>
      </c>
      <c r="M2654" s="59">
        <v>-3.03</v>
      </c>
      <c r="N2654" s="10" t="str">
        <f t="shared" si="411"/>
        <v>L</v>
      </c>
      <c r="O2654" s="11">
        <f t="shared" si="412"/>
        <v>45922</v>
      </c>
      <c r="P2654" s="12" t="str">
        <f t="shared" si="413"/>
        <v>22</v>
      </c>
      <c r="Q2654" s="13" t="str">
        <f>VLOOKUP($B2654,Deals_Demo!$H:$N,7,0)</f>
        <v>strategy_28.py</v>
      </c>
      <c r="R2654" s="13" t="str">
        <f t="shared" si="414"/>
        <v>Mon</v>
      </c>
      <c r="S2654" s="14">
        <f>VLOOKUP($B2654,Deals_Demo!$H:$S,8,0)</f>
        <v>45922.952847222223</v>
      </c>
      <c r="T2654" s="14">
        <f>VLOOKUP($B2654,Deals_Demo!$H:$S,9,0)</f>
        <v>45923.161180555559</v>
      </c>
      <c r="U2654" s="15" t="str">
        <f t="shared" si="415"/>
        <v>2025-09-23</v>
      </c>
      <c r="V2654" s="13" t="str">
        <f>VLOOKUP($B2654,Deals_Demo!$H:$S,11,0)</f>
        <v>03</v>
      </c>
      <c r="W2654" s="13" t="str">
        <f>VLOOKUP($B2654,Deals_Demo!$H:$S,12,0)</f>
        <v>Tue</v>
      </c>
      <c r="X2654" s="13">
        <f t="shared" si="417"/>
        <v>-0.30299999999999999</v>
      </c>
      <c r="Y2654" s="13">
        <f t="shared" si="418"/>
        <v>-0.60599999999999998</v>
      </c>
      <c r="Z2654" s="13">
        <f t="shared" si="419"/>
        <v>-0.90899999999999992</v>
      </c>
      <c r="AA2654" s="13">
        <f t="shared" si="416"/>
        <v>-3</v>
      </c>
    </row>
    <row r="2655" spans="1:27" x14ac:dyDescent="0.25">
      <c r="A2655" s="60">
        <v>45922.954930555556</v>
      </c>
      <c r="B2655" s="61">
        <v>444582551</v>
      </c>
      <c r="C2655" s="62" t="s">
        <v>36</v>
      </c>
      <c r="D2655" s="62" t="s">
        <v>37</v>
      </c>
      <c r="E2655" s="62" t="s">
        <v>119</v>
      </c>
      <c r="F2655" s="63">
        <v>3748.09</v>
      </c>
      <c r="G2655" s="63">
        <v>3745.89</v>
      </c>
      <c r="H2655" s="63">
        <v>3749.59</v>
      </c>
      <c r="I2655" s="62" t="s">
        <v>3116</v>
      </c>
      <c r="J2655" s="63">
        <v>3745.87</v>
      </c>
      <c r="K2655" s="63">
        <v>0</v>
      </c>
      <c r="L2655" s="63">
        <v>0</v>
      </c>
      <c r="M2655" s="63">
        <v>-2.2200000000000002</v>
      </c>
      <c r="N2655" s="10" t="str">
        <f t="shared" si="411"/>
        <v>L</v>
      </c>
      <c r="O2655" s="11">
        <f t="shared" si="412"/>
        <v>45922</v>
      </c>
      <c r="P2655" s="12" t="str">
        <f t="shared" si="413"/>
        <v>22</v>
      </c>
      <c r="Q2655" s="13" t="str">
        <f>VLOOKUP($B2655,Deals_Demo!$H:$N,7,0)</f>
        <v>strategy_22_demo</v>
      </c>
      <c r="R2655" s="13" t="str">
        <f t="shared" si="414"/>
        <v>Mon</v>
      </c>
      <c r="S2655" s="14">
        <f>VLOOKUP($B2655,Deals_Demo!$H:$S,8,0)</f>
        <v>45922.954930555556</v>
      </c>
      <c r="T2655" s="14">
        <f>VLOOKUP($B2655,Deals_Demo!$H:$S,9,0)</f>
        <v>45923.163263888891</v>
      </c>
      <c r="U2655" s="15" t="str">
        <f t="shared" si="415"/>
        <v>2025-09-23</v>
      </c>
      <c r="V2655" s="13" t="str">
        <f>VLOOKUP($B2655,Deals_Demo!$H:$S,11,0)</f>
        <v>03</v>
      </c>
      <c r="W2655" s="13" t="str">
        <f>VLOOKUP($B2655,Deals_Demo!$H:$S,12,0)</f>
        <v>Tue</v>
      </c>
      <c r="X2655" s="13">
        <f t="shared" si="417"/>
        <v>-0.22200000000000003</v>
      </c>
      <c r="Y2655" s="13">
        <f t="shared" si="418"/>
        <v>-0.44400000000000006</v>
      </c>
      <c r="Z2655" s="13">
        <f t="shared" si="419"/>
        <v>-0.66600000000000004</v>
      </c>
      <c r="AA2655" s="13">
        <f t="shared" si="416"/>
        <v>-3</v>
      </c>
    </row>
    <row r="2656" spans="1:27" x14ac:dyDescent="0.25">
      <c r="A2656" s="56">
        <v>45922.954930555556</v>
      </c>
      <c r="B2656" s="57">
        <v>444582553</v>
      </c>
      <c r="C2656" s="58" t="s">
        <v>36</v>
      </c>
      <c r="D2656" s="58" t="s">
        <v>37</v>
      </c>
      <c r="E2656" s="58" t="s">
        <v>119</v>
      </c>
      <c r="F2656" s="59">
        <v>3748.12</v>
      </c>
      <c r="G2656" s="59">
        <v>3745.09</v>
      </c>
      <c r="H2656" s="59">
        <v>3750.29</v>
      </c>
      <c r="I2656" s="58" t="s">
        <v>3117</v>
      </c>
      <c r="J2656" s="59">
        <v>3745.06</v>
      </c>
      <c r="K2656" s="59">
        <v>0</v>
      </c>
      <c r="L2656" s="59">
        <v>0</v>
      </c>
      <c r="M2656" s="59">
        <v>-3.06</v>
      </c>
      <c r="N2656" s="10" t="str">
        <f t="shared" si="411"/>
        <v>L</v>
      </c>
      <c r="O2656" s="11">
        <f t="shared" si="412"/>
        <v>45922</v>
      </c>
      <c r="P2656" s="12" t="str">
        <f t="shared" si="413"/>
        <v>22</v>
      </c>
      <c r="Q2656" s="13" t="str">
        <f>VLOOKUP($B2656,Deals_Demo!$H:$N,7,0)</f>
        <v>strategy_21_demo</v>
      </c>
      <c r="R2656" s="13" t="str">
        <f t="shared" si="414"/>
        <v>Mon</v>
      </c>
      <c r="S2656" s="14">
        <f>VLOOKUP($B2656,Deals_Demo!$H:$S,8,0)</f>
        <v>45922.954930555556</v>
      </c>
      <c r="T2656" s="14">
        <f>VLOOKUP($B2656,Deals_Demo!$H:$S,9,0)</f>
        <v>45923.163263888891</v>
      </c>
      <c r="U2656" s="15" t="str">
        <f t="shared" si="415"/>
        <v>2025-09-23</v>
      </c>
      <c r="V2656" s="13" t="str">
        <f>VLOOKUP($B2656,Deals_Demo!$H:$S,11,0)</f>
        <v>03</v>
      </c>
      <c r="W2656" s="13" t="str">
        <f>VLOOKUP($B2656,Deals_Demo!$H:$S,12,0)</f>
        <v>Tue</v>
      </c>
      <c r="X2656" s="13">
        <f t="shared" si="417"/>
        <v>-0.30600000000000005</v>
      </c>
      <c r="Y2656" s="13">
        <f t="shared" si="418"/>
        <v>-0.6120000000000001</v>
      </c>
      <c r="Z2656" s="13">
        <f t="shared" si="419"/>
        <v>-0.91799999999999993</v>
      </c>
      <c r="AA2656" s="13">
        <f t="shared" si="416"/>
        <v>-3</v>
      </c>
    </row>
    <row r="2657" spans="1:27" x14ac:dyDescent="0.25">
      <c r="A2657" s="60">
        <v>45922.954930555556</v>
      </c>
      <c r="B2657" s="61">
        <v>444582556</v>
      </c>
      <c r="C2657" s="62" t="s">
        <v>36</v>
      </c>
      <c r="D2657" s="62" t="s">
        <v>37</v>
      </c>
      <c r="E2657" s="62" t="s">
        <v>119</v>
      </c>
      <c r="F2657" s="63">
        <v>3748.12</v>
      </c>
      <c r="G2657" s="63">
        <v>3745.09</v>
      </c>
      <c r="H2657" s="63">
        <v>3751.59</v>
      </c>
      <c r="I2657" s="62" t="s">
        <v>3117</v>
      </c>
      <c r="J2657" s="63">
        <v>3745.06</v>
      </c>
      <c r="K2657" s="63">
        <v>0</v>
      </c>
      <c r="L2657" s="63">
        <v>0</v>
      </c>
      <c r="M2657" s="63">
        <v>-3.06</v>
      </c>
      <c r="N2657" s="10" t="str">
        <f t="shared" si="411"/>
        <v>L</v>
      </c>
      <c r="O2657" s="11">
        <f t="shared" si="412"/>
        <v>45922</v>
      </c>
      <c r="P2657" s="12" t="str">
        <f t="shared" si="413"/>
        <v>22</v>
      </c>
      <c r="Q2657" s="13" t="str">
        <f>VLOOKUP($B2657,Deals_Demo!$H:$N,7,0)</f>
        <v>strategy_11_demo</v>
      </c>
      <c r="R2657" s="13" t="str">
        <f t="shared" si="414"/>
        <v>Mon</v>
      </c>
      <c r="S2657" s="14">
        <f>VLOOKUP($B2657,Deals_Demo!$H:$S,8,0)</f>
        <v>45922.954930555556</v>
      </c>
      <c r="T2657" s="14">
        <f>VLOOKUP($B2657,Deals_Demo!$H:$S,9,0)</f>
        <v>45923.163263888891</v>
      </c>
      <c r="U2657" s="15" t="str">
        <f t="shared" si="415"/>
        <v>2025-09-23</v>
      </c>
      <c r="V2657" s="13" t="str">
        <f>VLOOKUP($B2657,Deals_Demo!$H:$S,11,0)</f>
        <v>03</v>
      </c>
      <c r="W2657" s="13" t="str">
        <f>VLOOKUP($B2657,Deals_Demo!$H:$S,12,0)</f>
        <v>Tue</v>
      </c>
      <c r="X2657" s="13">
        <f t="shared" si="417"/>
        <v>-0.30600000000000005</v>
      </c>
      <c r="Y2657" s="13">
        <f t="shared" si="418"/>
        <v>-0.6120000000000001</v>
      </c>
      <c r="Z2657" s="13">
        <f t="shared" si="419"/>
        <v>-0.91799999999999993</v>
      </c>
      <c r="AA2657" s="13">
        <f t="shared" si="416"/>
        <v>-3</v>
      </c>
    </row>
    <row r="2658" spans="1:27" x14ac:dyDescent="0.25">
      <c r="A2658" s="56">
        <v>45922.954930555556</v>
      </c>
      <c r="B2658" s="57">
        <v>444582559</v>
      </c>
      <c r="C2658" s="58" t="s">
        <v>36</v>
      </c>
      <c r="D2658" s="58" t="s">
        <v>37</v>
      </c>
      <c r="E2658" s="58" t="s">
        <v>119</v>
      </c>
      <c r="F2658" s="59">
        <v>3748.09</v>
      </c>
      <c r="G2658" s="59">
        <v>3745.09</v>
      </c>
      <c r="H2658" s="59">
        <v>3749.59</v>
      </c>
      <c r="I2658" s="58" t="s">
        <v>3117</v>
      </c>
      <c r="J2658" s="59">
        <v>3745.06</v>
      </c>
      <c r="K2658" s="59">
        <v>0</v>
      </c>
      <c r="L2658" s="59">
        <v>0</v>
      </c>
      <c r="M2658" s="59">
        <v>-3.03</v>
      </c>
      <c r="N2658" s="10" t="str">
        <f t="shared" si="411"/>
        <v>L</v>
      </c>
      <c r="O2658" s="11">
        <f t="shared" si="412"/>
        <v>45922</v>
      </c>
      <c r="P2658" s="12" t="str">
        <f t="shared" si="413"/>
        <v>22</v>
      </c>
      <c r="Q2658" s="13" t="str">
        <f>VLOOKUP($B2658,Deals_Demo!$H:$N,7,0)</f>
        <v>strategy_24_demo</v>
      </c>
      <c r="R2658" s="13" t="str">
        <f t="shared" si="414"/>
        <v>Mon</v>
      </c>
      <c r="S2658" s="14">
        <f>VLOOKUP($B2658,Deals_Demo!$H:$S,8,0)</f>
        <v>45922.954930555556</v>
      </c>
      <c r="T2658" s="14">
        <f>VLOOKUP($B2658,Deals_Demo!$H:$S,9,0)</f>
        <v>45923.163263888891</v>
      </c>
      <c r="U2658" s="15" t="str">
        <f t="shared" si="415"/>
        <v>2025-09-23</v>
      </c>
      <c r="V2658" s="13" t="str">
        <f>VLOOKUP($B2658,Deals_Demo!$H:$S,11,0)</f>
        <v>03</v>
      </c>
      <c r="W2658" s="13" t="str">
        <f>VLOOKUP($B2658,Deals_Demo!$H:$S,12,0)</f>
        <v>Tue</v>
      </c>
      <c r="X2658" s="13">
        <f t="shared" si="417"/>
        <v>-0.30299999999999999</v>
      </c>
      <c r="Y2658" s="13">
        <f t="shared" si="418"/>
        <v>-0.60599999999999998</v>
      </c>
      <c r="Z2658" s="13">
        <f t="shared" si="419"/>
        <v>-0.90899999999999992</v>
      </c>
      <c r="AA2658" s="13">
        <f t="shared" si="416"/>
        <v>-3</v>
      </c>
    </row>
    <row r="2659" spans="1:27" x14ac:dyDescent="0.25">
      <c r="A2659" s="60">
        <v>45922.954942129632</v>
      </c>
      <c r="B2659" s="61">
        <v>444582561</v>
      </c>
      <c r="C2659" s="62" t="s">
        <v>36</v>
      </c>
      <c r="D2659" s="62" t="s">
        <v>37</v>
      </c>
      <c r="E2659" s="62" t="s">
        <v>119</v>
      </c>
      <c r="F2659" s="63">
        <v>3748.09</v>
      </c>
      <c r="G2659" s="63">
        <v>3745.89</v>
      </c>
      <c r="H2659" s="63">
        <v>3751.09</v>
      </c>
      <c r="I2659" s="62" t="s">
        <v>3116</v>
      </c>
      <c r="J2659" s="63">
        <v>3745.87</v>
      </c>
      <c r="K2659" s="63">
        <v>0</v>
      </c>
      <c r="L2659" s="63">
        <v>0</v>
      </c>
      <c r="M2659" s="63">
        <v>-2.2200000000000002</v>
      </c>
      <c r="N2659" s="10" t="str">
        <f t="shared" ref="N2659:N2722" si="420">IF(M2659&gt;0,"W",IF(M2659&lt;0,"L","BE"))</f>
        <v>L</v>
      </c>
      <c r="O2659" s="11">
        <f t="shared" ref="O2659:O2722" si="421">INT(LEFT(A2659,10))</f>
        <v>45922</v>
      </c>
      <c r="P2659" s="12" t="str">
        <f t="shared" ref="P2659:P2722" si="422">TEXT(A2659,"hh")</f>
        <v>22</v>
      </c>
      <c r="Q2659" s="13" t="str">
        <f>VLOOKUP($B2659,Deals_Demo!$H:$N,7,0)</f>
        <v>strategy_23_demo</v>
      </c>
      <c r="R2659" s="13" t="str">
        <f t="shared" ref="R2659:R2722" si="423">TEXT(O2659,"ddd")</f>
        <v>Mon</v>
      </c>
      <c r="S2659" s="14">
        <f>VLOOKUP($B2659,Deals_Demo!$H:$S,8,0)</f>
        <v>45922.954942129632</v>
      </c>
      <c r="T2659" s="14">
        <f>VLOOKUP($B2659,Deals_Demo!$H:$S,9,0)</f>
        <v>45923.163275462968</v>
      </c>
      <c r="U2659" s="15" t="str">
        <f t="shared" ref="U2659:U2722" si="424">TEXT(T2659,"yyyy-mm-dd")</f>
        <v>2025-09-23</v>
      </c>
      <c r="V2659" s="13" t="str">
        <f>VLOOKUP($B2659,Deals_Demo!$H:$S,11,0)</f>
        <v>03</v>
      </c>
      <c r="W2659" s="13" t="str">
        <f>VLOOKUP($B2659,Deals_Demo!$H:$S,12,0)</f>
        <v>Tue</v>
      </c>
      <c r="X2659" s="13">
        <f t="shared" si="417"/>
        <v>-0.22200000000000003</v>
      </c>
      <c r="Y2659" s="13">
        <f t="shared" si="418"/>
        <v>-0.44400000000000006</v>
      </c>
      <c r="Z2659" s="13">
        <f t="shared" si="419"/>
        <v>-0.66600000000000004</v>
      </c>
      <c r="AA2659" s="13">
        <f t="shared" ref="AA2659:AA2722" si="425">IF(M2659&lt;2.9,-3,M2659)</f>
        <v>-3</v>
      </c>
    </row>
    <row r="2660" spans="1:27" x14ac:dyDescent="0.25">
      <c r="A2660" s="56">
        <v>45922.954942129632</v>
      </c>
      <c r="B2660" s="57">
        <v>444582562</v>
      </c>
      <c r="C2660" s="58" t="s">
        <v>36</v>
      </c>
      <c r="D2660" s="58" t="s">
        <v>37</v>
      </c>
      <c r="E2660" s="58" t="s">
        <v>119</v>
      </c>
      <c r="F2660" s="59">
        <v>3748.09</v>
      </c>
      <c r="G2660" s="59">
        <v>3745.09</v>
      </c>
      <c r="H2660" s="59">
        <v>3751.09</v>
      </c>
      <c r="I2660" s="58" t="s">
        <v>3117</v>
      </c>
      <c r="J2660" s="59">
        <v>3745.06</v>
      </c>
      <c r="K2660" s="59">
        <v>0</v>
      </c>
      <c r="L2660" s="59">
        <v>0</v>
      </c>
      <c r="M2660" s="59">
        <v>-3.03</v>
      </c>
      <c r="N2660" s="10" t="str">
        <f t="shared" si="420"/>
        <v>L</v>
      </c>
      <c r="O2660" s="11">
        <f t="shared" si="421"/>
        <v>45922</v>
      </c>
      <c r="P2660" s="12" t="str">
        <f t="shared" si="422"/>
        <v>22</v>
      </c>
      <c r="Q2660" s="13" t="str">
        <f>VLOOKUP($B2660,Deals_Demo!$H:$N,7,0)</f>
        <v>strategy_09_demo</v>
      </c>
      <c r="R2660" s="13" t="str">
        <f t="shared" si="423"/>
        <v>Mon</v>
      </c>
      <c r="S2660" s="14">
        <f>VLOOKUP($B2660,Deals_Demo!$H:$S,8,0)</f>
        <v>45922.954942129632</v>
      </c>
      <c r="T2660" s="14">
        <f>VLOOKUP($B2660,Deals_Demo!$H:$S,9,0)</f>
        <v>45923.163275462968</v>
      </c>
      <c r="U2660" s="15" t="str">
        <f t="shared" si="424"/>
        <v>2025-09-23</v>
      </c>
      <c r="V2660" s="13" t="str">
        <f>VLOOKUP($B2660,Deals_Demo!$H:$S,11,0)</f>
        <v>03</v>
      </c>
      <c r="W2660" s="13" t="str">
        <f>VLOOKUP($B2660,Deals_Demo!$H:$S,12,0)</f>
        <v>Tue</v>
      </c>
      <c r="X2660" s="13">
        <f t="shared" si="417"/>
        <v>-0.30299999999999999</v>
      </c>
      <c r="Y2660" s="13">
        <f t="shared" si="418"/>
        <v>-0.60599999999999998</v>
      </c>
      <c r="Z2660" s="13">
        <f t="shared" si="419"/>
        <v>-0.90899999999999992</v>
      </c>
      <c r="AA2660" s="13">
        <f t="shared" si="425"/>
        <v>-3</v>
      </c>
    </row>
    <row r="2661" spans="1:27" x14ac:dyDescent="0.25">
      <c r="A2661" s="60">
        <v>45922.954942129632</v>
      </c>
      <c r="B2661" s="61">
        <v>444582564</v>
      </c>
      <c r="C2661" s="62" t="s">
        <v>36</v>
      </c>
      <c r="D2661" s="62" t="s">
        <v>37</v>
      </c>
      <c r="E2661" s="62" t="s">
        <v>119</v>
      </c>
      <c r="F2661" s="63">
        <v>3748.12</v>
      </c>
      <c r="G2661" s="63">
        <v>3745.09</v>
      </c>
      <c r="H2661" s="63">
        <v>3749.59</v>
      </c>
      <c r="I2661" s="62" t="s">
        <v>3117</v>
      </c>
      <c r="J2661" s="63">
        <v>3745.06</v>
      </c>
      <c r="K2661" s="63">
        <v>0</v>
      </c>
      <c r="L2661" s="63">
        <v>0</v>
      </c>
      <c r="M2661" s="63">
        <v>-3.06</v>
      </c>
      <c r="N2661" s="10" t="str">
        <f t="shared" si="420"/>
        <v>L</v>
      </c>
      <c r="O2661" s="11">
        <f t="shared" si="421"/>
        <v>45922</v>
      </c>
      <c r="P2661" s="12" t="str">
        <f t="shared" si="422"/>
        <v>22</v>
      </c>
      <c r="Q2661" s="13" t="str">
        <f>VLOOKUP($B2661,Deals_Demo!$H:$N,7,0)</f>
        <v>strategy_12_demo</v>
      </c>
      <c r="R2661" s="13" t="str">
        <f t="shared" si="423"/>
        <v>Mon</v>
      </c>
      <c r="S2661" s="14">
        <f>VLOOKUP($B2661,Deals_Demo!$H:$S,8,0)</f>
        <v>45922.954942129632</v>
      </c>
      <c r="T2661" s="14">
        <f>VLOOKUP($B2661,Deals_Demo!$H:$S,9,0)</f>
        <v>45923.163275462968</v>
      </c>
      <c r="U2661" s="15" t="str">
        <f t="shared" si="424"/>
        <v>2025-09-23</v>
      </c>
      <c r="V2661" s="13" t="str">
        <f>VLOOKUP($B2661,Deals_Demo!$H:$S,11,0)</f>
        <v>03</v>
      </c>
      <c r="W2661" s="13" t="str">
        <f>VLOOKUP($B2661,Deals_Demo!$H:$S,12,0)</f>
        <v>Tue</v>
      </c>
      <c r="X2661" s="13">
        <f t="shared" si="417"/>
        <v>-0.30600000000000005</v>
      </c>
      <c r="Y2661" s="13">
        <f t="shared" si="418"/>
        <v>-0.6120000000000001</v>
      </c>
      <c r="Z2661" s="13">
        <f t="shared" si="419"/>
        <v>-0.91799999999999993</v>
      </c>
      <c r="AA2661" s="13">
        <f t="shared" si="425"/>
        <v>-3</v>
      </c>
    </row>
    <row r="2662" spans="1:27" x14ac:dyDescent="0.25">
      <c r="A2662" s="56">
        <v>45922.954942129632</v>
      </c>
      <c r="B2662" s="57">
        <v>444582567</v>
      </c>
      <c r="C2662" s="58" t="s">
        <v>36</v>
      </c>
      <c r="D2662" s="58" t="s">
        <v>37</v>
      </c>
      <c r="E2662" s="58" t="s">
        <v>119</v>
      </c>
      <c r="F2662" s="59">
        <v>3748.12</v>
      </c>
      <c r="G2662" s="59">
        <v>3746.59</v>
      </c>
      <c r="H2662" s="59">
        <v>3749.59</v>
      </c>
      <c r="I2662" s="58" t="s">
        <v>3118</v>
      </c>
      <c r="J2662" s="59">
        <v>3746.57</v>
      </c>
      <c r="K2662" s="59">
        <v>0</v>
      </c>
      <c r="L2662" s="59">
        <v>0</v>
      </c>
      <c r="M2662" s="59">
        <v>-1.55</v>
      </c>
      <c r="N2662" s="10" t="str">
        <f t="shared" si="420"/>
        <v>L</v>
      </c>
      <c r="O2662" s="11">
        <f t="shared" si="421"/>
        <v>45922</v>
      </c>
      <c r="P2662" s="12" t="str">
        <f t="shared" si="422"/>
        <v>22</v>
      </c>
      <c r="Q2662" s="13" t="str">
        <f>VLOOKUP($B2662,Deals_Demo!$H:$N,7,0)</f>
        <v>strategy_15_demo</v>
      </c>
      <c r="R2662" s="13" t="str">
        <f t="shared" si="423"/>
        <v>Mon</v>
      </c>
      <c r="S2662" s="14">
        <f>VLOOKUP($B2662,Deals_Demo!$H:$S,8,0)</f>
        <v>45922.954942129632</v>
      </c>
      <c r="T2662" s="14">
        <f>VLOOKUP($B2662,Deals_Demo!$H:$S,9,0)</f>
        <v>45923.163275462968</v>
      </c>
      <c r="U2662" s="15" t="str">
        <f t="shared" si="424"/>
        <v>2025-09-23</v>
      </c>
      <c r="V2662" s="13" t="str">
        <f>VLOOKUP($B2662,Deals_Demo!$H:$S,11,0)</f>
        <v>03</v>
      </c>
      <c r="W2662" s="13" t="str">
        <f>VLOOKUP($B2662,Deals_Demo!$H:$S,12,0)</f>
        <v>Tue</v>
      </c>
      <c r="X2662" s="13">
        <f t="shared" si="417"/>
        <v>-0.15500000000000003</v>
      </c>
      <c r="Y2662" s="13">
        <f t="shared" si="418"/>
        <v>-0.31000000000000005</v>
      </c>
      <c r="Z2662" s="13">
        <f t="shared" si="419"/>
        <v>-0.46499999999999997</v>
      </c>
      <c r="AA2662" s="13">
        <f t="shared" si="425"/>
        <v>-3</v>
      </c>
    </row>
    <row r="2663" spans="1:27" x14ac:dyDescent="0.25">
      <c r="A2663" s="60">
        <v>45922.954953703702</v>
      </c>
      <c r="B2663" s="61">
        <v>444582568</v>
      </c>
      <c r="C2663" s="62" t="s">
        <v>36</v>
      </c>
      <c r="D2663" s="62" t="s">
        <v>37</v>
      </c>
      <c r="E2663" s="62" t="s">
        <v>119</v>
      </c>
      <c r="F2663" s="63">
        <v>3748.12</v>
      </c>
      <c r="G2663" s="63">
        <v>3745.09</v>
      </c>
      <c r="H2663" s="63">
        <v>3751.59</v>
      </c>
      <c r="I2663" s="62" t="s">
        <v>3117</v>
      </c>
      <c r="J2663" s="63">
        <v>3745.06</v>
      </c>
      <c r="K2663" s="63">
        <v>0</v>
      </c>
      <c r="L2663" s="63">
        <v>0</v>
      </c>
      <c r="M2663" s="63">
        <v>-3.06</v>
      </c>
      <c r="N2663" s="10" t="str">
        <f t="shared" si="420"/>
        <v>L</v>
      </c>
      <c r="O2663" s="11">
        <f t="shared" si="421"/>
        <v>45922</v>
      </c>
      <c r="P2663" s="12" t="str">
        <f t="shared" si="422"/>
        <v>22</v>
      </c>
      <c r="Q2663" s="13" t="str">
        <f>VLOOKUP($B2663,Deals_Demo!$H:$N,7,0)</f>
        <v>strategy_16_demo</v>
      </c>
      <c r="R2663" s="13" t="str">
        <f t="shared" si="423"/>
        <v>Mon</v>
      </c>
      <c r="S2663" s="14">
        <f>VLOOKUP($B2663,Deals_Demo!$H:$S,8,0)</f>
        <v>45922.954953703702</v>
      </c>
      <c r="T2663" s="14">
        <f>VLOOKUP($B2663,Deals_Demo!$H:$S,9,0)</f>
        <v>45923.163287037038</v>
      </c>
      <c r="U2663" s="15" t="str">
        <f t="shared" si="424"/>
        <v>2025-09-23</v>
      </c>
      <c r="V2663" s="13" t="str">
        <f>VLOOKUP($B2663,Deals_Demo!$H:$S,11,0)</f>
        <v>03</v>
      </c>
      <c r="W2663" s="13" t="str">
        <f>VLOOKUP($B2663,Deals_Demo!$H:$S,12,0)</f>
        <v>Tue</v>
      </c>
      <c r="X2663" s="13">
        <f t="shared" si="417"/>
        <v>-0.30600000000000005</v>
      </c>
      <c r="Y2663" s="13">
        <f t="shared" si="418"/>
        <v>-0.6120000000000001</v>
      </c>
      <c r="Z2663" s="13">
        <f t="shared" si="419"/>
        <v>-0.91799999999999993</v>
      </c>
      <c r="AA2663" s="13">
        <f t="shared" si="425"/>
        <v>-3</v>
      </c>
    </row>
    <row r="2664" spans="1:27" x14ac:dyDescent="0.25">
      <c r="A2664" s="56">
        <v>45922.954953703702</v>
      </c>
      <c r="B2664" s="57">
        <v>444582569</v>
      </c>
      <c r="C2664" s="58" t="s">
        <v>36</v>
      </c>
      <c r="D2664" s="58" t="s">
        <v>37</v>
      </c>
      <c r="E2664" s="58" t="s">
        <v>119</v>
      </c>
      <c r="F2664" s="59">
        <v>3748.12</v>
      </c>
      <c r="G2664" s="59">
        <v>3745.09</v>
      </c>
      <c r="H2664" s="59">
        <v>3749.59</v>
      </c>
      <c r="I2664" s="58" t="s">
        <v>3117</v>
      </c>
      <c r="J2664" s="59">
        <v>3745.06</v>
      </c>
      <c r="K2664" s="59">
        <v>0</v>
      </c>
      <c r="L2664" s="59">
        <v>0</v>
      </c>
      <c r="M2664" s="59">
        <v>-3.06</v>
      </c>
      <c r="N2664" s="10" t="str">
        <f t="shared" si="420"/>
        <v>L</v>
      </c>
      <c r="O2664" s="11">
        <f t="shared" si="421"/>
        <v>45922</v>
      </c>
      <c r="P2664" s="12" t="str">
        <f t="shared" si="422"/>
        <v>22</v>
      </c>
      <c r="Q2664" s="13" t="str">
        <f>VLOOKUP($B2664,Deals_Demo!$H:$N,7,0)</f>
        <v>strategy_14_demo</v>
      </c>
      <c r="R2664" s="13" t="str">
        <f t="shared" si="423"/>
        <v>Mon</v>
      </c>
      <c r="S2664" s="14">
        <f>VLOOKUP($B2664,Deals_Demo!$H:$S,8,0)</f>
        <v>45922.954953703702</v>
      </c>
      <c r="T2664" s="14">
        <f>VLOOKUP($B2664,Deals_Demo!$H:$S,9,0)</f>
        <v>45923.163287037038</v>
      </c>
      <c r="U2664" s="15" t="str">
        <f t="shared" si="424"/>
        <v>2025-09-23</v>
      </c>
      <c r="V2664" s="13" t="str">
        <f>VLOOKUP($B2664,Deals_Demo!$H:$S,11,0)</f>
        <v>03</v>
      </c>
      <c r="W2664" s="13" t="str">
        <f>VLOOKUP($B2664,Deals_Demo!$H:$S,12,0)</f>
        <v>Tue</v>
      </c>
      <c r="X2664" s="13">
        <f t="shared" si="417"/>
        <v>-0.30600000000000005</v>
      </c>
      <c r="Y2664" s="13">
        <f t="shared" si="418"/>
        <v>-0.6120000000000001</v>
      </c>
      <c r="Z2664" s="13">
        <f t="shared" si="419"/>
        <v>-0.91799999999999993</v>
      </c>
      <c r="AA2664" s="13">
        <f t="shared" si="425"/>
        <v>-3</v>
      </c>
    </row>
    <row r="2665" spans="1:27" x14ac:dyDescent="0.25">
      <c r="A2665" s="60">
        <v>45922.954953703702</v>
      </c>
      <c r="B2665" s="61">
        <v>444582571</v>
      </c>
      <c r="C2665" s="62" t="s">
        <v>36</v>
      </c>
      <c r="D2665" s="62" t="s">
        <v>37</v>
      </c>
      <c r="E2665" s="62" t="s">
        <v>119</v>
      </c>
      <c r="F2665" s="63">
        <v>3748.12</v>
      </c>
      <c r="G2665" s="63">
        <v>3745.09</v>
      </c>
      <c r="H2665" s="62"/>
      <c r="I2665" s="62" t="s">
        <v>3117</v>
      </c>
      <c r="J2665" s="63">
        <v>3745.06</v>
      </c>
      <c r="K2665" s="63">
        <v>0</v>
      </c>
      <c r="L2665" s="63">
        <v>0</v>
      </c>
      <c r="M2665" s="63">
        <v>-3.06</v>
      </c>
      <c r="N2665" s="10" t="str">
        <f t="shared" si="420"/>
        <v>L</v>
      </c>
      <c r="O2665" s="11">
        <f t="shared" si="421"/>
        <v>45922</v>
      </c>
      <c r="P2665" s="12" t="str">
        <f t="shared" si="422"/>
        <v>22</v>
      </c>
      <c r="Q2665" s="13" t="str">
        <f>VLOOKUP($B2665,Deals_Demo!$H:$N,7,0)</f>
        <v>strategy_20_demo</v>
      </c>
      <c r="R2665" s="13" t="str">
        <f t="shared" si="423"/>
        <v>Mon</v>
      </c>
      <c r="S2665" s="14">
        <f>VLOOKUP($B2665,Deals_Demo!$H:$S,8,0)</f>
        <v>45922.954953703702</v>
      </c>
      <c r="T2665" s="14">
        <f>VLOOKUP($B2665,Deals_Demo!$H:$S,9,0)</f>
        <v>45923.163287037038</v>
      </c>
      <c r="U2665" s="15" t="str">
        <f t="shared" si="424"/>
        <v>2025-09-23</v>
      </c>
      <c r="V2665" s="13" t="str">
        <f>VLOOKUP($B2665,Deals_Demo!$H:$S,11,0)</f>
        <v>03</v>
      </c>
      <c r="W2665" s="13" t="str">
        <f>VLOOKUP($B2665,Deals_Demo!$H:$S,12,0)</f>
        <v>Tue</v>
      </c>
      <c r="X2665" s="13">
        <f t="shared" si="417"/>
        <v>-0.30600000000000005</v>
      </c>
      <c r="Y2665" s="13">
        <f t="shared" si="418"/>
        <v>-0.6120000000000001</v>
      </c>
      <c r="Z2665" s="13">
        <f t="shared" si="419"/>
        <v>-0.91799999999999993</v>
      </c>
      <c r="AA2665" s="13">
        <f t="shared" si="425"/>
        <v>-3</v>
      </c>
    </row>
    <row r="2666" spans="1:27" x14ac:dyDescent="0.25">
      <c r="A2666" s="56">
        <v>45922.954953703702</v>
      </c>
      <c r="B2666" s="57">
        <v>444582576</v>
      </c>
      <c r="C2666" s="58" t="s">
        <v>36</v>
      </c>
      <c r="D2666" s="58" t="s">
        <v>37</v>
      </c>
      <c r="E2666" s="58" t="s">
        <v>119</v>
      </c>
      <c r="F2666" s="59">
        <v>3748.12</v>
      </c>
      <c r="G2666" s="59">
        <v>3745.09</v>
      </c>
      <c r="H2666" s="58"/>
      <c r="I2666" s="58" t="s">
        <v>3117</v>
      </c>
      <c r="J2666" s="59">
        <v>3745.06</v>
      </c>
      <c r="K2666" s="59">
        <v>0</v>
      </c>
      <c r="L2666" s="59">
        <v>0</v>
      </c>
      <c r="M2666" s="59">
        <v>-3.06</v>
      </c>
      <c r="N2666" s="10" t="str">
        <f t="shared" si="420"/>
        <v>L</v>
      </c>
      <c r="O2666" s="11">
        <f t="shared" si="421"/>
        <v>45922</v>
      </c>
      <c r="P2666" s="12" t="str">
        <f t="shared" si="422"/>
        <v>22</v>
      </c>
      <c r="Q2666" s="13" t="str">
        <f>VLOOKUP($B2666,Deals_Demo!$H:$N,7,0)</f>
        <v>strategy_18_demo</v>
      </c>
      <c r="R2666" s="13" t="str">
        <f t="shared" si="423"/>
        <v>Mon</v>
      </c>
      <c r="S2666" s="14">
        <f>VLOOKUP($B2666,Deals_Demo!$H:$S,8,0)</f>
        <v>45922.954953703702</v>
      </c>
      <c r="T2666" s="14">
        <f>VLOOKUP($B2666,Deals_Demo!$H:$S,9,0)</f>
        <v>45923.163287037038</v>
      </c>
      <c r="U2666" s="15" t="str">
        <f t="shared" si="424"/>
        <v>2025-09-23</v>
      </c>
      <c r="V2666" s="13" t="str">
        <f>VLOOKUP($B2666,Deals_Demo!$H:$S,11,0)</f>
        <v>03</v>
      </c>
      <c r="W2666" s="13" t="str">
        <f>VLOOKUP($B2666,Deals_Demo!$H:$S,12,0)</f>
        <v>Tue</v>
      </c>
      <c r="X2666" s="13">
        <f t="shared" si="417"/>
        <v>-0.30600000000000005</v>
      </c>
      <c r="Y2666" s="13">
        <f t="shared" si="418"/>
        <v>-0.6120000000000001</v>
      </c>
      <c r="Z2666" s="13">
        <f t="shared" si="419"/>
        <v>-0.91799999999999993</v>
      </c>
      <c r="AA2666" s="13">
        <f t="shared" si="425"/>
        <v>-3</v>
      </c>
    </row>
    <row r="2667" spans="1:27" x14ac:dyDescent="0.25">
      <c r="A2667" s="60">
        <v>45922.954965277779</v>
      </c>
      <c r="B2667" s="61">
        <v>444582578</v>
      </c>
      <c r="C2667" s="62" t="s">
        <v>36</v>
      </c>
      <c r="D2667" s="62" t="s">
        <v>37</v>
      </c>
      <c r="E2667" s="62" t="s">
        <v>119</v>
      </c>
      <c r="F2667" s="63">
        <v>3748.13</v>
      </c>
      <c r="G2667" s="63">
        <v>3745.59</v>
      </c>
      <c r="H2667" s="63">
        <v>3751.09</v>
      </c>
      <c r="I2667" s="62" t="s">
        <v>3119</v>
      </c>
      <c r="J2667" s="63">
        <v>3745.56</v>
      </c>
      <c r="K2667" s="63">
        <v>0</v>
      </c>
      <c r="L2667" s="63">
        <v>0</v>
      </c>
      <c r="M2667" s="63">
        <v>-2.57</v>
      </c>
      <c r="N2667" s="10" t="str">
        <f t="shared" si="420"/>
        <v>L</v>
      </c>
      <c r="O2667" s="11">
        <f t="shared" si="421"/>
        <v>45922</v>
      </c>
      <c r="P2667" s="12" t="str">
        <f t="shared" si="422"/>
        <v>22</v>
      </c>
      <c r="Q2667" s="13" t="str">
        <f>VLOOKUP($B2667,Deals_Demo!$H:$N,7,0)</f>
        <v>strategy_10_demo</v>
      </c>
      <c r="R2667" s="13" t="str">
        <f t="shared" si="423"/>
        <v>Mon</v>
      </c>
      <c r="S2667" s="14">
        <f>VLOOKUP($B2667,Deals_Demo!$H:$S,8,0)</f>
        <v>45922.954965277779</v>
      </c>
      <c r="T2667" s="14">
        <f>VLOOKUP($B2667,Deals_Demo!$H:$S,9,0)</f>
        <v>45923.163298611114</v>
      </c>
      <c r="U2667" s="15" t="str">
        <f t="shared" si="424"/>
        <v>2025-09-23</v>
      </c>
      <c r="V2667" s="13" t="str">
        <f>VLOOKUP($B2667,Deals_Demo!$H:$S,11,0)</f>
        <v>03</v>
      </c>
      <c r="W2667" s="13" t="str">
        <f>VLOOKUP($B2667,Deals_Demo!$H:$S,12,0)</f>
        <v>Tue</v>
      </c>
      <c r="X2667" s="13">
        <f t="shared" si="417"/>
        <v>-0.25700000000000001</v>
      </c>
      <c r="Y2667" s="13">
        <f t="shared" si="418"/>
        <v>-0.51400000000000001</v>
      </c>
      <c r="Z2667" s="13">
        <f t="shared" si="419"/>
        <v>-0.77099999999999991</v>
      </c>
      <c r="AA2667" s="13">
        <f t="shared" si="425"/>
        <v>-3</v>
      </c>
    </row>
    <row r="2668" spans="1:27" x14ac:dyDescent="0.25">
      <c r="A2668" s="56">
        <v>45922.970254629632</v>
      </c>
      <c r="B2668" s="57">
        <v>444586621</v>
      </c>
      <c r="C2668" s="58" t="s">
        <v>36</v>
      </c>
      <c r="D2668" s="58" t="s">
        <v>38</v>
      </c>
      <c r="E2668" s="58" t="s">
        <v>119</v>
      </c>
      <c r="F2668" s="59">
        <v>3745.89</v>
      </c>
      <c r="G2668" s="59">
        <v>3748.39</v>
      </c>
      <c r="H2668" s="59">
        <v>3742.89</v>
      </c>
      <c r="I2668" s="58" t="s">
        <v>3120</v>
      </c>
      <c r="J2668" s="59">
        <v>3748.4</v>
      </c>
      <c r="K2668" s="59">
        <v>0</v>
      </c>
      <c r="L2668" s="59">
        <v>0</v>
      </c>
      <c r="M2668" s="59">
        <v>-2.5099999999999998</v>
      </c>
      <c r="N2668" s="10" t="str">
        <f t="shared" si="420"/>
        <v>L</v>
      </c>
      <c r="O2668" s="11">
        <f t="shared" si="421"/>
        <v>45922</v>
      </c>
      <c r="P2668" s="12" t="str">
        <f t="shared" si="422"/>
        <v>23</v>
      </c>
      <c r="Q2668" s="13" t="str">
        <f>VLOOKUP($B2668,Deals_Demo!$H:$N,7,0)</f>
        <v>strategy_10_demo</v>
      </c>
      <c r="R2668" s="13" t="str">
        <f t="shared" si="423"/>
        <v>Mon</v>
      </c>
      <c r="S2668" s="14">
        <f>VLOOKUP($B2668,Deals_Demo!$H:$S,8,0)</f>
        <v>45922.970254629632</v>
      </c>
      <c r="T2668" s="14">
        <f>VLOOKUP($B2668,Deals_Demo!$H:$S,9,0)</f>
        <v>45923.178587962968</v>
      </c>
      <c r="U2668" s="15" t="str">
        <f t="shared" si="424"/>
        <v>2025-09-23</v>
      </c>
      <c r="V2668" s="13" t="str">
        <f>VLOOKUP($B2668,Deals_Demo!$H:$S,11,0)</f>
        <v>04</v>
      </c>
      <c r="W2668" s="13" t="str">
        <f>VLOOKUP($B2668,Deals_Demo!$H:$S,12,0)</f>
        <v>Tue</v>
      </c>
      <c r="X2668" s="13">
        <f t="shared" si="417"/>
        <v>-0.251</v>
      </c>
      <c r="Y2668" s="13">
        <f t="shared" si="418"/>
        <v>-0.502</v>
      </c>
      <c r="Z2668" s="13">
        <f t="shared" si="419"/>
        <v>-0.75299999999999989</v>
      </c>
      <c r="AA2668" s="13">
        <f t="shared" si="425"/>
        <v>-3</v>
      </c>
    </row>
    <row r="2669" spans="1:27" x14ac:dyDescent="0.25">
      <c r="A2669" s="60">
        <v>45922.970254629632</v>
      </c>
      <c r="B2669" s="61">
        <v>444586622</v>
      </c>
      <c r="C2669" s="62" t="s">
        <v>36</v>
      </c>
      <c r="D2669" s="62" t="s">
        <v>38</v>
      </c>
      <c r="E2669" s="62" t="s">
        <v>119</v>
      </c>
      <c r="F2669" s="63">
        <v>3745.89</v>
      </c>
      <c r="G2669" s="63">
        <v>3747.39</v>
      </c>
      <c r="H2669" s="63">
        <v>3744.39</v>
      </c>
      <c r="I2669" s="62" t="s">
        <v>3121</v>
      </c>
      <c r="J2669" s="63">
        <v>3747.39</v>
      </c>
      <c r="K2669" s="63">
        <v>0</v>
      </c>
      <c r="L2669" s="63">
        <v>0</v>
      </c>
      <c r="M2669" s="63">
        <v>-1.5</v>
      </c>
      <c r="N2669" s="10" t="str">
        <f t="shared" si="420"/>
        <v>L</v>
      </c>
      <c r="O2669" s="11">
        <f t="shared" si="421"/>
        <v>45922</v>
      </c>
      <c r="P2669" s="12" t="str">
        <f t="shared" si="422"/>
        <v>23</v>
      </c>
      <c r="Q2669" s="13" t="str">
        <f>VLOOKUP($B2669,Deals_Demo!$H:$N,7,0)</f>
        <v>strategy_15_demo</v>
      </c>
      <c r="R2669" s="13" t="str">
        <f t="shared" si="423"/>
        <v>Mon</v>
      </c>
      <c r="S2669" s="14">
        <f>VLOOKUP($B2669,Deals_Demo!$H:$S,8,0)</f>
        <v>45922.970254629632</v>
      </c>
      <c r="T2669" s="14">
        <f>VLOOKUP($B2669,Deals_Demo!$H:$S,9,0)</f>
        <v>45923.178587962968</v>
      </c>
      <c r="U2669" s="15" t="str">
        <f t="shared" si="424"/>
        <v>2025-09-23</v>
      </c>
      <c r="V2669" s="13" t="str">
        <f>VLOOKUP($B2669,Deals_Demo!$H:$S,11,0)</f>
        <v>04</v>
      </c>
      <c r="W2669" s="13" t="str">
        <f>VLOOKUP($B2669,Deals_Demo!$H:$S,12,0)</f>
        <v>Tue</v>
      </c>
      <c r="X2669" s="13">
        <f t="shared" si="417"/>
        <v>-0.15000000000000002</v>
      </c>
      <c r="Y2669" s="13">
        <f t="shared" si="418"/>
        <v>-0.30000000000000004</v>
      </c>
      <c r="Z2669" s="13">
        <f t="shared" si="419"/>
        <v>-0.44999999999999996</v>
      </c>
      <c r="AA2669" s="13">
        <f t="shared" si="425"/>
        <v>-3</v>
      </c>
    </row>
    <row r="2670" spans="1:27" x14ac:dyDescent="0.25">
      <c r="A2670" s="56">
        <v>45922.970254629632</v>
      </c>
      <c r="B2670" s="57">
        <v>444586623</v>
      </c>
      <c r="C2670" s="58" t="s">
        <v>36</v>
      </c>
      <c r="D2670" s="58" t="s">
        <v>38</v>
      </c>
      <c r="E2670" s="58" t="s">
        <v>119</v>
      </c>
      <c r="F2670" s="59">
        <v>3745.89</v>
      </c>
      <c r="G2670" s="59">
        <v>3748.09</v>
      </c>
      <c r="H2670" s="59">
        <v>3742.89</v>
      </c>
      <c r="I2670" s="58" t="s">
        <v>3122</v>
      </c>
      <c r="J2670" s="59">
        <v>3748.22</v>
      </c>
      <c r="K2670" s="59">
        <v>0</v>
      </c>
      <c r="L2670" s="59">
        <v>0</v>
      </c>
      <c r="M2670" s="59">
        <v>-2.33</v>
      </c>
      <c r="N2670" s="10" t="str">
        <f t="shared" si="420"/>
        <v>L</v>
      </c>
      <c r="O2670" s="11">
        <f t="shared" si="421"/>
        <v>45922</v>
      </c>
      <c r="P2670" s="12" t="str">
        <f t="shared" si="422"/>
        <v>23</v>
      </c>
      <c r="Q2670" s="13" t="str">
        <f>VLOOKUP($B2670,Deals_Demo!$H:$N,7,0)</f>
        <v>strategy_23_demo</v>
      </c>
      <c r="R2670" s="13" t="str">
        <f t="shared" si="423"/>
        <v>Mon</v>
      </c>
      <c r="S2670" s="14">
        <f>VLOOKUP($B2670,Deals_Demo!$H:$S,8,0)</f>
        <v>45922.970254629632</v>
      </c>
      <c r="T2670" s="14">
        <f>VLOOKUP($B2670,Deals_Demo!$H:$S,9,0)</f>
        <v>45923.178587962968</v>
      </c>
      <c r="U2670" s="15" t="str">
        <f t="shared" si="424"/>
        <v>2025-09-23</v>
      </c>
      <c r="V2670" s="13" t="str">
        <f>VLOOKUP($B2670,Deals_Demo!$H:$S,11,0)</f>
        <v>04</v>
      </c>
      <c r="W2670" s="13" t="str">
        <f>VLOOKUP($B2670,Deals_Demo!$H:$S,12,0)</f>
        <v>Tue</v>
      </c>
      <c r="X2670" s="13">
        <f t="shared" si="417"/>
        <v>-0.23300000000000001</v>
      </c>
      <c r="Y2670" s="13">
        <f t="shared" si="418"/>
        <v>-0.46600000000000003</v>
      </c>
      <c r="Z2670" s="13">
        <f t="shared" si="419"/>
        <v>-0.69899999999999995</v>
      </c>
      <c r="AA2670" s="13">
        <f t="shared" si="425"/>
        <v>-3</v>
      </c>
    </row>
    <row r="2671" spans="1:27" x14ac:dyDescent="0.25">
      <c r="A2671" s="60">
        <v>45922.970254629632</v>
      </c>
      <c r="B2671" s="61">
        <v>444586624</v>
      </c>
      <c r="C2671" s="62" t="s">
        <v>36</v>
      </c>
      <c r="D2671" s="62" t="s">
        <v>38</v>
      </c>
      <c r="E2671" s="62" t="s">
        <v>119</v>
      </c>
      <c r="F2671" s="63">
        <v>3745.89</v>
      </c>
      <c r="G2671" s="63">
        <v>3748.09</v>
      </c>
      <c r="H2671" s="63">
        <v>3744.39</v>
      </c>
      <c r="I2671" s="62" t="s">
        <v>3122</v>
      </c>
      <c r="J2671" s="63">
        <v>3748.22</v>
      </c>
      <c r="K2671" s="63">
        <v>0</v>
      </c>
      <c r="L2671" s="63">
        <v>0</v>
      </c>
      <c r="M2671" s="63">
        <v>-2.33</v>
      </c>
      <c r="N2671" s="10" t="str">
        <f t="shared" si="420"/>
        <v>L</v>
      </c>
      <c r="O2671" s="11">
        <f t="shared" si="421"/>
        <v>45922</v>
      </c>
      <c r="P2671" s="12" t="str">
        <f t="shared" si="422"/>
        <v>23</v>
      </c>
      <c r="Q2671" s="13" t="str">
        <f>VLOOKUP($B2671,Deals_Demo!$H:$N,7,0)</f>
        <v>strategy_22_demo</v>
      </c>
      <c r="R2671" s="13" t="str">
        <f t="shared" si="423"/>
        <v>Mon</v>
      </c>
      <c r="S2671" s="14">
        <f>VLOOKUP($B2671,Deals_Demo!$H:$S,8,0)</f>
        <v>45922.970254629632</v>
      </c>
      <c r="T2671" s="14">
        <f>VLOOKUP($B2671,Deals_Demo!$H:$S,9,0)</f>
        <v>45923.178587962968</v>
      </c>
      <c r="U2671" s="15" t="str">
        <f t="shared" si="424"/>
        <v>2025-09-23</v>
      </c>
      <c r="V2671" s="13" t="str">
        <f>VLOOKUP($B2671,Deals_Demo!$H:$S,11,0)</f>
        <v>04</v>
      </c>
      <c r="W2671" s="13" t="str">
        <f>VLOOKUP($B2671,Deals_Demo!$H:$S,12,0)</f>
        <v>Tue</v>
      </c>
      <c r="X2671" s="13">
        <f t="shared" si="417"/>
        <v>-0.23300000000000001</v>
      </c>
      <c r="Y2671" s="13">
        <f t="shared" si="418"/>
        <v>-0.46600000000000003</v>
      </c>
      <c r="Z2671" s="13">
        <f t="shared" si="419"/>
        <v>-0.69899999999999995</v>
      </c>
      <c r="AA2671" s="13">
        <f t="shared" si="425"/>
        <v>-3</v>
      </c>
    </row>
    <row r="2672" spans="1:27" x14ac:dyDescent="0.25">
      <c r="A2672" s="56">
        <v>45922.978587962964</v>
      </c>
      <c r="B2672" s="57">
        <v>444587533</v>
      </c>
      <c r="C2672" s="58" t="s">
        <v>36</v>
      </c>
      <c r="D2672" s="58" t="s">
        <v>37</v>
      </c>
      <c r="E2672" s="58" t="s">
        <v>119</v>
      </c>
      <c r="F2672" s="59">
        <v>3747.57</v>
      </c>
      <c r="G2672" s="59">
        <v>3746.07</v>
      </c>
      <c r="H2672" s="59">
        <v>3749.07</v>
      </c>
      <c r="I2672" s="58" t="s">
        <v>3123</v>
      </c>
      <c r="J2672" s="59">
        <v>3746.01</v>
      </c>
      <c r="K2672" s="59">
        <v>0</v>
      </c>
      <c r="L2672" s="59">
        <v>0</v>
      </c>
      <c r="M2672" s="59">
        <v>-1.56</v>
      </c>
      <c r="N2672" s="10" t="str">
        <f t="shared" si="420"/>
        <v>L</v>
      </c>
      <c r="O2672" s="11">
        <f t="shared" si="421"/>
        <v>45922</v>
      </c>
      <c r="P2672" s="12" t="str">
        <f t="shared" si="422"/>
        <v>23</v>
      </c>
      <c r="Q2672" s="13" t="str">
        <f>VLOOKUP($B2672,Deals_Demo!$H:$N,7,0)</f>
        <v>strategy_15_demo</v>
      </c>
      <c r="R2672" s="13" t="str">
        <f t="shared" si="423"/>
        <v>Mon</v>
      </c>
      <c r="S2672" s="14">
        <f>VLOOKUP($B2672,Deals_Demo!$H:$S,8,0)</f>
        <v>45922.978587962964</v>
      </c>
      <c r="T2672" s="14">
        <f>VLOOKUP($B2672,Deals_Demo!$H:$S,9,0)</f>
        <v>45923.186921296299</v>
      </c>
      <c r="U2672" s="15" t="str">
        <f t="shared" si="424"/>
        <v>2025-09-23</v>
      </c>
      <c r="V2672" s="13" t="str">
        <f>VLOOKUP($B2672,Deals_Demo!$H:$S,11,0)</f>
        <v>04</v>
      </c>
      <c r="W2672" s="13" t="str">
        <f>VLOOKUP($B2672,Deals_Demo!$H:$S,12,0)</f>
        <v>Tue</v>
      </c>
      <c r="X2672" s="13">
        <f t="shared" si="417"/>
        <v>-0.15600000000000003</v>
      </c>
      <c r="Y2672" s="13">
        <f t="shared" si="418"/>
        <v>-0.31200000000000006</v>
      </c>
      <c r="Z2672" s="13">
        <f t="shared" si="419"/>
        <v>-0.46799999999999997</v>
      </c>
      <c r="AA2672" s="13">
        <f t="shared" si="425"/>
        <v>-3</v>
      </c>
    </row>
    <row r="2673" spans="1:27" x14ac:dyDescent="0.25">
      <c r="A2673" s="60">
        <v>45922.980787037035</v>
      </c>
      <c r="B2673" s="61">
        <v>444587831</v>
      </c>
      <c r="C2673" s="62" t="s">
        <v>36</v>
      </c>
      <c r="D2673" s="62" t="s">
        <v>37</v>
      </c>
      <c r="E2673" s="62" t="s">
        <v>119</v>
      </c>
      <c r="F2673" s="63">
        <v>3748.1</v>
      </c>
      <c r="G2673" s="63">
        <v>3745.6</v>
      </c>
      <c r="H2673" s="63">
        <v>3751.1</v>
      </c>
      <c r="I2673" s="62" t="s">
        <v>3124</v>
      </c>
      <c r="J2673" s="63">
        <v>3745.58</v>
      </c>
      <c r="K2673" s="63">
        <v>0</v>
      </c>
      <c r="L2673" s="63">
        <v>0</v>
      </c>
      <c r="M2673" s="63">
        <v>-2.52</v>
      </c>
      <c r="N2673" s="10" t="str">
        <f t="shared" si="420"/>
        <v>L</v>
      </c>
      <c r="O2673" s="11">
        <f t="shared" si="421"/>
        <v>45922</v>
      </c>
      <c r="P2673" s="12" t="str">
        <f t="shared" si="422"/>
        <v>23</v>
      </c>
      <c r="Q2673" s="13" t="str">
        <f>VLOOKUP($B2673,Deals_Demo!$H:$N,7,0)</f>
        <v>strategy_10_demo</v>
      </c>
      <c r="R2673" s="13" t="str">
        <f t="shared" si="423"/>
        <v>Mon</v>
      </c>
      <c r="S2673" s="14">
        <f>VLOOKUP($B2673,Deals_Demo!$H:$S,8,0)</f>
        <v>45922.980787037035</v>
      </c>
      <c r="T2673" s="14">
        <f>VLOOKUP($B2673,Deals_Demo!$H:$S,9,0)</f>
        <v>45923.189120370371</v>
      </c>
      <c r="U2673" s="15" t="str">
        <f t="shared" si="424"/>
        <v>2025-09-23</v>
      </c>
      <c r="V2673" s="13" t="str">
        <f>VLOOKUP($B2673,Deals_Demo!$H:$S,11,0)</f>
        <v>04</v>
      </c>
      <c r="W2673" s="13" t="str">
        <f>VLOOKUP($B2673,Deals_Demo!$H:$S,12,0)</f>
        <v>Tue</v>
      </c>
      <c r="X2673" s="13">
        <f t="shared" si="417"/>
        <v>-0.252</v>
      </c>
      <c r="Y2673" s="13">
        <f t="shared" si="418"/>
        <v>-0.504</v>
      </c>
      <c r="Z2673" s="13">
        <f t="shared" si="419"/>
        <v>-0.75600000000000001</v>
      </c>
      <c r="AA2673" s="13">
        <f t="shared" si="425"/>
        <v>-3</v>
      </c>
    </row>
    <row r="2674" spans="1:27" x14ac:dyDescent="0.25">
      <c r="A2674" s="56">
        <v>45922.980787037035</v>
      </c>
      <c r="B2674" s="57">
        <v>444587832</v>
      </c>
      <c r="C2674" s="58" t="s">
        <v>36</v>
      </c>
      <c r="D2674" s="58" t="s">
        <v>37</v>
      </c>
      <c r="E2674" s="58" t="s">
        <v>119</v>
      </c>
      <c r="F2674" s="59">
        <v>3748.1</v>
      </c>
      <c r="G2674" s="59">
        <v>3745.9</v>
      </c>
      <c r="H2674" s="59">
        <v>3749.6</v>
      </c>
      <c r="I2674" s="58" t="s">
        <v>3123</v>
      </c>
      <c r="J2674" s="59">
        <v>3745.89</v>
      </c>
      <c r="K2674" s="59">
        <v>0</v>
      </c>
      <c r="L2674" s="59">
        <v>0</v>
      </c>
      <c r="M2674" s="59">
        <v>-2.21</v>
      </c>
      <c r="N2674" s="10" t="str">
        <f t="shared" si="420"/>
        <v>L</v>
      </c>
      <c r="O2674" s="11">
        <f t="shared" si="421"/>
        <v>45922</v>
      </c>
      <c r="P2674" s="12" t="str">
        <f t="shared" si="422"/>
        <v>23</v>
      </c>
      <c r="Q2674" s="13" t="str">
        <f>VLOOKUP($B2674,Deals_Demo!$H:$N,7,0)</f>
        <v>strategy_22_demo</v>
      </c>
      <c r="R2674" s="13" t="str">
        <f t="shared" si="423"/>
        <v>Mon</v>
      </c>
      <c r="S2674" s="14">
        <f>VLOOKUP($B2674,Deals_Demo!$H:$S,8,0)</f>
        <v>45922.980787037035</v>
      </c>
      <c r="T2674" s="14">
        <f>VLOOKUP($B2674,Deals_Demo!$H:$S,9,0)</f>
        <v>45923.189120370371</v>
      </c>
      <c r="U2674" s="15" t="str">
        <f t="shared" si="424"/>
        <v>2025-09-23</v>
      </c>
      <c r="V2674" s="13" t="str">
        <f>VLOOKUP($B2674,Deals_Demo!$H:$S,11,0)</f>
        <v>04</v>
      </c>
      <c r="W2674" s="13" t="str">
        <f>VLOOKUP($B2674,Deals_Demo!$H:$S,12,0)</f>
        <v>Tue</v>
      </c>
      <c r="X2674" s="13">
        <f t="shared" si="417"/>
        <v>-0.221</v>
      </c>
      <c r="Y2674" s="13">
        <f t="shared" si="418"/>
        <v>-0.442</v>
      </c>
      <c r="Z2674" s="13">
        <f t="shared" si="419"/>
        <v>-0.66299999999999992</v>
      </c>
      <c r="AA2674" s="13">
        <f t="shared" si="425"/>
        <v>-3</v>
      </c>
    </row>
    <row r="2675" spans="1:27" x14ac:dyDescent="0.25">
      <c r="A2675" s="60">
        <v>45922.980787037035</v>
      </c>
      <c r="B2675" s="61">
        <v>444587833</v>
      </c>
      <c r="C2675" s="62" t="s">
        <v>36</v>
      </c>
      <c r="D2675" s="62" t="s">
        <v>37</v>
      </c>
      <c r="E2675" s="62" t="s">
        <v>119</v>
      </c>
      <c r="F2675" s="63">
        <v>3748.1</v>
      </c>
      <c r="G2675" s="63">
        <v>3745.9</v>
      </c>
      <c r="H2675" s="63">
        <v>3751.1</v>
      </c>
      <c r="I2675" s="62" t="s">
        <v>3123</v>
      </c>
      <c r="J2675" s="63">
        <v>3745.89</v>
      </c>
      <c r="K2675" s="63">
        <v>0</v>
      </c>
      <c r="L2675" s="63">
        <v>0</v>
      </c>
      <c r="M2675" s="63">
        <v>-2.21</v>
      </c>
      <c r="N2675" s="10" t="str">
        <f t="shared" si="420"/>
        <v>L</v>
      </c>
      <c r="O2675" s="11">
        <f t="shared" si="421"/>
        <v>45922</v>
      </c>
      <c r="P2675" s="12" t="str">
        <f t="shared" si="422"/>
        <v>23</v>
      </c>
      <c r="Q2675" s="13" t="str">
        <f>VLOOKUP($B2675,Deals_Demo!$H:$N,7,0)</f>
        <v>strategy_23_demo</v>
      </c>
      <c r="R2675" s="13" t="str">
        <f t="shared" si="423"/>
        <v>Mon</v>
      </c>
      <c r="S2675" s="14">
        <f>VLOOKUP($B2675,Deals_Demo!$H:$S,8,0)</f>
        <v>45922.980787037035</v>
      </c>
      <c r="T2675" s="14">
        <f>VLOOKUP($B2675,Deals_Demo!$H:$S,9,0)</f>
        <v>45923.189120370371</v>
      </c>
      <c r="U2675" s="15" t="str">
        <f t="shared" si="424"/>
        <v>2025-09-23</v>
      </c>
      <c r="V2675" s="13" t="str">
        <f>VLOOKUP($B2675,Deals_Demo!$H:$S,11,0)</f>
        <v>04</v>
      </c>
      <c r="W2675" s="13" t="str">
        <f>VLOOKUP($B2675,Deals_Demo!$H:$S,12,0)</f>
        <v>Tue</v>
      </c>
      <c r="X2675" s="13">
        <f t="shared" si="417"/>
        <v>-0.221</v>
      </c>
      <c r="Y2675" s="13">
        <f t="shared" si="418"/>
        <v>-0.442</v>
      </c>
      <c r="Z2675" s="13">
        <f t="shared" si="419"/>
        <v>-0.66299999999999992</v>
      </c>
      <c r="AA2675" s="13">
        <f t="shared" si="425"/>
        <v>-3</v>
      </c>
    </row>
    <row r="2676" spans="1:27" x14ac:dyDescent="0.25">
      <c r="A2676" s="56">
        <v>45922.982523148145</v>
      </c>
      <c r="B2676" s="57">
        <v>444588086</v>
      </c>
      <c r="C2676" s="58" t="s">
        <v>36</v>
      </c>
      <c r="D2676" s="58" t="s">
        <v>37</v>
      </c>
      <c r="E2676" s="58" t="s">
        <v>119</v>
      </c>
      <c r="F2676" s="59">
        <v>3747.68</v>
      </c>
      <c r="G2676" s="59">
        <v>3744.68</v>
      </c>
      <c r="H2676" s="59">
        <v>3751.18</v>
      </c>
      <c r="I2676" s="58" t="s">
        <v>3115</v>
      </c>
      <c r="J2676" s="59">
        <v>3744.62</v>
      </c>
      <c r="K2676" s="59">
        <v>0</v>
      </c>
      <c r="L2676" s="59">
        <v>0</v>
      </c>
      <c r="M2676" s="59">
        <v>-3.06</v>
      </c>
      <c r="N2676" s="10" t="str">
        <f t="shared" si="420"/>
        <v>L</v>
      </c>
      <c r="O2676" s="11">
        <f t="shared" si="421"/>
        <v>45922</v>
      </c>
      <c r="P2676" s="12" t="str">
        <f t="shared" si="422"/>
        <v>23</v>
      </c>
      <c r="Q2676" s="13" t="str">
        <f>VLOOKUP($B2676,Deals_Demo!$H:$N,7,0)</f>
        <v>strategy_13_demo</v>
      </c>
      <c r="R2676" s="13" t="str">
        <f t="shared" si="423"/>
        <v>Mon</v>
      </c>
      <c r="S2676" s="14">
        <f>VLOOKUP($B2676,Deals_Demo!$H:$S,8,0)</f>
        <v>45922.982523148145</v>
      </c>
      <c r="T2676" s="14">
        <f>VLOOKUP($B2676,Deals_Demo!$H:$S,9,0)</f>
        <v>45923.19085648148</v>
      </c>
      <c r="U2676" s="15" t="str">
        <f t="shared" si="424"/>
        <v>2025-09-23</v>
      </c>
      <c r="V2676" s="13" t="str">
        <f>VLOOKUP($B2676,Deals_Demo!$H:$S,11,0)</f>
        <v>04</v>
      </c>
      <c r="W2676" s="13" t="str">
        <f>VLOOKUP($B2676,Deals_Demo!$H:$S,12,0)</f>
        <v>Tue</v>
      </c>
      <c r="X2676" s="13">
        <f t="shared" si="417"/>
        <v>-0.30600000000000005</v>
      </c>
      <c r="Y2676" s="13">
        <f t="shared" si="418"/>
        <v>-0.6120000000000001</v>
      </c>
      <c r="Z2676" s="13">
        <f t="shared" si="419"/>
        <v>-0.91799999999999993</v>
      </c>
      <c r="AA2676" s="13">
        <f t="shared" si="425"/>
        <v>-3</v>
      </c>
    </row>
    <row r="2677" spans="1:27" x14ac:dyDescent="0.25">
      <c r="A2677" s="60">
        <v>45923.052187499998</v>
      </c>
      <c r="B2677" s="61">
        <v>444592386</v>
      </c>
      <c r="C2677" s="62" t="s">
        <v>36</v>
      </c>
      <c r="D2677" s="62" t="s">
        <v>38</v>
      </c>
      <c r="E2677" s="62" t="s">
        <v>119</v>
      </c>
      <c r="F2677" s="63">
        <v>3745.24</v>
      </c>
      <c r="G2677" s="63">
        <v>3744.16</v>
      </c>
      <c r="H2677" s="62"/>
      <c r="I2677" s="62" t="s">
        <v>3125</v>
      </c>
      <c r="J2677" s="63">
        <v>3744.17</v>
      </c>
      <c r="K2677" s="63">
        <v>0</v>
      </c>
      <c r="L2677" s="63">
        <v>0</v>
      </c>
      <c r="M2677" s="63">
        <v>1.07</v>
      </c>
      <c r="N2677" s="10" t="str">
        <f t="shared" si="420"/>
        <v>W</v>
      </c>
      <c r="O2677" s="11">
        <f t="shared" si="421"/>
        <v>45923</v>
      </c>
      <c r="P2677" s="12" t="str">
        <f t="shared" si="422"/>
        <v>01</v>
      </c>
      <c r="Q2677" s="13" t="str">
        <f>VLOOKUP($B2677,Deals_Demo!$H:$N,7,0)</f>
        <v>strategy_18_demo</v>
      </c>
      <c r="R2677" s="13" t="str">
        <f t="shared" si="423"/>
        <v>Tue</v>
      </c>
      <c r="S2677" s="14">
        <f>VLOOKUP($B2677,Deals_Demo!$H:$S,8,0)</f>
        <v>45923.052187499998</v>
      </c>
      <c r="T2677" s="14">
        <f>VLOOKUP($B2677,Deals_Demo!$H:$S,9,0)</f>
        <v>45923.260520833333</v>
      </c>
      <c r="U2677" s="15" t="str">
        <f t="shared" si="424"/>
        <v>2025-09-23</v>
      </c>
      <c r="V2677" s="13" t="str">
        <f>VLOOKUP($B2677,Deals_Demo!$H:$S,11,0)</f>
        <v>06</v>
      </c>
      <c r="W2677" s="13" t="str">
        <f>VLOOKUP($B2677,Deals_Demo!$H:$S,12,0)</f>
        <v>Tue</v>
      </c>
      <c r="X2677" s="13">
        <f t="shared" si="417"/>
        <v>0.10700000000000001</v>
      </c>
      <c r="Y2677" s="13">
        <f t="shared" si="418"/>
        <v>0.21400000000000002</v>
      </c>
      <c r="Z2677" s="13">
        <f t="shared" si="419"/>
        <v>0.32100000000000001</v>
      </c>
      <c r="AA2677" s="13">
        <f t="shared" si="425"/>
        <v>-3</v>
      </c>
    </row>
    <row r="2678" spans="1:27" x14ac:dyDescent="0.25">
      <c r="A2678" s="56">
        <v>45923.052199074074</v>
      </c>
      <c r="B2678" s="57">
        <v>444592387</v>
      </c>
      <c r="C2678" s="58" t="s">
        <v>36</v>
      </c>
      <c r="D2678" s="58" t="s">
        <v>38</v>
      </c>
      <c r="E2678" s="58" t="s">
        <v>119</v>
      </c>
      <c r="F2678" s="59">
        <v>3745.24</v>
      </c>
      <c r="G2678" s="59">
        <v>3744.16</v>
      </c>
      <c r="H2678" s="58"/>
      <c r="I2678" s="58" t="s">
        <v>3125</v>
      </c>
      <c r="J2678" s="59">
        <v>3744.17</v>
      </c>
      <c r="K2678" s="59">
        <v>0</v>
      </c>
      <c r="L2678" s="59">
        <v>0</v>
      </c>
      <c r="M2678" s="59">
        <v>1.07</v>
      </c>
      <c r="N2678" s="10" t="str">
        <f t="shared" si="420"/>
        <v>W</v>
      </c>
      <c r="O2678" s="11">
        <f t="shared" si="421"/>
        <v>45923</v>
      </c>
      <c r="P2678" s="12" t="str">
        <f t="shared" si="422"/>
        <v>01</v>
      </c>
      <c r="Q2678" s="13" t="str">
        <f>VLOOKUP($B2678,Deals_Demo!$H:$N,7,0)</f>
        <v>strategy_20_demo</v>
      </c>
      <c r="R2678" s="13" t="str">
        <f t="shared" si="423"/>
        <v>Tue</v>
      </c>
      <c r="S2678" s="14">
        <f>VLOOKUP($B2678,Deals_Demo!$H:$S,8,0)</f>
        <v>45923.052199074074</v>
      </c>
      <c r="T2678" s="14">
        <f>VLOOKUP($B2678,Deals_Demo!$H:$S,9,0)</f>
        <v>45923.26053240741</v>
      </c>
      <c r="U2678" s="15" t="str">
        <f t="shared" si="424"/>
        <v>2025-09-23</v>
      </c>
      <c r="V2678" s="13" t="str">
        <f>VLOOKUP($B2678,Deals_Demo!$H:$S,11,0)</f>
        <v>06</v>
      </c>
      <c r="W2678" s="13" t="str">
        <f>VLOOKUP($B2678,Deals_Demo!$H:$S,12,0)</f>
        <v>Tue</v>
      </c>
      <c r="X2678" s="13">
        <f t="shared" si="417"/>
        <v>0.10700000000000001</v>
      </c>
      <c r="Y2678" s="13">
        <f t="shared" si="418"/>
        <v>0.21400000000000002</v>
      </c>
      <c r="Z2678" s="13">
        <f t="shared" si="419"/>
        <v>0.32100000000000001</v>
      </c>
      <c r="AA2678" s="13">
        <f t="shared" si="425"/>
        <v>-3</v>
      </c>
    </row>
    <row r="2679" spans="1:27" x14ac:dyDescent="0.25">
      <c r="A2679" s="60">
        <v>45923.052881944444</v>
      </c>
      <c r="B2679" s="61">
        <v>444592457</v>
      </c>
      <c r="C2679" s="62" t="s">
        <v>36</v>
      </c>
      <c r="D2679" s="62" t="s">
        <v>38</v>
      </c>
      <c r="E2679" s="62" t="s">
        <v>119</v>
      </c>
      <c r="F2679" s="63">
        <v>3746.08</v>
      </c>
      <c r="G2679" s="63">
        <v>3744.61</v>
      </c>
      <c r="H2679" s="63">
        <v>3743.82</v>
      </c>
      <c r="I2679" s="62" t="s">
        <v>3113</v>
      </c>
      <c r="J2679" s="63">
        <v>3743.52</v>
      </c>
      <c r="K2679" s="63">
        <v>0</v>
      </c>
      <c r="L2679" s="63">
        <v>0</v>
      </c>
      <c r="M2679" s="63">
        <v>2.56</v>
      </c>
      <c r="N2679" s="10" t="str">
        <f t="shared" si="420"/>
        <v>W</v>
      </c>
      <c r="O2679" s="11">
        <f t="shared" si="421"/>
        <v>45923</v>
      </c>
      <c r="P2679" s="12" t="str">
        <f t="shared" si="422"/>
        <v>01</v>
      </c>
      <c r="Q2679" s="13" t="str">
        <f>VLOOKUP($B2679,Deals_Demo!$H:$N,7,0)</f>
        <v>strategy_21_demo</v>
      </c>
      <c r="R2679" s="13" t="str">
        <f t="shared" si="423"/>
        <v>Tue</v>
      </c>
      <c r="S2679" s="14">
        <f>VLOOKUP($B2679,Deals_Demo!$H:$S,8,0)</f>
        <v>45923.052881944444</v>
      </c>
      <c r="T2679" s="14">
        <f>VLOOKUP($B2679,Deals_Demo!$H:$S,9,0)</f>
        <v>45923.26121527778</v>
      </c>
      <c r="U2679" s="15" t="str">
        <f t="shared" si="424"/>
        <v>2025-09-23</v>
      </c>
      <c r="V2679" s="13" t="str">
        <f>VLOOKUP($B2679,Deals_Demo!$H:$S,11,0)</f>
        <v>06</v>
      </c>
      <c r="W2679" s="13" t="str">
        <f>VLOOKUP($B2679,Deals_Demo!$H:$S,12,0)</f>
        <v>Tue</v>
      </c>
      <c r="X2679" s="13">
        <f t="shared" si="417"/>
        <v>0.25600000000000001</v>
      </c>
      <c r="Y2679" s="13">
        <f t="shared" si="418"/>
        <v>0.51200000000000001</v>
      </c>
      <c r="Z2679" s="13">
        <f t="shared" si="419"/>
        <v>0.76800000000000002</v>
      </c>
      <c r="AA2679" s="13">
        <f t="shared" si="425"/>
        <v>-3</v>
      </c>
    </row>
    <row r="2680" spans="1:27" x14ac:dyDescent="0.25">
      <c r="A2680" s="56">
        <v>45923.052893518521</v>
      </c>
      <c r="B2680" s="57">
        <v>444592459</v>
      </c>
      <c r="C2680" s="58" t="s">
        <v>36</v>
      </c>
      <c r="D2680" s="58" t="s">
        <v>38</v>
      </c>
      <c r="E2680" s="58" t="s">
        <v>119</v>
      </c>
      <c r="F2680" s="59">
        <v>3746.08</v>
      </c>
      <c r="G2680" s="59">
        <v>3748.28</v>
      </c>
      <c r="H2680" s="59">
        <v>3744.58</v>
      </c>
      <c r="I2680" s="58" t="s">
        <v>3126</v>
      </c>
      <c r="J2680" s="59">
        <v>3744.55</v>
      </c>
      <c r="K2680" s="59">
        <v>0</v>
      </c>
      <c r="L2680" s="59">
        <v>0</v>
      </c>
      <c r="M2680" s="59">
        <v>1.53</v>
      </c>
      <c r="N2680" s="10" t="str">
        <f t="shared" si="420"/>
        <v>W</v>
      </c>
      <c r="O2680" s="11">
        <f t="shared" si="421"/>
        <v>45923</v>
      </c>
      <c r="P2680" s="12" t="str">
        <f t="shared" si="422"/>
        <v>01</v>
      </c>
      <c r="Q2680" s="13" t="str">
        <f>VLOOKUP($B2680,Deals_Demo!$H:$N,7,0)</f>
        <v>strategy_22_demo</v>
      </c>
      <c r="R2680" s="13" t="str">
        <f t="shared" si="423"/>
        <v>Tue</v>
      </c>
      <c r="S2680" s="14">
        <f>VLOOKUP($B2680,Deals_Demo!$H:$S,8,0)</f>
        <v>45923.052893518521</v>
      </c>
      <c r="T2680" s="14">
        <f>VLOOKUP($B2680,Deals_Demo!$H:$S,9,0)</f>
        <v>45923.261226851857</v>
      </c>
      <c r="U2680" s="15" t="str">
        <f t="shared" si="424"/>
        <v>2025-09-23</v>
      </c>
      <c r="V2680" s="13" t="str">
        <f>VLOOKUP($B2680,Deals_Demo!$H:$S,11,0)</f>
        <v>06</v>
      </c>
      <c r="W2680" s="13" t="str">
        <f>VLOOKUP($B2680,Deals_Demo!$H:$S,12,0)</f>
        <v>Tue</v>
      </c>
      <c r="X2680" s="13">
        <f t="shared" si="417"/>
        <v>0.15300000000000002</v>
      </c>
      <c r="Y2680" s="13">
        <f t="shared" si="418"/>
        <v>0.30600000000000005</v>
      </c>
      <c r="Z2680" s="13">
        <f t="shared" si="419"/>
        <v>0.45899999999999996</v>
      </c>
      <c r="AA2680" s="13">
        <f t="shared" si="425"/>
        <v>-3</v>
      </c>
    </row>
    <row r="2681" spans="1:27" x14ac:dyDescent="0.25">
      <c r="A2681" s="60">
        <v>45923.052893518521</v>
      </c>
      <c r="B2681" s="61">
        <v>444592460</v>
      </c>
      <c r="C2681" s="62" t="s">
        <v>36</v>
      </c>
      <c r="D2681" s="62" t="s">
        <v>38</v>
      </c>
      <c r="E2681" s="62" t="s">
        <v>119</v>
      </c>
      <c r="F2681" s="63">
        <v>3746.08</v>
      </c>
      <c r="G2681" s="63">
        <v>3744.46</v>
      </c>
      <c r="H2681" s="63">
        <v>3743.08</v>
      </c>
      <c r="I2681" s="62" t="s">
        <v>3127</v>
      </c>
      <c r="J2681" s="63">
        <v>3744.57</v>
      </c>
      <c r="K2681" s="63">
        <v>0</v>
      </c>
      <c r="L2681" s="63">
        <v>0</v>
      </c>
      <c r="M2681" s="63">
        <v>1.51</v>
      </c>
      <c r="N2681" s="10" t="str">
        <f t="shared" si="420"/>
        <v>W</v>
      </c>
      <c r="O2681" s="11">
        <f t="shared" si="421"/>
        <v>45923</v>
      </c>
      <c r="P2681" s="12" t="str">
        <f t="shared" si="422"/>
        <v>01</v>
      </c>
      <c r="Q2681" s="13" t="str">
        <f>VLOOKUP($B2681,Deals_Demo!$H:$N,7,0)</f>
        <v>strategy_10_demo</v>
      </c>
      <c r="R2681" s="13" t="str">
        <f t="shared" si="423"/>
        <v>Tue</v>
      </c>
      <c r="S2681" s="14">
        <f>VLOOKUP($B2681,Deals_Demo!$H:$S,8,0)</f>
        <v>45923.052893518521</v>
      </c>
      <c r="T2681" s="14">
        <f>VLOOKUP($B2681,Deals_Demo!$H:$S,9,0)</f>
        <v>45923.261226851857</v>
      </c>
      <c r="U2681" s="15" t="str">
        <f t="shared" si="424"/>
        <v>2025-09-23</v>
      </c>
      <c r="V2681" s="13" t="str">
        <f>VLOOKUP($B2681,Deals_Demo!$H:$S,11,0)</f>
        <v>06</v>
      </c>
      <c r="W2681" s="13" t="str">
        <f>VLOOKUP($B2681,Deals_Demo!$H:$S,12,0)</f>
        <v>Tue</v>
      </c>
      <c r="X2681" s="13">
        <f t="shared" si="417"/>
        <v>0.15100000000000002</v>
      </c>
      <c r="Y2681" s="13">
        <f t="shared" si="418"/>
        <v>0.30200000000000005</v>
      </c>
      <c r="Z2681" s="13">
        <f t="shared" si="419"/>
        <v>0.45299999999999996</v>
      </c>
      <c r="AA2681" s="13">
        <f t="shared" si="425"/>
        <v>-3</v>
      </c>
    </row>
    <row r="2682" spans="1:27" x14ac:dyDescent="0.25">
      <c r="A2682" s="56">
        <v>45923.052893518521</v>
      </c>
      <c r="B2682" s="57">
        <v>444592462</v>
      </c>
      <c r="C2682" s="58" t="s">
        <v>36</v>
      </c>
      <c r="D2682" s="58" t="s">
        <v>38</v>
      </c>
      <c r="E2682" s="58" t="s">
        <v>119</v>
      </c>
      <c r="F2682" s="59">
        <v>3745.97</v>
      </c>
      <c r="G2682" s="59">
        <v>3749.08</v>
      </c>
      <c r="H2682" s="59">
        <v>3744.58</v>
      </c>
      <c r="I2682" s="58" t="s">
        <v>3126</v>
      </c>
      <c r="J2682" s="59">
        <v>3744.55</v>
      </c>
      <c r="K2682" s="59">
        <v>0</v>
      </c>
      <c r="L2682" s="59">
        <v>0</v>
      </c>
      <c r="M2682" s="59">
        <v>1.42</v>
      </c>
      <c r="N2682" s="10" t="str">
        <f t="shared" si="420"/>
        <v>W</v>
      </c>
      <c r="O2682" s="11">
        <f t="shared" si="421"/>
        <v>45923</v>
      </c>
      <c r="P2682" s="12" t="str">
        <f t="shared" si="422"/>
        <v>01</v>
      </c>
      <c r="Q2682" s="13" t="str">
        <f>VLOOKUP($B2682,Deals_Demo!$H:$N,7,0)</f>
        <v>strategy_12_demo</v>
      </c>
      <c r="R2682" s="13" t="str">
        <f t="shared" si="423"/>
        <v>Tue</v>
      </c>
      <c r="S2682" s="14">
        <f>VLOOKUP($B2682,Deals_Demo!$H:$S,8,0)</f>
        <v>45923.052893518521</v>
      </c>
      <c r="T2682" s="14">
        <f>VLOOKUP($B2682,Deals_Demo!$H:$S,9,0)</f>
        <v>45923.261226851857</v>
      </c>
      <c r="U2682" s="15" t="str">
        <f t="shared" si="424"/>
        <v>2025-09-23</v>
      </c>
      <c r="V2682" s="13" t="str">
        <f>VLOOKUP($B2682,Deals_Demo!$H:$S,11,0)</f>
        <v>06</v>
      </c>
      <c r="W2682" s="13" t="str">
        <f>VLOOKUP($B2682,Deals_Demo!$H:$S,12,0)</f>
        <v>Tue</v>
      </c>
      <c r="X2682" s="13">
        <f t="shared" si="417"/>
        <v>0.14199999999999999</v>
      </c>
      <c r="Y2682" s="13">
        <f t="shared" si="418"/>
        <v>0.28399999999999997</v>
      </c>
      <c r="Z2682" s="13">
        <f t="shared" si="419"/>
        <v>0.42599999999999999</v>
      </c>
      <c r="AA2682" s="13">
        <f t="shared" si="425"/>
        <v>-3</v>
      </c>
    </row>
    <row r="2683" spans="1:27" x14ac:dyDescent="0.25">
      <c r="A2683" s="60">
        <v>45923.052893518521</v>
      </c>
      <c r="B2683" s="61">
        <v>444592463</v>
      </c>
      <c r="C2683" s="62" t="s">
        <v>36</v>
      </c>
      <c r="D2683" s="62" t="s">
        <v>38</v>
      </c>
      <c r="E2683" s="62" t="s">
        <v>119</v>
      </c>
      <c r="F2683" s="63">
        <v>3745.97</v>
      </c>
      <c r="G2683" s="63">
        <v>3747.58</v>
      </c>
      <c r="H2683" s="63">
        <v>3744.58</v>
      </c>
      <c r="I2683" s="62" t="s">
        <v>3126</v>
      </c>
      <c r="J2683" s="63">
        <v>3744.55</v>
      </c>
      <c r="K2683" s="63">
        <v>0</v>
      </c>
      <c r="L2683" s="63">
        <v>0</v>
      </c>
      <c r="M2683" s="63">
        <v>1.42</v>
      </c>
      <c r="N2683" s="10" t="str">
        <f t="shared" si="420"/>
        <v>W</v>
      </c>
      <c r="O2683" s="11">
        <f t="shared" si="421"/>
        <v>45923</v>
      </c>
      <c r="P2683" s="12" t="str">
        <f t="shared" si="422"/>
        <v>01</v>
      </c>
      <c r="Q2683" s="13" t="str">
        <f>VLOOKUP($B2683,Deals_Demo!$H:$N,7,0)</f>
        <v>strategy_15_demo</v>
      </c>
      <c r="R2683" s="13" t="str">
        <f t="shared" si="423"/>
        <v>Tue</v>
      </c>
      <c r="S2683" s="14">
        <f>VLOOKUP($B2683,Deals_Demo!$H:$S,8,0)</f>
        <v>45923.052893518521</v>
      </c>
      <c r="T2683" s="14">
        <f>VLOOKUP($B2683,Deals_Demo!$H:$S,9,0)</f>
        <v>45923.261226851857</v>
      </c>
      <c r="U2683" s="15" t="str">
        <f t="shared" si="424"/>
        <v>2025-09-23</v>
      </c>
      <c r="V2683" s="13" t="str">
        <f>VLOOKUP($B2683,Deals_Demo!$H:$S,11,0)</f>
        <v>06</v>
      </c>
      <c r="W2683" s="13" t="str">
        <f>VLOOKUP($B2683,Deals_Demo!$H:$S,12,0)</f>
        <v>Tue</v>
      </c>
      <c r="X2683" s="13">
        <f t="shared" si="417"/>
        <v>0.14199999999999999</v>
      </c>
      <c r="Y2683" s="13">
        <f t="shared" si="418"/>
        <v>0.28399999999999997</v>
      </c>
      <c r="Z2683" s="13">
        <f t="shared" si="419"/>
        <v>0.42599999999999999</v>
      </c>
      <c r="AA2683" s="13">
        <f t="shared" si="425"/>
        <v>-3</v>
      </c>
    </row>
    <row r="2684" spans="1:27" x14ac:dyDescent="0.25">
      <c r="A2684" s="56">
        <v>45923.052893518521</v>
      </c>
      <c r="B2684" s="57">
        <v>444592464</v>
      </c>
      <c r="C2684" s="58" t="s">
        <v>36</v>
      </c>
      <c r="D2684" s="58" t="s">
        <v>38</v>
      </c>
      <c r="E2684" s="58" t="s">
        <v>119</v>
      </c>
      <c r="F2684" s="59">
        <v>3745.97</v>
      </c>
      <c r="G2684" s="59">
        <v>3744.45</v>
      </c>
      <c r="H2684" s="59">
        <v>3742.58</v>
      </c>
      <c r="I2684" s="58" t="s">
        <v>3127</v>
      </c>
      <c r="J2684" s="59">
        <v>3744.57</v>
      </c>
      <c r="K2684" s="59">
        <v>0</v>
      </c>
      <c r="L2684" s="59">
        <v>0</v>
      </c>
      <c r="M2684" s="59">
        <v>1.4</v>
      </c>
      <c r="N2684" s="10" t="str">
        <f t="shared" si="420"/>
        <v>W</v>
      </c>
      <c r="O2684" s="11">
        <f t="shared" si="421"/>
        <v>45923</v>
      </c>
      <c r="P2684" s="12" t="str">
        <f t="shared" si="422"/>
        <v>01</v>
      </c>
      <c r="Q2684" s="13" t="str">
        <f>VLOOKUP($B2684,Deals_Demo!$H:$N,7,0)</f>
        <v>strategy_11_demo</v>
      </c>
      <c r="R2684" s="13" t="str">
        <f t="shared" si="423"/>
        <v>Tue</v>
      </c>
      <c r="S2684" s="14">
        <f>VLOOKUP($B2684,Deals_Demo!$H:$S,8,0)</f>
        <v>45923.052893518521</v>
      </c>
      <c r="T2684" s="14">
        <f>VLOOKUP($B2684,Deals_Demo!$H:$S,9,0)</f>
        <v>45923.261226851857</v>
      </c>
      <c r="U2684" s="15" t="str">
        <f t="shared" si="424"/>
        <v>2025-09-23</v>
      </c>
      <c r="V2684" s="13" t="str">
        <f>VLOOKUP($B2684,Deals_Demo!$H:$S,11,0)</f>
        <v>06</v>
      </c>
      <c r="W2684" s="13" t="str">
        <f>VLOOKUP($B2684,Deals_Demo!$H:$S,12,0)</f>
        <v>Tue</v>
      </c>
      <c r="X2684" s="13">
        <f t="shared" si="417"/>
        <v>0.13999999999999999</v>
      </c>
      <c r="Y2684" s="13">
        <f t="shared" si="418"/>
        <v>0.27999999999999997</v>
      </c>
      <c r="Z2684" s="13">
        <f t="shared" si="419"/>
        <v>0.42</v>
      </c>
      <c r="AA2684" s="13">
        <f t="shared" si="425"/>
        <v>-3</v>
      </c>
    </row>
    <row r="2685" spans="1:27" x14ac:dyDescent="0.25">
      <c r="A2685" s="60">
        <v>45923.052905092591</v>
      </c>
      <c r="B2685" s="61">
        <v>444592465</v>
      </c>
      <c r="C2685" s="62" t="s">
        <v>36</v>
      </c>
      <c r="D2685" s="62" t="s">
        <v>38</v>
      </c>
      <c r="E2685" s="62" t="s">
        <v>119</v>
      </c>
      <c r="F2685" s="63">
        <v>3745.97</v>
      </c>
      <c r="G2685" s="63">
        <v>3743.99</v>
      </c>
      <c r="H2685" s="63">
        <v>3742.58</v>
      </c>
      <c r="I2685" s="62" t="s">
        <v>3128</v>
      </c>
      <c r="J2685" s="63">
        <v>3742.56</v>
      </c>
      <c r="K2685" s="63">
        <v>0</v>
      </c>
      <c r="L2685" s="63">
        <v>0</v>
      </c>
      <c r="M2685" s="63">
        <v>3.41</v>
      </c>
      <c r="N2685" s="10" t="str">
        <f t="shared" si="420"/>
        <v>W</v>
      </c>
      <c r="O2685" s="11">
        <f t="shared" si="421"/>
        <v>45923</v>
      </c>
      <c r="P2685" s="12" t="str">
        <f t="shared" si="422"/>
        <v>01</v>
      </c>
      <c r="Q2685" s="13" t="str">
        <f>VLOOKUP($B2685,Deals_Demo!$H:$N,7,0)</f>
        <v>strategy_16_demo</v>
      </c>
      <c r="R2685" s="13" t="str">
        <f t="shared" si="423"/>
        <v>Tue</v>
      </c>
      <c r="S2685" s="14">
        <f>VLOOKUP($B2685,Deals_Demo!$H:$S,8,0)</f>
        <v>45923.052905092591</v>
      </c>
      <c r="T2685" s="14">
        <f>VLOOKUP($B2685,Deals_Demo!$H:$S,9,0)</f>
        <v>45923.261238425926</v>
      </c>
      <c r="U2685" s="15" t="str">
        <f t="shared" si="424"/>
        <v>2025-09-23</v>
      </c>
      <c r="V2685" s="13" t="str">
        <f>VLOOKUP($B2685,Deals_Demo!$H:$S,11,0)</f>
        <v>06</v>
      </c>
      <c r="W2685" s="13" t="str">
        <f>VLOOKUP($B2685,Deals_Demo!$H:$S,12,0)</f>
        <v>Tue</v>
      </c>
      <c r="X2685" s="13">
        <f t="shared" si="417"/>
        <v>0.34100000000000003</v>
      </c>
      <c r="Y2685" s="13">
        <f t="shared" si="418"/>
        <v>0.68200000000000005</v>
      </c>
      <c r="Z2685" s="13">
        <f t="shared" si="419"/>
        <v>1.0229999999999999</v>
      </c>
      <c r="AA2685" s="13">
        <f t="shared" si="425"/>
        <v>3.41</v>
      </c>
    </row>
    <row r="2686" spans="1:27" x14ac:dyDescent="0.25">
      <c r="A2686" s="56">
        <v>45923.052905092591</v>
      </c>
      <c r="B2686" s="57">
        <v>444592466</v>
      </c>
      <c r="C2686" s="58" t="s">
        <v>36</v>
      </c>
      <c r="D2686" s="58" t="s">
        <v>38</v>
      </c>
      <c r="E2686" s="58" t="s">
        <v>119</v>
      </c>
      <c r="F2686" s="59">
        <v>3745.95</v>
      </c>
      <c r="G2686" s="59">
        <v>3744.45</v>
      </c>
      <c r="H2686" s="59">
        <v>3743.08</v>
      </c>
      <c r="I2686" s="58" t="s">
        <v>3127</v>
      </c>
      <c r="J2686" s="59">
        <v>3744.57</v>
      </c>
      <c r="K2686" s="59">
        <v>0</v>
      </c>
      <c r="L2686" s="59">
        <v>0</v>
      </c>
      <c r="M2686" s="59">
        <v>1.38</v>
      </c>
      <c r="N2686" s="10" t="str">
        <f t="shared" si="420"/>
        <v>W</v>
      </c>
      <c r="O2686" s="11">
        <f t="shared" si="421"/>
        <v>45923</v>
      </c>
      <c r="P2686" s="12" t="str">
        <f t="shared" si="422"/>
        <v>01</v>
      </c>
      <c r="Q2686" s="13" t="str">
        <f>VLOOKUP($B2686,Deals_Demo!$H:$N,7,0)</f>
        <v>strategy_09_demo</v>
      </c>
      <c r="R2686" s="13" t="str">
        <f t="shared" si="423"/>
        <v>Tue</v>
      </c>
      <c r="S2686" s="14">
        <f>VLOOKUP($B2686,Deals_Demo!$H:$S,8,0)</f>
        <v>45923.052905092591</v>
      </c>
      <c r="T2686" s="14">
        <f>VLOOKUP($B2686,Deals_Demo!$H:$S,9,0)</f>
        <v>45923.261238425926</v>
      </c>
      <c r="U2686" s="15" t="str">
        <f t="shared" si="424"/>
        <v>2025-09-23</v>
      </c>
      <c r="V2686" s="13" t="str">
        <f>VLOOKUP($B2686,Deals_Demo!$H:$S,11,0)</f>
        <v>06</v>
      </c>
      <c r="W2686" s="13" t="str">
        <f>VLOOKUP($B2686,Deals_Demo!$H:$S,12,0)</f>
        <v>Tue</v>
      </c>
      <c r="X2686" s="13">
        <f t="shared" si="417"/>
        <v>0.13799999999999998</v>
      </c>
      <c r="Y2686" s="13">
        <f t="shared" si="418"/>
        <v>0.27599999999999997</v>
      </c>
      <c r="Z2686" s="13">
        <f t="shared" si="419"/>
        <v>0.41399999999999998</v>
      </c>
      <c r="AA2686" s="13">
        <f t="shared" si="425"/>
        <v>-3</v>
      </c>
    </row>
    <row r="2687" spans="1:27" x14ac:dyDescent="0.25">
      <c r="A2687" s="60">
        <v>45923.052905092591</v>
      </c>
      <c r="B2687" s="61">
        <v>444592467</v>
      </c>
      <c r="C2687" s="62" t="s">
        <v>36</v>
      </c>
      <c r="D2687" s="62" t="s">
        <v>38</v>
      </c>
      <c r="E2687" s="62" t="s">
        <v>119</v>
      </c>
      <c r="F2687" s="63">
        <v>3745.91</v>
      </c>
      <c r="G2687" s="63">
        <v>3749.08</v>
      </c>
      <c r="H2687" s="63">
        <v>3744.58</v>
      </c>
      <c r="I2687" s="62" t="s">
        <v>3126</v>
      </c>
      <c r="J2687" s="63">
        <v>3744.55</v>
      </c>
      <c r="K2687" s="63">
        <v>0</v>
      </c>
      <c r="L2687" s="63">
        <v>0</v>
      </c>
      <c r="M2687" s="63">
        <v>1.36</v>
      </c>
      <c r="N2687" s="10" t="str">
        <f t="shared" si="420"/>
        <v>W</v>
      </c>
      <c r="O2687" s="11">
        <f t="shared" si="421"/>
        <v>45923</v>
      </c>
      <c r="P2687" s="12" t="str">
        <f t="shared" si="422"/>
        <v>01</v>
      </c>
      <c r="Q2687" s="13" t="str">
        <f>VLOOKUP($B2687,Deals_Demo!$H:$N,7,0)</f>
        <v>strategy_24_demo</v>
      </c>
      <c r="R2687" s="13" t="str">
        <f t="shared" si="423"/>
        <v>Tue</v>
      </c>
      <c r="S2687" s="14">
        <f>VLOOKUP($B2687,Deals_Demo!$H:$S,8,0)</f>
        <v>45923.052905092591</v>
      </c>
      <c r="T2687" s="14">
        <f>VLOOKUP($B2687,Deals_Demo!$H:$S,9,0)</f>
        <v>45923.261238425926</v>
      </c>
      <c r="U2687" s="15" t="str">
        <f t="shared" si="424"/>
        <v>2025-09-23</v>
      </c>
      <c r="V2687" s="13" t="str">
        <f>VLOOKUP($B2687,Deals_Demo!$H:$S,11,0)</f>
        <v>06</v>
      </c>
      <c r="W2687" s="13" t="str">
        <f>VLOOKUP($B2687,Deals_Demo!$H:$S,12,0)</f>
        <v>Tue</v>
      </c>
      <c r="X2687" s="13">
        <f t="shared" si="417"/>
        <v>0.13600000000000001</v>
      </c>
      <c r="Y2687" s="13">
        <f t="shared" si="418"/>
        <v>0.27200000000000002</v>
      </c>
      <c r="Z2687" s="13">
        <f t="shared" si="419"/>
        <v>0.40800000000000003</v>
      </c>
      <c r="AA2687" s="13">
        <f t="shared" si="425"/>
        <v>-3</v>
      </c>
    </row>
    <row r="2688" spans="1:27" x14ac:dyDescent="0.25">
      <c r="A2688" s="56">
        <v>45923.052905092591</v>
      </c>
      <c r="B2688" s="57">
        <v>444592468</v>
      </c>
      <c r="C2688" s="58" t="s">
        <v>36</v>
      </c>
      <c r="D2688" s="58" t="s">
        <v>38</v>
      </c>
      <c r="E2688" s="58" t="s">
        <v>119</v>
      </c>
      <c r="F2688" s="59">
        <v>3745.85</v>
      </c>
      <c r="G2688" s="59">
        <v>3749.08</v>
      </c>
      <c r="H2688" s="59">
        <v>3744.58</v>
      </c>
      <c r="I2688" s="58" t="s">
        <v>3126</v>
      </c>
      <c r="J2688" s="59">
        <v>3744.55</v>
      </c>
      <c r="K2688" s="59">
        <v>0</v>
      </c>
      <c r="L2688" s="59">
        <v>0</v>
      </c>
      <c r="M2688" s="59">
        <v>1.3</v>
      </c>
      <c r="N2688" s="10" t="str">
        <f t="shared" si="420"/>
        <v>W</v>
      </c>
      <c r="O2688" s="11">
        <f t="shared" si="421"/>
        <v>45923</v>
      </c>
      <c r="P2688" s="12" t="str">
        <f t="shared" si="422"/>
        <v>01</v>
      </c>
      <c r="Q2688" s="13" t="str">
        <f>VLOOKUP($B2688,Deals_Demo!$H:$N,7,0)</f>
        <v>strategy_14_demo</v>
      </c>
      <c r="R2688" s="13" t="str">
        <f t="shared" si="423"/>
        <v>Tue</v>
      </c>
      <c r="S2688" s="14">
        <f>VLOOKUP($B2688,Deals_Demo!$H:$S,8,0)</f>
        <v>45923.052905092591</v>
      </c>
      <c r="T2688" s="14">
        <f>VLOOKUP($B2688,Deals_Demo!$H:$S,9,0)</f>
        <v>45923.261238425926</v>
      </c>
      <c r="U2688" s="15" t="str">
        <f t="shared" si="424"/>
        <v>2025-09-23</v>
      </c>
      <c r="V2688" s="13" t="str">
        <f>VLOOKUP($B2688,Deals_Demo!$H:$S,11,0)</f>
        <v>06</v>
      </c>
      <c r="W2688" s="13" t="str">
        <f>VLOOKUP($B2688,Deals_Demo!$H:$S,12,0)</f>
        <v>Tue</v>
      </c>
      <c r="X2688" s="13">
        <f t="shared" si="417"/>
        <v>0.13</v>
      </c>
      <c r="Y2688" s="13">
        <f t="shared" si="418"/>
        <v>0.26</v>
      </c>
      <c r="Z2688" s="13">
        <f t="shared" si="419"/>
        <v>0.39</v>
      </c>
      <c r="AA2688" s="13">
        <f t="shared" si="425"/>
        <v>-3</v>
      </c>
    </row>
    <row r="2689" spans="1:27" x14ac:dyDescent="0.25">
      <c r="A2689" s="60">
        <v>45923.052916666667</v>
      </c>
      <c r="B2689" s="61">
        <v>444592469</v>
      </c>
      <c r="C2689" s="62" t="s">
        <v>36</v>
      </c>
      <c r="D2689" s="62" t="s">
        <v>38</v>
      </c>
      <c r="E2689" s="62" t="s">
        <v>119</v>
      </c>
      <c r="F2689" s="63">
        <v>3745.85</v>
      </c>
      <c r="G2689" s="63">
        <v>3744.06</v>
      </c>
      <c r="H2689" s="63">
        <v>3743.08</v>
      </c>
      <c r="I2689" s="62" t="s">
        <v>3129</v>
      </c>
      <c r="J2689" s="63">
        <v>3743.05</v>
      </c>
      <c r="K2689" s="63">
        <v>0</v>
      </c>
      <c r="L2689" s="63">
        <v>0</v>
      </c>
      <c r="M2689" s="63">
        <v>2.8</v>
      </c>
      <c r="N2689" s="10" t="str">
        <f t="shared" si="420"/>
        <v>W</v>
      </c>
      <c r="O2689" s="11">
        <f t="shared" si="421"/>
        <v>45923</v>
      </c>
      <c r="P2689" s="12" t="str">
        <f t="shared" si="422"/>
        <v>01</v>
      </c>
      <c r="Q2689" s="13" t="str">
        <f>VLOOKUP($B2689,Deals_Demo!$H:$N,7,0)</f>
        <v>strategy_23_demo</v>
      </c>
      <c r="R2689" s="13" t="str">
        <f t="shared" si="423"/>
        <v>Tue</v>
      </c>
      <c r="S2689" s="14">
        <f>VLOOKUP($B2689,Deals_Demo!$H:$S,8,0)</f>
        <v>45923.052916666667</v>
      </c>
      <c r="T2689" s="14">
        <f>VLOOKUP($B2689,Deals_Demo!$H:$S,9,0)</f>
        <v>45923.261250000003</v>
      </c>
      <c r="U2689" s="15" t="str">
        <f t="shared" si="424"/>
        <v>2025-09-23</v>
      </c>
      <c r="V2689" s="13" t="str">
        <f>VLOOKUP($B2689,Deals_Demo!$H:$S,11,0)</f>
        <v>06</v>
      </c>
      <c r="W2689" s="13" t="str">
        <f>VLOOKUP($B2689,Deals_Demo!$H:$S,12,0)</f>
        <v>Tue</v>
      </c>
      <c r="X2689" s="13">
        <f t="shared" si="417"/>
        <v>0.27999999999999997</v>
      </c>
      <c r="Y2689" s="13">
        <f t="shared" si="418"/>
        <v>0.55999999999999994</v>
      </c>
      <c r="Z2689" s="13">
        <f t="shared" si="419"/>
        <v>0.84</v>
      </c>
      <c r="AA2689" s="13">
        <f t="shared" si="425"/>
        <v>-3</v>
      </c>
    </row>
    <row r="2690" spans="1:27" x14ac:dyDescent="0.25">
      <c r="A2690" s="56">
        <v>45923.062604166669</v>
      </c>
      <c r="B2690" s="57">
        <v>444594000</v>
      </c>
      <c r="C2690" s="58" t="s">
        <v>36</v>
      </c>
      <c r="D2690" s="58" t="s">
        <v>38</v>
      </c>
      <c r="E2690" s="58" t="s">
        <v>119</v>
      </c>
      <c r="F2690" s="59">
        <v>3744.03</v>
      </c>
      <c r="G2690" s="59">
        <v>3740.35</v>
      </c>
      <c r="H2690" s="58"/>
      <c r="I2690" s="58" t="s">
        <v>3130</v>
      </c>
      <c r="J2690" s="59">
        <v>3740.68</v>
      </c>
      <c r="K2690" s="59">
        <v>0</v>
      </c>
      <c r="L2690" s="59">
        <v>0</v>
      </c>
      <c r="M2690" s="59">
        <v>3.35</v>
      </c>
      <c r="N2690" s="10" t="str">
        <f t="shared" si="420"/>
        <v>W</v>
      </c>
      <c r="O2690" s="11">
        <f t="shared" si="421"/>
        <v>45923</v>
      </c>
      <c r="P2690" s="12" t="str">
        <f t="shared" si="422"/>
        <v>01</v>
      </c>
      <c r="Q2690" s="13" t="str">
        <f>VLOOKUP($B2690,Deals_Demo!$H:$N,7,0)</f>
        <v>strategy_19_demo</v>
      </c>
      <c r="R2690" s="13" t="str">
        <f t="shared" si="423"/>
        <v>Tue</v>
      </c>
      <c r="S2690" s="14">
        <f>VLOOKUP($B2690,Deals_Demo!$H:$S,8,0)</f>
        <v>45923.062604166669</v>
      </c>
      <c r="T2690" s="14">
        <f>VLOOKUP($B2690,Deals_Demo!$H:$S,9,0)</f>
        <v>45923.270937500005</v>
      </c>
      <c r="U2690" s="15" t="str">
        <f t="shared" si="424"/>
        <v>2025-09-23</v>
      </c>
      <c r="V2690" s="13" t="str">
        <f>VLOOKUP($B2690,Deals_Demo!$H:$S,11,0)</f>
        <v>06</v>
      </c>
      <c r="W2690" s="13" t="str">
        <f>VLOOKUP($B2690,Deals_Demo!$H:$S,12,0)</f>
        <v>Tue</v>
      </c>
      <c r="X2690" s="13">
        <f t="shared" si="417"/>
        <v>0.33500000000000002</v>
      </c>
      <c r="Y2690" s="13">
        <f t="shared" si="418"/>
        <v>0.67</v>
      </c>
      <c r="Z2690" s="13">
        <f t="shared" si="419"/>
        <v>1.0049999999999999</v>
      </c>
      <c r="AA2690" s="13">
        <f t="shared" si="425"/>
        <v>3.35</v>
      </c>
    </row>
    <row r="2691" spans="1:27" x14ac:dyDescent="0.25">
      <c r="A2691" s="60">
        <v>45923.062604166669</v>
      </c>
      <c r="B2691" s="61">
        <v>444594002</v>
      </c>
      <c r="C2691" s="62" t="s">
        <v>36</v>
      </c>
      <c r="D2691" s="62" t="s">
        <v>38</v>
      </c>
      <c r="E2691" s="62" t="s">
        <v>119</v>
      </c>
      <c r="F2691" s="63">
        <v>3744.03</v>
      </c>
      <c r="G2691" s="63">
        <v>3746.23</v>
      </c>
      <c r="H2691" s="63">
        <v>3742.53</v>
      </c>
      <c r="I2691" s="62" t="s">
        <v>3131</v>
      </c>
      <c r="J2691" s="63">
        <v>3742.49</v>
      </c>
      <c r="K2691" s="63">
        <v>0</v>
      </c>
      <c r="L2691" s="63">
        <v>0</v>
      </c>
      <c r="M2691" s="63">
        <v>1.54</v>
      </c>
      <c r="N2691" s="10" t="str">
        <f t="shared" si="420"/>
        <v>W</v>
      </c>
      <c r="O2691" s="11">
        <f t="shared" si="421"/>
        <v>45923</v>
      </c>
      <c r="P2691" s="12" t="str">
        <f t="shared" si="422"/>
        <v>01</v>
      </c>
      <c r="Q2691" s="13" t="str">
        <f>VLOOKUP($B2691,Deals_Demo!$H:$N,7,0)</f>
        <v>strategy_22_demo</v>
      </c>
      <c r="R2691" s="13" t="str">
        <f t="shared" si="423"/>
        <v>Tue</v>
      </c>
      <c r="S2691" s="14">
        <f>VLOOKUP($B2691,Deals_Demo!$H:$S,8,0)</f>
        <v>45923.062604166669</v>
      </c>
      <c r="T2691" s="14">
        <f>VLOOKUP($B2691,Deals_Demo!$H:$S,9,0)</f>
        <v>45923.270937500005</v>
      </c>
      <c r="U2691" s="15" t="str">
        <f t="shared" si="424"/>
        <v>2025-09-23</v>
      </c>
      <c r="V2691" s="13" t="str">
        <f>VLOOKUP($B2691,Deals_Demo!$H:$S,11,0)</f>
        <v>06</v>
      </c>
      <c r="W2691" s="13" t="str">
        <f>VLOOKUP($B2691,Deals_Demo!$H:$S,12,0)</f>
        <v>Tue</v>
      </c>
      <c r="X2691" s="13">
        <f t="shared" ref="X2691:X2754" si="426">$M2691*0.1</f>
        <v>0.15400000000000003</v>
      </c>
      <c r="Y2691" s="13">
        <f t="shared" ref="Y2691:Y2754" si="427">$M2691*0.2</f>
        <v>0.30800000000000005</v>
      </c>
      <c r="Z2691" s="13">
        <f t="shared" ref="Z2691:Z2754" si="428">$M2691*0.3</f>
        <v>0.46199999999999997</v>
      </c>
      <c r="AA2691" s="13">
        <f t="shared" si="425"/>
        <v>-3</v>
      </c>
    </row>
    <row r="2692" spans="1:27" x14ac:dyDescent="0.25">
      <c r="A2692" s="56">
        <v>45923.062615740739</v>
      </c>
      <c r="B2692" s="57">
        <v>444594003</v>
      </c>
      <c r="C2692" s="58" t="s">
        <v>36</v>
      </c>
      <c r="D2692" s="58" t="s">
        <v>38</v>
      </c>
      <c r="E2692" s="58" t="s">
        <v>119</v>
      </c>
      <c r="F2692" s="59">
        <v>3744.03</v>
      </c>
      <c r="G2692" s="59">
        <v>3745.53</v>
      </c>
      <c r="H2692" s="59">
        <v>3742.53</v>
      </c>
      <c r="I2692" s="58" t="s">
        <v>3132</v>
      </c>
      <c r="J2692" s="59">
        <v>3745.53</v>
      </c>
      <c r="K2692" s="59">
        <v>0</v>
      </c>
      <c r="L2692" s="59">
        <v>0</v>
      </c>
      <c r="M2692" s="59">
        <v>-1.5</v>
      </c>
      <c r="N2692" s="10" t="str">
        <f t="shared" si="420"/>
        <v>L</v>
      </c>
      <c r="O2692" s="11">
        <f t="shared" si="421"/>
        <v>45923</v>
      </c>
      <c r="P2692" s="12" t="str">
        <f t="shared" si="422"/>
        <v>01</v>
      </c>
      <c r="Q2692" s="13" t="str">
        <f>VLOOKUP($B2692,Deals_Demo!$H:$N,7,0)</f>
        <v>strategy_15_demo</v>
      </c>
      <c r="R2692" s="13" t="str">
        <f t="shared" si="423"/>
        <v>Tue</v>
      </c>
      <c r="S2692" s="14">
        <f>VLOOKUP($B2692,Deals_Demo!$H:$S,8,0)</f>
        <v>45923.062615740739</v>
      </c>
      <c r="T2692" s="14">
        <f>VLOOKUP($B2692,Deals_Demo!$H:$S,9,0)</f>
        <v>45923.270949074074</v>
      </c>
      <c r="U2692" s="15" t="str">
        <f t="shared" si="424"/>
        <v>2025-09-23</v>
      </c>
      <c r="V2692" s="13" t="str">
        <f>VLOOKUP($B2692,Deals_Demo!$H:$S,11,0)</f>
        <v>06</v>
      </c>
      <c r="W2692" s="13" t="str">
        <f>VLOOKUP($B2692,Deals_Demo!$H:$S,12,0)</f>
        <v>Tue</v>
      </c>
      <c r="X2692" s="13">
        <f t="shared" si="426"/>
        <v>-0.15000000000000002</v>
      </c>
      <c r="Y2692" s="13">
        <f t="shared" si="427"/>
        <v>-0.30000000000000004</v>
      </c>
      <c r="Z2692" s="13">
        <f t="shared" si="428"/>
        <v>-0.44999999999999996</v>
      </c>
      <c r="AA2692" s="13">
        <f t="shared" si="425"/>
        <v>-3</v>
      </c>
    </row>
    <row r="2693" spans="1:27" x14ac:dyDescent="0.25">
      <c r="A2693" s="60">
        <v>45923.062615740739</v>
      </c>
      <c r="B2693" s="61">
        <v>444594005</v>
      </c>
      <c r="C2693" s="62" t="s">
        <v>36</v>
      </c>
      <c r="D2693" s="62" t="s">
        <v>38</v>
      </c>
      <c r="E2693" s="62" t="s">
        <v>119</v>
      </c>
      <c r="F2693" s="63">
        <v>3744.03</v>
      </c>
      <c r="G2693" s="63">
        <v>3743.54</v>
      </c>
      <c r="H2693" s="63">
        <v>3741.83</v>
      </c>
      <c r="I2693" s="62" t="s">
        <v>3133</v>
      </c>
      <c r="J2693" s="63">
        <v>3741.75</v>
      </c>
      <c r="K2693" s="63">
        <v>0</v>
      </c>
      <c r="L2693" s="63">
        <v>0</v>
      </c>
      <c r="M2693" s="63">
        <v>2.2799999999999998</v>
      </c>
      <c r="N2693" s="10" t="str">
        <f t="shared" si="420"/>
        <v>W</v>
      </c>
      <c r="O2693" s="11">
        <f t="shared" si="421"/>
        <v>45923</v>
      </c>
      <c r="P2693" s="12" t="str">
        <f t="shared" si="422"/>
        <v>01</v>
      </c>
      <c r="Q2693" s="13" t="str">
        <f>VLOOKUP($B2693,Deals_Demo!$H:$N,7,0)</f>
        <v>strategy_21_demo</v>
      </c>
      <c r="R2693" s="13" t="str">
        <f t="shared" si="423"/>
        <v>Tue</v>
      </c>
      <c r="S2693" s="14">
        <f>VLOOKUP($B2693,Deals_Demo!$H:$S,8,0)</f>
        <v>45923.062615740739</v>
      </c>
      <c r="T2693" s="14">
        <f>VLOOKUP($B2693,Deals_Demo!$H:$S,9,0)</f>
        <v>45923.270949074074</v>
      </c>
      <c r="U2693" s="15" t="str">
        <f t="shared" si="424"/>
        <v>2025-09-23</v>
      </c>
      <c r="V2693" s="13" t="str">
        <f>VLOOKUP($B2693,Deals_Demo!$H:$S,11,0)</f>
        <v>06</v>
      </c>
      <c r="W2693" s="13" t="str">
        <f>VLOOKUP($B2693,Deals_Demo!$H:$S,12,0)</f>
        <v>Tue</v>
      </c>
      <c r="X2693" s="13">
        <f t="shared" si="426"/>
        <v>0.22799999999999998</v>
      </c>
      <c r="Y2693" s="13">
        <f t="shared" si="427"/>
        <v>0.45599999999999996</v>
      </c>
      <c r="Z2693" s="13">
        <f t="shared" si="428"/>
        <v>0.68399999999999994</v>
      </c>
      <c r="AA2693" s="13">
        <f t="shared" si="425"/>
        <v>-3</v>
      </c>
    </row>
    <row r="2694" spans="1:27" x14ac:dyDescent="0.25">
      <c r="A2694" s="56">
        <v>45923.062615740739</v>
      </c>
      <c r="B2694" s="57">
        <v>444594006</v>
      </c>
      <c r="C2694" s="58" t="s">
        <v>36</v>
      </c>
      <c r="D2694" s="58" t="s">
        <v>38</v>
      </c>
      <c r="E2694" s="58" t="s">
        <v>119</v>
      </c>
      <c r="F2694" s="59">
        <v>3744.03</v>
      </c>
      <c r="G2694" s="59">
        <v>3747.03</v>
      </c>
      <c r="H2694" s="59">
        <v>3742.53</v>
      </c>
      <c r="I2694" s="58" t="s">
        <v>3131</v>
      </c>
      <c r="J2694" s="59">
        <v>3742.49</v>
      </c>
      <c r="K2694" s="59">
        <v>0</v>
      </c>
      <c r="L2694" s="59">
        <v>0</v>
      </c>
      <c r="M2694" s="59">
        <v>1.54</v>
      </c>
      <c r="N2694" s="10" t="str">
        <f t="shared" si="420"/>
        <v>W</v>
      </c>
      <c r="O2694" s="11">
        <f t="shared" si="421"/>
        <v>45923</v>
      </c>
      <c r="P2694" s="12" t="str">
        <f t="shared" si="422"/>
        <v>01</v>
      </c>
      <c r="Q2694" s="13" t="str">
        <f>VLOOKUP($B2694,Deals_Demo!$H:$N,7,0)</f>
        <v>strategy_24_demo</v>
      </c>
      <c r="R2694" s="13" t="str">
        <f t="shared" si="423"/>
        <v>Tue</v>
      </c>
      <c r="S2694" s="14">
        <f>VLOOKUP($B2694,Deals_Demo!$H:$S,8,0)</f>
        <v>45923.062615740739</v>
      </c>
      <c r="T2694" s="14">
        <f>VLOOKUP($B2694,Deals_Demo!$H:$S,9,0)</f>
        <v>45923.270949074074</v>
      </c>
      <c r="U2694" s="15" t="str">
        <f t="shared" si="424"/>
        <v>2025-09-23</v>
      </c>
      <c r="V2694" s="13" t="str">
        <f>VLOOKUP($B2694,Deals_Demo!$H:$S,11,0)</f>
        <v>06</v>
      </c>
      <c r="W2694" s="13" t="str">
        <f>VLOOKUP($B2694,Deals_Demo!$H:$S,12,0)</f>
        <v>Tue</v>
      </c>
      <c r="X2694" s="13">
        <f t="shared" si="426"/>
        <v>0.15400000000000003</v>
      </c>
      <c r="Y2694" s="13">
        <f t="shared" si="427"/>
        <v>0.30800000000000005</v>
      </c>
      <c r="Z2694" s="13">
        <f t="shared" si="428"/>
        <v>0.46199999999999997</v>
      </c>
      <c r="AA2694" s="13">
        <f t="shared" si="425"/>
        <v>-3</v>
      </c>
    </row>
    <row r="2695" spans="1:27" x14ac:dyDescent="0.25">
      <c r="A2695" s="60">
        <v>45923.062615740739</v>
      </c>
      <c r="B2695" s="61">
        <v>444594008</v>
      </c>
      <c r="C2695" s="62" t="s">
        <v>36</v>
      </c>
      <c r="D2695" s="62" t="s">
        <v>38</v>
      </c>
      <c r="E2695" s="62" t="s">
        <v>119</v>
      </c>
      <c r="F2695" s="63">
        <v>3744.03</v>
      </c>
      <c r="G2695" s="63">
        <v>3743.91</v>
      </c>
      <c r="H2695" s="63">
        <v>3742.53</v>
      </c>
      <c r="I2695" s="62" t="s">
        <v>3131</v>
      </c>
      <c r="J2695" s="63">
        <v>3742.49</v>
      </c>
      <c r="K2695" s="63">
        <v>0</v>
      </c>
      <c r="L2695" s="63">
        <v>0</v>
      </c>
      <c r="M2695" s="63">
        <v>1.54</v>
      </c>
      <c r="N2695" s="10" t="str">
        <f t="shared" si="420"/>
        <v>W</v>
      </c>
      <c r="O2695" s="11">
        <f t="shared" si="421"/>
        <v>45923</v>
      </c>
      <c r="P2695" s="12" t="str">
        <f t="shared" si="422"/>
        <v>01</v>
      </c>
      <c r="Q2695" s="13" t="str">
        <f>VLOOKUP($B2695,Deals_Demo!$H:$N,7,0)</f>
        <v>strategy_12_demo</v>
      </c>
      <c r="R2695" s="13" t="str">
        <f t="shared" si="423"/>
        <v>Tue</v>
      </c>
      <c r="S2695" s="14">
        <f>VLOOKUP($B2695,Deals_Demo!$H:$S,8,0)</f>
        <v>45923.062615740739</v>
      </c>
      <c r="T2695" s="14">
        <f>VLOOKUP($B2695,Deals_Demo!$H:$S,9,0)</f>
        <v>45923.270949074074</v>
      </c>
      <c r="U2695" s="15" t="str">
        <f t="shared" si="424"/>
        <v>2025-09-23</v>
      </c>
      <c r="V2695" s="13" t="str">
        <f>VLOOKUP($B2695,Deals_Demo!$H:$S,11,0)</f>
        <v>06</v>
      </c>
      <c r="W2695" s="13" t="str">
        <f>VLOOKUP($B2695,Deals_Demo!$H:$S,12,0)</f>
        <v>Tue</v>
      </c>
      <c r="X2695" s="13">
        <f t="shared" si="426"/>
        <v>0.15400000000000003</v>
      </c>
      <c r="Y2695" s="13">
        <f t="shared" si="427"/>
        <v>0.30800000000000005</v>
      </c>
      <c r="Z2695" s="13">
        <f t="shared" si="428"/>
        <v>0.46199999999999997</v>
      </c>
      <c r="AA2695" s="13">
        <f t="shared" si="425"/>
        <v>-3</v>
      </c>
    </row>
    <row r="2696" spans="1:27" x14ac:dyDescent="0.25">
      <c r="A2696" s="56">
        <v>45923.062627314815</v>
      </c>
      <c r="B2696" s="57">
        <v>444594009</v>
      </c>
      <c r="C2696" s="58" t="s">
        <v>36</v>
      </c>
      <c r="D2696" s="58" t="s">
        <v>38</v>
      </c>
      <c r="E2696" s="58" t="s">
        <v>119</v>
      </c>
      <c r="F2696" s="59">
        <v>3744.03</v>
      </c>
      <c r="G2696" s="59">
        <v>3747.03</v>
      </c>
      <c r="H2696" s="59">
        <v>3742.53</v>
      </c>
      <c r="I2696" s="58" t="s">
        <v>3131</v>
      </c>
      <c r="J2696" s="59">
        <v>3742.49</v>
      </c>
      <c r="K2696" s="59">
        <v>0</v>
      </c>
      <c r="L2696" s="59">
        <v>0</v>
      </c>
      <c r="M2696" s="59">
        <v>1.54</v>
      </c>
      <c r="N2696" s="10" t="str">
        <f t="shared" si="420"/>
        <v>W</v>
      </c>
      <c r="O2696" s="11">
        <f t="shared" si="421"/>
        <v>45923</v>
      </c>
      <c r="P2696" s="12" t="str">
        <f t="shared" si="422"/>
        <v>01</v>
      </c>
      <c r="Q2696" s="13" t="str">
        <f>VLOOKUP($B2696,Deals_Demo!$H:$N,7,0)</f>
        <v>strategy_14_demo</v>
      </c>
      <c r="R2696" s="13" t="str">
        <f t="shared" si="423"/>
        <v>Tue</v>
      </c>
      <c r="S2696" s="14">
        <f>VLOOKUP($B2696,Deals_Demo!$H:$S,8,0)</f>
        <v>45923.062627314815</v>
      </c>
      <c r="T2696" s="14">
        <f>VLOOKUP($B2696,Deals_Demo!$H:$S,9,0)</f>
        <v>45923.270960648151</v>
      </c>
      <c r="U2696" s="15" t="str">
        <f t="shared" si="424"/>
        <v>2025-09-23</v>
      </c>
      <c r="V2696" s="13" t="str">
        <f>VLOOKUP($B2696,Deals_Demo!$H:$S,11,0)</f>
        <v>06</v>
      </c>
      <c r="W2696" s="13" t="str">
        <f>VLOOKUP($B2696,Deals_Demo!$H:$S,12,0)</f>
        <v>Tue</v>
      </c>
      <c r="X2696" s="13">
        <f t="shared" si="426"/>
        <v>0.15400000000000003</v>
      </c>
      <c r="Y2696" s="13">
        <f t="shared" si="427"/>
        <v>0.30800000000000005</v>
      </c>
      <c r="Z2696" s="13">
        <f t="shared" si="428"/>
        <v>0.46199999999999997</v>
      </c>
      <c r="AA2696" s="13">
        <f t="shared" si="425"/>
        <v>-3</v>
      </c>
    </row>
    <row r="2697" spans="1:27" x14ac:dyDescent="0.25">
      <c r="A2697" s="60">
        <v>45923.062627314815</v>
      </c>
      <c r="B2697" s="61">
        <v>444594012</v>
      </c>
      <c r="C2697" s="62" t="s">
        <v>36</v>
      </c>
      <c r="D2697" s="62" t="s">
        <v>38</v>
      </c>
      <c r="E2697" s="62" t="s">
        <v>119</v>
      </c>
      <c r="F2697" s="63">
        <v>3744.03</v>
      </c>
      <c r="G2697" s="63">
        <v>3743.35</v>
      </c>
      <c r="H2697" s="62"/>
      <c r="I2697" s="62" t="s">
        <v>3134</v>
      </c>
      <c r="J2697" s="63">
        <v>3743.38</v>
      </c>
      <c r="K2697" s="63">
        <v>0</v>
      </c>
      <c r="L2697" s="63">
        <v>0</v>
      </c>
      <c r="M2697" s="63">
        <v>0.65</v>
      </c>
      <c r="N2697" s="10" t="str">
        <f t="shared" si="420"/>
        <v>W</v>
      </c>
      <c r="O2697" s="11">
        <f t="shared" si="421"/>
        <v>45923</v>
      </c>
      <c r="P2697" s="12" t="str">
        <f t="shared" si="422"/>
        <v>01</v>
      </c>
      <c r="Q2697" s="13" t="str">
        <f>VLOOKUP($B2697,Deals_Demo!$H:$N,7,0)</f>
        <v>strategy_18_demo</v>
      </c>
      <c r="R2697" s="13" t="str">
        <f t="shared" si="423"/>
        <v>Tue</v>
      </c>
      <c r="S2697" s="14">
        <f>VLOOKUP($B2697,Deals_Demo!$H:$S,8,0)</f>
        <v>45923.062627314815</v>
      </c>
      <c r="T2697" s="14">
        <f>VLOOKUP($B2697,Deals_Demo!$H:$S,9,0)</f>
        <v>45923.270960648151</v>
      </c>
      <c r="U2697" s="15" t="str">
        <f t="shared" si="424"/>
        <v>2025-09-23</v>
      </c>
      <c r="V2697" s="13" t="str">
        <f>VLOOKUP($B2697,Deals_Demo!$H:$S,11,0)</f>
        <v>06</v>
      </c>
      <c r="W2697" s="13" t="str">
        <f>VLOOKUP($B2697,Deals_Demo!$H:$S,12,0)</f>
        <v>Tue</v>
      </c>
      <c r="X2697" s="13">
        <f t="shared" si="426"/>
        <v>6.5000000000000002E-2</v>
      </c>
      <c r="Y2697" s="13">
        <f t="shared" si="427"/>
        <v>0.13</v>
      </c>
      <c r="Z2697" s="13">
        <f t="shared" si="428"/>
        <v>0.19500000000000001</v>
      </c>
      <c r="AA2697" s="13">
        <f t="shared" si="425"/>
        <v>-3</v>
      </c>
    </row>
    <row r="2698" spans="1:27" x14ac:dyDescent="0.25">
      <c r="A2698" s="56">
        <v>45923.062627314815</v>
      </c>
      <c r="B2698" s="57">
        <v>444594013</v>
      </c>
      <c r="C2698" s="58" t="s">
        <v>36</v>
      </c>
      <c r="D2698" s="58" t="s">
        <v>38</v>
      </c>
      <c r="E2698" s="58" t="s">
        <v>119</v>
      </c>
      <c r="F2698" s="59">
        <v>3744.03</v>
      </c>
      <c r="G2698" s="59">
        <v>3743.4</v>
      </c>
      <c r="H2698" s="58"/>
      <c r="I2698" s="58" t="s">
        <v>3135</v>
      </c>
      <c r="J2698" s="59">
        <v>3743.4</v>
      </c>
      <c r="K2698" s="59">
        <v>0</v>
      </c>
      <c r="L2698" s="59">
        <v>0</v>
      </c>
      <c r="M2698" s="59">
        <v>0.63</v>
      </c>
      <c r="N2698" s="10" t="str">
        <f t="shared" si="420"/>
        <v>W</v>
      </c>
      <c r="O2698" s="11">
        <f t="shared" si="421"/>
        <v>45923</v>
      </c>
      <c r="P2698" s="12" t="str">
        <f t="shared" si="422"/>
        <v>01</v>
      </c>
      <c r="Q2698" s="13" t="str">
        <f>VLOOKUP($B2698,Deals_Demo!$H:$N,7,0)</f>
        <v>strategy_20_demo</v>
      </c>
      <c r="R2698" s="13" t="str">
        <f t="shared" si="423"/>
        <v>Tue</v>
      </c>
      <c r="S2698" s="14">
        <f>VLOOKUP($B2698,Deals_Demo!$H:$S,8,0)</f>
        <v>45923.062627314815</v>
      </c>
      <c r="T2698" s="14">
        <f>VLOOKUP($B2698,Deals_Demo!$H:$S,9,0)</f>
        <v>45923.270960648151</v>
      </c>
      <c r="U2698" s="15" t="str">
        <f t="shared" si="424"/>
        <v>2025-09-23</v>
      </c>
      <c r="V2698" s="13" t="str">
        <f>VLOOKUP($B2698,Deals_Demo!$H:$S,11,0)</f>
        <v>06</v>
      </c>
      <c r="W2698" s="13" t="str">
        <f>VLOOKUP($B2698,Deals_Demo!$H:$S,12,0)</f>
        <v>Tue</v>
      </c>
      <c r="X2698" s="13">
        <f t="shared" si="426"/>
        <v>6.3E-2</v>
      </c>
      <c r="Y2698" s="13">
        <f t="shared" si="427"/>
        <v>0.126</v>
      </c>
      <c r="Z2698" s="13">
        <f t="shared" si="428"/>
        <v>0.189</v>
      </c>
      <c r="AA2698" s="13">
        <f t="shared" si="425"/>
        <v>-3</v>
      </c>
    </row>
    <row r="2699" spans="1:27" x14ac:dyDescent="0.25">
      <c r="A2699" s="60">
        <v>45923.062951388885</v>
      </c>
      <c r="B2699" s="61">
        <v>444594033</v>
      </c>
      <c r="C2699" s="62" t="s">
        <v>36</v>
      </c>
      <c r="D2699" s="62" t="s">
        <v>38</v>
      </c>
      <c r="E2699" s="62" t="s">
        <v>119</v>
      </c>
      <c r="F2699" s="63">
        <v>3743.94</v>
      </c>
      <c r="G2699" s="63">
        <v>3742.31</v>
      </c>
      <c r="H2699" s="63">
        <v>3741.03</v>
      </c>
      <c r="I2699" s="62" t="s">
        <v>3136</v>
      </c>
      <c r="J2699" s="63">
        <v>3741.02</v>
      </c>
      <c r="K2699" s="63">
        <v>0</v>
      </c>
      <c r="L2699" s="63">
        <v>0</v>
      </c>
      <c r="M2699" s="63">
        <v>2.92</v>
      </c>
      <c r="N2699" s="10" t="str">
        <f t="shared" si="420"/>
        <v>W</v>
      </c>
      <c r="O2699" s="11">
        <f t="shared" si="421"/>
        <v>45923</v>
      </c>
      <c r="P2699" s="12" t="str">
        <f t="shared" si="422"/>
        <v>01</v>
      </c>
      <c r="Q2699" s="13" t="str">
        <f>VLOOKUP($B2699,Deals_Demo!$H:$N,7,0)</f>
        <v>strategy_09_demo</v>
      </c>
      <c r="R2699" s="13" t="str">
        <f t="shared" si="423"/>
        <v>Tue</v>
      </c>
      <c r="S2699" s="14">
        <f>VLOOKUP($B2699,Deals_Demo!$H:$S,8,0)</f>
        <v>45923.062951388885</v>
      </c>
      <c r="T2699" s="14">
        <f>VLOOKUP($B2699,Deals_Demo!$H:$S,9,0)</f>
        <v>45923.271284722221</v>
      </c>
      <c r="U2699" s="15" t="str">
        <f t="shared" si="424"/>
        <v>2025-09-23</v>
      </c>
      <c r="V2699" s="13" t="str">
        <f>VLOOKUP($B2699,Deals_Demo!$H:$S,11,0)</f>
        <v>06</v>
      </c>
      <c r="W2699" s="13" t="str">
        <f>VLOOKUP($B2699,Deals_Demo!$H:$S,12,0)</f>
        <v>Tue</v>
      </c>
      <c r="X2699" s="13">
        <f t="shared" si="426"/>
        <v>0.29199999999999998</v>
      </c>
      <c r="Y2699" s="13">
        <f t="shared" si="427"/>
        <v>0.58399999999999996</v>
      </c>
      <c r="Z2699" s="13">
        <f t="shared" si="428"/>
        <v>0.876</v>
      </c>
      <c r="AA2699" s="13">
        <f t="shared" si="425"/>
        <v>2.92</v>
      </c>
    </row>
    <row r="2700" spans="1:27" x14ac:dyDescent="0.25">
      <c r="A2700" s="56">
        <v>45923.062951388885</v>
      </c>
      <c r="B2700" s="57">
        <v>444594034</v>
      </c>
      <c r="C2700" s="58" t="s">
        <v>36</v>
      </c>
      <c r="D2700" s="58" t="s">
        <v>38</v>
      </c>
      <c r="E2700" s="58" t="s">
        <v>119</v>
      </c>
      <c r="F2700" s="59">
        <v>3743.94</v>
      </c>
      <c r="G2700" s="59">
        <v>3742.01</v>
      </c>
      <c r="H2700" s="59">
        <v>3740.44</v>
      </c>
      <c r="I2700" s="58" t="s">
        <v>3137</v>
      </c>
      <c r="J2700" s="59">
        <v>3740.39</v>
      </c>
      <c r="K2700" s="59">
        <v>0</v>
      </c>
      <c r="L2700" s="59">
        <v>0</v>
      </c>
      <c r="M2700" s="59">
        <v>3.55</v>
      </c>
      <c r="N2700" s="10" t="str">
        <f t="shared" si="420"/>
        <v>W</v>
      </c>
      <c r="O2700" s="11">
        <f t="shared" si="421"/>
        <v>45923</v>
      </c>
      <c r="P2700" s="12" t="str">
        <f t="shared" si="422"/>
        <v>01</v>
      </c>
      <c r="Q2700" s="13" t="str">
        <f>VLOOKUP($B2700,Deals_Demo!$H:$N,7,0)</f>
        <v>strategy_11_demo</v>
      </c>
      <c r="R2700" s="13" t="str">
        <f t="shared" si="423"/>
        <v>Tue</v>
      </c>
      <c r="S2700" s="14">
        <f>VLOOKUP($B2700,Deals_Demo!$H:$S,8,0)</f>
        <v>45923.062951388885</v>
      </c>
      <c r="T2700" s="14">
        <f>VLOOKUP($B2700,Deals_Demo!$H:$S,9,0)</f>
        <v>45923.271284722221</v>
      </c>
      <c r="U2700" s="15" t="str">
        <f t="shared" si="424"/>
        <v>2025-09-23</v>
      </c>
      <c r="V2700" s="13" t="str">
        <f>VLOOKUP($B2700,Deals_Demo!$H:$S,11,0)</f>
        <v>06</v>
      </c>
      <c r="W2700" s="13" t="str">
        <f>VLOOKUP($B2700,Deals_Demo!$H:$S,12,0)</f>
        <v>Tue</v>
      </c>
      <c r="X2700" s="13">
        <f t="shared" si="426"/>
        <v>0.35499999999999998</v>
      </c>
      <c r="Y2700" s="13">
        <f t="shared" si="427"/>
        <v>0.71</v>
      </c>
      <c r="Z2700" s="13">
        <f t="shared" si="428"/>
        <v>1.0649999999999999</v>
      </c>
      <c r="AA2700" s="13">
        <f t="shared" si="425"/>
        <v>3.55</v>
      </c>
    </row>
    <row r="2701" spans="1:27" x14ac:dyDescent="0.25">
      <c r="A2701" s="60">
        <v>45923.062962962962</v>
      </c>
      <c r="B2701" s="61">
        <v>444594035</v>
      </c>
      <c r="C2701" s="62" t="s">
        <v>36</v>
      </c>
      <c r="D2701" s="62" t="s">
        <v>38</v>
      </c>
      <c r="E2701" s="62" t="s">
        <v>119</v>
      </c>
      <c r="F2701" s="63">
        <v>3743.94</v>
      </c>
      <c r="G2701" s="63">
        <v>3742.31</v>
      </c>
      <c r="H2701" s="63">
        <v>3740.94</v>
      </c>
      <c r="I2701" s="62" t="s">
        <v>3138</v>
      </c>
      <c r="J2701" s="63">
        <v>3740.83</v>
      </c>
      <c r="K2701" s="63">
        <v>0</v>
      </c>
      <c r="L2701" s="63">
        <v>0</v>
      </c>
      <c r="M2701" s="63">
        <v>3.11</v>
      </c>
      <c r="N2701" s="10" t="str">
        <f t="shared" si="420"/>
        <v>W</v>
      </c>
      <c r="O2701" s="11">
        <f t="shared" si="421"/>
        <v>45923</v>
      </c>
      <c r="P2701" s="12" t="str">
        <f t="shared" si="422"/>
        <v>01</v>
      </c>
      <c r="Q2701" s="13" t="str">
        <f>VLOOKUP($B2701,Deals_Demo!$H:$N,7,0)</f>
        <v>strategy_10_demo</v>
      </c>
      <c r="R2701" s="13" t="str">
        <f t="shared" si="423"/>
        <v>Tue</v>
      </c>
      <c r="S2701" s="14">
        <f>VLOOKUP($B2701,Deals_Demo!$H:$S,8,0)</f>
        <v>45923.062962962962</v>
      </c>
      <c r="T2701" s="14">
        <f>VLOOKUP($B2701,Deals_Demo!$H:$S,9,0)</f>
        <v>45923.271296296298</v>
      </c>
      <c r="U2701" s="15" t="str">
        <f t="shared" si="424"/>
        <v>2025-09-23</v>
      </c>
      <c r="V2701" s="13" t="str">
        <f>VLOOKUP($B2701,Deals_Demo!$H:$S,11,0)</f>
        <v>06</v>
      </c>
      <c r="W2701" s="13" t="str">
        <f>VLOOKUP($B2701,Deals_Demo!$H:$S,12,0)</f>
        <v>Tue</v>
      </c>
      <c r="X2701" s="13">
        <f t="shared" si="426"/>
        <v>0.311</v>
      </c>
      <c r="Y2701" s="13">
        <f t="shared" si="427"/>
        <v>0.622</v>
      </c>
      <c r="Z2701" s="13">
        <f t="shared" si="428"/>
        <v>0.93299999999999994</v>
      </c>
      <c r="AA2701" s="13">
        <f t="shared" si="425"/>
        <v>3.11</v>
      </c>
    </row>
    <row r="2702" spans="1:27" x14ac:dyDescent="0.25">
      <c r="A2702" s="56">
        <v>45923.063067129631</v>
      </c>
      <c r="B2702" s="57">
        <v>444594052</v>
      </c>
      <c r="C2702" s="58" t="s">
        <v>36</v>
      </c>
      <c r="D2702" s="58" t="s">
        <v>38</v>
      </c>
      <c r="E2702" s="58" t="s">
        <v>119</v>
      </c>
      <c r="F2702" s="59">
        <v>3744.54</v>
      </c>
      <c r="G2702" s="59">
        <v>3742.61</v>
      </c>
      <c r="H2702" s="59">
        <v>3741.06</v>
      </c>
      <c r="I2702" s="58" t="s">
        <v>3139</v>
      </c>
      <c r="J2702" s="59">
        <v>3741.05</v>
      </c>
      <c r="K2702" s="59">
        <v>0</v>
      </c>
      <c r="L2702" s="59">
        <v>0</v>
      </c>
      <c r="M2702" s="59">
        <v>3.49</v>
      </c>
      <c r="N2702" s="10" t="str">
        <f t="shared" si="420"/>
        <v>W</v>
      </c>
      <c r="O2702" s="11">
        <f t="shared" si="421"/>
        <v>45923</v>
      </c>
      <c r="P2702" s="12" t="str">
        <f t="shared" si="422"/>
        <v>01</v>
      </c>
      <c r="Q2702" s="13" t="str">
        <f>VLOOKUP($B2702,Deals_Demo!$H:$N,7,0)</f>
        <v>strategy_07_demo</v>
      </c>
      <c r="R2702" s="13" t="str">
        <f t="shared" si="423"/>
        <v>Tue</v>
      </c>
      <c r="S2702" s="14">
        <f>VLOOKUP($B2702,Deals_Demo!$H:$S,8,0)</f>
        <v>45923.063067129631</v>
      </c>
      <c r="T2702" s="14">
        <f>VLOOKUP($B2702,Deals_Demo!$H:$S,9,0)</f>
        <v>45923.271400462967</v>
      </c>
      <c r="U2702" s="15" t="str">
        <f t="shared" si="424"/>
        <v>2025-09-23</v>
      </c>
      <c r="V2702" s="13" t="str">
        <f>VLOOKUP($B2702,Deals_Demo!$H:$S,11,0)</f>
        <v>06</v>
      </c>
      <c r="W2702" s="13" t="str">
        <f>VLOOKUP($B2702,Deals_Demo!$H:$S,12,0)</f>
        <v>Tue</v>
      </c>
      <c r="X2702" s="13">
        <f t="shared" si="426"/>
        <v>0.34900000000000003</v>
      </c>
      <c r="Y2702" s="13">
        <f t="shared" si="427"/>
        <v>0.69800000000000006</v>
      </c>
      <c r="Z2702" s="13">
        <f t="shared" si="428"/>
        <v>1.0469999999999999</v>
      </c>
      <c r="AA2702" s="13">
        <f t="shared" si="425"/>
        <v>3.49</v>
      </c>
    </row>
    <row r="2703" spans="1:27" x14ac:dyDescent="0.25">
      <c r="A2703" s="60">
        <v>45923.067118055558</v>
      </c>
      <c r="B2703" s="61">
        <v>444594403</v>
      </c>
      <c r="C2703" s="62" t="s">
        <v>36</v>
      </c>
      <c r="D2703" s="62" t="s">
        <v>38</v>
      </c>
      <c r="E2703" s="62" t="s">
        <v>119</v>
      </c>
      <c r="F2703" s="63">
        <v>3743.99</v>
      </c>
      <c r="G2703" s="63">
        <v>3745.49</v>
      </c>
      <c r="H2703" s="63">
        <v>3742.49</v>
      </c>
      <c r="I2703" s="62" t="s">
        <v>3131</v>
      </c>
      <c r="J2703" s="63">
        <v>3742.49</v>
      </c>
      <c r="K2703" s="63">
        <v>0</v>
      </c>
      <c r="L2703" s="63">
        <v>0</v>
      </c>
      <c r="M2703" s="63">
        <v>1.5</v>
      </c>
      <c r="N2703" s="10" t="str">
        <f t="shared" si="420"/>
        <v>W</v>
      </c>
      <c r="O2703" s="11">
        <f t="shared" si="421"/>
        <v>45923</v>
      </c>
      <c r="P2703" s="12" t="str">
        <f t="shared" si="422"/>
        <v>01</v>
      </c>
      <c r="Q2703" s="13" t="str">
        <f>VLOOKUP($B2703,Deals_Demo!$H:$N,7,0)</f>
        <v>strategy_15_demo</v>
      </c>
      <c r="R2703" s="13" t="str">
        <f t="shared" si="423"/>
        <v>Tue</v>
      </c>
      <c r="S2703" s="14">
        <f>VLOOKUP($B2703,Deals_Demo!$H:$S,8,0)</f>
        <v>45923.067118055558</v>
      </c>
      <c r="T2703" s="14">
        <f>VLOOKUP($B2703,Deals_Demo!$H:$S,9,0)</f>
        <v>45923.275451388894</v>
      </c>
      <c r="U2703" s="15" t="str">
        <f t="shared" si="424"/>
        <v>2025-09-23</v>
      </c>
      <c r="V2703" s="13" t="str">
        <f>VLOOKUP($B2703,Deals_Demo!$H:$S,11,0)</f>
        <v>06</v>
      </c>
      <c r="W2703" s="13" t="str">
        <f>VLOOKUP($B2703,Deals_Demo!$H:$S,12,0)</f>
        <v>Tue</v>
      </c>
      <c r="X2703" s="13">
        <f t="shared" si="426"/>
        <v>0.15000000000000002</v>
      </c>
      <c r="Y2703" s="13">
        <f t="shared" si="427"/>
        <v>0.30000000000000004</v>
      </c>
      <c r="Z2703" s="13">
        <f t="shared" si="428"/>
        <v>0.44999999999999996</v>
      </c>
      <c r="AA2703" s="13">
        <f t="shared" si="425"/>
        <v>-3</v>
      </c>
    </row>
    <row r="2704" spans="1:27" x14ac:dyDescent="0.25">
      <c r="A2704" s="56">
        <v>45923.069548611114</v>
      </c>
      <c r="B2704" s="57">
        <v>444594847</v>
      </c>
      <c r="C2704" s="58" t="s">
        <v>36</v>
      </c>
      <c r="D2704" s="58" t="s">
        <v>38</v>
      </c>
      <c r="E2704" s="58" t="s">
        <v>119</v>
      </c>
      <c r="F2704" s="59">
        <v>3742.79</v>
      </c>
      <c r="G2704" s="59">
        <v>3741.82</v>
      </c>
      <c r="H2704" s="58"/>
      <c r="I2704" s="58" t="s">
        <v>3140</v>
      </c>
      <c r="J2704" s="59">
        <v>3741.82</v>
      </c>
      <c r="K2704" s="59">
        <v>0</v>
      </c>
      <c r="L2704" s="59">
        <v>0</v>
      </c>
      <c r="M2704" s="59">
        <v>0.97</v>
      </c>
      <c r="N2704" s="10" t="str">
        <f t="shared" si="420"/>
        <v>W</v>
      </c>
      <c r="O2704" s="11">
        <f t="shared" si="421"/>
        <v>45923</v>
      </c>
      <c r="P2704" s="12" t="str">
        <f t="shared" si="422"/>
        <v>01</v>
      </c>
      <c r="Q2704" s="13" t="str">
        <f>VLOOKUP($B2704,Deals_Demo!$H:$N,7,0)</f>
        <v>strategy_20_demo</v>
      </c>
      <c r="R2704" s="13" t="str">
        <f t="shared" si="423"/>
        <v>Tue</v>
      </c>
      <c r="S2704" s="14">
        <f>VLOOKUP($B2704,Deals_Demo!$H:$S,8,0)</f>
        <v>45923.069548611114</v>
      </c>
      <c r="T2704" s="14">
        <f>VLOOKUP($B2704,Deals_Demo!$H:$S,9,0)</f>
        <v>45923.27788194445</v>
      </c>
      <c r="U2704" s="15" t="str">
        <f t="shared" si="424"/>
        <v>2025-09-23</v>
      </c>
      <c r="V2704" s="13" t="str">
        <f>VLOOKUP($B2704,Deals_Demo!$H:$S,11,0)</f>
        <v>06</v>
      </c>
      <c r="W2704" s="13" t="str">
        <f>VLOOKUP($B2704,Deals_Demo!$H:$S,12,0)</f>
        <v>Tue</v>
      </c>
      <c r="X2704" s="13">
        <f t="shared" si="426"/>
        <v>9.7000000000000003E-2</v>
      </c>
      <c r="Y2704" s="13">
        <f t="shared" si="427"/>
        <v>0.19400000000000001</v>
      </c>
      <c r="Z2704" s="13">
        <f t="shared" si="428"/>
        <v>0.29099999999999998</v>
      </c>
      <c r="AA2704" s="13">
        <f t="shared" si="425"/>
        <v>-3</v>
      </c>
    </row>
    <row r="2705" spans="1:27" x14ac:dyDescent="0.25">
      <c r="A2705" s="60">
        <v>45923.069560185184</v>
      </c>
      <c r="B2705" s="61">
        <v>444594849</v>
      </c>
      <c r="C2705" s="62" t="s">
        <v>36</v>
      </c>
      <c r="D2705" s="62" t="s">
        <v>38</v>
      </c>
      <c r="E2705" s="62" t="s">
        <v>119</v>
      </c>
      <c r="F2705" s="63">
        <v>3742.79</v>
      </c>
      <c r="G2705" s="63">
        <v>3741.8</v>
      </c>
      <c r="H2705" s="62"/>
      <c r="I2705" s="62" t="s">
        <v>3140</v>
      </c>
      <c r="J2705" s="63">
        <v>3741.8</v>
      </c>
      <c r="K2705" s="63">
        <v>0</v>
      </c>
      <c r="L2705" s="63">
        <v>0</v>
      </c>
      <c r="M2705" s="63">
        <v>0.99</v>
      </c>
      <c r="N2705" s="10" t="str">
        <f t="shared" si="420"/>
        <v>W</v>
      </c>
      <c r="O2705" s="11">
        <f t="shared" si="421"/>
        <v>45923</v>
      </c>
      <c r="P2705" s="12" t="str">
        <f t="shared" si="422"/>
        <v>01</v>
      </c>
      <c r="Q2705" s="13" t="str">
        <f>VLOOKUP($B2705,Deals_Demo!$H:$N,7,0)</f>
        <v>strategy_18_demo</v>
      </c>
      <c r="R2705" s="13" t="str">
        <f t="shared" si="423"/>
        <v>Tue</v>
      </c>
      <c r="S2705" s="14">
        <f>VLOOKUP($B2705,Deals_Demo!$H:$S,8,0)</f>
        <v>45923.069560185184</v>
      </c>
      <c r="T2705" s="14">
        <f>VLOOKUP($B2705,Deals_Demo!$H:$S,9,0)</f>
        <v>45923.27789351852</v>
      </c>
      <c r="U2705" s="15" t="str">
        <f t="shared" si="424"/>
        <v>2025-09-23</v>
      </c>
      <c r="V2705" s="13" t="str">
        <f>VLOOKUP($B2705,Deals_Demo!$H:$S,11,0)</f>
        <v>06</v>
      </c>
      <c r="W2705" s="13" t="str">
        <f>VLOOKUP($B2705,Deals_Demo!$H:$S,12,0)</f>
        <v>Tue</v>
      </c>
      <c r="X2705" s="13">
        <f t="shared" si="426"/>
        <v>9.9000000000000005E-2</v>
      </c>
      <c r="Y2705" s="13">
        <f t="shared" si="427"/>
        <v>0.19800000000000001</v>
      </c>
      <c r="Z2705" s="13">
        <f t="shared" si="428"/>
        <v>0.29699999999999999</v>
      </c>
      <c r="AA2705" s="13">
        <f t="shared" si="425"/>
        <v>-3</v>
      </c>
    </row>
    <row r="2706" spans="1:27" x14ac:dyDescent="0.25">
      <c r="A2706" s="56">
        <v>45923.072905092595</v>
      </c>
      <c r="B2706" s="57">
        <v>444595467</v>
      </c>
      <c r="C2706" s="58" t="s">
        <v>36</v>
      </c>
      <c r="D2706" s="58" t="s">
        <v>38</v>
      </c>
      <c r="E2706" s="58" t="s">
        <v>119</v>
      </c>
      <c r="F2706" s="59">
        <v>3741.65</v>
      </c>
      <c r="G2706" s="59">
        <v>3740.39</v>
      </c>
      <c r="H2706" s="58"/>
      <c r="I2706" s="58" t="s">
        <v>3130</v>
      </c>
      <c r="J2706" s="59">
        <v>3740.68</v>
      </c>
      <c r="K2706" s="59">
        <v>0</v>
      </c>
      <c r="L2706" s="59">
        <v>0</v>
      </c>
      <c r="M2706" s="59">
        <v>0.97</v>
      </c>
      <c r="N2706" s="10" t="str">
        <f t="shared" si="420"/>
        <v>W</v>
      </c>
      <c r="O2706" s="11">
        <f t="shared" si="421"/>
        <v>45923</v>
      </c>
      <c r="P2706" s="12" t="str">
        <f t="shared" si="422"/>
        <v>01</v>
      </c>
      <c r="Q2706" s="13" t="str">
        <f>VLOOKUP($B2706,Deals_Demo!$H:$N,7,0)</f>
        <v>strategy_20_demo</v>
      </c>
      <c r="R2706" s="13" t="str">
        <f t="shared" si="423"/>
        <v>Tue</v>
      </c>
      <c r="S2706" s="14">
        <f>VLOOKUP($B2706,Deals_Demo!$H:$S,8,0)</f>
        <v>45923.072905092595</v>
      </c>
      <c r="T2706" s="14">
        <f>VLOOKUP($B2706,Deals_Demo!$H:$S,9,0)</f>
        <v>45923.28123842593</v>
      </c>
      <c r="U2706" s="15" t="str">
        <f t="shared" si="424"/>
        <v>2025-09-23</v>
      </c>
      <c r="V2706" s="13" t="str">
        <f>VLOOKUP($B2706,Deals_Demo!$H:$S,11,0)</f>
        <v>06</v>
      </c>
      <c r="W2706" s="13" t="str">
        <f>VLOOKUP($B2706,Deals_Demo!$H:$S,12,0)</f>
        <v>Tue</v>
      </c>
      <c r="X2706" s="13">
        <f t="shared" si="426"/>
        <v>9.7000000000000003E-2</v>
      </c>
      <c r="Y2706" s="13">
        <f t="shared" si="427"/>
        <v>0.19400000000000001</v>
      </c>
      <c r="Z2706" s="13">
        <f t="shared" si="428"/>
        <v>0.29099999999999998</v>
      </c>
      <c r="AA2706" s="13">
        <f t="shared" si="425"/>
        <v>-3</v>
      </c>
    </row>
    <row r="2707" spans="1:27" x14ac:dyDescent="0.25">
      <c r="A2707" s="60">
        <v>45923.072916666664</v>
      </c>
      <c r="B2707" s="61">
        <v>444595468</v>
      </c>
      <c r="C2707" s="62" t="s">
        <v>36</v>
      </c>
      <c r="D2707" s="62" t="s">
        <v>38</v>
      </c>
      <c r="E2707" s="62" t="s">
        <v>119</v>
      </c>
      <c r="F2707" s="63">
        <v>3741.68</v>
      </c>
      <c r="G2707" s="63">
        <v>3740.39</v>
      </c>
      <c r="H2707" s="62"/>
      <c r="I2707" s="62" t="s">
        <v>3130</v>
      </c>
      <c r="J2707" s="63">
        <v>3740.68</v>
      </c>
      <c r="K2707" s="63">
        <v>0</v>
      </c>
      <c r="L2707" s="63">
        <v>0</v>
      </c>
      <c r="M2707" s="63">
        <v>1</v>
      </c>
      <c r="N2707" s="10" t="str">
        <f t="shared" si="420"/>
        <v>W</v>
      </c>
      <c r="O2707" s="11">
        <f t="shared" si="421"/>
        <v>45923</v>
      </c>
      <c r="P2707" s="12" t="str">
        <f t="shared" si="422"/>
        <v>01</v>
      </c>
      <c r="Q2707" s="13" t="str">
        <f>VLOOKUP($B2707,Deals_Demo!$H:$N,7,0)</f>
        <v>strategy_18_demo</v>
      </c>
      <c r="R2707" s="13" t="str">
        <f t="shared" si="423"/>
        <v>Tue</v>
      </c>
      <c r="S2707" s="14">
        <f>VLOOKUP($B2707,Deals_Demo!$H:$S,8,0)</f>
        <v>45923.072916666664</v>
      </c>
      <c r="T2707" s="14">
        <f>VLOOKUP($B2707,Deals_Demo!$H:$S,9,0)</f>
        <v>45923.28125</v>
      </c>
      <c r="U2707" s="15" t="str">
        <f t="shared" si="424"/>
        <v>2025-09-23</v>
      </c>
      <c r="V2707" s="13" t="str">
        <f>VLOOKUP($B2707,Deals_Demo!$H:$S,11,0)</f>
        <v>06</v>
      </c>
      <c r="W2707" s="13" t="str">
        <f>VLOOKUP($B2707,Deals_Demo!$H:$S,12,0)</f>
        <v>Tue</v>
      </c>
      <c r="X2707" s="13">
        <f t="shared" si="426"/>
        <v>0.1</v>
      </c>
      <c r="Y2707" s="13">
        <f t="shared" si="427"/>
        <v>0.2</v>
      </c>
      <c r="Z2707" s="13">
        <f t="shared" si="428"/>
        <v>0.3</v>
      </c>
      <c r="AA2707" s="13">
        <f t="shared" si="425"/>
        <v>-3</v>
      </c>
    </row>
    <row r="2708" spans="1:27" x14ac:dyDescent="0.25">
      <c r="A2708" s="56">
        <v>45923.074293981481</v>
      </c>
      <c r="B2708" s="57">
        <v>444596095</v>
      </c>
      <c r="C2708" s="58" t="s">
        <v>36</v>
      </c>
      <c r="D2708" s="58" t="s">
        <v>38</v>
      </c>
      <c r="E2708" s="58" t="s">
        <v>119</v>
      </c>
      <c r="F2708" s="59">
        <v>3740.42</v>
      </c>
      <c r="G2708" s="59">
        <v>3738.94</v>
      </c>
      <c r="H2708" s="58"/>
      <c r="I2708" s="58" t="s">
        <v>3141</v>
      </c>
      <c r="J2708" s="59">
        <v>3738.94</v>
      </c>
      <c r="K2708" s="59">
        <v>0</v>
      </c>
      <c r="L2708" s="59">
        <v>0</v>
      </c>
      <c r="M2708" s="59">
        <v>1.48</v>
      </c>
      <c r="N2708" s="10" t="str">
        <f t="shared" si="420"/>
        <v>W</v>
      </c>
      <c r="O2708" s="11">
        <f t="shared" si="421"/>
        <v>45923</v>
      </c>
      <c r="P2708" s="12" t="str">
        <f t="shared" si="422"/>
        <v>01</v>
      </c>
      <c r="Q2708" s="13" t="str">
        <f>VLOOKUP($B2708,Deals_Demo!$H:$N,7,0)</f>
        <v>strategy_20_demo</v>
      </c>
      <c r="R2708" s="13" t="str">
        <f t="shared" si="423"/>
        <v>Tue</v>
      </c>
      <c r="S2708" s="14">
        <f>VLOOKUP($B2708,Deals_Demo!$H:$S,8,0)</f>
        <v>45923.074293981481</v>
      </c>
      <c r="T2708" s="14">
        <f>VLOOKUP($B2708,Deals_Demo!$H:$S,9,0)</f>
        <v>45923.282627314817</v>
      </c>
      <c r="U2708" s="15" t="str">
        <f t="shared" si="424"/>
        <v>2025-09-23</v>
      </c>
      <c r="V2708" s="13" t="str">
        <f>VLOOKUP($B2708,Deals_Demo!$H:$S,11,0)</f>
        <v>06</v>
      </c>
      <c r="W2708" s="13" t="str">
        <f>VLOOKUP($B2708,Deals_Demo!$H:$S,12,0)</f>
        <v>Tue</v>
      </c>
      <c r="X2708" s="13">
        <f t="shared" si="426"/>
        <v>0.14799999999999999</v>
      </c>
      <c r="Y2708" s="13">
        <f t="shared" si="427"/>
        <v>0.29599999999999999</v>
      </c>
      <c r="Z2708" s="13">
        <f t="shared" si="428"/>
        <v>0.44400000000000001</v>
      </c>
      <c r="AA2708" s="13">
        <f t="shared" si="425"/>
        <v>-3</v>
      </c>
    </row>
    <row r="2709" spans="1:27" x14ac:dyDescent="0.25">
      <c r="A2709" s="60">
        <v>45923.074293981481</v>
      </c>
      <c r="B2709" s="61">
        <v>444596097</v>
      </c>
      <c r="C2709" s="62" t="s">
        <v>36</v>
      </c>
      <c r="D2709" s="62" t="s">
        <v>38</v>
      </c>
      <c r="E2709" s="62" t="s">
        <v>119</v>
      </c>
      <c r="F2709" s="63">
        <v>3740.42</v>
      </c>
      <c r="G2709" s="63">
        <v>3743.42</v>
      </c>
      <c r="H2709" s="62"/>
      <c r="I2709" s="62" t="s">
        <v>3142</v>
      </c>
      <c r="J2709" s="63">
        <v>3743.44</v>
      </c>
      <c r="K2709" s="63">
        <v>0</v>
      </c>
      <c r="L2709" s="63">
        <v>0</v>
      </c>
      <c r="M2709" s="63">
        <v>-3.02</v>
      </c>
      <c r="N2709" s="10" t="str">
        <f t="shared" si="420"/>
        <v>L</v>
      </c>
      <c r="O2709" s="11">
        <f t="shared" si="421"/>
        <v>45923</v>
      </c>
      <c r="P2709" s="12" t="str">
        <f t="shared" si="422"/>
        <v>01</v>
      </c>
      <c r="Q2709" s="13" t="str">
        <f>VLOOKUP($B2709,Deals_Demo!$H:$N,7,0)</f>
        <v>strategy_19_demo</v>
      </c>
      <c r="R2709" s="13" t="str">
        <f t="shared" si="423"/>
        <v>Tue</v>
      </c>
      <c r="S2709" s="14">
        <f>VLOOKUP($B2709,Deals_Demo!$H:$S,8,0)</f>
        <v>45923.074293981481</v>
      </c>
      <c r="T2709" s="14">
        <f>VLOOKUP($B2709,Deals_Demo!$H:$S,9,0)</f>
        <v>45923.282627314817</v>
      </c>
      <c r="U2709" s="15" t="str">
        <f t="shared" si="424"/>
        <v>2025-09-23</v>
      </c>
      <c r="V2709" s="13" t="str">
        <f>VLOOKUP($B2709,Deals_Demo!$H:$S,11,0)</f>
        <v>06</v>
      </c>
      <c r="W2709" s="13" t="str">
        <f>VLOOKUP($B2709,Deals_Demo!$H:$S,12,0)</f>
        <v>Tue</v>
      </c>
      <c r="X2709" s="13">
        <f t="shared" si="426"/>
        <v>-0.30200000000000005</v>
      </c>
      <c r="Y2709" s="13">
        <f t="shared" si="427"/>
        <v>-0.60400000000000009</v>
      </c>
      <c r="Z2709" s="13">
        <f t="shared" si="428"/>
        <v>-0.90599999999999992</v>
      </c>
      <c r="AA2709" s="13">
        <f t="shared" si="425"/>
        <v>-3</v>
      </c>
    </row>
    <row r="2710" spans="1:27" x14ac:dyDescent="0.25">
      <c r="A2710" s="56">
        <v>45923.074305555558</v>
      </c>
      <c r="B2710" s="57">
        <v>444596098</v>
      </c>
      <c r="C2710" s="58" t="s">
        <v>36</v>
      </c>
      <c r="D2710" s="58" t="s">
        <v>38</v>
      </c>
      <c r="E2710" s="58" t="s">
        <v>119</v>
      </c>
      <c r="F2710" s="59">
        <v>3740.38</v>
      </c>
      <c r="G2710" s="59">
        <v>3738.94</v>
      </c>
      <c r="H2710" s="58"/>
      <c r="I2710" s="58" t="s">
        <v>3141</v>
      </c>
      <c r="J2710" s="59">
        <v>3738.94</v>
      </c>
      <c r="K2710" s="59">
        <v>0</v>
      </c>
      <c r="L2710" s="59">
        <v>0</v>
      </c>
      <c r="M2710" s="59">
        <v>1.44</v>
      </c>
      <c r="N2710" s="10" t="str">
        <f t="shared" si="420"/>
        <v>W</v>
      </c>
      <c r="O2710" s="11">
        <f t="shared" si="421"/>
        <v>45923</v>
      </c>
      <c r="P2710" s="12" t="str">
        <f t="shared" si="422"/>
        <v>01</v>
      </c>
      <c r="Q2710" s="13" t="str">
        <f>VLOOKUP($B2710,Deals_Demo!$H:$N,7,0)</f>
        <v>strategy_18_demo</v>
      </c>
      <c r="R2710" s="13" t="str">
        <f t="shared" si="423"/>
        <v>Tue</v>
      </c>
      <c r="S2710" s="14">
        <f>VLOOKUP($B2710,Deals_Demo!$H:$S,8,0)</f>
        <v>45923.074305555558</v>
      </c>
      <c r="T2710" s="14">
        <f>VLOOKUP($B2710,Deals_Demo!$H:$S,9,0)</f>
        <v>45923.282638888893</v>
      </c>
      <c r="U2710" s="15" t="str">
        <f t="shared" si="424"/>
        <v>2025-09-23</v>
      </c>
      <c r="V2710" s="13" t="str">
        <f>VLOOKUP($B2710,Deals_Demo!$H:$S,11,0)</f>
        <v>06</v>
      </c>
      <c r="W2710" s="13" t="str">
        <f>VLOOKUP($B2710,Deals_Demo!$H:$S,12,0)</f>
        <v>Tue</v>
      </c>
      <c r="X2710" s="13">
        <f t="shared" si="426"/>
        <v>0.14399999999999999</v>
      </c>
      <c r="Y2710" s="13">
        <f t="shared" si="427"/>
        <v>0.28799999999999998</v>
      </c>
      <c r="Z2710" s="13">
        <f t="shared" si="428"/>
        <v>0.432</v>
      </c>
      <c r="AA2710" s="13">
        <f t="shared" si="425"/>
        <v>-3</v>
      </c>
    </row>
    <row r="2711" spans="1:27" x14ac:dyDescent="0.25">
      <c r="A2711" s="60">
        <v>45923.075335648151</v>
      </c>
      <c r="B2711" s="61">
        <v>444596583</v>
      </c>
      <c r="C2711" s="62" t="s">
        <v>36</v>
      </c>
      <c r="D2711" s="62" t="s">
        <v>38</v>
      </c>
      <c r="E2711" s="62" t="s">
        <v>119</v>
      </c>
      <c r="F2711" s="63">
        <v>3741.01</v>
      </c>
      <c r="G2711" s="63">
        <v>3743.21</v>
      </c>
      <c r="H2711" s="63">
        <v>3739.51</v>
      </c>
      <c r="I2711" s="62" t="s">
        <v>3143</v>
      </c>
      <c r="J2711" s="63">
        <v>3739.45</v>
      </c>
      <c r="K2711" s="63">
        <v>0</v>
      </c>
      <c r="L2711" s="63">
        <v>0</v>
      </c>
      <c r="M2711" s="63">
        <v>1.56</v>
      </c>
      <c r="N2711" s="10" t="str">
        <f t="shared" si="420"/>
        <v>W</v>
      </c>
      <c r="O2711" s="11">
        <f t="shared" si="421"/>
        <v>45923</v>
      </c>
      <c r="P2711" s="12" t="str">
        <f t="shared" si="422"/>
        <v>01</v>
      </c>
      <c r="Q2711" s="13" t="str">
        <f>VLOOKUP($B2711,Deals_Demo!$H:$N,7,0)</f>
        <v>strategy_22_demo</v>
      </c>
      <c r="R2711" s="13" t="str">
        <f t="shared" si="423"/>
        <v>Tue</v>
      </c>
      <c r="S2711" s="14">
        <f>VLOOKUP($B2711,Deals_Demo!$H:$S,8,0)</f>
        <v>45923.075335648151</v>
      </c>
      <c r="T2711" s="14">
        <f>VLOOKUP($B2711,Deals_Demo!$H:$S,9,0)</f>
        <v>45923.283668981487</v>
      </c>
      <c r="U2711" s="15" t="str">
        <f t="shared" si="424"/>
        <v>2025-09-23</v>
      </c>
      <c r="V2711" s="13" t="str">
        <f>VLOOKUP($B2711,Deals_Demo!$H:$S,11,0)</f>
        <v>06</v>
      </c>
      <c r="W2711" s="13" t="str">
        <f>VLOOKUP($B2711,Deals_Demo!$H:$S,12,0)</f>
        <v>Tue</v>
      </c>
      <c r="X2711" s="13">
        <f t="shared" si="426"/>
        <v>0.15600000000000003</v>
      </c>
      <c r="Y2711" s="13">
        <f t="shared" si="427"/>
        <v>0.31200000000000006</v>
      </c>
      <c r="Z2711" s="13">
        <f t="shared" si="428"/>
        <v>0.46799999999999997</v>
      </c>
      <c r="AA2711" s="13">
        <f t="shared" si="425"/>
        <v>-3</v>
      </c>
    </row>
    <row r="2712" spans="1:27" x14ac:dyDescent="0.25">
      <c r="A2712" s="56">
        <v>45923.07534722222</v>
      </c>
      <c r="B2712" s="57">
        <v>444596585</v>
      </c>
      <c r="C2712" s="58" t="s">
        <v>36</v>
      </c>
      <c r="D2712" s="58" t="s">
        <v>38</v>
      </c>
      <c r="E2712" s="58" t="s">
        <v>119</v>
      </c>
      <c r="F2712" s="59">
        <v>3741.01</v>
      </c>
      <c r="G2712" s="59">
        <v>3739.66</v>
      </c>
      <c r="H2712" s="59">
        <v>3737.51</v>
      </c>
      <c r="I2712" s="58" t="s">
        <v>3144</v>
      </c>
      <c r="J2712" s="59">
        <v>3739.74</v>
      </c>
      <c r="K2712" s="59">
        <v>0</v>
      </c>
      <c r="L2712" s="59">
        <v>0</v>
      </c>
      <c r="M2712" s="59">
        <v>1.27</v>
      </c>
      <c r="N2712" s="10" t="str">
        <f t="shared" si="420"/>
        <v>W</v>
      </c>
      <c r="O2712" s="11">
        <f t="shared" si="421"/>
        <v>45923</v>
      </c>
      <c r="P2712" s="12" t="str">
        <f t="shared" si="422"/>
        <v>01</v>
      </c>
      <c r="Q2712" s="13" t="str">
        <f>VLOOKUP($B2712,Deals_Demo!$H:$N,7,0)</f>
        <v>strategy_11_demo</v>
      </c>
      <c r="R2712" s="13" t="str">
        <f t="shared" si="423"/>
        <v>Tue</v>
      </c>
      <c r="S2712" s="14">
        <f>VLOOKUP($B2712,Deals_Demo!$H:$S,8,0)</f>
        <v>45923.07534722222</v>
      </c>
      <c r="T2712" s="14">
        <f>VLOOKUP($B2712,Deals_Demo!$H:$S,9,0)</f>
        <v>45923.283680555556</v>
      </c>
      <c r="U2712" s="15" t="str">
        <f t="shared" si="424"/>
        <v>2025-09-23</v>
      </c>
      <c r="V2712" s="13" t="str">
        <f>VLOOKUP($B2712,Deals_Demo!$H:$S,11,0)</f>
        <v>06</v>
      </c>
      <c r="W2712" s="13" t="str">
        <f>VLOOKUP($B2712,Deals_Demo!$H:$S,12,0)</f>
        <v>Tue</v>
      </c>
      <c r="X2712" s="13">
        <f t="shared" si="426"/>
        <v>0.127</v>
      </c>
      <c r="Y2712" s="13">
        <f t="shared" si="427"/>
        <v>0.254</v>
      </c>
      <c r="Z2712" s="13">
        <f t="shared" si="428"/>
        <v>0.38100000000000001</v>
      </c>
      <c r="AA2712" s="13">
        <f t="shared" si="425"/>
        <v>-3</v>
      </c>
    </row>
    <row r="2713" spans="1:27" x14ac:dyDescent="0.25">
      <c r="A2713" s="60">
        <v>45923.07534722222</v>
      </c>
      <c r="B2713" s="61">
        <v>444596587</v>
      </c>
      <c r="C2713" s="62" t="s">
        <v>36</v>
      </c>
      <c r="D2713" s="62" t="s">
        <v>38</v>
      </c>
      <c r="E2713" s="62" t="s">
        <v>119</v>
      </c>
      <c r="F2713" s="63">
        <v>3741.01</v>
      </c>
      <c r="G2713" s="63">
        <v>3739.66</v>
      </c>
      <c r="H2713" s="63">
        <v>3738.01</v>
      </c>
      <c r="I2713" s="62" t="s">
        <v>3144</v>
      </c>
      <c r="J2713" s="63">
        <v>3739.74</v>
      </c>
      <c r="K2713" s="63">
        <v>0</v>
      </c>
      <c r="L2713" s="63">
        <v>0</v>
      </c>
      <c r="M2713" s="63">
        <v>1.27</v>
      </c>
      <c r="N2713" s="10" t="str">
        <f t="shared" si="420"/>
        <v>W</v>
      </c>
      <c r="O2713" s="11">
        <f t="shared" si="421"/>
        <v>45923</v>
      </c>
      <c r="P2713" s="12" t="str">
        <f t="shared" si="422"/>
        <v>01</v>
      </c>
      <c r="Q2713" s="13" t="str">
        <f>VLOOKUP($B2713,Deals_Demo!$H:$N,7,0)</f>
        <v>strategy_10_demo</v>
      </c>
      <c r="R2713" s="13" t="str">
        <f t="shared" si="423"/>
        <v>Tue</v>
      </c>
      <c r="S2713" s="14">
        <f>VLOOKUP($B2713,Deals_Demo!$H:$S,8,0)</f>
        <v>45923.07534722222</v>
      </c>
      <c r="T2713" s="14">
        <f>VLOOKUP($B2713,Deals_Demo!$H:$S,9,0)</f>
        <v>45923.283680555556</v>
      </c>
      <c r="U2713" s="15" t="str">
        <f t="shared" si="424"/>
        <v>2025-09-23</v>
      </c>
      <c r="V2713" s="13" t="str">
        <f>VLOOKUP($B2713,Deals_Demo!$H:$S,11,0)</f>
        <v>06</v>
      </c>
      <c r="W2713" s="13" t="str">
        <f>VLOOKUP($B2713,Deals_Demo!$H:$S,12,0)</f>
        <v>Tue</v>
      </c>
      <c r="X2713" s="13">
        <f t="shared" si="426"/>
        <v>0.127</v>
      </c>
      <c r="Y2713" s="13">
        <f t="shared" si="427"/>
        <v>0.254</v>
      </c>
      <c r="Z2713" s="13">
        <f t="shared" si="428"/>
        <v>0.38100000000000001</v>
      </c>
      <c r="AA2713" s="13">
        <f t="shared" si="425"/>
        <v>-3</v>
      </c>
    </row>
    <row r="2714" spans="1:27" x14ac:dyDescent="0.25">
      <c r="A2714" s="56">
        <v>45923.07534722222</v>
      </c>
      <c r="B2714" s="57">
        <v>444596588</v>
      </c>
      <c r="C2714" s="58" t="s">
        <v>36</v>
      </c>
      <c r="D2714" s="58" t="s">
        <v>38</v>
      </c>
      <c r="E2714" s="58" t="s">
        <v>119</v>
      </c>
      <c r="F2714" s="59">
        <v>3741.01</v>
      </c>
      <c r="G2714" s="59">
        <v>3739.66</v>
      </c>
      <c r="H2714" s="59">
        <v>3738.01</v>
      </c>
      <c r="I2714" s="58" t="s">
        <v>3144</v>
      </c>
      <c r="J2714" s="59">
        <v>3739.74</v>
      </c>
      <c r="K2714" s="59">
        <v>0</v>
      </c>
      <c r="L2714" s="59">
        <v>0</v>
      </c>
      <c r="M2714" s="59">
        <v>1.27</v>
      </c>
      <c r="N2714" s="10" t="str">
        <f t="shared" si="420"/>
        <v>W</v>
      </c>
      <c r="O2714" s="11">
        <f t="shared" si="421"/>
        <v>45923</v>
      </c>
      <c r="P2714" s="12" t="str">
        <f t="shared" si="422"/>
        <v>01</v>
      </c>
      <c r="Q2714" s="13" t="str">
        <f>VLOOKUP($B2714,Deals_Demo!$H:$N,7,0)</f>
        <v>strategy_23_demo</v>
      </c>
      <c r="R2714" s="13" t="str">
        <f t="shared" si="423"/>
        <v>Tue</v>
      </c>
      <c r="S2714" s="14">
        <f>VLOOKUP($B2714,Deals_Demo!$H:$S,8,0)</f>
        <v>45923.07534722222</v>
      </c>
      <c r="T2714" s="14">
        <f>VLOOKUP($B2714,Deals_Demo!$H:$S,9,0)</f>
        <v>45923.283680555556</v>
      </c>
      <c r="U2714" s="15" t="str">
        <f t="shared" si="424"/>
        <v>2025-09-23</v>
      </c>
      <c r="V2714" s="13" t="str">
        <f>VLOOKUP($B2714,Deals_Demo!$H:$S,11,0)</f>
        <v>06</v>
      </c>
      <c r="W2714" s="13" t="str">
        <f>VLOOKUP($B2714,Deals_Demo!$H:$S,12,0)</f>
        <v>Tue</v>
      </c>
      <c r="X2714" s="13">
        <f t="shared" si="426"/>
        <v>0.127</v>
      </c>
      <c r="Y2714" s="13">
        <f t="shared" si="427"/>
        <v>0.254</v>
      </c>
      <c r="Z2714" s="13">
        <f t="shared" si="428"/>
        <v>0.38100000000000001</v>
      </c>
      <c r="AA2714" s="13">
        <f t="shared" si="425"/>
        <v>-3</v>
      </c>
    </row>
    <row r="2715" spans="1:27" x14ac:dyDescent="0.25">
      <c r="A2715" s="60">
        <v>45923.07534722222</v>
      </c>
      <c r="B2715" s="61">
        <v>444596590</v>
      </c>
      <c r="C2715" s="62" t="s">
        <v>36</v>
      </c>
      <c r="D2715" s="62" t="s">
        <v>38</v>
      </c>
      <c r="E2715" s="62" t="s">
        <v>119</v>
      </c>
      <c r="F2715" s="63">
        <v>3741.01</v>
      </c>
      <c r="G2715" s="63">
        <v>3741.06</v>
      </c>
      <c r="H2715" s="63">
        <v>3739.51</v>
      </c>
      <c r="I2715" s="62" t="s">
        <v>3143</v>
      </c>
      <c r="J2715" s="63">
        <v>3739.45</v>
      </c>
      <c r="K2715" s="63">
        <v>0</v>
      </c>
      <c r="L2715" s="63">
        <v>0</v>
      </c>
      <c r="M2715" s="63">
        <v>1.56</v>
      </c>
      <c r="N2715" s="10" t="str">
        <f t="shared" si="420"/>
        <v>W</v>
      </c>
      <c r="O2715" s="11">
        <f t="shared" si="421"/>
        <v>45923</v>
      </c>
      <c r="P2715" s="12" t="str">
        <f t="shared" si="422"/>
        <v>01</v>
      </c>
      <c r="Q2715" s="13" t="str">
        <f>VLOOKUP($B2715,Deals_Demo!$H:$N,7,0)</f>
        <v>strategy_12_demo</v>
      </c>
      <c r="R2715" s="13" t="str">
        <f t="shared" si="423"/>
        <v>Tue</v>
      </c>
      <c r="S2715" s="14">
        <f>VLOOKUP($B2715,Deals_Demo!$H:$S,8,0)</f>
        <v>45923.07534722222</v>
      </c>
      <c r="T2715" s="14">
        <f>VLOOKUP($B2715,Deals_Demo!$H:$S,9,0)</f>
        <v>45923.283680555556</v>
      </c>
      <c r="U2715" s="15" t="str">
        <f t="shared" si="424"/>
        <v>2025-09-23</v>
      </c>
      <c r="V2715" s="13" t="str">
        <f>VLOOKUP($B2715,Deals_Demo!$H:$S,11,0)</f>
        <v>06</v>
      </c>
      <c r="W2715" s="13" t="str">
        <f>VLOOKUP($B2715,Deals_Demo!$H:$S,12,0)</f>
        <v>Tue</v>
      </c>
      <c r="X2715" s="13">
        <f t="shared" si="426"/>
        <v>0.15600000000000003</v>
      </c>
      <c r="Y2715" s="13">
        <f t="shared" si="427"/>
        <v>0.31200000000000006</v>
      </c>
      <c r="Z2715" s="13">
        <f t="shared" si="428"/>
        <v>0.46799999999999997</v>
      </c>
      <c r="AA2715" s="13">
        <f t="shared" si="425"/>
        <v>-3</v>
      </c>
    </row>
    <row r="2716" spans="1:27" x14ac:dyDescent="0.25">
      <c r="A2716" s="56">
        <v>45923.07534722222</v>
      </c>
      <c r="B2716" s="57">
        <v>444596592</v>
      </c>
      <c r="C2716" s="58" t="s">
        <v>36</v>
      </c>
      <c r="D2716" s="58" t="s">
        <v>38</v>
      </c>
      <c r="E2716" s="58" t="s">
        <v>119</v>
      </c>
      <c r="F2716" s="59">
        <v>3741.01</v>
      </c>
      <c r="G2716" s="59">
        <v>3740.93</v>
      </c>
      <c r="H2716" s="59">
        <v>3738.81</v>
      </c>
      <c r="I2716" s="58" t="s">
        <v>3145</v>
      </c>
      <c r="J2716" s="59">
        <v>3738.77</v>
      </c>
      <c r="K2716" s="59">
        <v>0</v>
      </c>
      <c r="L2716" s="59">
        <v>0</v>
      </c>
      <c r="M2716" s="59">
        <v>2.2400000000000002</v>
      </c>
      <c r="N2716" s="10" t="str">
        <f t="shared" si="420"/>
        <v>W</v>
      </c>
      <c r="O2716" s="11">
        <f t="shared" si="421"/>
        <v>45923</v>
      </c>
      <c r="P2716" s="12" t="str">
        <f t="shared" si="422"/>
        <v>01</v>
      </c>
      <c r="Q2716" s="13" t="str">
        <f>VLOOKUP($B2716,Deals_Demo!$H:$N,7,0)</f>
        <v>strategy_21_demo</v>
      </c>
      <c r="R2716" s="13" t="str">
        <f t="shared" si="423"/>
        <v>Tue</v>
      </c>
      <c r="S2716" s="14">
        <f>VLOOKUP($B2716,Deals_Demo!$H:$S,8,0)</f>
        <v>45923.07534722222</v>
      </c>
      <c r="T2716" s="14">
        <f>VLOOKUP($B2716,Deals_Demo!$H:$S,9,0)</f>
        <v>45923.283680555556</v>
      </c>
      <c r="U2716" s="15" t="str">
        <f t="shared" si="424"/>
        <v>2025-09-23</v>
      </c>
      <c r="V2716" s="13" t="str">
        <f>VLOOKUP($B2716,Deals_Demo!$H:$S,11,0)</f>
        <v>06</v>
      </c>
      <c r="W2716" s="13" t="str">
        <f>VLOOKUP($B2716,Deals_Demo!$H:$S,12,0)</f>
        <v>Tue</v>
      </c>
      <c r="X2716" s="13">
        <f t="shared" si="426"/>
        <v>0.22400000000000003</v>
      </c>
      <c r="Y2716" s="13">
        <f t="shared" si="427"/>
        <v>0.44800000000000006</v>
      </c>
      <c r="Z2716" s="13">
        <f t="shared" si="428"/>
        <v>0.67200000000000004</v>
      </c>
      <c r="AA2716" s="13">
        <f t="shared" si="425"/>
        <v>-3</v>
      </c>
    </row>
    <row r="2717" spans="1:27" x14ac:dyDescent="0.25">
      <c r="A2717" s="60">
        <v>45923.075358796297</v>
      </c>
      <c r="B2717" s="61">
        <v>444596593</v>
      </c>
      <c r="C2717" s="62" t="s">
        <v>36</v>
      </c>
      <c r="D2717" s="62" t="s">
        <v>38</v>
      </c>
      <c r="E2717" s="62" t="s">
        <v>119</v>
      </c>
      <c r="F2717" s="63">
        <v>3741.03</v>
      </c>
      <c r="G2717" s="63">
        <v>3741.06</v>
      </c>
      <c r="H2717" s="63">
        <v>3739.51</v>
      </c>
      <c r="I2717" s="62" t="s">
        <v>3143</v>
      </c>
      <c r="J2717" s="63">
        <v>3739.45</v>
      </c>
      <c r="K2717" s="63">
        <v>0</v>
      </c>
      <c r="L2717" s="63">
        <v>0</v>
      </c>
      <c r="M2717" s="63">
        <v>1.58</v>
      </c>
      <c r="N2717" s="10" t="str">
        <f t="shared" si="420"/>
        <v>W</v>
      </c>
      <c r="O2717" s="11">
        <f t="shared" si="421"/>
        <v>45923</v>
      </c>
      <c r="P2717" s="12" t="str">
        <f t="shared" si="422"/>
        <v>01</v>
      </c>
      <c r="Q2717" s="13" t="str">
        <f>VLOOKUP($B2717,Deals_Demo!$H:$N,7,0)</f>
        <v>strategy_24_demo</v>
      </c>
      <c r="R2717" s="13" t="str">
        <f t="shared" si="423"/>
        <v>Tue</v>
      </c>
      <c r="S2717" s="14">
        <f>VLOOKUP($B2717,Deals_Demo!$H:$S,8,0)</f>
        <v>45923.075358796297</v>
      </c>
      <c r="T2717" s="14">
        <f>VLOOKUP($B2717,Deals_Demo!$H:$S,9,0)</f>
        <v>45923.283692129633</v>
      </c>
      <c r="U2717" s="15" t="str">
        <f t="shared" si="424"/>
        <v>2025-09-23</v>
      </c>
      <c r="V2717" s="13" t="str">
        <f>VLOOKUP($B2717,Deals_Demo!$H:$S,11,0)</f>
        <v>06</v>
      </c>
      <c r="W2717" s="13" t="str">
        <f>VLOOKUP($B2717,Deals_Demo!$H:$S,12,0)</f>
        <v>Tue</v>
      </c>
      <c r="X2717" s="13">
        <f t="shared" si="426"/>
        <v>0.15800000000000003</v>
      </c>
      <c r="Y2717" s="13">
        <f t="shared" si="427"/>
        <v>0.31600000000000006</v>
      </c>
      <c r="Z2717" s="13">
        <f t="shared" si="428"/>
        <v>0.47399999999999998</v>
      </c>
      <c r="AA2717" s="13">
        <f t="shared" si="425"/>
        <v>-3</v>
      </c>
    </row>
    <row r="2718" spans="1:27" x14ac:dyDescent="0.25">
      <c r="A2718" s="56">
        <v>45923.075358796297</v>
      </c>
      <c r="B2718" s="57">
        <v>444596595</v>
      </c>
      <c r="C2718" s="58" t="s">
        <v>36</v>
      </c>
      <c r="D2718" s="58" t="s">
        <v>38</v>
      </c>
      <c r="E2718" s="58" t="s">
        <v>119</v>
      </c>
      <c r="F2718" s="59">
        <v>3741.03</v>
      </c>
      <c r="G2718" s="59">
        <v>3741.06</v>
      </c>
      <c r="H2718" s="59">
        <v>3739.51</v>
      </c>
      <c r="I2718" s="58" t="s">
        <v>3143</v>
      </c>
      <c r="J2718" s="59">
        <v>3739.45</v>
      </c>
      <c r="K2718" s="59">
        <v>0</v>
      </c>
      <c r="L2718" s="59">
        <v>0</v>
      </c>
      <c r="M2718" s="59">
        <v>1.58</v>
      </c>
      <c r="N2718" s="10" t="str">
        <f t="shared" si="420"/>
        <v>W</v>
      </c>
      <c r="O2718" s="11">
        <f t="shared" si="421"/>
        <v>45923</v>
      </c>
      <c r="P2718" s="12" t="str">
        <f t="shared" si="422"/>
        <v>01</v>
      </c>
      <c r="Q2718" s="13" t="str">
        <f>VLOOKUP($B2718,Deals_Demo!$H:$N,7,0)</f>
        <v>strategy_14_demo</v>
      </c>
      <c r="R2718" s="13" t="str">
        <f t="shared" si="423"/>
        <v>Tue</v>
      </c>
      <c r="S2718" s="14">
        <f>VLOOKUP($B2718,Deals_Demo!$H:$S,8,0)</f>
        <v>45923.075358796297</v>
      </c>
      <c r="T2718" s="14">
        <f>VLOOKUP($B2718,Deals_Demo!$H:$S,9,0)</f>
        <v>45923.283692129633</v>
      </c>
      <c r="U2718" s="15" t="str">
        <f t="shared" si="424"/>
        <v>2025-09-23</v>
      </c>
      <c r="V2718" s="13" t="str">
        <f>VLOOKUP($B2718,Deals_Demo!$H:$S,11,0)</f>
        <v>06</v>
      </c>
      <c r="W2718" s="13" t="str">
        <f>VLOOKUP($B2718,Deals_Demo!$H:$S,12,0)</f>
        <v>Tue</v>
      </c>
      <c r="X2718" s="13">
        <f t="shared" si="426"/>
        <v>0.15800000000000003</v>
      </c>
      <c r="Y2718" s="13">
        <f t="shared" si="427"/>
        <v>0.31600000000000006</v>
      </c>
      <c r="Z2718" s="13">
        <f t="shared" si="428"/>
        <v>0.47399999999999998</v>
      </c>
      <c r="AA2718" s="13">
        <f t="shared" si="425"/>
        <v>-3</v>
      </c>
    </row>
    <row r="2719" spans="1:27" x14ac:dyDescent="0.25">
      <c r="A2719" s="60">
        <v>45923.075358796297</v>
      </c>
      <c r="B2719" s="61">
        <v>444596597</v>
      </c>
      <c r="C2719" s="62" t="s">
        <v>36</v>
      </c>
      <c r="D2719" s="62" t="s">
        <v>38</v>
      </c>
      <c r="E2719" s="62" t="s">
        <v>119</v>
      </c>
      <c r="F2719" s="63">
        <v>3741.11</v>
      </c>
      <c r="G2719" s="63">
        <v>3739.66</v>
      </c>
      <c r="H2719" s="63">
        <v>3738.01</v>
      </c>
      <c r="I2719" s="62" t="s">
        <v>3144</v>
      </c>
      <c r="J2719" s="63">
        <v>3739.74</v>
      </c>
      <c r="K2719" s="63">
        <v>0</v>
      </c>
      <c r="L2719" s="63">
        <v>0</v>
      </c>
      <c r="M2719" s="63">
        <v>1.37</v>
      </c>
      <c r="N2719" s="10" t="str">
        <f t="shared" si="420"/>
        <v>W</v>
      </c>
      <c r="O2719" s="11">
        <f t="shared" si="421"/>
        <v>45923</v>
      </c>
      <c r="P2719" s="12" t="str">
        <f t="shared" si="422"/>
        <v>01</v>
      </c>
      <c r="Q2719" s="13" t="str">
        <f>VLOOKUP($B2719,Deals_Demo!$H:$N,7,0)</f>
        <v>strategy_09_demo</v>
      </c>
      <c r="R2719" s="13" t="str">
        <f t="shared" si="423"/>
        <v>Tue</v>
      </c>
      <c r="S2719" s="14">
        <f>VLOOKUP($B2719,Deals_Demo!$H:$S,8,0)</f>
        <v>45923.075358796297</v>
      </c>
      <c r="T2719" s="14">
        <f>VLOOKUP($B2719,Deals_Demo!$H:$S,9,0)</f>
        <v>45923.283692129633</v>
      </c>
      <c r="U2719" s="15" t="str">
        <f t="shared" si="424"/>
        <v>2025-09-23</v>
      </c>
      <c r="V2719" s="13" t="str">
        <f>VLOOKUP($B2719,Deals_Demo!$H:$S,11,0)</f>
        <v>06</v>
      </c>
      <c r="W2719" s="13" t="str">
        <f>VLOOKUP($B2719,Deals_Demo!$H:$S,12,0)</f>
        <v>Tue</v>
      </c>
      <c r="X2719" s="13">
        <f t="shared" si="426"/>
        <v>0.13700000000000001</v>
      </c>
      <c r="Y2719" s="13">
        <f t="shared" si="427"/>
        <v>0.27400000000000002</v>
      </c>
      <c r="Z2719" s="13">
        <f t="shared" si="428"/>
        <v>0.41100000000000003</v>
      </c>
      <c r="AA2719" s="13">
        <f t="shared" si="425"/>
        <v>-3</v>
      </c>
    </row>
    <row r="2720" spans="1:27" x14ac:dyDescent="0.25">
      <c r="A2720" s="56">
        <v>45923.075358796297</v>
      </c>
      <c r="B2720" s="57">
        <v>444596598</v>
      </c>
      <c r="C2720" s="58" t="s">
        <v>36</v>
      </c>
      <c r="D2720" s="58" t="s">
        <v>38</v>
      </c>
      <c r="E2720" s="58" t="s">
        <v>119</v>
      </c>
      <c r="F2720" s="59">
        <v>3741.11</v>
      </c>
      <c r="G2720" s="59">
        <v>3744.01</v>
      </c>
      <c r="H2720" s="59">
        <v>3737.51</v>
      </c>
      <c r="I2720" s="58" t="s">
        <v>3146</v>
      </c>
      <c r="J2720" s="59">
        <v>3744.04</v>
      </c>
      <c r="K2720" s="59">
        <v>0</v>
      </c>
      <c r="L2720" s="59">
        <v>0</v>
      </c>
      <c r="M2720" s="59">
        <v>-2.93</v>
      </c>
      <c r="N2720" s="10" t="str">
        <f t="shared" si="420"/>
        <v>L</v>
      </c>
      <c r="O2720" s="11">
        <f t="shared" si="421"/>
        <v>45923</v>
      </c>
      <c r="P2720" s="12" t="str">
        <f t="shared" si="422"/>
        <v>01</v>
      </c>
      <c r="Q2720" s="13" t="str">
        <f>VLOOKUP($B2720,Deals_Demo!$H:$N,7,0)</f>
        <v>strategy_16_demo</v>
      </c>
      <c r="R2720" s="13" t="str">
        <f t="shared" si="423"/>
        <v>Tue</v>
      </c>
      <c r="S2720" s="14">
        <f>VLOOKUP($B2720,Deals_Demo!$H:$S,8,0)</f>
        <v>45923.075358796297</v>
      </c>
      <c r="T2720" s="14">
        <f>VLOOKUP($B2720,Deals_Demo!$H:$S,9,0)</f>
        <v>45923.283692129633</v>
      </c>
      <c r="U2720" s="15" t="str">
        <f t="shared" si="424"/>
        <v>2025-09-23</v>
      </c>
      <c r="V2720" s="13" t="str">
        <f>VLOOKUP($B2720,Deals_Demo!$H:$S,11,0)</f>
        <v>06</v>
      </c>
      <c r="W2720" s="13" t="str">
        <f>VLOOKUP($B2720,Deals_Demo!$H:$S,12,0)</f>
        <v>Tue</v>
      </c>
      <c r="X2720" s="13">
        <f t="shared" si="426"/>
        <v>-0.29300000000000004</v>
      </c>
      <c r="Y2720" s="13">
        <f t="shared" si="427"/>
        <v>-0.58600000000000008</v>
      </c>
      <c r="Z2720" s="13">
        <f t="shared" si="428"/>
        <v>-0.879</v>
      </c>
      <c r="AA2720" s="13">
        <f t="shared" si="425"/>
        <v>-3</v>
      </c>
    </row>
    <row r="2721" spans="1:27" x14ac:dyDescent="0.25">
      <c r="A2721" s="60">
        <v>45923.075370370374</v>
      </c>
      <c r="B2721" s="61">
        <v>444596599</v>
      </c>
      <c r="C2721" s="62" t="s">
        <v>36</v>
      </c>
      <c r="D2721" s="62" t="s">
        <v>38</v>
      </c>
      <c r="E2721" s="62" t="s">
        <v>119</v>
      </c>
      <c r="F2721" s="63">
        <v>3741.11</v>
      </c>
      <c r="G2721" s="63">
        <v>3741.06</v>
      </c>
      <c r="H2721" s="63">
        <v>3739.51</v>
      </c>
      <c r="I2721" s="62" t="s">
        <v>3143</v>
      </c>
      <c r="J2721" s="63">
        <v>3739.45</v>
      </c>
      <c r="K2721" s="63">
        <v>0</v>
      </c>
      <c r="L2721" s="63">
        <v>0</v>
      </c>
      <c r="M2721" s="63">
        <v>1.66</v>
      </c>
      <c r="N2721" s="10" t="str">
        <f t="shared" si="420"/>
        <v>W</v>
      </c>
      <c r="O2721" s="11">
        <f t="shared" si="421"/>
        <v>45923</v>
      </c>
      <c r="P2721" s="12" t="str">
        <f t="shared" si="422"/>
        <v>01</v>
      </c>
      <c r="Q2721" s="13" t="str">
        <f>VLOOKUP($B2721,Deals_Demo!$H:$N,7,0)</f>
        <v>strategy_15_demo</v>
      </c>
      <c r="R2721" s="13" t="str">
        <f t="shared" si="423"/>
        <v>Tue</v>
      </c>
      <c r="S2721" s="14">
        <f>VLOOKUP($B2721,Deals_Demo!$H:$S,8,0)</f>
        <v>45923.075370370374</v>
      </c>
      <c r="T2721" s="14">
        <f>VLOOKUP($B2721,Deals_Demo!$H:$S,9,0)</f>
        <v>45923.28370370371</v>
      </c>
      <c r="U2721" s="15" t="str">
        <f t="shared" si="424"/>
        <v>2025-09-23</v>
      </c>
      <c r="V2721" s="13" t="str">
        <f>VLOOKUP($B2721,Deals_Demo!$H:$S,11,0)</f>
        <v>06</v>
      </c>
      <c r="W2721" s="13" t="str">
        <f>VLOOKUP($B2721,Deals_Demo!$H:$S,12,0)</f>
        <v>Tue</v>
      </c>
      <c r="X2721" s="13">
        <f t="shared" si="426"/>
        <v>0.16600000000000001</v>
      </c>
      <c r="Y2721" s="13">
        <f t="shared" si="427"/>
        <v>0.33200000000000002</v>
      </c>
      <c r="Z2721" s="13">
        <f t="shared" si="428"/>
        <v>0.49799999999999994</v>
      </c>
      <c r="AA2721" s="13">
        <f t="shared" si="425"/>
        <v>-3</v>
      </c>
    </row>
    <row r="2722" spans="1:27" x14ac:dyDescent="0.25">
      <c r="A2722" s="56">
        <v>45923.075567129628</v>
      </c>
      <c r="B2722" s="57">
        <v>444596697</v>
      </c>
      <c r="C2722" s="58" t="s">
        <v>36</v>
      </c>
      <c r="D2722" s="58" t="s">
        <v>38</v>
      </c>
      <c r="E2722" s="58" t="s">
        <v>119</v>
      </c>
      <c r="F2722" s="59">
        <v>3741.45</v>
      </c>
      <c r="G2722" s="59">
        <v>3740.23</v>
      </c>
      <c r="H2722" s="59">
        <v>3737.95</v>
      </c>
      <c r="I2722" s="58" t="s">
        <v>3147</v>
      </c>
      <c r="J2722" s="59">
        <v>3740.28</v>
      </c>
      <c r="K2722" s="59">
        <v>0</v>
      </c>
      <c r="L2722" s="59">
        <v>0</v>
      </c>
      <c r="M2722" s="59">
        <v>1.17</v>
      </c>
      <c r="N2722" s="10" t="str">
        <f t="shared" si="420"/>
        <v>W</v>
      </c>
      <c r="O2722" s="11">
        <f t="shared" si="421"/>
        <v>45923</v>
      </c>
      <c r="P2722" s="12" t="str">
        <f t="shared" si="422"/>
        <v>01</v>
      </c>
      <c r="Q2722" s="13" t="str">
        <f>VLOOKUP($B2722,Deals_Demo!$H:$N,7,0)</f>
        <v>strategy_07_demo</v>
      </c>
      <c r="R2722" s="13" t="str">
        <f t="shared" si="423"/>
        <v>Tue</v>
      </c>
      <c r="S2722" s="14">
        <f>VLOOKUP($B2722,Deals_Demo!$H:$S,8,0)</f>
        <v>45923.075567129628</v>
      </c>
      <c r="T2722" s="14">
        <f>VLOOKUP($B2722,Deals_Demo!$H:$S,9,0)</f>
        <v>45923.283900462964</v>
      </c>
      <c r="U2722" s="15" t="str">
        <f t="shared" si="424"/>
        <v>2025-09-23</v>
      </c>
      <c r="V2722" s="13" t="str">
        <f>VLOOKUP($B2722,Deals_Demo!$H:$S,11,0)</f>
        <v>06</v>
      </c>
      <c r="W2722" s="13" t="str">
        <f>VLOOKUP($B2722,Deals_Demo!$H:$S,12,0)</f>
        <v>Tue</v>
      </c>
      <c r="X2722" s="13">
        <f t="shared" si="426"/>
        <v>0.11699999999999999</v>
      </c>
      <c r="Y2722" s="13">
        <f t="shared" si="427"/>
        <v>0.23399999999999999</v>
      </c>
      <c r="Z2722" s="13">
        <f t="shared" si="428"/>
        <v>0.35099999999999998</v>
      </c>
      <c r="AA2722" s="13">
        <f t="shared" si="425"/>
        <v>-3</v>
      </c>
    </row>
    <row r="2723" spans="1:27" x14ac:dyDescent="0.25">
      <c r="A2723" s="60">
        <v>45923.079965277779</v>
      </c>
      <c r="B2723" s="61">
        <v>444597562</v>
      </c>
      <c r="C2723" s="62" t="s">
        <v>36</v>
      </c>
      <c r="D2723" s="62" t="s">
        <v>38</v>
      </c>
      <c r="E2723" s="62" t="s">
        <v>119</v>
      </c>
      <c r="F2723" s="63">
        <v>3738.87</v>
      </c>
      <c r="G2723" s="63">
        <v>3741.87</v>
      </c>
      <c r="H2723" s="62"/>
      <c r="I2723" s="62" t="s">
        <v>3148</v>
      </c>
      <c r="J2723" s="63">
        <v>3741.93</v>
      </c>
      <c r="K2723" s="63">
        <v>0</v>
      </c>
      <c r="L2723" s="63">
        <v>0</v>
      </c>
      <c r="M2723" s="63">
        <v>-3.06</v>
      </c>
      <c r="N2723" s="10" t="str">
        <f t="shared" ref="N2723:N2786" si="429">IF(M2723&gt;0,"W",IF(M2723&lt;0,"L","BE"))</f>
        <v>L</v>
      </c>
      <c r="O2723" s="11">
        <f t="shared" ref="O2723:O2786" si="430">INT(LEFT(A2723,10))</f>
        <v>45923</v>
      </c>
      <c r="P2723" s="12" t="str">
        <f t="shared" ref="P2723:P2786" si="431">TEXT(A2723,"hh")</f>
        <v>01</v>
      </c>
      <c r="Q2723" s="13" t="str">
        <f>VLOOKUP($B2723,Deals_Demo!$H:$N,7,0)</f>
        <v>strategy_20_demo</v>
      </c>
      <c r="R2723" s="13" t="str">
        <f t="shared" ref="R2723:R2786" si="432">TEXT(O2723,"ddd")</f>
        <v>Tue</v>
      </c>
      <c r="S2723" s="14">
        <f>VLOOKUP($B2723,Deals_Demo!$H:$S,8,0)</f>
        <v>45923.079965277779</v>
      </c>
      <c r="T2723" s="14">
        <f>VLOOKUP($B2723,Deals_Demo!$H:$S,9,0)</f>
        <v>45923.288298611114</v>
      </c>
      <c r="U2723" s="15" t="str">
        <f t="shared" ref="U2723:U2786" si="433">TEXT(T2723,"yyyy-mm-dd")</f>
        <v>2025-09-23</v>
      </c>
      <c r="V2723" s="13" t="str">
        <f>VLOOKUP($B2723,Deals_Demo!$H:$S,11,0)</f>
        <v>06</v>
      </c>
      <c r="W2723" s="13" t="str">
        <f>VLOOKUP($B2723,Deals_Demo!$H:$S,12,0)</f>
        <v>Tue</v>
      </c>
      <c r="X2723" s="13">
        <f t="shared" si="426"/>
        <v>-0.30600000000000005</v>
      </c>
      <c r="Y2723" s="13">
        <f t="shared" si="427"/>
        <v>-0.6120000000000001</v>
      </c>
      <c r="Z2723" s="13">
        <f t="shared" si="428"/>
        <v>-0.91799999999999993</v>
      </c>
      <c r="AA2723" s="13">
        <f t="shared" ref="AA2723:AA2786" si="434">IF(M2723&lt;2.9,-3,M2723)</f>
        <v>-3</v>
      </c>
    </row>
    <row r="2724" spans="1:27" x14ac:dyDescent="0.25">
      <c r="A2724" s="56">
        <v>45923.079965277779</v>
      </c>
      <c r="B2724" s="57">
        <v>444597563</v>
      </c>
      <c r="C2724" s="58" t="s">
        <v>36</v>
      </c>
      <c r="D2724" s="58" t="s">
        <v>38</v>
      </c>
      <c r="E2724" s="58" t="s">
        <v>119</v>
      </c>
      <c r="F2724" s="59">
        <v>3738.87</v>
      </c>
      <c r="G2724" s="59">
        <v>3741.87</v>
      </c>
      <c r="H2724" s="58"/>
      <c r="I2724" s="58" t="s">
        <v>3148</v>
      </c>
      <c r="J2724" s="59">
        <v>3741.93</v>
      </c>
      <c r="K2724" s="59">
        <v>0</v>
      </c>
      <c r="L2724" s="59">
        <v>0</v>
      </c>
      <c r="M2724" s="59">
        <v>-3.06</v>
      </c>
      <c r="N2724" s="10" t="str">
        <f t="shared" si="429"/>
        <v>L</v>
      </c>
      <c r="O2724" s="11">
        <f t="shared" si="430"/>
        <v>45923</v>
      </c>
      <c r="P2724" s="12" t="str">
        <f t="shared" si="431"/>
        <v>01</v>
      </c>
      <c r="Q2724" s="13" t="str">
        <f>VLOOKUP($B2724,Deals_Demo!$H:$N,7,0)</f>
        <v>strategy_18_demo</v>
      </c>
      <c r="R2724" s="13" t="str">
        <f t="shared" si="432"/>
        <v>Tue</v>
      </c>
      <c r="S2724" s="14">
        <f>VLOOKUP($B2724,Deals_Demo!$H:$S,8,0)</f>
        <v>45923.079965277779</v>
      </c>
      <c r="T2724" s="14">
        <f>VLOOKUP($B2724,Deals_Demo!$H:$S,9,0)</f>
        <v>45923.288298611114</v>
      </c>
      <c r="U2724" s="15" t="str">
        <f t="shared" si="433"/>
        <v>2025-09-23</v>
      </c>
      <c r="V2724" s="13" t="str">
        <f>VLOOKUP($B2724,Deals_Demo!$H:$S,11,0)</f>
        <v>06</v>
      </c>
      <c r="W2724" s="13" t="str">
        <f>VLOOKUP($B2724,Deals_Demo!$H:$S,12,0)</f>
        <v>Tue</v>
      </c>
      <c r="X2724" s="13">
        <f t="shared" si="426"/>
        <v>-0.30600000000000005</v>
      </c>
      <c r="Y2724" s="13">
        <f t="shared" si="427"/>
        <v>-0.6120000000000001</v>
      </c>
      <c r="Z2724" s="13">
        <f t="shared" si="428"/>
        <v>-0.91799999999999993</v>
      </c>
      <c r="AA2724" s="13">
        <f t="shared" si="434"/>
        <v>-3</v>
      </c>
    </row>
    <row r="2725" spans="1:27" x14ac:dyDescent="0.25">
      <c r="A2725" s="60">
        <v>45923.080659722225</v>
      </c>
      <c r="B2725" s="61">
        <v>444597655</v>
      </c>
      <c r="C2725" s="62" t="s">
        <v>36</v>
      </c>
      <c r="D2725" s="62" t="s">
        <v>38</v>
      </c>
      <c r="E2725" s="62" t="s">
        <v>119</v>
      </c>
      <c r="F2725" s="63">
        <v>3739.15</v>
      </c>
      <c r="G2725" s="63">
        <v>3742.15</v>
      </c>
      <c r="H2725" s="63">
        <v>3736.95</v>
      </c>
      <c r="I2725" s="62" t="s">
        <v>3148</v>
      </c>
      <c r="J2725" s="63">
        <v>3742.18</v>
      </c>
      <c r="K2725" s="63">
        <v>0</v>
      </c>
      <c r="L2725" s="63">
        <v>0</v>
      </c>
      <c r="M2725" s="63">
        <v>-3.03</v>
      </c>
      <c r="N2725" s="10" t="str">
        <f t="shared" si="429"/>
        <v>L</v>
      </c>
      <c r="O2725" s="11">
        <f t="shared" si="430"/>
        <v>45923</v>
      </c>
      <c r="P2725" s="12" t="str">
        <f t="shared" si="431"/>
        <v>01</v>
      </c>
      <c r="Q2725" s="13" t="str">
        <f>VLOOKUP($B2725,Deals_Demo!$H:$N,7,0)</f>
        <v>strategy_21_demo</v>
      </c>
      <c r="R2725" s="13" t="str">
        <f t="shared" si="432"/>
        <v>Tue</v>
      </c>
      <c r="S2725" s="14">
        <f>VLOOKUP($B2725,Deals_Demo!$H:$S,8,0)</f>
        <v>45923.080659722225</v>
      </c>
      <c r="T2725" s="14">
        <f>VLOOKUP($B2725,Deals_Demo!$H:$S,9,0)</f>
        <v>45923.288993055561</v>
      </c>
      <c r="U2725" s="15" t="str">
        <f t="shared" si="433"/>
        <v>2025-09-23</v>
      </c>
      <c r="V2725" s="13" t="str">
        <f>VLOOKUP($B2725,Deals_Demo!$H:$S,11,0)</f>
        <v>06</v>
      </c>
      <c r="W2725" s="13" t="str">
        <f>VLOOKUP($B2725,Deals_Demo!$H:$S,12,0)</f>
        <v>Tue</v>
      </c>
      <c r="X2725" s="13">
        <f t="shared" si="426"/>
        <v>-0.30299999999999999</v>
      </c>
      <c r="Y2725" s="13">
        <f t="shared" si="427"/>
        <v>-0.60599999999999998</v>
      </c>
      <c r="Z2725" s="13">
        <f t="shared" si="428"/>
        <v>-0.90899999999999992</v>
      </c>
      <c r="AA2725" s="13">
        <f t="shared" si="434"/>
        <v>-3</v>
      </c>
    </row>
    <row r="2726" spans="1:27" x14ac:dyDescent="0.25">
      <c r="A2726" s="56">
        <v>45923.080659722225</v>
      </c>
      <c r="B2726" s="57">
        <v>444597656</v>
      </c>
      <c r="C2726" s="58" t="s">
        <v>36</v>
      </c>
      <c r="D2726" s="58" t="s">
        <v>38</v>
      </c>
      <c r="E2726" s="58" t="s">
        <v>119</v>
      </c>
      <c r="F2726" s="59">
        <v>3739.15</v>
      </c>
      <c r="G2726" s="59">
        <v>3742.15</v>
      </c>
      <c r="H2726" s="59">
        <v>3737.65</v>
      </c>
      <c r="I2726" s="58" t="s">
        <v>3148</v>
      </c>
      <c r="J2726" s="59">
        <v>3742.18</v>
      </c>
      <c r="K2726" s="59">
        <v>0</v>
      </c>
      <c r="L2726" s="59">
        <v>0</v>
      </c>
      <c r="M2726" s="59">
        <v>-3.03</v>
      </c>
      <c r="N2726" s="10" t="str">
        <f t="shared" si="429"/>
        <v>L</v>
      </c>
      <c r="O2726" s="11">
        <f t="shared" si="430"/>
        <v>45923</v>
      </c>
      <c r="P2726" s="12" t="str">
        <f t="shared" si="431"/>
        <v>01</v>
      </c>
      <c r="Q2726" s="13" t="str">
        <f>VLOOKUP($B2726,Deals_Demo!$H:$N,7,0)</f>
        <v>strategy_14_demo</v>
      </c>
      <c r="R2726" s="13" t="str">
        <f t="shared" si="432"/>
        <v>Tue</v>
      </c>
      <c r="S2726" s="14">
        <f>VLOOKUP($B2726,Deals_Demo!$H:$S,8,0)</f>
        <v>45923.080659722225</v>
      </c>
      <c r="T2726" s="14">
        <f>VLOOKUP($B2726,Deals_Demo!$H:$S,9,0)</f>
        <v>45923.288993055561</v>
      </c>
      <c r="U2726" s="15" t="str">
        <f t="shared" si="433"/>
        <v>2025-09-23</v>
      </c>
      <c r="V2726" s="13" t="str">
        <f>VLOOKUP($B2726,Deals_Demo!$H:$S,11,0)</f>
        <v>06</v>
      </c>
      <c r="W2726" s="13" t="str">
        <f>VLOOKUP($B2726,Deals_Demo!$H:$S,12,0)</f>
        <v>Tue</v>
      </c>
      <c r="X2726" s="13">
        <f t="shared" si="426"/>
        <v>-0.30299999999999999</v>
      </c>
      <c r="Y2726" s="13">
        <f t="shared" si="427"/>
        <v>-0.60599999999999998</v>
      </c>
      <c r="Z2726" s="13">
        <f t="shared" si="428"/>
        <v>-0.90899999999999992</v>
      </c>
      <c r="AA2726" s="13">
        <f t="shared" si="434"/>
        <v>-3</v>
      </c>
    </row>
    <row r="2727" spans="1:27" x14ac:dyDescent="0.25">
      <c r="A2727" s="60">
        <v>45923.080671296295</v>
      </c>
      <c r="B2727" s="61">
        <v>444597657</v>
      </c>
      <c r="C2727" s="62" t="s">
        <v>36</v>
      </c>
      <c r="D2727" s="62" t="s">
        <v>38</v>
      </c>
      <c r="E2727" s="62" t="s">
        <v>119</v>
      </c>
      <c r="F2727" s="63">
        <v>3739.15</v>
      </c>
      <c r="G2727" s="63">
        <v>3742.15</v>
      </c>
      <c r="H2727" s="63">
        <v>3737.65</v>
      </c>
      <c r="I2727" s="62" t="s">
        <v>3148</v>
      </c>
      <c r="J2727" s="63">
        <v>3742.18</v>
      </c>
      <c r="K2727" s="63">
        <v>0</v>
      </c>
      <c r="L2727" s="63">
        <v>0</v>
      </c>
      <c r="M2727" s="63">
        <v>-3.03</v>
      </c>
      <c r="N2727" s="10" t="str">
        <f t="shared" si="429"/>
        <v>L</v>
      </c>
      <c r="O2727" s="11">
        <f t="shared" si="430"/>
        <v>45923</v>
      </c>
      <c r="P2727" s="12" t="str">
        <f t="shared" si="431"/>
        <v>01</v>
      </c>
      <c r="Q2727" s="13" t="str">
        <f>VLOOKUP($B2727,Deals_Demo!$H:$N,7,0)</f>
        <v>strategy_12_demo</v>
      </c>
      <c r="R2727" s="13" t="str">
        <f t="shared" si="432"/>
        <v>Tue</v>
      </c>
      <c r="S2727" s="14">
        <f>VLOOKUP($B2727,Deals_Demo!$H:$S,8,0)</f>
        <v>45923.080671296295</v>
      </c>
      <c r="T2727" s="14">
        <f>VLOOKUP($B2727,Deals_Demo!$H:$S,9,0)</f>
        <v>45923.289004629631</v>
      </c>
      <c r="U2727" s="15" t="str">
        <f t="shared" si="433"/>
        <v>2025-09-23</v>
      </c>
      <c r="V2727" s="13" t="str">
        <f>VLOOKUP($B2727,Deals_Demo!$H:$S,11,0)</f>
        <v>06</v>
      </c>
      <c r="W2727" s="13" t="str">
        <f>VLOOKUP($B2727,Deals_Demo!$H:$S,12,0)</f>
        <v>Tue</v>
      </c>
      <c r="X2727" s="13">
        <f t="shared" si="426"/>
        <v>-0.30299999999999999</v>
      </c>
      <c r="Y2727" s="13">
        <f t="shared" si="427"/>
        <v>-0.60599999999999998</v>
      </c>
      <c r="Z2727" s="13">
        <f t="shared" si="428"/>
        <v>-0.90899999999999992</v>
      </c>
      <c r="AA2727" s="13">
        <f t="shared" si="434"/>
        <v>-3</v>
      </c>
    </row>
    <row r="2728" spans="1:27" x14ac:dyDescent="0.25">
      <c r="A2728" s="56">
        <v>45923.080671296295</v>
      </c>
      <c r="B2728" s="57">
        <v>444597658</v>
      </c>
      <c r="C2728" s="58" t="s">
        <v>36</v>
      </c>
      <c r="D2728" s="58" t="s">
        <v>38</v>
      </c>
      <c r="E2728" s="58" t="s">
        <v>119</v>
      </c>
      <c r="F2728" s="59">
        <v>3739.15</v>
      </c>
      <c r="G2728" s="59">
        <v>3740.65</v>
      </c>
      <c r="H2728" s="59">
        <v>3737.65</v>
      </c>
      <c r="I2728" s="58" t="s">
        <v>3149</v>
      </c>
      <c r="J2728" s="59">
        <v>3740.68</v>
      </c>
      <c r="K2728" s="59">
        <v>0</v>
      </c>
      <c r="L2728" s="59">
        <v>0</v>
      </c>
      <c r="M2728" s="59">
        <v>-1.53</v>
      </c>
      <c r="N2728" s="10" t="str">
        <f t="shared" si="429"/>
        <v>L</v>
      </c>
      <c r="O2728" s="11">
        <f t="shared" si="430"/>
        <v>45923</v>
      </c>
      <c r="P2728" s="12" t="str">
        <f t="shared" si="431"/>
        <v>01</v>
      </c>
      <c r="Q2728" s="13" t="str">
        <f>VLOOKUP($B2728,Deals_Demo!$H:$N,7,0)</f>
        <v>strategy_15_demo</v>
      </c>
      <c r="R2728" s="13" t="str">
        <f t="shared" si="432"/>
        <v>Tue</v>
      </c>
      <c r="S2728" s="14">
        <f>VLOOKUP($B2728,Deals_Demo!$H:$S,8,0)</f>
        <v>45923.080671296295</v>
      </c>
      <c r="T2728" s="14">
        <f>VLOOKUP($B2728,Deals_Demo!$H:$S,9,0)</f>
        <v>45923.289004629631</v>
      </c>
      <c r="U2728" s="15" t="str">
        <f t="shared" si="433"/>
        <v>2025-09-23</v>
      </c>
      <c r="V2728" s="13" t="str">
        <f>VLOOKUP($B2728,Deals_Demo!$H:$S,11,0)</f>
        <v>06</v>
      </c>
      <c r="W2728" s="13" t="str">
        <f>VLOOKUP($B2728,Deals_Demo!$H:$S,12,0)</f>
        <v>Tue</v>
      </c>
      <c r="X2728" s="13">
        <f t="shared" si="426"/>
        <v>-0.15300000000000002</v>
      </c>
      <c r="Y2728" s="13">
        <f t="shared" si="427"/>
        <v>-0.30600000000000005</v>
      </c>
      <c r="Z2728" s="13">
        <f t="shared" si="428"/>
        <v>-0.45899999999999996</v>
      </c>
      <c r="AA2728" s="13">
        <f t="shared" si="434"/>
        <v>-3</v>
      </c>
    </row>
    <row r="2729" spans="1:27" x14ac:dyDescent="0.25">
      <c r="A2729" s="60">
        <v>45923.080671296295</v>
      </c>
      <c r="B2729" s="61">
        <v>444597660</v>
      </c>
      <c r="C2729" s="62" t="s">
        <v>36</v>
      </c>
      <c r="D2729" s="62" t="s">
        <v>38</v>
      </c>
      <c r="E2729" s="62" t="s">
        <v>119</v>
      </c>
      <c r="F2729" s="63">
        <v>3739.15</v>
      </c>
      <c r="G2729" s="63">
        <v>3742.15</v>
      </c>
      <c r="H2729" s="63">
        <v>3737.65</v>
      </c>
      <c r="I2729" s="62" t="s">
        <v>3148</v>
      </c>
      <c r="J2729" s="63">
        <v>3742.18</v>
      </c>
      <c r="K2729" s="63">
        <v>0</v>
      </c>
      <c r="L2729" s="63">
        <v>0</v>
      </c>
      <c r="M2729" s="63">
        <v>-3.03</v>
      </c>
      <c r="N2729" s="10" t="str">
        <f t="shared" si="429"/>
        <v>L</v>
      </c>
      <c r="O2729" s="11">
        <f t="shared" si="430"/>
        <v>45923</v>
      </c>
      <c r="P2729" s="12" t="str">
        <f t="shared" si="431"/>
        <v>01</v>
      </c>
      <c r="Q2729" s="13" t="str">
        <f>VLOOKUP($B2729,Deals_Demo!$H:$N,7,0)</f>
        <v>strategy_24_demo</v>
      </c>
      <c r="R2729" s="13" t="str">
        <f t="shared" si="432"/>
        <v>Tue</v>
      </c>
      <c r="S2729" s="14">
        <f>VLOOKUP($B2729,Deals_Demo!$H:$S,8,0)</f>
        <v>45923.080671296295</v>
      </c>
      <c r="T2729" s="14">
        <f>VLOOKUP($B2729,Deals_Demo!$H:$S,9,0)</f>
        <v>45923.289004629631</v>
      </c>
      <c r="U2729" s="15" t="str">
        <f t="shared" si="433"/>
        <v>2025-09-23</v>
      </c>
      <c r="V2729" s="13" t="str">
        <f>VLOOKUP($B2729,Deals_Demo!$H:$S,11,0)</f>
        <v>06</v>
      </c>
      <c r="W2729" s="13" t="str">
        <f>VLOOKUP($B2729,Deals_Demo!$H:$S,12,0)</f>
        <v>Tue</v>
      </c>
      <c r="X2729" s="13">
        <f t="shared" si="426"/>
        <v>-0.30299999999999999</v>
      </c>
      <c r="Y2729" s="13">
        <f t="shared" si="427"/>
        <v>-0.60599999999999998</v>
      </c>
      <c r="Z2729" s="13">
        <f t="shared" si="428"/>
        <v>-0.90899999999999992</v>
      </c>
      <c r="AA2729" s="13">
        <f t="shared" si="434"/>
        <v>-3</v>
      </c>
    </row>
    <row r="2730" spans="1:27" x14ac:dyDescent="0.25">
      <c r="A2730" s="56">
        <v>45923.080671296295</v>
      </c>
      <c r="B2730" s="57">
        <v>444597662</v>
      </c>
      <c r="C2730" s="58" t="s">
        <v>36</v>
      </c>
      <c r="D2730" s="58" t="s">
        <v>38</v>
      </c>
      <c r="E2730" s="58" t="s">
        <v>119</v>
      </c>
      <c r="F2730" s="59">
        <v>3739.18</v>
      </c>
      <c r="G2730" s="59">
        <v>3741.35</v>
      </c>
      <c r="H2730" s="59">
        <v>3737.65</v>
      </c>
      <c r="I2730" s="58" t="s">
        <v>3150</v>
      </c>
      <c r="J2730" s="59">
        <v>3741.41</v>
      </c>
      <c r="K2730" s="59">
        <v>0</v>
      </c>
      <c r="L2730" s="59">
        <v>0</v>
      </c>
      <c r="M2730" s="59">
        <v>-2.23</v>
      </c>
      <c r="N2730" s="10" t="str">
        <f t="shared" si="429"/>
        <v>L</v>
      </c>
      <c r="O2730" s="11">
        <f t="shared" si="430"/>
        <v>45923</v>
      </c>
      <c r="P2730" s="12" t="str">
        <f t="shared" si="431"/>
        <v>01</v>
      </c>
      <c r="Q2730" s="13" t="str">
        <f>VLOOKUP($B2730,Deals_Demo!$H:$N,7,0)</f>
        <v>strategy_22_demo</v>
      </c>
      <c r="R2730" s="13" t="str">
        <f t="shared" si="432"/>
        <v>Tue</v>
      </c>
      <c r="S2730" s="14">
        <f>VLOOKUP($B2730,Deals_Demo!$H:$S,8,0)</f>
        <v>45923.080671296295</v>
      </c>
      <c r="T2730" s="14">
        <f>VLOOKUP($B2730,Deals_Demo!$H:$S,9,0)</f>
        <v>45923.289004629631</v>
      </c>
      <c r="U2730" s="15" t="str">
        <f t="shared" si="433"/>
        <v>2025-09-23</v>
      </c>
      <c r="V2730" s="13" t="str">
        <f>VLOOKUP($B2730,Deals_Demo!$H:$S,11,0)</f>
        <v>06</v>
      </c>
      <c r="W2730" s="13" t="str">
        <f>VLOOKUP($B2730,Deals_Demo!$H:$S,12,0)</f>
        <v>Tue</v>
      </c>
      <c r="X2730" s="13">
        <f t="shared" si="426"/>
        <v>-0.223</v>
      </c>
      <c r="Y2730" s="13">
        <f t="shared" si="427"/>
        <v>-0.44600000000000001</v>
      </c>
      <c r="Z2730" s="13">
        <f t="shared" si="428"/>
        <v>-0.66899999999999993</v>
      </c>
      <c r="AA2730" s="13">
        <f t="shared" si="434"/>
        <v>-3</v>
      </c>
    </row>
    <row r="2731" spans="1:27" x14ac:dyDescent="0.25">
      <c r="A2731" s="60">
        <v>45923.080775462964</v>
      </c>
      <c r="B2731" s="61">
        <v>444597673</v>
      </c>
      <c r="C2731" s="62" t="s">
        <v>36</v>
      </c>
      <c r="D2731" s="62" t="s">
        <v>38</v>
      </c>
      <c r="E2731" s="62" t="s">
        <v>119</v>
      </c>
      <c r="F2731" s="63">
        <v>3739.61</v>
      </c>
      <c r="G2731" s="63">
        <v>3742.07</v>
      </c>
      <c r="H2731" s="63">
        <v>3736.57</v>
      </c>
      <c r="I2731" s="62" t="s">
        <v>3148</v>
      </c>
      <c r="J2731" s="63">
        <v>3742.18</v>
      </c>
      <c r="K2731" s="63">
        <v>0</v>
      </c>
      <c r="L2731" s="63">
        <v>0</v>
      </c>
      <c r="M2731" s="63">
        <v>-2.57</v>
      </c>
      <c r="N2731" s="10" t="str">
        <f t="shared" si="429"/>
        <v>L</v>
      </c>
      <c r="O2731" s="11">
        <f t="shared" si="430"/>
        <v>45923</v>
      </c>
      <c r="P2731" s="12" t="str">
        <f t="shared" si="431"/>
        <v>01</v>
      </c>
      <c r="Q2731" s="13" t="str">
        <f>VLOOKUP($B2731,Deals_Demo!$H:$N,7,0)</f>
        <v>strategy_10_demo</v>
      </c>
      <c r="R2731" s="13" t="str">
        <f t="shared" si="432"/>
        <v>Tue</v>
      </c>
      <c r="S2731" s="14">
        <f>VLOOKUP($B2731,Deals_Demo!$H:$S,8,0)</f>
        <v>45923.080775462964</v>
      </c>
      <c r="T2731" s="14">
        <f>VLOOKUP($B2731,Deals_Demo!$H:$S,9,0)</f>
        <v>45923.2891087963</v>
      </c>
      <c r="U2731" s="15" t="str">
        <f t="shared" si="433"/>
        <v>2025-09-23</v>
      </c>
      <c r="V2731" s="13" t="str">
        <f>VLOOKUP($B2731,Deals_Demo!$H:$S,11,0)</f>
        <v>06</v>
      </c>
      <c r="W2731" s="13" t="str">
        <f>VLOOKUP($B2731,Deals_Demo!$H:$S,12,0)</f>
        <v>Tue</v>
      </c>
      <c r="X2731" s="13">
        <f t="shared" si="426"/>
        <v>-0.25700000000000001</v>
      </c>
      <c r="Y2731" s="13">
        <f t="shared" si="427"/>
        <v>-0.51400000000000001</v>
      </c>
      <c r="Z2731" s="13">
        <f t="shared" si="428"/>
        <v>-0.77099999999999991</v>
      </c>
      <c r="AA2731" s="13">
        <f t="shared" si="434"/>
        <v>-3</v>
      </c>
    </row>
    <row r="2732" spans="1:27" x14ac:dyDescent="0.25">
      <c r="A2732" s="56">
        <v>45923.080775462964</v>
      </c>
      <c r="B2732" s="57">
        <v>444597674</v>
      </c>
      <c r="C2732" s="58" t="s">
        <v>36</v>
      </c>
      <c r="D2732" s="58" t="s">
        <v>38</v>
      </c>
      <c r="E2732" s="58" t="s">
        <v>119</v>
      </c>
      <c r="F2732" s="59">
        <v>3739.61</v>
      </c>
      <c r="G2732" s="59">
        <v>3742.61</v>
      </c>
      <c r="H2732" s="59">
        <v>3736.11</v>
      </c>
      <c r="I2732" s="58" t="s">
        <v>3151</v>
      </c>
      <c r="J2732" s="59">
        <v>3742.63</v>
      </c>
      <c r="K2732" s="59">
        <v>0</v>
      </c>
      <c r="L2732" s="59">
        <v>0</v>
      </c>
      <c r="M2732" s="59">
        <v>-3.02</v>
      </c>
      <c r="N2732" s="10" t="str">
        <f t="shared" si="429"/>
        <v>L</v>
      </c>
      <c r="O2732" s="11">
        <f t="shared" si="430"/>
        <v>45923</v>
      </c>
      <c r="P2732" s="12" t="str">
        <f t="shared" si="431"/>
        <v>01</v>
      </c>
      <c r="Q2732" s="13" t="str">
        <f>VLOOKUP($B2732,Deals_Demo!$H:$N,7,0)</f>
        <v>strategy_11_demo</v>
      </c>
      <c r="R2732" s="13" t="str">
        <f t="shared" si="432"/>
        <v>Tue</v>
      </c>
      <c r="S2732" s="14">
        <f>VLOOKUP($B2732,Deals_Demo!$H:$S,8,0)</f>
        <v>45923.080775462964</v>
      </c>
      <c r="T2732" s="14">
        <f>VLOOKUP($B2732,Deals_Demo!$H:$S,9,0)</f>
        <v>45923.2891087963</v>
      </c>
      <c r="U2732" s="15" t="str">
        <f t="shared" si="433"/>
        <v>2025-09-23</v>
      </c>
      <c r="V2732" s="13" t="str">
        <f>VLOOKUP($B2732,Deals_Demo!$H:$S,11,0)</f>
        <v>06</v>
      </c>
      <c r="W2732" s="13" t="str">
        <f>VLOOKUP($B2732,Deals_Demo!$H:$S,12,0)</f>
        <v>Tue</v>
      </c>
      <c r="X2732" s="13">
        <f t="shared" si="426"/>
        <v>-0.30200000000000005</v>
      </c>
      <c r="Y2732" s="13">
        <f t="shared" si="427"/>
        <v>-0.60400000000000009</v>
      </c>
      <c r="Z2732" s="13">
        <f t="shared" si="428"/>
        <v>-0.90599999999999992</v>
      </c>
      <c r="AA2732" s="13">
        <f t="shared" si="434"/>
        <v>-3</v>
      </c>
    </row>
    <row r="2733" spans="1:27" x14ac:dyDescent="0.25">
      <c r="A2733" s="60">
        <v>45923.080787037034</v>
      </c>
      <c r="B2733" s="61">
        <v>444597675</v>
      </c>
      <c r="C2733" s="62" t="s">
        <v>36</v>
      </c>
      <c r="D2733" s="62" t="s">
        <v>38</v>
      </c>
      <c r="E2733" s="62" t="s">
        <v>119</v>
      </c>
      <c r="F2733" s="63">
        <v>3739.61</v>
      </c>
      <c r="G2733" s="63">
        <v>3741.81</v>
      </c>
      <c r="H2733" s="63">
        <v>3736.61</v>
      </c>
      <c r="I2733" s="62" t="s">
        <v>3148</v>
      </c>
      <c r="J2733" s="63">
        <v>3741.93</v>
      </c>
      <c r="K2733" s="63">
        <v>0</v>
      </c>
      <c r="L2733" s="63">
        <v>0</v>
      </c>
      <c r="M2733" s="63">
        <v>-2.3199999999999998</v>
      </c>
      <c r="N2733" s="10" t="str">
        <f t="shared" si="429"/>
        <v>L</v>
      </c>
      <c r="O2733" s="11">
        <f t="shared" si="430"/>
        <v>45923</v>
      </c>
      <c r="P2733" s="12" t="str">
        <f t="shared" si="431"/>
        <v>01</v>
      </c>
      <c r="Q2733" s="13" t="str">
        <f>VLOOKUP($B2733,Deals_Demo!$H:$N,7,0)</f>
        <v>strategy_23_demo</v>
      </c>
      <c r="R2733" s="13" t="str">
        <f t="shared" si="432"/>
        <v>Tue</v>
      </c>
      <c r="S2733" s="14">
        <f>VLOOKUP($B2733,Deals_Demo!$H:$S,8,0)</f>
        <v>45923.080787037034</v>
      </c>
      <c r="T2733" s="14">
        <f>VLOOKUP($B2733,Deals_Demo!$H:$S,9,0)</f>
        <v>45923.289120370369</v>
      </c>
      <c r="U2733" s="15" t="str">
        <f t="shared" si="433"/>
        <v>2025-09-23</v>
      </c>
      <c r="V2733" s="13" t="str">
        <f>VLOOKUP($B2733,Deals_Demo!$H:$S,11,0)</f>
        <v>06</v>
      </c>
      <c r="W2733" s="13" t="str">
        <f>VLOOKUP($B2733,Deals_Demo!$H:$S,12,0)</f>
        <v>Tue</v>
      </c>
      <c r="X2733" s="13">
        <f t="shared" si="426"/>
        <v>-0.23199999999999998</v>
      </c>
      <c r="Y2733" s="13">
        <f t="shared" si="427"/>
        <v>-0.46399999999999997</v>
      </c>
      <c r="Z2733" s="13">
        <f t="shared" si="428"/>
        <v>-0.69599999999999995</v>
      </c>
      <c r="AA2733" s="13">
        <f t="shared" si="434"/>
        <v>-3</v>
      </c>
    </row>
    <row r="2734" spans="1:27" x14ac:dyDescent="0.25">
      <c r="A2734" s="56">
        <v>45923.080787037034</v>
      </c>
      <c r="B2734" s="57">
        <v>444597676</v>
      </c>
      <c r="C2734" s="58" t="s">
        <v>36</v>
      </c>
      <c r="D2734" s="58" t="s">
        <v>38</v>
      </c>
      <c r="E2734" s="58" t="s">
        <v>119</v>
      </c>
      <c r="F2734" s="59">
        <v>3739.61</v>
      </c>
      <c r="G2734" s="59">
        <v>3742.61</v>
      </c>
      <c r="H2734" s="59">
        <v>3736.61</v>
      </c>
      <c r="I2734" s="58" t="s">
        <v>3151</v>
      </c>
      <c r="J2734" s="59">
        <v>3742.63</v>
      </c>
      <c r="K2734" s="59">
        <v>0</v>
      </c>
      <c r="L2734" s="59">
        <v>0</v>
      </c>
      <c r="M2734" s="59">
        <v>-3.02</v>
      </c>
      <c r="N2734" s="10" t="str">
        <f t="shared" si="429"/>
        <v>L</v>
      </c>
      <c r="O2734" s="11">
        <f t="shared" si="430"/>
        <v>45923</v>
      </c>
      <c r="P2734" s="12" t="str">
        <f t="shared" si="431"/>
        <v>01</v>
      </c>
      <c r="Q2734" s="13" t="str">
        <f>VLOOKUP($B2734,Deals_Demo!$H:$N,7,0)</f>
        <v>strategy_09_demo</v>
      </c>
      <c r="R2734" s="13" t="str">
        <f t="shared" si="432"/>
        <v>Tue</v>
      </c>
      <c r="S2734" s="14">
        <f>VLOOKUP($B2734,Deals_Demo!$H:$S,8,0)</f>
        <v>45923.080787037034</v>
      </c>
      <c r="T2734" s="14">
        <f>VLOOKUP($B2734,Deals_Demo!$H:$S,9,0)</f>
        <v>45923.289120370369</v>
      </c>
      <c r="U2734" s="15" t="str">
        <f t="shared" si="433"/>
        <v>2025-09-23</v>
      </c>
      <c r="V2734" s="13" t="str">
        <f>VLOOKUP($B2734,Deals_Demo!$H:$S,11,0)</f>
        <v>06</v>
      </c>
      <c r="W2734" s="13" t="str">
        <f>VLOOKUP($B2734,Deals_Demo!$H:$S,12,0)</f>
        <v>Tue</v>
      </c>
      <c r="X2734" s="13">
        <f t="shared" si="426"/>
        <v>-0.30200000000000005</v>
      </c>
      <c r="Y2734" s="13">
        <f t="shared" si="427"/>
        <v>-0.60400000000000009</v>
      </c>
      <c r="Z2734" s="13">
        <f t="shared" si="428"/>
        <v>-0.90599999999999992</v>
      </c>
      <c r="AA2734" s="13">
        <f t="shared" si="434"/>
        <v>-3</v>
      </c>
    </row>
    <row r="2735" spans="1:27" x14ac:dyDescent="0.25">
      <c r="A2735" s="60">
        <v>45923.081585648149</v>
      </c>
      <c r="B2735" s="61">
        <v>444597753</v>
      </c>
      <c r="C2735" s="62" t="s">
        <v>36</v>
      </c>
      <c r="D2735" s="62" t="s">
        <v>38</v>
      </c>
      <c r="E2735" s="62" t="s">
        <v>119</v>
      </c>
      <c r="F2735" s="63">
        <v>3740.12</v>
      </c>
      <c r="G2735" s="63">
        <v>3743.12</v>
      </c>
      <c r="H2735" s="63">
        <v>3736.62</v>
      </c>
      <c r="I2735" s="62" t="s">
        <v>3152</v>
      </c>
      <c r="J2735" s="63">
        <v>3743.13</v>
      </c>
      <c r="K2735" s="63">
        <v>0</v>
      </c>
      <c r="L2735" s="63">
        <v>0</v>
      </c>
      <c r="M2735" s="63">
        <v>-3.01</v>
      </c>
      <c r="N2735" s="10" t="str">
        <f t="shared" si="429"/>
        <v>L</v>
      </c>
      <c r="O2735" s="11">
        <f t="shared" si="430"/>
        <v>45923</v>
      </c>
      <c r="P2735" s="12" t="str">
        <f t="shared" si="431"/>
        <v>01</v>
      </c>
      <c r="Q2735" s="13" t="str">
        <f>VLOOKUP($B2735,Deals_Demo!$H:$N,7,0)</f>
        <v>strategy_07_demo</v>
      </c>
      <c r="R2735" s="13" t="str">
        <f t="shared" si="432"/>
        <v>Tue</v>
      </c>
      <c r="S2735" s="14">
        <f>VLOOKUP($B2735,Deals_Demo!$H:$S,8,0)</f>
        <v>45923.081585648149</v>
      </c>
      <c r="T2735" s="14">
        <f>VLOOKUP($B2735,Deals_Demo!$H:$S,9,0)</f>
        <v>45923.289918981485</v>
      </c>
      <c r="U2735" s="15" t="str">
        <f t="shared" si="433"/>
        <v>2025-09-23</v>
      </c>
      <c r="V2735" s="13" t="str">
        <f>VLOOKUP($B2735,Deals_Demo!$H:$S,11,0)</f>
        <v>06</v>
      </c>
      <c r="W2735" s="13" t="str">
        <f>VLOOKUP($B2735,Deals_Demo!$H:$S,12,0)</f>
        <v>Tue</v>
      </c>
      <c r="X2735" s="13">
        <f t="shared" si="426"/>
        <v>-0.30099999999999999</v>
      </c>
      <c r="Y2735" s="13">
        <f t="shared" si="427"/>
        <v>-0.60199999999999998</v>
      </c>
      <c r="Z2735" s="13">
        <f t="shared" si="428"/>
        <v>-0.90299999999999991</v>
      </c>
      <c r="AA2735" s="13">
        <f t="shared" si="434"/>
        <v>-3</v>
      </c>
    </row>
    <row r="2736" spans="1:27" x14ac:dyDescent="0.25">
      <c r="A2736" s="56">
        <v>45923.088993055557</v>
      </c>
      <c r="B2736" s="57">
        <v>444599680</v>
      </c>
      <c r="C2736" s="58" t="s">
        <v>36</v>
      </c>
      <c r="D2736" s="58" t="s">
        <v>37</v>
      </c>
      <c r="E2736" s="58" t="s">
        <v>119</v>
      </c>
      <c r="F2736" s="59">
        <v>3741.99</v>
      </c>
      <c r="G2736" s="59">
        <v>3742.91</v>
      </c>
      <c r="H2736" s="58"/>
      <c r="I2736" s="58" t="s">
        <v>3153</v>
      </c>
      <c r="J2736" s="59">
        <v>3742.74</v>
      </c>
      <c r="K2736" s="59">
        <v>0</v>
      </c>
      <c r="L2736" s="59">
        <v>0</v>
      </c>
      <c r="M2736" s="59">
        <v>0.75</v>
      </c>
      <c r="N2736" s="10" t="str">
        <f t="shared" si="429"/>
        <v>W</v>
      </c>
      <c r="O2736" s="11">
        <f t="shared" si="430"/>
        <v>45923</v>
      </c>
      <c r="P2736" s="12" t="str">
        <f t="shared" si="431"/>
        <v>02</v>
      </c>
      <c r="Q2736" s="13" t="str">
        <f>VLOOKUP($B2736,Deals_Demo!$H:$N,7,0)</f>
        <v>strategy_18_demo</v>
      </c>
      <c r="R2736" s="13" t="str">
        <f t="shared" si="432"/>
        <v>Tue</v>
      </c>
      <c r="S2736" s="14">
        <f>VLOOKUP($B2736,Deals_Demo!$H:$S,8,0)</f>
        <v>45923.088993055557</v>
      </c>
      <c r="T2736" s="14">
        <f>VLOOKUP($B2736,Deals_Demo!$H:$S,9,0)</f>
        <v>45923.297326388893</v>
      </c>
      <c r="U2736" s="15" t="str">
        <f t="shared" si="433"/>
        <v>2025-09-23</v>
      </c>
      <c r="V2736" s="13" t="str">
        <f>VLOOKUP($B2736,Deals_Demo!$H:$S,11,0)</f>
        <v>07</v>
      </c>
      <c r="W2736" s="13" t="str">
        <f>VLOOKUP($B2736,Deals_Demo!$H:$S,12,0)</f>
        <v>Tue</v>
      </c>
      <c r="X2736" s="13">
        <f t="shared" si="426"/>
        <v>7.5000000000000011E-2</v>
      </c>
      <c r="Y2736" s="13">
        <f t="shared" si="427"/>
        <v>0.15000000000000002</v>
      </c>
      <c r="Z2736" s="13">
        <f t="shared" si="428"/>
        <v>0.22499999999999998</v>
      </c>
      <c r="AA2736" s="13">
        <f t="shared" si="434"/>
        <v>-3</v>
      </c>
    </row>
    <row r="2737" spans="1:27" x14ac:dyDescent="0.25">
      <c r="A2737" s="60">
        <v>45923.09107638889</v>
      </c>
      <c r="B2737" s="61">
        <v>444599852</v>
      </c>
      <c r="C2737" s="62" t="s">
        <v>36</v>
      </c>
      <c r="D2737" s="62" t="s">
        <v>37</v>
      </c>
      <c r="E2737" s="62" t="s">
        <v>119</v>
      </c>
      <c r="F2737" s="63">
        <v>3741.64</v>
      </c>
      <c r="G2737" s="63">
        <v>3740.14</v>
      </c>
      <c r="H2737" s="63">
        <v>3743.14</v>
      </c>
      <c r="I2737" s="62" t="s">
        <v>3142</v>
      </c>
      <c r="J2737" s="63">
        <v>3743.24</v>
      </c>
      <c r="K2737" s="63">
        <v>0</v>
      </c>
      <c r="L2737" s="63">
        <v>0</v>
      </c>
      <c r="M2737" s="63">
        <v>1.6</v>
      </c>
      <c r="N2737" s="10" t="str">
        <f t="shared" si="429"/>
        <v>W</v>
      </c>
      <c r="O2737" s="11">
        <f t="shared" si="430"/>
        <v>45923</v>
      </c>
      <c r="P2737" s="12" t="str">
        <f t="shared" si="431"/>
        <v>02</v>
      </c>
      <c r="Q2737" s="13" t="str">
        <f>VLOOKUP($B2737,Deals_Demo!$H:$N,7,0)</f>
        <v>strategy_15_demo</v>
      </c>
      <c r="R2737" s="13" t="str">
        <f t="shared" si="432"/>
        <v>Tue</v>
      </c>
      <c r="S2737" s="14">
        <f>VLOOKUP($B2737,Deals_Demo!$H:$S,8,0)</f>
        <v>45923.09107638889</v>
      </c>
      <c r="T2737" s="14">
        <f>VLOOKUP($B2737,Deals_Demo!$H:$S,9,0)</f>
        <v>45923.299409722225</v>
      </c>
      <c r="U2737" s="15" t="str">
        <f t="shared" si="433"/>
        <v>2025-09-23</v>
      </c>
      <c r="V2737" s="13" t="str">
        <f>VLOOKUP($B2737,Deals_Demo!$H:$S,11,0)</f>
        <v>07</v>
      </c>
      <c r="W2737" s="13" t="str">
        <f>VLOOKUP($B2737,Deals_Demo!$H:$S,12,0)</f>
        <v>Tue</v>
      </c>
      <c r="X2737" s="13">
        <f t="shared" si="426"/>
        <v>0.16000000000000003</v>
      </c>
      <c r="Y2737" s="13">
        <f t="shared" si="427"/>
        <v>0.32000000000000006</v>
      </c>
      <c r="Z2737" s="13">
        <f t="shared" si="428"/>
        <v>0.48</v>
      </c>
      <c r="AA2737" s="13">
        <f t="shared" si="434"/>
        <v>-3</v>
      </c>
    </row>
    <row r="2738" spans="1:27" x14ac:dyDescent="0.25">
      <c r="A2738" s="56">
        <v>45923.09107638889</v>
      </c>
      <c r="B2738" s="57">
        <v>444599853</v>
      </c>
      <c r="C2738" s="58" t="s">
        <v>36</v>
      </c>
      <c r="D2738" s="58" t="s">
        <v>37</v>
      </c>
      <c r="E2738" s="58" t="s">
        <v>119</v>
      </c>
      <c r="F2738" s="59">
        <v>3741.64</v>
      </c>
      <c r="G2738" s="59">
        <v>3738.64</v>
      </c>
      <c r="H2738" s="59">
        <v>3743.14</v>
      </c>
      <c r="I2738" s="58" t="s">
        <v>3142</v>
      </c>
      <c r="J2738" s="59">
        <v>3743.24</v>
      </c>
      <c r="K2738" s="59">
        <v>0</v>
      </c>
      <c r="L2738" s="59">
        <v>0</v>
      </c>
      <c r="M2738" s="59">
        <v>1.6</v>
      </c>
      <c r="N2738" s="10" t="str">
        <f t="shared" si="429"/>
        <v>W</v>
      </c>
      <c r="O2738" s="11">
        <f t="shared" si="430"/>
        <v>45923</v>
      </c>
      <c r="P2738" s="12" t="str">
        <f t="shared" si="431"/>
        <v>02</v>
      </c>
      <c r="Q2738" s="13" t="str">
        <f>VLOOKUP($B2738,Deals_Demo!$H:$N,7,0)</f>
        <v>strategy_14_demo</v>
      </c>
      <c r="R2738" s="13" t="str">
        <f t="shared" si="432"/>
        <v>Tue</v>
      </c>
      <c r="S2738" s="14">
        <f>VLOOKUP($B2738,Deals_Demo!$H:$S,8,0)</f>
        <v>45923.09107638889</v>
      </c>
      <c r="T2738" s="14">
        <f>VLOOKUP($B2738,Deals_Demo!$H:$S,9,0)</f>
        <v>45923.299409722225</v>
      </c>
      <c r="U2738" s="15" t="str">
        <f t="shared" si="433"/>
        <v>2025-09-23</v>
      </c>
      <c r="V2738" s="13" t="str">
        <f>VLOOKUP($B2738,Deals_Demo!$H:$S,11,0)</f>
        <v>07</v>
      </c>
      <c r="W2738" s="13" t="str">
        <f>VLOOKUP($B2738,Deals_Demo!$H:$S,12,0)</f>
        <v>Tue</v>
      </c>
      <c r="X2738" s="13">
        <f t="shared" si="426"/>
        <v>0.16000000000000003</v>
      </c>
      <c r="Y2738" s="13">
        <f t="shared" si="427"/>
        <v>0.32000000000000006</v>
      </c>
      <c r="Z2738" s="13">
        <f t="shared" si="428"/>
        <v>0.48</v>
      </c>
      <c r="AA2738" s="13">
        <f t="shared" si="434"/>
        <v>-3</v>
      </c>
    </row>
    <row r="2739" spans="1:27" x14ac:dyDescent="0.25">
      <c r="A2739" s="60">
        <v>45923.093159722222</v>
      </c>
      <c r="B2739" s="61">
        <v>444599987</v>
      </c>
      <c r="C2739" s="62" t="s">
        <v>36</v>
      </c>
      <c r="D2739" s="62" t="s">
        <v>37</v>
      </c>
      <c r="E2739" s="62" t="s">
        <v>119</v>
      </c>
      <c r="F2739" s="63">
        <v>3741.81</v>
      </c>
      <c r="G2739" s="63">
        <v>3741.64</v>
      </c>
      <c r="H2739" s="63">
        <v>3743.31</v>
      </c>
      <c r="I2739" s="62" t="s">
        <v>3154</v>
      </c>
      <c r="J2739" s="63">
        <v>3743.38</v>
      </c>
      <c r="K2739" s="63">
        <v>0</v>
      </c>
      <c r="L2739" s="63">
        <v>0</v>
      </c>
      <c r="M2739" s="63">
        <v>1.57</v>
      </c>
      <c r="N2739" s="10" t="str">
        <f t="shared" si="429"/>
        <v>W</v>
      </c>
      <c r="O2739" s="11">
        <f t="shared" si="430"/>
        <v>45923</v>
      </c>
      <c r="P2739" s="12" t="str">
        <f t="shared" si="431"/>
        <v>02</v>
      </c>
      <c r="Q2739" s="13" t="str">
        <f>VLOOKUP($B2739,Deals_Demo!$H:$N,7,0)</f>
        <v>strategy_12_demo</v>
      </c>
      <c r="R2739" s="13" t="str">
        <f t="shared" si="432"/>
        <v>Tue</v>
      </c>
      <c r="S2739" s="14">
        <f>VLOOKUP($B2739,Deals_Demo!$H:$S,8,0)</f>
        <v>45923.093159722222</v>
      </c>
      <c r="T2739" s="14">
        <f>VLOOKUP($B2739,Deals_Demo!$H:$S,9,0)</f>
        <v>45923.301493055558</v>
      </c>
      <c r="U2739" s="15" t="str">
        <f t="shared" si="433"/>
        <v>2025-09-23</v>
      </c>
      <c r="V2739" s="13" t="str">
        <f>VLOOKUP($B2739,Deals_Demo!$H:$S,11,0)</f>
        <v>07</v>
      </c>
      <c r="W2739" s="13" t="str">
        <f>VLOOKUP($B2739,Deals_Demo!$H:$S,12,0)</f>
        <v>Tue</v>
      </c>
      <c r="X2739" s="13">
        <f t="shared" si="426"/>
        <v>0.15700000000000003</v>
      </c>
      <c r="Y2739" s="13">
        <f t="shared" si="427"/>
        <v>0.31400000000000006</v>
      </c>
      <c r="Z2739" s="13">
        <f t="shared" si="428"/>
        <v>0.47099999999999997</v>
      </c>
      <c r="AA2739" s="13">
        <f t="shared" si="434"/>
        <v>-3</v>
      </c>
    </row>
    <row r="2740" spans="1:27" x14ac:dyDescent="0.25">
      <c r="A2740" s="56">
        <v>45923.093159722222</v>
      </c>
      <c r="B2740" s="57">
        <v>444599988</v>
      </c>
      <c r="C2740" s="58" t="s">
        <v>36</v>
      </c>
      <c r="D2740" s="58" t="s">
        <v>37</v>
      </c>
      <c r="E2740" s="58" t="s">
        <v>119</v>
      </c>
      <c r="F2740" s="59">
        <v>3741.81</v>
      </c>
      <c r="G2740" s="59">
        <v>3742.73</v>
      </c>
      <c r="H2740" s="59">
        <v>3744.81</v>
      </c>
      <c r="I2740" s="58" t="s">
        <v>3155</v>
      </c>
      <c r="J2740" s="59">
        <v>3745.12</v>
      </c>
      <c r="K2740" s="59">
        <v>0</v>
      </c>
      <c r="L2740" s="59">
        <v>0</v>
      </c>
      <c r="M2740" s="59">
        <v>3.31</v>
      </c>
      <c r="N2740" s="10" t="str">
        <f t="shared" si="429"/>
        <v>W</v>
      </c>
      <c r="O2740" s="11">
        <f t="shared" si="430"/>
        <v>45923</v>
      </c>
      <c r="P2740" s="12" t="str">
        <f t="shared" si="431"/>
        <v>02</v>
      </c>
      <c r="Q2740" s="13" t="str">
        <f>VLOOKUP($B2740,Deals_Demo!$H:$N,7,0)</f>
        <v>strategy_23_demo</v>
      </c>
      <c r="R2740" s="13" t="str">
        <f t="shared" si="432"/>
        <v>Tue</v>
      </c>
      <c r="S2740" s="14">
        <f>VLOOKUP($B2740,Deals_Demo!$H:$S,8,0)</f>
        <v>45923.093159722222</v>
      </c>
      <c r="T2740" s="14">
        <f>VLOOKUP($B2740,Deals_Demo!$H:$S,9,0)</f>
        <v>45923.301493055558</v>
      </c>
      <c r="U2740" s="15" t="str">
        <f t="shared" si="433"/>
        <v>2025-09-23</v>
      </c>
      <c r="V2740" s="13" t="str">
        <f>VLOOKUP($B2740,Deals_Demo!$H:$S,11,0)</f>
        <v>07</v>
      </c>
      <c r="W2740" s="13" t="str">
        <f>VLOOKUP($B2740,Deals_Demo!$H:$S,12,0)</f>
        <v>Tue</v>
      </c>
      <c r="X2740" s="13">
        <f t="shared" si="426"/>
        <v>0.33100000000000002</v>
      </c>
      <c r="Y2740" s="13">
        <f t="shared" si="427"/>
        <v>0.66200000000000003</v>
      </c>
      <c r="Z2740" s="13">
        <f t="shared" si="428"/>
        <v>0.99299999999999999</v>
      </c>
      <c r="AA2740" s="13">
        <f t="shared" si="434"/>
        <v>3.31</v>
      </c>
    </row>
    <row r="2741" spans="1:27" x14ac:dyDescent="0.25">
      <c r="A2741" s="60">
        <v>45923.093171296299</v>
      </c>
      <c r="B2741" s="61">
        <v>444599989</v>
      </c>
      <c r="C2741" s="62" t="s">
        <v>36</v>
      </c>
      <c r="D2741" s="62" t="s">
        <v>37</v>
      </c>
      <c r="E2741" s="62" t="s">
        <v>119</v>
      </c>
      <c r="F2741" s="63">
        <v>3741.81</v>
      </c>
      <c r="G2741" s="63">
        <v>3742.48</v>
      </c>
      <c r="H2741" s="63">
        <v>3744.81</v>
      </c>
      <c r="I2741" s="62" t="s">
        <v>3156</v>
      </c>
      <c r="J2741" s="63">
        <v>3742.47</v>
      </c>
      <c r="K2741" s="63">
        <v>0</v>
      </c>
      <c r="L2741" s="63">
        <v>0</v>
      </c>
      <c r="M2741" s="63">
        <v>0.66</v>
      </c>
      <c r="N2741" s="10" t="str">
        <f t="shared" si="429"/>
        <v>W</v>
      </c>
      <c r="O2741" s="11">
        <f t="shared" si="430"/>
        <v>45923</v>
      </c>
      <c r="P2741" s="12" t="str">
        <f t="shared" si="431"/>
        <v>02</v>
      </c>
      <c r="Q2741" s="13" t="str">
        <f>VLOOKUP($B2741,Deals_Demo!$H:$N,7,0)</f>
        <v>strategy_10_demo</v>
      </c>
      <c r="R2741" s="13" t="str">
        <f t="shared" si="432"/>
        <v>Tue</v>
      </c>
      <c r="S2741" s="14">
        <f>VLOOKUP($B2741,Deals_Demo!$H:$S,8,0)</f>
        <v>45923.093171296299</v>
      </c>
      <c r="T2741" s="14">
        <f>VLOOKUP($B2741,Deals_Demo!$H:$S,9,0)</f>
        <v>45923.301504629635</v>
      </c>
      <c r="U2741" s="15" t="str">
        <f t="shared" si="433"/>
        <v>2025-09-23</v>
      </c>
      <c r="V2741" s="13" t="str">
        <f>VLOOKUP($B2741,Deals_Demo!$H:$S,11,0)</f>
        <v>07</v>
      </c>
      <c r="W2741" s="13" t="str">
        <f>VLOOKUP($B2741,Deals_Demo!$H:$S,12,0)</f>
        <v>Tue</v>
      </c>
      <c r="X2741" s="13">
        <f t="shared" si="426"/>
        <v>6.6000000000000003E-2</v>
      </c>
      <c r="Y2741" s="13">
        <f t="shared" si="427"/>
        <v>0.13200000000000001</v>
      </c>
      <c r="Z2741" s="13">
        <f t="shared" si="428"/>
        <v>0.19800000000000001</v>
      </c>
      <c r="AA2741" s="13">
        <f t="shared" si="434"/>
        <v>-3</v>
      </c>
    </row>
    <row r="2742" spans="1:27" x14ac:dyDescent="0.25">
      <c r="A2742" s="56">
        <v>45923.093171296299</v>
      </c>
      <c r="B2742" s="57">
        <v>444599990</v>
      </c>
      <c r="C2742" s="58" t="s">
        <v>36</v>
      </c>
      <c r="D2742" s="58" t="s">
        <v>37</v>
      </c>
      <c r="E2742" s="58" t="s">
        <v>119</v>
      </c>
      <c r="F2742" s="59">
        <v>3741.81</v>
      </c>
      <c r="G2742" s="59">
        <v>3742.61</v>
      </c>
      <c r="H2742" s="59">
        <v>3744.01</v>
      </c>
      <c r="I2742" s="58" t="s">
        <v>3157</v>
      </c>
      <c r="J2742" s="59">
        <v>3744.01</v>
      </c>
      <c r="K2742" s="59">
        <v>0</v>
      </c>
      <c r="L2742" s="59">
        <v>0</v>
      </c>
      <c r="M2742" s="59">
        <v>2.2000000000000002</v>
      </c>
      <c r="N2742" s="10" t="str">
        <f t="shared" si="429"/>
        <v>W</v>
      </c>
      <c r="O2742" s="11">
        <f t="shared" si="430"/>
        <v>45923</v>
      </c>
      <c r="P2742" s="12" t="str">
        <f t="shared" si="431"/>
        <v>02</v>
      </c>
      <c r="Q2742" s="13" t="str">
        <f>VLOOKUP($B2742,Deals_Demo!$H:$N,7,0)</f>
        <v>strategy_21_demo</v>
      </c>
      <c r="R2742" s="13" t="str">
        <f t="shared" si="432"/>
        <v>Tue</v>
      </c>
      <c r="S2742" s="14">
        <f>VLOOKUP($B2742,Deals_Demo!$H:$S,8,0)</f>
        <v>45923.093171296299</v>
      </c>
      <c r="T2742" s="14">
        <f>VLOOKUP($B2742,Deals_Demo!$H:$S,9,0)</f>
        <v>45923.301504629635</v>
      </c>
      <c r="U2742" s="15" t="str">
        <f t="shared" si="433"/>
        <v>2025-09-23</v>
      </c>
      <c r="V2742" s="13" t="str">
        <f>VLOOKUP($B2742,Deals_Demo!$H:$S,11,0)</f>
        <v>07</v>
      </c>
      <c r="W2742" s="13" t="str">
        <f>VLOOKUP($B2742,Deals_Demo!$H:$S,12,0)</f>
        <v>Tue</v>
      </c>
      <c r="X2742" s="13">
        <f t="shared" si="426"/>
        <v>0.22000000000000003</v>
      </c>
      <c r="Y2742" s="13">
        <f t="shared" si="427"/>
        <v>0.44000000000000006</v>
      </c>
      <c r="Z2742" s="13">
        <f t="shared" si="428"/>
        <v>0.66</v>
      </c>
      <c r="AA2742" s="13">
        <f t="shared" si="434"/>
        <v>-3</v>
      </c>
    </row>
    <row r="2743" spans="1:27" x14ac:dyDescent="0.25">
      <c r="A2743" s="60">
        <v>45923.093171296299</v>
      </c>
      <c r="B2743" s="61">
        <v>444599991</v>
      </c>
      <c r="C2743" s="62" t="s">
        <v>36</v>
      </c>
      <c r="D2743" s="62" t="s">
        <v>37</v>
      </c>
      <c r="E2743" s="62" t="s">
        <v>119</v>
      </c>
      <c r="F2743" s="63">
        <v>3741.81</v>
      </c>
      <c r="G2743" s="63">
        <v>3739.61</v>
      </c>
      <c r="H2743" s="63">
        <v>3743.31</v>
      </c>
      <c r="I2743" s="62" t="s">
        <v>3154</v>
      </c>
      <c r="J2743" s="63">
        <v>3743.38</v>
      </c>
      <c r="K2743" s="63">
        <v>0</v>
      </c>
      <c r="L2743" s="63">
        <v>0</v>
      </c>
      <c r="M2743" s="63">
        <v>1.57</v>
      </c>
      <c r="N2743" s="10" t="str">
        <f t="shared" si="429"/>
        <v>W</v>
      </c>
      <c r="O2743" s="11">
        <f t="shared" si="430"/>
        <v>45923</v>
      </c>
      <c r="P2743" s="12" t="str">
        <f t="shared" si="431"/>
        <v>02</v>
      </c>
      <c r="Q2743" s="13" t="str">
        <f>VLOOKUP($B2743,Deals_Demo!$H:$N,7,0)</f>
        <v>strategy_22_demo</v>
      </c>
      <c r="R2743" s="13" t="str">
        <f t="shared" si="432"/>
        <v>Tue</v>
      </c>
      <c r="S2743" s="14">
        <f>VLOOKUP($B2743,Deals_Demo!$H:$S,8,0)</f>
        <v>45923.093171296299</v>
      </c>
      <c r="T2743" s="14">
        <f>VLOOKUP($B2743,Deals_Demo!$H:$S,9,0)</f>
        <v>45923.301504629635</v>
      </c>
      <c r="U2743" s="15" t="str">
        <f t="shared" si="433"/>
        <v>2025-09-23</v>
      </c>
      <c r="V2743" s="13" t="str">
        <f>VLOOKUP($B2743,Deals_Demo!$H:$S,11,0)</f>
        <v>07</v>
      </c>
      <c r="W2743" s="13" t="str">
        <f>VLOOKUP($B2743,Deals_Demo!$H:$S,12,0)</f>
        <v>Tue</v>
      </c>
      <c r="X2743" s="13">
        <f t="shared" si="426"/>
        <v>0.15700000000000003</v>
      </c>
      <c r="Y2743" s="13">
        <f t="shared" si="427"/>
        <v>0.31400000000000006</v>
      </c>
      <c r="Z2743" s="13">
        <f t="shared" si="428"/>
        <v>0.47099999999999997</v>
      </c>
      <c r="AA2743" s="13">
        <f t="shared" si="434"/>
        <v>-3</v>
      </c>
    </row>
    <row r="2744" spans="1:27" x14ac:dyDescent="0.25">
      <c r="A2744" s="56">
        <v>45923.093171296299</v>
      </c>
      <c r="B2744" s="57">
        <v>444599992</v>
      </c>
      <c r="C2744" s="58" t="s">
        <v>36</v>
      </c>
      <c r="D2744" s="58" t="s">
        <v>37</v>
      </c>
      <c r="E2744" s="58" t="s">
        <v>119</v>
      </c>
      <c r="F2744" s="59">
        <v>3741.77</v>
      </c>
      <c r="G2744" s="59">
        <v>3741.64</v>
      </c>
      <c r="H2744" s="59">
        <v>3743.31</v>
      </c>
      <c r="I2744" s="58" t="s">
        <v>3154</v>
      </c>
      <c r="J2744" s="59">
        <v>3743.38</v>
      </c>
      <c r="K2744" s="59">
        <v>0</v>
      </c>
      <c r="L2744" s="59">
        <v>0</v>
      </c>
      <c r="M2744" s="59">
        <v>1.61</v>
      </c>
      <c r="N2744" s="10" t="str">
        <f t="shared" si="429"/>
        <v>W</v>
      </c>
      <c r="O2744" s="11">
        <f t="shared" si="430"/>
        <v>45923</v>
      </c>
      <c r="P2744" s="12" t="str">
        <f t="shared" si="431"/>
        <v>02</v>
      </c>
      <c r="Q2744" s="13" t="str">
        <f>VLOOKUP($B2744,Deals_Demo!$H:$N,7,0)</f>
        <v>strategy_24_demo</v>
      </c>
      <c r="R2744" s="13" t="str">
        <f t="shared" si="432"/>
        <v>Tue</v>
      </c>
      <c r="S2744" s="14">
        <f>VLOOKUP($B2744,Deals_Demo!$H:$S,8,0)</f>
        <v>45923.093171296299</v>
      </c>
      <c r="T2744" s="14">
        <f>VLOOKUP($B2744,Deals_Demo!$H:$S,9,0)</f>
        <v>45923.301504629635</v>
      </c>
      <c r="U2744" s="15" t="str">
        <f t="shared" si="433"/>
        <v>2025-09-23</v>
      </c>
      <c r="V2744" s="13" t="str">
        <f>VLOOKUP($B2744,Deals_Demo!$H:$S,11,0)</f>
        <v>07</v>
      </c>
      <c r="W2744" s="13" t="str">
        <f>VLOOKUP($B2744,Deals_Demo!$H:$S,12,0)</f>
        <v>Tue</v>
      </c>
      <c r="X2744" s="13">
        <f t="shared" si="426"/>
        <v>0.16100000000000003</v>
      </c>
      <c r="Y2744" s="13">
        <f t="shared" si="427"/>
        <v>0.32200000000000006</v>
      </c>
      <c r="Z2744" s="13">
        <f t="shared" si="428"/>
        <v>0.48299999999999998</v>
      </c>
      <c r="AA2744" s="13">
        <f t="shared" si="434"/>
        <v>-3</v>
      </c>
    </row>
    <row r="2745" spans="1:27" x14ac:dyDescent="0.25">
      <c r="A2745" s="60">
        <v>45923.094548611109</v>
      </c>
      <c r="B2745" s="61">
        <v>444600246</v>
      </c>
      <c r="C2745" s="62" t="s">
        <v>36</v>
      </c>
      <c r="D2745" s="62" t="s">
        <v>37</v>
      </c>
      <c r="E2745" s="62" t="s">
        <v>119</v>
      </c>
      <c r="F2745" s="63">
        <v>3742.92</v>
      </c>
      <c r="G2745" s="63">
        <v>3747.65</v>
      </c>
      <c r="H2745" s="62"/>
      <c r="I2745" s="62" t="s">
        <v>3158</v>
      </c>
      <c r="J2745" s="63">
        <v>3747.58</v>
      </c>
      <c r="K2745" s="63">
        <v>0</v>
      </c>
      <c r="L2745" s="63">
        <v>0</v>
      </c>
      <c r="M2745" s="63">
        <v>4.66</v>
      </c>
      <c r="N2745" s="10" t="str">
        <f t="shared" si="429"/>
        <v>W</v>
      </c>
      <c r="O2745" s="11">
        <f t="shared" si="430"/>
        <v>45923</v>
      </c>
      <c r="P2745" s="12" t="str">
        <f t="shared" si="431"/>
        <v>02</v>
      </c>
      <c r="Q2745" s="13" t="str">
        <f>VLOOKUP($B2745,Deals_Demo!$H:$N,7,0)</f>
        <v>strategy_19_demo</v>
      </c>
      <c r="R2745" s="13" t="str">
        <f t="shared" si="432"/>
        <v>Tue</v>
      </c>
      <c r="S2745" s="14">
        <f>VLOOKUP($B2745,Deals_Demo!$H:$S,8,0)</f>
        <v>45923.094548611109</v>
      </c>
      <c r="T2745" s="14">
        <f>VLOOKUP($B2745,Deals_Demo!$H:$S,9,0)</f>
        <v>45923.302881944444</v>
      </c>
      <c r="U2745" s="15" t="str">
        <f t="shared" si="433"/>
        <v>2025-09-23</v>
      </c>
      <c r="V2745" s="13" t="str">
        <f>VLOOKUP($B2745,Deals_Demo!$H:$S,11,0)</f>
        <v>07</v>
      </c>
      <c r="W2745" s="13" t="str">
        <f>VLOOKUP($B2745,Deals_Demo!$H:$S,12,0)</f>
        <v>Tue</v>
      </c>
      <c r="X2745" s="13">
        <f t="shared" si="426"/>
        <v>0.46600000000000003</v>
      </c>
      <c r="Y2745" s="13">
        <f t="shared" si="427"/>
        <v>0.93200000000000005</v>
      </c>
      <c r="Z2745" s="13">
        <f t="shared" si="428"/>
        <v>1.3979999999999999</v>
      </c>
      <c r="AA2745" s="13">
        <f t="shared" si="434"/>
        <v>4.66</v>
      </c>
    </row>
    <row r="2746" spans="1:27" x14ac:dyDescent="0.25">
      <c r="A2746" s="56">
        <v>45923.095243055555</v>
      </c>
      <c r="B2746" s="57">
        <v>444600372</v>
      </c>
      <c r="C2746" s="58" t="s">
        <v>36</v>
      </c>
      <c r="D2746" s="58" t="s">
        <v>37</v>
      </c>
      <c r="E2746" s="58" t="s">
        <v>119</v>
      </c>
      <c r="F2746" s="59">
        <v>3743.41</v>
      </c>
      <c r="G2746" s="59">
        <v>3747.52</v>
      </c>
      <c r="H2746" s="58"/>
      <c r="I2746" s="58" t="s">
        <v>3159</v>
      </c>
      <c r="J2746" s="59">
        <v>3747.42</v>
      </c>
      <c r="K2746" s="59">
        <v>0</v>
      </c>
      <c r="L2746" s="59">
        <v>0</v>
      </c>
      <c r="M2746" s="59">
        <v>4.01</v>
      </c>
      <c r="N2746" s="10" t="str">
        <f t="shared" si="429"/>
        <v>W</v>
      </c>
      <c r="O2746" s="11">
        <f t="shared" si="430"/>
        <v>45923</v>
      </c>
      <c r="P2746" s="12" t="str">
        <f t="shared" si="431"/>
        <v>02</v>
      </c>
      <c r="Q2746" s="13" t="str">
        <f>VLOOKUP($B2746,Deals_Demo!$H:$N,7,0)</f>
        <v>strategy_20_demo</v>
      </c>
      <c r="R2746" s="13" t="str">
        <f t="shared" si="432"/>
        <v>Tue</v>
      </c>
      <c r="S2746" s="14">
        <f>VLOOKUP($B2746,Deals_Demo!$H:$S,8,0)</f>
        <v>45923.095243055555</v>
      </c>
      <c r="T2746" s="14">
        <f>VLOOKUP($B2746,Deals_Demo!$H:$S,9,0)</f>
        <v>45923.303576388891</v>
      </c>
      <c r="U2746" s="15" t="str">
        <f t="shared" si="433"/>
        <v>2025-09-23</v>
      </c>
      <c r="V2746" s="13" t="str">
        <f>VLOOKUP($B2746,Deals_Demo!$H:$S,11,0)</f>
        <v>07</v>
      </c>
      <c r="W2746" s="13" t="str">
        <f>VLOOKUP($B2746,Deals_Demo!$H:$S,12,0)</f>
        <v>Tue</v>
      </c>
      <c r="X2746" s="13">
        <f t="shared" si="426"/>
        <v>0.40100000000000002</v>
      </c>
      <c r="Y2746" s="13">
        <f t="shared" si="427"/>
        <v>0.80200000000000005</v>
      </c>
      <c r="Z2746" s="13">
        <f t="shared" si="428"/>
        <v>1.2029999999999998</v>
      </c>
      <c r="AA2746" s="13">
        <f t="shared" si="434"/>
        <v>4.01</v>
      </c>
    </row>
    <row r="2747" spans="1:27" x14ac:dyDescent="0.25">
      <c r="A2747" s="60">
        <v>45923.096631944441</v>
      </c>
      <c r="B2747" s="61">
        <v>444600624</v>
      </c>
      <c r="C2747" s="62" t="s">
        <v>36</v>
      </c>
      <c r="D2747" s="62" t="s">
        <v>37</v>
      </c>
      <c r="E2747" s="62" t="s">
        <v>119</v>
      </c>
      <c r="F2747" s="63">
        <v>3743.1</v>
      </c>
      <c r="G2747" s="63">
        <v>3740.1</v>
      </c>
      <c r="H2747" s="63">
        <v>3744.6</v>
      </c>
      <c r="I2747" s="62" t="s">
        <v>3160</v>
      </c>
      <c r="J2747" s="63">
        <v>3744.67</v>
      </c>
      <c r="K2747" s="63">
        <v>0</v>
      </c>
      <c r="L2747" s="63">
        <v>0</v>
      </c>
      <c r="M2747" s="63">
        <v>1.57</v>
      </c>
      <c r="N2747" s="10" t="str">
        <f t="shared" si="429"/>
        <v>W</v>
      </c>
      <c r="O2747" s="11">
        <f t="shared" si="430"/>
        <v>45923</v>
      </c>
      <c r="P2747" s="12" t="str">
        <f t="shared" si="431"/>
        <v>02</v>
      </c>
      <c r="Q2747" s="13" t="str">
        <f>VLOOKUP($B2747,Deals_Demo!$H:$N,7,0)</f>
        <v>strategy_24_demo</v>
      </c>
      <c r="R2747" s="13" t="str">
        <f t="shared" si="432"/>
        <v>Tue</v>
      </c>
      <c r="S2747" s="14">
        <f>VLOOKUP($B2747,Deals_Demo!$H:$S,8,0)</f>
        <v>45923.096631944441</v>
      </c>
      <c r="T2747" s="14">
        <f>VLOOKUP($B2747,Deals_Demo!$H:$S,9,0)</f>
        <v>45923.304965277777</v>
      </c>
      <c r="U2747" s="15" t="str">
        <f t="shared" si="433"/>
        <v>2025-09-23</v>
      </c>
      <c r="V2747" s="13" t="str">
        <f>VLOOKUP($B2747,Deals_Demo!$H:$S,11,0)</f>
        <v>07</v>
      </c>
      <c r="W2747" s="13" t="str">
        <f>VLOOKUP($B2747,Deals_Demo!$H:$S,12,0)</f>
        <v>Tue</v>
      </c>
      <c r="X2747" s="13">
        <f t="shared" si="426"/>
        <v>0.15700000000000003</v>
      </c>
      <c r="Y2747" s="13">
        <f t="shared" si="427"/>
        <v>0.31400000000000006</v>
      </c>
      <c r="Z2747" s="13">
        <f t="shared" si="428"/>
        <v>0.47099999999999997</v>
      </c>
      <c r="AA2747" s="13">
        <f t="shared" si="434"/>
        <v>-3</v>
      </c>
    </row>
    <row r="2748" spans="1:27" x14ac:dyDescent="0.25">
      <c r="A2748" s="56">
        <v>45923.096631944441</v>
      </c>
      <c r="B2748" s="57">
        <v>444600626</v>
      </c>
      <c r="C2748" s="58" t="s">
        <v>36</v>
      </c>
      <c r="D2748" s="58" t="s">
        <v>37</v>
      </c>
      <c r="E2748" s="58" t="s">
        <v>119</v>
      </c>
      <c r="F2748" s="59">
        <v>3743.1</v>
      </c>
      <c r="G2748" s="59">
        <v>3740.1</v>
      </c>
      <c r="H2748" s="59">
        <v>3746.6</v>
      </c>
      <c r="I2748" s="58" t="s">
        <v>3161</v>
      </c>
      <c r="J2748" s="59">
        <v>3746.81</v>
      </c>
      <c r="K2748" s="59">
        <v>0</v>
      </c>
      <c r="L2748" s="59">
        <v>0</v>
      </c>
      <c r="M2748" s="59">
        <v>3.71</v>
      </c>
      <c r="N2748" s="10" t="str">
        <f t="shared" si="429"/>
        <v>W</v>
      </c>
      <c r="O2748" s="11">
        <f t="shared" si="430"/>
        <v>45923</v>
      </c>
      <c r="P2748" s="12" t="str">
        <f t="shared" si="431"/>
        <v>02</v>
      </c>
      <c r="Q2748" s="13" t="str">
        <f>VLOOKUP($B2748,Deals_Demo!$H:$N,7,0)</f>
        <v>strategy_11_demo</v>
      </c>
      <c r="R2748" s="13" t="str">
        <f t="shared" si="432"/>
        <v>Tue</v>
      </c>
      <c r="S2748" s="14">
        <f>VLOOKUP($B2748,Deals_Demo!$H:$S,8,0)</f>
        <v>45923.096631944441</v>
      </c>
      <c r="T2748" s="14">
        <f>VLOOKUP($B2748,Deals_Demo!$H:$S,9,0)</f>
        <v>45923.304965277777</v>
      </c>
      <c r="U2748" s="15" t="str">
        <f t="shared" si="433"/>
        <v>2025-09-23</v>
      </c>
      <c r="V2748" s="13" t="str">
        <f>VLOOKUP($B2748,Deals_Demo!$H:$S,11,0)</f>
        <v>07</v>
      </c>
      <c r="W2748" s="13" t="str">
        <f>VLOOKUP($B2748,Deals_Demo!$H:$S,12,0)</f>
        <v>Tue</v>
      </c>
      <c r="X2748" s="13">
        <f t="shared" si="426"/>
        <v>0.371</v>
      </c>
      <c r="Y2748" s="13">
        <f t="shared" si="427"/>
        <v>0.74199999999999999</v>
      </c>
      <c r="Z2748" s="13">
        <f t="shared" si="428"/>
        <v>1.113</v>
      </c>
      <c r="AA2748" s="13">
        <f t="shared" si="434"/>
        <v>3.71</v>
      </c>
    </row>
    <row r="2749" spans="1:27" x14ac:dyDescent="0.25">
      <c r="A2749" s="60">
        <v>45923.096643518518</v>
      </c>
      <c r="B2749" s="61">
        <v>444600627</v>
      </c>
      <c r="C2749" s="62" t="s">
        <v>36</v>
      </c>
      <c r="D2749" s="62" t="s">
        <v>37</v>
      </c>
      <c r="E2749" s="62" t="s">
        <v>119</v>
      </c>
      <c r="F2749" s="63">
        <v>3743.1</v>
      </c>
      <c r="G2749" s="63">
        <v>3740.1</v>
      </c>
      <c r="H2749" s="63">
        <v>3744.6</v>
      </c>
      <c r="I2749" s="62" t="s">
        <v>3160</v>
      </c>
      <c r="J2749" s="63">
        <v>3744.67</v>
      </c>
      <c r="K2749" s="63">
        <v>0</v>
      </c>
      <c r="L2749" s="63">
        <v>0</v>
      </c>
      <c r="M2749" s="63">
        <v>1.57</v>
      </c>
      <c r="N2749" s="10" t="str">
        <f t="shared" si="429"/>
        <v>W</v>
      </c>
      <c r="O2749" s="11">
        <f t="shared" si="430"/>
        <v>45923</v>
      </c>
      <c r="P2749" s="12" t="str">
        <f t="shared" si="431"/>
        <v>02</v>
      </c>
      <c r="Q2749" s="13" t="str">
        <f>VLOOKUP($B2749,Deals_Demo!$H:$N,7,0)</f>
        <v>strategy_12_demo</v>
      </c>
      <c r="R2749" s="13" t="str">
        <f t="shared" si="432"/>
        <v>Tue</v>
      </c>
      <c r="S2749" s="14">
        <f>VLOOKUP($B2749,Deals_Demo!$H:$S,8,0)</f>
        <v>45923.096643518518</v>
      </c>
      <c r="T2749" s="14">
        <f>VLOOKUP($B2749,Deals_Demo!$H:$S,9,0)</f>
        <v>45923.304976851854</v>
      </c>
      <c r="U2749" s="15" t="str">
        <f t="shared" si="433"/>
        <v>2025-09-23</v>
      </c>
      <c r="V2749" s="13" t="str">
        <f>VLOOKUP($B2749,Deals_Demo!$H:$S,11,0)</f>
        <v>07</v>
      </c>
      <c r="W2749" s="13" t="str">
        <f>VLOOKUP($B2749,Deals_Demo!$H:$S,12,0)</f>
        <v>Tue</v>
      </c>
      <c r="X2749" s="13">
        <f t="shared" si="426"/>
        <v>0.15700000000000003</v>
      </c>
      <c r="Y2749" s="13">
        <f t="shared" si="427"/>
        <v>0.31400000000000006</v>
      </c>
      <c r="Z2749" s="13">
        <f t="shared" si="428"/>
        <v>0.47099999999999997</v>
      </c>
      <c r="AA2749" s="13">
        <f t="shared" si="434"/>
        <v>-3</v>
      </c>
    </row>
    <row r="2750" spans="1:27" x14ac:dyDescent="0.25">
      <c r="A2750" s="56">
        <v>45923.096643518518</v>
      </c>
      <c r="B2750" s="57">
        <v>444600628</v>
      </c>
      <c r="C2750" s="58" t="s">
        <v>36</v>
      </c>
      <c r="D2750" s="58" t="s">
        <v>37</v>
      </c>
      <c r="E2750" s="58" t="s">
        <v>119</v>
      </c>
      <c r="F2750" s="59">
        <v>3743.05</v>
      </c>
      <c r="G2750" s="59">
        <v>3740.1</v>
      </c>
      <c r="H2750" s="59">
        <v>3744.6</v>
      </c>
      <c r="I2750" s="58" t="s">
        <v>3160</v>
      </c>
      <c r="J2750" s="59">
        <v>3744.67</v>
      </c>
      <c r="K2750" s="59">
        <v>0</v>
      </c>
      <c r="L2750" s="59">
        <v>0</v>
      </c>
      <c r="M2750" s="59">
        <v>1.62</v>
      </c>
      <c r="N2750" s="10" t="str">
        <f t="shared" si="429"/>
        <v>W</v>
      </c>
      <c r="O2750" s="11">
        <f t="shared" si="430"/>
        <v>45923</v>
      </c>
      <c r="P2750" s="12" t="str">
        <f t="shared" si="431"/>
        <v>02</v>
      </c>
      <c r="Q2750" s="13" t="str">
        <f>VLOOKUP($B2750,Deals_Demo!$H:$N,7,0)</f>
        <v>strategy_14_demo</v>
      </c>
      <c r="R2750" s="13" t="str">
        <f t="shared" si="432"/>
        <v>Tue</v>
      </c>
      <c r="S2750" s="14">
        <f>VLOOKUP($B2750,Deals_Demo!$H:$S,8,0)</f>
        <v>45923.096643518518</v>
      </c>
      <c r="T2750" s="14">
        <f>VLOOKUP($B2750,Deals_Demo!$H:$S,9,0)</f>
        <v>45923.304976851854</v>
      </c>
      <c r="U2750" s="15" t="str">
        <f t="shared" si="433"/>
        <v>2025-09-23</v>
      </c>
      <c r="V2750" s="13" t="str">
        <f>VLOOKUP($B2750,Deals_Demo!$H:$S,11,0)</f>
        <v>07</v>
      </c>
      <c r="W2750" s="13" t="str">
        <f>VLOOKUP($B2750,Deals_Demo!$H:$S,12,0)</f>
        <v>Tue</v>
      </c>
      <c r="X2750" s="13">
        <f t="shared" si="426"/>
        <v>0.16200000000000003</v>
      </c>
      <c r="Y2750" s="13">
        <f t="shared" si="427"/>
        <v>0.32400000000000007</v>
      </c>
      <c r="Z2750" s="13">
        <f t="shared" si="428"/>
        <v>0.48599999999999999</v>
      </c>
      <c r="AA2750" s="13">
        <f t="shared" si="434"/>
        <v>-3</v>
      </c>
    </row>
    <row r="2751" spans="1:27" x14ac:dyDescent="0.25">
      <c r="A2751" s="60">
        <v>45923.096643518518</v>
      </c>
      <c r="B2751" s="61">
        <v>444600629</v>
      </c>
      <c r="C2751" s="62" t="s">
        <v>36</v>
      </c>
      <c r="D2751" s="62" t="s">
        <v>37</v>
      </c>
      <c r="E2751" s="62" t="s">
        <v>119</v>
      </c>
      <c r="F2751" s="63">
        <v>3743.07</v>
      </c>
      <c r="G2751" s="63">
        <v>3740.9</v>
      </c>
      <c r="H2751" s="63">
        <v>3744.6</v>
      </c>
      <c r="I2751" s="62" t="s">
        <v>3160</v>
      </c>
      <c r="J2751" s="63">
        <v>3744.67</v>
      </c>
      <c r="K2751" s="63">
        <v>0</v>
      </c>
      <c r="L2751" s="63">
        <v>0</v>
      </c>
      <c r="M2751" s="63">
        <v>1.6</v>
      </c>
      <c r="N2751" s="10" t="str">
        <f t="shared" si="429"/>
        <v>W</v>
      </c>
      <c r="O2751" s="11">
        <f t="shared" si="430"/>
        <v>45923</v>
      </c>
      <c r="P2751" s="12" t="str">
        <f t="shared" si="431"/>
        <v>02</v>
      </c>
      <c r="Q2751" s="13" t="str">
        <f>VLOOKUP($B2751,Deals_Demo!$H:$N,7,0)</f>
        <v>strategy_22_demo</v>
      </c>
      <c r="R2751" s="13" t="str">
        <f t="shared" si="432"/>
        <v>Tue</v>
      </c>
      <c r="S2751" s="14">
        <f>VLOOKUP($B2751,Deals_Demo!$H:$S,8,0)</f>
        <v>45923.096643518518</v>
      </c>
      <c r="T2751" s="14">
        <f>VLOOKUP($B2751,Deals_Demo!$H:$S,9,0)</f>
        <v>45923.304976851854</v>
      </c>
      <c r="U2751" s="15" t="str">
        <f t="shared" si="433"/>
        <v>2025-09-23</v>
      </c>
      <c r="V2751" s="13" t="str">
        <f>VLOOKUP($B2751,Deals_Demo!$H:$S,11,0)</f>
        <v>07</v>
      </c>
      <c r="W2751" s="13" t="str">
        <f>VLOOKUP($B2751,Deals_Demo!$H:$S,12,0)</f>
        <v>Tue</v>
      </c>
      <c r="X2751" s="13">
        <f t="shared" si="426"/>
        <v>0.16000000000000003</v>
      </c>
      <c r="Y2751" s="13">
        <f t="shared" si="427"/>
        <v>0.32000000000000006</v>
      </c>
      <c r="Z2751" s="13">
        <f t="shared" si="428"/>
        <v>0.48</v>
      </c>
      <c r="AA2751" s="13">
        <f t="shared" si="434"/>
        <v>-3</v>
      </c>
    </row>
    <row r="2752" spans="1:27" x14ac:dyDescent="0.25">
      <c r="A2752" s="56">
        <v>45923.096643518518</v>
      </c>
      <c r="B2752" s="57">
        <v>444600630</v>
      </c>
      <c r="C2752" s="58" t="s">
        <v>36</v>
      </c>
      <c r="D2752" s="58" t="s">
        <v>37</v>
      </c>
      <c r="E2752" s="58" t="s">
        <v>119</v>
      </c>
      <c r="F2752" s="59">
        <v>3743.09</v>
      </c>
      <c r="G2752" s="59">
        <v>3741.6</v>
      </c>
      <c r="H2752" s="59">
        <v>3744.6</v>
      </c>
      <c r="I2752" s="58" t="s">
        <v>3160</v>
      </c>
      <c r="J2752" s="59">
        <v>3744.67</v>
      </c>
      <c r="K2752" s="59">
        <v>0</v>
      </c>
      <c r="L2752" s="59">
        <v>0</v>
      </c>
      <c r="M2752" s="59">
        <v>1.58</v>
      </c>
      <c r="N2752" s="10" t="str">
        <f t="shared" si="429"/>
        <v>W</v>
      </c>
      <c r="O2752" s="11">
        <f t="shared" si="430"/>
        <v>45923</v>
      </c>
      <c r="P2752" s="12" t="str">
        <f t="shared" si="431"/>
        <v>02</v>
      </c>
      <c r="Q2752" s="13" t="str">
        <f>VLOOKUP($B2752,Deals_Demo!$H:$N,7,0)</f>
        <v>strategy_15_demo</v>
      </c>
      <c r="R2752" s="13" t="str">
        <f t="shared" si="432"/>
        <v>Tue</v>
      </c>
      <c r="S2752" s="14">
        <f>VLOOKUP($B2752,Deals_Demo!$H:$S,8,0)</f>
        <v>45923.096643518518</v>
      </c>
      <c r="T2752" s="14">
        <f>VLOOKUP($B2752,Deals_Demo!$H:$S,9,0)</f>
        <v>45923.304976851854</v>
      </c>
      <c r="U2752" s="15" t="str">
        <f t="shared" si="433"/>
        <v>2025-09-23</v>
      </c>
      <c r="V2752" s="13" t="str">
        <f>VLOOKUP($B2752,Deals_Demo!$H:$S,11,0)</f>
        <v>07</v>
      </c>
      <c r="W2752" s="13" t="str">
        <f>VLOOKUP($B2752,Deals_Demo!$H:$S,12,0)</f>
        <v>Tue</v>
      </c>
      <c r="X2752" s="13">
        <f t="shared" si="426"/>
        <v>0.15800000000000003</v>
      </c>
      <c r="Y2752" s="13">
        <f t="shared" si="427"/>
        <v>0.31600000000000006</v>
      </c>
      <c r="Z2752" s="13">
        <f t="shared" si="428"/>
        <v>0.47399999999999998</v>
      </c>
      <c r="AA2752" s="13">
        <f t="shared" si="434"/>
        <v>-3</v>
      </c>
    </row>
    <row r="2753" spans="1:27" x14ac:dyDescent="0.25">
      <c r="A2753" s="60">
        <v>45923.096655092595</v>
      </c>
      <c r="B2753" s="61">
        <v>444600631</v>
      </c>
      <c r="C2753" s="62" t="s">
        <v>36</v>
      </c>
      <c r="D2753" s="62" t="s">
        <v>37</v>
      </c>
      <c r="E2753" s="62" t="s">
        <v>119</v>
      </c>
      <c r="F2753" s="63">
        <v>3743.09</v>
      </c>
      <c r="G2753" s="63">
        <v>3740.1</v>
      </c>
      <c r="H2753" s="63">
        <v>3746.1</v>
      </c>
      <c r="I2753" s="62" t="s">
        <v>3162</v>
      </c>
      <c r="J2753" s="63">
        <v>3746.23</v>
      </c>
      <c r="K2753" s="63">
        <v>0</v>
      </c>
      <c r="L2753" s="63">
        <v>0</v>
      </c>
      <c r="M2753" s="63">
        <v>3.14</v>
      </c>
      <c r="N2753" s="10" t="str">
        <f t="shared" si="429"/>
        <v>W</v>
      </c>
      <c r="O2753" s="11">
        <f t="shared" si="430"/>
        <v>45923</v>
      </c>
      <c r="P2753" s="12" t="str">
        <f t="shared" si="431"/>
        <v>02</v>
      </c>
      <c r="Q2753" s="13" t="str">
        <f>VLOOKUP($B2753,Deals_Demo!$H:$N,7,0)</f>
        <v>strategy_09_demo</v>
      </c>
      <c r="R2753" s="13" t="str">
        <f t="shared" si="432"/>
        <v>Tue</v>
      </c>
      <c r="S2753" s="14">
        <f>VLOOKUP($B2753,Deals_Demo!$H:$S,8,0)</f>
        <v>45923.096655092595</v>
      </c>
      <c r="T2753" s="14">
        <f>VLOOKUP($B2753,Deals_Demo!$H:$S,9,0)</f>
        <v>45923.304988425931</v>
      </c>
      <c r="U2753" s="15" t="str">
        <f t="shared" si="433"/>
        <v>2025-09-23</v>
      </c>
      <c r="V2753" s="13" t="str">
        <f>VLOOKUP($B2753,Deals_Demo!$H:$S,11,0)</f>
        <v>07</v>
      </c>
      <c r="W2753" s="13" t="str">
        <f>VLOOKUP($B2753,Deals_Demo!$H:$S,12,0)</f>
        <v>Tue</v>
      </c>
      <c r="X2753" s="13">
        <f t="shared" si="426"/>
        <v>0.31400000000000006</v>
      </c>
      <c r="Y2753" s="13">
        <f t="shared" si="427"/>
        <v>0.62800000000000011</v>
      </c>
      <c r="Z2753" s="13">
        <f t="shared" si="428"/>
        <v>0.94199999999999995</v>
      </c>
      <c r="AA2753" s="13">
        <f t="shared" si="434"/>
        <v>3.14</v>
      </c>
    </row>
    <row r="2754" spans="1:27" x14ac:dyDescent="0.25">
      <c r="A2754" s="56">
        <v>45923.096655092595</v>
      </c>
      <c r="B2754" s="57">
        <v>444600632</v>
      </c>
      <c r="C2754" s="58" t="s">
        <v>36</v>
      </c>
      <c r="D2754" s="58" t="s">
        <v>37</v>
      </c>
      <c r="E2754" s="58" t="s">
        <v>119</v>
      </c>
      <c r="F2754" s="59">
        <v>3743.07</v>
      </c>
      <c r="G2754" s="59">
        <v>3747.64</v>
      </c>
      <c r="H2754" s="58"/>
      <c r="I2754" s="58" t="s">
        <v>3158</v>
      </c>
      <c r="J2754" s="59">
        <v>3747.58</v>
      </c>
      <c r="K2754" s="59">
        <v>0</v>
      </c>
      <c r="L2754" s="59">
        <v>0</v>
      </c>
      <c r="M2754" s="59">
        <v>4.51</v>
      </c>
      <c r="N2754" s="10" t="str">
        <f t="shared" si="429"/>
        <v>W</v>
      </c>
      <c r="O2754" s="11">
        <f t="shared" si="430"/>
        <v>45923</v>
      </c>
      <c r="P2754" s="12" t="str">
        <f t="shared" si="431"/>
        <v>02</v>
      </c>
      <c r="Q2754" s="13" t="str">
        <f>VLOOKUP($B2754,Deals_Demo!$H:$N,7,0)</f>
        <v>strategy_18_demo</v>
      </c>
      <c r="R2754" s="13" t="str">
        <f t="shared" si="432"/>
        <v>Tue</v>
      </c>
      <c r="S2754" s="14">
        <f>VLOOKUP($B2754,Deals_Demo!$H:$S,8,0)</f>
        <v>45923.096655092595</v>
      </c>
      <c r="T2754" s="14">
        <f>VLOOKUP($B2754,Deals_Demo!$H:$S,9,0)</f>
        <v>45923.304988425931</v>
      </c>
      <c r="U2754" s="15" t="str">
        <f t="shared" si="433"/>
        <v>2025-09-23</v>
      </c>
      <c r="V2754" s="13" t="str">
        <f>VLOOKUP($B2754,Deals_Demo!$H:$S,11,0)</f>
        <v>07</v>
      </c>
      <c r="W2754" s="13" t="str">
        <f>VLOOKUP($B2754,Deals_Demo!$H:$S,12,0)</f>
        <v>Tue</v>
      </c>
      <c r="X2754" s="13">
        <f t="shared" si="426"/>
        <v>0.45100000000000001</v>
      </c>
      <c r="Y2754" s="13">
        <f t="shared" si="427"/>
        <v>0.90200000000000002</v>
      </c>
      <c r="Z2754" s="13">
        <f t="shared" si="428"/>
        <v>1.353</v>
      </c>
      <c r="AA2754" s="13">
        <f t="shared" si="434"/>
        <v>4.51</v>
      </c>
    </row>
    <row r="2755" spans="1:27" x14ac:dyDescent="0.25">
      <c r="A2755" s="60">
        <v>45923.096979166665</v>
      </c>
      <c r="B2755" s="61">
        <v>444600685</v>
      </c>
      <c r="C2755" s="62" t="s">
        <v>36</v>
      </c>
      <c r="D2755" s="62" t="s">
        <v>38</v>
      </c>
      <c r="E2755" s="62" t="s">
        <v>119</v>
      </c>
      <c r="F2755" s="63">
        <v>3742.25</v>
      </c>
      <c r="G2755" s="63">
        <v>3745.25</v>
      </c>
      <c r="H2755" s="63">
        <v>3738.75</v>
      </c>
      <c r="I2755" s="62" t="s">
        <v>3155</v>
      </c>
      <c r="J2755" s="63">
        <v>3745.33</v>
      </c>
      <c r="K2755" s="63">
        <v>0</v>
      </c>
      <c r="L2755" s="63">
        <v>0</v>
      </c>
      <c r="M2755" s="63">
        <v>-3.08</v>
      </c>
      <c r="N2755" s="10" t="str">
        <f t="shared" si="429"/>
        <v>L</v>
      </c>
      <c r="O2755" s="11">
        <f t="shared" si="430"/>
        <v>45923</v>
      </c>
      <c r="P2755" s="12" t="str">
        <f t="shared" si="431"/>
        <v>02</v>
      </c>
      <c r="Q2755" s="13" t="str">
        <f>VLOOKUP($B2755,Deals_Demo!$H:$N,7,0)</f>
        <v>strategy_07_demo</v>
      </c>
      <c r="R2755" s="13" t="str">
        <f t="shared" si="432"/>
        <v>Tue</v>
      </c>
      <c r="S2755" s="14">
        <f>VLOOKUP($B2755,Deals_Demo!$H:$S,8,0)</f>
        <v>45923.096979166665</v>
      </c>
      <c r="T2755" s="14">
        <f>VLOOKUP($B2755,Deals_Demo!$H:$S,9,0)</f>
        <v>45923.305312500001</v>
      </c>
      <c r="U2755" s="15" t="str">
        <f t="shared" si="433"/>
        <v>2025-09-23</v>
      </c>
      <c r="V2755" s="13" t="str">
        <f>VLOOKUP($B2755,Deals_Demo!$H:$S,11,0)</f>
        <v>07</v>
      </c>
      <c r="W2755" s="13" t="str">
        <f>VLOOKUP($B2755,Deals_Demo!$H:$S,12,0)</f>
        <v>Tue</v>
      </c>
      <c r="X2755" s="13">
        <f t="shared" ref="X2755:X2818" si="435">$M2755*0.1</f>
        <v>-0.30800000000000005</v>
      </c>
      <c r="Y2755" s="13">
        <f t="shared" ref="Y2755:Y2818" si="436">$M2755*0.2</f>
        <v>-0.6160000000000001</v>
      </c>
      <c r="Z2755" s="13">
        <f t="shared" ref="Z2755:Z2818" si="437">$M2755*0.3</f>
        <v>-0.92399999999999993</v>
      </c>
      <c r="AA2755" s="13">
        <f t="shared" si="434"/>
        <v>-3</v>
      </c>
    </row>
    <row r="2756" spans="1:27" x14ac:dyDescent="0.25">
      <c r="A2756" s="56">
        <v>45923.097094907411</v>
      </c>
      <c r="B2756" s="57">
        <v>444600697</v>
      </c>
      <c r="C2756" s="58" t="s">
        <v>36</v>
      </c>
      <c r="D2756" s="58" t="s">
        <v>37</v>
      </c>
      <c r="E2756" s="58" t="s">
        <v>119</v>
      </c>
      <c r="F2756" s="59">
        <v>3742.72</v>
      </c>
      <c r="G2756" s="59">
        <v>3742.73</v>
      </c>
      <c r="H2756" s="59">
        <v>3745.72</v>
      </c>
      <c r="I2756" s="58" t="s">
        <v>3162</v>
      </c>
      <c r="J2756" s="59">
        <v>3745.76</v>
      </c>
      <c r="K2756" s="59">
        <v>0</v>
      </c>
      <c r="L2756" s="59">
        <v>0</v>
      </c>
      <c r="M2756" s="59">
        <v>3.04</v>
      </c>
      <c r="N2756" s="10" t="str">
        <f t="shared" si="429"/>
        <v>W</v>
      </c>
      <c r="O2756" s="11">
        <f t="shared" si="430"/>
        <v>45923</v>
      </c>
      <c r="P2756" s="12" t="str">
        <f t="shared" si="431"/>
        <v>02</v>
      </c>
      <c r="Q2756" s="13" t="str">
        <f>VLOOKUP($B2756,Deals_Demo!$H:$N,7,0)</f>
        <v>strategy_10_demo</v>
      </c>
      <c r="R2756" s="13" t="str">
        <f t="shared" si="432"/>
        <v>Tue</v>
      </c>
      <c r="S2756" s="14">
        <f>VLOOKUP($B2756,Deals_Demo!$H:$S,8,0)</f>
        <v>45923.097094907411</v>
      </c>
      <c r="T2756" s="14">
        <f>VLOOKUP($B2756,Deals_Demo!$H:$S,9,0)</f>
        <v>45923.305428240747</v>
      </c>
      <c r="U2756" s="15" t="str">
        <f t="shared" si="433"/>
        <v>2025-09-23</v>
      </c>
      <c r="V2756" s="13" t="str">
        <f>VLOOKUP($B2756,Deals_Demo!$H:$S,11,0)</f>
        <v>07</v>
      </c>
      <c r="W2756" s="13" t="str">
        <f>VLOOKUP($B2756,Deals_Demo!$H:$S,12,0)</f>
        <v>Tue</v>
      </c>
      <c r="X2756" s="13">
        <f t="shared" si="435"/>
        <v>0.30400000000000005</v>
      </c>
      <c r="Y2756" s="13">
        <f t="shared" si="436"/>
        <v>0.6080000000000001</v>
      </c>
      <c r="Z2756" s="13">
        <f t="shared" si="437"/>
        <v>0.91199999999999992</v>
      </c>
      <c r="AA2756" s="13">
        <f t="shared" si="434"/>
        <v>3.04</v>
      </c>
    </row>
    <row r="2757" spans="1:27" x14ac:dyDescent="0.25">
      <c r="A2757" s="60">
        <v>45923.100219907406</v>
      </c>
      <c r="B2757" s="61">
        <v>444601842</v>
      </c>
      <c r="C2757" s="62" t="s">
        <v>36</v>
      </c>
      <c r="D2757" s="62" t="s">
        <v>37</v>
      </c>
      <c r="E2757" s="62" t="s">
        <v>119</v>
      </c>
      <c r="F2757" s="63">
        <v>3747.65</v>
      </c>
      <c r="G2757" s="63">
        <v>3748.43</v>
      </c>
      <c r="H2757" s="62"/>
      <c r="I2757" s="62" t="s">
        <v>3163</v>
      </c>
      <c r="J2757" s="63">
        <v>3748.35</v>
      </c>
      <c r="K2757" s="63">
        <v>0</v>
      </c>
      <c r="L2757" s="63">
        <v>0</v>
      </c>
      <c r="M2757" s="63">
        <v>0.7</v>
      </c>
      <c r="N2757" s="10" t="str">
        <f t="shared" si="429"/>
        <v>W</v>
      </c>
      <c r="O2757" s="11">
        <f t="shared" si="430"/>
        <v>45923</v>
      </c>
      <c r="P2757" s="12" t="str">
        <f t="shared" si="431"/>
        <v>02</v>
      </c>
      <c r="Q2757" s="13" t="str">
        <f>VLOOKUP($B2757,Deals_Demo!$H:$N,7,0)</f>
        <v>strategy_20_demo</v>
      </c>
      <c r="R2757" s="13" t="str">
        <f t="shared" si="432"/>
        <v>Tue</v>
      </c>
      <c r="S2757" s="14">
        <f>VLOOKUP($B2757,Deals_Demo!$H:$S,8,0)</f>
        <v>45923.100219907406</v>
      </c>
      <c r="T2757" s="14">
        <f>VLOOKUP($B2757,Deals_Demo!$H:$S,9,0)</f>
        <v>45923.308553240742</v>
      </c>
      <c r="U2757" s="15" t="str">
        <f t="shared" si="433"/>
        <v>2025-09-23</v>
      </c>
      <c r="V2757" s="13" t="str">
        <f>VLOOKUP($B2757,Deals_Demo!$H:$S,11,0)</f>
        <v>07</v>
      </c>
      <c r="W2757" s="13" t="str">
        <f>VLOOKUP($B2757,Deals_Demo!$H:$S,12,0)</f>
        <v>Tue</v>
      </c>
      <c r="X2757" s="13">
        <f t="shared" si="435"/>
        <v>6.9999999999999993E-2</v>
      </c>
      <c r="Y2757" s="13">
        <f t="shared" si="436"/>
        <v>0.13999999999999999</v>
      </c>
      <c r="Z2757" s="13">
        <f t="shared" si="437"/>
        <v>0.21</v>
      </c>
      <c r="AA2757" s="13">
        <f t="shared" si="434"/>
        <v>-3</v>
      </c>
    </row>
    <row r="2758" spans="1:27" x14ac:dyDescent="0.25">
      <c r="A2758" s="56">
        <v>45923.100219907406</v>
      </c>
      <c r="B2758" s="57">
        <v>444601843</v>
      </c>
      <c r="C2758" s="58" t="s">
        <v>36</v>
      </c>
      <c r="D2758" s="58" t="s">
        <v>37</v>
      </c>
      <c r="E2758" s="58" t="s">
        <v>119</v>
      </c>
      <c r="F2758" s="59">
        <v>3747.65</v>
      </c>
      <c r="G2758" s="59">
        <v>3750.5</v>
      </c>
      <c r="H2758" s="58"/>
      <c r="I2758" s="58" t="s">
        <v>3164</v>
      </c>
      <c r="J2758" s="59">
        <v>3750.44</v>
      </c>
      <c r="K2758" s="59">
        <v>0</v>
      </c>
      <c r="L2758" s="59">
        <v>0</v>
      </c>
      <c r="M2758" s="59">
        <v>2.79</v>
      </c>
      <c r="N2758" s="10" t="str">
        <f t="shared" si="429"/>
        <v>W</v>
      </c>
      <c r="O2758" s="11">
        <f t="shared" si="430"/>
        <v>45923</v>
      </c>
      <c r="P2758" s="12" t="str">
        <f t="shared" si="431"/>
        <v>02</v>
      </c>
      <c r="Q2758" s="13" t="str">
        <f>VLOOKUP($B2758,Deals_Demo!$H:$N,7,0)</f>
        <v>strategy_19_demo</v>
      </c>
      <c r="R2758" s="13" t="str">
        <f t="shared" si="432"/>
        <v>Tue</v>
      </c>
      <c r="S2758" s="14">
        <f>VLOOKUP($B2758,Deals_Demo!$H:$S,8,0)</f>
        <v>45923.100219907406</v>
      </c>
      <c r="T2758" s="14">
        <f>VLOOKUP($B2758,Deals_Demo!$H:$S,9,0)</f>
        <v>45923.308553240742</v>
      </c>
      <c r="U2758" s="15" t="str">
        <f t="shared" si="433"/>
        <v>2025-09-23</v>
      </c>
      <c r="V2758" s="13" t="str">
        <f>VLOOKUP($B2758,Deals_Demo!$H:$S,11,0)</f>
        <v>07</v>
      </c>
      <c r="W2758" s="13" t="str">
        <f>VLOOKUP($B2758,Deals_Demo!$H:$S,12,0)</f>
        <v>Tue</v>
      </c>
      <c r="X2758" s="13">
        <f t="shared" si="435"/>
        <v>0.27900000000000003</v>
      </c>
      <c r="Y2758" s="13">
        <f t="shared" si="436"/>
        <v>0.55800000000000005</v>
      </c>
      <c r="Z2758" s="13">
        <f t="shared" si="437"/>
        <v>0.83699999999999997</v>
      </c>
      <c r="AA2758" s="13">
        <f t="shared" si="434"/>
        <v>-3</v>
      </c>
    </row>
    <row r="2759" spans="1:27" x14ac:dyDescent="0.25">
      <c r="A2759" s="60">
        <v>45923.100231481483</v>
      </c>
      <c r="B2759" s="61">
        <v>444601845</v>
      </c>
      <c r="C2759" s="62" t="s">
        <v>36</v>
      </c>
      <c r="D2759" s="62" t="s">
        <v>37</v>
      </c>
      <c r="E2759" s="62" t="s">
        <v>119</v>
      </c>
      <c r="F2759" s="63">
        <v>3747.65</v>
      </c>
      <c r="G2759" s="63">
        <v>3748.43</v>
      </c>
      <c r="H2759" s="62"/>
      <c r="I2759" s="62" t="s">
        <v>3163</v>
      </c>
      <c r="J2759" s="63">
        <v>3748.35</v>
      </c>
      <c r="K2759" s="63">
        <v>0</v>
      </c>
      <c r="L2759" s="63">
        <v>0</v>
      </c>
      <c r="M2759" s="63">
        <v>0.7</v>
      </c>
      <c r="N2759" s="10" t="str">
        <f t="shared" si="429"/>
        <v>W</v>
      </c>
      <c r="O2759" s="11">
        <f t="shared" si="430"/>
        <v>45923</v>
      </c>
      <c r="P2759" s="12" t="str">
        <f t="shared" si="431"/>
        <v>02</v>
      </c>
      <c r="Q2759" s="13" t="str">
        <f>VLOOKUP($B2759,Deals_Demo!$H:$N,7,0)</f>
        <v>strategy_18_demo</v>
      </c>
      <c r="R2759" s="13" t="str">
        <f t="shared" si="432"/>
        <v>Tue</v>
      </c>
      <c r="S2759" s="14">
        <f>VLOOKUP($B2759,Deals_Demo!$H:$S,8,0)</f>
        <v>45923.100231481483</v>
      </c>
      <c r="T2759" s="14">
        <f>VLOOKUP($B2759,Deals_Demo!$H:$S,9,0)</f>
        <v>45923.308564814819</v>
      </c>
      <c r="U2759" s="15" t="str">
        <f t="shared" si="433"/>
        <v>2025-09-23</v>
      </c>
      <c r="V2759" s="13" t="str">
        <f>VLOOKUP($B2759,Deals_Demo!$H:$S,11,0)</f>
        <v>07</v>
      </c>
      <c r="W2759" s="13" t="str">
        <f>VLOOKUP($B2759,Deals_Demo!$H:$S,12,0)</f>
        <v>Tue</v>
      </c>
      <c r="X2759" s="13">
        <f t="shared" si="435"/>
        <v>6.9999999999999993E-2</v>
      </c>
      <c r="Y2759" s="13">
        <f t="shared" si="436"/>
        <v>0.13999999999999999</v>
      </c>
      <c r="Z2759" s="13">
        <f t="shared" si="437"/>
        <v>0.21</v>
      </c>
      <c r="AA2759" s="13">
        <f t="shared" si="434"/>
        <v>-3</v>
      </c>
    </row>
    <row r="2760" spans="1:27" x14ac:dyDescent="0.25">
      <c r="A2760" s="56">
        <v>45923.101261574076</v>
      </c>
      <c r="B2760" s="57">
        <v>444602157</v>
      </c>
      <c r="C2760" s="58" t="s">
        <v>36</v>
      </c>
      <c r="D2760" s="58" t="s">
        <v>37</v>
      </c>
      <c r="E2760" s="58" t="s">
        <v>119</v>
      </c>
      <c r="F2760" s="59">
        <v>3746.32</v>
      </c>
      <c r="G2760" s="59">
        <v>3746.45</v>
      </c>
      <c r="H2760" s="59">
        <v>3749.82</v>
      </c>
      <c r="I2760" s="58" t="s">
        <v>3165</v>
      </c>
      <c r="J2760" s="59">
        <v>3746.45</v>
      </c>
      <c r="K2760" s="59">
        <v>0</v>
      </c>
      <c r="L2760" s="59">
        <v>0</v>
      </c>
      <c r="M2760" s="59">
        <v>0.13</v>
      </c>
      <c r="N2760" s="10" t="str">
        <f t="shared" si="429"/>
        <v>W</v>
      </c>
      <c r="O2760" s="11">
        <f t="shared" si="430"/>
        <v>45923</v>
      </c>
      <c r="P2760" s="12" t="str">
        <f t="shared" si="431"/>
        <v>02</v>
      </c>
      <c r="Q2760" s="13" t="str">
        <f>VLOOKUP($B2760,Deals_Demo!$H:$N,7,0)</f>
        <v>strategy_11_demo</v>
      </c>
      <c r="R2760" s="13" t="str">
        <f t="shared" si="432"/>
        <v>Tue</v>
      </c>
      <c r="S2760" s="14">
        <f>VLOOKUP($B2760,Deals_Demo!$H:$S,8,0)</f>
        <v>45923.101261574076</v>
      </c>
      <c r="T2760" s="14">
        <f>VLOOKUP($B2760,Deals_Demo!$H:$S,9,0)</f>
        <v>45923.309594907412</v>
      </c>
      <c r="U2760" s="15" t="str">
        <f t="shared" si="433"/>
        <v>2025-09-23</v>
      </c>
      <c r="V2760" s="13" t="str">
        <f>VLOOKUP($B2760,Deals_Demo!$H:$S,11,0)</f>
        <v>07</v>
      </c>
      <c r="W2760" s="13" t="str">
        <f>VLOOKUP($B2760,Deals_Demo!$H:$S,12,0)</f>
        <v>Tue</v>
      </c>
      <c r="X2760" s="13">
        <f t="shared" si="435"/>
        <v>1.3000000000000001E-2</v>
      </c>
      <c r="Y2760" s="13">
        <f t="shared" si="436"/>
        <v>2.6000000000000002E-2</v>
      </c>
      <c r="Z2760" s="13">
        <f t="shared" si="437"/>
        <v>3.9E-2</v>
      </c>
      <c r="AA2760" s="13">
        <f t="shared" si="434"/>
        <v>-3</v>
      </c>
    </row>
    <row r="2761" spans="1:27" x14ac:dyDescent="0.25">
      <c r="A2761" s="60">
        <v>45923.101261574076</v>
      </c>
      <c r="B2761" s="61">
        <v>444602158</v>
      </c>
      <c r="C2761" s="62" t="s">
        <v>36</v>
      </c>
      <c r="D2761" s="62" t="s">
        <v>37</v>
      </c>
      <c r="E2761" s="62" t="s">
        <v>119</v>
      </c>
      <c r="F2761" s="63">
        <v>3746.32</v>
      </c>
      <c r="G2761" s="63">
        <v>3746.45</v>
      </c>
      <c r="H2761" s="63">
        <v>3749.32</v>
      </c>
      <c r="I2761" s="62" t="s">
        <v>3165</v>
      </c>
      <c r="J2761" s="63">
        <v>3746.45</v>
      </c>
      <c r="K2761" s="63">
        <v>0</v>
      </c>
      <c r="L2761" s="63">
        <v>0</v>
      </c>
      <c r="M2761" s="63">
        <v>0.13</v>
      </c>
      <c r="N2761" s="10" t="str">
        <f t="shared" si="429"/>
        <v>W</v>
      </c>
      <c r="O2761" s="11">
        <f t="shared" si="430"/>
        <v>45923</v>
      </c>
      <c r="P2761" s="12" t="str">
        <f t="shared" si="431"/>
        <v>02</v>
      </c>
      <c r="Q2761" s="13" t="str">
        <f>VLOOKUP($B2761,Deals_Demo!$H:$N,7,0)</f>
        <v>strategy_10_demo</v>
      </c>
      <c r="R2761" s="13" t="str">
        <f t="shared" si="432"/>
        <v>Tue</v>
      </c>
      <c r="S2761" s="14">
        <f>VLOOKUP($B2761,Deals_Demo!$H:$S,8,0)</f>
        <v>45923.101261574076</v>
      </c>
      <c r="T2761" s="14">
        <f>VLOOKUP($B2761,Deals_Demo!$H:$S,9,0)</f>
        <v>45923.309594907412</v>
      </c>
      <c r="U2761" s="15" t="str">
        <f t="shared" si="433"/>
        <v>2025-09-23</v>
      </c>
      <c r="V2761" s="13" t="str">
        <f>VLOOKUP($B2761,Deals_Demo!$H:$S,11,0)</f>
        <v>07</v>
      </c>
      <c r="W2761" s="13" t="str">
        <f>VLOOKUP($B2761,Deals_Demo!$H:$S,12,0)</f>
        <v>Tue</v>
      </c>
      <c r="X2761" s="13">
        <f t="shared" si="435"/>
        <v>1.3000000000000001E-2</v>
      </c>
      <c r="Y2761" s="13">
        <f t="shared" si="436"/>
        <v>2.6000000000000002E-2</v>
      </c>
      <c r="Z2761" s="13">
        <f t="shared" si="437"/>
        <v>3.9E-2</v>
      </c>
      <c r="AA2761" s="13">
        <f t="shared" si="434"/>
        <v>-3</v>
      </c>
    </row>
    <row r="2762" spans="1:27" x14ac:dyDescent="0.25">
      <c r="A2762" s="56">
        <v>45923.101273148146</v>
      </c>
      <c r="B2762" s="57">
        <v>444602159</v>
      </c>
      <c r="C2762" s="58" t="s">
        <v>36</v>
      </c>
      <c r="D2762" s="58" t="s">
        <v>37</v>
      </c>
      <c r="E2762" s="58" t="s">
        <v>119</v>
      </c>
      <c r="F2762" s="59">
        <v>3746.32</v>
      </c>
      <c r="G2762" s="59">
        <v>3748.15</v>
      </c>
      <c r="H2762" s="59">
        <v>3749.32</v>
      </c>
      <c r="I2762" s="58" t="s">
        <v>3166</v>
      </c>
      <c r="J2762" s="59">
        <v>3748.09</v>
      </c>
      <c r="K2762" s="59">
        <v>0</v>
      </c>
      <c r="L2762" s="59">
        <v>0</v>
      </c>
      <c r="M2762" s="59">
        <v>1.77</v>
      </c>
      <c r="N2762" s="10" t="str">
        <f t="shared" si="429"/>
        <v>W</v>
      </c>
      <c r="O2762" s="11">
        <f t="shared" si="430"/>
        <v>45923</v>
      </c>
      <c r="P2762" s="12" t="str">
        <f t="shared" si="431"/>
        <v>02</v>
      </c>
      <c r="Q2762" s="13" t="str">
        <f>VLOOKUP($B2762,Deals_Demo!$H:$N,7,0)</f>
        <v>strategy_23_demo</v>
      </c>
      <c r="R2762" s="13" t="str">
        <f t="shared" si="432"/>
        <v>Tue</v>
      </c>
      <c r="S2762" s="14">
        <f>VLOOKUP($B2762,Deals_Demo!$H:$S,8,0)</f>
        <v>45923.101273148146</v>
      </c>
      <c r="T2762" s="14">
        <f>VLOOKUP($B2762,Deals_Demo!$H:$S,9,0)</f>
        <v>45923.309606481482</v>
      </c>
      <c r="U2762" s="15" t="str">
        <f t="shared" si="433"/>
        <v>2025-09-23</v>
      </c>
      <c r="V2762" s="13" t="str">
        <f>VLOOKUP($B2762,Deals_Demo!$H:$S,11,0)</f>
        <v>07</v>
      </c>
      <c r="W2762" s="13" t="str">
        <f>VLOOKUP($B2762,Deals_Demo!$H:$S,12,0)</f>
        <v>Tue</v>
      </c>
      <c r="X2762" s="13">
        <f t="shared" si="435"/>
        <v>0.17700000000000002</v>
      </c>
      <c r="Y2762" s="13">
        <f t="shared" si="436"/>
        <v>0.35400000000000004</v>
      </c>
      <c r="Z2762" s="13">
        <f t="shared" si="437"/>
        <v>0.53100000000000003</v>
      </c>
      <c r="AA2762" s="13">
        <f t="shared" si="434"/>
        <v>-3</v>
      </c>
    </row>
    <row r="2763" spans="1:27" x14ac:dyDescent="0.25">
      <c r="A2763" s="60">
        <v>45923.101273148146</v>
      </c>
      <c r="B2763" s="61">
        <v>444602160</v>
      </c>
      <c r="C2763" s="62" t="s">
        <v>36</v>
      </c>
      <c r="D2763" s="62" t="s">
        <v>37</v>
      </c>
      <c r="E2763" s="62" t="s">
        <v>119</v>
      </c>
      <c r="F2763" s="63">
        <v>3746.32</v>
      </c>
      <c r="G2763" s="63">
        <v>3743.32</v>
      </c>
      <c r="H2763" s="63">
        <v>3748.52</v>
      </c>
      <c r="I2763" s="62" t="s">
        <v>3167</v>
      </c>
      <c r="J2763" s="63">
        <v>3748.59</v>
      </c>
      <c r="K2763" s="63">
        <v>0</v>
      </c>
      <c r="L2763" s="63">
        <v>0</v>
      </c>
      <c r="M2763" s="63">
        <v>2.27</v>
      </c>
      <c r="N2763" s="10" t="str">
        <f t="shared" si="429"/>
        <v>W</v>
      </c>
      <c r="O2763" s="11">
        <f t="shared" si="430"/>
        <v>45923</v>
      </c>
      <c r="P2763" s="12" t="str">
        <f t="shared" si="431"/>
        <v>02</v>
      </c>
      <c r="Q2763" s="13" t="str">
        <f>VLOOKUP($B2763,Deals_Demo!$H:$N,7,0)</f>
        <v>strategy_21_demo</v>
      </c>
      <c r="R2763" s="13" t="str">
        <f t="shared" si="432"/>
        <v>Tue</v>
      </c>
      <c r="S2763" s="14">
        <f>VLOOKUP($B2763,Deals_Demo!$H:$S,8,0)</f>
        <v>45923.101273148146</v>
      </c>
      <c r="T2763" s="14">
        <f>VLOOKUP($B2763,Deals_Demo!$H:$S,9,0)</f>
        <v>45923.309606481482</v>
      </c>
      <c r="U2763" s="15" t="str">
        <f t="shared" si="433"/>
        <v>2025-09-23</v>
      </c>
      <c r="V2763" s="13" t="str">
        <f>VLOOKUP($B2763,Deals_Demo!$H:$S,11,0)</f>
        <v>07</v>
      </c>
      <c r="W2763" s="13" t="str">
        <f>VLOOKUP($B2763,Deals_Demo!$H:$S,12,0)</f>
        <v>Tue</v>
      </c>
      <c r="X2763" s="13">
        <f t="shared" si="435"/>
        <v>0.22700000000000001</v>
      </c>
      <c r="Y2763" s="13">
        <f t="shared" si="436"/>
        <v>0.45400000000000001</v>
      </c>
      <c r="Z2763" s="13">
        <f t="shared" si="437"/>
        <v>0.68099999999999994</v>
      </c>
      <c r="AA2763" s="13">
        <f t="shared" si="434"/>
        <v>-3</v>
      </c>
    </row>
    <row r="2764" spans="1:27" x14ac:dyDescent="0.25">
      <c r="A2764" s="56">
        <v>45923.101273148146</v>
      </c>
      <c r="B2764" s="57">
        <v>444602161</v>
      </c>
      <c r="C2764" s="58" t="s">
        <v>36</v>
      </c>
      <c r="D2764" s="58" t="s">
        <v>37</v>
      </c>
      <c r="E2764" s="58" t="s">
        <v>119</v>
      </c>
      <c r="F2764" s="59">
        <v>3746.31</v>
      </c>
      <c r="G2764" s="59">
        <v>3743.32</v>
      </c>
      <c r="H2764" s="59">
        <v>3747.82</v>
      </c>
      <c r="I2764" s="58" t="s">
        <v>3168</v>
      </c>
      <c r="J2764" s="59">
        <v>3747.94</v>
      </c>
      <c r="K2764" s="59">
        <v>0</v>
      </c>
      <c r="L2764" s="59">
        <v>0</v>
      </c>
      <c r="M2764" s="59">
        <v>1.63</v>
      </c>
      <c r="N2764" s="10" t="str">
        <f t="shared" si="429"/>
        <v>W</v>
      </c>
      <c r="O2764" s="11">
        <f t="shared" si="430"/>
        <v>45923</v>
      </c>
      <c r="P2764" s="12" t="str">
        <f t="shared" si="431"/>
        <v>02</v>
      </c>
      <c r="Q2764" s="13" t="str">
        <f>VLOOKUP($B2764,Deals_Demo!$H:$N,7,0)</f>
        <v>strategy_24_demo</v>
      </c>
      <c r="R2764" s="13" t="str">
        <f t="shared" si="432"/>
        <v>Tue</v>
      </c>
      <c r="S2764" s="14">
        <f>VLOOKUP($B2764,Deals_Demo!$H:$S,8,0)</f>
        <v>45923.101273148146</v>
      </c>
      <c r="T2764" s="14">
        <f>VLOOKUP($B2764,Deals_Demo!$H:$S,9,0)</f>
        <v>45923.309606481482</v>
      </c>
      <c r="U2764" s="15" t="str">
        <f t="shared" si="433"/>
        <v>2025-09-23</v>
      </c>
      <c r="V2764" s="13" t="str">
        <f>VLOOKUP($B2764,Deals_Demo!$H:$S,11,0)</f>
        <v>07</v>
      </c>
      <c r="W2764" s="13" t="str">
        <f>VLOOKUP($B2764,Deals_Demo!$H:$S,12,0)</f>
        <v>Tue</v>
      </c>
      <c r="X2764" s="13">
        <f t="shared" si="435"/>
        <v>0.16300000000000001</v>
      </c>
      <c r="Y2764" s="13">
        <f t="shared" si="436"/>
        <v>0.32600000000000001</v>
      </c>
      <c r="Z2764" s="13">
        <f t="shared" si="437"/>
        <v>0.48899999999999993</v>
      </c>
      <c r="AA2764" s="13">
        <f t="shared" si="434"/>
        <v>-3</v>
      </c>
    </row>
    <row r="2765" spans="1:27" x14ac:dyDescent="0.25">
      <c r="A2765" s="60">
        <v>45923.101273148146</v>
      </c>
      <c r="B2765" s="61">
        <v>444602163</v>
      </c>
      <c r="C2765" s="62" t="s">
        <v>36</v>
      </c>
      <c r="D2765" s="62" t="s">
        <v>37</v>
      </c>
      <c r="E2765" s="62" t="s">
        <v>119</v>
      </c>
      <c r="F2765" s="63">
        <v>3746.41</v>
      </c>
      <c r="G2765" s="63">
        <v>3744.82</v>
      </c>
      <c r="H2765" s="63">
        <v>3747.82</v>
      </c>
      <c r="I2765" s="62" t="s">
        <v>3168</v>
      </c>
      <c r="J2765" s="63">
        <v>3747.94</v>
      </c>
      <c r="K2765" s="63">
        <v>0</v>
      </c>
      <c r="L2765" s="63">
        <v>0</v>
      </c>
      <c r="M2765" s="63">
        <v>1.53</v>
      </c>
      <c r="N2765" s="10" t="str">
        <f t="shared" si="429"/>
        <v>W</v>
      </c>
      <c r="O2765" s="11">
        <f t="shared" si="430"/>
        <v>45923</v>
      </c>
      <c r="P2765" s="12" t="str">
        <f t="shared" si="431"/>
        <v>02</v>
      </c>
      <c r="Q2765" s="13" t="str">
        <f>VLOOKUP($B2765,Deals_Demo!$H:$N,7,0)</f>
        <v>strategy_15_demo</v>
      </c>
      <c r="R2765" s="13" t="str">
        <f t="shared" si="432"/>
        <v>Tue</v>
      </c>
      <c r="S2765" s="14">
        <f>VLOOKUP($B2765,Deals_Demo!$H:$S,8,0)</f>
        <v>45923.101273148146</v>
      </c>
      <c r="T2765" s="14">
        <f>VLOOKUP($B2765,Deals_Demo!$H:$S,9,0)</f>
        <v>45923.309606481482</v>
      </c>
      <c r="U2765" s="15" t="str">
        <f t="shared" si="433"/>
        <v>2025-09-23</v>
      </c>
      <c r="V2765" s="13" t="str">
        <f>VLOOKUP($B2765,Deals_Demo!$H:$S,11,0)</f>
        <v>07</v>
      </c>
      <c r="W2765" s="13" t="str">
        <f>VLOOKUP($B2765,Deals_Demo!$H:$S,12,0)</f>
        <v>Tue</v>
      </c>
      <c r="X2765" s="13">
        <f t="shared" si="435"/>
        <v>0.15300000000000002</v>
      </c>
      <c r="Y2765" s="13">
        <f t="shared" si="436"/>
        <v>0.30600000000000005</v>
      </c>
      <c r="Z2765" s="13">
        <f t="shared" si="437"/>
        <v>0.45899999999999996</v>
      </c>
      <c r="AA2765" s="13">
        <f t="shared" si="434"/>
        <v>-3</v>
      </c>
    </row>
    <row r="2766" spans="1:27" x14ac:dyDescent="0.25">
      <c r="A2766" s="56">
        <v>45923.101273148146</v>
      </c>
      <c r="B2766" s="57">
        <v>444602164</v>
      </c>
      <c r="C2766" s="58" t="s">
        <v>36</v>
      </c>
      <c r="D2766" s="58" t="s">
        <v>37</v>
      </c>
      <c r="E2766" s="58" t="s">
        <v>119</v>
      </c>
      <c r="F2766" s="59">
        <v>3746.41</v>
      </c>
      <c r="G2766" s="59">
        <v>3748.76</v>
      </c>
      <c r="H2766" s="59">
        <v>3749.82</v>
      </c>
      <c r="I2766" s="58" t="s">
        <v>3169</v>
      </c>
      <c r="J2766" s="59">
        <v>3749.84</v>
      </c>
      <c r="K2766" s="59">
        <v>0</v>
      </c>
      <c r="L2766" s="59">
        <v>0</v>
      </c>
      <c r="M2766" s="59">
        <v>3.43</v>
      </c>
      <c r="N2766" s="10" t="str">
        <f t="shared" si="429"/>
        <v>W</v>
      </c>
      <c r="O2766" s="11">
        <f t="shared" si="430"/>
        <v>45923</v>
      </c>
      <c r="P2766" s="12" t="str">
        <f t="shared" si="431"/>
        <v>02</v>
      </c>
      <c r="Q2766" s="13" t="str">
        <f>VLOOKUP($B2766,Deals_Demo!$H:$N,7,0)</f>
        <v>strategy_16_demo</v>
      </c>
      <c r="R2766" s="13" t="str">
        <f t="shared" si="432"/>
        <v>Tue</v>
      </c>
      <c r="S2766" s="14">
        <f>VLOOKUP($B2766,Deals_Demo!$H:$S,8,0)</f>
        <v>45923.101273148146</v>
      </c>
      <c r="T2766" s="14">
        <f>VLOOKUP($B2766,Deals_Demo!$H:$S,9,0)</f>
        <v>45923.309606481482</v>
      </c>
      <c r="U2766" s="15" t="str">
        <f t="shared" si="433"/>
        <v>2025-09-23</v>
      </c>
      <c r="V2766" s="13" t="str">
        <f>VLOOKUP($B2766,Deals_Demo!$H:$S,11,0)</f>
        <v>07</v>
      </c>
      <c r="W2766" s="13" t="str">
        <f>VLOOKUP($B2766,Deals_Demo!$H:$S,12,0)</f>
        <v>Tue</v>
      </c>
      <c r="X2766" s="13">
        <f t="shared" si="435"/>
        <v>0.34300000000000003</v>
      </c>
      <c r="Y2766" s="13">
        <f t="shared" si="436"/>
        <v>0.68600000000000005</v>
      </c>
      <c r="Z2766" s="13">
        <f t="shared" si="437"/>
        <v>1.0289999999999999</v>
      </c>
      <c r="AA2766" s="13">
        <f t="shared" si="434"/>
        <v>3.43</v>
      </c>
    </row>
    <row r="2767" spans="1:27" x14ac:dyDescent="0.25">
      <c r="A2767" s="60">
        <v>45923.101284722223</v>
      </c>
      <c r="B2767" s="61">
        <v>444602165</v>
      </c>
      <c r="C2767" s="62" t="s">
        <v>36</v>
      </c>
      <c r="D2767" s="62" t="s">
        <v>37</v>
      </c>
      <c r="E2767" s="62" t="s">
        <v>119</v>
      </c>
      <c r="F2767" s="63">
        <v>3746.37</v>
      </c>
      <c r="G2767" s="63">
        <v>3746.45</v>
      </c>
      <c r="H2767" s="63">
        <v>3749.32</v>
      </c>
      <c r="I2767" s="62" t="s">
        <v>3165</v>
      </c>
      <c r="J2767" s="63">
        <v>3746.45</v>
      </c>
      <c r="K2767" s="63">
        <v>0</v>
      </c>
      <c r="L2767" s="63">
        <v>0</v>
      </c>
      <c r="M2767" s="63">
        <v>0.08</v>
      </c>
      <c r="N2767" s="10" t="str">
        <f t="shared" si="429"/>
        <v>W</v>
      </c>
      <c r="O2767" s="11">
        <f t="shared" si="430"/>
        <v>45923</v>
      </c>
      <c r="P2767" s="12" t="str">
        <f t="shared" si="431"/>
        <v>02</v>
      </c>
      <c r="Q2767" s="13" t="str">
        <f>VLOOKUP($B2767,Deals_Demo!$H:$N,7,0)</f>
        <v>strategy_09_demo</v>
      </c>
      <c r="R2767" s="13" t="str">
        <f t="shared" si="432"/>
        <v>Tue</v>
      </c>
      <c r="S2767" s="14">
        <f>VLOOKUP($B2767,Deals_Demo!$H:$S,8,0)</f>
        <v>45923.101284722223</v>
      </c>
      <c r="T2767" s="14">
        <f>VLOOKUP($B2767,Deals_Demo!$H:$S,9,0)</f>
        <v>45923.309618055559</v>
      </c>
      <c r="U2767" s="15" t="str">
        <f t="shared" si="433"/>
        <v>2025-09-23</v>
      </c>
      <c r="V2767" s="13" t="str">
        <f>VLOOKUP($B2767,Deals_Demo!$H:$S,11,0)</f>
        <v>07</v>
      </c>
      <c r="W2767" s="13" t="str">
        <f>VLOOKUP($B2767,Deals_Demo!$H:$S,12,0)</f>
        <v>Tue</v>
      </c>
      <c r="X2767" s="13">
        <f t="shared" si="435"/>
        <v>8.0000000000000002E-3</v>
      </c>
      <c r="Y2767" s="13">
        <f t="shared" si="436"/>
        <v>1.6E-2</v>
      </c>
      <c r="Z2767" s="13">
        <f t="shared" si="437"/>
        <v>2.4E-2</v>
      </c>
      <c r="AA2767" s="13">
        <f t="shared" si="434"/>
        <v>-3</v>
      </c>
    </row>
    <row r="2768" spans="1:27" x14ac:dyDescent="0.25">
      <c r="A2768" s="56">
        <v>45923.101284722223</v>
      </c>
      <c r="B2768" s="57">
        <v>444602166</v>
      </c>
      <c r="C2768" s="58" t="s">
        <v>36</v>
      </c>
      <c r="D2768" s="58" t="s">
        <v>37</v>
      </c>
      <c r="E2768" s="58" t="s">
        <v>119</v>
      </c>
      <c r="F2768" s="59">
        <v>3746.37</v>
      </c>
      <c r="G2768" s="59">
        <v>3743.32</v>
      </c>
      <c r="H2768" s="59">
        <v>3747.82</v>
      </c>
      <c r="I2768" s="58" t="s">
        <v>3168</v>
      </c>
      <c r="J2768" s="59">
        <v>3747.94</v>
      </c>
      <c r="K2768" s="59">
        <v>0</v>
      </c>
      <c r="L2768" s="59">
        <v>0</v>
      </c>
      <c r="M2768" s="59">
        <v>1.57</v>
      </c>
      <c r="N2768" s="10" t="str">
        <f t="shared" si="429"/>
        <v>W</v>
      </c>
      <c r="O2768" s="11">
        <f t="shared" si="430"/>
        <v>45923</v>
      </c>
      <c r="P2768" s="12" t="str">
        <f t="shared" si="431"/>
        <v>02</v>
      </c>
      <c r="Q2768" s="13" t="str">
        <f>VLOOKUP($B2768,Deals_Demo!$H:$N,7,0)</f>
        <v>strategy_12_demo</v>
      </c>
      <c r="R2768" s="13" t="str">
        <f t="shared" si="432"/>
        <v>Tue</v>
      </c>
      <c r="S2768" s="14">
        <f>VLOOKUP($B2768,Deals_Demo!$H:$S,8,0)</f>
        <v>45923.101284722223</v>
      </c>
      <c r="T2768" s="14">
        <f>VLOOKUP($B2768,Deals_Demo!$H:$S,9,0)</f>
        <v>45923.309618055559</v>
      </c>
      <c r="U2768" s="15" t="str">
        <f t="shared" si="433"/>
        <v>2025-09-23</v>
      </c>
      <c r="V2768" s="13" t="str">
        <f>VLOOKUP($B2768,Deals_Demo!$H:$S,11,0)</f>
        <v>07</v>
      </c>
      <c r="W2768" s="13" t="str">
        <f>VLOOKUP($B2768,Deals_Demo!$H:$S,12,0)</f>
        <v>Tue</v>
      </c>
      <c r="X2768" s="13">
        <f t="shared" si="435"/>
        <v>0.15700000000000003</v>
      </c>
      <c r="Y2768" s="13">
        <f t="shared" si="436"/>
        <v>0.31400000000000006</v>
      </c>
      <c r="Z2768" s="13">
        <f t="shared" si="437"/>
        <v>0.47099999999999997</v>
      </c>
      <c r="AA2768" s="13">
        <f t="shared" si="434"/>
        <v>-3</v>
      </c>
    </row>
    <row r="2769" spans="1:27" x14ac:dyDescent="0.25">
      <c r="A2769" s="60">
        <v>45923.101284722223</v>
      </c>
      <c r="B2769" s="61">
        <v>444602167</v>
      </c>
      <c r="C2769" s="62" t="s">
        <v>36</v>
      </c>
      <c r="D2769" s="62" t="s">
        <v>37</v>
      </c>
      <c r="E2769" s="62" t="s">
        <v>119</v>
      </c>
      <c r="F2769" s="63">
        <v>3746.37</v>
      </c>
      <c r="G2769" s="63">
        <v>3744.12</v>
      </c>
      <c r="H2769" s="63">
        <v>3747.82</v>
      </c>
      <c r="I2769" s="62" t="s">
        <v>3168</v>
      </c>
      <c r="J2769" s="63">
        <v>3747.94</v>
      </c>
      <c r="K2769" s="63">
        <v>0</v>
      </c>
      <c r="L2769" s="63">
        <v>0</v>
      </c>
      <c r="M2769" s="63">
        <v>1.57</v>
      </c>
      <c r="N2769" s="10" t="str">
        <f t="shared" si="429"/>
        <v>W</v>
      </c>
      <c r="O2769" s="11">
        <f t="shared" si="430"/>
        <v>45923</v>
      </c>
      <c r="P2769" s="12" t="str">
        <f t="shared" si="431"/>
        <v>02</v>
      </c>
      <c r="Q2769" s="13" t="str">
        <f>VLOOKUP($B2769,Deals_Demo!$H:$N,7,0)</f>
        <v>strategy_22_demo</v>
      </c>
      <c r="R2769" s="13" t="str">
        <f t="shared" si="432"/>
        <v>Tue</v>
      </c>
      <c r="S2769" s="14">
        <f>VLOOKUP($B2769,Deals_Demo!$H:$S,8,0)</f>
        <v>45923.101284722223</v>
      </c>
      <c r="T2769" s="14">
        <f>VLOOKUP($B2769,Deals_Demo!$H:$S,9,0)</f>
        <v>45923.309618055559</v>
      </c>
      <c r="U2769" s="15" t="str">
        <f t="shared" si="433"/>
        <v>2025-09-23</v>
      </c>
      <c r="V2769" s="13" t="str">
        <f>VLOOKUP($B2769,Deals_Demo!$H:$S,11,0)</f>
        <v>07</v>
      </c>
      <c r="W2769" s="13" t="str">
        <f>VLOOKUP($B2769,Deals_Demo!$H:$S,12,0)</f>
        <v>Tue</v>
      </c>
      <c r="X2769" s="13">
        <f t="shared" si="435"/>
        <v>0.15700000000000003</v>
      </c>
      <c r="Y2769" s="13">
        <f t="shared" si="436"/>
        <v>0.31400000000000006</v>
      </c>
      <c r="Z2769" s="13">
        <f t="shared" si="437"/>
        <v>0.47099999999999997</v>
      </c>
      <c r="AA2769" s="13">
        <f t="shared" si="434"/>
        <v>-3</v>
      </c>
    </row>
    <row r="2770" spans="1:27" x14ac:dyDescent="0.25">
      <c r="A2770" s="56">
        <v>45923.101284722223</v>
      </c>
      <c r="B2770" s="57">
        <v>444602168</v>
      </c>
      <c r="C2770" s="58" t="s">
        <v>36</v>
      </c>
      <c r="D2770" s="58" t="s">
        <v>37</v>
      </c>
      <c r="E2770" s="58" t="s">
        <v>119</v>
      </c>
      <c r="F2770" s="59">
        <v>3746.37</v>
      </c>
      <c r="G2770" s="59">
        <v>3743.32</v>
      </c>
      <c r="H2770" s="59">
        <v>3747.82</v>
      </c>
      <c r="I2770" s="58" t="s">
        <v>3168</v>
      </c>
      <c r="J2770" s="59">
        <v>3747.94</v>
      </c>
      <c r="K2770" s="59">
        <v>0</v>
      </c>
      <c r="L2770" s="59">
        <v>0</v>
      </c>
      <c r="M2770" s="59">
        <v>1.57</v>
      </c>
      <c r="N2770" s="10" t="str">
        <f t="shared" si="429"/>
        <v>W</v>
      </c>
      <c r="O2770" s="11">
        <f t="shared" si="430"/>
        <v>45923</v>
      </c>
      <c r="P2770" s="12" t="str">
        <f t="shared" si="431"/>
        <v>02</v>
      </c>
      <c r="Q2770" s="13" t="str">
        <f>VLOOKUP($B2770,Deals_Demo!$H:$N,7,0)</f>
        <v>strategy_14_demo</v>
      </c>
      <c r="R2770" s="13" t="str">
        <f t="shared" si="432"/>
        <v>Tue</v>
      </c>
      <c r="S2770" s="14">
        <f>VLOOKUP($B2770,Deals_Demo!$H:$S,8,0)</f>
        <v>45923.101284722223</v>
      </c>
      <c r="T2770" s="14">
        <f>VLOOKUP($B2770,Deals_Demo!$H:$S,9,0)</f>
        <v>45923.309618055559</v>
      </c>
      <c r="U2770" s="15" t="str">
        <f t="shared" si="433"/>
        <v>2025-09-23</v>
      </c>
      <c r="V2770" s="13" t="str">
        <f>VLOOKUP($B2770,Deals_Demo!$H:$S,11,0)</f>
        <v>07</v>
      </c>
      <c r="W2770" s="13" t="str">
        <f>VLOOKUP($B2770,Deals_Demo!$H:$S,12,0)</f>
        <v>Tue</v>
      </c>
      <c r="X2770" s="13">
        <f t="shared" si="435"/>
        <v>0.15700000000000003</v>
      </c>
      <c r="Y2770" s="13">
        <f t="shared" si="436"/>
        <v>0.31400000000000006</v>
      </c>
      <c r="Z2770" s="13">
        <f t="shared" si="437"/>
        <v>0.47099999999999997</v>
      </c>
      <c r="AA2770" s="13">
        <f t="shared" si="434"/>
        <v>-3</v>
      </c>
    </row>
    <row r="2771" spans="1:27" x14ac:dyDescent="0.25">
      <c r="A2771" s="60">
        <v>45923.102303240739</v>
      </c>
      <c r="B2771" s="61">
        <v>444602271</v>
      </c>
      <c r="C2771" s="62" t="s">
        <v>36</v>
      </c>
      <c r="D2771" s="62" t="s">
        <v>37</v>
      </c>
      <c r="E2771" s="62" t="s">
        <v>119</v>
      </c>
      <c r="F2771" s="63">
        <v>3746.49</v>
      </c>
      <c r="G2771" s="63">
        <v>3744.29</v>
      </c>
      <c r="H2771" s="63">
        <v>3747.99</v>
      </c>
      <c r="I2771" s="62" t="s">
        <v>3170</v>
      </c>
      <c r="J2771" s="63">
        <v>3748.04</v>
      </c>
      <c r="K2771" s="63">
        <v>0</v>
      </c>
      <c r="L2771" s="63">
        <v>0</v>
      </c>
      <c r="M2771" s="63">
        <v>1.55</v>
      </c>
      <c r="N2771" s="10" t="str">
        <f t="shared" si="429"/>
        <v>W</v>
      </c>
      <c r="O2771" s="11">
        <f t="shared" si="430"/>
        <v>45923</v>
      </c>
      <c r="P2771" s="12" t="str">
        <f t="shared" si="431"/>
        <v>02</v>
      </c>
      <c r="Q2771" s="13" t="str">
        <f>VLOOKUP($B2771,Deals_Demo!$H:$N,7,0)</f>
        <v>strategy_22_demo</v>
      </c>
      <c r="R2771" s="13" t="str">
        <f t="shared" si="432"/>
        <v>Tue</v>
      </c>
      <c r="S2771" s="14">
        <f>VLOOKUP($B2771,Deals_Demo!$H:$S,8,0)</f>
        <v>45923.102303240739</v>
      </c>
      <c r="T2771" s="14">
        <f>VLOOKUP($B2771,Deals_Demo!$H:$S,9,0)</f>
        <v>45923.310636574075</v>
      </c>
      <c r="U2771" s="15" t="str">
        <f t="shared" si="433"/>
        <v>2025-09-23</v>
      </c>
      <c r="V2771" s="13" t="str">
        <f>VLOOKUP($B2771,Deals_Demo!$H:$S,11,0)</f>
        <v>07</v>
      </c>
      <c r="W2771" s="13" t="str">
        <f>VLOOKUP($B2771,Deals_Demo!$H:$S,12,0)</f>
        <v>Tue</v>
      </c>
      <c r="X2771" s="13">
        <f t="shared" si="435"/>
        <v>0.15500000000000003</v>
      </c>
      <c r="Y2771" s="13">
        <f t="shared" si="436"/>
        <v>0.31000000000000005</v>
      </c>
      <c r="Z2771" s="13">
        <f t="shared" si="437"/>
        <v>0.46499999999999997</v>
      </c>
      <c r="AA2771" s="13">
        <f t="shared" si="434"/>
        <v>-3</v>
      </c>
    </row>
    <row r="2772" spans="1:27" x14ac:dyDescent="0.25">
      <c r="A2772" s="56">
        <v>45923.102303240739</v>
      </c>
      <c r="B2772" s="57">
        <v>444602272</v>
      </c>
      <c r="C2772" s="58" t="s">
        <v>36</v>
      </c>
      <c r="D2772" s="58" t="s">
        <v>37</v>
      </c>
      <c r="E2772" s="58" t="s">
        <v>119</v>
      </c>
      <c r="F2772" s="59">
        <v>3746.49</v>
      </c>
      <c r="G2772" s="59">
        <v>3748.16</v>
      </c>
      <c r="H2772" s="59">
        <v>3749.49</v>
      </c>
      <c r="I2772" s="58" t="s">
        <v>3166</v>
      </c>
      <c r="J2772" s="59">
        <v>3748.09</v>
      </c>
      <c r="K2772" s="59">
        <v>0</v>
      </c>
      <c r="L2772" s="59">
        <v>0</v>
      </c>
      <c r="M2772" s="59">
        <v>1.6</v>
      </c>
      <c r="N2772" s="10" t="str">
        <f t="shared" si="429"/>
        <v>W</v>
      </c>
      <c r="O2772" s="11">
        <f t="shared" si="430"/>
        <v>45923</v>
      </c>
      <c r="P2772" s="12" t="str">
        <f t="shared" si="431"/>
        <v>02</v>
      </c>
      <c r="Q2772" s="13" t="str">
        <f>VLOOKUP($B2772,Deals_Demo!$H:$N,7,0)</f>
        <v>strategy_10_demo</v>
      </c>
      <c r="R2772" s="13" t="str">
        <f t="shared" si="432"/>
        <v>Tue</v>
      </c>
      <c r="S2772" s="14">
        <f>VLOOKUP($B2772,Deals_Demo!$H:$S,8,0)</f>
        <v>45923.102303240739</v>
      </c>
      <c r="T2772" s="14">
        <f>VLOOKUP($B2772,Deals_Demo!$H:$S,9,0)</f>
        <v>45923.310636574075</v>
      </c>
      <c r="U2772" s="15" t="str">
        <f t="shared" si="433"/>
        <v>2025-09-23</v>
      </c>
      <c r="V2772" s="13" t="str">
        <f>VLOOKUP($B2772,Deals_Demo!$H:$S,11,0)</f>
        <v>07</v>
      </c>
      <c r="W2772" s="13" t="str">
        <f>VLOOKUP($B2772,Deals_Demo!$H:$S,12,0)</f>
        <v>Tue</v>
      </c>
      <c r="X2772" s="13">
        <f t="shared" si="435"/>
        <v>0.16000000000000003</v>
      </c>
      <c r="Y2772" s="13">
        <f t="shared" si="436"/>
        <v>0.32000000000000006</v>
      </c>
      <c r="Z2772" s="13">
        <f t="shared" si="437"/>
        <v>0.48</v>
      </c>
      <c r="AA2772" s="13">
        <f t="shared" si="434"/>
        <v>-3</v>
      </c>
    </row>
    <row r="2773" spans="1:27" x14ac:dyDescent="0.25">
      <c r="A2773" s="60">
        <v>45923.102314814816</v>
      </c>
      <c r="B2773" s="61">
        <v>444602273</v>
      </c>
      <c r="C2773" s="62" t="s">
        <v>36</v>
      </c>
      <c r="D2773" s="62" t="s">
        <v>37</v>
      </c>
      <c r="E2773" s="62" t="s">
        <v>119</v>
      </c>
      <c r="F2773" s="63">
        <v>3746.49</v>
      </c>
      <c r="G2773" s="63">
        <v>3743.49</v>
      </c>
      <c r="H2773" s="63">
        <v>3747.99</v>
      </c>
      <c r="I2773" s="62" t="s">
        <v>3170</v>
      </c>
      <c r="J2773" s="63">
        <v>3748.04</v>
      </c>
      <c r="K2773" s="63">
        <v>0</v>
      </c>
      <c r="L2773" s="63">
        <v>0</v>
      </c>
      <c r="M2773" s="63">
        <v>1.55</v>
      </c>
      <c r="N2773" s="10" t="str">
        <f t="shared" si="429"/>
        <v>W</v>
      </c>
      <c r="O2773" s="11">
        <f t="shared" si="430"/>
        <v>45923</v>
      </c>
      <c r="P2773" s="12" t="str">
        <f t="shared" si="431"/>
        <v>02</v>
      </c>
      <c r="Q2773" s="13" t="str">
        <f>VLOOKUP($B2773,Deals_Demo!$H:$N,7,0)</f>
        <v>strategy_24_demo</v>
      </c>
      <c r="R2773" s="13" t="str">
        <f t="shared" si="432"/>
        <v>Tue</v>
      </c>
      <c r="S2773" s="14">
        <f>VLOOKUP($B2773,Deals_Demo!$H:$S,8,0)</f>
        <v>45923.102314814816</v>
      </c>
      <c r="T2773" s="14">
        <f>VLOOKUP($B2773,Deals_Demo!$H:$S,9,0)</f>
        <v>45923.310648148152</v>
      </c>
      <c r="U2773" s="15" t="str">
        <f t="shared" si="433"/>
        <v>2025-09-23</v>
      </c>
      <c r="V2773" s="13" t="str">
        <f>VLOOKUP($B2773,Deals_Demo!$H:$S,11,0)</f>
        <v>07</v>
      </c>
      <c r="W2773" s="13" t="str">
        <f>VLOOKUP($B2773,Deals_Demo!$H:$S,12,0)</f>
        <v>Tue</v>
      </c>
      <c r="X2773" s="13">
        <f t="shared" si="435"/>
        <v>0.15500000000000003</v>
      </c>
      <c r="Y2773" s="13">
        <f t="shared" si="436"/>
        <v>0.31000000000000005</v>
      </c>
      <c r="Z2773" s="13">
        <f t="shared" si="437"/>
        <v>0.46499999999999997</v>
      </c>
      <c r="AA2773" s="13">
        <f t="shared" si="434"/>
        <v>-3</v>
      </c>
    </row>
    <row r="2774" spans="1:27" x14ac:dyDescent="0.25">
      <c r="A2774" s="56">
        <v>45923.102314814816</v>
      </c>
      <c r="B2774" s="57">
        <v>444602274</v>
      </c>
      <c r="C2774" s="58" t="s">
        <v>36</v>
      </c>
      <c r="D2774" s="58" t="s">
        <v>37</v>
      </c>
      <c r="E2774" s="58" t="s">
        <v>119</v>
      </c>
      <c r="F2774" s="59">
        <v>3746.56</v>
      </c>
      <c r="G2774" s="59">
        <v>3743.49</v>
      </c>
      <c r="H2774" s="59">
        <v>3747.99</v>
      </c>
      <c r="I2774" s="58" t="s">
        <v>3170</v>
      </c>
      <c r="J2774" s="59">
        <v>3748.04</v>
      </c>
      <c r="K2774" s="59">
        <v>0</v>
      </c>
      <c r="L2774" s="59">
        <v>0</v>
      </c>
      <c r="M2774" s="59">
        <v>1.48</v>
      </c>
      <c r="N2774" s="10" t="str">
        <f t="shared" si="429"/>
        <v>W</v>
      </c>
      <c r="O2774" s="11">
        <f t="shared" si="430"/>
        <v>45923</v>
      </c>
      <c r="P2774" s="12" t="str">
        <f t="shared" si="431"/>
        <v>02</v>
      </c>
      <c r="Q2774" s="13" t="str">
        <f>VLOOKUP($B2774,Deals_Demo!$H:$N,7,0)</f>
        <v>strategy_14_demo</v>
      </c>
      <c r="R2774" s="13" t="str">
        <f t="shared" si="432"/>
        <v>Tue</v>
      </c>
      <c r="S2774" s="14">
        <f>VLOOKUP($B2774,Deals_Demo!$H:$S,8,0)</f>
        <v>45923.102314814816</v>
      </c>
      <c r="T2774" s="14">
        <f>VLOOKUP($B2774,Deals_Demo!$H:$S,9,0)</f>
        <v>45923.310648148152</v>
      </c>
      <c r="U2774" s="15" t="str">
        <f t="shared" si="433"/>
        <v>2025-09-23</v>
      </c>
      <c r="V2774" s="13" t="str">
        <f>VLOOKUP($B2774,Deals_Demo!$H:$S,11,0)</f>
        <v>07</v>
      </c>
      <c r="W2774" s="13" t="str">
        <f>VLOOKUP($B2774,Deals_Demo!$H:$S,12,0)</f>
        <v>Tue</v>
      </c>
      <c r="X2774" s="13">
        <f t="shared" si="435"/>
        <v>0.14799999999999999</v>
      </c>
      <c r="Y2774" s="13">
        <f t="shared" si="436"/>
        <v>0.29599999999999999</v>
      </c>
      <c r="Z2774" s="13">
        <f t="shared" si="437"/>
        <v>0.44400000000000001</v>
      </c>
      <c r="AA2774" s="13">
        <f t="shared" si="434"/>
        <v>-3</v>
      </c>
    </row>
    <row r="2775" spans="1:27" x14ac:dyDescent="0.25">
      <c r="A2775" s="60">
        <v>45923.102314814816</v>
      </c>
      <c r="B2775" s="61">
        <v>444602275</v>
      </c>
      <c r="C2775" s="62" t="s">
        <v>36</v>
      </c>
      <c r="D2775" s="62" t="s">
        <v>37</v>
      </c>
      <c r="E2775" s="62" t="s">
        <v>119</v>
      </c>
      <c r="F2775" s="63">
        <v>3746.52</v>
      </c>
      <c r="G2775" s="63">
        <v>3744.99</v>
      </c>
      <c r="H2775" s="63">
        <v>3747.99</v>
      </c>
      <c r="I2775" s="62" t="s">
        <v>3170</v>
      </c>
      <c r="J2775" s="63">
        <v>3748.04</v>
      </c>
      <c r="K2775" s="63">
        <v>0</v>
      </c>
      <c r="L2775" s="63">
        <v>0</v>
      </c>
      <c r="M2775" s="63">
        <v>1.52</v>
      </c>
      <c r="N2775" s="10" t="str">
        <f t="shared" si="429"/>
        <v>W</v>
      </c>
      <c r="O2775" s="11">
        <f t="shared" si="430"/>
        <v>45923</v>
      </c>
      <c r="P2775" s="12" t="str">
        <f t="shared" si="431"/>
        <v>02</v>
      </c>
      <c r="Q2775" s="13" t="str">
        <f>VLOOKUP($B2775,Deals_Demo!$H:$N,7,0)</f>
        <v>strategy_15_demo</v>
      </c>
      <c r="R2775" s="13" t="str">
        <f t="shared" si="432"/>
        <v>Tue</v>
      </c>
      <c r="S2775" s="14">
        <f>VLOOKUP($B2775,Deals_Demo!$H:$S,8,0)</f>
        <v>45923.102314814816</v>
      </c>
      <c r="T2775" s="14">
        <f>VLOOKUP($B2775,Deals_Demo!$H:$S,9,0)</f>
        <v>45923.310648148152</v>
      </c>
      <c r="U2775" s="15" t="str">
        <f t="shared" si="433"/>
        <v>2025-09-23</v>
      </c>
      <c r="V2775" s="13" t="str">
        <f>VLOOKUP($B2775,Deals_Demo!$H:$S,11,0)</f>
        <v>07</v>
      </c>
      <c r="W2775" s="13" t="str">
        <f>VLOOKUP($B2775,Deals_Demo!$H:$S,12,0)</f>
        <v>Tue</v>
      </c>
      <c r="X2775" s="13">
        <f t="shared" si="435"/>
        <v>0.15200000000000002</v>
      </c>
      <c r="Y2775" s="13">
        <f t="shared" si="436"/>
        <v>0.30400000000000005</v>
      </c>
      <c r="Z2775" s="13">
        <f t="shared" si="437"/>
        <v>0.45599999999999996</v>
      </c>
      <c r="AA2775" s="13">
        <f t="shared" si="434"/>
        <v>-3</v>
      </c>
    </row>
    <row r="2776" spans="1:27" x14ac:dyDescent="0.25">
      <c r="A2776" s="56">
        <v>45923.102314814816</v>
      </c>
      <c r="B2776" s="57">
        <v>444602277</v>
      </c>
      <c r="C2776" s="58" t="s">
        <v>36</v>
      </c>
      <c r="D2776" s="58" t="s">
        <v>37</v>
      </c>
      <c r="E2776" s="58" t="s">
        <v>119</v>
      </c>
      <c r="F2776" s="59">
        <v>3746.45</v>
      </c>
      <c r="G2776" s="59">
        <v>3743.49</v>
      </c>
      <c r="H2776" s="59">
        <v>3747.99</v>
      </c>
      <c r="I2776" s="58" t="s">
        <v>3170</v>
      </c>
      <c r="J2776" s="59">
        <v>3748.04</v>
      </c>
      <c r="K2776" s="59">
        <v>0</v>
      </c>
      <c r="L2776" s="59">
        <v>0</v>
      </c>
      <c r="M2776" s="59">
        <v>1.59</v>
      </c>
      <c r="N2776" s="10" t="str">
        <f t="shared" si="429"/>
        <v>W</v>
      </c>
      <c r="O2776" s="11">
        <f t="shared" si="430"/>
        <v>45923</v>
      </c>
      <c r="P2776" s="12" t="str">
        <f t="shared" si="431"/>
        <v>02</v>
      </c>
      <c r="Q2776" s="13" t="str">
        <f>VLOOKUP($B2776,Deals_Demo!$H:$N,7,0)</f>
        <v>strategy_12_demo</v>
      </c>
      <c r="R2776" s="13" t="str">
        <f t="shared" si="432"/>
        <v>Tue</v>
      </c>
      <c r="S2776" s="14">
        <f>VLOOKUP($B2776,Deals_Demo!$H:$S,8,0)</f>
        <v>45923.102314814816</v>
      </c>
      <c r="T2776" s="14">
        <f>VLOOKUP($B2776,Deals_Demo!$H:$S,9,0)</f>
        <v>45923.310648148152</v>
      </c>
      <c r="U2776" s="15" t="str">
        <f t="shared" si="433"/>
        <v>2025-09-23</v>
      </c>
      <c r="V2776" s="13" t="str">
        <f>VLOOKUP($B2776,Deals_Demo!$H:$S,11,0)</f>
        <v>07</v>
      </c>
      <c r="W2776" s="13" t="str">
        <f>VLOOKUP($B2776,Deals_Demo!$H:$S,12,0)</f>
        <v>Tue</v>
      </c>
      <c r="X2776" s="13">
        <f t="shared" si="435"/>
        <v>0.15900000000000003</v>
      </c>
      <c r="Y2776" s="13">
        <f t="shared" si="436"/>
        <v>0.31800000000000006</v>
      </c>
      <c r="Z2776" s="13">
        <f t="shared" si="437"/>
        <v>0.47699999999999998</v>
      </c>
      <c r="AA2776" s="13">
        <f t="shared" si="434"/>
        <v>-3</v>
      </c>
    </row>
    <row r="2777" spans="1:27" x14ac:dyDescent="0.25">
      <c r="A2777" s="60">
        <v>45923.102326388886</v>
      </c>
      <c r="B2777" s="61">
        <v>444602278</v>
      </c>
      <c r="C2777" s="62" t="s">
        <v>36</v>
      </c>
      <c r="D2777" s="62" t="s">
        <v>37</v>
      </c>
      <c r="E2777" s="62" t="s">
        <v>119</v>
      </c>
      <c r="F2777" s="63">
        <v>3746.45</v>
      </c>
      <c r="G2777" s="63">
        <v>3746.64</v>
      </c>
      <c r="H2777" s="63">
        <v>3749.49</v>
      </c>
      <c r="I2777" s="62" t="s">
        <v>3171</v>
      </c>
      <c r="J2777" s="63">
        <v>3746.6</v>
      </c>
      <c r="K2777" s="63">
        <v>0</v>
      </c>
      <c r="L2777" s="63">
        <v>0</v>
      </c>
      <c r="M2777" s="63">
        <v>0.15</v>
      </c>
      <c r="N2777" s="10" t="str">
        <f t="shared" si="429"/>
        <v>W</v>
      </c>
      <c r="O2777" s="11">
        <f t="shared" si="430"/>
        <v>45923</v>
      </c>
      <c r="P2777" s="12" t="str">
        <f t="shared" si="431"/>
        <v>02</v>
      </c>
      <c r="Q2777" s="13" t="str">
        <f>VLOOKUP($B2777,Deals_Demo!$H:$N,7,0)</f>
        <v>strategy_09_demo</v>
      </c>
      <c r="R2777" s="13" t="str">
        <f t="shared" si="432"/>
        <v>Tue</v>
      </c>
      <c r="S2777" s="14">
        <f>VLOOKUP($B2777,Deals_Demo!$H:$S,8,0)</f>
        <v>45923.102326388886</v>
      </c>
      <c r="T2777" s="14">
        <f>VLOOKUP($B2777,Deals_Demo!$H:$S,9,0)</f>
        <v>45923.310659722221</v>
      </c>
      <c r="U2777" s="15" t="str">
        <f t="shared" si="433"/>
        <v>2025-09-23</v>
      </c>
      <c r="V2777" s="13" t="str">
        <f>VLOOKUP($B2777,Deals_Demo!$H:$S,11,0)</f>
        <v>07</v>
      </c>
      <c r="W2777" s="13" t="str">
        <f>VLOOKUP($B2777,Deals_Demo!$H:$S,12,0)</f>
        <v>Tue</v>
      </c>
      <c r="X2777" s="13">
        <f t="shared" si="435"/>
        <v>1.4999999999999999E-2</v>
      </c>
      <c r="Y2777" s="13">
        <f t="shared" si="436"/>
        <v>0.03</v>
      </c>
      <c r="Z2777" s="13">
        <f t="shared" si="437"/>
        <v>4.4999999999999998E-2</v>
      </c>
      <c r="AA2777" s="13">
        <f t="shared" si="434"/>
        <v>-3</v>
      </c>
    </row>
    <row r="2778" spans="1:27" x14ac:dyDescent="0.25">
      <c r="A2778" s="56">
        <v>45923.102326388886</v>
      </c>
      <c r="B2778" s="57">
        <v>444602279</v>
      </c>
      <c r="C2778" s="58" t="s">
        <v>36</v>
      </c>
      <c r="D2778" s="58" t="s">
        <v>37</v>
      </c>
      <c r="E2778" s="58" t="s">
        <v>119</v>
      </c>
      <c r="F2778" s="59">
        <v>3746.45</v>
      </c>
      <c r="G2778" s="59">
        <v>3748.15</v>
      </c>
      <c r="H2778" s="59">
        <v>3749.99</v>
      </c>
      <c r="I2778" s="58" t="s">
        <v>3166</v>
      </c>
      <c r="J2778" s="59">
        <v>3748.09</v>
      </c>
      <c r="K2778" s="59">
        <v>0</v>
      </c>
      <c r="L2778" s="59">
        <v>0</v>
      </c>
      <c r="M2778" s="59">
        <v>1.64</v>
      </c>
      <c r="N2778" s="10" t="str">
        <f t="shared" si="429"/>
        <v>W</v>
      </c>
      <c r="O2778" s="11">
        <f t="shared" si="430"/>
        <v>45923</v>
      </c>
      <c r="P2778" s="12" t="str">
        <f t="shared" si="431"/>
        <v>02</v>
      </c>
      <c r="Q2778" s="13" t="str">
        <f>VLOOKUP($B2778,Deals_Demo!$H:$N,7,0)</f>
        <v>strategy_11_demo</v>
      </c>
      <c r="R2778" s="13" t="str">
        <f t="shared" si="432"/>
        <v>Tue</v>
      </c>
      <c r="S2778" s="14">
        <f>VLOOKUP($B2778,Deals_Demo!$H:$S,8,0)</f>
        <v>45923.102326388886</v>
      </c>
      <c r="T2778" s="14">
        <f>VLOOKUP($B2778,Deals_Demo!$H:$S,9,0)</f>
        <v>45923.310659722221</v>
      </c>
      <c r="U2778" s="15" t="str">
        <f t="shared" si="433"/>
        <v>2025-09-23</v>
      </c>
      <c r="V2778" s="13" t="str">
        <f>VLOOKUP($B2778,Deals_Demo!$H:$S,11,0)</f>
        <v>07</v>
      </c>
      <c r="W2778" s="13" t="str">
        <f>VLOOKUP($B2778,Deals_Demo!$H:$S,12,0)</f>
        <v>Tue</v>
      </c>
      <c r="X2778" s="13">
        <f t="shared" si="435"/>
        <v>0.16400000000000001</v>
      </c>
      <c r="Y2778" s="13">
        <f t="shared" si="436"/>
        <v>0.32800000000000001</v>
      </c>
      <c r="Z2778" s="13">
        <f t="shared" si="437"/>
        <v>0.49199999999999994</v>
      </c>
      <c r="AA2778" s="13">
        <f t="shared" si="434"/>
        <v>-3</v>
      </c>
    </row>
    <row r="2779" spans="1:27" x14ac:dyDescent="0.25">
      <c r="A2779" s="60">
        <v>45923.107627314814</v>
      </c>
      <c r="B2779" s="61">
        <v>444602934</v>
      </c>
      <c r="C2779" s="62" t="s">
        <v>36</v>
      </c>
      <c r="D2779" s="62" t="s">
        <v>37</v>
      </c>
      <c r="E2779" s="62" t="s">
        <v>119</v>
      </c>
      <c r="F2779" s="63">
        <v>3747.27</v>
      </c>
      <c r="G2779" s="63">
        <v>3745.07</v>
      </c>
      <c r="H2779" s="63">
        <v>3748.77</v>
      </c>
      <c r="I2779" s="62" t="s">
        <v>3172</v>
      </c>
      <c r="J2779" s="63">
        <v>3748.94</v>
      </c>
      <c r="K2779" s="63">
        <v>0</v>
      </c>
      <c r="L2779" s="63">
        <v>0</v>
      </c>
      <c r="M2779" s="63">
        <v>1.67</v>
      </c>
      <c r="N2779" s="10" t="str">
        <f t="shared" si="429"/>
        <v>W</v>
      </c>
      <c r="O2779" s="11">
        <f t="shared" si="430"/>
        <v>45923</v>
      </c>
      <c r="P2779" s="12" t="str">
        <f t="shared" si="431"/>
        <v>02</v>
      </c>
      <c r="Q2779" s="13" t="str">
        <f>VLOOKUP($B2779,Deals_Demo!$H:$N,7,0)</f>
        <v>strategy_22_demo</v>
      </c>
      <c r="R2779" s="13" t="str">
        <f t="shared" si="432"/>
        <v>Tue</v>
      </c>
      <c r="S2779" s="14">
        <f>VLOOKUP($B2779,Deals_Demo!$H:$S,8,0)</f>
        <v>45923.107627314814</v>
      </c>
      <c r="T2779" s="14">
        <f>VLOOKUP($B2779,Deals_Demo!$H:$S,9,0)</f>
        <v>45923.315960648149</v>
      </c>
      <c r="U2779" s="15" t="str">
        <f t="shared" si="433"/>
        <v>2025-09-23</v>
      </c>
      <c r="V2779" s="13" t="str">
        <f>VLOOKUP($B2779,Deals_Demo!$H:$S,11,0)</f>
        <v>07</v>
      </c>
      <c r="W2779" s="13" t="str">
        <f>VLOOKUP($B2779,Deals_Demo!$H:$S,12,0)</f>
        <v>Tue</v>
      </c>
      <c r="X2779" s="13">
        <f t="shared" si="435"/>
        <v>0.16700000000000001</v>
      </c>
      <c r="Y2779" s="13">
        <f t="shared" si="436"/>
        <v>0.33400000000000002</v>
      </c>
      <c r="Z2779" s="13">
        <f t="shared" si="437"/>
        <v>0.501</v>
      </c>
      <c r="AA2779" s="13">
        <f t="shared" si="434"/>
        <v>-3</v>
      </c>
    </row>
    <row r="2780" spans="1:27" x14ac:dyDescent="0.25">
      <c r="A2780" s="56">
        <v>45923.107627314814</v>
      </c>
      <c r="B2780" s="57">
        <v>444602935</v>
      </c>
      <c r="C2780" s="58" t="s">
        <v>36</v>
      </c>
      <c r="D2780" s="58" t="s">
        <v>37</v>
      </c>
      <c r="E2780" s="58" t="s">
        <v>119</v>
      </c>
      <c r="F2780" s="59">
        <v>3747.27</v>
      </c>
      <c r="G2780" s="59">
        <v>3744.27</v>
      </c>
      <c r="H2780" s="59">
        <v>3748.77</v>
      </c>
      <c r="I2780" s="58" t="s">
        <v>3172</v>
      </c>
      <c r="J2780" s="59">
        <v>3748.94</v>
      </c>
      <c r="K2780" s="59">
        <v>0</v>
      </c>
      <c r="L2780" s="59">
        <v>0</v>
      </c>
      <c r="M2780" s="59">
        <v>1.67</v>
      </c>
      <c r="N2780" s="10" t="str">
        <f t="shared" si="429"/>
        <v>W</v>
      </c>
      <c r="O2780" s="11">
        <f t="shared" si="430"/>
        <v>45923</v>
      </c>
      <c r="P2780" s="12" t="str">
        <f t="shared" si="431"/>
        <v>02</v>
      </c>
      <c r="Q2780" s="13" t="str">
        <f>VLOOKUP($B2780,Deals_Demo!$H:$N,7,0)</f>
        <v>strategy_24_demo</v>
      </c>
      <c r="R2780" s="13" t="str">
        <f t="shared" si="432"/>
        <v>Tue</v>
      </c>
      <c r="S2780" s="14">
        <f>VLOOKUP($B2780,Deals_Demo!$H:$S,8,0)</f>
        <v>45923.107627314814</v>
      </c>
      <c r="T2780" s="14">
        <f>VLOOKUP($B2780,Deals_Demo!$H:$S,9,0)</f>
        <v>45923.315960648149</v>
      </c>
      <c r="U2780" s="15" t="str">
        <f t="shared" si="433"/>
        <v>2025-09-23</v>
      </c>
      <c r="V2780" s="13" t="str">
        <f>VLOOKUP($B2780,Deals_Demo!$H:$S,11,0)</f>
        <v>07</v>
      </c>
      <c r="W2780" s="13" t="str">
        <f>VLOOKUP($B2780,Deals_Demo!$H:$S,12,0)</f>
        <v>Tue</v>
      </c>
      <c r="X2780" s="13">
        <f t="shared" si="435"/>
        <v>0.16700000000000001</v>
      </c>
      <c r="Y2780" s="13">
        <f t="shared" si="436"/>
        <v>0.33400000000000002</v>
      </c>
      <c r="Z2780" s="13">
        <f t="shared" si="437"/>
        <v>0.501</v>
      </c>
      <c r="AA2780" s="13">
        <f t="shared" si="434"/>
        <v>-3</v>
      </c>
    </row>
    <row r="2781" spans="1:27" x14ac:dyDescent="0.25">
      <c r="A2781" s="60">
        <v>45923.107638888891</v>
      </c>
      <c r="B2781" s="61">
        <v>444602936</v>
      </c>
      <c r="C2781" s="62" t="s">
        <v>36</v>
      </c>
      <c r="D2781" s="62" t="s">
        <v>37</v>
      </c>
      <c r="E2781" s="62" t="s">
        <v>119</v>
      </c>
      <c r="F2781" s="63">
        <v>3747.27</v>
      </c>
      <c r="G2781" s="63">
        <v>3745.77</v>
      </c>
      <c r="H2781" s="63">
        <v>3748.77</v>
      </c>
      <c r="I2781" s="62" t="s">
        <v>3172</v>
      </c>
      <c r="J2781" s="63">
        <v>3748.94</v>
      </c>
      <c r="K2781" s="63">
        <v>0</v>
      </c>
      <c r="L2781" s="63">
        <v>0</v>
      </c>
      <c r="M2781" s="63">
        <v>1.67</v>
      </c>
      <c r="N2781" s="10" t="str">
        <f t="shared" si="429"/>
        <v>W</v>
      </c>
      <c r="O2781" s="11">
        <f t="shared" si="430"/>
        <v>45923</v>
      </c>
      <c r="P2781" s="12" t="str">
        <f t="shared" si="431"/>
        <v>02</v>
      </c>
      <c r="Q2781" s="13" t="str">
        <f>VLOOKUP($B2781,Deals_Demo!$H:$N,7,0)</f>
        <v>strategy_15_demo</v>
      </c>
      <c r="R2781" s="13" t="str">
        <f t="shared" si="432"/>
        <v>Tue</v>
      </c>
      <c r="S2781" s="14">
        <f>VLOOKUP($B2781,Deals_Demo!$H:$S,8,0)</f>
        <v>45923.107638888891</v>
      </c>
      <c r="T2781" s="14">
        <f>VLOOKUP($B2781,Deals_Demo!$H:$S,9,0)</f>
        <v>45923.315972222226</v>
      </c>
      <c r="U2781" s="15" t="str">
        <f t="shared" si="433"/>
        <v>2025-09-23</v>
      </c>
      <c r="V2781" s="13" t="str">
        <f>VLOOKUP($B2781,Deals_Demo!$H:$S,11,0)</f>
        <v>07</v>
      </c>
      <c r="W2781" s="13" t="str">
        <f>VLOOKUP($B2781,Deals_Demo!$H:$S,12,0)</f>
        <v>Tue</v>
      </c>
      <c r="X2781" s="13">
        <f t="shared" si="435"/>
        <v>0.16700000000000001</v>
      </c>
      <c r="Y2781" s="13">
        <f t="shared" si="436"/>
        <v>0.33400000000000002</v>
      </c>
      <c r="Z2781" s="13">
        <f t="shared" si="437"/>
        <v>0.501</v>
      </c>
      <c r="AA2781" s="13">
        <f t="shared" si="434"/>
        <v>-3</v>
      </c>
    </row>
    <row r="2782" spans="1:27" x14ac:dyDescent="0.25">
      <c r="A2782" s="56">
        <v>45923.107638888891</v>
      </c>
      <c r="B2782" s="57">
        <v>444602940</v>
      </c>
      <c r="C2782" s="58" t="s">
        <v>36</v>
      </c>
      <c r="D2782" s="58" t="s">
        <v>37</v>
      </c>
      <c r="E2782" s="58" t="s">
        <v>119</v>
      </c>
      <c r="F2782" s="59">
        <v>3747.29</v>
      </c>
      <c r="G2782" s="59">
        <v>3747.07</v>
      </c>
      <c r="H2782" s="59">
        <v>3748.77</v>
      </c>
      <c r="I2782" s="58" t="s">
        <v>3172</v>
      </c>
      <c r="J2782" s="59">
        <v>3748.94</v>
      </c>
      <c r="K2782" s="59">
        <v>0</v>
      </c>
      <c r="L2782" s="59">
        <v>0</v>
      </c>
      <c r="M2782" s="59">
        <v>1.65</v>
      </c>
      <c r="N2782" s="10" t="str">
        <f t="shared" si="429"/>
        <v>W</v>
      </c>
      <c r="O2782" s="11">
        <f t="shared" si="430"/>
        <v>45923</v>
      </c>
      <c r="P2782" s="12" t="str">
        <f t="shared" si="431"/>
        <v>02</v>
      </c>
      <c r="Q2782" s="13" t="str">
        <f>VLOOKUP($B2782,Deals_Demo!$H:$N,7,0)</f>
        <v>strategy_14_demo</v>
      </c>
      <c r="R2782" s="13" t="str">
        <f t="shared" si="432"/>
        <v>Tue</v>
      </c>
      <c r="S2782" s="14">
        <f>VLOOKUP($B2782,Deals_Demo!$H:$S,8,0)</f>
        <v>45923.107638888891</v>
      </c>
      <c r="T2782" s="14">
        <f>VLOOKUP($B2782,Deals_Demo!$H:$S,9,0)</f>
        <v>45923.315972222226</v>
      </c>
      <c r="U2782" s="15" t="str">
        <f t="shared" si="433"/>
        <v>2025-09-23</v>
      </c>
      <c r="V2782" s="13" t="str">
        <f>VLOOKUP($B2782,Deals_Demo!$H:$S,11,0)</f>
        <v>07</v>
      </c>
      <c r="W2782" s="13" t="str">
        <f>VLOOKUP($B2782,Deals_Demo!$H:$S,12,0)</f>
        <v>Tue</v>
      </c>
      <c r="X2782" s="13">
        <f t="shared" si="435"/>
        <v>0.16500000000000001</v>
      </c>
      <c r="Y2782" s="13">
        <f t="shared" si="436"/>
        <v>0.33</v>
      </c>
      <c r="Z2782" s="13">
        <f t="shared" si="437"/>
        <v>0.49499999999999994</v>
      </c>
      <c r="AA2782" s="13">
        <f t="shared" si="434"/>
        <v>-3</v>
      </c>
    </row>
    <row r="2783" spans="1:27" x14ac:dyDescent="0.25">
      <c r="A2783" s="60">
        <v>45923.107638888891</v>
      </c>
      <c r="B2783" s="61">
        <v>444602943</v>
      </c>
      <c r="C2783" s="62" t="s">
        <v>36</v>
      </c>
      <c r="D2783" s="62" t="s">
        <v>37</v>
      </c>
      <c r="E2783" s="62" t="s">
        <v>119</v>
      </c>
      <c r="F2783" s="63">
        <v>3747.29</v>
      </c>
      <c r="G2783" s="63">
        <v>3747.07</v>
      </c>
      <c r="H2783" s="63">
        <v>3748.77</v>
      </c>
      <c r="I2783" s="62" t="s">
        <v>3172</v>
      </c>
      <c r="J2783" s="63">
        <v>3748.94</v>
      </c>
      <c r="K2783" s="63">
        <v>0</v>
      </c>
      <c r="L2783" s="63">
        <v>0</v>
      </c>
      <c r="M2783" s="63">
        <v>1.65</v>
      </c>
      <c r="N2783" s="10" t="str">
        <f t="shared" si="429"/>
        <v>W</v>
      </c>
      <c r="O2783" s="11">
        <f t="shared" si="430"/>
        <v>45923</v>
      </c>
      <c r="P2783" s="12" t="str">
        <f t="shared" si="431"/>
        <v>02</v>
      </c>
      <c r="Q2783" s="13" t="str">
        <f>VLOOKUP($B2783,Deals_Demo!$H:$N,7,0)</f>
        <v>strategy_12_demo</v>
      </c>
      <c r="R2783" s="13" t="str">
        <f t="shared" si="432"/>
        <v>Tue</v>
      </c>
      <c r="S2783" s="14">
        <f>VLOOKUP($B2783,Deals_Demo!$H:$S,8,0)</f>
        <v>45923.107638888891</v>
      </c>
      <c r="T2783" s="14">
        <f>VLOOKUP($B2783,Deals_Demo!$H:$S,9,0)</f>
        <v>45923.315972222226</v>
      </c>
      <c r="U2783" s="15" t="str">
        <f t="shared" si="433"/>
        <v>2025-09-23</v>
      </c>
      <c r="V2783" s="13" t="str">
        <f>VLOOKUP($B2783,Deals_Demo!$H:$S,11,0)</f>
        <v>07</v>
      </c>
      <c r="W2783" s="13" t="str">
        <f>VLOOKUP($B2783,Deals_Demo!$H:$S,12,0)</f>
        <v>Tue</v>
      </c>
      <c r="X2783" s="13">
        <f t="shared" si="435"/>
        <v>0.16500000000000001</v>
      </c>
      <c r="Y2783" s="13">
        <f t="shared" si="436"/>
        <v>0.33</v>
      </c>
      <c r="Z2783" s="13">
        <f t="shared" si="437"/>
        <v>0.49499999999999994</v>
      </c>
      <c r="AA2783" s="13">
        <f t="shared" si="434"/>
        <v>-3</v>
      </c>
    </row>
    <row r="2784" spans="1:27" x14ac:dyDescent="0.25">
      <c r="A2784" s="56">
        <v>45923.108553240738</v>
      </c>
      <c r="B2784" s="57">
        <v>444603018</v>
      </c>
      <c r="C2784" s="58" t="s">
        <v>36</v>
      </c>
      <c r="D2784" s="58" t="s">
        <v>37</v>
      </c>
      <c r="E2784" s="58" t="s">
        <v>119</v>
      </c>
      <c r="F2784" s="59">
        <v>3747.11</v>
      </c>
      <c r="G2784" s="59">
        <v>3748.98</v>
      </c>
      <c r="H2784" s="59">
        <v>3750.61</v>
      </c>
      <c r="I2784" s="58" t="s">
        <v>3173</v>
      </c>
      <c r="J2784" s="59">
        <v>3748.93</v>
      </c>
      <c r="K2784" s="59">
        <v>0</v>
      </c>
      <c r="L2784" s="59">
        <v>0</v>
      </c>
      <c r="M2784" s="59">
        <v>1.82</v>
      </c>
      <c r="N2784" s="10" t="str">
        <f t="shared" si="429"/>
        <v>W</v>
      </c>
      <c r="O2784" s="11">
        <f t="shared" si="430"/>
        <v>45923</v>
      </c>
      <c r="P2784" s="12" t="str">
        <f t="shared" si="431"/>
        <v>02</v>
      </c>
      <c r="Q2784" s="13" t="str">
        <f>VLOOKUP($B2784,Deals_Demo!$H:$N,7,0)</f>
        <v>strategy_13_demo</v>
      </c>
      <c r="R2784" s="13" t="str">
        <f t="shared" si="432"/>
        <v>Tue</v>
      </c>
      <c r="S2784" s="14">
        <f>VLOOKUP($B2784,Deals_Demo!$H:$S,8,0)</f>
        <v>45923.108553240738</v>
      </c>
      <c r="T2784" s="14">
        <f>VLOOKUP($B2784,Deals_Demo!$H:$S,9,0)</f>
        <v>45923.316886574074</v>
      </c>
      <c r="U2784" s="15" t="str">
        <f t="shared" si="433"/>
        <v>2025-09-23</v>
      </c>
      <c r="V2784" s="13" t="str">
        <f>VLOOKUP($B2784,Deals_Demo!$H:$S,11,0)</f>
        <v>07</v>
      </c>
      <c r="W2784" s="13" t="str">
        <f>VLOOKUP($B2784,Deals_Demo!$H:$S,12,0)</f>
        <v>Tue</v>
      </c>
      <c r="X2784" s="13">
        <f t="shared" si="435"/>
        <v>0.18200000000000002</v>
      </c>
      <c r="Y2784" s="13">
        <f t="shared" si="436"/>
        <v>0.36400000000000005</v>
      </c>
      <c r="Z2784" s="13">
        <f t="shared" si="437"/>
        <v>0.54600000000000004</v>
      </c>
      <c r="AA2784" s="13">
        <f t="shared" si="434"/>
        <v>-3</v>
      </c>
    </row>
    <row r="2785" spans="1:27" x14ac:dyDescent="0.25">
      <c r="A2785" s="60">
        <v>45923.109710648147</v>
      </c>
      <c r="B2785" s="61">
        <v>444603141</v>
      </c>
      <c r="C2785" s="62" t="s">
        <v>36</v>
      </c>
      <c r="D2785" s="62" t="s">
        <v>37</v>
      </c>
      <c r="E2785" s="62" t="s">
        <v>119</v>
      </c>
      <c r="F2785" s="63">
        <v>3746.27</v>
      </c>
      <c r="G2785" s="63">
        <v>3748.74</v>
      </c>
      <c r="H2785" s="63">
        <v>3752.27</v>
      </c>
      <c r="I2785" s="62" t="s">
        <v>3174</v>
      </c>
      <c r="J2785" s="63">
        <v>3748.26</v>
      </c>
      <c r="K2785" s="63">
        <v>0</v>
      </c>
      <c r="L2785" s="63">
        <v>0</v>
      </c>
      <c r="M2785" s="63">
        <v>1.99</v>
      </c>
      <c r="N2785" s="10" t="str">
        <f t="shared" si="429"/>
        <v>W</v>
      </c>
      <c r="O2785" s="11">
        <f t="shared" si="430"/>
        <v>45923</v>
      </c>
      <c r="P2785" s="12" t="str">
        <f t="shared" si="431"/>
        <v>02</v>
      </c>
      <c r="Q2785" s="13" t="str">
        <f>VLOOKUP($B2785,Deals_Demo!$H:$N,7,0)</f>
        <v>DEMO_strategy_26</v>
      </c>
      <c r="R2785" s="13" t="str">
        <f t="shared" si="432"/>
        <v>Tue</v>
      </c>
      <c r="S2785" s="14">
        <f>VLOOKUP($B2785,Deals_Demo!$H:$S,8,0)</f>
        <v>45923.109710648147</v>
      </c>
      <c r="T2785" s="14">
        <f>VLOOKUP($B2785,Deals_Demo!$H:$S,9,0)</f>
        <v>45923.318043981482</v>
      </c>
      <c r="U2785" s="15" t="str">
        <f t="shared" si="433"/>
        <v>2025-09-23</v>
      </c>
      <c r="V2785" s="13" t="str">
        <f>VLOOKUP($B2785,Deals_Demo!$H:$S,11,0)</f>
        <v>07</v>
      </c>
      <c r="W2785" s="13" t="str">
        <f>VLOOKUP($B2785,Deals_Demo!$H:$S,12,0)</f>
        <v>Tue</v>
      </c>
      <c r="X2785" s="13">
        <f t="shared" si="435"/>
        <v>0.19900000000000001</v>
      </c>
      <c r="Y2785" s="13">
        <f t="shared" si="436"/>
        <v>0.39800000000000002</v>
      </c>
      <c r="Z2785" s="13">
        <f t="shared" si="437"/>
        <v>0.59699999999999998</v>
      </c>
      <c r="AA2785" s="13">
        <f t="shared" si="434"/>
        <v>-3</v>
      </c>
    </row>
    <row r="2786" spans="1:27" x14ac:dyDescent="0.25">
      <c r="A2786" s="56">
        <v>45923.109722222223</v>
      </c>
      <c r="B2786" s="57">
        <v>444603143</v>
      </c>
      <c r="C2786" s="58" t="s">
        <v>36</v>
      </c>
      <c r="D2786" s="58" t="s">
        <v>37</v>
      </c>
      <c r="E2786" s="58" t="s">
        <v>119</v>
      </c>
      <c r="F2786" s="59">
        <v>3746.28</v>
      </c>
      <c r="G2786" s="59">
        <v>3748.74</v>
      </c>
      <c r="H2786" s="58"/>
      <c r="I2786" s="58" t="s">
        <v>3174</v>
      </c>
      <c r="J2786" s="59">
        <v>3748.26</v>
      </c>
      <c r="K2786" s="59">
        <v>0</v>
      </c>
      <c r="L2786" s="59">
        <v>0</v>
      </c>
      <c r="M2786" s="59">
        <v>1.98</v>
      </c>
      <c r="N2786" s="10" t="str">
        <f t="shared" si="429"/>
        <v>W</v>
      </c>
      <c r="O2786" s="11">
        <f t="shared" si="430"/>
        <v>45923</v>
      </c>
      <c r="P2786" s="12" t="str">
        <f t="shared" si="431"/>
        <v>02</v>
      </c>
      <c r="Q2786" s="13" t="str">
        <f>VLOOKUP($B2786,Deals_Demo!$H:$N,7,0)</f>
        <v>DEMO_strategy_25</v>
      </c>
      <c r="R2786" s="13" t="str">
        <f t="shared" si="432"/>
        <v>Tue</v>
      </c>
      <c r="S2786" s="14">
        <f>VLOOKUP($B2786,Deals_Demo!$H:$S,8,0)</f>
        <v>45923.109722222223</v>
      </c>
      <c r="T2786" s="14">
        <f>VLOOKUP($B2786,Deals_Demo!$H:$S,9,0)</f>
        <v>45923.318055555559</v>
      </c>
      <c r="U2786" s="15" t="str">
        <f t="shared" si="433"/>
        <v>2025-09-23</v>
      </c>
      <c r="V2786" s="13" t="str">
        <f>VLOOKUP($B2786,Deals_Demo!$H:$S,11,0)</f>
        <v>07</v>
      </c>
      <c r="W2786" s="13" t="str">
        <f>VLOOKUP($B2786,Deals_Demo!$H:$S,12,0)</f>
        <v>Tue</v>
      </c>
      <c r="X2786" s="13">
        <f t="shared" si="435"/>
        <v>0.19800000000000001</v>
      </c>
      <c r="Y2786" s="13">
        <f t="shared" si="436"/>
        <v>0.39600000000000002</v>
      </c>
      <c r="Z2786" s="13">
        <f t="shared" si="437"/>
        <v>0.59399999999999997</v>
      </c>
      <c r="AA2786" s="13">
        <f t="shared" si="434"/>
        <v>-3</v>
      </c>
    </row>
    <row r="2787" spans="1:27" x14ac:dyDescent="0.25">
      <c r="A2787" s="60">
        <v>45923.109722222223</v>
      </c>
      <c r="B2787" s="61">
        <v>444603144</v>
      </c>
      <c r="C2787" s="62" t="s">
        <v>36</v>
      </c>
      <c r="D2787" s="62" t="s">
        <v>37</v>
      </c>
      <c r="E2787" s="62" t="s">
        <v>119</v>
      </c>
      <c r="F2787" s="63">
        <v>3746.28</v>
      </c>
      <c r="G2787" s="63">
        <v>3748.74</v>
      </c>
      <c r="H2787" s="62"/>
      <c r="I2787" s="62" t="s">
        <v>3174</v>
      </c>
      <c r="J2787" s="63">
        <v>3748.26</v>
      </c>
      <c r="K2787" s="63">
        <v>0</v>
      </c>
      <c r="L2787" s="63">
        <v>0</v>
      </c>
      <c r="M2787" s="63">
        <v>1.98</v>
      </c>
      <c r="N2787" s="10" t="str">
        <f t="shared" ref="N2787:N2850" si="438">IF(M2787&gt;0,"W",IF(M2787&lt;0,"L","BE"))</f>
        <v>W</v>
      </c>
      <c r="O2787" s="11">
        <f t="shared" ref="O2787:O2850" si="439">INT(LEFT(A2787,10))</f>
        <v>45923</v>
      </c>
      <c r="P2787" s="12" t="str">
        <f t="shared" ref="P2787:P2850" si="440">TEXT(A2787,"hh")</f>
        <v>02</v>
      </c>
      <c r="Q2787" s="13" t="str">
        <f>VLOOKUP($B2787,Deals_Demo!$H:$N,7,0)</f>
        <v>DEMO_strategy_01</v>
      </c>
      <c r="R2787" s="13" t="str">
        <f t="shared" ref="R2787:R2850" si="441">TEXT(O2787,"ddd")</f>
        <v>Tue</v>
      </c>
      <c r="S2787" s="14">
        <f>VLOOKUP($B2787,Deals_Demo!$H:$S,8,0)</f>
        <v>45923.109722222223</v>
      </c>
      <c r="T2787" s="14">
        <f>VLOOKUP($B2787,Deals_Demo!$H:$S,9,0)</f>
        <v>45923.318055555559</v>
      </c>
      <c r="U2787" s="15" t="str">
        <f t="shared" ref="U2787:U2850" si="442">TEXT(T2787,"yyyy-mm-dd")</f>
        <v>2025-09-23</v>
      </c>
      <c r="V2787" s="13" t="str">
        <f>VLOOKUP($B2787,Deals_Demo!$H:$S,11,0)</f>
        <v>07</v>
      </c>
      <c r="W2787" s="13" t="str">
        <f>VLOOKUP($B2787,Deals_Demo!$H:$S,12,0)</f>
        <v>Tue</v>
      </c>
      <c r="X2787" s="13">
        <f t="shared" si="435"/>
        <v>0.19800000000000001</v>
      </c>
      <c r="Y2787" s="13">
        <f t="shared" si="436"/>
        <v>0.39600000000000002</v>
      </c>
      <c r="Z2787" s="13">
        <f t="shared" si="437"/>
        <v>0.59399999999999997</v>
      </c>
      <c r="AA2787" s="13">
        <f t="shared" ref="AA2787:AA2850" si="443">IF(M2787&lt;2.9,-3,M2787)</f>
        <v>-3</v>
      </c>
    </row>
    <row r="2788" spans="1:27" x14ac:dyDescent="0.25">
      <c r="A2788" s="56">
        <v>45923.109722222223</v>
      </c>
      <c r="B2788" s="57">
        <v>444603145</v>
      </c>
      <c r="C2788" s="58" t="s">
        <v>36</v>
      </c>
      <c r="D2788" s="58" t="s">
        <v>37</v>
      </c>
      <c r="E2788" s="58" t="s">
        <v>119</v>
      </c>
      <c r="F2788" s="59">
        <v>3746.28</v>
      </c>
      <c r="G2788" s="59">
        <v>3748.73</v>
      </c>
      <c r="H2788" s="59">
        <v>3752.28</v>
      </c>
      <c r="I2788" s="58" t="s">
        <v>3174</v>
      </c>
      <c r="J2788" s="59">
        <v>3748.26</v>
      </c>
      <c r="K2788" s="59">
        <v>0</v>
      </c>
      <c r="L2788" s="59">
        <v>0</v>
      </c>
      <c r="M2788" s="59">
        <v>1.98</v>
      </c>
      <c r="N2788" s="10" t="str">
        <f t="shared" si="438"/>
        <v>W</v>
      </c>
      <c r="O2788" s="11">
        <f t="shared" si="439"/>
        <v>45923</v>
      </c>
      <c r="P2788" s="12" t="str">
        <f t="shared" si="440"/>
        <v>02</v>
      </c>
      <c r="Q2788" s="13" t="str">
        <f>VLOOKUP($B2788,Deals_Demo!$H:$N,7,0)</f>
        <v>DEMO_strategy_02</v>
      </c>
      <c r="R2788" s="13" t="str">
        <f t="shared" si="441"/>
        <v>Tue</v>
      </c>
      <c r="S2788" s="14">
        <f>VLOOKUP($B2788,Deals_Demo!$H:$S,8,0)</f>
        <v>45923.109722222223</v>
      </c>
      <c r="T2788" s="14">
        <f>VLOOKUP($B2788,Deals_Demo!$H:$S,9,0)</f>
        <v>45923.318055555559</v>
      </c>
      <c r="U2788" s="15" t="str">
        <f t="shared" si="442"/>
        <v>2025-09-23</v>
      </c>
      <c r="V2788" s="13" t="str">
        <f>VLOOKUP($B2788,Deals_Demo!$H:$S,11,0)</f>
        <v>07</v>
      </c>
      <c r="W2788" s="13" t="str">
        <f>VLOOKUP($B2788,Deals_Demo!$H:$S,12,0)</f>
        <v>Tue</v>
      </c>
      <c r="X2788" s="13">
        <f t="shared" si="435"/>
        <v>0.19800000000000001</v>
      </c>
      <c r="Y2788" s="13">
        <f t="shared" si="436"/>
        <v>0.39600000000000002</v>
      </c>
      <c r="Z2788" s="13">
        <f t="shared" si="437"/>
        <v>0.59399999999999997</v>
      </c>
      <c r="AA2788" s="13">
        <f t="shared" si="443"/>
        <v>-3</v>
      </c>
    </row>
    <row r="2789" spans="1:27" x14ac:dyDescent="0.25">
      <c r="A2789" s="60">
        <v>45923.110405092593</v>
      </c>
      <c r="B2789" s="61">
        <v>444603222</v>
      </c>
      <c r="C2789" s="62" t="s">
        <v>36</v>
      </c>
      <c r="D2789" s="62" t="s">
        <v>37</v>
      </c>
      <c r="E2789" s="62" t="s">
        <v>119</v>
      </c>
      <c r="F2789" s="63">
        <v>3746.76</v>
      </c>
      <c r="G2789" s="63">
        <v>3748.15</v>
      </c>
      <c r="H2789" s="63">
        <v>3749.76</v>
      </c>
      <c r="I2789" s="62" t="s">
        <v>3166</v>
      </c>
      <c r="J2789" s="63">
        <v>3748.09</v>
      </c>
      <c r="K2789" s="63">
        <v>0</v>
      </c>
      <c r="L2789" s="63">
        <v>0</v>
      </c>
      <c r="M2789" s="63">
        <v>1.33</v>
      </c>
      <c r="N2789" s="10" t="str">
        <f t="shared" si="438"/>
        <v>W</v>
      </c>
      <c r="O2789" s="11">
        <f t="shared" si="439"/>
        <v>45923</v>
      </c>
      <c r="P2789" s="12" t="str">
        <f t="shared" si="440"/>
        <v>02</v>
      </c>
      <c r="Q2789" s="13" t="str">
        <f>VLOOKUP($B2789,Deals_Demo!$H:$N,7,0)</f>
        <v>strategy_09_demo</v>
      </c>
      <c r="R2789" s="13" t="str">
        <f t="shared" si="441"/>
        <v>Tue</v>
      </c>
      <c r="S2789" s="14">
        <f>VLOOKUP($B2789,Deals_Demo!$H:$S,8,0)</f>
        <v>45923.110405092593</v>
      </c>
      <c r="T2789" s="14">
        <f>VLOOKUP($B2789,Deals_Demo!$H:$S,9,0)</f>
        <v>45923.318738425929</v>
      </c>
      <c r="U2789" s="15" t="str">
        <f t="shared" si="442"/>
        <v>2025-09-23</v>
      </c>
      <c r="V2789" s="13" t="str">
        <f>VLOOKUP($B2789,Deals_Demo!$H:$S,11,0)</f>
        <v>07</v>
      </c>
      <c r="W2789" s="13" t="str">
        <f>VLOOKUP($B2789,Deals_Demo!$H:$S,12,0)</f>
        <v>Tue</v>
      </c>
      <c r="X2789" s="13">
        <f t="shared" si="435"/>
        <v>0.13300000000000001</v>
      </c>
      <c r="Y2789" s="13">
        <f t="shared" si="436"/>
        <v>0.26600000000000001</v>
      </c>
      <c r="Z2789" s="13">
        <f t="shared" si="437"/>
        <v>0.39900000000000002</v>
      </c>
      <c r="AA2789" s="13">
        <f t="shared" si="443"/>
        <v>-3</v>
      </c>
    </row>
    <row r="2790" spans="1:27" x14ac:dyDescent="0.25">
      <c r="A2790" s="56">
        <v>45923.112604166665</v>
      </c>
      <c r="B2790" s="57">
        <v>444603461</v>
      </c>
      <c r="C2790" s="58" t="s">
        <v>36</v>
      </c>
      <c r="D2790" s="58" t="s">
        <v>37</v>
      </c>
      <c r="E2790" s="58" t="s">
        <v>119</v>
      </c>
      <c r="F2790" s="59">
        <v>3747.09</v>
      </c>
      <c r="G2790" s="59">
        <v>3744.09</v>
      </c>
      <c r="H2790" s="59">
        <v>3750.59</v>
      </c>
      <c r="I2790" s="58" t="s">
        <v>3175</v>
      </c>
      <c r="J2790" s="59">
        <v>3750.59</v>
      </c>
      <c r="K2790" s="59">
        <v>0</v>
      </c>
      <c r="L2790" s="59">
        <v>0</v>
      </c>
      <c r="M2790" s="59">
        <v>3.5</v>
      </c>
      <c r="N2790" s="10" t="str">
        <f t="shared" si="438"/>
        <v>W</v>
      </c>
      <c r="O2790" s="11">
        <f t="shared" si="439"/>
        <v>45923</v>
      </c>
      <c r="P2790" s="12" t="str">
        <f t="shared" si="440"/>
        <v>02</v>
      </c>
      <c r="Q2790" s="13" t="str">
        <f>VLOOKUP($B2790,Deals_Demo!$H:$N,7,0)</f>
        <v>strategy_07_demo</v>
      </c>
      <c r="R2790" s="13" t="str">
        <f t="shared" si="441"/>
        <v>Tue</v>
      </c>
      <c r="S2790" s="14">
        <f>VLOOKUP($B2790,Deals_Demo!$H:$S,8,0)</f>
        <v>45923.112604166665</v>
      </c>
      <c r="T2790" s="14">
        <f>VLOOKUP($B2790,Deals_Demo!$H:$S,9,0)</f>
        <v>45923.320937500001</v>
      </c>
      <c r="U2790" s="15" t="str">
        <f t="shared" si="442"/>
        <v>2025-09-23</v>
      </c>
      <c r="V2790" s="13" t="str">
        <f>VLOOKUP($B2790,Deals_Demo!$H:$S,11,0)</f>
        <v>07</v>
      </c>
      <c r="W2790" s="13" t="str">
        <f>VLOOKUP($B2790,Deals_Demo!$H:$S,12,0)</f>
        <v>Tue</v>
      </c>
      <c r="X2790" s="13">
        <f t="shared" si="435"/>
        <v>0.35000000000000003</v>
      </c>
      <c r="Y2790" s="13">
        <f t="shared" si="436"/>
        <v>0.70000000000000007</v>
      </c>
      <c r="Z2790" s="13">
        <f t="shared" si="437"/>
        <v>1.05</v>
      </c>
      <c r="AA2790" s="13">
        <f t="shared" si="443"/>
        <v>3.5</v>
      </c>
    </row>
    <row r="2791" spans="1:27" x14ac:dyDescent="0.25">
      <c r="A2791" s="60">
        <v>45923.118275462963</v>
      </c>
      <c r="B2791" s="61">
        <v>444604138</v>
      </c>
      <c r="C2791" s="62" t="s">
        <v>36</v>
      </c>
      <c r="D2791" s="62" t="s">
        <v>37</v>
      </c>
      <c r="E2791" s="62" t="s">
        <v>119</v>
      </c>
      <c r="F2791" s="63">
        <v>3748.82</v>
      </c>
      <c r="G2791" s="63">
        <v>3745.81</v>
      </c>
      <c r="H2791" s="63">
        <v>3751.01</v>
      </c>
      <c r="I2791" s="62" t="s">
        <v>3176</v>
      </c>
      <c r="J2791" s="63">
        <v>3745.76</v>
      </c>
      <c r="K2791" s="63">
        <v>0</v>
      </c>
      <c r="L2791" s="63">
        <v>0</v>
      </c>
      <c r="M2791" s="63">
        <v>-3.06</v>
      </c>
      <c r="N2791" s="10" t="str">
        <f t="shared" si="438"/>
        <v>L</v>
      </c>
      <c r="O2791" s="11">
        <f t="shared" si="439"/>
        <v>45923</v>
      </c>
      <c r="P2791" s="12" t="str">
        <f t="shared" si="440"/>
        <v>02</v>
      </c>
      <c r="Q2791" s="13" t="str">
        <f>VLOOKUP($B2791,Deals_Demo!$H:$N,7,0)</f>
        <v>strategy_21_demo</v>
      </c>
      <c r="R2791" s="13" t="str">
        <f t="shared" si="441"/>
        <v>Tue</v>
      </c>
      <c r="S2791" s="14">
        <f>VLOOKUP($B2791,Deals_Demo!$H:$S,8,0)</f>
        <v>45923.118275462963</v>
      </c>
      <c r="T2791" s="14">
        <f>VLOOKUP($B2791,Deals_Demo!$H:$S,9,0)</f>
        <v>45923.326608796298</v>
      </c>
      <c r="U2791" s="15" t="str">
        <f t="shared" si="442"/>
        <v>2025-09-23</v>
      </c>
      <c r="V2791" s="13" t="str">
        <f>VLOOKUP($B2791,Deals_Demo!$H:$S,11,0)</f>
        <v>07</v>
      </c>
      <c r="W2791" s="13" t="str">
        <f>VLOOKUP($B2791,Deals_Demo!$H:$S,12,0)</f>
        <v>Tue</v>
      </c>
      <c r="X2791" s="13">
        <f t="shared" si="435"/>
        <v>-0.30600000000000005</v>
      </c>
      <c r="Y2791" s="13">
        <f t="shared" si="436"/>
        <v>-0.6120000000000001</v>
      </c>
      <c r="Z2791" s="13">
        <f t="shared" si="437"/>
        <v>-0.91799999999999993</v>
      </c>
      <c r="AA2791" s="13">
        <f t="shared" si="443"/>
        <v>-3</v>
      </c>
    </row>
    <row r="2792" spans="1:27" x14ac:dyDescent="0.25">
      <c r="A2792" s="56">
        <v>45923.118275462963</v>
      </c>
      <c r="B2792" s="57">
        <v>444604139</v>
      </c>
      <c r="C2792" s="58" t="s">
        <v>36</v>
      </c>
      <c r="D2792" s="58" t="s">
        <v>37</v>
      </c>
      <c r="E2792" s="58" t="s">
        <v>119</v>
      </c>
      <c r="F2792" s="59">
        <v>3748.82</v>
      </c>
      <c r="G2792" s="59">
        <v>3746.62</v>
      </c>
      <c r="H2792" s="59">
        <v>3750.32</v>
      </c>
      <c r="I2792" s="58" t="s">
        <v>3177</v>
      </c>
      <c r="J2792" s="59">
        <v>3746.59</v>
      </c>
      <c r="K2792" s="59">
        <v>0</v>
      </c>
      <c r="L2792" s="59">
        <v>0</v>
      </c>
      <c r="M2792" s="59">
        <v>-2.23</v>
      </c>
      <c r="N2792" s="10" t="str">
        <f t="shared" si="438"/>
        <v>L</v>
      </c>
      <c r="O2792" s="11">
        <f t="shared" si="439"/>
        <v>45923</v>
      </c>
      <c r="P2792" s="12" t="str">
        <f t="shared" si="440"/>
        <v>02</v>
      </c>
      <c r="Q2792" s="13" t="str">
        <f>VLOOKUP($B2792,Deals_Demo!$H:$N,7,0)</f>
        <v>strategy_22_demo</v>
      </c>
      <c r="R2792" s="13" t="str">
        <f t="shared" si="441"/>
        <v>Tue</v>
      </c>
      <c r="S2792" s="14">
        <f>VLOOKUP($B2792,Deals_Demo!$H:$S,8,0)</f>
        <v>45923.118275462963</v>
      </c>
      <c r="T2792" s="14">
        <f>VLOOKUP($B2792,Deals_Demo!$H:$S,9,0)</f>
        <v>45923.326608796298</v>
      </c>
      <c r="U2792" s="15" t="str">
        <f t="shared" si="442"/>
        <v>2025-09-23</v>
      </c>
      <c r="V2792" s="13" t="str">
        <f>VLOOKUP($B2792,Deals_Demo!$H:$S,11,0)</f>
        <v>07</v>
      </c>
      <c r="W2792" s="13" t="str">
        <f>VLOOKUP($B2792,Deals_Demo!$H:$S,12,0)</f>
        <v>Tue</v>
      </c>
      <c r="X2792" s="13">
        <f t="shared" si="435"/>
        <v>-0.223</v>
      </c>
      <c r="Y2792" s="13">
        <f t="shared" si="436"/>
        <v>-0.44600000000000001</v>
      </c>
      <c r="Z2792" s="13">
        <f t="shared" si="437"/>
        <v>-0.66899999999999993</v>
      </c>
      <c r="AA2792" s="13">
        <f t="shared" si="443"/>
        <v>-3</v>
      </c>
    </row>
    <row r="2793" spans="1:27" x14ac:dyDescent="0.25">
      <c r="A2793" s="60">
        <v>45923.118275462963</v>
      </c>
      <c r="B2793" s="61">
        <v>444604140</v>
      </c>
      <c r="C2793" s="62" t="s">
        <v>36</v>
      </c>
      <c r="D2793" s="62" t="s">
        <v>37</v>
      </c>
      <c r="E2793" s="62" t="s">
        <v>119</v>
      </c>
      <c r="F2793" s="63">
        <v>3748.82</v>
      </c>
      <c r="G2793" s="63">
        <v>3745.82</v>
      </c>
      <c r="H2793" s="63">
        <v>3750.32</v>
      </c>
      <c r="I2793" s="62" t="s">
        <v>3176</v>
      </c>
      <c r="J2793" s="63">
        <v>3745.82</v>
      </c>
      <c r="K2793" s="63">
        <v>0</v>
      </c>
      <c r="L2793" s="63">
        <v>0</v>
      </c>
      <c r="M2793" s="63">
        <v>-3</v>
      </c>
      <c r="N2793" s="10" t="str">
        <f t="shared" si="438"/>
        <v>L</v>
      </c>
      <c r="O2793" s="11">
        <f t="shared" si="439"/>
        <v>45923</v>
      </c>
      <c r="P2793" s="12" t="str">
        <f t="shared" si="440"/>
        <v>02</v>
      </c>
      <c r="Q2793" s="13" t="str">
        <f>VLOOKUP($B2793,Deals_Demo!$H:$N,7,0)</f>
        <v>strategy_24_demo</v>
      </c>
      <c r="R2793" s="13" t="str">
        <f t="shared" si="441"/>
        <v>Tue</v>
      </c>
      <c r="S2793" s="14">
        <f>VLOOKUP($B2793,Deals_Demo!$H:$S,8,0)</f>
        <v>45923.118275462963</v>
      </c>
      <c r="T2793" s="14">
        <f>VLOOKUP($B2793,Deals_Demo!$H:$S,9,0)</f>
        <v>45923.326608796298</v>
      </c>
      <c r="U2793" s="15" t="str">
        <f t="shared" si="442"/>
        <v>2025-09-23</v>
      </c>
      <c r="V2793" s="13" t="str">
        <f>VLOOKUP($B2793,Deals_Demo!$H:$S,11,0)</f>
        <v>07</v>
      </c>
      <c r="W2793" s="13" t="str">
        <f>VLOOKUP($B2793,Deals_Demo!$H:$S,12,0)</f>
        <v>Tue</v>
      </c>
      <c r="X2793" s="13">
        <f t="shared" si="435"/>
        <v>-0.30000000000000004</v>
      </c>
      <c r="Y2793" s="13">
        <f t="shared" si="436"/>
        <v>-0.60000000000000009</v>
      </c>
      <c r="Z2793" s="13">
        <f t="shared" si="437"/>
        <v>-0.89999999999999991</v>
      </c>
      <c r="AA2793" s="13">
        <f t="shared" si="443"/>
        <v>-3</v>
      </c>
    </row>
    <row r="2794" spans="1:27" x14ac:dyDescent="0.25">
      <c r="A2794" s="56">
        <v>45923.118287037039</v>
      </c>
      <c r="B2794" s="57">
        <v>444604141</v>
      </c>
      <c r="C2794" s="58" t="s">
        <v>36</v>
      </c>
      <c r="D2794" s="58" t="s">
        <v>37</v>
      </c>
      <c r="E2794" s="58" t="s">
        <v>119</v>
      </c>
      <c r="F2794" s="59">
        <v>3748.82</v>
      </c>
      <c r="G2794" s="59">
        <v>3745.82</v>
      </c>
      <c r="H2794" s="59">
        <v>3750.32</v>
      </c>
      <c r="I2794" s="58" t="s">
        <v>3176</v>
      </c>
      <c r="J2794" s="59">
        <v>3745.82</v>
      </c>
      <c r="K2794" s="59">
        <v>0</v>
      </c>
      <c r="L2794" s="59">
        <v>0</v>
      </c>
      <c r="M2794" s="59">
        <v>-3</v>
      </c>
      <c r="N2794" s="10" t="str">
        <f t="shared" si="438"/>
        <v>L</v>
      </c>
      <c r="O2794" s="11">
        <f t="shared" si="439"/>
        <v>45923</v>
      </c>
      <c r="P2794" s="12" t="str">
        <f t="shared" si="440"/>
        <v>02</v>
      </c>
      <c r="Q2794" s="13" t="str">
        <f>VLOOKUP($B2794,Deals_Demo!$H:$N,7,0)</f>
        <v>strategy_12_demo</v>
      </c>
      <c r="R2794" s="13" t="str">
        <f t="shared" si="441"/>
        <v>Tue</v>
      </c>
      <c r="S2794" s="14">
        <f>VLOOKUP($B2794,Deals_Demo!$H:$S,8,0)</f>
        <v>45923.118287037039</v>
      </c>
      <c r="T2794" s="14">
        <f>VLOOKUP($B2794,Deals_Demo!$H:$S,9,0)</f>
        <v>45923.326620370375</v>
      </c>
      <c r="U2794" s="15" t="str">
        <f t="shared" si="442"/>
        <v>2025-09-23</v>
      </c>
      <c r="V2794" s="13" t="str">
        <f>VLOOKUP($B2794,Deals_Demo!$H:$S,11,0)</f>
        <v>07</v>
      </c>
      <c r="W2794" s="13" t="str">
        <f>VLOOKUP($B2794,Deals_Demo!$H:$S,12,0)</f>
        <v>Tue</v>
      </c>
      <c r="X2794" s="13">
        <f t="shared" si="435"/>
        <v>-0.30000000000000004</v>
      </c>
      <c r="Y2794" s="13">
        <f t="shared" si="436"/>
        <v>-0.60000000000000009</v>
      </c>
      <c r="Z2794" s="13">
        <f t="shared" si="437"/>
        <v>-0.89999999999999991</v>
      </c>
      <c r="AA2794" s="13">
        <f t="shared" si="443"/>
        <v>-3</v>
      </c>
    </row>
    <row r="2795" spans="1:27" x14ac:dyDescent="0.25">
      <c r="A2795" s="60">
        <v>45923.118287037039</v>
      </c>
      <c r="B2795" s="61">
        <v>444604143</v>
      </c>
      <c r="C2795" s="62" t="s">
        <v>36</v>
      </c>
      <c r="D2795" s="62" t="s">
        <v>37</v>
      </c>
      <c r="E2795" s="62" t="s">
        <v>119</v>
      </c>
      <c r="F2795" s="63">
        <v>3748.82</v>
      </c>
      <c r="G2795" s="63">
        <v>3745.82</v>
      </c>
      <c r="H2795" s="63">
        <v>3750.32</v>
      </c>
      <c r="I2795" s="62" t="s">
        <v>3176</v>
      </c>
      <c r="J2795" s="63">
        <v>3745.82</v>
      </c>
      <c r="K2795" s="63">
        <v>0</v>
      </c>
      <c r="L2795" s="63">
        <v>0</v>
      </c>
      <c r="M2795" s="63">
        <v>-3</v>
      </c>
      <c r="N2795" s="10" t="str">
        <f t="shared" si="438"/>
        <v>L</v>
      </c>
      <c r="O2795" s="11">
        <f t="shared" si="439"/>
        <v>45923</v>
      </c>
      <c r="P2795" s="12" t="str">
        <f t="shared" si="440"/>
        <v>02</v>
      </c>
      <c r="Q2795" s="13" t="str">
        <f>VLOOKUP($B2795,Deals_Demo!$H:$N,7,0)</f>
        <v>strategy_14_demo</v>
      </c>
      <c r="R2795" s="13" t="str">
        <f t="shared" si="441"/>
        <v>Tue</v>
      </c>
      <c r="S2795" s="14">
        <f>VLOOKUP($B2795,Deals_Demo!$H:$S,8,0)</f>
        <v>45923.118287037039</v>
      </c>
      <c r="T2795" s="14">
        <f>VLOOKUP($B2795,Deals_Demo!$H:$S,9,0)</f>
        <v>45923.326620370375</v>
      </c>
      <c r="U2795" s="15" t="str">
        <f t="shared" si="442"/>
        <v>2025-09-23</v>
      </c>
      <c r="V2795" s="13" t="str">
        <f>VLOOKUP($B2795,Deals_Demo!$H:$S,11,0)</f>
        <v>07</v>
      </c>
      <c r="W2795" s="13" t="str">
        <f>VLOOKUP($B2795,Deals_Demo!$H:$S,12,0)</f>
        <v>Tue</v>
      </c>
      <c r="X2795" s="13">
        <f t="shared" si="435"/>
        <v>-0.30000000000000004</v>
      </c>
      <c r="Y2795" s="13">
        <f t="shared" si="436"/>
        <v>-0.60000000000000009</v>
      </c>
      <c r="Z2795" s="13">
        <f t="shared" si="437"/>
        <v>-0.89999999999999991</v>
      </c>
      <c r="AA2795" s="13">
        <f t="shared" si="443"/>
        <v>-3</v>
      </c>
    </row>
    <row r="2796" spans="1:27" x14ac:dyDescent="0.25">
      <c r="A2796" s="56">
        <v>45923.118287037039</v>
      </c>
      <c r="B2796" s="57">
        <v>444604144</v>
      </c>
      <c r="C2796" s="58" t="s">
        <v>36</v>
      </c>
      <c r="D2796" s="58" t="s">
        <v>37</v>
      </c>
      <c r="E2796" s="58" t="s">
        <v>119</v>
      </c>
      <c r="F2796" s="59">
        <v>3748.82</v>
      </c>
      <c r="G2796" s="59">
        <v>3747.32</v>
      </c>
      <c r="H2796" s="59">
        <v>3750.32</v>
      </c>
      <c r="I2796" s="58" t="s">
        <v>3178</v>
      </c>
      <c r="J2796" s="59">
        <v>3747.27</v>
      </c>
      <c r="K2796" s="59">
        <v>0</v>
      </c>
      <c r="L2796" s="59">
        <v>0</v>
      </c>
      <c r="M2796" s="59">
        <v>-1.55</v>
      </c>
      <c r="N2796" s="10" t="str">
        <f t="shared" si="438"/>
        <v>L</v>
      </c>
      <c r="O2796" s="11">
        <f t="shared" si="439"/>
        <v>45923</v>
      </c>
      <c r="P2796" s="12" t="str">
        <f t="shared" si="440"/>
        <v>02</v>
      </c>
      <c r="Q2796" s="13" t="str">
        <f>VLOOKUP($B2796,Deals_Demo!$H:$N,7,0)</f>
        <v>strategy_15_demo</v>
      </c>
      <c r="R2796" s="13" t="str">
        <f t="shared" si="441"/>
        <v>Tue</v>
      </c>
      <c r="S2796" s="14">
        <f>VLOOKUP($B2796,Deals_Demo!$H:$S,8,0)</f>
        <v>45923.118287037039</v>
      </c>
      <c r="T2796" s="14">
        <f>VLOOKUP($B2796,Deals_Demo!$H:$S,9,0)</f>
        <v>45923.326620370375</v>
      </c>
      <c r="U2796" s="15" t="str">
        <f t="shared" si="442"/>
        <v>2025-09-23</v>
      </c>
      <c r="V2796" s="13" t="str">
        <f>VLOOKUP($B2796,Deals_Demo!$H:$S,11,0)</f>
        <v>07</v>
      </c>
      <c r="W2796" s="13" t="str">
        <f>VLOOKUP($B2796,Deals_Demo!$H:$S,12,0)</f>
        <v>Tue</v>
      </c>
      <c r="X2796" s="13">
        <f t="shared" si="435"/>
        <v>-0.15500000000000003</v>
      </c>
      <c r="Y2796" s="13">
        <f t="shared" si="436"/>
        <v>-0.31000000000000005</v>
      </c>
      <c r="Z2796" s="13">
        <f t="shared" si="437"/>
        <v>-0.46499999999999997</v>
      </c>
      <c r="AA2796" s="13">
        <f t="shared" si="443"/>
        <v>-3</v>
      </c>
    </row>
    <row r="2797" spans="1:27" x14ac:dyDescent="0.25">
      <c r="A2797" s="60">
        <v>45923.119456018518</v>
      </c>
      <c r="B2797" s="61">
        <v>444604346</v>
      </c>
      <c r="C2797" s="62" t="s">
        <v>36</v>
      </c>
      <c r="D2797" s="62" t="s">
        <v>37</v>
      </c>
      <c r="E2797" s="62" t="s">
        <v>119</v>
      </c>
      <c r="F2797" s="63">
        <v>3748.17</v>
      </c>
      <c r="G2797" s="63">
        <v>3745.17</v>
      </c>
      <c r="H2797" s="63">
        <v>3752.67</v>
      </c>
      <c r="I2797" s="62" t="s">
        <v>3179</v>
      </c>
      <c r="J2797" s="63">
        <v>3745.17</v>
      </c>
      <c r="K2797" s="63">
        <v>0</v>
      </c>
      <c r="L2797" s="63">
        <v>0</v>
      </c>
      <c r="M2797" s="63">
        <v>-3</v>
      </c>
      <c r="N2797" s="10" t="str">
        <f t="shared" si="438"/>
        <v>L</v>
      </c>
      <c r="O2797" s="11">
        <f t="shared" si="439"/>
        <v>45923</v>
      </c>
      <c r="P2797" s="12" t="str">
        <f t="shared" si="440"/>
        <v>02</v>
      </c>
      <c r="Q2797" s="13" t="str">
        <f>VLOOKUP($B2797,Deals_Demo!$H:$N,7,0)</f>
        <v>DEMO_strategy_27</v>
      </c>
      <c r="R2797" s="13" t="str">
        <f t="shared" si="441"/>
        <v>Tue</v>
      </c>
      <c r="S2797" s="14">
        <f>VLOOKUP($B2797,Deals_Demo!$H:$S,8,0)</f>
        <v>45923.119456018518</v>
      </c>
      <c r="T2797" s="14">
        <f>VLOOKUP($B2797,Deals_Demo!$H:$S,9,0)</f>
        <v>45923.327789351853</v>
      </c>
      <c r="U2797" s="15" t="str">
        <f t="shared" si="442"/>
        <v>2025-09-23</v>
      </c>
      <c r="V2797" s="13" t="str">
        <f>VLOOKUP($B2797,Deals_Demo!$H:$S,11,0)</f>
        <v>07</v>
      </c>
      <c r="W2797" s="13" t="str">
        <f>VLOOKUP($B2797,Deals_Demo!$H:$S,12,0)</f>
        <v>Tue</v>
      </c>
      <c r="X2797" s="13">
        <f t="shared" si="435"/>
        <v>-0.30000000000000004</v>
      </c>
      <c r="Y2797" s="13">
        <f t="shared" si="436"/>
        <v>-0.60000000000000009</v>
      </c>
      <c r="Z2797" s="13">
        <f t="shared" si="437"/>
        <v>-0.89999999999999991</v>
      </c>
      <c r="AA2797" s="13">
        <f t="shared" si="443"/>
        <v>-3</v>
      </c>
    </row>
    <row r="2798" spans="1:27" x14ac:dyDescent="0.25">
      <c r="A2798" s="56">
        <v>45923.119456018518</v>
      </c>
      <c r="B2798" s="57">
        <v>444604348</v>
      </c>
      <c r="C2798" s="58" t="s">
        <v>36</v>
      </c>
      <c r="D2798" s="58" t="s">
        <v>37</v>
      </c>
      <c r="E2798" s="58" t="s">
        <v>119</v>
      </c>
      <c r="F2798" s="59">
        <v>3748.17</v>
      </c>
      <c r="G2798" s="59">
        <v>3745.17</v>
      </c>
      <c r="H2798" s="59">
        <v>3752.67</v>
      </c>
      <c r="I2798" s="58" t="s">
        <v>3179</v>
      </c>
      <c r="J2798" s="59">
        <v>3745.17</v>
      </c>
      <c r="K2798" s="59">
        <v>0</v>
      </c>
      <c r="L2798" s="59">
        <v>0</v>
      </c>
      <c r="M2798" s="59">
        <v>-3</v>
      </c>
      <c r="N2798" s="10" t="str">
        <f t="shared" si="438"/>
        <v>L</v>
      </c>
      <c r="O2798" s="11">
        <f t="shared" si="439"/>
        <v>45923</v>
      </c>
      <c r="P2798" s="12" t="str">
        <f t="shared" si="440"/>
        <v>02</v>
      </c>
      <c r="Q2798" s="13" t="str">
        <f>VLOOKUP($B2798,Deals_Demo!$H:$N,7,0)</f>
        <v>DEMO_strategy_03</v>
      </c>
      <c r="R2798" s="13" t="str">
        <f t="shared" si="441"/>
        <v>Tue</v>
      </c>
      <c r="S2798" s="14">
        <f>VLOOKUP($B2798,Deals_Demo!$H:$S,8,0)</f>
        <v>45923.119456018518</v>
      </c>
      <c r="T2798" s="14">
        <f>VLOOKUP($B2798,Deals_Demo!$H:$S,9,0)</f>
        <v>45923.327789351853</v>
      </c>
      <c r="U2798" s="15" t="str">
        <f t="shared" si="442"/>
        <v>2025-09-23</v>
      </c>
      <c r="V2798" s="13" t="str">
        <f>VLOOKUP($B2798,Deals_Demo!$H:$S,11,0)</f>
        <v>07</v>
      </c>
      <c r="W2798" s="13" t="str">
        <f>VLOOKUP($B2798,Deals_Demo!$H:$S,12,0)</f>
        <v>Tue</v>
      </c>
      <c r="X2798" s="13">
        <f t="shared" si="435"/>
        <v>-0.30000000000000004</v>
      </c>
      <c r="Y2798" s="13">
        <f t="shared" si="436"/>
        <v>-0.60000000000000009</v>
      </c>
      <c r="Z2798" s="13">
        <f t="shared" si="437"/>
        <v>-0.89999999999999991</v>
      </c>
      <c r="AA2798" s="13">
        <f t="shared" si="443"/>
        <v>-3</v>
      </c>
    </row>
    <row r="2799" spans="1:27" x14ac:dyDescent="0.25">
      <c r="A2799" s="60">
        <v>45923.119780092595</v>
      </c>
      <c r="B2799" s="61">
        <v>444604419</v>
      </c>
      <c r="C2799" s="62" t="s">
        <v>36</v>
      </c>
      <c r="D2799" s="62" t="s">
        <v>37</v>
      </c>
      <c r="E2799" s="62" t="s">
        <v>119</v>
      </c>
      <c r="F2799" s="63">
        <v>3747.61</v>
      </c>
      <c r="G2799" s="63">
        <v>3748.59</v>
      </c>
      <c r="H2799" s="63">
        <v>3753.61</v>
      </c>
      <c r="I2799" s="62" t="s">
        <v>3180</v>
      </c>
      <c r="J2799" s="63">
        <v>3753.63</v>
      </c>
      <c r="K2799" s="63">
        <v>0</v>
      </c>
      <c r="L2799" s="63">
        <v>0</v>
      </c>
      <c r="M2799" s="63">
        <v>6.02</v>
      </c>
      <c r="N2799" s="10" t="str">
        <f t="shared" si="438"/>
        <v>W</v>
      </c>
      <c r="O2799" s="11">
        <f t="shared" si="439"/>
        <v>45923</v>
      </c>
      <c r="P2799" s="12" t="str">
        <f t="shared" si="440"/>
        <v>02</v>
      </c>
      <c r="Q2799" s="13" t="str">
        <f>VLOOKUP($B2799,Deals_Demo!$H:$N,7,0)</f>
        <v>strategy_28.py</v>
      </c>
      <c r="R2799" s="13" t="str">
        <f t="shared" si="441"/>
        <v>Tue</v>
      </c>
      <c r="S2799" s="14">
        <f>VLOOKUP($B2799,Deals_Demo!$H:$S,8,0)</f>
        <v>45923.119780092595</v>
      </c>
      <c r="T2799" s="14">
        <f>VLOOKUP($B2799,Deals_Demo!$H:$S,9,0)</f>
        <v>45923.32811342593</v>
      </c>
      <c r="U2799" s="15" t="str">
        <f t="shared" si="442"/>
        <v>2025-09-23</v>
      </c>
      <c r="V2799" s="13" t="str">
        <f>VLOOKUP($B2799,Deals_Demo!$H:$S,11,0)</f>
        <v>07</v>
      </c>
      <c r="W2799" s="13" t="str">
        <f>VLOOKUP($B2799,Deals_Demo!$H:$S,12,0)</f>
        <v>Tue</v>
      </c>
      <c r="X2799" s="13">
        <f t="shared" si="435"/>
        <v>0.60199999999999998</v>
      </c>
      <c r="Y2799" s="13">
        <f t="shared" si="436"/>
        <v>1.204</v>
      </c>
      <c r="Z2799" s="13">
        <f t="shared" si="437"/>
        <v>1.8059999999999998</v>
      </c>
      <c r="AA2799" s="13">
        <f t="shared" si="443"/>
        <v>6.02</v>
      </c>
    </row>
    <row r="2800" spans="1:27" x14ac:dyDescent="0.25">
      <c r="A2800" s="56">
        <v>45923.120937500003</v>
      </c>
      <c r="B2800" s="57">
        <v>444604531</v>
      </c>
      <c r="C2800" s="58" t="s">
        <v>36</v>
      </c>
      <c r="D2800" s="58" t="s">
        <v>38</v>
      </c>
      <c r="E2800" s="58" t="s">
        <v>119</v>
      </c>
      <c r="F2800" s="59">
        <v>3747.45</v>
      </c>
      <c r="G2800" s="59">
        <v>3746.4</v>
      </c>
      <c r="H2800" s="58"/>
      <c r="I2800" s="58" t="s">
        <v>3181</v>
      </c>
      <c r="J2800" s="59">
        <v>3746.44</v>
      </c>
      <c r="K2800" s="59">
        <v>0</v>
      </c>
      <c r="L2800" s="59">
        <v>0</v>
      </c>
      <c r="M2800" s="59">
        <v>1.01</v>
      </c>
      <c r="N2800" s="10" t="str">
        <f t="shared" si="438"/>
        <v>W</v>
      </c>
      <c r="O2800" s="11">
        <f t="shared" si="439"/>
        <v>45923</v>
      </c>
      <c r="P2800" s="12" t="str">
        <f t="shared" si="440"/>
        <v>02</v>
      </c>
      <c r="Q2800" s="13" t="str">
        <f>VLOOKUP($B2800,Deals_Demo!$H:$N,7,0)</f>
        <v>strategy_18_demo</v>
      </c>
      <c r="R2800" s="13" t="str">
        <f t="shared" si="441"/>
        <v>Tue</v>
      </c>
      <c r="S2800" s="14">
        <f>VLOOKUP($B2800,Deals_Demo!$H:$S,8,0)</f>
        <v>45923.120937500003</v>
      </c>
      <c r="T2800" s="14">
        <f>VLOOKUP($B2800,Deals_Demo!$H:$S,9,0)</f>
        <v>45923.329270833339</v>
      </c>
      <c r="U2800" s="15" t="str">
        <f t="shared" si="442"/>
        <v>2025-09-23</v>
      </c>
      <c r="V2800" s="13" t="str">
        <f>VLOOKUP($B2800,Deals_Demo!$H:$S,11,0)</f>
        <v>07</v>
      </c>
      <c r="W2800" s="13" t="str">
        <f>VLOOKUP($B2800,Deals_Demo!$H:$S,12,0)</f>
        <v>Tue</v>
      </c>
      <c r="X2800" s="13">
        <f t="shared" si="435"/>
        <v>0.10100000000000001</v>
      </c>
      <c r="Y2800" s="13">
        <f t="shared" si="436"/>
        <v>0.20200000000000001</v>
      </c>
      <c r="Z2800" s="13">
        <f t="shared" si="437"/>
        <v>0.30299999999999999</v>
      </c>
      <c r="AA2800" s="13">
        <f t="shared" si="443"/>
        <v>-3</v>
      </c>
    </row>
    <row r="2801" spans="1:27" x14ac:dyDescent="0.25">
      <c r="A2801" s="60">
        <v>45923.126493055555</v>
      </c>
      <c r="B2801" s="61">
        <v>444605772</v>
      </c>
      <c r="C2801" s="62" t="s">
        <v>36</v>
      </c>
      <c r="D2801" s="62" t="s">
        <v>37</v>
      </c>
      <c r="E2801" s="62" t="s">
        <v>119</v>
      </c>
      <c r="F2801" s="63">
        <v>3748.37</v>
      </c>
      <c r="G2801" s="63">
        <v>3745.52</v>
      </c>
      <c r="H2801" s="62"/>
      <c r="I2801" s="62" t="s">
        <v>3179</v>
      </c>
      <c r="J2801" s="63">
        <v>3745.41</v>
      </c>
      <c r="K2801" s="63">
        <v>0</v>
      </c>
      <c r="L2801" s="63">
        <v>0</v>
      </c>
      <c r="M2801" s="63">
        <v>-2.96</v>
      </c>
      <c r="N2801" s="10" t="str">
        <f t="shared" si="438"/>
        <v>L</v>
      </c>
      <c r="O2801" s="11">
        <f t="shared" si="439"/>
        <v>45923</v>
      </c>
      <c r="P2801" s="12" t="str">
        <f t="shared" si="440"/>
        <v>03</v>
      </c>
      <c r="Q2801" s="13" t="str">
        <f>VLOOKUP($B2801,Deals_Demo!$H:$N,7,0)</f>
        <v>strategy_20_demo</v>
      </c>
      <c r="R2801" s="13" t="str">
        <f t="shared" si="441"/>
        <v>Tue</v>
      </c>
      <c r="S2801" s="14">
        <f>VLOOKUP($B2801,Deals_Demo!$H:$S,8,0)</f>
        <v>45923.126493055555</v>
      </c>
      <c r="T2801" s="14">
        <f>VLOOKUP($B2801,Deals_Demo!$H:$S,9,0)</f>
        <v>45923.334826388891</v>
      </c>
      <c r="U2801" s="15" t="str">
        <f t="shared" si="442"/>
        <v>2025-09-23</v>
      </c>
      <c r="V2801" s="13" t="str">
        <f>VLOOKUP($B2801,Deals_Demo!$H:$S,11,0)</f>
        <v>08</v>
      </c>
      <c r="W2801" s="13" t="str">
        <f>VLOOKUP($B2801,Deals_Demo!$H:$S,12,0)</f>
        <v>Tue</v>
      </c>
      <c r="X2801" s="13">
        <f t="shared" si="435"/>
        <v>-0.29599999999999999</v>
      </c>
      <c r="Y2801" s="13">
        <f t="shared" si="436"/>
        <v>-0.59199999999999997</v>
      </c>
      <c r="Z2801" s="13">
        <f t="shared" si="437"/>
        <v>-0.88800000000000001</v>
      </c>
      <c r="AA2801" s="13">
        <f t="shared" si="443"/>
        <v>-3</v>
      </c>
    </row>
    <row r="2802" spans="1:27" x14ac:dyDescent="0.25">
      <c r="A2802" s="56">
        <v>45923.129386574074</v>
      </c>
      <c r="B2802" s="57">
        <v>444606247</v>
      </c>
      <c r="C2802" s="58" t="s">
        <v>36</v>
      </c>
      <c r="D2802" s="58" t="s">
        <v>37</v>
      </c>
      <c r="E2802" s="58" t="s">
        <v>119</v>
      </c>
      <c r="F2802" s="59">
        <v>3748.67</v>
      </c>
      <c r="G2802" s="59">
        <v>3746.17</v>
      </c>
      <c r="H2802" s="59">
        <v>3751.67</v>
      </c>
      <c r="I2802" s="58" t="s">
        <v>3182</v>
      </c>
      <c r="J2802" s="59">
        <v>3746.17</v>
      </c>
      <c r="K2802" s="59">
        <v>0</v>
      </c>
      <c r="L2802" s="59">
        <v>0</v>
      </c>
      <c r="M2802" s="59">
        <v>-2.5</v>
      </c>
      <c r="N2802" s="10" t="str">
        <f t="shared" si="438"/>
        <v>L</v>
      </c>
      <c r="O2802" s="11">
        <f t="shared" si="439"/>
        <v>45923</v>
      </c>
      <c r="P2802" s="12" t="str">
        <f t="shared" si="440"/>
        <v>03</v>
      </c>
      <c r="Q2802" s="13" t="str">
        <f>VLOOKUP($B2802,Deals_Demo!$H:$N,7,0)</f>
        <v>strategy_10_demo</v>
      </c>
      <c r="R2802" s="13" t="str">
        <f t="shared" si="441"/>
        <v>Tue</v>
      </c>
      <c r="S2802" s="14">
        <f>VLOOKUP($B2802,Deals_Demo!$H:$S,8,0)</f>
        <v>45923.129386574074</v>
      </c>
      <c r="T2802" s="14">
        <f>VLOOKUP($B2802,Deals_Demo!$H:$S,9,0)</f>
        <v>45923.337719907409</v>
      </c>
      <c r="U2802" s="15" t="str">
        <f t="shared" si="442"/>
        <v>2025-09-23</v>
      </c>
      <c r="V2802" s="13" t="str">
        <f>VLOOKUP($B2802,Deals_Demo!$H:$S,11,0)</f>
        <v>08</v>
      </c>
      <c r="W2802" s="13" t="str">
        <f>VLOOKUP($B2802,Deals_Demo!$H:$S,12,0)</f>
        <v>Tue</v>
      </c>
      <c r="X2802" s="13">
        <f t="shared" si="435"/>
        <v>-0.25</v>
      </c>
      <c r="Y2802" s="13">
        <f t="shared" si="436"/>
        <v>-0.5</v>
      </c>
      <c r="Z2802" s="13">
        <f t="shared" si="437"/>
        <v>-0.75</v>
      </c>
      <c r="AA2802" s="13">
        <f t="shared" si="443"/>
        <v>-3</v>
      </c>
    </row>
    <row r="2803" spans="1:27" x14ac:dyDescent="0.25">
      <c r="A2803" s="60">
        <v>45923.129386574074</v>
      </c>
      <c r="B2803" s="61">
        <v>444606249</v>
      </c>
      <c r="C2803" s="62" t="s">
        <v>36</v>
      </c>
      <c r="D2803" s="62" t="s">
        <v>37</v>
      </c>
      <c r="E2803" s="62" t="s">
        <v>119</v>
      </c>
      <c r="F2803" s="63">
        <v>3748.67</v>
      </c>
      <c r="G2803" s="63">
        <v>3745.67</v>
      </c>
      <c r="H2803" s="63">
        <v>3751.67</v>
      </c>
      <c r="I2803" s="62" t="s">
        <v>3183</v>
      </c>
      <c r="J2803" s="63">
        <v>3745.57</v>
      </c>
      <c r="K2803" s="63">
        <v>0</v>
      </c>
      <c r="L2803" s="63">
        <v>0</v>
      </c>
      <c r="M2803" s="63">
        <v>-3.1</v>
      </c>
      <c r="N2803" s="10" t="str">
        <f t="shared" si="438"/>
        <v>L</v>
      </c>
      <c r="O2803" s="11">
        <f t="shared" si="439"/>
        <v>45923</v>
      </c>
      <c r="P2803" s="12" t="str">
        <f t="shared" si="440"/>
        <v>03</v>
      </c>
      <c r="Q2803" s="13" t="str">
        <f>VLOOKUP($B2803,Deals_Demo!$H:$N,7,0)</f>
        <v>strategy_09_demo</v>
      </c>
      <c r="R2803" s="13" t="str">
        <f t="shared" si="441"/>
        <v>Tue</v>
      </c>
      <c r="S2803" s="14">
        <f>VLOOKUP($B2803,Deals_Demo!$H:$S,8,0)</f>
        <v>45923.129386574074</v>
      </c>
      <c r="T2803" s="14">
        <f>VLOOKUP($B2803,Deals_Demo!$H:$S,9,0)</f>
        <v>45923.337719907409</v>
      </c>
      <c r="U2803" s="15" t="str">
        <f t="shared" si="442"/>
        <v>2025-09-23</v>
      </c>
      <c r="V2803" s="13" t="str">
        <f>VLOOKUP($B2803,Deals_Demo!$H:$S,11,0)</f>
        <v>08</v>
      </c>
      <c r="W2803" s="13" t="str">
        <f>VLOOKUP($B2803,Deals_Demo!$H:$S,12,0)</f>
        <v>Tue</v>
      </c>
      <c r="X2803" s="13">
        <f t="shared" si="435"/>
        <v>-0.31000000000000005</v>
      </c>
      <c r="Y2803" s="13">
        <f t="shared" si="436"/>
        <v>-0.62000000000000011</v>
      </c>
      <c r="Z2803" s="13">
        <f t="shared" si="437"/>
        <v>-0.92999999999999994</v>
      </c>
      <c r="AA2803" s="13">
        <f t="shared" si="443"/>
        <v>-3</v>
      </c>
    </row>
    <row r="2804" spans="1:27" x14ac:dyDescent="0.25">
      <c r="A2804" s="56">
        <v>45923.129386574074</v>
      </c>
      <c r="B2804" s="57">
        <v>444606250</v>
      </c>
      <c r="C2804" s="58" t="s">
        <v>36</v>
      </c>
      <c r="D2804" s="58" t="s">
        <v>37</v>
      </c>
      <c r="E2804" s="58" t="s">
        <v>119</v>
      </c>
      <c r="F2804" s="59">
        <v>3748.67</v>
      </c>
      <c r="G2804" s="59">
        <v>3746.47</v>
      </c>
      <c r="H2804" s="59">
        <v>3750.17</v>
      </c>
      <c r="I2804" s="58" t="s">
        <v>3182</v>
      </c>
      <c r="J2804" s="59">
        <v>3746.39</v>
      </c>
      <c r="K2804" s="59">
        <v>0</v>
      </c>
      <c r="L2804" s="59">
        <v>0</v>
      </c>
      <c r="M2804" s="59">
        <v>-2.2799999999999998</v>
      </c>
      <c r="N2804" s="10" t="str">
        <f t="shared" si="438"/>
        <v>L</v>
      </c>
      <c r="O2804" s="11">
        <f t="shared" si="439"/>
        <v>45923</v>
      </c>
      <c r="P2804" s="12" t="str">
        <f t="shared" si="440"/>
        <v>03</v>
      </c>
      <c r="Q2804" s="13" t="str">
        <f>VLOOKUP($B2804,Deals_Demo!$H:$N,7,0)</f>
        <v>strategy_22_demo</v>
      </c>
      <c r="R2804" s="13" t="str">
        <f t="shared" si="441"/>
        <v>Tue</v>
      </c>
      <c r="S2804" s="14">
        <f>VLOOKUP($B2804,Deals_Demo!$H:$S,8,0)</f>
        <v>45923.129386574074</v>
      </c>
      <c r="T2804" s="14">
        <f>VLOOKUP($B2804,Deals_Demo!$H:$S,9,0)</f>
        <v>45923.337719907409</v>
      </c>
      <c r="U2804" s="15" t="str">
        <f t="shared" si="442"/>
        <v>2025-09-23</v>
      </c>
      <c r="V2804" s="13" t="str">
        <f>VLOOKUP($B2804,Deals_Demo!$H:$S,11,0)</f>
        <v>08</v>
      </c>
      <c r="W2804" s="13" t="str">
        <f>VLOOKUP($B2804,Deals_Demo!$H:$S,12,0)</f>
        <v>Tue</v>
      </c>
      <c r="X2804" s="13">
        <f t="shared" si="435"/>
        <v>-0.22799999999999998</v>
      </c>
      <c r="Y2804" s="13">
        <f t="shared" si="436"/>
        <v>-0.45599999999999996</v>
      </c>
      <c r="Z2804" s="13">
        <f t="shared" si="437"/>
        <v>-0.68399999999999994</v>
      </c>
      <c r="AA2804" s="13">
        <f t="shared" si="443"/>
        <v>-3</v>
      </c>
    </row>
    <row r="2805" spans="1:27" x14ac:dyDescent="0.25">
      <c r="A2805" s="60">
        <v>45923.12939814815</v>
      </c>
      <c r="B2805" s="61">
        <v>444606251</v>
      </c>
      <c r="C2805" s="62" t="s">
        <v>36</v>
      </c>
      <c r="D2805" s="62" t="s">
        <v>37</v>
      </c>
      <c r="E2805" s="62" t="s">
        <v>119</v>
      </c>
      <c r="F2805" s="63">
        <v>3748.66</v>
      </c>
      <c r="G2805" s="63">
        <v>3746.47</v>
      </c>
      <c r="H2805" s="63">
        <v>3751.67</v>
      </c>
      <c r="I2805" s="62" t="s">
        <v>3182</v>
      </c>
      <c r="J2805" s="63">
        <v>3746.39</v>
      </c>
      <c r="K2805" s="63">
        <v>0</v>
      </c>
      <c r="L2805" s="63">
        <v>0</v>
      </c>
      <c r="M2805" s="63">
        <v>-2.27</v>
      </c>
      <c r="N2805" s="10" t="str">
        <f t="shared" si="438"/>
        <v>L</v>
      </c>
      <c r="O2805" s="11">
        <f t="shared" si="439"/>
        <v>45923</v>
      </c>
      <c r="P2805" s="12" t="str">
        <f t="shared" si="440"/>
        <v>03</v>
      </c>
      <c r="Q2805" s="13" t="str">
        <f>VLOOKUP($B2805,Deals_Demo!$H:$N,7,0)</f>
        <v>strategy_23_demo</v>
      </c>
      <c r="R2805" s="13" t="str">
        <f t="shared" si="441"/>
        <v>Tue</v>
      </c>
      <c r="S2805" s="14">
        <f>VLOOKUP($B2805,Deals_Demo!$H:$S,8,0)</f>
        <v>45923.12939814815</v>
      </c>
      <c r="T2805" s="14">
        <f>VLOOKUP($B2805,Deals_Demo!$H:$S,9,0)</f>
        <v>45923.337731481486</v>
      </c>
      <c r="U2805" s="15" t="str">
        <f t="shared" si="442"/>
        <v>2025-09-23</v>
      </c>
      <c r="V2805" s="13" t="str">
        <f>VLOOKUP($B2805,Deals_Demo!$H:$S,11,0)</f>
        <v>08</v>
      </c>
      <c r="W2805" s="13" t="str">
        <f>VLOOKUP($B2805,Deals_Demo!$H:$S,12,0)</f>
        <v>Tue</v>
      </c>
      <c r="X2805" s="13">
        <f t="shared" si="435"/>
        <v>-0.22700000000000001</v>
      </c>
      <c r="Y2805" s="13">
        <f t="shared" si="436"/>
        <v>-0.45400000000000001</v>
      </c>
      <c r="Z2805" s="13">
        <f t="shared" si="437"/>
        <v>-0.68099999999999994</v>
      </c>
      <c r="AA2805" s="13">
        <f t="shared" si="443"/>
        <v>-3</v>
      </c>
    </row>
    <row r="2806" spans="1:27" x14ac:dyDescent="0.25">
      <c r="A2806" s="56">
        <v>45923.12939814815</v>
      </c>
      <c r="B2806" s="57">
        <v>444606252</v>
      </c>
      <c r="C2806" s="58" t="s">
        <v>36</v>
      </c>
      <c r="D2806" s="58" t="s">
        <v>37</v>
      </c>
      <c r="E2806" s="58" t="s">
        <v>119</v>
      </c>
      <c r="F2806" s="59">
        <v>3748.68</v>
      </c>
      <c r="G2806" s="59">
        <v>3745.67</v>
      </c>
      <c r="H2806" s="59">
        <v>3752.17</v>
      </c>
      <c r="I2806" s="58" t="s">
        <v>3183</v>
      </c>
      <c r="J2806" s="59">
        <v>3745.57</v>
      </c>
      <c r="K2806" s="59">
        <v>0</v>
      </c>
      <c r="L2806" s="59">
        <v>0</v>
      </c>
      <c r="M2806" s="59">
        <v>-3.11</v>
      </c>
      <c r="N2806" s="10" t="str">
        <f t="shared" si="438"/>
        <v>L</v>
      </c>
      <c r="O2806" s="11">
        <f t="shared" si="439"/>
        <v>45923</v>
      </c>
      <c r="P2806" s="12" t="str">
        <f t="shared" si="440"/>
        <v>03</v>
      </c>
      <c r="Q2806" s="13" t="str">
        <f>VLOOKUP($B2806,Deals_Demo!$H:$N,7,0)</f>
        <v>strategy_11_demo</v>
      </c>
      <c r="R2806" s="13" t="str">
        <f t="shared" si="441"/>
        <v>Tue</v>
      </c>
      <c r="S2806" s="14">
        <f>VLOOKUP($B2806,Deals_Demo!$H:$S,8,0)</f>
        <v>45923.12939814815</v>
      </c>
      <c r="T2806" s="14">
        <f>VLOOKUP($B2806,Deals_Demo!$H:$S,9,0)</f>
        <v>45923.337731481486</v>
      </c>
      <c r="U2806" s="15" t="str">
        <f t="shared" si="442"/>
        <v>2025-09-23</v>
      </c>
      <c r="V2806" s="13" t="str">
        <f>VLOOKUP($B2806,Deals_Demo!$H:$S,11,0)</f>
        <v>08</v>
      </c>
      <c r="W2806" s="13" t="str">
        <f>VLOOKUP($B2806,Deals_Demo!$H:$S,12,0)</f>
        <v>Tue</v>
      </c>
      <c r="X2806" s="13">
        <f t="shared" si="435"/>
        <v>-0.311</v>
      </c>
      <c r="Y2806" s="13">
        <f t="shared" si="436"/>
        <v>-0.622</v>
      </c>
      <c r="Z2806" s="13">
        <f t="shared" si="437"/>
        <v>-0.93299999999999994</v>
      </c>
      <c r="AA2806" s="13">
        <f t="shared" si="443"/>
        <v>-3</v>
      </c>
    </row>
    <row r="2807" spans="1:27" x14ac:dyDescent="0.25">
      <c r="A2807" s="60">
        <v>45923.13795138889</v>
      </c>
      <c r="B2807" s="61">
        <v>444607791</v>
      </c>
      <c r="C2807" s="62" t="s">
        <v>36</v>
      </c>
      <c r="D2807" s="62" t="s">
        <v>38</v>
      </c>
      <c r="E2807" s="62" t="s">
        <v>119</v>
      </c>
      <c r="F2807" s="63">
        <v>3746.32</v>
      </c>
      <c r="G2807" s="63">
        <v>3749.32</v>
      </c>
      <c r="H2807" s="62"/>
      <c r="I2807" s="62" t="s">
        <v>3184</v>
      </c>
      <c r="J2807" s="63">
        <v>3749.38</v>
      </c>
      <c r="K2807" s="63">
        <v>0</v>
      </c>
      <c r="L2807" s="63">
        <v>0</v>
      </c>
      <c r="M2807" s="63">
        <v>-3.06</v>
      </c>
      <c r="N2807" s="10" t="str">
        <f t="shared" si="438"/>
        <v>L</v>
      </c>
      <c r="O2807" s="11">
        <f t="shared" si="439"/>
        <v>45923</v>
      </c>
      <c r="P2807" s="12" t="str">
        <f t="shared" si="440"/>
        <v>03</v>
      </c>
      <c r="Q2807" s="13" t="str">
        <f>VLOOKUP($B2807,Deals_Demo!$H:$N,7,0)</f>
        <v>strategy_18_demo</v>
      </c>
      <c r="R2807" s="13" t="str">
        <f t="shared" si="441"/>
        <v>Tue</v>
      </c>
      <c r="S2807" s="14">
        <f>VLOOKUP($B2807,Deals_Demo!$H:$S,8,0)</f>
        <v>45923.13795138889</v>
      </c>
      <c r="T2807" s="14">
        <f>VLOOKUP($B2807,Deals_Demo!$H:$S,9,0)</f>
        <v>45923.346284722225</v>
      </c>
      <c r="U2807" s="15" t="str">
        <f t="shared" si="442"/>
        <v>2025-09-23</v>
      </c>
      <c r="V2807" s="13" t="str">
        <f>VLOOKUP($B2807,Deals_Demo!$H:$S,11,0)</f>
        <v>08</v>
      </c>
      <c r="W2807" s="13" t="str">
        <f>VLOOKUP($B2807,Deals_Demo!$H:$S,12,0)</f>
        <v>Tue</v>
      </c>
      <c r="X2807" s="13">
        <f t="shared" si="435"/>
        <v>-0.30600000000000005</v>
      </c>
      <c r="Y2807" s="13">
        <f t="shared" si="436"/>
        <v>-0.6120000000000001</v>
      </c>
      <c r="Z2807" s="13">
        <f t="shared" si="437"/>
        <v>-0.91799999999999993</v>
      </c>
      <c r="AA2807" s="13">
        <f t="shared" si="443"/>
        <v>-3</v>
      </c>
    </row>
    <row r="2808" spans="1:27" x14ac:dyDescent="0.25">
      <c r="A2808" s="56">
        <v>45923.139803240738</v>
      </c>
      <c r="B2808" s="57">
        <v>444607957</v>
      </c>
      <c r="C2808" s="58" t="s">
        <v>36</v>
      </c>
      <c r="D2808" s="58" t="s">
        <v>38</v>
      </c>
      <c r="E2808" s="58" t="s">
        <v>119</v>
      </c>
      <c r="F2808" s="59">
        <v>3746.13</v>
      </c>
      <c r="G2808" s="59">
        <v>3747.63</v>
      </c>
      <c r="H2808" s="59">
        <v>3744.63</v>
      </c>
      <c r="I2808" s="58" t="s">
        <v>3185</v>
      </c>
      <c r="J2808" s="59">
        <v>3747.68</v>
      </c>
      <c r="K2808" s="59">
        <v>0</v>
      </c>
      <c r="L2808" s="59">
        <v>0</v>
      </c>
      <c r="M2808" s="59">
        <v>-1.55</v>
      </c>
      <c r="N2808" s="10" t="str">
        <f t="shared" si="438"/>
        <v>L</v>
      </c>
      <c r="O2808" s="11">
        <f t="shared" si="439"/>
        <v>45923</v>
      </c>
      <c r="P2808" s="12" t="str">
        <f t="shared" si="440"/>
        <v>03</v>
      </c>
      <c r="Q2808" s="13" t="str">
        <f>VLOOKUP($B2808,Deals_Demo!$H:$N,7,0)</f>
        <v>strategy_15_demo</v>
      </c>
      <c r="R2808" s="13" t="str">
        <f t="shared" si="441"/>
        <v>Tue</v>
      </c>
      <c r="S2808" s="14">
        <f>VLOOKUP($B2808,Deals_Demo!$H:$S,8,0)</f>
        <v>45923.139803240738</v>
      </c>
      <c r="T2808" s="14">
        <f>VLOOKUP($B2808,Deals_Demo!$H:$S,9,0)</f>
        <v>45923.348136574074</v>
      </c>
      <c r="U2808" s="15" t="str">
        <f t="shared" si="442"/>
        <v>2025-09-23</v>
      </c>
      <c r="V2808" s="13" t="str">
        <f>VLOOKUP($B2808,Deals_Demo!$H:$S,11,0)</f>
        <v>08</v>
      </c>
      <c r="W2808" s="13" t="str">
        <f>VLOOKUP($B2808,Deals_Demo!$H:$S,12,0)</f>
        <v>Tue</v>
      </c>
      <c r="X2808" s="13">
        <f t="shared" si="435"/>
        <v>-0.15500000000000003</v>
      </c>
      <c r="Y2808" s="13">
        <f t="shared" si="436"/>
        <v>-0.31000000000000005</v>
      </c>
      <c r="Z2808" s="13">
        <f t="shared" si="437"/>
        <v>-0.46499999999999997</v>
      </c>
      <c r="AA2808" s="13">
        <f t="shared" si="443"/>
        <v>-3</v>
      </c>
    </row>
    <row r="2809" spans="1:27" x14ac:dyDescent="0.25">
      <c r="A2809" s="60">
        <v>45923.139803240738</v>
      </c>
      <c r="B2809" s="61">
        <v>444607958</v>
      </c>
      <c r="C2809" s="62" t="s">
        <v>36</v>
      </c>
      <c r="D2809" s="62" t="s">
        <v>38</v>
      </c>
      <c r="E2809" s="62" t="s">
        <v>119</v>
      </c>
      <c r="F2809" s="63">
        <v>3746.13</v>
      </c>
      <c r="G2809" s="63">
        <v>3749.13</v>
      </c>
      <c r="H2809" s="63">
        <v>3744.63</v>
      </c>
      <c r="I2809" s="62" t="s">
        <v>3186</v>
      </c>
      <c r="J2809" s="63">
        <v>3749.14</v>
      </c>
      <c r="K2809" s="63">
        <v>0</v>
      </c>
      <c r="L2809" s="63">
        <v>0</v>
      </c>
      <c r="M2809" s="63">
        <v>-3.01</v>
      </c>
      <c r="N2809" s="10" t="str">
        <f t="shared" si="438"/>
        <v>L</v>
      </c>
      <c r="O2809" s="11">
        <f t="shared" si="439"/>
        <v>45923</v>
      </c>
      <c r="P2809" s="12" t="str">
        <f t="shared" si="440"/>
        <v>03</v>
      </c>
      <c r="Q2809" s="13" t="str">
        <f>VLOOKUP($B2809,Deals_Demo!$H:$N,7,0)</f>
        <v>strategy_12_demo</v>
      </c>
      <c r="R2809" s="13" t="str">
        <f t="shared" si="441"/>
        <v>Tue</v>
      </c>
      <c r="S2809" s="14">
        <f>VLOOKUP($B2809,Deals_Demo!$H:$S,8,0)</f>
        <v>45923.139803240738</v>
      </c>
      <c r="T2809" s="14">
        <f>VLOOKUP($B2809,Deals_Demo!$H:$S,9,0)</f>
        <v>45923.348136574074</v>
      </c>
      <c r="U2809" s="15" t="str">
        <f t="shared" si="442"/>
        <v>2025-09-23</v>
      </c>
      <c r="V2809" s="13" t="str">
        <f>VLOOKUP($B2809,Deals_Demo!$H:$S,11,0)</f>
        <v>08</v>
      </c>
      <c r="W2809" s="13" t="str">
        <f>VLOOKUP($B2809,Deals_Demo!$H:$S,12,0)</f>
        <v>Tue</v>
      </c>
      <c r="X2809" s="13">
        <f t="shared" si="435"/>
        <v>-0.30099999999999999</v>
      </c>
      <c r="Y2809" s="13">
        <f t="shared" si="436"/>
        <v>-0.60199999999999998</v>
      </c>
      <c r="Z2809" s="13">
        <f t="shared" si="437"/>
        <v>-0.90299999999999991</v>
      </c>
      <c r="AA2809" s="13">
        <f t="shared" si="443"/>
        <v>-3</v>
      </c>
    </row>
    <row r="2810" spans="1:27" x14ac:dyDescent="0.25">
      <c r="A2810" s="56">
        <v>45923.139803240738</v>
      </c>
      <c r="B2810" s="57">
        <v>444607960</v>
      </c>
      <c r="C2810" s="58" t="s">
        <v>36</v>
      </c>
      <c r="D2810" s="58" t="s">
        <v>38</v>
      </c>
      <c r="E2810" s="58" t="s">
        <v>119</v>
      </c>
      <c r="F2810" s="59">
        <v>3745.74</v>
      </c>
      <c r="G2810" s="59">
        <v>3748.63</v>
      </c>
      <c r="H2810" s="59">
        <v>3743.13</v>
      </c>
      <c r="I2810" s="58" t="s">
        <v>3187</v>
      </c>
      <c r="J2810" s="59">
        <v>3748.63</v>
      </c>
      <c r="K2810" s="59">
        <v>0</v>
      </c>
      <c r="L2810" s="59">
        <v>0</v>
      </c>
      <c r="M2810" s="59">
        <v>-2.89</v>
      </c>
      <c r="N2810" s="10" t="str">
        <f t="shared" si="438"/>
        <v>L</v>
      </c>
      <c r="O2810" s="11">
        <f t="shared" si="439"/>
        <v>45923</v>
      </c>
      <c r="P2810" s="12" t="str">
        <f t="shared" si="440"/>
        <v>03</v>
      </c>
      <c r="Q2810" s="13" t="str">
        <f>VLOOKUP($B2810,Deals_Demo!$H:$N,7,0)</f>
        <v>strategy_10_demo</v>
      </c>
      <c r="R2810" s="13" t="str">
        <f t="shared" si="441"/>
        <v>Tue</v>
      </c>
      <c r="S2810" s="14">
        <f>VLOOKUP($B2810,Deals_Demo!$H:$S,8,0)</f>
        <v>45923.139803240738</v>
      </c>
      <c r="T2810" s="14">
        <f>VLOOKUP($B2810,Deals_Demo!$H:$S,9,0)</f>
        <v>45923.348136574074</v>
      </c>
      <c r="U2810" s="15" t="str">
        <f t="shared" si="442"/>
        <v>2025-09-23</v>
      </c>
      <c r="V2810" s="13" t="str">
        <f>VLOOKUP($B2810,Deals_Demo!$H:$S,11,0)</f>
        <v>08</v>
      </c>
      <c r="W2810" s="13" t="str">
        <f>VLOOKUP($B2810,Deals_Demo!$H:$S,12,0)</f>
        <v>Tue</v>
      </c>
      <c r="X2810" s="13">
        <f t="shared" si="435"/>
        <v>-0.28900000000000003</v>
      </c>
      <c r="Y2810" s="13">
        <f t="shared" si="436"/>
        <v>-0.57800000000000007</v>
      </c>
      <c r="Z2810" s="13">
        <f t="shared" si="437"/>
        <v>-0.86699999999999999</v>
      </c>
      <c r="AA2810" s="13">
        <f t="shared" si="443"/>
        <v>-3</v>
      </c>
    </row>
    <row r="2811" spans="1:27" x14ac:dyDescent="0.25">
      <c r="A2811" s="60">
        <v>45923.139814814815</v>
      </c>
      <c r="B2811" s="61">
        <v>444607966</v>
      </c>
      <c r="C2811" s="62" t="s">
        <v>36</v>
      </c>
      <c r="D2811" s="62" t="s">
        <v>38</v>
      </c>
      <c r="E2811" s="62" t="s">
        <v>119</v>
      </c>
      <c r="F2811" s="63">
        <v>3745.65</v>
      </c>
      <c r="G2811" s="63">
        <v>3748.33</v>
      </c>
      <c r="H2811" s="63">
        <v>3743.13</v>
      </c>
      <c r="I2811" s="62" t="s">
        <v>3188</v>
      </c>
      <c r="J2811" s="63">
        <v>3748.33</v>
      </c>
      <c r="K2811" s="63">
        <v>0</v>
      </c>
      <c r="L2811" s="63">
        <v>0</v>
      </c>
      <c r="M2811" s="63">
        <v>-2.68</v>
      </c>
      <c r="N2811" s="10" t="str">
        <f t="shared" si="438"/>
        <v>L</v>
      </c>
      <c r="O2811" s="11">
        <f t="shared" si="439"/>
        <v>45923</v>
      </c>
      <c r="P2811" s="12" t="str">
        <f t="shared" si="440"/>
        <v>03</v>
      </c>
      <c r="Q2811" s="13" t="str">
        <f>VLOOKUP($B2811,Deals_Demo!$H:$N,7,0)</f>
        <v>strategy_23_demo</v>
      </c>
      <c r="R2811" s="13" t="str">
        <f t="shared" si="441"/>
        <v>Tue</v>
      </c>
      <c r="S2811" s="14">
        <f>VLOOKUP($B2811,Deals_Demo!$H:$S,8,0)</f>
        <v>45923.139814814815</v>
      </c>
      <c r="T2811" s="14">
        <f>VLOOKUP($B2811,Deals_Demo!$H:$S,9,0)</f>
        <v>45923.34814814815</v>
      </c>
      <c r="U2811" s="15" t="str">
        <f t="shared" si="442"/>
        <v>2025-09-23</v>
      </c>
      <c r="V2811" s="13" t="str">
        <f>VLOOKUP($B2811,Deals_Demo!$H:$S,11,0)</f>
        <v>08</v>
      </c>
      <c r="W2811" s="13" t="str">
        <f>VLOOKUP($B2811,Deals_Demo!$H:$S,12,0)</f>
        <v>Tue</v>
      </c>
      <c r="X2811" s="13">
        <f t="shared" si="435"/>
        <v>-0.26800000000000002</v>
      </c>
      <c r="Y2811" s="13">
        <f t="shared" si="436"/>
        <v>-0.53600000000000003</v>
      </c>
      <c r="Z2811" s="13">
        <f t="shared" si="437"/>
        <v>-0.80400000000000005</v>
      </c>
      <c r="AA2811" s="13">
        <f t="shared" si="443"/>
        <v>-3</v>
      </c>
    </row>
    <row r="2812" spans="1:27" x14ac:dyDescent="0.25">
      <c r="A2812" s="56">
        <v>45923.139814814815</v>
      </c>
      <c r="B2812" s="57">
        <v>444607968</v>
      </c>
      <c r="C2812" s="58" t="s">
        <v>36</v>
      </c>
      <c r="D2812" s="58" t="s">
        <v>38</v>
      </c>
      <c r="E2812" s="58" t="s">
        <v>119</v>
      </c>
      <c r="F2812" s="59">
        <v>3745.63</v>
      </c>
      <c r="G2812" s="59">
        <v>3748.33</v>
      </c>
      <c r="H2812" s="59">
        <v>3744.63</v>
      </c>
      <c r="I2812" s="58" t="s">
        <v>3188</v>
      </c>
      <c r="J2812" s="59">
        <v>3748.33</v>
      </c>
      <c r="K2812" s="59">
        <v>0</v>
      </c>
      <c r="L2812" s="59">
        <v>0</v>
      </c>
      <c r="M2812" s="59">
        <v>-2.7</v>
      </c>
      <c r="N2812" s="10" t="str">
        <f t="shared" si="438"/>
        <v>L</v>
      </c>
      <c r="O2812" s="11">
        <f t="shared" si="439"/>
        <v>45923</v>
      </c>
      <c r="P2812" s="12" t="str">
        <f t="shared" si="440"/>
        <v>03</v>
      </c>
      <c r="Q2812" s="13" t="str">
        <f>VLOOKUP($B2812,Deals_Demo!$H:$N,7,0)</f>
        <v>strategy_22_demo</v>
      </c>
      <c r="R2812" s="13" t="str">
        <f t="shared" si="441"/>
        <v>Tue</v>
      </c>
      <c r="S2812" s="14">
        <f>VLOOKUP($B2812,Deals_Demo!$H:$S,8,0)</f>
        <v>45923.139814814815</v>
      </c>
      <c r="T2812" s="14">
        <f>VLOOKUP($B2812,Deals_Demo!$H:$S,9,0)</f>
        <v>45923.34814814815</v>
      </c>
      <c r="U2812" s="15" t="str">
        <f t="shared" si="442"/>
        <v>2025-09-23</v>
      </c>
      <c r="V2812" s="13" t="str">
        <f>VLOOKUP($B2812,Deals_Demo!$H:$S,11,0)</f>
        <v>08</v>
      </c>
      <c r="W2812" s="13" t="str">
        <f>VLOOKUP($B2812,Deals_Demo!$H:$S,12,0)</f>
        <v>Tue</v>
      </c>
      <c r="X2812" s="13">
        <f t="shared" si="435"/>
        <v>-0.27</v>
      </c>
      <c r="Y2812" s="13">
        <f t="shared" si="436"/>
        <v>-0.54</v>
      </c>
      <c r="Z2812" s="13">
        <f t="shared" si="437"/>
        <v>-0.81</v>
      </c>
      <c r="AA2812" s="13">
        <f t="shared" si="443"/>
        <v>-3</v>
      </c>
    </row>
    <row r="2813" spans="1:27" x14ac:dyDescent="0.25">
      <c r="A2813" s="60">
        <v>45923.139814814815</v>
      </c>
      <c r="B2813" s="61">
        <v>444607970</v>
      </c>
      <c r="C2813" s="62" t="s">
        <v>36</v>
      </c>
      <c r="D2813" s="62" t="s">
        <v>38</v>
      </c>
      <c r="E2813" s="62" t="s">
        <v>119</v>
      </c>
      <c r="F2813" s="63">
        <v>3745.63</v>
      </c>
      <c r="G2813" s="63">
        <v>3749.13</v>
      </c>
      <c r="H2813" s="63">
        <v>3743.93</v>
      </c>
      <c r="I2813" s="62" t="s">
        <v>3186</v>
      </c>
      <c r="J2813" s="63">
        <v>3749.14</v>
      </c>
      <c r="K2813" s="63">
        <v>0</v>
      </c>
      <c r="L2813" s="63">
        <v>0</v>
      </c>
      <c r="M2813" s="63">
        <v>-3.51</v>
      </c>
      <c r="N2813" s="10" t="str">
        <f t="shared" si="438"/>
        <v>L</v>
      </c>
      <c r="O2813" s="11">
        <f t="shared" si="439"/>
        <v>45923</v>
      </c>
      <c r="P2813" s="12" t="str">
        <f t="shared" si="440"/>
        <v>03</v>
      </c>
      <c r="Q2813" s="13" t="str">
        <f>VLOOKUP($B2813,Deals_Demo!$H:$N,7,0)</f>
        <v>strategy_21_demo</v>
      </c>
      <c r="R2813" s="13" t="str">
        <f t="shared" si="441"/>
        <v>Tue</v>
      </c>
      <c r="S2813" s="14">
        <f>VLOOKUP($B2813,Deals_Demo!$H:$S,8,0)</f>
        <v>45923.139814814815</v>
      </c>
      <c r="T2813" s="14">
        <f>VLOOKUP($B2813,Deals_Demo!$H:$S,9,0)</f>
        <v>45923.34814814815</v>
      </c>
      <c r="U2813" s="15" t="str">
        <f t="shared" si="442"/>
        <v>2025-09-23</v>
      </c>
      <c r="V2813" s="13" t="str">
        <f>VLOOKUP($B2813,Deals_Demo!$H:$S,11,0)</f>
        <v>08</v>
      </c>
      <c r="W2813" s="13" t="str">
        <f>VLOOKUP($B2813,Deals_Demo!$H:$S,12,0)</f>
        <v>Tue</v>
      </c>
      <c r="X2813" s="13">
        <f t="shared" si="435"/>
        <v>-0.35099999999999998</v>
      </c>
      <c r="Y2813" s="13">
        <f t="shared" si="436"/>
        <v>-0.70199999999999996</v>
      </c>
      <c r="Z2813" s="13">
        <f t="shared" si="437"/>
        <v>-1.0529999999999999</v>
      </c>
      <c r="AA2813" s="13">
        <f t="shared" si="443"/>
        <v>-3</v>
      </c>
    </row>
    <row r="2814" spans="1:27" x14ac:dyDescent="0.25">
      <c r="A2814" s="56">
        <v>45923.139814814815</v>
      </c>
      <c r="B2814" s="57">
        <v>444607971</v>
      </c>
      <c r="C2814" s="58" t="s">
        <v>36</v>
      </c>
      <c r="D2814" s="58" t="s">
        <v>38</v>
      </c>
      <c r="E2814" s="58" t="s">
        <v>119</v>
      </c>
      <c r="F2814" s="59">
        <v>3745.63</v>
      </c>
      <c r="G2814" s="59">
        <v>3749.13</v>
      </c>
      <c r="H2814" s="59">
        <v>3744.63</v>
      </c>
      <c r="I2814" s="58" t="s">
        <v>3186</v>
      </c>
      <c r="J2814" s="59">
        <v>3749.14</v>
      </c>
      <c r="K2814" s="59">
        <v>0</v>
      </c>
      <c r="L2814" s="59">
        <v>0</v>
      </c>
      <c r="M2814" s="59">
        <v>-3.51</v>
      </c>
      <c r="N2814" s="10" t="str">
        <f t="shared" si="438"/>
        <v>L</v>
      </c>
      <c r="O2814" s="11">
        <f t="shared" si="439"/>
        <v>45923</v>
      </c>
      <c r="P2814" s="12" t="str">
        <f t="shared" si="440"/>
        <v>03</v>
      </c>
      <c r="Q2814" s="13" t="str">
        <f>VLOOKUP($B2814,Deals_Demo!$H:$N,7,0)</f>
        <v>strategy_14_demo</v>
      </c>
      <c r="R2814" s="13" t="str">
        <f t="shared" si="441"/>
        <v>Tue</v>
      </c>
      <c r="S2814" s="14">
        <f>VLOOKUP($B2814,Deals_Demo!$H:$S,8,0)</f>
        <v>45923.139814814815</v>
      </c>
      <c r="T2814" s="14">
        <f>VLOOKUP($B2814,Deals_Demo!$H:$S,9,0)</f>
        <v>45923.34814814815</v>
      </c>
      <c r="U2814" s="15" t="str">
        <f t="shared" si="442"/>
        <v>2025-09-23</v>
      </c>
      <c r="V2814" s="13" t="str">
        <f>VLOOKUP($B2814,Deals_Demo!$H:$S,11,0)</f>
        <v>08</v>
      </c>
      <c r="W2814" s="13" t="str">
        <f>VLOOKUP($B2814,Deals_Demo!$H:$S,12,0)</f>
        <v>Tue</v>
      </c>
      <c r="X2814" s="13">
        <f t="shared" si="435"/>
        <v>-0.35099999999999998</v>
      </c>
      <c r="Y2814" s="13">
        <f t="shared" si="436"/>
        <v>-0.70199999999999996</v>
      </c>
      <c r="Z2814" s="13">
        <f t="shared" si="437"/>
        <v>-1.0529999999999999</v>
      </c>
      <c r="AA2814" s="13">
        <f t="shared" si="443"/>
        <v>-3</v>
      </c>
    </row>
    <row r="2815" spans="1:27" x14ac:dyDescent="0.25">
      <c r="A2815" s="60">
        <v>45923.139826388891</v>
      </c>
      <c r="B2815" s="61">
        <v>444607973</v>
      </c>
      <c r="C2815" s="62" t="s">
        <v>36</v>
      </c>
      <c r="D2815" s="62" t="s">
        <v>38</v>
      </c>
      <c r="E2815" s="62" t="s">
        <v>119</v>
      </c>
      <c r="F2815" s="63">
        <v>3745.63</v>
      </c>
      <c r="G2815" s="63">
        <v>3749.13</v>
      </c>
      <c r="H2815" s="63">
        <v>3744.63</v>
      </c>
      <c r="I2815" s="62" t="s">
        <v>3186</v>
      </c>
      <c r="J2815" s="63">
        <v>3749.14</v>
      </c>
      <c r="K2815" s="63">
        <v>0</v>
      </c>
      <c r="L2815" s="63">
        <v>0</v>
      </c>
      <c r="M2815" s="63">
        <v>-3.51</v>
      </c>
      <c r="N2815" s="10" t="str">
        <f t="shared" si="438"/>
        <v>L</v>
      </c>
      <c r="O2815" s="11">
        <f t="shared" si="439"/>
        <v>45923</v>
      </c>
      <c r="P2815" s="12" t="str">
        <f t="shared" si="440"/>
        <v>03</v>
      </c>
      <c r="Q2815" s="13" t="str">
        <f>VLOOKUP($B2815,Deals_Demo!$H:$N,7,0)</f>
        <v>strategy_24_demo</v>
      </c>
      <c r="R2815" s="13" t="str">
        <f t="shared" si="441"/>
        <v>Tue</v>
      </c>
      <c r="S2815" s="14">
        <f>VLOOKUP($B2815,Deals_Demo!$H:$S,8,0)</f>
        <v>45923.139826388891</v>
      </c>
      <c r="T2815" s="14">
        <f>VLOOKUP($B2815,Deals_Demo!$H:$S,9,0)</f>
        <v>45923.348159722227</v>
      </c>
      <c r="U2815" s="15" t="str">
        <f t="shared" si="442"/>
        <v>2025-09-23</v>
      </c>
      <c r="V2815" s="13" t="str">
        <f>VLOOKUP($B2815,Deals_Demo!$H:$S,11,0)</f>
        <v>08</v>
      </c>
      <c r="W2815" s="13" t="str">
        <f>VLOOKUP($B2815,Deals_Demo!$H:$S,12,0)</f>
        <v>Tue</v>
      </c>
      <c r="X2815" s="13">
        <f t="shared" si="435"/>
        <v>-0.35099999999999998</v>
      </c>
      <c r="Y2815" s="13">
        <f t="shared" si="436"/>
        <v>-0.70199999999999996</v>
      </c>
      <c r="Z2815" s="13">
        <f t="shared" si="437"/>
        <v>-1.0529999999999999</v>
      </c>
      <c r="AA2815" s="13">
        <f t="shared" si="443"/>
        <v>-3</v>
      </c>
    </row>
    <row r="2816" spans="1:27" x14ac:dyDescent="0.25">
      <c r="A2816" s="56">
        <v>45923.140381944446</v>
      </c>
      <c r="B2816" s="57">
        <v>444608265</v>
      </c>
      <c r="C2816" s="58" t="s">
        <v>36</v>
      </c>
      <c r="D2816" s="58" t="s">
        <v>38</v>
      </c>
      <c r="E2816" s="58" t="s">
        <v>119</v>
      </c>
      <c r="F2816" s="59">
        <v>3745.68</v>
      </c>
      <c r="G2816" s="59">
        <v>3748.68</v>
      </c>
      <c r="H2816" s="59">
        <v>3742.18</v>
      </c>
      <c r="I2816" s="58" t="s">
        <v>3189</v>
      </c>
      <c r="J2816" s="59">
        <v>3748.75</v>
      </c>
      <c r="K2816" s="59">
        <v>0</v>
      </c>
      <c r="L2816" s="59">
        <v>0</v>
      </c>
      <c r="M2816" s="59">
        <v>-3.07</v>
      </c>
      <c r="N2816" s="10" t="str">
        <f t="shared" si="438"/>
        <v>L</v>
      </c>
      <c r="O2816" s="11">
        <f t="shared" si="439"/>
        <v>45923</v>
      </c>
      <c r="P2816" s="12" t="str">
        <f t="shared" si="440"/>
        <v>03</v>
      </c>
      <c r="Q2816" s="13" t="str">
        <f>VLOOKUP($B2816,Deals_Demo!$H:$N,7,0)</f>
        <v>strategy_11_demo</v>
      </c>
      <c r="R2816" s="13" t="str">
        <f t="shared" si="441"/>
        <v>Tue</v>
      </c>
      <c r="S2816" s="14">
        <f>VLOOKUP($B2816,Deals_Demo!$H:$S,8,0)</f>
        <v>45923.140381944446</v>
      </c>
      <c r="T2816" s="14">
        <f>VLOOKUP($B2816,Deals_Demo!$H:$S,9,0)</f>
        <v>45923.348715277782</v>
      </c>
      <c r="U2816" s="15" t="str">
        <f t="shared" si="442"/>
        <v>2025-09-23</v>
      </c>
      <c r="V2816" s="13" t="str">
        <f>VLOOKUP($B2816,Deals_Demo!$H:$S,11,0)</f>
        <v>08</v>
      </c>
      <c r="W2816" s="13" t="str">
        <f>VLOOKUP($B2816,Deals_Demo!$H:$S,12,0)</f>
        <v>Tue</v>
      </c>
      <c r="X2816" s="13">
        <f t="shared" si="435"/>
        <v>-0.307</v>
      </c>
      <c r="Y2816" s="13">
        <f t="shared" si="436"/>
        <v>-0.61399999999999999</v>
      </c>
      <c r="Z2816" s="13">
        <f t="shared" si="437"/>
        <v>-0.92099999999999993</v>
      </c>
      <c r="AA2816" s="13">
        <f t="shared" si="443"/>
        <v>-3</v>
      </c>
    </row>
    <row r="2817" spans="1:27" x14ac:dyDescent="0.25">
      <c r="A2817" s="60">
        <v>45923.140381944446</v>
      </c>
      <c r="B2817" s="61">
        <v>444608266</v>
      </c>
      <c r="C2817" s="62" t="s">
        <v>36</v>
      </c>
      <c r="D2817" s="62" t="s">
        <v>38</v>
      </c>
      <c r="E2817" s="62" t="s">
        <v>119</v>
      </c>
      <c r="F2817" s="63">
        <v>3745.74</v>
      </c>
      <c r="G2817" s="63">
        <v>3748.68</v>
      </c>
      <c r="H2817" s="62"/>
      <c r="I2817" s="62" t="s">
        <v>3189</v>
      </c>
      <c r="J2817" s="63">
        <v>3748.75</v>
      </c>
      <c r="K2817" s="63">
        <v>0</v>
      </c>
      <c r="L2817" s="63">
        <v>0</v>
      </c>
      <c r="M2817" s="63">
        <v>-3.01</v>
      </c>
      <c r="N2817" s="10" t="str">
        <f t="shared" si="438"/>
        <v>L</v>
      </c>
      <c r="O2817" s="11">
        <f t="shared" si="439"/>
        <v>45923</v>
      </c>
      <c r="P2817" s="12" t="str">
        <f t="shared" si="440"/>
        <v>03</v>
      </c>
      <c r="Q2817" s="13" t="str">
        <f>VLOOKUP($B2817,Deals_Demo!$H:$N,7,0)</f>
        <v>strategy_20_demo</v>
      </c>
      <c r="R2817" s="13" t="str">
        <f t="shared" si="441"/>
        <v>Tue</v>
      </c>
      <c r="S2817" s="14">
        <f>VLOOKUP($B2817,Deals_Demo!$H:$S,8,0)</f>
        <v>45923.140381944446</v>
      </c>
      <c r="T2817" s="14">
        <f>VLOOKUP($B2817,Deals_Demo!$H:$S,9,0)</f>
        <v>45923.348715277782</v>
      </c>
      <c r="U2817" s="15" t="str">
        <f t="shared" si="442"/>
        <v>2025-09-23</v>
      </c>
      <c r="V2817" s="13" t="str">
        <f>VLOOKUP($B2817,Deals_Demo!$H:$S,11,0)</f>
        <v>08</v>
      </c>
      <c r="W2817" s="13" t="str">
        <f>VLOOKUP($B2817,Deals_Demo!$H:$S,12,0)</f>
        <v>Tue</v>
      </c>
      <c r="X2817" s="13">
        <f t="shared" si="435"/>
        <v>-0.30099999999999999</v>
      </c>
      <c r="Y2817" s="13">
        <f t="shared" si="436"/>
        <v>-0.60199999999999998</v>
      </c>
      <c r="Z2817" s="13">
        <f t="shared" si="437"/>
        <v>-0.90299999999999991</v>
      </c>
      <c r="AA2817" s="13">
        <f t="shared" si="443"/>
        <v>-3</v>
      </c>
    </row>
    <row r="2818" spans="1:27" x14ac:dyDescent="0.25">
      <c r="A2818" s="56">
        <v>45923.140381944446</v>
      </c>
      <c r="B2818" s="57">
        <v>444608267</v>
      </c>
      <c r="C2818" s="58" t="s">
        <v>36</v>
      </c>
      <c r="D2818" s="58" t="s">
        <v>38</v>
      </c>
      <c r="E2818" s="58" t="s">
        <v>119</v>
      </c>
      <c r="F2818" s="59">
        <v>3745.8</v>
      </c>
      <c r="G2818" s="59">
        <v>3748.68</v>
      </c>
      <c r="H2818" s="59">
        <v>3742.68</v>
      </c>
      <c r="I2818" s="58" t="s">
        <v>3189</v>
      </c>
      <c r="J2818" s="59">
        <v>3748.75</v>
      </c>
      <c r="K2818" s="59">
        <v>0</v>
      </c>
      <c r="L2818" s="59">
        <v>0</v>
      </c>
      <c r="M2818" s="59">
        <v>-2.95</v>
      </c>
      <c r="N2818" s="10" t="str">
        <f t="shared" si="438"/>
        <v>L</v>
      </c>
      <c r="O2818" s="11">
        <f t="shared" si="439"/>
        <v>45923</v>
      </c>
      <c r="P2818" s="12" t="str">
        <f t="shared" si="440"/>
        <v>03</v>
      </c>
      <c r="Q2818" s="13" t="str">
        <f>VLOOKUP($B2818,Deals_Demo!$H:$N,7,0)</f>
        <v>strategy_09_demo</v>
      </c>
      <c r="R2818" s="13" t="str">
        <f t="shared" si="441"/>
        <v>Tue</v>
      </c>
      <c r="S2818" s="14">
        <f>VLOOKUP($B2818,Deals_Demo!$H:$S,8,0)</f>
        <v>45923.140381944446</v>
      </c>
      <c r="T2818" s="14">
        <f>VLOOKUP($B2818,Deals_Demo!$H:$S,9,0)</f>
        <v>45923.348715277782</v>
      </c>
      <c r="U2818" s="15" t="str">
        <f t="shared" si="442"/>
        <v>2025-09-23</v>
      </c>
      <c r="V2818" s="13" t="str">
        <f>VLOOKUP($B2818,Deals_Demo!$H:$S,11,0)</f>
        <v>08</v>
      </c>
      <c r="W2818" s="13" t="str">
        <f>VLOOKUP($B2818,Deals_Demo!$H:$S,12,0)</f>
        <v>Tue</v>
      </c>
      <c r="X2818" s="13">
        <f t="shared" si="435"/>
        <v>-0.29500000000000004</v>
      </c>
      <c r="Y2818" s="13">
        <f t="shared" si="436"/>
        <v>-0.59000000000000008</v>
      </c>
      <c r="Z2818" s="13">
        <f t="shared" si="437"/>
        <v>-0.88500000000000001</v>
      </c>
      <c r="AA2818" s="13">
        <f t="shared" si="443"/>
        <v>-3</v>
      </c>
    </row>
    <row r="2819" spans="1:27" x14ac:dyDescent="0.25">
      <c r="A2819" s="60">
        <v>45923.146168981482</v>
      </c>
      <c r="B2819" s="61">
        <v>444609216</v>
      </c>
      <c r="C2819" s="62" t="s">
        <v>36</v>
      </c>
      <c r="D2819" s="62" t="s">
        <v>37</v>
      </c>
      <c r="E2819" s="62" t="s">
        <v>119</v>
      </c>
      <c r="F2819" s="63">
        <v>3748.72</v>
      </c>
      <c r="G2819" s="63">
        <v>3749.39</v>
      </c>
      <c r="H2819" s="62"/>
      <c r="I2819" s="62" t="s">
        <v>3190</v>
      </c>
      <c r="J2819" s="63">
        <v>3749.36</v>
      </c>
      <c r="K2819" s="63">
        <v>0</v>
      </c>
      <c r="L2819" s="63">
        <v>0</v>
      </c>
      <c r="M2819" s="63">
        <v>0.64</v>
      </c>
      <c r="N2819" s="10" t="str">
        <f t="shared" si="438"/>
        <v>W</v>
      </c>
      <c r="O2819" s="11">
        <f t="shared" si="439"/>
        <v>45923</v>
      </c>
      <c r="P2819" s="12" t="str">
        <f t="shared" si="440"/>
        <v>03</v>
      </c>
      <c r="Q2819" s="13" t="str">
        <f>VLOOKUP($B2819,Deals_Demo!$H:$N,7,0)</f>
        <v>strategy_18_demo</v>
      </c>
      <c r="R2819" s="13" t="str">
        <f t="shared" si="441"/>
        <v>Tue</v>
      </c>
      <c r="S2819" s="14">
        <f>VLOOKUP($B2819,Deals_Demo!$H:$S,8,0)</f>
        <v>45923.146168981482</v>
      </c>
      <c r="T2819" s="14">
        <f>VLOOKUP($B2819,Deals_Demo!$H:$S,9,0)</f>
        <v>45923.354502314818</v>
      </c>
      <c r="U2819" s="15" t="str">
        <f t="shared" si="442"/>
        <v>2025-09-23</v>
      </c>
      <c r="V2819" s="13" t="str">
        <f>VLOOKUP($B2819,Deals_Demo!$H:$S,11,0)</f>
        <v>08</v>
      </c>
      <c r="W2819" s="13" t="str">
        <f>VLOOKUP($B2819,Deals_Demo!$H:$S,12,0)</f>
        <v>Tue</v>
      </c>
      <c r="X2819" s="13">
        <f t="shared" ref="X2819:X2882" si="444">$M2819*0.1</f>
        <v>6.4000000000000001E-2</v>
      </c>
      <c r="Y2819" s="13">
        <f t="shared" ref="Y2819:Y2882" si="445">$M2819*0.2</f>
        <v>0.128</v>
      </c>
      <c r="Z2819" s="13">
        <f t="shared" ref="Z2819:Z2882" si="446">$M2819*0.3</f>
        <v>0.192</v>
      </c>
      <c r="AA2819" s="13">
        <f t="shared" si="443"/>
        <v>-3</v>
      </c>
    </row>
    <row r="2820" spans="1:27" x14ac:dyDescent="0.25">
      <c r="A2820" s="56">
        <v>45923.146168981482</v>
      </c>
      <c r="B2820" s="57">
        <v>444609218</v>
      </c>
      <c r="C2820" s="58" t="s">
        <v>36</v>
      </c>
      <c r="D2820" s="58" t="s">
        <v>37</v>
      </c>
      <c r="E2820" s="58" t="s">
        <v>119</v>
      </c>
      <c r="F2820" s="59">
        <v>3748.72</v>
      </c>
      <c r="G2820" s="59">
        <v>3749.4</v>
      </c>
      <c r="H2820" s="58"/>
      <c r="I2820" s="58" t="s">
        <v>3190</v>
      </c>
      <c r="J2820" s="59">
        <v>3749.36</v>
      </c>
      <c r="K2820" s="59">
        <v>0</v>
      </c>
      <c r="L2820" s="59">
        <v>0</v>
      </c>
      <c r="M2820" s="59">
        <v>0.64</v>
      </c>
      <c r="N2820" s="10" t="str">
        <f t="shared" si="438"/>
        <v>W</v>
      </c>
      <c r="O2820" s="11">
        <f t="shared" si="439"/>
        <v>45923</v>
      </c>
      <c r="P2820" s="12" t="str">
        <f t="shared" si="440"/>
        <v>03</v>
      </c>
      <c r="Q2820" s="13" t="str">
        <f>VLOOKUP($B2820,Deals_Demo!$H:$N,7,0)</f>
        <v>strategy_20_demo</v>
      </c>
      <c r="R2820" s="13" t="str">
        <f t="shared" si="441"/>
        <v>Tue</v>
      </c>
      <c r="S2820" s="14">
        <f>VLOOKUP($B2820,Deals_Demo!$H:$S,8,0)</f>
        <v>45923.146168981482</v>
      </c>
      <c r="T2820" s="14">
        <f>VLOOKUP($B2820,Deals_Demo!$H:$S,9,0)</f>
        <v>45923.354502314818</v>
      </c>
      <c r="U2820" s="15" t="str">
        <f t="shared" si="442"/>
        <v>2025-09-23</v>
      </c>
      <c r="V2820" s="13" t="str">
        <f>VLOOKUP($B2820,Deals_Demo!$H:$S,11,0)</f>
        <v>08</v>
      </c>
      <c r="W2820" s="13" t="str">
        <f>VLOOKUP($B2820,Deals_Demo!$H:$S,12,0)</f>
        <v>Tue</v>
      </c>
      <c r="X2820" s="13">
        <f t="shared" si="444"/>
        <v>6.4000000000000001E-2</v>
      </c>
      <c r="Y2820" s="13">
        <f t="shared" si="445"/>
        <v>0.128</v>
      </c>
      <c r="Z2820" s="13">
        <f t="shared" si="446"/>
        <v>0.192</v>
      </c>
      <c r="AA2820" s="13">
        <f t="shared" si="443"/>
        <v>-3</v>
      </c>
    </row>
    <row r="2821" spans="1:27" x14ac:dyDescent="0.25">
      <c r="A2821" s="60">
        <v>45923.146284722221</v>
      </c>
      <c r="B2821" s="61">
        <v>444609256</v>
      </c>
      <c r="C2821" s="62" t="s">
        <v>36</v>
      </c>
      <c r="D2821" s="62" t="s">
        <v>37</v>
      </c>
      <c r="E2821" s="62" t="s">
        <v>119</v>
      </c>
      <c r="F2821" s="63">
        <v>3748.15</v>
      </c>
      <c r="G2821" s="63">
        <v>3748.98</v>
      </c>
      <c r="H2821" s="63">
        <v>3751.67</v>
      </c>
      <c r="I2821" s="62" t="s">
        <v>3173</v>
      </c>
      <c r="J2821" s="63">
        <v>3748.93</v>
      </c>
      <c r="K2821" s="63">
        <v>0</v>
      </c>
      <c r="L2821" s="63">
        <v>0</v>
      </c>
      <c r="M2821" s="63">
        <v>0.78</v>
      </c>
      <c r="N2821" s="10" t="str">
        <f t="shared" si="438"/>
        <v>W</v>
      </c>
      <c r="O2821" s="11">
        <f t="shared" si="439"/>
        <v>45923</v>
      </c>
      <c r="P2821" s="12" t="str">
        <f t="shared" si="440"/>
        <v>03</v>
      </c>
      <c r="Q2821" s="13" t="str">
        <f>VLOOKUP($B2821,Deals_Demo!$H:$N,7,0)</f>
        <v>strategy_11_demo</v>
      </c>
      <c r="R2821" s="13" t="str">
        <f t="shared" si="441"/>
        <v>Tue</v>
      </c>
      <c r="S2821" s="14">
        <f>VLOOKUP($B2821,Deals_Demo!$H:$S,8,0)</f>
        <v>45923.146284722221</v>
      </c>
      <c r="T2821" s="14">
        <f>VLOOKUP($B2821,Deals_Demo!$H:$S,9,0)</f>
        <v>45923.354618055557</v>
      </c>
      <c r="U2821" s="15" t="str">
        <f t="shared" si="442"/>
        <v>2025-09-23</v>
      </c>
      <c r="V2821" s="13" t="str">
        <f>VLOOKUP($B2821,Deals_Demo!$H:$S,11,0)</f>
        <v>08</v>
      </c>
      <c r="W2821" s="13" t="str">
        <f>VLOOKUP($B2821,Deals_Demo!$H:$S,12,0)</f>
        <v>Tue</v>
      </c>
      <c r="X2821" s="13">
        <f t="shared" si="444"/>
        <v>7.8000000000000014E-2</v>
      </c>
      <c r="Y2821" s="13">
        <f t="shared" si="445"/>
        <v>0.15600000000000003</v>
      </c>
      <c r="Z2821" s="13">
        <f t="shared" si="446"/>
        <v>0.23399999999999999</v>
      </c>
      <c r="AA2821" s="13">
        <f t="shared" si="443"/>
        <v>-3</v>
      </c>
    </row>
    <row r="2822" spans="1:27" x14ac:dyDescent="0.25">
      <c r="A2822" s="56">
        <v>45923.146284722221</v>
      </c>
      <c r="B2822" s="57">
        <v>444609257</v>
      </c>
      <c r="C2822" s="58" t="s">
        <v>36</v>
      </c>
      <c r="D2822" s="58" t="s">
        <v>37</v>
      </c>
      <c r="E2822" s="58" t="s">
        <v>119</v>
      </c>
      <c r="F2822" s="59">
        <v>3748.15</v>
      </c>
      <c r="G2822" s="59">
        <v>3745.95</v>
      </c>
      <c r="H2822" s="59">
        <v>3749.65</v>
      </c>
      <c r="I2822" s="58" t="s">
        <v>3191</v>
      </c>
      <c r="J2822" s="59">
        <v>3749.75</v>
      </c>
      <c r="K2822" s="59">
        <v>0</v>
      </c>
      <c r="L2822" s="59">
        <v>0</v>
      </c>
      <c r="M2822" s="59">
        <v>1.6</v>
      </c>
      <c r="N2822" s="10" t="str">
        <f t="shared" si="438"/>
        <v>W</v>
      </c>
      <c r="O2822" s="11">
        <f t="shared" si="439"/>
        <v>45923</v>
      </c>
      <c r="P2822" s="12" t="str">
        <f t="shared" si="440"/>
        <v>03</v>
      </c>
      <c r="Q2822" s="13" t="str">
        <f>VLOOKUP($B2822,Deals_Demo!$H:$N,7,0)</f>
        <v>strategy_22_demo</v>
      </c>
      <c r="R2822" s="13" t="str">
        <f t="shared" si="441"/>
        <v>Tue</v>
      </c>
      <c r="S2822" s="14">
        <f>VLOOKUP($B2822,Deals_Demo!$H:$S,8,0)</f>
        <v>45923.146284722221</v>
      </c>
      <c r="T2822" s="14">
        <f>VLOOKUP($B2822,Deals_Demo!$H:$S,9,0)</f>
        <v>45923.354618055557</v>
      </c>
      <c r="U2822" s="15" t="str">
        <f t="shared" si="442"/>
        <v>2025-09-23</v>
      </c>
      <c r="V2822" s="13" t="str">
        <f>VLOOKUP($B2822,Deals_Demo!$H:$S,11,0)</f>
        <v>08</v>
      </c>
      <c r="W2822" s="13" t="str">
        <f>VLOOKUP($B2822,Deals_Demo!$H:$S,12,0)</f>
        <v>Tue</v>
      </c>
      <c r="X2822" s="13">
        <f t="shared" si="444"/>
        <v>0.16000000000000003</v>
      </c>
      <c r="Y2822" s="13">
        <f t="shared" si="445"/>
        <v>0.32000000000000006</v>
      </c>
      <c r="Z2822" s="13">
        <f t="shared" si="446"/>
        <v>0.48</v>
      </c>
      <c r="AA2822" s="13">
        <f t="shared" si="443"/>
        <v>-3</v>
      </c>
    </row>
    <row r="2823" spans="1:27" x14ac:dyDescent="0.25">
      <c r="A2823" s="60">
        <v>45923.146284722221</v>
      </c>
      <c r="B2823" s="61">
        <v>444609259</v>
      </c>
      <c r="C2823" s="62" t="s">
        <v>36</v>
      </c>
      <c r="D2823" s="62" t="s">
        <v>37</v>
      </c>
      <c r="E2823" s="62" t="s">
        <v>119</v>
      </c>
      <c r="F2823" s="63">
        <v>3748.15</v>
      </c>
      <c r="G2823" s="63">
        <v>3748.98</v>
      </c>
      <c r="H2823" s="63">
        <v>3751.15</v>
      </c>
      <c r="I2823" s="62" t="s">
        <v>3173</v>
      </c>
      <c r="J2823" s="63">
        <v>3748.93</v>
      </c>
      <c r="K2823" s="63">
        <v>0</v>
      </c>
      <c r="L2823" s="63">
        <v>0</v>
      </c>
      <c r="M2823" s="63">
        <v>0.78</v>
      </c>
      <c r="N2823" s="10" t="str">
        <f t="shared" si="438"/>
        <v>W</v>
      </c>
      <c r="O2823" s="11">
        <f t="shared" si="439"/>
        <v>45923</v>
      </c>
      <c r="P2823" s="12" t="str">
        <f t="shared" si="440"/>
        <v>03</v>
      </c>
      <c r="Q2823" s="13" t="str">
        <f>VLOOKUP($B2823,Deals_Demo!$H:$N,7,0)</f>
        <v>strategy_10_demo</v>
      </c>
      <c r="R2823" s="13" t="str">
        <f t="shared" si="441"/>
        <v>Tue</v>
      </c>
      <c r="S2823" s="14">
        <f>VLOOKUP($B2823,Deals_Demo!$H:$S,8,0)</f>
        <v>45923.146284722221</v>
      </c>
      <c r="T2823" s="14">
        <f>VLOOKUP($B2823,Deals_Demo!$H:$S,9,0)</f>
        <v>45923.354618055557</v>
      </c>
      <c r="U2823" s="15" t="str">
        <f t="shared" si="442"/>
        <v>2025-09-23</v>
      </c>
      <c r="V2823" s="13" t="str">
        <f>VLOOKUP($B2823,Deals_Demo!$H:$S,11,0)</f>
        <v>08</v>
      </c>
      <c r="W2823" s="13" t="str">
        <f>VLOOKUP($B2823,Deals_Demo!$H:$S,12,0)</f>
        <v>Tue</v>
      </c>
      <c r="X2823" s="13">
        <f t="shared" si="444"/>
        <v>7.8000000000000014E-2</v>
      </c>
      <c r="Y2823" s="13">
        <f t="shared" si="445"/>
        <v>0.15600000000000003</v>
      </c>
      <c r="Z2823" s="13">
        <f t="shared" si="446"/>
        <v>0.23399999999999999</v>
      </c>
      <c r="AA2823" s="13">
        <f t="shared" si="443"/>
        <v>-3</v>
      </c>
    </row>
    <row r="2824" spans="1:27" x14ac:dyDescent="0.25">
      <c r="A2824" s="56">
        <v>45923.146296296298</v>
      </c>
      <c r="B2824" s="57">
        <v>444609260</v>
      </c>
      <c r="C2824" s="58" t="s">
        <v>36</v>
      </c>
      <c r="D2824" s="58" t="s">
        <v>37</v>
      </c>
      <c r="E2824" s="58" t="s">
        <v>119</v>
      </c>
      <c r="F2824" s="59">
        <v>3748.15</v>
      </c>
      <c r="G2824" s="59">
        <v>3745.15</v>
      </c>
      <c r="H2824" s="59">
        <v>3749.65</v>
      </c>
      <c r="I2824" s="58" t="s">
        <v>3191</v>
      </c>
      <c r="J2824" s="59">
        <v>3749.75</v>
      </c>
      <c r="K2824" s="59">
        <v>0</v>
      </c>
      <c r="L2824" s="59">
        <v>0</v>
      </c>
      <c r="M2824" s="59">
        <v>1.6</v>
      </c>
      <c r="N2824" s="10" t="str">
        <f t="shared" si="438"/>
        <v>W</v>
      </c>
      <c r="O2824" s="11">
        <f t="shared" si="439"/>
        <v>45923</v>
      </c>
      <c r="P2824" s="12" t="str">
        <f t="shared" si="440"/>
        <v>03</v>
      </c>
      <c r="Q2824" s="13" t="str">
        <f>VLOOKUP($B2824,Deals_Demo!$H:$N,7,0)</f>
        <v>strategy_12_demo</v>
      </c>
      <c r="R2824" s="13" t="str">
        <f t="shared" si="441"/>
        <v>Tue</v>
      </c>
      <c r="S2824" s="14">
        <f>VLOOKUP($B2824,Deals_Demo!$H:$S,8,0)</f>
        <v>45923.146296296298</v>
      </c>
      <c r="T2824" s="14">
        <f>VLOOKUP($B2824,Deals_Demo!$H:$S,9,0)</f>
        <v>45923.354629629634</v>
      </c>
      <c r="U2824" s="15" t="str">
        <f t="shared" si="442"/>
        <v>2025-09-23</v>
      </c>
      <c r="V2824" s="13" t="str">
        <f>VLOOKUP($B2824,Deals_Demo!$H:$S,11,0)</f>
        <v>08</v>
      </c>
      <c r="W2824" s="13" t="str">
        <f>VLOOKUP($B2824,Deals_Demo!$H:$S,12,0)</f>
        <v>Tue</v>
      </c>
      <c r="X2824" s="13">
        <f t="shared" si="444"/>
        <v>0.16000000000000003</v>
      </c>
      <c r="Y2824" s="13">
        <f t="shared" si="445"/>
        <v>0.32000000000000006</v>
      </c>
      <c r="Z2824" s="13">
        <f t="shared" si="446"/>
        <v>0.48</v>
      </c>
      <c r="AA2824" s="13">
        <f t="shared" si="443"/>
        <v>-3</v>
      </c>
    </row>
    <row r="2825" spans="1:27" x14ac:dyDescent="0.25">
      <c r="A2825" s="60">
        <v>45923.146296296298</v>
      </c>
      <c r="B2825" s="61">
        <v>444609262</v>
      </c>
      <c r="C2825" s="62" t="s">
        <v>36</v>
      </c>
      <c r="D2825" s="62" t="s">
        <v>37</v>
      </c>
      <c r="E2825" s="62" t="s">
        <v>119</v>
      </c>
      <c r="F2825" s="63">
        <v>3748.15</v>
      </c>
      <c r="G2825" s="63">
        <v>3745.95</v>
      </c>
      <c r="H2825" s="63">
        <v>3751.15</v>
      </c>
      <c r="I2825" s="62" t="s">
        <v>3192</v>
      </c>
      <c r="J2825" s="63">
        <v>3745.94</v>
      </c>
      <c r="K2825" s="63">
        <v>0</v>
      </c>
      <c r="L2825" s="63">
        <v>0</v>
      </c>
      <c r="M2825" s="63">
        <v>-2.21</v>
      </c>
      <c r="N2825" s="10" t="str">
        <f t="shared" si="438"/>
        <v>L</v>
      </c>
      <c r="O2825" s="11">
        <f t="shared" si="439"/>
        <v>45923</v>
      </c>
      <c r="P2825" s="12" t="str">
        <f t="shared" si="440"/>
        <v>03</v>
      </c>
      <c r="Q2825" s="13" t="str">
        <f>VLOOKUP($B2825,Deals_Demo!$H:$N,7,0)</f>
        <v>strategy_23_demo</v>
      </c>
      <c r="R2825" s="13" t="str">
        <f t="shared" si="441"/>
        <v>Tue</v>
      </c>
      <c r="S2825" s="14">
        <f>VLOOKUP($B2825,Deals_Demo!$H:$S,8,0)</f>
        <v>45923.146296296298</v>
      </c>
      <c r="T2825" s="14">
        <f>VLOOKUP($B2825,Deals_Demo!$H:$S,9,0)</f>
        <v>45923.354629629634</v>
      </c>
      <c r="U2825" s="15" t="str">
        <f t="shared" si="442"/>
        <v>2025-09-23</v>
      </c>
      <c r="V2825" s="13" t="str">
        <f>VLOOKUP($B2825,Deals_Demo!$H:$S,11,0)</f>
        <v>08</v>
      </c>
      <c r="W2825" s="13" t="str">
        <f>VLOOKUP($B2825,Deals_Demo!$H:$S,12,0)</f>
        <v>Tue</v>
      </c>
      <c r="X2825" s="13">
        <f t="shared" si="444"/>
        <v>-0.221</v>
      </c>
      <c r="Y2825" s="13">
        <f t="shared" si="445"/>
        <v>-0.442</v>
      </c>
      <c r="Z2825" s="13">
        <f t="shared" si="446"/>
        <v>-0.66299999999999992</v>
      </c>
      <c r="AA2825" s="13">
        <f t="shared" si="443"/>
        <v>-3</v>
      </c>
    </row>
    <row r="2826" spans="1:27" x14ac:dyDescent="0.25">
      <c r="A2826" s="56">
        <v>45923.146296296298</v>
      </c>
      <c r="B2826" s="57">
        <v>444609263</v>
      </c>
      <c r="C2826" s="58" t="s">
        <v>36</v>
      </c>
      <c r="D2826" s="58" t="s">
        <v>37</v>
      </c>
      <c r="E2826" s="58" t="s">
        <v>119</v>
      </c>
      <c r="F2826" s="59">
        <v>3748.15</v>
      </c>
      <c r="G2826" s="59">
        <v>3748.99</v>
      </c>
      <c r="H2826" s="59">
        <v>3751.15</v>
      </c>
      <c r="I2826" s="58" t="s">
        <v>3193</v>
      </c>
      <c r="J2826" s="59">
        <v>3748.99</v>
      </c>
      <c r="K2826" s="59">
        <v>0</v>
      </c>
      <c r="L2826" s="59">
        <v>0</v>
      </c>
      <c r="M2826" s="59">
        <v>0.84</v>
      </c>
      <c r="N2826" s="10" t="str">
        <f t="shared" si="438"/>
        <v>W</v>
      </c>
      <c r="O2826" s="11">
        <f t="shared" si="439"/>
        <v>45923</v>
      </c>
      <c r="P2826" s="12" t="str">
        <f t="shared" si="440"/>
        <v>03</v>
      </c>
      <c r="Q2826" s="13" t="str">
        <f>VLOOKUP($B2826,Deals_Demo!$H:$N,7,0)</f>
        <v>strategy_09_demo</v>
      </c>
      <c r="R2826" s="13" t="str">
        <f t="shared" si="441"/>
        <v>Tue</v>
      </c>
      <c r="S2826" s="14">
        <f>VLOOKUP($B2826,Deals_Demo!$H:$S,8,0)</f>
        <v>45923.146296296298</v>
      </c>
      <c r="T2826" s="14">
        <f>VLOOKUP($B2826,Deals_Demo!$H:$S,9,0)</f>
        <v>45923.354629629634</v>
      </c>
      <c r="U2826" s="15" t="str">
        <f t="shared" si="442"/>
        <v>2025-09-23</v>
      </c>
      <c r="V2826" s="13" t="str">
        <f>VLOOKUP($B2826,Deals_Demo!$H:$S,11,0)</f>
        <v>08</v>
      </c>
      <c r="W2826" s="13" t="str">
        <f>VLOOKUP($B2826,Deals_Demo!$H:$S,12,0)</f>
        <v>Tue</v>
      </c>
      <c r="X2826" s="13">
        <f t="shared" si="444"/>
        <v>8.4000000000000005E-2</v>
      </c>
      <c r="Y2826" s="13">
        <f t="shared" si="445"/>
        <v>0.16800000000000001</v>
      </c>
      <c r="Z2826" s="13">
        <f t="shared" si="446"/>
        <v>0.252</v>
      </c>
      <c r="AA2826" s="13">
        <f t="shared" si="443"/>
        <v>-3</v>
      </c>
    </row>
    <row r="2827" spans="1:27" x14ac:dyDescent="0.25">
      <c r="A2827" s="60">
        <v>45923.146296296298</v>
      </c>
      <c r="B2827" s="61">
        <v>444609266</v>
      </c>
      <c r="C2827" s="62" t="s">
        <v>36</v>
      </c>
      <c r="D2827" s="62" t="s">
        <v>37</v>
      </c>
      <c r="E2827" s="62" t="s">
        <v>119</v>
      </c>
      <c r="F2827" s="63">
        <v>3748.15</v>
      </c>
      <c r="G2827" s="63">
        <v>3745.15</v>
      </c>
      <c r="H2827" s="63">
        <v>3750.35</v>
      </c>
      <c r="I2827" s="62" t="s">
        <v>3175</v>
      </c>
      <c r="J2827" s="63">
        <v>3750.59</v>
      </c>
      <c r="K2827" s="63">
        <v>0</v>
      </c>
      <c r="L2827" s="63">
        <v>0</v>
      </c>
      <c r="M2827" s="63">
        <v>2.44</v>
      </c>
      <c r="N2827" s="10" t="str">
        <f t="shared" si="438"/>
        <v>W</v>
      </c>
      <c r="O2827" s="11">
        <f t="shared" si="439"/>
        <v>45923</v>
      </c>
      <c r="P2827" s="12" t="str">
        <f t="shared" si="440"/>
        <v>03</v>
      </c>
      <c r="Q2827" s="13" t="str">
        <f>VLOOKUP($B2827,Deals_Demo!$H:$N,7,0)</f>
        <v>strategy_21_demo</v>
      </c>
      <c r="R2827" s="13" t="str">
        <f t="shared" si="441"/>
        <v>Tue</v>
      </c>
      <c r="S2827" s="14">
        <f>VLOOKUP($B2827,Deals_Demo!$H:$S,8,0)</f>
        <v>45923.146296296298</v>
      </c>
      <c r="T2827" s="14">
        <f>VLOOKUP($B2827,Deals_Demo!$H:$S,9,0)</f>
        <v>45923.354629629634</v>
      </c>
      <c r="U2827" s="15" t="str">
        <f t="shared" si="442"/>
        <v>2025-09-23</v>
      </c>
      <c r="V2827" s="13" t="str">
        <f>VLOOKUP($B2827,Deals_Demo!$H:$S,11,0)</f>
        <v>08</v>
      </c>
      <c r="W2827" s="13" t="str">
        <f>VLOOKUP($B2827,Deals_Demo!$H:$S,12,0)</f>
        <v>Tue</v>
      </c>
      <c r="X2827" s="13">
        <f t="shared" si="444"/>
        <v>0.24399999999999999</v>
      </c>
      <c r="Y2827" s="13">
        <f t="shared" si="445"/>
        <v>0.48799999999999999</v>
      </c>
      <c r="Z2827" s="13">
        <f t="shared" si="446"/>
        <v>0.73199999999999998</v>
      </c>
      <c r="AA2827" s="13">
        <f t="shared" si="443"/>
        <v>-3</v>
      </c>
    </row>
    <row r="2828" spans="1:27" x14ac:dyDescent="0.25">
      <c r="A2828" s="56">
        <v>45923.146307870367</v>
      </c>
      <c r="B2828" s="57">
        <v>444609267</v>
      </c>
      <c r="C2828" s="58" t="s">
        <v>36</v>
      </c>
      <c r="D2828" s="58" t="s">
        <v>37</v>
      </c>
      <c r="E2828" s="58" t="s">
        <v>119</v>
      </c>
      <c r="F2828" s="59">
        <v>3748.15</v>
      </c>
      <c r="G2828" s="59">
        <v>3745.15</v>
      </c>
      <c r="H2828" s="59">
        <v>3749.65</v>
      </c>
      <c r="I2828" s="58" t="s">
        <v>3191</v>
      </c>
      <c r="J2828" s="59">
        <v>3749.75</v>
      </c>
      <c r="K2828" s="59">
        <v>0</v>
      </c>
      <c r="L2828" s="59">
        <v>0</v>
      </c>
      <c r="M2828" s="59">
        <v>1.6</v>
      </c>
      <c r="N2828" s="10" t="str">
        <f t="shared" si="438"/>
        <v>W</v>
      </c>
      <c r="O2828" s="11">
        <f t="shared" si="439"/>
        <v>45923</v>
      </c>
      <c r="P2828" s="12" t="str">
        <f t="shared" si="440"/>
        <v>03</v>
      </c>
      <c r="Q2828" s="13" t="str">
        <f>VLOOKUP($B2828,Deals_Demo!$H:$N,7,0)</f>
        <v>strategy_24_demo</v>
      </c>
      <c r="R2828" s="13" t="str">
        <f t="shared" si="441"/>
        <v>Tue</v>
      </c>
      <c r="S2828" s="14">
        <f>VLOOKUP($B2828,Deals_Demo!$H:$S,8,0)</f>
        <v>45923.146307870367</v>
      </c>
      <c r="T2828" s="14">
        <f>VLOOKUP($B2828,Deals_Demo!$H:$S,9,0)</f>
        <v>45923.354641203703</v>
      </c>
      <c r="U2828" s="15" t="str">
        <f t="shared" si="442"/>
        <v>2025-09-23</v>
      </c>
      <c r="V2828" s="13" t="str">
        <f>VLOOKUP($B2828,Deals_Demo!$H:$S,11,0)</f>
        <v>08</v>
      </c>
      <c r="W2828" s="13" t="str">
        <f>VLOOKUP($B2828,Deals_Demo!$H:$S,12,0)</f>
        <v>Tue</v>
      </c>
      <c r="X2828" s="13">
        <f t="shared" si="444"/>
        <v>0.16000000000000003</v>
      </c>
      <c r="Y2828" s="13">
        <f t="shared" si="445"/>
        <v>0.32000000000000006</v>
      </c>
      <c r="Z2828" s="13">
        <f t="shared" si="446"/>
        <v>0.48</v>
      </c>
      <c r="AA2828" s="13">
        <f t="shared" si="443"/>
        <v>-3</v>
      </c>
    </row>
    <row r="2829" spans="1:27" x14ac:dyDescent="0.25">
      <c r="A2829" s="60">
        <v>45923.146631944444</v>
      </c>
      <c r="B2829" s="61">
        <v>444609336</v>
      </c>
      <c r="C2829" s="62" t="s">
        <v>36</v>
      </c>
      <c r="D2829" s="62" t="s">
        <v>37</v>
      </c>
      <c r="E2829" s="62" t="s">
        <v>119</v>
      </c>
      <c r="F2829" s="63">
        <v>3748.11</v>
      </c>
      <c r="G2829" s="63">
        <v>3748.73</v>
      </c>
      <c r="H2829" s="63">
        <v>3749.61</v>
      </c>
      <c r="I2829" s="62" t="s">
        <v>3191</v>
      </c>
      <c r="J2829" s="63">
        <v>3749.75</v>
      </c>
      <c r="K2829" s="63">
        <v>0</v>
      </c>
      <c r="L2829" s="63">
        <v>0</v>
      </c>
      <c r="M2829" s="63">
        <v>1.64</v>
      </c>
      <c r="N2829" s="10" t="str">
        <f t="shared" si="438"/>
        <v>W</v>
      </c>
      <c r="O2829" s="11">
        <f t="shared" si="439"/>
        <v>45923</v>
      </c>
      <c r="P2829" s="12" t="str">
        <f t="shared" si="440"/>
        <v>03</v>
      </c>
      <c r="Q2829" s="13" t="str">
        <f>VLOOKUP($B2829,Deals_Demo!$H:$N,7,0)</f>
        <v>strategy_14_demo</v>
      </c>
      <c r="R2829" s="13" t="str">
        <f t="shared" si="441"/>
        <v>Tue</v>
      </c>
      <c r="S2829" s="14">
        <f>VLOOKUP($B2829,Deals_Demo!$H:$S,8,0)</f>
        <v>45923.146631944444</v>
      </c>
      <c r="T2829" s="14">
        <f>VLOOKUP($B2829,Deals_Demo!$H:$S,9,0)</f>
        <v>45923.35496527778</v>
      </c>
      <c r="U2829" s="15" t="str">
        <f t="shared" si="442"/>
        <v>2025-09-23</v>
      </c>
      <c r="V2829" s="13" t="str">
        <f>VLOOKUP($B2829,Deals_Demo!$H:$S,11,0)</f>
        <v>08</v>
      </c>
      <c r="W2829" s="13" t="str">
        <f>VLOOKUP($B2829,Deals_Demo!$H:$S,12,0)</f>
        <v>Tue</v>
      </c>
      <c r="X2829" s="13">
        <f t="shared" si="444"/>
        <v>0.16400000000000001</v>
      </c>
      <c r="Y2829" s="13">
        <f t="shared" si="445"/>
        <v>0.32800000000000001</v>
      </c>
      <c r="Z2829" s="13">
        <f t="shared" si="446"/>
        <v>0.49199999999999994</v>
      </c>
      <c r="AA2829" s="13">
        <f t="shared" si="443"/>
        <v>-3</v>
      </c>
    </row>
    <row r="2830" spans="1:27" x14ac:dyDescent="0.25">
      <c r="A2830" s="56">
        <v>45923.146631944444</v>
      </c>
      <c r="B2830" s="57">
        <v>444609337</v>
      </c>
      <c r="C2830" s="58" t="s">
        <v>36</v>
      </c>
      <c r="D2830" s="58" t="s">
        <v>37</v>
      </c>
      <c r="E2830" s="58" t="s">
        <v>119</v>
      </c>
      <c r="F2830" s="59">
        <v>3748.11</v>
      </c>
      <c r="G2830" s="59">
        <v>3748.73</v>
      </c>
      <c r="H2830" s="59">
        <v>3749.61</v>
      </c>
      <c r="I2830" s="58" t="s">
        <v>3191</v>
      </c>
      <c r="J2830" s="59">
        <v>3749.75</v>
      </c>
      <c r="K2830" s="59">
        <v>0</v>
      </c>
      <c r="L2830" s="59">
        <v>0</v>
      </c>
      <c r="M2830" s="59">
        <v>1.64</v>
      </c>
      <c r="N2830" s="10" t="str">
        <f t="shared" si="438"/>
        <v>W</v>
      </c>
      <c r="O2830" s="11">
        <f t="shared" si="439"/>
        <v>45923</v>
      </c>
      <c r="P2830" s="12" t="str">
        <f t="shared" si="440"/>
        <v>03</v>
      </c>
      <c r="Q2830" s="13" t="str">
        <f>VLOOKUP($B2830,Deals_Demo!$H:$N,7,0)</f>
        <v>strategy_15_demo</v>
      </c>
      <c r="R2830" s="13" t="str">
        <f t="shared" si="441"/>
        <v>Tue</v>
      </c>
      <c r="S2830" s="14">
        <f>VLOOKUP($B2830,Deals_Demo!$H:$S,8,0)</f>
        <v>45923.146631944444</v>
      </c>
      <c r="T2830" s="14">
        <f>VLOOKUP($B2830,Deals_Demo!$H:$S,9,0)</f>
        <v>45923.35496527778</v>
      </c>
      <c r="U2830" s="15" t="str">
        <f t="shared" si="442"/>
        <v>2025-09-23</v>
      </c>
      <c r="V2830" s="13" t="str">
        <f>VLOOKUP($B2830,Deals_Demo!$H:$S,11,0)</f>
        <v>08</v>
      </c>
      <c r="W2830" s="13" t="str">
        <f>VLOOKUP($B2830,Deals_Demo!$H:$S,12,0)</f>
        <v>Tue</v>
      </c>
      <c r="X2830" s="13">
        <f t="shared" si="444"/>
        <v>0.16400000000000001</v>
      </c>
      <c r="Y2830" s="13">
        <f t="shared" si="445"/>
        <v>0.32800000000000001</v>
      </c>
      <c r="Z2830" s="13">
        <f t="shared" si="446"/>
        <v>0.49199999999999994</v>
      </c>
      <c r="AA2830" s="13">
        <f t="shared" si="443"/>
        <v>-3</v>
      </c>
    </row>
    <row r="2831" spans="1:27" x14ac:dyDescent="0.25">
      <c r="A2831" s="60">
        <v>45923.149293981478</v>
      </c>
      <c r="B2831" s="61">
        <v>444609634</v>
      </c>
      <c r="C2831" s="62" t="s">
        <v>36</v>
      </c>
      <c r="D2831" s="62" t="s">
        <v>37</v>
      </c>
      <c r="E2831" s="62" t="s">
        <v>119</v>
      </c>
      <c r="F2831" s="63">
        <v>3748.7</v>
      </c>
      <c r="G2831" s="63">
        <v>3745.69</v>
      </c>
      <c r="H2831" s="63">
        <v>3753.19</v>
      </c>
      <c r="I2831" s="62" t="s">
        <v>3194</v>
      </c>
      <c r="J2831" s="63">
        <v>3745.69</v>
      </c>
      <c r="K2831" s="63">
        <v>0</v>
      </c>
      <c r="L2831" s="63">
        <v>0</v>
      </c>
      <c r="M2831" s="63">
        <v>-3.01</v>
      </c>
      <c r="N2831" s="10" t="str">
        <f t="shared" si="438"/>
        <v>L</v>
      </c>
      <c r="O2831" s="11">
        <f t="shared" si="439"/>
        <v>45923</v>
      </c>
      <c r="P2831" s="12" t="str">
        <f t="shared" si="440"/>
        <v>03</v>
      </c>
      <c r="Q2831" s="13" t="str">
        <f>VLOOKUP($B2831,Deals_Demo!$H:$N,7,0)</f>
        <v>DEMO_strategy_27</v>
      </c>
      <c r="R2831" s="13" t="str">
        <f t="shared" si="441"/>
        <v>Tue</v>
      </c>
      <c r="S2831" s="14">
        <f>VLOOKUP($B2831,Deals_Demo!$H:$S,8,0)</f>
        <v>45923.149293981478</v>
      </c>
      <c r="T2831" s="14">
        <f>VLOOKUP($B2831,Deals_Demo!$H:$S,9,0)</f>
        <v>45923.357627314814</v>
      </c>
      <c r="U2831" s="15" t="str">
        <f t="shared" si="442"/>
        <v>2025-09-23</v>
      </c>
      <c r="V2831" s="13" t="str">
        <f>VLOOKUP($B2831,Deals_Demo!$H:$S,11,0)</f>
        <v>08</v>
      </c>
      <c r="W2831" s="13" t="str">
        <f>VLOOKUP($B2831,Deals_Demo!$H:$S,12,0)</f>
        <v>Tue</v>
      </c>
      <c r="X2831" s="13">
        <f t="shared" si="444"/>
        <v>-0.30099999999999999</v>
      </c>
      <c r="Y2831" s="13">
        <f t="shared" si="445"/>
        <v>-0.60199999999999998</v>
      </c>
      <c r="Z2831" s="13">
        <f t="shared" si="446"/>
        <v>-0.90299999999999991</v>
      </c>
      <c r="AA2831" s="13">
        <f t="shared" si="443"/>
        <v>-3</v>
      </c>
    </row>
    <row r="2832" spans="1:27" x14ac:dyDescent="0.25">
      <c r="A2832" s="56">
        <v>45923.149305555555</v>
      </c>
      <c r="B2832" s="57">
        <v>444609635</v>
      </c>
      <c r="C2832" s="58" t="s">
        <v>36</v>
      </c>
      <c r="D2832" s="58" t="s">
        <v>37</v>
      </c>
      <c r="E2832" s="58" t="s">
        <v>119</v>
      </c>
      <c r="F2832" s="59">
        <v>3748.69</v>
      </c>
      <c r="G2832" s="59">
        <v>3745.7</v>
      </c>
      <c r="H2832" s="59">
        <v>3753.2</v>
      </c>
      <c r="I2832" s="58" t="s">
        <v>3194</v>
      </c>
      <c r="J2832" s="59">
        <v>3745.69</v>
      </c>
      <c r="K2832" s="59">
        <v>0</v>
      </c>
      <c r="L2832" s="59">
        <v>0</v>
      </c>
      <c r="M2832" s="59">
        <v>-3</v>
      </c>
      <c r="N2832" s="10" t="str">
        <f t="shared" si="438"/>
        <v>L</v>
      </c>
      <c r="O2832" s="11">
        <f t="shared" si="439"/>
        <v>45923</v>
      </c>
      <c r="P2832" s="12" t="str">
        <f t="shared" si="440"/>
        <v>03</v>
      </c>
      <c r="Q2832" s="13" t="str">
        <f>VLOOKUP($B2832,Deals_Demo!$H:$N,7,0)</f>
        <v>DEMO_strategy_03</v>
      </c>
      <c r="R2832" s="13" t="str">
        <f t="shared" si="441"/>
        <v>Tue</v>
      </c>
      <c r="S2832" s="14">
        <f>VLOOKUP($B2832,Deals_Demo!$H:$S,8,0)</f>
        <v>45923.149305555555</v>
      </c>
      <c r="T2832" s="14">
        <f>VLOOKUP($B2832,Deals_Demo!$H:$S,9,0)</f>
        <v>45923.357638888891</v>
      </c>
      <c r="U2832" s="15" t="str">
        <f t="shared" si="442"/>
        <v>2025-09-23</v>
      </c>
      <c r="V2832" s="13" t="str">
        <f>VLOOKUP($B2832,Deals_Demo!$H:$S,11,0)</f>
        <v>08</v>
      </c>
      <c r="W2832" s="13" t="str">
        <f>VLOOKUP($B2832,Deals_Demo!$H:$S,12,0)</f>
        <v>Tue</v>
      </c>
      <c r="X2832" s="13">
        <f t="shared" si="444"/>
        <v>-0.30000000000000004</v>
      </c>
      <c r="Y2832" s="13">
        <f t="shared" si="445"/>
        <v>-0.60000000000000009</v>
      </c>
      <c r="Z2832" s="13">
        <f t="shared" si="446"/>
        <v>-0.89999999999999991</v>
      </c>
      <c r="AA2832" s="13">
        <f t="shared" si="443"/>
        <v>-3</v>
      </c>
    </row>
    <row r="2833" spans="1:27" x14ac:dyDescent="0.25">
      <c r="A2833" s="60">
        <v>45923.157743055555</v>
      </c>
      <c r="B2833" s="61">
        <v>444612584</v>
      </c>
      <c r="C2833" s="62" t="s">
        <v>36</v>
      </c>
      <c r="D2833" s="62" t="s">
        <v>37</v>
      </c>
      <c r="E2833" s="62" t="s">
        <v>119</v>
      </c>
      <c r="F2833" s="63">
        <v>3749.26</v>
      </c>
      <c r="G2833" s="63">
        <v>3746.26</v>
      </c>
      <c r="H2833" s="63">
        <v>3751.46</v>
      </c>
      <c r="I2833" s="62" t="s">
        <v>3195</v>
      </c>
      <c r="J2833" s="63">
        <v>3746.26</v>
      </c>
      <c r="K2833" s="63">
        <v>0</v>
      </c>
      <c r="L2833" s="63">
        <v>0</v>
      </c>
      <c r="M2833" s="63">
        <v>-3</v>
      </c>
      <c r="N2833" s="10" t="str">
        <f t="shared" si="438"/>
        <v>L</v>
      </c>
      <c r="O2833" s="11">
        <f t="shared" si="439"/>
        <v>45923</v>
      </c>
      <c r="P2833" s="12" t="str">
        <f t="shared" si="440"/>
        <v>03</v>
      </c>
      <c r="Q2833" s="13" t="str">
        <f>VLOOKUP($B2833,Deals_Demo!$H:$N,7,0)</f>
        <v>strategy_21_demo</v>
      </c>
      <c r="R2833" s="13" t="str">
        <f t="shared" si="441"/>
        <v>Tue</v>
      </c>
      <c r="S2833" s="14">
        <f>VLOOKUP($B2833,Deals_Demo!$H:$S,8,0)</f>
        <v>45923.157743055555</v>
      </c>
      <c r="T2833" s="14">
        <f>VLOOKUP($B2833,Deals_Demo!$H:$S,9,0)</f>
        <v>45923.366076388891</v>
      </c>
      <c r="U2833" s="15" t="str">
        <f t="shared" si="442"/>
        <v>2025-09-23</v>
      </c>
      <c r="V2833" s="13" t="str">
        <f>VLOOKUP($B2833,Deals_Demo!$H:$S,11,0)</f>
        <v>08</v>
      </c>
      <c r="W2833" s="13" t="str">
        <f>VLOOKUP($B2833,Deals_Demo!$H:$S,12,0)</f>
        <v>Tue</v>
      </c>
      <c r="X2833" s="13">
        <f t="shared" si="444"/>
        <v>-0.30000000000000004</v>
      </c>
      <c r="Y2833" s="13">
        <f t="shared" si="445"/>
        <v>-0.60000000000000009</v>
      </c>
      <c r="Z2833" s="13">
        <f t="shared" si="446"/>
        <v>-0.89999999999999991</v>
      </c>
      <c r="AA2833" s="13">
        <f t="shared" si="443"/>
        <v>-3</v>
      </c>
    </row>
    <row r="2834" spans="1:27" x14ac:dyDescent="0.25">
      <c r="A2834" s="56">
        <v>45923.157743055555</v>
      </c>
      <c r="B2834" s="57">
        <v>444612585</v>
      </c>
      <c r="C2834" s="58" t="s">
        <v>36</v>
      </c>
      <c r="D2834" s="58" t="s">
        <v>37</v>
      </c>
      <c r="E2834" s="58" t="s">
        <v>119</v>
      </c>
      <c r="F2834" s="59">
        <v>3749.26</v>
      </c>
      <c r="G2834" s="59">
        <v>3746.26</v>
      </c>
      <c r="H2834" s="59">
        <v>3752.76</v>
      </c>
      <c r="I2834" s="58" t="s">
        <v>3195</v>
      </c>
      <c r="J2834" s="59">
        <v>3746.26</v>
      </c>
      <c r="K2834" s="59">
        <v>0</v>
      </c>
      <c r="L2834" s="59">
        <v>0</v>
      </c>
      <c r="M2834" s="59">
        <v>-3</v>
      </c>
      <c r="N2834" s="10" t="str">
        <f t="shared" si="438"/>
        <v>L</v>
      </c>
      <c r="O2834" s="11">
        <f t="shared" si="439"/>
        <v>45923</v>
      </c>
      <c r="P2834" s="12" t="str">
        <f t="shared" si="440"/>
        <v>03</v>
      </c>
      <c r="Q2834" s="13" t="str">
        <f>VLOOKUP($B2834,Deals_Demo!$H:$N,7,0)</f>
        <v>strategy_16_demo</v>
      </c>
      <c r="R2834" s="13" t="str">
        <f t="shared" si="441"/>
        <v>Tue</v>
      </c>
      <c r="S2834" s="14">
        <f>VLOOKUP($B2834,Deals_Demo!$H:$S,8,0)</f>
        <v>45923.157743055555</v>
      </c>
      <c r="T2834" s="14">
        <f>VLOOKUP($B2834,Deals_Demo!$H:$S,9,0)</f>
        <v>45923.366076388891</v>
      </c>
      <c r="U2834" s="15" t="str">
        <f t="shared" si="442"/>
        <v>2025-09-23</v>
      </c>
      <c r="V2834" s="13" t="str">
        <f>VLOOKUP($B2834,Deals_Demo!$H:$S,11,0)</f>
        <v>08</v>
      </c>
      <c r="W2834" s="13" t="str">
        <f>VLOOKUP($B2834,Deals_Demo!$H:$S,12,0)</f>
        <v>Tue</v>
      </c>
      <c r="X2834" s="13">
        <f t="shared" si="444"/>
        <v>-0.30000000000000004</v>
      </c>
      <c r="Y2834" s="13">
        <f t="shared" si="445"/>
        <v>-0.60000000000000009</v>
      </c>
      <c r="Z2834" s="13">
        <f t="shared" si="446"/>
        <v>-0.89999999999999991</v>
      </c>
      <c r="AA2834" s="13">
        <f t="shared" si="443"/>
        <v>-3</v>
      </c>
    </row>
    <row r="2835" spans="1:27" x14ac:dyDescent="0.25">
      <c r="A2835" s="60">
        <v>45923.157743055555</v>
      </c>
      <c r="B2835" s="61">
        <v>444612586</v>
      </c>
      <c r="C2835" s="62" t="s">
        <v>36</v>
      </c>
      <c r="D2835" s="62" t="s">
        <v>37</v>
      </c>
      <c r="E2835" s="62" t="s">
        <v>119</v>
      </c>
      <c r="F2835" s="63">
        <v>3749.27</v>
      </c>
      <c r="G2835" s="63">
        <v>3747.76</v>
      </c>
      <c r="H2835" s="63">
        <v>3750.76</v>
      </c>
      <c r="I2835" s="62" t="s">
        <v>3196</v>
      </c>
      <c r="J2835" s="63">
        <v>3747.5</v>
      </c>
      <c r="K2835" s="63">
        <v>0</v>
      </c>
      <c r="L2835" s="63">
        <v>0</v>
      </c>
      <c r="M2835" s="63">
        <v>-1.77</v>
      </c>
      <c r="N2835" s="10" t="str">
        <f t="shared" si="438"/>
        <v>L</v>
      </c>
      <c r="O2835" s="11">
        <f t="shared" si="439"/>
        <v>45923</v>
      </c>
      <c r="P2835" s="12" t="str">
        <f t="shared" si="440"/>
        <v>03</v>
      </c>
      <c r="Q2835" s="13" t="str">
        <f>VLOOKUP($B2835,Deals_Demo!$H:$N,7,0)</f>
        <v>strategy_15_demo</v>
      </c>
      <c r="R2835" s="13" t="str">
        <f t="shared" si="441"/>
        <v>Tue</v>
      </c>
      <c r="S2835" s="14">
        <f>VLOOKUP($B2835,Deals_Demo!$H:$S,8,0)</f>
        <v>45923.157743055555</v>
      </c>
      <c r="T2835" s="14">
        <f>VLOOKUP($B2835,Deals_Demo!$H:$S,9,0)</f>
        <v>45923.366076388891</v>
      </c>
      <c r="U2835" s="15" t="str">
        <f t="shared" si="442"/>
        <v>2025-09-23</v>
      </c>
      <c r="V2835" s="13" t="str">
        <f>VLOOKUP($B2835,Deals_Demo!$H:$S,11,0)</f>
        <v>08</v>
      </c>
      <c r="W2835" s="13" t="str">
        <f>VLOOKUP($B2835,Deals_Demo!$H:$S,12,0)</f>
        <v>Tue</v>
      </c>
      <c r="X2835" s="13">
        <f t="shared" si="444"/>
        <v>-0.17700000000000002</v>
      </c>
      <c r="Y2835" s="13">
        <f t="shared" si="445"/>
        <v>-0.35400000000000004</v>
      </c>
      <c r="Z2835" s="13">
        <f t="shared" si="446"/>
        <v>-0.53100000000000003</v>
      </c>
      <c r="AA2835" s="13">
        <f t="shared" si="443"/>
        <v>-3</v>
      </c>
    </row>
    <row r="2836" spans="1:27" x14ac:dyDescent="0.25">
      <c r="A2836" s="56">
        <v>45923.157754629632</v>
      </c>
      <c r="B2836" s="57">
        <v>444612588</v>
      </c>
      <c r="C2836" s="58" t="s">
        <v>36</v>
      </c>
      <c r="D2836" s="58" t="s">
        <v>37</v>
      </c>
      <c r="E2836" s="58" t="s">
        <v>119</v>
      </c>
      <c r="F2836" s="59">
        <v>3749.37</v>
      </c>
      <c r="G2836" s="59">
        <v>3746.26</v>
      </c>
      <c r="H2836" s="59">
        <v>3750.76</v>
      </c>
      <c r="I2836" s="58" t="s">
        <v>3195</v>
      </c>
      <c r="J2836" s="59">
        <v>3746.26</v>
      </c>
      <c r="K2836" s="59">
        <v>0</v>
      </c>
      <c r="L2836" s="59">
        <v>0</v>
      </c>
      <c r="M2836" s="59">
        <v>-3.11</v>
      </c>
      <c r="N2836" s="10" t="str">
        <f t="shared" si="438"/>
        <v>L</v>
      </c>
      <c r="O2836" s="11">
        <f t="shared" si="439"/>
        <v>45923</v>
      </c>
      <c r="P2836" s="12" t="str">
        <f t="shared" si="440"/>
        <v>03</v>
      </c>
      <c r="Q2836" s="13" t="str">
        <f>VLOOKUP($B2836,Deals_Demo!$H:$N,7,0)</f>
        <v>strategy_24_demo</v>
      </c>
      <c r="R2836" s="13" t="str">
        <f t="shared" si="441"/>
        <v>Tue</v>
      </c>
      <c r="S2836" s="14">
        <f>VLOOKUP($B2836,Deals_Demo!$H:$S,8,0)</f>
        <v>45923.157754629632</v>
      </c>
      <c r="T2836" s="14">
        <f>VLOOKUP($B2836,Deals_Demo!$H:$S,9,0)</f>
        <v>45923.366087962968</v>
      </c>
      <c r="U2836" s="15" t="str">
        <f t="shared" si="442"/>
        <v>2025-09-23</v>
      </c>
      <c r="V2836" s="13" t="str">
        <f>VLOOKUP($B2836,Deals_Demo!$H:$S,11,0)</f>
        <v>08</v>
      </c>
      <c r="W2836" s="13" t="str">
        <f>VLOOKUP($B2836,Deals_Demo!$H:$S,12,0)</f>
        <v>Tue</v>
      </c>
      <c r="X2836" s="13">
        <f t="shared" si="444"/>
        <v>-0.311</v>
      </c>
      <c r="Y2836" s="13">
        <f t="shared" si="445"/>
        <v>-0.622</v>
      </c>
      <c r="Z2836" s="13">
        <f t="shared" si="446"/>
        <v>-0.93299999999999994</v>
      </c>
      <c r="AA2836" s="13">
        <f t="shared" si="443"/>
        <v>-3</v>
      </c>
    </row>
    <row r="2837" spans="1:27" x14ac:dyDescent="0.25">
      <c r="A2837" s="60">
        <v>45923.157754629632</v>
      </c>
      <c r="B2837" s="61">
        <v>444612589</v>
      </c>
      <c r="C2837" s="62" t="s">
        <v>36</v>
      </c>
      <c r="D2837" s="62" t="s">
        <v>37</v>
      </c>
      <c r="E2837" s="62" t="s">
        <v>119</v>
      </c>
      <c r="F2837" s="63">
        <v>3749.31</v>
      </c>
      <c r="G2837" s="63">
        <v>3746.76</v>
      </c>
      <c r="H2837" s="63">
        <v>3752.26</v>
      </c>
      <c r="I2837" s="62" t="s">
        <v>3197</v>
      </c>
      <c r="J2837" s="63">
        <v>3746.69</v>
      </c>
      <c r="K2837" s="63">
        <v>0</v>
      </c>
      <c r="L2837" s="63">
        <v>0</v>
      </c>
      <c r="M2837" s="63">
        <v>-2.62</v>
      </c>
      <c r="N2837" s="10" t="str">
        <f t="shared" si="438"/>
        <v>L</v>
      </c>
      <c r="O2837" s="11">
        <f t="shared" si="439"/>
        <v>45923</v>
      </c>
      <c r="P2837" s="12" t="str">
        <f t="shared" si="440"/>
        <v>03</v>
      </c>
      <c r="Q2837" s="13" t="str">
        <f>VLOOKUP($B2837,Deals_Demo!$H:$N,7,0)</f>
        <v>strategy_10_demo</v>
      </c>
      <c r="R2837" s="13" t="str">
        <f t="shared" si="441"/>
        <v>Tue</v>
      </c>
      <c r="S2837" s="14">
        <f>VLOOKUP($B2837,Deals_Demo!$H:$S,8,0)</f>
        <v>45923.157754629632</v>
      </c>
      <c r="T2837" s="14">
        <f>VLOOKUP($B2837,Deals_Demo!$H:$S,9,0)</f>
        <v>45923.366087962968</v>
      </c>
      <c r="U2837" s="15" t="str">
        <f t="shared" si="442"/>
        <v>2025-09-23</v>
      </c>
      <c r="V2837" s="13" t="str">
        <f>VLOOKUP($B2837,Deals_Demo!$H:$S,11,0)</f>
        <v>08</v>
      </c>
      <c r="W2837" s="13" t="str">
        <f>VLOOKUP($B2837,Deals_Demo!$H:$S,12,0)</f>
        <v>Tue</v>
      </c>
      <c r="X2837" s="13">
        <f t="shared" si="444"/>
        <v>-0.26200000000000001</v>
      </c>
      <c r="Y2837" s="13">
        <f t="shared" si="445"/>
        <v>-0.52400000000000002</v>
      </c>
      <c r="Z2837" s="13">
        <f t="shared" si="446"/>
        <v>-0.78600000000000003</v>
      </c>
      <c r="AA2837" s="13">
        <f t="shared" si="443"/>
        <v>-3</v>
      </c>
    </row>
    <row r="2838" spans="1:27" x14ac:dyDescent="0.25">
      <c r="A2838" s="56">
        <v>45923.157754629632</v>
      </c>
      <c r="B2838" s="57">
        <v>444612590</v>
      </c>
      <c r="C2838" s="58" t="s">
        <v>36</v>
      </c>
      <c r="D2838" s="58" t="s">
        <v>37</v>
      </c>
      <c r="E2838" s="58" t="s">
        <v>119</v>
      </c>
      <c r="F2838" s="59">
        <v>3749.31</v>
      </c>
      <c r="G2838" s="59">
        <v>3747.06</v>
      </c>
      <c r="H2838" s="59">
        <v>3750.76</v>
      </c>
      <c r="I2838" s="58" t="s">
        <v>3198</v>
      </c>
      <c r="J2838" s="59">
        <v>3747.05</v>
      </c>
      <c r="K2838" s="59">
        <v>0</v>
      </c>
      <c r="L2838" s="59">
        <v>0</v>
      </c>
      <c r="M2838" s="59">
        <v>-2.2599999999999998</v>
      </c>
      <c r="N2838" s="10" t="str">
        <f t="shared" si="438"/>
        <v>L</v>
      </c>
      <c r="O2838" s="11">
        <f t="shared" si="439"/>
        <v>45923</v>
      </c>
      <c r="P2838" s="12" t="str">
        <f t="shared" si="440"/>
        <v>03</v>
      </c>
      <c r="Q2838" s="13" t="str">
        <f>VLOOKUP($B2838,Deals_Demo!$H:$N,7,0)</f>
        <v>strategy_22_demo</v>
      </c>
      <c r="R2838" s="13" t="str">
        <f t="shared" si="441"/>
        <v>Tue</v>
      </c>
      <c r="S2838" s="14">
        <f>VLOOKUP($B2838,Deals_Demo!$H:$S,8,0)</f>
        <v>45923.157754629632</v>
      </c>
      <c r="T2838" s="14">
        <f>VLOOKUP($B2838,Deals_Demo!$H:$S,9,0)</f>
        <v>45923.366087962968</v>
      </c>
      <c r="U2838" s="15" t="str">
        <f t="shared" si="442"/>
        <v>2025-09-23</v>
      </c>
      <c r="V2838" s="13" t="str">
        <f>VLOOKUP($B2838,Deals_Demo!$H:$S,11,0)</f>
        <v>08</v>
      </c>
      <c r="W2838" s="13" t="str">
        <f>VLOOKUP($B2838,Deals_Demo!$H:$S,12,0)</f>
        <v>Tue</v>
      </c>
      <c r="X2838" s="13">
        <f t="shared" si="444"/>
        <v>-0.22599999999999998</v>
      </c>
      <c r="Y2838" s="13">
        <f t="shared" si="445"/>
        <v>-0.45199999999999996</v>
      </c>
      <c r="Z2838" s="13">
        <f t="shared" si="446"/>
        <v>-0.67799999999999994</v>
      </c>
      <c r="AA2838" s="13">
        <f t="shared" si="443"/>
        <v>-3</v>
      </c>
    </row>
    <row r="2839" spans="1:27" x14ac:dyDescent="0.25">
      <c r="A2839" s="60">
        <v>45923.157754629632</v>
      </c>
      <c r="B2839" s="61">
        <v>444612591</v>
      </c>
      <c r="C2839" s="62" t="s">
        <v>36</v>
      </c>
      <c r="D2839" s="62" t="s">
        <v>37</v>
      </c>
      <c r="E2839" s="62" t="s">
        <v>119</v>
      </c>
      <c r="F2839" s="63">
        <v>3749.29</v>
      </c>
      <c r="G2839" s="63">
        <v>3746.26</v>
      </c>
      <c r="H2839" s="63">
        <v>3752.76</v>
      </c>
      <c r="I2839" s="62" t="s">
        <v>3195</v>
      </c>
      <c r="J2839" s="63">
        <v>3746.26</v>
      </c>
      <c r="K2839" s="63">
        <v>0</v>
      </c>
      <c r="L2839" s="63">
        <v>0</v>
      </c>
      <c r="M2839" s="63">
        <v>-3.03</v>
      </c>
      <c r="N2839" s="10" t="str">
        <f t="shared" si="438"/>
        <v>L</v>
      </c>
      <c r="O2839" s="11">
        <f t="shared" si="439"/>
        <v>45923</v>
      </c>
      <c r="P2839" s="12" t="str">
        <f t="shared" si="440"/>
        <v>03</v>
      </c>
      <c r="Q2839" s="13" t="str">
        <f>VLOOKUP($B2839,Deals_Demo!$H:$N,7,0)</f>
        <v>strategy_07_demo</v>
      </c>
      <c r="R2839" s="13" t="str">
        <f t="shared" si="441"/>
        <v>Tue</v>
      </c>
      <c r="S2839" s="14">
        <f>VLOOKUP($B2839,Deals_Demo!$H:$S,8,0)</f>
        <v>45923.157754629632</v>
      </c>
      <c r="T2839" s="14">
        <f>VLOOKUP($B2839,Deals_Demo!$H:$S,9,0)</f>
        <v>45923.366087962968</v>
      </c>
      <c r="U2839" s="15" t="str">
        <f t="shared" si="442"/>
        <v>2025-09-23</v>
      </c>
      <c r="V2839" s="13" t="str">
        <f>VLOOKUP($B2839,Deals_Demo!$H:$S,11,0)</f>
        <v>08</v>
      </c>
      <c r="W2839" s="13" t="str">
        <f>VLOOKUP($B2839,Deals_Demo!$H:$S,12,0)</f>
        <v>Tue</v>
      </c>
      <c r="X2839" s="13">
        <f t="shared" si="444"/>
        <v>-0.30299999999999999</v>
      </c>
      <c r="Y2839" s="13">
        <f t="shared" si="445"/>
        <v>-0.60599999999999998</v>
      </c>
      <c r="Z2839" s="13">
        <f t="shared" si="446"/>
        <v>-0.90899999999999992</v>
      </c>
      <c r="AA2839" s="13">
        <f t="shared" si="443"/>
        <v>-3</v>
      </c>
    </row>
    <row r="2840" spans="1:27" x14ac:dyDescent="0.25">
      <c r="A2840" s="56">
        <v>45923.157766203702</v>
      </c>
      <c r="B2840" s="57">
        <v>444612592</v>
      </c>
      <c r="C2840" s="58" t="s">
        <v>36</v>
      </c>
      <c r="D2840" s="58" t="s">
        <v>37</v>
      </c>
      <c r="E2840" s="58" t="s">
        <v>119</v>
      </c>
      <c r="F2840" s="59">
        <v>3749.27</v>
      </c>
      <c r="G2840" s="59">
        <v>3746.26</v>
      </c>
      <c r="H2840" s="59">
        <v>3750.76</v>
      </c>
      <c r="I2840" s="58" t="s">
        <v>3195</v>
      </c>
      <c r="J2840" s="59">
        <v>3746.26</v>
      </c>
      <c r="K2840" s="59">
        <v>0</v>
      </c>
      <c r="L2840" s="59">
        <v>0</v>
      </c>
      <c r="M2840" s="59">
        <v>-3.01</v>
      </c>
      <c r="N2840" s="10" t="str">
        <f t="shared" si="438"/>
        <v>L</v>
      </c>
      <c r="O2840" s="11">
        <f t="shared" si="439"/>
        <v>45923</v>
      </c>
      <c r="P2840" s="12" t="str">
        <f t="shared" si="440"/>
        <v>03</v>
      </c>
      <c r="Q2840" s="13" t="str">
        <f>VLOOKUP($B2840,Deals_Demo!$H:$N,7,0)</f>
        <v>strategy_12_demo</v>
      </c>
      <c r="R2840" s="13" t="str">
        <f t="shared" si="441"/>
        <v>Tue</v>
      </c>
      <c r="S2840" s="14">
        <f>VLOOKUP($B2840,Deals_Demo!$H:$S,8,0)</f>
        <v>45923.157766203702</v>
      </c>
      <c r="T2840" s="14">
        <f>VLOOKUP($B2840,Deals_Demo!$H:$S,9,0)</f>
        <v>45923.366099537037</v>
      </c>
      <c r="U2840" s="15" t="str">
        <f t="shared" si="442"/>
        <v>2025-09-23</v>
      </c>
      <c r="V2840" s="13" t="str">
        <f>VLOOKUP($B2840,Deals_Demo!$H:$S,11,0)</f>
        <v>08</v>
      </c>
      <c r="W2840" s="13" t="str">
        <f>VLOOKUP($B2840,Deals_Demo!$H:$S,12,0)</f>
        <v>Tue</v>
      </c>
      <c r="X2840" s="13">
        <f t="shared" si="444"/>
        <v>-0.30099999999999999</v>
      </c>
      <c r="Y2840" s="13">
        <f t="shared" si="445"/>
        <v>-0.60199999999999998</v>
      </c>
      <c r="Z2840" s="13">
        <f t="shared" si="446"/>
        <v>-0.90299999999999991</v>
      </c>
      <c r="AA2840" s="13">
        <f t="shared" si="443"/>
        <v>-3</v>
      </c>
    </row>
    <row r="2841" spans="1:27" x14ac:dyDescent="0.25">
      <c r="A2841" s="60">
        <v>45923.157766203702</v>
      </c>
      <c r="B2841" s="61">
        <v>444612593</v>
      </c>
      <c r="C2841" s="62" t="s">
        <v>36</v>
      </c>
      <c r="D2841" s="62" t="s">
        <v>37</v>
      </c>
      <c r="E2841" s="62" t="s">
        <v>119</v>
      </c>
      <c r="F2841" s="63">
        <v>3749.27</v>
      </c>
      <c r="G2841" s="63">
        <v>3746.26</v>
      </c>
      <c r="H2841" s="63">
        <v>3750.76</v>
      </c>
      <c r="I2841" s="62" t="s">
        <v>3195</v>
      </c>
      <c r="J2841" s="63">
        <v>3746.26</v>
      </c>
      <c r="K2841" s="63">
        <v>0</v>
      </c>
      <c r="L2841" s="63">
        <v>0</v>
      </c>
      <c r="M2841" s="63">
        <v>-3.01</v>
      </c>
      <c r="N2841" s="10" t="str">
        <f t="shared" si="438"/>
        <v>L</v>
      </c>
      <c r="O2841" s="11">
        <f t="shared" si="439"/>
        <v>45923</v>
      </c>
      <c r="P2841" s="12" t="str">
        <f t="shared" si="440"/>
        <v>03</v>
      </c>
      <c r="Q2841" s="13" t="str">
        <f>VLOOKUP($B2841,Deals_Demo!$H:$N,7,0)</f>
        <v>strategy_14_demo</v>
      </c>
      <c r="R2841" s="13" t="str">
        <f t="shared" si="441"/>
        <v>Tue</v>
      </c>
      <c r="S2841" s="14">
        <f>VLOOKUP($B2841,Deals_Demo!$H:$S,8,0)</f>
        <v>45923.157766203702</v>
      </c>
      <c r="T2841" s="14">
        <f>VLOOKUP($B2841,Deals_Demo!$H:$S,9,0)</f>
        <v>45923.366099537037</v>
      </c>
      <c r="U2841" s="15" t="str">
        <f t="shared" si="442"/>
        <v>2025-09-23</v>
      </c>
      <c r="V2841" s="13" t="str">
        <f>VLOOKUP($B2841,Deals_Demo!$H:$S,11,0)</f>
        <v>08</v>
      </c>
      <c r="W2841" s="13" t="str">
        <f>VLOOKUP($B2841,Deals_Demo!$H:$S,12,0)</f>
        <v>Tue</v>
      </c>
      <c r="X2841" s="13">
        <f t="shared" si="444"/>
        <v>-0.30099999999999999</v>
      </c>
      <c r="Y2841" s="13">
        <f t="shared" si="445"/>
        <v>-0.60199999999999998</v>
      </c>
      <c r="Z2841" s="13">
        <f t="shared" si="446"/>
        <v>-0.90299999999999991</v>
      </c>
      <c r="AA2841" s="13">
        <f t="shared" si="443"/>
        <v>-3</v>
      </c>
    </row>
    <row r="2842" spans="1:27" x14ac:dyDescent="0.25">
      <c r="A2842" s="56">
        <v>45923.157766203702</v>
      </c>
      <c r="B2842" s="57">
        <v>444612594</v>
      </c>
      <c r="C2842" s="58" t="s">
        <v>36</v>
      </c>
      <c r="D2842" s="58" t="s">
        <v>37</v>
      </c>
      <c r="E2842" s="58" t="s">
        <v>119</v>
      </c>
      <c r="F2842" s="59">
        <v>3749.27</v>
      </c>
      <c r="G2842" s="59">
        <v>3746.26</v>
      </c>
      <c r="H2842" s="59">
        <v>3752.76</v>
      </c>
      <c r="I2842" s="58" t="s">
        <v>3195</v>
      </c>
      <c r="J2842" s="59">
        <v>3746.26</v>
      </c>
      <c r="K2842" s="59">
        <v>0</v>
      </c>
      <c r="L2842" s="59">
        <v>0</v>
      </c>
      <c r="M2842" s="59">
        <v>-3.01</v>
      </c>
      <c r="N2842" s="10" t="str">
        <f t="shared" si="438"/>
        <v>L</v>
      </c>
      <c r="O2842" s="11">
        <f t="shared" si="439"/>
        <v>45923</v>
      </c>
      <c r="P2842" s="12" t="str">
        <f t="shared" si="440"/>
        <v>03</v>
      </c>
      <c r="Q2842" s="13" t="str">
        <f>VLOOKUP($B2842,Deals_Demo!$H:$N,7,0)</f>
        <v>strategy_11_demo</v>
      </c>
      <c r="R2842" s="13" t="str">
        <f t="shared" si="441"/>
        <v>Tue</v>
      </c>
      <c r="S2842" s="14">
        <f>VLOOKUP($B2842,Deals_Demo!$H:$S,8,0)</f>
        <v>45923.157766203702</v>
      </c>
      <c r="T2842" s="14">
        <f>VLOOKUP($B2842,Deals_Demo!$H:$S,9,0)</f>
        <v>45923.366099537037</v>
      </c>
      <c r="U2842" s="15" t="str">
        <f t="shared" si="442"/>
        <v>2025-09-23</v>
      </c>
      <c r="V2842" s="13" t="str">
        <f>VLOOKUP($B2842,Deals_Demo!$H:$S,11,0)</f>
        <v>08</v>
      </c>
      <c r="W2842" s="13" t="str">
        <f>VLOOKUP($B2842,Deals_Demo!$H:$S,12,0)</f>
        <v>Tue</v>
      </c>
      <c r="X2842" s="13">
        <f t="shared" si="444"/>
        <v>-0.30099999999999999</v>
      </c>
      <c r="Y2842" s="13">
        <f t="shared" si="445"/>
        <v>-0.60199999999999998</v>
      </c>
      <c r="Z2842" s="13">
        <f t="shared" si="446"/>
        <v>-0.90299999999999991</v>
      </c>
      <c r="AA2842" s="13">
        <f t="shared" si="443"/>
        <v>-3</v>
      </c>
    </row>
    <row r="2843" spans="1:27" x14ac:dyDescent="0.25">
      <c r="A2843" s="60">
        <v>45923.157766203702</v>
      </c>
      <c r="B2843" s="61">
        <v>444612595</v>
      </c>
      <c r="C2843" s="62" t="s">
        <v>36</v>
      </c>
      <c r="D2843" s="62" t="s">
        <v>37</v>
      </c>
      <c r="E2843" s="62" t="s">
        <v>119</v>
      </c>
      <c r="F2843" s="63">
        <v>3749.33</v>
      </c>
      <c r="G2843" s="63">
        <v>3746.26</v>
      </c>
      <c r="H2843" s="63">
        <v>3752.26</v>
      </c>
      <c r="I2843" s="62" t="s">
        <v>3195</v>
      </c>
      <c r="J2843" s="63">
        <v>3746.26</v>
      </c>
      <c r="K2843" s="63">
        <v>0</v>
      </c>
      <c r="L2843" s="63">
        <v>0</v>
      </c>
      <c r="M2843" s="63">
        <v>-3.07</v>
      </c>
      <c r="N2843" s="10" t="str">
        <f t="shared" si="438"/>
        <v>L</v>
      </c>
      <c r="O2843" s="11">
        <f t="shared" si="439"/>
        <v>45923</v>
      </c>
      <c r="P2843" s="12" t="str">
        <f t="shared" si="440"/>
        <v>03</v>
      </c>
      <c r="Q2843" s="13" t="str">
        <f>VLOOKUP($B2843,Deals_Demo!$H:$N,7,0)</f>
        <v>strategy_09_demo</v>
      </c>
      <c r="R2843" s="13" t="str">
        <f t="shared" si="441"/>
        <v>Tue</v>
      </c>
      <c r="S2843" s="14">
        <f>VLOOKUP($B2843,Deals_Demo!$H:$S,8,0)</f>
        <v>45923.157766203702</v>
      </c>
      <c r="T2843" s="14">
        <f>VLOOKUP($B2843,Deals_Demo!$H:$S,9,0)</f>
        <v>45923.366099537037</v>
      </c>
      <c r="U2843" s="15" t="str">
        <f t="shared" si="442"/>
        <v>2025-09-23</v>
      </c>
      <c r="V2843" s="13" t="str">
        <f>VLOOKUP($B2843,Deals_Demo!$H:$S,11,0)</f>
        <v>08</v>
      </c>
      <c r="W2843" s="13" t="str">
        <f>VLOOKUP($B2843,Deals_Demo!$H:$S,12,0)</f>
        <v>Tue</v>
      </c>
      <c r="X2843" s="13">
        <f t="shared" si="444"/>
        <v>-0.307</v>
      </c>
      <c r="Y2843" s="13">
        <f t="shared" si="445"/>
        <v>-0.61399999999999999</v>
      </c>
      <c r="Z2843" s="13">
        <f t="shared" si="446"/>
        <v>-0.92099999999999993</v>
      </c>
      <c r="AA2843" s="13">
        <f t="shared" si="443"/>
        <v>-3</v>
      </c>
    </row>
    <row r="2844" spans="1:27" x14ac:dyDescent="0.25">
      <c r="A2844" s="56">
        <v>45923.158437500002</v>
      </c>
      <c r="B2844" s="57">
        <v>444612718</v>
      </c>
      <c r="C2844" s="58" t="s">
        <v>36</v>
      </c>
      <c r="D2844" s="58" t="s">
        <v>37</v>
      </c>
      <c r="E2844" s="58" t="s">
        <v>119</v>
      </c>
      <c r="F2844" s="59">
        <v>3749.7</v>
      </c>
      <c r="G2844" s="59">
        <v>3746.7</v>
      </c>
      <c r="H2844" s="58"/>
      <c r="I2844" s="58" t="s">
        <v>3197</v>
      </c>
      <c r="J2844" s="59">
        <v>3746.69</v>
      </c>
      <c r="K2844" s="59">
        <v>0</v>
      </c>
      <c r="L2844" s="59">
        <v>0</v>
      </c>
      <c r="M2844" s="59">
        <v>-3.01</v>
      </c>
      <c r="N2844" s="10" t="str">
        <f t="shared" si="438"/>
        <v>L</v>
      </c>
      <c r="O2844" s="11">
        <f t="shared" si="439"/>
        <v>45923</v>
      </c>
      <c r="P2844" s="12" t="str">
        <f t="shared" si="440"/>
        <v>03</v>
      </c>
      <c r="Q2844" s="13" t="str">
        <f>VLOOKUP($B2844,Deals_Demo!$H:$N,7,0)</f>
        <v>strategy_18_demo</v>
      </c>
      <c r="R2844" s="13" t="str">
        <f t="shared" si="441"/>
        <v>Tue</v>
      </c>
      <c r="S2844" s="14">
        <f>VLOOKUP($B2844,Deals_Demo!$H:$S,8,0)</f>
        <v>45923.158437500002</v>
      </c>
      <c r="T2844" s="14">
        <f>VLOOKUP($B2844,Deals_Demo!$H:$S,9,0)</f>
        <v>45923.366770833338</v>
      </c>
      <c r="U2844" s="15" t="str">
        <f t="shared" si="442"/>
        <v>2025-09-23</v>
      </c>
      <c r="V2844" s="13" t="str">
        <f>VLOOKUP($B2844,Deals_Demo!$H:$S,11,0)</f>
        <v>08</v>
      </c>
      <c r="W2844" s="13" t="str">
        <f>VLOOKUP($B2844,Deals_Demo!$H:$S,12,0)</f>
        <v>Tue</v>
      </c>
      <c r="X2844" s="13">
        <f t="shared" si="444"/>
        <v>-0.30099999999999999</v>
      </c>
      <c r="Y2844" s="13">
        <f t="shared" si="445"/>
        <v>-0.60199999999999998</v>
      </c>
      <c r="Z2844" s="13">
        <f t="shared" si="446"/>
        <v>-0.90299999999999991</v>
      </c>
      <c r="AA2844" s="13">
        <f t="shared" si="443"/>
        <v>-3</v>
      </c>
    </row>
    <row r="2845" spans="1:27" x14ac:dyDescent="0.25">
      <c r="A2845" s="60">
        <v>45923.158437500002</v>
      </c>
      <c r="B2845" s="61">
        <v>444612719</v>
      </c>
      <c r="C2845" s="62" t="s">
        <v>36</v>
      </c>
      <c r="D2845" s="62" t="s">
        <v>37</v>
      </c>
      <c r="E2845" s="62" t="s">
        <v>119</v>
      </c>
      <c r="F2845" s="63">
        <v>3749.72</v>
      </c>
      <c r="G2845" s="63">
        <v>3746.7</v>
      </c>
      <c r="H2845" s="62"/>
      <c r="I2845" s="62" t="s">
        <v>3197</v>
      </c>
      <c r="J2845" s="63">
        <v>3746.69</v>
      </c>
      <c r="K2845" s="63">
        <v>0</v>
      </c>
      <c r="L2845" s="63">
        <v>0</v>
      </c>
      <c r="M2845" s="63">
        <v>-3.03</v>
      </c>
      <c r="N2845" s="10" t="str">
        <f t="shared" si="438"/>
        <v>L</v>
      </c>
      <c r="O2845" s="11">
        <f t="shared" si="439"/>
        <v>45923</v>
      </c>
      <c r="P2845" s="12" t="str">
        <f t="shared" si="440"/>
        <v>03</v>
      </c>
      <c r="Q2845" s="13" t="str">
        <f>VLOOKUP($B2845,Deals_Demo!$H:$N,7,0)</f>
        <v>strategy_20_demo</v>
      </c>
      <c r="R2845" s="13" t="str">
        <f t="shared" si="441"/>
        <v>Tue</v>
      </c>
      <c r="S2845" s="14">
        <f>VLOOKUP($B2845,Deals_Demo!$H:$S,8,0)</f>
        <v>45923.158437500002</v>
      </c>
      <c r="T2845" s="14">
        <f>VLOOKUP($B2845,Deals_Demo!$H:$S,9,0)</f>
        <v>45923.366770833338</v>
      </c>
      <c r="U2845" s="15" t="str">
        <f t="shared" si="442"/>
        <v>2025-09-23</v>
      </c>
      <c r="V2845" s="13" t="str">
        <f>VLOOKUP($B2845,Deals_Demo!$H:$S,11,0)</f>
        <v>08</v>
      </c>
      <c r="W2845" s="13" t="str">
        <f>VLOOKUP($B2845,Deals_Demo!$H:$S,12,0)</f>
        <v>Tue</v>
      </c>
      <c r="X2845" s="13">
        <f t="shared" si="444"/>
        <v>-0.30299999999999999</v>
      </c>
      <c r="Y2845" s="13">
        <f t="shared" si="445"/>
        <v>-0.60599999999999998</v>
      </c>
      <c r="Z2845" s="13">
        <f t="shared" si="446"/>
        <v>-0.90899999999999992</v>
      </c>
      <c r="AA2845" s="13">
        <f t="shared" si="443"/>
        <v>-3</v>
      </c>
    </row>
    <row r="2846" spans="1:27" x14ac:dyDescent="0.25">
      <c r="A2846" s="56">
        <v>45923.159710648149</v>
      </c>
      <c r="B2846" s="57">
        <v>444613221</v>
      </c>
      <c r="C2846" s="58" t="s">
        <v>36</v>
      </c>
      <c r="D2846" s="58" t="s">
        <v>37</v>
      </c>
      <c r="E2846" s="58" t="s">
        <v>119</v>
      </c>
      <c r="F2846" s="59">
        <v>3748.51</v>
      </c>
      <c r="G2846" s="59">
        <v>3745.69</v>
      </c>
      <c r="H2846" s="59">
        <v>3754.69</v>
      </c>
      <c r="I2846" s="58" t="s">
        <v>3194</v>
      </c>
      <c r="J2846" s="59">
        <v>3745.69</v>
      </c>
      <c r="K2846" s="59">
        <v>0</v>
      </c>
      <c r="L2846" s="59">
        <v>0</v>
      </c>
      <c r="M2846" s="59">
        <v>-2.82</v>
      </c>
      <c r="N2846" s="10" t="str">
        <f t="shared" si="438"/>
        <v>L</v>
      </c>
      <c r="O2846" s="11">
        <f t="shared" si="439"/>
        <v>45923</v>
      </c>
      <c r="P2846" s="12" t="str">
        <f t="shared" si="440"/>
        <v>03</v>
      </c>
      <c r="Q2846" s="13" t="str">
        <f>VLOOKUP($B2846,Deals_Demo!$H:$N,7,0)</f>
        <v>DEMO_strategy_26</v>
      </c>
      <c r="R2846" s="13" t="str">
        <f t="shared" si="441"/>
        <v>Tue</v>
      </c>
      <c r="S2846" s="14">
        <f>VLOOKUP($B2846,Deals_Demo!$H:$S,8,0)</f>
        <v>45923.159710648149</v>
      </c>
      <c r="T2846" s="14">
        <f>VLOOKUP($B2846,Deals_Demo!$H:$S,9,0)</f>
        <v>45923.368043981485</v>
      </c>
      <c r="U2846" s="15" t="str">
        <f t="shared" si="442"/>
        <v>2025-09-23</v>
      </c>
      <c r="V2846" s="13" t="str">
        <f>VLOOKUP($B2846,Deals_Demo!$H:$S,11,0)</f>
        <v>08</v>
      </c>
      <c r="W2846" s="13" t="str">
        <f>VLOOKUP($B2846,Deals_Demo!$H:$S,12,0)</f>
        <v>Tue</v>
      </c>
      <c r="X2846" s="13">
        <f t="shared" si="444"/>
        <v>-0.28199999999999997</v>
      </c>
      <c r="Y2846" s="13">
        <f t="shared" si="445"/>
        <v>-0.56399999999999995</v>
      </c>
      <c r="Z2846" s="13">
        <f t="shared" si="446"/>
        <v>-0.84599999999999997</v>
      </c>
      <c r="AA2846" s="13">
        <f t="shared" si="443"/>
        <v>-3</v>
      </c>
    </row>
    <row r="2847" spans="1:27" x14ac:dyDescent="0.25">
      <c r="A2847" s="60">
        <v>45923.159710648149</v>
      </c>
      <c r="B2847" s="61">
        <v>444613223</v>
      </c>
      <c r="C2847" s="62" t="s">
        <v>36</v>
      </c>
      <c r="D2847" s="62" t="s">
        <v>37</v>
      </c>
      <c r="E2847" s="62" t="s">
        <v>119</v>
      </c>
      <c r="F2847" s="63">
        <v>3748.52</v>
      </c>
      <c r="G2847" s="63">
        <v>3754.63</v>
      </c>
      <c r="H2847" s="62"/>
      <c r="I2847" s="62" t="s">
        <v>3199</v>
      </c>
      <c r="J2847" s="63">
        <v>3754.62</v>
      </c>
      <c r="K2847" s="63">
        <v>0</v>
      </c>
      <c r="L2847" s="63">
        <v>0</v>
      </c>
      <c r="M2847" s="63">
        <v>6.1</v>
      </c>
      <c r="N2847" s="10" t="str">
        <f t="shared" si="438"/>
        <v>W</v>
      </c>
      <c r="O2847" s="11">
        <f t="shared" si="439"/>
        <v>45923</v>
      </c>
      <c r="P2847" s="12" t="str">
        <f t="shared" si="440"/>
        <v>03</v>
      </c>
      <c r="Q2847" s="13" t="str">
        <f>VLOOKUP($B2847,Deals_Demo!$H:$N,7,0)</f>
        <v>DEMO_strategy_25</v>
      </c>
      <c r="R2847" s="13" t="str">
        <f t="shared" si="441"/>
        <v>Tue</v>
      </c>
      <c r="S2847" s="14">
        <f>VLOOKUP($B2847,Deals_Demo!$H:$S,8,0)</f>
        <v>45923.159710648149</v>
      </c>
      <c r="T2847" s="14">
        <f>VLOOKUP($B2847,Deals_Demo!$H:$S,9,0)</f>
        <v>45923.368043981485</v>
      </c>
      <c r="U2847" s="15" t="str">
        <f t="shared" si="442"/>
        <v>2025-09-23</v>
      </c>
      <c r="V2847" s="13" t="str">
        <f>VLOOKUP($B2847,Deals_Demo!$H:$S,11,0)</f>
        <v>08</v>
      </c>
      <c r="W2847" s="13" t="str">
        <f>VLOOKUP($B2847,Deals_Demo!$H:$S,12,0)</f>
        <v>Tue</v>
      </c>
      <c r="X2847" s="13">
        <f t="shared" si="444"/>
        <v>0.61</v>
      </c>
      <c r="Y2847" s="13">
        <f t="shared" si="445"/>
        <v>1.22</v>
      </c>
      <c r="Z2847" s="13">
        <f t="shared" si="446"/>
        <v>1.8299999999999998</v>
      </c>
      <c r="AA2847" s="13">
        <f t="shared" si="443"/>
        <v>6.1</v>
      </c>
    </row>
    <row r="2848" spans="1:27" x14ac:dyDescent="0.25">
      <c r="A2848" s="56">
        <v>45923.159710648149</v>
      </c>
      <c r="B2848" s="57">
        <v>444613225</v>
      </c>
      <c r="C2848" s="58" t="s">
        <v>36</v>
      </c>
      <c r="D2848" s="58" t="s">
        <v>37</v>
      </c>
      <c r="E2848" s="58" t="s">
        <v>119</v>
      </c>
      <c r="F2848" s="59">
        <v>3748.52</v>
      </c>
      <c r="G2848" s="59">
        <v>3749.63</v>
      </c>
      <c r="H2848" s="59">
        <v>3754.52</v>
      </c>
      <c r="I2848" s="58" t="s">
        <v>3200</v>
      </c>
      <c r="J2848" s="59">
        <v>3754.54</v>
      </c>
      <c r="K2848" s="59">
        <v>0</v>
      </c>
      <c r="L2848" s="59">
        <v>0</v>
      </c>
      <c r="M2848" s="59">
        <v>6.02</v>
      </c>
      <c r="N2848" s="10" t="str">
        <f t="shared" si="438"/>
        <v>W</v>
      </c>
      <c r="O2848" s="11">
        <f t="shared" si="439"/>
        <v>45923</v>
      </c>
      <c r="P2848" s="12" t="str">
        <f t="shared" si="440"/>
        <v>03</v>
      </c>
      <c r="Q2848" s="13" t="str">
        <f>VLOOKUP($B2848,Deals_Demo!$H:$N,7,0)</f>
        <v>DEMO_strategy_02</v>
      </c>
      <c r="R2848" s="13" t="str">
        <f t="shared" si="441"/>
        <v>Tue</v>
      </c>
      <c r="S2848" s="14">
        <f>VLOOKUP($B2848,Deals_Demo!$H:$S,8,0)</f>
        <v>45923.159710648149</v>
      </c>
      <c r="T2848" s="14">
        <f>VLOOKUP($B2848,Deals_Demo!$H:$S,9,0)</f>
        <v>45923.368043981485</v>
      </c>
      <c r="U2848" s="15" t="str">
        <f t="shared" si="442"/>
        <v>2025-09-23</v>
      </c>
      <c r="V2848" s="13" t="str">
        <f>VLOOKUP($B2848,Deals_Demo!$H:$S,11,0)</f>
        <v>08</v>
      </c>
      <c r="W2848" s="13" t="str">
        <f>VLOOKUP($B2848,Deals_Demo!$H:$S,12,0)</f>
        <v>Tue</v>
      </c>
      <c r="X2848" s="13">
        <f t="shared" si="444"/>
        <v>0.60199999999999998</v>
      </c>
      <c r="Y2848" s="13">
        <f t="shared" si="445"/>
        <v>1.204</v>
      </c>
      <c r="Z2848" s="13">
        <f t="shared" si="446"/>
        <v>1.8059999999999998</v>
      </c>
      <c r="AA2848" s="13">
        <f t="shared" si="443"/>
        <v>6.02</v>
      </c>
    </row>
    <row r="2849" spans="1:27" x14ac:dyDescent="0.25">
      <c r="A2849" s="60">
        <v>45923.159722222219</v>
      </c>
      <c r="B2849" s="61">
        <v>444613226</v>
      </c>
      <c r="C2849" s="62" t="s">
        <v>36</v>
      </c>
      <c r="D2849" s="62" t="s">
        <v>37</v>
      </c>
      <c r="E2849" s="62" t="s">
        <v>119</v>
      </c>
      <c r="F2849" s="63">
        <v>3748.53</v>
      </c>
      <c r="G2849" s="63">
        <v>3754.63</v>
      </c>
      <c r="H2849" s="62"/>
      <c r="I2849" s="62" t="s">
        <v>3199</v>
      </c>
      <c r="J2849" s="63">
        <v>3754.62</v>
      </c>
      <c r="K2849" s="63">
        <v>0</v>
      </c>
      <c r="L2849" s="63">
        <v>0</v>
      </c>
      <c r="M2849" s="63">
        <v>6.09</v>
      </c>
      <c r="N2849" s="10" t="str">
        <f t="shared" si="438"/>
        <v>W</v>
      </c>
      <c r="O2849" s="11">
        <f t="shared" si="439"/>
        <v>45923</v>
      </c>
      <c r="P2849" s="12" t="str">
        <f t="shared" si="440"/>
        <v>03</v>
      </c>
      <c r="Q2849" s="13" t="str">
        <f>VLOOKUP($B2849,Deals_Demo!$H:$N,7,0)</f>
        <v>DEMO_strategy_01</v>
      </c>
      <c r="R2849" s="13" t="str">
        <f t="shared" si="441"/>
        <v>Tue</v>
      </c>
      <c r="S2849" s="14">
        <f>VLOOKUP($B2849,Deals_Demo!$H:$S,8,0)</f>
        <v>45923.159722222219</v>
      </c>
      <c r="T2849" s="14">
        <f>VLOOKUP($B2849,Deals_Demo!$H:$S,9,0)</f>
        <v>45923.368055555555</v>
      </c>
      <c r="U2849" s="15" t="str">
        <f t="shared" si="442"/>
        <v>2025-09-23</v>
      </c>
      <c r="V2849" s="13" t="str">
        <f>VLOOKUP($B2849,Deals_Demo!$H:$S,11,0)</f>
        <v>08</v>
      </c>
      <c r="W2849" s="13" t="str">
        <f>VLOOKUP($B2849,Deals_Demo!$H:$S,12,0)</f>
        <v>Tue</v>
      </c>
      <c r="X2849" s="13">
        <f t="shared" si="444"/>
        <v>0.60899999999999999</v>
      </c>
      <c r="Y2849" s="13">
        <f t="shared" si="445"/>
        <v>1.218</v>
      </c>
      <c r="Z2849" s="13">
        <f t="shared" si="446"/>
        <v>1.827</v>
      </c>
      <c r="AA2849" s="13">
        <f t="shared" si="443"/>
        <v>6.09</v>
      </c>
    </row>
    <row r="2850" spans="1:27" x14ac:dyDescent="0.25">
      <c r="A2850" s="56">
        <v>45923.162604166668</v>
      </c>
      <c r="B2850" s="57">
        <v>444613598</v>
      </c>
      <c r="C2850" s="58" t="s">
        <v>36</v>
      </c>
      <c r="D2850" s="58" t="s">
        <v>38</v>
      </c>
      <c r="E2850" s="58" t="s">
        <v>119</v>
      </c>
      <c r="F2850" s="59">
        <v>3746.87</v>
      </c>
      <c r="G2850" s="59">
        <v>3749.93</v>
      </c>
      <c r="H2850" s="58"/>
      <c r="I2850" s="58" t="s">
        <v>3201</v>
      </c>
      <c r="J2850" s="59">
        <v>3749.99</v>
      </c>
      <c r="K2850" s="59">
        <v>0</v>
      </c>
      <c r="L2850" s="59">
        <v>0</v>
      </c>
      <c r="M2850" s="59">
        <v>-3.12</v>
      </c>
      <c r="N2850" s="10" t="str">
        <f t="shared" si="438"/>
        <v>L</v>
      </c>
      <c r="O2850" s="11">
        <f t="shared" si="439"/>
        <v>45923</v>
      </c>
      <c r="P2850" s="12" t="str">
        <f t="shared" si="440"/>
        <v>03</v>
      </c>
      <c r="Q2850" s="13" t="str">
        <f>VLOOKUP($B2850,Deals_Demo!$H:$N,7,0)</f>
        <v>strategy_18_demo</v>
      </c>
      <c r="R2850" s="13" t="str">
        <f t="shared" si="441"/>
        <v>Tue</v>
      </c>
      <c r="S2850" s="14">
        <f>VLOOKUP($B2850,Deals_Demo!$H:$S,8,0)</f>
        <v>45923.162604166668</v>
      </c>
      <c r="T2850" s="14">
        <f>VLOOKUP($B2850,Deals_Demo!$H:$S,9,0)</f>
        <v>45923.370937500003</v>
      </c>
      <c r="U2850" s="15" t="str">
        <f t="shared" si="442"/>
        <v>2025-09-23</v>
      </c>
      <c r="V2850" s="13" t="str">
        <f>VLOOKUP($B2850,Deals_Demo!$H:$S,11,0)</f>
        <v>08</v>
      </c>
      <c r="W2850" s="13" t="str">
        <f>VLOOKUP($B2850,Deals_Demo!$H:$S,12,0)</f>
        <v>Tue</v>
      </c>
      <c r="X2850" s="13">
        <f t="shared" si="444"/>
        <v>-0.31200000000000006</v>
      </c>
      <c r="Y2850" s="13">
        <f t="shared" si="445"/>
        <v>-0.62400000000000011</v>
      </c>
      <c r="Z2850" s="13">
        <f t="shared" si="446"/>
        <v>-0.93599999999999994</v>
      </c>
      <c r="AA2850" s="13">
        <f t="shared" si="443"/>
        <v>-3</v>
      </c>
    </row>
    <row r="2851" spans="1:27" x14ac:dyDescent="0.25">
      <c r="A2851" s="60">
        <v>45923.163298611114</v>
      </c>
      <c r="B2851" s="61">
        <v>444613750</v>
      </c>
      <c r="C2851" s="62" t="s">
        <v>36</v>
      </c>
      <c r="D2851" s="62" t="s">
        <v>38</v>
      </c>
      <c r="E2851" s="62" t="s">
        <v>119</v>
      </c>
      <c r="F2851" s="63">
        <v>3746.85</v>
      </c>
      <c r="G2851" s="63">
        <v>3749.85</v>
      </c>
      <c r="H2851" s="62"/>
      <c r="I2851" s="62" t="s">
        <v>3201</v>
      </c>
      <c r="J2851" s="63">
        <v>3749.99</v>
      </c>
      <c r="K2851" s="63">
        <v>0</v>
      </c>
      <c r="L2851" s="63">
        <v>0</v>
      </c>
      <c r="M2851" s="63">
        <v>-3.14</v>
      </c>
      <c r="N2851" s="10" t="str">
        <f t="shared" ref="N2851:N2914" si="447">IF(M2851&gt;0,"W",IF(M2851&lt;0,"L","BE"))</f>
        <v>L</v>
      </c>
      <c r="O2851" s="11">
        <f t="shared" ref="O2851:O2914" si="448">INT(LEFT(A2851,10))</f>
        <v>45923</v>
      </c>
      <c r="P2851" s="12" t="str">
        <f t="shared" ref="P2851:P2914" si="449">TEXT(A2851,"hh")</f>
        <v>03</v>
      </c>
      <c r="Q2851" s="13" t="str">
        <f>VLOOKUP($B2851,Deals_Demo!$H:$N,7,0)</f>
        <v>strategy_20_demo</v>
      </c>
      <c r="R2851" s="13" t="str">
        <f t="shared" ref="R2851:R2914" si="450">TEXT(O2851,"ddd")</f>
        <v>Tue</v>
      </c>
      <c r="S2851" s="14">
        <f>VLOOKUP($B2851,Deals_Demo!$H:$S,8,0)</f>
        <v>45923.163298611114</v>
      </c>
      <c r="T2851" s="14">
        <f>VLOOKUP($B2851,Deals_Demo!$H:$S,9,0)</f>
        <v>45923.37163194445</v>
      </c>
      <c r="U2851" s="15" t="str">
        <f t="shared" ref="U2851:U2914" si="451">TEXT(T2851,"yyyy-mm-dd")</f>
        <v>2025-09-23</v>
      </c>
      <c r="V2851" s="13" t="str">
        <f>VLOOKUP($B2851,Deals_Demo!$H:$S,11,0)</f>
        <v>08</v>
      </c>
      <c r="W2851" s="13" t="str">
        <f>VLOOKUP($B2851,Deals_Demo!$H:$S,12,0)</f>
        <v>Tue</v>
      </c>
      <c r="X2851" s="13">
        <f t="shared" si="444"/>
        <v>-0.31400000000000006</v>
      </c>
      <c r="Y2851" s="13">
        <f t="shared" si="445"/>
        <v>-0.62800000000000011</v>
      </c>
      <c r="Z2851" s="13">
        <f t="shared" si="446"/>
        <v>-0.94199999999999995</v>
      </c>
      <c r="AA2851" s="13">
        <f t="shared" ref="AA2851:AA2914" si="452">IF(M2851&lt;2.9,-3,M2851)</f>
        <v>-3</v>
      </c>
    </row>
    <row r="2852" spans="1:27" x14ac:dyDescent="0.25">
      <c r="A2852" s="56">
        <v>45923.163993055554</v>
      </c>
      <c r="B2852" s="57">
        <v>444613828</v>
      </c>
      <c r="C2852" s="58" t="s">
        <v>36</v>
      </c>
      <c r="D2852" s="58" t="s">
        <v>38</v>
      </c>
      <c r="E2852" s="58" t="s">
        <v>119</v>
      </c>
      <c r="F2852" s="59">
        <v>3747.28</v>
      </c>
      <c r="G2852" s="59">
        <v>3747.06</v>
      </c>
      <c r="H2852" s="59">
        <v>3745.78</v>
      </c>
      <c r="I2852" s="58" t="s">
        <v>3202</v>
      </c>
      <c r="J2852" s="59">
        <v>3747.38</v>
      </c>
      <c r="K2852" s="59">
        <v>0</v>
      </c>
      <c r="L2852" s="59">
        <v>0</v>
      </c>
      <c r="M2852" s="59">
        <v>-0.1</v>
      </c>
      <c r="N2852" s="10" t="str">
        <f t="shared" si="447"/>
        <v>L</v>
      </c>
      <c r="O2852" s="11">
        <f t="shared" si="448"/>
        <v>45923</v>
      </c>
      <c r="P2852" s="12" t="str">
        <f t="shared" si="449"/>
        <v>03</v>
      </c>
      <c r="Q2852" s="13" t="str">
        <f>VLOOKUP($B2852,Deals_Demo!$H:$N,7,0)</f>
        <v>strategy_24_demo</v>
      </c>
      <c r="R2852" s="13" t="str">
        <f t="shared" si="450"/>
        <v>Tue</v>
      </c>
      <c r="S2852" s="14">
        <f>VLOOKUP($B2852,Deals_Demo!$H:$S,8,0)</f>
        <v>45923.163993055554</v>
      </c>
      <c r="T2852" s="14">
        <f>VLOOKUP($B2852,Deals_Demo!$H:$S,9,0)</f>
        <v>45923.37232638889</v>
      </c>
      <c r="U2852" s="15" t="str">
        <f t="shared" si="451"/>
        <v>2025-09-23</v>
      </c>
      <c r="V2852" s="13" t="str">
        <f>VLOOKUP($B2852,Deals_Demo!$H:$S,11,0)</f>
        <v>08</v>
      </c>
      <c r="W2852" s="13" t="str">
        <f>VLOOKUP($B2852,Deals_Demo!$H:$S,12,0)</f>
        <v>Tue</v>
      </c>
      <c r="X2852" s="13">
        <f t="shared" si="444"/>
        <v>-1.0000000000000002E-2</v>
      </c>
      <c r="Y2852" s="13">
        <f t="shared" si="445"/>
        <v>-2.0000000000000004E-2</v>
      </c>
      <c r="Z2852" s="13">
        <f t="shared" si="446"/>
        <v>-0.03</v>
      </c>
      <c r="AA2852" s="13">
        <f t="shared" si="452"/>
        <v>-3</v>
      </c>
    </row>
    <row r="2853" spans="1:27" x14ac:dyDescent="0.25">
      <c r="A2853" s="60">
        <v>45923.163993055554</v>
      </c>
      <c r="B2853" s="61">
        <v>444613829</v>
      </c>
      <c r="C2853" s="62" t="s">
        <v>36</v>
      </c>
      <c r="D2853" s="62" t="s">
        <v>38</v>
      </c>
      <c r="E2853" s="62" t="s">
        <v>119</v>
      </c>
      <c r="F2853" s="63">
        <v>3747.28</v>
      </c>
      <c r="G2853" s="63">
        <v>3747.08</v>
      </c>
      <c r="H2853" s="63">
        <v>3743.78</v>
      </c>
      <c r="I2853" s="62" t="s">
        <v>3202</v>
      </c>
      <c r="J2853" s="63">
        <v>3747.38</v>
      </c>
      <c r="K2853" s="63">
        <v>0</v>
      </c>
      <c r="L2853" s="63">
        <v>0</v>
      </c>
      <c r="M2853" s="63">
        <v>-0.1</v>
      </c>
      <c r="N2853" s="10" t="str">
        <f t="shared" si="447"/>
        <v>L</v>
      </c>
      <c r="O2853" s="11">
        <f t="shared" si="448"/>
        <v>45923</v>
      </c>
      <c r="P2853" s="12" t="str">
        <f t="shared" si="449"/>
        <v>03</v>
      </c>
      <c r="Q2853" s="13" t="str">
        <f>VLOOKUP($B2853,Deals_Demo!$H:$N,7,0)</f>
        <v>strategy_11_demo</v>
      </c>
      <c r="R2853" s="13" t="str">
        <f t="shared" si="450"/>
        <v>Tue</v>
      </c>
      <c r="S2853" s="14">
        <f>VLOOKUP($B2853,Deals_Demo!$H:$S,8,0)</f>
        <v>45923.163993055554</v>
      </c>
      <c r="T2853" s="14">
        <f>VLOOKUP($B2853,Deals_Demo!$H:$S,9,0)</f>
        <v>45923.37232638889</v>
      </c>
      <c r="U2853" s="15" t="str">
        <f t="shared" si="451"/>
        <v>2025-09-23</v>
      </c>
      <c r="V2853" s="13" t="str">
        <f>VLOOKUP($B2853,Deals_Demo!$H:$S,11,0)</f>
        <v>08</v>
      </c>
      <c r="W2853" s="13" t="str">
        <f>VLOOKUP($B2853,Deals_Demo!$H:$S,12,0)</f>
        <v>Tue</v>
      </c>
      <c r="X2853" s="13">
        <f t="shared" si="444"/>
        <v>-1.0000000000000002E-2</v>
      </c>
      <c r="Y2853" s="13">
        <f t="shared" si="445"/>
        <v>-2.0000000000000004E-2</v>
      </c>
      <c r="Z2853" s="13">
        <f t="shared" si="446"/>
        <v>-0.03</v>
      </c>
      <c r="AA2853" s="13">
        <f t="shared" si="452"/>
        <v>-3</v>
      </c>
    </row>
    <row r="2854" spans="1:27" x14ac:dyDescent="0.25">
      <c r="A2854" s="56">
        <v>45923.163993055554</v>
      </c>
      <c r="B2854" s="57">
        <v>444613831</v>
      </c>
      <c r="C2854" s="58" t="s">
        <v>36</v>
      </c>
      <c r="D2854" s="58" t="s">
        <v>38</v>
      </c>
      <c r="E2854" s="58" t="s">
        <v>119</v>
      </c>
      <c r="F2854" s="59">
        <v>3747.28</v>
      </c>
      <c r="G2854" s="59">
        <v>3747.06</v>
      </c>
      <c r="H2854" s="59">
        <v>3745.78</v>
      </c>
      <c r="I2854" s="58" t="s">
        <v>3202</v>
      </c>
      <c r="J2854" s="59">
        <v>3747.38</v>
      </c>
      <c r="K2854" s="59">
        <v>0</v>
      </c>
      <c r="L2854" s="59">
        <v>0</v>
      </c>
      <c r="M2854" s="59">
        <v>-0.1</v>
      </c>
      <c r="N2854" s="10" t="str">
        <f t="shared" si="447"/>
        <v>L</v>
      </c>
      <c r="O2854" s="11">
        <f t="shared" si="448"/>
        <v>45923</v>
      </c>
      <c r="P2854" s="12" t="str">
        <f t="shared" si="449"/>
        <v>03</v>
      </c>
      <c r="Q2854" s="13" t="str">
        <f>VLOOKUP($B2854,Deals_Demo!$H:$N,7,0)</f>
        <v>strategy_12_demo</v>
      </c>
      <c r="R2854" s="13" t="str">
        <f t="shared" si="450"/>
        <v>Tue</v>
      </c>
      <c r="S2854" s="14">
        <f>VLOOKUP($B2854,Deals_Demo!$H:$S,8,0)</f>
        <v>45923.163993055554</v>
      </c>
      <c r="T2854" s="14">
        <f>VLOOKUP($B2854,Deals_Demo!$H:$S,9,0)</f>
        <v>45923.37232638889</v>
      </c>
      <c r="U2854" s="15" t="str">
        <f t="shared" si="451"/>
        <v>2025-09-23</v>
      </c>
      <c r="V2854" s="13" t="str">
        <f>VLOOKUP($B2854,Deals_Demo!$H:$S,11,0)</f>
        <v>08</v>
      </c>
      <c r="W2854" s="13" t="str">
        <f>VLOOKUP($B2854,Deals_Demo!$H:$S,12,0)</f>
        <v>Tue</v>
      </c>
      <c r="X2854" s="13">
        <f t="shared" si="444"/>
        <v>-1.0000000000000002E-2</v>
      </c>
      <c r="Y2854" s="13">
        <f t="shared" si="445"/>
        <v>-2.0000000000000004E-2</v>
      </c>
      <c r="Z2854" s="13">
        <f t="shared" si="446"/>
        <v>-0.03</v>
      </c>
      <c r="AA2854" s="13">
        <f t="shared" si="452"/>
        <v>-3</v>
      </c>
    </row>
    <row r="2855" spans="1:27" x14ac:dyDescent="0.25">
      <c r="A2855" s="60">
        <v>45923.164004629631</v>
      </c>
      <c r="B2855" s="61">
        <v>444613833</v>
      </c>
      <c r="C2855" s="62" t="s">
        <v>36</v>
      </c>
      <c r="D2855" s="62" t="s">
        <v>38</v>
      </c>
      <c r="E2855" s="62" t="s">
        <v>119</v>
      </c>
      <c r="F2855" s="63">
        <v>3747.28</v>
      </c>
      <c r="G2855" s="63">
        <v>3750.28</v>
      </c>
      <c r="H2855" s="63">
        <v>3745.08</v>
      </c>
      <c r="I2855" s="62" t="s">
        <v>3203</v>
      </c>
      <c r="J2855" s="63">
        <v>3750.3</v>
      </c>
      <c r="K2855" s="63">
        <v>0</v>
      </c>
      <c r="L2855" s="63">
        <v>0</v>
      </c>
      <c r="M2855" s="63">
        <v>-3.02</v>
      </c>
      <c r="N2855" s="10" t="str">
        <f t="shared" si="447"/>
        <v>L</v>
      </c>
      <c r="O2855" s="11">
        <f t="shared" si="448"/>
        <v>45923</v>
      </c>
      <c r="P2855" s="12" t="str">
        <f t="shared" si="449"/>
        <v>03</v>
      </c>
      <c r="Q2855" s="13" t="str">
        <f>VLOOKUP($B2855,Deals_Demo!$H:$N,7,0)</f>
        <v>strategy_21_demo</v>
      </c>
      <c r="R2855" s="13" t="str">
        <f t="shared" si="450"/>
        <v>Tue</v>
      </c>
      <c r="S2855" s="14">
        <f>VLOOKUP($B2855,Deals_Demo!$H:$S,8,0)</f>
        <v>45923.164004629631</v>
      </c>
      <c r="T2855" s="14">
        <f>VLOOKUP($B2855,Deals_Demo!$H:$S,9,0)</f>
        <v>45923.372337962966</v>
      </c>
      <c r="U2855" s="15" t="str">
        <f t="shared" si="451"/>
        <v>2025-09-23</v>
      </c>
      <c r="V2855" s="13" t="str">
        <f>VLOOKUP($B2855,Deals_Demo!$H:$S,11,0)</f>
        <v>08</v>
      </c>
      <c r="W2855" s="13" t="str">
        <f>VLOOKUP($B2855,Deals_Demo!$H:$S,12,0)</f>
        <v>Tue</v>
      </c>
      <c r="X2855" s="13">
        <f t="shared" si="444"/>
        <v>-0.30200000000000005</v>
      </c>
      <c r="Y2855" s="13">
        <f t="shared" si="445"/>
        <v>-0.60400000000000009</v>
      </c>
      <c r="Z2855" s="13">
        <f t="shared" si="446"/>
        <v>-0.90599999999999992</v>
      </c>
      <c r="AA2855" s="13">
        <f t="shared" si="452"/>
        <v>-3</v>
      </c>
    </row>
    <row r="2856" spans="1:27" x14ac:dyDescent="0.25">
      <c r="A2856" s="56">
        <v>45923.164004629631</v>
      </c>
      <c r="B2856" s="57">
        <v>444613834</v>
      </c>
      <c r="C2856" s="58" t="s">
        <v>36</v>
      </c>
      <c r="D2856" s="58" t="s">
        <v>38</v>
      </c>
      <c r="E2856" s="58" t="s">
        <v>119</v>
      </c>
      <c r="F2856" s="59">
        <v>3747.28</v>
      </c>
      <c r="G2856" s="59">
        <v>3747.08</v>
      </c>
      <c r="H2856" s="59">
        <v>3744.28</v>
      </c>
      <c r="I2856" s="58" t="s">
        <v>3202</v>
      </c>
      <c r="J2856" s="59">
        <v>3747.38</v>
      </c>
      <c r="K2856" s="59">
        <v>0</v>
      </c>
      <c r="L2856" s="59">
        <v>0</v>
      </c>
      <c r="M2856" s="59">
        <v>-0.1</v>
      </c>
      <c r="N2856" s="10" t="str">
        <f t="shared" si="447"/>
        <v>L</v>
      </c>
      <c r="O2856" s="11">
        <f t="shared" si="448"/>
        <v>45923</v>
      </c>
      <c r="P2856" s="12" t="str">
        <f t="shared" si="449"/>
        <v>03</v>
      </c>
      <c r="Q2856" s="13" t="str">
        <f>VLOOKUP($B2856,Deals_Demo!$H:$N,7,0)</f>
        <v>strategy_09_demo</v>
      </c>
      <c r="R2856" s="13" t="str">
        <f t="shared" si="450"/>
        <v>Tue</v>
      </c>
      <c r="S2856" s="14">
        <f>VLOOKUP($B2856,Deals_Demo!$H:$S,8,0)</f>
        <v>45923.164004629631</v>
      </c>
      <c r="T2856" s="14">
        <f>VLOOKUP($B2856,Deals_Demo!$H:$S,9,0)</f>
        <v>45923.372337962966</v>
      </c>
      <c r="U2856" s="15" t="str">
        <f t="shared" si="451"/>
        <v>2025-09-23</v>
      </c>
      <c r="V2856" s="13" t="str">
        <f>VLOOKUP($B2856,Deals_Demo!$H:$S,11,0)</f>
        <v>08</v>
      </c>
      <c r="W2856" s="13" t="str">
        <f>VLOOKUP($B2856,Deals_Demo!$H:$S,12,0)</f>
        <v>Tue</v>
      </c>
      <c r="X2856" s="13">
        <f t="shared" si="444"/>
        <v>-1.0000000000000002E-2</v>
      </c>
      <c r="Y2856" s="13">
        <f t="shared" si="445"/>
        <v>-2.0000000000000004E-2</v>
      </c>
      <c r="Z2856" s="13">
        <f t="shared" si="446"/>
        <v>-0.03</v>
      </c>
      <c r="AA2856" s="13">
        <f t="shared" si="452"/>
        <v>-3</v>
      </c>
    </row>
    <row r="2857" spans="1:27" x14ac:dyDescent="0.25">
      <c r="A2857" s="60">
        <v>45923.164004629631</v>
      </c>
      <c r="B2857" s="61">
        <v>444613835</v>
      </c>
      <c r="C2857" s="62" t="s">
        <v>36</v>
      </c>
      <c r="D2857" s="62" t="s">
        <v>38</v>
      </c>
      <c r="E2857" s="62" t="s">
        <v>119</v>
      </c>
      <c r="F2857" s="63">
        <v>3747.31</v>
      </c>
      <c r="G2857" s="63">
        <v>3747.08</v>
      </c>
      <c r="H2857" s="63">
        <v>3744.28</v>
      </c>
      <c r="I2857" s="62" t="s">
        <v>3202</v>
      </c>
      <c r="J2857" s="63">
        <v>3747.38</v>
      </c>
      <c r="K2857" s="63">
        <v>0</v>
      </c>
      <c r="L2857" s="63">
        <v>0</v>
      </c>
      <c r="M2857" s="63">
        <v>-7.0000000000000007E-2</v>
      </c>
      <c r="N2857" s="10" t="str">
        <f t="shared" si="447"/>
        <v>L</v>
      </c>
      <c r="O2857" s="11">
        <f t="shared" si="448"/>
        <v>45923</v>
      </c>
      <c r="P2857" s="12" t="str">
        <f t="shared" si="449"/>
        <v>03</v>
      </c>
      <c r="Q2857" s="13" t="str">
        <f>VLOOKUP($B2857,Deals_Demo!$H:$N,7,0)</f>
        <v>strategy_10_demo</v>
      </c>
      <c r="R2857" s="13" t="str">
        <f t="shared" si="450"/>
        <v>Tue</v>
      </c>
      <c r="S2857" s="14">
        <f>VLOOKUP($B2857,Deals_Demo!$H:$S,8,0)</f>
        <v>45923.164004629631</v>
      </c>
      <c r="T2857" s="14">
        <f>VLOOKUP($B2857,Deals_Demo!$H:$S,9,0)</f>
        <v>45923.372337962966</v>
      </c>
      <c r="U2857" s="15" t="str">
        <f t="shared" si="451"/>
        <v>2025-09-23</v>
      </c>
      <c r="V2857" s="13" t="str">
        <f>VLOOKUP($B2857,Deals_Demo!$H:$S,11,0)</f>
        <v>08</v>
      </c>
      <c r="W2857" s="13" t="str">
        <f>VLOOKUP($B2857,Deals_Demo!$H:$S,12,0)</f>
        <v>Tue</v>
      </c>
      <c r="X2857" s="13">
        <f t="shared" si="444"/>
        <v>-7.000000000000001E-3</v>
      </c>
      <c r="Y2857" s="13">
        <f t="shared" si="445"/>
        <v>-1.4000000000000002E-2</v>
      </c>
      <c r="Z2857" s="13">
        <f t="shared" si="446"/>
        <v>-2.1000000000000001E-2</v>
      </c>
      <c r="AA2857" s="13">
        <f t="shared" si="452"/>
        <v>-3</v>
      </c>
    </row>
    <row r="2858" spans="1:27" x14ac:dyDescent="0.25">
      <c r="A2858" s="56">
        <v>45923.164004629631</v>
      </c>
      <c r="B2858" s="57">
        <v>444613836</v>
      </c>
      <c r="C2858" s="58" t="s">
        <v>36</v>
      </c>
      <c r="D2858" s="58" t="s">
        <v>38</v>
      </c>
      <c r="E2858" s="58" t="s">
        <v>119</v>
      </c>
      <c r="F2858" s="59">
        <v>3747.31</v>
      </c>
      <c r="G2858" s="59">
        <v>3749.48</v>
      </c>
      <c r="H2858" s="59">
        <v>3745.78</v>
      </c>
      <c r="I2858" s="58" t="s">
        <v>3204</v>
      </c>
      <c r="J2858" s="59">
        <v>3749.49</v>
      </c>
      <c r="K2858" s="59">
        <v>0</v>
      </c>
      <c r="L2858" s="59">
        <v>0</v>
      </c>
      <c r="M2858" s="59">
        <v>-2.1800000000000002</v>
      </c>
      <c r="N2858" s="10" t="str">
        <f t="shared" si="447"/>
        <v>L</v>
      </c>
      <c r="O2858" s="11">
        <f t="shared" si="448"/>
        <v>45923</v>
      </c>
      <c r="P2858" s="12" t="str">
        <f t="shared" si="449"/>
        <v>03</v>
      </c>
      <c r="Q2858" s="13" t="str">
        <f>VLOOKUP($B2858,Deals_Demo!$H:$N,7,0)</f>
        <v>strategy_22_demo</v>
      </c>
      <c r="R2858" s="13" t="str">
        <f t="shared" si="450"/>
        <v>Tue</v>
      </c>
      <c r="S2858" s="14">
        <f>VLOOKUP($B2858,Deals_Demo!$H:$S,8,0)</f>
        <v>45923.164004629631</v>
      </c>
      <c r="T2858" s="14">
        <f>VLOOKUP($B2858,Deals_Demo!$H:$S,9,0)</f>
        <v>45923.372337962966</v>
      </c>
      <c r="U2858" s="15" t="str">
        <f t="shared" si="451"/>
        <v>2025-09-23</v>
      </c>
      <c r="V2858" s="13" t="str">
        <f>VLOOKUP($B2858,Deals_Demo!$H:$S,11,0)</f>
        <v>08</v>
      </c>
      <c r="W2858" s="13" t="str">
        <f>VLOOKUP($B2858,Deals_Demo!$H:$S,12,0)</f>
        <v>Tue</v>
      </c>
      <c r="X2858" s="13">
        <f t="shared" si="444"/>
        <v>-0.21800000000000003</v>
      </c>
      <c r="Y2858" s="13">
        <f t="shared" si="445"/>
        <v>-0.43600000000000005</v>
      </c>
      <c r="Z2858" s="13">
        <f t="shared" si="446"/>
        <v>-0.65400000000000003</v>
      </c>
      <c r="AA2858" s="13">
        <f t="shared" si="452"/>
        <v>-3</v>
      </c>
    </row>
    <row r="2859" spans="1:27" x14ac:dyDescent="0.25">
      <c r="A2859" s="60">
        <v>45923.169432870367</v>
      </c>
      <c r="B2859" s="61">
        <v>444614773</v>
      </c>
      <c r="C2859" s="62" t="s">
        <v>36</v>
      </c>
      <c r="D2859" s="62" t="s">
        <v>37</v>
      </c>
      <c r="E2859" s="62" t="s">
        <v>119</v>
      </c>
      <c r="F2859" s="63">
        <v>3749.61</v>
      </c>
      <c r="G2859" s="63">
        <v>3748.15</v>
      </c>
      <c r="H2859" s="63">
        <v>3754.08</v>
      </c>
      <c r="I2859" s="62" t="s">
        <v>3205</v>
      </c>
      <c r="J2859" s="63">
        <v>3754.08</v>
      </c>
      <c r="K2859" s="63">
        <v>0</v>
      </c>
      <c r="L2859" s="63">
        <v>0</v>
      </c>
      <c r="M2859" s="63">
        <v>4.47</v>
      </c>
      <c r="N2859" s="10" t="str">
        <f t="shared" si="447"/>
        <v>W</v>
      </c>
      <c r="O2859" s="11">
        <f t="shared" si="448"/>
        <v>45923</v>
      </c>
      <c r="P2859" s="12" t="str">
        <f t="shared" si="449"/>
        <v>04</v>
      </c>
      <c r="Q2859" s="13" t="str">
        <f>VLOOKUP($B2859,Deals_Demo!$H:$N,7,0)</f>
        <v>DEMO_strategy_27</v>
      </c>
      <c r="R2859" s="13" t="str">
        <f t="shared" si="450"/>
        <v>Tue</v>
      </c>
      <c r="S2859" s="14">
        <f>VLOOKUP($B2859,Deals_Demo!$H:$S,8,0)</f>
        <v>45923.169432870367</v>
      </c>
      <c r="T2859" s="14">
        <f>VLOOKUP($B2859,Deals_Demo!$H:$S,9,0)</f>
        <v>45923.377766203703</v>
      </c>
      <c r="U2859" s="15" t="str">
        <f t="shared" si="451"/>
        <v>2025-09-23</v>
      </c>
      <c r="V2859" s="13" t="str">
        <f>VLOOKUP($B2859,Deals_Demo!$H:$S,11,0)</f>
        <v>09</v>
      </c>
      <c r="W2859" s="13" t="str">
        <f>VLOOKUP($B2859,Deals_Demo!$H:$S,12,0)</f>
        <v>Tue</v>
      </c>
      <c r="X2859" s="13">
        <f t="shared" si="444"/>
        <v>0.44700000000000001</v>
      </c>
      <c r="Y2859" s="13">
        <f t="shared" si="445"/>
        <v>0.89400000000000002</v>
      </c>
      <c r="Z2859" s="13">
        <f t="shared" si="446"/>
        <v>1.341</v>
      </c>
      <c r="AA2859" s="13">
        <f t="shared" si="452"/>
        <v>4.47</v>
      </c>
    </row>
    <row r="2860" spans="1:27" x14ac:dyDescent="0.25">
      <c r="A2860" s="56">
        <v>45923.169444444444</v>
      </c>
      <c r="B2860" s="57">
        <v>444614776</v>
      </c>
      <c r="C2860" s="58" t="s">
        <v>36</v>
      </c>
      <c r="D2860" s="58" t="s">
        <v>37</v>
      </c>
      <c r="E2860" s="58" t="s">
        <v>119</v>
      </c>
      <c r="F2860" s="59">
        <v>3749.62</v>
      </c>
      <c r="G2860" s="59">
        <v>3748.15</v>
      </c>
      <c r="H2860" s="59">
        <v>3754.11</v>
      </c>
      <c r="I2860" s="58" t="s">
        <v>3200</v>
      </c>
      <c r="J2860" s="59">
        <v>3754.23</v>
      </c>
      <c r="K2860" s="59">
        <v>0</v>
      </c>
      <c r="L2860" s="59">
        <v>0</v>
      </c>
      <c r="M2860" s="59">
        <v>4.6100000000000003</v>
      </c>
      <c r="N2860" s="10" t="str">
        <f t="shared" si="447"/>
        <v>W</v>
      </c>
      <c r="O2860" s="11">
        <f t="shared" si="448"/>
        <v>45923</v>
      </c>
      <c r="P2860" s="12" t="str">
        <f t="shared" si="449"/>
        <v>04</v>
      </c>
      <c r="Q2860" s="13" t="str">
        <f>VLOOKUP($B2860,Deals_Demo!$H:$N,7,0)</f>
        <v>DEMO_strategy_03</v>
      </c>
      <c r="R2860" s="13" t="str">
        <f t="shared" si="450"/>
        <v>Tue</v>
      </c>
      <c r="S2860" s="14">
        <f>VLOOKUP($B2860,Deals_Demo!$H:$S,8,0)</f>
        <v>45923.169444444444</v>
      </c>
      <c r="T2860" s="14">
        <f>VLOOKUP($B2860,Deals_Demo!$H:$S,9,0)</f>
        <v>45923.37777777778</v>
      </c>
      <c r="U2860" s="15" t="str">
        <f t="shared" si="451"/>
        <v>2025-09-23</v>
      </c>
      <c r="V2860" s="13" t="str">
        <f>VLOOKUP($B2860,Deals_Demo!$H:$S,11,0)</f>
        <v>09</v>
      </c>
      <c r="W2860" s="13" t="str">
        <f>VLOOKUP($B2860,Deals_Demo!$H:$S,12,0)</f>
        <v>Tue</v>
      </c>
      <c r="X2860" s="13">
        <f t="shared" si="444"/>
        <v>0.46100000000000008</v>
      </c>
      <c r="Y2860" s="13">
        <f t="shared" si="445"/>
        <v>0.92200000000000015</v>
      </c>
      <c r="Z2860" s="13">
        <f t="shared" si="446"/>
        <v>1.383</v>
      </c>
      <c r="AA2860" s="13">
        <f t="shared" si="452"/>
        <v>4.6100000000000003</v>
      </c>
    </row>
    <row r="2861" spans="1:27" x14ac:dyDescent="0.25">
      <c r="A2861" s="60">
        <v>45923.171053240738</v>
      </c>
      <c r="B2861" s="61">
        <v>444615900</v>
      </c>
      <c r="C2861" s="62" t="s">
        <v>36</v>
      </c>
      <c r="D2861" s="62" t="s">
        <v>37</v>
      </c>
      <c r="E2861" s="62" t="s">
        <v>119</v>
      </c>
      <c r="F2861" s="63">
        <v>3750.79</v>
      </c>
      <c r="G2861" s="63">
        <v>3753.22</v>
      </c>
      <c r="H2861" s="62"/>
      <c r="I2861" s="62" t="s">
        <v>3206</v>
      </c>
      <c r="J2861" s="63">
        <v>3753.07</v>
      </c>
      <c r="K2861" s="63">
        <v>0</v>
      </c>
      <c r="L2861" s="63">
        <v>0</v>
      </c>
      <c r="M2861" s="63">
        <v>2.2799999999999998</v>
      </c>
      <c r="N2861" s="10" t="str">
        <f t="shared" si="447"/>
        <v>W</v>
      </c>
      <c r="O2861" s="11">
        <f t="shared" si="448"/>
        <v>45923</v>
      </c>
      <c r="P2861" s="12" t="str">
        <f t="shared" si="449"/>
        <v>04</v>
      </c>
      <c r="Q2861" s="13" t="str">
        <f>VLOOKUP($B2861,Deals_Demo!$H:$N,7,0)</f>
        <v>strategy_20_demo</v>
      </c>
      <c r="R2861" s="13" t="str">
        <f t="shared" si="450"/>
        <v>Tue</v>
      </c>
      <c r="S2861" s="14">
        <f>VLOOKUP($B2861,Deals_Demo!$H:$S,8,0)</f>
        <v>45923.171053240738</v>
      </c>
      <c r="T2861" s="14">
        <f>VLOOKUP($B2861,Deals_Demo!$H:$S,9,0)</f>
        <v>45923.379386574074</v>
      </c>
      <c r="U2861" s="15" t="str">
        <f t="shared" si="451"/>
        <v>2025-09-23</v>
      </c>
      <c r="V2861" s="13" t="str">
        <f>VLOOKUP($B2861,Deals_Demo!$H:$S,11,0)</f>
        <v>09</v>
      </c>
      <c r="W2861" s="13" t="str">
        <f>VLOOKUP($B2861,Deals_Demo!$H:$S,12,0)</f>
        <v>Tue</v>
      </c>
      <c r="X2861" s="13">
        <f t="shared" si="444"/>
        <v>0.22799999999999998</v>
      </c>
      <c r="Y2861" s="13">
        <f t="shared" si="445"/>
        <v>0.45599999999999996</v>
      </c>
      <c r="Z2861" s="13">
        <f t="shared" si="446"/>
        <v>0.68399999999999994</v>
      </c>
      <c r="AA2861" s="13">
        <f t="shared" si="452"/>
        <v>-3</v>
      </c>
    </row>
    <row r="2862" spans="1:27" x14ac:dyDescent="0.25">
      <c r="A2862" s="56">
        <v>45923.171053240738</v>
      </c>
      <c r="B2862" s="57">
        <v>444615902</v>
      </c>
      <c r="C2862" s="58" t="s">
        <v>36</v>
      </c>
      <c r="D2862" s="58" t="s">
        <v>37</v>
      </c>
      <c r="E2862" s="58" t="s">
        <v>119</v>
      </c>
      <c r="F2862" s="59">
        <v>3750.81</v>
      </c>
      <c r="G2862" s="59">
        <v>3753</v>
      </c>
      <c r="H2862" s="58"/>
      <c r="I2862" s="58" t="s">
        <v>3207</v>
      </c>
      <c r="J2862" s="59">
        <v>3752.96</v>
      </c>
      <c r="K2862" s="59">
        <v>0</v>
      </c>
      <c r="L2862" s="59">
        <v>0</v>
      </c>
      <c r="M2862" s="59">
        <v>2.15</v>
      </c>
      <c r="N2862" s="10" t="str">
        <f t="shared" si="447"/>
        <v>W</v>
      </c>
      <c r="O2862" s="11">
        <f t="shared" si="448"/>
        <v>45923</v>
      </c>
      <c r="P2862" s="12" t="str">
        <f t="shared" si="449"/>
        <v>04</v>
      </c>
      <c r="Q2862" s="13" t="str">
        <f>VLOOKUP($B2862,Deals_Demo!$H:$N,7,0)</f>
        <v>strategy_19_demo</v>
      </c>
      <c r="R2862" s="13" t="str">
        <f t="shared" si="450"/>
        <v>Tue</v>
      </c>
      <c r="S2862" s="14">
        <f>VLOOKUP($B2862,Deals_Demo!$H:$S,8,0)</f>
        <v>45923.171053240738</v>
      </c>
      <c r="T2862" s="14">
        <f>VLOOKUP($B2862,Deals_Demo!$H:$S,9,0)</f>
        <v>45923.379386574074</v>
      </c>
      <c r="U2862" s="15" t="str">
        <f t="shared" si="451"/>
        <v>2025-09-23</v>
      </c>
      <c r="V2862" s="13" t="str">
        <f>VLOOKUP($B2862,Deals_Demo!$H:$S,11,0)</f>
        <v>09</v>
      </c>
      <c r="W2862" s="13" t="str">
        <f>VLOOKUP($B2862,Deals_Demo!$H:$S,12,0)</f>
        <v>Tue</v>
      </c>
      <c r="X2862" s="13">
        <f t="shared" si="444"/>
        <v>0.215</v>
      </c>
      <c r="Y2862" s="13">
        <f t="shared" si="445"/>
        <v>0.43</v>
      </c>
      <c r="Z2862" s="13">
        <f t="shared" si="446"/>
        <v>0.64499999999999991</v>
      </c>
      <c r="AA2862" s="13">
        <f t="shared" si="452"/>
        <v>-3</v>
      </c>
    </row>
    <row r="2863" spans="1:27" x14ac:dyDescent="0.25">
      <c r="A2863" s="60">
        <v>45923.171053240738</v>
      </c>
      <c r="B2863" s="61">
        <v>444615903</v>
      </c>
      <c r="C2863" s="62" t="s">
        <v>36</v>
      </c>
      <c r="D2863" s="62" t="s">
        <v>37</v>
      </c>
      <c r="E2863" s="62" t="s">
        <v>119</v>
      </c>
      <c r="F2863" s="63">
        <v>3750.79</v>
      </c>
      <c r="G2863" s="63">
        <v>3753.2</v>
      </c>
      <c r="H2863" s="62"/>
      <c r="I2863" s="62" t="s">
        <v>3206</v>
      </c>
      <c r="J2863" s="63">
        <v>3753.07</v>
      </c>
      <c r="K2863" s="63">
        <v>0</v>
      </c>
      <c r="L2863" s="63">
        <v>0</v>
      </c>
      <c r="M2863" s="63">
        <v>2.2799999999999998</v>
      </c>
      <c r="N2863" s="10" t="str">
        <f t="shared" si="447"/>
        <v>W</v>
      </c>
      <c r="O2863" s="11">
        <f t="shared" si="448"/>
        <v>45923</v>
      </c>
      <c r="P2863" s="12" t="str">
        <f t="shared" si="449"/>
        <v>04</v>
      </c>
      <c r="Q2863" s="13" t="str">
        <f>VLOOKUP($B2863,Deals_Demo!$H:$N,7,0)</f>
        <v>strategy_18_demo</v>
      </c>
      <c r="R2863" s="13" t="str">
        <f t="shared" si="450"/>
        <v>Tue</v>
      </c>
      <c r="S2863" s="14">
        <f>VLOOKUP($B2863,Deals_Demo!$H:$S,8,0)</f>
        <v>45923.171053240738</v>
      </c>
      <c r="T2863" s="14">
        <f>VLOOKUP($B2863,Deals_Demo!$H:$S,9,0)</f>
        <v>45923.379386574074</v>
      </c>
      <c r="U2863" s="15" t="str">
        <f t="shared" si="451"/>
        <v>2025-09-23</v>
      </c>
      <c r="V2863" s="13" t="str">
        <f>VLOOKUP($B2863,Deals_Demo!$H:$S,11,0)</f>
        <v>09</v>
      </c>
      <c r="W2863" s="13" t="str">
        <f>VLOOKUP($B2863,Deals_Demo!$H:$S,12,0)</f>
        <v>Tue</v>
      </c>
      <c r="X2863" s="13">
        <f t="shared" si="444"/>
        <v>0.22799999999999998</v>
      </c>
      <c r="Y2863" s="13">
        <f t="shared" si="445"/>
        <v>0.45599999999999996</v>
      </c>
      <c r="Z2863" s="13">
        <f t="shared" si="446"/>
        <v>0.68399999999999994</v>
      </c>
      <c r="AA2863" s="13">
        <f t="shared" si="452"/>
        <v>-3</v>
      </c>
    </row>
    <row r="2864" spans="1:27" x14ac:dyDescent="0.25">
      <c r="A2864" s="56">
        <v>45923.172442129631</v>
      </c>
      <c r="B2864" s="57">
        <v>444617338</v>
      </c>
      <c r="C2864" s="58" t="s">
        <v>36</v>
      </c>
      <c r="D2864" s="58" t="s">
        <v>37</v>
      </c>
      <c r="E2864" s="58" t="s">
        <v>119</v>
      </c>
      <c r="F2864" s="59">
        <v>3753.44</v>
      </c>
      <c r="G2864" s="59">
        <v>3753.67</v>
      </c>
      <c r="H2864" s="58"/>
      <c r="I2864" s="58" t="s">
        <v>3208</v>
      </c>
      <c r="J2864" s="59">
        <v>3753.45</v>
      </c>
      <c r="K2864" s="59">
        <v>0</v>
      </c>
      <c r="L2864" s="59">
        <v>0</v>
      </c>
      <c r="M2864" s="59">
        <v>0.01</v>
      </c>
      <c r="N2864" s="10" t="str">
        <f t="shared" si="447"/>
        <v>W</v>
      </c>
      <c r="O2864" s="11">
        <f t="shared" si="448"/>
        <v>45923</v>
      </c>
      <c r="P2864" s="12" t="str">
        <f t="shared" si="449"/>
        <v>04</v>
      </c>
      <c r="Q2864" s="13" t="str">
        <f>VLOOKUP($B2864,Deals_Demo!$H:$N,7,0)</f>
        <v>strategy_20_demo</v>
      </c>
      <c r="R2864" s="13" t="str">
        <f t="shared" si="450"/>
        <v>Tue</v>
      </c>
      <c r="S2864" s="14">
        <f>VLOOKUP($B2864,Deals_Demo!$H:$S,8,0)</f>
        <v>45923.172442129631</v>
      </c>
      <c r="T2864" s="14">
        <f>VLOOKUP($B2864,Deals_Demo!$H:$S,9,0)</f>
        <v>45923.380775462967</v>
      </c>
      <c r="U2864" s="15" t="str">
        <f t="shared" si="451"/>
        <v>2025-09-23</v>
      </c>
      <c r="V2864" s="13" t="str">
        <f>VLOOKUP($B2864,Deals_Demo!$H:$S,11,0)</f>
        <v>09</v>
      </c>
      <c r="W2864" s="13" t="str">
        <f>VLOOKUP($B2864,Deals_Demo!$H:$S,12,0)</f>
        <v>Tue</v>
      </c>
      <c r="X2864" s="13">
        <f t="shared" si="444"/>
        <v>1E-3</v>
      </c>
      <c r="Y2864" s="13">
        <f t="shared" si="445"/>
        <v>2E-3</v>
      </c>
      <c r="Z2864" s="13">
        <f t="shared" si="446"/>
        <v>3.0000000000000001E-3</v>
      </c>
      <c r="AA2864" s="13">
        <f t="shared" si="452"/>
        <v>-3</v>
      </c>
    </row>
    <row r="2865" spans="1:27" x14ac:dyDescent="0.25">
      <c r="A2865" s="60">
        <v>45923.172442129631</v>
      </c>
      <c r="B2865" s="61">
        <v>444617339</v>
      </c>
      <c r="C2865" s="62" t="s">
        <v>36</v>
      </c>
      <c r="D2865" s="62" t="s">
        <v>37</v>
      </c>
      <c r="E2865" s="62" t="s">
        <v>119</v>
      </c>
      <c r="F2865" s="63">
        <v>3753.42</v>
      </c>
      <c r="G2865" s="63">
        <v>3756.54</v>
      </c>
      <c r="H2865" s="62"/>
      <c r="I2865" s="62" t="s">
        <v>3209</v>
      </c>
      <c r="J2865" s="63">
        <v>3756.52</v>
      </c>
      <c r="K2865" s="63">
        <v>0</v>
      </c>
      <c r="L2865" s="63">
        <v>0</v>
      </c>
      <c r="M2865" s="63">
        <v>3.1</v>
      </c>
      <c r="N2865" s="10" t="str">
        <f t="shared" si="447"/>
        <v>W</v>
      </c>
      <c r="O2865" s="11">
        <f t="shared" si="448"/>
        <v>45923</v>
      </c>
      <c r="P2865" s="12" t="str">
        <f t="shared" si="449"/>
        <v>04</v>
      </c>
      <c r="Q2865" s="13" t="str">
        <f>VLOOKUP($B2865,Deals_Demo!$H:$N,7,0)</f>
        <v>strategy_19_demo</v>
      </c>
      <c r="R2865" s="13" t="str">
        <f t="shared" si="450"/>
        <v>Tue</v>
      </c>
      <c r="S2865" s="14">
        <f>VLOOKUP($B2865,Deals_Demo!$H:$S,8,0)</f>
        <v>45923.172442129631</v>
      </c>
      <c r="T2865" s="14">
        <f>VLOOKUP($B2865,Deals_Demo!$H:$S,9,0)</f>
        <v>45923.380775462967</v>
      </c>
      <c r="U2865" s="15" t="str">
        <f t="shared" si="451"/>
        <v>2025-09-23</v>
      </c>
      <c r="V2865" s="13" t="str">
        <f>VLOOKUP($B2865,Deals_Demo!$H:$S,11,0)</f>
        <v>09</v>
      </c>
      <c r="W2865" s="13" t="str">
        <f>VLOOKUP($B2865,Deals_Demo!$H:$S,12,0)</f>
        <v>Tue</v>
      </c>
      <c r="X2865" s="13">
        <f t="shared" si="444"/>
        <v>0.31000000000000005</v>
      </c>
      <c r="Y2865" s="13">
        <f t="shared" si="445"/>
        <v>0.62000000000000011</v>
      </c>
      <c r="Z2865" s="13">
        <f t="shared" si="446"/>
        <v>0.92999999999999994</v>
      </c>
      <c r="AA2865" s="13">
        <f t="shared" si="452"/>
        <v>3.1</v>
      </c>
    </row>
    <row r="2866" spans="1:27" x14ac:dyDescent="0.25">
      <c r="A2866" s="56">
        <v>45923.172442129631</v>
      </c>
      <c r="B2866" s="57">
        <v>444617340</v>
      </c>
      <c r="C2866" s="58" t="s">
        <v>36</v>
      </c>
      <c r="D2866" s="58" t="s">
        <v>37</v>
      </c>
      <c r="E2866" s="58" t="s">
        <v>119</v>
      </c>
      <c r="F2866" s="59">
        <v>3753.42</v>
      </c>
      <c r="G2866" s="59">
        <v>3753.67</v>
      </c>
      <c r="H2866" s="58"/>
      <c r="I2866" s="58" t="s">
        <v>3208</v>
      </c>
      <c r="J2866" s="59">
        <v>3753.45</v>
      </c>
      <c r="K2866" s="59">
        <v>0</v>
      </c>
      <c r="L2866" s="59">
        <v>0</v>
      </c>
      <c r="M2866" s="59">
        <v>0.03</v>
      </c>
      <c r="N2866" s="10" t="str">
        <f t="shared" si="447"/>
        <v>W</v>
      </c>
      <c r="O2866" s="11">
        <f t="shared" si="448"/>
        <v>45923</v>
      </c>
      <c r="P2866" s="12" t="str">
        <f t="shared" si="449"/>
        <v>04</v>
      </c>
      <c r="Q2866" s="13" t="str">
        <f>VLOOKUP($B2866,Deals_Demo!$H:$N,7,0)</f>
        <v>strategy_18_demo</v>
      </c>
      <c r="R2866" s="13" t="str">
        <f t="shared" si="450"/>
        <v>Tue</v>
      </c>
      <c r="S2866" s="14">
        <f>VLOOKUP($B2866,Deals_Demo!$H:$S,8,0)</f>
        <v>45923.172442129631</v>
      </c>
      <c r="T2866" s="14">
        <f>VLOOKUP($B2866,Deals_Demo!$H:$S,9,0)</f>
        <v>45923.380775462967</v>
      </c>
      <c r="U2866" s="15" t="str">
        <f t="shared" si="451"/>
        <v>2025-09-23</v>
      </c>
      <c r="V2866" s="13" t="str">
        <f>VLOOKUP($B2866,Deals_Demo!$H:$S,11,0)</f>
        <v>09</v>
      </c>
      <c r="W2866" s="13" t="str">
        <f>VLOOKUP($B2866,Deals_Demo!$H:$S,12,0)</f>
        <v>Tue</v>
      </c>
      <c r="X2866" s="13">
        <f t="shared" si="444"/>
        <v>3.0000000000000001E-3</v>
      </c>
      <c r="Y2866" s="13">
        <f t="shared" si="445"/>
        <v>6.0000000000000001E-3</v>
      </c>
      <c r="Z2866" s="13">
        <f t="shared" si="446"/>
        <v>8.9999999999999993E-3</v>
      </c>
      <c r="AA2866" s="13">
        <f t="shared" si="452"/>
        <v>-3</v>
      </c>
    </row>
    <row r="2867" spans="1:27" x14ac:dyDescent="0.25">
      <c r="A2867" s="60">
        <v>45923.173368055555</v>
      </c>
      <c r="B2867" s="61">
        <v>444617656</v>
      </c>
      <c r="C2867" s="62" t="s">
        <v>36</v>
      </c>
      <c r="D2867" s="62" t="s">
        <v>37</v>
      </c>
      <c r="E2867" s="62" t="s">
        <v>119</v>
      </c>
      <c r="F2867" s="63">
        <v>3751.69</v>
      </c>
      <c r="G2867" s="63">
        <v>3748.69</v>
      </c>
      <c r="H2867" s="63">
        <v>3753.19</v>
      </c>
      <c r="I2867" s="62" t="s">
        <v>3210</v>
      </c>
      <c r="J2867" s="63">
        <v>3753.51</v>
      </c>
      <c r="K2867" s="63">
        <v>0</v>
      </c>
      <c r="L2867" s="63">
        <v>0</v>
      </c>
      <c r="M2867" s="63">
        <v>1.82</v>
      </c>
      <c r="N2867" s="10" t="str">
        <f t="shared" si="447"/>
        <v>W</v>
      </c>
      <c r="O2867" s="11">
        <f t="shared" si="448"/>
        <v>45923</v>
      </c>
      <c r="P2867" s="12" t="str">
        <f t="shared" si="449"/>
        <v>04</v>
      </c>
      <c r="Q2867" s="13" t="str">
        <f>VLOOKUP($B2867,Deals_Demo!$H:$N,7,0)</f>
        <v>strategy_24_demo</v>
      </c>
      <c r="R2867" s="13" t="str">
        <f t="shared" si="450"/>
        <v>Tue</v>
      </c>
      <c r="S2867" s="14">
        <f>VLOOKUP($B2867,Deals_Demo!$H:$S,8,0)</f>
        <v>45923.173368055555</v>
      </c>
      <c r="T2867" s="14">
        <f>VLOOKUP($B2867,Deals_Demo!$H:$S,9,0)</f>
        <v>45923.381701388891</v>
      </c>
      <c r="U2867" s="15" t="str">
        <f t="shared" si="451"/>
        <v>2025-09-23</v>
      </c>
      <c r="V2867" s="13" t="str">
        <f>VLOOKUP($B2867,Deals_Demo!$H:$S,11,0)</f>
        <v>09</v>
      </c>
      <c r="W2867" s="13" t="str">
        <f>VLOOKUP($B2867,Deals_Demo!$H:$S,12,0)</f>
        <v>Tue</v>
      </c>
      <c r="X2867" s="13">
        <f t="shared" si="444"/>
        <v>0.18200000000000002</v>
      </c>
      <c r="Y2867" s="13">
        <f t="shared" si="445"/>
        <v>0.36400000000000005</v>
      </c>
      <c r="Z2867" s="13">
        <f t="shared" si="446"/>
        <v>0.54600000000000004</v>
      </c>
      <c r="AA2867" s="13">
        <f t="shared" si="452"/>
        <v>-3</v>
      </c>
    </row>
    <row r="2868" spans="1:27" x14ac:dyDescent="0.25">
      <c r="A2868" s="56">
        <v>45923.173368055555</v>
      </c>
      <c r="B2868" s="57">
        <v>444617659</v>
      </c>
      <c r="C2868" s="58" t="s">
        <v>36</v>
      </c>
      <c r="D2868" s="58" t="s">
        <v>37</v>
      </c>
      <c r="E2868" s="58" t="s">
        <v>119</v>
      </c>
      <c r="F2868" s="59">
        <v>3751.71</v>
      </c>
      <c r="G2868" s="59">
        <v>3752.35</v>
      </c>
      <c r="H2868" s="59">
        <v>3754.69</v>
      </c>
      <c r="I2868" s="58" t="s">
        <v>3211</v>
      </c>
      <c r="J2868" s="59">
        <v>3754.69</v>
      </c>
      <c r="K2868" s="59">
        <v>0</v>
      </c>
      <c r="L2868" s="59">
        <v>0</v>
      </c>
      <c r="M2868" s="59">
        <v>2.98</v>
      </c>
      <c r="N2868" s="10" t="str">
        <f t="shared" si="447"/>
        <v>W</v>
      </c>
      <c r="O2868" s="11">
        <f t="shared" si="448"/>
        <v>45923</v>
      </c>
      <c r="P2868" s="12" t="str">
        <f t="shared" si="449"/>
        <v>04</v>
      </c>
      <c r="Q2868" s="13" t="str">
        <f>VLOOKUP($B2868,Deals_Demo!$H:$N,7,0)</f>
        <v>strategy_10_demo</v>
      </c>
      <c r="R2868" s="13" t="str">
        <f t="shared" si="450"/>
        <v>Tue</v>
      </c>
      <c r="S2868" s="14">
        <f>VLOOKUP($B2868,Deals_Demo!$H:$S,8,0)</f>
        <v>45923.173368055555</v>
      </c>
      <c r="T2868" s="14">
        <f>VLOOKUP($B2868,Deals_Demo!$H:$S,9,0)</f>
        <v>45923.381701388891</v>
      </c>
      <c r="U2868" s="15" t="str">
        <f t="shared" si="451"/>
        <v>2025-09-23</v>
      </c>
      <c r="V2868" s="13" t="str">
        <f>VLOOKUP($B2868,Deals_Demo!$H:$S,11,0)</f>
        <v>09</v>
      </c>
      <c r="W2868" s="13" t="str">
        <f>VLOOKUP($B2868,Deals_Demo!$H:$S,12,0)</f>
        <v>Tue</v>
      </c>
      <c r="X2868" s="13">
        <f t="shared" si="444"/>
        <v>0.29799999999999999</v>
      </c>
      <c r="Y2868" s="13">
        <f t="shared" si="445"/>
        <v>0.59599999999999997</v>
      </c>
      <c r="Z2868" s="13">
        <f t="shared" si="446"/>
        <v>0.89400000000000002</v>
      </c>
      <c r="AA2868" s="13">
        <f t="shared" si="452"/>
        <v>2.98</v>
      </c>
    </row>
    <row r="2869" spans="1:27" x14ac:dyDescent="0.25">
      <c r="A2869" s="60">
        <v>45923.173368055555</v>
      </c>
      <c r="B2869" s="61">
        <v>444617660</v>
      </c>
      <c r="C2869" s="62" t="s">
        <v>36</v>
      </c>
      <c r="D2869" s="62" t="s">
        <v>37</v>
      </c>
      <c r="E2869" s="62" t="s">
        <v>119</v>
      </c>
      <c r="F2869" s="63">
        <v>3751.71</v>
      </c>
      <c r="G2869" s="63">
        <v>3752.23</v>
      </c>
      <c r="H2869" s="63">
        <v>3753.91</v>
      </c>
      <c r="I2869" s="62" t="s">
        <v>3212</v>
      </c>
      <c r="J2869" s="63">
        <v>3753.95</v>
      </c>
      <c r="K2869" s="63">
        <v>0</v>
      </c>
      <c r="L2869" s="63">
        <v>0</v>
      </c>
      <c r="M2869" s="63">
        <v>2.2400000000000002</v>
      </c>
      <c r="N2869" s="10" t="str">
        <f t="shared" si="447"/>
        <v>W</v>
      </c>
      <c r="O2869" s="11">
        <f t="shared" si="448"/>
        <v>45923</v>
      </c>
      <c r="P2869" s="12" t="str">
        <f t="shared" si="449"/>
        <v>04</v>
      </c>
      <c r="Q2869" s="13" t="str">
        <f>VLOOKUP($B2869,Deals_Demo!$H:$N,7,0)</f>
        <v>strategy_21_demo</v>
      </c>
      <c r="R2869" s="13" t="str">
        <f t="shared" si="450"/>
        <v>Tue</v>
      </c>
      <c r="S2869" s="14">
        <f>VLOOKUP($B2869,Deals_Demo!$H:$S,8,0)</f>
        <v>45923.173368055555</v>
      </c>
      <c r="T2869" s="14">
        <f>VLOOKUP($B2869,Deals_Demo!$H:$S,9,0)</f>
        <v>45923.381701388891</v>
      </c>
      <c r="U2869" s="15" t="str">
        <f t="shared" si="451"/>
        <v>2025-09-23</v>
      </c>
      <c r="V2869" s="13" t="str">
        <f>VLOOKUP($B2869,Deals_Demo!$H:$S,11,0)</f>
        <v>09</v>
      </c>
      <c r="W2869" s="13" t="str">
        <f>VLOOKUP($B2869,Deals_Demo!$H:$S,12,0)</f>
        <v>Tue</v>
      </c>
      <c r="X2869" s="13">
        <f t="shared" si="444"/>
        <v>0.22400000000000003</v>
      </c>
      <c r="Y2869" s="13">
        <f t="shared" si="445"/>
        <v>0.44800000000000006</v>
      </c>
      <c r="Z2869" s="13">
        <f t="shared" si="446"/>
        <v>0.67200000000000004</v>
      </c>
      <c r="AA2869" s="13">
        <f t="shared" si="452"/>
        <v>-3</v>
      </c>
    </row>
    <row r="2870" spans="1:27" x14ac:dyDescent="0.25">
      <c r="A2870" s="56">
        <v>45923.173379629632</v>
      </c>
      <c r="B2870" s="57">
        <v>444617661</v>
      </c>
      <c r="C2870" s="58" t="s">
        <v>36</v>
      </c>
      <c r="D2870" s="58" t="s">
        <v>37</v>
      </c>
      <c r="E2870" s="58" t="s">
        <v>119</v>
      </c>
      <c r="F2870" s="59">
        <v>3751.71</v>
      </c>
      <c r="G2870" s="59">
        <v>3753.66</v>
      </c>
      <c r="H2870" s="59">
        <v>3755.21</v>
      </c>
      <c r="I2870" s="58" t="s">
        <v>3213</v>
      </c>
      <c r="J2870" s="59">
        <v>3755.25</v>
      </c>
      <c r="K2870" s="59">
        <v>0</v>
      </c>
      <c r="L2870" s="59">
        <v>0</v>
      </c>
      <c r="M2870" s="59">
        <v>3.54</v>
      </c>
      <c r="N2870" s="10" t="str">
        <f t="shared" si="447"/>
        <v>W</v>
      </c>
      <c r="O2870" s="11">
        <f t="shared" si="448"/>
        <v>45923</v>
      </c>
      <c r="P2870" s="12" t="str">
        <f t="shared" si="449"/>
        <v>04</v>
      </c>
      <c r="Q2870" s="13" t="str">
        <f>VLOOKUP($B2870,Deals_Demo!$H:$N,7,0)</f>
        <v>strategy_11_demo</v>
      </c>
      <c r="R2870" s="13" t="str">
        <f t="shared" si="450"/>
        <v>Tue</v>
      </c>
      <c r="S2870" s="14">
        <f>VLOOKUP($B2870,Deals_Demo!$H:$S,8,0)</f>
        <v>45923.173379629632</v>
      </c>
      <c r="T2870" s="14">
        <f>VLOOKUP($B2870,Deals_Demo!$H:$S,9,0)</f>
        <v>45923.381712962968</v>
      </c>
      <c r="U2870" s="15" t="str">
        <f t="shared" si="451"/>
        <v>2025-09-23</v>
      </c>
      <c r="V2870" s="13" t="str">
        <f>VLOOKUP($B2870,Deals_Demo!$H:$S,11,0)</f>
        <v>09</v>
      </c>
      <c r="W2870" s="13" t="str">
        <f>VLOOKUP($B2870,Deals_Demo!$H:$S,12,0)</f>
        <v>Tue</v>
      </c>
      <c r="X2870" s="13">
        <f t="shared" si="444"/>
        <v>0.35400000000000004</v>
      </c>
      <c r="Y2870" s="13">
        <f t="shared" si="445"/>
        <v>0.70800000000000007</v>
      </c>
      <c r="Z2870" s="13">
        <f t="shared" si="446"/>
        <v>1.0620000000000001</v>
      </c>
      <c r="AA2870" s="13">
        <f t="shared" si="452"/>
        <v>3.54</v>
      </c>
    </row>
    <row r="2871" spans="1:27" x14ac:dyDescent="0.25">
      <c r="A2871" s="60">
        <v>45923.173379629632</v>
      </c>
      <c r="B2871" s="61">
        <v>444617663</v>
      </c>
      <c r="C2871" s="62" t="s">
        <v>36</v>
      </c>
      <c r="D2871" s="62" t="s">
        <v>37</v>
      </c>
      <c r="E2871" s="62" t="s">
        <v>119</v>
      </c>
      <c r="F2871" s="63">
        <v>3751.72</v>
      </c>
      <c r="G2871" s="63">
        <v>3751.66</v>
      </c>
      <c r="H2871" s="63">
        <v>3753.21</v>
      </c>
      <c r="I2871" s="62" t="s">
        <v>3210</v>
      </c>
      <c r="J2871" s="63">
        <v>3753.51</v>
      </c>
      <c r="K2871" s="63">
        <v>0</v>
      </c>
      <c r="L2871" s="63">
        <v>0</v>
      </c>
      <c r="M2871" s="63">
        <v>1.79</v>
      </c>
      <c r="N2871" s="10" t="str">
        <f t="shared" si="447"/>
        <v>W</v>
      </c>
      <c r="O2871" s="11">
        <f t="shared" si="448"/>
        <v>45923</v>
      </c>
      <c r="P2871" s="12" t="str">
        <f t="shared" si="449"/>
        <v>04</v>
      </c>
      <c r="Q2871" s="13" t="str">
        <f>VLOOKUP($B2871,Deals_Demo!$H:$N,7,0)</f>
        <v>strategy_15_demo</v>
      </c>
      <c r="R2871" s="13" t="str">
        <f t="shared" si="450"/>
        <v>Tue</v>
      </c>
      <c r="S2871" s="14">
        <f>VLOOKUP($B2871,Deals_Demo!$H:$S,8,0)</f>
        <v>45923.173379629632</v>
      </c>
      <c r="T2871" s="14">
        <f>VLOOKUP($B2871,Deals_Demo!$H:$S,9,0)</f>
        <v>45923.381712962968</v>
      </c>
      <c r="U2871" s="15" t="str">
        <f t="shared" si="451"/>
        <v>2025-09-23</v>
      </c>
      <c r="V2871" s="13" t="str">
        <f>VLOOKUP($B2871,Deals_Demo!$H:$S,11,0)</f>
        <v>09</v>
      </c>
      <c r="W2871" s="13" t="str">
        <f>VLOOKUP($B2871,Deals_Demo!$H:$S,12,0)</f>
        <v>Tue</v>
      </c>
      <c r="X2871" s="13">
        <f t="shared" si="444"/>
        <v>0.17900000000000002</v>
      </c>
      <c r="Y2871" s="13">
        <f t="shared" si="445"/>
        <v>0.35800000000000004</v>
      </c>
      <c r="Z2871" s="13">
        <f t="shared" si="446"/>
        <v>0.53700000000000003</v>
      </c>
      <c r="AA2871" s="13">
        <f t="shared" si="452"/>
        <v>-3</v>
      </c>
    </row>
    <row r="2872" spans="1:27" x14ac:dyDescent="0.25">
      <c r="A2872" s="56">
        <v>45923.173379629632</v>
      </c>
      <c r="B2872" s="57">
        <v>444617664</v>
      </c>
      <c r="C2872" s="58" t="s">
        <v>36</v>
      </c>
      <c r="D2872" s="58" t="s">
        <v>37</v>
      </c>
      <c r="E2872" s="58" t="s">
        <v>119</v>
      </c>
      <c r="F2872" s="59">
        <v>3751.73</v>
      </c>
      <c r="G2872" s="59">
        <v>3752.32</v>
      </c>
      <c r="H2872" s="59">
        <v>3754.71</v>
      </c>
      <c r="I2872" s="58" t="s">
        <v>3214</v>
      </c>
      <c r="J2872" s="59">
        <v>3754.71</v>
      </c>
      <c r="K2872" s="59">
        <v>0</v>
      </c>
      <c r="L2872" s="59">
        <v>0</v>
      </c>
      <c r="M2872" s="59">
        <v>2.98</v>
      </c>
      <c r="N2872" s="10" t="str">
        <f t="shared" si="447"/>
        <v>W</v>
      </c>
      <c r="O2872" s="11">
        <f t="shared" si="448"/>
        <v>45923</v>
      </c>
      <c r="P2872" s="12" t="str">
        <f t="shared" si="449"/>
        <v>04</v>
      </c>
      <c r="Q2872" s="13" t="str">
        <f>VLOOKUP($B2872,Deals_Demo!$H:$N,7,0)</f>
        <v>strategy_23_demo</v>
      </c>
      <c r="R2872" s="13" t="str">
        <f t="shared" si="450"/>
        <v>Tue</v>
      </c>
      <c r="S2872" s="14">
        <f>VLOOKUP($B2872,Deals_Demo!$H:$S,8,0)</f>
        <v>45923.173379629632</v>
      </c>
      <c r="T2872" s="14">
        <f>VLOOKUP($B2872,Deals_Demo!$H:$S,9,0)</f>
        <v>45923.381712962968</v>
      </c>
      <c r="U2872" s="15" t="str">
        <f t="shared" si="451"/>
        <v>2025-09-23</v>
      </c>
      <c r="V2872" s="13" t="str">
        <f>VLOOKUP($B2872,Deals_Demo!$H:$S,11,0)</f>
        <v>09</v>
      </c>
      <c r="W2872" s="13" t="str">
        <f>VLOOKUP($B2872,Deals_Demo!$H:$S,12,0)</f>
        <v>Tue</v>
      </c>
      <c r="X2872" s="13">
        <f t="shared" si="444"/>
        <v>0.29799999999999999</v>
      </c>
      <c r="Y2872" s="13">
        <f t="shared" si="445"/>
        <v>0.59599999999999997</v>
      </c>
      <c r="Z2872" s="13">
        <f t="shared" si="446"/>
        <v>0.89400000000000002</v>
      </c>
      <c r="AA2872" s="13">
        <f t="shared" si="452"/>
        <v>2.98</v>
      </c>
    </row>
    <row r="2873" spans="1:27" x14ac:dyDescent="0.25">
      <c r="A2873" s="60">
        <v>45923.173379629632</v>
      </c>
      <c r="B2873" s="61">
        <v>444617665</v>
      </c>
      <c r="C2873" s="62" t="s">
        <v>36</v>
      </c>
      <c r="D2873" s="62" t="s">
        <v>37</v>
      </c>
      <c r="E2873" s="62" t="s">
        <v>119</v>
      </c>
      <c r="F2873" s="63">
        <v>3751.75</v>
      </c>
      <c r="G2873" s="63">
        <v>3751.66</v>
      </c>
      <c r="H2873" s="63">
        <v>3753.21</v>
      </c>
      <c r="I2873" s="62" t="s">
        <v>3210</v>
      </c>
      <c r="J2873" s="63">
        <v>3753.51</v>
      </c>
      <c r="K2873" s="63">
        <v>0</v>
      </c>
      <c r="L2873" s="63">
        <v>0</v>
      </c>
      <c r="M2873" s="63">
        <v>1.76</v>
      </c>
      <c r="N2873" s="10" t="str">
        <f t="shared" si="447"/>
        <v>W</v>
      </c>
      <c r="O2873" s="11">
        <f t="shared" si="448"/>
        <v>45923</v>
      </c>
      <c r="P2873" s="12" t="str">
        <f t="shared" si="449"/>
        <v>04</v>
      </c>
      <c r="Q2873" s="13" t="str">
        <f>VLOOKUP($B2873,Deals_Demo!$H:$N,7,0)</f>
        <v>strategy_12_demo</v>
      </c>
      <c r="R2873" s="13" t="str">
        <f t="shared" si="450"/>
        <v>Tue</v>
      </c>
      <c r="S2873" s="14">
        <f>VLOOKUP($B2873,Deals_Demo!$H:$S,8,0)</f>
        <v>45923.173379629632</v>
      </c>
      <c r="T2873" s="14">
        <f>VLOOKUP($B2873,Deals_Demo!$H:$S,9,0)</f>
        <v>45923.381712962968</v>
      </c>
      <c r="U2873" s="15" t="str">
        <f t="shared" si="451"/>
        <v>2025-09-23</v>
      </c>
      <c r="V2873" s="13" t="str">
        <f>VLOOKUP($B2873,Deals_Demo!$H:$S,11,0)</f>
        <v>09</v>
      </c>
      <c r="W2873" s="13" t="str">
        <f>VLOOKUP($B2873,Deals_Demo!$H:$S,12,0)</f>
        <v>Tue</v>
      </c>
      <c r="X2873" s="13">
        <f t="shared" si="444"/>
        <v>0.17600000000000002</v>
      </c>
      <c r="Y2873" s="13">
        <f t="shared" si="445"/>
        <v>0.35200000000000004</v>
      </c>
      <c r="Z2873" s="13">
        <f t="shared" si="446"/>
        <v>0.52800000000000002</v>
      </c>
      <c r="AA2873" s="13">
        <f t="shared" si="452"/>
        <v>-3</v>
      </c>
    </row>
    <row r="2874" spans="1:27" x14ac:dyDescent="0.25">
      <c r="A2874" s="56">
        <v>45923.173391203702</v>
      </c>
      <c r="B2874" s="57">
        <v>444617666</v>
      </c>
      <c r="C2874" s="58" t="s">
        <v>36</v>
      </c>
      <c r="D2874" s="58" t="s">
        <v>37</v>
      </c>
      <c r="E2874" s="58" t="s">
        <v>119</v>
      </c>
      <c r="F2874" s="59">
        <v>3751.75</v>
      </c>
      <c r="G2874" s="59">
        <v>3749.51</v>
      </c>
      <c r="H2874" s="59">
        <v>3753.21</v>
      </c>
      <c r="I2874" s="58" t="s">
        <v>3210</v>
      </c>
      <c r="J2874" s="59">
        <v>3753.51</v>
      </c>
      <c r="K2874" s="59">
        <v>0</v>
      </c>
      <c r="L2874" s="59">
        <v>0</v>
      </c>
      <c r="M2874" s="59">
        <v>1.76</v>
      </c>
      <c r="N2874" s="10" t="str">
        <f t="shared" si="447"/>
        <v>W</v>
      </c>
      <c r="O2874" s="11">
        <f t="shared" si="448"/>
        <v>45923</v>
      </c>
      <c r="P2874" s="12" t="str">
        <f t="shared" si="449"/>
        <v>04</v>
      </c>
      <c r="Q2874" s="13" t="str">
        <f>VLOOKUP($B2874,Deals_Demo!$H:$N,7,0)</f>
        <v>strategy_22_demo</v>
      </c>
      <c r="R2874" s="13" t="str">
        <f t="shared" si="450"/>
        <v>Tue</v>
      </c>
      <c r="S2874" s="14">
        <f>VLOOKUP($B2874,Deals_Demo!$H:$S,8,0)</f>
        <v>45923.173391203702</v>
      </c>
      <c r="T2874" s="14">
        <f>VLOOKUP($B2874,Deals_Demo!$H:$S,9,0)</f>
        <v>45923.381724537037</v>
      </c>
      <c r="U2874" s="15" t="str">
        <f t="shared" si="451"/>
        <v>2025-09-23</v>
      </c>
      <c r="V2874" s="13" t="str">
        <f>VLOOKUP($B2874,Deals_Demo!$H:$S,11,0)</f>
        <v>09</v>
      </c>
      <c r="W2874" s="13" t="str">
        <f>VLOOKUP($B2874,Deals_Demo!$H:$S,12,0)</f>
        <v>Tue</v>
      </c>
      <c r="X2874" s="13">
        <f t="shared" si="444"/>
        <v>0.17600000000000002</v>
      </c>
      <c r="Y2874" s="13">
        <f t="shared" si="445"/>
        <v>0.35200000000000004</v>
      </c>
      <c r="Z2874" s="13">
        <f t="shared" si="446"/>
        <v>0.52800000000000002</v>
      </c>
      <c r="AA2874" s="13">
        <f t="shared" si="452"/>
        <v>-3</v>
      </c>
    </row>
    <row r="2875" spans="1:27" x14ac:dyDescent="0.25">
      <c r="A2875" s="60">
        <v>45923.173391203702</v>
      </c>
      <c r="B2875" s="61">
        <v>444617667</v>
      </c>
      <c r="C2875" s="62" t="s">
        <v>36</v>
      </c>
      <c r="D2875" s="62" t="s">
        <v>37</v>
      </c>
      <c r="E2875" s="62" t="s">
        <v>119</v>
      </c>
      <c r="F2875" s="63">
        <v>3751.78</v>
      </c>
      <c r="G2875" s="63">
        <v>3753.66</v>
      </c>
      <c r="H2875" s="63">
        <v>3755.21</v>
      </c>
      <c r="I2875" s="62" t="s">
        <v>3213</v>
      </c>
      <c r="J2875" s="63">
        <v>3755.25</v>
      </c>
      <c r="K2875" s="63">
        <v>0</v>
      </c>
      <c r="L2875" s="63">
        <v>0</v>
      </c>
      <c r="M2875" s="63">
        <v>3.47</v>
      </c>
      <c r="N2875" s="10" t="str">
        <f t="shared" si="447"/>
        <v>W</v>
      </c>
      <c r="O2875" s="11">
        <f t="shared" si="448"/>
        <v>45923</v>
      </c>
      <c r="P2875" s="12" t="str">
        <f t="shared" si="449"/>
        <v>04</v>
      </c>
      <c r="Q2875" s="13" t="str">
        <f>VLOOKUP($B2875,Deals_Demo!$H:$N,7,0)</f>
        <v>strategy_16_demo</v>
      </c>
      <c r="R2875" s="13" t="str">
        <f t="shared" si="450"/>
        <v>Tue</v>
      </c>
      <c r="S2875" s="14">
        <f>VLOOKUP($B2875,Deals_Demo!$H:$S,8,0)</f>
        <v>45923.173391203702</v>
      </c>
      <c r="T2875" s="14">
        <f>VLOOKUP($B2875,Deals_Demo!$H:$S,9,0)</f>
        <v>45923.381724537037</v>
      </c>
      <c r="U2875" s="15" t="str">
        <f t="shared" si="451"/>
        <v>2025-09-23</v>
      </c>
      <c r="V2875" s="13" t="str">
        <f>VLOOKUP($B2875,Deals_Demo!$H:$S,11,0)</f>
        <v>09</v>
      </c>
      <c r="W2875" s="13" t="str">
        <f>VLOOKUP($B2875,Deals_Demo!$H:$S,12,0)</f>
        <v>Tue</v>
      </c>
      <c r="X2875" s="13">
        <f t="shared" si="444"/>
        <v>0.34700000000000003</v>
      </c>
      <c r="Y2875" s="13">
        <f t="shared" si="445"/>
        <v>0.69400000000000006</v>
      </c>
      <c r="Z2875" s="13">
        <f t="shared" si="446"/>
        <v>1.0409999999999999</v>
      </c>
      <c r="AA2875" s="13">
        <f t="shared" si="452"/>
        <v>3.47</v>
      </c>
    </row>
    <row r="2876" spans="1:27" x14ac:dyDescent="0.25">
      <c r="A2876" s="56">
        <v>45923.173391203702</v>
      </c>
      <c r="B2876" s="57">
        <v>444617669</v>
      </c>
      <c r="C2876" s="58" t="s">
        <v>36</v>
      </c>
      <c r="D2876" s="58" t="s">
        <v>37</v>
      </c>
      <c r="E2876" s="58" t="s">
        <v>119</v>
      </c>
      <c r="F2876" s="59">
        <v>3751.76</v>
      </c>
      <c r="G2876" s="59">
        <v>3751.66</v>
      </c>
      <c r="H2876" s="59">
        <v>3753.21</v>
      </c>
      <c r="I2876" s="58" t="s">
        <v>3210</v>
      </c>
      <c r="J2876" s="59">
        <v>3753.51</v>
      </c>
      <c r="K2876" s="59">
        <v>0</v>
      </c>
      <c r="L2876" s="59">
        <v>0</v>
      </c>
      <c r="M2876" s="59">
        <v>1.75</v>
      </c>
      <c r="N2876" s="10" t="str">
        <f t="shared" si="447"/>
        <v>W</v>
      </c>
      <c r="O2876" s="11">
        <f t="shared" si="448"/>
        <v>45923</v>
      </c>
      <c r="P2876" s="12" t="str">
        <f t="shared" si="449"/>
        <v>04</v>
      </c>
      <c r="Q2876" s="13" t="str">
        <f>VLOOKUP($B2876,Deals_Demo!$H:$N,7,0)</f>
        <v>strategy_14_demo</v>
      </c>
      <c r="R2876" s="13" t="str">
        <f t="shared" si="450"/>
        <v>Tue</v>
      </c>
      <c r="S2876" s="14">
        <f>VLOOKUP($B2876,Deals_Demo!$H:$S,8,0)</f>
        <v>45923.173391203702</v>
      </c>
      <c r="T2876" s="14">
        <f>VLOOKUP($B2876,Deals_Demo!$H:$S,9,0)</f>
        <v>45923.381724537037</v>
      </c>
      <c r="U2876" s="15" t="str">
        <f t="shared" si="451"/>
        <v>2025-09-23</v>
      </c>
      <c r="V2876" s="13" t="str">
        <f>VLOOKUP($B2876,Deals_Demo!$H:$S,11,0)</f>
        <v>09</v>
      </c>
      <c r="W2876" s="13" t="str">
        <f>VLOOKUP($B2876,Deals_Demo!$H:$S,12,0)</f>
        <v>Tue</v>
      </c>
      <c r="X2876" s="13">
        <f t="shared" si="444"/>
        <v>0.17500000000000002</v>
      </c>
      <c r="Y2876" s="13">
        <f t="shared" si="445"/>
        <v>0.35000000000000003</v>
      </c>
      <c r="Z2876" s="13">
        <f t="shared" si="446"/>
        <v>0.52500000000000002</v>
      </c>
      <c r="AA2876" s="13">
        <f t="shared" si="452"/>
        <v>-3</v>
      </c>
    </row>
    <row r="2877" spans="1:27" x14ac:dyDescent="0.25">
      <c r="A2877" s="60">
        <v>45923.173391203702</v>
      </c>
      <c r="B2877" s="61">
        <v>444617670</v>
      </c>
      <c r="C2877" s="62" t="s">
        <v>36</v>
      </c>
      <c r="D2877" s="62" t="s">
        <v>37</v>
      </c>
      <c r="E2877" s="62" t="s">
        <v>119</v>
      </c>
      <c r="F2877" s="63">
        <v>3751.76</v>
      </c>
      <c r="G2877" s="63">
        <v>3752.35</v>
      </c>
      <c r="H2877" s="63">
        <v>3754.71</v>
      </c>
      <c r="I2877" s="62" t="s">
        <v>3214</v>
      </c>
      <c r="J2877" s="63">
        <v>3754.71</v>
      </c>
      <c r="K2877" s="63">
        <v>0</v>
      </c>
      <c r="L2877" s="63">
        <v>0</v>
      </c>
      <c r="M2877" s="63">
        <v>2.95</v>
      </c>
      <c r="N2877" s="10" t="str">
        <f t="shared" si="447"/>
        <v>W</v>
      </c>
      <c r="O2877" s="11">
        <f t="shared" si="448"/>
        <v>45923</v>
      </c>
      <c r="P2877" s="12" t="str">
        <f t="shared" si="449"/>
        <v>04</v>
      </c>
      <c r="Q2877" s="13" t="str">
        <f>VLOOKUP($B2877,Deals_Demo!$H:$N,7,0)</f>
        <v>strategy_09_demo</v>
      </c>
      <c r="R2877" s="13" t="str">
        <f t="shared" si="450"/>
        <v>Tue</v>
      </c>
      <c r="S2877" s="14">
        <f>VLOOKUP($B2877,Deals_Demo!$H:$S,8,0)</f>
        <v>45923.173391203702</v>
      </c>
      <c r="T2877" s="14">
        <f>VLOOKUP($B2877,Deals_Demo!$H:$S,9,0)</f>
        <v>45923.381724537037</v>
      </c>
      <c r="U2877" s="15" t="str">
        <f t="shared" si="451"/>
        <v>2025-09-23</v>
      </c>
      <c r="V2877" s="13" t="str">
        <f>VLOOKUP($B2877,Deals_Demo!$H:$S,11,0)</f>
        <v>09</v>
      </c>
      <c r="W2877" s="13" t="str">
        <f>VLOOKUP($B2877,Deals_Demo!$H:$S,12,0)</f>
        <v>Tue</v>
      </c>
      <c r="X2877" s="13">
        <f t="shared" si="444"/>
        <v>0.29500000000000004</v>
      </c>
      <c r="Y2877" s="13">
        <f t="shared" si="445"/>
        <v>0.59000000000000008</v>
      </c>
      <c r="Z2877" s="13">
        <f t="shared" si="446"/>
        <v>0.88500000000000001</v>
      </c>
      <c r="AA2877" s="13">
        <f t="shared" si="452"/>
        <v>2.95</v>
      </c>
    </row>
    <row r="2878" spans="1:27" x14ac:dyDescent="0.25">
      <c r="A2878" s="56">
        <v>45923.17591435185</v>
      </c>
      <c r="B2878" s="57">
        <v>444618379</v>
      </c>
      <c r="C2878" s="58" t="s">
        <v>36</v>
      </c>
      <c r="D2878" s="58" t="s">
        <v>37</v>
      </c>
      <c r="E2878" s="58" t="s">
        <v>119</v>
      </c>
      <c r="F2878" s="59">
        <v>3754.23</v>
      </c>
      <c r="G2878" s="59">
        <v>3756.57</v>
      </c>
      <c r="H2878" s="58"/>
      <c r="I2878" s="58" t="s">
        <v>3209</v>
      </c>
      <c r="J2878" s="59">
        <v>3756.52</v>
      </c>
      <c r="K2878" s="59">
        <v>0</v>
      </c>
      <c r="L2878" s="59">
        <v>0</v>
      </c>
      <c r="M2878" s="59">
        <v>2.29</v>
      </c>
      <c r="N2878" s="10" t="str">
        <f t="shared" si="447"/>
        <v>W</v>
      </c>
      <c r="O2878" s="11">
        <f t="shared" si="448"/>
        <v>45923</v>
      </c>
      <c r="P2878" s="12" t="str">
        <f t="shared" si="449"/>
        <v>04</v>
      </c>
      <c r="Q2878" s="13" t="str">
        <f>VLOOKUP($B2878,Deals_Demo!$H:$N,7,0)</f>
        <v>strategy_20_demo</v>
      </c>
      <c r="R2878" s="13" t="str">
        <f t="shared" si="450"/>
        <v>Tue</v>
      </c>
      <c r="S2878" s="14">
        <f>VLOOKUP($B2878,Deals_Demo!$H:$S,8,0)</f>
        <v>45923.17591435185</v>
      </c>
      <c r="T2878" s="14">
        <f>VLOOKUP($B2878,Deals_Demo!$H:$S,9,0)</f>
        <v>45923.384247685186</v>
      </c>
      <c r="U2878" s="15" t="str">
        <f t="shared" si="451"/>
        <v>2025-09-23</v>
      </c>
      <c r="V2878" s="13" t="str">
        <f>VLOOKUP($B2878,Deals_Demo!$H:$S,11,0)</f>
        <v>09</v>
      </c>
      <c r="W2878" s="13" t="str">
        <f>VLOOKUP($B2878,Deals_Demo!$H:$S,12,0)</f>
        <v>Tue</v>
      </c>
      <c r="X2878" s="13">
        <f t="shared" si="444"/>
        <v>0.22900000000000001</v>
      </c>
      <c r="Y2878" s="13">
        <f t="shared" si="445"/>
        <v>0.45800000000000002</v>
      </c>
      <c r="Z2878" s="13">
        <f t="shared" si="446"/>
        <v>0.68699999999999994</v>
      </c>
      <c r="AA2878" s="13">
        <f t="shared" si="452"/>
        <v>-3</v>
      </c>
    </row>
    <row r="2879" spans="1:27" x14ac:dyDescent="0.25">
      <c r="A2879" s="60">
        <v>45923.17591435185</v>
      </c>
      <c r="B2879" s="61">
        <v>444618381</v>
      </c>
      <c r="C2879" s="62" t="s">
        <v>36</v>
      </c>
      <c r="D2879" s="62" t="s">
        <v>37</v>
      </c>
      <c r="E2879" s="62" t="s">
        <v>119</v>
      </c>
      <c r="F2879" s="63">
        <v>3754.23</v>
      </c>
      <c r="G2879" s="63">
        <v>3756.57</v>
      </c>
      <c r="H2879" s="62"/>
      <c r="I2879" s="62" t="s">
        <v>3209</v>
      </c>
      <c r="J2879" s="63">
        <v>3756.52</v>
      </c>
      <c r="K2879" s="63">
        <v>0</v>
      </c>
      <c r="L2879" s="63">
        <v>0</v>
      </c>
      <c r="M2879" s="63">
        <v>2.29</v>
      </c>
      <c r="N2879" s="10" t="str">
        <f t="shared" si="447"/>
        <v>W</v>
      </c>
      <c r="O2879" s="11">
        <f t="shared" si="448"/>
        <v>45923</v>
      </c>
      <c r="P2879" s="12" t="str">
        <f t="shared" si="449"/>
        <v>04</v>
      </c>
      <c r="Q2879" s="13" t="str">
        <f>VLOOKUP($B2879,Deals_Demo!$H:$N,7,0)</f>
        <v>strategy_18_demo</v>
      </c>
      <c r="R2879" s="13" t="str">
        <f t="shared" si="450"/>
        <v>Tue</v>
      </c>
      <c r="S2879" s="14">
        <f>VLOOKUP($B2879,Deals_Demo!$H:$S,8,0)</f>
        <v>45923.17591435185</v>
      </c>
      <c r="T2879" s="14">
        <f>VLOOKUP($B2879,Deals_Demo!$H:$S,9,0)</f>
        <v>45923.384247685186</v>
      </c>
      <c r="U2879" s="15" t="str">
        <f t="shared" si="451"/>
        <v>2025-09-23</v>
      </c>
      <c r="V2879" s="13" t="str">
        <f>VLOOKUP($B2879,Deals_Demo!$H:$S,11,0)</f>
        <v>09</v>
      </c>
      <c r="W2879" s="13" t="str">
        <f>VLOOKUP($B2879,Deals_Demo!$H:$S,12,0)</f>
        <v>Tue</v>
      </c>
      <c r="X2879" s="13">
        <f t="shared" si="444"/>
        <v>0.22900000000000001</v>
      </c>
      <c r="Y2879" s="13">
        <f t="shared" si="445"/>
        <v>0.45800000000000002</v>
      </c>
      <c r="Z2879" s="13">
        <f t="shared" si="446"/>
        <v>0.68699999999999994</v>
      </c>
      <c r="AA2879" s="13">
        <f t="shared" si="452"/>
        <v>-3</v>
      </c>
    </row>
    <row r="2880" spans="1:27" x14ac:dyDescent="0.25">
      <c r="A2880" s="56">
        <v>45923.179386574076</v>
      </c>
      <c r="B2880" s="57">
        <v>444620500</v>
      </c>
      <c r="C2880" s="58" t="s">
        <v>36</v>
      </c>
      <c r="D2880" s="58" t="s">
        <v>37</v>
      </c>
      <c r="E2880" s="58" t="s">
        <v>119</v>
      </c>
      <c r="F2880" s="59">
        <v>3755.75</v>
      </c>
      <c r="G2880" s="59">
        <v>3752.73</v>
      </c>
      <c r="H2880" s="59">
        <v>3757.23</v>
      </c>
      <c r="I2880" s="58" t="s">
        <v>3215</v>
      </c>
      <c r="J2880" s="59">
        <v>3757.27</v>
      </c>
      <c r="K2880" s="59">
        <v>0</v>
      </c>
      <c r="L2880" s="59">
        <v>0</v>
      </c>
      <c r="M2880" s="59">
        <v>1.52</v>
      </c>
      <c r="N2880" s="10" t="str">
        <f t="shared" si="447"/>
        <v>W</v>
      </c>
      <c r="O2880" s="11">
        <f t="shared" si="448"/>
        <v>45923</v>
      </c>
      <c r="P2880" s="12" t="str">
        <f t="shared" si="449"/>
        <v>04</v>
      </c>
      <c r="Q2880" s="13" t="str">
        <f>VLOOKUP($B2880,Deals_Demo!$H:$N,7,0)</f>
        <v>strategy_24_demo</v>
      </c>
      <c r="R2880" s="13" t="str">
        <f t="shared" si="450"/>
        <v>Tue</v>
      </c>
      <c r="S2880" s="14">
        <f>VLOOKUP($B2880,Deals_Demo!$H:$S,8,0)</f>
        <v>45923.179386574076</v>
      </c>
      <c r="T2880" s="14">
        <f>VLOOKUP($B2880,Deals_Demo!$H:$S,9,0)</f>
        <v>45923.387719907412</v>
      </c>
      <c r="U2880" s="15" t="str">
        <f t="shared" si="451"/>
        <v>2025-09-23</v>
      </c>
      <c r="V2880" s="13" t="str">
        <f>VLOOKUP($B2880,Deals_Demo!$H:$S,11,0)</f>
        <v>09</v>
      </c>
      <c r="W2880" s="13" t="str">
        <f>VLOOKUP($B2880,Deals_Demo!$H:$S,12,0)</f>
        <v>Tue</v>
      </c>
      <c r="X2880" s="13">
        <f t="shared" si="444"/>
        <v>0.15200000000000002</v>
      </c>
      <c r="Y2880" s="13">
        <f t="shared" si="445"/>
        <v>0.30400000000000005</v>
      </c>
      <c r="Z2880" s="13">
        <f t="shared" si="446"/>
        <v>0.45599999999999996</v>
      </c>
      <c r="AA2880" s="13">
        <f t="shared" si="452"/>
        <v>-3</v>
      </c>
    </row>
    <row r="2881" spans="1:27" x14ac:dyDescent="0.25">
      <c r="A2881" s="60">
        <v>45923.179386574076</v>
      </c>
      <c r="B2881" s="61">
        <v>444620502</v>
      </c>
      <c r="C2881" s="62" t="s">
        <v>36</v>
      </c>
      <c r="D2881" s="62" t="s">
        <v>37</v>
      </c>
      <c r="E2881" s="62" t="s">
        <v>119</v>
      </c>
      <c r="F2881" s="63">
        <v>3755.72</v>
      </c>
      <c r="G2881" s="63">
        <v>3753.55</v>
      </c>
      <c r="H2881" s="63">
        <v>3758.75</v>
      </c>
      <c r="I2881" s="62" t="s">
        <v>3216</v>
      </c>
      <c r="J2881" s="63">
        <v>3753.52</v>
      </c>
      <c r="K2881" s="63">
        <v>0</v>
      </c>
      <c r="L2881" s="63">
        <v>0</v>
      </c>
      <c r="M2881" s="63">
        <v>-2.2000000000000002</v>
      </c>
      <c r="N2881" s="10" t="str">
        <f t="shared" si="447"/>
        <v>L</v>
      </c>
      <c r="O2881" s="11">
        <f t="shared" si="448"/>
        <v>45923</v>
      </c>
      <c r="P2881" s="12" t="str">
        <f t="shared" si="449"/>
        <v>04</v>
      </c>
      <c r="Q2881" s="13" t="str">
        <f>VLOOKUP($B2881,Deals_Demo!$H:$N,7,0)</f>
        <v>strategy_23_demo</v>
      </c>
      <c r="R2881" s="13" t="str">
        <f t="shared" si="450"/>
        <v>Tue</v>
      </c>
      <c r="S2881" s="14">
        <f>VLOOKUP($B2881,Deals_Demo!$H:$S,8,0)</f>
        <v>45923.179386574076</v>
      </c>
      <c r="T2881" s="14">
        <f>VLOOKUP($B2881,Deals_Demo!$H:$S,9,0)</f>
        <v>45923.387719907412</v>
      </c>
      <c r="U2881" s="15" t="str">
        <f t="shared" si="451"/>
        <v>2025-09-23</v>
      </c>
      <c r="V2881" s="13" t="str">
        <f>VLOOKUP($B2881,Deals_Demo!$H:$S,11,0)</f>
        <v>09</v>
      </c>
      <c r="W2881" s="13" t="str">
        <f>VLOOKUP($B2881,Deals_Demo!$H:$S,12,0)</f>
        <v>Tue</v>
      </c>
      <c r="X2881" s="13">
        <f t="shared" si="444"/>
        <v>-0.22000000000000003</v>
      </c>
      <c r="Y2881" s="13">
        <f t="shared" si="445"/>
        <v>-0.44000000000000006</v>
      </c>
      <c r="Z2881" s="13">
        <f t="shared" si="446"/>
        <v>-0.66</v>
      </c>
      <c r="AA2881" s="13">
        <f t="shared" si="452"/>
        <v>-3</v>
      </c>
    </row>
    <row r="2882" spans="1:27" x14ac:dyDescent="0.25">
      <c r="A2882" s="56">
        <v>45923.179386574076</v>
      </c>
      <c r="B2882" s="57">
        <v>444620504</v>
      </c>
      <c r="C2882" s="58" t="s">
        <v>36</v>
      </c>
      <c r="D2882" s="58" t="s">
        <v>37</v>
      </c>
      <c r="E2882" s="58" t="s">
        <v>119</v>
      </c>
      <c r="F2882" s="59">
        <v>3755.71</v>
      </c>
      <c r="G2882" s="59">
        <v>3755.68</v>
      </c>
      <c r="H2882" s="59">
        <v>3757.25</v>
      </c>
      <c r="I2882" s="58" t="s">
        <v>3215</v>
      </c>
      <c r="J2882" s="59">
        <v>3757.27</v>
      </c>
      <c r="K2882" s="59">
        <v>0</v>
      </c>
      <c r="L2882" s="59">
        <v>0</v>
      </c>
      <c r="M2882" s="59">
        <v>1.56</v>
      </c>
      <c r="N2882" s="10" t="str">
        <f t="shared" si="447"/>
        <v>W</v>
      </c>
      <c r="O2882" s="11">
        <f t="shared" si="448"/>
        <v>45923</v>
      </c>
      <c r="P2882" s="12" t="str">
        <f t="shared" si="449"/>
        <v>04</v>
      </c>
      <c r="Q2882" s="13" t="str">
        <f>VLOOKUP($B2882,Deals_Demo!$H:$N,7,0)</f>
        <v>strategy_15_demo</v>
      </c>
      <c r="R2882" s="13" t="str">
        <f t="shared" si="450"/>
        <v>Tue</v>
      </c>
      <c r="S2882" s="14">
        <f>VLOOKUP($B2882,Deals_Demo!$H:$S,8,0)</f>
        <v>45923.179386574076</v>
      </c>
      <c r="T2882" s="14">
        <f>VLOOKUP($B2882,Deals_Demo!$H:$S,9,0)</f>
        <v>45923.387719907412</v>
      </c>
      <c r="U2882" s="15" t="str">
        <f t="shared" si="451"/>
        <v>2025-09-23</v>
      </c>
      <c r="V2882" s="13" t="str">
        <f>VLOOKUP($B2882,Deals_Demo!$H:$S,11,0)</f>
        <v>09</v>
      </c>
      <c r="W2882" s="13" t="str">
        <f>VLOOKUP($B2882,Deals_Demo!$H:$S,12,0)</f>
        <v>Tue</v>
      </c>
      <c r="X2882" s="13">
        <f t="shared" si="444"/>
        <v>0.15600000000000003</v>
      </c>
      <c r="Y2882" s="13">
        <f t="shared" si="445"/>
        <v>0.31200000000000006</v>
      </c>
      <c r="Z2882" s="13">
        <f t="shared" si="446"/>
        <v>0.46799999999999997</v>
      </c>
      <c r="AA2882" s="13">
        <f t="shared" si="452"/>
        <v>-3</v>
      </c>
    </row>
    <row r="2883" spans="1:27" x14ac:dyDescent="0.25">
      <c r="A2883" s="60">
        <v>45923.179398148146</v>
      </c>
      <c r="B2883" s="61">
        <v>444620505</v>
      </c>
      <c r="C2883" s="62" t="s">
        <v>36</v>
      </c>
      <c r="D2883" s="62" t="s">
        <v>37</v>
      </c>
      <c r="E2883" s="62" t="s">
        <v>119</v>
      </c>
      <c r="F2883" s="63">
        <v>3755.66</v>
      </c>
      <c r="G2883" s="63">
        <v>3755.69</v>
      </c>
      <c r="H2883" s="63">
        <v>3759.25</v>
      </c>
      <c r="I2883" s="62" t="s">
        <v>3217</v>
      </c>
      <c r="J2883" s="63">
        <v>3755.65</v>
      </c>
      <c r="K2883" s="63">
        <v>0</v>
      </c>
      <c r="L2883" s="63">
        <v>0</v>
      </c>
      <c r="M2883" s="63">
        <v>-0.01</v>
      </c>
      <c r="N2883" s="10" t="str">
        <f t="shared" si="447"/>
        <v>L</v>
      </c>
      <c r="O2883" s="11">
        <f t="shared" si="448"/>
        <v>45923</v>
      </c>
      <c r="P2883" s="12" t="str">
        <f t="shared" si="449"/>
        <v>04</v>
      </c>
      <c r="Q2883" s="13" t="str">
        <f>VLOOKUP($B2883,Deals_Demo!$H:$N,7,0)</f>
        <v>strategy_11_demo</v>
      </c>
      <c r="R2883" s="13" t="str">
        <f t="shared" si="450"/>
        <v>Tue</v>
      </c>
      <c r="S2883" s="14">
        <f>VLOOKUP($B2883,Deals_Demo!$H:$S,8,0)</f>
        <v>45923.179398148146</v>
      </c>
      <c r="T2883" s="14">
        <f>VLOOKUP($B2883,Deals_Demo!$H:$S,9,0)</f>
        <v>45923.387731481482</v>
      </c>
      <c r="U2883" s="15" t="str">
        <f t="shared" si="451"/>
        <v>2025-09-23</v>
      </c>
      <c r="V2883" s="13" t="str">
        <f>VLOOKUP($B2883,Deals_Demo!$H:$S,11,0)</f>
        <v>09</v>
      </c>
      <c r="W2883" s="13" t="str">
        <f>VLOOKUP($B2883,Deals_Demo!$H:$S,12,0)</f>
        <v>Tue</v>
      </c>
      <c r="X2883" s="13">
        <f t="shared" ref="X2883:X2946" si="453">$M2883*0.1</f>
        <v>-1E-3</v>
      </c>
      <c r="Y2883" s="13">
        <f t="shared" ref="Y2883:Y2946" si="454">$M2883*0.2</f>
        <v>-2E-3</v>
      </c>
      <c r="Z2883" s="13">
        <f t="shared" ref="Z2883:Z2946" si="455">$M2883*0.3</f>
        <v>-3.0000000000000001E-3</v>
      </c>
      <c r="AA2883" s="13">
        <f t="shared" si="452"/>
        <v>-3</v>
      </c>
    </row>
    <row r="2884" spans="1:27" x14ac:dyDescent="0.25">
      <c r="A2884" s="56">
        <v>45923.179398148146</v>
      </c>
      <c r="B2884" s="57">
        <v>444620508</v>
      </c>
      <c r="C2884" s="58" t="s">
        <v>36</v>
      </c>
      <c r="D2884" s="58" t="s">
        <v>37</v>
      </c>
      <c r="E2884" s="58" t="s">
        <v>119</v>
      </c>
      <c r="F2884" s="59">
        <v>3755.56</v>
      </c>
      <c r="G2884" s="59">
        <v>3752.75</v>
      </c>
      <c r="H2884" s="59">
        <v>3757.95</v>
      </c>
      <c r="I2884" s="58" t="s">
        <v>3218</v>
      </c>
      <c r="J2884" s="59">
        <v>3752.72</v>
      </c>
      <c r="K2884" s="59">
        <v>0</v>
      </c>
      <c r="L2884" s="59">
        <v>0</v>
      </c>
      <c r="M2884" s="59">
        <v>-2.84</v>
      </c>
      <c r="N2884" s="10" t="str">
        <f t="shared" si="447"/>
        <v>L</v>
      </c>
      <c r="O2884" s="11">
        <f t="shared" si="448"/>
        <v>45923</v>
      </c>
      <c r="P2884" s="12" t="str">
        <f t="shared" si="449"/>
        <v>04</v>
      </c>
      <c r="Q2884" s="13" t="str">
        <f>VLOOKUP($B2884,Deals_Demo!$H:$N,7,0)</f>
        <v>strategy_21_demo</v>
      </c>
      <c r="R2884" s="13" t="str">
        <f t="shared" si="450"/>
        <v>Tue</v>
      </c>
      <c r="S2884" s="14">
        <f>VLOOKUP($B2884,Deals_Demo!$H:$S,8,0)</f>
        <v>45923.179398148146</v>
      </c>
      <c r="T2884" s="14">
        <f>VLOOKUP($B2884,Deals_Demo!$H:$S,9,0)</f>
        <v>45923.387731481482</v>
      </c>
      <c r="U2884" s="15" t="str">
        <f t="shared" si="451"/>
        <v>2025-09-23</v>
      </c>
      <c r="V2884" s="13" t="str">
        <f>VLOOKUP($B2884,Deals_Demo!$H:$S,11,0)</f>
        <v>09</v>
      </c>
      <c r="W2884" s="13" t="str">
        <f>VLOOKUP($B2884,Deals_Demo!$H:$S,12,0)</f>
        <v>Tue</v>
      </c>
      <c r="X2884" s="13">
        <f t="shared" si="453"/>
        <v>-0.28399999999999997</v>
      </c>
      <c r="Y2884" s="13">
        <f t="shared" si="454"/>
        <v>-0.56799999999999995</v>
      </c>
      <c r="Z2884" s="13">
        <f t="shared" si="455"/>
        <v>-0.85199999999999998</v>
      </c>
      <c r="AA2884" s="13">
        <f t="shared" si="452"/>
        <v>-3</v>
      </c>
    </row>
    <row r="2885" spans="1:27" x14ac:dyDescent="0.25">
      <c r="A2885" s="60">
        <v>45923.179398148146</v>
      </c>
      <c r="B2885" s="61">
        <v>444620511</v>
      </c>
      <c r="C2885" s="62" t="s">
        <v>36</v>
      </c>
      <c r="D2885" s="62" t="s">
        <v>37</v>
      </c>
      <c r="E2885" s="62" t="s">
        <v>119</v>
      </c>
      <c r="F2885" s="63">
        <v>3755.56</v>
      </c>
      <c r="G2885" s="63">
        <v>3752.75</v>
      </c>
      <c r="H2885" s="63">
        <v>3759.25</v>
      </c>
      <c r="I2885" s="62" t="s">
        <v>3218</v>
      </c>
      <c r="J2885" s="63">
        <v>3752.72</v>
      </c>
      <c r="K2885" s="63">
        <v>0</v>
      </c>
      <c r="L2885" s="63">
        <v>0</v>
      </c>
      <c r="M2885" s="63">
        <v>-2.84</v>
      </c>
      <c r="N2885" s="10" t="str">
        <f t="shared" si="447"/>
        <v>L</v>
      </c>
      <c r="O2885" s="11">
        <f t="shared" si="448"/>
        <v>45923</v>
      </c>
      <c r="P2885" s="12" t="str">
        <f t="shared" si="449"/>
        <v>04</v>
      </c>
      <c r="Q2885" s="13" t="str">
        <f>VLOOKUP($B2885,Deals_Demo!$H:$N,7,0)</f>
        <v>strategy_16_demo</v>
      </c>
      <c r="R2885" s="13" t="str">
        <f t="shared" si="450"/>
        <v>Tue</v>
      </c>
      <c r="S2885" s="14">
        <f>VLOOKUP($B2885,Deals_Demo!$H:$S,8,0)</f>
        <v>45923.179398148146</v>
      </c>
      <c r="T2885" s="14">
        <f>VLOOKUP($B2885,Deals_Demo!$H:$S,9,0)</f>
        <v>45923.387731481482</v>
      </c>
      <c r="U2885" s="15" t="str">
        <f t="shared" si="451"/>
        <v>2025-09-23</v>
      </c>
      <c r="V2885" s="13" t="str">
        <f>VLOOKUP($B2885,Deals_Demo!$H:$S,11,0)</f>
        <v>09</v>
      </c>
      <c r="W2885" s="13" t="str">
        <f>VLOOKUP($B2885,Deals_Demo!$H:$S,12,0)</f>
        <v>Tue</v>
      </c>
      <c r="X2885" s="13">
        <f t="shared" si="453"/>
        <v>-0.28399999999999997</v>
      </c>
      <c r="Y2885" s="13">
        <f t="shared" si="454"/>
        <v>-0.56799999999999995</v>
      </c>
      <c r="Z2885" s="13">
        <f t="shared" si="455"/>
        <v>-0.85199999999999998</v>
      </c>
      <c r="AA2885" s="13">
        <f t="shared" si="452"/>
        <v>-3</v>
      </c>
    </row>
    <row r="2886" spans="1:27" x14ac:dyDescent="0.25">
      <c r="A2886" s="56">
        <v>45923.179398148146</v>
      </c>
      <c r="B2886" s="57">
        <v>444620512</v>
      </c>
      <c r="C2886" s="58" t="s">
        <v>36</v>
      </c>
      <c r="D2886" s="58" t="s">
        <v>37</v>
      </c>
      <c r="E2886" s="58" t="s">
        <v>119</v>
      </c>
      <c r="F2886" s="59">
        <v>3755.57</v>
      </c>
      <c r="G2886" s="59">
        <v>3753.55</v>
      </c>
      <c r="H2886" s="59">
        <v>3757.25</v>
      </c>
      <c r="I2886" s="58" t="s">
        <v>3215</v>
      </c>
      <c r="J2886" s="59">
        <v>3757.27</v>
      </c>
      <c r="K2886" s="59">
        <v>0</v>
      </c>
      <c r="L2886" s="59">
        <v>0</v>
      </c>
      <c r="M2886" s="59">
        <v>1.7</v>
      </c>
      <c r="N2886" s="10" t="str">
        <f t="shared" si="447"/>
        <v>W</v>
      </c>
      <c r="O2886" s="11">
        <f t="shared" si="448"/>
        <v>45923</v>
      </c>
      <c r="P2886" s="12" t="str">
        <f t="shared" si="449"/>
        <v>04</v>
      </c>
      <c r="Q2886" s="13" t="str">
        <f>VLOOKUP($B2886,Deals_Demo!$H:$N,7,0)</f>
        <v>strategy_22_demo</v>
      </c>
      <c r="R2886" s="13" t="str">
        <f t="shared" si="450"/>
        <v>Tue</v>
      </c>
      <c r="S2886" s="14">
        <f>VLOOKUP($B2886,Deals_Demo!$H:$S,8,0)</f>
        <v>45923.179398148146</v>
      </c>
      <c r="T2886" s="14">
        <f>VLOOKUP($B2886,Deals_Demo!$H:$S,9,0)</f>
        <v>45923.387731481482</v>
      </c>
      <c r="U2886" s="15" t="str">
        <f t="shared" si="451"/>
        <v>2025-09-23</v>
      </c>
      <c r="V2886" s="13" t="str">
        <f>VLOOKUP($B2886,Deals_Demo!$H:$S,11,0)</f>
        <v>09</v>
      </c>
      <c r="W2886" s="13" t="str">
        <f>VLOOKUP($B2886,Deals_Demo!$H:$S,12,0)</f>
        <v>Tue</v>
      </c>
      <c r="X2886" s="13">
        <f t="shared" si="453"/>
        <v>0.17</v>
      </c>
      <c r="Y2886" s="13">
        <f t="shared" si="454"/>
        <v>0.34</v>
      </c>
      <c r="Z2886" s="13">
        <f t="shared" si="455"/>
        <v>0.51</v>
      </c>
      <c r="AA2886" s="13">
        <f t="shared" si="452"/>
        <v>-3</v>
      </c>
    </row>
    <row r="2887" spans="1:27" x14ac:dyDescent="0.25">
      <c r="A2887" s="60">
        <v>45923.179409722223</v>
      </c>
      <c r="B2887" s="61">
        <v>444620515</v>
      </c>
      <c r="C2887" s="62" t="s">
        <v>36</v>
      </c>
      <c r="D2887" s="62" t="s">
        <v>37</v>
      </c>
      <c r="E2887" s="62" t="s">
        <v>119</v>
      </c>
      <c r="F2887" s="63">
        <v>3755.57</v>
      </c>
      <c r="G2887" s="63">
        <v>3755.71</v>
      </c>
      <c r="H2887" s="63">
        <v>3757.25</v>
      </c>
      <c r="I2887" s="62" t="s">
        <v>3215</v>
      </c>
      <c r="J2887" s="63">
        <v>3757.27</v>
      </c>
      <c r="K2887" s="63">
        <v>0</v>
      </c>
      <c r="L2887" s="63">
        <v>0</v>
      </c>
      <c r="M2887" s="63">
        <v>1.7</v>
      </c>
      <c r="N2887" s="10" t="str">
        <f t="shared" si="447"/>
        <v>W</v>
      </c>
      <c r="O2887" s="11">
        <f t="shared" si="448"/>
        <v>45923</v>
      </c>
      <c r="P2887" s="12" t="str">
        <f t="shared" si="449"/>
        <v>04</v>
      </c>
      <c r="Q2887" s="13" t="str">
        <f>VLOOKUP($B2887,Deals_Demo!$H:$N,7,0)</f>
        <v>strategy_14_demo</v>
      </c>
      <c r="R2887" s="13" t="str">
        <f t="shared" si="450"/>
        <v>Tue</v>
      </c>
      <c r="S2887" s="14">
        <f>VLOOKUP($B2887,Deals_Demo!$H:$S,8,0)</f>
        <v>45923.179409722223</v>
      </c>
      <c r="T2887" s="14">
        <f>VLOOKUP($B2887,Deals_Demo!$H:$S,9,0)</f>
        <v>45923.387743055559</v>
      </c>
      <c r="U2887" s="15" t="str">
        <f t="shared" si="451"/>
        <v>2025-09-23</v>
      </c>
      <c r="V2887" s="13" t="str">
        <f>VLOOKUP($B2887,Deals_Demo!$H:$S,11,0)</f>
        <v>09</v>
      </c>
      <c r="W2887" s="13" t="str">
        <f>VLOOKUP($B2887,Deals_Demo!$H:$S,12,0)</f>
        <v>Tue</v>
      </c>
      <c r="X2887" s="13">
        <f t="shared" si="453"/>
        <v>0.17</v>
      </c>
      <c r="Y2887" s="13">
        <f t="shared" si="454"/>
        <v>0.34</v>
      </c>
      <c r="Z2887" s="13">
        <f t="shared" si="455"/>
        <v>0.51</v>
      </c>
      <c r="AA2887" s="13">
        <f t="shared" si="452"/>
        <v>-3</v>
      </c>
    </row>
    <row r="2888" spans="1:27" x14ac:dyDescent="0.25">
      <c r="A2888" s="56">
        <v>45923.179409722223</v>
      </c>
      <c r="B2888" s="57">
        <v>444620516</v>
      </c>
      <c r="C2888" s="58" t="s">
        <v>36</v>
      </c>
      <c r="D2888" s="58" t="s">
        <v>37</v>
      </c>
      <c r="E2888" s="58" t="s">
        <v>119</v>
      </c>
      <c r="F2888" s="59">
        <v>3755.57</v>
      </c>
      <c r="G2888" s="59">
        <v>3755.69</v>
      </c>
      <c r="H2888" s="59">
        <v>3758.75</v>
      </c>
      <c r="I2888" s="58" t="s">
        <v>3217</v>
      </c>
      <c r="J2888" s="59">
        <v>3755.65</v>
      </c>
      <c r="K2888" s="59">
        <v>0</v>
      </c>
      <c r="L2888" s="59">
        <v>0</v>
      </c>
      <c r="M2888" s="59">
        <v>0.08</v>
      </c>
      <c r="N2888" s="10" t="str">
        <f t="shared" si="447"/>
        <v>W</v>
      </c>
      <c r="O2888" s="11">
        <f t="shared" si="448"/>
        <v>45923</v>
      </c>
      <c r="P2888" s="12" t="str">
        <f t="shared" si="449"/>
        <v>04</v>
      </c>
      <c r="Q2888" s="13" t="str">
        <f>VLOOKUP($B2888,Deals_Demo!$H:$N,7,0)</f>
        <v>strategy_09_demo</v>
      </c>
      <c r="R2888" s="13" t="str">
        <f t="shared" si="450"/>
        <v>Tue</v>
      </c>
      <c r="S2888" s="14">
        <f>VLOOKUP($B2888,Deals_Demo!$H:$S,8,0)</f>
        <v>45923.179409722223</v>
      </c>
      <c r="T2888" s="14">
        <f>VLOOKUP($B2888,Deals_Demo!$H:$S,9,0)</f>
        <v>45923.387743055559</v>
      </c>
      <c r="U2888" s="15" t="str">
        <f t="shared" si="451"/>
        <v>2025-09-23</v>
      </c>
      <c r="V2888" s="13" t="str">
        <f>VLOOKUP($B2888,Deals_Demo!$H:$S,11,0)</f>
        <v>09</v>
      </c>
      <c r="W2888" s="13" t="str">
        <f>VLOOKUP($B2888,Deals_Demo!$H:$S,12,0)</f>
        <v>Tue</v>
      </c>
      <c r="X2888" s="13">
        <f t="shared" si="453"/>
        <v>8.0000000000000002E-3</v>
      </c>
      <c r="Y2888" s="13">
        <f t="shared" si="454"/>
        <v>1.6E-2</v>
      </c>
      <c r="Z2888" s="13">
        <f t="shared" si="455"/>
        <v>2.4E-2</v>
      </c>
      <c r="AA2888" s="13">
        <f t="shared" si="452"/>
        <v>-3</v>
      </c>
    </row>
    <row r="2889" spans="1:27" x14ac:dyDescent="0.25">
      <c r="A2889" s="60">
        <v>45923.179409722223</v>
      </c>
      <c r="B2889" s="61">
        <v>444620519</v>
      </c>
      <c r="C2889" s="62" t="s">
        <v>36</v>
      </c>
      <c r="D2889" s="62" t="s">
        <v>37</v>
      </c>
      <c r="E2889" s="62" t="s">
        <v>119</v>
      </c>
      <c r="F2889" s="63">
        <v>3755.6</v>
      </c>
      <c r="G2889" s="63">
        <v>3755.38</v>
      </c>
      <c r="H2889" s="63">
        <v>3757.25</v>
      </c>
      <c r="I2889" s="62" t="s">
        <v>3215</v>
      </c>
      <c r="J2889" s="63">
        <v>3757.27</v>
      </c>
      <c r="K2889" s="63">
        <v>0</v>
      </c>
      <c r="L2889" s="63">
        <v>0</v>
      </c>
      <c r="M2889" s="63">
        <v>1.67</v>
      </c>
      <c r="N2889" s="10" t="str">
        <f t="shared" si="447"/>
        <v>W</v>
      </c>
      <c r="O2889" s="11">
        <f t="shared" si="448"/>
        <v>45923</v>
      </c>
      <c r="P2889" s="12" t="str">
        <f t="shared" si="449"/>
        <v>04</v>
      </c>
      <c r="Q2889" s="13" t="str">
        <f>VLOOKUP($B2889,Deals_Demo!$H:$N,7,0)</f>
        <v>strategy_12_demo</v>
      </c>
      <c r="R2889" s="13" t="str">
        <f t="shared" si="450"/>
        <v>Tue</v>
      </c>
      <c r="S2889" s="14">
        <f>VLOOKUP($B2889,Deals_Demo!$H:$S,8,0)</f>
        <v>45923.179409722223</v>
      </c>
      <c r="T2889" s="14">
        <f>VLOOKUP($B2889,Deals_Demo!$H:$S,9,0)</f>
        <v>45923.387743055559</v>
      </c>
      <c r="U2889" s="15" t="str">
        <f t="shared" si="451"/>
        <v>2025-09-23</v>
      </c>
      <c r="V2889" s="13" t="str">
        <f>VLOOKUP($B2889,Deals_Demo!$H:$S,11,0)</f>
        <v>09</v>
      </c>
      <c r="W2889" s="13" t="str">
        <f>VLOOKUP($B2889,Deals_Demo!$H:$S,12,0)</f>
        <v>Tue</v>
      </c>
      <c r="X2889" s="13">
        <f t="shared" si="453"/>
        <v>0.16700000000000001</v>
      </c>
      <c r="Y2889" s="13">
        <f t="shared" si="454"/>
        <v>0.33400000000000002</v>
      </c>
      <c r="Z2889" s="13">
        <f t="shared" si="455"/>
        <v>0.501</v>
      </c>
      <c r="AA2889" s="13">
        <f t="shared" si="452"/>
        <v>-3</v>
      </c>
    </row>
    <row r="2890" spans="1:27" x14ac:dyDescent="0.25">
      <c r="A2890" s="56">
        <v>45923.179409722223</v>
      </c>
      <c r="B2890" s="57">
        <v>444620520</v>
      </c>
      <c r="C2890" s="58" t="s">
        <v>36</v>
      </c>
      <c r="D2890" s="58" t="s">
        <v>37</v>
      </c>
      <c r="E2890" s="58" t="s">
        <v>119</v>
      </c>
      <c r="F2890" s="59">
        <v>3755.7</v>
      </c>
      <c r="G2890" s="59">
        <v>3755.68</v>
      </c>
      <c r="H2890" s="59">
        <v>3758.75</v>
      </c>
      <c r="I2890" s="58" t="s">
        <v>3217</v>
      </c>
      <c r="J2890" s="59">
        <v>3755.65</v>
      </c>
      <c r="K2890" s="59">
        <v>0</v>
      </c>
      <c r="L2890" s="59">
        <v>0</v>
      </c>
      <c r="M2890" s="59">
        <v>-0.05</v>
      </c>
      <c r="N2890" s="10" t="str">
        <f t="shared" si="447"/>
        <v>L</v>
      </c>
      <c r="O2890" s="11">
        <f t="shared" si="448"/>
        <v>45923</v>
      </c>
      <c r="P2890" s="12" t="str">
        <f t="shared" si="449"/>
        <v>04</v>
      </c>
      <c r="Q2890" s="13" t="str">
        <f>VLOOKUP($B2890,Deals_Demo!$H:$N,7,0)</f>
        <v>strategy_10_demo</v>
      </c>
      <c r="R2890" s="13" t="str">
        <f t="shared" si="450"/>
        <v>Tue</v>
      </c>
      <c r="S2890" s="14">
        <f>VLOOKUP($B2890,Deals_Demo!$H:$S,8,0)</f>
        <v>45923.179409722223</v>
      </c>
      <c r="T2890" s="14">
        <f>VLOOKUP($B2890,Deals_Demo!$H:$S,9,0)</f>
        <v>45923.387743055559</v>
      </c>
      <c r="U2890" s="15" t="str">
        <f t="shared" si="451"/>
        <v>2025-09-23</v>
      </c>
      <c r="V2890" s="13" t="str">
        <f>VLOOKUP($B2890,Deals_Demo!$H:$S,11,0)</f>
        <v>09</v>
      </c>
      <c r="W2890" s="13" t="str">
        <f>VLOOKUP($B2890,Deals_Demo!$H:$S,12,0)</f>
        <v>Tue</v>
      </c>
      <c r="X2890" s="13">
        <f t="shared" si="453"/>
        <v>-5.000000000000001E-3</v>
      </c>
      <c r="Y2890" s="13">
        <f t="shared" si="454"/>
        <v>-1.0000000000000002E-2</v>
      </c>
      <c r="Z2890" s="13">
        <f t="shared" si="455"/>
        <v>-1.4999999999999999E-2</v>
      </c>
      <c r="AA2890" s="13">
        <f t="shared" si="452"/>
        <v>-3</v>
      </c>
    </row>
    <row r="2891" spans="1:27" x14ac:dyDescent="0.25">
      <c r="A2891" s="60">
        <v>45923.179502314815</v>
      </c>
      <c r="B2891" s="61">
        <v>444620565</v>
      </c>
      <c r="C2891" s="62" t="s">
        <v>36</v>
      </c>
      <c r="D2891" s="62" t="s">
        <v>37</v>
      </c>
      <c r="E2891" s="62" t="s">
        <v>119</v>
      </c>
      <c r="F2891" s="63">
        <v>3756.5</v>
      </c>
      <c r="G2891" s="63">
        <v>3753.5</v>
      </c>
      <c r="H2891" s="62"/>
      <c r="I2891" s="62" t="s">
        <v>3219</v>
      </c>
      <c r="J2891" s="63">
        <v>3753.45</v>
      </c>
      <c r="K2891" s="63">
        <v>0</v>
      </c>
      <c r="L2891" s="63">
        <v>0</v>
      </c>
      <c r="M2891" s="63">
        <v>-3.05</v>
      </c>
      <c r="N2891" s="10" t="str">
        <f t="shared" si="447"/>
        <v>L</v>
      </c>
      <c r="O2891" s="11">
        <f t="shared" si="448"/>
        <v>45923</v>
      </c>
      <c r="P2891" s="12" t="str">
        <f t="shared" si="449"/>
        <v>04</v>
      </c>
      <c r="Q2891" s="13" t="str">
        <f>VLOOKUP($B2891,Deals_Demo!$H:$N,7,0)</f>
        <v>strategy_20_demo</v>
      </c>
      <c r="R2891" s="13" t="str">
        <f t="shared" si="450"/>
        <v>Tue</v>
      </c>
      <c r="S2891" s="14">
        <f>VLOOKUP($B2891,Deals_Demo!$H:$S,8,0)</f>
        <v>45923.179502314815</v>
      </c>
      <c r="T2891" s="14">
        <f>VLOOKUP($B2891,Deals_Demo!$H:$S,9,0)</f>
        <v>45923.387835648151</v>
      </c>
      <c r="U2891" s="15" t="str">
        <f t="shared" si="451"/>
        <v>2025-09-23</v>
      </c>
      <c r="V2891" s="13" t="str">
        <f>VLOOKUP($B2891,Deals_Demo!$H:$S,11,0)</f>
        <v>09</v>
      </c>
      <c r="W2891" s="13" t="str">
        <f>VLOOKUP($B2891,Deals_Demo!$H:$S,12,0)</f>
        <v>Tue</v>
      </c>
      <c r="X2891" s="13">
        <f t="shared" si="453"/>
        <v>-0.30499999999999999</v>
      </c>
      <c r="Y2891" s="13">
        <f t="shared" si="454"/>
        <v>-0.61</v>
      </c>
      <c r="Z2891" s="13">
        <f t="shared" si="455"/>
        <v>-0.91499999999999992</v>
      </c>
      <c r="AA2891" s="13">
        <f t="shared" si="452"/>
        <v>-3</v>
      </c>
    </row>
    <row r="2892" spans="1:27" x14ac:dyDescent="0.25">
      <c r="A2892" s="56">
        <v>45923.179502314815</v>
      </c>
      <c r="B2892" s="57">
        <v>444620566</v>
      </c>
      <c r="C2892" s="58" t="s">
        <v>36</v>
      </c>
      <c r="D2892" s="58" t="s">
        <v>37</v>
      </c>
      <c r="E2892" s="58" t="s">
        <v>119</v>
      </c>
      <c r="F2892" s="59">
        <v>3756.44</v>
      </c>
      <c r="G2892" s="59">
        <v>3753.5</v>
      </c>
      <c r="H2892" s="58"/>
      <c r="I2892" s="58" t="s">
        <v>3219</v>
      </c>
      <c r="J2892" s="59">
        <v>3753.45</v>
      </c>
      <c r="K2892" s="59">
        <v>0</v>
      </c>
      <c r="L2892" s="59">
        <v>0</v>
      </c>
      <c r="M2892" s="59">
        <v>-2.99</v>
      </c>
      <c r="N2892" s="10" t="str">
        <f t="shared" si="447"/>
        <v>L</v>
      </c>
      <c r="O2892" s="11">
        <f t="shared" si="448"/>
        <v>45923</v>
      </c>
      <c r="P2892" s="12" t="str">
        <f t="shared" si="449"/>
        <v>04</v>
      </c>
      <c r="Q2892" s="13" t="str">
        <f>VLOOKUP($B2892,Deals_Demo!$H:$N,7,0)</f>
        <v>strategy_18_demo</v>
      </c>
      <c r="R2892" s="13" t="str">
        <f t="shared" si="450"/>
        <v>Tue</v>
      </c>
      <c r="S2892" s="14">
        <f>VLOOKUP($B2892,Deals_Demo!$H:$S,8,0)</f>
        <v>45923.179502314815</v>
      </c>
      <c r="T2892" s="14">
        <f>VLOOKUP($B2892,Deals_Demo!$H:$S,9,0)</f>
        <v>45923.387835648151</v>
      </c>
      <c r="U2892" s="15" t="str">
        <f t="shared" si="451"/>
        <v>2025-09-23</v>
      </c>
      <c r="V2892" s="13" t="str">
        <f>VLOOKUP($B2892,Deals_Demo!$H:$S,11,0)</f>
        <v>09</v>
      </c>
      <c r="W2892" s="13" t="str">
        <f>VLOOKUP($B2892,Deals_Demo!$H:$S,12,0)</f>
        <v>Tue</v>
      </c>
      <c r="X2892" s="13">
        <f t="shared" si="453"/>
        <v>-0.29900000000000004</v>
      </c>
      <c r="Y2892" s="13">
        <f t="shared" si="454"/>
        <v>-0.59800000000000009</v>
      </c>
      <c r="Z2892" s="13">
        <f t="shared" si="455"/>
        <v>-0.89700000000000002</v>
      </c>
      <c r="AA2892" s="13">
        <f t="shared" si="452"/>
        <v>-3</v>
      </c>
    </row>
    <row r="2893" spans="1:27" x14ac:dyDescent="0.25">
      <c r="A2893" s="60">
        <v>45923.179502314815</v>
      </c>
      <c r="B2893" s="61">
        <v>444620567</v>
      </c>
      <c r="C2893" s="62" t="s">
        <v>36</v>
      </c>
      <c r="D2893" s="62" t="s">
        <v>37</v>
      </c>
      <c r="E2893" s="62" t="s">
        <v>119</v>
      </c>
      <c r="F2893" s="63">
        <v>3756.45</v>
      </c>
      <c r="G2893" s="63">
        <v>3753.5</v>
      </c>
      <c r="H2893" s="62"/>
      <c r="I2893" s="62" t="s">
        <v>3219</v>
      </c>
      <c r="J2893" s="63">
        <v>3753.45</v>
      </c>
      <c r="K2893" s="63">
        <v>0</v>
      </c>
      <c r="L2893" s="63">
        <v>0</v>
      </c>
      <c r="M2893" s="63">
        <v>-3</v>
      </c>
      <c r="N2893" s="10" t="str">
        <f t="shared" si="447"/>
        <v>L</v>
      </c>
      <c r="O2893" s="11">
        <f t="shared" si="448"/>
        <v>45923</v>
      </c>
      <c r="P2893" s="12" t="str">
        <f t="shared" si="449"/>
        <v>04</v>
      </c>
      <c r="Q2893" s="13" t="str">
        <f>VLOOKUP($B2893,Deals_Demo!$H:$N,7,0)</f>
        <v>strategy_19_demo</v>
      </c>
      <c r="R2893" s="13" t="str">
        <f t="shared" si="450"/>
        <v>Tue</v>
      </c>
      <c r="S2893" s="14">
        <f>VLOOKUP($B2893,Deals_Demo!$H:$S,8,0)</f>
        <v>45923.179502314815</v>
      </c>
      <c r="T2893" s="14">
        <f>VLOOKUP($B2893,Deals_Demo!$H:$S,9,0)</f>
        <v>45923.387835648151</v>
      </c>
      <c r="U2893" s="15" t="str">
        <f t="shared" si="451"/>
        <v>2025-09-23</v>
      </c>
      <c r="V2893" s="13" t="str">
        <f>VLOOKUP($B2893,Deals_Demo!$H:$S,11,0)</f>
        <v>09</v>
      </c>
      <c r="W2893" s="13" t="str">
        <f>VLOOKUP($B2893,Deals_Demo!$H:$S,12,0)</f>
        <v>Tue</v>
      </c>
      <c r="X2893" s="13">
        <f t="shared" si="453"/>
        <v>-0.30000000000000004</v>
      </c>
      <c r="Y2893" s="13">
        <f t="shared" si="454"/>
        <v>-0.60000000000000009</v>
      </c>
      <c r="Z2893" s="13">
        <f t="shared" si="455"/>
        <v>-0.89999999999999991</v>
      </c>
      <c r="AA2893" s="13">
        <f t="shared" si="452"/>
        <v>-3</v>
      </c>
    </row>
    <row r="2894" spans="1:27" x14ac:dyDescent="0.25">
      <c r="A2894" s="56">
        <v>45923.179965277777</v>
      </c>
      <c r="B2894" s="57">
        <v>444620719</v>
      </c>
      <c r="C2894" s="58" t="s">
        <v>36</v>
      </c>
      <c r="D2894" s="58" t="s">
        <v>37</v>
      </c>
      <c r="E2894" s="58" t="s">
        <v>119</v>
      </c>
      <c r="F2894" s="59">
        <v>3756.16</v>
      </c>
      <c r="G2894" s="59">
        <v>3753.16</v>
      </c>
      <c r="H2894" s="59">
        <v>3757.66</v>
      </c>
      <c r="I2894" s="58" t="s">
        <v>3220</v>
      </c>
      <c r="J2894" s="59">
        <v>3753.16</v>
      </c>
      <c r="K2894" s="59">
        <v>0</v>
      </c>
      <c r="L2894" s="59">
        <v>0</v>
      </c>
      <c r="M2894" s="59">
        <v>-3</v>
      </c>
      <c r="N2894" s="10" t="str">
        <f t="shared" si="447"/>
        <v>L</v>
      </c>
      <c r="O2894" s="11">
        <f t="shared" si="448"/>
        <v>45923</v>
      </c>
      <c r="P2894" s="12" t="str">
        <f t="shared" si="449"/>
        <v>04</v>
      </c>
      <c r="Q2894" s="13" t="str">
        <f>VLOOKUP($B2894,Deals_Demo!$H:$N,7,0)</f>
        <v>strategy_12_demo</v>
      </c>
      <c r="R2894" s="13" t="str">
        <f t="shared" si="450"/>
        <v>Tue</v>
      </c>
      <c r="S2894" s="14">
        <f>VLOOKUP($B2894,Deals_Demo!$H:$S,8,0)</f>
        <v>45923.179965277777</v>
      </c>
      <c r="T2894" s="14">
        <f>VLOOKUP($B2894,Deals_Demo!$H:$S,9,0)</f>
        <v>45923.388298611113</v>
      </c>
      <c r="U2894" s="15" t="str">
        <f t="shared" si="451"/>
        <v>2025-09-23</v>
      </c>
      <c r="V2894" s="13" t="str">
        <f>VLOOKUP($B2894,Deals_Demo!$H:$S,11,0)</f>
        <v>09</v>
      </c>
      <c r="W2894" s="13" t="str">
        <f>VLOOKUP($B2894,Deals_Demo!$H:$S,12,0)</f>
        <v>Tue</v>
      </c>
      <c r="X2894" s="13">
        <f t="shared" si="453"/>
        <v>-0.30000000000000004</v>
      </c>
      <c r="Y2894" s="13">
        <f t="shared" si="454"/>
        <v>-0.60000000000000009</v>
      </c>
      <c r="Z2894" s="13">
        <f t="shared" si="455"/>
        <v>-0.89999999999999991</v>
      </c>
      <c r="AA2894" s="13">
        <f t="shared" si="452"/>
        <v>-3</v>
      </c>
    </row>
    <row r="2895" spans="1:27" x14ac:dyDescent="0.25">
      <c r="A2895" s="60">
        <v>45923.179965277777</v>
      </c>
      <c r="B2895" s="61">
        <v>444620720</v>
      </c>
      <c r="C2895" s="62" t="s">
        <v>36</v>
      </c>
      <c r="D2895" s="62" t="s">
        <v>37</v>
      </c>
      <c r="E2895" s="62" t="s">
        <v>119</v>
      </c>
      <c r="F2895" s="63">
        <v>3756.16</v>
      </c>
      <c r="G2895" s="63">
        <v>3753.16</v>
      </c>
      <c r="H2895" s="63">
        <v>3757.66</v>
      </c>
      <c r="I2895" s="62" t="s">
        <v>3220</v>
      </c>
      <c r="J2895" s="63">
        <v>3753.16</v>
      </c>
      <c r="K2895" s="63">
        <v>0</v>
      </c>
      <c r="L2895" s="63">
        <v>0</v>
      </c>
      <c r="M2895" s="63">
        <v>-3</v>
      </c>
      <c r="N2895" s="10" t="str">
        <f t="shared" si="447"/>
        <v>L</v>
      </c>
      <c r="O2895" s="11">
        <f t="shared" si="448"/>
        <v>45923</v>
      </c>
      <c r="P2895" s="12" t="str">
        <f t="shared" si="449"/>
        <v>04</v>
      </c>
      <c r="Q2895" s="13" t="str">
        <f>VLOOKUP($B2895,Deals_Demo!$H:$N,7,0)</f>
        <v>strategy_14_demo</v>
      </c>
      <c r="R2895" s="13" t="str">
        <f t="shared" si="450"/>
        <v>Tue</v>
      </c>
      <c r="S2895" s="14">
        <f>VLOOKUP($B2895,Deals_Demo!$H:$S,8,0)</f>
        <v>45923.179965277777</v>
      </c>
      <c r="T2895" s="14">
        <f>VLOOKUP($B2895,Deals_Demo!$H:$S,9,0)</f>
        <v>45923.388298611113</v>
      </c>
      <c r="U2895" s="15" t="str">
        <f t="shared" si="451"/>
        <v>2025-09-23</v>
      </c>
      <c r="V2895" s="13" t="str">
        <f>VLOOKUP($B2895,Deals_Demo!$H:$S,11,0)</f>
        <v>09</v>
      </c>
      <c r="W2895" s="13" t="str">
        <f>VLOOKUP($B2895,Deals_Demo!$H:$S,12,0)</f>
        <v>Tue</v>
      </c>
      <c r="X2895" s="13">
        <f t="shared" si="453"/>
        <v>-0.30000000000000004</v>
      </c>
      <c r="Y2895" s="13">
        <f t="shared" si="454"/>
        <v>-0.60000000000000009</v>
      </c>
      <c r="Z2895" s="13">
        <f t="shared" si="455"/>
        <v>-0.89999999999999991</v>
      </c>
      <c r="AA2895" s="13">
        <f t="shared" si="452"/>
        <v>-3</v>
      </c>
    </row>
    <row r="2896" spans="1:27" x14ac:dyDescent="0.25">
      <c r="A2896" s="56">
        <v>45923.179965277777</v>
      </c>
      <c r="B2896" s="57">
        <v>444620721</v>
      </c>
      <c r="C2896" s="58" t="s">
        <v>36</v>
      </c>
      <c r="D2896" s="58" t="s">
        <v>37</v>
      </c>
      <c r="E2896" s="58" t="s">
        <v>119</v>
      </c>
      <c r="F2896" s="59">
        <v>3756.16</v>
      </c>
      <c r="G2896" s="59">
        <v>3754.66</v>
      </c>
      <c r="H2896" s="59">
        <v>3757.66</v>
      </c>
      <c r="I2896" s="58" t="s">
        <v>3199</v>
      </c>
      <c r="J2896" s="59">
        <v>3754.62</v>
      </c>
      <c r="K2896" s="59">
        <v>0</v>
      </c>
      <c r="L2896" s="59">
        <v>0</v>
      </c>
      <c r="M2896" s="59">
        <v>-1.54</v>
      </c>
      <c r="N2896" s="10" t="str">
        <f t="shared" si="447"/>
        <v>L</v>
      </c>
      <c r="O2896" s="11">
        <f t="shared" si="448"/>
        <v>45923</v>
      </c>
      <c r="P2896" s="12" t="str">
        <f t="shared" si="449"/>
        <v>04</v>
      </c>
      <c r="Q2896" s="13" t="str">
        <f>VLOOKUP($B2896,Deals_Demo!$H:$N,7,0)</f>
        <v>strategy_15_demo</v>
      </c>
      <c r="R2896" s="13" t="str">
        <f t="shared" si="450"/>
        <v>Tue</v>
      </c>
      <c r="S2896" s="14">
        <f>VLOOKUP($B2896,Deals_Demo!$H:$S,8,0)</f>
        <v>45923.179965277777</v>
      </c>
      <c r="T2896" s="14">
        <f>VLOOKUP($B2896,Deals_Demo!$H:$S,9,0)</f>
        <v>45923.388298611113</v>
      </c>
      <c r="U2896" s="15" t="str">
        <f t="shared" si="451"/>
        <v>2025-09-23</v>
      </c>
      <c r="V2896" s="13" t="str">
        <f>VLOOKUP($B2896,Deals_Demo!$H:$S,11,0)</f>
        <v>09</v>
      </c>
      <c r="W2896" s="13" t="str">
        <f>VLOOKUP($B2896,Deals_Demo!$H:$S,12,0)</f>
        <v>Tue</v>
      </c>
      <c r="X2896" s="13">
        <f t="shared" si="453"/>
        <v>-0.15400000000000003</v>
      </c>
      <c r="Y2896" s="13">
        <f t="shared" si="454"/>
        <v>-0.30800000000000005</v>
      </c>
      <c r="Z2896" s="13">
        <f t="shared" si="455"/>
        <v>-0.46199999999999997</v>
      </c>
      <c r="AA2896" s="13">
        <f t="shared" si="452"/>
        <v>-3</v>
      </c>
    </row>
    <row r="2897" spans="1:27" x14ac:dyDescent="0.25">
      <c r="A2897" s="60">
        <v>45923.179965277777</v>
      </c>
      <c r="B2897" s="61">
        <v>444620722</v>
      </c>
      <c r="C2897" s="62" t="s">
        <v>36</v>
      </c>
      <c r="D2897" s="62" t="s">
        <v>37</v>
      </c>
      <c r="E2897" s="62" t="s">
        <v>119</v>
      </c>
      <c r="F2897" s="63">
        <v>3756.11</v>
      </c>
      <c r="G2897" s="63">
        <v>3753.16</v>
      </c>
      <c r="H2897" s="63">
        <v>3757.66</v>
      </c>
      <c r="I2897" s="62" t="s">
        <v>3220</v>
      </c>
      <c r="J2897" s="63">
        <v>3753.16</v>
      </c>
      <c r="K2897" s="63">
        <v>0</v>
      </c>
      <c r="L2897" s="63">
        <v>0</v>
      </c>
      <c r="M2897" s="63">
        <v>-2.95</v>
      </c>
      <c r="N2897" s="10" t="str">
        <f t="shared" si="447"/>
        <v>L</v>
      </c>
      <c r="O2897" s="11">
        <f t="shared" si="448"/>
        <v>45923</v>
      </c>
      <c r="P2897" s="12" t="str">
        <f t="shared" si="449"/>
        <v>04</v>
      </c>
      <c r="Q2897" s="13" t="str">
        <f>VLOOKUP($B2897,Deals_Demo!$H:$N,7,0)</f>
        <v>strategy_24_demo</v>
      </c>
      <c r="R2897" s="13" t="str">
        <f t="shared" si="450"/>
        <v>Tue</v>
      </c>
      <c r="S2897" s="14">
        <f>VLOOKUP($B2897,Deals_Demo!$H:$S,8,0)</f>
        <v>45923.179965277777</v>
      </c>
      <c r="T2897" s="14">
        <f>VLOOKUP($B2897,Deals_Demo!$H:$S,9,0)</f>
        <v>45923.388298611113</v>
      </c>
      <c r="U2897" s="15" t="str">
        <f t="shared" si="451"/>
        <v>2025-09-23</v>
      </c>
      <c r="V2897" s="13" t="str">
        <f>VLOOKUP($B2897,Deals_Demo!$H:$S,11,0)</f>
        <v>09</v>
      </c>
      <c r="W2897" s="13" t="str">
        <f>VLOOKUP($B2897,Deals_Demo!$H:$S,12,0)</f>
        <v>Tue</v>
      </c>
      <c r="X2897" s="13">
        <f t="shared" si="453"/>
        <v>-0.29500000000000004</v>
      </c>
      <c r="Y2897" s="13">
        <f t="shared" si="454"/>
        <v>-0.59000000000000008</v>
      </c>
      <c r="Z2897" s="13">
        <f t="shared" si="455"/>
        <v>-0.88500000000000001</v>
      </c>
      <c r="AA2897" s="13">
        <f t="shared" si="452"/>
        <v>-3</v>
      </c>
    </row>
    <row r="2898" spans="1:27" x14ac:dyDescent="0.25">
      <c r="A2898" s="56">
        <v>45923.179976851854</v>
      </c>
      <c r="B2898" s="57">
        <v>444620724</v>
      </c>
      <c r="C2898" s="58" t="s">
        <v>36</v>
      </c>
      <c r="D2898" s="58" t="s">
        <v>37</v>
      </c>
      <c r="E2898" s="58" t="s">
        <v>119</v>
      </c>
      <c r="F2898" s="59">
        <v>3756.11</v>
      </c>
      <c r="G2898" s="59">
        <v>3753.96</v>
      </c>
      <c r="H2898" s="59">
        <v>3757.66</v>
      </c>
      <c r="I2898" s="58" t="s">
        <v>3221</v>
      </c>
      <c r="J2898" s="59">
        <v>3753.94</v>
      </c>
      <c r="K2898" s="59">
        <v>0</v>
      </c>
      <c r="L2898" s="59">
        <v>0</v>
      </c>
      <c r="M2898" s="59">
        <v>-2.17</v>
      </c>
      <c r="N2898" s="10" t="str">
        <f t="shared" si="447"/>
        <v>L</v>
      </c>
      <c r="O2898" s="11">
        <f t="shared" si="448"/>
        <v>45923</v>
      </c>
      <c r="P2898" s="12" t="str">
        <f t="shared" si="449"/>
        <v>04</v>
      </c>
      <c r="Q2898" s="13" t="str">
        <f>VLOOKUP($B2898,Deals_Demo!$H:$N,7,0)</f>
        <v>strategy_22_demo</v>
      </c>
      <c r="R2898" s="13" t="str">
        <f t="shared" si="450"/>
        <v>Tue</v>
      </c>
      <c r="S2898" s="14">
        <f>VLOOKUP($B2898,Deals_Demo!$H:$S,8,0)</f>
        <v>45923.179976851854</v>
      </c>
      <c r="T2898" s="14">
        <f>VLOOKUP($B2898,Deals_Demo!$H:$S,9,0)</f>
        <v>45923.38831018519</v>
      </c>
      <c r="U2898" s="15" t="str">
        <f t="shared" si="451"/>
        <v>2025-09-23</v>
      </c>
      <c r="V2898" s="13" t="str">
        <f>VLOOKUP($B2898,Deals_Demo!$H:$S,11,0)</f>
        <v>09</v>
      </c>
      <c r="W2898" s="13" t="str">
        <f>VLOOKUP($B2898,Deals_Demo!$H:$S,12,0)</f>
        <v>Tue</v>
      </c>
      <c r="X2898" s="13">
        <f t="shared" si="453"/>
        <v>-0.217</v>
      </c>
      <c r="Y2898" s="13">
        <f t="shared" si="454"/>
        <v>-0.434</v>
      </c>
      <c r="Z2898" s="13">
        <f t="shared" si="455"/>
        <v>-0.65099999999999991</v>
      </c>
      <c r="AA2898" s="13">
        <f t="shared" si="452"/>
        <v>-3</v>
      </c>
    </row>
    <row r="2899" spans="1:27" x14ac:dyDescent="0.25">
      <c r="A2899" s="60">
        <v>45923.180775462963</v>
      </c>
      <c r="B2899" s="61">
        <v>444620926</v>
      </c>
      <c r="C2899" s="62" t="s">
        <v>36</v>
      </c>
      <c r="D2899" s="62" t="s">
        <v>37</v>
      </c>
      <c r="E2899" s="62" t="s">
        <v>119</v>
      </c>
      <c r="F2899" s="63">
        <v>3756.19</v>
      </c>
      <c r="G2899" s="63">
        <v>3753.19</v>
      </c>
      <c r="H2899" s="63">
        <v>3759.19</v>
      </c>
      <c r="I2899" s="62" t="s">
        <v>3220</v>
      </c>
      <c r="J2899" s="63">
        <v>3753.16</v>
      </c>
      <c r="K2899" s="63">
        <v>0</v>
      </c>
      <c r="L2899" s="63">
        <v>0</v>
      </c>
      <c r="M2899" s="63">
        <v>-3.03</v>
      </c>
      <c r="N2899" s="10" t="str">
        <f t="shared" si="447"/>
        <v>L</v>
      </c>
      <c r="O2899" s="11">
        <f t="shared" si="448"/>
        <v>45923</v>
      </c>
      <c r="P2899" s="12" t="str">
        <f t="shared" si="449"/>
        <v>04</v>
      </c>
      <c r="Q2899" s="13" t="str">
        <f>VLOOKUP($B2899,Deals_Demo!$H:$N,7,0)</f>
        <v>strategy_09_demo</v>
      </c>
      <c r="R2899" s="13" t="str">
        <f t="shared" si="450"/>
        <v>Tue</v>
      </c>
      <c r="S2899" s="14">
        <f>VLOOKUP($B2899,Deals_Demo!$H:$S,8,0)</f>
        <v>45923.180775462963</v>
      </c>
      <c r="T2899" s="14">
        <f>VLOOKUP($B2899,Deals_Demo!$H:$S,9,0)</f>
        <v>45923.389108796298</v>
      </c>
      <c r="U2899" s="15" t="str">
        <f t="shared" si="451"/>
        <v>2025-09-23</v>
      </c>
      <c r="V2899" s="13" t="str">
        <f>VLOOKUP($B2899,Deals_Demo!$H:$S,11,0)</f>
        <v>09</v>
      </c>
      <c r="W2899" s="13" t="str">
        <f>VLOOKUP($B2899,Deals_Demo!$H:$S,12,0)</f>
        <v>Tue</v>
      </c>
      <c r="X2899" s="13">
        <f t="shared" si="453"/>
        <v>-0.30299999999999999</v>
      </c>
      <c r="Y2899" s="13">
        <f t="shared" si="454"/>
        <v>-0.60599999999999998</v>
      </c>
      <c r="Z2899" s="13">
        <f t="shared" si="455"/>
        <v>-0.90899999999999992</v>
      </c>
      <c r="AA2899" s="13">
        <f t="shared" si="452"/>
        <v>-3</v>
      </c>
    </row>
    <row r="2900" spans="1:27" x14ac:dyDescent="0.25">
      <c r="A2900" s="56">
        <v>45923.180775462963</v>
      </c>
      <c r="B2900" s="57">
        <v>444620931</v>
      </c>
      <c r="C2900" s="58" t="s">
        <v>36</v>
      </c>
      <c r="D2900" s="58" t="s">
        <v>37</v>
      </c>
      <c r="E2900" s="58" t="s">
        <v>119</v>
      </c>
      <c r="F2900" s="59">
        <v>3756.19</v>
      </c>
      <c r="G2900" s="59">
        <v>3753.19</v>
      </c>
      <c r="H2900" s="59">
        <v>3759.69</v>
      </c>
      <c r="I2900" s="58" t="s">
        <v>3220</v>
      </c>
      <c r="J2900" s="59">
        <v>3753.16</v>
      </c>
      <c r="K2900" s="59">
        <v>0</v>
      </c>
      <c r="L2900" s="59">
        <v>0</v>
      </c>
      <c r="M2900" s="59">
        <v>-3.03</v>
      </c>
      <c r="N2900" s="10" t="str">
        <f t="shared" si="447"/>
        <v>L</v>
      </c>
      <c r="O2900" s="11">
        <f t="shared" si="448"/>
        <v>45923</v>
      </c>
      <c r="P2900" s="12" t="str">
        <f t="shared" si="449"/>
        <v>04</v>
      </c>
      <c r="Q2900" s="13" t="str">
        <f>VLOOKUP($B2900,Deals_Demo!$H:$N,7,0)</f>
        <v>strategy_11_demo</v>
      </c>
      <c r="R2900" s="13" t="str">
        <f t="shared" si="450"/>
        <v>Tue</v>
      </c>
      <c r="S2900" s="14">
        <f>VLOOKUP($B2900,Deals_Demo!$H:$S,8,0)</f>
        <v>45923.180775462963</v>
      </c>
      <c r="T2900" s="14">
        <f>VLOOKUP($B2900,Deals_Demo!$H:$S,9,0)</f>
        <v>45923.389108796298</v>
      </c>
      <c r="U2900" s="15" t="str">
        <f t="shared" si="451"/>
        <v>2025-09-23</v>
      </c>
      <c r="V2900" s="13" t="str">
        <f>VLOOKUP($B2900,Deals_Demo!$H:$S,11,0)</f>
        <v>09</v>
      </c>
      <c r="W2900" s="13" t="str">
        <f>VLOOKUP($B2900,Deals_Demo!$H:$S,12,0)</f>
        <v>Tue</v>
      </c>
      <c r="X2900" s="13">
        <f t="shared" si="453"/>
        <v>-0.30299999999999999</v>
      </c>
      <c r="Y2900" s="13">
        <f t="shared" si="454"/>
        <v>-0.60599999999999998</v>
      </c>
      <c r="Z2900" s="13">
        <f t="shared" si="455"/>
        <v>-0.90899999999999992</v>
      </c>
      <c r="AA2900" s="13">
        <f t="shared" si="452"/>
        <v>-3</v>
      </c>
    </row>
    <row r="2901" spans="1:27" x14ac:dyDescent="0.25">
      <c r="A2901" s="60">
        <v>45923.180775462963</v>
      </c>
      <c r="B2901" s="61">
        <v>444620933</v>
      </c>
      <c r="C2901" s="62" t="s">
        <v>36</v>
      </c>
      <c r="D2901" s="62" t="s">
        <v>37</v>
      </c>
      <c r="E2901" s="62" t="s">
        <v>119</v>
      </c>
      <c r="F2901" s="63">
        <v>3756.15</v>
      </c>
      <c r="G2901" s="63">
        <v>3753.69</v>
      </c>
      <c r="H2901" s="63">
        <v>3759.19</v>
      </c>
      <c r="I2901" s="62" t="s">
        <v>3222</v>
      </c>
      <c r="J2901" s="63">
        <v>3753.66</v>
      </c>
      <c r="K2901" s="63">
        <v>0</v>
      </c>
      <c r="L2901" s="63">
        <v>0</v>
      </c>
      <c r="M2901" s="63">
        <v>-2.4900000000000002</v>
      </c>
      <c r="N2901" s="10" t="str">
        <f t="shared" si="447"/>
        <v>L</v>
      </c>
      <c r="O2901" s="11">
        <f t="shared" si="448"/>
        <v>45923</v>
      </c>
      <c r="P2901" s="12" t="str">
        <f t="shared" si="449"/>
        <v>04</v>
      </c>
      <c r="Q2901" s="13" t="str">
        <f>VLOOKUP($B2901,Deals_Demo!$H:$N,7,0)</f>
        <v>strategy_10_demo</v>
      </c>
      <c r="R2901" s="13" t="str">
        <f t="shared" si="450"/>
        <v>Tue</v>
      </c>
      <c r="S2901" s="14">
        <f>VLOOKUP($B2901,Deals_Demo!$H:$S,8,0)</f>
        <v>45923.180775462963</v>
      </c>
      <c r="T2901" s="14">
        <f>VLOOKUP($B2901,Deals_Demo!$H:$S,9,0)</f>
        <v>45923.389108796298</v>
      </c>
      <c r="U2901" s="15" t="str">
        <f t="shared" si="451"/>
        <v>2025-09-23</v>
      </c>
      <c r="V2901" s="13" t="str">
        <f>VLOOKUP($B2901,Deals_Demo!$H:$S,11,0)</f>
        <v>09</v>
      </c>
      <c r="W2901" s="13" t="str">
        <f>VLOOKUP($B2901,Deals_Demo!$H:$S,12,0)</f>
        <v>Tue</v>
      </c>
      <c r="X2901" s="13">
        <f t="shared" si="453"/>
        <v>-0.24900000000000003</v>
      </c>
      <c r="Y2901" s="13">
        <f t="shared" si="454"/>
        <v>-0.49800000000000005</v>
      </c>
      <c r="Z2901" s="13">
        <f t="shared" si="455"/>
        <v>-0.747</v>
      </c>
      <c r="AA2901" s="13">
        <f t="shared" si="452"/>
        <v>-3</v>
      </c>
    </row>
    <row r="2902" spans="1:27" x14ac:dyDescent="0.25">
      <c r="A2902" s="56">
        <v>45923.181701388887</v>
      </c>
      <c r="B2902" s="57">
        <v>444621204</v>
      </c>
      <c r="C2902" s="58" t="s">
        <v>36</v>
      </c>
      <c r="D2902" s="58" t="s">
        <v>37</v>
      </c>
      <c r="E2902" s="58" t="s">
        <v>119</v>
      </c>
      <c r="F2902" s="59">
        <v>3755.1</v>
      </c>
      <c r="G2902" s="59">
        <v>3752.1</v>
      </c>
      <c r="H2902" s="59">
        <v>3758.6</v>
      </c>
      <c r="I2902" s="58" t="s">
        <v>3223</v>
      </c>
      <c r="J2902" s="59">
        <v>3752.03</v>
      </c>
      <c r="K2902" s="59">
        <v>0</v>
      </c>
      <c r="L2902" s="59">
        <v>0</v>
      </c>
      <c r="M2902" s="59">
        <v>-3.07</v>
      </c>
      <c r="N2902" s="10" t="str">
        <f t="shared" si="447"/>
        <v>L</v>
      </c>
      <c r="O2902" s="11">
        <f t="shared" si="448"/>
        <v>45923</v>
      </c>
      <c r="P2902" s="12" t="str">
        <f t="shared" si="449"/>
        <v>04</v>
      </c>
      <c r="Q2902" s="13" t="str">
        <f>VLOOKUP($B2902,Deals_Demo!$H:$N,7,0)</f>
        <v>strategy_13_demo</v>
      </c>
      <c r="R2902" s="13" t="str">
        <f t="shared" si="450"/>
        <v>Tue</v>
      </c>
      <c r="S2902" s="14">
        <f>VLOOKUP($B2902,Deals_Demo!$H:$S,8,0)</f>
        <v>45923.181701388887</v>
      </c>
      <c r="T2902" s="14">
        <f>VLOOKUP($B2902,Deals_Demo!$H:$S,9,0)</f>
        <v>45923.390034722222</v>
      </c>
      <c r="U2902" s="15" t="str">
        <f t="shared" si="451"/>
        <v>2025-09-23</v>
      </c>
      <c r="V2902" s="13" t="str">
        <f>VLOOKUP($B2902,Deals_Demo!$H:$S,11,0)</f>
        <v>09</v>
      </c>
      <c r="W2902" s="13" t="str">
        <f>VLOOKUP($B2902,Deals_Demo!$H:$S,12,0)</f>
        <v>Tue</v>
      </c>
      <c r="X2902" s="13">
        <f t="shared" si="453"/>
        <v>-0.307</v>
      </c>
      <c r="Y2902" s="13">
        <f t="shared" si="454"/>
        <v>-0.61399999999999999</v>
      </c>
      <c r="Z2902" s="13">
        <f t="shared" si="455"/>
        <v>-0.92099999999999993</v>
      </c>
      <c r="AA2902" s="13">
        <f t="shared" si="452"/>
        <v>-3</v>
      </c>
    </row>
    <row r="2903" spans="1:27" x14ac:dyDescent="0.25">
      <c r="A2903" s="60">
        <v>45923.182858796295</v>
      </c>
      <c r="B2903" s="61">
        <v>444621668</v>
      </c>
      <c r="C2903" s="62" t="s">
        <v>36</v>
      </c>
      <c r="D2903" s="62" t="s">
        <v>37</v>
      </c>
      <c r="E2903" s="62" t="s">
        <v>119</v>
      </c>
      <c r="F2903" s="63">
        <v>3752.65</v>
      </c>
      <c r="G2903" s="63">
        <v>3749.74</v>
      </c>
      <c r="H2903" s="63">
        <v>3758.74</v>
      </c>
      <c r="I2903" s="62" t="s">
        <v>3224</v>
      </c>
      <c r="J2903" s="63">
        <v>3749.69</v>
      </c>
      <c r="K2903" s="63">
        <v>0</v>
      </c>
      <c r="L2903" s="63">
        <v>0</v>
      </c>
      <c r="M2903" s="63">
        <v>-2.96</v>
      </c>
      <c r="N2903" s="10" t="str">
        <f t="shared" si="447"/>
        <v>L</v>
      </c>
      <c r="O2903" s="11">
        <f t="shared" si="448"/>
        <v>45923</v>
      </c>
      <c r="P2903" s="12" t="str">
        <f t="shared" si="449"/>
        <v>04</v>
      </c>
      <c r="Q2903" s="13" t="str">
        <f>VLOOKUP($B2903,Deals_Demo!$H:$N,7,0)</f>
        <v>strategy_28.py</v>
      </c>
      <c r="R2903" s="13" t="str">
        <f t="shared" si="450"/>
        <v>Tue</v>
      </c>
      <c r="S2903" s="14">
        <f>VLOOKUP($B2903,Deals_Demo!$H:$S,8,0)</f>
        <v>45923.182858796295</v>
      </c>
      <c r="T2903" s="14">
        <f>VLOOKUP($B2903,Deals_Demo!$H:$S,9,0)</f>
        <v>45923.391192129631</v>
      </c>
      <c r="U2903" s="15" t="str">
        <f t="shared" si="451"/>
        <v>2025-09-23</v>
      </c>
      <c r="V2903" s="13" t="str">
        <f>VLOOKUP($B2903,Deals_Demo!$H:$S,11,0)</f>
        <v>09</v>
      </c>
      <c r="W2903" s="13" t="str">
        <f>VLOOKUP($B2903,Deals_Demo!$H:$S,12,0)</f>
        <v>Tue</v>
      </c>
      <c r="X2903" s="13">
        <f t="shared" si="453"/>
        <v>-0.29599999999999999</v>
      </c>
      <c r="Y2903" s="13">
        <f t="shared" si="454"/>
        <v>-0.59199999999999997</v>
      </c>
      <c r="Z2903" s="13">
        <f t="shared" si="455"/>
        <v>-0.88800000000000001</v>
      </c>
      <c r="AA2903" s="13">
        <f t="shared" si="452"/>
        <v>-3</v>
      </c>
    </row>
    <row r="2904" spans="1:27" x14ac:dyDescent="0.25">
      <c r="A2904" s="56">
        <v>45923.183321759258</v>
      </c>
      <c r="B2904" s="57">
        <v>444621856</v>
      </c>
      <c r="C2904" s="58" t="s">
        <v>36</v>
      </c>
      <c r="D2904" s="58" t="s">
        <v>37</v>
      </c>
      <c r="E2904" s="58" t="s">
        <v>119</v>
      </c>
      <c r="F2904" s="59">
        <v>3752.67</v>
      </c>
      <c r="G2904" s="59">
        <v>3749.67</v>
      </c>
      <c r="H2904" s="58"/>
      <c r="I2904" s="58" t="s">
        <v>3225</v>
      </c>
      <c r="J2904" s="59">
        <v>3749.58</v>
      </c>
      <c r="K2904" s="59">
        <v>0</v>
      </c>
      <c r="L2904" s="59">
        <v>0</v>
      </c>
      <c r="M2904" s="59">
        <v>-3.09</v>
      </c>
      <c r="N2904" s="10" t="str">
        <f t="shared" si="447"/>
        <v>L</v>
      </c>
      <c r="O2904" s="11">
        <f t="shared" si="448"/>
        <v>45923</v>
      </c>
      <c r="P2904" s="12" t="str">
        <f t="shared" si="449"/>
        <v>04</v>
      </c>
      <c r="Q2904" s="13" t="str">
        <f>VLOOKUP($B2904,Deals_Demo!$H:$N,7,0)</f>
        <v>DEMO_strategy_25</v>
      </c>
      <c r="R2904" s="13" t="str">
        <f t="shared" si="450"/>
        <v>Tue</v>
      </c>
      <c r="S2904" s="14">
        <f>VLOOKUP($B2904,Deals_Demo!$H:$S,8,0)</f>
        <v>45923.183321759258</v>
      </c>
      <c r="T2904" s="14">
        <f>VLOOKUP($B2904,Deals_Demo!$H:$S,9,0)</f>
        <v>45923.391655092593</v>
      </c>
      <c r="U2904" s="15" t="str">
        <f t="shared" si="451"/>
        <v>2025-09-23</v>
      </c>
      <c r="V2904" s="13" t="str">
        <f>VLOOKUP($B2904,Deals_Demo!$H:$S,11,0)</f>
        <v>09</v>
      </c>
      <c r="W2904" s="13" t="str">
        <f>VLOOKUP($B2904,Deals_Demo!$H:$S,12,0)</f>
        <v>Tue</v>
      </c>
      <c r="X2904" s="13">
        <f t="shared" si="453"/>
        <v>-0.309</v>
      </c>
      <c r="Y2904" s="13">
        <f t="shared" si="454"/>
        <v>-0.61799999999999999</v>
      </c>
      <c r="Z2904" s="13">
        <f t="shared" si="455"/>
        <v>-0.92699999999999994</v>
      </c>
      <c r="AA2904" s="13">
        <f t="shared" si="452"/>
        <v>-3</v>
      </c>
    </row>
    <row r="2905" spans="1:27" x14ac:dyDescent="0.25">
      <c r="A2905" s="60">
        <v>45923.183321759258</v>
      </c>
      <c r="B2905" s="61">
        <v>444621857</v>
      </c>
      <c r="C2905" s="62" t="s">
        <v>36</v>
      </c>
      <c r="D2905" s="62" t="s">
        <v>37</v>
      </c>
      <c r="E2905" s="62" t="s">
        <v>119</v>
      </c>
      <c r="F2905" s="63">
        <v>3752.67</v>
      </c>
      <c r="G2905" s="63">
        <v>3749.67</v>
      </c>
      <c r="H2905" s="63">
        <v>3758.67</v>
      </c>
      <c r="I2905" s="62" t="s">
        <v>3225</v>
      </c>
      <c r="J2905" s="63">
        <v>3749.58</v>
      </c>
      <c r="K2905" s="63">
        <v>0</v>
      </c>
      <c r="L2905" s="63">
        <v>0</v>
      </c>
      <c r="M2905" s="63">
        <v>-3.09</v>
      </c>
      <c r="N2905" s="10" t="str">
        <f t="shared" si="447"/>
        <v>L</v>
      </c>
      <c r="O2905" s="11">
        <f t="shared" si="448"/>
        <v>45923</v>
      </c>
      <c r="P2905" s="12" t="str">
        <f t="shared" si="449"/>
        <v>04</v>
      </c>
      <c r="Q2905" s="13" t="str">
        <f>VLOOKUP($B2905,Deals_Demo!$H:$N,7,0)</f>
        <v>DEMO_strategy_26</v>
      </c>
      <c r="R2905" s="13" t="str">
        <f t="shared" si="450"/>
        <v>Tue</v>
      </c>
      <c r="S2905" s="14">
        <f>VLOOKUP($B2905,Deals_Demo!$H:$S,8,0)</f>
        <v>45923.183321759258</v>
      </c>
      <c r="T2905" s="14">
        <f>VLOOKUP($B2905,Deals_Demo!$H:$S,9,0)</f>
        <v>45923.391655092593</v>
      </c>
      <c r="U2905" s="15" t="str">
        <f t="shared" si="451"/>
        <v>2025-09-23</v>
      </c>
      <c r="V2905" s="13" t="str">
        <f>VLOOKUP($B2905,Deals_Demo!$H:$S,11,0)</f>
        <v>09</v>
      </c>
      <c r="W2905" s="13" t="str">
        <f>VLOOKUP($B2905,Deals_Demo!$H:$S,12,0)</f>
        <v>Tue</v>
      </c>
      <c r="X2905" s="13">
        <f t="shared" si="453"/>
        <v>-0.309</v>
      </c>
      <c r="Y2905" s="13">
        <f t="shared" si="454"/>
        <v>-0.61799999999999999</v>
      </c>
      <c r="Z2905" s="13">
        <f t="shared" si="455"/>
        <v>-0.92699999999999994</v>
      </c>
      <c r="AA2905" s="13">
        <f t="shared" si="452"/>
        <v>-3</v>
      </c>
    </row>
    <row r="2906" spans="1:27" x14ac:dyDescent="0.25">
      <c r="A2906" s="56">
        <v>45923.183668981481</v>
      </c>
      <c r="B2906" s="57">
        <v>444621944</v>
      </c>
      <c r="C2906" s="58" t="s">
        <v>36</v>
      </c>
      <c r="D2906" s="58" t="s">
        <v>38</v>
      </c>
      <c r="E2906" s="58" t="s">
        <v>119</v>
      </c>
      <c r="F2906" s="59">
        <v>3753.26</v>
      </c>
      <c r="G2906" s="59">
        <v>3749.7</v>
      </c>
      <c r="H2906" s="58"/>
      <c r="I2906" s="58" t="s">
        <v>3226</v>
      </c>
      <c r="J2906" s="59">
        <v>3749.77</v>
      </c>
      <c r="K2906" s="59">
        <v>0</v>
      </c>
      <c r="L2906" s="59">
        <v>0</v>
      </c>
      <c r="M2906" s="59">
        <v>3.49</v>
      </c>
      <c r="N2906" s="10" t="str">
        <f t="shared" si="447"/>
        <v>W</v>
      </c>
      <c r="O2906" s="11">
        <f t="shared" si="448"/>
        <v>45923</v>
      </c>
      <c r="P2906" s="12" t="str">
        <f t="shared" si="449"/>
        <v>04</v>
      </c>
      <c r="Q2906" s="13" t="str">
        <f>VLOOKUP($B2906,Deals_Demo!$H:$N,7,0)</f>
        <v>strategy_19_demo</v>
      </c>
      <c r="R2906" s="13" t="str">
        <f t="shared" si="450"/>
        <v>Tue</v>
      </c>
      <c r="S2906" s="14">
        <f>VLOOKUP($B2906,Deals_Demo!$H:$S,8,0)</f>
        <v>45923.183668981481</v>
      </c>
      <c r="T2906" s="14">
        <f>VLOOKUP($B2906,Deals_Demo!$H:$S,9,0)</f>
        <v>45923.392002314817</v>
      </c>
      <c r="U2906" s="15" t="str">
        <f t="shared" si="451"/>
        <v>2025-09-23</v>
      </c>
      <c r="V2906" s="13" t="str">
        <f>VLOOKUP($B2906,Deals_Demo!$H:$S,11,0)</f>
        <v>09</v>
      </c>
      <c r="W2906" s="13" t="str">
        <f>VLOOKUP($B2906,Deals_Demo!$H:$S,12,0)</f>
        <v>Tue</v>
      </c>
      <c r="X2906" s="13">
        <f t="shared" si="453"/>
        <v>0.34900000000000003</v>
      </c>
      <c r="Y2906" s="13">
        <f t="shared" si="454"/>
        <v>0.69800000000000006</v>
      </c>
      <c r="Z2906" s="13">
        <f t="shared" si="455"/>
        <v>1.0469999999999999</v>
      </c>
      <c r="AA2906" s="13">
        <f t="shared" si="452"/>
        <v>3.49</v>
      </c>
    </row>
    <row r="2907" spans="1:27" x14ac:dyDescent="0.25">
      <c r="A2907" s="60">
        <v>45923.183668981481</v>
      </c>
      <c r="B2907" s="61">
        <v>444621947</v>
      </c>
      <c r="C2907" s="62" t="s">
        <v>36</v>
      </c>
      <c r="D2907" s="62" t="s">
        <v>38</v>
      </c>
      <c r="E2907" s="62" t="s">
        <v>119</v>
      </c>
      <c r="F2907" s="63">
        <v>3753.52</v>
      </c>
      <c r="G2907" s="63">
        <v>3749.71</v>
      </c>
      <c r="H2907" s="62"/>
      <c r="I2907" s="62" t="s">
        <v>3226</v>
      </c>
      <c r="J2907" s="63">
        <v>3749.77</v>
      </c>
      <c r="K2907" s="63">
        <v>0</v>
      </c>
      <c r="L2907" s="63">
        <v>0</v>
      </c>
      <c r="M2907" s="63">
        <v>3.75</v>
      </c>
      <c r="N2907" s="10" t="str">
        <f t="shared" si="447"/>
        <v>W</v>
      </c>
      <c r="O2907" s="11">
        <f t="shared" si="448"/>
        <v>45923</v>
      </c>
      <c r="P2907" s="12" t="str">
        <f t="shared" si="449"/>
        <v>04</v>
      </c>
      <c r="Q2907" s="13" t="str">
        <f>VLOOKUP($B2907,Deals_Demo!$H:$N,7,0)</f>
        <v>strategy_18_demo</v>
      </c>
      <c r="R2907" s="13" t="str">
        <f t="shared" si="450"/>
        <v>Tue</v>
      </c>
      <c r="S2907" s="14">
        <f>VLOOKUP($B2907,Deals_Demo!$H:$S,8,0)</f>
        <v>45923.183668981481</v>
      </c>
      <c r="T2907" s="14">
        <f>VLOOKUP($B2907,Deals_Demo!$H:$S,9,0)</f>
        <v>45923.392002314817</v>
      </c>
      <c r="U2907" s="15" t="str">
        <f t="shared" si="451"/>
        <v>2025-09-23</v>
      </c>
      <c r="V2907" s="13" t="str">
        <f>VLOOKUP($B2907,Deals_Demo!$H:$S,11,0)</f>
        <v>09</v>
      </c>
      <c r="W2907" s="13" t="str">
        <f>VLOOKUP($B2907,Deals_Demo!$H:$S,12,0)</f>
        <v>Tue</v>
      </c>
      <c r="X2907" s="13">
        <f t="shared" si="453"/>
        <v>0.375</v>
      </c>
      <c r="Y2907" s="13">
        <f t="shared" si="454"/>
        <v>0.75</v>
      </c>
      <c r="Z2907" s="13">
        <f t="shared" si="455"/>
        <v>1.125</v>
      </c>
      <c r="AA2907" s="13">
        <f t="shared" si="452"/>
        <v>3.75</v>
      </c>
    </row>
    <row r="2908" spans="1:27" x14ac:dyDescent="0.25">
      <c r="A2908" s="56">
        <v>45923.18472222222</v>
      </c>
      <c r="B2908" s="57">
        <v>444622297</v>
      </c>
      <c r="C2908" s="58" t="s">
        <v>36</v>
      </c>
      <c r="D2908" s="58" t="s">
        <v>37</v>
      </c>
      <c r="E2908" s="58" t="s">
        <v>119</v>
      </c>
      <c r="F2908" s="59">
        <v>3752.39</v>
      </c>
      <c r="G2908" s="59">
        <v>3749.44</v>
      </c>
      <c r="H2908" s="59">
        <v>3756.94</v>
      </c>
      <c r="I2908" s="58" t="s">
        <v>3227</v>
      </c>
      <c r="J2908" s="59">
        <v>3749.29</v>
      </c>
      <c r="K2908" s="59">
        <v>0</v>
      </c>
      <c r="L2908" s="59">
        <v>0</v>
      </c>
      <c r="M2908" s="59">
        <v>-3.1</v>
      </c>
      <c r="N2908" s="10" t="str">
        <f t="shared" si="447"/>
        <v>L</v>
      </c>
      <c r="O2908" s="11">
        <f t="shared" si="448"/>
        <v>45923</v>
      </c>
      <c r="P2908" s="12" t="str">
        <f t="shared" si="449"/>
        <v>04</v>
      </c>
      <c r="Q2908" s="13" t="str">
        <f>VLOOKUP($B2908,Deals_Demo!$H:$N,7,0)</f>
        <v>DEMO_strategy_27</v>
      </c>
      <c r="R2908" s="13" t="str">
        <f t="shared" si="450"/>
        <v>Tue</v>
      </c>
      <c r="S2908" s="14">
        <f>VLOOKUP($B2908,Deals_Demo!$H:$S,8,0)</f>
        <v>45923.18472222222</v>
      </c>
      <c r="T2908" s="14">
        <f>VLOOKUP($B2908,Deals_Demo!$H:$S,9,0)</f>
        <v>45923.393055555556</v>
      </c>
      <c r="U2908" s="15" t="str">
        <f t="shared" si="451"/>
        <v>2025-09-23</v>
      </c>
      <c r="V2908" s="13" t="str">
        <f>VLOOKUP($B2908,Deals_Demo!$H:$S,11,0)</f>
        <v>09</v>
      </c>
      <c r="W2908" s="13" t="str">
        <f>VLOOKUP($B2908,Deals_Demo!$H:$S,12,0)</f>
        <v>Tue</v>
      </c>
      <c r="X2908" s="13">
        <f t="shared" si="453"/>
        <v>-0.31000000000000005</v>
      </c>
      <c r="Y2908" s="13">
        <f t="shared" si="454"/>
        <v>-0.62000000000000011</v>
      </c>
      <c r="Z2908" s="13">
        <f t="shared" si="455"/>
        <v>-0.92999999999999994</v>
      </c>
      <c r="AA2908" s="13">
        <f t="shared" si="452"/>
        <v>-3</v>
      </c>
    </row>
    <row r="2909" spans="1:27" x14ac:dyDescent="0.25">
      <c r="A2909" s="60">
        <v>45923.186215277776</v>
      </c>
      <c r="B2909" s="61">
        <v>444623417</v>
      </c>
      <c r="C2909" s="62" t="s">
        <v>36</v>
      </c>
      <c r="D2909" s="62" t="s">
        <v>38</v>
      </c>
      <c r="E2909" s="62" t="s">
        <v>119</v>
      </c>
      <c r="F2909" s="63">
        <v>3749.79</v>
      </c>
      <c r="G2909" s="63">
        <v>3749.25</v>
      </c>
      <c r="H2909" s="62"/>
      <c r="I2909" s="62" t="s">
        <v>3228</v>
      </c>
      <c r="J2909" s="63">
        <v>3749.35</v>
      </c>
      <c r="K2909" s="63">
        <v>0</v>
      </c>
      <c r="L2909" s="63">
        <v>0</v>
      </c>
      <c r="M2909" s="63">
        <v>0.44</v>
      </c>
      <c r="N2909" s="10" t="str">
        <f t="shared" si="447"/>
        <v>W</v>
      </c>
      <c r="O2909" s="11">
        <f t="shared" si="448"/>
        <v>45923</v>
      </c>
      <c r="P2909" s="12" t="str">
        <f t="shared" si="449"/>
        <v>04</v>
      </c>
      <c r="Q2909" s="13" t="str">
        <f>VLOOKUP($B2909,Deals_Demo!$H:$N,7,0)</f>
        <v>strategy_18_demo</v>
      </c>
      <c r="R2909" s="13" t="str">
        <f t="shared" si="450"/>
        <v>Tue</v>
      </c>
      <c r="S2909" s="14">
        <f>VLOOKUP($B2909,Deals_Demo!$H:$S,8,0)</f>
        <v>45923.186215277776</v>
      </c>
      <c r="T2909" s="14">
        <f>VLOOKUP($B2909,Deals_Demo!$H:$S,9,0)</f>
        <v>45923.394548611112</v>
      </c>
      <c r="U2909" s="15" t="str">
        <f t="shared" si="451"/>
        <v>2025-09-23</v>
      </c>
      <c r="V2909" s="13" t="str">
        <f>VLOOKUP($B2909,Deals_Demo!$H:$S,11,0)</f>
        <v>09</v>
      </c>
      <c r="W2909" s="13" t="str">
        <f>VLOOKUP($B2909,Deals_Demo!$H:$S,12,0)</f>
        <v>Tue</v>
      </c>
      <c r="X2909" s="13">
        <f t="shared" si="453"/>
        <v>4.4000000000000004E-2</v>
      </c>
      <c r="Y2909" s="13">
        <f t="shared" si="454"/>
        <v>8.8000000000000009E-2</v>
      </c>
      <c r="Z2909" s="13">
        <f t="shared" si="455"/>
        <v>0.13200000000000001</v>
      </c>
      <c r="AA2909" s="13">
        <f t="shared" si="452"/>
        <v>-3</v>
      </c>
    </row>
    <row r="2910" spans="1:27" x14ac:dyDescent="0.25">
      <c r="A2910" s="56">
        <v>45923.186215277776</v>
      </c>
      <c r="B2910" s="57">
        <v>444623421</v>
      </c>
      <c r="C2910" s="58" t="s">
        <v>36</v>
      </c>
      <c r="D2910" s="58" t="s">
        <v>38</v>
      </c>
      <c r="E2910" s="58" t="s">
        <v>119</v>
      </c>
      <c r="F2910" s="59">
        <v>3749.82</v>
      </c>
      <c r="G2910" s="59">
        <v>3752.79</v>
      </c>
      <c r="H2910" s="58"/>
      <c r="I2910" s="58" t="s">
        <v>3229</v>
      </c>
      <c r="J2910" s="59">
        <v>3752.83</v>
      </c>
      <c r="K2910" s="59">
        <v>0</v>
      </c>
      <c r="L2910" s="59">
        <v>0</v>
      </c>
      <c r="M2910" s="59">
        <v>-3.01</v>
      </c>
      <c r="N2910" s="10" t="str">
        <f t="shared" si="447"/>
        <v>L</v>
      </c>
      <c r="O2910" s="11">
        <f t="shared" si="448"/>
        <v>45923</v>
      </c>
      <c r="P2910" s="12" t="str">
        <f t="shared" si="449"/>
        <v>04</v>
      </c>
      <c r="Q2910" s="13" t="str">
        <f>VLOOKUP($B2910,Deals_Demo!$H:$N,7,0)</f>
        <v>strategy_19_demo</v>
      </c>
      <c r="R2910" s="13" t="str">
        <f t="shared" si="450"/>
        <v>Tue</v>
      </c>
      <c r="S2910" s="14">
        <f>VLOOKUP($B2910,Deals_Demo!$H:$S,8,0)</f>
        <v>45923.186215277776</v>
      </c>
      <c r="T2910" s="14">
        <f>VLOOKUP($B2910,Deals_Demo!$H:$S,9,0)</f>
        <v>45923.394548611112</v>
      </c>
      <c r="U2910" s="15" t="str">
        <f t="shared" si="451"/>
        <v>2025-09-23</v>
      </c>
      <c r="V2910" s="13" t="str">
        <f>VLOOKUP($B2910,Deals_Demo!$H:$S,11,0)</f>
        <v>09</v>
      </c>
      <c r="W2910" s="13" t="str">
        <f>VLOOKUP($B2910,Deals_Demo!$H:$S,12,0)</f>
        <v>Tue</v>
      </c>
      <c r="X2910" s="13">
        <f t="shared" si="453"/>
        <v>-0.30099999999999999</v>
      </c>
      <c r="Y2910" s="13">
        <f t="shared" si="454"/>
        <v>-0.60199999999999998</v>
      </c>
      <c r="Z2910" s="13">
        <f t="shared" si="455"/>
        <v>-0.90299999999999991</v>
      </c>
      <c r="AA2910" s="13">
        <f t="shared" si="452"/>
        <v>-3</v>
      </c>
    </row>
    <row r="2911" spans="1:27" x14ac:dyDescent="0.25">
      <c r="A2911" s="60">
        <v>45923.187141203707</v>
      </c>
      <c r="B2911" s="61">
        <v>444623830</v>
      </c>
      <c r="C2911" s="62" t="s">
        <v>36</v>
      </c>
      <c r="D2911" s="62" t="s">
        <v>38</v>
      </c>
      <c r="E2911" s="62" t="s">
        <v>119</v>
      </c>
      <c r="F2911" s="63">
        <v>3749.62</v>
      </c>
      <c r="G2911" s="63">
        <v>3749.26</v>
      </c>
      <c r="H2911" s="62"/>
      <c r="I2911" s="62" t="s">
        <v>3230</v>
      </c>
      <c r="J2911" s="63">
        <v>3749.29</v>
      </c>
      <c r="K2911" s="63">
        <v>0</v>
      </c>
      <c r="L2911" s="63">
        <v>0</v>
      </c>
      <c r="M2911" s="63">
        <v>0.33</v>
      </c>
      <c r="N2911" s="10" t="str">
        <f t="shared" si="447"/>
        <v>W</v>
      </c>
      <c r="O2911" s="11">
        <f t="shared" si="448"/>
        <v>45923</v>
      </c>
      <c r="P2911" s="12" t="str">
        <f t="shared" si="449"/>
        <v>04</v>
      </c>
      <c r="Q2911" s="13" t="str">
        <f>VLOOKUP($B2911,Deals_Demo!$H:$N,7,0)</f>
        <v>strategy_18_demo</v>
      </c>
      <c r="R2911" s="13" t="str">
        <f t="shared" si="450"/>
        <v>Tue</v>
      </c>
      <c r="S2911" s="14">
        <f>VLOOKUP($B2911,Deals_Demo!$H:$S,8,0)</f>
        <v>45923.187141203707</v>
      </c>
      <c r="T2911" s="14">
        <f>VLOOKUP($B2911,Deals_Demo!$H:$S,9,0)</f>
        <v>45923.395474537043</v>
      </c>
      <c r="U2911" s="15" t="str">
        <f t="shared" si="451"/>
        <v>2025-09-23</v>
      </c>
      <c r="V2911" s="13" t="str">
        <f>VLOOKUP($B2911,Deals_Demo!$H:$S,11,0)</f>
        <v>09</v>
      </c>
      <c r="W2911" s="13" t="str">
        <f>VLOOKUP($B2911,Deals_Demo!$H:$S,12,0)</f>
        <v>Tue</v>
      </c>
      <c r="X2911" s="13">
        <f t="shared" si="453"/>
        <v>3.3000000000000002E-2</v>
      </c>
      <c r="Y2911" s="13">
        <f t="shared" si="454"/>
        <v>6.6000000000000003E-2</v>
      </c>
      <c r="Z2911" s="13">
        <f t="shared" si="455"/>
        <v>9.9000000000000005E-2</v>
      </c>
      <c r="AA2911" s="13">
        <f t="shared" si="452"/>
        <v>-3</v>
      </c>
    </row>
    <row r="2912" spans="1:27" x14ac:dyDescent="0.25">
      <c r="A2912" s="56">
        <v>45923.188298611109</v>
      </c>
      <c r="B2912" s="57">
        <v>444624183</v>
      </c>
      <c r="C2912" s="58" t="s">
        <v>36</v>
      </c>
      <c r="D2912" s="58" t="s">
        <v>38</v>
      </c>
      <c r="E2912" s="58" t="s">
        <v>119</v>
      </c>
      <c r="F2912" s="59">
        <v>3748.32</v>
      </c>
      <c r="G2912" s="59">
        <v>3751.38</v>
      </c>
      <c r="H2912" s="58"/>
      <c r="I2912" s="58" t="s">
        <v>3231</v>
      </c>
      <c r="J2912" s="59">
        <v>3751.41</v>
      </c>
      <c r="K2912" s="59">
        <v>0</v>
      </c>
      <c r="L2912" s="59">
        <v>0</v>
      </c>
      <c r="M2912" s="59">
        <v>-3.09</v>
      </c>
      <c r="N2912" s="10" t="str">
        <f t="shared" si="447"/>
        <v>L</v>
      </c>
      <c r="O2912" s="11">
        <f t="shared" si="448"/>
        <v>45923</v>
      </c>
      <c r="P2912" s="12" t="str">
        <f t="shared" si="449"/>
        <v>04</v>
      </c>
      <c r="Q2912" s="13" t="str">
        <f>VLOOKUP($B2912,Deals_Demo!$H:$N,7,0)</f>
        <v>strategy_20_demo</v>
      </c>
      <c r="R2912" s="13" t="str">
        <f t="shared" si="450"/>
        <v>Tue</v>
      </c>
      <c r="S2912" s="14">
        <f>VLOOKUP($B2912,Deals_Demo!$H:$S,8,0)</f>
        <v>45923.188298611109</v>
      </c>
      <c r="T2912" s="14">
        <f>VLOOKUP($B2912,Deals_Demo!$H:$S,9,0)</f>
        <v>45923.396631944444</v>
      </c>
      <c r="U2912" s="15" t="str">
        <f t="shared" si="451"/>
        <v>2025-09-23</v>
      </c>
      <c r="V2912" s="13" t="str">
        <f>VLOOKUP($B2912,Deals_Demo!$H:$S,11,0)</f>
        <v>09</v>
      </c>
      <c r="W2912" s="13" t="str">
        <f>VLOOKUP($B2912,Deals_Demo!$H:$S,12,0)</f>
        <v>Tue</v>
      </c>
      <c r="X2912" s="13">
        <f t="shared" si="453"/>
        <v>-0.309</v>
      </c>
      <c r="Y2912" s="13">
        <f t="shared" si="454"/>
        <v>-0.61799999999999999</v>
      </c>
      <c r="Z2912" s="13">
        <f t="shared" si="455"/>
        <v>-0.92699999999999994</v>
      </c>
      <c r="AA2912" s="13">
        <f t="shared" si="452"/>
        <v>-3</v>
      </c>
    </row>
    <row r="2913" spans="1:27" x14ac:dyDescent="0.25">
      <c r="A2913" s="60">
        <v>45923.188414351855</v>
      </c>
      <c r="B2913" s="61">
        <v>444624231</v>
      </c>
      <c r="C2913" s="62" t="s">
        <v>36</v>
      </c>
      <c r="D2913" s="62" t="s">
        <v>38</v>
      </c>
      <c r="E2913" s="62" t="s">
        <v>119</v>
      </c>
      <c r="F2913" s="63">
        <v>3748.74</v>
      </c>
      <c r="G2913" s="63">
        <v>3751.74</v>
      </c>
      <c r="H2913" s="62"/>
      <c r="I2913" s="62" t="s">
        <v>3232</v>
      </c>
      <c r="J2913" s="63">
        <v>3751.77</v>
      </c>
      <c r="K2913" s="63">
        <v>0</v>
      </c>
      <c r="L2913" s="63">
        <v>0</v>
      </c>
      <c r="M2913" s="63">
        <v>-3.03</v>
      </c>
      <c r="N2913" s="10" t="str">
        <f t="shared" si="447"/>
        <v>L</v>
      </c>
      <c r="O2913" s="11">
        <f t="shared" si="448"/>
        <v>45923</v>
      </c>
      <c r="P2913" s="12" t="str">
        <f t="shared" si="449"/>
        <v>04</v>
      </c>
      <c r="Q2913" s="13" t="str">
        <f>VLOOKUP($B2913,Deals_Demo!$H:$N,7,0)</f>
        <v>strategy_18_demo</v>
      </c>
      <c r="R2913" s="13" t="str">
        <f t="shared" si="450"/>
        <v>Tue</v>
      </c>
      <c r="S2913" s="14">
        <f>VLOOKUP($B2913,Deals_Demo!$H:$S,8,0)</f>
        <v>45923.188414351855</v>
      </c>
      <c r="T2913" s="14">
        <f>VLOOKUP($B2913,Deals_Demo!$H:$S,9,0)</f>
        <v>45923.39674768519</v>
      </c>
      <c r="U2913" s="15" t="str">
        <f t="shared" si="451"/>
        <v>2025-09-23</v>
      </c>
      <c r="V2913" s="13" t="str">
        <f>VLOOKUP($B2913,Deals_Demo!$H:$S,11,0)</f>
        <v>09</v>
      </c>
      <c r="W2913" s="13" t="str">
        <f>VLOOKUP($B2913,Deals_Demo!$H:$S,12,0)</f>
        <v>Tue</v>
      </c>
      <c r="X2913" s="13">
        <f t="shared" si="453"/>
        <v>-0.30299999999999999</v>
      </c>
      <c r="Y2913" s="13">
        <f t="shared" si="454"/>
        <v>-0.60599999999999998</v>
      </c>
      <c r="Z2913" s="13">
        <f t="shared" si="455"/>
        <v>-0.90899999999999992</v>
      </c>
      <c r="AA2913" s="13">
        <f t="shared" si="452"/>
        <v>-3</v>
      </c>
    </row>
    <row r="2914" spans="1:27" x14ac:dyDescent="0.25">
      <c r="A2914" s="56">
        <v>45923.188645833332</v>
      </c>
      <c r="B2914" s="57">
        <v>444624289</v>
      </c>
      <c r="C2914" s="58" t="s">
        <v>36</v>
      </c>
      <c r="D2914" s="58" t="s">
        <v>37</v>
      </c>
      <c r="E2914" s="58" t="s">
        <v>119</v>
      </c>
      <c r="F2914" s="59">
        <v>3751.07</v>
      </c>
      <c r="G2914" s="59">
        <v>3752.43</v>
      </c>
      <c r="H2914" s="59">
        <v>3757.1</v>
      </c>
      <c r="I2914" s="58" t="s">
        <v>3233</v>
      </c>
      <c r="J2914" s="59">
        <v>3757.16</v>
      </c>
      <c r="K2914" s="59">
        <v>0</v>
      </c>
      <c r="L2914" s="59">
        <v>0</v>
      </c>
      <c r="M2914" s="59">
        <v>6.09</v>
      </c>
      <c r="N2914" s="10" t="str">
        <f t="shared" si="447"/>
        <v>W</v>
      </c>
      <c r="O2914" s="11">
        <f t="shared" si="448"/>
        <v>45923</v>
      </c>
      <c r="P2914" s="12" t="str">
        <f t="shared" si="449"/>
        <v>04</v>
      </c>
      <c r="Q2914" s="13" t="str">
        <f>VLOOKUP($B2914,Deals_Demo!$H:$N,7,0)</f>
        <v>strategy_28.py</v>
      </c>
      <c r="R2914" s="13" t="str">
        <f t="shared" si="450"/>
        <v>Tue</v>
      </c>
      <c r="S2914" s="14">
        <f>VLOOKUP($B2914,Deals_Demo!$H:$S,8,0)</f>
        <v>45923.188645833332</v>
      </c>
      <c r="T2914" s="14">
        <f>VLOOKUP($B2914,Deals_Demo!$H:$S,9,0)</f>
        <v>45923.396979166668</v>
      </c>
      <c r="U2914" s="15" t="str">
        <f t="shared" si="451"/>
        <v>2025-09-23</v>
      </c>
      <c r="V2914" s="13" t="str">
        <f>VLOOKUP($B2914,Deals_Demo!$H:$S,11,0)</f>
        <v>09</v>
      </c>
      <c r="W2914" s="13" t="str">
        <f>VLOOKUP($B2914,Deals_Demo!$H:$S,12,0)</f>
        <v>Tue</v>
      </c>
      <c r="X2914" s="13">
        <f t="shared" si="453"/>
        <v>0.60899999999999999</v>
      </c>
      <c r="Y2914" s="13">
        <f t="shared" si="454"/>
        <v>1.218</v>
      </c>
      <c r="Z2914" s="13">
        <f t="shared" si="455"/>
        <v>1.827</v>
      </c>
      <c r="AA2914" s="13">
        <f t="shared" si="452"/>
        <v>6.09</v>
      </c>
    </row>
    <row r="2915" spans="1:27" x14ac:dyDescent="0.25">
      <c r="A2915" s="60">
        <v>45923.189340277779</v>
      </c>
      <c r="B2915" s="61">
        <v>444624466</v>
      </c>
      <c r="C2915" s="62" t="s">
        <v>36</v>
      </c>
      <c r="D2915" s="62" t="s">
        <v>37</v>
      </c>
      <c r="E2915" s="62" t="s">
        <v>119</v>
      </c>
      <c r="F2915" s="63">
        <v>3752.03</v>
      </c>
      <c r="G2915" s="63">
        <v>3753.03</v>
      </c>
      <c r="H2915" s="63">
        <v>3755.52</v>
      </c>
      <c r="I2915" s="62" t="s">
        <v>3234</v>
      </c>
      <c r="J2915" s="63">
        <v>3755.52</v>
      </c>
      <c r="K2915" s="63">
        <v>0</v>
      </c>
      <c r="L2915" s="63">
        <v>0</v>
      </c>
      <c r="M2915" s="63">
        <v>3.49</v>
      </c>
      <c r="N2915" s="10" t="str">
        <f t="shared" ref="N2915:N2920" si="456">IF(M2915&gt;0,"W",IF(M2915&lt;0,"L","BE"))</f>
        <v>W</v>
      </c>
      <c r="O2915" s="11">
        <f t="shared" ref="O2915:O2920" si="457">INT(LEFT(A2915,10))</f>
        <v>45923</v>
      </c>
      <c r="P2915" s="12" t="str">
        <f t="shared" ref="P2915:P2920" si="458">TEXT(A2915,"hh")</f>
        <v>04</v>
      </c>
      <c r="Q2915" s="13" t="str">
        <f>VLOOKUP($B2915,Deals_Demo!$H:$N,7,0)</f>
        <v>strategy_13_demo</v>
      </c>
      <c r="R2915" s="13" t="str">
        <f t="shared" ref="R2915:R2920" si="459">TEXT(O2915,"ddd")</f>
        <v>Tue</v>
      </c>
      <c r="S2915" s="14">
        <f>VLOOKUP($B2915,Deals_Demo!$H:$S,8,0)</f>
        <v>45923.189340277779</v>
      </c>
      <c r="T2915" s="14">
        <f>VLOOKUP($B2915,Deals_Demo!$H:$S,9,0)</f>
        <v>45923.397673611114</v>
      </c>
      <c r="U2915" s="15" t="str">
        <f t="shared" ref="U2915:U2920" si="460">TEXT(T2915,"yyyy-mm-dd")</f>
        <v>2025-09-23</v>
      </c>
      <c r="V2915" s="13" t="str">
        <f>VLOOKUP($B2915,Deals_Demo!$H:$S,11,0)</f>
        <v>09</v>
      </c>
      <c r="W2915" s="13" t="str">
        <f>VLOOKUP($B2915,Deals_Demo!$H:$S,12,0)</f>
        <v>Tue</v>
      </c>
      <c r="X2915" s="13">
        <f t="shared" si="453"/>
        <v>0.34900000000000003</v>
      </c>
      <c r="Y2915" s="13">
        <f t="shared" si="454"/>
        <v>0.69800000000000006</v>
      </c>
      <c r="Z2915" s="13">
        <f t="shared" si="455"/>
        <v>1.0469999999999999</v>
      </c>
      <c r="AA2915" s="13">
        <f t="shared" ref="AA2915:AA2920" si="461">IF(M2915&lt;2.9,-3,M2915)</f>
        <v>3.49</v>
      </c>
    </row>
    <row r="2916" spans="1:27" x14ac:dyDescent="0.25">
      <c r="A2916" s="56">
        <v>45923.191655092596</v>
      </c>
      <c r="B2916" s="57">
        <v>444625000</v>
      </c>
      <c r="C2916" s="58" t="s">
        <v>36</v>
      </c>
      <c r="D2916" s="58" t="s">
        <v>37</v>
      </c>
      <c r="E2916" s="58" t="s">
        <v>119</v>
      </c>
      <c r="F2916" s="59">
        <v>3752.15</v>
      </c>
      <c r="G2916" s="59">
        <v>3751.81</v>
      </c>
      <c r="H2916" s="59">
        <v>3756.65</v>
      </c>
      <c r="I2916" s="58" t="s">
        <v>3233</v>
      </c>
      <c r="J2916" s="59">
        <v>3756.66</v>
      </c>
      <c r="K2916" s="59">
        <v>0</v>
      </c>
      <c r="L2916" s="59">
        <v>0</v>
      </c>
      <c r="M2916" s="59">
        <v>4.51</v>
      </c>
      <c r="N2916" s="10" t="str">
        <f t="shared" si="456"/>
        <v>W</v>
      </c>
      <c r="O2916" s="11">
        <f t="shared" si="457"/>
        <v>45923</v>
      </c>
      <c r="P2916" s="12" t="str">
        <f t="shared" si="458"/>
        <v>04</v>
      </c>
      <c r="Q2916" s="13" t="str">
        <f>VLOOKUP($B2916,Deals_Demo!$H:$N,7,0)</f>
        <v>DEMO_strategy_27</v>
      </c>
      <c r="R2916" s="13" t="str">
        <f t="shared" si="459"/>
        <v>Tue</v>
      </c>
      <c r="S2916" s="14">
        <f>VLOOKUP($B2916,Deals_Demo!$H:$S,8,0)</f>
        <v>45923.191655092596</v>
      </c>
      <c r="T2916" s="14">
        <f>VLOOKUP($B2916,Deals_Demo!$H:$S,9,0)</f>
        <v>45923.399988425932</v>
      </c>
      <c r="U2916" s="15" t="str">
        <f t="shared" si="460"/>
        <v>2025-09-23</v>
      </c>
      <c r="V2916" s="13" t="str">
        <f>VLOOKUP($B2916,Deals_Demo!$H:$S,11,0)</f>
        <v>09</v>
      </c>
      <c r="W2916" s="13" t="str">
        <f>VLOOKUP($B2916,Deals_Demo!$H:$S,12,0)</f>
        <v>Tue</v>
      </c>
      <c r="X2916" s="13">
        <f t="shared" si="453"/>
        <v>0.45100000000000001</v>
      </c>
      <c r="Y2916" s="13">
        <f t="shared" si="454"/>
        <v>0.90200000000000002</v>
      </c>
      <c r="Z2916" s="13">
        <f t="shared" si="455"/>
        <v>1.353</v>
      </c>
      <c r="AA2916" s="13">
        <f t="shared" si="461"/>
        <v>4.51</v>
      </c>
    </row>
    <row r="2917" spans="1:27" x14ac:dyDescent="0.25">
      <c r="A2917" s="60">
        <v>45923.191655092596</v>
      </c>
      <c r="B2917" s="61">
        <v>444625001</v>
      </c>
      <c r="C2917" s="62" t="s">
        <v>36</v>
      </c>
      <c r="D2917" s="62" t="s">
        <v>37</v>
      </c>
      <c r="E2917" s="62" t="s">
        <v>119</v>
      </c>
      <c r="F2917" s="63">
        <v>3752.1</v>
      </c>
      <c r="G2917" s="63">
        <v>3755.99</v>
      </c>
      <c r="H2917" s="62"/>
      <c r="I2917" s="62" t="s">
        <v>3508</v>
      </c>
      <c r="J2917" s="63">
        <v>3755.96</v>
      </c>
      <c r="K2917" s="63">
        <v>0</v>
      </c>
      <c r="L2917" s="63">
        <v>0</v>
      </c>
      <c r="M2917" s="63">
        <v>3.86</v>
      </c>
      <c r="N2917" s="10" t="str">
        <f t="shared" si="456"/>
        <v>W</v>
      </c>
      <c r="O2917" s="11">
        <f t="shared" si="457"/>
        <v>45923</v>
      </c>
      <c r="P2917" s="12" t="str">
        <f t="shared" si="458"/>
        <v>04</v>
      </c>
      <c r="Q2917" s="13" t="str">
        <f>VLOOKUP($B2917,Deals_Demo!$H:$N,7,0)</f>
        <v>DEMO_strategy_25</v>
      </c>
      <c r="R2917" s="13" t="str">
        <f t="shared" si="459"/>
        <v>Tue</v>
      </c>
      <c r="S2917" s="14">
        <f>VLOOKUP($B2917,Deals_Demo!$H:$S,8,0)</f>
        <v>45923.191655092596</v>
      </c>
      <c r="T2917" s="14">
        <f>VLOOKUP($B2917,Deals_Demo!$H:$S,9,0)</f>
        <v>45923.399988425932</v>
      </c>
      <c r="U2917" s="15" t="str">
        <f t="shared" si="460"/>
        <v>2025-09-23</v>
      </c>
      <c r="V2917" s="13" t="str">
        <f>VLOOKUP($B2917,Deals_Demo!$H:$S,11,0)</f>
        <v>09</v>
      </c>
      <c r="W2917" s="13" t="str">
        <f>VLOOKUP($B2917,Deals_Demo!$H:$S,12,0)</f>
        <v>Tue</v>
      </c>
      <c r="X2917" s="13">
        <f t="shared" si="453"/>
        <v>0.38600000000000001</v>
      </c>
      <c r="Y2917" s="13">
        <f t="shared" si="454"/>
        <v>0.77200000000000002</v>
      </c>
      <c r="Z2917" s="13">
        <f t="shared" si="455"/>
        <v>1.1579999999999999</v>
      </c>
      <c r="AA2917" s="13">
        <f t="shared" si="461"/>
        <v>3.86</v>
      </c>
    </row>
    <row r="2918" spans="1:27" x14ac:dyDescent="0.25">
      <c r="A2918" s="56">
        <v>45923.191655092596</v>
      </c>
      <c r="B2918" s="57">
        <v>444625002</v>
      </c>
      <c r="C2918" s="58" t="s">
        <v>36</v>
      </c>
      <c r="D2918" s="58" t="s">
        <v>37</v>
      </c>
      <c r="E2918" s="58" t="s">
        <v>119</v>
      </c>
      <c r="F2918" s="59">
        <v>3752.22</v>
      </c>
      <c r="G2918" s="59">
        <v>3754.15</v>
      </c>
      <c r="H2918" s="59">
        <v>3758.1</v>
      </c>
      <c r="I2918" s="58" t="s">
        <v>3235</v>
      </c>
      <c r="J2918" s="59">
        <v>3758.3</v>
      </c>
      <c r="K2918" s="59">
        <v>0</v>
      </c>
      <c r="L2918" s="59">
        <v>0</v>
      </c>
      <c r="M2918" s="59">
        <v>6.08</v>
      </c>
      <c r="N2918" s="10" t="str">
        <f t="shared" si="456"/>
        <v>W</v>
      </c>
      <c r="O2918" s="11">
        <f t="shared" si="457"/>
        <v>45923</v>
      </c>
      <c r="P2918" s="12" t="str">
        <f t="shared" si="458"/>
        <v>04</v>
      </c>
      <c r="Q2918" s="13" t="str">
        <f>VLOOKUP($B2918,Deals_Demo!$H:$N,7,0)</f>
        <v>DEMO_strategy_26</v>
      </c>
      <c r="R2918" s="13" t="str">
        <f t="shared" si="459"/>
        <v>Tue</v>
      </c>
      <c r="S2918" s="14">
        <f>VLOOKUP($B2918,Deals_Demo!$H:$S,8,0)</f>
        <v>45923.191655092596</v>
      </c>
      <c r="T2918" s="14">
        <f>VLOOKUP($B2918,Deals_Demo!$H:$S,9,0)</f>
        <v>45923.399988425932</v>
      </c>
      <c r="U2918" s="15" t="str">
        <f t="shared" si="460"/>
        <v>2025-09-23</v>
      </c>
      <c r="V2918" s="13" t="str">
        <f>VLOOKUP($B2918,Deals_Demo!$H:$S,11,0)</f>
        <v>09</v>
      </c>
      <c r="W2918" s="13" t="str">
        <f>VLOOKUP($B2918,Deals_Demo!$H:$S,12,0)</f>
        <v>Tue</v>
      </c>
      <c r="X2918" s="13">
        <f t="shared" si="453"/>
        <v>0.6080000000000001</v>
      </c>
      <c r="Y2918" s="13">
        <f t="shared" si="454"/>
        <v>1.2160000000000002</v>
      </c>
      <c r="Z2918" s="13">
        <f t="shared" si="455"/>
        <v>1.8239999999999998</v>
      </c>
      <c r="AA2918" s="13">
        <f t="shared" si="461"/>
        <v>6.08</v>
      </c>
    </row>
    <row r="2919" spans="1:27" x14ac:dyDescent="0.25">
      <c r="A2919" s="60">
        <v>45923.193159722221</v>
      </c>
      <c r="B2919" s="61">
        <v>444625659</v>
      </c>
      <c r="C2919" s="62" t="s">
        <v>36</v>
      </c>
      <c r="D2919" s="62" t="s">
        <v>37</v>
      </c>
      <c r="E2919" s="62" t="s">
        <v>119</v>
      </c>
      <c r="F2919" s="63">
        <v>3753.29</v>
      </c>
      <c r="G2919" s="63">
        <v>3757.24</v>
      </c>
      <c r="H2919" s="62"/>
      <c r="I2919" s="62" t="s">
        <v>3236</v>
      </c>
      <c r="J2919" s="63">
        <v>3757.23</v>
      </c>
      <c r="K2919" s="63">
        <v>0</v>
      </c>
      <c r="L2919" s="63">
        <v>0</v>
      </c>
      <c r="M2919" s="63">
        <v>3.94</v>
      </c>
      <c r="N2919" s="10" t="str">
        <f t="shared" si="456"/>
        <v>W</v>
      </c>
      <c r="O2919" s="11">
        <f t="shared" si="457"/>
        <v>45923</v>
      </c>
      <c r="P2919" s="12" t="str">
        <f t="shared" si="458"/>
        <v>04</v>
      </c>
      <c r="Q2919" s="13" t="str">
        <f>VLOOKUP($B2919,Deals_Demo!$H:$N,7,0)</f>
        <v>strategy_19_demo</v>
      </c>
      <c r="R2919" s="13" t="str">
        <f t="shared" si="459"/>
        <v>Tue</v>
      </c>
      <c r="S2919" s="14">
        <f>VLOOKUP($B2919,Deals_Demo!$H:$S,8,0)</f>
        <v>45923.193159722221</v>
      </c>
      <c r="T2919" s="14">
        <f>VLOOKUP($B2919,Deals_Demo!$H:$S,9,0)</f>
        <v>45923.401493055557</v>
      </c>
      <c r="U2919" s="15" t="str">
        <f t="shared" si="460"/>
        <v>2025-09-23</v>
      </c>
      <c r="V2919" s="13" t="str">
        <f>VLOOKUP($B2919,Deals_Demo!$H:$S,11,0)</f>
        <v>09</v>
      </c>
      <c r="W2919" s="13" t="str">
        <f>VLOOKUP($B2919,Deals_Demo!$H:$S,12,0)</f>
        <v>Tue</v>
      </c>
      <c r="X2919" s="13">
        <f t="shared" si="453"/>
        <v>0.39400000000000002</v>
      </c>
      <c r="Y2919" s="13">
        <f t="shared" si="454"/>
        <v>0.78800000000000003</v>
      </c>
      <c r="Z2919" s="13">
        <f t="shared" si="455"/>
        <v>1.1819999999999999</v>
      </c>
      <c r="AA2919" s="13">
        <f t="shared" si="461"/>
        <v>3.94</v>
      </c>
    </row>
    <row r="2920" spans="1:27" x14ac:dyDescent="0.25">
      <c r="A2920" s="56">
        <v>45923.193159722221</v>
      </c>
      <c r="B2920" s="57">
        <v>444625660</v>
      </c>
      <c r="C2920" s="58" t="s">
        <v>36</v>
      </c>
      <c r="D2920" s="58" t="s">
        <v>37</v>
      </c>
      <c r="E2920" s="58" t="s">
        <v>119</v>
      </c>
      <c r="F2920" s="59">
        <v>3753.29</v>
      </c>
      <c r="G2920" s="59">
        <v>3757.28</v>
      </c>
      <c r="H2920" s="58"/>
      <c r="I2920" s="58" t="s">
        <v>3236</v>
      </c>
      <c r="J2920" s="59">
        <v>3757.23</v>
      </c>
      <c r="K2920" s="59">
        <v>0</v>
      </c>
      <c r="L2920" s="59">
        <v>0</v>
      </c>
      <c r="M2920" s="59">
        <v>3.94</v>
      </c>
      <c r="N2920" s="10" t="str">
        <f t="shared" si="456"/>
        <v>W</v>
      </c>
      <c r="O2920" s="11">
        <f t="shared" si="457"/>
        <v>45923</v>
      </c>
      <c r="P2920" s="12" t="str">
        <f t="shared" si="458"/>
        <v>04</v>
      </c>
      <c r="Q2920" s="13" t="str">
        <f>VLOOKUP($B2920,Deals_Demo!$H:$N,7,0)</f>
        <v>strategy_18_demo</v>
      </c>
      <c r="R2920" s="13" t="str">
        <f t="shared" si="459"/>
        <v>Tue</v>
      </c>
      <c r="S2920" s="14">
        <f>VLOOKUP($B2920,Deals_Demo!$H:$S,8,0)</f>
        <v>45923.193159722221</v>
      </c>
      <c r="T2920" s="14">
        <f>VLOOKUP($B2920,Deals_Demo!$H:$S,9,0)</f>
        <v>45923.401493055557</v>
      </c>
      <c r="U2920" s="15" t="str">
        <f t="shared" si="460"/>
        <v>2025-09-23</v>
      </c>
      <c r="V2920" s="13" t="str">
        <f>VLOOKUP($B2920,Deals_Demo!$H:$S,11,0)</f>
        <v>09</v>
      </c>
      <c r="W2920" s="13" t="str">
        <f>VLOOKUP($B2920,Deals_Demo!$H:$S,12,0)</f>
        <v>Tue</v>
      </c>
      <c r="X2920" s="13">
        <f t="shared" si="453"/>
        <v>0.39400000000000002</v>
      </c>
      <c r="Y2920" s="13">
        <f t="shared" si="454"/>
        <v>0.78800000000000003</v>
      </c>
      <c r="Z2920" s="13">
        <f t="shared" si="455"/>
        <v>1.1819999999999999</v>
      </c>
      <c r="AA2920" s="13">
        <f t="shared" si="461"/>
        <v>3.94</v>
      </c>
    </row>
    <row r="2921" spans="1:27" x14ac:dyDescent="0.25">
      <c r="A2921" s="60">
        <v>45923.193159722221</v>
      </c>
      <c r="B2921" s="61">
        <v>444625661</v>
      </c>
      <c r="C2921" s="62" t="s">
        <v>36</v>
      </c>
      <c r="D2921" s="62" t="s">
        <v>37</v>
      </c>
      <c r="E2921" s="62" t="s">
        <v>119</v>
      </c>
      <c r="F2921" s="63">
        <v>3753.29</v>
      </c>
      <c r="G2921" s="63">
        <v>3757.26</v>
      </c>
      <c r="H2921" s="62"/>
      <c r="I2921" s="62" t="s">
        <v>3236</v>
      </c>
      <c r="J2921" s="63">
        <v>3757.23</v>
      </c>
      <c r="K2921" s="63">
        <v>0</v>
      </c>
      <c r="L2921" s="63">
        <v>0</v>
      </c>
      <c r="M2921" s="63">
        <v>3.94</v>
      </c>
      <c r="N2921" s="10" t="str">
        <f t="shared" ref="N2921:N2984" si="462">IF(M2921&gt;0,"W",IF(M2921&lt;0,"L","BE"))</f>
        <v>W</v>
      </c>
      <c r="O2921" s="11">
        <f t="shared" ref="O2921:O2984" si="463">INT(LEFT(A2921,10))</f>
        <v>45923</v>
      </c>
      <c r="P2921" s="12" t="str">
        <f t="shared" ref="P2921:P2984" si="464">TEXT(A2921,"hh")</f>
        <v>04</v>
      </c>
      <c r="Q2921" s="13" t="str">
        <f>VLOOKUP($B2921,Deals_Demo!$H:$N,7,0)</f>
        <v>strategy_20_demo</v>
      </c>
      <c r="R2921" s="13" t="str">
        <f t="shared" ref="R2921:R2984" si="465">TEXT(O2921,"ddd")</f>
        <v>Tue</v>
      </c>
      <c r="S2921" s="14">
        <f>VLOOKUP($B2921,Deals_Demo!$H:$S,8,0)</f>
        <v>45923.193159722221</v>
      </c>
      <c r="T2921" s="14">
        <f>VLOOKUP($B2921,Deals_Demo!$H:$S,9,0)</f>
        <v>45923.401493055557</v>
      </c>
      <c r="U2921" s="15" t="str">
        <f t="shared" ref="U2921:U2984" si="466">TEXT(T2921,"yyyy-mm-dd")</f>
        <v>2025-09-23</v>
      </c>
      <c r="V2921" s="13" t="str">
        <f>VLOOKUP($B2921,Deals_Demo!$H:$S,11,0)</f>
        <v>09</v>
      </c>
      <c r="W2921" s="13" t="str">
        <f>VLOOKUP($B2921,Deals_Demo!$H:$S,12,0)</f>
        <v>Tue</v>
      </c>
      <c r="X2921" s="13">
        <f t="shared" si="453"/>
        <v>0.39400000000000002</v>
      </c>
      <c r="Y2921" s="13">
        <f t="shared" si="454"/>
        <v>0.78800000000000003</v>
      </c>
      <c r="Z2921" s="13">
        <f t="shared" si="455"/>
        <v>1.1819999999999999</v>
      </c>
      <c r="AA2921" s="13">
        <f t="shared" ref="AA2921:AA2984" si="467">IF(M2921&lt;2.9,-3,M2921)</f>
        <v>3.94</v>
      </c>
    </row>
    <row r="2922" spans="1:27" x14ac:dyDescent="0.25">
      <c r="A2922" s="56">
        <v>45923.19767361111</v>
      </c>
      <c r="B2922" s="57">
        <v>444628230</v>
      </c>
      <c r="C2922" s="58" t="s">
        <v>36</v>
      </c>
      <c r="D2922" s="58" t="s">
        <v>37</v>
      </c>
      <c r="E2922" s="58" t="s">
        <v>119</v>
      </c>
      <c r="F2922" s="59">
        <v>3757.35</v>
      </c>
      <c r="G2922" s="59">
        <v>3757.62</v>
      </c>
      <c r="H2922" s="58"/>
      <c r="I2922" s="58" t="s">
        <v>3509</v>
      </c>
      <c r="J2922" s="59">
        <v>3757.54</v>
      </c>
      <c r="K2922" s="59">
        <v>0</v>
      </c>
      <c r="L2922" s="59">
        <v>0</v>
      </c>
      <c r="M2922" s="59">
        <v>0.19</v>
      </c>
      <c r="N2922" s="10" t="str">
        <f t="shared" si="462"/>
        <v>W</v>
      </c>
      <c r="O2922" s="11">
        <f t="shared" si="463"/>
        <v>45923</v>
      </c>
      <c r="P2922" s="12" t="str">
        <f t="shared" si="464"/>
        <v>04</v>
      </c>
      <c r="Q2922" s="13" t="str">
        <f>VLOOKUP($B2922,Deals_Demo!$H:$N,7,0)</f>
        <v>strategy_18_demo</v>
      </c>
      <c r="R2922" s="13" t="str">
        <f t="shared" si="465"/>
        <v>Tue</v>
      </c>
      <c r="S2922" s="14">
        <f>VLOOKUP($B2922,Deals_Demo!$H:$S,8,0)</f>
        <v>45923.19767361111</v>
      </c>
      <c r="T2922" s="14">
        <f>VLOOKUP($B2922,Deals_Demo!$H:$S,9,0)</f>
        <v>45923.406006944446</v>
      </c>
      <c r="U2922" s="15" t="str">
        <f t="shared" si="466"/>
        <v>2025-09-23</v>
      </c>
      <c r="V2922" s="13" t="str">
        <f>VLOOKUP($B2922,Deals_Demo!$H:$S,11,0)</f>
        <v>09</v>
      </c>
      <c r="W2922" s="13" t="str">
        <f>VLOOKUP($B2922,Deals_Demo!$H:$S,12,0)</f>
        <v>Tue</v>
      </c>
      <c r="X2922" s="13">
        <f t="shared" si="453"/>
        <v>1.9000000000000003E-2</v>
      </c>
      <c r="Y2922" s="13">
        <f t="shared" si="454"/>
        <v>3.8000000000000006E-2</v>
      </c>
      <c r="Z2922" s="13">
        <f t="shared" si="455"/>
        <v>5.6999999999999995E-2</v>
      </c>
      <c r="AA2922" s="13">
        <f t="shared" si="467"/>
        <v>-3</v>
      </c>
    </row>
    <row r="2923" spans="1:27" x14ac:dyDescent="0.25">
      <c r="A2923" s="60">
        <v>45923.19767361111</v>
      </c>
      <c r="B2923" s="61">
        <v>444628231</v>
      </c>
      <c r="C2923" s="62" t="s">
        <v>36</v>
      </c>
      <c r="D2923" s="62" t="s">
        <v>37</v>
      </c>
      <c r="E2923" s="62" t="s">
        <v>119</v>
      </c>
      <c r="F2923" s="63">
        <v>3757.37</v>
      </c>
      <c r="G2923" s="63">
        <v>3757.97</v>
      </c>
      <c r="H2923" s="62"/>
      <c r="I2923" s="62" t="s">
        <v>3510</v>
      </c>
      <c r="J2923" s="63">
        <v>3757.92</v>
      </c>
      <c r="K2923" s="63">
        <v>0</v>
      </c>
      <c r="L2923" s="63">
        <v>0</v>
      </c>
      <c r="M2923" s="63">
        <v>0.55000000000000004</v>
      </c>
      <c r="N2923" s="10" t="str">
        <f t="shared" si="462"/>
        <v>W</v>
      </c>
      <c r="O2923" s="11">
        <f t="shared" si="463"/>
        <v>45923</v>
      </c>
      <c r="P2923" s="12" t="str">
        <f t="shared" si="464"/>
        <v>04</v>
      </c>
      <c r="Q2923" s="13" t="str">
        <f>VLOOKUP($B2923,Deals_Demo!$H:$N,7,0)</f>
        <v>strategy_20_demo</v>
      </c>
      <c r="R2923" s="13" t="str">
        <f t="shared" si="465"/>
        <v>Tue</v>
      </c>
      <c r="S2923" s="14">
        <f>VLOOKUP($B2923,Deals_Demo!$H:$S,8,0)</f>
        <v>45923.19767361111</v>
      </c>
      <c r="T2923" s="14">
        <f>VLOOKUP($B2923,Deals_Demo!$H:$S,9,0)</f>
        <v>45923.406006944446</v>
      </c>
      <c r="U2923" s="15" t="str">
        <f t="shared" si="466"/>
        <v>2025-09-23</v>
      </c>
      <c r="V2923" s="13" t="str">
        <f>VLOOKUP($B2923,Deals_Demo!$H:$S,11,0)</f>
        <v>09</v>
      </c>
      <c r="W2923" s="13" t="str">
        <f>VLOOKUP($B2923,Deals_Demo!$H:$S,12,0)</f>
        <v>Tue</v>
      </c>
      <c r="X2923" s="13">
        <f t="shared" si="453"/>
        <v>5.5000000000000007E-2</v>
      </c>
      <c r="Y2923" s="13">
        <f t="shared" si="454"/>
        <v>0.11000000000000001</v>
      </c>
      <c r="Z2923" s="13">
        <f t="shared" si="455"/>
        <v>0.16500000000000001</v>
      </c>
      <c r="AA2923" s="13">
        <f t="shared" si="467"/>
        <v>-3</v>
      </c>
    </row>
    <row r="2924" spans="1:27" x14ac:dyDescent="0.25">
      <c r="A2924" s="56">
        <v>45923.19767361111</v>
      </c>
      <c r="B2924" s="57">
        <v>444628232</v>
      </c>
      <c r="C2924" s="58" t="s">
        <v>36</v>
      </c>
      <c r="D2924" s="58" t="s">
        <v>37</v>
      </c>
      <c r="E2924" s="58" t="s">
        <v>119</v>
      </c>
      <c r="F2924" s="59">
        <v>3757.4</v>
      </c>
      <c r="G2924" s="59">
        <v>3754.35</v>
      </c>
      <c r="H2924" s="58"/>
      <c r="I2924" s="58" t="s">
        <v>3511</v>
      </c>
      <c r="J2924" s="59">
        <v>3754.32</v>
      </c>
      <c r="K2924" s="59">
        <v>0</v>
      </c>
      <c r="L2924" s="59">
        <v>0</v>
      </c>
      <c r="M2924" s="59">
        <v>-3.08</v>
      </c>
      <c r="N2924" s="10" t="str">
        <f t="shared" si="462"/>
        <v>L</v>
      </c>
      <c r="O2924" s="11">
        <f t="shared" si="463"/>
        <v>45923</v>
      </c>
      <c r="P2924" s="12" t="str">
        <f t="shared" si="464"/>
        <v>04</v>
      </c>
      <c r="Q2924" s="13" t="str">
        <f>VLOOKUP($B2924,Deals_Demo!$H:$N,7,0)</f>
        <v>strategy_19_demo</v>
      </c>
      <c r="R2924" s="13" t="str">
        <f t="shared" si="465"/>
        <v>Tue</v>
      </c>
      <c r="S2924" s="14">
        <f>VLOOKUP($B2924,Deals_Demo!$H:$S,8,0)</f>
        <v>45923.19767361111</v>
      </c>
      <c r="T2924" s="14">
        <f>VLOOKUP($B2924,Deals_Demo!$H:$S,9,0)</f>
        <v>45923.406006944446</v>
      </c>
      <c r="U2924" s="15" t="str">
        <f t="shared" si="466"/>
        <v>2025-09-23</v>
      </c>
      <c r="V2924" s="13" t="str">
        <f>VLOOKUP($B2924,Deals_Demo!$H:$S,11,0)</f>
        <v>09</v>
      </c>
      <c r="W2924" s="13" t="str">
        <f>VLOOKUP($B2924,Deals_Demo!$H:$S,12,0)</f>
        <v>Tue</v>
      </c>
      <c r="X2924" s="13">
        <f t="shared" si="453"/>
        <v>-0.30800000000000005</v>
      </c>
      <c r="Y2924" s="13">
        <f t="shared" si="454"/>
        <v>-0.6160000000000001</v>
      </c>
      <c r="Z2924" s="13">
        <f t="shared" si="455"/>
        <v>-0.92399999999999993</v>
      </c>
      <c r="AA2924" s="13">
        <f t="shared" si="467"/>
        <v>-3</v>
      </c>
    </row>
    <row r="2925" spans="1:27" x14ac:dyDescent="0.25">
      <c r="A2925" s="60">
        <v>45923.198831018519</v>
      </c>
      <c r="B2925" s="61">
        <v>444628969</v>
      </c>
      <c r="C2925" s="62" t="s">
        <v>36</v>
      </c>
      <c r="D2925" s="62" t="s">
        <v>37</v>
      </c>
      <c r="E2925" s="62" t="s">
        <v>119</v>
      </c>
      <c r="F2925" s="63">
        <v>3758.12</v>
      </c>
      <c r="G2925" s="63">
        <v>3755.11</v>
      </c>
      <c r="H2925" s="62"/>
      <c r="I2925" s="62" t="s">
        <v>3512</v>
      </c>
      <c r="J2925" s="63">
        <v>3755</v>
      </c>
      <c r="K2925" s="63">
        <v>0</v>
      </c>
      <c r="L2925" s="63">
        <v>0</v>
      </c>
      <c r="M2925" s="63">
        <v>-3.12</v>
      </c>
      <c r="N2925" s="10" t="str">
        <f t="shared" si="462"/>
        <v>L</v>
      </c>
      <c r="O2925" s="11">
        <f t="shared" si="463"/>
        <v>45923</v>
      </c>
      <c r="P2925" s="12" t="str">
        <f t="shared" si="464"/>
        <v>04</v>
      </c>
      <c r="Q2925" s="13" t="str">
        <f>VLOOKUP($B2925,Deals_Demo!$H:$N,7,0)</f>
        <v>strategy_20_demo</v>
      </c>
      <c r="R2925" s="13" t="str">
        <f t="shared" si="465"/>
        <v>Tue</v>
      </c>
      <c r="S2925" s="14">
        <f>VLOOKUP($B2925,Deals_Demo!$H:$S,8,0)</f>
        <v>45923.198831018519</v>
      </c>
      <c r="T2925" s="14">
        <f>VLOOKUP($B2925,Deals_Demo!$H:$S,9,0)</f>
        <v>45923.407164351855</v>
      </c>
      <c r="U2925" s="15" t="str">
        <f t="shared" si="466"/>
        <v>2025-09-23</v>
      </c>
      <c r="V2925" s="13" t="str">
        <f>VLOOKUP($B2925,Deals_Demo!$H:$S,11,0)</f>
        <v>09</v>
      </c>
      <c r="W2925" s="13" t="str">
        <f>VLOOKUP($B2925,Deals_Demo!$H:$S,12,0)</f>
        <v>Tue</v>
      </c>
      <c r="X2925" s="13">
        <f t="shared" si="453"/>
        <v>-0.31200000000000006</v>
      </c>
      <c r="Y2925" s="13">
        <f t="shared" si="454"/>
        <v>-0.62400000000000011</v>
      </c>
      <c r="Z2925" s="13">
        <f t="shared" si="455"/>
        <v>-0.93599999999999994</v>
      </c>
      <c r="AA2925" s="13">
        <f t="shared" si="467"/>
        <v>-3</v>
      </c>
    </row>
    <row r="2926" spans="1:27" x14ac:dyDescent="0.25">
      <c r="A2926" s="56">
        <v>45923.199641203704</v>
      </c>
      <c r="B2926" s="57">
        <v>444629306</v>
      </c>
      <c r="C2926" s="58" t="s">
        <v>36</v>
      </c>
      <c r="D2926" s="58" t="s">
        <v>37</v>
      </c>
      <c r="E2926" s="58" t="s">
        <v>119</v>
      </c>
      <c r="F2926" s="59">
        <v>3757.08</v>
      </c>
      <c r="G2926" s="59">
        <v>3754.09</v>
      </c>
      <c r="H2926" s="59">
        <v>3759.29</v>
      </c>
      <c r="I2926" s="58" t="s">
        <v>3513</v>
      </c>
      <c r="J2926" s="59">
        <v>3754.05</v>
      </c>
      <c r="K2926" s="59">
        <v>0</v>
      </c>
      <c r="L2926" s="59">
        <v>0</v>
      </c>
      <c r="M2926" s="59">
        <v>-3.03</v>
      </c>
      <c r="N2926" s="10" t="str">
        <f t="shared" si="462"/>
        <v>L</v>
      </c>
      <c r="O2926" s="11">
        <f t="shared" si="463"/>
        <v>45923</v>
      </c>
      <c r="P2926" s="12" t="str">
        <f t="shared" si="464"/>
        <v>04</v>
      </c>
      <c r="Q2926" s="13" t="str">
        <f>VLOOKUP($B2926,Deals_Demo!$H:$N,7,0)</f>
        <v>strategy_21_demo</v>
      </c>
      <c r="R2926" s="13" t="str">
        <f t="shared" si="465"/>
        <v>Tue</v>
      </c>
      <c r="S2926" s="14">
        <f>VLOOKUP($B2926,Deals_Demo!$H:$S,8,0)</f>
        <v>45923.199641203704</v>
      </c>
      <c r="T2926" s="14">
        <f>VLOOKUP($B2926,Deals_Demo!$H:$S,9,0)</f>
        <v>45923.40797453704</v>
      </c>
      <c r="U2926" s="15" t="str">
        <f t="shared" si="466"/>
        <v>2025-09-23</v>
      </c>
      <c r="V2926" s="13" t="str">
        <f>VLOOKUP($B2926,Deals_Demo!$H:$S,11,0)</f>
        <v>09</v>
      </c>
      <c r="W2926" s="13" t="str">
        <f>VLOOKUP($B2926,Deals_Demo!$H:$S,12,0)</f>
        <v>Tue</v>
      </c>
      <c r="X2926" s="13">
        <f t="shared" si="453"/>
        <v>-0.30299999999999999</v>
      </c>
      <c r="Y2926" s="13">
        <f t="shared" si="454"/>
        <v>-0.60599999999999998</v>
      </c>
      <c r="Z2926" s="13">
        <f t="shared" si="455"/>
        <v>-0.90899999999999992</v>
      </c>
      <c r="AA2926" s="13">
        <f t="shared" si="467"/>
        <v>-3</v>
      </c>
    </row>
    <row r="2927" spans="1:27" x14ac:dyDescent="0.25">
      <c r="A2927" s="60">
        <v>45923.199641203704</v>
      </c>
      <c r="B2927" s="61">
        <v>444629308</v>
      </c>
      <c r="C2927" s="62" t="s">
        <v>36</v>
      </c>
      <c r="D2927" s="62" t="s">
        <v>37</v>
      </c>
      <c r="E2927" s="62" t="s">
        <v>119</v>
      </c>
      <c r="F2927" s="63">
        <v>3757.09</v>
      </c>
      <c r="G2927" s="63">
        <v>3754.08</v>
      </c>
      <c r="H2927" s="63">
        <v>3758.58</v>
      </c>
      <c r="I2927" s="62" t="s">
        <v>3513</v>
      </c>
      <c r="J2927" s="63">
        <v>3754.05</v>
      </c>
      <c r="K2927" s="63">
        <v>0</v>
      </c>
      <c r="L2927" s="63">
        <v>0</v>
      </c>
      <c r="M2927" s="63">
        <v>-3.04</v>
      </c>
      <c r="N2927" s="10" t="str">
        <f t="shared" si="462"/>
        <v>L</v>
      </c>
      <c r="O2927" s="11">
        <f t="shared" si="463"/>
        <v>45923</v>
      </c>
      <c r="P2927" s="12" t="str">
        <f t="shared" si="464"/>
        <v>04</v>
      </c>
      <c r="Q2927" s="13" t="str">
        <f>VLOOKUP($B2927,Deals_Demo!$H:$N,7,0)</f>
        <v>strategy_24_demo</v>
      </c>
      <c r="R2927" s="13" t="str">
        <f t="shared" si="465"/>
        <v>Tue</v>
      </c>
      <c r="S2927" s="14">
        <f>VLOOKUP($B2927,Deals_Demo!$H:$S,8,0)</f>
        <v>45923.199641203704</v>
      </c>
      <c r="T2927" s="14">
        <f>VLOOKUP($B2927,Deals_Demo!$H:$S,9,0)</f>
        <v>45923.40797453704</v>
      </c>
      <c r="U2927" s="15" t="str">
        <f t="shared" si="466"/>
        <v>2025-09-23</v>
      </c>
      <c r="V2927" s="13" t="str">
        <f>VLOOKUP($B2927,Deals_Demo!$H:$S,11,0)</f>
        <v>09</v>
      </c>
      <c r="W2927" s="13" t="str">
        <f>VLOOKUP($B2927,Deals_Demo!$H:$S,12,0)</f>
        <v>Tue</v>
      </c>
      <c r="X2927" s="13">
        <f t="shared" si="453"/>
        <v>-0.30400000000000005</v>
      </c>
      <c r="Y2927" s="13">
        <f t="shared" si="454"/>
        <v>-0.6080000000000001</v>
      </c>
      <c r="Z2927" s="13">
        <f t="shared" si="455"/>
        <v>-0.91199999999999992</v>
      </c>
      <c r="AA2927" s="13">
        <f t="shared" si="467"/>
        <v>-3</v>
      </c>
    </row>
    <row r="2928" spans="1:27" x14ac:dyDescent="0.25">
      <c r="A2928" s="56">
        <v>45923.199641203704</v>
      </c>
      <c r="B2928" s="57">
        <v>444629312</v>
      </c>
      <c r="C2928" s="58" t="s">
        <v>36</v>
      </c>
      <c r="D2928" s="58" t="s">
        <v>37</v>
      </c>
      <c r="E2928" s="58" t="s">
        <v>119</v>
      </c>
      <c r="F2928" s="59">
        <v>3757.1</v>
      </c>
      <c r="G2928" s="59">
        <v>3755.58</v>
      </c>
      <c r="H2928" s="59">
        <v>3758.58</v>
      </c>
      <c r="I2928" s="58" t="s">
        <v>3514</v>
      </c>
      <c r="J2928" s="59">
        <v>3755.58</v>
      </c>
      <c r="K2928" s="59">
        <v>0</v>
      </c>
      <c r="L2928" s="59">
        <v>0</v>
      </c>
      <c r="M2928" s="59">
        <v>-1.52</v>
      </c>
      <c r="N2928" s="10" t="str">
        <f t="shared" si="462"/>
        <v>L</v>
      </c>
      <c r="O2928" s="11">
        <f t="shared" si="463"/>
        <v>45923</v>
      </c>
      <c r="P2928" s="12" t="str">
        <f t="shared" si="464"/>
        <v>04</v>
      </c>
      <c r="Q2928" s="13" t="str">
        <f>VLOOKUP($B2928,Deals_Demo!$H:$N,7,0)</f>
        <v>strategy_15_demo</v>
      </c>
      <c r="R2928" s="13" t="str">
        <f t="shared" si="465"/>
        <v>Tue</v>
      </c>
      <c r="S2928" s="14">
        <f>VLOOKUP($B2928,Deals_Demo!$H:$S,8,0)</f>
        <v>45923.199641203704</v>
      </c>
      <c r="T2928" s="14">
        <f>VLOOKUP($B2928,Deals_Demo!$H:$S,9,0)</f>
        <v>45923.40797453704</v>
      </c>
      <c r="U2928" s="15" t="str">
        <f t="shared" si="466"/>
        <v>2025-09-23</v>
      </c>
      <c r="V2928" s="13" t="str">
        <f>VLOOKUP($B2928,Deals_Demo!$H:$S,11,0)</f>
        <v>09</v>
      </c>
      <c r="W2928" s="13" t="str">
        <f>VLOOKUP($B2928,Deals_Demo!$H:$S,12,0)</f>
        <v>Tue</v>
      </c>
      <c r="X2928" s="13">
        <f t="shared" si="453"/>
        <v>-0.15200000000000002</v>
      </c>
      <c r="Y2928" s="13">
        <f t="shared" si="454"/>
        <v>-0.30400000000000005</v>
      </c>
      <c r="Z2928" s="13">
        <f t="shared" si="455"/>
        <v>-0.45599999999999996</v>
      </c>
      <c r="AA2928" s="13">
        <f t="shared" si="467"/>
        <v>-3</v>
      </c>
    </row>
    <row r="2929" spans="1:27" x14ac:dyDescent="0.25">
      <c r="A2929" s="60">
        <v>45923.199641203704</v>
      </c>
      <c r="B2929" s="61">
        <v>444629315</v>
      </c>
      <c r="C2929" s="62" t="s">
        <v>36</v>
      </c>
      <c r="D2929" s="62" t="s">
        <v>37</v>
      </c>
      <c r="E2929" s="62" t="s">
        <v>119</v>
      </c>
      <c r="F2929" s="63">
        <v>3757.1</v>
      </c>
      <c r="G2929" s="63">
        <v>3754.08</v>
      </c>
      <c r="H2929" s="63">
        <v>3760.58</v>
      </c>
      <c r="I2929" s="62" t="s">
        <v>3513</v>
      </c>
      <c r="J2929" s="63">
        <v>3754.05</v>
      </c>
      <c r="K2929" s="63">
        <v>0</v>
      </c>
      <c r="L2929" s="63">
        <v>0</v>
      </c>
      <c r="M2929" s="63">
        <v>-3.05</v>
      </c>
      <c r="N2929" s="10" t="str">
        <f t="shared" si="462"/>
        <v>L</v>
      </c>
      <c r="O2929" s="11">
        <f t="shared" si="463"/>
        <v>45923</v>
      </c>
      <c r="P2929" s="12" t="str">
        <f t="shared" si="464"/>
        <v>04</v>
      </c>
      <c r="Q2929" s="13" t="str">
        <f>VLOOKUP($B2929,Deals_Demo!$H:$N,7,0)</f>
        <v>strategy_11_demo</v>
      </c>
      <c r="R2929" s="13" t="str">
        <f t="shared" si="465"/>
        <v>Tue</v>
      </c>
      <c r="S2929" s="14">
        <f>VLOOKUP($B2929,Deals_Demo!$H:$S,8,0)</f>
        <v>45923.199641203704</v>
      </c>
      <c r="T2929" s="14">
        <f>VLOOKUP($B2929,Deals_Demo!$H:$S,9,0)</f>
        <v>45923.40797453704</v>
      </c>
      <c r="U2929" s="15" t="str">
        <f t="shared" si="466"/>
        <v>2025-09-23</v>
      </c>
      <c r="V2929" s="13" t="str">
        <f>VLOOKUP($B2929,Deals_Demo!$H:$S,11,0)</f>
        <v>09</v>
      </c>
      <c r="W2929" s="13" t="str">
        <f>VLOOKUP($B2929,Deals_Demo!$H:$S,12,0)</f>
        <v>Tue</v>
      </c>
      <c r="X2929" s="13">
        <f t="shared" si="453"/>
        <v>-0.30499999999999999</v>
      </c>
      <c r="Y2929" s="13">
        <f t="shared" si="454"/>
        <v>-0.61</v>
      </c>
      <c r="Z2929" s="13">
        <f t="shared" si="455"/>
        <v>-0.91499999999999992</v>
      </c>
      <c r="AA2929" s="13">
        <f t="shared" si="467"/>
        <v>-3</v>
      </c>
    </row>
    <row r="2930" spans="1:27" x14ac:dyDescent="0.25">
      <c r="A2930" s="56">
        <v>45923.199652777781</v>
      </c>
      <c r="B2930" s="57">
        <v>444629317</v>
      </c>
      <c r="C2930" s="58" t="s">
        <v>36</v>
      </c>
      <c r="D2930" s="58" t="s">
        <v>37</v>
      </c>
      <c r="E2930" s="58" t="s">
        <v>119</v>
      </c>
      <c r="F2930" s="59">
        <v>3757.09</v>
      </c>
      <c r="G2930" s="59">
        <v>3754.08</v>
      </c>
      <c r="H2930" s="59">
        <v>3758.58</v>
      </c>
      <c r="I2930" s="58" t="s">
        <v>3513</v>
      </c>
      <c r="J2930" s="59">
        <v>3754.05</v>
      </c>
      <c r="K2930" s="59">
        <v>0</v>
      </c>
      <c r="L2930" s="59">
        <v>0</v>
      </c>
      <c r="M2930" s="59">
        <v>-3.04</v>
      </c>
      <c r="N2930" s="10" t="str">
        <f t="shared" si="462"/>
        <v>L</v>
      </c>
      <c r="O2930" s="11">
        <f t="shared" si="463"/>
        <v>45923</v>
      </c>
      <c r="P2930" s="12" t="str">
        <f t="shared" si="464"/>
        <v>04</v>
      </c>
      <c r="Q2930" s="13" t="str">
        <f>VLOOKUP($B2930,Deals_Demo!$H:$N,7,0)</f>
        <v>strategy_14_demo</v>
      </c>
      <c r="R2930" s="13" t="str">
        <f t="shared" si="465"/>
        <v>Tue</v>
      </c>
      <c r="S2930" s="14">
        <f>VLOOKUP($B2930,Deals_Demo!$H:$S,8,0)</f>
        <v>45923.199652777781</v>
      </c>
      <c r="T2930" s="14">
        <f>VLOOKUP($B2930,Deals_Demo!$H:$S,9,0)</f>
        <v>45923.407986111117</v>
      </c>
      <c r="U2930" s="15" t="str">
        <f t="shared" si="466"/>
        <v>2025-09-23</v>
      </c>
      <c r="V2930" s="13" t="str">
        <f>VLOOKUP($B2930,Deals_Demo!$H:$S,11,0)</f>
        <v>09</v>
      </c>
      <c r="W2930" s="13" t="str">
        <f>VLOOKUP($B2930,Deals_Demo!$H:$S,12,0)</f>
        <v>Tue</v>
      </c>
      <c r="X2930" s="13">
        <f t="shared" si="453"/>
        <v>-0.30400000000000005</v>
      </c>
      <c r="Y2930" s="13">
        <f t="shared" si="454"/>
        <v>-0.6080000000000001</v>
      </c>
      <c r="Z2930" s="13">
        <f t="shared" si="455"/>
        <v>-0.91199999999999992</v>
      </c>
      <c r="AA2930" s="13">
        <f t="shared" si="467"/>
        <v>-3</v>
      </c>
    </row>
    <row r="2931" spans="1:27" x14ac:dyDescent="0.25">
      <c r="A2931" s="60">
        <v>45923.199652777781</v>
      </c>
      <c r="B2931" s="61">
        <v>444629319</v>
      </c>
      <c r="C2931" s="62" t="s">
        <v>36</v>
      </c>
      <c r="D2931" s="62" t="s">
        <v>37</v>
      </c>
      <c r="E2931" s="62" t="s">
        <v>119</v>
      </c>
      <c r="F2931" s="63">
        <v>3757.09</v>
      </c>
      <c r="G2931" s="63">
        <v>3754.58</v>
      </c>
      <c r="H2931" s="63">
        <v>3760.08</v>
      </c>
      <c r="I2931" s="62" t="s">
        <v>3515</v>
      </c>
      <c r="J2931" s="63">
        <v>3754.56</v>
      </c>
      <c r="K2931" s="63">
        <v>0</v>
      </c>
      <c r="L2931" s="63">
        <v>0</v>
      </c>
      <c r="M2931" s="63">
        <v>-2.5299999999999998</v>
      </c>
      <c r="N2931" s="10" t="str">
        <f t="shared" si="462"/>
        <v>L</v>
      </c>
      <c r="O2931" s="11">
        <f t="shared" si="463"/>
        <v>45923</v>
      </c>
      <c r="P2931" s="12" t="str">
        <f t="shared" si="464"/>
        <v>04</v>
      </c>
      <c r="Q2931" s="13" t="str">
        <f>VLOOKUP($B2931,Deals_Demo!$H:$N,7,0)</f>
        <v>strategy_10_demo</v>
      </c>
      <c r="R2931" s="13" t="str">
        <f t="shared" si="465"/>
        <v>Tue</v>
      </c>
      <c r="S2931" s="14">
        <f>VLOOKUP($B2931,Deals_Demo!$H:$S,8,0)</f>
        <v>45923.199652777781</v>
      </c>
      <c r="T2931" s="14">
        <f>VLOOKUP($B2931,Deals_Demo!$H:$S,9,0)</f>
        <v>45923.407986111117</v>
      </c>
      <c r="U2931" s="15" t="str">
        <f t="shared" si="466"/>
        <v>2025-09-23</v>
      </c>
      <c r="V2931" s="13" t="str">
        <f>VLOOKUP($B2931,Deals_Demo!$H:$S,11,0)</f>
        <v>09</v>
      </c>
      <c r="W2931" s="13" t="str">
        <f>VLOOKUP($B2931,Deals_Demo!$H:$S,12,0)</f>
        <v>Tue</v>
      </c>
      <c r="X2931" s="13">
        <f t="shared" si="453"/>
        <v>-0.253</v>
      </c>
      <c r="Y2931" s="13">
        <f t="shared" si="454"/>
        <v>-0.50600000000000001</v>
      </c>
      <c r="Z2931" s="13">
        <f t="shared" si="455"/>
        <v>-0.7589999999999999</v>
      </c>
      <c r="AA2931" s="13">
        <f t="shared" si="467"/>
        <v>-3</v>
      </c>
    </row>
    <row r="2932" spans="1:27" x14ac:dyDescent="0.25">
      <c r="A2932" s="56">
        <v>45923.199652777781</v>
      </c>
      <c r="B2932" s="57">
        <v>444629322</v>
      </c>
      <c r="C2932" s="58" t="s">
        <v>36</v>
      </c>
      <c r="D2932" s="58" t="s">
        <v>37</v>
      </c>
      <c r="E2932" s="58" t="s">
        <v>119</v>
      </c>
      <c r="F2932" s="59">
        <v>3757.09</v>
      </c>
      <c r="G2932" s="59">
        <v>3754.08</v>
      </c>
      <c r="H2932" s="59">
        <v>3760.58</v>
      </c>
      <c r="I2932" s="58" t="s">
        <v>3513</v>
      </c>
      <c r="J2932" s="59">
        <v>3754.05</v>
      </c>
      <c r="K2932" s="59">
        <v>0</v>
      </c>
      <c r="L2932" s="59">
        <v>0</v>
      </c>
      <c r="M2932" s="59">
        <v>-3.04</v>
      </c>
      <c r="N2932" s="10" t="str">
        <f t="shared" si="462"/>
        <v>L</v>
      </c>
      <c r="O2932" s="11">
        <f t="shared" si="463"/>
        <v>45923</v>
      </c>
      <c r="P2932" s="12" t="str">
        <f t="shared" si="464"/>
        <v>04</v>
      </c>
      <c r="Q2932" s="13" t="str">
        <f>VLOOKUP($B2932,Deals_Demo!$H:$N,7,0)</f>
        <v>strategy_16_demo</v>
      </c>
      <c r="R2932" s="13" t="str">
        <f t="shared" si="465"/>
        <v>Tue</v>
      </c>
      <c r="S2932" s="14">
        <f>VLOOKUP($B2932,Deals_Demo!$H:$S,8,0)</f>
        <v>45923.199652777781</v>
      </c>
      <c r="T2932" s="14">
        <f>VLOOKUP($B2932,Deals_Demo!$H:$S,9,0)</f>
        <v>45923.407986111117</v>
      </c>
      <c r="U2932" s="15" t="str">
        <f t="shared" si="466"/>
        <v>2025-09-23</v>
      </c>
      <c r="V2932" s="13" t="str">
        <f>VLOOKUP($B2932,Deals_Demo!$H:$S,11,0)</f>
        <v>09</v>
      </c>
      <c r="W2932" s="13" t="str">
        <f>VLOOKUP($B2932,Deals_Demo!$H:$S,12,0)</f>
        <v>Tue</v>
      </c>
      <c r="X2932" s="13">
        <f t="shared" si="453"/>
        <v>-0.30400000000000005</v>
      </c>
      <c r="Y2932" s="13">
        <f t="shared" si="454"/>
        <v>-0.6080000000000001</v>
      </c>
      <c r="Z2932" s="13">
        <f t="shared" si="455"/>
        <v>-0.91199999999999992</v>
      </c>
      <c r="AA2932" s="13">
        <f t="shared" si="467"/>
        <v>-3</v>
      </c>
    </row>
    <row r="2933" spans="1:27" x14ac:dyDescent="0.25">
      <c r="A2933" s="60">
        <v>45923.199652777781</v>
      </c>
      <c r="B2933" s="61">
        <v>444629323</v>
      </c>
      <c r="C2933" s="62" t="s">
        <v>36</v>
      </c>
      <c r="D2933" s="62" t="s">
        <v>37</v>
      </c>
      <c r="E2933" s="62" t="s">
        <v>119</v>
      </c>
      <c r="F2933" s="63">
        <v>3757.09</v>
      </c>
      <c r="G2933" s="63">
        <v>3754.08</v>
      </c>
      <c r="H2933" s="63">
        <v>3760.08</v>
      </c>
      <c r="I2933" s="62" t="s">
        <v>3513</v>
      </c>
      <c r="J2933" s="63">
        <v>3754.05</v>
      </c>
      <c r="K2933" s="63">
        <v>0</v>
      </c>
      <c r="L2933" s="63">
        <v>0</v>
      </c>
      <c r="M2933" s="63">
        <v>-3.04</v>
      </c>
      <c r="N2933" s="10" t="str">
        <f t="shared" si="462"/>
        <v>L</v>
      </c>
      <c r="O2933" s="11">
        <f t="shared" si="463"/>
        <v>45923</v>
      </c>
      <c r="P2933" s="12" t="str">
        <f t="shared" si="464"/>
        <v>04</v>
      </c>
      <c r="Q2933" s="13" t="str">
        <f>VLOOKUP($B2933,Deals_Demo!$H:$N,7,0)</f>
        <v>strategy_09_demo</v>
      </c>
      <c r="R2933" s="13" t="str">
        <f t="shared" si="465"/>
        <v>Tue</v>
      </c>
      <c r="S2933" s="14">
        <f>VLOOKUP($B2933,Deals_Demo!$H:$S,8,0)</f>
        <v>45923.199652777781</v>
      </c>
      <c r="T2933" s="14">
        <f>VLOOKUP($B2933,Deals_Demo!$H:$S,9,0)</f>
        <v>45923.407986111117</v>
      </c>
      <c r="U2933" s="15" t="str">
        <f t="shared" si="466"/>
        <v>2025-09-23</v>
      </c>
      <c r="V2933" s="13" t="str">
        <f>VLOOKUP($B2933,Deals_Demo!$H:$S,11,0)</f>
        <v>09</v>
      </c>
      <c r="W2933" s="13" t="str">
        <f>VLOOKUP($B2933,Deals_Demo!$H:$S,12,0)</f>
        <v>Tue</v>
      </c>
      <c r="X2933" s="13">
        <f t="shared" si="453"/>
        <v>-0.30400000000000005</v>
      </c>
      <c r="Y2933" s="13">
        <f t="shared" si="454"/>
        <v>-0.6080000000000001</v>
      </c>
      <c r="Z2933" s="13">
        <f t="shared" si="455"/>
        <v>-0.91199999999999992</v>
      </c>
      <c r="AA2933" s="13">
        <f t="shared" si="467"/>
        <v>-3</v>
      </c>
    </row>
    <row r="2934" spans="1:27" x14ac:dyDescent="0.25">
      <c r="A2934" s="56">
        <v>45923.199664351851</v>
      </c>
      <c r="B2934" s="57">
        <v>444629324</v>
      </c>
      <c r="C2934" s="58" t="s">
        <v>36</v>
      </c>
      <c r="D2934" s="58" t="s">
        <v>37</v>
      </c>
      <c r="E2934" s="58" t="s">
        <v>119</v>
      </c>
      <c r="F2934" s="59">
        <v>3757.08</v>
      </c>
      <c r="G2934" s="59">
        <v>3754.08</v>
      </c>
      <c r="H2934" s="59">
        <v>3758.58</v>
      </c>
      <c r="I2934" s="58" t="s">
        <v>3513</v>
      </c>
      <c r="J2934" s="59">
        <v>3754.05</v>
      </c>
      <c r="K2934" s="59">
        <v>0</v>
      </c>
      <c r="L2934" s="59">
        <v>0</v>
      </c>
      <c r="M2934" s="59">
        <v>-3.03</v>
      </c>
      <c r="N2934" s="10" t="str">
        <f t="shared" si="462"/>
        <v>L</v>
      </c>
      <c r="O2934" s="11">
        <f t="shared" si="463"/>
        <v>45923</v>
      </c>
      <c r="P2934" s="12" t="str">
        <f t="shared" si="464"/>
        <v>04</v>
      </c>
      <c r="Q2934" s="13" t="str">
        <f>VLOOKUP($B2934,Deals_Demo!$H:$N,7,0)</f>
        <v>strategy_12_demo</v>
      </c>
      <c r="R2934" s="13" t="str">
        <f t="shared" si="465"/>
        <v>Tue</v>
      </c>
      <c r="S2934" s="14">
        <f>VLOOKUP($B2934,Deals_Demo!$H:$S,8,0)</f>
        <v>45923.199664351851</v>
      </c>
      <c r="T2934" s="14">
        <f>VLOOKUP($B2934,Deals_Demo!$H:$S,9,0)</f>
        <v>45923.407997685186</v>
      </c>
      <c r="U2934" s="15" t="str">
        <f t="shared" si="466"/>
        <v>2025-09-23</v>
      </c>
      <c r="V2934" s="13" t="str">
        <f>VLOOKUP($B2934,Deals_Demo!$H:$S,11,0)</f>
        <v>09</v>
      </c>
      <c r="W2934" s="13" t="str">
        <f>VLOOKUP($B2934,Deals_Demo!$H:$S,12,0)</f>
        <v>Tue</v>
      </c>
      <c r="X2934" s="13">
        <f t="shared" si="453"/>
        <v>-0.30299999999999999</v>
      </c>
      <c r="Y2934" s="13">
        <f t="shared" si="454"/>
        <v>-0.60599999999999998</v>
      </c>
      <c r="Z2934" s="13">
        <f t="shared" si="455"/>
        <v>-0.90899999999999992</v>
      </c>
      <c r="AA2934" s="13">
        <f t="shared" si="467"/>
        <v>-3</v>
      </c>
    </row>
    <row r="2935" spans="1:27" x14ac:dyDescent="0.25">
      <c r="A2935" s="60">
        <v>45923.199664351851</v>
      </c>
      <c r="B2935" s="61">
        <v>444629325</v>
      </c>
      <c r="C2935" s="62" t="s">
        <v>36</v>
      </c>
      <c r="D2935" s="62" t="s">
        <v>37</v>
      </c>
      <c r="E2935" s="62" t="s">
        <v>119</v>
      </c>
      <c r="F2935" s="63">
        <v>3757.19</v>
      </c>
      <c r="G2935" s="63">
        <v>3754.88</v>
      </c>
      <c r="H2935" s="63">
        <v>3758.58</v>
      </c>
      <c r="I2935" s="62" t="s">
        <v>3516</v>
      </c>
      <c r="J2935" s="63">
        <v>3754.86</v>
      </c>
      <c r="K2935" s="63">
        <v>0</v>
      </c>
      <c r="L2935" s="63">
        <v>0</v>
      </c>
      <c r="M2935" s="63">
        <v>-2.33</v>
      </c>
      <c r="N2935" s="10" t="str">
        <f t="shared" si="462"/>
        <v>L</v>
      </c>
      <c r="O2935" s="11">
        <f t="shared" si="463"/>
        <v>45923</v>
      </c>
      <c r="P2935" s="12" t="str">
        <f t="shared" si="464"/>
        <v>04</v>
      </c>
      <c r="Q2935" s="13" t="str">
        <f>VLOOKUP($B2935,Deals_Demo!$H:$N,7,0)</f>
        <v>strategy_22_demo</v>
      </c>
      <c r="R2935" s="13" t="str">
        <f t="shared" si="465"/>
        <v>Tue</v>
      </c>
      <c r="S2935" s="14">
        <f>VLOOKUP($B2935,Deals_Demo!$H:$S,8,0)</f>
        <v>45923.199664351851</v>
      </c>
      <c r="T2935" s="14">
        <f>VLOOKUP($B2935,Deals_Demo!$H:$S,9,0)</f>
        <v>45923.407997685186</v>
      </c>
      <c r="U2935" s="15" t="str">
        <f t="shared" si="466"/>
        <v>2025-09-23</v>
      </c>
      <c r="V2935" s="13" t="str">
        <f>VLOOKUP($B2935,Deals_Demo!$H:$S,11,0)</f>
        <v>09</v>
      </c>
      <c r="W2935" s="13" t="str">
        <f>VLOOKUP($B2935,Deals_Demo!$H:$S,12,0)</f>
        <v>Tue</v>
      </c>
      <c r="X2935" s="13">
        <f t="shared" si="453"/>
        <v>-0.23300000000000001</v>
      </c>
      <c r="Y2935" s="13">
        <f t="shared" si="454"/>
        <v>-0.46600000000000003</v>
      </c>
      <c r="Z2935" s="13">
        <f t="shared" si="455"/>
        <v>-0.69899999999999995</v>
      </c>
      <c r="AA2935" s="13">
        <f t="shared" si="467"/>
        <v>-3</v>
      </c>
    </row>
    <row r="2936" spans="1:27" x14ac:dyDescent="0.25">
      <c r="A2936" s="56">
        <v>45923.199664351851</v>
      </c>
      <c r="B2936" s="57">
        <v>444629326</v>
      </c>
      <c r="C2936" s="58" t="s">
        <v>36</v>
      </c>
      <c r="D2936" s="58" t="s">
        <v>37</v>
      </c>
      <c r="E2936" s="58" t="s">
        <v>119</v>
      </c>
      <c r="F2936" s="59">
        <v>3757.2</v>
      </c>
      <c r="G2936" s="59">
        <v>3754.88</v>
      </c>
      <c r="H2936" s="59">
        <v>3760.08</v>
      </c>
      <c r="I2936" s="58" t="s">
        <v>3516</v>
      </c>
      <c r="J2936" s="59">
        <v>3754.86</v>
      </c>
      <c r="K2936" s="59">
        <v>0</v>
      </c>
      <c r="L2936" s="59">
        <v>0</v>
      </c>
      <c r="M2936" s="59">
        <v>-2.34</v>
      </c>
      <c r="N2936" s="10" t="str">
        <f t="shared" si="462"/>
        <v>L</v>
      </c>
      <c r="O2936" s="11">
        <f t="shared" si="463"/>
        <v>45923</v>
      </c>
      <c r="P2936" s="12" t="str">
        <f t="shared" si="464"/>
        <v>04</v>
      </c>
      <c r="Q2936" s="13" t="str">
        <f>VLOOKUP($B2936,Deals_Demo!$H:$N,7,0)</f>
        <v>strategy_23_demo</v>
      </c>
      <c r="R2936" s="13" t="str">
        <f t="shared" si="465"/>
        <v>Tue</v>
      </c>
      <c r="S2936" s="14">
        <f>VLOOKUP($B2936,Deals_Demo!$H:$S,8,0)</f>
        <v>45923.199664351851</v>
      </c>
      <c r="T2936" s="14">
        <f>VLOOKUP($B2936,Deals_Demo!$H:$S,9,0)</f>
        <v>45923.407997685186</v>
      </c>
      <c r="U2936" s="15" t="str">
        <f t="shared" si="466"/>
        <v>2025-09-23</v>
      </c>
      <c r="V2936" s="13" t="str">
        <f>VLOOKUP($B2936,Deals_Demo!$H:$S,11,0)</f>
        <v>09</v>
      </c>
      <c r="W2936" s="13" t="str">
        <f>VLOOKUP($B2936,Deals_Demo!$H:$S,12,0)</f>
        <v>Tue</v>
      </c>
      <c r="X2936" s="13">
        <f t="shared" si="453"/>
        <v>-0.23399999999999999</v>
      </c>
      <c r="Y2936" s="13">
        <f t="shared" si="454"/>
        <v>-0.46799999999999997</v>
      </c>
      <c r="Z2936" s="13">
        <f t="shared" si="455"/>
        <v>-0.70199999999999996</v>
      </c>
      <c r="AA2936" s="13">
        <f t="shared" si="467"/>
        <v>-3</v>
      </c>
    </row>
    <row r="2937" spans="1:27" x14ac:dyDescent="0.25">
      <c r="A2937" s="60">
        <v>45923.200104166666</v>
      </c>
      <c r="B2937" s="61">
        <v>444629451</v>
      </c>
      <c r="C2937" s="62" t="s">
        <v>36</v>
      </c>
      <c r="D2937" s="62" t="s">
        <v>37</v>
      </c>
      <c r="E2937" s="62" t="s">
        <v>119</v>
      </c>
      <c r="F2937" s="63">
        <v>3757.22</v>
      </c>
      <c r="G2937" s="63">
        <v>3754.22</v>
      </c>
      <c r="H2937" s="62"/>
      <c r="I2937" s="62" t="s">
        <v>3517</v>
      </c>
      <c r="J2937" s="63">
        <v>3754.22</v>
      </c>
      <c r="K2937" s="63">
        <v>0</v>
      </c>
      <c r="L2937" s="63">
        <v>0</v>
      </c>
      <c r="M2937" s="63">
        <v>-3</v>
      </c>
      <c r="N2937" s="10" t="str">
        <f t="shared" si="462"/>
        <v>L</v>
      </c>
      <c r="O2937" s="11">
        <f t="shared" si="463"/>
        <v>45923</v>
      </c>
      <c r="P2937" s="12" t="str">
        <f t="shared" si="464"/>
        <v>04</v>
      </c>
      <c r="Q2937" s="13" t="str">
        <f>VLOOKUP($B2937,Deals_Demo!$H:$N,7,0)</f>
        <v>strategy_18_demo</v>
      </c>
      <c r="R2937" s="13" t="str">
        <f t="shared" si="465"/>
        <v>Tue</v>
      </c>
      <c r="S2937" s="14">
        <f>VLOOKUP($B2937,Deals_Demo!$H:$S,8,0)</f>
        <v>45923.200104166666</v>
      </c>
      <c r="T2937" s="14">
        <f>VLOOKUP($B2937,Deals_Demo!$H:$S,9,0)</f>
        <v>45923.408437500002</v>
      </c>
      <c r="U2937" s="15" t="str">
        <f t="shared" si="466"/>
        <v>2025-09-23</v>
      </c>
      <c r="V2937" s="13" t="str">
        <f>VLOOKUP($B2937,Deals_Demo!$H:$S,11,0)</f>
        <v>09</v>
      </c>
      <c r="W2937" s="13" t="str">
        <f>VLOOKUP($B2937,Deals_Demo!$H:$S,12,0)</f>
        <v>Tue</v>
      </c>
      <c r="X2937" s="13">
        <f t="shared" si="453"/>
        <v>-0.30000000000000004</v>
      </c>
      <c r="Y2937" s="13">
        <f t="shared" si="454"/>
        <v>-0.60000000000000009</v>
      </c>
      <c r="Z2937" s="13">
        <f t="shared" si="455"/>
        <v>-0.89999999999999991</v>
      </c>
      <c r="AA2937" s="13">
        <f t="shared" si="467"/>
        <v>-3</v>
      </c>
    </row>
    <row r="2938" spans="1:27" x14ac:dyDescent="0.25">
      <c r="A2938" s="56">
        <v>45923.200682870367</v>
      </c>
      <c r="B2938" s="57">
        <v>444629857</v>
      </c>
      <c r="C2938" s="58" t="s">
        <v>36</v>
      </c>
      <c r="D2938" s="58" t="s">
        <v>37</v>
      </c>
      <c r="E2938" s="58" t="s">
        <v>119</v>
      </c>
      <c r="F2938" s="59">
        <v>3756.51</v>
      </c>
      <c r="G2938" s="59">
        <v>3753.53</v>
      </c>
      <c r="H2938" s="59">
        <v>3760.03</v>
      </c>
      <c r="I2938" s="58" t="s">
        <v>3518</v>
      </c>
      <c r="J2938" s="59">
        <v>3753.39</v>
      </c>
      <c r="K2938" s="59">
        <v>0</v>
      </c>
      <c r="L2938" s="59">
        <v>0</v>
      </c>
      <c r="M2938" s="59">
        <v>-3.12</v>
      </c>
      <c r="N2938" s="10" t="str">
        <f t="shared" si="462"/>
        <v>L</v>
      </c>
      <c r="O2938" s="11">
        <f t="shared" si="463"/>
        <v>45923</v>
      </c>
      <c r="P2938" s="12" t="str">
        <f t="shared" si="464"/>
        <v>04</v>
      </c>
      <c r="Q2938" s="13" t="str">
        <f>VLOOKUP($B2938,Deals_Demo!$H:$N,7,0)</f>
        <v>strategy_13_demo</v>
      </c>
      <c r="R2938" s="13" t="str">
        <f t="shared" si="465"/>
        <v>Tue</v>
      </c>
      <c r="S2938" s="14">
        <f>VLOOKUP($B2938,Deals_Demo!$H:$S,8,0)</f>
        <v>45923.200682870367</v>
      </c>
      <c r="T2938" s="14">
        <f>VLOOKUP($B2938,Deals_Demo!$H:$S,9,0)</f>
        <v>45923.409016203703</v>
      </c>
      <c r="U2938" s="15" t="str">
        <f t="shared" si="466"/>
        <v>2025-09-23</v>
      </c>
      <c r="V2938" s="13" t="str">
        <f>VLOOKUP($B2938,Deals_Demo!$H:$S,11,0)</f>
        <v>09</v>
      </c>
      <c r="W2938" s="13" t="str">
        <f>VLOOKUP($B2938,Deals_Demo!$H:$S,12,0)</f>
        <v>Tue</v>
      </c>
      <c r="X2938" s="13">
        <f t="shared" si="453"/>
        <v>-0.31200000000000006</v>
      </c>
      <c r="Y2938" s="13">
        <f t="shared" si="454"/>
        <v>-0.62400000000000011</v>
      </c>
      <c r="Z2938" s="13">
        <f t="shared" si="455"/>
        <v>-0.93599999999999994</v>
      </c>
      <c r="AA2938" s="13">
        <f t="shared" si="467"/>
        <v>-3</v>
      </c>
    </row>
    <row r="2939" spans="1:27" x14ac:dyDescent="0.25">
      <c r="A2939" s="60">
        <v>45923.201724537037</v>
      </c>
      <c r="B2939" s="61">
        <v>444630238</v>
      </c>
      <c r="C2939" s="62" t="s">
        <v>36</v>
      </c>
      <c r="D2939" s="62" t="s">
        <v>37</v>
      </c>
      <c r="E2939" s="62" t="s">
        <v>119</v>
      </c>
      <c r="F2939" s="63">
        <v>3755.42</v>
      </c>
      <c r="G2939" s="63">
        <v>3752.63</v>
      </c>
      <c r="H2939" s="63">
        <v>3761.63</v>
      </c>
      <c r="I2939" s="62" t="s">
        <v>3519</v>
      </c>
      <c r="J2939" s="63">
        <v>3752.48</v>
      </c>
      <c r="K2939" s="63">
        <v>0</v>
      </c>
      <c r="L2939" s="63">
        <v>0</v>
      </c>
      <c r="M2939" s="63">
        <v>-2.94</v>
      </c>
      <c r="N2939" s="10" t="str">
        <f t="shared" si="462"/>
        <v>L</v>
      </c>
      <c r="O2939" s="11">
        <f t="shared" si="463"/>
        <v>45923</v>
      </c>
      <c r="P2939" s="12" t="str">
        <f t="shared" si="464"/>
        <v>04</v>
      </c>
      <c r="Q2939" s="13" t="str">
        <f>VLOOKUP($B2939,Deals_Demo!$H:$N,7,0)</f>
        <v>strategy_28.py</v>
      </c>
      <c r="R2939" s="13" t="str">
        <f t="shared" si="465"/>
        <v>Tue</v>
      </c>
      <c r="S2939" s="14">
        <f>VLOOKUP($B2939,Deals_Demo!$H:$S,8,0)</f>
        <v>45923.201724537037</v>
      </c>
      <c r="T2939" s="14">
        <f>VLOOKUP($B2939,Deals_Demo!$H:$S,9,0)</f>
        <v>45923.410057870373</v>
      </c>
      <c r="U2939" s="15" t="str">
        <f t="shared" si="466"/>
        <v>2025-09-23</v>
      </c>
      <c r="V2939" s="13" t="str">
        <f>VLOOKUP($B2939,Deals_Demo!$H:$S,11,0)</f>
        <v>09</v>
      </c>
      <c r="W2939" s="13" t="str">
        <f>VLOOKUP($B2939,Deals_Demo!$H:$S,12,0)</f>
        <v>Tue</v>
      </c>
      <c r="X2939" s="13">
        <f t="shared" si="453"/>
        <v>-0.29399999999999998</v>
      </c>
      <c r="Y2939" s="13">
        <f t="shared" si="454"/>
        <v>-0.58799999999999997</v>
      </c>
      <c r="Z2939" s="13">
        <f t="shared" si="455"/>
        <v>-0.88200000000000001</v>
      </c>
      <c r="AA2939" s="13">
        <f t="shared" si="467"/>
        <v>-3</v>
      </c>
    </row>
    <row r="2940" spans="1:27" x14ac:dyDescent="0.25">
      <c r="A2940" s="56">
        <v>45923.20207175926</v>
      </c>
      <c r="B2940" s="57">
        <v>444630498</v>
      </c>
      <c r="C2940" s="58" t="s">
        <v>36</v>
      </c>
      <c r="D2940" s="58" t="s">
        <v>37</v>
      </c>
      <c r="E2940" s="58" t="s">
        <v>119</v>
      </c>
      <c r="F2940" s="59">
        <v>3755.17</v>
      </c>
      <c r="G2940" s="59">
        <v>3752.18</v>
      </c>
      <c r="H2940" s="59">
        <v>3759.68</v>
      </c>
      <c r="I2940" s="58" t="s">
        <v>3520</v>
      </c>
      <c r="J2940" s="59">
        <v>3752.17</v>
      </c>
      <c r="K2940" s="59">
        <v>0</v>
      </c>
      <c r="L2940" s="59">
        <v>0</v>
      </c>
      <c r="M2940" s="59">
        <v>-3</v>
      </c>
      <c r="N2940" s="10" t="str">
        <f t="shared" si="462"/>
        <v>L</v>
      </c>
      <c r="O2940" s="11">
        <f t="shared" si="463"/>
        <v>45923</v>
      </c>
      <c r="P2940" s="12" t="str">
        <f t="shared" si="464"/>
        <v>04</v>
      </c>
      <c r="Q2940" s="13" t="str">
        <f>VLOOKUP($B2940,Deals_Demo!$H:$N,7,0)</f>
        <v>DEMO_strategy_27</v>
      </c>
      <c r="R2940" s="13" t="str">
        <f t="shared" si="465"/>
        <v>Tue</v>
      </c>
      <c r="S2940" s="14">
        <f>VLOOKUP($B2940,Deals_Demo!$H:$S,8,0)</f>
        <v>45923.20207175926</v>
      </c>
      <c r="T2940" s="14">
        <f>VLOOKUP($B2940,Deals_Demo!$H:$S,9,0)</f>
        <v>45923.410405092596</v>
      </c>
      <c r="U2940" s="15" t="str">
        <f t="shared" si="466"/>
        <v>2025-09-23</v>
      </c>
      <c r="V2940" s="13" t="str">
        <f>VLOOKUP($B2940,Deals_Demo!$H:$S,11,0)</f>
        <v>09</v>
      </c>
      <c r="W2940" s="13" t="str">
        <f>VLOOKUP($B2940,Deals_Demo!$H:$S,12,0)</f>
        <v>Tue</v>
      </c>
      <c r="X2940" s="13">
        <f t="shared" si="453"/>
        <v>-0.30000000000000004</v>
      </c>
      <c r="Y2940" s="13">
        <f t="shared" si="454"/>
        <v>-0.60000000000000009</v>
      </c>
      <c r="Z2940" s="13">
        <f t="shared" si="455"/>
        <v>-0.89999999999999991</v>
      </c>
      <c r="AA2940" s="13">
        <f t="shared" si="467"/>
        <v>-3</v>
      </c>
    </row>
    <row r="2941" spans="1:27" x14ac:dyDescent="0.25">
      <c r="A2941" s="60">
        <v>45923.202766203707</v>
      </c>
      <c r="B2941" s="61">
        <v>444630662</v>
      </c>
      <c r="C2941" s="62" t="s">
        <v>36</v>
      </c>
      <c r="D2941" s="62" t="s">
        <v>37</v>
      </c>
      <c r="E2941" s="62" t="s">
        <v>119</v>
      </c>
      <c r="F2941" s="63">
        <v>3754.47</v>
      </c>
      <c r="G2941" s="63">
        <v>3751.47</v>
      </c>
      <c r="H2941" s="63">
        <v>3760.47</v>
      </c>
      <c r="I2941" s="62" t="s">
        <v>3521</v>
      </c>
      <c r="J2941" s="63">
        <v>3751.47</v>
      </c>
      <c r="K2941" s="63">
        <v>0</v>
      </c>
      <c r="L2941" s="63">
        <v>0</v>
      </c>
      <c r="M2941" s="63">
        <v>-3</v>
      </c>
      <c r="N2941" s="10" t="str">
        <f t="shared" si="462"/>
        <v>L</v>
      </c>
      <c r="O2941" s="11">
        <f t="shared" si="463"/>
        <v>45923</v>
      </c>
      <c r="P2941" s="12" t="str">
        <f t="shared" si="464"/>
        <v>04</v>
      </c>
      <c r="Q2941" s="13" t="str">
        <f>VLOOKUP($B2941,Deals_Demo!$H:$N,7,0)</f>
        <v>DEMO_strategy_26</v>
      </c>
      <c r="R2941" s="13" t="str">
        <f t="shared" si="465"/>
        <v>Tue</v>
      </c>
      <c r="S2941" s="14">
        <f>VLOOKUP($B2941,Deals_Demo!$H:$S,8,0)</f>
        <v>45923.202766203707</v>
      </c>
      <c r="T2941" s="14">
        <f>VLOOKUP($B2941,Deals_Demo!$H:$S,9,0)</f>
        <v>45923.411099537043</v>
      </c>
      <c r="U2941" s="15" t="str">
        <f t="shared" si="466"/>
        <v>2025-09-23</v>
      </c>
      <c r="V2941" s="13" t="str">
        <f>VLOOKUP($B2941,Deals_Demo!$H:$S,11,0)</f>
        <v>09</v>
      </c>
      <c r="W2941" s="13" t="str">
        <f>VLOOKUP($B2941,Deals_Demo!$H:$S,12,0)</f>
        <v>Tue</v>
      </c>
      <c r="X2941" s="13">
        <f t="shared" si="453"/>
        <v>-0.30000000000000004</v>
      </c>
      <c r="Y2941" s="13">
        <f t="shared" si="454"/>
        <v>-0.60000000000000009</v>
      </c>
      <c r="Z2941" s="13">
        <f t="shared" si="455"/>
        <v>-0.89999999999999991</v>
      </c>
      <c r="AA2941" s="13">
        <f t="shared" si="467"/>
        <v>-3</v>
      </c>
    </row>
    <row r="2942" spans="1:27" x14ac:dyDescent="0.25">
      <c r="A2942" s="56">
        <v>45923.202766203707</v>
      </c>
      <c r="B2942" s="57">
        <v>444630664</v>
      </c>
      <c r="C2942" s="58" t="s">
        <v>36</v>
      </c>
      <c r="D2942" s="58" t="s">
        <v>37</v>
      </c>
      <c r="E2942" s="58" t="s">
        <v>119</v>
      </c>
      <c r="F2942" s="59">
        <v>3754.44</v>
      </c>
      <c r="G2942" s="59">
        <v>3751.46</v>
      </c>
      <c r="H2942" s="58"/>
      <c r="I2942" s="58" t="s">
        <v>3521</v>
      </c>
      <c r="J2942" s="59">
        <v>3751.4</v>
      </c>
      <c r="K2942" s="59">
        <v>0</v>
      </c>
      <c r="L2942" s="59">
        <v>0</v>
      </c>
      <c r="M2942" s="59">
        <v>-3.04</v>
      </c>
      <c r="N2942" s="10" t="str">
        <f t="shared" si="462"/>
        <v>L</v>
      </c>
      <c r="O2942" s="11">
        <f t="shared" si="463"/>
        <v>45923</v>
      </c>
      <c r="P2942" s="12" t="str">
        <f t="shared" si="464"/>
        <v>04</v>
      </c>
      <c r="Q2942" s="13" t="str">
        <f>VLOOKUP($B2942,Deals_Demo!$H:$N,7,0)</f>
        <v>DEMO_strategy_25</v>
      </c>
      <c r="R2942" s="13" t="str">
        <f t="shared" si="465"/>
        <v>Tue</v>
      </c>
      <c r="S2942" s="14">
        <f>VLOOKUP($B2942,Deals_Demo!$H:$S,8,0)</f>
        <v>45923.202766203707</v>
      </c>
      <c r="T2942" s="14">
        <f>VLOOKUP($B2942,Deals_Demo!$H:$S,9,0)</f>
        <v>45923.411099537043</v>
      </c>
      <c r="U2942" s="15" t="str">
        <f t="shared" si="466"/>
        <v>2025-09-23</v>
      </c>
      <c r="V2942" s="13" t="str">
        <f>VLOOKUP($B2942,Deals_Demo!$H:$S,11,0)</f>
        <v>09</v>
      </c>
      <c r="W2942" s="13" t="str">
        <f>VLOOKUP($B2942,Deals_Demo!$H:$S,12,0)</f>
        <v>Tue</v>
      </c>
      <c r="X2942" s="13">
        <f t="shared" si="453"/>
        <v>-0.30400000000000005</v>
      </c>
      <c r="Y2942" s="13">
        <f t="shared" si="454"/>
        <v>-0.6080000000000001</v>
      </c>
      <c r="Z2942" s="13">
        <f t="shared" si="455"/>
        <v>-0.91199999999999992</v>
      </c>
      <c r="AA2942" s="13">
        <f t="shared" si="467"/>
        <v>-3</v>
      </c>
    </row>
    <row r="2943" spans="1:27" x14ac:dyDescent="0.25">
      <c r="A2943" s="60">
        <v>45923.202997685185</v>
      </c>
      <c r="B2943" s="61">
        <v>444630697</v>
      </c>
      <c r="C2943" s="62" t="s">
        <v>36</v>
      </c>
      <c r="D2943" s="62" t="s">
        <v>38</v>
      </c>
      <c r="E2943" s="62" t="s">
        <v>119</v>
      </c>
      <c r="F2943" s="63">
        <v>3754.9</v>
      </c>
      <c r="G2943" s="63">
        <v>3751.72</v>
      </c>
      <c r="H2943" s="62"/>
      <c r="I2943" s="62" t="s">
        <v>3522</v>
      </c>
      <c r="J2943" s="63">
        <v>3751.82</v>
      </c>
      <c r="K2943" s="63">
        <v>0</v>
      </c>
      <c r="L2943" s="63">
        <v>0</v>
      </c>
      <c r="M2943" s="63">
        <v>3.08</v>
      </c>
      <c r="N2943" s="10" t="str">
        <f t="shared" si="462"/>
        <v>W</v>
      </c>
      <c r="O2943" s="11">
        <f t="shared" si="463"/>
        <v>45923</v>
      </c>
      <c r="P2943" s="12" t="str">
        <f t="shared" si="464"/>
        <v>04</v>
      </c>
      <c r="Q2943" s="13" t="str">
        <f>VLOOKUP($B2943,Deals_Demo!$H:$N,7,0)</f>
        <v>strategy_19_demo</v>
      </c>
      <c r="R2943" s="13" t="str">
        <f t="shared" si="465"/>
        <v>Tue</v>
      </c>
      <c r="S2943" s="14">
        <f>VLOOKUP($B2943,Deals_Demo!$H:$S,8,0)</f>
        <v>45923.202997685185</v>
      </c>
      <c r="T2943" s="14">
        <f>VLOOKUP($B2943,Deals_Demo!$H:$S,9,0)</f>
        <v>45923.41133101852</v>
      </c>
      <c r="U2943" s="15" t="str">
        <f t="shared" si="466"/>
        <v>2025-09-23</v>
      </c>
      <c r="V2943" s="13" t="str">
        <f>VLOOKUP($B2943,Deals_Demo!$H:$S,11,0)</f>
        <v>09</v>
      </c>
      <c r="W2943" s="13" t="str">
        <f>VLOOKUP($B2943,Deals_Demo!$H:$S,12,0)</f>
        <v>Tue</v>
      </c>
      <c r="X2943" s="13">
        <f t="shared" si="453"/>
        <v>0.30800000000000005</v>
      </c>
      <c r="Y2943" s="13">
        <f t="shared" si="454"/>
        <v>0.6160000000000001</v>
      </c>
      <c r="Z2943" s="13">
        <f t="shared" si="455"/>
        <v>0.92399999999999993</v>
      </c>
      <c r="AA2943" s="13">
        <f t="shared" si="467"/>
        <v>3.08</v>
      </c>
    </row>
    <row r="2944" spans="1:27" x14ac:dyDescent="0.25">
      <c r="A2944" s="56">
        <v>45923.202997685185</v>
      </c>
      <c r="B2944" s="57">
        <v>444630698</v>
      </c>
      <c r="C2944" s="58" t="s">
        <v>36</v>
      </c>
      <c r="D2944" s="58" t="s">
        <v>38</v>
      </c>
      <c r="E2944" s="58" t="s">
        <v>119</v>
      </c>
      <c r="F2944" s="59">
        <v>3754.93</v>
      </c>
      <c r="G2944" s="59">
        <v>3753.41</v>
      </c>
      <c r="H2944" s="58"/>
      <c r="I2944" s="58" t="s">
        <v>3523</v>
      </c>
      <c r="J2944" s="59">
        <v>3753.42</v>
      </c>
      <c r="K2944" s="59">
        <v>0</v>
      </c>
      <c r="L2944" s="59">
        <v>0</v>
      </c>
      <c r="M2944" s="59">
        <v>1.51</v>
      </c>
      <c r="N2944" s="10" t="str">
        <f t="shared" si="462"/>
        <v>W</v>
      </c>
      <c r="O2944" s="11">
        <f t="shared" si="463"/>
        <v>45923</v>
      </c>
      <c r="P2944" s="12" t="str">
        <f t="shared" si="464"/>
        <v>04</v>
      </c>
      <c r="Q2944" s="13" t="str">
        <f>VLOOKUP($B2944,Deals_Demo!$H:$N,7,0)</f>
        <v>strategy_18_demo</v>
      </c>
      <c r="R2944" s="13" t="str">
        <f t="shared" si="465"/>
        <v>Tue</v>
      </c>
      <c r="S2944" s="14">
        <f>VLOOKUP($B2944,Deals_Demo!$H:$S,8,0)</f>
        <v>45923.202997685185</v>
      </c>
      <c r="T2944" s="14">
        <f>VLOOKUP($B2944,Deals_Demo!$H:$S,9,0)</f>
        <v>45923.41133101852</v>
      </c>
      <c r="U2944" s="15" t="str">
        <f t="shared" si="466"/>
        <v>2025-09-23</v>
      </c>
      <c r="V2944" s="13" t="str">
        <f>VLOOKUP($B2944,Deals_Demo!$H:$S,11,0)</f>
        <v>09</v>
      </c>
      <c r="W2944" s="13" t="str">
        <f>VLOOKUP($B2944,Deals_Demo!$H:$S,12,0)</f>
        <v>Tue</v>
      </c>
      <c r="X2944" s="13">
        <f t="shared" si="453"/>
        <v>0.15100000000000002</v>
      </c>
      <c r="Y2944" s="13">
        <f t="shared" si="454"/>
        <v>0.30200000000000005</v>
      </c>
      <c r="Z2944" s="13">
        <f t="shared" si="455"/>
        <v>0.45299999999999996</v>
      </c>
      <c r="AA2944" s="13">
        <f t="shared" si="467"/>
        <v>-3</v>
      </c>
    </row>
    <row r="2945" spans="1:27" x14ac:dyDescent="0.25">
      <c r="A2945" s="60">
        <v>45923.204618055555</v>
      </c>
      <c r="B2945" s="61">
        <v>444631279</v>
      </c>
      <c r="C2945" s="62" t="s">
        <v>36</v>
      </c>
      <c r="D2945" s="62" t="s">
        <v>37</v>
      </c>
      <c r="E2945" s="62" t="s">
        <v>119</v>
      </c>
      <c r="F2945" s="63">
        <v>3755.53</v>
      </c>
      <c r="G2945" s="63">
        <v>3752.51</v>
      </c>
      <c r="H2945" s="63">
        <v>3759.01</v>
      </c>
      <c r="I2945" s="62" t="s">
        <v>3519</v>
      </c>
      <c r="J2945" s="63">
        <v>3752.48</v>
      </c>
      <c r="K2945" s="63">
        <v>0</v>
      </c>
      <c r="L2945" s="63">
        <v>0</v>
      </c>
      <c r="M2945" s="63">
        <v>-3.05</v>
      </c>
      <c r="N2945" s="10" t="str">
        <f t="shared" si="462"/>
        <v>L</v>
      </c>
      <c r="O2945" s="11">
        <f t="shared" si="463"/>
        <v>45923</v>
      </c>
      <c r="P2945" s="12" t="str">
        <f t="shared" si="464"/>
        <v>04</v>
      </c>
      <c r="Q2945" s="13" t="str">
        <f>VLOOKUP($B2945,Deals_Demo!$H:$N,7,0)</f>
        <v>strategy_13_demo</v>
      </c>
      <c r="R2945" s="13" t="str">
        <f t="shared" si="465"/>
        <v>Tue</v>
      </c>
      <c r="S2945" s="14">
        <f>VLOOKUP($B2945,Deals_Demo!$H:$S,8,0)</f>
        <v>45923.204618055555</v>
      </c>
      <c r="T2945" s="14">
        <f>VLOOKUP($B2945,Deals_Demo!$H:$S,9,0)</f>
        <v>45923.412951388891</v>
      </c>
      <c r="U2945" s="15" t="str">
        <f t="shared" si="466"/>
        <v>2025-09-23</v>
      </c>
      <c r="V2945" s="13" t="str">
        <f>VLOOKUP($B2945,Deals_Demo!$H:$S,11,0)</f>
        <v>09</v>
      </c>
      <c r="W2945" s="13" t="str">
        <f>VLOOKUP($B2945,Deals_Demo!$H:$S,12,0)</f>
        <v>Tue</v>
      </c>
      <c r="X2945" s="13">
        <f t="shared" si="453"/>
        <v>-0.30499999999999999</v>
      </c>
      <c r="Y2945" s="13">
        <f t="shared" si="454"/>
        <v>-0.61</v>
      </c>
      <c r="Z2945" s="13">
        <f t="shared" si="455"/>
        <v>-0.91499999999999992</v>
      </c>
      <c r="AA2945" s="13">
        <f t="shared" si="467"/>
        <v>-3</v>
      </c>
    </row>
    <row r="2946" spans="1:27" x14ac:dyDescent="0.25">
      <c r="A2946" s="56">
        <v>45923.208333333336</v>
      </c>
      <c r="B2946" s="57">
        <v>444632223</v>
      </c>
      <c r="C2946" s="58" t="s">
        <v>36</v>
      </c>
      <c r="D2946" s="58" t="s">
        <v>37</v>
      </c>
      <c r="E2946" s="58" t="s">
        <v>119</v>
      </c>
      <c r="F2946" s="59">
        <v>3754.86</v>
      </c>
      <c r="G2946" s="59">
        <v>3751.76</v>
      </c>
      <c r="H2946" s="59">
        <v>3759.26</v>
      </c>
      <c r="I2946" s="58" t="s">
        <v>3524</v>
      </c>
      <c r="J2946" s="59">
        <v>3751.65</v>
      </c>
      <c r="K2946" s="59">
        <v>0</v>
      </c>
      <c r="L2946" s="59">
        <v>0</v>
      </c>
      <c r="M2946" s="59">
        <v>-3.21</v>
      </c>
      <c r="N2946" s="10" t="str">
        <f t="shared" si="462"/>
        <v>L</v>
      </c>
      <c r="O2946" s="11">
        <f t="shared" si="463"/>
        <v>45923</v>
      </c>
      <c r="P2946" s="12" t="str">
        <f t="shared" si="464"/>
        <v>05</v>
      </c>
      <c r="Q2946" s="13" t="str">
        <f>VLOOKUP($B2946,Deals_Demo!$H:$N,7,0)</f>
        <v>DEMO_strategy_03</v>
      </c>
      <c r="R2946" s="13" t="str">
        <f t="shared" si="465"/>
        <v>Tue</v>
      </c>
      <c r="S2946" s="14">
        <f>VLOOKUP($B2946,Deals_Demo!$H:$S,8,0)</f>
        <v>45923.208333333336</v>
      </c>
      <c r="T2946" s="14">
        <f>VLOOKUP($B2946,Deals_Demo!$H:$S,9,0)</f>
        <v>45923.416666666672</v>
      </c>
      <c r="U2946" s="15" t="str">
        <f t="shared" si="466"/>
        <v>2025-09-23</v>
      </c>
      <c r="V2946" s="13" t="str">
        <f>VLOOKUP($B2946,Deals_Demo!$H:$S,11,0)</f>
        <v>10</v>
      </c>
      <c r="W2946" s="13" t="str">
        <f>VLOOKUP($B2946,Deals_Demo!$H:$S,12,0)</f>
        <v>Tue</v>
      </c>
      <c r="X2946" s="13">
        <f t="shared" si="453"/>
        <v>-0.32100000000000001</v>
      </c>
      <c r="Y2946" s="13">
        <f t="shared" si="454"/>
        <v>-0.64200000000000002</v>
      </c>
      <c r="Z2946" s="13">
        <f t="shared" si="455"/>
        <v>-0.96299999999999997</v>
      </c>
      <c r="AA2946" s="13">
        <f t="shared" si="467"/>
        <v>-3</v>
      </c>
    </row>
    <row r="2947" spans="1:27" x14ac:dyDescent="0.25">
      <c r="A2947" s="60">
        <v>45923.209027777775</v>
      </c>
      <c r="B2947" s="61">
        <v>444632413</v>
      </c>
      <c r="C2947" s="62" t="s">
        <v>36</v>
      </c>
      <c r="D2947" s="62" t="s">
        <v>37</v>
      </c>
      <c r="E2947" s="62" t="s">
        <v>119</v>
      </c>
      <c r="F2947" s="63">
        <v>3754.81</v>
      </c>
      <c r="G2947" s="63">
        <v>3751.84</v>
      </c>
      <c r="H2947" s="62"/>
      <c r="I2947" s="62" t="s">
        <v>3524</v>
      </c>
      <c r="J2947" s="63">
        <v>3751.81</v>
      </c>
      <c r="K2947" s="63">
        <v>0</v>
      </c>
      <c r="L2947" s="63">
        <v>0</v>
      </c>
      <c r="M2947" s="63">
        <v>-3</v>
      </c>
      <c r="N2947" s="10" t="str">
        <f t="shared" si="462"/>
        <v>L</v>
      </c>
      <c r="O2947" s="11">
        <f t="shared" si="463"/>
        <v>45923</v>
      </c>
      <c r="P2947" s="12" t="str">
        <f t="shared" si="464"/>
        <v>05</v>
      </c>
      <c r="Q2947" s="13" t="str">
        <f>VLOOKUP($B2947,Deals_Demo!$H:$N,7,0)</f>
        <v>DEMO_strategy_01</v>
      </c>
      <c r="R2947" s="13" t="str">
        <f t="shared" si="465"/>
        <v>Tue</v>
      </c>
      <c r="S2947" s="14">
        <f>VLOOKUP($B2947,Deals_Demo!$H:$S,8,0)</f>
        <v>45923.209027777775</v>
      </c>
      <c r="T2947" s="14">
        <f>VLOOKUP($B2947,Deals_Demo!$H:$S,9,0)</f>
        <v>45923.417361111111</v>
      </c>
      <c r="U2947" s="15" t="str">
        <f t="shared" si="466"/>
        <v>2025-09-23</v>
      </c>
      <c r="V2947" s="13" t="str">
        <f>VLOOKUP($B2947,Deals_Demo!$H:$S,11,0)</f>
        <v>10</v>
      </c>
      <c r="W2947" s="13" t="str">
        <f>VLOOKUP($B2947,Deals_Demo!$H:$S,12,0)</f>
        <v>Tue</v>
      </c>
      <c r="X2947" s="13">
        <f t="shared" ref="X2947:X3010" si="468">$M2947*0.1</f>
        <v>-0.30000000000000004</v>
      </c>
      <c r="Y2947" s="13">
        <f t="shared" ref="Y2947:Y3010" si="469">$M2947*0.2</f>
        <v>-0.60000000000000009</v>
      </c>
      <c r="Z2947" s="13">
        <f t="shared" ref="Z2947:Z3010" si="470">$M2947*0.3</f>
        <v>-0.89999999999999991</v>
      </c>
      <c r="AA2947" s="13">
        <f t="shared" si="467"/>
        <v>-3</v>
      </c>
    </row>
    <row r="2948" spans="1:27" x14ac:dyDescent="0.25">
      <c r="A2948" s="56">
        <v>45923.209027777775</v>
      </c>
      <c r="B2948" s="57">
        <v>444632414</v>
      </c>
      <c r="C2948" s="58" t="s">
        <v>36</v>
      </c>
      <c r="D2948" s="58" t="s">
        <v>37</v>
      </c>
      <c r="E2948" s="58" t="s">
        <v>119</v>
      </c>
      <c r="F2948" s="59">
        <v>3754.81</v>
      </c>
      <c r="G2948" s="59">
        <v>3751.81</v>
      </c>
      <c r="H2948" s="59">
        <v>3760.81</v>
      </c>
      <c r="I2948" s="58" t="s">
        <v>3524</v>
      </c>
      <c r="J2948" s="59">
        <v>3751.81</v>
      </c>
      <c r="K2948" s="59">
        <v>0</v>
      </c>
      <c r="L2948" s="59">
        <v>0</v>
      </c>
      <c r="M2948" s="59">
        <v>-3</v>
      </c>
      <c r="N2948" s="10" t="str">
        <f t="shared" si="462"/>
        <v>L</v>
      </c>
      <c r="O2948" s="11">
        <f t="shared" si="463"/>
        <v>45923</v>
      </c>
      <c r="P2948" s="12" t="str">
        <f t="shared" si="464"/>
        <v>05</v>
      </c>
      <c r="Q2948" s="13" t="str">
        <f>VLOOKUP($B2948,Deals_Demo!$H:$N,7,0)</f>
        <v>DEMO_strategy_02</v>
      </c>
      <c r="R2948" s="13" t="str">
        <f t="shared" si="465"/>
        <v>Tue</v>
      </c>
      <c r="S2948" s="14">
        <f>VLOOKUP($B2948,Deals_Demo!$H:$S,8,0)</f>
        <v>45923.209027777775</v>
      </c>
      <c r="T2948" s="14">
        <f>VLOOKUP($B2948,Deals_Demo!$H:$S,9,0)</f>
        <v>45923.417361111111</v>
      </c>
      <c r="U2948" s="15" t="str">
        <f t="shared" si="466"/>
        <v>2025-09-23</v>
      </c>
      <c r="V2948" s="13" t="str">
        <f>VLOOKUP($B2948,Deals_Demo!$H:$S,11,0)</f>
        <v>10</v>
      </c>
      <c r="W2948" s="13" t="str">
        <f>VLOOKUP($B2948,Deals_Demo!$H:$S,12,0)</f>
        <v>Tue</v>
      </c>
      <c r="X2948" s="13">
        <f t="shared" si="468"/>
        <v>-0.30000000000000004</v>
      </c>
      <c r="Y2948" s="13">
        <f t="shared" si="469"/>
        <v>-0.60000000000000009</v>
      </c>
      <c r="Z2948" s="13">
        <f t="shared" si="470"/>
        <v>-0.89999999999999991</v>
      </c>
      <c r="AA2948" s="13">
        <f t="shared" si="467"/>
        <v>-3</v>
      </c>
    </row>
    <row r="2949" spans="1:27" x14ac:dyDescent="0.25">
      <c r="A2949" s="60">
        <v>45923.209131944444</v>
      </c>
      <c r="B2949" s="61">
        <v>444632423</v>
      </c>
      <c r="C2949" s="62" t="s">
        <v>36</v>
      </c>
      <c r="D2949" s="62" t="s">
        <v>37</v>
      </c>
      <c r="E2949" s="62" t="s">
        <v>119</v>
      </c>
      <c r="F2949" s="63">
        <v>3755.09</v>
      </c>
      <c r="G2949" s="63">
        <v>3752.09</v>
      </c>
      <c r="H2949" s="63">
        <v>3758.59</v>
      </c>
      <c r="I2949" s="62" t="s">
        <v>3520</v>
      </c>
      <c r="J2949" s="63">
        <v>3752.09</v>
      </c>
      <c r="K2949" s="63">
        <v>0</v>
      </c>
      <c r="L2949" s="63">
        <v>0</v>
      </c>
      <c r="M2949" s="63">
        <v>-3</v>
      </c>
      <c r="N2949" s="10" t="str">
        <f t="shared" si="462"/>
        <v>L</v>
      </c>
      <c r="O2949" s="11">
        <f t="shared" si="463"/>
        <v>45923</v>
      </c>
      <c r="P2949" s="12" t="str">
        <f t="shared" si="464"/>
        <v>05</v>
      </c>
      <c r="Q2949" s="13" t="str">
        <f>VLOOKUP($B2949,Deals_Demo!$H:$N,7,0)</f>
        <v>strategy_07_demo</v>
      </c>
      <c r="R2949" s="13" t="str">
        <f t="shared" si="465"/>
        <v>Tue</v>
      </c>
      <c r="S2949" s="14">
        <f>VLOOKUP($B2949,Deals_Demo!$H:$S,8,0)</f>
        <v>45923.209131944444</v>
      </c>
      <c r="T2949" s="14">
        <f>VLOOKUP($B2949,Deals_Demo!$H:$S,9,0)</f>
        <v>45923.41746527778</v>
      </c>
      <c r="U2949" s="15" t="str">
        <f t="shared" si="466"/>
        <v>2025-09-23</v>
      </c>
      <c r="V2949" s="13" t="str">
        <f>VLOOKUP($B2949,Deals_Demo!$H:$S,11,0)</f>
        <v>10</v>
      </c>
      <c r="W2949" s="13" t="str">
        <f>VLOOKUP($B2949,Deals_Demo!$H:$S,12,0)</f>
        <v>Tue</v>
      </c>
      <c r="X2949" s="13">
        <f t="shared" si="468"/>
        <v>-0.30000000000000004</v>
      </c>
      <c r="Y2949" s="13">
        <f t="shared" si="469"/>
        <v>-0.60000000000000009</v>
      </c>
      <c r="Z2949" s="13">
        <f t="shared" si="470"/>
        <v>-0.89999999999999991</v>
      </c>
      <c r="AA2949" s="13">
        <f t="shared" si="467"/>
        <v>-3</v>
      </c>
    </row>
    <row r="2950" spans="1:27" x14ac:dyDescent="0.25">
      <c r="A2950" s="56">
        <v>45923.211215277777</v>
      </c>
      <c r="B2950" s="57">
        <v>444633168</v>
      </c>
      <c r="C2950" s="58" t="s">
        <v>36</v>
      </c>
      <c r="D2950" s="58" t="s">
        <v>38</v>
      </c>
      <c r="E2950" s="58" t="s">
        <v>119</v>
      </c>
      <c r="F2950" s="59">
        <v>3753.08</v>
      </c>
      <c r="G2950" s="59">
        <v>3751.79</v>
      </c>
      <c r="H2950" s="58"/>
      <c r="I2950" s="58" t="s">
        <v>3522</v>
      </c>
      <c r="J2950" s="59">
        <v>3751.82</v>
      </c>
      <c r="K2950" s="59">
        <v>0</v>
      </c>
      <c r="L2950" s="59">
        <v>0</v>
      </c>
      <c r="M2950" s="59">
        <v>1.26</v>
      </c>
      <c r="N2950" s="10" t="str">
        <f t="shared" si="462"/>
        <v>W</v>
      </c>
      <c r="O2950" s="11">
        <f t="shared" si="463"/>
        <v>45923</v>
      </c>
      <c r="P2950" s="12" t="str">
        <f t="shared" si="464"/>
        <v>05</v>
      </c>
      <c r="Q2950" s="13" t="str">
        <f>VLOOKUP($B2950,Deals_Demo!$H:$N,7,0)</f>
        <v>strategy_18_demo</v>
      </c>
      <c r="R2950" s="13" t="str">
        <f t="shared" si="465"/>
        <v>Tue</v>
      </c>
      <c r="S2950" s="14">
        <f>VLOOKUP($B2950,Deals_Demo!$H:$S,8,0)</f>
        <v>45923.211215277777</v>
      </c>
      <c r="T2950" s="14">
        <f>VLOOKUP($B2950,Deals_Demo!$H:$S,9,0)</f>
        <v>45923.419548611113</v>
      </c>
      <c r="U2950" s="15" t="str">
        <f t="shared" si="466"/>
        <v>2025-09-23</v>
      </c>
      <c r="V2950" s="13" t="str">
        <f>VLOOKUP($B2950,Deals_Demo!$H:$S,11,0)</f>
        <v>10</v>
      </c>
      <c r="W2950" s="13" t="str">
        <f>VLOOKUP($B2950,Deals_Demo!$H:$S,12,0)</f>
        <v>Tue</v>
      </c>
      <c r="X2950" s="13">
        <f t="shared" si="468"/>
        <v>0.126</v>
      </c>
      <c r="Y2950" s="13">
        <f t="shared" si="469"/>
        <v>0.252</v>
      </c>
      <c r="Z2950" s="13">
        <f t="shared" si="470"/>
        <v>0.378</v>
      </c>
      <c r="AA2950" s="13">
        <f t="shared" si="467"/>
        <v>-3</v>
      </c>
    </row>
    <row r="2951" spans="1:27" x14ac:dyDescent="0.25">
      <c r="A2951" s="60">
        <v>45923.211909722224</v>
      </c>
      <c r="B2951" s="61">
        <v>444634083</v>
      </c>
      <c r="C2951" s="62" t="s">
        <v>36</v>
      </c>
      <c r="D2951" s="62" t="s">
        <v>38</v>
      </c>
      <c r="E2951" s="62" t="s">
        <v>119</v>
      </c>
      <c r="F2951" s="63">
        <v>3751.97</v>
      </c>
      <c r="G2951" s="63">
        <v>3751.29</v>
      </c>
      <c r="H2951" s="62"/>
      <c r="I2951" s="62" t="s">
        <v>3525</v>
      </c>
      <c r="J2951" s="63">
        <v>3751.31</v>
      </c>
      <c r="K2951" s="63">
        <v>0</v>
      </c>
      <c r="L2951" s="63">
        <v>0</v>
      </c>
      <c r="M2951" s="63">
        <v>0.66</v>
      </c>
      <c r="N2951" s="10" t="str">
        <f t="shared" si="462"/>
        <v>W</v>
      </c>
      <c r="O2951" s="11">
        <f t="shared" si="463"/>
        <v>45923</v>
      </c>
      <c r="P2951" s="12" t="str">
        <f t="shared" si="464"/>
        <v>05</v>
      </c>
      <c r="Q2951" s="13" t="str">
        <f>VLOOKUP($B2951,Deals_Demo!$H:$N,7,0)</f>
        <v>strategy_18_demo</v>
      </c>
      <c r="R2951" s="13" t="str">
        <f t="shared" si="465"/>
        <v>Tue</v>
      </c>
      <c r="S2951" s="14">
        <f>VLOOKUP($B2951,Deals_Demo!$H:$S,8,0)</f>
        <v>45923.211909722224</v>
      </c>
      <c r="T2951" s="14">
        <f>VLOOKUP($B2951,Deals_Demo!$H:$S,9,0)</f>
        <v>45923.42024305556</v>
      </c>
      <c r="U2951" s="15" t="str">
        <f t="shared" si="466"/>
        <v>2025-09-23</v>
      </c>
      <c r="V2951" s="13" t="str">
        <f>VLOOKUP($B2951,Deals_Demo!$H:$S,11,0)</f>
        <v>10</v>
      </c>
      <c r="W2951" s="13" t="str">
        <f>VLOOKUP($B2951,Deals_Demo!$H:$S,12,0)</f>
        <v>Tue</v>
      </c>
      <c r="X2951" s="13">
        <f t="shared" si="468"/>
        <v>6.6000000000000003E-2</v>
      </c>
      <c r="Y2951" s="13">
        <f t="shared" si="469"/>
        <v>0.13200000000000001</v>
      </c>
      <c r="Z2951" s="13">
        <f t="shared" si="470"/>
        <v>0.19800000000000001</v>
      </c>
      <c r="AA2951" s="13">
        <f t="shared" si="467"/>
        <v>-3</v>
      </c>
    </row>
    <row r="2952" spans="1:27" x14ac:dyDescent="0.25">
      <c r="A2952" s="56">
        <v>45923.211909722224</v>
      </c>
      <c r="B2952" s="57">
        <v>444634087</v>
      </c>
      <c r="C2952" s="58" t="s">
        <v>36</v>
      </c>
      <c r="D2952" s="58" t="s">
        <v>38</v>
      </c>
      <c r="E2952" s="58" t="s">
        <v>119</v>
      </c>
      <c r="F2952" s="59">
        <v>3751.97</v>
      </c>
      <c r="G2952" s="59">
        <v>3751.25</v>
      </c>
      <c r="H2952" s="58"/>
      <c r="I2952" s="58" t="s">
        <v>3526</v>
      </c>
      <c r="J2952" s="59">
        <v>3751.26</v>
      </c>
      <c r="K2952" s="59">
        <v>0</v>
      </c>
      <c r="L2952" s="59">
        <v>0</v>
      </c>
      <c r="M2952" s="59">
        <v>0.71</v>
      </c>
      <c r="N2952" s="10" t="str">
        <f t="shared" si="462"/>
        <v>W</v>
      </c>
      <c r="O2952" s="11">
        <f t="shared" si="463"/>
        <v>45923</v>
      </c>
      <c r="P2952" s="12" t="str">
        <f t="shared" si="464"/>
        <v>05</v>
      </c>
      <c r="Q2952" s="13" t="str">
        <f>VLOOKUP($B2952,Deals_Demo!$H:$N,7,0)</f>
        <v>strategy_20_demo</v>
      </c>
      <c r="R2952" s="13" t="str">
        <f t="shared" si="465"/>
        <v>Tue</v>
      </c>
      <c r="S2952" s="14">
        <f>VLOOKUP($B2952,Deals_Demo!$H:$S,8,0)</f>
        <v>45923.211909722224</v>
      </c>
      <c r="T2952" s="14">
        <f>VLOOKUP($B2952,Deals_Demo!$H:$S,9,0)</f>
        <v>45923.42024305556</v>
      </c>
      <c r="U2952" s="15" t="str">
        <f t="shared" si="466"/>
        <v>2025-09-23</v>
      </c>
      <c r="V2952" s="13" t="str">
        <f>VLOOKUP($B2952,Deals_Demo!$H:$S,11,0)</f>
        <v>10</v>
      </c>
      <c r="W2952" s="13" t="str">
        <f>VLOOKUP($B2952,Deals_Demo!$H:$S,12,0)</f>
        <v>Tue</v>
      </c>
      <c r="X2952" s="13">
        <f t="shared" si="468"/>
        <v>7.0999999999999994E-2</v>
      </c>
      <c r="Y2952" s="13">
        <f t="shared" si="469"/>
        <v>0.14199999999999999</v>
      </c>
      <c r="Z2952" s="13">
        <f t="shared" si="470"/>
        <v>0.21299999999999999</v>
      </c>
      <c r="AA2952" s="13">
        <f t="shared" si="467"/>
        <v>-3</v>
      </c>
    </row>
    <row r="2953" spans="1:27" x14ac:dyDescent="0.25">
      <c r="A2953" s="60">
        <v>45923.211909722224</v>
      </c>
      <c r="B2953" s="61">
        <v>444634092</v>
      </c>
      <c r="C2953" s="62" t="s">
        <v>36</v>
      </c>
      <c r="D2953" s="62" t="s">
        <v>38</v>
      </c>
      <c r="E2953" s="62" t="s">
        <v>119</v>
      </c>
      <c r="F2953" s="63">
        <v>3752.04</v>
      </c>
      <c r="G2953" s="63">
        <v>3749.83</v>
      </c>
      <c r="H2953" s="62"/>
      <c r="I2953" s="62" t="s">
        <v>3527</v>
      </c>
      <c r="J2953" s="63">
        <v>3749.84</v>
      </c>
      <c r="K2953" s="63">
        <v>0</v>
      </c>
      <c r="L2953" s="63">
        <v>0</v>
      </c>
      <c r="M2953" s="63">
        <v>2.2000000000000002</v>
      </c>
      <c r="N2953" s="10" t="str">
        <f t="shared" si="462"/>
        <v>W</v>
      </c>
      <c r="O2953" s="11">
        <f t="shared" si="463"/>
        <v>45923</v>
      </c>
      <c r="P2953" s="12" t="str">
        <f t="shared" si="464"/>
        <v>05</v>
      </c>
      <c r="Q2953" s="13" t="str">
        <f>VLOOKUP($B2953,Deals_Demo!$H:$N,7,0)</f>
        <v>strategy_19_demo</v>
      </c>
      <c r="R2953" s="13" t="str">
        <f t="shared" si="465"/>
        <v>Tue</v>
      </c>
      <c r="S2953" s="14">
        <f>VLOOKUP($B2953,Deals_Demo!$H:$S,8,0)</f>
        <v>45923.211909722224</v>
      </c>
      <c r="T2953" s="14">
        <f>VLOOKUP($B2953,Deals_Demo!$H:$S,9,0)</f>
        <v>45923.42024305556</v>
      </c>
      <c r="U2953" s="15" t="str">
        <f t="shared" si="466"/>
        <v>2025-09-23</v>
      </c>
      <c r="V2953" s="13" t="str">
        <f>VLOOKUP($B2953,Deals_Demo!$H:$S,11,0)</f>
        <v>10</v>
      </c>
      <c r="W2953" s="13" t="str">
        <f>VLOOKUP($B2953,Deals_Demo!$H:$S,12,0)</f>
        <v>Tue</v>
      </c>
      <c r="X2953" s="13">
        <f t="shared" si="468"/>
        <v>0.22000000000000003</v>
      </c>
      <c r="Y2953" s="13">
        <f t="shared" si="469"/>
        <v>0.44000000000000006</v>
      </c>
      <c r="Z2953" s="13">
        <f t="shared" si="470"/>
        <v>0.66</v>
      </c>
      <c r="AA2953" s="13">
        <f t="shared" si="467"/>
        <v>-3</v>
      </c>
    </row>
    <row r="2954" spans="1:27" x14ac:dyDescent="0.25">
      <c r="A2954" s="56">
        <v>45923.212719907409</v>
      </c>
      <c r="B2954" s="57">
        <v>444634691</v>
      </c>
      <c r="C2954" s="58" t="s">
        <v>36</v>
      </c>
      <c r="D2954" s="58" t="s">
        <v>38</v>
      </c>
      <c r="E2954" s="58" t="s">
        <v>119</v>
      </c>
      <c r="F2954" s="59">
        <v>3751.01</v>
      </c>
      <c r="G2954" s="59">
        <v>3749.83</v>
      </c>
      <c r="H2954" s="58"/>
      <c r="I2954" s="58" t="s">
        <v>3527</v>
      </c>
      <c r="J2954" s="59">
        <v>3749.84</v>
      </c>
      <c r="K2954" s="59">
        <v>0</v>
      </c>
      <c r="L2954" s="59">
        <v>0</v>
      </c>
      <c r="M2954" s="59">
        <v>1.17</v>
      </c>
      <c r="N2954" s="10" t="str">
        <f t="shared" si="462"/>
        <v>W</v>
      </c>
      <c r="O2954" s="11">
        <f t="shared" si="463"/>
        <v>45923</v>
      </c>
      <c r="P2954" s="12" t="str">
        <f t="shared" si="464"/>
        <v>05</v>
      </c>
      <c r="Q2954" s="13" t="str">
        <f>VLOOKUP($B2954,Deals_Demo!$H:$N,7,0)</f>
        <v>strategy_20_demo</v>
      </c>
      <c r="R2954" s="13" t="str">
        <f t="shared" si="465"/>
        <v>Tue</v>
      </c>
      <c r="S2954" s="14">
        <f>VLOOKUP($B2954,Deals_Demo!$H:$S,8,0)</f>
        <v>45923.212719907409</v>
      </c>
      <c r="T2954" s="14">
        <f>VLOOKUP($B2954,Deals_Demo!$H:$S,9,0)</f>
        <v>45923.421053240745</v>
      </c>
      <c r="U2954" s="15" t="str">
        <f t="shared" si="466"/>
        <v>2025-09-23</v>
      </c>
      <c r="V2954" s="13" t="str">
        <f>VLOOKUP($B2954,Deals_Demo!$H:$S,11,0)</f>
        <v>10</v>
      </c>
      <c r="W2954" s="13" t="str">
        <f>VLOOKUP($B2954,Deals_Demo!$H:$S,12,0)</f>
        <v>Tue</v>
      </c>
      <c r="X2954" s="13">
        <f t="shared" si="468"/>
        <v>0.11699999999999999</v>
      </c>
      <c r="Y2954" s="13">
        <f t="shared" si="469"/>
        <v>0.23399999999999999</v>
      </c>
      <c r="Z2954" s="13">
        <f t="shared" si="470"/>
        <v>0.35099999999999998</v>
      </c>
      <c r="AA2954" s="13">
        <f t="shared" si="467"/>
        <v>-3</v>
      </c>
    </row>
    <row r="2955" spans="1:27" x14ac:dyDescent="0.25">
      <c r="A2955" s="60">
        <v>45923.212835648148</v>
      </c>
      <c r="B2955" s="61">
        <v>444634709</v>
      </c>
      <c r="C2955" s="62" t="s">
        <v>36</v>
      </c>
      <c r="D2955" s="62" t="s">
        <v>38</v>
      </c>
      <c r="E2955" s="62" t="s">
        <v>119</v>
      </c>
      <c r="F2955" s="63">
        <v>3751.1</v>
      </c>
      <c r="G2955" s="63">
        <v>3750.8</v>
      </c>
      <c r="H2955" s="62"/>
      <c r="I2955" s="62" t="s">
        <v>3528</v>
      </c>
      <c r="J2955" s="63">
        <v>3750.84</v>
      </c>
      <c r="K2955" s="63">
        <v>0</v>
      </c>
      <c r="L2955" s="63">
        <v>0</v>
      </c>
      <c r="M2955" s="63">
        <v>0.26</v>
      </c>
      <c r="N2955" s="10" t="str">
        <f t="shared" si="462"/>
        <v>W</v>
      </c>
      <c r="O2955" s="11">
        <f t="shared" si="463"/>
        <v>45923</v>
      </c>
      <c r="P2955" s="12" t="str">
        <f t="shared" si="464"/>
        <v>05</v>
      </c>
      <c r="Q2955" s="13" t="str">
        <f>VLOOKUP($B2955,Deals_Demo!$H:$N,7,0)</f>
        <v>strategy_18_demo</v>
      </c>
      <c r="R2955" s="13" t="str">
        <f t="shared" si="465"/>
        <v>Tue</v>
      </c>
      <c r="S2955" s="14">
        <f>VLOOKUP($B2955,Deals_Demo!$H:$S,8,0)</f>
        <v>45923.212835648148</v>
      </c>
      <c r="T2955" s="14">
        <f>VLOOKUP($B2955,Deals_Demo!$H:$S,9,0)</f>
        <v>45923.421168981484</v>
      </c>
      <c r="U2955" s="15" t="str">
        <f t="shared" si="466"/>
        <v>2025-09-23</v>
      </c>
      <c r="V2955" s="13" t="str">
        <f>VLOOKUP($B2955,Deals_Demo!$H:$S,11,0)</f>
        <v>10</v>
      </c>
      <c r="W2955" s="13" t="str">
        <f>VLOOKUP($B2955,Deals_Demo!$H:$S,12,0)</f>
        <v>Tue</v>
      </c>
      <c r="X2955" s="13">
        <f t="shared" si="468"/>
        <v>2.6000000000000002E-2</v>
      </c>
      <c r="Y2955" s="13">
        <f t="shared" si="469"/>
        <v>5.2000000000000005E-2</v>
      </c>
      <c r="Z2955" s="13">
        <f t="shared" si="470"/>
        <v>7.8E-2</v>
      </c>
      <c r="AA2955" s="13">
        <f t="shared" si="467"/>
        <v>-3</v>
      </c>
    </row>
    <row r="2956" spans="1:27" x14ac:dyDescent="0.25">
      <c r="A2956" s="56">
        <v>45923.215381944443</v>
      </c>
      <c r="B2956" s="57">
        <v>444636213</v>
      </c>
      <c r="C2956" s="58" t="s">
        <v>36</v>
      </c>
      <c r="D2956" s="58" t="s">
        <v>38</v>
      </c>
      <c r="E2956" s="58" t="s">
        <v>119</v>
      </c>
      <c r="F2956" s="59">
        <v>3748</v>
      </c>
      <c r="G2956" s="59">
        <v>3745.22</v>
      </c>
      <c r="H2956" s="58"/>
      <c r="I2956" s="58" t="s">
        <v>3529</v>
      </c>
      <c r="J2956" s="59">
        <v>3745.31</v>
      </c>
      <c r="K2956" s="59">
        <v>0</v>
      </c>
      <c r="L2956" s="59">
        <v>0</v>
      </c>
      <c r="M2956" s="59">
        <v>2.69</v>
      </c>
      <c r="N2956" s="10" t="str">
        <f t="shared" si="462"/>
        <v>W</v>
      </c>
      <c r="O2956" s="11">
        <f t="shared" si="463"/>
        <v>45923</v>
      </c>
      <c r="P2956" s="12" t="str">
        <f t="shared" si="464"/>
        <v>05</v>
      </c>
      <c r="Q2956" s="13" t="str">
        <f>VLOOKUP($B2956,Deals_Demo!$H:$N,7,0)</f>
        <v>strategy_18_demo</v>
      </c>
      <c r="R2956" s="13" t="str">
        <f t="shared" si="465"/>
        <v>Tue</v>
      </c>
      <c r="S2956" s="14">
        <f>VLOOKUP($B2956,Deals_Demo!$H:$S,8,0)</f>
        <v>45923.215381944443</v>
      </c>
      <c r="T2956" s="14">
        <f>VLOOKUP($B2956,Deals_Demo!$H:$S,9,0)</f>
        <v>45923.423715277779</v>
      </c>
      <c r="U2956" s="15" t="str">
        <f t="shared" si="466"/>
        <v>2025-09-23</v>
      </c>
      <c r="V2956" s="13" t="str">
        <f>VLOOKUP($B2956,Deals_Demo!$H:$S,11,0)</f>
        <v>10</v>
      </c>
      <c r="W2956" s="13" t="str">
        <f>VLOOKUP($B2956,Deals_Demo!$H:$S,12,0)</f>
        <v>Tue</v>
      </c>
      <c r="X2956" s="13">
        <f t="shared" si="468"/>
        <v>0.26900000000000002</v>
      </c>
      <c r="Y2956" s="13">
        <f t="shared" si="469"/>
        <v>0.53800000000000003</v>
      </c>
      <c r="Z2956" s="13">
        <f t="shared" si="470"/>
        <v>0.80699999999999994</v>
      </c>
      <c r="AA2956" s="13">
        <f t="shared" si="467"/>
        <v>-3</v>
      </c>
    </row>
    <row r="2957" spans="1:27" x14ac:dyDescent="0.25">
      <c r="A2957" s="60">
        <v>45923.215381944443</v>
      </c>
      <c r="B2957" s="61">
        <v>444636215</v>
      </c>
      <c r="C2957" s="62" t="s">
        <v>36</v>
      </c>
      <c r="D2957" s="62" t="s">
        <v>38</v>
      </c>
      <c r="E2957" s="62" t="s">
        <v>119</v>
      </c>
      <c r="F2957" s="63">
        <v>3747.91</v>
      </c>
      <c r="G2957" s="63">
        <v>3745.26</v>
      </c>
      <c r="H2957" s="62"/>
      <c r="I2957" s="62" t="s">
        <v>3529</v>
      </c>
      <c r="J2957" s="63">
        <v>3745.31</v>
      </c>
      <c r="K2957" s="63">
        <v>0</v>
      </c>
      <c r="L2957" s="63">
        <v>0</v>
      </c>
      <c r="M2957" s="63">
        <v>2.6</v>
      </c>
      <c r="N2957" s="10" t="str">
        <f t="shared" si="462"/>
        <v>W</v>
      </c>
      <c r="O2957" s="11">
        <f t="shared" si="463"/>
        <v>45923</v>
      </c>
      <c r="P2957" s="12" t="str">
        <f t="shared" si="464"/>
        <v>05</v>
      </c>
      <c r="Q2957" s="13" t="str">
        <f>VLOOKUP($B2957,Deals_Demo!$H:$N,7,0)</f>
        <v>strategy_19_demo</v>
      </c>
      <c r="R2957" s="13" t="str">
        <f t="shared" si="465"/>
        <v>Tue</v>
      </c>
      <c r="S2957" s="14">
        <f>VLOOKUP($B2957,Deals_Demo!$H:$S,8,0)</f>
        <v>45923.215381944443</v>
      </c>
      <c r="T2957" s="14">
        <f>VLOOKUP($B2957,Deals_Demo!$H:$S,9,0)</f>
        <v>45923.423715277779</v>
      </c>
      <c r="U2957" s="15" t="str">
        <f t="shared" si="466"/>
        <v>2025-09-23</v>
      </c>
      <c r="V2957" s="13" t="str">
        <f>VLOOKUP($B2957,Deals_Demo!$H:$S,11,0)</f>
        <v>10</v>
      </c>
      <c r="W2957" s="13" t="str">
        <f>VLOOKUP($B2957,Deals_Demo!$H:$S,12,0)</f>
        <v>Tue</v>
      </c>
      <c r="X2957" s="13">
        <f t="shared" si="468"/>
        <v>0.26</v>
      </c>
      <c r="Y2957" s="13">
        <f t="shared" si="469"/>
        <v>0.52</v>
      </c>
      <c r="Z2957" s="13">
        <f t="shared" si="470"/>
        <v>0.78</v>
      </c>
      <c r="AA2957" s="13">
        <f t="shared" si="467"/>
        <v>-3</v>
      </c>
    </row>
    <row r="2958" spans="1:27" x14ac:dyDescent="0.25">
      <c r="A2958" s="56">
        <v>45923.215381944443</v>
      </c>
      <c r="B2958" s="57">
        <v>444636217</v>
      </c>
      <c r="C2958" s="58" t="s">
        <v>36</v>
      </c>
      <c r="D2958" s="58" t="s">
        <v>38</v>
      </c>
      <c r="E2958" s="58" t="s">
        <v>119</v>
      </c>
      <c r="F2958" s="59">
        <v>3747.91</v>
      </c>
      <c r="G2958" s="59">
        <v>3745.22</v>
      </c>
      <c r="H2958" s="58"/>
      <c r="I2958" s="58" t="s">
        <v>3529</v>
      </c>
      <c r="J2958" s="59">
        <v>3745.31</v>
      </c>
      <c r="K2958" s="59">
        <v>0</v>
      </c>
      <c r="L2958" s="59">
        <v>0</v>
      </c>
      <c r="M2958" s="59">
        <v>2.6</v>
      </c>
      <c r="N2958" s="10" t="str">
        <f t="shared" si="462"/>
        <v>W</v>
      </c>
      <c r="O2958" s="11">
        <f t="shared" si="463"/>
        <v>45923</v>
      </c>
      <c r="P2958" s="12" t="str">
        <f t="shared" si="464"/>
        <v>05</v>
      </c>
      <c r="Q2958" s="13" t="str">
        <f>VLOOKUP($B2958,Deals_Demo!$H:$N,7,0)</f>
        <v>strategy_20_demo</v>
      </c>
      <c r="R2958" s="13" t="str">
        <f t="shared" si="465"/>
        <v>Tue</v>
      </c>
      <c r="S2958" s="14">
        <f>VLOOKUP($B2958,Deals_Demo!$H:$S,8,0)</f>
        <v>45923.215381944443</v>
      </c>
      <c r="T2958" s="14">
        <f>VLOOKUP($B2958,Deals_Demo!$H:$S,9,0)</f>
        <v>45923.423715277779</v>
      </c>
      <c r="U2958" s="15" t="str">
        <f t="shared" si="466"/>
        <v>2025-09-23</v>
      </c>
      <c r="V2958" s="13" t="str">
        <f>VLOOKUP($B2958,Deals_Demo!$H:$S,11,0)</f>
        <v>10</v>
      </c>
      <c r="W2958" s="13" t="str">
        <f>VLOOKUP($B2958,Deals_Demo!$H:$S,12,0)</f>
        <v>Tue</v>
      </c>
      <c r="X2958" s="13">
        <f t="shared" si="468"/>
        <v>0.26</v>
      </c>
      <c r="Y2958" s="13">
        <f t="shared" si="469"/>
        <v>0.52</v>
      </c>
      <c r="Z2958" s="13">
        <f t="shared" si="470"/>
        <v>0.78</v>
      </c>
      <c r="AA2958" s="13">
        <f t="shared" si="467"/>
        <v>-3</v>
      </c>
    </row>
    <row r="2959" spans="1:27" x14ac:dyDescent="0.25">
      <c r="A2959" s="60">
        <v>45923.216886574075</v>
      </c>
      <c r="B2959" s="61">
        <v>444637725</v>
      </c>
      <c r="C2959" s="62" t="s">
        <v>36</v>
      </c>
      <c r="D2959" s="62" t="s">
        <v>38</v>
      </c>
      <c r="E2959" s="62" t="s">
        <v>119</v>
      </c>
      <c r="F2959" s="63">
        <v>3745.2</v>
      </c>
      <c r="G2959" s="63">
        <v>3742.96</v>
      </c>
      <c r="H2959" s="62"/>
      <c r="I2959" s="62" t="s">
        <v>3530</v>
      </c>
      <c r="J2959" s="63">
        <v>3742.96</v>
      </c>
      <c r="K2959" s="63">
        <v>0</v>
      </c>
      <c r="L2959" s="63">
        <v>0</v>
      </c>
      <c r="M2959" s="63">
        <v>2.2400000000000002</v>
      </c>
      <c r="N2959" s="10" t="str">
        <f t="shared" si="462"/>
        <v>W</v>
      </c>
      <c r="O2959" s="11">
        <f t="shared" si="463"/>
        <v>45923</v>
      </c>
      <c r="P2959" s="12" t="str">
        <f t="shared" si="464"/>
        <v>05</v>
      </c>
      <c r="Q2959" s="13" t="str">
        <f>VLOOKUP($B2959,Deals_Demo!$H:$N,7,0)</f>
        <v>strategy_20_demo</v>
      </c>
      <c r="R2959" s="13" t="str">
        <f t="shared" si="465"/>
        <v>Tue</v>
      </c>
      <c r="S2959" s="14">
        <f>VLOOKUP($B2959,Deals_Demo!$H:$S,8,0)</f>
        <v>45923.216886574075</v>
      </c>
      <c r="T2959" s="14">
        <f>VLOOKUP($B2959,Deals_Demo!$H:$S,9,0)</f>
        <v>45923.425219907411</v>
      </c>
      <c r="U2959" s="15" t="str">
        <f t="shared" si="466"/>
        <v>2025-09-23</v>
      </c>
      <c r="V2959" s="13" t="str">
        <f>VLOOKUP($B2959,Deals_Demo!$H:$S,11,0)</f>
        <v>10</v>
      </c>
      <c r="W2959" s="13" t="str">
        <f>VLOOKUP($B2959,Deals_Demo!$H:$S,12,0)</f>
        <v>Tue</v>
      </c>
      <c r="X2959" s="13">
        <f t="shared" si="468"/>
        <v>0.22400000000000003</v>
      </c>
      <c r="Y2959" s="13">
        <f t="shared" si="469"/>
        <v>0.44800000000000006</v>
      </c>
      <c r="Z2959" s="13">
        <f t="shared" si="470"/>
        <v>0.67200000000000004</v>
      </c>
      <c r="AA2959" s="13">
        <f t="shared" si="467"/>
        <v>-3</v>
      </c>
    </row>
    <row r="2960" spans="1:27" x14ac:dyDescent="0.25">
      <c r="A2960" s="56">
        <v>45923.216886574075</v>
      </c>
      <c r="B2960" s="57">
        <v>444637729</v>
      </c>
      <c r="C2960" s="58" t="s">
        <v>36</v>
      </c>
      <c r="D2960" s="58" t="s">
        <v>38</v>
      </c>
      <c r="E2960" s="58" t="s">
        <v>119</v>
      </c>
      <c r="F2960" s="59">
        <v>3745.21</v>
      </c>
      <c r="G2960" s="59">
        <v>3742.79</v>
      </c>
      <c r="H2960" s="58"/>
      <c r="I2960" s="58" t="s">
        <v>3531</v>
      </c>
      <c r="J2960" s="59">
        <v>3742.95</v>
      </c>
      <c r="K2960" s="59">
        <v>0</v>
      </c>
      <c r="L2960" s="59">
        <v>0</v>
      </c>
      <c r="M2960" s="59">
        <v>2.2599999999999998</v>
      </c>
      <c r="N2960" s="10" t="str">
        <f t="shared" si="462"/>
        <v>W</v>
      </c>
      <c r="O2960" s="11">
        <f t="shared" si="463"/>
        <v>45923</v>
      </c>
      <c r="P2960" s="12" t="str">
        <f t="shared" si="464"/>
        <v>05</v>
      </c>
      <c r="Q2960" s="13" t="str">
        <f>VLOOKUP($B2960,Deals_Demo!$H:$N,7,0)</f>
        <v>strategy_19_demo</v>
      </c>
      <c r="R2960" s="13" t="str">
        <f t="shared" si="465"/>
        <v>Tue</v>
      </c>
      <c r="S2960" s="14">
        <f>VLOOKUP($B2960,Deals_Demo!$H:$S,8,0)</f>
        <v>45923.216886574075</v>
      </c>
      <c r="T2960" s="14">
        <f>VLOOKUP($B2960,Deals_Demo!$H:$S,9,0)</f>
        <v>45923.425219907411</v>
      </c>
      <c r="U2960" s="15" t="str">
        <f t="shared" si="466"/>
        <v>2025-09-23</v>
      </c>
      <c r="V2960" s="13" t="str">
        <f>VLOOKUP($B2960,Deals_Demo!$H:$S,11,0)</f>
        <v>10</v>
      </c>
      <c r="W2960" s="13" t="str">
        <f>VLOOKUP($B2960,Deals_Demo!$H:$S,12,0)</f>
        <v>Tue</v>
      </c>
      <c r="X2960" s="13">
        <f t="shared" si="468"/>
        <v>0.22599999999999998</v>
      </c>
      <c r="Y2960" s="13">
        <f t="shared" si="469"/>
        <v>0.45199999999999996</v>
      </c>
      <c r="Z2960" s="13">
        <f t="shared" si="470"/>
        <v>0.67799999999999994</v>
      </c>
      <c r="AA2960" s="13">
        <f t="shared" si="467"/>
        <v>-3</v>
      </c>
    </row>
    <row r="2961" spans="1:27" x14ac:dyDescent="0.25">
      <c r="A2961" s="60">
        <v>45923.216886574075</v>
      </c>
      <c r="B2961" s="61">
        <v>444637742</v>
      </c>
      <c r="C2961" s="62" t="s">
        <v>36</v>
      </c>
      <c r="D2961" s="62" t="s">
        <v>38</v>
      </c>
      <c r="E2961" s="62" t="s">
        <v>119</v>
      </c>
      <c r="F2961" s="63">
        <v>3745.21</v>
      </c>
      <c r="G2961" s="63">
        <v>3742.95</v>
      </c>
      <c r="H2961" s="62"/>
      <c r="I2961" s="62" t="s">
        <v>3531</v>
      </c>
      <c r="J2961" s="63">
        <v>3742.95</v>
      </c>
      <c r="K2961" s="63">
        <v>0</v>
      </c>
      <c r="L2961" s="63">
        <v>0</v>
      </c>
      <c r="M2961" s="63">
        <v>2.2599999999999998</v>
      </c>
      <c r="N2961" s="10" t="str">
        <f t="shared" si="462"/>
        <v>W</v>
      </c>
      <c r="O2961" s="11">
        <f t="shared" si="463"/>
        <v>45923</v>
      </c>
      <c r="P2961" s="12" t="str">
        <f t="shared" si="464"/>
        <v>05</v>
      </c>
      <c r="Q2961" s="13" t="str">
        <f>VLOOKUP($B2961,Deals_Demo!$H:$N,7,0)</f>
        <v>strategy_18_demo</v>
      </c>
      <c r="R2961" s="13" t="str">
        <f t="shared" si="465"/>
        <v>Tue</v>
      </c>
      <c r="S2961" s="14">
        <f>VLOOKUP($B2961,Deals_Demo!$H:$S,8,0)</f>
        <v>45923.216886574075</v>
      </c>
      <c r="T2961" s="14">
        <f>VLOOKUP($B2961,Deals_Demo!$H:$S,9,0)</f>
        <v>45923.425219907411</v>
      </c>
      <c r="U2961" s="15" t="str">
        <f t="shared" si="466"/>
        <v>2025-09-23</v>
      </c>
      <c r="V2961" s="13" t="str">
        <f>VLOOKUP($B2961,Deals_Demo!$H:$S,11,0)</f>
        <v>10</v>
      </c>
      <c r="W2961" s="13" t="str">
        <f>VLOOKUP($B2961,Deals_Demo!$H:$S,12,0)</f>
        <v>Tue</v>
      </c>
      <c r="X2961" s="13">
        <f t="shared" si="468"/>
        <v>0.22599999999999998</v>
      </c>
      <c r="Y2961" s="13">
        <f t="shared" si="469"/>
        <v>0.45199999999999996</v>
      </c>
      <c r="Z2961" s="13">
        <f t="shared" si="470"/>
        <v>0.67799999999999994</v>
      </c>
      <c r="AA2961" s="13">
        <f t="shared" si="467"/>
        <v>-3</v>
      </c>
    </row>
    <row r="2962" spans="1:27" x14ac:dyDescent="0.25">
      <c r="A2962" s="56">
        <v>45923.218622685185</v>
      </c>
      <c r="B2962" s="57">
        <v>444639130</v>
      </c>
      <c r="C2962" s="58" t="s">
        <v>36</v>
      </c>
      <c r="D2962" s="58" t="s">
        <v>38</v>
      </c>
      <c r="E2962" s="58" t="s">
        <v>119</v>
      </c>
      <c r="F2962" s="59">
        <v>3743.45</v>
      </c>
      <c r="G2962" s="59">
        <v>3741.95</v>
      </c>
      <c r="H2962" s="58"/>
      <c r="I2962" s="58" t="s">
        <v>3532</v>
      </c>
      <c r="J2962" s="59">
        <v>3742</v>
      </c>
      <c r="K2962" s="59">
        <v>0</v>
      </c>
      <c r="L2962" s="59">
        <v>0</v>
      </c>
      <c r="M2962" s="59">
        <v>1.45</v>
      </c>
      <c r="N2962" s="10" t="str">
        <f t="shared" si="462"/>
        <v>W</v>
      </c>
      <c r="O2962" s="11">
        <f t="shared" si="463"/>
        <v>45923</v>
      </c>
      <c r="P2962" s="12" t="str">
        <f t="shared" si="464"/>
        <v>05</v>
      </c>
      <c r="Q2962" s="13" t="str">
        <f>VLOOKUP($B2962,Deals_Demo!$H:$N,7,0)</f>
        <v>strategy_19_demo</v>
      </c>
      <c r="R2962" s="13" t="str">
        <f t="shared" si="465"/>
        <v>Tue</v>
      </c>
      <c r="S2962" s="14">
        <f>VLOOKUP($B2962,Deals_Demo!$H:$S,8,0)</f>
        <v>45923.218622685185</v>
      </c>
      <c r="T2962" s="14">
        <f>VLOOKUP($B2962,Deals_Demo!$H:$S,9,0)</f>
        <v>45923.42695601852</v>
      </c>
      <c r="U2962" s="15" t="str">
        <f t="shared" si="466"/>
        <v>2025-09-23</v>
      </c>
      <c r="V2962" s="13" t="str">
        <f>VLOOKUP($B2962,Deals_Demo!$H:$S,11,0)</f>
        <v>10</v>
      </c>
      <c r="W2962" s="13" t="str">
        <f>VLOOKUP($B2962,Deals_Demo!$H:$S,12,0)</f>
        <v>Tue</v>
      </c>
      <c r="X2962" s="13">
        <f t="shared" si="468"/>
        <v>0.14499999999999999</v>
      </c>
      <c r="Y2962" s="13">
        <f t="shared" si="469"/>
        <v>0.28999999999999998</v>
      </c>
      <c r="Z2962" s="13">
        <f t="shared" si="470"/>
        <v>0.435</v>
      </c>
      <c r="AA2962" s="13">
        <f t="shared" si="467"/>
        <v>-3</v>
      </c>
    </row>
    <row r="2963" spans="1:27" x14ac:dyDescent="0.25">
      <c r="A2963" s="60">
        <v>45923.218622685185</v>
      </c>
      <c r="B2963" s="61">
        <v>444639131</v>
      </c>
      <c r="C2963" s="62" t="s">
        <v>36</v>
      </c>
      <c r="D2963" s="62" t="s">
        <v>38</v>
      </c>
      <c r="E2963" s="62" t="s">
        <v>119</v>
      </c>
      <c r="F2963" s="63">
        <v>3743.45</v>
      </c>
      <c r="G2963" s="63">
        <v>3742.57</v>
      </c>
      <c r="H2963" s="62"/>
      <c r="I2963" s="62" t="s">
        <v>3533</v>
      </c>
      <c r="J2963" s="63">
        <v>3742.86</v>
      </c>
      <c r="K2963" s="63">
        <v>0</v>
      </c>
      <c r="L2963" s="63">
        <v>0</v>
      </c>
      <c r="M2963" s="63">
        <v>0.59</v>
      </c>
      <c r="N2963" s="10" t="str">
        <f t="shared" si="462"/>
        <v>W</v>
      </c>
      <c r="O2963" s="11">
        <f t="shared" si="463"/>
        <v>45923</v>
      </c>
      <c r="P2963" s="12" t="str">
        <f t="shared" si="464"/>
        <v>05</v>
      </c>
      <c r="Q2963" s="13" t="str">
        <f>VLOOKUP($B2963,Deals_Demo!$H:$N,7,0)</f>
        <v>strategy_18_demo</v>
      </c>
      <c r="R2963" s="13" t="str">
        <f t="shared" si="465"/>
        <v>Tue</v>
      </c>
      <c r="S2963" s="14">
        <f>VLOOKUP($B2963,Deals_Demo!$H:$S,8,0)</f>
        <v>45923.218622685185</v>
      </c>
      <c r="T2963" s="14">
        <f>VLOOKUP($B2963,Deals_Demo!$H:$S,9,0)</f>
        <v>45923.42695601852</v>
      </c>
      <c r="U2963" s="15" t="str">
        <f t="shared" si="466"/>
        <v>2025-09-23</v>
      </c>
      <c r="V2963" s="13" t="str">
        <f>VLOOKUP($B2963,Deals_Demo!$H:$S,11,0)</f>
        <v>10</v>
      </c>
      <c r="W2963" s="13" t="str">
        <f>VLOOKUP($B2963,Deals_Demo!$H:$S,12,0)</f>
        <v>Tue</v>
      </c>
      <c r="X2963" s="13">
        <f t="shared" si="468"/>
        <v>5.8999999999999997E-2</v>
      </c>
      <c r="Y2963" s="13">
        <f t="shared" si="469"/>
        <v>0.11799999999999999</v>
      </c>
      <c r="Z2963" s="13">
        <f t="shared" si="470"/>
        <v>0.17699999999999999</v>
      </c>
      <c r="AA2963" s="13">
        <f t="shared" si="467"/>
        <v>-3</v>
      </c>
    </row>
    <row r="2964" spans="1:27" x14ac:dyDescent="0.25">
      <c r="A2964" s="56">
        <v>45923.218622685185</v>
      </c>
      <c r="B2964" s="57">
        <v>444639133</v>
      </c>
      <c r="C2964" s="58" t="s">
        <v>36</v>
      </c>
      <c r="D2964" s="58" t="s">
        <v>38</v>
      </c>
      <c r="E2964" s="58" t="s">
        <v>119</v>
      </c>
      <c r="F2964" s="59">
        <v>3743.41</v>
      </c>
      <c r="G2964" s="59">
        <v>3742.57</v>
      </c>
      <c r="H2964" s="58"/>
      <c r="I2964" s="58" t="s">
        <v>3533</v>
      </c>
      <c r="J2964" s="59">
        <v>3742.86</v>
      </c>
      <c r="K2964" s="59">
        <v>0</v>
      </c>
      <c r="L2964" s="59">
        <v>0</v>
      </c>
      <c r="M2964" s="59">
        <v>0.55000000000000004</v>
      </c>
      <c r="N2964" s="10" t="str">
        <f t="shared" si="462"/>
        <v>W</v>
      </c>
      <c r="O2964" s="11">
        <f t="shared" si="463"/>
        <v>45923</v>
      </c>
      <c r="P2964" s="12" t="str">
        <f t="shared" si="464"/>
        <v>05</v>
      </c>
      <c r="Q2964" s="13" t="str">
        <f>VLOOKUP($B2964,Deals_Demo!$H:$N,7,0)</f>
        <v>strategy_20_demo</v>
      </c>
      <c r="R2964" s="13" t="str">
        <f t="shared" si="465"/>
        <v>Tue</v>
      </c>
      <c r="S2964" s="14">
        <f>VLOOKUP($B2964,Deals_Demo!$H:$S,8,0)</f>
        <v>45923.218622685185</v>
      </c>
      <c r="T2964" s="14">
        <f>VLOOKUP($B2964,Deals_Demo!$H:$S,9,0)</f>
        <v>45923.42695601852</v>
      </c>
      <c r="U2964" s="15" t="str">
        <f t="shared" si="466"/>
        <v>2025-09-23</v>
      </c>
      <c r="V2964" s="13" t="str">
        <f>VLOOKUP($B2964,Deals_Demo!$H:$S,11,0)</f>
        <v>10</v>
      </c>
      <c r="W2964" s="13" t="str">
        <f>VLOOKUP($B2964,Deals_Demo!$H:$S,12,0)</f>
        <v>Tue</v>
      </c>
      <c r="X2964" s="13">
        <f t="shared" si="468"/>
        <v>5.5000000000000007E-2</v>
      </c>
      <c r="Y2964" s="13">
        <f t="shared" si="469"/>
        <v>0.11000000000000001</v>
      </c>
      <c r="Z2964" s="13">
        <f t="shared" si="470"/>
        <v>0.16500000000000001</v>
      </c>
      <c r="AA2964" s="13">
        <f t="shared" si="467"/>
        <v>-3</v>
      </c>
    </row>
    <row r="2965" spans="1:27" x14ac:dyDescent="0.25">
      <c r="A2965" s="60">
        <v>45923.220358796294</v>
      </c>
      <c r="B2965" s="61">
        <v>444640341</v>
      </c>
      <c r="C2965" s="62" t="s">
        <v>36</v>
      </c>
      <c r="D2965" s="62" t="s">
        <v>38</v>
      </c>
      <c r="E2965" s="62" t="s">
        <v>119</v>
      </c>
      <c r="F2965" s="63">
        <v>3744.13</v>
      </c>
      <c r="G2965" s="63">
        <v>3747.12</v>
      </c>
      <c r="H2965" s="63">
        <v>3742.62</v>
      </c>
      <c r="I2965" s="62" t="s">
        <v>3534</v>
      </c>
      <c r="J2965" s="63">
        <v>3742.56</v>
      </c>
      <c r="K2965" s="63">
        <v>0</v>
      </c>
      <c r="L2965" s="63">
        <v>0</v>
      </c>
      <c r="M2965" s="63">
        <v>1.57</v>
      </c>
      <c r="N2965" s="10" t="str">
        <f t="shared" si="462"/>
        <v>W</v>
      </c>
      <c r="O2965" s="11">
        <f t="shared" si="463"/>
        <v>45923</v>
      </c>
      <c r="P2965" s="12" t="str">
        <f t="shared" si="464"/>
        <v>05</v>
      </c>
      <c r="Q2965" s="13" t="str">
        <f>VLOOKUP($B2965,Deals_Demo!$H:$N,7,0)</f>
        <v>strategy_24_demo</v>
      </c>
      <c r="R2965" s="13" t="str">
        <f t="shared" si="465"/>
        <v>Tue</v>
      </c>
      <c r="S2965" s="14">
        <f>VLOOKUP($B2965,Deals_Demo!$H:$S,8,0)</f>
        <v>45923.220358796294</v>
      </c>
      <c r="T2965" s="14">
        <f>VLOOKUP($B2965,Deals_Demo!$H:$S,9,0)</f>
        <v>45923.42869212963</v>
      </c>
      <c r="U2965" s="15" t="str">
        <f t="shared" si="466"/>
        <v>2025-09-23</v>
      </c>
      <c r="V2965" s="13" t="str">
        <f>VLOOKUP($B2965,Deals_Demo!$H:$S,11,0)</f>
        <v>10</v>
      </c>
      <c r="W2965" s="13" t="str">
        <f>VLOOKUP($B2965,Deals_Demo!$H:$S,12,0)</f>
        <v>Tue</v>
      </c>
      <c r="X2965" s="13">
        <f t="shared" si="468"/>
        <v>0.15700000000000003</v>
      </c>
      <c r="Y2965" s="13">
        <f t="shared" si="469"/>
        <v>0.31400000000000006</v>
      </c>
      <c r="Z2965" s="13">
        <f t="shared" si="470"/>
        <v>0.47099999999999997</v>
      </c>
      <c r="AA2965" s="13">
        <f t="shared" si="467"/>
        <v>-3</v>
      </c>
    </row>
    <row r="2966" spans="1:27" x14ac:dyDescent="0.25">
      <c r="A2966" s="56">
        <v>45923.220358796294</v>
      </c>
      <c r="B2966" s="57">
        <v>444640343</v>
      </c>
      <c r="C2966" s="58" t="s">
        <v>36</v>
      </c>
      <c r="D2966" s="58" t="s">
        <v>38</v>
      </c>
      <c r="E2966" s="58" t="s">
        <v>119</v>
      </c>
      <c r="F2966" s="59">
        <v>3744.13</v>
      </c>
      <c r="G2966" s="59">
        <v>3746.33</v>
      </c>
      <c r="H2966" s="59">
        <v>3742.63</v>
      </c>
      <c r="I2966" s="58" t="s">
        <v>3534</v>
      </c>
      <c r="J2966" s="59">
        <v>3742.56</v>
      </c>
      <c r="K2966" s="59">
        <v>0</v>
      </c>
      <c r="L2966" s="59">
        <v>0</v>
      </c>
      <c r="M2966" s="59">
        <v>1.57</v>
      </c>
      <c r="N2966" s="10" t="str">
        <f t="shared" si="462"/>
        <v>W</v>
      </c>
      <c r="O2966" s="11">
        <f t="shared" si="463"/>
        <v>45923</v>
      </c>
      <c r="P2966" s="12" t="str">
        <f t="shared" si="464"/>
        <v>05</v>
      </c>
      <c r="Q2966" s="13" t="str">
        <f>VLOOKUP($B2966,Deals_Demo!$H:$N,7,0)</f>
        <v>strategy_22_demo</v>
      </c>
      <c r="R2966" s="13" t="str">
        <f t="shared" si="465"/>
        <v>Tue</v>
      </c>
      <c r="S2966" s="14">
        <f>VLOOKUP($B2966,Deals_Demo!$H:$S,8,0)</f>
        <v>45923.220358796294</v>
      </c>
      <c r="T2966" s="14">
        <f>VLOOKUP($B2966,Deals_Demo!$H:$S,9,0)</f>
        <v>45923.42869212963</v>
      </c>
      <c r="U2966" s="15" t="str">
        <f t="shared" si="466"/>
        <v>2025-09-23</v>
      </c>
      <c r="V2966" s="13" t="str">
        <f>VLOOKUP($B2966,Deals_Demo!$H:$S,11,0)</f>
        <v>10</v>
      </c>
      <c r="W2966" s="13" t="str">
        <f>VLOOKUP($B2966,Deals_Demo!$H:$S,12,0)</f>
        <v>Tue</v>
      </c>
      <c r="X2966" s="13">
        <f t="shared" si="468"/>
        <v>0.15700000000000003</v>
      </c>
      <c r="Y2966" s="13">
        <f t="shared" si="469"/>
        <v>0.31400000000000006</v>
      </c>
      <c r="Z2966" s="13">
        <f t="shared" si="470"/>
        <v>0.47099999999999997</v>
      </c>
      <c r="AA2966" s="13">
        <f t="shared" si="467"/>
        <v>-3</v>
      </c>
    </row>
    <row r="2967" spans="1:27" x14ac:dyDescent="0.25">
      <c r="A2967" s="60">
        <v>45923.220358796294</v>
      </c>
      <c r="B2967" s="61">
        <v>444640344</v>
      </c>
      <c r="C2967" s="62" t="s">
        <v>36</v>
      </c>
      <c r="D2967" s="62" t="s">
        <v>38</v>
      </c>
      <c r="E2967" s="62" t="s">
        <v>119</v>
      </c>
      <c r="F2967" s="63">
        <v>3744.13</v>
      </c>
      <c r="G2967" s="63">
        <v>3743.31</v>
      </c>
      <c r="H2967" s="63">
        <v>3741.93</v>
      </c>
      <c r="I2967" s="62" t="s">
        <v>3535</v>
      </c>
      <c r="J2967" s="63">
        <v>3741.85</v>
      </c>
      <c r="K2967" s="63">
        <v>0</v>
      </c>
      <c r="L2967" s="63">
        <v>0</v>
      </c>
      <c r="M2967" s="63">
        <v>2.2799999999999998</v>
      </c>
      <c r="N2967" s="10" t="str">
        <f t="shared" si="462"/>
        <v>W</v>
      </c>
      <c r="O2967" s="11">
        <f t="shared" si="463"/>
        <v>45923</v>
      </c>
      <c r="P2967" s="12" t="str">
        <f t="shared" si="464"/>
        <v>05</v>
      </c>
      <c r="Q2967" s="13" t="str">
        <f>VLOOKUP($B2967,Deals_Demo!$H:$N,7,0)</f>
        <v>strategy_21_demo</v>
      </c>
      <c r="R2967" s="13" t="str">
        <f t="shared" si="465"/>
        <v>Tue</v>
      </c>
      <c r="S2967" s="14">
        <f>VLOOKUP($B2967,Deals_Demo!$H:$S,8,0)</f>
        <v>45923.220358796294</v>
      </c>
      <c r="T2967" s="14">
        <f>VLOOKUP($B2967,Deals_Demo!$H:$S,9,0)</f>
        <v>45923.42869212963</v>
      </c>
      <c r="U2967" s="15" t="str">
        <f t="shared" si="466"/>
        <v>2025-09-23</v>
      </c>
      <c r="V2967" s="13" t="str">
        <f>VLOOKUP($B2967,Deals_Demo!$H:$S,11,0)</f>
        <v>10</v>
      </c>
      <c r="W2967" s="13" t="str">
        <f>VLOOKUP($B2967,Deals_Demo!$H:$S,12,0)</f>
        <v>Tue</v>
      </c>
      <c r="X2967" s="13">
        <f t="shared" si="468"/>
        <v>0.22799999999999998</v>
      </c>
      <c r="Y2967" s="13">
        <f t="shared" si="469"/>
        <v>0.45599999999999996</v>
      </c>
      <c r="Z2967" s="13">
        <f t="shared" si="470"/>
        <v>0.68399999999999994</v>
      </c>
      <c r="AA2967" s="13">
        <f t="shared" si="467"/>
        <v>-3</v>
      </c>
    </row>
    <row r="2968" spans="1:27" x14ac:dyDescent="0.25">
      <c r="A2968" s="56">
        <v>45923.220358796294</v>
      </c>
      <c r="B2968" s="57">
        <v>444640345</v>
      </c>
      <c r="C2968" s="58" t="s">
        <v>36</v>
      </c>
      <c r="D2968" s="58" t="s">
        <v>38</v>
      </c>
      <c r="E2968" s="58" t="s">
        <v>119</v>
      </c>
      <c r="F2968" s="59">
        <v>3744.01</v>
      </c>
      <c r="G2968" s="59">
        <v>3743.55</v>
      </c>
      <c r="H2968" s="59">
        <v>3740.63</v>
      </c>
      <c r="I2968" s="58" t="s">
        <v>3536</v>
      </c>
      <c r="J2968" s="59">
        <v>3743.56</v>
      </c>
      <c r="K2968" s="59">
        <v>0</v>
      </c>
      <c r="L2968" s="59">
        <v>0</v>
      </c>
      <c r="M2968" s="59">
        <v>0.45</v>
      </c>
      <c r="N2968" s="10" t="str">
        <f t="shared" si="462"/>
        <v>W</v>
      </c>
      <c r="O2968" s="11">
        <f t="shared" si="463"/>
        <v>45923</v>
      </c>
      <c r="P2968" s="12" t="str">
        <f t="shared" si="464"/>
        <v>05</v>
      </c>
      <c r="Q2968" s="13" t="str">
        <f>VLOOKUP($B2968,Deals_Demo!$H:$N,7,0)</f>
        <v>strategy_11_demo</v>
      </c>
      <c r="R2968" s="13" t="str">
        <f t="shared" si="465"/>
        <v>Tue</v>
      </c>
      <c r="S2968" s="14">
        <f>VLOOKUP($B2968,Deals_Demo!$H:$S,8,0)</f>
        <v>45923.220358796294</v>
      </c>
      <c r="T2968" s="14">
        <f>VLOOKUP($B2968,Deals_Demo!$H:$S,9,0)</f>
        <v>45923.42869212963</v>
      </c>
      <c r="U2968" s="15" t="str">
        <f t="shared" si="466"/>
        <v>2025-09-23</v>
      </c>
      <c r="V2968" s="13" t="str">
        <f>VLOOKUP($B2968,Deals_Demo!$H:$S,11,0)</f>
        <v>10</v>
      </c>
      <c r="W2968" s="13" t="str">
        <f>VLOOKUP($B2968,Deals_Demo!$H:$S,12,0)</f>
        <v>Tue</v>
      </c>
      <c r="X2968" s="13">
        <f t="shared" si="468"/>
        <v>4.5000000000000005E-2</v>
      </c>
      <c r="Y2968" s="13">
        <f t="shared" si="469"/>
        <v>9.0000000000000011E-2</v>
      </c>
      <c r="Z2968" s="13">
        <f t="shared" si="470"/>
        <v>0.13500000000000001</v>
      </c>
      <c r="AA2968" s="13">
        <f t="shared" si="467"/>
        <v>-3</v>
      </c>
    </row>
    <row r="2969" spans="1:27" x14ac:dyDescent="0.25">
      <c r="A2969" s="60">
        <v>45923.220370370371</v>
      </c>
      <c r="B2969" s="61">
        <v>444640357</v>
      </c>
      <c r="C2969" s="62" t="s">
        <v>36</v>
      </c>
      <c r="D2969" s="62" t="s">
        <v>38</v>
      </c>
      <c r="E2969" s="62" t="s">
        <v>119</v>
      </c>
      <c r="F2969" s="63">
        <v>3744.02</v>
      </c>
      <c r="G2969" s="63">
        <v>3745.63</v>
      </c>
      <c r="H2969" s="63">
        <v>3742.63</v>
      </c>
      <c r="I2969" s="62" t="s">
        <v>3534</v>
      </c>
      <c r="J2969" s="63">
        <v>3742.56</v>
      </c>
      <c r="K2969" s="63">
        <v>0</v>
      </c>
      <c r="L2969" s="63">
        <v>0</v>
      </c>
      <c r="M2969" s="63">
        <v>1.46</v>
      </c>
      <c r="N2969" s="10" t="str">
        <f t="shared" si="462"/>
        <v>W</v>
      </c>
      <c r="O2969" s="11">
        <f t="shared" si="463"/>
        <v>45923</v>
      </c>
      <c r="P2969" s="12" t="str">
        <f t="shared" si="464"/>
        <v>05</v>
      </c>
      <c r="Q2969" s="13" t="str">
        <f>VLOOKUP($B2969,Deals_Demo!$H:$N,7,0)</f>
        <v>strategy_15_demo</v>
      </c>
      <c r="R2969" s="13" t="str">
        <f t="shared" si="465"/>
        <v>Tue</v>
      </c>
      <c r="S2969" s="14">
        <f>VLOOKUP($B2969,Deals_Demo!$H:$S,8,0)</f>
        <v>45923.220370370371</v>
      </c>
      <c r="T2969" s="14">
        <f>VLOOKUP($B2969,Deals_Demo!$H:$S,9,0)</f>
        <v>45923.428703703707</v>
      </c>
      <c r="U2969" s="15" t="str">
        <f t="shared" si="466"/>
        <v>2025-09-23</v>
      </c>
      <c r="V2969" s="13" t="str">
        <f>VLOOKUP($B2969,Deals_Demo!$H:$S,11,0)</f>
        <v>10</v>
      </c>
      <c r="W2969" s="13" t="str">
        <f>VLOOKUP($B2969,Deals_Demo!$H:$S,12,0)</f>
        <v>Tue</v>
      </c>
      <c r="X2969" s="13">
        <f t="shared" si="468"/>
        <v>0.14599999999999999</v>
      </c>
      <c r="Y2969" s="13">
        <f t="shared" si="469"/>
        <v>0.29199999999999998</v>
      </c>
      <c r="Z2969" s="13">
        <f t="shared" si="470"/>
        <v>0.438</v>
      </c>
      <c r="AA2969" s="13">
        <f t="shared" si="467"/>
        <v>-3</v>
      </c>
    </row>
    <row r="2970" spans="1:27" x14ac:dyDescent="0.25">
      <c r="A2970" s="56">
        <v>45923.220370370371</v>
      </c>
      <c r="B2970" s="57">
        <v>444640358</v>
      </c>
      <c r="C2970" s="58" t="s">
        <v>36</v>
      </c>
      <c r="D2970" s="58" t="s">
        <v>38</v>
      </c>
      <c r="E2970" s="58" t="s">
        <v>119</v>
      </c>
      <c r="F2970" s="59">
        <v>3743.94</v>
      </c>
      <c r="G2970" s="59">
        <v>3746.33</v>
      </c>
      <c r="H2970" s="59">
        <v>3741.13</v>
      </c>
      <c r="I2970" s="58" t="s">
        <v>3537</v>
      </c>
      <c r="J2970" s="59">
        <v>3741.12</v>
      </c>
      <c r="K2970" s="59">
        <v>0</v>
      </c>
      <c r="L2970" s="59">
        <v>0</v>
      </c>
      <c r="M2970" s="59">
        <v>2.82</v>
      </c>
      <c r="N2970" s="10" t="str">
        <f t="shared" si="462"/>
        <v>W</v>
      </c>
      <c r="O2970" s="11">
        <f t="shared" si="463"/>
        <v>45923</v>
      </c>
      <c r="P2970" s="12" t="str">
        <f t="shared" si="464"/>
        <v>05</v>
      </c>
      <c r="Q2970" s="13" t="str">
        <f>VLOOKUP($B2970,Deals_Demo!$H:$N,7,0)</f>
        <v>strategy_23_demo</v>
      </c>
      <c r="R2970" s="13" t="str">
        <f t="shared" si="465"/>
        <v>Tue</v>
      </c>
      <c r="S2970" s="14">
        <f>VLOOKUP($B2970,Deals_Demo!$H:$S,8,0)</f>
        <v>45923.220370370371</v>
      </c>
      <c r="T2970" s="14">
        <f>VLOOKUP($B2970,Deals_Demo!$H:$S,9,0)</f>
        <v>45923.428703703707</v>
      </c>
      <c r="U2970" s="15" t="str">
        <f t="shared" si="466"/>
        <v>2025-09-23</v>
      </c>
      <c r="V2970" s="13" t="str">
        <f>VLOOKUP($B2970,Deals_Demo!$H:$S,11,0)</f>
        <v>10</v>
      </c>
      <c r="W2970" s="13" t="str">
        <f>VLOOKUP($B2970,Deals_Demo!$H:$S,12,0)</f>
        <v>Tue</v>
      </c>
      <c r="X2970" s="13">
        <f t="shared" si="468"/>
        <v>0.28199999999999997</v>
      </c>
      <c r="Y2970" s="13">
        <f t="shared" si="469"/>
        <v>0.56399999999999995</v>
      </c>
      <c r="Z2970" s="13">
        <f t="shared" si="470"/>
        <v>0.84599999999999997</v>
      </c>
      <c r="AA2970" s="13">
        <f t="shared" si="467"/>
        <v>-3</v>
      </c>
    </row>
    <row r="2971" spans="1:27" x14ac:dyDescent="0.25">
      <c r="A2971" s="60">
        <v>45923.220370370371</v>
      </c>
      <c r="B2971" s="61">
        <v>444640359</v>
      </c>
      <c r="C2971" s="62" t="s">
        <v>36</v>
      </c>
      <c r="D2971" s="62" t="s">
        <v>38</v>
      </c>
      <c r="E2971" s="62" t="s">
        <v>119</v>
      </c>
      <c r="F2971" s="63">
        <v>3743.98</v>
      </c>
      <c r="G2971" s="63">
        <v>3747.13</v>
      </c>
      <c r="H2971" s="63">
        <v>3740.63</v>
      </c>
      <c r="I2971" s="62" t="s">
        <v>3538</v>
      </c>
      <c r="J2971" s="63">
        <v>3740.6</v>
      </c>
      <c r="K2971" s="63">
        <v>0</v>
      </c>
      <c r="L2971" s="63">
        <v>0</v>
      </c>
      <c r="M2971" s="63">
        <v>3.38</v>
      </c>
      <c r="N2971" s="10" t="str">
        <f t="shared" si="462"/>
        <v>W</v>
      </c>
      <c r="O2971" s="11">
        <f t="shared" si="463"/>
        <v>45923</v>
      </c>
      <c r="P2971" s="12" t="str">
        <f t="shared" si="464"/>
        <v>05</v>
      </c>
      <c r="Q2971" s="13" t="str">
        <f>VLOOKUP($B2971,Deals_Demo!$H:$N,7,0)</f>
        <v>strategy_16_demo</v>
      </c>
      <c r="R2971" s="13" t="str">
        <f t="shared" si="465"/>
        <v>Tue</v>
      </c>
      <c r="S2971" s="14">
        <f>VLOOKUP($B2971,Deals_Demo!$H:$S,8,0)</f>
        <v>45923.220370370371</v>
      </c>
      <c r="T2971" s="14">
        <f>VLOOKUP($B2971,Deals_Demo!$H:$S,9,0)</f>
        <v>45923.428703703707</v>
      </c>
      <c r="U2971" s="15" t="str">
        <f t="shared" si="466"/>
        <v>2025-09-23</v>
      </c>
      <c r="V2971" s="13" t="str">
        <f>VLOOKUP($B2971,Deals_Demo!$H:$S,11,0)</f>
        <v>10</v>
      </c>
      <c r="W2971" s="13" t="str">
        <f>VLOOKUP($B2971,Deals_Demo!$H:$S,12,0)</f>
        <v>Tue</v>
      </c>
      <c r="X2971" s="13">
        <f t="shared" si="468"/>
        <v>0.33800000000000002</v>
      </c>
      <c r="Y2971" s="13">
        <f t="shared" si="469"/>
        <v>0.67600000000000005</v>
      </c>
      <c r="Z2971" s="13">
        <f t="shared" si="470"/>
        <v>1.014</v>
      </c>
      <c r="AA2971" s="13">
        <f t="shared" si="467"/>
        <v>3.38</v>
      </c>
    </row>
    <row r="2972" spans="1:27" x14ac:dyDescent="0.25">
      <c r="A2972" s="56">
        <v>45923.220370370371</v>
      </c>
      <c r="B2972" s="57">
        <v>444640361</v>
      </c>
      <c r="C2972" s="58" t="s">
        <v>36</v>
      </c>
      <c r="D2972" s="58" t="s">
        <v>38</v>
      </c>
      <c r="E2972" s="58" t="s">
        <v>119</v>
      </c>
      <c r="F2972" s="59">
        <v>3743.97</v>
      </c>
      <c r="G2972" s="59">
        <v>3747.13</v>
      </c>
      <c r="H2972" s="59">
        <v>3742.63</v>
      </c>
      <c r="I2972" s="58" t="s">
        <v>3534</v>
      </c>
      <c r="J2972" s="59">
        <v>3742.56</v>
      </c>
      <c r="K2972" s="59">
        <v>0</v>
      </c>
      <c r="L2972" s="59">
        <v>0</v>
      </c>
      <c r="M2972" s="59">
        <v>1.41</v>
      </c>
      <c r="N2972" s="10" t="str">
        <f t="shared" si="462"/>
        <v>W</v>
      </c>
      <c r="O2972" s="11">
        <f t="shared" si="463"/>
        <v>45923</v>
      </c>
      <c r="P2972" s="12" t="str">
        <f t="shared" si="464"/>
        <v>05</v>
      </c>
      <c r="Q2972" s="13" t="str">
        <f>VLOOKUP($B2972,Deals_Demo!$H:$N,7,0)</f>
        <v>strategy_12_demo</v>
      </c>
      <c r="R2972" s="13" t="str">
        <f t="shared" si="465"/>
        <v>Tue</v>
      </c>
      <c r="S2972" s="14">
        <f>VLOOKUP($B2972,Deals_Demo!$H:$S,8,0)</f>
        <v>45923.220370370371</v>
      </c>
      <c r="T2972" s="14">
        <f>VLOOKUP($B2972,Deals_Demo!$H:$S,9,0)</f>
        <v>45923.428703703707</v>
      </c>
      <c r="U2972" s="15" t="str">
        <f t="shared" si="466"/>
        <v>2025-09-23</v>
      </c>
      <c r="V2972" s="13" t="str">
        <f>VLOOKUP($B2972,Deals_Demo!$H:$S,11,0)</f>
        <v>10</v>
      </c>
      <c r="W2972" s="13" t="str">
        <f>VLOOKUP($B2972,Deals_Demo!$H:$S,12,0)</f>
        <v>Tue</v>
      </c>
      <c r="X2972" s="13">
        <f t="shared" si="468"/>
        <v>0.14099999999999999</v>
      </c>
      <c r="Y2972" s="13">
        <f t="shared" si="469"/>
        <v>0.28199999999999997</v>
      </c>
      <c r="Z2972" s="13">
        <f t="shared" si="470"/>
        <v>0.42299999999999999</v>
      </c>
      <c r="AA2972" s="13">
        <f t="shared" si="467"/>
        <v>-3</v>
      </c>
    </row>
    <row r="2973" spans="1:27" x14ac:dyDescent="0.25">
      <c r="A2973" s="60">
        <v>45923.220381944448</v>
      </c>
      <c r="B2973" s="61">
        <v>444640362</v>
      </c>
      <c r="C2973" s="62" t="s">
        <v>36</v>
      </c>
      <c r="D2973" s="62" t="s">
        <v>38</v>
      </c>
      <c r="E2973" s="62" t="s">
        <v>119</v>
      </c>
      <c r="F2973" s="63">
        <v>3743.97</v>
      </c>
      <c r="G2973" s="63">
        <v>3743.55</v>
      </c>
      <c r="H2973" s="63">
        <v>3741.13</v>
      </c>
      <c r="I2973" s="62" t="s">
        <v>3536</v>
      </c>
      <c r="J2973" s="63">
        <v>3743.56</v>
      </c>
      <c r="K2973" s="63">
        <v>0</v>
      </c>
      <c r="L2973" s="63">
        <v>0</v>
      </c>
      <c r="M2973" s="63">
        <v>0.41</v>
      </c>
      <c r="N2973" s="10" t="str">
        <f t="shared" si="462"/>
        <v>W</v>
      </c>
      <c r="O2973" s="11">
        <f t="shared" si="463"/>
        <v>45923</v>
      </c>
      <c r="P2973" s="12" t="str">
        <f t="shared" si="464"/>
        <v>05</v>
      </c>
      <c r="Q2973" s="13" t="str">
        <f>VLOOKUP($B2973,Deals_Demo!$H:$N,7,0)</f>
        <v>strategy_10_demo</v>
      </c>
      <c r="R2973" s="13" t="str">
        <f t="shared" si="465"/>
        <v>Tue</v>
      </c>
      <c r="S2973" s="14">
        <f>VLOOKUP($B2973,Deals_Demo!$H:$S,8,0)</f>
        <v>45923.220381944448</v>
      </c>
      <c r="T2973" s="14">
        <f>VLOOKUP($B2973,Deals_Demo!$H:$S,9,0)</f>
        <v>45923.428715277783</v>
      </c>
      <c r="U2973" s="15" t="str">
        <f t="shared" si="466"/>
        <v>2025-09-23</v>
      </c>
      <c r="V2973" s="13" t="str">
        <f>VLOOKUP($B2973,Deals_Demo!$H:$S,11,0)</f>
        <v>10</v>
      </c>
      <c r="W2973" s="13" t="str">
        <f>VLOOKUP($B2973,Deals_Demo!$H:$S,12,0)</f>
        <v>Tue</v>
      </c>
      <c r="X2973" s="13">
        <f t="shared" si="468"/>
        <v>4.1000000000000002E-2</v>
      </c>
      <c r="Y2973" s="13">
        <f t="shared" si="469"/>
        <v>8.2000000000000003E-2</v>
      </c>
      <c r="Z2973" s="13">
        <f t="shared" si="470"/>
        <v>0.12299999999999998</v>
      </c>
      <c r="AA2973" s="13">
        <f t="shared" si="467"/>
        <v>-3</v>
      </c>
    </row>
    <row r="2974" spans="1:27" x14ac:dyDescent="0.25">
      <c r="A2974" s="56">
        <v>45923.220381944448</v>
      </c>
      <c r="B2974" s="57">
        <v>444640363</v>
      </c>
      <c r="C2974" s="58" t="s">
        <v>36</v>
      </c>
      <c r="D2974" s="58" t="s">
        <v>38</v>
      </c>
      <c r="E2974" s="58" t="s">
        <v>119</v>
      </c>
      <c r="F2974" s="59">
        <v>3744.07</v>
      </c>
      <c r="G2974" s="59">
        <v>3743.55</v>
      </c>
      <c r="H2974" s="59">
        <v>3741.13</v>
      </c>
      <c r="I2974" s="58" t="s">
        <v>3536</v>
      </c>
      <c r="J2974" s="59">
        <v>3743.56</v>
      </c>
      <c r="K2974" s="59">
        <v>0</v>
      </c>
      <c r="L2974" s="59">
        <v>0</v>
      </c>
      <c r="M2974" s="59">
        <v>0.51</v>
      </c>
      <c r="N2974" s="10" t="str">
        <f t="shared" si="462"/>
        <v>W</v>
      </c>
      <c r="O2974" s="11">
        <f t="shared" si="463"/>
        <v>45923</v>
      </c>
      <c r="P2974" s="12" t="str">
        <f t="shared" si="464"/>
        <v>05</v>
      </c>
      <c r="Q2974" s="13" t="str">
        <f>VLOOKUP($B2974,Deals_Demo!$H:$N,7,0)</f>
        <v>strategy_09_demo</v>
      </c>
      <c r="R2974" s="13" t="str">
        <f t="shared" si="465"/>
        <v>Tue</v>
      </c>
      <c r="S2974" s="14">
        <f>VLOOKUP($B2974,Deals_Demo!$H:$S,8,0)</f>
        <v>45923.220381944448</v>
      </c>
      <c r="T2974" s="14">
        <f>VLOOKUP($B2974,Deals_Demo!$H:$S,9,0)</f>
        <v>45923.428715277783</v>
      </c>
      <c r="U2974" s="15" t="str">
        <f t="shared" si="466"/>
        <v>2025-09-23</v>
      </c>
      <c r="V2974" s="13" t="str">
        <f>VLOOKUP($B2974,Deals_Demo!$H:$S,11,0)</f>
        <v>10</v>
      </c>
      <c r="W2974" s="13" t="str">
        <f>VLOOKUP($B2974,Deals_Demo!$H:$S,12,0)</f>
        <v>Tue</v>
      </c>
      <c r="X2974" s="13">
        <f t="shared" si="468"/>
        <v>5.1000000000000004E-2</v>
      </c>
      <c r="Y2974" s="13">
        <f t="shared" si="469"/>
        <v>0.10200000000000001</v>
      </c>
      <c r="Z2974" s="13">
        <f t="shared" si="470"/>
        <v>0.153</v>
      </c>
      <c r="AA2974" s="13">
        <f t="shared" si="467"/>
        <v>-3</v>
      </c>
    </row>
    <row r="2975" spans="1:27" x14ac:dyDescent="0.25">
      <c r="A2975" s="60">
        <v>45923.220381944448</v>
      </c>
      <c r="B2975" s="61">
        <v>444640364</v>
      </c>
      <c r="C2975" s="62" t="s">
        <v>36</v>
      </c>
      <c r="D2975" s="62" t="s">
        <v>38</v>
      </c>
      <c r="E2975" s="62" t="s">
        <v>119</v>
      </c>
      <c r="F2975" s="63">
        <v>3744.12</v>
      </c>
      <c r="G2975" s="63">
        <v>3747.13</v>
      </c>
      <c r="H2975" s="63">
        <v>3742.63</v>
      </c>
      <c r="I2975" s="62" t="s">
        <v>3534</v>
      </c>
      <c r="J2975" s="63">
        <v>3742.56</v>
      </c>
      <c r="K2975" s="63">
        <v>0</v>
      </c>
      <c r="L2975" s="63">
        <v>0</v>
      </c>
      <c r="M2975" s="63">
        <v>1.56</v>
      </c>
      <c r="N2975" s="10" t="str">
        <f t="shared" si="462"/>
        <v>W</v>
      </c>
      <c r="O2975" s="11">
        <f t="shared" si="463"/>
        <v>45923</v>
      </c>
      <c r="P2975" s="12" t="str">
        <f t="shared" si="464"/>
        <v>05</v>
      </c>
      <c r="Q2975" s="13" t="str">
        <f>VLOOKUP($B2975,Deals_Demo!$H:$N,7,0)</f>
        <v>strategy_14_demo</v>
      </c>
      <c r="R2975" s="13" t="str">
        <f t="shared" si="465"/>
        <v>Tue</v>
      </c>
      <c r="S2975" s="14">
        <f>VLOOKUP($B2975,Deals_Demo!$H:$S,8,0)</f>
        <v>45923.220381944448</v>
      </c>
      <c r="T2975" s="14">
        <f>VLOOKUP($B2975,Deals_Demo!$H:$S,9,0)</f>
        <v>45923.428715277783</v>
      </c>
      <c r="U2975" s="15" t="str">
        <f t="shared" si="466"/>
        <v>2025-09-23</v>
      </c>
      <c r="V2975" s="13" t="str">
        <f>VLOOKUP($B2975,Deals_Demo!$H:$S,11,0)</f>
        <v>10</v>
      </c>
      <c r="W2975" s="13" t="str">
        <f>VLOOKUP($B2975,Deals_Demo!$H:$S,12,0)</f>
        <v>Tue</v>
      </c>
      <c r="X2975" s="13">
        <f t="shared" si="468"/>
        <v>0.15600000000000003</v>
      </c>
      <c r="Y2975" s="13">
        <f t="shared" si="469"/>
        <v>0.31200000000000006</v>
      </c>
      <c r="Z2975" s="13">
        <f t="shared" si="470"/>
        <v>0.46799999999999997</v>
      </c>
      <c r="AA2975" s="13">
        <f t="shared" si="467"/>
        <v>-3</v>
      </c>
    </row>
    <row r="2976" spans="1:27" x14ac:dyDescent="0.25">
      <c r="A2976" s="56">
        <v>45923.223020833335</v>
      </c>
      <c r="B2976" s="57">
        <v>444641815</v>
      </c>
      <c r="C2976" s="58" t="s">
        <v>36</v>
      </c>
      <c r="D2976" s="58" t="s">
        <v>38</v>
      </c>
      <c r="E2976" s="58" t="s">
        <v>119</v>
      </c>
      <c r="F2976" s="59">
        <v>3743.45</v>
      </c>
      <c r="G2976" s="59">
        <v>3745.65</v>
      </c>
      <c r="H2976" s="59">
        <v>3741.95</v>
      </c>
      <c r="I2976" s="58" t="s">
        <v>3539</v>
      </c>
      <c r="J2976" s="59">
        <v>3745.66</v>
      </c>
      <c r="K2976" s="59">
        <v>0</v>
      </c>
      <c r="L2976" s="59">
        <v>0</v>
      </c>
      <c r="M2976" s="59">
        <v>-2.21</v>
      </c>
      <c r="N2976" s="10" t="str">
        <f t="shared" si="462"/>
        <v>L</v>
      </c>
      <c r="O2976" s="11">
        <f t="shared" si="463"/>
        <v>45923</v>
      </c>
      <c r="P2976" s="12" t="str">
        <f t="shared" si="464"/>
        <v>05</v>
      </c>
      <c r="Q2976" s="13" t="str">
        <f>VLOOKUP($B2976,Deals_Demo!$H:$N,7,0)</f>
        <v>strategy_22_demo</v>
      </c>
      <c r="R2976" s="13" t="str">
        <f t="shared" si="465"/>
        <v>Tue</v>
      </c>
      <c r="S2976" s="14">
        <f>VLOOKUP($B2976,Deals_Demo!$H:$S,8,0)</f>
        <v>45923.223020833335</v>
      </c>
      <c r="T2976" s="14">
        <f>VLOOKUP($B2976,Deals_Demo!$H:$S,9,0)</f>
        <v>45923.431354166671</v>
      </c>
      <c r="U2976" s="15" t="str">
        <f t="shared" si="466"/>
        <v>2025-09-23</v>
      </c>
      <c r="V2976" s="13" t="str">
        <f>VLOOKUP($B2976,Deals_Demo!$H:$S,11,0)</f>
        <v>10</v>
      </c>
      <c r="W2976" s="13" t="str">
        <f>VLOOKUP($B2976,Deals_Demo!$H:$S,12,0)</f>
        <v>Tue</v>
      </c>
      <c r="X2976" s="13">
        <f t="shared" si="468"/>
        <v>-0.221</v>
      </c>
      <c r="Y2976" s="13">
        <f t="shared" si="469"/>
        <v>-0.442</v>
      </c>
      <c r="Z2976" s="13">
        <f t="shared" si="470"/>
        <v>-0.66299999999999992</v>
      </c>
      <c r="AA2976" s="13">
        <f t="shared" si="467"/>
        <v>-3</v>
      </c>
    </row>
    <row r="2977" spans="1:27" x14ac:dyDescent="0.25">
      <c r="A2977" s="60">
        <v>45923.223020833335</v>
      </c>
      <c r="B2977" s="61">
        <v>444641818</v>
      </c>
      <c r="C2977" s="62" t="s">
        <v>36</v>
      </c>
      <c r="D2977" s="62" t="s">
        <v>38</v>
      </c>
      <c r="E2977" s="62" t="s">
        <v>119</v>
      </c>
      <c r="F2977" s="63">
        <v>3743.45</v>
      </c>
      <c r="G2977" s="63">
        <v>3743.18</v>
      </c>
      <c r="H2977" s="63">
        <v>3739.95</v>
      </c>
      <c r="I2977" s="62" t="s">
        <v>3540</v>
      </c>
      <c r="J2977" s="63">
        <v>3743.5</v>
      </c>
      <c r="K2977" s="63">
        <v>0</v>
      </c>
      <c r="L2977" s="63">
        <v>0</v>
      </c>
      <c r="M2977" s="63">
        <v>-0.05</v>
      </c>
      <c r="N2977" s="10" t="str">
        <f t="shared" si="462"/>
        <v>L</v>
      </c>
      <c r="O2977" s="11">
        <f t="shared" si="463"/>
        <v>45923</v>
      </c>
      <c r="P2977" s="12" t="str">
        <f t="shared" si="464"/>
        <v>05</v>
      </c>
      <c r="Q2977" s="13" t="str">
        <f>VLOOKUP($B2977,Deals_Demo!$H:$N,7,0)</f>
        <v>strategy_11_demo</v>
      </c>
      <c r="R2977" s="13" t="str">
        <f t="shared" si="465"/>
        <v>Tue</v>
      </c>
      <c r="S2977" s="14">
        <f>VLOOKUP($B2977,Deals_Demo!$H:$S,8,0)</f>
        <v>45923.223020833335</v>
      </c>
      <c r="T2977" s="14">
        <f>VLOOKUP($B2977,Deals_Demo!$H:$S,9,0)</f>
        <v>45923.431354166671</v>
      </c>
      <c r="U2977" s="15" t="str">
        <f t="shared" si="466"/>
        <v>2025-09-23</v>
      </c>
      <c r="V2977" s="13" t="str">
        <f>VLOOKUP($B2977,Deals_Demo!$H:$S,11,0)</f>
        <v>10</v>
      </c>
      <c r="W2977" s="13" t="str">
        <f>VLOOKUP($B2977,Deals_Demo!$H:$S,12,0)</f>
        <v>Tue</v>
      </c>
      <c r="X2977" s="13">
        <f t="shared" si="468"/>
        <v>-5.000000000000001E-3</v>
      </c>
      <c r="Y2977" s="13">
        <f t="shared" si="469"/>
        <v>-1.0000000000000002E-2</v>
      </c>
      <c r="Z2977" s="13">
        <f t="shared" si="470"/>
        <v>-1.4999999999999999E-2</v>
      </c>
      <c r="AA2977" s="13">
        <f t="shared" si="467"/>
        <v>-3</v>
      </c>
    </row>
    <row r="2978" spans="1:27" x14ac:dyDescent="0.25">
      <c r="A2978" s="56">
        <v>45923.223020833335</v>
      </c>
      <c r="B2978" s="57">
        <v>444641821</v>
      </c>
      <c r="C2978" s="58" t="s">
        <v>36</v>
      </c>
      <c r="D2978" s="58" t="s">
        <v>38</v>
      </c>
      <c r="E2978" s="58" t="s">
        <v>119</v>
      </c>
      <c r="F2978" s="59">
        <v>3743.43</v>
      </c>
      <c r="G2978" s="59">
        <v>3743.2</v>
      </c>
      <c r="H2978" s="59">
        <v>3740.45</v>
      </c>
      <c r="I2978" s="58" t="s">
        <v>3540</v>
      </c>
      <c r="J2978" s="59">
        <v>3743.5</v>
      </c>
      <c r="K2978" s="59">
        <v>0</v>
      </c>
      <c r="L2978" s="59">
        <v>0</v>
      </c>
      <c r="M2978" s="59">
        <v>-7.0000000000000007E-2</v>
      </c>
      <c r="N2978" s="10" t="str">
        <f t="shared" si="462"/>
        <v>L</v>
      </c>
      <c r="O2978" s="11">
        <f t="shared" si="463"/>
        <v>45923</v>
      </c>
      <c r="P2978" s="12" t="str">
        <f t="shared" si="464"/>
        <v>05</v>
      </c>
      <c r="Q2978" s="13" t="str">
        <f>VLOOKUP($B2978,Deals_Demo!$H:$N,7,0)</f>
        <v>strategy_10_demo</v>
      </c>
      <c r="R2978" s="13" t="str">
        <f t="shared" si="465"/>
        <v>Tue</v>
      </c>
      <c r="S2978" s="14">
        <f>VLOOKUP($B2978,Deals_Demo!$H:$S,8,0)</f>
        <v>45923.223020833335</v>
      </c>
      <c r="T2978" s="14">
        <f>VLOOKUP($B2978,Deals_Demo!$H:$S,9,0)</f>
        <v>45923.431354166671</v>
      </c>
      <c r="U2978" s="15" t="str">
        <f t="shared" si="466"/>
        <v>2025-09-23</v>
      </c>
      <c r="V2978" s="13" t="str">
        <f>VLOOKUP($B2978,Deals_Demo!$H:$S,11,0)</f>
        <v>10</v>
      </c>
      <c r="W2978" s="13" t="str">
        <f>VLOOKUP($B2978,Deals_Demo!$H:$S,12,0)</f>
        <v>Tue</v>
      </c>
      <c r="X2978" s="13">
        <f t="shared" si="468"/>
        <v>-7.000000000000001E-3</v>
      </c>
      <c r="Y2978" s="13">
        <f t="shared" si="469"/>
        <v>-1.4000000000000002E-2</v>
      </c>
      <c r="Z2978" s="13">
        <f t="shared" si="470"/>
        <v>-2.1000000000000001E-2</v>
      </c>
      <c r="AA2978" s="13">
        <f t="shared" si="467"/>
        <v>-3</v>
      </c>
    </row>
    <row r="2979" spans="1:27" x14ac:dyDescent="0.25">
      <c r="A2979" s="60">
        <v>45923.223020833335</v>
      </c>
      <c r="B2979" s="61">
        <v>444641824</v>
      </c>
      <c r="C2979" s="62" t="s">
        <v>36</v>
      </c>
      <c r="D2979" s="62" t="s">
        <v>38</v>
      </c>
      <c r="E2979" s="62" t="s">
        <v>119</v>
      </c>
      <c r="F2979" s="63">
        <v>3743.37</v>
      </c>
      <c r="G2979" s="63">
        <v>3746.45</v>
      </c>
      <c r="H2979" s="63">
        <v>3741.95</v>
      </c>
      <c r="I2979" s="62" t="s">
        <v>3535</v>
      </c>
      <c r="J2979" s="63">
        <v>3741.85</v>
      </c>
      <c r="K2979" s="63">
        <v>0</v>
      </c>
      <c r="L2979" s="63">
        <v>0</v>
      </c>
      <c r="M2979" s="63">
        <v>1.52</v>
      </c>
      <c r="N2979" s="10" t="str">
        <f t="shared" si="462"/>
        <v>W</v>
      </c>
      <c r="O2979" s="11">
        <f t="shared" si="463"/>
        <v>45923</v>
      </c>
      <c r="P2979" s="12" t="str">
        <f t="shared" si="464"/>
        <v>05</v>
      </c>
      <c r="Q2979" s="13" t="str">
        <f>VLOOKUP($B2979,Deals_Demo!$H:$N,7,0)</f>
        <v>strategy_12_demo</v>
      </c>
      <c r="R2979" s="13" t="str">
        <f t="shared" si="465"/>
        <v>Tue</v>
      </c>
      <c r="S2979" s="14">
        <f>VLOOKUP($B2979,Deals_Demo!$H:$S,8,0)</f>
        <v>45923.223020833335</v>
      </c>
      <c r="T2979" s="14">
        <f>VLOOKUP($B2979,Deals_Demo!$H:$S,9,0)</f>
        <v>45923.431354166671</v>
      </c>
      <c r="U2979" s="15" t="str">
        <f t="shared" si="466"/>
        <v>2025-09-23</v>
      </c>
      <c r="V2979" s="13" t="str">
        <f>VLOOKUP($B2979,Deals_Demo!$H:$S,11,0)</f>
        <v>10</v>
      </c>
      <c r="W2979" s="13" t="str">
        <f>VLOOKUP($B2979,Deals_Demo!$H:$S,12,0)</f>
        <v>Tue</v>
      </c>
      <c r="X2979" s="13">
        <f t="shared" si="468"/>
        <v>0.15200000000000002</v>
      </c>
      <c r="Y2979" s="13">
        <f t="shared" si="469"/>
        <v>0.30400000000000005</v>
      </c>
      <c r="Z2979" s="13">
        <f t="shared" si="470"/>
        <v>0.45599999999999996</v>
      </c>
      <c r="AA2979" s="13">
        <f t="shared" si="467"/>
        <v>-3</v>
      </c>
    </row>
    <row r="2980" spans="1:27" x14ac:dyDescent="0.25">
      <c r="A2980" s="56">
        <v>45923.223032407404</v>
      </c>
      <c r="B2980" s="57">
        <v>444641829</v>
      </c>
      <c r="C2980" s="58" t="s">
        <v>36</v>
      </c>
      <c r="D2980" s="58" t="s">
        <v>38</v>
      </c>
      <c r="E2980" s="58" t="s">
        <v>119</v>
      </c>
      <c r="F2980" s="59">
        <v>3743.38</v>
      </c>
      <c r="G2980" s="59">
        <v>3746.45</v>
      </c>
      <c r="H2980" s="59">
        <v>3741.95</v>
      </c>
      <c r="I2980" s="58" t="s">
        <v>3535</v>
      </c>
      <c r="J2980" s="59">
        <v>3741.85</v>
      </c>
      <c r="K2980" s="59">
        <v>0</v>
      </c>
      <c r="L2980" s="59">
        <v>0</v>
      </c>
      <c r="M2980" s="59">
        <v>1.53</v>
      </c>
      <c r="N2980" s="10" t="str">
        <f t="shared" si="462"/>
        <v>W</v>
      </c>
      <c r="O2980" s="11">
        <f t="shared" si="463"/>
        <v>45923</v>
      </c>
      <c r="P2980" s="12" t="str">
        <f t="shared" si="464"/>
        <v>05</v>
      </c>
      <c r="Q2980" s="13" t="str">
        <f>VLOOKUP($B2980,Deals_Demo!$H:$N,7,0)</f>
        <v>strategy_24_demo</v>
      </c>
      <c r="R2980" s="13" t="str">
        <f t="shared" si="465"/>
        <v>Tue</v>
      </c>
      <c r="S2980" s="14">
        <f>VLOOKUP($B2980,Deals_Demo!$H:$S,8,0)</f>
        <v>45923.223032407404</v>
      </c>
      <c r="T2980" s="14">
        <f>VLOOKUP($B2980,Deals_Demo!$H:$S,9,0)</f>
        <v>45923.43136574074</v>
      </c>
      <c r="U2980" s="15" t="str">
        <f t="shared" si="466"/>
        <v>2025-09-23</v>
      </c>
      <c r="V2980" s="13" t="str">
        <f>VLOOKUP($B2980,Deals_Demo!$H:$S,11,0)</f>
        <v>10</v>
      </c>
      <c r="W2980" s="13" t="str">
        <f>VLOOKUP($B2980,Deals_Demo!$H:$S,12,0)</f>
        <v>Tue</v>
      </c>
      <c r="X2980" s="13">
        <f t="shared" si="468"/>
        <v>0.15300000000000002</v>
      </c>
      <c r="Y2980" s="13">
        <f t="shared" si="469"/>
        <v>0.30600000000000005</v>
      </c>
      <c r="Z2980" s="13">
        <f t="shared" si="470"/>
        <v>0.45899999999999996</v>
      </c>
      <c r="AA2980" s="13">
        <f t="shared" si="467"/>
        <v>-3</v>
      </c>
    </row>
    <row r="2981" spans="1:27" x14ac:dyDescent="0.25">
      <c r="A2981" s="60">
        <v>45923.223032407404</v>
      </c>
      <c r="B2981" s="61">
        <v>444641833</v>
      </c>
      <c r="C2981" s="62" t="s">
        <v>36</v>
      </c>
      <c r="D2981" s="62" t="s">
        <v>38</v>
      </c>
      <c r="E2981" s="62" t="s">
        <v>119</v>
      </c>
      <c r="F2981" s="63">
        <v>3743.38</v>
      </c>
      <c r="G2981" s="63">
        <v>3746.45</v>
      </c>
      <c r="H2981" s="63">
        <v>3741.95</v>
      </c>
      <c r="I2981" s="62" t="s">
        <v>3535</v>
      </c>
      <c r="J2981" s="63">
        <v>3741.85</v>
      </c>
      <c r="K2981" s="63">
        <v>0</v>
      </c>
      <c r="L2981" s="63">
        <v>0</v>
      </c>
      <c r="M2981" s="63">
        <v>1.53</v>
      </c>
      <c r="N2981" s="10" t="str">
        <f t="shared" si="462"/>
        <v>W</v>
      </c>
      <c r="O2981" s="11">
        <f t="shared" si="463"/>
        <v>45923</v>
      </c>
      <c r="P2981" s="12" t="str">
        <f t="shared" si="464"/>
        <v>05</v>
      </c>
      <c r="Q2981" s="13" t="str">
        <f>VLOOKUP($B2981,Deals_Demo!$H:$N,7,0)</f>
        <v>strategy_14_demo</v>
      </c>
      <c r="R2981" s="13" t="str">
        <f t="shared" si="465"/>
        <v>Tue</v>
      </c>
      <c r="S2981" s="14">
        <f>VLOOKUP($B2981,Deals_Demo!$H:$S,8,0)</f>
        <v>45923.223032407404</v>
      </c>
      <c r="T2981" s="14">
        <f>VLOOKUP($B2981,Deals_Demo!$H:$S,9,0)</f>
        <v>45923.43136574074</v>
      </c>
      <c r="U2981" s="15" t="str">
        <f t="shared" si="466"/>
        <v>2025-09-23</v>
      </c>
      <c r="V2981" s="13" t="str">
        <f>VLOOKUP($B2981,Deals_Demo!$H:$S,11,0)</f>
        <v>10</v>
      </c>
      <c r="W2981" s="13" t="str">
        <f>VLOOKUP($B2981,Deals_Demo!$H:$S,12,0)</f>
        <v>Tue</v>
      </c>
      <c r="X2981" s="13">
        <f t="shared" si="468"/>
        <v>0.15300000000000002</v>
      </c>
      <c r="Y2981" s="13">
        <f t="shared" si="469"/>
        <v>0.30600000000000005</v>
      </c>
      <c r="Z2981" s="13">
        <f t="shared" si="470"/>
        <v>0.45899999999999996</v>
      </c>
      <c r="AA2981" s="13">
        <f t="shared" si="467"/>
        <v>-3</v>
      </c>
    </row>
    <row r="2982" spans="1:27" x14ac:dyDescent="0.25">
      <c r="A2982" s="56">
        <v>45923.223032407404</v>
      </c>
      <c r="B2982" s="57">
        <v>444641835</v>
      </c>
      <c r="C2982" s="58" t="s">
        <v>36</v>
      </c>
      <c r="D2982" s="58" t="s">
        <v>38</v>
      </c>
      <c r="E2982" s="58" t="s">
        <v>119</v>
      </c>
      <c r="F2982" s="59">
        <v>3743.33</v>
      </c>
      <c r="G2982" s="59">
        <v>3744.95</v>
      </c>
      <c r="H2982" s="59">
        <v>3741.95</v>
      </c>
      <c r="I2982" s="58" t="s">
        <v>3541</v>
      </c>
      <c r="J2982" s="59">
        <v>3744.96</v>
      </c>
      <c r="K2982" s="59">
        <v>0</v>
      </c>
      <c r="L2982" s="59">
        <v>0</v>
      </c>
      <c r="M2982" s="59">
        <v>-1.63</v>
      </c>
      <c r="N2982" s="10" t="str">
        <f t="shared" si="462"/>
        <v>L</v>
      </c>
      <c r="O2982" s="11">
        <f t="shared" si="463"/>
        <v>45923</v>
      </c>
      <c r="P2982" s="12" t="str">
        <f t="shared" si="464"/>
        <v>05</v>
      </c>
      <c r="Q2982" s="13" t="str">
        <f>VLOOKUP($B2982,Deals_Demo!$H:$N,7,0)</f>
        <v>strategy_15_demo</v>
      </c>
      <c r="R2982" s="13" t="str">
        <f t="shared" si="465"/>
        <v>Tue</v>
      </c>
      <c r="S2982" s="14">
        <f>VLOOKUP($B2982,Deals_Demo!$H:$S,8,0)</f>
        <v>45923.223032407404</v>
      </c>
      <c r="T2982" s="14">
        <f>VLOOKUP($B2982,Deals_Demo!$H:$S,9,0)</f>
        <v>45923.43136574074</v>
      </c>
      <c r="U2982" s="15" t="str">
        <f t="shared" si="466"/>
        <v>2025-09-23</v>
      </c>
      <c r="V2982" s="13" t="str">
        <f>VLOOKUP($B2982,Deals_Demo!$H:$S,11,0)</f>
        <v>10</v>
      </c>
      <c r="W2982" s="13" t="str">
        <f>VLOOKUP($B2982,Deals_Demo!$H:$S,12,0)</f>
        <v>Tue</v>
      </c>
      <c r="X2982" s="13">
        <f t="shared" si="468"/>
        <v>-0.16300000000000001</v>
      </c>
      <c r="Y2982" s="13">
        <f t="shared" si="469"/>
        <v>-0.32600000000000001</v>
      </c>
      <c r="Z2982" s="13">
        <f t="shared" si="470"/>
        <v>-0.48899999999999993</v>
      </c>
      <c r="AA2982" s="13">
        <f t="shared" si="467"/>
        <v>-3</v>
      </c>
    </row>
    <row r="2983" spans="1:27" x14ac:dyDescent="0.25">
      <c r="A2983" s="60">
        <v>45923.223032407404</v>
      </c>
      <c r="B2983" s="61">
        <v>444641843</v>
      </c>
      <c r="C2983" s="62" t="s">
        <v>36</v>
      </c>
      <c r="D2983" s="62" t="s">
        <v>38</v>
      </c>
      <c r="E2983" s="62" t="s">
        <v>119</v>
      </c>
      <c r="F2983" s="63">
        <v>3743.33</v>
      </c>
      <c r="G2983" s="63">
        <v>3743.12</v>
      </c>
      <c r="H2983" s="63">
        <v>3740.45</v>
      </c>
      <c r="I2983" s="62" t="s">
        <v>3540</v>
      </c>
      <c r="J2983" s="63">
        <v>3743.5</v>
      </c>
      <c r="K2983" s="63">
        <v>0</v>
      </c>
      <c r="L2983" s="63">
        <v>0</v>
      </c>
      <c r="M2983" s="63">
        <v>-0.17</v>
      </c>
      <c r="N2983" s="10" t="str">
        <f t="shared" si="462"/>
        <v>L</v>
      </c>
      <c r="O2983" s="11">
        <f t="shared" si="463"/>
        <v>45923</v>
      </c>
      <c r="P2983" s="12" t="str">
        <f t="shared" si="464"/>
        <v>05</v>
      </c>
      <c r="Q2983" s="13" t="str">
        <f>VLOOKUP($B2983,Deals_Demo!$H:$N,7,0)</f>
        <v>strategy_09_demo</v>
      </c>
      <c r="R2983" s="13" t="str">
        <f t="shared" si="465"/>
        <v>Tue</v>
      </c>
      <c r="S2983" s="14">
        <f>VLOOKUP($B2983,Deals_Demo!$H:$S,8,0)</f>
        <v>45923.223032407404</v>
      </c>
      <c r="T2983" s="14">
        <f>VLOOKUP($B2983,Deals_Demo!$H:$S,9,0)</f>
        <v>45923.43136574074</v>
      </c>
      <c r="U2983" s="15" t="str">
        <f t="shared" si="466"/>
        <v>2025-09-23</v>
      </c>
      <c r="V2983" s="13" t="str">
        <f>VLOOKUP($B2983,Deals_Demo!$H:$S,11,0)</f>
        <v>10</v>
      </c>
      <c r="W2983" s="13" t="str">
        <f>VLOOKUP($B2983,Deals_Demo!$H:$S,12,0)</f>
        <v>Tue</v>
      </c>
      <c r="X2983" s="13">
        <f t="shared" si="468"/>
        <v>-1.7000000000000001E-2</v>
      </c>
      <c r="Y2983" s="13">
        <f t="shared" si="469"/>
        <v>-3.4000000000000002E-2</v>
      </c>
      <c r="Z2983" s="13">
        <f t="shared" si="470"/>
        <v>-5.1000000000000004E-2</v>
      </c>
      <c r="AA2983" s="13">
        <f t="shared" si="467"/>
        <v>-3</v>
      </c>
    </row>
    <row r="2984" spans="1:27" x14ac:dyDescent="0.25">
      <c r="A2984" s="56">
        <v>45923.224872685183</v>
      </c>
      <c r="B2984" s="57">
        <v>444642782</v>
      </c>
      <c r="C2984" s="58" t="s">
        <v>36</v>
      </c>
      <c r="D2984" s="58" t="s">
        <v>38</v>
      </c>
      <c r="E2984" s="58" t="s">
        <v>119</v>
      </c>
      <c r="F2984" s="59">
        <v>3743.78</v>
      </c>
      <c r="G2984" s="59">
        <v>3745.95</v>
      </c>
      <c r="H2984" s="59">
        <v>3742.25</v>
      </c>
      <c r="I2984" s="58" t="s">
        <v>3542</v>
      </c>
      <c r="J2984" s="59">
        <v>3742.2</v>
      </c>
      <c r="K2984" s="59">
        <v>0</v>
      </c>
      <c r="L2984" s="59">
        <v>0</v>
      </c>
      <c r="M2984" s="59">
        <v>1.58</v>
      </c>
      <c r="N2984" s="10" t="str">
        <f t="shared" si="462"/>
        <v>W</v>
      </c>
      <c r="O2984" s="11">
        <f t="shared" si="463"/>
        <v>45923</v>
      </c>
      <c r="P2984" s="12" t="str">
        <f t="shared" si="464"/>
        <v>05</v>
      </c>
      <c r="Q2984" s="13" t="str">
        <f>VLOOKUP($B2984,Deals_Demo!$H:$N,7,0)</f>
        <v>strategy_22_demo</v>
      </c>
      <c r="R2984" s="13" t="str">
        <f t="shared" si="465"/>
        <v>Tue</v>
      </c>
      <c r="S2984" s="14">
        <f>VLOOKUP($B2984,Deals_Demo!$H:$S,8,0)</f>
        <v>45923.224872685183</v>
      </c>
      <c r="T2984" s="14">
        <f>VLOOKUP($B2984,Deals_Demo!$H:$S,9,0)</f>
        <v>45923.433206018519</v>
      </c>
      <c r="U2984" s="15" t="str">
        <f t="shared" si="466"/>
        <v>2025-09-23</v>
      </c>
      <c r="V2984" s="13" t="str">
        <f>VLOOKUP($B2984,Deals_Demo!$H:$S,11,0)</f>
        <v>10</v>
      </c>
      <c r="W2984" s="13" t="str">
        <f>VLOOKUP($B2984,Deals_Demo!$H:$S,12,0)</f>
        <v>Tue</v>
      </c>
      <c r="X2984" s="13">
        <f t="shared" si="468"/>
        <v>0.15800000000000003</v>
      </c>
      <c r="Y2984" s="13">
        <f t="shared" si="469"/>
        <v>0.31600000000000006</v>
      </c>
      <c r="Z2984" s="13">
        <f t="shared" si="470"/>
        <v>0.47399999999999998</v>
      </c>
      <c r="AA2984" s="13">
        <f t="shared" si="467"/>
        <v>-3</v>
      </c>
    </row>
    <row r="2985" spans="1:27" x14ac:dyDescent="0.25">
      <c r="A2985" s="60">
        <v>45923.224872685183</v>
      </c>
      <c r="B2985" s="61">
        <v>444642783</v>
      </c>
      <c r="C2985" s="62" t="s">
        <v>36</v>
      </c>
      <c r="D2985" s="62" t="s">
        <v>38</v>
      </c>
      <c r="E2985" s="62" t="s">
        <v>119</v>
      </c>
      <c r="F2985" s="63">
        <v>3743.78</v>
      </c>
      <c r="G2985" s="63">
        <v>3745.28</v>
      </c>
      <c r="H2985" s="63">
        <v>3742.28</v>
      </c>
      <c r="I2985" s="62" t="s">
        <v>3543</v>
      </c>
      <c r="J2985" s="63">
        <v>3742.2</v>
      </c>
      <c r="K2985" s="63">
        <v>0</v>
      </c>
      <c r="L2985" s="63">
        <v>0</v>
      </c>
      <c r="M2985" s="63">
        <v>1.58</v>
      </c>
      <c r="N2985" s="10" t="str">
        <f t="shared" ref="N2985:N3048" si="471">IF(M2985&gt;0,"W",IF(M2985&lt;0,"L","BE"))</f>
        <v>W</v>
      </c>
      <c r="O2985" s="11">
        <f t="shared" ref="O2985:O3048" si="472">INT(LEFT(A2985,10))</f>
        <v>45923</v>
      </c>
      <c r="P2985" s="12" t="str">
        <f t="shared" ref="P2985:P3048" si="473">TEXT(A2985,"hh")</f>
        <v>05</v>
      </c>
      <c r="Q2985" s="13" t="str">
        <f>VLOOKUP($B2985,Deals_Demo!$H:$N,7,0)</f>
        <v>strategy_15_demo</v>
      </c>
      <c r="R2985" s="13" t="str">
        <f t="shared" ref="R2985:R3048" si="474">TEXT(O2985,"ddd")</f>
        <v>Tue</v>
      </c>
      <c r="S2985" s="14">
        <f>VLOOKUP($B2985,Deals_Demo!$H:$S,8,0)</f>
        <v>45923.224872685183</v>
      </c>
      <c r="T2985" s="14">
        <f>VLOOKUP($B2985,Deals_Demo!$H:$S,9,0)</f>
        <v>45923.433206018519</v>
      </c>
      <c r="U2985" s="15" t="str">
        <f t="shared" ref="U2985:U3048" si="475">TEXT(T2985,"yyyy-mm-dd")</f>
        <v>2025-09-23</v>
      </c>
      <c r="V2985" s="13" t="str">
        <f>VLOOKUP($B2985,Deals_Demo!$H:$S,11,0)</f>
        <v>10</v>
      </c>
      <c r="W2985" s="13" t="str">
        <f>VLOOKUP($B2985,Deals_Demo!$H:$S,12,0)</f>
        <v>Tue</v>
      </c>
      <c r="X2985" s="13">
        <f t="shared" si="468"/>
        <v>0.15800000000000003</v>
      </c>
      <c r="Y2985" s="13">
        <f t="shared" si="469"/>
        <v>0.31600000000000006</v>
      </c>
      <c r="Z2985" s="13">
        <f t="shared" si="470"/>
        <v>0.47399999999999998</v>
      </c>
      <c r="AA2985" s="13">
        <f t="shared" ref="AA2985:AA3048" si="476">IF(M2985&lt;2.9,-3,M2985)</f>
        <v>-3</v>
      </c>
    </row>
    <row r="2986" spans="1:27" x14ac:dyDescent="0.25">
      <c r="A2986" s="56">
        <v>45923.226030092592</v>
      </c>
      <c r="B2986" s="57">
        <v>444643098</v>
      </c>
      <c r="C2986" s="58" t="s">
        <v>36</v>
      </c>
      <c r="D2986" s="58" t="s">
        <v>38</v>
      </c>
      <c r="E2986" s="58" t="s">
        <v>119</v>
      </c>
      <c r="F2986" s="59">
        <v>3742.84</v>
      </c>
      <c r="G2986" s="59">
        <v>3741.85</v>
      </c>
      <c r="H2986" s="58"/>
      <c r="I2986" s="58" t="s">
        <v>3544</v>
      </c>
      <c r="J2986" s="59">
        <v>3741.85</v>
      </c>
      <c r="K2986" s="59">
        <v>0</v>
      </c>
      <c r="L2986" s="59">
        <v>0</v>
      </c>
      <c r="M2986" s="59">
        <v>0.99</v>
      </c>
      <c r="N2986" s="10" t="str">
        <f t="shared" si="471"/>
        <v>W</v>
      </c>
      <c r="O2986" s="11">
        <f t="shared" si="472"/>
        <v>45923</v>
      </c>
      <c r="P2986" s="12" t="str">
        <f t="shared" si="473"/>
        <v>05</v>
      </c>
      <c r="Q2986" s="13" t="str">
        <f>VLOOKUP($B2986,Deals_Demo!$H:$N,7,0)</f>
        <v>strategy_18_demo</v>
      </c>
      <c r="R2986" s="13" t="str">
        <f t="shared" si="474"/>
        <v>Tue</v>
      </c>
      <c r="S2986" s="14">
        <f>VLOOKUP($B2986,Deals_Demo!$H:$S,8,0)</f>
        <v>45923.226030092592</v>
      </c>
      <c r="T2986" s="14">
        <f>VLOOKUP($B2986,Deals_Demo!$H:$S,9,0)</f>
        <v>45923.434363425928</v>
      </c>
      <c r="U2986" s="15" t="str">
        <f t="shared" si="475"/>
        <v>2025-09-23</v>
      </c>
      <c r="V2986" s="13" t="str">
        <f>VLOOKUP($B2986,Deals_Demo!$H:$S,11,0)</f>
        <v>10</v>
      </c>
      <c r="W2986" s="13" t="str">
        <f>VLOOKUP($B2986,Deals_Demo!$H:$S,12,0)</f>
        <v>Tue</v>
      </c>
      <c r="X2986" s="13">
        <f t="shared" si="468"/>
        <v>9.9000000000000005E-2</v>
      </c>
      <c r="Y2986" s="13">
        <f t="shared" si="469"/>
        <v>0.19800000000000001</v>
      </c>
      <c r="Z2986" s="13">
        <f t="shared" si="470"/>
        <v>0.29699999999999999</v>
      </c>
      <c r="AA2986" s="13">
        <f t="shared" si="476"/>
        <v>-3</v>
      </c>
    </row>
    <row r="2987" spans="1:27" x14ac:dyDescent="0.25">
      <c r="A2987" s="60">
        <v>45923.226030092592</v>
      </c>
      <c r="B2987" s="61">
        <v>444643103</v>
      </c>
      <c r="C2987" s="62" t="s">
        <v>36</v>
      </c>
      <c r="D2987" s="62" t="s">
        <v>38</v>
      </c>
      <c r="E2987" s="62" t="s">
        <v>119</v>
      </c>
      <c r="F2987" s="63">
        <v>3743.27</v>
      </c>
      <c r="G2987" s="63">
        <v>3742.56</v>
      </c>
      <c r="H2987" s="62"/>
      <c r="I2987" s="62" t="s">
        <v>3545</v>
      </c>
      <c r="J2987" s="63">
        <v>3742.62</v>
      </c>
      <c r="K2987" s="63">
        <v>0</v>
      </c>
      <c r="L2987" s="63">
        <v>0</v>
      </c>
      <c r="M2987" s="63">
        <v>0.65</v>
      </c>
      <c r="N2987" s="10" t="str">
        <f t="shared" si="471"/>
        <v>W</v>
      </c>
      <c r="O2987" s="11">
        <f t="shared" si="472"/>
        <v>45923</v>
      </c>
      <c r="P2987" s="12" t="str">
        <f t="shared" si="473"/>
        <v>05</v>
      </c>
      <c r="Q2987" s="13" t="str">
        <f>VLOOKUP($B2987,Deals_Demo!$H:$N,7,0)</f>
        <v>strategy_20_demo</v>
      </c>
      <c r="R2987" s="13" t="str">
        <f t="shared" si="474"/>
        <v>Tue</v>
      </c>
      <c r="S2987" s="14">
        <f>VLOOKUP($B2987,Deals_Demo!$H:$S,8,0)</f>
        <v>45923.226030092592</v>
      </c>
      <c r="T2987" s="14">
        <f>VLOOKUP($B2987,Deals_Demo!$H:$S,9,0)</f>
        <v>45923.434363425928</v>
      </c>
      <c r="U2987" s="15" t="str">
        <f t="shared" si="475"/>
        <v>2025-09-23</v>
      </c>
      <c r="V2987" s="13" t="str">
        <f>VLOOKUP($B2987,Deals_Demo!$H:$S,11,0)</f>
        <v>10</v>
      </c>
      <c r="W2987" s="13" t="str">
        <f>VLOOKUP($B2987,Deals_Demo!$H:$S,12,0)</f>
        <v>Tue</v>
      </c>
      <c r="X2987" s="13">
        <f t="shared" si="468"/>
        <v>6.5000000000000002E-2</v>
      </c>
      <c r="Y2987" s="13">
        <f t="shared" si="469"/>
        <v>0.13</v>
      </c>
      <c r="Z2987" s="13">
        <f t="shared" si="470"/>
        <v>0.19500000000000001</v>
      </c>
      <c r="AA2987" s="13">
        <f t="shared" si="476"/>
        <v>-3</v>
      </c>
    </row>
    <row r="2988" spans="1:27" x14ac:dyDescent="0.25">
      <c r="A2988" s="56">
        <v>45923.226145833331</v>
      </c>
      <c r="B2988" s="57">
        <v>444643127</v>
      </c>
      <c r="C2988" s="58" t="s">
        <v>36</v>
      </c>
      <c r="D2988" s="58" t="s">
        <v>38</v>
      </c>
      <c r="E2988" s="58" t="s">
        <v>119</v>
      </c>
      <c r="F2988" s="59">
        <v>3743.38</v>
      </c>
      <c r="G2988" s="59">
        <v>3746.4</v>
      </c>
      <c r="H2988" s="59">
        <v>3741.9</v>
      </c>
      <c r="I2988" s="58" t="s">
        <v>3546</v>
      </c>
      <c r="J2988" s="59">
        <v>3741.89</v>
      </c>
      <c r="K2988" s="59">
        <v>0</v>
      </c>
      <c r="L2988" s="59">
        <v>0</v>
      </c>
      <c r="M2988" s="59">
        <v>1.49</v>
      </c>
      <c r="N2988" s="10" t="str">
        <f t="shared" si="471"/>
        <v>W</v>
      </c>
      <c r="O2988" s="11">
        <f t="shared" si="472"/>
        <v>45923</v>
      </c>
      <c r="P2988" s="12" t="str">
        <f t="shared" si="473"/>
        <v>05</v>
      </c>
      <c r="Q2988" s="13" t="str">
        <f>VLOOKUP($B2988,Deals_Demo!$H:$N,7,0)</f>
        <v>strategy_24_demo</v>
      </c>
      <c r="R2988" s="13" t="str">
        <f t="shared" si="474"/>
        <v>Tue</v>
      </c>
      <c r="S2988" s="14">
        <f>VLOOKUP($B2988,Deals_Demo!$H:$S,8,0)</f>
        <v>45923.226145833331</v>
      </c>
      <c r="T2988" s="14">
        <f>VLOOKUP($B2988,Deals_Demo!$H:$S,9,0)</f>
        <v>45923.434479166666</v>
      </c>
      <c r="U2988" s="15" t="str">
        <f t="shared" si="475"/>
        <v>2025-09-23</v>
      </c>
      <c r="V2988" s="13" t="str">
        <f>VLOOKUP($B2988,Deals_Demo!$H:$S,11,0)</f>
        <v>10</v>
      </c>
      <c r="W2988" s="13" t="str">
        <f>VLOOKUP($B2988,Deals_Demo!$H:$S,12,0)</f>
        <v>Tue</v>
      </c>
      <c r="X2988" s="13">
        <f t="shared" si="468"/>
        <v>0.14899999999999999</v>
      </c>
      <c r="Y2988" s="13">
        <f t="shared" si="469"/>
        <v>0.29799999999999999</v>
      </c>
      <c r="Z2988" s="13">
        <f t="shared" si="470"/>
        <v>0.44700000000000001</v>
      </c>
      <c r="AA2988" s="13">
        <f t="shared" si="476"/>
        <v>-3</v>
      </c>
    </row>
    <row r="2989" spans="1:27" x14ac:dyDescent="0.25">
      <c r="A2989" s="60">
        <v>45923.226145833331</v>
      </c>
      <c r="B2989" s="61">
        <v>444643129</v>
      </c>
      <c r="C2989" s="62" t="s">
        <v>36</v>
      </c>
      <c r="D2989" s="62" t="s">
        <v>38</v>
      </c>
      <c r="E2989" s="62" t="s">
        <v>119</v>
      </c>
      <c r="F2989" s="63">
        <v>3743.16</v>
      </c>
      <c r="G2989" s="63">
        <v>3746.38</v>
      </c>
      <c r="H2989" s="63">
        <v>3741.88</v>
      </c>
      <c r="I2989" s="62" t="s">
        <v>3547</v>
      </c>
      <c r="J2989" s="63">
        <v>3741.85</v>
      </c>
      <c r="K2989" s="63">
        <v>0</v>
      </c>
      <c r="L2989" s="63">
        <v>0</v>
      </c>
      <c r="M2989" s="63">
        <v>1.31</v>
      </c>
      <c r="N2989" s="10" t="str">
        <f t="shared" si="471"/>
        <v>W</v>
      </c>
      <c r="O2989" s="11">
        <f t="shared" si="472"/>
        <v>45923</v>
      </c>
      <c r="P2989" s="12" t="str">
        <f t="shared" si="473"/>
        <v>05</v>
      </c>
      <c r="Q2989" s="13" t="str">
        <f>VLOOKUP($B2989,Deals_Demo!$H:$N,7,0)</f>
        <v>strategy_12_demo</v>
      </c>
      <c r="R2989" s="13" t="str">
        <f t="shared" si="474"/>
        <v>Tue</v>
      </c>
      <c r="S2989" s="14">
        <f>VLOOKUP($B2989,Deals_Demo!$H:$S,8,0)</f>
        <v>45923.226145833331</v>
      </c>
      <c r="T2989" s="14">
        <f>VLOOKUP($B2989,Deals_Demo!$H:$S,9,0)</f>
        <v>45923.434479166666</v>
      </c>
      <c r="U2989" s="15" t="str">
        <f t="shared" si="475"/>
        <v>2025-09-23</v>
      </c>
      <c r="V2989" s="13" t="str">
        <f>VLOOKUP($B2989,Deals_Demo!$H:$S,11,0)</f>
        <v>10</v>
      </c>
      <c r="W2989" s="13" t="str">
        <f>VLOOKUP($B2989,Deals_Demo!$H:$S,12,0)</f>
        <v>Tue</v>
      </c>
      <c r="X2989" s="13">
        <f t="shared" si="468"/>
        <v>0.13100000000000001</v>
      </c>
      <c r="Y2989" s="13">
        <f t="shared" si="469"/>
        <v>0.26200000000000001</v>
      </c>
      <c r="Z2989" s="13">
        <f t="shared" si="470"/>
        <v>0.39300000000000002</v>
      </c>
      <c r="AA2989" s="13">
        <f t="shared" si="476"/>
        <v>-3</v>
      </c>
    </row>
    <row r="2990" spans="1:27" x14ac:dyDescent="0.25">
      <c r="A2990" s="56">
        <v>45923.226145833331</v>
      </c>
      <c r="B2990" s="57">
        <v>444643131</v>
      </c>
      <c r="C2990" s="58" t="s">
        <v>36</v>
      </c>
      <c r="D2990" s="58" t="s">
        <v>38</v>
      </c>
      <c r="E2990" s="58" t="s">
        <v>119</v>
      </c>
      <c r="F2990" s="59">
        <v>3743.48</v>
      </c>
      <c r="G2990" s="59">
        <v>3743</v>
      </c>
      <c r="H2990" s="59">
        <v>3740.38</v>
      </c>
      <c r="I2990" s="58" t="s">
        <v>3548</v>
      </c>
      <c r="J2990" s="59">
        <v>3743.23</v>
      </c>
      <c r="K2990" s="59">
        <v>0</v>
      </c>
      <c r="L2990" s="59">
        <v>0</v>
      </c>
      <c r="M2990" s="59">
        <v>0.25</v>
      </c>
      <c r="N2990" s="10" t="str">
        <f t="shared" si="471"/>
        <v>W</v>
      </c>
      <c r="O2990" s="11">
        <f t="shared" si="472"/>
        <v>45923</v>
      </c>
      <c r="P2990" s="12" t="str">
        <f t="shared" si="473"/>
        <v>05</v>
      </c>
      <c r="Q2990" s="13" t="str">
        <f>VLOOKUP($B2990,Deals_Demo!$H:$N,7,0)</f>
        <v>strategy_10_demo</v>
      </c>
      <c r="R2990" s="13" t="str">
        <f t="shared" si="474"/>
        <v>Tue</v>
      </c>
      <c r="S2990" s="14">
        <f>VLOOKUP($B2990,Deals_Demo!$H:$S,8,0)</f>
        <v>45923.226145833331</v>
      </c>
      <c r="T2990" s="14">
        <f>VLOOKUP($B2990,Deals_Demo!$H:$S,9,0)</f>
        <v>45923.434479166666</v>
      </c>
      <c r="U2990" s="15" t="str">
        <f t="shared" si="475"/>
        <v>2025-09-23</v>
      </c>
      <c r="V2990" s="13" t="str">
        <f>VLOOKUP($B2990,Deals_Demo!$H:$S,11,0)</f>
        <v>10</v>
      </c>
      <c r="W2990" s="13" t="str">
        <f>VLOOKUP($B2990,Deals_Demo!$H:$S,12,0)</f>
        <v>Tue</v>
      </c>
      <c r="X2990" s="13">
        <f t="shared" si="468"/>
        <v>2.5000000000000001E-2</v>
      </c>
      <c r="Y2990" s="13">
        <f t="shared" si="469"/>
        <v>0.05</v>
      </c>
      <c r="Z2990" s="13">
        <f t="shared" si="470"/>
        <v>7.4999999999999997E-2</v>
      </c>
      <c r="AA2990" s="13">
        <f t="shared" si="476"/>
        <v>-3</v>
      </c>
    </row>
    <row r="2991" spans="1:27" x14ac:dyDescent="0.25">
      <c r="A2991" s="60">
        <v>45923.226145833331</v>
      </c>
      <c r="B2991" s="61">
        <v>444643133</v>
      </c>
      <c r="C2991" s="62" t="s">
        <v>36</v>
      </c>
      <c r="D2991" s="62" t="s">
        <v>38</v>
      </c>
      <c r="E2991" s="62" t="s">
        <v>119</v>
      </c>
      <c r="F2991" s="63">
        <v>3743.58</v>
      </c>
      <c r="G2991" s="63">
        <v>3746.38</v>
      </c>
      <c r="H2991" s="63">
        <v>3741.18</v>
      </c>
      <c r="I2991" s="62" t="s">
        <v>3537</v>
      </c>
      <c r="J2991" s="63">
        <v>3741.17</v>
      </c>
      <c r="K2991" s="63">
        <v>0</v>
      </c>
      <c r="L2991" s="63">
        <v>0</v>
      </c>
      <c r="M2991" s="63">
        <v>2.41</v>
      </c>
      <c r="N2991" s="10" t="str">
        <f t="shared" si="471"/>
        <v>W</v>
      </c>
      <c r="O2991" s="11">
        <f t="shared" si="472"/>
        <v>45923</v>
      </c>
      <c r="P2991" s="12" t="str">
        <f t="shared" si="473"/>
        <v>05</v>
      </c>
      <c r="Q2991" s="13" t="str">
        <f>VLOOKUP($B2991,Deals_Demo!$H:$N,7,0)</f>
        <v>strategy_21_demo</v>
      </c>
      <c r="R2991" s="13" t="str">
        <f t="shared" si="474"/>
        <v>Tue</v>
      </c>
      <c r="S2991" s="14">
        <f>VLOOKUP($B2991,Deals_Demo!$H:$S,8,0)</f>
        <v>45923.226145833331</v>
      </c>
      <c r="T2991" s="14">
        <f>VLOOKUP($B2991,Deals_Demo!$H:$S,9,0)</f>
        <v>45923.434479166666</v>
      </c>
      <c r="U2991" s="15" t="str">
        <f t="shared" si="475"/>
        <v>2025-09-23</v>
      </c>
      <c r="V2991" s="13" t="str">
        <f>VLOOKUP($B2991,Deals_Demo!$H:$S,11,0)</f>
        <v>10</v>
      </c>
      <c r="W2991" s="13" t="str">
        <f>VLOOKUP($B2991,Deals_Demo!$H:$S,12,0)</f>
        <v>Tue</v>
      </c>
      <c r="X2991" s="13">
        <f t="shared" si="468"/>
        <v>0.24100000000000002</v>
      </c>
      <c r="Y2991" s="13">
        <f t="shared" si="469"/>
        <v>0.48200000000000004</v>
      </c>
      <c r="Z2991" s="13">
        <f t="shared" si="470"/>
        <v>0.72299999999999998</v>
      </c>
      <c r="AA2991" s="13">
        <f t="shared" si="476"/>
        <v>-3</v>
      </c>
    </row>
    <row r="2992" spans="1:27" x14ac:dyDescent="0.25">
      <c r="A2992" s="56">
        <v>45923.226157407407</v>
      </c>
      <c r="B2992" s="57">
        <v>444643135</v>
      </c>
      <c r="C2992" s="58" t="s">
        <v>36</v>
      </c>
      <c r="D2992" s="58" t="s">
        <v>38</v>
      </c>
      <c r="E2992" s="58" t="s">
        <v>119</v>
      </c>
      <c r="F2992" s="59">
        <v>3743.58</v>
      </c>
      <c r="G2992" s="59">
        <v>3743.25</v>
      </c>
      <c r="H2992" s="59">
        <v>3741.88</v>
      </c>
      <c r="I2992" s="58" t="s">
        <v>3547</v>
      </c>
      <c r="J2992" s="59">
        <v>3741.85</v>
      </c>
      <c r="K2992" s="59">
        <v>0</v>
      </c>
      <c r="L2992" s="59">
        <v>0</v>
      </c>
      <c r="M2992" s="59">
        <v>1.73</v>
      </c>
      <c r="N2992" s="10" t="str">
        <f t="shared" si="471"/>
        <v>W</v>
      </c>
      <c r="O2992" s="11">
        <f t="shared" si="472"/>
        <v>45923</v>
      </c>
      <c r="P2992" s="12" t="str">
        <f t="shared" si="473"/>
        <v>05</v>
      </c>
      <c r="Q2992" s="13" t="str">
        <f>VLOOKUP($B2992,Deals_Demo!$H:$N,7,0)</f>
        <v>strategy_15_demo</v>
      </c>
      <c r="R2992" s="13" t="str">
        <f t="shared" si="474"/>
        <v>Tue</v>
      </c>
      <c r="S2992" s="14">
        <f>VLOOKUP($B2992,Deals_Demo!$H:$S,8,0)</f>
        <v>45923.226157407407</v>
      </c>
      <c r="T2992" s="14">
        <f>VLOOKUP($B2992,Deals_Demo!$H:$S,9,0)</f>
        <v>45923.434490740743</v>
      </c>
      <c r="U2992" s="15" t="str">
        <f t="shared" si="475"/>
        <v>2025-09-23</v>
      </c>
      <c r="V2992" s="13" t="str">
        <f>VLOOKUP($B2992,Deals_Demo!$H:$S,11,0)</f>
        <v>10</v>
      </c>
      <c r="W2992" s="13" t="str">
        <f>VLOOKUP($B2992,Deals_Demo!$H:$S,12,0)</f>
        <v>Tue</v>
      </c>
      <c r="X2992" s="13">
        <f t="shared" si="468"/>
        <v>0.17300000000000001</v>
      </c>
      <c r="Y2992" s="13">
        <f t="shared" si="469"/>
        <v>0.34600000000000003</v>
      </c>
      <c r="Z2992" s="13">
        <f t="shared" si="470"/>
        <v>0.51900000000000002</v>
      </c>
      <c r="AA2992" s="13">
        <f t="shared" si="476"/>
        <v>-3</v>
      </c>
    </row>
    <row r="2993" spans="1:27" x14ac:dyDescent="0.25">
      <c r="A2993" s="60">
        <v>45923.226157407407</v>
      </c>
      <c r="B2993" s="61">
        <v>444643136</v>
      </c>
      <c r="C2993" s="62" t="s">
        <v>36</v>
      </c>
      <c r="D2993" s="62" t="s">
        <v>38</v>
      </c>
      <c r="E2993" s="62" t="s">
        <v>119</v>
      </c>
      <c r="F2993" s="63">
        <v>3743.59</v>
      </c>
      <c r="G2993" s="63">
        <v>3743</v>
      </c>
      <c r="H2993" s="63">
        <v>3739.88</v>
      </c>
      <c r="I2993" s="62" t="s">
        <v>3548</v>
      </c>
      <c r="J2993" s="63">
        <v>3743.23</v>
      </c>
      <c r="K2993" s="63">
        <v>0</v>
      </c>
      <c r="L2993" s="63">
        <v>0</v>
      </c>
      <c r="M2993" s="63">
        <v>0.36</v>
      </c>
      <c r="N2993" s="10" t="str">
        <f t="shared" si="471"/>
        <v>W</v>
      </c>
      <c r="O2993" s="11">
        <f t="shared" si="472"/>
        <v>45923</v>
      </c>
      <c r="P2993" s="12" t="str">
        <f t="shared" si="473"/>
        <v>05</v>
      </c>
      <c r="Q2993" s="13" t="str">
        <f>VLOOKUP($B2993,Deals_Demo!$H:$N,7,0)</f>
        <v>strategy_11_demo</v>
      </c>
      <c r="R2993" s="13" t="str">
        <f t="shared" si="474"/>
        <v>Tue</v>
      </c>
      <c r="S2993" s="14">
        <f>VLOOKUP($B2993,Deals_Demo!$H:$S,8,0)</f>
        <v>45923.226157407407</v>
      </c>
      <c r="T2993" s="14">
        <f>VLOOKUP($B2993,Deals_Demo!$H:$S,9,0)</f>
        <v>45923.434490740743</v>
      </c>
      <c r="U2993" s="15" t="str">
        <f t="shared" si="475"/>
        <v>2025-09-23</v>
      </c>
      <c r="V2993" s="13" t="str">
        <f>VLOOKUP($B2993,Deals_Demo!$H:$S,11,0)</f>
        <v>10</v>
      </c>
      <c r="W2993" s="13" t="str">
        <f>VLOOKUP($B2993,Deals_Demo!$H:$S,12,0)</f>
        <v>Tue</v>
      </c>
      <c r="X2993" s="13">
        <f t="shared" si="468"/>
        <v>3.5999999999999997E-2</v>
      </c>
      <c r="Y2993" s="13">
        <f t="shared" si="469"/>
        <v>7.1999999999999995E-2</v>
      </c>
      <c r="Z2993" s="13">
        <f t="shared" si="470"/>
        <v>0.108</v>
      </c>
      <c r="AA2993" s="13">
        <f t="shared" si="476"/>
        <v>-3</v>
      </c>
    </row>
    <row r="2994" spans="1:27" x14ac:dyDescent="0.25">
      <c r="A2994" s="56">
        <v>45923.226157407407</v>
      </c>
      <c r="B2994" s="57">
        <v>444643137</v>
      </c>
      <c r="C2994" s="58" t="s">
        <v>36</v>
      </c>
      <c r="D2994" s="58" t="s">
        <v>38</v>
      </c>
      <c r="E2994" s="58" t="s">
        <v>119</v>
      </c>
      <c r="F2994" s="59">
        <v>3743.6</v>
      </c>
      <c r="G2994" s="59">
        <v>3743.25</v>
      </c>
      <c r="H2994" s="59">
        <v>3741.88</v>
      </c>
      <c r="I2994" s="58" t="s">
        <v>3547</v>
      </c>
      <c r="J2994" s="59">
        <v>3741.85</v>
      </c>
      <c r="K2994" s="59">
        <v>0</v>
      </c>
      <c r="L2994" s="59">
        <v>0</v>
      </c>
      <c r="M2994" s="59">
        <v>1.75</v>
      </c>
      <c r="N2994" s="10" t="str">
        <f t="shared" si="471"/>
        <v>W</v>
      </c>
      <c r="O2994" s="11">
        <f t="shared" si="472"/>
        <v>45923</v>
      </c>
      <c r="P2994" s="12" t="str">
        <f t="shared" si="473"/>
        <v>05</v>
      </c>
      <c r="Q2994" s="13" t="str">
        <f>VLOOKUP($B2994,Deals_Demo!$H:$N,7,0)</f>
        <v>strategy_14_demo</v>
      </c>
      <c r="R2994" s="13" t="str">
        <f t="shared" si="474"/>
        <v>Tue</v>
      </c>
      <c r="S2994" s="14">
        <f>VLOOKUP($B2994,Deals_Demo!$H:$S,8,0)</f>
        <v>45923.226157407407</v>
      </c>
      <c r="T2994" s="14">
        <f>VLOOKUP($B2994,Deals_Demo!$H:$S,9,0)</f>
        <v>45923.434490740743</v>
      </c>
      <c r="U2994" s="15" t="str">
        <f t="shared" si="475"/>
        <v>2025-09-23</v>
      </c>
      <c r="V2994" s="13" t="str">
        <f>VLOOKUP($B2994,Deals_Demo!$H:$S,11,0)</f>
        <v>10</v>
      </c>
      <c r="W2994" s="13" t="str">
        <f>VLOOKUP($B2994,Deals_Demo!$H:$S,12,0)</f>
        <v>Tue</v>
      </c>
      <c r="X2994" s="13">
        <f t="shared" si="468"/>
        <v>0.17500000000000002</v>
      </c>
      <c r="Y2994" s="13">
        <f t="shared" si="469"/>
        <v>0.35000000000000003</v>
      </c>
      <c r="Z2994" s="13">
        <f t="shared" si="470"/>
        <v>0.52500000000000002</v>
      </c>
      <c r="AA2994" s="13">
        <f t="shared" si="476"/>
        <v>-3</v>
      </c>
    </row>
    <row r="2995" spans="1:27" x14ac:dyDescent="0.25">
      <c r="A2995" s="60">
        <v>45923.226157407407</v>
      </c>
      <c r="B2995" s="61">
        <v>444643138</v>
      </c>
      <c r="C2995" s="62" t="s">
        <v>36</v>
      </c>
      <c r="D2995" s="62" t="s">
        <v>38</v>
      </c>
      <c r="E2995" s="62" t="s">
        <v>119</v>
      </c>
      <c r="F2995" s="63">
        <v>3743.66</v>
      </c>
      <c r="G2995" s="63">
        <v>3745.58</v>
      </c>
      <c r="H2995" s="63">
        <v>3741.88</v>
      </c>
      <c r="I2995" s="62" t="s">
        <v>3547</v>
      </c>
      <c r="J2995" s="63">
        <v>3741.85</v>
      </c>
      <c r="K2995" s="63">
        <v>0</v>
      </c>
      <c r="L2995" s="63">
        <v>0</v>
      </c>
      <c r="M2995" s="63">
        <v>1.81</v>
      </c>
      <c r="N2995" s="10" t="str">
        <f t="shared" si="471"/>
        <v>W</v>
      </c>
      <c r="O2995" s="11">
        <f t="shared" si="472"/>
        <v>45923</v>
      </c>
      <c r="P2995" s="12" t="str">
        <f t="shared" si="473"/>
        <v>05</v>
      </c>
      <c r="Q2995" s="13" t="str">
        <f>VLOOKUP($B2995,Deals_Demo!$H:$N,7,0)</f>
        <v>strategy_22_demo</v>
      </c>
      <c r="R2995" s="13" t="str">
        <f t="shared" si="474"/>
        <v>Tue</v>
      </c>
      <c r="S2995" s="14">
        <f>VLOOKUP($B2995,Deals_Demo!$H:$S,8,0)</f>
        <v>45923.226157407407</v>
      </c>
      <c r="T2995" s="14">
        <f>VLOOKUP($B2995,Deals_Demo!$H:$S,9,0)</f>
        <v>45923.434490740743</v>
      </c>
      <c r="U2995" s="15" t="str">
        <f t="shared" si="475"/>
        <v>2025-09-23</v>
      </c>
      <c r="V2995" s="13" t="str">
        <f>VLOOKUP($B2995,Deals_Demo!$H:$S,11,0)</f>
        <v>10</v>
      </c>
      <c r="W2995" s="13" t="str">
        <f>VLOOKUP($B2995,Deals_Demo!$H:$S,12,0)</f>
        <v>Tue</v>
      </c>
      <c r="X2995" s="13">
        <f t="shared" si="468"/>
        <v>0.18100000000000002</v>
      </c>
      <c r="Y2995" s="13">
        <f t="shared" si="469"/>
        <v>0.36200000000000004</v>
      </c>
      <c r="Z2995" s="13">
        <f t="shared" si="470"/>
        <v>0.54300000000000004</v>
      </c>
      <c r="AA2995" s="13">
        <f t="shared" si="476"/>
        <v>-3</v>
      </c>
    </row>
    <row r="2996" spans="1:27" x14ac:dyDescent="0.25">
      <c r="A2996" s="56">
        <v>45923.226168981484</v>
      </c>
      <c r="B2996" s="57">
        <v>444643139</v>
      </c>
      <c r="C2996" s="58" t="s">
        <v>36</v>
      </c>
      <c r="D2996" s="58" t="s">
        <v>38</v>
      </c>
      <c r="E2996" s="58" t="s">
        <v>119</v>
      </c>
      <c r="F2996" s="59">
        <v>3743.66</v>
      </c>
      <c r="G2996" s="59">
        <v>3743.02</v>
      </c>
      <c r="H2996" s="59">
        <v>3740.38</v>
      </c>
      <c r="I2996" s="58" t="s">
        <v>3548</v>
      </c>
      <c r="J2996" s="59">
        <v>3743.23</v>
      </c>
      <c r="K2996" s="59">
        <v>0</v>
      </c>
      <c r="L2996" s="59">
        <v>0</v>
      </c>
      <c r="M2996" s="59">
        <v>0.43</v>
      </c>
      <c r="N2996" s="10" t="str">
        <f t="shared" si="471"/>
        <v>W</v>
      </c>
      <c r="O2996" s="11">
        <f t="shared" si="472"/>
        <v>45923</v>
      </c>
      <c r="P2996" s="12" t="str">
        <f t="shared" si="473"/>
        <v>05</v>
      </c>
      <c r="Q2996" s="13" t="str">
        <f>VLOOKUP($B2996,Deals_Demo!$H:$N,7,0)</f>
        <v>strategy_09_demo</v>
      </c>
      <c r="R2996" s="13" t="str">
        <f t="shared" si="474"/>
        <v>Tue</v>
      </c>
      <c r="S2996" s="14">
        <f>VLOOKUP($B2996,Deals_Demo!$H:$S,8,0)</f>
        <v>45923.226168981484</v>
      </c>
      <c r="T2996" s="14">
        <f>VLOOKUP($B2996,Deals_Demo!$H:$S,9,0)</f>
        <v>45923.43450231482</v>
      </c>
      <c r="U2996" s="15" t="str">
        <f t="shared" si="475"/>
        <v>2025-09-23</v>
      </c>
      <c r="V2996" s="13" t="str">
        <f>VLOOKUP($B2996,Deals_Demo!$H:$S,11,0)</f>
        <v>10</v>
      </c>
      <c r="W2996" s="13" t="str">
        <f>VLOOKUP($B2996,Deals_Demo!$H:$S,12,0)</f>
        <v>Tue</v>
      </c>
      <c r="X2996" s="13">
        <f t="shared" si="468"/>
        <v>4.3000000000000003E-2</v>
      </c>
      <c r="Y2996" s="13">
        <f t="shared" si="469"/>
        <v>8.6000000000000007E-2</v>
      </c>
      <c r="Z2996" s="13">
        <f t="shared" si="470"/>
        <v>0.129</v>
      </c>
      <c r="AA2996" s="13">
        <f t="shared" si="476"/>
        <v>-3</v>
      </c>
    </row>
    <row r="2997" spans="1:27" x14ac:dyDescent="0.25">
      <c r="A2997" s="60">
        <v>45923.227418981478</v>
      </c>
      <c r="B2997" s="61">
        <v>444643422</v>
      </c>
      <c r="C2997" s="62" t="s">
        <v>36</v>
      </c>
      <c r="D2997" s="62" t="s">
        <v>38</v>
      </c>
      <c r="E2997" s="62" t="s">
        <v>119</v>
      </c>
      <c r="F2997" s="63">
        <v>3742.41</v>
      </c>
      <c r="G2997" s="63">
        <v>3742.13</v>
      </c>
      <c r="H2997" s="62"/>
      <c r="I2997" s="62" t="s">
        <v>3549</v>
      </c>
      <c r="J2997" s="63">
        <v>3742.15</v>
      </c>
      <c r="K2997" s="63">
        <v>0</v>
      </c>
      <c r="L2997" s="63">
        <v>0</v>
      </c>
      <c r="M2997" s="63">
        <v>0.26</v>
      </c>
      <c r="N2997" s="10" t="str">
        <f t="shared" si="471"/>
        <v>W</v>
      </c>
      <c r="O2997" s="11">
        <f t="shared" si="472"/>
        <v>45923</v>
      </c>
      <c r="P2997" s="12" t="str">
        <f t="shared" si="473"/>
        <v>05</v>
      </c>
      <c r="Q2997" s="13" t="str">
        <f>VLOOKUP($B2997,Deals_Demo!$H:$N,7,0)</f>
        <v>strategy_20_demo</v>
      </c>
      <c r="R2997" s="13" t="str">
        <f t="shared" si="474"/>
        <v>Tue</v>
      </c>
      <c r="S2997" s="14">
        <f>VLOOKUP($B2997,Deals_Demo!$H:$S,8,0)</f>
        <v>45923.227418981478</v>
      </c>
      <c r="T2997" s="14">
        <f>VLOOKUP($B2997,Deals_Demo!$H:$S,9,0)</f>
        <v>45923.435752314814</v>
      </c>
      <c r="U2997" s="15" t="str">
        <f t="shared" si="475"/>
        <v>2025-09-23</v>
      </c>
      <c r="V2997" s="13" t="str">
        <f>VLOOKUP($B2997,Deals_Demo!$H:$S,11,0)</f>
        <v>10</v>
      </c>
      <c r="W2997" s="13" t="str">
        <f>VLOOKUP($B2997,Deals_Demo!$H:$S,12,0)</f>
        <v>Tue</v>
      </c>
      <c r="X2997" s="13">
        <f t="shared" si="468"/>
        <v>2.6000000000000002E-2</v>
      </c>
      <c r="Y2997" s="13">
        <f t="shared" si="469"/>
        <v>5.2000000000000005E-2</v>
      </c>
      <c r="Z2997" s="13">
        <f t="shared" si="470"/>
        <v>7.8E-2</v>
      </c>
      <c r="AA2997" s="13">
        <f t="shared" si="476"/>
        <v>-3</v>
      </c>
    </row>
    <row r="2998" spans="1:27" x14ac:dyDescent="0.25">
      <c r="A2998" s="56">
        <v>45923.227534722224</v>
      </c>
      <c r="B2998" s="57">
        <v>444643491</v>
      </c>
      <c r="C2998" s="58" t="s">
        <v>36</v>
      </c>
      <c r="D2998" s="58" t="s">
        <v>38</v>
      </c>
      <c r="E2998" s="58" t="s">
        <v>119</v>
      </c>
      <c r="F2998" s="59">
        <v>3743</v>
      </c>
      <c r="G2998" s="59">
        <v>3746</v>
      </c>
      <c r="H2998" s="59">
        <v>3741.5</v>
      </c>
      <c r="I2998" s="58" t="s">
        <v>3550</v>
      </c>
      <c r="J2998" s="59">
        <v>3741.38</v>
      </c>
      <c r="K2998" s="59">
        <v>0</v>
      </c>
      <c r="L2998" s="59">
        <v>0</v>
      </c>
      <c r="M2998" s="59">
        <v>1.62</v>
      </c>
      <c r="N2998" s="10" t="str">
        <f t="shared" si="471"/>
        <v>W</v>
      </c>
      <c r="O2998" s="11">
        <f t="shared" si="472"/>
        <v>45923</v>
      </c>
      <c r="P2998" s="12" t="str">
        <f t="shared" si="473"/>
        <v>05</v>
      </c>
      <c r="Q2998" s="13" t="str">
        <f>VLOOKUP($B2998,Deals_Demo!$H:$N,7,0)</f>
        <v>strategy_24_demo</v>
      </c>
      <c r="R2998" s="13" t="str">
        <f t="shared" si="474"/>
        <v>Tue</v>
      </c>
      <c r="S2998" s="14">
        <f>VLOOKUP($B2998,Deals_Demo!$H:$S,8,0)</f>
        <v>45923.227534722224</v>
      </c>
      <c r="T2998" s="14">
        <f>VLOOKUP($B2998,Deals_Demo!$H:$S,9,0)</f>
        <v>45923.43586805556</v>
      </c>
      <c r="U2998" s="15" t="str">
        <f t="shared" si="475"/>
        <v>2025-09-23</v>
      </c>
      <c r="V2998" s="13" t="str">
        <f>VLOOKUP($B2998,Deals_Demo!$H:$S,11,0)</f>
        <v>10</v>
      </c>
      <c r="W2998" s="13" t="str">
        <f>VLOOKUP($B2998,Deals_Demo!$H:$S,12,0)</f>
        <v>Tue</v>
      </c>
      <c r="X2998" s="13">
        <f t="shared" si="468"/>
        <v>0.16200000000000003</v>
      </c>
      <c r="Y2998" s="13">
        <f t="shared" si="469"/>
        <v>0.32400000000000007</v>
      </c>
      <c r="Z2998" s="13">
        <f t="shared" si="470"/>
        <v>0.48599999999999999</v>
      </c>
      <c r="AA2998" s="13">
        <f t="shared" si="476"/>
        <v>-3</v>
      </c>
    </row>
    <row r="2999" spans="1:27" x14ac:dyDescent="0.25">
      <c r="A2999" s="60">
        <v>45923.227534722224</v>
      </c>
      <c r="B2999" s="61">
        <v>444643492</v>
      </c>
      <c r="C2999" s="62" t="s">
        <v>36</v>
      </c>
      <c r="D2999" s="62" t="s">
        <v>38</v>
      </c>
      <c r="E2999" s="62" t="s">
        <v>119</v>
      </c>
      <c r="F2999" s="63">
        <v>3743.02</v>
      </c>
      <c r="G2999" s="63">
        <v>3746</v>
      </c>
      <c r="H2999" s="63">
        <v>3741.5</v>
      </c>
      <c r="I2999" s="62" t="s">
        <v>3550</v>
      </c>
      <c r="J2999" s="63">
        <v>3741.38</v>
      </c>
      <c r="K2999" s="63">
        <v>0</v>
      </c>
      <c r="L2999" s="63">
        <v>0</v>
      </c>
      <c r="M2999" s="63">
        <v>1.64</v>
      </c>
      <c r="N2999" s="10" t="str">
        <f t="shared" si="471"/>
        <v>W</v>
      </c>
      <c r="O2999" s="11">
        <f t="shared" si="472"/>
        <v>45923</v>
      </c>
      <c r="P2999" s="12" t="str">
        <f t="shared" si="473"/>
        <v>05</v>
      </c>
      <c r="Q2999" s="13" t="str">
        <f>VLOOKUP($B2999,Deals_Demo!$H:$N,7,0)</f>
        <v>strategy_14_demo</v>
      </c>
      <c r="R2999" s="13" t="str">
        <f t="shared" si="474"/>
        <v>Tue</v>
      </c>
      <c r="S2999" s="14">
        <f>VLOOKUP($B2999,Deals_Demo!$H:$S,8,0)</f>
        <v>45923.227534722224</v>
      </c>
      <c r="T2999" s="14">
        <f>VLOOKUP($B2999,Deals_Demo!$H:$S,9,0)</f>
        <v>45923.43586805556</v>
      </c>
      <c r="U2999" s="15" t="str">
        <f t="shared" si="475"/>
        <v>2025-09-23</v>
      </c>
      <c r="V2999" s="13" t="str">
        <f>VLOOKUP($B2999,Deals_Demo!$H:$S,11,0)</f>
        <v>10</v>
      </c>
      <c r="W2999" s="13" t="str">
        <f>VLOOKUP($B2999,Deals_Demo!$H:$S,12,0)</f>
        <v>Tue</v>
      </c>
      <c r="X2999" s="13">
        <f t="shared" si="468"/>
        <v>0.16400000000000001</v>
      </c>
      <c r="Y2999" s="13">
        <f t="shared" si="469"/>
        <v>0.32800000000000001</v>
      </c>
      <c r="Z2999" s="13">
        <f t="shared" si="470"/>
        <v>0.49199999999999994</v>
      </c>
      <c r="AA2999" s="13">
        <f t="shared" si="476"/>
        <v>-3</v>
      </c>
    </row>
    <row r="3000" spans="1:27" x14ac:dyDescent="0.25">
      <c r="A3000" s="56">
        <v>45923.227534722224</v>
      </c>
      <c r="B3000" s="57">
        <v>444643494</v>
      </c>
      <c r="C3000" s="58" t="s">
        <v>36</v>
      </c>
      <c r="D3000" s="58" t="s">
        <v>38</v>
      </c>
      <c r="E3000" s="58" t="s">
        <v>119</v>
      </c>
      <c r="F3000" s="59">
        <v>3743.02</v>
      </c>
      <c r="G3000" s="59">
        <v>3744.5</v>
      </c>
      <c r="H3000" s="59">
        <v>3741.5</v>
      </c>
      <c r="I3000" s="58" t="s">
        <v>3550</v>
      </c>
      <c r="J3000" s="59">
        <v>3741.38</v>
      </c>
      <c r="K3000" s="59">
        <v>0</v>
      </c>
      <c r="L3000" s="59">
        <v>0</v>
      </c>
      <c r="M3000" s="59">
        <v>1.64</v>
      </c>
      <c r="N3000" s="10" t="str">
        <f t="shared" si="471"/>
        <v>W</v>
      </c>
      <c r="O3000" s="11">
        <f t="shared" si="472"/>
        <v>45923</v>
      </c>
      <c r="P3000" s="12" t="str">
        <f t="shared" si="473"/>
        <v>05</v>
      </c>
      <c r="Q3000" s="13" t="str">
        <f>VLOOKUP($B3000,Deals_Demo!$H:$N,7,0)</f>
        <v>strategy_15_demo</v>
      </c>
      <c r="R3000" s="13" t="str">
        <f t="shared" si="474"/>
        <v>Tue</v>
      </c>
      <c r="S3000" s="14">
        <f>VLOOKUP($B3000,Deals_Demo!$H:$S,8,0)</f>
        <v>45923.227534722224</v>
      </c>
      <c r="T3000" s="14">
        <f>VLOOKUP($B3000,Deals_Demo!$H:$S,9,0)</f>
        <v>45923.43586805556</v>
      </c>
      <c r="U3000" s="15" t="str">
        <f t="shared" si="475"/>
        <v>2025-09-23</v>
      </c>
      <c r="V3000" s="13" t="str">
        <f>VLOOKUP($B3000,Deals_Demo!$H:$S,11,0)</f>
        <v>10</v>
      </c>
      <c r="W3000" s="13" t="str">
        <f>VLOOKUP($B3000,Deals_Demo!$H:$S,12,0)</f>
        <v>Tue</v>
      </c>
      <c r="X3000" s="13">
        <f t="shared" si="468"/>
        <v>0.16400000000000001</v>
      </c>
      <c r="Y3000" s="13">
        <f t="shared" si="469"/>
        <v>0.32800000000000001</v>
      </c>
      <c r="Z3000" s="13">
        <f t="shared" si="470"/>
        <v>0.49199999999999994</v>
      </c>
      <c r="AA3000" s="13">
        <f t="shared" si="476"/>
        <v>-3</v>
      </c>
    </row>
    <row r="3001" spans="1:27" x14ac:dyDescent="0.25">
      <c r="A3001" s="60">
        <v>45923.227534722224</v>
      </c>
      <c r="B3001" s="61">
        <v>444643495</v>
      </c>
      <c r="C3001" s="62" t="s">
        <v>36</v>
      </c>
      <c r="D3001" s="62" t="s">
        <v>38</v>
      </c>
      <c r="E3001" s="62" t="s">
        <v>119</v>
      </c>
      <c r="F3001" s="63">
        <v>3743.02</v>
      </c>
      <c r="G3001" s="63">
        <v>3742.42</v>
      </c>
      <c r="H3001" s="63">
        <v>3740</v>
      </c>
      <c r="I3001" s="62" t="s">
        <v>3551</v>
      </c>
      <c r="J3001" s="63">
        <v>3742.51</v>
      </c>
      <c r="K3001" s="63">
        <v>0</v>
      </c>
      <c r="L3001" s="63">
        <v>0</v>
      </c>
      <c r="M3001" s="63">
        <v>0.51</v>
      </c>
      <c r="N3001" s="10" t="str">
        <f t="shared" si="471"/>
        <v>W</v>
      </c>
      <c r="O3001" s="11">
        <f t="shared" si="472"/>
        <v>45923</v>
      </c>
      <c r="P3001" s="12" t="str">
        <f t="shared" si="473"/>
        <v>05</v>
      </c>
      <c r="Q3001" s="13" t="str">
        <f>VLOOKUP($B3001,Deals_Demo!$H:$N,7,0)</f>
        <v>strategy_10_demo</v>
      </c>
      <c r="R3001" s="13" t="str">
        <f t="shared" si="474"/>
        <v>Tue</v>
      </c>
      <c r="S3001" s="14">
        <f>VLOOKUP($B3001,Deals_Demo!$H:$S,8,0)</f>
        <v>45923.227534722224</v>
      </c>
      <c r="T3001" s="14">
        <f>VLOOKUP($B3001,Deals_Demo!$H:$S,9,0)</f>
        <v>45923.43586805556</v>
      </c>
      <c r="U3001" s="15" t="str">
        <f t="shared" si="475"/>
        <v>2025-09-23</v>
      </c>
      <c r="V3001" s="13" t="str">
        <f>VLOOKUP($B3001,Deals_Demo!$H:$S,11,0)</f>
        <v>10</v>
      </c>
      <c r="W3001" s="13" t="str">
        <f>VLOOKUP($B3001,Deals_Demo!$H:$S,12,0)</f>
        <v>Tue</v>
      </c>
      <c r="X3001" s="13">
        <f t="shared" si="468"/>
        <v>5.1000000000000004E-2</v>
      </c>
      <c r="Y3001" s="13">
        <f t="shared" si="469"/>
        <v>0.10200000000000001</v>
      </c>
      <c r="Z3001" s="13">
        <f t="shared" si="470"/>
        <v>0.153</v>
      </c>
      <c r="AA3001" s="13">
        <f t="shared" si="476"/>
        <v>-3</v>
      </c>
    </row>
    <row r="3002" spans="1:27" x14ac:dyDescent="0.25">
      <c r="A3002" s="56">
        <v>45923.227546296293</v>
      </c>
      <c r="B3002" s="57">
        <v>444643496</v>
      </c>
      <c r="C3002" s="58" t="s">
        <v>36</v>
      </c>
      <c r="D3002" s="58" t="s">
        <v>38</v>
      </c>
      <c r="E3002" s="58" t="s">
        <v>119</v>
      </c>
      <c r="F3002" s="59">
        <v>3743.04</v>
      </c>
      <c r="G3002" s="59">
        <v>3745.2</v>
      </c>
      <c r="H3002" s="59">
        <v>3741.5</v>
      </c>
      <c r="I3002" s="58" t="s">
        <v>3550</v>
      </c>
      <c r="J3002" s="59">
        <v>3741.38</v>
      </c>
      <c r="K3002" s="59">
        <v>0</v>
      </c>
      <c r="L3002" s="59">
        <v>0</v>
      </c>
      <c r="M3002" s="59">
        <v>1.66</v>
      </c>
      <c r="N3002" s="10" t="str">
        <f t="shared" si="471"/>
        <v>W</v>
      </c>
      <c r="O3002" s="11">
        <f t="shared" si="472"/>
        <v>45923</v>
      </c>
      <c r="P3002" s="12" t="str">
        <f t="shared" si="473"/>
        <v>05</v>
      </c>
      <c r="Q3002" s="13" t="str">
        <f>VLOOKUP($B3002,Deals_Demo!$H:$N,7,0)</f>
        <v>strategy_22_demo</v>
      </c>
      <c r="R3002" s="13" t="str">
        <f t="shared" si="474"/>
        <v>Tue</v>
      </c>
      <c r="S3002" s="14">
        <f>VLOOKUP($B3002,Deals_Demo!$H:$S,8,0)</f>
        <v>45923.227546296293</v>
      </c>
      <c r="T3002" s="14">
        <f>VLOOKUP($B3002,Deals_Demo!$H:$S,9,0)</f>
        <v>45923.435879629629</v>
      </c>
      <c r="U3002" s="15" t="str">
        <f t="shared" si="475"/>
        <v>2025-09-23</v>
      </c>
      <c r="V3002" s="13" t="str">
        <f>VLOOKUP($B3002,Deals_Demo!$H:$S,11,0)</f>
        <v>10</v>
      </c>
      <c r="W3002" s="13" t="str">
        <f>VLOOKUP($B3002,Deals_Demo!$H:$S,12,0)</f>
        <v>Tue</v>
      </c>
      <c r="X3002" s="13">
        <f t="shared" si="468"/>
        <v>0.16600000000000001</v>
      </c>
      <c r="Y3002" s="13">
        <f t="shared" si="469"/>
        <v>0.33200000000000002</v>
      </c>
      <c r="Z3002" s="13">
        <f t="shared" si="470"/>
        <v>0.49799999999999994</v>
      </c>
      <c r="AA3002" s="13">
        <f t="shared" si="476"/>
        <v>-3</v>
      </c>
    </row>
    <row r="3003" spans="1:27" x14ac:dyDescent="0.25">
      <c r="A3003" s="60">
        <v>45923.227546296293</v>
      </c>
      <c r="B3003" s="61">
        <v>444643497</v>
      </c>
      <c r="C3003" s="62" t="s">
        <v>36</v>
      </c>
      <c r="D3003" s="62" t="s">
        <v>38</v>
      </c>
      <c r="E3003" s="62" t="s">
        <v>119</v>
      </c>
      <c r="F3003" s="63">
        <v>3743.06</v>
      </c>
      <c r="G3003" s="63">
        <v>3742.45</v>
      </c>
      <c r="H3003" s="63">
        <v>3740</v>
      </c>
      <c r="I3003" s="62" t="s">
        <v>3551</v>
      </c>
      <c r="J3003" s="63">
        <v>3742.51</v>
      </c>
      <c r="K3003" s="63">
        <v>0</v>
      </c>
      <c r="L3003" s="63">
        <v>0</v>
      </c>
      <c r="M3003" s="63">
        <v>0.55000000000000004</v>
      </c>
      <c r="N3003" s="10" t="str">
        <f t="shared" si="471"/>
        <v>W</v>
      </c>
      <c r="O3003" s="11">
        <f t="shared" si="472"/>
        <v>45923</v>
      </c>
      <c r="P3003" s="12" t="str">
        <f t="shared" si="473"/>
        <v>05</v>
      </c>
      <c r="Q3003" s="13" t="str">
        <f>VLOOKUP($B3003,Deals_Demo!$H:$N,7,0)</f>
        <v>strategy_09_demo</v>
      </c>
      <c r="R3003" s="13" t="str">
        <f t="shared" si="474"/>
        <v>Tue</v>
      </c>
      <c r="S3003" s="14">
        <f>VLOOKUP($B3003,Deals_Demo!$H:$S,8,0)</f>
        <v>45923.227546296293</v>
      </c>
      <c r="T3003" s="14">
        <f>VLOOKUP($B3003,Deals_Demo!$H:$S,9,0)</f>
        <v>45923.435879629629</v>
      </c>
      <c r="U3003" s="15" t="str">
        <f t="shared" si="475"/>
        <v>2025-09-23</v>
      </c>
      <c r="V3003" s="13" t="str">
        <f>VLOOKUP($B3003,Deals_Demo!$H:$S,11,0)</f>
        <v>10</v>
      </c>
      <c r="W3003" s="13" t="str">
        <f>VLOOKUP($B3003,Deals_Demo!$H:$S,12,0)</f>
        <v>Tue</v>
      </c>
      <c r="X3003" s="13">
        <f t="shared" si="468"/>
        <v>5.5000000000000007E-2</v>
      </c>
      <c r="Y3003" s="13">
        <f t="shared" si="469"/>
        <v>0.11000000000000001</v>
      </c>
      <c r="Z3003" s="13">
        <f t="shared" si="470"/>
        <v>0.16500000000000001</v>
      </c>
      <c r="AA3003" s="13">
        <f t="shared" si="476"/>
        <v>-3</v>
      </c>
    </row>
    <row r="3004" spans="1:27" x14ac:dyDescent="0.25">
      <c r="A3004" s="56">
        <v>45923.227546296293</v>
      </c>
      <c r="B3004" s="57">
        <v>444643498</v>
      </c>
      <c r="C3004" s="58" t="s">
        <v>36</v>
      </c>
      <c r="D3004" s="58" t="s">
        <v>38</v>
      </c>
      <c r="E3004" s="58" t="s">
        <v>119</v>
      </c>
      <c r="F3004" s="59">
        <v>3743.01</v>
      </c>
      <c r="G3004" s="59">
        <v>3746</v>
      </c>
      <c r="H3004" s="59">
        <v>3741.5</v>
      </c>
      <c r="I3004" s="58" t="s">
        <v>3550</v>
      </c>
      <c r="J3004" s="59">
        <v>3741.38</v>
      </c>
      <c r="K3004" s="59">
        <v>0</v>
      </c>
      <c r="L3004" s="59">
        <v>0</v>
      </c>
      <c r="M3004" s="59">
        <v>1.63</v>
      </c>
      <c r="N3004" s="10" t="str">
        <f t="shared" si="471"/>
        <v>W</v>
      </c>
      <c r="O3004" s="11">
        <f t="shared" si="472"/>
        <v>45923</v>
      </c>
      <c r="P3004" s="12" t="str">
        <f t="shared" si="473"/>
        <v>05</v>
      </c>
      <c r="Q3004" s="13" t="str">
        <f>VLOOKUP($B3004,Deals_Demo!$H:$N,7,0)</f>
        <v>strategy_12_demo</v>
      </c>
      <c r="R3004" s="13" t="str">
        <f t="shared" si="474"/>
        <v>Tue</v>
      </c>
      <c r="S3004" s="14">
        <f>VLOOKUP($B3004,Deals_Demo!$H:$S,8,0)</f>
        <v>45923.227546296293</v>
      </c>
      <c r="T3004" s="14">
        <f>VLOOKUP($B3004,Deals_Demo!$H:$S,9,0)</f>
        <v>45923.435879629629</v>
      </c>
      <c r="U3004" s="15" t="str">
        <f t="shared" si="475"/>
        <v>2025-09-23</v>
      </c>
      <c r="V3004" s="13" t="str">
        <f>VLOOKUP($B3004,Deals_Demo!$H:$S,11,0)</f>
        <v>10</v>
      </c>
      <c r="W3004" s="13" t="str">
        <f>VLOOKUP($B3004,Deals_Demo!$H:$S,12,0)</f>
        <v>Tue</v>
      </c>
      <c r="X3004" s="13">
        <f t="shared" si="468"/>
        <v>0.16300000000000001</v>
      </c>
      <c r="Y3004" s="13">
        <f t="shared" si="469"/>
        <v>0.32600000000000001</v>
      </c>
      <c r="Z3004" s="13">
        <f t="shared" si="470"/>
        <v>0.48899999999999993</v>
      </c>
      <c r="AA3004" s="13">
        <f t="shared" si="476"/>
        <v>-3</v>
      </c>
    </row>
    <row r="3005" spans="1:27" x14ac:dyDescent="0.25">
      <c r="A3005" s="60">
        <v>45923.227546296293</v>
      </c>
      <c r="B3005" s="61">
        <v>444643499</v>
      </c>
      <c r="C3005" s="62" t="s">
        <v>36</v>
      </c>
      <c r="D3005" s="62" t="s">
        <v>38</v>
      </c>
      <c r="E3005" s="62" t="s">
        <v>119</v>
      </c>
      <c r="F3005" s="63">
        <v>3743.02</v>
      </c>
      <c r="G3005" s="63">
        <v>3742.49</v>
      </c>
      <c r="H3005" s="63">
        <v>3739.5</v>
      </c>
      <c r="I3005" s="62" t="s">
        <v>3551</v>
      </c>
      <c r="J3005" s="63">
        <v>3742.51</v>
      </c>
      <c r="K3005" s="63">
        <v>0</v>
      </c>
      <c r="L3005" s="63">
        <v>0</v>
      </c>
      <c r="M3005" s="63">
        <v>0.51</v>
      </c>
      <c r="N3005" s="10" t="str">
        <f t="shared" si="471"/>
        <v>W</v>
      </c>
      <c r="O3005" s="11">
        <f t="shared" si="472"/>
        <v>45923</v>
      </c>
      <c r="P3005" s="12" t="str">
        <f t="shared" si="473"/>
        <v>05</v>
      </c>
      <c r="Q3005" s="13" t="str">
        <f>VLOOKUP($B3005,Deals_Demo!$H:$N,7,0)</f>
        <v>strategy_11_demo</v>
      </c>
      <c r="R3005" s="13" t="str">
        <f t="shared" si="474"/>
        <v>Tue</v>
      </c>
      <c r="S3005" s="14">
        <f>VLOOKUP($B3005,Deals_Demo!$H:$S,8,0)</f>
        <v>45923.227546296293</v>
      </c>
      <c r="T3005" s="14">
        <f>VLOOKUP($B3005,Deals_Demo!$H:$S,9,0)</f>
        <v>45923.435879629629</v>
      </c>
      <c r="U3005" s="15" t="str">
        <f t="shared" si="475"/>
        <v>2025-09-23</v>
      </c>
      <c r="V3005" s="13" t="str">
        <f>VLOOKUP($B3005,Deals_Demo!$H:$S,11,0)</f>
        <v>10</v>
      </c>
      <c r="W3005" s="13" t="str">
        <f>VLOOKUP($B3005,Deals_Demo!$H:$S,12,0)</f>
        <v>Tue</v>
      </c>
      <c r="X3005" s="13">
        <f t="shared" si="468"/>
        <v>5.1000000000000004E-2</v>
      </c>
      <c r="Y3005" s="13">
        <f t="shared" si="469"/>
        <v>0.10200000000000001</v>
      </c>
      <c r="Z3005" s="13">
        <f t="shared" si="470"/>
        <v>0.153</v>
      </c>
      <c r="AA3005" s="13">
        <f t="shared" si="476"/>
        <v>-3</v>
      </c>
    </row>
    <row r="3006" spans="1:27" x14ac:dyDescent="0.25">
      <c r="A3006" s="56">
        <v>45923.22996527778</v>
      </c>
      <c r="B3006" s="57">
        <v>444644442</v>
      </c>
      <c r="C3006" s="58" t="s">
        <v>36</v>
      </c>
      <c r="D3006" s="58" t="s">
        <v>38</v>
      </c>
      <c r="E3006" s="58" t="s">
        <v>119</v>
      </c>
      <c r="F3006" s="59">
        <v>3741.67</v>
      </c>
      <c r="G3006" s="59">
        <v>3744.67</v>
      </c>
      <c r="H3006" s="58"/>
      <c r="I3006" s="58" t="s">
        <v>3552</v>
      </c>
      <c r="J3006" s="59">
        <v>3744.72</v>
      </c>
      <c r="K3006" s="59">
        <v>0</v>
      </c>
      <c r="L3006" s="59">
        <v>0</v>
      </c>
      <c r="M3006" s="59">
        <v>-3.05</v>
      </c>
      <c r="N3006" s="10" t="str">
        <f t="shared" si="471"/>
        <v>L</v>
      </c>
      <c r="O3006" s="11">
        <f t="shared" si="472"/>
        <v>45923</v>
      </c>
      <c r="P3006" s="12" t="str">
        <f t="shared" si="473"/>
        <v>05</v>
      </c>
      <c r="Q3006" s="13" t="str">
        <f>VLOOKUP($B3006,Deals_Demo!$H:$N,7,0)</f>
        <v>strategy_18_demo</v>
      </c>
      <c r="R3006" s="13" t="str">
        <f t="shared" si="474"/>
        <v>Tue</v>
      </c>
      <c r="S3006" s="14">
        <f>VLOOKUP($B3006,Deals_Demo!$H:$S,8,0)</f>
        <v>45923.22996527778</v>
      </c>
      <c r="T3006" s="14">
        <f>VLOOKUP($B3006,Deals_Demo!$H:$S,9,0)</f>
        <v>45923.438298611116</v>
      </c>
      <c r="U3006" s="15" t="str">
        <f t="shared" si="475"/>
        <v>2025-09-23</v>
      </c>
      <c r="V3006" s="13" t="str">
        <f>VLOOKUP($B3006,Deals_Demo!$H:$S,11,0)</f>
        <v>10</v>
      </c>
      <c r="W3006" s="13" t="str">
        <f>VLOOKUP($B3006,Deals_Demo!$H:$S,12,0)</f>
        <v>Tue</v>
      </c>
      <c r="X3006" s="13">
        <f t="shared" si="468"/>
        <v>-0.30499999999999999</v>
      </c>
      <c r="Y3006" s="13">
        <f t="shared" si="469"/>
        <v>-0.61</v>
      </c>
      <c r="Z3006" s="13">
        <f t="shared" si="470"/>
        <v>-0.91499999999999992</v>
      </c>
      <c r="AA3006" s="13">
        <f t="shared" si="476"/>
        <v>-3</v>
      </c>
    </row>
    <row r="3007" spans="1:27" x14ac:dyDescent="0.25">
      <c r="A3007" s="60">
        <v>45923.22996527778</v>
      </c>
      <c r="B3007" s="61">
        <v>444644443</v>
      </c>
      <c r="C3007" s="62" t="s">
        <v>36</v>
      </c>
      <c r="D3007" s="62" t="s">
        <v>38</v>
      </c>
      <c r="E3007" s="62" t="s">
        <v>119</v>
      </c>
      <c r="F3007" s="63">
        <v>3741.67</v>
      </c>
      <c r="G3007" s="63">
        <v>3744.67</v>
      </c>
      <c r="H3007" s="62"/>
      <c r="I3007" s="62" t="s">
        <v>3552</v>
      </c>
      <c r="J3007" s="63">
        <v>3744.72</v>
      </c>
      <c r="K3007" s="63">
        <v>0</v>
      </c>
      <c r="L3007" s="63">
        <v>0</v>
      </c>
      <c r="M3007" s="63">
        <v>-3.05</v>
      </c>
      <c r="N3007" s="10" t="str">
        <f t="shared" si="471"/>
        <v>L</v>
      </c>
      <c r="O3007" s="11">
        <f t="shared" si="472"/>
        <v>45923</v>
      </c>
      <c r="P3007" s="12" t="str">
        <f t="shared" si="473"/>
        <v>05</v>
      </c>
      <c r="Q3007" s="13" t="str">
        <f>VLOOKUP($B3007,Deals_Demo!$H:$N,7,0)</f>
        <v>strategy_19_demo</v>
      </c>
      <c r="R3007" s="13" t="str">
        <f t="shared" si="474"/>
        <v>Tue</v>
      </c>
      <c r="S3007" s="14">
        <f>VLOOKUP($B3007,Deals_Demo!$H:$S,8,0)</f>
        <v>45923.22996527778</v>
      </c>
      <c r="T3007" s="14">
        <f>VLOOKUP($B3007,Deals_Demo!$H:$S,9,0)</f>
        <v>45923.438298611116</v>
      </c>
      <c r="U3007" s="15" t="str">
        <f t="shared" si="475"/>
        <v>2025-09-23</v>
      </c>
      <c r="V3007" s="13" t="str">
        <f>VLOOKUP($B3007,Deals_Demo!$H:$S,11,0)</f>
        <v>10</v>
      </c>
      <c r="W3007" s="13" t="str">
        <f>VLOOKUP($B3007,Deals_Demo!$H:$S,12,0)</f>
        <v>Tue</v>
      </c>
      <c r="X3007" s="13">
        <f t="shared" si="468"/>
        <v>-0.30499999999999999</v>
      </c>
      <c r="Y3007" s="13">
        <f t="shared" si="469"/>
        <v>-0.61</v>
      </c>
      <c r="Z3007" s="13">
        <f t="shared" si="470"/>
        <v>-0.91499999999999992</v>
      </c>
      <c r="AA3007" s="13">
        <f t="shared" si="476"/>
        <v>-3</v>
      </c>
    </row>
    <row r="3008" spans="1:27" x14ac:dyDescent="0.25">
      <c r="A3008" s="56">
        <v>45923.230196759258</v>
      </c>
      <c r="B3008" s="57">
        <v>444644490</v>
      </c>
      <c r="C3008" s="58" t="s">
        <v>36</v>
      </c>
      <c r="D3008" s="58" t="s">
        <v>38</v>
      </c>
      <c r="E3008" s="58" t="s">
        <v>119</v>
      </c>
      <c r="F3008" s="59">
        <v>3742.24</v>
      </c>
      <c r="G3008" s="59">
        <v>3744.44</v>
      </c>
      <c r="H3008" s="59">
        <v>3740.74</v>
      </c>
      <c r="I3008" s="58" t="s">
        <v>3553</v>
      </c>
      <c r="J3008" s="59">
        <v>3744.47</v>
      </c>
      <c r="K3008" s="59">
        <v>0</v>
      </c>
      <c r="L3008" s="59">
        <v>0</v>
      </c>
      <c r="M3008" s="59">
        <v>-2.23</v>
      </c>
      <c r="N3008" s="10" t="str">
        <f t="shared" si="471"/>
        <v>L</v>
      </c>
      <c r="O3008" s="11">
        <f t="shared" si="472"/>
        <v>45923</v>
      </c>
      <c r="P3008" s="12" t="str">
        <f t="shared" si="473"/>
        <v>05</v>
      </c>
      <c r="Q3008" s="13" t="str">
        <f>VLOOKUP($B3008,Deals_Demo!$H:$N,7,0)</f>
        <v>strategy_22_demo</v>
      </c>
      <c r="R3008" s="13" t="str">
        <f t="shared" si="474"/>
        <v>Tue</v>
      </c>
      <c r="S3008" s="14">
        <f>VLOOKUP($B3008,Deals_Demo!$H:$S,8,0)</f>
        <v>45923.230196759258</v>
      </c>
      <c r="T3008" s="14">
        <f>VLOOKUP($B3008,Deals_Demo!$H:$S,9,0)</f>
        <v>45923.438530092593</v>
      </c>
      <c r="U3008" s="15" t="str">
        <f t="shared" si="475"/>
        <v>2025-09-23</v>
      </c>
      <c r="V3008" s="13" t="str">
        <f>VLOOKUP($B3008,Deals_Demo!$H:$S,11,0)</f>
        <v>10</v>
      </c>
      <c r="W3008" s="13" t="str">
        <f>VLOOKUP($B3008,Deals_Demo!$H:$S,12,0)</f>
        <v>Tue</v>
      </c>
      <c r="X3008" s="13">
        <f t="shared" si="468"/>
        <v>-0.223</v>
      </c>
      <c r="Y3008" s="13">
        <f t="shared" si="469"/>
        <v>-0.44600000000000001</v>
      </c>
      <c r="Z3008" s="13">
        <f t="shared" si="470"/>
        <v>-0.66899999999999993</v>
      </c>
      <c r="AA3008" s="13">
        <f t="shared" si="476"/>
        <v>-3</v>
      </c>
    </row>
    <row r="3009" spans="1:27" x14ac:dyDescent="0.25">
      <c r="A3009" s="60">
        <v>45923.230196759258</v>
      </c>
      <c r="B3009" s="61">
        <v>444644491</v>
      </c>
      <c r="C3009" s="62" t="s">
        <v>36</v>
      </c>
      <c r="D3009" s="62" t="s">
        <v>38</v>
      </c>
      <c r="E3009" s="62" t="s">
        <v>119</v>
      </c>
      <c r="F3009" s="63">
        <v>3742.22</v>
      </c>
      <c r="G3009" s="63">
        <v>3743.74</v>
      </c>
      <c r="H3009" s="63">
        <v>3740.74</v>
      </c>
      <c r="I3009" s="62" t="s">
        <v>3554</v>
      </c>
      <c r="J3009" s="63">
        <v>3743.77</v>
      </c>
      <c r="K3009" s="63">
        <v>0</v>
      </c>
      <c r="L3009" s="63">
        <v>0</v>
      </c>
      <c r="M3009" s="63">
        <v>-1.55</v>
      </c>
      <c r="N3009" s="10" t="str">
        <f t="shared" si="471"/>
        <v>L</v>
      </c>
      <c r="O3009" s="11">
        <f t="shared" si="472"/>
        <v>45923</v>
      </c>
      <c r="P3009" s="12" t="str">
        <f t="shared" si="473"/>
        <v>05</v>
      </c>
      <c r="Q3009" s="13" t="str">
        <f>VLOOKUP($B3009,Deals_Demo!$H:$N,7,0)</f>
        <v>strategy_15_demo</v>
      </c>
      <c r="R3009" s="13" t="str">
        <f t="shared" si="474"/>
        <v>Tue</v>
      </c>
      <c r="S3009" s="14">
        <f>VLOOKUP($B3009,Deals_Demo!$H:$S,8,0)</f>
        <v>45923.230196759258</v>
      </c>
      <c r="T3009" s="14">
        <f>VLOOKUP($B3009,Deals_Demo!$H:$S,9,0)</f>
        <v>45923.438530092593</v>
      </c>
      <c r="U3009" s="15" t="str">
        <f t="shared" si="475"/>
        <v>2025-09-23</v>
      </c>
      <c r="V3009" s="13" t="str">
        <f>VLOOKUP($B3009,Deals_Demo!$H:$S,11,0)</f>
        <v>10</v>
      </c>
      <c r="W3009" s="13" t="str">
        <f>VLOOKUP($B3009,Deals_Demo!$H:$S,12,0)</f>
        <v>Tue</v>
      </c>
      <c r="X3009" s="13">
        <f t="shared" si="468"/>
        <v>-0.15500000000000003</v>
      </c>
      <c r="Y3009" s="13">
        <f t="shared" si="469"/>
        <v>-0.31000000000000005</v>
      </c>
      <c r="Z3009" s="13">
        <f t="shared" si="470"/>
        <v>-0.46499999999999997</v>
      </c>
      <c r="AA3009" s="13">
        <f t="shared" si="476"/>
        <v>-3</v>
      </c>
    </row>
    <row r="3010" spans="1:27" x14ac:dyDescent="0.25">
      <c r="A3010" s="56">
        <v>45923.230196759258</v>
      </c>
      <c r="B3010" s="57">
        <v>444644492</v>
      </c>
      <c r="C3010" s="58" t="s">
        <v>36</v>
      </c>
      <c r="D3010" s="58" t="s">
        <v>38</v>
      </c>
      <c r="E3010" s="58" t="s">
        <v>119</v>
      </c>
      <c r="F3010" s="59">
        <v>3742.22</v>
      </c>
      <c r="G3010" s="59">
        <v>3745.24</v>
      </c>
      <c r="H3010" s="59">
        <v>3740.74</v>
      </c>
      <c r="I3010" s="58" t="s">
        <v>3555</v>
      </c>
      <c r="J3010" s="59">
        <v>3740.74</v>
      </c>
      <c r="K3010" s="59">
        <v>0</v>
      </c>
      <c r="L3010" s="59">
        <v>0</v>
      </c>
      <c r="M3010" s="59">
        <v>1.48</v>
      </c>
      <c r="N3010" s="10" t="str">
        <f t="shared" si="471"/>
        <v>W</v>
      </c>
      <c r="O3010" s="11">
        <f t="shared" si="472"/>
        <v>45923</v>
      </c>
      <c r="P3010" s="12" t="str">
        <f t="shared" si="473"/>
        <v>05</v>
      </c>
      <c r="Q3010" s="13" t="str">
        <f>VLOOKUP($B3010,Deals_Demo!$H:$N,7,0)</f>
        <v>strategy_12_demo</v>
      </c>
      <c r="R3010" s="13" t="str">
        <f t="shared" si="474"/>
        <v>Tue</v>
      </c>
      <c r="S3010" s="14">
        <f>VLOOKUP($B3010,Deals_Demo!$H:$S,8,0)</f>
        <v>45923.230196759258</v>
      </c>
      <c r="T3010" s="14">
        <f>VLOOKUP($B3010,Deals_Demo!$H:$S,9,0)</f>
        <v>45923.438530092593</v>
      </c>
      <c r="U3010" s="15" t="str">
        <f t="shared" si="475"/>
        <v>2025-09-23</v>
      </c>
      <c r="V3010" s="13" t="str">
        <f>VLOOKUP($B3010,Deals_Demo!$H:$S,11,0)</f>
        <v>10</v>
      </c>
      <c r="W3010" s="13" t="str">
        <f>VLOOKUP($B3010,Deals_Demo!$H:$S,12,0)</f>
        <v>Tue</v>
      </c>
      <c r="X3010" s="13">
        <f t="shared" si="468"/>
        <v>0.14799999999999999</v>
      </c>
      <c r="Y3010" s="13">
        <f t="shared" si="469"/>
        <v>0.29599999999999999</v>
      </c>
      <c r="Z3010" s="13">
        <f t="shared" si="470"/>
        <v>0.44400000000000001</v>
      </c>
      <c r="AA3010" s="13">
        <f t="shared" si="476"/>
        <v>-3</v>
      </c>
    </row>
    <row r="3011" spans="1:27" x14ac:dyDescent="0.25">
      <c r="A3011" s="60">
        <v>45923.230196759258</v>
      </c>
      <c r="B3011" s="61">
        <v>444644493</v>
      </c>
      <c r="C3011" s="62" t="s">
        <v>36</v>
      </c>
      <c r="D3011" s="62" t="s">
        <v>38</v>
      </c>
      <c r="E3011" s="62" t="s">
        <v>119</v>
      </c>
      <c r="F3011" s="63">
        <v>3742.22</v>
      </c>
      <c r="G3011" s="63">
        <v>3745.24</v>
      </c>
      <c r="H3011" s="63">
        <v>3738.74</v>
      </c>
      <c r="I3011" s="62" t="s">
        <v>3556</v>
      </c>
      <c r="J3011" s="63">
        <v>3738.73</v>
      </c>
      <c r="K3011" s="63">
        <v>0</v>
      </c>
      <c r="L3011" s="63">
        <v>0</v>
      </c>
      <c r="M3011" s="63">
        <v>3.49</v>
      </c>
      <c r="N3011" s="10" t="str">
        <f t="shared" si="471"/>
        <v>W</v>
      </c>
      <c r="O3011" s="11">
        <f t="shared" si="472"/>
        <v>45923</v>
      </c>
      <c r="P3011" s="12" t="str">
        <f t="shared" si="473"/>
        <v>05</v>
      </c>
      <c r="Q3011" s="13" t="str">
        <f>VLOOKUP($B3011,Deals_Demo!$H:$N,7,0)</f>
        <v>strategy_16_demo</v>
      </c>
      <c r="R3011" s="13" t="str">
        <f t="shared" si="474"/>
        <v>Tue</v>
      </c>
      <c r="S3011" s="14">
        <f>VLOOKUP($B3011,Deals_Demo!$H:$S,8,0)</f>
        <v>45923.230196759258</v>
      </c>
      <c r="T3011" s="14">
        <f>VLOOKUP($B3011,Deals_Demo!$H:$S,9,0)</f>
        <v>45923.438530092593</v>
      </c>
      <c r="U3011" s="15" t="str">
        <f t="shared" si="475"/>
        <v>2025-09-23</v>
      </c>
      <c r="V3011" s="13" t="str">
        <f>VLOOKUP($B3011,Deals_Demo!$H:$S,11,0)</f>
        <v>10</v>
      </c>
      <c r="W3011" s="13" t="str">
        <f>VLOOKUP($B3011,Deals_Demo!$H:$S,12,0)</f>
        <v>Tue</v>
      </c>
      <c r="X3011" s="13">
        <f t="shared" ref="X3011:X3074" si="477">$M3011*0.1</f>
        <v>0.34900000000000003</v>
      </c>
      <c r="Y3011" s="13">
        <f t="shared" ref="Y3011:Y3074" si="478">$M3011*0.2</f>
        <v>0.69800000000000006</v>
      </c>
      <c r="Z3011" s="13">
        <f t="shared" ref="Z3011:Z3074" si="479">$M3011*0.3</f>
        <v>1.0469999999999999</v>
      </c>
      <c r="AA3011" s="13">
        <f t="shared" si="476"/>
        <v>3.49</v>
      </c>
    </row>
    <row r="3012" spans="1:27" x14ac:dyDescent="0.25">
      <c r="A3012" s="56">
        <v>45923.230208333334</v>
      </c>
      <c r="B3012" s="57">
        <v>444644494</v>
      </c>
      <c r="C3012" s="58" t="s">
        <v>36</v>
      </c>
      <c r="D3012" s="58" t="s">
        <v>38</v>
      </c>
      <c r="E3012" s="58" t="s">
        <v>119</v>
      </c>
      <c r="F3012" s="59">
        <v>3742.22</v>
      </c>
      <c r="G3012" s="59">
        <v>3745.24</v>
      </c>
      <c r="H3012" s="59">
        <v>3740.74</v>
      </c>
      <c r="I3012" s="58" t="s">
        <v>3555</v>
      </c>
      <c r="J3012" s="59">
        <v>3740.74</v>
      </c>
      <c r="K3012" s="59">
        <v>0</v>
      </c>
      <c r="L3012" s="59">
        <v>0</v>
      </c>
      <c r="M3012" s="59">
        <v>1.48</v>
      </c>
      <c r="N3012" s="10" t="str">
        <f t="shared" si="471"/>
        <v>W</v>
      </c>
      <c r="O3012" s="11">
        <f t="shared" si="472"/>
        <v>45923</v>
      </c>
      <c r="P3012" s="12" t="str">
        <f t="shared" si="473"/>
        <v>05</v>
      </c>
      <c r="Q3012" s="13" t="str">
        <f>VLOOKUP($B3012,Deals_Demo!$H:$N,7,0)</f>
        <v>strategy_24_demo</v>
      </c>
      <c r="R3012" s="13" t="str">
        <f t="shared" si="474"/>
        <v>Tue</v>
      </c>
      <c r="S3012" s="14">
        <f>VLOOKUP($B3012,Deals_Demo!$H:$S,8,0)</f>
        <v>45923.230208333334</v>
      </c>
      <c r="T3012" s="14">
        <f>VLOOKUP($B3012,Deals_Demo!$H:$S,9,0)</f>
        <v>45923.43854166667</v>
      </c>
      <c r="U3012" s="15" t="str">
        <f t="shared" si="475"/>
        <v>2025-09-23</v>
      </c>
      <c r="V3012" s="13" t="str">
        <f>VLOOKUP($B3012,Deals_Demo!$H:$S,11,0)</f>
        <v>10</v>
      </c>
      <c r="W3012" s="13" t="str">
        <f>VLOOKUP($B3012,Deals_Demo!$H:$S,12,0)</f>
        <v>Tue</v>
      </c>
      <c r="X3012" s="13">
        <f t="shared" si="477"/>
        <v>0.14799999999999999</v>
      </c>
      <c r="Y3012" s="13">
        <f t="shared" si="478"/>
        <v>0.29599999999999999</v>
      </c>
      <c r="Z3012" s="13">
        <f t="shared" si="479"/>
        <v>0.44400000000000001</v>
      </c>
      <c r="AA3012" s="13">
        <f t="shared" si="476"/>
        <v>-3</v>
      </c>
    </row>
    <row r="3013" spans="1:27" x14ac:dyDescent="0.25">
      <c r="A3013" s="60">
        <v>45923.230208333334</v>
      </c>
      <c r="B3013" s="61">
        <v>444644495</v>
      </c>
      <c r="C3013" s="62" t="s">
        <v>36</v>
      </c>
      <c r="D3013" s="62" t="s">
        <v>38</v>
      </c>
      <c r="E3013" s="62" t="s">
        <v>119</v>
      </c>
      <c r="F3013" s="63">
        <v>3742.18</v>
      </c>
      <c r="G3013" s="63">
        <v>3745.24</v>
      </c>
      <c r="H3013" s="63">
        <v>3740.74</v>
      </c>
      <c r="I3013" s="62" t="s">
        <v>3555</v>
      </c>
      <c r="J3013" s="63">
        <v>3740.74</v>
      </c>
      <c r="K3013" s="63">
        <v>0</v>
      </c>
      <c r="L3013" s="63">
        <v>0</v>
      </c>
      <c r="M3013" s="63">
        <v>1.44</v>
      </c>
      <c r="N3013" s="10" t="str">
        <f t="shared" si="471"/>
        <v>W</v>
      </c>
      <c r="O3013" s="11">
        <f t="shared" si="472"/>
        <v>45923</v>
      </c>
      <c r="P3013" s="12" t="str">
        <f t="shared" si="473"/>
        <v>05</v>
      </c>
      <c r="Q3013" s="13" t="str">
        <f>VLOOKUP($B3013,Deals_Demo!$H:$N,7,0)</f>
        <v>strategy_14_demo</v>
      </c>
      <c r="R3013" s="13" t="str">
        <f t="shared" si="474"/>
        <v>Tue</v>
      </c>
      <c r="S3013" s="14">
        <f>VLOOKUP($B3013,Deals_Demo!$H:$S,8,0)</f>
        <v>45923.230208333334</v>
      </c>
      <c r="T3013" s="14">
        <f>VLOOKUP($B3013,Deals_Demo!$H:$S,9,0)</f>
        <v>45923.43854166667</v>
      </c>
      <c r="U3013" s="15" t="str">
        <f t="shared" si="475"/>
        <v>2025-09-23</v>
      </c>
      <c r="V3013" s="13" t="str">
        <f>VLOOKUP($B3013,Deals_Demo!$H:$S,11,0)</f>
        <v>10</v>
      </c>
      <c r="W3013" s="13" t="str">
        <f>VLOOKUP($B3013,Deals_Demo!$H:$S,12,0)</f>
        <v>Tue</v>
      </c>
      <c r="X3013" s="13">
        <f t="shared" si="477"/>
        <v>0.14399999999999999</v>
      </c>
      <c r="Y3013" s="13">
        <f t="shared" si="478"/>
        <v>0.28799999999999998</v>
      </c>
      <c r="Z3013" s="13">
        <f t="shared" si="479"/>
        <v>0.432</v>
      </c>
      <c r="AA3013" s="13">
        <f t="shared" si="476"/>
        <v>-3</v>
      </c>
    </row>
    <row r="3014" spans="1:27" x14ac:dyDescent="0.25">
      <c r="A3014" s="56">
        <v>45923.230208333334</v>
      </c>
      <c r="B3014" s="57">
        <v>444644497</v>
      </c>
      <c r="C3014" s="58" t="s">
        <v>36</v>
      </c>
      <c r="D3014" s="58" t="s">
        <v>38</v>
      </c>
      <c r="E3014" s="58" t="s">
        <v>119</v>
      </c>
      <c r="F3014" s="59">
        <v>3742.18</v>
      </c>
      <c r="G3014" s="59">
        <v>3741.93</v>
      </c>
      <c r="H3014" s="59">
        <v>3740.04</v>
      </c>
      <c r="I3014" s="58" t="s">
        <v>3557</v>
      </c>
      <c r="J3014" s="59">
        <v>3740.04</v>
      </c>
      <c r="K3014" s="59">
        <v>0</v>
      </c>
      <c r="L3014" s="59">
        <v>0</v>
      </c>
      <c r="M3014" s="59">
        <v>2.14</v>
      </c>
      <c r="N3014" s="10" t="str">
        <f t="shared" si="471"/>
        <v>W</v>
      </c>
      <c r="O3014" s="11">
        <f t="shared" si="472"/>
        <v>45923</v>
      </c>
      <c r="P3014" s="12" t="str">
        <f t="shared" si="473"/>
        <v>05</v>
      </c>
      <c r="Q3014" s="13" t="str">
        <f>VLOOKUP($B3014,Deals_Demo!$H:$N,7,0)</f>
        <v>strategy_21_demo</v>
      </c>
      <c r="R3014" s="13" t="str">
        <f t="shared" si="474"/>
        <v>Tue</v>
      </c>
      <c r="S3014" s="14">
        <f>VLOOKUP($B3014,Deals_Demo!$H:$S,8,0)</f>
        <v>45923.230208333334</v>
      </c>
      <c r="T3014" s="14">
        <f>VLOOKUP($B3014,Deals_Demo!$H:$S,9,0)</f>
        <v>45923.43854166667</v>
      </c>
      <c r="U3014" s="15" t="str">
        <f t="shared" si="475"/>
        <v>2025-09-23</v>
      </c>
      <c r="V3014" s="13" t="str">
        <f>VLOOKUP($B3014,Deals_Demo!$H:$S,11,0)</f>
        <v>10</v>
      </c>
      <c r="W3014" s="13" t="str">
        <f>VLOOKUP($B3014,Deals_Demo!$H:$S,12,0)</f>
        <v>Tue</v>
      </c>
      <c r="X3014" s="13">
        <f t="shared" si="477"/>
        <v>0.21400000000000002</v>
      </c>
      <c r="Y3014" s="13">
        <f t="shared" si="478"/>
        <v>0.42800000000000005</v>
      </c>
      <c r="Z3014" s="13">
        <f t="shared" si="479"/>
        <v>0.64200000000000002</v>
      </c>
      <c r="AA3014" s="13">
        <f t="shared" si="476"/>
        <v>-3</v>
      </c>
    </row>
    <row r="3015" spans="1:27" x14ac:dyDescent="0.25">
      <c r="A3015" s="60">
        <v>45923.230208333334</v>
      </c>
      <c r="B3015" s="61">
        <v>444644498</v>
      </c>
      <c r="C3015" s="62" t="s">
        <v>36</v>
      </c>
      <c r="D3015" s="62" t="s">
        <v>38</v>
      </c>
      <c r="E3015" s="62" t="s">
        <v>119</v>
      </c>
      <c r="F3015" s="63">
        <v>3742.18</v>
      </c>
      <c r="G3015" s="63">
        <v>3744.44</v>
      </c>
      <c r="H3015" s="63">
        <v>3739.24</v>
      </c>
      <c r="I3015" s="62" t="s">
        <v>3553</v>
      </c>
      <c r="J3015" s="63">
        <v>3744.47</v>
      </c>
      <c r="K3015" s="63">
        <v>0</v>
      </c>
      <c r="L3015" s="63">
        <v>0</v>
      </c>
      <c r="M3015" s="63">
        <v>-2.29</v>
      </c>
      <c r="N3015" s="10" t="str">
        <f t="shared" si="471"/>
        <v>L</v>
      </c>
      <c r="O3015" s="11">
        <f t="shared" si="472"/>
        <v>45923</v>
      </c>
      <c r="P3015" s="12" t="str">
        <f t="shared" si="473"/>
        <v>05</v>
      </c>
      <c r="Q3015" s="13" t="str">
        <f>VLOOKUP($B3015,Deals_Demo!$H:$N,7,0)</f>
        <v>strategy_23_demo</v>
      </c>
      <c r="R3015" s="13" t="str">
        <f t="shared" si="474"/>
        <v>Tue</v>
      </c>
      <c r="S3015" s="14">
        <f>VLOOKUP($B3015,Deals_Demo!$H:$S,8,0)</f>
        <v>45923.230208333334</v>
      </c>
      <c r="T3015" s="14">
        <f>VLOOKUP($B3015,Deals_Demo!$H:$S,9,0)</f>
        <v>45923.43854166667</v>
      </c>
      <c r="U3015" s="15" t="str">
        <f t="shared" si="475"/>
        <v>2025-09-23</v>
      </c>
      <c r="V3015" s="13" t="str">
        <f>VLOOKUP($B3015,Deals_Demo!$H:$S,11,0)</f>
        <v>10</v>
      </c>
      <c r="W3015" s="13" t="str">
        <f>VLOOKUP($B3015,Deals_Demo!$H:$S,12,0)</f>
        <v>Tue</v>
      </c>
      <c r="X3015" s="13">
        <f t="shared" si="477"/>
        <v>-0.22900000000000001</v>
      </c>
      <c r="Y3015" s="13">
        <f t="shared" si="478"/>
        <v>-0.45800000000000002</v>
      </c>
      <c r="Z3015" s="13">
        <f t="shared" si="479"/>
        <v>-0.68699999999999994</v>
      </c>
      <c r="AA3015" s="13">
        <f t="shared" si="476"/>
        <v>-3</v>
      </c>
    </row>
    <row r="3016" spans="1:27" x14ac:dyDescent="0.25">
      <c r="A3016" s="56">
        <v>45923.230219907404</v>
      </c>
      <c r="B3016" s="57">
        <v>444644500</v>
      </c>
      <c r="C3016" s="58" t="s">
        <v>36</v>
      </c>
      <c r="D3016" s="58" t="s">
        <v>38</v>
      </c>
      <c r="E3016" s="58" t="s">
        <v>119</v>
      </c>
      <c r="F3016" s="59">
        <v>3742.14</v>
      </c>
      <c r="G3016" s="59">
        <v>3740.5</v>
      </c>
      <c r="H3016" s="58"/>
      <c r="I3016" s="58" t="s">
        <v>3558</v>
      </c>
      <c r="J3016" s="59">
        <v>3740.7</v>
      </c>
      <c r="K3016" s="59">
        <v>0</v>
      </c>
      <c r="L3016" s="59">
        <v>0</v>
      </c>
      <c r="M3016" s="59">
        <v>1.44</v>
      </c>
      <c r="N3016" s="10" t="str">
        <f t="shared" si="471"/>
        <v>W</v>
      </c>
      <c r="O3016" s="11">
        <f t="shared" si="472"/>
        <v>45923</v>
      </c>
      <c r="P3016" s="12" t="str">
        <f t="shared" si="473"/>
        <v>05</v>
      </c>
      <c r="Q3016" s="13" t="str">
        <f>VLOOKUP($B3016,Deals_Demo!$H:$N,7,0)</f>
        <v>strategy_20_demo</v>
      </c>
      <c r="R3016" s="13" t="str">
        <f t="shared" si="474"/>
        <v>Tue</v>
      </c>
      <c r="S3016" s="14">
        <f>VLOOKUP($B3016,Deals_Demo!$H:$S,8,0)</f>
        <v>45923.230219907404</v>
      </c>
      <c r="T3016" s="14">
        <f>VLOOKUP($B3016,Deals_Demo!$H:$S,9,0)</f>
        <v>45923.43855324074</v>
      </c>
      <c r="U3016" s="15" t="str">
        <f t="shared" si="475"/>
        <v>2025-09-23</v>
      </c>
      <c r="V3016" s="13" t="str">
        <f>VLOOKUP($B3016,Deals_Demo!$H:$S,11,0)</f>
        <v>10</v>
      </c>
      <c r="W3016" s="13" t="str">
        <f>VLOOKUP($B3016,Deals_Demo!$H:$S,12,0)</f>
        <v>Tue</v>
      </c>
      <c r="X3016" s="13">
        <f t="shared" si="477"/>
        <v>0.14399999999999999</v>
      </c>
      <c r="Y3016" s="13">
        <f t="shared" si="478"/>
        <v>0.28799999999999998</v>
      </c>
      <c r="Z3016" s="13">
        <f t="shared" si="479"/>
        <v>0.432</v>
      </c>
      <c r="AA3016" s="13">
        <f t="shared" si="476"/>
        <v>-3</v>
      </c>
    </row>
    <row r="3017" spans="1:27" x14ac:dyDescent="0.25">
      <c r="A3017" s="60">
        <v>45923.232048611113</v>
      </c>
      <c r="B3017" s="61">
        <v>444645260</v>
      </c>
      <c r="C3017" s="62" t="s">
        <v>36</v>
      </c>
      <c r="D3017" s="62" t="s">
        <v>38</v>
      </c>
      <c r="E3017" s="62" t="s">
        <v>119</v>
      </c>
      <c r="F3017" s="63">
        <v>3742.56</v>
      </c>
      <c r="G3017" s="63">
        <v>3741.03</v>
      </c>
      <c r="H3017" s="63">
        <v>3739.24</v>
      </c>
      <c r="I3017" s="62" t="s">
        <v>3559</v>
      </c>
      <c r="J3017" s="63">
        <v>3741.04</v>
      </c>
      <c r="K3017" s="63">
        <v>0</v>
      </c>
      <c r="L3017" s="63">
        <v>0</v>
      </c>
      <c r="M3017" s="63">
        <v>1.52</v>
      </c>
      <c r="N3017" s="10" t="str">
        <f t="shared" si="471"/>
        <v>W</v>
      </c>
      <c r="O3017" s="11">
        <f t="shared" si="472"/>
        <v>45923</v>
      </c>
      <c r="P3017" s="12" t="str">
        <f t="shared" si="473"/>
        <v>05</v>
      </c>
      <c r="Q3017" s="13" t="str">
        <f>VLOOKUP($B3017,Deals_Demo!$H:$N,7,0)</f>
        <v>strategy_11_demo</v>
      </c>
      <c r="R3017" s="13" t="str">
        <f t="shared" si="474"/>
        <v>Tue</v>
      </c>
      <c r="S3017" s="14">
        <f>VLOOKUP($B3017,Deals_Demo!$H:$S,8,0)</f>
        <v>45923.232048611113</v>
      </c>
      <c r="T3017" s="14">
        <f>VLOOKUP($B3017,Deals_Demo!$H:$S,9,0)</f>
        <v>45923.440381944449</v>
      </c>
      <c r="U3017" s="15" t="str">
        <f t="shared" si="475"/>
        <v>2025-09-23</v>
      </c>
      <c r="V3017" s="13" t="str">
        <f>VLOOKUP($B3017,Deals_Demo!$H:$S,11,0)</f>
        <v>10</v>
      </c>
      <c r="W3017" s="13" t="str">
        <f>VLOOKUP($B3017,Deals_Demo!$H:$S,12,0)</f>
        <v>Tue</v>
      </c>
      <c r="X3017" s="13">
        <f t="shared" si="477"/>
        <v>0.15200000000000002</v>
      </c>
      <c r="Y3017" s="13">
        <f t="shared" si="478"/>
        <v>0.30400000000000005</v>
      </c>
      <c r="Z3017" s="13">
        <f t="shared" si="479"/>
        <v>0.45599999999999996</v>
      </c>
      <c r="AA3017" s="13">
        <f t="shared" si="476"/>
        <v>-3</v>
      </c>
    </row>
    <row r="3018" spans="1:27" x14ac:dyDescent="0.25">
      <c r="A3018" s="56">
        <v>45923.232048611113</v>
      </c>
      <c r="B3018" s="57">
        <v>444645261</v>
      </c>
      <c r="C3018" s="58" t="s">
        <v>36</v>
      </c>
      <c r="D3018" s="58" t="s">
        <v>38</v>
      </c>
      <c r="E3018" s="58" t="s">
        <v>119</v>
      </c>
      <c r="F3018" s="59">
        <v>3742.56</v>
      </c>
      <c r="G3018" s="59">
        <v>3741.39</v>
      </c>
      <c r="H3018" s="59">
        <v>3739.56</v>
      </c>
      <c r="I3018" s="58" t="s">
        <v>3560</v>
      </c>
      <c r="J3018" s="59">
        <v>3739.54</v>
      </c>
      <c r="K3018" s="59">
        <v>0</v>
      </c>
      <c r="L3018" s="59">
        <v>0</v>
      </c>
      <c r="M3018" s="59">
        <v>3.02</v>
      </c>
      <c r="N3018" s="10" t="str">
        <f t="shared" si="471"/>
        <v>W</v>
      </c>
      <c r="O3018" s="11">
        <f t="shared" si="472"/>
        <v>45923</v>
      </c>
      <c r="P3018" s="12" t="str">
        <f t="shared" si="473"/>
        <v>05</v>
      </c>
      <c r="Q3018" s="13" t="str">
        <f>VLOOKUP($B3018,Deals_Demo!$H:$N,7,0)</f>
        <v>strategy_23_demo</v>
      </c>
      <c r="R3018" s="13" t="str">
        <f t="shared" si="474"/>
        <v>Tue</v>
      </c>
      <c r="S3018" s="14">
        <f>VLOOKUP($B3018,Deals_Demo!$H:$S,8,0)</f>
        <v>45923.232048611113</v>
      </c>
      <c r="T3018" s="14">
        <f>VLOOKUP($B3018,Deals_Demo!$H:$S,9,0)</f>
        <v>45923.440381944449</v>
      </c>
      <c r="U3018" s="15" t="str">
        <f t="shared" si="475"/>
        <v>2025-09-23</v>
      </c>
      <c r="V3018" s="13" t="str">
        <f>VLOOKUP($B3018,Deals_Demo!$H:$S,11,0)</f>
        <v>10</v>
      </c>
      <c r="W3018" s="13" t="str">
        <f>VLOOKUP($B3018,Deals_Demo!$H:$S,12,0)</f>
        <v>Tue</v>
      </c>
      <c r="X3018" s="13">
        <f t="shared" si="477"/>
        <v>0.30200000000000005</v>
      </c>
      <c r="Y3018" s="13">
        <f t="shared" si="478"/>
        <v>0.60400000000000009</v>
      </c>
      <c r="Z3018" s="13">
        <f t="shared" si="479"/>
        <v>0.90599999999999992</v>
      </c>
      <c r="AA3018" s="13">
        <f t="shared" si="476"/>
        <v>3.02</v>
      </c>
    </row>
    <row r="3019" spans="1:27" x14ac:dyDescent="0.25">
      <c r="A3019" s="60">
        <v>45923.232048611113</v>
      </c>
      <c r="B3019" s="61">
        <v>444645262</v>
      </c>
      <c r="C3019" s="62" t="s">
        <v>36</v>
      </c>
      <c r="D3019" s="62" t="s">
        <v>38</v>
      </c>
      <c r="E3019" s="62" t="s">
        <v>119</v>
      </c>
      <c r="F3019" s="63">
        <v>3742.56</v>
      </c>
      <c r="G3019" s="63">
        <v>3741.35</v>
      </c>
      <c r="H3019" s="63">
        <v>3739.56</v>
      </c>
      <c r="I3019" s="62" t="s">
        <v>3560</v>
      </c>
      <c r="J3019" s="63">
        <v>3739.54</v>
      </c>
      <c r="K3019" s="63">
        <v>0</v>
      </c>
      <c r="L3019" s="63">
        <v>0</v>
      </c>
      <c r="M3019" s="63">
        <v>3.02</v>
      </c>
      <c r="N3019" s="10" t="str">
        <f t="shared" si="471"/>
        <v>W</v>
      </c>
      <c r="O3019" s="11">
        <f t="shared" si="472"/>
        <v>45923</v>
      </c>
      <c r="P3019" s="12" t="str">
        <f t="shared" si="473"/>
        <v>05</v>
      </c>
      <c r="Q3019" s="13" t="str">
        <f>VLOOKUP($B3019,Deals_Demo!$H:$N,7,0)</f>
        <v>strategy_09_demo</v>
      </c>
      <c r="R3019" s="13" t="str">
        <f t="shared" si="474"/>
        <v>Tue</v>
      </c>
      <c r="S3019" s="14">
        <f>VLOOKUP($B3019,Deals_Demo!$H:$S,8,0)</f>
        <v>45923.232048611113</v>
      </c>
      <c r="T3019" s="14">
        <f>VLOOKUP($B3019,Deals_Demo!$H:$S,9,0)</f>
        <v>45923.440381944449</v>
      </c>
      <c r="U3019" s="15" t="str">
        <f t="shared" si="475"/>
        <v>2025-09-23</v>
      </c>
      <c r="V3019" s="13" t="str">
        <f>VLOOKUP($B3019,Deals_Demo!$H:$S,11,0)</f>
        <v>10</v>
      </c>
      <c r="W3019" s="13" t="str">
        <f>VLOOKUP($B3019,Deals_Demo!$H:$S,12,0)</f>
        <v>Tue</v>
      </c>
      <c r="X3019" s="13">
        <f t="shared" si="477"/>
        <v>0.30200000000000005</v>
      </c>
      <c r="Y3019" s="13">
        <f t="shared" si="478"/>
        <v>0.60400000000000009</v>
      </c>
      <c r="Z3019" s="13">
        <f t="shared" si="479"/>
        <v>0.90599999999999992</v>
      </c>
      <c r="AA3019" s="13">
        <f t="shared" si="476"/>
        <v>3.02</v>
      </c>
    </row>
    <row r="3020" spans="1:27" x14ac:dyDescent="0.25">
      <c r="A3020" s="56">
        <v>45923.232048611113</v>
      </c>
      <c r="B3020" s="57">
        <v>444645264</v>
      </c>
      <c r="C3020" s="58" t="s">
        <v>36</v>
      </c>
      <c r="D3020" s="58" t="s">
        <v>38</v>
      </c>
      <c r="E3020" s="58" t="s">
        <v>119</v>
      </c>
      <c r="F3020" s="59">
        <v>3742.56</v>
      </c>
      <c r="G3020" s="59">
        <v>3744.76</v>
      </c>
      <c r="H3020" s="59">
        <v>3741.06</v>
      </c>
      <c r="I3020" s="58" t="s">
        <v>3561</v>
      </c>
      <c r="J3020" s="59">
        <v>3741.02</v>
      </c>
      <c r="K3020" s="59">
        <v>0</v>
      </c>
      <c r="L3020" s="59">
        <v>0</v>
      </c>
      <c r="M3020" s="59">
        <v>1.54</v>
      </c>
      <c r="N3020" s="10" t="str">
        <f t="shared" si="471"/>
        <v>W</v>
      </c>
      <c r="O3020" s="11">
        <f t="shared" si="472"/>
        <v>45923</v>
      </c>
      <c r="P3020" s="12" t="str">
        <f t="shared" si="473"/>
        <v>05</v>
      </c>
      <c r="Q3020" s="13" t="str">
        <f>VLOOKUP($B3020,Deals_Demo!$H:$N,7,0)</f>
        <v>strategy_22_demo</v>
      </c>
      <c r="R3020" s="13" t="str">
        <f t="shared" si="474"/>
        <v>Tue</v>
      </c>
      <c r="S3020" s="14">
        <f>VLOOKUP($B3020,Deals_Demo!$H:$S,8,0)</f>
        <v>45923.232048611113</v>
      </c>
      <c r="T3020" s="14">
        <f>VLOOKUP($B3020,Deals_Demo!$H:$S,9,0)</f>
        <v>45923.440381944449</v>
      </c>
      <c r="U3020" s="15" t="str">
        <f t="shared" si="475"/>
        <v>2025-09-23</v>
      </c>
      <c r="V3020" s="13" t="str">
        <f>VLOOKUP($B3020,Deals_Demo!$H:$S,11,0)</f>
        <v>10</v>
      </c>
      <c r="W3020" s="13" t="str">
        <f>VLOOKUP($B3020,Deals_Demo!$H:$S,12,0)</f>
        <v>Tue</v>
      </c>
      <c r="X3020" s="13">
        <f t="shared" si="477"/>
        <v>0.15400000000000003</v>
      </c>
      <c r="Y3020" s="13">
        <f t="shared" si="478"/>
        <v>0.30800000000000005</v>
      </c>
      <c r="Z3020" s="13">
        <f t="shared" si="479"/>
        <v>0.46199999999999997</v>
      </c>
      <c r="AA3020" s="13">
        <f t="shared" si="476"/>
        <v>-3</v>
      </c>
    </row>
    <row r="3021" spans="1:27" x14ac:dyDescent="0.25">
      <c r="A3021" s="60">
        <v>45923.232060185182</v>
      </c>
      <c r="B3021" s="61">
        <v>444645266</v>
      </c>
      <c r="C3021" s="62" t="s">
        <v>36</v>
      </c>
      <c r="D3021" s="62" t="s">
        <v>38</v>
      </c>
      <c r="E3021" s="62" t="s">
        <v>119</v>
      </c>
      <c r="F3021" s="63">
        <v>3742.56</v>
      </c>
      <c r="G3021" s="63">
        <v>3741.35</v>
      </c>
      <c r="H3021" s="63">
        <v>3739.56</v>
      </c>
      <c r="I3021" s="62" t="s">
        <v>3560</v>
      </c>
      <c r="J3021" s="63">
        <v>3739.54</v>
      </c>
      <c r="K3021" s="63">
        <v>0</v>
      </c>
      <c r="L3021" s="63">
        <v>0</v>
      </c>
      <c r="M3021" s="63">
        <v>3.02</v>
      </c>
      <c r="N3021" s="10" t="str">
        <f t="shared" si="471"/>
        <v>W</v>
      </c>
      <c r="O3021" s="11">
        <f t="shared" si="472"/>
        <v>45923</v>
      </c>
      <c r="P3021" s="12" t="str">
        <f t="shared" si="473"/>
        <v>05</v>
      </c>
      <c r="Q3021" s="13" t="str">
        <f>VLOOKUP($B3021,Deals_Demo!$H:$N,7,0)</f>
        <v>strategy_10_demo</v>
      </c>
      <c r="R3021" s="13" t="str">
        <f t="shared" si="474"/>
        <v>Tue</v>
      </c>
      <c r="S3021" s="14">
        <f>VLOOKUP($B3021,Deals_Demo!$H:$S,8,0)</f>
        <v>45923.232060185182</v>
      </c>
      <c r="T3021" s="14">
        <f>VLOOKUP($B3021,Deals_Demo!$H:$S,9,0)</f>
        <v>45923.440393518518</v>
      </c>
      <c r="U3021" s="15" t="str">
        <f t="shared" si="475"/>
        <v>2025-09-23</v>
      </c>
      <c r="V3021" s="13" t="str">
        <f>VLOOKUP($B3021,Deals_Demo!$H:$S,11,0)</f>
        <v>10</v>
      </c>
      <c r="W3021" s="13" t="str">
        <f>VLOOKUP($B3021,Deals_Demo!$H:$S,12,0)</f>
        <v>Tue</v>
      </c>
      <c r="X3021" s="13">
        <f t="shared" si="477"/>
        <v>0.30200000000000005</v>
      </c>
      <c r="Y3021" s="13">
        <f t="shared" si="478"/>
        <v>0.60400000000000009</v>
      </c>
      <c r="Z3021" s="13">
        <f t="shared" si="479"/>
        <v>0.90599999999999992</v>
      </c>
      <c r="AA3021" s="13">
        <f t="shared" si="476"/>
        <v>3.02</v>
      </c>
    </row>
    <row r="3022" spans="1:27" x14ac:dyDescent="0.25">
      <c r="A3022" s="56">
        <v>45923.23541666667</v>
      </c>
      <c r="B3022" s="57">
        <v>444645829</v>
      </c>
      <c r="C3022" s="58" t="s">
        <v>36</v>
      </c>
      <c r="D3022" s="58" t="s">
        <v>38</v>
      </c>
      <c r="E3022" s="58" t="s">
        <v>119</v>
      </c>
      <c r="F3022" s="59">
        <v>3743.7</v>
      </c>
      <c r="G3022" s="59">
        <v>3742.33</v>
      </c>
      <c r="H3022" s="59">
        <v>3739.21</v>
      </c>
      <c r="I3022" s="58" t="s">
        <v>3562</v>
      </c>
      <c r="J3022" s="59">
        <v>3739.15</v>
      </c>
      <c r="K3022" s="59">
        <v>0</v>
      </c>
      <c r="L3022" s="59">
        <v>0</v>
      </c>
      <c r="M3022" s="59">
        <v>4.55</v>
      </c>
      <c r="N3022" s="10" t="str">
        <f t="shared" si="471"/>
        <v>W</v>
      </c>
      <c r="O3022" s="11">
        <f t="shared" si="472"/>
        <v>45923</v>
      </c>
      <c r="P3022" s="12" t="str">
        <f t="shared" si="473"/>
        <v>05</v>
      </c>
      <c r="Q3022" s="13" t="str">
        <f>VLOOKUP($B3022,Deals_Demo!$H:$N,7,0)</f>
        <v>DEMO_strategy_27</v>
      </c>
      <c r="R3022" s="13" t="str">
        <f t="shared" si="474"/>
        <v>Tue</v>
      </c>
      <c r="S3022" s="14">
        <f>VLOOKUP($B3022,Deals_Demo!$H:$S,8,0)</f>
        <v>45923.23541666667</v>
      </c>
      <c r="T3022" s="14">
        <f>VLOOKUP($B3022,Deals_Demo!$H:$S,9,0)</f>
        <v>45923.443750000006</v>
      </c>
      <c r="U3022" s="15" t="str">
        <f t="shared" si="475"/>
        <v>2025-09-23</v>
      </c>
      <c r="V3022" s="13" t="str">
        <f>VLOOKUP($B3022,Deals_Demo!$H:$S,11,0)</f>
        <v>10</v>
      </c>
      <c r="W3022" s="13" t="str">
        <f>VLOOKUP($B3022,Deals_Demo!$H:$S,12,0)</f>
        <v>Tue</v>
      </c>
      <c r="X3022" s="13">
        <f t="shared" si="477"/>
        <v>0.45500000000000002</v>
      </c>
      <c r="Y3022" s="13">
        <f t="shared" si="478"/>
        <v>0.91</v>
      </c>
      <c r="Z3022" s="13">
        <f t="shared" si="479"/>
        <v>1.365</v>
      </c>
      <c r="AA3022" s="13">
        <f t="shared" si="476"/>
        <v>4.55</v>
      </c>
    </row>
    <row r="3023" spans="1:27" x14ac:dyDescent="0.25">
      <c r="A3023" s="60">
        <v>45923.235520833332</v>
      </c>
      <c r="B3023" s="61">
        <v>444645841</v>
      </c>
      <c r="C3023" s="62" t="s">
        <v>36</v>
      </c>
      <c r="D3023" s="62" t="s">
        <v>37</v>
      </c>
      <c r="E3023" s="62" t="s">
        <v>119</v>
      </c>
      <c r="F3023" s="63">
        <v>3743.85</v>
      </c>
      <c r="G3023" s="63">
        <v>3740.83</v>
      </c>
      <c r="H3023" s="62"/>
      <c r="I3023" s="62" t="s">
        <v>3561</v>
      </c>
      <c r="J3023" s="63">
        <v>3740.79</v>
      </c>
      <c r="K3023" s="63">
        <v>0</v>
      </c>
      <c r="L3023" s="63">
        <v>0</v>
      </c>
      <c r="M3023" s="63">
        <v>-3.06</v>
      </c>
      <c r="N3023" s="10" t="str">
        <f t="shared" si="471"/>
        <v>L</v>
      </c>
      <c r="O3023" s="11">
        <f t="shared" si="472"/>
        <v>45923</v>
      </c>
      <c r="P3023" s="12" t="str">
        <f t="shared" si="473"/>
        <v>05</v>
      </c>
      <c r="Q3023" s="13" t="str">
        <f>VLOOKUP($B3023,Deals_Demo!$H:$N,7,0)</f>
        <v>strategy_18_demo</v>
      </c>
      <c r="R3023" s="13" t="str">
        <f t="shared" si="474"/>
        <v>Tue</v>
      </c>
      <c r="S3023" s="14">
        <f>VLOOKUP($B3023,Deals_Demo!$H:$S,8,0)</f>
        <v>45923.235520833332</v>
      </c>
      <c r="T3023" s="14">
        <f>VLOOKUP($B3023,Deals_Demo!$H:$S,9,0)</f>
        <v>45923.443854166668</v>
      </c>
      <c r="U3023" s="15" t="str">
        <f t="shared" si="475"/>
        <v>2025-09-23</v>
      </c>
      <c r="V3023" s="13" t="str">
        <f>VLOOKUP($B3023,Deals_Demo!$H:$S,11,0)</f>
        <v>10</v>
      </c>
      <c r="W3023" s="13" t="str">
        <f>VLOOKUP($B3023,Deals_Demo!$H:$S,12,0)</f>
        <v>Tue</v>
      </c>
      <c r="X3023" s="13">
        <f t="shared" si="477"/>
        <v>-0.30600000000000005</v>
      </c>
      <c r="Y3023" s="13">
        <f t="shared" si="478"/>
        <v>-0.6120000000000001</v>
      </c>
      <c r="Z3023" s="13">
        <f t="shared" si="479"/>
        <v>-0.91799999999999993</v>
      </c>
      <c r="AA3023" s="13">
        <f t="shared" si="476"/>
        <v>-3</v>
      </c>
    </row>
    <row r="3024" spans="1:27" x14ac:dyDescent="0.25">
      <c r="A3024" s="56">
        <v>45923.235520833332</v>
      </c>
      <c r="B3024" s="57">
        <v>444645842</v>
      </c>
      <c r="C3024" s="58" t="s">
        <v>36</v>
      </c>
      <c r="D3024" s="58" t="s">
        <v>37</v>
      </c>
      <c r="E3024" s="58" t="s">
        <v>119</v>
      </c>
      <c r="F3024" s="59">
        <v>3743.85</v>
      </c>
      <c r="G3024" s="59">
        <v>3740.85</v>
      </c>
      <c r="H3024" s="58"/>
      <c r="I3024" s="58" t="s">
        <v>3561</v>
      </c>
      <c r="J3024" s="59">
        <v>3740.79</v>
      </c>
      <c r="K3024" s="59">
        <v>0</v>
      </c>
      <c r="L3024" s="59">
        <v>0</v>
      </c>
      <c r="M3024" s="59">
        <v>-3.06</v>
      </c>
      <c r="N3024" s="10" t="str">
        <f t="shared" si="471"/>
        <v>L</v>
      </c>
      <c r="O3024" s="11">
        <f t="shared" si="472"/>
        <v>45923</v>
      </c>
      <c r="P3024" s="12" t="str">
        <f t="shared" si="473"/>
        <v>05</v>
      </c>
      <c r="Q3024" s="13" t="str">
        <f>VLOOKUP($B3024,Deals_Demo!$H:$N,7,0)</f>
        <v>strategy_19_demo</v>
      </c>
      <c r="R3024" s="13" t="str">
        <f t="shared" si="474"/>
        <v>Tue</v>
      </c>
      <c r="S3024" s="14">
        <f>VLOOKUP($B3024,Deals_Demo!$H:$S,8,0)</f>
        <v>45923.235520833332</v>
      </c>
      <c r="T3024" s="14">
        <f>VLOOKUP($B3024,Deals_Demo!$H:$S,9,0)</f>
        <v>45923.443854166668</v>
      </c>
      <c r="U3024" s="15" t="str">
        <f t="shared" si="475"/>
        <v>2025-09-23</v>
      </c>
      <c r="V3024" s="13" t="str">
        <f>VLOOKUP($B3024,Deals_Demo!$H:$S,11,0)</f>
        <v>10</v>
      </c>
      <c r="W3024" s="13" t="str">
        <f>VLOOKUP($B3024,Deals_Demo!$H:$S,12,0)</f>
        <v>Tue</v>
      </c>
      <c r="X3024" s="13">
        <f t="shared" si="477"/>
        <v>-0.30600000000000005</v>
      </c>
      <c r="Y3024" s="13">
        <f t="shared" si="478"/>
        <v>-0.6120000000000001</v>
      </c>
      <c r="Z3024" s="13">
        <f t="shared" si="479"/>
        <v>-0.91799999999999993</v>
      </c>
      <c r="AA3024" s="13">
        <f t="shared" si="476"/>
        <v>-3</v>
      </c>
    </row>
    <row r="3025" spans="1:27" x14ac:dyDescent="0.25">
      <c r="A3025" s="60">
        <v>45923.243738425925</v>
      </c>
      <c r="B3025" s="61">
        <v>444647742</v>
      </c>
      <c r="C3025" s="62" t="s">
        <v>36</v>
      </c>
      <c r="D3025" s="62" t="s">
        <v>38</v>
      </c>
      <c r="E3025" s="62" t="s">
        <v>119</v>
      </c>
      <c r="F3025" s="63">
        <v>3740.92</v>
      </c>
      <c r="G3025" s="63">
        <v>3738.48</v>
      </c>
      <c r="H3025" s="62"/>
      <c r="I3025" s="62" t="s">
        <v>3563</v>
      </c>
      <c r="J3025" s="63">
        <v>3738.51</v>
      </c>
      <c r="K3025" s="63">
        <v>0</v>
      </c>
      <c r="L3025" s="63">
        <v>0</v>
      </c>
      <c r="M3025" s="63">
        <v>2.41</v>
      </c>
      <c r="N3025" s="10" t="str">
        <f t="shared" si="471"/>
        <v>W</v>
      </c>
      <c r="O3025" s="11">
        <f t="shared" si="472"/>
        <v>45923</v>
      </c>
      <c r="P3025" s="12" t="str">
        <f t="shared" si="473"/>
        <v>05</v>
      </c>
      <c r="Q3025" s="13" t="str">
        <f>VLOOKUP($B3025,Deals_Demo!$H:$N,7,0)</f>
        <v>strategy_19_demo</v>
      </c>
      <c r="R3025" s="13" t="str">
        <f t="shared" si="474"/>
        <v>Tue</v>
      </c>
      <c r="S3025" s="14">
        <f>VLOOKUP($B3025,Deals_Demo!$H:$S,8,0)</f>
        <v>45923.243738425925</v>
      </c>
      <c r="T3025" s="14">
        <f>VLOOKUP($B3025,Deals_Demo!$H:$S,9,0)</f>
        <v>45923.45207175926</v>
      </c>
      <c r="U3025" s="15" t="str">
        <f t="shared" si="475"/>
        <v>2025-09-23</v>
      </c>
      <c r="V3025" s="13" t="str">
        <f>VLOOKUP($B3025,Deals_Demo!$H:$S,11,0)</f>
        <v>10</v>
      </c>
      <c r="W3025" s="13" t="str">
        <f>VLOOKUP($B3025,Deals_Demo!$H:$S,12,0)</f>
        <v>Tue</v>
      </c>
      <c r="X3025" s="13">
        <f t="shared" si="477"/>
        <v>0.24100000000000002</v>
      </c>
      <c r="Y3025" s="13">
        <f t="shared" si="478"/>
        <v>0.48200000000000004</v>
      </c>
      <c r="Z3025" s="13">
        <f t="shared" si="479"/>
        <v>0.72299999999999998</v>
      </c>
      <c r="AA3025" s="13">
        <f t="shared" si="476"/>
        <v>-3</v>
      </c>
    </row>
    <row r="3026" spans="1:27" x14ac:dyDescent="0.25">
      <c r="A3026" s="56">
        <v>45923.243738425925</v>
      </c>
      <c r="B3026" s="57">
        <v>444647745</v>
      </c>
      <c r="C3026" s="58" t="s">
        <v>36</v>
      </c>
      <c r="D3026" s="58" t="s">
        <v>38</v>
      </c>
      <c r="E3026" s="58" t="s">
        <v>119</v>
      </c>
      <c r="F3026" s="59">
        <v>3740.91</v>
      </c>
      <c r="G3026" s="59">
        <v>3739.85</v>
      </c>
      <c r="H3026" s="58"/>
      <c r="I3026" s="58" t="s">
        <v>3564</v>
      </c>
      <c r="J3026" s="59">
        <v>3739.92</v>
      </c>
      <c r="K3026" s="59">
        <v>0</v>
      </c>
      <c r="L3026" s="59">
        <v>0</v>
      </c>
      <c r="M3026" s="59">
        <v>0.99</v>
      </c>
      <c r="N3026" s="10" t="str">
        <f t="shared" si="471"/>
        <v>W</v>
      </c>
      <c r="O3026" s="11">
        <f t="shared" si="472"/>
        <v>45923</v>
      </c>
      <c r="P3026" s="12" t="str">
        <f t="shared" si="473"/>
        <v>05</v>
      </c>
      <c r="Q3026" s="13" t="str">
        <f>VLOOKUP($B3026,Deals_Demo!$H:$N,7,0)</f>
        <v>strategy_20_demo</v>
      </c>
      <c r="R3026" s="13" t="str">
        <f t="shared" si="474"/>
        <v>Tue</v>
      </c>
      <c r="S3026" s="14">
        <f>VLOOKUP($B3026,Deals_Demo!$H:$S,8,0)</f>
        <v>45923.243738425925</v>
      </c>
      <c r="T3026" s="14">
        <f>VLOOKUP($B3026,Deals_Demo!$H:$S,9,0)</f>
        <v>45923.45207175926</v>
      </c>
      <c r="U3026" s="15" t="str">
        <f t="shared" si="475"/>
        <v>2025-09-23</v>
      </c>
      <c r="V3026" s="13" t="str">
        <f>VLOOKUP($B3026,Deals_Demo!$H:$S,11,0)</f>
        <v>10</v>
      </c>
      <c r="W3026" s="13" t="str">
        <f>VLOOKUP($B3026,Deals_Demo!$H:$S,12,0)</f>
        <v>Tue</v>
      </c>
      <c r="X3026" s="13">
        <f t="shared" si="477"/>
        <v>9.9000000000000005E-2</v>
      </c>
      <c r="Y3026" s="13">
        <f t="shared" si="478"/>
        <v>0.19800000000000001</v>
      </c>
      <c r="Z3026" s="13">
        <f t="shared" si="479"/>
        <v>0.29699999999999999</v>
      </c>
      <c r="AA3026" s="13">
        <f t="shared" si="476"/>
        <v>-3</v>
      </c>
    </row>
    <row r="3027" spans="1:27" x14ac:dyDescent="0.25">
      <c r="A3027" s="60">
        <v>45923.243738425925</v>
      </c>
      <c r="B3027" s="61">
        <v>444647746</v>
      </c>
      <c r="C3027" s="62" t="s">
        <v>36</v>
      </c>
      <c r="D3027" s="62" t="s">
        <v>38</v>
      </c>
      <c r="E3027" s="62" t="s">
        <v>119</v>
      </c>
      <c r="F3027" s="63">
        <v>3740.85</v>
      </c>
      <c r="G3027" s="63">
        <v>3739.76</v>
      </c>
      <c r="H3027" s="62"/>
      <c r="I3027" s="62" t="s">
        <v>3564</v>
      </c>
      <c r="J3027" s="63">
        <v>3739.83</v>
      </c>
      <c r="K3027" s="63">
        <v>0</v>
      </c>
      <c r="L3027" s="63">
        <v>0</v>
      </c>
      <c r="M3027" s="63">
        <v>1.02</v>
      </c>
      <c r="N3027" s="10" t="str">
        <f t="shared" si="471"/>
        <v>W</v>
      </c>
      <c r="O3027" s="11">
        <f t="shared" si="472"/>
        <v>45923</v>
      </c>
      <c r="P3027" s="12" t="str">
        <f t="shared" si="473"/>
        <v>05</v>
      </c>
      <c r="Q3027" s="13" t="str">
        <f>VLOOKUP($B3027,Deals_Demo!$H:$N,7,0)</f>
        <v>strategy_18_demo</v>
      </c>
      <c r="R3027" s="13" t="str">
        <f t="shared" si="474"/>
        <v>Tue</v>
      </c>
      <c r="S3027" s="14">
        <f>VLOOKUP($B3027,Deals_Demo!$H:$S,8,0)</f>
        <v>45923.243738425925</v>
      </c>
      <c r="T3027" s="14">
        <f>VLOOKUP($B3027,Deals_Demo!$H:$S,9,0)</f>
        <v>45923.45207175926</v>
      </c>
      <c r="U3027" s="15" t="str">
        <f t="shared" si="475"/>
        <v>2025-09-23</v>
      </c>
      <c r="V3027" s="13" t="str">
        <f>VLOOKUP($B3027,Deals_Demo!$H:$S,11,0)</f>
        <v>10</v>
      </c>
      <c r="W3027" s="13" t="str">
        <f>VLOOKUP($B3027,Deals_Demo!$H:$S,12,0)</f>
        <v>Tue</v>
      </c>
      <c r="X3027" s="13">
        <f t="shared" si="477"/>
        <v>0.10200000000000001</v>
      </c>
      <c r="Y3027" s="13">
        <f t="shared" si="478"/>
        <v>0.20400000000000001</v>
      </c>
      <c r="Z3027" s="13">
        <f t="shared" si="479"/>
        <v>0.30599999999999999</v>
      </c>
      <c r="AA3027" s="13">
        <f t="shared" si="476"/>
        <v>-3</v>
      </c>
    </row>
    <row r="3028" spans="1:27" x14ac:dyDescent="0.25">
      <c r="A3028" s="56">
        <v>45923.244780092595</v>
      </c>
      <c r="B3028" s="57">
        <v>444648201</v>
      </c>
      <c r="C3028" s="58" t="s">
        <v>36</v>
      </c>
      <c r="D3028" s="58" t="s">
        <v>38</v>
      </c>
      <c r="E3028" s="58" t="s">
        <v>119</v>
      </c>
      <c r="F3028" s="59">
        <v>3740.68</v>
      </c>
      <c r="G3028" s="59">
        <v>3743.72</v>
      </c>
      <c r="H3028" s="59">
        <v>3738.52</v>
      </c>
      <c r="I3028" s="58" t="s">
        <v>3556</v>
      </c>
      <c r="J3028" s="59">
        <v>3738.29</v>
      </c>
      <c r="K3028" s="59">
        <v>0</v>
      </c>
      <c r="L3028" s="59">
        <v>0</v>
      </c>
      <c r="M3028" s="59">
        <v>2.39</v>
      </c>
      <c r="N3028" s="10" t="str">
        <f t="shared" si="471"/>
        <v>W</v>
      </c>
      <c r="O3028" s="11">
        <f t="shared" si="472"/>
        <v>45923</v>
      </c>
      <c r="P3028" s="12" t="str">
        <f t="shared" si="473"/>
        <v>05</v>
      </c>
      <c r="Q3028" s="13" t="str">
        <f>VLOOKUP($B3028,Deals_Demo!$H:$N,7,0)</f>
        <v>strategy_21_demo</v>
      </c>
      <c r="R3028" s="13" t="str">
        <f t="shared" si="474"/>
        <v>Tue</v>
      </c>
      <c r="S3028" s="14">
        <f>VLOOKUP($B3028,Deals_Demo!$H:$S,8,0)</f>
        <v>45923.244780092595</v>
      </c>
      <c r="T3028" s="14">
        <f>VLOOKUP($B3028,Deals_Demo!$H:$S,9,0)</f>
        <v>45923.45311342593</v>
      </c>
      <c r="U3028" s="15" t="str">
        <f t="shared" si="475"/>
        <v>2025-09-23</v>
      </c>
      <c r="V3028" s="13" t="str">
        <f>VLOOKUP($B3028,Deals_Demo!$H:$S,11,0)</f>
        <v>10</v>
      </c>
      <c r="W3028" s="13" t="str">
        <f>VLOOKUP($B3028,Deals_Demo!$H:$S,12,0)</f>
        <v>Tue</v>
      </c>
      <c r="X3028" s="13">
        <f t="shared" si="477"/>
        <v>0.23900000000000002</v>
      </c>
      <c r="Y3028" s="13">
        <f t="shared" si="478"/>
        <v>0.47800000000000004</v>
      </c>
      <c r="Z3028" s="13">
        <f t="shared" si="479"/>
        <v>0.71699999999999997</v>
      </c>
      <c r="AA3028" s="13">
        <f t="shared" si="476"/>
        <v>-3</v>
      </c>
    </row>
    <row r="3029" spans="1:27" x14ac:dyDescent="0.25">
      <c r="A3029" s="60">
        <v>45923.244780092595</v>
      </c>
      <c r="B3029" s="61">
        <v>444648202</v>
      </c>
      <c r="C3029" s="62" t="s">
        <v>36</v>
      </c>
      <c r="D3029" s="62" t="s">
        <v>38</v>
      </c>
      <c r="E3029" s="62" t="s">
        <v>119</v>
      </c>
      <c r="F3029" s="63">
        <v>3740.68</v>
      </c>
      <c r="G3029" s="63">
        <v>3739.6</v>
      </c>
      <c r="H3029" s="63">
        <v>3737.68</v>
      </c>
      <c r="I3029" s="62" t="s">
        <v>3565</v>
      </c>
      <c r="J3029" s="63">
        <v>3737.24</v>
      </c>
      <c r="K3029" s="63">
        <v>0</v>
      </c>
      <c r="L3029" s="63">
        <v>0</v>
      </c>
      <c r="M3029" s="63">
        <v>3.44</v>
      </c>
      <c r="N3029" s="10" t="str">
        <f t="shared" si="471"/>
        <v>W</v>
      </c>
      <c r="O3029" s="11">
        <f t="shared" si="472"/>
        <v>45923</v>
      </c>
      <c r="P3029" s="12" t="str">
        <f t="shared" si="473"/>
        <v>05</v>
      </c>
      <c r="Q3029" s="13" t="str">
        <f>VLOOKUP($B3029,Deals_Demo!$H:$N,7,0)</f>
        <v>strategy_23_demo</v>
      </c>
      <c r="R3029" s="13" t="str">
        <f t="shared" si="474"/>
        <v>Tue</v>
      </c>
      <c r="S3029" s="14">
        <f>VLOOKUP($B3029,Deals_Demo!$H:$S,8,0)</f>
        <v>45923.244780092595</v>
      </c>
      <c r="T3029" s="14">
        <f>VLOOKUP($B3029,Deals_Demo!$H:$S,9,0)</f>
        <v>45923.45311342593</v>
      </c>
      <c r="U3029" s="15" t="str">
        <f t="shared" si="475"/>
        <v>2025-09-23</v>
      </c>
      <c r="V3029" s="13" t="str">
        <f>VLOOKUP($B3029,Deals_Demo!$H:$S,11,0)</f>
        <v>10</v>
      </c>
      <c r="W3029" s="13" t="str">
        <f>VLOOKUP($B3029,Deals_Demo!$H:$S,12,0)</f>
        <v>Tue</v>
      </c>
      <c r="X3029" s="13">
        <f t="shared" si="477"/>
        <v>0.34400000000000003</v>
      </c>
      <c r="Y3029" s="13">
        <f t="shared" si="478"/>
        <v>0.68800000000000006</v>
      </c>
      <c r="Z3029" s="13">
        <f t="shared" si="479"/>
        <v>1.032</v>
      </c>
      <c r="AA3029" s="13">
        <f t="shared" si="476"/>
        <v>3.44</v>
      </c>
    </row>
    <row r="3030" spans="1:27" x14ac:dyDescent="0.25">
      <c r="A3030" s="56">
        <v>45923.244780092595</v>
      </c>
      <c r="B3030" s="57">
        <v>444648203</v>
      </c>
      <c r="C3030" s="58" t="s">
        <v>36</v>
      </c>
      <c r="D3030" s="58" t="s">
        <v>38</v>
      </c>
      <c r="E3030" s="58" t="s">
        <v>119</v>
      </c>
      <c r="F3030" s="59">
        <v>3740.67</v>
      </c>
      <c r="G3030" s="59">
        <v>3739.63</v>
      </c>
      <c r="H3030" s="59">
        <v>3737.68</v>
      </c>
      <c r="I3030" s="58" t="s">
        <v>3565</v>
      </c>
      <c r="J3030" s="59">
        <v>3737.24</v>
      </c>
      <c r="K3030" s="59">
        <v>0</v>
      </c>
      <c r="L3030" s="59">
        <v>0</v>
      </c>
      <c r="M3030" s="59">
        <v>3.43</v>
      </c>
      <c r="N3030" s="10" t="str">
        <f t="shared" si="471"/>
        <v>W</v>
      </c>
      <c r="O3030" s="11">
        <f t="shared" si="472"/>
        <v>45923</v>
      </c>
      <c r="P3030" s="12" t="str">
        <f t="shared" si="473"/>
        <v>05</v>
      </c>
      <c r="Q3030" s="13" t="str">
        <f>VLOOKUP($B3030,Deals_Demo!$H:$N,7,0)</f>
        <v>strategy_10_demo</v>
      </c>
      <c r="R3030" s="13" t="str">
        <f t="shared" si="474"/>
        <v>Tue</v>
      </c>
      <c r="S3030" s="14">
        <f>VLOOKUP($B3030,Deals_Demo!$H:$S,8,0)</f>
        <v>45923.244780092595</v>
      </c>
      <c r="T3030" s="14">
        <f>VLOOKUP($B3030,Deals_Demo!$H:$S,9,0)</f>
        <v>45923.45311342593</v>
      </c>
      <c r="U3030" s="15" t="str">
        <f t="shared" si="475"/>
        <v>2025-09-23</v>
      </c>
      <c r="V3030" s="13" t="str">
        <f>VLOOKUP($B3030,Deals_Demo!$H:$S,11,0)</f>
        <v>10</v>
      </c>
      <c r="W3030" s="13" t="str">
        <f>VLOOKUP($B3030,Deals_Demo!$H:$S,12,0)</f>
        <v>Tue</v>
      </c>
      <c r="X3030" s="13">
        <f t="shared" si="477"/>
        <v>0.34300000000000003</v>
      </c>
      <c r="Y3030" s="13">
        <f t="shared" si="478"/>
        <v>0.68600000000000005</v>
      </c>
      <c r="Z3030" s="13">
        <f t="shared" si="479"/>
        <v>1.0289999999999999</v>
      </c>
      <c r="AA3030" s="13">
        <f t="shared" si="476"/>
        <v>3.43</v>
      </c>
    </row>
    <row r="3031" spans="1:27" x14ac:dyDescent="0.25">
      <c r="A3031" s="60">
        <v>45923.244780092595</v>
      </c>
      <c r="B3031" s="61">
        <v>444648204</v>
      </c>
      <c r="C3031" s="62" t="s">
        <v>36</v>
      </c>
      <c r="D3031" s="62" t="s">
        <v>38</v>
      </c>
      <c r="E3031" s="62" t="s">
        <v>119</v>
      </c>
      <c r="F3031" s="63">
        <v>3740.67</v>
      </c>
      <c r="G3031" s="63">
        <v>3740.75</v>
      </c>
      <c r="H3031" s="63">
        <v>3739.18</v>
      </c>
      <c r="I3031" s="62" t="s">
        <v>3562</v>
      </c>
      <c r="J3031" s="63">
        <v>3739.15</v>
      </c>
      <c r="K3031" s="63">
        <v>0</v>
      </c>
      <c r="L3031" s="63">
        <v>0</v>
      </c>
      <c r="M3031" s="63">
        <v>1.52</v>
      </c>
      <c r="N3031" s="10" t="str">
        <f t="shared" si="471"/>
        <v>W</v>
      </c>
      <c r="O3031" s="11">
        <f t="shared" si="472"/>
        <v>45923</v>
      </c>
      <c r="P3031" s="12" t="str">
        <f t="shared" si="473"/>
        <v>05</v>
      </c>
      <c r="Q3031" s="13" t="str">
        <f>VLOOKUP($B3031,Deals_Demo!$H:$N,7,0)</f>
        <v>strategy_14_demo</v>
      </c>
      <c r="R3031" s="13" t="str">
        <f t="shared" si="474"/>
        <v>Tue</v>
      </c>
      <c r="S3031" s="14">
        <f>VLOOKUP($B3031,Deals_Demo!$H:$S,8,0)</f>
        <v>45923.244780092595</v>
      </c>
      <c r="T3031" s="14">
        <f>VLOOKUP($B3031,Deals_Demo!$H:$S,9,0)</f>
        <v>45923.45311342593</v>
      </c>
      <c r="U3031" s="15" t="str">
        <f t="shared" si="475"/>
        <v>2025-09-23</v>
      </c>
      <c r="V3031" s="13" t="str">
        <f>VLOOKUP($B3031,Deals_Demo!$H:$S,11,0)</f>
        <v>10</v>
      </c>
      <c r="W3031" s="13" t="str">
        <f>VLOOKUP($B3031,Deals_Demo!$H:$S,12,0)</f>
        <v>Tue</v>
      </c>
      <c r="X3031" s="13">
        <f t="shared" si="477"/>
        <v>0.15200000000000002</v>
      </c>
      <c r="Y3031" s="13">
        <f t="shared" si="478"/>
        <v>0.30400000000000005</v>
      </c>
      <c r="Z3031" s="13">
        <f t="shared" si="479"/>
        <v>0.45599999999999996</v>
      </c>
      <c r="AA3031" s="13">
        <f t="shared" si="476"/>
        <v>-3</v>
      </c>
    </row>
    <row r="3032" spans="1:27" x14ac:dyDescent="0.25">
      <c r="A3032" s="56">
        <v>45923.244791666664</v>
      </c>
      <c r="B3032" s="57">
        <v>444648206</v>
      </c>
      <c r="C3032" s="58" t="s">
        <v>36</v>
      </c>
      <c r="D3032" s="58" t="s">
        <v>38</v>
      </c>
      <c r="E3032" s="58" t="s">
        <v>119</v>
      </c>
      <c r="F3032" s="59">
        <v>3740.66</v>
      </c>
      <c r="G3032" s="59">
        <v>3740.75</v>
      </c>
      <c r="H3032" s="59">
        <v>3739.18</v>
      </c>
      <c r="I3032" s="58" t="s">
        <v>3562</v>
      </c>
      <c r="J3032" s="59">
        <v>3739.15</v>
      </c>
      <c r="K3032" s="59">
        <v>0</v>
      </c>
      <c r="L3032" s="59">
        <v>0</v>
      </c>
      <c r="M3032" s="59">
        <v>1.51</v>
      </c>
      <c r="N3032" s="10" t="str">
        <f t="shared" si="471"/>
        <v>W</v>
      </c>
      <c r="O3032" s="11">
        <f t="shared" si="472"/>
        <v>45923</v>
      </c>
      <c r="P3032" s="12" t="str">
        <f t="shared" si="473"/>
        <v>05</v>
      </c>
      <c r="Q3032" s="13" t="str">
        <f>VLOOKUP($B3032,Deals_Demo!$H:$N,7,0)</f>
        <v>strategy_24_demo</v>
      </c>
      <c r="R3032" s="13" t="str">
        <f t="shared" si="474"/>
        <v>Tue</v>
      </c>
      <c r="S3032" s="14">
        <f>VLOOKUP($B3032,Deals_Demo!$H:$S,8,0)</f>
        <v>45923.244791666664</v>
      </c>
      <c r="T3032" s="14">
        <f>VLOOKUP($B3032,Deals_Demo!$H:$S,9,0)</f>
        <v>45923.453125</v>
      </c>
      <c r="U3032" s="15" t="str">
        <f t="shared" si="475"/>
        <v>2025-09-23</v>
      </c>
      <c r="V3032" s="13" t="str">
        <f>VLOOKUP($B3032,Deals_Demo!$H:$S,11,0)</f>
        <v>10</v>
      </c>
      <c r="W3032" s="13" t="str">
        <f>VLOOKUP($B3032,Deals_Demo!$H:$S,12,0)</f>
        <v>Tue</v>
      </c>
      <c r="X3032" s="13">
        <f t="shared" si="477"/>
        <v>0.15100000000000002</v>
      </c>
      <c r="Y3032" s="13">
        <f t="shared" si="478"/>
        <v>0.30200000000000005</v>
      </c>
      <c r="Z3032" s="13">
        <f t="shared" si="479"/>
        <v>0.45299999999999996</v>
      </c>
      <c r="AA3032" s="13">
        <f t="shared" si="476"/>
        <v>-3</v>
      </c>
    </row>
    <row r="3033" spans="1:27" x14ac:dyDescent="0.25">
      <c r="A3033" s="60">
        <v>45923.244791666664</v>
      </c>
      <c r="B3033" s="61">
        <v>444648207</v>
      </c>
      <c r="C3033" s="62" t="s">
        <v>36</v>
      </c>
      <c r="D3033" s="62" t="s">
        <v>38</v>
      </c>
      <c r="E3033" s="62" t="s">
        <v>119</v>
      </c>
      <c r="F3033" s="63">
        <v>3740.71</v>
      </c>
      <c r="G3033" s="63">
        <v>3740.76</v>
      </c>
      <c r="H3033" s="63">
        <v>3739.18</v>
      </c>
      <c r="I3033" s="62" t="s">
        <v>3562</v>
      </c>
      <c r="J3033" s="63">
        <v>3739.15</v>
      </c>
      <c r="K3033" s="63">
        <v>0</v>
      </c>
      <c r="L3033" s="63">
        <v>0</v>
      </c>
      <c r="M3033" s="63">
        <v>1.56</v>
      </c>
      <c r="N3033" s="10" t="str">
        <f t="shared" si="471"/>
        <v>W</v>
      </c>
      <c r="O3033" s="11">
        <f t="shared" si="472"/>
        <v>45923</v>
      </c>
      <c r="P3033" s="12" t="str">
        <f t="shared" si="473"/>
        <v>05</v>
      </c>
      <c r="Q3033" s="13" t="str">
        <f>VLOOKUP($B3033,Deals_Demo!$H:$N,7,0)</f>
        <v>strategy_15_demo</v>
      </c>
      <c r="R3033" s="13" t="str">
        <f t="shared" si="474"/>
        <v>Tue</v>
      </c>
      <c r="S3033" s="14">
        <f>VLOOKUP($B3033,Deals_Demo!$H:$S,8,0)</f>
        <v>45923.244791666664</v>
      </c>
      <c r="T3033" s="14">
        <f>VLOOKUP($B3033,Deals_Demo!$H:$S,9,0)</f>
        <v>45923.453125</v>
      </c>
      <c r="U3033" s="15" t="str">
        <f t="shared" si="475"/>
        <v>2025-09-23</v>
      </c>
      <c r="V3033" s="13" t="str">
        <f>VLOOKUP($B3033,Deals_Demo!$H:$S,11,0)</f>
        <v>10</v>
      </c>
      <c r="W3033" s="13" t="str">
        <f>VLOOKUP($B3033,Deals_Demo!$H:$S,12,0)</f>
        <v>Tue</v>
      </c>
      <c r="X3033" s="13">
        <f t="shared" si="477"/>
        <v>0.15600000000000003</v>
      </c>
      <c r="Y3033" s="13">
        <f t="shared" si="478"/>
        <v>0.31200000000000006</v>
      </c>
      <c r="Z3033" s="13">
        <f t="shared" si="479"/>
        <v>0.46799999999999997</v>
      </c>
      <c r="AA3033" s="13">
        <f t="shared" si="476"/>
        <v>-3</v>
      </c>
    </row>
    <row r="3034" spans="1:27" x14ac:dyDescent="0.25">
      <c r="A3034" s="56">
        <v>45923.244791666664</v>
      </c>
      <c r="B3034" s="57">
        <v>444648208</v>
      </c>
      <c r="C3034" s="58" t="s">
        <v>36</v>
      </c>
      <c r="D3034" s="58" t="s">
        <v>38</v>
      </c>
      <c r="E3034" s="58" t="s">
        <v>119</v>
      </c>
      <c r="F3034" s="59">
        <v>3740.79</v>
      </c>
      <c r="G3034" s="59">
        <v>3740.43</v>
      </c>
      <c r="H3034" s="59">
        <v>3737.68</v>
      </c>
      <c r="I3034" s="58" t="s">
        <v>3566</v>
      </c>
      <c r="J3034" s="59">
        <v>3740.48</v>
      </c>
      <c r="K3034" s="59">
        <v>0</v>
      </c>
      <c r="L3034" s="59">
        <v>0</v>
      </c>
      <c r="M3034" s="59">
        <v>0.31</v>
      </c>
      <c r="N3034" s="10" t="str">
        <f t="shared" si="471"/>
        <v>W</v>
      </c>
      <c r="O3034" s="11">
        <f t="shared" si="472"/>
        <v>45923</v>
      </c>
      <c r="P3034" s="12" t="str">
        <f t="shared" si="473"/>
        <v>05</v>
      </c>
      <c r="Q3034" s="13" t="str">
        <f>VLOOKUP($B3034,Deals_Demo!$H:$N,7,0)</f>
        <v>strategy_09_demo</v>
      </c>
      <c r="R3034" s="13" t="str">
        <f t="shared" si="474"/>
        <v>Tue</v>
      </c>
      <c r="S3034" s="14">
        <f>VLOOKUP($B3034,Deals_Demo!$H:$S,8,0)</f>
        <v>45923.244791666664</v>
      </c>
      <c r="T3034" s="14">
        <f>VLOOKUP($B3034,Deals_Demo!$H:$S,9,0)</f>
        <v>45923.453125</v>
      </c>
      <c r="U3034" s="15" t="str">
        <f t="shared" si="475"/>
        <v>2025-09-23</v>
      </c>
      <c r="V3034" s="13" t="str">
        <f>VLOOKUP($B3034,Deals_Demo!$H:$S,11,0)</f>
        <v>10</v>
      </c>
      <c r="W3034" s="13" t="str">
        <f>VLOOKUP($B3034,Deals_Demo!$H:$S,12,0)</f>
        <v>Tue</v>
      </c>
      <c r="X3034" s="13">
        <f t="shared" si="477"/>
        <v>3.1E-2</v>
      </c>
      <c r="Y3034" s="13">
        <f t="shared" si="478"/>
        <v>6.2E-2</v>
      </c>
      <c r="Z3034" s="13">
        <f t="shared" si="479"/>
        <v>9.2999999999999999E-2</v>
      </c>
      <c r="AA3034" s="13">
        <f t="shared" si="476"/>
        <v>-3</v>
      </c>
    </row>
    <row r="3035" spans="1:27" x14ac:dyDescent="0.25">
      <c r="A3035" s="60">
        <v>45923.244791666664</v>
      </c>
      <c r="B3035" s="61">
        <v>444648209</v>
      </c>
      <c r="C3035" s="62" t="s">
        <v>36</v>
      </c>
      <c r="D3035" s="62" t="s">
        <v>38</v>
      </c>
      <c r="E3035" s="62" t="s">
        <v>119</v>
      </c>
      <c r="F3035" s="63">
        <v>3740.79</v>
      </c>
      <c r="G3035" s="63">
        <v>3740.75</v>
      </c>
      <c r="H3035" s="63">
        <v>3739.18</v>
      </c>
      <c r="I3035" s="62" t="s">
        <v>3562</v>
      </c>
      <c r="J3035" s="63">
        <v>3739.15</v>
      </c>
      <c r="K3035" s="63">
        <v>0</v>
      </c>
      <c r="L3035" s="63">
        <v>0</v>
      </c>
      <c r="M3035" s="63">
        <v>1.64</v>
      </c>
      <c r="N3035" s="10" t="str">
        <f t="shared" si="471"/>
        <v>W</v>
      </c>
      <c r="O3035" s="11">
        <f t="shared" si="472"/>
        <v>45923</v>
      </c>
      <c r="P3035" s="12" t="str">
        <f t="shared" si="473"/>
        <v>05</v>
      </c>
      <c r="Q3035" s="13" t="str">
        <f>VLOOKUP($B3035,Deals_Demo!$H:$N,7,0)</f>
        <v>strategy_12_demo</v>
      </c>
      <c r="R3035" s="13" t="str">
        <f t="shared" si="474"/>
        <v>Tue</v>
      </c>
      <c r="S3035" s="14">
        <f>VLOOKUP($B3035,Deals_Demo!$H:$S,8,0)</f>
        <v>45923.244791666664</v>
      </c>
      <c r="T3035" s="14">
        <f>VLOOKUP($B3035,Deals_Demo!$H:$S,9,0)</f>
        <v>45923.453125</v>
      </c>
      <c r="U3035" s="15" t="str">
        <f t="shared" si="475"/>
        <v>2025-09-23</v>
      </c>
      <c r="V3035" s="13" t="str">
        <f>VLOOKUP($B3035,Deals_Demo!$H:$S,11,0)</f>
        <v>10</v>
      </c>
      <c r="W3035" s="13" t="str">
        <f>VLOOKUP($B3035,Deals_Demo!$H:$S,12,0)</f>
        <v>Tue</v>
      </c>
      <c r="X3035" s="13">
        <f t="shared" si="477"/>
        <v>0.16400000000000001</v>
      </c>
      <c r="Y3035" s="13">
        <f t="shared" si="478"/>
        <v>0.32800000000000001</v>
      </c>
      <c r="Z3035" s="13">
        <f t="shared" si="479"/>
        <v>0.49199999999999994</v>
      </c>
      <c r="AA3035" s="13">
        <f t="shared" si="476"/>
        <v>-3</v>
      </c>
    </row>
    <row r="3036" spans="1:27" x14ac:dyDescent="0.25">
      <c r="A3036" s="56">
        <v>45923.244791666664</v>
      </c>
      <c r="B3036" s="57">
        <v>444648210</v>
      </c>
      <c r="C3036" s="58" t="s">
        <v>36</v>
      </c>
      <c r="D3036" s="58" t="s">
        <v>38</v>
      </c>
      <c r="E3036" s="58" t="s">
        <v>119</v>
      </c>
      <c r="F3036" s="59">
        <v>3740.79</v>
      </c>
      <c r="G3036" s="59">
        <v>3742.88</v>
      </c>
      <c r="H3036" s="59">
        <v>3739.18</v>
      </c>
      <c r="I3036" s="58" t="s">
        <v>3562</v>
      </c>
      <c r="J3036" s="59">
        <v>3739.15</v>
      </c>
      <c r="K3036" s="59">
        <v>0</v>
      </c>
      <c r="L3036" s="59">
        <v>0</v>
      </c>
      <c r="M3036" s="59">
        <v>1.64</v>
      </c>
      <c r="N3036" s="10" t="str">
        <f t="shared" si="471"/>
        <v>W</v>
      </c>
      <c r="O3036" s="11">
        <f t="shared" si="472"/>
        <v>45923</v>
      </c>
      <c r="P3036" s="12" t="str">
        <f t="shared" si="473"/>
        <v>05</v>
      </c>
      <c r="Q3036" s="13" t="str">
        <f>VLOOKUP($B3036,Deals_Demo!$H:$N,7,0)</f>
        <v>strategy_22_demo</v>
      </c>
      <c r="R3036" s="13" t="str">
        <f t="shared" si="474"/>
        <v>Tue</v>
      </c>
      <c r="S3036" s="14">
        <f>VLOOKUP($B3036,Deals_Demo!$H:$S,8,0)</f>
        <v>45923.244791666664</v>
      </c>
      <c r="T3036" s="14">
        <f>VLOOKUP($B3036,Deals_Demo!$H:$S,9,0)</f>
        <v>45923.453125</v>
      </c>
      <c r="U3036" s="15" t="str">
        <f t="shared" si="475"/>
        <v>2025-09-23</v>
      </c>
      <c r="V3036" s="13" t="str">
        <f>VLOOKUP($B3036,Deals_Demo!$H:$S,11,0)</f>
        <v>10</v>
      </c>
      <c r="W3036" s="13" t="str">
        <f>VLOOKUP($B3036,Deals_Demo!$H:$S,12,0)</f>
        <v>Tue</v>
      </c>
      <c r="X3036" s="13">
        <f t="shared" si="477"/>
        <v>0.16400000000000001</v>
      </c>
      <c r="Y3036" s="13">
        <f t="shared" si="478"/>
        <v>0.32800000000000001</v>
      </c>
      <c r="Z3036" s="13">
        <f t="shared" si="479"/>
        <v>0.49199999999999994</v>
      </c>
      <c r="AA3036" s="13">
        <f t="shared" si="476"/>
        <v>-3</v>
      </c>
    </row>
    <row r="3037" spans="1:27" x14ac:dyDescent="0.25">
      <c r="A3037" s="60">
        <v>45923.244803240741</v>
      </c>
      <c r="B3037" s="61">
        <v>444648211</v>
      </c>
      <c r="C3037" s="62" t="s">
        <v>36</v>
      </c>
      <c r="D3037" s="62" t="s">
        <v>38</v>
      </c>
      <c r="E3037" s="62" t="s">
        <v>119</v>
      </c>
      <c r="F3037" s="63">
        <v>3740.79</v>
      </c>
      <c r="G3037" s="63">
        <v>3740.42</v>
      </c>
      <c r="H3037" s="63">
        <v>3737.18</v>
      </c>
      <c r="I3037" s="62" t="s">
        <v>3566</v>
      </c>
      <c r="J3037" s="63">
        <v>3740.42</v>
      </c>
      <c r="K3037" s="63">
        <v>0</v>
      </c>
      <c r="L3037" s="63">
        <v>0</v>
      </c>
      <c r="M3037" s="63">
        <v>0.37</v>
      </c>
      <c r="N3037" s="10" t="str">
        <f t="shared" si="471"/>
        <v>W</v>
      </c>
      <c r="O3037" s="11">
        <f t="shared" si="472"/>
        <v>45923</v>
      </c>
      <c r="P3037" s="12" t="str">
        <f t="shared" si="473"/>
        <v>05</v>
      </c>
      <c r="Q3037" s="13" t="str">
        <f>VLOOKUP($B3037,Deals_Demo!$H:$N,7,0)</f>
        <v>strategy_11_demo</v>
      </c>
      <c r="R3037" s="13" t="str">
        <f t="shared" si="474"/>
        <v>Tue</v>
      </c>
      <c r="S3037" s="14">
        <f>VLOOKUP($B3037,Deals_Demo!$H:$S,8,0)</f>
        <v>45923.244803240741</v>
      </c>
      <c r="T3037" s="14">
        <f>VLOOKUP($B3037,Deals_Demo!$H:$S,9,0)</f>
        <v>45923.453136574077</v>
      </c>
      <c r="U3037" s="15" t="str">
        <f t="shared" si="475"/>
        <v>2025-09-23</v>
      </c>
      <c r="V3037" s="13" t="str">
        <f>VLOOKUP($B3037,Deals_Demo!$H:$S,11,0)</f>
        <v>10</v>
      </c>
      <c r="W3037" s="13" t="str">
        <f>VLOOKUP($B3037,Deals_Demo!$H:$S,12,0)</f>
        <v>Tue</v>
      </c>
      <c r="X3037" s="13">
        <f t="shared" si="477"/>
        <v>3.6999999999999998E-2</v>
      </c>
      <c r="Y3037" s="13">
        <f t="shared" si="478"/>
        <v>7.3999999999999996E-2</v>
      </c>
      <c r="Z3037" s="13">
        <f t="shared" si="479"/>
        <v>0.111</v>
      </c>
      <c r="AA3037" s="13">
        <f t="shared" si="476"/>
        <v>-3</v>
      </c>
    </row>
    <row r="3038" spans="1:27" x14ac:dyDescent="0.25">
      <c r="A3038" s="56">
        <v>45923.246168981481</v>
      </c>
      <c r="B3038" s="57">
        <v>444649160</v>
      </c>
      <c r="C3038" s="58" t="s">
        <v>36</v>
      </c>
      <c r="D3038" s="58" t="s">
        <v>38</v>
      </c>
      <c r="E3038" s="58" t="s">
        <v>119</v>
      </c>
      <c r="F3038" s="59">
        <v>3739.83</v>
      </c>
      <c r="G3038" s="59">
        <v>3738.58</v>
      </c>
      <c r="H3038" s="58"/>
      <c r="I3038" s="58" t="s">
        <v>3563</v>
      </c>
      <c r="J3038" s="59">
        <v>3738.64</v>
      </c>
      <c r="K3038" s="59">
        <v>0</v>
      </c>
      <c r="L3038" s="59">
        <v>0</v>
      </c>
      <c r="M3038" s="59">
        <v>1.19</v>
      </c>
      <c r="N3038" s="10" t="str">
        <f t="shared" si="471"/>
        <v>W</v>
      </c>
      <c r="O3038" s="11">
        <f t="shared" si="472"/>
        <v>45923</v>
      </c>
      <c r="P3038" s="12" t="str">
        <f t="shared" si="473"/>
        <v>05</v>
      </c>
      <c r="Q3038" s="13" t="str">
        <f>VLOOKUP($B3038,Deals_Demo!$H:$N,7,0)</f>
        <v>strategy_18_demo</v>
      </c>
      <c r="R3038" s="13" t="str">
        <f t="shared" si="474"/>
        <v>Tue</v>
      </c>
      <c r="S3038" s="14">
        <f>VLOOKUP($B3038,Deals_Demo!$H:$S,8,0)</f>
        <v>45923.246168981481</v>
      </c>
      <c r="T3038" s="14">
        <f>VLOOKUP($B3038,Deals_Demo!$H:$S,9,0)</f>
        <v>45923.454502314817</v>
      </c>
      <c r="U3038" s="15" t="str">
        <f t="shared" si="475"/>
        <v>2025-09-23</v>
      </c>
      <c r="V3038" s="13" t="str">
        <f>VLOOKUP($B3038,Deals_Demo!$H:$S,11,0)</f>
        <v>10</v>
      </c>
      <c r="W3038" s="13" t="str">
        <f>VLOOKUP($B3038,Deals_Demo!$H:$S,12,0)</f>
        <v>Tue</v>
      </c>
      <c r="X3038" s="13">
        <f t="shared" si="477"/>
        <v>0.11899999999999999</v>
      </c>
      <c r="Y3038" s="13">
        <f t="shared" si="478"/>
        <v>0.23799999999999999</v>
      </c>
      <c r="Z3038" s="13">
        <f t="shared" si="479"/>
        <v>0.35699999999999998</v>
      </c>
      <c r="AA3038" s="13">
        <f t="shared" si="476"/>
        <v>-3</v>
      </c>
    </row>
    <row r="3039" spans="1:27" x14ac:dyDescent="0.25">
      <c r="A3039" s="60">
        <v>45923.246168981481</v>
      </c>
      <c r="B3039" s="61">
        <v>444649161</v>
      </c>
      <c r="C3039" s="62" t="s">
        <v>36</v>
      </c>
      <c r="D3039" s="62" t="s">
        <v>38</v>
      </c>
      <c r="E3039" s="62" t="s">
        <v>119</v>
      </c>
      <c r="F3039" s="63">
        <v>3739.75</v>
      </c>
      <c r="G3039" s="63">
        <v>3738.34</v>
      </c>
      <c r="H3039" s="62"/>
      <c r="I3039" s="62" t="s">
        <v>3567</v>
      </c>
      <c r="J3039" s="63">
        <v>3738.36</v>
      </c>
      <c r="K3039" s="63">
        <v>0</v>
      </c>
      <c r="L3039" s="63">
        <v>0</v>
      </c>
      <c r="M3039" s="63">
        <v>1.39</v>
      </c>
      <c r="N3039" s="10" t="str">
        <f t="shared" si="471"/>
        <v>W</v>
      </c>
      <c r="O3039" s="11">
        <f t="shared" si="472"/>
        <v>45923</v>
      </c>
      <c r="P3039" s="12" t="str">
        <f t="shared" si="473"/>
        <v>05</v>
      </c>
      <c r="Q3039" s="13" t="str">
        <f>VLOOKUP($B3039,Deals_Demo!$H:$N,7,0)</f>
        <v>strategy_20_demo</v>
      </c>
      <c r="R3039" s="13" t="str">
        <f t="shared" si="474"/>
        <v>Tue</v>
      </c>
      <c r="S3039" s="14">
        <f>VLOOKUP($B3039,Deals_Demo!$H:$S,8,0)</f>
        <v>45923.246168981481</v>
      </c>
      <c r="T3039" s="14">
        <f>VLOOKUP($B3039,Deals_Demo!$H:$S,9,0)</f>
        <v>45923.454502314817</v>
      </c>
      <c r="U3039" s="15" t="str">
        <f t="shared" si="475"/>
        <v>2025-09-23</v>
      </c>
      <c r="V3039" s="13" t="str">
        <f>VLOOKUP($B3039,Deals_Demo!$H:$S,11,0)</f>
        <v>10</v>
      </c>
      <c r="W3039" s="13" t="str">
        <f>VLOOKUP($B3039,Deals_Demo!$H:$S,12,0)</f>
        <v>Tue</v>
      </c>
      <c r="X3039" s="13">
        <f t="shared" si="477"/>
        <v>0.13899999999999998</v>
      </c>
      <c r="Y3039" s="13">
        <f t="shared" si="478"/>
        <v>0.27799999999999997</v>
      </c>
      <c r="Z3039" s="13">
        <f t="shared" si="479"/>
        <v>0.41699999999999998</v>
      </c>
      <c r="AA3039" s="13">
        <f t="shared" si="476"/>
        <v>-3</v>
      </c>
    </row>
    <row r="3040" spans="1:27" x14ac:dyDescent="0.25">
      <c r="A3040" s="56">
        <v>45923.246631944443</v>
      </c>
      <c r="B3040" s="57">
        <v>444649651</v>
      </c>
      <c r="C3040" s="58" t="s">
        <v>36</v>
      </c>
      <c r="D3040" s="58" t="s">
        <v>38</v>
      </c>
      <c r="E3040" s="58" t="s">
        <v>119</v>
      </c>
      <c r="F3040" s="59">
        <v>3739.85</v>
      </c>
      <c r="G3040" s="59">
        <v>3742.05</v>
      </c>
      <c r="H3040" s="59">
        <v>3738.35</v>
      </c>
      <c r="I3040" s="58" t="s">
        <v>3556</v>
      </c>
      <c r="J3040" s="59">
        <v>3738.29</v>
      </c>
      <c r="K3040" s="59">
        <v>0</v>
      </c>
      <c r="L3040" s="59">
        <v>0</v>
      </c>
      <c r="M3040" s="59">
        <v>1.56</v>
      </c>
      <c r="N3040" s="10" t="str">
        <f t="shared" si="471"/>
        <v>W</v>
      </c>
      <c r="O3040" s="11">
        <f t="shared" si="472"/>
        <v>45923</v>
      </c>
      <c r="P3040" s="12" t="str">
        <f t="shared" si="473"/>
        <v>05</v>
      </c>
      <c r="Q3040" s="13" t="str">
        <f>VLOOKUP($B3040,Deals_Demo!$H:$N,7,0)</f>
        <v>strategy_22_demo</v>
      </c>
      <c r="R3040" s="13" t="str">
        <f t="shared" si="474"/>
        <v>Tue</v>
      </c>
      <c r="S3040" s="14">
        <f>VLOOKUP($B3040,Deals_Demo!$H:$S,8,0)</f>
        <v>45923.246631944443</v>
      </c>
      <c r="T3040" s="14">
        <f>VLOOKUP($B3040,Deals_Demo!$H:$S,9,0)</f>
        <v>45923.454965277779</v>
      </c>
      <c r="U3040" s="15" t="str">
        <f t="shared" si="475"/>
        <v>2025-09-23</v>
      </c>
      <c r="V3040" s="13" t="str">
        <f>VLOOKUP($B3040,Deals_Demo!$H:$S,11,0)</f>
        <v>10</v>
      </c>
      <c r="W3040" s="13" t="str">
        <f>VLOOKUP($B3040,Deals_Demo!$H:$S,12,0)</f>
        <v>Tue</v>
      </c>
      <c r="X3040" s="13">
        <f t="shared" si="477"/>
        <v>0.15600000000000003</v>
      </c>
      <c r="Y3040" s="13">
        <f t="shared" si="478"/>
        <v>0.31200000000000006</v>
      </c>
      <c r="Z3040" s="13">
        <f t="shared" si="479"/>
        <v>0.46799999999999997</v>
      </c>
      <c r="AA3040" s="13">
        <f t="shared" si="476"/>
        <v>-3</v>
      </c>
    </row>
    <row r="3041" spans="1:27" x14ac:dyDescent="0.25">
      <c r="A3041" s="60">
        <v>45923.246631944443</v>
      </c>
      <c r="B3041" s="61">
        <v>444649653</v>
      </c>
      <c r="C3041" s="62" t="s">
        <v>36</v>
      </c>
      <c r="D3041" s="62" t="s">
        <v>38</v>
      </c>
      <c r="E3041" s="62" t="s">
        <v>119</v>
      </c>
      <c r="F3041" s="63">
        <v>3739.85</v>
      </c>
      <c r="G3041" s="63">
        <v>3742.85</v>
      </c>
      <c r="H3041" s="63">
        <v>3738.35</v>
      </c>
      <c r="I3041" s="62" t="s">
        <v>3556</v>
      </c>
      <c r="J3041" s="63">
        <v>3738.29</v>
      </c>
      <c r="K3041" s="63">
        <v>0</v>
      </c>
      <c r="L3041" s="63">
        <v>0</v>
      </c>
      <c r="M3041" s="63">
        <v>1.56</v>
      </c>
      <c r="N3041" s="10" t="str">
        <f t="shared" si="471"/>
        <v>W</v>
      </c>
      <c r="O3041" s="11">
        <f t="shared" si="472"/>
        <v>45923</v>
      </c>
      <c r="P3041" s="12" t="str">
        <f t="shared" si="473"/>
        <v>05</v>
      </c>
      <c r="Q3041" s="13" t="str">
        <f>VLOOKUP($B3041,Deals_Demo!$H:$N,7,0)</f>
        <v>strategy_24_demo</v>
      </c>
      <c r="R3041" s="13" t="str">
        <f t="shared" si="474"/>
        <v>Tue</v>
      </c>
      <c r="S3041" s="14">
        <f>VLOOKUP($B3041,Deals_Demo!$H:$S,8,0)</f>
        <v>45923.246631944443</v>
      </c>
      <c r="T3041" s="14">
        <f>VLOOKUP($B3041,Deals_Demo!$H:$S,9,0)</f>
        <v>45923.454965277779</v>
      </c>
      <c r="U3041" s="15" t="str">
        <f t="shared" si="475"/>
        <v>2025-09-23</v>
      </c>
      <c r="V3041" s="13" t="str">
        <f>VLOOKUP($B3041,Deals_Demo!$H:$S,11,0)</f>
        <v>10</v>
      </c>
      <c r="W3041" s="13" t="str">
        <f>VLOOKUP($B3041,Deals_Demo!$H:$S,12,0)</f>
        <v>Tue</v>
      </c>
      <c r="X3041" s="13">
        <f t="shared" si="477"/>
        <v>0.15600000000000003</v>
      </c>
      <c r="Y3041" s="13">
        <f t="shared" si="478"/>
        <v>0.31200000000000006</v>
      </c>
      <c r="Z3041" s="13">
        <f t="shared" si="479"/>
        <v>0.46799999999999997</v>
      </c>
      <c r="AA3041" s="13">
        <f t="shared" si="476"/>
        <v>-3</v>
      </c>
    </row>
    <row r="3042" spans="1:27" x14ac:dyDescent="0.25">
      <c r="A3042" s="56">
        <v>45923.246631944443</v>
      </c>
      <c r="B3042" s="57">
        <v>444649655</v>
      </c>
      <c r="C3042" s="58" t="s">
        <v>36</v>
      </c>
      <c r="D3042" s="58" t="s">
        <v>38</v>
      </c>
      <c r="E3042" s="58" t="s">
        <v>119</v>
      </c>
      <c r="F3042" s="59">
        <v>3739.85</v>
      </c>
      <c r="G3042" s="59">
        <v>3742.85</v>
      </c>
      <c r="H3042" s="59">
        <v>3738.35</v>
      </c>
      <c r="I3042" s="58" t="s">
        <v>3556</v>
      </c>
      <c r="J3042" s="59">
        <v>3738.29</v>
      </c>
      <c r="K3042" s="59">
        <v>0</v>
      </c>
      <c r="L3042" s="59">
        <v>0</v>
      </c>
      <c r="M3042" s="59">
        <v>1.56</v>
      </c>
      <c r="N3042" s="10" t="str">
        <f t="shared" si="471"/>
        <v>W</v>
      </c>
      <c r="O3042" s="11">
        <f t="shared" si="472"/>
        <v>45923</v>
      </c>
      <c r="P3042" s="12" t="str">
        <f t="shared" si="473"/>
        <v>05</v>
      </c>
      <c r="Q3042" s="13" t="str">
        <f>VLOOKUP($B3042,Deals_Demo!$H:$N,7,0)</f>
        <v>strategy_12_demo</v>
      </c>
      <c r="R3042" s="13" t="str">
        <f t="shared" si="474"/>
        <v>Tue</v>
      </c>
      <c r="S3042" s="14">
        <f>VLOOKUP($B3042,Deals_Demo!$H:$S,8,0)</f>
        <v>45923.246631944443</v>
      </c>
      <c r="T3042" s="14">
        <f>VLOOKUP($B3042,Deals_Demo!$H:$S,9,0)</f>
        <v>45923.454965277779</v>
      </c>
      <c r="U3042" s="15" t="str">
        <f t="shared" si="475"/>
        <v>2025-09-23</v>
      </c>
      <c r="V3042" s="13" t="str">
        <f>VLOOKUP($B3042,Deals_Demo!$H:$S,11,0)</f>
        <v>10</v>
      </c>
      <c r="W3042" s="13" t="str">
        <f>VLOOKUP($B3042,Deals_Demo!$H:$S,12,0)</f>
        <v>Tue</v>
      </c>
      <c r="X3042" s="13">
        <f t="shared" si="477"/>
        <v>0.15600000000000003</v>
      </c>
      <c r="Y3042" s="13">
        <f t="shared" si="478"/>
        <v>0.31200000000000006</v>
      </c>
      <c r="Z3042" s="13">
        <f t="shared" si="479"/>
        <v>0.46799999999999997</v>
      </c>
      <c r="AA3042" s="13">
        <f t="shared" si="476"/>
        <v>-3</v>
      </c>
    </row>
    <row r="3043" spans="1:27" x14ac:dyDescent="0.25">
      <c r="A3043" s="60">
        <v>45923.246631944443</v>
      </c>
      <c r="B3043" s="61">
        <v>444649657</v>
      </c>
      <c r="C3043" s="62" t="s">
        <v>36</v>
      </c>
      <c r="D3043" s="62" t="s">
        <v>38</v>
      </c>
      <c r="E3043" s="62" t="s">
        <v>119</v>
      </c>
      <c r="F3043" s="63">
        <v>3739.85</v>
      </c>
      <c r="G3043" s="63">
        <v>3741.35</v>
      </c>
      <c r="H3043" s="63">
        <v>3738.35</v>
      </c>
      <c r="I3043" s="62" t="s">
        <v>3556</v>
      </c>
      <c r="J3043" s="63">
        <v>3738.29</v>
      </c>
      <c r="K3043" s="63">
        <v>0</v>
      </c>
      <c r="L3043" s="63">
        <v>0</v>
      </c>
      <c r="M3043" s="63">
        <v>1.56</v>
      </c>
      <c r="N3043" s="10" t="str">
        <f t="shared" si="471"/>
        <v>W</v>
      </c>
      <c r="O3043" s="11">
        <f t="shared" si="472"/>
        <v>45923</v>
      </c>
      <c r="P3043" s="12" t="str">
        <f t="shared" si="473"/>
        <v>05</v>
      </c>
      <c r="Q3043" s="13" t="str">
        <f>VLOOKUP($B3043,Deals_Demo!$H:$N,7,0)</f>
        <v>strategy_15_demo</v>
      </c>
      <c r="R3043" s="13" t="str">
        <f t="shared" si="474"/>
        <v>Tue</v>
      </c>
      <c r="S3043" s="14">
        <f>VLOOKUP($B3043,Deals_Demo!$H:$S,8,0)</f>
        <v>45923.246631944443</v>
      </c>
      <c r="T3043" s="14">
        <f>VLOOKUP($B3043,Deals_Demo!$H:$S,9,0)</f>
        <v>45923.454965277779</v>
      </c>
      <c r="U3043" s="15" t="str">
        <f t="shared" si="475"/>
        <v>2025-09-23</v>
      </c>
      <c r="V3043" s="13" t="str">
        <f>VLOOKUP($B3043,Deals_Demo!$H:$S,11,0)</f>
        <v>10</v>
      </c>
      <c r="W3043" s="13" t="str">
        <f>VLOOKUP($B3043,Deals_Demo!$H:$S,12,0)</f>
        <v>Tue</v>
      </c>
      <c r="X3043" s="13">
        <f t="shared" si="477"/>
        <v>0.15600000000000003</v>
      </c>
      <c r="Y3043" s="13">
        <f t="shared" si="478"/>
        <v>0.31200000000000006</v>
      </c>
      <c r="Z3043" s="13">
        <f t="shared" si="479"/>
        <v>0.46799999999999997</v>
      </c>
      <c r="AA3043" s="13">
        <f t="shared" si="476"/>
        <v>-3</v>
      </c>
    </row>
    <row r="3044" spans="1:27" x14ac:dyDescent="0.25">
      <c r="A3044" s="56">
        <v>45923.246631944443</v>
      </c>
      <c r="B3044" s="57">
        <v>444649658</v>
      </c>
      <c r="C3044" s="58" t="s">
        <v>36</v>
      </c>
      <c r="D3044" s="58" t="s">
        <v>38</v>
      </c>
      <c r="E3044" s="58" t="s">
        <v>119</v>
      </c>
      <c r="F3044" s="59">
        <v>3739.85</v>
      </c>
      <c r="G3044" s="59">
        <v>3742.85</v>
      </c>
      <c r="H3044" s="59">
        <v>3738.35</v>
      </c>
      <c r="I3044" s="58" t="s">
        <v>3556</v>
      </c>
      <c r="J3044" s="59">
        <v>3738.29</v>
      </c>
      <c r="K3044" s="59">
        <v>0</v>
      </c>
      <c r="L3044" s="59">
        <v>0</v>
      </c>
      <c r="M3044" s="59">
        <v>1.56</v>
      </c>
      <c r="N3044" s="10" t="str">
        <f t="shared" si="471"/>
        <v>W</v>
      </c>
      <c r="O3044" s="11">
        <f t="shared" si="472"/>
        <v>45923</v>
      </c>
      <c r="P3044" s="12" t="str">
        <f t="shared" si="473"/>
        <v>05</v>
      </c>
      <c r="Q3044" s="13" t="str">
        <f>VLOOKUP($B3044,Deals_Demo!$H:$N,7,0)</f>
        <v>strategy_14_demo</v>
      </c>
      <c r="R3044" s="13" t="str">
        <f t="shared" si="474"/>
        <v>Tue</v>
      </c>
      <c r="S3044" s="14">
        <f>VLOOKUP($B3044,Deals_Demo!$H:$S,8,0)</f>
        <v>45923.246631944443</v>
      </c>
      <c r="T3044" s="14">
        <f>VLOOKUP($B3044,Deals_Demo!$H:$S,9,0)</f>
        <v>45923.454965277779</v>
      </c>
      <c r="U3044" s="15" t="str">
        <f t="shared" si="475"/>
        <v>2025-09-23</v>
      </c>
      <c r="V3044" s="13" t="str">
        <f>VLOOKUP($B3044,Deals_Demo!$H:$S,11,0)</f>
        <v>10</v>
      </c>
      <c r="W3044" s="13" t="str">
        <f>VLOOKUP($B3044,Deals_Demo!$H:$S,12,0)</f>
        <v>Tue</v>
      </c>
      <c r="X3044" s="13">
        <f t="shared" si="477"/>
        <v>0.15600000000000003</v>
      </c>
      <c r="Y3044" s="13">
        <f t="shared" si="478"/>
        <v>0.31200000000000006</v>
      </c>
      <c r="Z3044" s="13">
        <f t="shared" si="479"/>
        <v>0.46799999999999997</v>
      </c>
      <c r="AA3044" s="13">
        <f t="shared" si="476"/>
        <v>-3</v>
      </c>
    </row>
    <row r="3045" spans="1:27" x14ac:dyDescent="0.25">
      <c r="A3045" s="60">
        <v>45923.246747685182</v>
      </c>
      <c r="B3045" s="61">
        <v>444649672</v>
      </c>
      <c r="C3045" s="62" t="s">
        <v>36</v>
      </c>
      <c r="D3045" s="62" t="s">
        <v>38</v>
      </c>
      <c r="E3045" s="62" t="s">
        <v>119</v>
      </c>
      <c r="F3045" s="63">
        <v>3740.27</v>
      </c>
      <c r="G3045" s="63">
        <v>3739.49</v>
      </c>
      <c r="H3045" s="63">
        <v>3736.76</v>
      </c>
      <c r="I3045" s="62" t="s">
        <v>3568</v>
      </c>
      <c r="J3045" s="63">
        <v>3739.51</v>
      </c>
      <c r="K3045" s="63">
        <v>0</v>
      </c>
      <c r="L3045" s="63">
        <v>0</v>
      </c>
      <c r="M3045" s="63">
        <v>0.76</v>
      </c>
      <c r="N3045" s="10" t="str">
        <f t="shared" si="471"/>
        <v>W</v>
      </c>
      <c r="O3045" s="11">
        <f t="shared" si="472"/>
        <v>45923</v>
      </c>
      <c r="P3045" s="12" t="str">
        <f t="shared" si="473"/>
        <v>05</v>
      </c>
      <c r="Q3045" s="13" t="str">
        <f>VLOOKUP($B3045,Deals_Demo!$H:$N,7,0)</f>
        <v>strategy_11_demo</v>
      </c>
      <c r="R3045" s="13" t="str">
        <f t="shared" si="474"/>
        <v>Tue</v>
      </c>
      <c r="S3045" s="14">
        <f>VLOOKUP($B3045,Deals_Demo!$H:$S,8,0)</f>
        <v>45923.246747685182</v>
      </c>
      <c r="T3045" s="14">
        <f>VLOOKUP($B3045,Deals_Demo!$H:$S,9,0)</f>
        <v>45923.455081018517</v>
      </c>
      <c r="U3045" s="15" t="str">
        <f t="shared" si="475"/>
        <v>2025-09-23</v>
      </c>
      <c r="V3045" s="13" t="str">
        <f>VLOOKUP($B3045,Deals_Demo!$H:$S,11,0)</f>
        <v>10</v>
      </c>
      <c r="W3045" s="13" t="str">
        <f>VLOOKUP($B3045,Deals_Demo!$H:$S,12,0)</f>
        <v>Tue</v>
      </c>
      <c r="X3045" s="13">
        <f t="shared" si="477"/>
        <v>7.6000000000000012E-2</v>
      </c>
      <c r="Y3045" s="13">
        <f t="shared" si="478"/>
        <v>0.15200000000000002</v>
      </c>
      <c r="Z3045" s="13">
        <f t="shared" si="479"/>
        <v>0.22799999999999998</v>
      </c>
      <c r="AA3045" s="13">
        <f t="shared" si="476"/>
        <v>-3</v>
      </c>
    </row>
    <row r="3046" spans="1:27" x14ac:dyDescent="0.25">
      <c r="A3046" s="56">
        <v>45923.246747685182</v>
      </c>
      <c r="B3046" s="57">
        <v>444649673</v>
      </c>
      <c r="C3046" s="58" t="s">
        <v>36</v>
      </c>
      <c r="D3046" s="58" t="s">
        <v>38</v>
      </c>
      <c r="E3046" s="58" t="s">
        <v>119</v>
      </c>
      <c r="F3046" s="59">
        <v>3740.27</v>
      </c>
      <c r="G3046" s="59">
        <v>3739.64</v>
      </c>
      <c r="H3046" s="59">
        <v>3737.27</v>
      </c>
      <c r="I3046" s="58" t="s">
        <v>3565</v>
      </c>
      <c r="J3046" s="59">
        <v>3737.24</v>
      </c>
      <c r="K3046" s="59">
        <v>0</v>
      </c>
      <c r="L3046" s="59">
        <v>0</v>
      </c>
      <c r="M3046" s="59">
        <v>3.03</v>
      </c>
      <c r="N3046" s="10" t="str">
        <f t="shared" si="471"/>
        <v>W</v>
      </c>
      <c r="O3046" s="11">
        <f t="shared" si="472"/>
        <v>45923</v>
      </c>
      <c r="P3046" s="12" t="str">
        <f t="shared" si="473"/>
        <v>05</v>
      </c>
      <c r="Q3046" s="13" t="str">
        <f>VLOOKUP($B3046,Deals_Demo!$H:$N,7,0)</f>
        <v>strategy_09_demo</v>
      </c>
      <c r="R3046" s="13" t="str">
        <f t="shared" si="474"/>
        <v>Tue</v>
      </c>
      <c r="S3046" s="14">
        <f>VLOOKUP($B3046,Deals_Demo!$H:$S,8,0)</f>
        <v>45923.246747685182</v>
      </c>
      <c r="T3046" s="14">
        <f>VLOOKUP($B3046,Deals_Demo!$H:$S,9,0)</f>
        <v>45923.455081018517</v>
      </c>
      <c r="U3046" s="15" t="str">
        <f t="shared" si="475"/>
        <v>2025-09-23</v>
      </c>
      <c r="V3046" s="13" t="str">
        <f>VLOOKUP($B3046,Deals_Demo!$H:$S,11,0)</f>
        <v>10</v>
      </c>
      <c r="W3046" s="13" t="str">
        <f>VLOOKUP($B3046,Deals_Demo!$H:$S,12,0)</f>
        <v>Tue</v>
      </c>
      <c r="X3046" s="13">
        <f t="shared" si="477"/>
        <v>0.30299999999999999</v>
      </c>
      <c r="Y3046" s="13">
        <f t="shared" si="478"/>
        <v>0.60599999999999998</v>
      </c>
      <c r="Z3046" s="13">
        <f t="shared" si="479"/>
        <v>0.90899999999999992</v>
      </c>
      <c r="AA3046" s="13">
        <f t="shared" si="476"/>
        <v>3.03</v>
      </c>
    </row>
    <row r="3047" spans="1:27" x14ac:dyDescent="0.25">
      <c r="A3047" s="60">
        <v>45923.247673611113</v>
      </c>
      <c r="B3047" s="61">
        <v>444650547</v>
      </c>
      <c r="C3047" s="62" t="s">
        <v>36</v>
      </c>
      <c r="D3047" s="62" t="s">
        <v>38</v>
      </c>
      <c r="E3047" s="62" t="s">
        <v>119</v>
      </c>
      <c r="F3047" s="63">
        <v>3739.21</v>
      </c>
      <c r="G3047" s="63">
        <v>3742.42</v>
      </c>
      <c r="H3047" s="63">
        <v>3737.22</v>
      </c>
      <c r="I3047" s="62" t="s">
        <v>3569</v>
      </c>
      <c r="J3047" s="63">
        <v>3742.48</v>
      </c>
      <c r="K3047" s="63">
        <v>0</v>
      </c>
      <c r="L3047" s="63">
        <v>0</v>
      </c>
      <c r="M3047" s="63">
        <v>-3.27</v>
      </c>
      <c r="N3047" s="10" t="str">
        <f t="shared" si="471"/>
        <v>L</v>
      </c>
      <c r="O3047" s="11">
        <f t="shared" si="472"/>
        <v>45923</v>
      </c>
      <c r="P3047" s="12" t="str">
        <f t="shared" si="473"/>
        <v>05</v>
      </c>
      <c r="Q3047" s="13" t="str">
        <f>VLOOKUP($B3047,Deals_Demo!$H:$N,7,0)</f>
        <v>strategy_21_demo</v>
      </c>
      <c r="R3047" s="13" t="str">
        <f t="shared" si="474"/>
        <v>Tue</v>
      </c>
      <c r="S3047" s="14">
        <f>VLOOKUP($B3047,Deals_Demo!$H:$S,8,0)</f>
        <v>45923.247673611113</v>
      </c>
      <c r="T3047" s="14">
        <f>VLOOKUP($B3047,Deals_Demo!$H:$S,9,0)</f>
        <v>45923.456006944449</v>
      </c>
      <c r="U3047" s="15" t="str">
        <f t="shared" si="475"/>
        <v>2025-09-23</v>
      </c>
      <c r="V3047" s="13" t="str">
        <f>VLOOKUP($B3047,Deals_Demo!$H:$S,11,0)</f>
        <v>10</v>
      </c>
      <c r="W3047" s="13" t="str">
        <f>VLOOKUP($B3047,Deals_Demo!$H:$S,12,0)</f>
        <v>Tue</v>
      </c>
      <c r="X3047" s="13">
        <f t="shared" si="477"/>
        <v>-0.32700000000000001</v>
      </c>
      <c r="Y3047" s="13">
        <f t="shared" si="478"/>
        <v>-0.65400000000000003</v>
      </c>
      <c r="Z3047" s="13">
        <f t="shared" si="479"/>
        <v>-0.98099999999999998</v>
      </c>
      <c r="AA3047" s="13">
        <f t="shared" si="476"/>
        <v>-3</v>
      </c>
    </row>
    <row r="3048" spans="1:27" x14ac:dyDescent="0.25">
      <c r="A3048" s="56">
        <v>45923.247673611113</v>
      </c>
      <c r="B3048" s="57">
        <v>444650550</v>
      </c>
      <c r="C3048" s="58" t="s">
        <v>36</v>
      </c>
      <c r="D3048" s="58" t="s">
        <v>38</v>
      </c>
      <c r="E3048" s="58" t="s">
        <v>119</v>
      </c>
      <c r="F3048" s="59">
        <v>3739.22</v>
      </c>
      <c r="G3048" s="59">
        <v>3742.21</v>
      </c>
      <c r="H3048" s="59">
        <v>3735.71</v>
      </c>
      <c r="I3048" s="58" t="s">
        <v>3570</v>
      </c>
      <c r="J3048" s="59">
        <v>3742.25</v>
      </c>
      <c r="K3048" s="59">
        <v>0</v>
      </c>
      <c r="L3048" s="59">
        <v>0</v>
      </c>
      <c r="M3048" s="59">
        <v>-3.03</v>
      </c>
      <c r="N3048" s="10" t="str">
        <f t="shared" si="471"/>
        <v>L</v>
      </c>
      <c r="O3048" s="11">
        <f t="shared" si="472"/>
        <v>45923</v>
      </c>
      <c r="P3048" s="12" t="str">
        <f t="shared" si="473"/>
        <v>05</v>
      </c>
      <c r="Q3048" s="13" t="str">
        <f>VLOOKUP($B3048,Deals_Demo!$H:$N,7,0)</f>
        <v>strategy_16_demo</v>
      </c>
      <c r="R3048" s="13" t="str">
        <f t="shared" si="474"/>
        <v>Tue</v>
      </c>
      <c r="S3048" s="14">
        <f>VLOOKUP($B3048,Deals_Demo!$H:$S,8,0)</f>
        <v>45923.247673611113</v>
      </c>
      <c r="T3048" s="14">
        <f>VLOOKUP($B3048,Deals_Demo!$H:$S,9,0)</f>
        <v>45923.456006944449</v>
      </c>
      <c r="U3048" s="15" t="str">
        <f t="shared" si="475"/>
        <v>2025-09-23</v>
      </c>
      <c r="V3048" s="13" t="str">
        <f>VLOOKUP($B3048,Deals_Demo!$H:$S,11,0)</f>
        <v>10</v>
      </c>
      <c r="W3048" s="13" t="str">
        <f>VLOOKUP($B3048,Deals_Demo!$H:$S,12,0)</f>
        <v>Tue</v>
      </c>
      <c r="X3048" s="13">
        <f t="shared" si="477"/>
        <v>-0.30299999999999999</v>
      </c>
      <c r="Y3048" s="13">
        <f t="shared" si="478"/>
        <v>-0.60599999999999998</v>
      </c>
      <c r="Z3048" s="13">
        <f t="shared" si="479"/>
        <v>-0.90899999999999992</v>
      </c>
      <c r="AA3048" s="13">
        <f t="shared" si="476"/>
        <v>-3</v>
      </c>
    </row>
    <row r="3049" spans="1:27" x14ac:dyDescent="0.25">
      <c r="A3049" s="60">
        <v>45923.247673611113</v>
      </c>
      <c r="B3049" s="61">
        <v>444650554</v>
      </c>
      <c r="C3049" s="62" t="s">
        <v>36</v>
      </c>
      <c r="D3049" s="62" t="s">
        <v>38</v>
      </c>
      <c r="E3049" s="62" t="s">
        <v>119</v>
      </c>
      <c r="F3049" s="63">
        <v>3739.22</v>
      </c>
      <c r="G3049" s="63">
        <v>3742.21</v>
      </c>
      <c r="H3049" s="63">
        <v>3737.71</v>
      </c>
      <c r="I3049" s="62" t="s">
        <v>3570</v>
      </c>
      <c r="J3049" s="63">
        <v>3742.25</v>
      </c>
      <c r="K3049" s="63">
        <v>0</v>
      </c>
      <c r="L3049" s="63">
        <v>0</v>
      </c>
      <c r="M3049" s="63">
        <v>-3.03</v>
      </c>
      <c r="N3049" s="10" t="str">
        <f t="shared" ref="N3049:N3112" si="480">IF(M3049&gt;0,"W",IF(M3049&lt;0,"L","BE"))</f>
        <v>L</v>
      </c>
      <c r="O3049" s="11">
        <f t="shared" ref="O3049:O3112" si="481">INT(LEFT(A3049,10))</f>
        <v>45923</v>
      </c>
      <c r="P3049" s="12" t="str">
        <f t="shared" ref="P3049:P3112" si="482">TEXT(A3049,"hh")</f>
        <v>05</v>
      </c>
      <c r="Q3049" s="13" t="str">
        <f>VLOOKUP($B3049,Deals_Demo!$H:$N,7,0)</f>
        <v>strategy_24_demo</v>
      </c>
      <c r="R3049" s="13" t="str">
        <f t="shared" ref="R3049:R3112" si="483">TEXT(O3049,"ddd")</f>
        <v>Tue</v>
      </c>
      <c r="S3049" s="14">
        <f>VLOOKUP($B3049,Deals_Demo!$H:$S,8,0)</f>
        <v>45923.247673611113</v>
      </c>
      <c r="T3049" s="14">
        <f>VLOOKUP($B3049,Deals_Demo!$H:$S,9,0)</f>
        <v>45923.456006944449</v>
      </c>
      <c r="U3049" s="15" t="str">
        <f t="shared" ref="U3049:U3112" si="484">TEXT(T3049,"yyyy-mm-dd")</f>
        <v>2025-09-23</v>
      </c>
      <c r="V3049" s="13" t="str">
        <f>VLOOKUP($B3049,Deals_Demo!$H:$S,11,0)</f>
        <v>10</v>
      </c>
      <c r="W3049" s="13" t="str">
        <f>VLOOKUP($B3049,Deals_Demo!$H:$S,12,0)</f>
        <v>Tue</v>
      </c>
      <c r="X3049" s="13">
        <f t="shared" si="477"/>
        <v>-0.30299999999999999</v>
      </c>
      <c r="Y3049" s="13">
        <f t="shared" si="478"/>
        <v>-0.60599999999999998</v>
      </c>
      <c r="Z3049" s="13">
        <f t="shared" si="479"/>
        <v>-0.90899999999999992</v>
      </c>
      <c r="AA3049" s="13">
        <f t="shared" ref="AA3049:AA3112" si="485">IF(M3049&lt;2.9,-3,M3049)</f>
        <v>-3</v>
      </c>
    </row>
    <row r="3050" spans="1:27" x14ac:dyDescent="0.25">
      <c r="A3050" s="56">
        <v>45923.247685185182</v>
      </c>
      <c r="B3050" s="57">
        <v>444650556</v>
      </c>
      <c r="C3050" s="58" t="s">
        <v>36</v>
      </c>
      <c r="D3050" s="58" t="s">
        <v>38</v>
      </c>
      <c r="E3050" s="58" t="s">
        <v>119</v>
      </c>
      <c r="F3050" s="59">
        <v>3739.31</v>
      </c>
      <c r="G3050" s="59">
        <v>3740.71</v>
      </c>
      <c r="H3050" s="59">
        <v>3737.71</v>
      </c>
      <c r="I3050" s="58" t="s">
        <v>3571</v>
      </c>
      <c r="J3050" s="59">
        <v>3740.73</v>
      </c>
      <c r="K3050" s="59">
        <v>0</v>
      </c>
      <c r="L3050" s="59">
        <v>0</v>
      </c>
      <c r="M3050" s="59">
        <v>-1.42</v>
      </c>
      <c r="N3050" s="10" t="str">
        <f t="shared" si="480"/>
        <v>L</v>
      </c>
      <c r="O3050" s="11">
        <f t="shared" si="481"/>
        <v>45923</v>
      </c>
      <c r="P3050" s="12" t="str">
        <f t="shared" si="482"/>
        <v>05</v>
      </c>
      <c r="Q3050" s="13" t="str">
        <f>VLOOKUP($B3050,Deals_Demo!$H:$N,7,0)</f>
        <v>strategy_15_demo</v>
      </c>
      <c r="R3050" s="13" t="str">
        <f t="shared" si="483"/>
        <v>Tue</v>
      </c>
      <c r="S3050" s="14">
        <f>VLOOKUP($B3050,Deals_Demo!$H:$S,8,0)</f>
        <v>45923.247685185182</v>
      </c>
      <c r="T3050" s="14">
        <f>VLOOKUP($B3050,Deals_Demo!$H:$S,9,0)</f>
        <v>45923.456018518518</v>
      </c>
      <c r="U3050" s="15" t="str">
        <f t="shared" si="484"/>
        <v>2025-09-23</v>
      </c>
      <c r="V3050" s="13" t="str">
        <f>VLOOKUP($B3050,Deals_Demo!$H:$S,11,0)</f>
        <v>10</v>
      </c>
      <c r="W3050" s="13" t="str">
        <f>VLOOKUP($B3050,Deals_Demo!$H:$S,12,0)</f>
        <v>Tue</v>
      </c>
      <c r="X3050" s="13">
        <f t="shared" si="477"/>
        <v>-0.14199999999999999</v>
      </c>
      <c r="Y3050" s="13">
        <f t="shared" si="478"/>
        <v>-0.28399999999999997</v>
      </c>
      <c r="Z3050" s="13">
        <f t="shared" si="479"/>
        <v>-0.42599999999999999</v>
      </c>
      <c r="AA3050" s="13">
        <f t="shared" si="485"/>
        <v>-3</v>
      </c>
    </row>
    <row r="3051" spans="1:27" x14ac:dyDescent="0.25">
      <c r="A3051" s="60">
        <v>45923.247685185182</v>
      </c>
      <c r="B3051" s="61">
        <v>444650558</v>
      </c>
      <c r="C3051" s="62" t="s">
        <v>36</v>
      </c>
      <c r="D3051" s="62" t="s">
        <v>38</v>
      </c>
      <c r="E3051" s="62" t="s">
        <v>119</v>
      </c>
      <c r="F3051" s="63">
        <v>3739.28</v>
      </c>
      <c r="G3051" s="63">
        <v>3742.21</v>
      </c>
      <c r="H3051" s="63">
        <v>3737.71</v>
      </c>
      <c r="I3051" s="62" t="s">
        <v>3570</v>
      </c>
      <c r="J3051" s="63">
        <v>3742.25</v>
      </c>
      <c r="K3051" s="63">
        <v>0</v>
      </c>
      <c r="L3051" s="63">
        <v>0</v>
      </c>
      <c r="M3051" s="63">
        <v>-2.97</v>
      </c>
      <c r="N3051" s="10" t="str">
        <f t="shared" si="480"/>
        <v>L</v>
      </c>
      <c r="O3051" s="11">
        <f t="shared" si="481"/>
        <v>45923</v>
      </c>
      <c r="P3051" s="12" t="str">
        <f t="shared" si="482"/>
        <v>05</v>
      </c>
      <c r="Q3051" s="13" t="str">
        <f>VLOOKUP($B3051,Deals_Demo!$H:$N,7,0)</f>
        <v>strategy_12_demo</v>
      </c>
      <c r="R3051" s="13" t="str">
        <f t="shared" si="483"/>
        <v>Tue</v>
      </c>
      <c r="S3051" s="14">
        <f>VLOOKUP($B3051,Deals_Demo!$H:$S,8,0)</f>
        <v>45923.247685185182</v>
      </c>
      <c r="T3051" s="14">
        <f>VLOOKUP($B3051,Deals_Demo!$H:$S,9,0)</f>
        <v>45923.456018518518</v>
      </c>
      <c r="U3051" s="15" t="str">
        <f t="shared" si="484"/>
        <v>2025-09-23</v>
      </c>
      <c r="V3051" s="13" t="str">
        <f>VLOOKUP($B3051,Deals_Demo!$H:$S,11,0)</f>
        <v>10</v>
      </c>
      <c r="W3051" s="13" t="str">
        <f>VLOOKUP($B3051,Deals_Demo!$H:$S,12,0)</f>
        <v>Tue</v>
      </c>
      <c r="X3051" s="13">
        <f t="shared" si="477"/>
        <v>-0.29700000000000004</v>
      </c>
      <c r="Y3051" s="13">
        <f t="shared" si="478"/>
        <v>-0.59400000000000008</v>
      </c>
      <c r="Z3051" s="13">
        <f t="shared" si="479"/>
        <v>-0.89100000000000001</v>
      </c>
      <c r="AA3051" s="13">
        <f t="shared" si="485"/>
        <v>-3</v>
      </c>
    </row>
    <row r="3052" spans="1:27" x14ac:dyDescent="0.25">
      <c r="A3052" s="56">
        <v>45923.247685185182</v>
      </c>
      <c r="B3052" s="57">
        <v>444650565</v>
      </c>
      <c r="C3052" s="58" t="s">
        <v>36</v>
      </c>
      <c r="D3052" s="58" t="s">
        <v>38</v>
      </c>
      <c r="E3052" s="58" t="s">
        <v>119</v>
      </c>
      <c r="F3052" s="59">
        <v>3739.3</v>
      </c>
      <c r="G3052" s="59">
        <v>3741.41</v>
      </c>
      <c r="H3052" s="59">
        <v>3736.21</v>
      </c>
      <c r="I3052" s="58" t="s">
        <v>3572</v>
      </c>
      <c r="J3052" s="59">
        <v>3741.47</v>
      </c>
      <c r="K3052" s="59">
        <v>0</v>
      </c>
      <c r="L3052" s="59">
        <v>0</v>
      </c>
      <c r="M3052" s="59">
        <v>-2.17</v>
      </c>
      <c r="N3052" s="10" t="str">
        <f t="shared" si="480"/>
        <v>L</v>
      </c>
      <c r="O3052" s="11">
        <f t="shared" si="481"/>
        <v>45923</v>
      </c>
      <c r="P3052" s="12" t="str">
        <f t="shared" si="482"/>
        <v>05</v>
      </c>
      <c r="Q3052" s="13" t="str">
        <f>VLOOKUP($B3052,Deals_Demo!$H:$N,7,0)</f>
        <v>strategy_23_demo</v>
      </c>
      <c r="R3052" s="13" t="str">
        <f t="shared" si="483"/>
        <v>Tue</v>
      </c>
      <c r="S3052" s="14">
        <f>VLOOKUP($B3052,Deals_Demo!$H:$S,8,0)</f>
        <v>45923.247685185182</v>
      </c>
      <c r="T3052" s="14">
        <f>VLOOKUP($B3052,Deals_Demo!$H:$S,9,0)</f>
        <v>45923.456018518518</v>
      </c>
      <c r="U3052" s="15" t="str">
        <f t="shared" si="484"/>
        <v>2025-09-23</v>
      </c>
      <c r="V3052" s="13" t="str">
        <f>VLOOKUP($B3052,Deals_Demo!$H:$S,11,0)</f>
        <v>10</v>
      </c>
      <c r="W3052" s="13" t="str">
        <f>VLOOKUP($B3052,Deals_Demo!$H:$S,12,0)</f>
        <v>Tue</v>
      </c>
      <c r="X3052" s="13">
        <f t="shared" si="477"/>
        <v>-0.217</v>
      </c>
      <c r="Y3052" s="13">
        <f t="shared" si="478"/>
        <v>-0.434</v>
      </c>
      <c r="Z3052" s="13">
        <f t="shared" si="479"/>
        <v>-0.65099999999999991</v>
      </c>
      <c r="AA3052" s="13">
        <f t="shared" si="485"/>
        <v>-3</v>
      </c>
    </row>
    <row r="3053" spans="1:27" x14ac:dyDescent="0.25">
      <c r="A3053" s="60">
        <v>45923.247685185182</v>
      </c>
      <c r="B3053" s="61">
        <v>444650572</v>
      </c>
      <c r="C3053" s="62" t="s">
        <v>36</v>
      </c>
      <c r="D3053" s="62" t="s">
        <v>38</v>
      </c>
      <c r="E3053" s="62" t="s">
        <v>119</v>
      </c>
      <c r="F3053" s="63">
        <v>3739.25</v>
      </c>
      <c r="G3053" s="63">
        <v>3741.41</v>
      </c>
      <c r="H3053" s="63">
        <v>3737.71</v>
      </c>
      <c r="I3053" s="62" t="s">
        <v>3572</v>
      </c>
      <c r="J3053" s="63">
        <v>3741.47</v>
      </c>
      <c r="K3053" s="63">
        <v>0</v>
      </c>
      <c r="L3053" s="63">
        <v>0</v>
      </c>
      <c r="M3053" s="63">
        <v>-2.2200000000000002</v>
      </c>
      <c r="N3053" s="10" t="str">
        <f t="shared" si="480"/>
        <v>L</v>
      </c>
      <c r="O3053" s="11">
        <f t="shared" si="481"/>
        <v>45923</v>
      </c>
      <c r="P3053" s="12" t="str">
        <f t="shared" si="482"/>
        <v>05</v>
      </c>
      <c r="Q3053" s="13" t="str">
        <f>VLOOKUP($B3053,Deals_Demo!$H:$N,7,0)</f>
        <v>strategy_22_demo</v>
      </c>
      <c r="R3053" s="13" t="str">
        <f t="shared" si="483"/>
        <v>Tue</v>
      </c>
      <c r="S3053" s="14">
        <f>VLOOKUP($B3053,Deals_Demo!$H:$S,8,0)</f>
        <v>45923.247685185182</v>
      </c>
      <c r="T3053" s="14">
        <f>VLOOKUP($B3053,Deals_Demo!$H:$S,9,0)</f>
        <v>45923.456018518518</v>
      </c>
      <c r="U3053" s="15" t="str">
        <f t="shared" si="484"/>
        <v>2025-09-23</v>
      </c>
      <c r="V3053" s="13" t="str">
        <f>VLOOKUP($B3053,Deals_Demo!$H:$S,11,0)</f>
        <v>10</v>
      </c>
      <c r="W3053" s="13" t="str">
        <f>VLOOKUP($B3053,Deals_Demo!$H:$S,12,0)</f>
        <v>Tue</v>
      </c>
      <c r="X3053" s="13">
        <f t="shared" si="477"/>
        <v>-0.22200000000000003</v>
      </c>
      <c r="Y3053" s="13">
        <f t="shared" si="478"/>
        <v>-0.44400000000000006</v>
      </c>
      <c r="Z3053" s="13">
        <f t="shared" si="479"/>
        <v>-0.66600000000000004</v>
      </c>
      <c r="AA3053" s="13">
        <f t="shared" si="485"/>
        <v>-3</v>
      </c>
    </row>
    <row r="3054" spans="1:27" x14ac:dyDescent="0.25">
      <c r="A3054" s="56">
        <v>45923.247696759259</v>
      </c>
      <c r="B3054" s="57">
        <v>444650576</v>
      </c>
      <c r="C3054" s="58" t="s">
        <v>36</v>
      </c>
      <c r="D3054" s="58" t="s">
        <v>38</v>
      </c>
      <c r="E3054" s="58" t="s">
        <v>119</v>
      </c>
      <c r="F3054" s="59">
        <v>3739.3</v>
      </c>
      <c r="G3054" s="59">
        <v>3742.21</v>
      </c>
      <c r="H3054" s="59">
        <v>3737.71</v>
      </c>
      <c r="I3054" s="58" t="s">
        <v>3570</v>
      </c>
      <c r="J3054" s="59">
        <v>3742.25</v>
      </c>
      <c r="K3054" s="59">
        <v>0</v>
      </c>
      <c r="L3054" s="59">
        <v>0</v>
      </c>
      <c r="M3054" s="59">
        <v>-2.95</v>
      </c>
      <c r="N3054" s="10" t="str">
        <f t="shared" si="480"/>
        <v>L</v>
      </c>
      <c r="O3054" s="11">
        <f t="shared" si="481"/>
        <v>45923</v>
      </c>
      <c r="P3054" s="12" t="str">
        <f t="shared" si="482"/>
        <v>05</v>
      </c>
      <c r="Q3054" s="13" t="str">
        <f>VLOOKUP($B3054,Deals_Demo!$H:$N,7,0)</f>
        <v>strategy_14_demo</v>
      </c>
      <c r="R3054" s="13" t="str">
        <f t="shared" si="483"/>
        <v>Tue</v>
      </c>
      <c r="S3054" s="14">
        <f>VLOOKUP($B3054,Deals_Demo!$H:$S,8,0)</f>
        <v>45923.247696759259</v>
      </c>
      <c r="T3054" s="14">
        <f>VLOOKUP($B3054,Deals_Demo!$H:$S,9,0)</f>
        <v>45923.456030092595</v>
      </c>
      <c r="U3054" s="15" t="str">
        <f t="shared" si="484"/>
        <v>2025-09-23</v>
      </c>
      <c r="V3054" s="13" t="str">
        <f>VLOOKUP($B3054,Deals_Demo!$H:$S,11,0)</f>
        <v>10</v>
      </c>
      <c r="W3054" s="13" t="str">
        <f>VLOOKUP($B3054,Deals_Demo!$H:$S,12,0)</f>
        <v>Tue</v>
      </c>
      <c r="X3054" s="13">
        <f t="shared" si="477"/>
        <v>-0.29500000000000004</v>
      </c>
      <c r="Y3054" s="13">
        <f t="shared" si="478"/>
        <v>-0.59000000000000008</v>
      </c>
      <c r="Z3054" s="13">
        <f t="shared" si="479"/>
        <v>-0.88500000000000001</v>
      </c>
      <c r="AA3054" s="13">
        <f t="shared" si="485"/>
        <v>-3</v>
      </c>
    </row>
    <row r="3055" spans="1:27" x14ac:dyDescent="0.25">
      <c r="A3055" s="60">
        <v>45923.247696759259</v>
      </c>
      <c r="B3055" s="61">
        <v>444650579</v>
      </c>
      <c r="C3055" s="62" t="s">
        <v>36</v>
      </c>
      <c r="D3055" s="62" t="s">
        <v>38</v>
      </c>
      <c r="E3055" s="62" t="s">
        <v>119</v>
      </c>
      <c r="F3055" s="63">
        <v>3739.34</v>
      </c>
      <c r="G3055" s="63">
        <v>3741.71</v>
      </c>
      <c r="H3055" s="63">
        <v>3736.21</v>
      </c>
      <c r="I3055" s="62" t="s">
        <v>3573</v>
      </c>
      <c r="J3055" s="63">
        <v>3741.71</v>
      </c>
      <c r="K3055" s="63">
        <v>0</v>
      </c>
      <c r="L3055" s="63">
        <v>0</v>
      </c>
      <c r="M3055" s="63">
        <v>-2.37</v>
      </c>
      <c r="N3055" s="10" t="str">
        <f t="shared" si="480"/>
        <v>L</v>
      </c>
      <c r="O3055" s="11">
        <f t="shared" si="481"/>
        <v>45923</v>
      </c>
      <c r="P3055" s="12" t="str">
        <f t="shared" si="482"/>
        <v>05</v>
      </c>
      <c r="Q3055" s="13" t="str">
        <f>VLOOKUP($B3055,Deals_Demo!$H:$N,7,0)</f>
        <v>strategy_10_demo</v>
      </c>
      <c r="R3055" s="13" t="str">
        <f t="shared" si="483"/>
        <v>Tue</v>
      </c>
      <c r="S3055" s="14">
        <f>VLOOKUP($B3055,Deals_Demo!$H:$S,8,0)</f>
        <v>45923.247696759259</v>
      </c>
      <c r="T3055" s="14">
        <f>VLOOKUP($B3055,Deals_Demo!$H:$S,9,0)</f>
        <v>45923.456030092595</v>
      </c>
      <c r="U3055" s="15" t="str">
        <f t="shared" si="484"/>
        <v>2025-09-23</v>
      </c>
      <c r="V3055" s="13" t="str">
        <f>VLOOKUP($B3055,Deals_Demo!$H:$S,11,0)</f>
        <v>10</v>
      </c>
      <c r="W3055" s="13" t="str">
        <f>VLOOKUP($B3055,Deals_Demo!$H:$S,12,0)</f>
        <v>Tue</v>
      </c>
      <c r="X3055" s="13">
        <f t="shared" si="477"/>
        <v>-0.23700000000000002</v>
      </c>
      <c r="Y3055" s="13">
        <f t="shared" si="478"/>
        <v>-0.47400000000000003</v>
      </c>
      <c r="Z3055" s="13">
        <f t="shared" si="479"/>
        <v>-0.71099999999999997</v>
      </c>
      <c r="AA3055" s="13">
        <f t="shared" si="485"/>
        <v>-3</v>
      </c>
    </row>
    <row r="3056" spans="1:27" x14ac:dyDescent="0.25">
      <c r="A3056" s="56">
        <v>45923.247789351852</v>
      </c>
      <c r="B3056" s="57">
        <v>444650669</v>
      </c>
      <c r="C3056" s="58" t="s">
        <v>36</v>
      </c>
      <c r="D3056" s="58" t="s">
        <v>38</v>
      </c>
      <c r="E3056" s="58" t="s">
        <v>119</v>
      </c>
      <c r="F3056" s="59">
        <v>3739.52</v>
      </c>
      <c r="G3056" s="59">
        <v>3742.38</v>
      </c>
      <c r="H3056" s="59">
        <v>3736.38</v>
      </c>
      <c r="I3056" s="58" t="s">
        <v>3574</v>
      </c>
      <c r="J3056" s="59">
        <v>3742.41</v>
      </c>
      <c r="K3056" s="59">
        <v>0</v>
      </c>
      <c r="L3056" s="59">
        <v>0</v>
      </c>
      <c r="M3056" s="59">
        <v>-2.89</v>
      </c>
      <c r="N3056" s="10" t="str">
        <f t="shared" si="480"/>
        <v>L</v>
      </c>
      <c r="O3056" s="11">
        <f t="shared" si="481"/>
        <v>45923</v>
      </c>
      <c r="P3056" s="12" t="str">
        <f t="shared" si="482"/>
        <v>05</v>
      </c>
      <c r="Q3056" s="13" t="str">
        <f>VLOOKUP($B3056,Deals_Demo!$H:$N,7,0)</f>
        <v>strategy_09_demo</v>
      </c>
      <c r="R3056" s="13" t="str">
        <f t="shared" si="483"/>
        <v>Tue</v>
      </c>
      <c r="S3056" s="14">
        <f>VLOOKUP($B3056,Deals_Demo!$H:$S,8,0)</f>
        <v>45923.247789351852</v>
      </c>
      <c r="T3056" s="14">
        <f>VLOOKUP($B3056,Deals_Demo!$H:$S,9,0)</f>
        <v>45923.456122685187</v>
      </c>
      <c r="U3056" s="15" t="str">
        <f t="shared" si="484"/>
        <v>2025-09-23</v>
      </c>
      <c r="V3056" s="13" t="str">
        <f>VLOOKUP($B3056,Deals_Demo!$H:$S,11,0)</f>
        <v>10</v>
      </c>
      <c r="W3056" s="13" t="str">
        <f>VLOOKUP($B3056,Deals_Demo!$H:$S,12,0)</f>
        <v>Tue</v>
      </c>
      <c r="X3056" s="13">
        <f t="shared" si="477"/>
        <v>-0.28900000000000003</v>
      </c>
      <c r="Y3056" s="13">
        <f t="shared" si="478"/>
        <v>-0.57800000000000007</v>
      </c>
      <c r="Z3056" s="13">
        <f t="shared" si="479"/>
        <v>-0.86699999999999999</v>
      </c>
      <c r="AA3056" s="13">
        <f t="shared" si="485"/>
        <v>-3</v>
      </c>
    </row>
    <row r="3057" spans="1:27" x14ac:dyDescent="0.25">
      <c r="A3057" s="60">
        <v>45923.247789351852</v>
      </c>
      <c r="B3057" s="61">
        <v>444650672</v>
      </c>
      <c r="C3057" s="62" t="s">
        <v>36</v>
      </c>
      <c r="D3057" s="62" t="s">
        <v>38</v>
      </c>
      <c r="E3057" s="62" t="s">
        <v>119</v>
      </c>
      <c r="F3057" s="63">
        <v>3739.47</v>
      </c>
      <c r="G3057" s="63">
        <v>3742.52</v>
      </c>
      <c r="H3057" s="63">
        <v>3736.02</v>
      </c>
      <c r="I3057" s="62" t="s">
        <v>3575</v>
      </c>
      <c r="J3057" s="63">
        <v>3742.72</v>
      </c>
      <c r="K3057" s="63">
        <v>0</v>
      </c>
      <c r="L3057" s="63">
        <v>0</v>
      </c>
      <c r="M3057" s="63">
        <v>-3.25</v>
      </c>
      <c r="N3057" s="10" t="str">
        <f t="shared" si="480"/>
        <v>L</v>
      </c>
      <c r="O3057" s="11">
        <f t="shared" si="481"/>
        <v>45923</v>
      </c>
      <c r="P3057" s="12" t="str">
        <f t="shared" si="482"/>
        <v>05</v>
      </c>
      <c r="Q3057" s="13" t="str">
        <f>VLOOKUP($B3057,Deals_Demo!$H:$N,7,0)</f>
        <v>strategy_11_demo</v>
      </c>
      <c r="R3057" s="13" t="str">
        <f t="shared" si="483"/>
        <v>Tue</v>
      </c>
      <c r="S3057" s="14">
        <f>VLOOKUP($B3057,Deals_Demo!$H:$S,8,0)</f>
        <v>45923.247789351852</v>
      </c>
      <c r="T3057" s="14">
        <f>VLOOKUP($B3057,Deals_Demo!$H:$S,9,0)</f>
        <v>45923.456122685187</v>
      </c>
      <c r="U3057" s="15" t="str">
        <f t="shared" si="484"/>
        <v>2025-09-23</v>
      </c>
      <c r="V3057" s="13" t="str">
        <f>VLOOKUP($B3057,Deals_Demo!$H:$S,11,0)</f>
        <v>10</v>
      </c>
      <c r="W3057" s="13" t="str">
        <f>VLOOKUP($B3057,Deals_Demo!$H:$S,12,0)</f>
        <v>Tue</v>
      </c>
      <c r="X3057" s="13">
        <f t="shared" si="477"/>
        <v>-0.32500000000000001</v>
      </c>
      <c r="Y3057" s="13">
        <f t="shared" si="478"/>
        <v>-0.65</v>
      </c>
      <c r="Z3057" s="13">
        <f t="shared" si="479"/>
        <v>-0.97499999999999998</v>
      </c>
      <c r="AA3057" s="13">
        <f t="shared" si="485"/>
        <v>-3</v>
      </c>
    </row>
    <row r="3058" spans="1:27" x14ac:dyDescent="0.25">
      <c r="A3058" s="56">
        <v>45923.248599537037</v>
      </c>
      <c r="B3058" s="57">
        <v>444651322</v>
      </c>
      <c r="C3058" s="58" t="s">
        <v>36</v>
      </c>
      <c r="D3058" s="58" t="s">
        <v>38</v>
      </c>
      <c r="E3058" s="58" t="s">
        <v>119</v>
      </c>
      <c r="F3058" s="59">
        <v>3742.15</v>
      </c>
      <c r="G3058" s="59">
        <v>3745.13</v>
      </c>
      <c r="H3058" s="58"/>
      <c r="I3058" s="58" t="s">
        <v>3576</v>
      </c>
      <c r="J3058" s="59">
        <v>3745.14</v>
      </c>
      <c r="K3058" s="59">
        <v>0</v>
      </c>
      <c r="L3058" s="59">
        <v>0</v>
      </c>
      <c r="M3058" s="59">
        <v>-2.99</v>
      </c>
      <c r="N3058" s="10" t="str">
        <f t="shared" si="480"/>
        <v>L</v>
      </c>
      <c r="O3058" s="11">
        <f t="shared" si="481"/>
        <v>45923</v>
      </c>
      <c r="P3058" s="12" t="str">
        <f t="shared" si="482"/>
        <v>05</v>
      </c>
      <c r="Q3058" s="13" t="str">
        <f>VLOOKUP($B3058,Deals_Demo!$H:$N,7,0)</f>
        <v>DEMO_strategy_25</v>
      </c>
      <c r="R3058" s="13" t="str">
        <f t="shared" si="483"/>
        <v>Tue</v>
      </c>
      <c r="S3058" s="14">
        <f>VLOOKUP($B3058,Deals_Demo!$H:$S,8,0)</f>
        <v>45923.248599537037</v>
      </c>
      <c r="T3058" s="14">
        <f>VLOOKUP($B3058,Deals_Demo!$H:$S,9,0)</f>
        <v>45923.456932870373</v>
      </c>
      <c r="U3058" s="15" t="str">
        <f t="shared" si="484"/>
        <v>2025-09-23</v>
      </c>
      <c r="V3058" s="13" t="str">
        <f>VLOOKUP($B3058,Deals_Demo!$H:$S,11,0)</f>
        <v>10</v>
      </c>
      <c r="W3058" s="13" t="str">
        <f>VLOOKUP($B3058,Deals_Demo!$H:$S,12,0)</f>
        <v>Tue</v>
      </c>
      <c r="X3058" s="13">
        <f t="shared" si="477"/>
        <v>-0.29900000000000004</v>
      </c>
      <c r="Y3058" s="13">
        <f t="shared" si="478"/>
        <v>-0.59800000000000009</v>
      </c>
      <c r="Z3058" s="13">
        <f t="shared" si="479"/>
        <v>-0.89700000000000002</v>
      </c>
      <c r="AA3058" s="13">
        <f t="shared" si="485"/>
        <v>-3</v>
      </c>
    </row>
    <row r="3059" spans="1:27" x14ac:dyDescent="0.25">
      <c r="A3059" s="60">
        <v>45923.248599537037</v>
      </c>
      <c r="B3059" s="61">
        <v>444651323</v>
      </c>
      <c r="C3059" s="62" t="s">
        <v>36</v>
      </c>
      <c r="D3059" s="62" t="s">
        <v>38</v>
      </c>
      <c r="E3059" s="62" t="s">
        <v>119</v>
      </c>
      <c r="F3059" s="63">
        <v>3742.15</v>
      </c>
      <c r="G3059" s="63">
        <v>3745.15</v>
      </c>
      <c r="H3059" s="63">
        <v>3737.65</v>
      </c>
      <c r="I3059" s="62" t="s">
        <v>3577</v>
      </c>
      <c r="J3059" s="63">
        <v>3745.17</v>
      </c>
      <c r="K3059" s="63">
        <v>0</v>
      </c>
      <c r="L3059" s="63">
        <v>0</v>
      </c>
      <c r="M3059" s="63">
        <v>-3.02</v>
      </c>
      <c r="N3059" s="10" t="str">
        <f t="shared" si="480"/>
        <v>L</v>
      </c>
      <c r="O3059" s="11">
        <f t="shared" si="481"/>
        <v>45923</v>
      </c>
      <c r="P3059" s="12" t="str">
        <f t="shared" si="482"/>
        <v>05</v>
      </c>
      <c r="Q3059" s="13" t="str">
        <f>VLOOKUP($B3059,Deals_Demo!$H:$N,7,0)</f>
        <v>DEMO_strategy_27</v>
      </c>
      <c r="R3059" s="13" t="str">
        <f t="shared" si="483"/>
        <v>Tue</v>
      </c>
      <c r="S3059" s="14">
        <f>VLOOKUP($B3059,Deals_Demo!$H:$S,8,0)</f>
        <v>45923.248599537037</v>
      </c>
      <c r="T3059" s="14">
        <f>VLOOKUP($B3059,Deals_Demo!$H:$S,9,0)</f>
        <v>45923.456932870373</v>
      </c>
      <c r="U3059" s="15" t="str">
        <f t="shared" si="484"/>
        <v>2025-09-23</v>
      </c>
      <c r="V3059" s="13" t="str">
        <f>VLOOKUP($B3059,Deals_Demo!$H:$S,11,0)</f>
        <v>10</v>
      </c>
      <c r="W3059" s="13" t="str">
        <f>VLOOKUP($B3059,Deals_Demo!$H:$S,12,0)</f>
        <v>Tue</v>
      </c>
      <c r="X3059" s="13">
        <f t="shared" si="477"/>
        <v>-0.30200000000000005</v>
      </c>
      <c r="Y3059" s="13">
        <f t="shared" si="478"/>
        <v>-0.60400000000000009</v>
      </c>
      <c r="Z3059" s="13">
        <f t="shared" si="479"/>
        <v>-0.90599999999999992</v>
      </c>
      <c r="AA3059" s="13">
        <f t="shared" si="485"/>
        <v>-3</v>
      </c>
    </row>
    <row r="3060" spans="1:27" x14ac:dyDescent="0.25">
      <c r="A3060" s="56">
        <v>45923.248611111114</v>
      </c>
      <c r="B3060" s="57">
        <v>444651324</v>
      </c>
      <c r="C3060" s="58" t="s">
        <v>36</v>
      </c>
      <c r="D3060" s="58" t="s">
        <v>38</v>
      </c>
      <c r="E3060" s="58" t="s">
        <v>119</v>
      </c>
      <c r="F3060" s="59">
        <v>3742.12</v>
      </c>
      <c r="G3060" s="59">
        <v>3745.15</v>
      </c>
      <c r="H3060" s="59">
        <v>3736.15</v>
      </c>
      <c r="I3060" s="58" t="s">
        <v>3577</v>
      </c>
      <c r="J3060" s="59">
        <v>3745.17</v>
      </c>
      <c r="K3060" s="59">
        <v>0</v>
      </c>
      <c r="L3060" s="59">
        <v>0</v>
      </c>
      <c r="M3060" s="59">
        <v>-3.05</v>
      </c>
      <c r="N3060" s="10" t="str">
        <f t="shared" si="480"/>
        <v>L</v>
      </c>
      <c r="O3060" s="11">
        <f t="shared" si="481"/>
        <v>45923</v>
      </c>
      <c r="P3060" s="12" t="str">
        <f t="shared" si="482"/>
        <v>05</v>
      </c>
      <c r="Q3060" s="13" t="str">
        <f>VLOOKUP($B3060,Deals_Demo!$H:$N,7,0)</f>
        <v>DEMO_strategy_26</v>
      </c>
      <c r="R3060" s="13" t="str">
        <f t="shared" si="483"/>
        <v>Tue</v>
      </c>
      <c r="S3060" s="14">
        <f>VLOOKUP($B3060,Deals_Demo!$H:$S,8,0)</f>
        <v>45923.248611111114</v>
      </c>
      <c r="T3060" s="14">
        <f>VLOOKUP($B3060,Deals_Demo!$H:$S,9,0)</f>
        <v>45923.45694444445</v>
      </c>
      <c r="U3060" s="15" t="str">
        <f t="shared" si="484"/>
        <v>2025-09-23</v>
      </c>
      <c r="V3060" s="13" t="str">
        <f>VLOOKUP($B3060,Deals_Demo!$H:$S,11,0)</f>
        <v>10</v>
      </c>
      <c r="W3060" s="13" t="str">
        <f>VLOOKUP($B3060,Deals_Demo!$H:$S,12,0)</f>
        <v>Tue</v>
      </c>
      <c r="X3060" s="13">
        <f t="shared" si="477"/>
        <v>-0.30499999999999999</v>
      </c>
      <c r="Y3060" s="13">
        <f t="shared" si="478"/>
        <v>-0.61</v>
      </c>
      <c r="Z3060" s="13">
        <f t="shared" si="479"/>
        <v>-0.91499999999999992</v>
      </c>
      <c r="AA3060" s="13">
        <f t="shared" si="485"/>
        <v>-3</v>
      </c>
    </row>
    <row r="3061" spans="1:27" x14ac:dyDescent="0.25">
      <c r="A3061" s="60">
        <v>45923.250104166669</v>
      </c>
      <c r="B3061" s="61">
        <v>444651748</v>
      </c>
      <c r="C3061" s="62" t="s">
        <v>36</v>
      </c>
      <c r="D3061" s="62" t="s">
        <v>38</v>
      </c>
      <c r="E3061" s="62" t="s">
        <v>119</v>
      </c>
      <c r="F3061" s="63">
        <v>3741.49</v>
      </c>
      <c r="G3061" s="63">
        <v>3744.49</v>
      </c>
      <c r="H3061" s="63">
        <v>3735.49</v>
      </c>
      <c r="I3061" s="62" t="s">
        <v>3578</v>
      </c>
      <c r="J3061" s="63">
        <v>3744.65</v>
      </c>
      <c r="K3061" s="63">
        <v>0</v>
      </c>
      <c r="L3061" s="63">
        <v>0</v>
      </c>
      <c r="M3061" s="63">
        <v>-3.16</v>
      </c>
      <c r="N3061" s="10" t="str">
        <f t="shared" si="480"/>
        <v>L</v>
      </c>
      <c r="O3061" s="11">
        <f t="shared" si="481"/>
        <v>45923</v>
      </c>
      <c r="P3061" s="12" t="str">
        <f t="shared" si="482"/>
        <v>06</v>
      </c>
      <c r="Q3061" s="13" t="str">
        <f>VLOOKUP($B3061,Deals_Demo!$H:$N,7,0)</f>
        <v>strategy_28.py</v>
      </c>
      <c r="R3061" s="13" t="str">
        <f t="shared" si="483"/>
        <v>Tue</v>
      </c>
      <c r="S3061" s="14">
        <f>VLOOKUP($B3061,Deals_Demo!$H:$S,8,0)</f>
        <v>45923.250104166669</v>
      </c>
      <c r="T3061" s="14">
        <f>VLOOKUP($B3061,Deals_Demo!$H:$S,9,0)</f>
        <v>45923.458437500005</v>
      </c>
      <c r="U3061" s="15" t="str">
        <f t="shared" si="484"/>
        <v>2025-09-23</v>
      </c>
      <c r="V3061" s="13" t="str">
        <f>VLOOKUP($B3061,Deals_Demo!$H:$S,11,0)</f>
        <v>11</v>
      </c>
      <c r="W3061" s="13" t="str">
        <f>VLOOKUP($B3061,Deals_Demo!$H:$S,12,0)</f>
        <v>Tue</v>
      </c>
      <c r="X3061" s="13">
        <f t="shared" si="477"/>
        <v>-0.31600000000000006</v>
      </c>
      <c r="Y3061" s="13">
        <f t="shared" si="478"/>
        <v>-0.63200000000000012</v>
      </c>
      <c r="Z3061" s="13">
        <f t="shared" si="479"/>
        <v>-0.94799999999999995</v>
      </c>
      <c r="AA3061" s="13">
        <f t="shared" si="485"/>
        <v>-3</v>
      </c>
    </row>
    <row r="3062" spans="1:27" x14ac:dyDescent="0.25">
      <c r="A3062" s="56">
        <v>45923.250914351855</v>
      </c>
      <c r="B3062" s="57">
        <v>444652016</v>
      </c>
      <c r="C3062" s="58" t="s">
        <v>36</v>
      </c>
      <c r="D3062" s="58" t="s">
        <v>37</v>
      </c>
      <c r="E3062" s="58" t="s">
        <v>119</v>
      </c>
      <c r="F3062" s="59">
        <v>3741.8</v>
      </c>
      <c r="G3062" s="59">
        <v>3744.51</v>
      </c>
      <c r="H3062" s="58"/>
      <c r="I3062" s="58" t="s">
        <v>3579</v>
      </c>
      <c r="J3062" s="59">
        <v>3744.47</v>
      </c>
      <c r="K3062" s="59">
        <v>0</v>
      </c>
      <c r="L3062" s="59">
        <v>0</v>
      </c>
      <c r="M3062" s="59">
        <v>2.67</v>
      </c>
      <c r="N3062" s="10" t="str">
        <f t="shared" si="480"/>
        <v>W</v>
      </c>
      <c r="O3062" s="11">
        <f t="shared" si="481"/>
        <v>45923</v>
      </c>
      <c r="P3062" s="12" t="str">
        <f t="shared" si="482"/>
        <v>06</v>
      </c>
      <c r="Q3062" s="13" t="str">
        <f>VLOOKUP($B3062,Deals_Demo!$H:$N,7,0)</f>
        <v>strategy_19_demo</v>
      </c>
      <c r="R3062" s="13" t="str">
        <f t="shared" si="483"/>
        <v>Tue</v>
      </c>
      <c r="S3062" s="14">
        <f>VLOOKUP($B3062,Deals_Demo!$H:$S,8,0)</f>
        <v>45923.250914351855</v>
      </c>
      <c r="T3062" s="14">
        <f>VLOOKUP($B3062,Deals_Demo!$H:$S,9,0)</f>
        <v>45923.45924768519</v>
      </c>
      <c r="U3062" s="15" t="str">
        <f t="shared" si="484"/>
        <v>2025-09-23</v>
      </c>
      <c r="V3062" s="13" t="str">
        <f>VLOOKUP($B3062,Deals_Demo!$H:$S,11,0)</f>
        <v>11</v>
      </c>
      <c r="W3062" s="13" t="str">
        <f>VLOOKUP($B3062,Deals_Demo!$H:$S,12,0)</f>
        <v>Tue</v>
      </c>
      <c r="X3062" s="13">
        <f t="shared" si="477"/>
        <v>0.26700000000000002</v>
      </c>
      <c r="Y3062" s="13">
        <f t="shared" si="478"/>
        <v>0.53400000000000003</v>
      </c>
      <c r="Z3062" s="13">
        <f t="shared" si="479"/>
        <v>0.80099999999999993</v>
      </c>
      <c r="AA3062" s="13">
        <f t="shared" si="485"/>
        <v>-3</v>
      </c>
    </row>
    <row r="3063" spans="1:27" x14ac:dyDescent="0.25">
      <c r="A3063" s="60">
        <v>45923.250914351855</v>
      </c>
      <c r="B3063" s="61">
        <v>444652017</v>
      </c>
      <c r="C3063" s="62" t="s">
        <v>36</v>
      </c>
      <c r="D3063" s="62" t="s">
        <v>37</v>
      </c>
      <c r="E3063" s="62" t="s">
        <v>119</v>
      </c>
      <c r="F3063" s="63">
        <v>3741.85</v>
      </c>
      <c r="G3063" s="63">
        <v>3742.85</v>
      </c>
      <c r="H3063" s="62"/>
      <c r="I3063" s="62" t="s">
        <v>3580</v>
      </c>
      <c r="J3063" s="63">
        <v>3742.76</v>
      </c>
      <c r="K3063" s="63">
        <v>0</v>
      </c>
      <c r="L3063" s="63">
        <v>0</v>
      </c>
      <c r="M3063" s="63">
        <v>0.91</v>
      </c>
      <c r="N3063" s="10" t="str">
        <f t="shared" si="480"/>
        <v>W</v>
      </c>
      <c r="O3063" s="11">
        <f t="shared" si="481"/>
        <v>45923</v>
      </c>
      <c r="P3063" s="12" t="str">
        <f t="shared" si="482"/>
        <v>06</v>
      </c>
      <c r="Q3063" s="13" t="str">
        <f>VLOOKUP($B3063,Deals_Demo!$H:$N,7,0)</f>
        <v>strategy_18_demo</v>
      </c>
      <c r="R3063" s="13" t="str">
        <f t="shared" si="483"/>
        <v>Tue</v>
      </c>
      <c r="S3063" s="14">
        <f>VLOOKUP($B3063,Deals_Demo!$H:$S,8,0)</f>
        <v>45923.250914351855</v>
      </c>
      <c r="T3063" s="14">
        <f>VLOOKUP($B3063,Deals_Demo!$H:$S,9,0)</f>
        <v>45923.45924768519</v>
      </c>
      <c r="U3063" s="15" t="str">
        <f t="shared" si="484"/>
        <v>2025-09-23</v>
      </c>
      <c r="V3063" s="13" t="str">
        <f>VLOOKUP($B3063,Deals_Demo!$H:$S,11,0)</f>
        <v>11</v>
      </c>
      <c r="W3063" s="13" t="str">
        <f>VLOOKUP($B3063,Deals_Demo!$H:$S,12,0)</f>
        <v>Tue</v>
      </c>
      <c r="X3063" s="13">
        <f t="shared" si="477"/>
        <v>9.1000000000000011E-2</v>
      </c>
      <c r="Y3063" s="13">
        <f t="shared" si="478"/>
        <v>0.18200000000000002</v>
      </c>
      <c r="Z3063" s="13">
        <f t="shared" si="479"/>
        <v>0.27300000000000002</v>
      </c>
      <c r="AA3063" s="13">
        <f t="shared" si="485"/>
        <v>-3</v>
      </c>
    </row>
    <row r="3064" spans="1:27" x14ac:dyDescent="0.25">
      <c r="A3064" s="56">
        <v>45923.254502314812</v>
      </c>
      <c r="B3064" s="57">
        <v>444653226</v>
      </c>
      <c r="C3064" s="58" t="s">
        <v>36</v>
      </c>
      <c r="D3064" s="58" t="s">
        <v>38</v>
      </c>
      <c r="E3064" s="58" t="s">
        <v>119</v>
      </c>
      <c r="F3064" s="59">
        <v>3740.59</v>
      </c>
      <c r="G3064" s="59">
        <v>3743.59</v>
      </c>
      <c r="H3064" s="59">
        <v>3737.09</v>
      </c>
      <c r="I3064" s="58" t="s">
        <v>3581</v>
      </c>
      <c r="J3064" s="59">
        <v>3743.67</v>
      </c>
      <c r="K3064" s="59">
        <v>0</v>
      </c>
      <c r="L3064" s="59">
        <v>0</v>
      </c>
      <c r="M3064" s="59">
        <v>-3.08</v>
      </c>
      <c r="N3064" s="10" t="str">
        <f t="shared" si="480"/>
        <v>L</v>
      </c>
      <c r="O3064" s="11">
        <f t="shared" si="481"/>
        <v>45923</v>
      </c>
      <c r="P3064" s="12" t="str">
        <f t="shared" si="482"/>
        <v>06</v>
      </c>
      <c r="Q3064" s="13" t="str">
        <f>VLOOKUP($B3064,Deals_Demo!$H:$N,7,0)</f>
        <v>strategy_13_demo</v>
      </c>
      <c r="R3064" s="13" t="str">
        <f t="shared" si="483"/>
        <v>Tue</v>
      </c>
      <c r="S3064" s="14">
        <f>VLOOKUP($B3064,Deals_Demo!$H:$S,8,0)</f>
        <v>45923.254502314812</v>
      </c>
      <c r="T3064" s="14">
        <f>VLOOKUP($B3064,Deals_Demo!$H:$S,9,0)</f>
        <v>45923.462835648148</v>
      </c>
      <c r="U3064" s="15" t="str">
        <f t="shared" si="484"/>
        <v>2025-09-23</v>
      </c>
      <c r="V3064" s="13" t="str">
        <f>VLOOKUP($B3064,Deals_Demo!$H:$S,11,0)</f>
        <v>11</v>
      </c>
      <c r="W3064" s="13" t="str">
        <f>VLOOKUP($B3064,Deals_Demo!$H:$S,12,0)</f>
        <v>Tue</v>
      </c>
      <c r="X3064" s="13">
        <f t="shared" si="477"/>
        <v>-0.30800000000000005</v>
      </c>
      <c r="Y3064" s="13">
        <f t="shared" si="478"/>
        <v>-0.6160000000000001</v>
      </c>
      <c r="Z3064" s="13">
        <f t="shared" si="479"/>
        <v>-0.92399999999999993</v>
      </c>
      <c r="AA3064" s="13">
        <f t="shared" si="485"/>
        <v>-3</v>
      </c>
    </row>
    <row r="3065" spans="1:27" x14ac:dyDescent="0.25">
      <c r="A3065" s="60">
        <v>45923.256354166668</v>
      </c>
      <c r="B3065" s="61">
        <v>444654024</v>
      </c>
      <c r="C3065" s="62" t="s">
        <v>36</v>
      </c>
      <c r="D3065" s="62" t="s">
        <v>38</v>
      </c>
      <c r="E3065" s="62" t="s">
        <v>119</v>
      </c>
      <c r="F3065" s="63">
        <v>3739.34</v>
      </c>
      <c r="G3065" s="63">
        <v>3742.34</v>
      </c>
      <c r="H3065" s="62"/>
      <c r="I3065" s="62" t="s">
        <v>3575</v>
      </c>
      <c r="J3065" s="63">
        <v>3742.38</v>
      </c>
      <c r="K3065" s="63">
        <v>0</v>
      </c>
      <c r="L3065" s="63">
        <v>0</v>
      </c>
      <c r="M3065" s="63">
        <v>-3.04</v>
      </c>
      <c r="N3065" s="10" t="str">
        <f t="shared" si="480"/>
        <v>L</v>
      </c>
      <c r="O3065" s="11">
        <f t="shared" si="481"/>
        <v>45923</v>
      </c>
      <c r="P3065" s="12" t="str">
        <f t="shared" si="482"/>
        <v>06</v>
      </c>
      <c r="Q3065" s="13" t="str">
        <f>VLOOKUP($B3065,Deals_Demo!$H:$N,7,0)</f>
        <v>strategy_20_demo</v>
      </c>
      <c r="R3065" s="13" t="str">
        <f t="shared" si="483"/>
        <v>Tue</v>
      </c>
      <c r="S3065" s="14">
        <f>VLOOKUP($B3065,Deals_Demo!$H:$S,8,0)</f>
        <v>45923.256354166668</v>
      </c>
      <c r="T3065" s="14">
        <f>VLOOKUP($B3065,Deals_Demo!$H:$S,9,0)</f>
        <v>45923.464687500003</v>
      </c>
      <c r="U3065" s="15" t="str">
        <f t="shared" si="484"/>
        <v>2025-09-23</v>
      </c>
      <c r="V3065" s="13" t="str">
        <f>VLOOKUP($B3065,Deals_Demo!$H:$S,11,0)</f>
        <v>11</v>
      </c>
      <c r="W3065" s="13" t="str">
        <f>VLOOKUP($B3065,Deals_Demo!$H:$S,12,0)</f>
        <v>Tue</v>
      </c>
      <c r="X3065" s="13">
        <f t="shared" si="477"/>
        <v>-0.30400000000000005</v>
      </c>
      <c r="Y3065" s="13">
        <f t="shared" si="478"/>
        <v>-0.6080000000000001</v>
      </c>
      <c r="Z3065" s="13">
        <f t="shared" si="479"/>
        <v>-0.91199999999999992</v>
      </c>
      <c r="AA3065" s="13">
        <f t="shared" si="485"/>
        <v>-3</v>
      </c>
    </row>
    <row r="3066" spans="1:27" x14ac:dyDescent="0.25">
      <c r="A3066" s="56">
        <v>45923.256469907406</v>
      </c>
      <c r="B3066" s="57">
        <v>444654056</v>
      </c>
      <c r="C3066" s="58" t="s">
        <v>36</v>
      </c>
      <c r="D3066" s="58" t="s">
        <v>38</v>
      </c>
      <c r="E3066" s="58" t="s">
        <v>119</v>
      </c>
      <c r="F3066" s="59">
        <v>3739.62</v>
      </c>
      <c r="G3066" s="59">
        <v>3741.82</v>
      </c>
      <c r="H3066" s="59">
        <v>3738.12</v>
      </c>
      <c r="I3066" s="58" t="s">
        <v>3582</v>
      </c>
      <c r="J3066" s="59">
        <v>3741.91</v>
      </c>
      <c r="K3066" s="59">
        <v>0</v>
      </c>
      <c r="L3066" s="59">
        <v>0</v>
      </c>
      <c r="M3066" s="59">
        <v>-2.29</v>
      </c>
      <c r="N3066" s="10" t="str">
        <f t="shared" si="480"/>
        <v>L</v>
      </c>
      <c r="O3066" s="11">
        <f t="shared" si="481"/>
        <v>45923</v>
      </c>
      <c r="P3066" s="12" t="str">
        <f t="shared" si="482"/>
        <v>06</v>
      </c>
      <c r="Q3066" s="13" t="str">
        <f>VLOOKUP($B3066,Deals_Demo!$H:$N,7,0)</f>
        <v>strategy_22_demo</v>
      </c>
      <c r="R3066" s="13" t="str">
        <f t="shared" si="483"/>
        <v>Tue</v>
      </c>
      <c r="S3066" s="14">
        <f>VLOOKUP($B3066,Deals_Demo!$H:$S,8,0)</f>
        <v>45923.256469907406</v>
      </c>
      <c r="T3066" s="14">
        <f>VLOOKUP($B3066,Deals_Demo!$H:$S,9,0)</f>
        <v>45923.464803240742</v>
      </c>
      <c r="U3066" s="15" t="str">
        <f t="shared" si="484"/>
        <v>2025-09-23</v>
      </c>
      <c r="V3066" s="13" t="str">
        <f>VLOOKUP($B3066,Deals_Demo!$H:$S,11,0)</f>
        <v>11</v>
      </c>
      <c r="W3066" s="13" t="str">
        <f>VLOOKUP($B3066,Deals_Demo!$H:$S,12,0)</f>
        <v>Tue</v>
      </c>
      <c r="X3066" s="13">
        <f t="shared" si="477"/>
        <v>-0.22900000000000001</v>
      </c>
      <c r="Y3066" s="13">
        <f t="shared" si="478"/>
        <v>-0.45800000000000002</v>
      </c>
      <c r="Z3066" s="13">
        <f t="shared" si="479"/>
        <v>-0.68699999999999994</v>
      </c>
      <c r="AA3066" s="13">
        <f t="shared" si="485"/>
        <v>-3</v>
      </c>
    </row>
    <row r="3067" spans="1:27" x14ac:dyDescent="0.25">
      <c r="A3067" s="60">
        <v>45923.256469907406</v>
      </c>
      <c r="B3067" s="61">
        <v>444654059</v>
      </c>
      <c r="C3067" s="62" t="s">
        <v>36</v>
      </c>
      <c r="D3067" s="62" t="s">
        <v>38</v>
      </c>
      <c r="E3067" s="62" t="s">
        <v>119</v>
      </c>
      <c r="F3067" s="63">
        <v>3739.61</v>
      </c>
      <c r="G3067" s="63">
        <v>3742.62</v>
      </c>
      <c r="H3067" s="63">
        <v>3738.12</v>
      </c>
      <c r="I3067" s="62" t="s">
        <v>3575</v>
      </c>
      <c r="J3067" s="63">
        <v>3742.72</v>
      </c>
      <c r="K3067" s="63">
        <v>0</v>
      </c>
      <c r="L3067" s="63">
        <v>0</v>
      </c>
      <c r="M3067" s="63">
        <v>-3.11</v>
      </c>
      <c r="N3067" s="10" t="str">
        <f t="shared" si="480"/>
        <v>L</v>
      </c>
      <c r="O3067" s="11">
        <f t="shared" si="481"/>
        <v>45923</v>
      </c>
      <c r="P3067" s="12" t="str">
        <f t="shared" si="482"/>
        <v>06</v>
      </c>
      <c r="Q3067" s="13" t="str">
        <f>VLOOKUP($B3067,Deals_Demo!$H:$N,7,0)</f>
        <v>strategy_12_demo</v>
      </c>
      <c r="R3067" s="13" t="str">
        <f t="shared" si="483"/>
        <v>Tue</v>
      </c>
      <c r="S3067" s="14">
        <f>VLOOKUP($B3067,Deals_Demo!$H:$S,8,0)</f>
        <v>45923.256469907406</v>
      </c>
      <c r="T3067" s="14">
        <f>VLOOKUP($B3067,Deals_Demo!$H:$S,9,0)</f>
        <v>45923.464803240742</v>
      </c>
      <c r="U3067" s="15" t="str">
        <f t="shared" si="484"/>
        <v>2025-09-23</v>
      </c>
      <c r="V3067" s="13" t="str">
        <f>VLOOKUP($B3067,Deals_Demo!$H:$S,11,0)</f>
        <v>11</v>
      </c>
      <c r="W3067" s="13" t="str">
        <f>VLOOKUP($B3067,Deals_Demo!$H:$S,12,0)</f>
        <v>Tue</v>
      </c>
      <c r="X3067" s="13">
        <f t="shared" si="477"/>
        <v>-0.311</v>
      </c>
      <c r="Y3067" s="13">
        <f t="shared" si="478"/>
        <v>-0.622</v>
      </c>
      <c r="Z3067" s="13">
        <f t="shared" si="479"/>
        <v>-0.93299999999999994</v>
      </c>
      <c r="AA3067" s="13">
        <f t="shared" si="485"/>
        <v>-3</v>
      </c>
    </row>
    <row r="3068" spans="1:27" x14ac:dyDescent="0.25">
      <c r="A3068" s="56">
        <v>45923.256469907406</v>
      </c>
      <c r="B3068" s="57">
        <v>444654060</v>
      </c>
      <c r="C3068" s="58" t="s">
        <v>36</v>
      </c>
      <c r="D3068" s="58" t="s">
        <v>38</v>
      </c>
      <c r="E3068" s="58" t="s">
        <v>119</v>
      </c>
      <c r="F3068" s="59">
        <v>3739.56</v>
      </c>
      <c r="G3068" s="59">
        <v>3741.82</v>
      </c>
      <c r="H3068" s="59">
        <v>3736.62</v>
      </c>
      <c r="I3068" s="58" t="s">
        <v>3582</v>
      </c>
      <c r="J3068" s="59">
        <v>3741.91</v>
      </c>
      <c r="K3068" s="59">
        <v>0</v>
      </c>
      <c r="L3068" s="59">
        <v>0</v>
      </c>
      <c r="M3068" s="59">
        <v>-2.35</v>
      </c>
      <c r="N3068" s="10" t="str">
        <f t="shared" si="480"/>
        <v>L</v>
      </c>
      <c r="O3068" s="11">
        <f t="shared" si="481"/>
        <v>45923</v>
      </c>
      <c r="P3068" s="12" t="str">
        <f t="shared" si="482"/>
        <v>06</v>
      </c>
      <c r="Q3068" s="13" t="str">
        <f>VLOOKUP($B3068,Deals_Demo!$H:$N,7,0)</f>
        <v>strategy_23_demo</v>
      </c>
      <c r="R3068" s="13" t="str">
        <f t="shared" si="483"/>
        <v>Tue</v>
      </c>
      <c r="S3068" s="14">
        <f>VLOOKUP($B3068,Deals_Demo!$H:$S,8,0)</f>
        <v>45923.256469907406</v>
      </c>
      <c r="T3068" s="14">
        <f>VLOOKUP($B3068,Deals_Demo!$H:$S,9,0)</f>
        <v>45923.464803240742</v>
      </c>
      <c r="U3068" s="15" t="str">
        <f t="shared" si="484"/>
        <v>2025-09-23</v>
      </c>
      <c r="V3068" s="13" t="str">
        <f>VLOOKUP($B3068,Deals_Demo!$H:$S,11,0)</f>
        <v>11</v>
      </c>
      <c r="W3068" s="13" t="str">
        <f>VLOOKUP($B3068,Deals_Demo!$H:$S,12,0)</f>
        <v>Tue</v>
      </c>
      <c r="X3068" s="13">
        <f t="shared" si="477"/>
        <v>-0.23500000000000001</v>
      </c>
      <c r="Y3068" s="13">
        <f t="shared" si="478"/>
        <v>-0.47000000000000003</v>
      </c>
      <c r="Z3068" s="13">
        <f t="shared" si="479"/>
        <v>-0.70499999999999996</v>
      </c>
      <c r="AA3068" s="13">
        <f t="shared" si="485"/>
        <v>-3</v>
      </c>
    </row>
    <row r="3069" spans="1:27" x14ac:dyDescent="0.25">
      <c r="A3069" s="60">
        <v>45923.256469907406</v>
      </c>
      <c r="B3069" s="61">
        <v>444654061</v>
      </c>
      <c r="C3069" s="62" t="s">
        <v>36</v>
      </c>
      <c r="D3069" s="62" t="s">
        <v>38</v>
      </c>
      <c r="E3069" s="62" t="s">
        <v>119</v>
      </c>
      <c r="F3069" s="63">
        <v>3739.6</v>
      </c>
      <c r="G3069" s="63">
        <v>3742.62</v>
      </c>
      <c r="H3069" s="63">
        <v>3737.42</v>
      </c>
      <c r="I3069" s="62" t="s">
        <v>3575</v>
      </c>
      <c r="J3069" s="63">
        <v>3742.72</v>
      </c>
      <c r="K3069" s="63">
        <v>0</v>
      </c>
      <c r="L3069" s="63">
        <v>0</v>
      </c>
      <c r="M3069" s="63">
        <v>-3.12</v>
      </c>
      <c r="N3069" s="10" t="str">
        <f t="shared" si="480"/>
        <v>L</v>
      </c>
      <c r="O3069" s="11">
        <f t="shared" si="481"/>
        <v>45923</v>
      </c>
      <c r="P3069" s="12" t="str">
        <f t="shared" si="482"/>
        <v>06</v>
      </c>
      <c r="Q3069" s="13" t="str">
        <f>VLOOKUP($B3069,Deals_Demo!$H:$N,7,0)</f>
        <v>strategy_21_demo</v>
      </c>
      <c r="R3069" s="13" t="str">
        <f t="shared" si="483"/>
        <v>Tue</v>
      </c>
      <c r="S3069" s="14">
        <f>VLOOKUP($B3069,Deals_Demo!$H:$S,8,0)</f>
        <v>45923.256469907406</v>
      </c>
      <c r="T3069" s="14">
        <f>VLOOKUP($B3069,Deals_Demo!$H:$S,9,0)</f>
        <v>45923.464803240742</v>
      </c>
      <c r="U3069" s="15" t="str">
        <f t="shared" si="484"/>
        <v>2025-09-23</v>
      </c>
      <c r="V3069" s="13" t="str">
        <f>VLOOKUP($B3069,Deals_Demo!$H:$S,11,0)</f>
        <v>11</v>
      </c>
      <c r="W3069" s="13" t="str">
        <f>VLOOKUP($B3069,Deals_Demo!$H:$S,12,0)</f>
        <v>Tue</v>
      </c>
      <c r="X3069" s="13">
        <f t="shared" si="477"/>
        <v>-0.31200000000000006</v>
      </c>
      <c r="Y3069" s="13">
        <f t="shared" si="478"/>
        <v>-0.62400000000000011</v>
      </c>
      <c r="Z3069" s="13">
        <f t="shared" si="479"/>
        <v>-0.93599999999999994</v>
      </c>
      <c r="AA3069" s="13">
        <f t="shared" si="485"/>
        <v>-3</v>
      </c>
    </row>
    <row r="3070" spans="1:27" x14ac:dyDescent="0.25">
      <c r="A3070" s="56">
        <v>45923.256469907406</v>
      </c>
      <c r="B3070" s="57">
        <v>444654062</v>
      </c>
      <c r="C3070" s="58" t="s">
        <v>36</v>
      </c>
      <c r="D3070" s="58" t="s">
        <v>38</v>
      </c>
      <c r="E3070" s="58" t="s">
        <v>119</v>
      </c>
      <c r="F3070" s="59">
        <v>3739.81</v>
      </c>
      <c r="G3070" s="59">
        <v>3742.12</v>
      </c>
      <c r="H3070" s="59">
        <v>3736.62</v>
      </c>
      <c r="I3070" s="58" t="s">
        <v>3583</v>
      </c>
      <c r="J3070" s="59">
        <v>3742.12</v>
      </c>
      <c r="K3070" s="59">
        <v>0</v>
      </c>
      <c r="L3070" s="59">
        <v>0</v>
      </c>
      <c r="M3070" s="59">
        <v>-2.31</v>
      </c>
      <c r="N3070" s="10" t="str">
        <f t="shared" si="480"/>
        <v>L</v>
      </c>
      <c r="O3070" s="11">
        <f t="shared" si="481"/>
        <v>45923</v>
      </c>
      <c r="P3070" s="12" t="str">
        <f t="shared" si="482"/>
        <v>06</v>
      </c>
      <c r="Q3070" s="13" t="str">
        <f>VLOOKUP($B3070,Deals_Demo!$H:$N,7,0)</f>
        <v>strategy_10_demo</v>
      </c>
      <c r="R3070" s="13" t="str">
        <f t="shared" si="483"/>
        <v>Tue</v>
      </c>
      <c r="S3070" s="14">
        <f>VLOOKUP($B3070,Deals_Demo!$H:$S,8,0)</f>
        <v>45923.256469907406</v>
      </c>
      <c r="T3070" s="14">
        <f>VLOOKUP($B3070,Deals_Demo!$H:$S,9,0)</f>
        <v>45923.464803240742</v>
      </c>
      <c r="U3070" s="15" t="str">
        <f t="shared" si="484"/>
        <v>2025-09-23</v>
      </c>
      <c r="V3070" s="13" t="str">
        <f>VLOOKUP($B3070,Deals_Demo!$H:$S,11,0)</f>
        <v>11</v>
      </c>
      <c r="W3070" s="13" t="str">
        <f>VLOOKUP($B3070,Deals_Demo!$H:$S,12,0)</f>
        <v>Tue</v>
      </c>
      <c r="X3070" s="13">
        <f t="shared" si="477"/>
        <v>-0.23100000000000001</v>
      </c>
      <c r="Y3070" s="13">
        <f t="shared" si="478"/>
        <v>-0.46200000000000002</v>
      </c>
      <c r="Z3070" s="13">
        <f t="shared" si="479"/>
        <v>-0.69299999999999995</v>
      </c>
      <c r="AA3070" s="13">
        <f t="shared" si="485"/>
        <v>-3</v>
      </c>
    </row>
    <row r="3071" spans="1:27" x14ac:dyDescent="0.25">
      <c r="A3071" s="60">
        <v>45923.256481481483</v>
      </c>
      <c r="B3071" s="61">
        <v>444654065</v>
      </c>
      <c r="C3071" s="62" t="s">
        <v>36</v>
      </c>
      <c r="D3071" s="62" t="s">
        <v>38</v>
      </c>
      <c r="E3071" s="62" t="s">
        <v>119</v>
      </c>
      <c r="F3071" s="63">
        <v>3739.81</v>
      </c>
      <c r="G3071" s="63">
        <v>3742.62</v>
      </c>
      <c r="H3071" s="63">
        <v>3738.12</v>
      </c>
      <c r="I3071" s="62" t="s">
        <v>3575</v>
      </c>
      <c r="J3071" s="63">
        <v>3742.72</v>
      </c>
      <c r="K3071" s="63">
        <v>0</v>
      </c>
      <c r="L3071" s="63">
        <v>0</v>
      </c>
      <c r="M3071" s="63">
        <v>-2.91</v>
      </c>
      <c r="N3071" s="10" t="str">
        <f t="shared" si="480"/>
        <v>L</v>
      </c>
      <c r="O3071" s="11">
        <f t="shared" si="481"/>
        <v>45923</v>
      </c>
      <c r="P3071" s="12" t="str">
        <f t="shared" si="482"/>
        <v>06</v>
      </c>
      <c r="Q3071" s="13" t="str">
        <f>VLOOKUP($B3071,Deals_Demo!$H:$N,7,0)</f>
        <v>strategy_24_demo</v>
      </c>
      <c r="R3071" s="13" t="str">
        <f t="shared" si="483"/>
        <v>Tue</v>
      </c>
      <c r="S3071" s="14">
        <f>VLOOKUP($B3071,Deals_Demo!$H:$S,8,0)</f>
        <v>45923.256481481483</v>
      </c>
      <c r="T3071" s="14">
        <f>VLOOKUP($B3071,Deals_Demo!$H:$S,9,0)</f>
        <v>45923.464814814819</v>
      </c>
      <c r="U3071" s="15" t="str">
        <f t="shared" si="484"/>
        <v>2025-09-23</v>
      </c>
      <c r="V3071" s="13" t="str">
        <f>VLOOKUP($B3071,Deals_Demo!$H:$S,11,0)</f>
        <v>11</v>
      </c>
      <c r="W3071" s="13" t="str">
        <f>VLOOKUP($B3071,Deals_Demo!$H:$S,12,0)</f>
        <v>Tue</v>
      </c>
      <c r="X3071" s="13">
        <f t="shared" si="477"/>
        <v>-0.29100000000000004</v>
      </c>
      <c r="Y3071" s="13">
        <f t="shared" si="478"/>
        <v>-0.58200000000000007</v>
      </c>
      <c r="Z3071" s="13">
        <f t="shared" si="479"/>
        <v>-0.873</v>
      </c>
      <c r="AA3071" s="13">
        <f t="shared" si="485"/>
        <v>-3</v>
      </c>
    </row>
    <row r="3072" spans="1:27" x14ac:dyDescent="0.25">
      <c r="A3072" s="56">
        <v>45923.256481481483</v>
      </c>
      <c r="B3072" s="57">
        <v>444654068</v>
      </c>
      <c r="C3072" s="58" t="s">
        <v>36</v>
      </c>
      <c r="D3072" s="58" t="s">
        <v>38</v>
      </c>
      <c r="E3072" s="58" t="s">
        <v>119</v>
      </c>
      <c r="F3072" s="59">
        <v>3739.81</v>
      </c>
      <c r="G3072" s="59">
        <v>3742.62</v>
      </c>
      <c r="H3072" s="59">
        <v>3736.62</v>
      </c>
      <c r="I3072" s="58" t="s">
        <v>3575</v>
      </c>
      <c r="J3072" s="59">
        <v>3742.72</v>
      </c>
      <c r="K3072" s="59">
        <v>0</v>
      </c>
      <c r="L3072" s="59">
        <v>0</v>
      </c>
      <c r="M3072" s="59">
        <v>-2.91</v>
      </c>
      <c r="N3072" s="10" t="str">
        <f t="shared" si="480"/>
        <v>L</v>
      </c>
      <c r="O3072" s="11">
        <f t="shared" si="481"/>
        <v>45923</v>
      </c>
      <c r="P3072" s="12" t="str">
        <f t="shared" si="482"/>
        <v>06</v>
      </c>
      <c r="Q3072" s="13" t="str">
        <f>VLOOKUP($B3072,Deals_Demo!$H:$N,7,0)</f>
        <v>strategy_09_demo</v>
      </c>
      <c r="R3072" s="13" t="str">
        <f t="shared" si="483"/>
        <v>Tue</v>
      </c>
      <c r="S3072" s="14">
        <f>VLOOKUP($B3072,Deals_Demo!$H:$S,8,0)</f>
        <v>45923.256481481483</v>
      </c>
      <c r="T3072" s="14">
        <f>VLOOKUP($B3072,Deals_Demo!$H:$S,9,0)</f>
        <v>45923.464814814819</v>
      </c>
      <c r="U3072" s="15" t="str">
        <f t="shared" si="484"/>
        <v>2025-09-23</v>
      </c>
      <c r="V3072" s="13" t="str">
        <f>VLOOKUP($B3072,Deals_Demo!$H:$S,11,0)</f>
        <v>11</v>
      </c>
      <c r="W3072" s="13" t="str">
        <f>VLOOKUP($B3072,Deals_Demo!$H:$S,12,0)</f>
        <v>Tue</v>
      </c>
      <c r="X3072" s="13">
        <f t="shared" si="477"/>
        <v>-0.29100000000000004</v>
      </c>
      <c r="Y3072" s="13">
        <f t="shared" si="478"/>
        <v>-0.58200000000000007</v>
      </c>
      <c r="Z3072" s="13">
        <f t="shared" si="479"/>
        <v>-0.873</v>
      </c>
      <c r="AA3072" s="13">
        <f t="shared" si="485"/>
        <v>-3</v>
      </c>
    </row>
    <row r="3073" spans="1:27" x14ac:dyDescent="0.25">
      <c r="A3073" s="60">
        <v>45923.266192129631</v>
      </c>
      <c r="B3073" s="61">
        <v>444659050</v>
      </c>
      <c r="C3073" s="62" t="s">
        <v>36</v>
      </c>
      <c r="D3073" s="62" t="s">
        <v>37</v>
      </c>
      <c r="E3073" s="62" t="s">
        <v>119</v>
      </c>
      <c r="F3073" s="63">
        <v>3743.12</v>
      </c>
      <c r="G3073" s="63">
        <v>3744.52</v>
      </c>
      <c r="H3073" s="62"/>
      <c r="I3073" s="62" t="s">
        <v>3579</v>
      </c>
      <c r="J3073" s="63">
        <v>3744.47</v>
      </c>
      <c r="K3073" s="63">
        <v>0</v>
      </c>
      <c r="L3073" s="63">
        <v>0</v>
      </c>
      <c r="M3073" s="63">
        <v>1.35</v>
      </c>
      <c r="N3073" s="10" t="str">
        <f t="shared" si="480"/>
        <v>W</v>
      </c>
      <c r="O3073" s="11">
        <f t="shared" si="481"/>
        <v>45923</v>
      </c>
      <c r="P3073" s="12" t="str">
        <f t="shared" si="482"/>
        <v>06</v>
      </c>
      <c r="Q3073" s="13" t="str">
        <f>VLOOKUP($B3073,Deals_Demo!$H:$N,7,0)</f>
        <v>strategy_18_demo</v>
      </c>
      <c r="R3073" s="13" t="str">
        <f t="shared" si="483"/>
        <v>Tue</v>
      </c>
      <c r="S3073" s="14">
        <f>VLOOKUP($B3073,Deals_Demo!$H:$S,8,0)</f>
        <v>45923.266192129631</v>
      </c>
      <c r="T3073" s="14">
        <f>VLOOKUP($B3073,Deals_Demo!$H:$S,9,0)</f>
        <v>45923.474525462967</v>
      </c>
      <c r="U3073" s="15" t="str">
        <f t="shared" si="484"/>
        <v>2025-09-23</v>
      </c>
      <c r="V3073" s="13" t="str">
        <f>VLOOKUP($B3073,Deals_Demo!$H:$S,11,0)</f>
        <v>11</v>
      </c>
      <c r="W3073" s="13" t="str">
        <f>VLOOKUP($B3073,Deals_Demo!$H:$S,12,0)</f>
        <v>Tue</v>
      </c>
      <c r="X3073" s="13">
        <f t="shared" si="477"/>
        <v>0.13500000000000001</v>
      </c>
      <c r="Y3073" s="13">
        <f t="shared" si="478"/>
        <v>0.27</v>
      </c>
      <c r="Z3073" s="13">
        <f t="shared" si="479"/>
        <v>0.40500000000000003</v>
      </c>
      <c r="AA3073" s="13">
        <f t="shared" si="485"/>
        <v>-3</v>
      </c>
    </row>
    <row r="3074" spans="1:27" x14ac:dyDescent="0.25">
      <c r="A3074" s="56">
        <v>45923.26630787037</v>
      </c>
      <c r="B3074" s="57">
        <v>444659192</v>
      </c>
      <c r="C3074" s="58" t="s">
        <v>36</v>
      </c>
      <c r="D3074" s="58" t="s">
        <v>38</v>
      </c>
      <c r="E3074" s="58" t="s">
        <v>119</v>
      </c>
      <c r="F3074" s="59">
        <v>3742.35</v>
      </c>
      <c r="G3074" s="59">
        <v>3745.31</v>
      </c>
      <c r="H3074" s="59">
        <v>3736.31</v>
      </c>
      <c r="I3074" s="58" t="s">
        <v>3584</v>
      </c>
      <c r="J3074" s="59">
        <v>3745.49</v>
      </c>
      <c r="K3074" s="59">
        <v>0</v>
      </c>
      <c r="L3074" s="59">
        <v>0</v>
      </c>
      <c r="M3074" s="59">
        <v>-3.14</v>
      </c>
      <c r="N3074" s="10" t="str">
        <f t="shared" si="480"/>
        <v>L</v>
      </c>
      <c r="O3074" s="11">
        <f t="shared" si="481"/>
        <v>45923</v>
      </c>
      <c r="P3074" s="12" t="str">
        <f t="shared" si="482"/>
        <v>06</v>
      </c>
      <c r="Q3074" s="13" t="str">
        <f>VLOOKUP($B3074,Deals_Demo!$H:$N,7,0)</f>
        <v>strategy_28.py</v>
      </c>
      <c r="R3074" s="13" t="str">
        <f t="shared" si="483"/>
        <v>Tue</v>
      </c>
      <c r="S3074" s="14">
        <f>VLOOKUP($B3074,Deals_Demo!$H:$S,8,0)</f>
        <v>45923.26630787037</v>
      </c>
      <c r="T3074" s="14">
        <f>VLOOKUP($B3074,Deals_Demo!$H:$S,9,0)</f>
        <v>45923.474641203706</v>
      </c>
      <c r="U3074" s="15" t="str">
        <f t="shared" si="484"/>
        <v>2025-09-23</v>
      </c>
      <c r="V3074" s="13" t="str">
        <f>VLOOKUP($B3074,Deals_Demo!$H:$S,11,0)</f>
        <v>11</v>
      </c>
      <c r="W3074" s="13" t="str">
        <f>VLOOKUP($B3074,Deals_Demo!$H:$S,12,0)</f>
        <v>Tue</v>
      </c>
      <c r="X3074" s="13">
        <f t="shared" si="477"/>
        <v>-0.31400000000000006</v>
      </c>
      <c r="Y3074" s="13">
        <f t="shared" si="478"/>
        <v>-0.62800000000000011</v>
      </c>
      <c r="Z3074" s="13">
        <f t="shared" si="479"/>
        <v>-0.94199999999999995</v>
      </c>
      <c r="AA3074" s="13">
        <f t="shared" si="485"/>
        <v>-3</v>
      </c>
    </row>
    <row r="3075" spans="1:27" x14ac:dyDescent="0.25">
      <c r="A3075" s="60">
        <v>45923.266770833332</v>
      </c>
      <c r="B3075" s="61">
        <v>444659547</v>
      </c>
      <c r="C3075" s="62" t="s">
        <v>36</v>
      </c>
      <c r="D3075" s="62" t="s">
        <v>37</v>
      </c>
      <c r="E3075" s="62" t="s">
        <v>119</v>
      </c>
      <c r="F3075" s="63">
        <v>3742.18</v>
      </c>
      <c r="G3075" s="63">
        <v>3743.25</v>
      </c>
      <c r="H3075" s="63">
        <v>3744.36</v>
      </c>
      <c r="I3075" s="62" t="s">
        <v>3585</v>
      </c>
      <c r="J3075" s="63">
        <v>3744.39</v>
      </c>
      <c r="K3075" s="63">
        <v>0</v>
      </c>
      <c r="L3075" s="63">
        <v>0</v>
      </c>
      <c r="M3075" s="63">
        <v>2.21</v>
      </c>
      <c r="N3075" s="10" t="str">
        <f t="shared" si="480"/>
        <v>W</v>
      </c>
      <c r="O3075" s="11">
        <f t="shared" si="481"/>
        <v>45923</v>
      </c>
      <c r="P3075" s="12" t="str">
        <f t="shared" si="482"/>
        <v>06</v>
      </c>
      <c r="Q3075" s="13" t="str">
        <f>VLOOKUP($B3075,Deals_Demo!$H:$N,7,0)</f>
        <v>strategy_21_demo</v>
      </c>
      <c r="R3075" s="13" t="str">
        <f t="shared" si="483"/>
        <v>Tue</v>
      </c>
      <c r="S3075" s="14">
        <f>VLOOKUP($B3075,Deals_Demo!$H:$S,8,0)</f>
        <v>45923.266770833332</v>
      </c>
      <c r="T3075" s="14">
        <f>VLOOKUP($B3075,Deals_Demo!$H:$S,9,0)</f>
        <v>45923.475104166668</v>
      </c>
      <c r="U3075" s="15" t="str">
        <f t="shared" si="484"/>
        <v>2025-09-23</v>
      </c>
      <c r="V3075" s="13" t="str">
        <f>VLOOKUP($B3075,Deals_Demo!$H:$S,11,0)</f>
        <v>11</v>
      </c>
      <c r="W3075" s="13" t="str">
        <f>VLOOKUP($B3075,Deals_Demo!$H:$S,12,0)</f>
        <v>Tue</v>
      </c>
      <c r="X3075" s="13">
        <f t="shared" ref="X3075:X3138" si="486">$M3075*0.1</f>
        <v>0.221</v>
      </c>
      <c r="Y3075" s="13">
        <f t="shared" ref="Y3075:Y3138" si="487">$M3075*0.2</f>
        <v>0.442</v>
      </c>
      <c r="Z3075" s="13">
        <f t="shared" ref="Z3075:Z3138" si="488">$M3075*0.3</f>
        <v>0.66299999999999992</v>
      </c>
      <c r="AA3075" s="13">
        <f t="shared" si="485"/>
        <v>-3</v>
      </c>
    </row>
    <row r="3076" spans="1:27" x14ac:dyDescent="0.25">
      <c r="A3076" s="56">
        <v>45923.266770833332</v>
      </c>
      <c r="B3076" s="57">
        <v>444659549</v>
      </c>
      <c r="C3076" s="58" t="s">
        <v>36</v>
      </c>
      <c r="D3076" s="58" t="s">
        <v>37</v>
      </c>
      <c r="E3076" s="58" t="s">
        <v>119</v>
      </c>
      <c r="F3076" s="59">
        <v>3742.02</v>
      </c>
      <c r="G3076" s="59">
        <v>3741.97</v>
      </c>
      <c r="H3076" s="59">
        <v>3743.68</v>
      </c>
      <c r="I3076" s="58" t="s">
        <v>3586</v>
      </c>
      <c r="J3076" s="59">
        <v>3743.78</v>
      </c>
      <c r="K3076" s="59">
        <v>0</v>
      </c>
      <c r="L3076" s="59">
        <v>0</v>
      </c>
      <c r="M3076" s="59">
        <v>1.76</v>
      </c>
      <c r="N3076" s="10" t="str">
        <f t="shared" si="480"/>
        <v>W</v>
      </c>
      <c r="O3076" s="11">
        <f t="shared" si="481"/>
        <v>45923</v>
      </c>
      <c r="P3076" s="12" t="str">
        <f t="shared" si="482"/>
        <v>06</v>
      </c>
      <c r="Q3076" s="13" t="str">
        <f>VLOOKUP($B3076,Deals_Demo!$H:$N,7,0)</f>
        <v>strategy_24_demo</v>
      </c>
      <c r="R3076" s="13" t="str">
        <f t="shared" si="483"/>
        <v>Tue</v>
      </c>
      <c r="S3076" s="14">
        <f>VLOOKUP($B3076,Deals_Demo!$H:$S,8,0)</f>
        <v>45923.266770833332</v>
      </c>
      <c r="T3076" s="14">
        <f>VLOOKUP($B3076,Deals_Demo!$H:$S,9,0)</f>
        <v>45923.475104166668</v>
      </c>
      <c r="U3076" s="15" t="str">
        <f t="shared" si="484"/>
        <v>2025-09-23</v>
      </c>
      <c r="V3076" s="13" t="str">
        <f>VLOOKUP($B3076,Deals_Demo!$H:$S,11,0)</f>
        <v>11</v>
      </c>
      <c r="W3076" s="13" t="str">
        <f>VLOOKUP($B3076,Deals_Demo!$H:$S,12,0)</f>
        <v>Tue</v>
      </c>
      <c r="X3076" s="13">
        <f t="shared" si="486"/>
        <v>0.17600000000000002</v>
      </c>
      <c r="Y3076" s="13">
        <f t="shared" si="487"/>
        <v>0.35200000000000004</v>
      </c>
      <c r="Z3076" s="13">
        <f t="shared" si="488"/>
        <v>0.52800000000000002</v>
      </c>
      <c r="AA3076" s="13">
        <f t="shared" si="485"/>
        <v>-3</v>
      </c>
    </row>
    <row r="3077" spans="1:27" x14ac:dyDescent="0.25">
      <c r="A3077" s="60">
        <v>45923.266770833332</v>
      </c>
      <c r="B3077" s="61">
        <v>444659551</v>
      </c>
      <c r="C3077" s="62" t="s">
        <v>36</v>
      </c>
      <c r="D3077" s="62" t="s">
        <v>37</v>
      </c>
      <c r="E3077" s="62" t="s">
        <v>119</v>
      </c>
      <c r="F3077" s="63">
        <v>3742.07</v>
      </c>
      <c r="G3077" s="63">
        <v>3739.98</v>
      </c>
      <c r="H3077" s="63">
        <v>3743.68</v>
      </c>
      <c r="I3077" s="62" t="s">
        <v>3586</v>
      </c>
      <c r="J3077" s="63">
        <v>3743.78</v>
      </c>
      <c r="K3077" s="63">
        <v>0</v>
      </c>
      <c r="L3077" s="63">
        <v>0</v>
      </c>
      <c r="M3077" s="63">
        <v>1.71</v>
      </c>
      <c r="N3077" s="10" t="str">
        <f t="shared" si="480"/>
        <v>W</v>
      </c>
      <c r="O3077" s="11">
        <f t="shared" si="481"/>
        <v>45923</v>
      </c>
      <c r="P3077" s="12" t="str">
        <f t="shared" si="482"/>
        <v>06</v>
      </c>
      <c r="Q3077" s="13" t="str">
        <f>VLOOKUP($B3077,Deals_Demo!$H:$N,7,0)</f>
        <v>strategy_22_demo</v>
      </c>
      <c r="R3077" s="13" t="str">
        <f t="shared" si="483"/>
        <v>Tue</v>
      </c>
      <c r="S3077" s="14">
        <f>VLOOKUP($B3077,Deals_Demo!$H:$S,8,0)</f>
        <v>45923.266770833332</v>
      </c>
      <c r="T3077" s="14">
        <f>VLOOKUP($B3077,Deals_Demo!$H:$S,9,0)</f>
        <v>45923.475104166668</v>
      </c>
      <c r="U3077" s="15" t="str">
        <f t="shared" si="484"/>
        <v>2025-09-23</v>
      </c>
      <c r="V3077" s="13" t="str">
        <f>VLOOKUP($B3077,Deals_Demo!$H:$S,11,0)</f>
        <v>11</v>
      </c>
      <c r="W3077" s="13" t="str">
        <f>VLOOKUP($B3077,Deals_Demo!$H:$S,12,0)</f>
        <v>Tue</v>
      </c>
      <c r="X3077" s="13">
        <f t="shared" si="486"/>
        <v>0.17100000000000001</v>
      </c>
      <c r="Y3077" s="13">
        <f t="shared" si="487"/>
        <v>0.34200000000000003</v>
      </c>
      <c r="Z3077" s="13">
        <f t="shared" si="488"/>
        <v>0.51300000000000001</v>
      </c>
      <c r="AA3077" s="13">
        <f t="shared" si="485"/>
        <v>-3</v>
      </c>
    </row>
    <row r="3078" spans="1:27" x14ac:dyDescent="0.25">
      <c r="A3078" s="56">
        <v>45923.266770833332</v>
      </c>
      <c r="B3078" s="57">
        <v>444659554</v>
      </c>
      <c r="C3078" s="58" t="s">
        <v>36</v>
      </c>
      <c r="D3078" s="58" t="s">
        <v>37</v>
      </c>
      <c r="E3078" s="58" t="s">
        <v>119</v>
      </c>
      <c r="F3078" s="59">
        <v>3741.92</v>
      </c>
      <c r="G3078" s="59">
        <v>3742.5</v>
      </c>
      <c r="H3078" s="59">
        <v>3745.18</v>
      </c>
      <c r="I3078" s="58" t="s">
        <v>3587</v>
      </c>
      <c r="J3078" s="59">
        <v>3742.49</v>
      </c>
      <c r="K3078" s="59">
        <v>0</v>
      </c>
      <c r="L3078" s="59">
        <v>0</v>
      </c>
      <c r="M3078" s="59">
        <v>0.56999999999999995</v>
      </c>
      <c r="N3078" s="10" t="str">
        <f t="shared" si="480"/>
        <v>W</v>
      </c>
      <c r="O3078" s="11">
        <f t="shared" si="481"/>
        <v>45923</v>
      </c>
      <c r="P3078" s="12" t="str">
        <f t="shared" si="482"/>
        <v>06</v>
      </c>
      <c r="Q3078" s="13" t="str">
        <f>VLOOKUP($B3078,Deals_Demo!$H:$N,7,0)</f>
        <v>strategy_10_demo</v>
      </c>
      <c r="R3078" s="13" t="str">
        <f t="shared" si="483"/>
        <v>Tue</v>
      </c>
      <c r="S3078" s="14">
        <f>VLOOKUP($B3078,Deals_Demo!$H:$S,8,0)</f>
        <v>45923.266770833332</v>
      </c>
      <c r="T3078" s="14">
        <f>VLOOKUP($B3078,Deals_Demo!$H:$S,9,0)</f>
        <v>45923.475104166668</v>
      </c>
      <c r="U3078" s="15" t="str">
        <f t="shared" si="484"/>
        <v>2025-09-23</v>
      </c>
      <c r="V3078" s="13" t="str">
        <f>VLOOKUP($B3078,Deals_Demo!$H:$S,11,0)</f>
        <v>11</v>
      </c>
      <c r="W3078" s="13" t="str">
        <f>VLOOKUP($B3078,Deals_Demo!$H:$S,12,0)</f>
        <v>Tue</v>
      </c>
      <c r="X3078" s="13">
        <f t="shared" si="486"/>
        <v>5.6999999999999995E-2</v>
      </c>
      <c r="Y3078" s="13">
        <f t="shared" si="487"/>
        <v>0.11399999999999999</v>
      </c>
      <c r="Z3078" s="13">
        <f t="shared" si="488"/>
        <v>0.17099999999999999</v>
      </c>
      <c r="AA3078" s="13">
        <f t="shared" si="485"/>
        <v>-3</v>
      </c>
    </row>
    <row r="3079" spans="1:27" x14ac:dyDescent="0.25">
      <c r="A3079" s="60">
        <v>45923.266770833332</v>
      </c>
      <c r="B3079" s="61">
        <v>444659556</v>
      </c>
      <c r="C3079" s="62" t="s">
        <v>36</v>
      </c>
      <c r="D3079" s="62" t="s">
        <v>37</v>
      </c>
      <c r="E3079" s="62" t="s">
        <v>119</v>
      </c>
      <c r="F3079" s="63">
        <v>3742.01</v>
      </c>
      <c r="G3079" s="63">
        <v>3742.5</v>
      </c>
      <c r="H3079" s="63">
        <v>3745.68</v>
      </c>
      <c r="I3079" s="62" t="s">
        <v>3587</v>
      </c>
      <c r="J3079" s="63">
        <v>3742.49</v>
      </c>
      <c r="K3079" s="63">
        <v>0</v>
      </c>
      <c r="L3079" s="63">
        <v>0</v>
      </c>
      <c r="M3079" s="63">
        <v>0.48</v>
      </c>
      <c r="N3079" s="10" t="str">
        <f t="shared" si="480"/>
        <v>W</v>
      </c>
      <c r="O3079" s="11">
        <f t="shared" si="481"/>
        <v>45923</v>
      </c>
      <c r="P3079" s="12" t="str">
        <f t="shared" si="482"/>
        <v>06</v>
      </c>
      <c r="Q3079" s="13" t="str">
        <f>VLOOKUP($B3079,Deals_Demo!$H:$N,7,0)</f>
        <v>strategy_11_demo</v>
      </c>
      <c r="R3079" s="13" t="str">
        <f t="shared" si="483"/>
        <v>Tue</v>
      </c>
      <c r="S3079" s="14">
        <f>VLOOKUP($B3079,Deals_Demo!$H:$S,8,0)</f>
        <v>45923.266770833332</v>
      </c>
      <c r="T3079" s="14">
        <f>VLOOKUP($B3079,Deals_Demo!$H:$S,9,0)</f>
        <v>45923.475104166668</v>
      </c>
      <c r="U3079" s="15" t="str">
        <f t="shared" si="484"/>
        <v>2025-09-23</v>
      </c>
      <c r="V3079" s="13" t="str">
        <f>VLOOKUP($B3079,Deals_Demo!$H:$S,11,0)</f>
        <v>11</v>
      </c>
      <c r="W3079" s="13" t="str">
        <f>VLOOKUP($B3079,Deals_Demo!$H:$S,12,0)</f>
        <v>Tue</v>
      </c>
      <c r="X3079" s="13">
        <f t="shared" si="486"/>
        <v>4.8000000000000001E-2</v>
      </c>
      <c r="Y3079" s="13">
        <f t="shared" si="487"/>
        <v>9.6000000000000002E-2</v>
      </c>
      <c r="Z3079" s="13">
        <f t="shared" si="488"/>
        <v>0.14399999999999999</v>
      </c>
      <c r="AA3079" s="13">
        <f t="shared" si="485"/>
        <v>-3</v>
      </c>
    </row>
    <row r="3080" spans="1:27" x14ac:dyDescent="0.25">
      <c r="A3080" s="56">
        <v>45923.266782407409</v>
      </c>
      <c r="B3080" s="57">
        <v>444659559</v>
      </c>
      <c r="C3080" s="58" t="s">
        <v>36</v>
      </c>
      <c r="D3080" s="58" t="s">
        <v>37</v>
      </c>
      <c r="E3080" s="58" t="s">
        <v>119</v>
      </c>
      <c r="F3080" s="59">
        <v>3742.13</v>
      </c>
      <c r="G3080" s="59">
        <v>3742.51</v>
      </c>
      <c r="H3080" s="59">
        <v>3745.18</v>
      </c>
      <c r="I3080" s="58" t="s">
        <v>3587</v>
      </c>
      <c r="J3080" s="59">
        <v>3742.49</v>
      </c>
      <c r="K3080" s="59">
        <v>0</v>
      </c>
      <c r="L3080" s="59">
        <v>0</v>
      </c>
      <c r="M3080" s="59">
        <v>0.36</v>
      </c>
      <c r="N3080" s="10" t="str">
        <f t="shared" si="480"/>
        <v>W</v>
      </c>
      <c r="O3080" s="11">
        <f t="shared" si="481"/>
        <v>45923</v>
      </c>
      <c r="P3080" s="12" t="str">
        <f t="shared" si="482"/>
        <v>06</v>
      </c>
      <c r="Q3080" s="13" t="str">
        <f>VLOOKUP($B3080,Deals_Demo!$H:$N,7,0)</f>
        <v>strategy_09_demo</v>
      </c>
      <c r="R3080" s="13" t="str">
        <f t="shared" si="483"/>
        <v>Tue</v>
      </c>
      <c r="S3080" s="14">
        <f>VLOOKUP($B3080,Deals_Demo!$H:$S,8,0)</f>
        <v>45923.266782407409</v>
      </c>
      <c r="T3080" s="14">
        <f>VLOOKUP($B3080,Deals_Demo!$H:$S,9,0)</f>
        <v>45923.475115740745</v>
      </c>
      <c r="U3080" s="15" t="str">
        <f t="shared" si="484"/>
        <v>2025-09-23</v>
      </c>
      <c r="V3080" s="13" t="str">
        <f>VLOOKUP($B3080,Deals_Demo!$H:$S,11,0)</f>
        <v>11</v>
      </c>
      <c r="W3080" s="13" t="str">
        <f>VLOOKUP($B3080,Deals_Demo!$H:$S,12,0)</f>
        <v>Tue</v>
      </c>
      <c r="X3080" s="13">
        <f t="shared" si="486"/>
        <v>3.5999999999999997E-2</v>
      </c>
      <c r="Y3080" s="13">
        <f t="shared" si="487"/>
        <v>7.1999999999999995E-2</v>
      </c>
      <c r="Z3080" s="13">
        <f t="shared" si="488"/>
        <v>0.108</v>
      </c>
      <c r="AA3080" s="13">
        <f t="shared" si="485"/>
        <v>-3</v>
      </c>
    </row>
    <row r="3081" spans="1:27" x14ac:dyDescent="0.25">
      <c r="A3081" s="60">
        <v>45923.266782407409</v>
      </c>
      <c r="B3081" s="61">
        <v>444659561</v>
      </c>
      <c r="C3081" s="62" t="s">
        <v>36</v>
      </c>
      <c r="D3081" s="62" t="s">
        <v>37</v>
      </c>
      <c r="E3081" s="62" t="s">
        <v>119</v>
      </c>
      <c r="F3081" s="63">
        <v>3742.2</v>
      </c>
      <c r="G3081" s="63">
        <v>3739.18</v>
      </c>
      <c r="H3081" s="63">
        <v>3743.68</v>
      </c>
      <c r="I3081" s="62" t="s">
        <v>3586</v>
      </c>
      <c r="J3081" s="63">
        <v>3743.78</v>
      </c>
      <c r="K3081" s="63">
        <v>0</v>
      </c>
      <c r="L3081" s="63">
        <v>0</v>
      </c>
      <c r="M3081" s="63">
        <v>1.58</v>
      </c>
      <c r="N3081" s="10" t="str">
        <f t="shared" si="480"/>
        <v>W</v>
      </c>
      <c r="O3081" s="11">
        <f t="shared" si="481"/>
        <v>45923</v>
      </c>
      <c r="P3081" s="12" t="str">
        <f t="shared" si="482"/>
        <v>06</v>
      </c>
      <c r="Q3081" s="13" t="str">
        <f>VLOOKUP($B3081,Deals_Demo!$H:$N,7,0)</f>
        <v>strategy_12_demo</v>
      </c>
      <c r="R3081" s="13" t="str">
        <f t="shared" si="483"/>
        <v>Tue</v>
      </c>
      <c r="S3081" s="14">
        <f>VLOOKUP($B3081,Deals_Demo!$H:$S,8,0)</f>
        <v>45923.266782407409</v>
      </c>
      <c r="T3081" s="14">
        <f>VLOOKUP($B3081,Deals_Demo!$H:$S,9,0)</f>
        <v>45923.475115740745</v>
      </c>
      <c r="U3081" s="15" t="str">
        <f t="shared" si="484"/>
        <v>2025-09-23</v>
      </c>
      <c r="V3081" s="13" t="str">
        <f>VLOOKUP($B3081,Deals_Demo!$H:$S,11,0)</f>
        <v>11</v>
      </c>
      <c r="W3081" s="13" t="str">
        <f>VLOOKUP($B3081,Deals_Demo!$H:$S,12,0)</f>
        <v>Tue</v>
      </c>
      <c r="X3081" s="13">
        <f t="shared" si="486"/>
        <v>0.15800000000000003</v>
      </c>
      <c r="Y3081" s="13">
        <f t="shared" si="487"/>
        <v>0.31600000000000006</v>
      </c>
      <c r="Z3081" s="13">
        <f t="shared" si="488"/>
        <v>0.47399999999999998</v>
      </c>
      <c r="AA3081" s="13">
        <f t="shared" si="485"/>
        <v>-3</v>
      </c>
    </row>
    <row r="3082" spans="1:27" x14ac:dyDescent="0.25">
      <c r="A3082" s="56">
        <v>45923.266782407409</v>
      </c>
      <c r="B3082" s="57">
        <v>444659564</v>
      </c>
      <c r="C3082" s="58" t="s">
        <v>36</v>
      </c>
      <c r="D3082" s="58" t="s">
        <v>37</v>
      </c>
      <c r="E3082" s="58" t="s">
        <v>119</v>
      </c>
      <c r="F3082" s="59">
        <v>3742.23</v>
      </c>
      <c r="G3082" s="59">
        <v>3743.97</v>
      </c>
      <c r="H3082" s="59">
        <v>3745.18</v>
      </c>
      <c r="I3082" s="58" t="s">
        <v>3584</v>
      </c>
      <c r="J3082" s="59">
        <v>3745.28</v>
      </c>
      <c r="K3082" s="59">
        <v>0</v>
      </c>
      <c r="L3082" s="59">
        <v>0</v>
      </c>
      <c r="M3082" s="59">
        <v>3.05</v>
      </c>
      <c r="N3082" s="10" t="str">
        <f t="shared" si="480"/>
        <v>W</v>
      </c>
      <c r="O3082" s="11">
        <f t="shared" si="481"/>
        <v>45923</v>
      </c>
      <c r="P3082" s="12" t="str">
        <f t="shared" si="482"/>
        <v>06</v>
      </c>
      <c r="Q3082" s="13" t="str">
        <f>VLOOKUP($B3082,Deals_Demo!$H:$N,7,0)</f>
        <v>strategy_23_demo</v>
      </c>
      <c r="R3082" s="13" t="str">
        <f t="shared" si="483"/>
        <v>Tue</v>
      </c>
      <c r="S3082" s="14">
        <f>VLOOKUP($B3082,Deals_Demo!$H:$S,8,0)</f>
        <v>45923.266782407409</v>
      </c>
      <c r="T3082" s="14">
        <f>VLOOKUP($B3082,Deals_Demo!$H:$S,9,0)</f>
        <v>45923.475115740745</v>
      </c>
      <c r="U3082" s="15" t="str">
        <f t="shared" si="484"/>
        <v>2025-09-23</v>
      </c>
      <c r="V3082" s="13" t="str">
        <f>VLOOKUP($B3082,Deals_Demo!$H:$S,11,0)</f>
        <v>11</v>
      </c>
      <c r="W3082" s="13" t="str">
        <f>VLOOKUP($B3082,Deals_Demo!$H:$S,12,0)</f>
        <v>Tue</v>
      </c>
      <c r="X3082" s="13">
        <f t="shared" si="486"/>
        <v>0.30499999999999999</v>
      </c>
      <c r="Y3082" s="13">
        <f t="shared" si="487"/>
        <v>0.61</v>
      </c>
      <c r="Z3082" s="13">
        <f t="shared" si="488"/>
        <v>0.91499999999999992</v>
      </c>
      <c r="AA3082" s="13">
        <f t="shared" si="485"/>
        <v>3.05</v>
      </c>
    </row>
    <row r="3083" spans="1:27" x14ac:dyDescent="0.25">
      <c r="A3083" s="60">
        <v>45923.267569444448</v>
      </c>
      <c r="B3083" s="61">
        <v>444659798</v>
      </c>
      <c r="C3083" s="62" t="s">
        <v>36</v>
      </c>
      <c r="D3083" s="62" t="s">
        <v>37</v>
      </c>
      <c r="E3083" s="62" t="s">
        <v>119</v>
      </c>
      <c r="F3083" s="63">
        <v>3743.61</v>
      </c>
      <c r="G3083" s="63">
        <v>3744.55</v>
      </c>
      <c r="H3083" s="62"/>
      <c r="I3083" s="62" t="s">
        <v>3579</v>
      </c>
      <c r="J3083" s="63">
        <v>3744.47</v>
      </c>
      <c r="K3083" s="63">
        <v>0</v>
      </c>
      <c r="L3083" s="63">
        <v>0</v>
      </c>
      <c r="M3083" s="63">
        <v>0.86</v>
      </c>
      <c r="N3083" s="10" t="str">
        <f t="shared" si="480"/>
        <v>W</v>
      </c>
      <c r="O3083" s="11">
        <f t="shared" si="481"/>
        <v>45923</v>
      </c>
      <c r="P3083" s="12" t="str">
        <f t="shared" si="482"/>
        <v>06</v>
      </c>
      <c r="Q3083" s="13" t="str">
        <f>VLOOKUP($B3083,Deals_Demo!$H:$N,7,0)</f>
        <v>strategy_20_demo</v>
      </c>
      <c r="R3083" s="13" t="str">
        <f t="shared" si="483"/>
        <v>Tue</v>
      </c>
      <c r="S3083" s="14">
        <f>VLOOKUP($B3083,Deals_Demo!$H:$S,8,0)</f>
        <v>45923.267569444448</v>
      </c>
      <c r="T3083" s="14">
        <f>VLOOKUP($B3083,Deals_Demo!$H:$S,9,0)</f>
        <v>45923.475902777784</v>
      </c>
      <c r="U3083" s="15" t="str">
        <f t="shared" si="484"/>
        <v>2025-09-23</v>
      </c>
      <c r="V3083" s="13" t="str">
        <f>VLOOKUP($B3083,Deals_Demo!$H:$S,11,0)</f>
        <v>11</v>
      </c>
      <c r="W3083" s="13" t="str">
        <f>VLOOKUP($B3083,Deals_Demo!$H:$S,12,0)</f>
        <v>Tue</v>
      </c>
      <c r="X3083" s="13">
        <f t="shared" si="486"/>
        <v>8.6000000000000007E-2</v>
      </c>
      <c r="Y3083" s="13">
        <f t="shared" si="487"/>
        <v>0.17200000000000001</v>
      </c>
      <c r="Z3083" s="13">
        <f t="shared" si="488"/>
        <v>0.25800000000000001</v>
      </c>
      <c r="AA3083" s="13">
        <f t="shared" si="485"/>
        <v>-3</v>
      </c>
    </row>
    <row r="3084" spans="1:27" x14ac:dyDescent="0.25">
      <c r="A3084" s="56">
        <v>45923.268611111111</v>
      </c>
      <c r="B3084" s="57">
        <v>444660052</v>
      </c>
      <c r="C3084" s="58" t="s">
        <v>36</v>
      </c>
      <c r="D3084" s="58" t="s">
        <v>37</v>
      </c>
      <c r="E3084" s="58" t="s">
        <v>119</v>
      </c>
      <c r="F3084" s="59">
        <v>3742.62</v>
      </c>
      <c r="G3084" s="59">
        <v>3743</v>
      </c>
      <c r="H3084" s="59">
        <v>3744.12</v>
      </c>
      <c r="I3084" s="58" t="s">
        <v>3588</v>
      </c>
      <c r="J3084" s="59">
        <v>3744.15</v>
      </c>
      <c r="K3084" s="59">
        <v>0</v>
      </c>
      <c r="L3084" s="59">
        <v>0</v>
      </c>
      <c r="M3084" s="59">
        <v>1.53</v>
      </c>
      <c r="N3084" s="10" t="str">
        <f t="shared" si="480"/>
        <v>W</v>
      </c>
      <c r="O3084" s="11">
        <f t="shared" si="481"/>
        <v>45923</v>
      </c>
      <c r="P3084" s="12" t="str">
        <f t="shared" si="482"/>
        <v>06</v>
      </c>
      <c r="Q3084" s="13" t="str">
        <f>VLOOKUP($B3084,Deals_Demo!$H:$N,7,0)</f>
        <v>strategy_24_demo</v>
      </c>
      <c r="R3084" s="13" t="str">
        <f t="shared" si="483"/>
        <v>Tue</v>
      </c>
      <c r="S3084" s="14">
        <f>VLOOKUP($B3084,Deals_Demo!$H:$S,8,0)</f>
        <v>45923.268611111111</v>
      </c>
      <c r="T3084" s="14">
        <f>VLOOKUP($B3084,Deals_Demo!$H:$S,9,0)</f>
        <v>45923.476944444446</v>
      </c>
      <c r="U3084" s="15" t="str">
        <f t="shared" si="484"/>
        <v>2025-09-23</v>
      </c>
      <c r="V3084" s="13" t="str">
        <f>VLOOKUP($B3084,Deals_Demo!$H:$S,11,0)</f>
        <v>11</v>
      </c>
      <c r="W3084" s="13" t="str">
        <f>VLOOKUP($B3084,Deals_Demo!$H:$S,12,0)</f>
        <v>Tue</v>
      </c>
      <c r="X3084" s="13">
        <f t="shared" si="486"/>
        <v>0.15300000000000002</v>
      </c>
      <c r="Y3084" s="13">
        <f t="shared" si="487"/>
        <v>0.30600000000000005</v>
      </c>
      <c r="Z3084" s="13">
        <f t="shared" si="488"/>
        <v>0.45899999999999996</v>
      </c>
      <c r="AA3084" s="13">
        <f t="shared" si="485"/>
        <v>-3</v>
      </c>
    </row>
    <row r="3085" spans="1:27" x14ac:dyDescent="0.25">
      <c r="A3085" s="60">
        <v>45923.268622685187</v>
      </c>
      <c r="B3085" s="61">
        <v>444660053</v>
      </c>
      <c r="C3085" s="62" t="s">
        <v>36</v>
      </c>
      <c r="D3085" s="62" t="s">
        <v>37</v>
      </c>
      <c r="E3085" s="62" t="s">
        <v>119</v>
      </c>
      <c r="F3085" s="63">
        <v>3742.71</v>
      </c>
      <c r="G3085" s="63">
        <v>3739.62</v>
      </c>
      <c r="H3085" s="63">
        <v>3744.12</v>
      </c>
      <c r="I3085" s="62" t="s">
        <v>3588</v>
      </c>
      <c r="J3085" s="63">
        <v>3744.15</v>
      </c>
      <c r="K3085" s="63">
        <v>0</v>
      </c>
      <c r="L3085" s="63">
        <v>0</v>
      </c>
      <c r="M3085" s="63">
        <v>1.44</v>
      </c>
      <c r="N3085" s="10" t="str">
        <f t="shared" si="480"/>
        <v>W</v>
      </c>
      <c r="O3085" s="11">
        <f t="shared" si="481"/>
        <v>45923</v>
      </c>
      <c r="P3085" s="12" t="str">
        <f t="shared" si="482"/>
        <v>06</v>
      </c>
      <c r="Q3085" s="13" t="str">
        <f>VLOOKUP($B3085,Deals_Demo!$H:$N,7,0)</f>
        <v>strategy_12_demo</v>
      </c>
      <c r="R3085" s="13" t="str">
        <f t="shared" si="483"/>
        <v>Tue</v>
      </c>
      <c r="S3085" s="14">
        <f>VLOOKUP($B3085,Deals_Demo!$H:$S,8,0)</f>
        <v>45923.268622685187</v>
      </c>
      <c r="T3085" s="14">
        <f>VLOOKUP($B3085,Deals_Demo!$H:$S,9,0)</f>
        <v>45923.476956018523</v>
      </c>
      <c r="U3085" s="15" t="str">
        <f t="shared" si="484"/>
        <v>2025-09-23</v>
      </c>
      <c r="V3085" s="13" t="str">
        <f>VLOOKUP($B3085,Deals_Demo!$H:$S,11,0)</f>
        <v>11</v>
      </c>
      <c r="W3085" s="13" t="str">
        <f>VLOOKUP($B3085,Deals_Demo!$H:$S,12,0)</f>
        <v>Tue</v>
      </c>
      <c r="X3085" s="13">
        <f t="shared" si="486"/>
        <v>0.14399999999999999</v>
      </c>
      <c r="Y3085" s="13">
        <f t="shared" si="487"/>
        <v>0.28799999999999998</v>
      </c>
      <c r="Z3085" s="13">
        <f t="shared" si="488"/>
        <v>0.432</v>
      </c>
      <c r="AA3085" s="13">
        <f t="shared" si="485"/>
        <v>-3</v>
      </c>
    </row>
    <row r="3086" spans="1:27" x14ac:dyDescent="0.25">
      <c r="A3086" s="56">
        <v>45923.268622685187</v>
      </c>
      <c r="B3086" s="57">
        <v>444660056</v>
      </c>
      <c r="C3086" s="58" t="s">
        <v>36</v>
      </c>
      <c r="D3086" s="58" t="s">
        <v>37</v>
      </c>
      <c r="E3086" s="58" t="s">
        <v>119</v>
      </c>
      <c r="F3086" s="59">
        <v>3742.64</v>
      </c>
      <c r="G3086" s="59">
        <v>3742.94</v>
      </c>
      <c r="H3086" s="59">
        <v>3744.12</v>
      </c>
      <c r="I3086" s="58" t="s">
        <v>3588</v>
      </c>
      <c r="J3086" s="59">
        <v>3744.15</v>
      </c>
      <c r="K3086" s="59">
        <v>0</v>
      </c>
      <c r="L3086" s="59">
        <v>0</v>
      </c>
      <c r="M3086" s="59">
        <v>1.51</v>
      </c>
      <c r="N3086" s="10" t="str">
        <f t="shared" si="480"/>
        <v>W</v>
      </c>
      <c r="O3086" s="11">
        <f t="shared" si="481"/>
        <v>45923</v>
      </c>
      <c r="P3086" s="12" t="str">
        <f t="shared" si="482"/>
        <v>06</v>
      </c>
      <c r="Q3086" s="13" t="str">
        <f>VLOOKUP($B3086,Deals_Demo!$H:$N,7,0)</f>
        <v>strategy_14_demo</v>
      </c>
      <c r="R3086" s="13" t="str">
        <f t="shared" si="483"/>
        <v>Tue</v>
      </c>
      <c r="S3086" s="14">
        <f>VLOOKUP($B3086,Deals_Demo!$H:$S,8,0)</f>
        <v>45923.268622685187</v>
      </c>
      <c r="T3086" s="14">
        <f>VLOOKUP($B3086,Deals_Demo!$H:$S,9,0)</f>
        <v>45923.476956018523</v>
      </c>
      <c r="U3086" s="15" t="str">
        <f t="shared" si="484"/>
        <v>2025-09-23</v>
      </c>
      <c r="V3086" s="13" t="str">
        <f>VLOOKUP($B3086,Deals_Demo!$H:$S,11,0)</f>
        <v>11</v>
      </c>
      <c r="W3086" s="13" t="str">
        <f>VLOOKUP($B3086,Deals_Demo!$H:$S,12,0)</f>
        <v>Tue</v>
      </c>
      <c r="X3086" s="13">
        <f t="shared" si="486"/>
        <v>0.15100000000000002</v>
      </c>
      <c r="Y3086" s="13">
        <f t="shared" si="487"/>
        <v>0.30200000000000005</v>
      </c>
      <c r="Z3086" s="13">
        <f t="shared" si="488"/>
        <v>0.45299999999999996</v>
      </c>
      <c r="AA3086" s="13">
        <f t="shared" si="485"/>
        <v>-3</v>
      </c>
    </row>
    <row r="3087" spans="1:27" x14ac:dyDescent="0.25">
      <c r="A3087" s="60">
        <v>45923.268622685187</v>
      </c>
      <c r="B3087" s="61">
        <v>444660057</v>
      </c>
      <c r="C3087" s="62" t="s">
        <v>36</v>
      </c>
      <c r="D3087" s="62" t="s">
        <v>37</v>
      </c>
      <c r="E3087" s="62" t="s">
        <v>119</v>
      </c>
      <c r="F3087" s="63">
        <v>3742.56</v>
      </c>
      <c r="G3087" s="63">
        <v>3744.04</v>
      </c>
      <c r="H3087" s="63">
        <v>3746.12</v>
      </c>
      <c r="I3087" s="62" t="s">
        <v>3589</v>
      </c>
      <c r="J3087" s="63">
        <v>3746.14</v>
      </c>
      <c r="K3087" s="63">
        <v>0</v>
      </c>
      <c r="L3087" s="63">
        <v>0</v>
      </c>
      <c r="M3087" s="63">
        <v>3.58</v>
      </c>
      <c r="N3087" s="10" t="str">
        <f t="shared" si="480"/>
        <v>W</v>
      </c>
      <c r="O3087" s="11">
        <f t="shared" si="481"/>
        <v>45923</v>
      </c>
      <c r="P3087" s="12" t="str">
        <f t="shared" si="482"/>
        <v>06</v>
      </c>
      <c r="Q3087" s="13" t="str">
        <f>VLOOKUP($B3087,Deals_Demo!$H:$N,7,0)</f>
        <v>strategy_11_demo</v>
      </c>
      <c r="R3087" s="13" t="str">
        <f t="shared" si="483"/>
        <v>Tue</v>
      </c>
      <c r="S3087" s="14">
        <f>VLOOKUP($B3087,Deals_Demo!$H:$S,8,0)</f>
        <v>45923.268622685187</v>
      </c>
      <c r="T3087" s="14">
        <f>VLOOKUP($B3087,Deals_Demo!$H:$S,9,0)</f>
        <v>45923.476956018523</v>
      </c>
      <c r="U3087" s="15" t="str">
        <f t="shared" si="484"/>
        <v>2025-09-23</v>
      </c>
      <c r="V3087" s="13" t="str">
        <f>VLOOKUP($B3087,Deals_Demo!$H:$S,11,0)</f>
        <v>11</v>
      </c>
      <c r="W3087" s="13" t="str">
        <f>VLOOKUP($B3087,Deals_Demo!$H:$S,12,0)</f>
        <v>Tue</v>
      </c>
      <c r="X3087" s="13">
        <f t="shared" si="486"/>
        <v>0.35800000000000004</v>
      </c>
      <c r="Y3087" s="13">
        <f t="shared" si="487"/>
        <v>0.71600000000000008</v>
      </c>
      <c r="Z3087" s="13">
        <f t="shared" si="488"/>
        <v>1.0740000000000001</v>
      </c>
      <c r="AA3087" s="13">
        <f t="shared" si="485"/>
        <v>3.58</v>
      </c>
    </row>
    <row r="3088" spans="1:27" x14ac:dyDescent="0.25">
      <c r="A3088" s="56">
        <v>45923.268622685187</v>
      </c>
      <c r="B3088" s="57">
        <v>444660058</v>
      </c>
      <c r="C3088" s="58" t="s">
        <v>36</v>
      </c>
      <c r="D3088" s="58" t="s">
        <v>37</v>
      </c>
      <c r="E3088" s="58" t="s">
        <v>119</v>
      </c>
      <c r="F3088" s="59">
        <v>3742.56</v>
      </c>
      <c r="G3088" s="59">
        <v>3743</v>
      </c>
      <c r="H3088" s="59">
        <v>3744.12</v>
      </c>
      <c r="I3088" s="58" t="s">
        <v>3590</v>
      </c>
      <c r="J3088" s="59">
        <v>3742.99</v>
      </c>
      <c r="K3088" s="59">
        <v>0</v>
      </c>
      <c r="L3088" s="59">
        <v>0</v>
      </c>
      <c r="M3088" s="59">
        <v>0.43</v>
      </c>
      <c r="N3088" s="10" t="str">
        <f t="shared" si="480"/>
        <v>W</v>
      </c>
      <c r="O3088" s="11">
        <f t="shared" si="481"/>
        <v>45923</v>
      </c>
      <c r="P3088" s="12" t="str">
        <f t="shared" si="482"/>
        <v>06</v>
      </c>
      <c r="Q3088" s="13" t="str">
        <f>VLOOKUP($B3088,Deals_Demo!$H:$N,7,0)</f>
        <v>strategy_15_demo</v>
      </c>
      <c r="R3088" s="13" t="str">
        <f t="shared" si="483"/>
        <v>Tue</v>
      </c>
      <c r="S3088" s="14">
        <f>VLOOKUP($B3088,Deals_Demo!$H:$S,8,0)</f>
        <v>45923.268622685187</v>
      </c>
      <c r="T3088" s="14">
        <f>VLOOKUP($B3088,Deals_Demo!$H:$S,9,0)</f>
        <v>45923.476956018523</v>
      </c>
      <c r="U3088" s="15" t="str">
        <f t="shared" si="484"/>
        <v>2025-09-23</v>
      </c>
      <c r="V3088" s="13" t="str">
        <f>VLOOKUP($B3088,Deals_Demo!$H:$S,11,0)</f>
        <v>11</v>
      </c>
      <c r="W3088" s="13" t="str">
        <f>VLOOKUP($B3088,Deals_Demo!$H:$S,12,0)</f>
        <v>Tue</v>
      </c>
      <c r="X3088" s="13">
        <f t="shared" si="486"/>
        <v>4.3000000000000003E-2</v>
      </c>
      <c r="Y3088" s="13">
        <f t="shared" si="487"/>
        <v>8.6000000000000007E-2</v>
      </c>
      <c r="Z3088" s="13">
        <f t="shared" si="488"/>
        <v>0.129</v>
      </c>
      <c r="AA3088" s="13">
        <f t="shared" si="485"/>
        <v>-3</v>
      </c>
    </row>
    <row r="3089" spans="1:27" x14ac:dyDescent="0.25">
      <c r="A3089" s="60">
        <v>45923.268634259257</v>
      </c>
      <c r="B3089" s="61">
        <v>444660060</v>
      </c>
      <c r="C3089" s="62" t="s">
        <v>36</v>
      </c>
      <c r="D3089" s="62" t="s">
        <v>37</v>
      </c>
      <c r="E3089" s="62" t="s">
        <v>119</v>
      </c>
      <c r="F3089" s="63">
        <v>3742.68</v>
      </c>
      <c r="G3089" s="63">
        <v>3740.42</v>
      </c>
      <c r="H3089" s="63">
        <v>3744.12</v>
      </c>
      <c r="I3089" s="62" t="s">
        <v>3588</v>
      </c>
      <c r="J3089" s="63">
        <v>3744.15</v>
      </c>
      <c r="K3089" s="63">
        <v>0</v>
      </c>
      <c r="L3089" s="63">
        <v>0</v>
      </c>
      <c r="M3089" s="63">
        <v>1.47</v>
      </c>
      <c r="N3089" s="10" t="str">
        <f t="shared" si="480"/>
        <v>W</v>
      </c>
      <c r="O3089" s="11">
        <f t="shared" si="481"/>
        <v>45923</v>
      </c>
      <c r="P3089" s="12" t="str">
        <f t="shared" si="482"/>
        <v>06</v>
      </c>
      <c r="Q3089" s="13" t="str">
        <f>VLOOKUP($B3089,Deals_Demo!$H:$N,7,0)</f>
        <v>strategy_22_demo</v>
      </c>
      <c r="R3089" s="13" t="str">
        <f t="shared" si="483"/>
        <v>Tue</v>
      </c>
      <c r="S3089" s="14">
        <f>VLOOKUP($B3089,Deals_Demo!$H:$S,8,0)</f>
        <v>45923.268634259257</v>
      </c>
      <c r="T3089" s="14">
        <f>VLOOKUP($B3089,Deals_Demo!$H:$S,9,0)</f>
        <v>45923.476967592593</v>
      </c>
      <c r="U3089" s="15" t="str">
        <f t="shared" si="484"/>
        <v>2025-09-23</v>
      </c>
      <c r="V3089" s="13" t="str">
        <f>VLOOKUP($B3089,Deals_Demo!$H:$S,11,0)</f>
        <v>11</v>
      </c>
      <c r="W3089" s="13" t="str">
        <f>VLOOKUP($B3089,Deals_Demo!$H:$S,12,0)</f>
        <v>Tue</v>
      </c>
      <c r="X3089" s="13">
        <f t="shared" si="486"/>
        <v>0.14699999999999999</v>
      </c>
      <c r="Y3089" s="13">
        <f t="shared" si="487"/>
        <v>0.29399999999999998</v>
      </c>
      <c r="Z3089" s="13">
        <f t="shared" si="488"/>
        <v>0.441</v>
      </c>
      <c r="AA3089" s="13">
        <f t="shared" si="485"/>
        <v>-3</v>
      </c>
    </row>
    <row r="3090" spans="1:27" x14ac:dyDescent="0.25">
      <c r="A3090" s="56">
        <v>45923.268634259257</v>
      </c>
      <c r="B3090" s="57">
        <v>444660062</v>
      </c>
      <c r="C3090" s="58" t="s">
        <v>36</v>
      </c>
      <c r="D3090" s="58" t="s">
        <v>37</v>
      </c>
      <c r="E3090" s="58" t="s">
        <v>119</v>
      </c>
      <c r="F3090" s="59">
        <v>3742.66</v>
      </c>
      <c r="G3090" s="59">
        <v>3744.02</v>
      </c>
      <c r="H3090" s="59">
        <v>3745.62</v>
      </c>
      <c r="I3090" s="58" t="s">
        <v>3591</v>
      </c>
      <c r="J3090" s="59">
        <v>3745.62</v>
      </c>
      <c r="K3090" s="59">
        <v>0</v>
      </c>
      <c r="L3090" s="59">
        <v>0</v>
      </c>
      <c r="M3090" s="59">
        <v>2.96</v>
      </c>
      <c r="N3090" s="10" t="str">
        <f t="shared" si="480"/>
        <v>W</v>
      </c>
      <c r="O3090" s="11">
        <f t="shared" si="481"/>
        <v>45923</v>
      </c>
      <c r="P3090" s="12" t="str">
        <f t="shared" si="482"/>
        <v>06</v>
      </c>
      <c r="Q3090" s="13" t="str">
        <f>VLOOKUP($B3090,Deals_Demo!$H:$N,7,0)</f>
        <v>strategy_10_demo</v>
      </c>
      <c r="R3090" s="13" t="str">
        <f t="shared" si="483"/>
        <v>Tue</v>
      </c>
      <c r="S3090" s="14">
        <f>VLOOKUP($B3090,Deals_Demo!$H:$S,8,0)</f>
        <v>45923.268634259257</v>
      </c>
      <c r="T3090" s="14">
        <f>VLOOKUP($B3090,Deals_Demo!$H:$S,9,0)</f>
        <v>45923.476967592593</v>
      </c>
      <c r="U3090" s="15" t="str">
        <f t="shared" si="484"/>
        <v>2025-09-23</v>
      </c>
      <c r="V3090" s="13" t="str">
        <f>VLOOKUP($B3090,Deals_Demo!$H:$S,11,0)</f>
        <v>11</v>
      </c>
      <c r="W3090" s="13" t="str">
        <f>VLOOKUP($B3090,Deals_Demo!$H:$S,12,0)</f>
        <v>Tue</v>
      </c>
      <c r="X3090" s="13">
        <f t="shared" si="486"/>
        <v>0.29599999999999999</v>
      </c>
      <c r="Y3090" s="13">
        <f t="shared" si="487"/>
        <v>0.59199999999999997</v>
      </c>
      <c r="Z3090" s="13">
        <f t="shared" si="488"/>
        <v>0.88800000000000001</v>
      </c>
      <c r="AA3090" s="13">
        <f t="shared" si="485"/>
        <v>2.96</v>
      </c>
    </row>
    <row r="3091" spans="1:27" x14ac:dyDescent="0.25">
      <c r="A3091" s="60">
        <v>45923.268634259257</v>
      </c>
      <c r="B3091" s="61">
        <v>444660064</v>
      </c>
      <c r="C3091" s="62" t="s">
        <v>36</v>
      </c>
      <c r="D3091" s="62" t="s">
        <v>37</v>
      </c>
      <c r="E3091" s="62" t="s">
        <v>119</v>
      </c>
      <c r="F3091" s="63">
        <v>3742.66</v>
      </c>
      <c r="G3091" s="63">
        <v>3739.62</v>
      </c>
      <c r="H3091" s="63">
        <v>3746.12</v>
      </c>
      <c r="I3091" s="62" t="s">
        <v>3589</v>
      </c>
      <c r="J3091" s="63">
        <v>3746.14</v>
      </c>
      <c r="K3091" s="63">
        <v>0</v>
      </c>
      <c r="L3091" s="63">
        <v>0</v>
      </c>
      <c r="M3091" s="63">
        <v>3.48</v>
      </c>
      <c r="N3091" s="10" t="str">
        <f t="shared" si="480"/>
        <v>W</v>
      </c>
      <c r="O3091" s="11">
        <f t="shared" si="481"/>
        <v>45923</v>
      </c>
      <c r="P3091" s="12" t="str">
        <f t="shared" si="482"/>
        <v>06</v>
      </c>
      <c r="Q3091" s="13" t="str">
        <f>VLOOKUP($B3091,Deals_Demo!$H:$N,7,0)</f>
        <v>strategy_16_demo</v>
      </c>
      <c r="R3091" s="13" t="str">
        <f t="shared" si="483"/>
        <v>Tue</v>
      </c>
      <c r="S3091" s="14">
        <f>VLOOKUP($B3091,Deals_Demo!$H:$S,8,0)</f>
        <v>45923.268634259257</v>
      </c>
      <c r="T3091" s="14">
        <f>VLOOKUP($B3091,Deals_Demo!$H:$S,9,0)</f>
        <v>45923.476967592593</v>
      </c>
      <c r="U3091" s="15" t="str">
        <f t="shared" si="484"/>
        <v>2025-09-23</v>
      </c>
      <c r="V3091" s="13" t="str">
        <f>VLOOKUP($B3091,Deals_Demo!$H:$S,11,0)</f>
        <v>11</v>
      </c>
      <c r="W3091" s="13" t="str">
        <f>VLOOKUP($B3091,Deals_Demo!$H:$S,12,0)</f>
        <v>Tue</v>
      </c>
      <c r="X3091" s="13">
        <f t="shared" si="486"/>
        <v>0.34800000000000003</v>
      </c>
      <c r="Y3091" s="13">
        <f t="shared" si="487"/>
        <v>0.69600000000000006</v>
      </c>
      <c r="Z3091" s="13">
        <f t="shared" si="488"/>
        <v>1.044</v>
      </c>
      <c r="AA3091" s="13">
        <f t="shared" si="485"/>
        <v>3.48</v>
      </c>
    </row>
    <row r="3092" spans="1:27" x14ac:dyDescent="0.25">
      <c r="A3092" s="56">
        <v>45923.268634259257</v>
      </c>
      <c r="B3092" s="57">
        <v>444660066</v>
      </c>
      <c r="C3092" s="58" t="s">
        <v>36</v>
      </c>
      <c r="D3092" s="58" t="s">
        <v>37</v>
      </c>
      <c r="E3092" s="58" t="s">
        <v>119</v>
      </c>
      <c r="F3092" s="59">
        <v>3742.84</v>
      </c>
      <c r="G3092" s="59">
        <v>3744.02</v>
      </c>
      <c r="H3092" s="59">
        <v>3745.62</v>
      </c>
      <c r="I3092" s="58" t="s">
        <v>3591</v>
      </c>
      <c r="J3092" s="59">
        <v>3745.62</v>
      </c>
      <c r="K3092" s="59">
        <v>0</v>
      </c>
      <c r="L3092" s="59">
        <v>0</v>
      </c>
      <c r="M3092" s="59">
        <v>2.78</v>
      </c>
      <c r="N3092" s="10" t="str">
        <f t="shared" si="480"/>
        <v>W</v>
      </c>
      <c r="O3092" s="11">
        <f t="shared" si="481"/>
        <v>45923</v>
      </c>
      <c r="P3092" s="12" t="str">
        <f t="shared" si="482"/>
        <v>06</v>
      </c>
      <c r="Q3092" s="13" t="str">
        <f>VLOOKUP($B3092,Deals_Demo!$H:$N,7,0)</f>
        <v>strategy_09_demo</v>
      </c>
      <c r="R3092" s="13" t="str">
        <f t="shared" si="483"/>
        <v>Tue</v>
      </c>
      <c r="S3092" s="14">
        <f>VLOOKUP($B3092,Deals_Demo!$H:$S,8,0)</f>
        <v>45923.268634259257</v>
      </c>
      <c r="T3092" s="14">
        <f>VLOOKUP($B3092,Deals_Demo!$H:$S,9,0)</f>
        <v>45923.476967592593</v>
      </c>
      <c r="U3092" s="15" t="str">
        <f t="shared" si="484"/>
        <v>2025-09-23</v>
      </c>
      <c r="V3092" s="13" t="str">
        <f>VLOOKUP($B3092,Deals_Demo!$H:$S,11,0)</f>
        <v>11</v>
      </c>
      <c r="W3092" s="13" t="str">
        <f>VLOOKUP($B3092,Deals_Demo!$H:$S,12,0)</f>
        <v>Tue</v>
      </c>
      <c r="X3092" s="13">
        <f t="shared" si="486"/>
        <v>0.27799999999999997</v>
      </c>
      <c r="Y3092" s="13">
        <f t="shared" si="487"/>
        <v>0.55599999999999994</v>
      </c>
      <c r="Z3092" s="13">
        <f t="shared" si="488"/>
        <v>0.83399999999999996</v>
      </c>
      <c r="AA3092" s="13">
        <f t="shared" si="485"/>
        <v>-3</v>
      </c>
    </row>
    <row r="3093" spans="1:27" x14ac:dyDescent="0.25">
      <c r="A3093" s="60">
        <v>45923.28365740741</v>
      </c>
      <c r="B3093" s="61">
        <v>444664069</v>
      </c>
      <c r="C3093" s="62" t="s">
        <v>36</v>
      </c>
      <c r="D3093" s="62" t="s">
        <v>37</v>
      </c>
      <c r="E3093" s="62" t="s">
        <v>119</v>
      </c>
      <c r="F3093" s="63">
        <v>3744.83</v>
      </c>
      <c r="G3093" s="63">
        <v>3745.66</v>
      </c>
      <c r="H3093" s="62"/>
      <c r="I3093" s="62" t="s">
        <v>3592</v>
      </c>
      <c r="J3093" s="63">
        <v>3745.66</v>
      </c>
      <c r="K3093" s="63">
        <v>0</v>
      </c>
      <c r="L3093" s="63">
        <v>0</v>
      </c>
      <c r="M3093" s="63">
        <v>0.83</v>
      </c>
      <c r="N3093" s="10" t="str">
        <f t="shared" si="480"/>
        <v>W</v>
      </c>
      <c r="O3093" s="11">
        <f t="shared" si="481"/>
        <v>45923</v>
      </c>
      <c r="P3093" s="12" t="str">
        <f t="shared" si="482"/>
        <v>06</v>
      </c>
      <c r="Q3093" s="13" t="str">
        <f>VLOOKUP($B3093,Deals_Demo!$H:$N,7,0)</f>
        <v>strategy_20_demo</v>
      </c>
      <c r="R3093" s="13" t="str">
        <f t="shared" si="483"/>
        <v>Tue</v>
      </c>
      <c r="S3093" s="14">
        <f>VLOOKUP($B3093,Deals_Demo!$H:$S,8,0)</f>
        <v>45923.28365740741</v>
      </c>
      <c r="T3093" s="14">
        <f>VLOOKUP($B3093,Deals_Demo!$H:$S,9,0)</f>
        <v>45923.491990740746</v>
      </c>
      <c r="U3093" s="15" t="str">
        <f t="shared" si="484"/>
        <v>2025-09-23</v>
      </c>
      <c r="V3093" s="13" t="str">
        <f>VLOOKUP($B3093,Deals_Demo!$H:$S,11,0)</f>
        <v>11</v>
      </c>
      <c r="W3093" s="13" t="str">
        <f>VLOOKUP($B3093,Deals_Demo!$H:$S,12,0)</f>
        <v>Tue</v>
      </c>
      <c r="X3093" s="13">
        <f t="shared" si="486"/>
        <v>8.3000000000000004E-2</v>
      </c>
      <c r="Y3093" s="13">
        <f t="shared" si="487"/>
        <v>0.16600000000000001</v>
      </c>
      <c r="Z3093" s="13">
        <f t="shared" si="488"/>
        <v>0.24899999999999997</v>
      </c>
      <c r="AA3093" s="13">
        <f t="shared" si="485"/>
        <v>-3</v>
      </c>
    </row>
    <row r="3094" spans="1:27" x14ac:dyDescent="0.25">
      <c r="A3094" s="56">
        <v>45923.283668981479</v>
      </c>
      <c r="B3094" s="57">
        <v>444664071</v>
      </c>
      <c r="C3094" s="58" t="s">
        <v>36</v>
      </c>
      <c r="D3094" s="58" t="s">
        <v>37</v>
      </c>
      <c r="E3094" s="58" t="s">
        <v>119</v>
      </c>
      <c r="F3094" s="59">
        <v>3744.84</v>
      </c>
      <c r="G3094" s="59">
        <v>3745.6</v>
      </c>
      <c r="H3094" s="58"/>
      <c r="I3094" s="58" t="s">
        <v>3593</v>
      </c>
      <c r="J3094" s="59">
        <v>3745.56</v>
      </c>
      <c r="K3094" s="59">
        <v>0</v>
      </c>
      <c r="L3094" s="59">
        <v>0</v>
      </c>
      <c r="M3094" s="59">
        <v>0.72</v>
      </c>
      <c r="N3094" s="10" t="str">
        <f t="shared" si="480"/>
        <v>W</v>
      </c>
      <c r="O3094" s="11">
        <f t="shared" si="481"/>
        <v>45923</v>
      </c>
      <c r="P3094" s="12" t="str">
        <f t="shared" si="482"/>
        <v>06</v>
      </c>
      <c r="Q3094" s="13" t="str">
        <f>VLOOKUP($B3094,Deals_Demo!$H:$N,7,0)</f>
        <v>strategy_18_demo</v>
      </c>
      <c r="R3094" s="13" t="str">
        <f t="shared" si="483"/>
        <v>Tue</v>
      </c>
      <c r="S3094" s="14">
        <f>VLOOKUP($B3094,Deals_Demo!$H:$S,8,0)</f>
        <v>45923.283668981479</v>
      </c>
      <c r="T3094" s="14">
        <f>VLOOKUP($B3094,Deals_Demo!$H:$S,9,0)</f>
        <v>45923.492002314815</v>
      </c>
      <c r="U3094" s="15" t="str">
        <f t="shared" si="484"/>
        <v>2025-09-23</v>
      </c>
      <c r="V3094" s="13" t="str">
        <f>VLOOKUP($B3094,Deals_Demo!$H:$S,11,0)</f>
        <v>11</v>
      </c>
      <c r="W3094" s="13" t="str">
        <f>VLOOKUP($B3094,Deals_Demo!$H:$S,12,0)</f>
        <v>Tue</v>
      </c>
      <c r="X3094" s="13">
        <f t="shared" si="486"/>
        <v>7.1999999999999995E-2</v>
      </c>
      <c r="Y3094" s="13">
        <f t="shared" si="487"/>
        <v>0.14399999999999999</v>
      </c>
      <c r="Z3094" s="13">
        <f t="shared" si="488"/>
        <v>0.216</v>
      </c>
      <c r="AA3094" s="13">
        <f t="shared" si="485"/>
        <v>-3</v>
      </c>
    </row>
    <row r="3095" spans="1:27" x14ac:dyDescent="0.25">
      <c r="A3095" s="60">
        <v>45923.283668981479</v>
      </c>
      <c r="B3095" s="61">
        <v>444664072</v>
      </c>
      <c r="C3095" s="62" t="s">
        <v>36</v>
      </c>
      <c r="D3095" s="62" t="s">
        <v>37</v>
      </c>
      <c r="E3095" s="62" t="s">
        <v>119</v>
      </c>
      <c r="F3095" s="63">
        <v>3744.84</v>
      </c>
      <c r="G3095" s="63">
        <v>3747.27</v>
      </c>
      <c r="H3095" s="62"/>
      <c r="I3095" s="62" t="s">
        <v>3594</v>
      </c>
      <c r="J3095" s="63">
        <v>3747.23</v>
      </c>
      <c r="K3095" s="63">
        <v>0</v>
      </c>
      <c r="L3095" s="63">
        <v>0</v>
      </c>
      <c r="M3095" s="63">
        <v>2.39</v>
      </c>
      <c r="N3095" s="10" t="str">
        <f t="shared" si="480"/>
        <v>W</v>
      </c>
      <c r="O3095" s="11">
        <f t="shared" si="481"/>
        <v>45923</v>
      </c>
      <c r="P3095" s="12" t="str">
        <f t="shared" si="482"/>
        <v>06</v>
      </c>
      <c r="Q3095" s="13" t="str">
        <f>VLOOKUP($B3095,Deals_Demo!$H:$N,7,0)</f>
        <v>strategy_19_demo</v>
      </c>
      <c r="R3095" s="13" t="str">
        <f t="shared" si="483"/>
        <v>Tue</v>
      </c>
      <c r="S3095" s="14">
        <f>VLOOKUP($B3095,Deals_Demo!$H:$S,8,0)</f>
        <v>45923.283668981479</v>
      </c>
      <c r="T3095" s="14">
        <f>VLOOKUP($B3095,Deals_Demo!$H:$S,9,0)</f>
        <v>45923.492002314815</v>
      </c>
      <c r="U3095" s="15" t="str">
        <f t="shared" si="484"/>
        <v>2025-09-23</v>
      </c>
      <c r="V3095" s="13" t="str">
        <f>VLOOKUP($B3095,Deals_Demo!$H:$S,11,0)</f>
        <v>11</v>
      </c>
      <c r="W3095" s="13" t="str">
        <f>VLOOKUP($B3095,Deals_Demo!$H:$S,12,0)</f>
        <v>Tue</v>
      </c>
      <c r="X3095" s="13">
        <f t="shared" si="486"/>
        <v>0.23900000000000002</v>
      </c>
      <c r="Y3095" s="13">
        <f t="shared" si="487"/>
        <v>0.47800000000000004</v>
      </c>
      <c r="Z3095" s="13">
        <f t="shared" si="488"/>
        <v>0.71699999999999997</v>
      </c>
      <c r="AA3095" s="13">
        <f t="shared" si="485"/>
        <v>-3</v>
      </c>
    </row>
    <row r="3096" spans="1:27" x14ac:dyDescent="0.25">
      <c r="A3096" s="56">
        <v>45923.285162037035</v>
      </c>
      <c r="B3096" s="57">
        <v>444664860</v>
      </c>
      <c r="C3096" s="58" t="s">
        <v>36</v>
      </c>
      <c r="D3096" s="58" t="s">
        <v>37</v>
      </c>
      <c r="E3096" s="58" t="s">
        <v>119</v>
      </c>
      <c r="F3096" s="59">
        <v>3745.9</v>
      </c>
      <c r="G3096" s="59">
        <v>3746.66</v>
      </c>
      <c r="H3096" s="58"/>
      <c r="I3096" s="58" t="s">
        <v>3595</v>
      </c>
      <c r="J3096" s="59">
        <v>3746.6</v>
      </c>
      <c r="K3096" s="59">
        <v>0</v>
      </c>
      <c r="L3096" s="59">
        <v>0</v>
      </c>
      <c r="M3096" s="59">
        <v>0.7</v>
      </c>
      <c r="N3096" s="10" t="str">
        <f t="shared" si="480"/>
        <v>W</v>
      </c>
      <c r="O3096" s="11">
        <f t="shared" si="481"/>
        <v>45923</v>
      </c>
      <c r="P3096" s="12" t="str">
        <f t="shared" si="482"/>
        <v>06</v>
      </c>
      <c r="Q3096" s="13" t="str">
        <f>VLOOKUP($B3096,Deals_Demo!$H:$N,7,0)</f>
        <v>strategy_20_demo</v>
      </c>
      <c r="R3096" s="13" t="str">
        <f t="shared" si="483"/>
        <v>Tue</v>
      </c>
      <c r="S3096" s="14">
        <f>VLOOKUP($B3096,Deals_Demo!$H:$S,8,0)</f>
        <v>45923.285162037035</v>
      </c>
      <c r="T3096" s="14">
        <f>VLOOKUP($B3096,Deals_Demo!$H:$S,9,0)</f>
        <v>45923.493495370371</v>
      </c>
      <c r="U3096" s="15" t="str">
        <f t="shared" si="484"/>
        <v>2025-09-23</v>
      </c>
      <c r="V3096" s="13" t="str">
        <f>VLOOKUP($B3096,Deals_Demo!$H:$S,11,0)</f>
        <v>11</v>
      </c>
      <c r="W3096" s="13" t="str">
        <f>VLOOKUP($B3096,Deals_Demo!$H:$S,12,0)</f>
        <v>Tue</v>
      </c>
      <c r="X3096" s="13">
        <f t="shared" si="486"/>
        <v>6.9999999999999993E-2</v>
      </c>
      <c r="Y3096" s="13">
        <f t="shared" si="487"/>
        <v>0.13999999999999999</v>
      </c>
      <c r="Z3096" s="13">
        <f t="shared" si="488"/>
        <v>0.21</v>
      </c>
      <c r="AA3096" s="13">
        <f t="shared" si="485"/>
        <v>-3</v>
      </c>
    </row>
    <row r="3097" spans="1:27" x14ac:dyDescent="0.25">
      <c r="A3097" s="60">
        <v>45923.285277777781</v>
      </c>
      <c r="B3097" s="61">
        <v>444664888</v>
      </c>
      <c r="C3097" s="62" t="s">
        <v>36</v>
      </c>
      <c r="D3097" s="62" t="s">
        <v>37</v>
      </c>
      <c r="E3097" s="62" t="s">
        <v>119</v>
      </c>
      <c r="F3097" s="63">
        <v>3745.53</v>
      </c>
      <c r="G3097" s="63">
        <v>3746.66</v>
      </c>
      <c r="H3097" s="62"/>
      <c r="I3097" s="62" t="s">
        <v>3595</v>
      </c>
      <c r="J3097" s="63">
        <v>3746.6</v>
      </c>
      <c r="K3097" s="63">
        <v>0</v>
      </c>
      <c r="L3097" s="63">
        <v>0</v>
      </c>
      <c r="M3097" s="63">
        <v>1.07</v>
      </c>
      <c r="N3097" s="10" t="str">
        <f t="shared" si="480"/>
        <v>W</v>
      </c>
      <c r="O3097" s="11">
        <f t="shared" si="481"/>
        <v>45923</v>
      </c>
      <c r="P3097" s="12" t="str">
        <f t="shared" si="482"/>
        <v>06</v>
      </c>
      <c r="Q3097" s="13" t="str">
        <f>VLOOKUP($B3097,Deals_Demo!$H:$N,7,0)</f>
        <v>strategy_18_demo</v>
      </c>
      <c r="R3097" s="13" t="str">
        <f t="shared" si="483"/>
        <v>Tue</v>
      </c>
      <c r="S3097" s="14">
        <f>VLOOKUP($B3097,Deals_Demo!$H:$S,8,0)</f>
        <v>45923.285277777781</v>
      </c>
      <c r="T3097" s="14">
        <f>VLOOKUP($B3097,Deals_Demo!$H:$S,9,0)</f>
        <v>45923.493611111116</v>
      </c>
      <c r="U3097" s="15" t="str">
        <f t="shared" si="484"/>
        <v>2025-09-23</v>
      </c>
      <c r="V3097" s="13" t="str">
        <f>VLOOKUP($B3097,Deals_Demo!$H:$S,11,0)</f>
        <v>11</v>
      </c>
      <c r="W3097" s="13" t="str">
        <f>VLOOKUP($B3097,Deals_Demo!$H:$S,12,0)</f>
        <v>Tue</v>
      </c>
      <c r="X3097" s="13">
        <f t="shared" si="486"/>
        <v>0.10700000000000001</v>
      </c>
      <c r="Y3097" s="13">
        <f t="shared" si="487"/>
        <v>0.21400000000000002</v>
      </c>
      <c r="Z3097" s="13">
        <f t="shared" si="488"/>
        <v>0.32100000000000001</v>
      </c>
      <c r="AA3097" s="13">
        <f t="shared" si="485"/>
        <v>-3</v>
      </c>
    </row>
    <row r="3098" spans="1:27" x14ac:dyDescent="0.25">
      <c r="A3098" s="56">
        <v>45923.286319444444</v>
      </c>
      <c r="B3098" s="57">
        <v>444665229</v>
      </c>
      <c r="C3098" s="58" t="s">
        <v>36</v>
      </c>
      <c r="D3098" s="58" t="s">
        <v>37</v>
      </c>
      <c r="E3098" s="58" t="s">
        <v>119</v>
      </c>
      <c r="F3098" s="59">
        <v>3745.66</v>
      </c>
      <c r="G3098" s="59">
        <v>3743.46</v>
      </c>
      <c r="H3098" s="59">
        <v>3747.16</v>
      </c>
      <c r="I3098" s="58" t="s">
        <v>3596</v>
      </c>
      <c r="J3098" s="59">
        <v>3747.17</v>
      </c>
      <c r="K3098" s="59">
        <v>0</v>
      </c>
      <c r="L3098" s="59">
        <v>0</v>
      </c>
      <c r="M3098" s="59">
        <v>1.51</v>
      </c>
      <c r="N3098" s="10" t="str">
        <f t="shared" si="480"/>
        <v>W</v>
      </c>
      <c r="O3098" s="11">
        <f t="shared" si="481"/>
        <v>45923</v>
      </c>
      <c r="P3098" s="12" t="str">
        <f t="shared" si="482"/>
        <v>06</v>
      </c>
      <c r="Q3098" s="13" t="str">
        <f>VLOOKUP($B3098,Deals_Demo!$H:$N,7,0)</f>
        <v>strategy_22_demo</v>
      </c>
      <c r="R3098" s="13" t="str">
        <f t="shared" si="483"/>
        <v>Tue</v>
      </c>
      <c r="S3098" s="14">
        <f>VLOOKUP($B3098,Deals_Demo!$H:$S,8,0)</f>
        <v>45923.286319444444</v>
      </c>
      <c r="T3098" s="14">
        <f>VLOOKUP($B3098,Deals_Demo!$H:$S,9,0)</f>
        <v>45923.494652777779</v>
      </c>
      <c r="U3098" s="15" t="str">
        <f t="shared" si="484"/>
        <v>2025-09-23</v>
      </c>
      <c r="V3098" s="13" t="str">
        <f>VLOOKUP($B3098,Deals_Demo!$H:$S,11,0)</f>
        <v>11</v>
      </c>
      <c r="W3098" s="13" t="str">
        <f>VLOOKUP($B3098,Deals_Demo!$H:$S,12,0)</f>
        <v>Tue</v>
      </c>
      <c r="X3098" s="13">
        <f t="shared" si="486"/>
        <v>0.15100000000000002</v>
      </c>
      <c r="Y3098" s="13">
        <f t="shared" si="487"/>
        <v>0.30200000000000005</v>
      </c>
      <c r="Z3098" s="13">
        <f t="shared" si="488"/>
        <v>0.45299999999999996</v>
      </c>
      <c r="AA3098" s="13">
        <f t="shared" si="485"/>
        <v>-3</v>
      </c>
    </row>
    <row r="3099" spans="1:27" x14ac:dyDescent="0.25">
      <c r="A3099" s="60">
        <v>45923.28633101852</v>
      </c>
      <c r="B3099" s="61">
        <v>444665231</v>
      </c>
      <c r="C3099" s="62" t="s">
        <v>36</v>
      </c>
      <c r="D3099" s="62" t="s">
        <v>37</v>
      </c>
      <c r="E3099" s="62" t="s">
        <v>119</v>
      </c>
      <c r="F3099" s="63">
        <v>3745.66</v>
      </c>
      <c r="G3099" s="63">
        <v>3746.23</v>
      </c>
      <c r="H3099" s="63">
        <v>3748.66</v>
      </c>
      <c r="I3099" s="62" t="s">
        <v>3597</v>
      </c>
      <c r="J3099" s="63">
        <v>3746.19</v>
      </c>
      <c r="K3099" s="63">
        <v>0</v>
      </c>
      <c r="L3099" s="63">
        <v>0</v>
      </c>
      <c r="M3099" s="63">
        <v>0.53</v>
      </c>
      <c r="N3099" s="10" t="str">
        <f t="shared" si="480"/>
        <v>W</v>
      </c>
      <c r="O3099" s="11">
        <f t="shared" si="481"/>
        <v>45923</v>
      </c>
      <c r="P3099" s="12" t="str">
        <f t="shared" si="482"/>
        <v>06</v>
      </c>
      <c r="Q3099" s="13" t="str">
        <f>VLOOKUP($B3099,Deals_Demo!$H:$N,7,0)</f>
        <v>strategy_10_demo</v>
      </c>
      <c r="R3099" s="13" t="str">
        <f t="shared" si="483"/>
        <v>Tue</v>
      </c>
      <c r="S3099" s="14">
        <f>VLOOKUP($B3099,Deals_Demo!$H:$S,8,0)</f>
        <v>45923.28633101852</v>
      </c>
      <c r="T3099" s="14">
        <f>VLOOKUP($B3099,Deals_Demo!$H:$S,9,0)</f>
        <v>45923.494664351856</v>
      </c>
      <c r="U3099" s="15" t="str">
        <f t="shared" si="484"/>
        <v>2025-09-23</v>
      </c>
      <c r="V3099" s="13" t="str">
        <f>VLOOKUP($B3099,Deals_Demo!$H:$S,11,0)</f>
        <v>11</v>
      </c>
      <c r="W3099" s="13" t="str">
        <f>VLOOKUP($B3099,Deals_Demo!$H:$S,12,0)</f>
        <v>Tue</v>
      </c>
      <c r="X3099" s="13">
        <f t="shared" si="486"/>
        <v>5.3000000000000005E-2</v>
      </c>
      <c r="Y3099" s="13">
        <f t="shared" si="487"/>
        <v>0.10600000000000001</v>
      </c>
      <c r="Z3099" s="13">
        <f t="shared" si="488"/>
        <v>0.159</v>
      </c>
      <c r="AA3099" s="13">
        <f t="shared" si="485"/>
        <v>-3</v>
      </c>
    </row>
    <row r="3100" spans="1:27" x14ac:dyDescent="0.25">
      <c r="A3100" s="56">
        <v>45923.28633101852</v>
      </c>
      <c r="B3100" s="57">
        <v>444665232</v>
      </c>
      <c r="C3100" s="58" t="s">
        <v>36</v>
      </c>
      <c r="D3100" s="58" t="s">
        <v>37</v>
      </c>
      <c r="E3100" s="58" t="s">
        <v>119</v>
      </c>
      <c r="F3100" s="59">
        <v>3745.66</v>
      </c>
      <c r="G3100" s="59">
        <v>3743.46</v>
      </c>
      <c r="H3100" s="59">
        <v>3748.66</v>
      </c>
      <c r="I3100" s="58" t="s">
        <v>3598</v>
      </c>
      <c r="J3100" s="59">
        <v>3743.46</v>
      </c>
      <c r="K3100" s="59">
        <v>0</v>
      </c>
      <c r="L3100" s="59">
        <v>0</v>
      </c>
      <c r="M3100" s="59">
        <v>-2.2000000000000002</v>
      </c>
      <c r="N3100" s="10" t="str">
        <f t="shared" si="480"/>
        <v>L</v>
      </c>
      <c r="O3100" s="11">
        <f t="shared" si="481"/>
        <v>45923</v>
      </c>
      <c r="P3100" s="12" t="str">
        <f t="shared" si="482"/>
        <v>06</v>
      </c>
      <c r="Q3100" s="13" t="str">
        <f>VLOOKUP($B3100,Deals_Demo!$H:$N,7,0)</f>
        <v>strategy_23_demo</v>
      </c>
      <c r="R3100" s="13" t="str">
        <f t="shared" si="483"/>
        <v>Tue</v>
      </c>
      <c r="S3100" s="14">
        <f>VLOOKUP($B3100,Deals_Demo!$H:$S,8,0)</f>
        <v>45923.28633101852</v>
      </c>
      <c r="T3100" s="14">
        <f>VLOOKUP($B3100,Deals_Demo!$H:$S,9,0)</f>
        <v>45923.494664351856</v>
      </c>
      <c r="U3100" s="15" t="str">
        <f t="shared" si="484"/>
        <v>2025-09-23</v>
      </c>
      <c r="V3100" s="13" t="str">
        <f>VLOOKUP($B3100,Deals_Demo!$H:$S,11,0)</f>
        <v>11</v>
      </c>
      <c r="W3100" s="13" t="str">
        <f>VLOOKUP($B3100,Deals_Demo!$H:$S,12,0)</f>
        <v>Tue</v>
      </c>
      <c r="X3100" s="13">
        <f t="shared" si="486"/>
        <v>-0.22000000000000003</v>
      </c>
      <c r="Y3100" s="13">
        <f t="shared" si="487"/>
        <v>-0.44000000000000006</v>
      </c>
      <c r="Z3100" s="13">
        <f t="shared" si="488"/>
        <v>-0.66</v>
      </c>
      <c r="AA3100" s="13">
        <f t="shared" si="485"/>
        <v>-3</v>
      </c>
    </row>
    <row r="3101" spans="1:27" x14ac:dyDescent="0.25">
      <c r="A3101" s="60">
        <v>45923.28633101852</v>
      </c>
      <c r="B3101" s="61">
        <v>444665233</v>
      </c>
      <c r="C3101" s="62" t="s">
        <v>36</v>
      </c>
      <c r="D3101" s="62" t="s">
        <v>37</v>
      </c>
      <c r="E3101" s="62" t="s">
        <v>119</v>
      </c>
      <c r="F3101" s="63">
        <v>3745.66</v>
      </c>
      <c r="G3101" s="63">
        <v>3745.96</v>
      </c>
      <c r="H3101" s="63">
        <v>3747.16</v>
      </c>
      <c r="I3101" s="62" t="s">
        <v>3596</v>
      </c>
      <c r="J3101" s="63">
        <v>3747.17</v>
      </c>
      <c r="K3101" s="63">
        <v>0</v>
      </c>
      <c r="L3101" s="63">
        <v>0</v>
      </c>
      <c r="M3101" s="63">
        <v>1.51</v>
      </c>
      <c r="N3101" s="10" t="str">
        <f t="shared" si="480"/>
        <v>W</v>
      </c>
      <c r="O3101" s="11">
        <f t="shared" si="481"/>
        <v>45923</v>
      </c>
      <c r="P3101" s="12" t="str">
        <f t="shared" si="482"/>
        <v>06</v>
      </c>
      <c r="Q3101" s="13" t="str">
        <f>VLOOKUP($B3101,Deals_Demo!$H:$N,7,0)</f>
        <v>strategy_14_demo</v>
      </c>
      <c r="R3101" s="13" t="str">
        <f t="shared" si="483"/>
        <v>Tue</v>
      </c>
      <c r="S3101" s="14">
        <f>VLOOKUP($B3101,Deals_Demo!$H:$S,8,0)</f>
        <v>45923.28633101852</v>
      </c>
      <c r="T3101" s="14">
        <f>VLOOKUP($B3101,Deals_Demo!$H:$S,9,0)</f>
        <v>45923.494664351856</v>
      </c>
      <c r="U3101" s="15" t="str">
        <f t="shared" si="484"/>
        <v>2025-09-23</v>
      </c>
      <c r="V3101" s="13" t="str">
        <f>VLOOKUP($B3101,Deals_Demo!$H:$S,11,0)</f>
        <v>11</v>
      </c>
      <c r="W3101" s="13" t="str">
        <f>VLOOKUP($B3101,Deals_Demo!$H:$S,12,0)</f>
        <v>Tue</v>
      </c>
      <c r="X3101" s="13">
        <f t="shared" si="486"/>
        <v>0.15100000000000002</v>
      </c>
      <c r="Y3101" s="13">
        <f t="shared" si="487"/>
        <v>0.30200000000000005</v>
      </c>
      <c r="Z3101" s="13">
        <f t="shared" si="488"/>
        <v>0.45299999999999996</v>
      </c>
      <c r="AA3101" s="13">
        <f t="shared" si="485"/>
        <v>-3</v>
      </c>
    </row>
    <row r="3102" spans="1:27" x14ac:dyDescent="0.25">
      <c r="A3102" s="56">
        <v>45923.28633101852</v>
      </c>
      <c r="B3102" s="57">
        <v>444665234</v>
      </c>
      <c r="C3102" s="58" t="s">
        <v>36</v>
      </c>
      <c r="D3102" s="58" t="s">
        <v>37</v>
      </c>
      <c r="E3102" s="58" t="s">
        <v>119</v>
      </c>
      <c r="F3102" s="59">
        <v>3745.66</v>
      </c>
      <c r="G3102" s="59">
        <v>3746.22</v>
      </c>
      <c r="H3102" s="59">
        <v>3749.16</v>
      </c>
      <c r="I3102" s="58" t="s">
        <v>3597</v>
      </c>
      <c r="J3102" s="59">
        <v>3746.19</v>
      </c>
      <c r="K3102" s="59">
        <v>0</v>
      </c>
      <c r="L3102" s="59">
        <v>0</v>
      </c>
      <c r="M3102" s="59">
        <v>0.53</v>
      </c>
      <c r="N3102" s="10" t="str">
        <f t="shared" si="480"/>
        <v>W</v>
      </c>
      <c r="O3102" s="11">
        <f t="shared" si="481"/>
        <v>45923</v>
      </c>
      <c r="P3102" s="12" t="str">
        <f t="shared" si="482"/>
        <v>06</v>
      </c>
      <c r="Q3102" s="13" t="str">
        <f>VLOOKUP($B3102,Deals_Demo!$H:$N,7,0)</f>
        <v>strategy_11_demo</v>
      </c>
      <c r="R3102" s="13" t="str">
        <f t="shared" si="483"/>
        <v>Tue</v>
      </c>
      <c r="S3102" s="14">
        <f>VLOOKUP($B3102,Deals_Demo!$H:$S,8,0)</f>
        <v>45923.28633101852</v>
      </c>
      <c r="T3102" s="14">
        <f>VLOOKUP($B3102,Deals_Demo!$H:$S,9,0)</f>
        <v>45923.494664351856</v>
      </c>
      <c r="U3102" s="15" t="str">
        <f t="shared" si="484"/>
        <v>2025-09-23</v>
      </c>
      <c r="V3102" s="13" t="str">
        <f>VLOOKUP($B3102,Deals_Demo!$H:$S,11,0)</f>
        <v>11</v>
      </c>
      <c r="W3102" s="13" t="str">
        <f>VLOOKUP($B3102,Deals_Demo!$H:$S,12,0)</f>
        <v>Tue</v>
      </c>
      <c r="X3102" s="13">
        <f t="shared" si="486"/>
        <v>5.3000000000000005E-2</v>
      </c>
      <c r="Y3102" s="13">
        <f t="shared" si="487"/>
        <v>0.10600000000000001</v>
      </c>
      <c r="Z3102" s="13">
        <f t="shared" si="488"/>
        <v>0.159</v>
      </c>
      <c r="AA3102" s="13">
        <f t="shared" si="485"/>
        <v>-3</v>
      </c>
    </row>
    <row r="3103" spans="1:27" x14ac:dyDescent="0.25">
      <c r="A3103" s="60">
        <v>45923.28634259259</v>
      </c>
      <c r="B3103" s="61">
        <v>444665235</v>
      </c>
      <c r="C3103" s="62" t="s">
        <v>36</v>
      </c>
      <c r="D3103" s="62" t="s">
        <v>37</v>
      </c>
      <c r="E3103" s="62" t="s">
        <v>119</v>
      </c>
      <c r="F3103" s="63">
        <v>3745.66</v>
      </c>
      <c r="G3103" s="63">
        <v>3745.95</v>
      </c>
      <c r="H3103" s="63">
        <v>3747.16</v>
      </c>
      <c r="I3103" s="62" t="s">
        <v>3596</v>
      </c>
      <c r="J3103" s="63">
        <v>3747.17</v>
      </c>
      <c r="K3103" s="63">
        <v>0</v>
      </c>
      <c r="L3103" s="63">
        <v>0</v>
      </c>
      <c r="M3103" s="63">
        <v>1.51</v>
      </c>
      <c r="N3103" s="10" t="str">
        <f t="shared" si="480"/>
        <v>W</v>
      </c>
      <c r="O3103" s="11">
        <f t="shared" si="481"/>
        <v>45923</v>
      </c>
      <c r="P3103" s="12" t="str">
        <f t="shared" si="482"/>
        <v>06</v>
      </c>
      <c r="Q3103" s="13" t="str">
        <f>VLOOKUP($B3103,Deals_Demo!$H:$N,7,0)</f>
        <v>strategy_12_demo</v>
      </c>
      <c r="R3103" s="13" t="str">
        <f t="shared" si="483"/>
        <v>Tue</v>
      </c>
      <c r="S3103" s="14">
        <f>VLOOKUP($B3103,Deals_Demo!$H:$S,8,0)</f>
        <v>45923.28634259259</v>
      </c>
      <c r="T3103" s="14">
        <f>VLOOKUP($B3103,Deals_Demo!$H:$S,9,0)</f>
        <v>45923.494675925926</v>
      </c>
      <c r="U3103" s="15" t="str">
        <f t="shared" si="484"/>
        <v>2025-09-23</v>
      </c>
      <c r="V3103" s="13" t="str">
        <f>VLOOKUP($B3103,Deals_Demo!$H:$S,11,0)</f>
        <v>11</v>
      </c>
      <c r="W3103" s="13" t="str">
        <f>VLOOKUP($B3103,Deals_Demo!$H:$S,12,0)</f>
        <v>Tue</v>
      </c>
      <c r="X3103" s="13">
        <f t="shared" si="486"/>
        <v>0.15100000000000002</v>
      </c>
      <c r="Y3103" s="13">
        <f t="shared" si="487"/>
        <v>0.30200000000000005</v>
      </c>
      <c r="Z3103" s="13">
        <f t="shared" si="488"/>
        <v>0.45299999999999996</v>
      </c>
      <c r="AA3103" s="13">
        <f t="shared" si="485"/>
        <v>-3</v>
      </c>
    </row>
    <row r="3104" spans="1:27" x14ac:dyDescent="0.25">
      <c r="A3104" s="56">
        <v>45923.28634259259</v>
      </c>
      <c r="B3104" s="57">
        <v>444665236</v>
      </c>
      <c r="C3104" s="58" t="s">
        <v>36</v>
      </c>
      <c r="D3104" s="58" t="s">
        <v>37</v>
      </c>
      <c r="E3104" s="58" t="s">
        <v>119</v>
      </c>
      <c r="F3104" s="59">
        <v>3745.66</v>
      </c>
      <c r="G3104" s="59">
        <v>3747.73</v>
      </c>
      <c r="H3104" s="59">
        <v>3749.16</v>
      </c>
      <c r="I3104" s="58" t="s">
        <v>3763</v>
      </c>
      <c r="J3104" s="59">
        <v>3749.17</v>
      </c>
      <c r="K3104" s="59">
        <v>0</v>
      </c>
      <c r="L3104" s="59">
        <v>0</v>
      </c>
      <c r="M3104" s="59">
        <v>3.51</v>
      </c>
      <c r="N3104" s="10" t="str">
        <f t="shared" si="480"/>
        <v>W</v>
      </c>
      <c r="O3104" s="11">
        <f t="shared" si="481"/>
        <v>45923</v>
      </c>
      <c r="P3104" s="12" t="str">
        <f t="shared" si="482"/>
        <v>06</v>
      </c>
      <c r="Q3104" s="13" t="str">
        <f>VLOOKUP($B3104,Deals_Demo!$H:$N,7,0)</f>
        <v>strategy_16_demo</v>
      </c>
      <c r="R3104" s="13" t="str">
        <f t="shared" si="483"/>
        <v>Tue</v>
      </c>
      <c r="S3104" s="14">
        <f>VLOOKUP($B3104,Deals_Demo!$H:$S,8,0)</f>
        <v>45923.28634259259</v>
      </c>
      <c r="T3104" s="14">
        <f>VLOOKUP($B3104,Deals_Demo!$H:$S,9,0)</f>
        <v>45923.494675925926</v>
      </c>
      <c r="U3104" s="15" t="str">
        <f t="shared" si="484"/>
        <v>2025-09-23</v>
      </c>
      <c r="V3104" s="13" t="str">
        <f>VLOOKUP($B3104,Deals_Demo!$H:$S,11,0)</f>
        <v>11</v>
      </c>
      <c r="W3104" s="13" t="str">
        <f>VLOOKUP($B3104,Deals_Demo!$H:$S,12,0)</f>
        <v>Tue</v>
      </c>
      <c r="X3104" s="13">
        <f t="shared" si="486"/>
        <v>0.35099999999999998</v>
      </c>
      <c r="Y3104" s="13">
        <f t="shared" si="487"/>
        <v>0.70199999999999996</v>
      </c>
      <c r="Z3104" s="13">
        <f t="shared" si="488"/>
        <v>1.0529999999999999</v>
      </c>
      <c r="AA3104" s="13">
        <f t="shared" si="485"/>
        <v>3.51</v>
      </c>
    </row>
    <row r="3105" spans="1:27" x14ac:dyDescent="0.25">
      <c r="A3105" s="60">
        <v>45923.28634259259</v>
      </c>
      <c r="B3105" s="61">
        <v>444665238</v>
      </c>
      <c r="C3105" s="62" t="s">
        <v>36</v>
      </c>
      <c r="D3105" s="62" t="s">
        <v>37</v>
      </c>
      <c r="E3105" s="62" t="s">
        <v>119</v>
      </c>
      <c r="F3105" s="63">
        <v>3745.66</v>
      </c>
      <c r="G3105" s="63">
        <v>3746.79</v>
      </c>
      <c r="H3105" s="63">
        <v>3747.86</v>
      </c>
      <c r="I3105" s="62" t="s">
        <v>3599</v>
      </c>
      <c r="J3105" s="63">
        <v>3748.07</v>
      </c>
      <c r="K3105" s="63">
        <v>0</v>
      </c>
      <c r="L3105" s="63">
        <v>0</v>
      </c>
      <c r="M3105" s="63">
        <v>2.41</v>
      </c>
      <c r="N3105" s="10" t="str">
        <f t="shared" si="480"/>
        <v>W</v>
      </c>
      <c r="O3105" s="11">
        <f t="shared" si="481"/>
        <v>45923</v>
      </c>
      <c r="P3105" s="12" t="str">
        <f t="shared" si="482"/>
        <v>06</v>
      </c>
      <c r="Q3105" s="13" t="str">
        <f>VLOOKUP($B3105,Deals_Demo!$H:$N,7,0)</f>
        <v>strategy_21_demo</v>
      </c>
      <c r="R3105" s="13" t="str">
        <f t="shared" si="483"/>
        <v>Tue</v>
      </c>
      <c r="S3105" s="14">
        <f>VLOOKUP($B3105,Deals_Demo!$H:$S,8,0)</f>
        <v>45923.28634259259</v>
      </c>
      <c r="T3105" s="14">
        <f>VLOOKUP($B3105,Deals_Demo!$H:$S,9,0)</f>
        <v>45923.494675925926</v>
      </c>
      <c r="U3105" s="15" t="str">
        <f t="shared" si="484"/>
        <v>2025-09-23</v>
      </c>
      <c r="V3105" s="13" t="str">
        <f>VLOOKUP($B3105,Deals_Demo!$H:$S,11,0)</f>
        <v>11</v>
      </c>
      <c r="W3105" s="13" t="str">
        <f>VLOOKUP($B3105,Deals_Demo!$H:$S,12,0)</f>
        <v>Tue</v>
      </c>
      <c r="X3105" s="13">
        <f t="shared" si="486"/>
        <v>0.24100000000000002</v>
      </c>
      <c r="Y3105" s="13">
        <f t="shared" si="487"/>
        <v>0.48200000000000004</v>
      </c>
      <c r="Z3105" s="13">
        <f t="shared" si="488"/>
        <v>0.72299999999999998</v>
      </c>
      <c r="AA3105" s="13">
        <f t="shared" si="485"/>
        <v>-3</v>
      </c>
    </row>
    <row r="3106" spans="1:27" x14ac:dyDescent="0.25">
      <c r="A3106" s="56">
        <v>45923.28634259259</v>
      </c>
      <c r="B3106" s="57">
        <v>444665240</v>
      </c>
      <c r="C3106" s="58" t="s">
        <v>36</v>
      </c>
      <c r="D3106" s="58" t="s">
        <v>37</v>
      </c>
      <c r="E3106" s="58" t="s">
        <v>119</v>
      </c>
      <c r="F3106" s="59">
        <v>3745.7</v>
      </c>
      <c r="G3106" s="59">
        <v>3745.95</v>
      </c>
      <c r="H3106" s="59">
        <v>3747.16</v>
      </c>
      <c r="I3106" s="58" t="s">
        <v>3596</v>
      </c>
      <c r="J3106" s="59">
        <v>3747.17</v>
      </c>
      <c r="K3106" s="59">
        <v>0</v>
      </c>
      <c r="L3106" s="59">
        <v>0</v>
      </c>
      <c r="M3106" s="59">
        <v>1.47</v>
      </c>
      <c r="N3106" s="10" t="str">
        <f t="shared" si="480"/>
        <v>W</v>
      </c>
      <c r="O3106" s="11">
        <f t="shared" si="481"/>
        <v>45923</v>
      </c>
      <c r="P3106" s="12" t="str">
        <f t="shared" si="482"/>
        <v>06</v>
      </c>
      <c r="Q3106" s="13" t="str">
        <f>VLOOKUP($B3106,Deals_Demo!$H:$N,7,0)</f>
        <v>strategy_15_demo</v>
      </c>
      <c r="R3106" s="13" t="str">
        <f t="shared" si="483"/>
        <v>Tue</v>
      </c>
      <c r="S3106" s="14">
        <f>VLOOKUP($B3106,Deals_Demo!$H:$S,8,0)</f>
        <v>45923.28634259259</v>
      </c>
      <c r="T3106" s="14">
        <f>VLOOKUP($B3106,Deals_Demo!$H:$S,9,0)</f>
        <v>45923.494675925926</v>
      </c>
      <c r="U3106" s="15" t="str">
        <f t="shared" si="484"/>
        <v>2025-09-23</v>
      </c>
      <c r="V3106" s="13" t="str">
        <f>VLOOKUP($B3106,Deals_Demo!$H:$S,11,0)</f>
        <v>11</v>
      </c>
      <c r="W3106" s="13" t="str">
        <f>VLOOKUP($B3106,Deals_Demo!$H:$S,12,0)</f>
        <v>Tue</v>
      </c>
      <c r="X3106" s="13">
        <f t="shared" si="486"/>
        <v>0.14699999999999999</v>
      </c>
      <c r="Y3106" s="13">
        <f t="shared" si="487"/>
        <v>0.29399999999999998</v>
      </c>
      <c r="Z3106" s="13">
        <f t="shared" si="488"/>
        <v>0.441</v>
      </c>
      <c r="AA3106" s="13">
        <f t="shared" si="485"/>
        <v>-3</v>
      </c>
    </row>
    <row r="3107" spans="1:27" x14ac:dyDescent="0.25">
      <c r="A3107" s="60">
        <v>45923.286354166667</v>
      </c>
      <c r="B3107" s="61">
        <v>444665242</v>
      </c>
      <c r="C3107" s="62" t="s">
        <v>36</v>
      </c>
      <c r="D3107" s="62" t="s">
        <v>37</v>
      </c>
      <c r="E3107" s="62" t="s">
        <v>119</v>
      </c>
      <c r="F3107" s="63">
        <v>3745.67</v>
      </c>
      <c r="G3107" s="63">
        <v>3745.95</v>
      </c>
      <c r="H3107" s="63">
        <v>3747.16</v>
      </c>
      <c r="I3107" s="62" t="s">
        <v>3596</v>
      </c>
      <c r="J3107" s="63">
        <v>3747.17</v>
      </c>
      <c r="K3107" s="63">
        <v>0</v>
      </c>
      <c r="L3107" s="63">
        <v>0</v>
      </c>
      <c r="M3107" s="63">
        <v>1.5</v>
      </c>
      <c r="N3107" s="10" t="str">
        <f t="shared" si="480"/>
        <v>W</v>
      </c>
      <c r="O3107" s="11">
        <f t="shared" si="481"/>
        <v>45923</v>
      </c>
      <c r="P3107" s="12" t="str">
        <f t="shared" si="482"/>
        <v>06</v>
      </c>
      <c r="Q3107" s="13" t="str">
        <f>VLOOKUP($B3107,Deals_Demo!$H:$N,7,0)</f>
        <v>strategy_24_demo</v>
      </c>
      <c r="R3107" s="13" t="str">
        <f t="shared" si="483"/>
        <v>Tue</v>
      </c>
      <c r="S3107" s="14">
        <f>VLOOKUP($B3107,Deals_Demo!$H:$S,8,0)</f>
        <v>45923.286354166667</v>
      </c>
      <c r="T3107" s="14">
        <f>VLOOKUP($B3107,Deals_Demo!$H:$S,9,0)</f>
        <v>45923.494687500002</v>
      </c>
      <c r="U3107" s="15" t="str">
        <f t="shared" si="484"/>
        <v>2025-09-23</v>
      </c>
      <c r="V3107" s="13" t="str">
        <f>VLOOKUP($B3107,Deals_Demo!$H:$S,11,0)</f>
        <v>11</v>
      </c>
      <c r="W3107" s="13" t="str">
        <f>VLOOKUP($B3107,Deals_Demo!$H:$S,12,0)</f>
        <v>Tue</v>
      </c>
      <c r="X3107" s="13">
        <f t="shared" si="486"/>
        <v>0.15000000000000002</v>
      </c>
      <c r="Y3107" s="13">
        <f t="shared" si="487"/>
        <v>0.30000000000000004</v>
      </c>
      <c r="Z3107" s="13">
        <f t="shared" si="488"/>
        <v>0.44999999999999996</v>
      </c>
      <c r="AA3107" s="13">
        <f t="shared" si="485"/>
        <v>-3</v>
      </c>
    </row>
    <row r="3108" spans="1:27" x14ac:dyDescent="0.25">
      <c r="A3108" s="56">
        <v>45923.286354166667</v>
      </c>
      <c r="B3108" s="57">
        <v>444665244</v>
      </c>
      <c r="C3108" s="58" t="s">
        <v>36</v>
      </c>
      <c r="D3108" s="58" t="s">
        <v>37</v>
      </c>
      <c r="E3108" s="58" t="s">
        <v>119</v>
      </c>
      <c r="F3108" s="59">
        <v>3745.62</v>
      </c>
      <c r="G3108" s="59">
        <v>3746.23</v>
      </c>
      <c r="H3108" s="59">
        <v>3748.66</v>
      </c>
      <c r="I3108" s="58" t="s">
        <v>3597</v>
      </c>
      <c r="J3108" s="59">
        <v>3746.19</v>
      </c>
      <c r="K3108" s="59">
        <v>0</v>
      </c>
      <c r="L3108" s="59">
        <v>0</v>
      </c>
      <c r="M3108" s="59">
        <v>0.56999999999999995</v>
      </c>
      <c r="N3108" s="10" t="str">
        <f t="shared" si="480"/>
        <v>W</v>
      </c>
      <c r="O3108" s="11">
        <f t="shared" si="481"/>
        <v>45923</v>
      </c>
      <c r="P3108" s="12" t="str">
        <f t="shared" si="482"/>
        <v>06</v>
      </c>
      <c r="Q3108" s="13" t="str">
        <f>VLOOKUP($B3108,Deals_Demo!$H:$N,7,0)</f>
        <v>strategy_09_demo</v>
      </c>
      <c r="R3108" s="13" t="str">
        <f t="shared" si="483"/>
        <v>Tue</v>
      </c>
      <c r="S3108" s="14">
        <f>VLOOKUP($B3108,Deals_Demo!$H:$S,8,0)</f>
        <v>45923.286354166667</v>
      </c>
      <c r="T3108" s="14">
        <f>VLOOKUP($B3108,Deals_Demo!$H:$S,9,0)</f>
        <v>45923.494687500002</v>
      </c>
      <c r="U3108" s="15" t="str">
        <f t="shared" si="484"/>
        <v>2025-09-23</v>
      </c>
      <c r="V3108" s="13" t="str">
        <f>VLOOKUP($B3108,Deals_Demo!$H:$S,11,0)</f>
        <v>11</v>
      </c>
      <c r="W3108" s="13" t="str">
        <f>VLOOKUP($B3108,Deals_Demo!$H:$S,12,0)</f>
        <v>Tue</v>
      </c>
      <c r="X3108" s="13">
        <f t="shared" si="486"/>
        <v>5.6999999999999995E-2</v>
      </c>
      <c r="Y3108" s="13">
        <f t="shared" si="487"/>
        <v>0.11399999999999999</v>
      </c>
      <c r="Z3108" s="13">
        <f t="shared" si="488"/>
        <v>0.17099999999999999</v>
      </c>
      <c r="AA3108" s="13">
        <f t="shared" si="485"/>
        <v>-3</v>
      </c>
    </row>
    <row r="3109" spans="1:27" x14ac:dyDescent="0.25">
      <c r="A3109" s="60">
        <v>45923.293032407404</v>
      </c>
      <c r="B3109" s="61">
        <v>444667314</v>
      </c>
      <c r="C3109" s="62" t="s">
        <v>36</v>
      </c>
      <c r="D3109" s="62" t="s">
        <v>37</v>
      </c>
      <c r="E3109" s="62" t="s">
        <v>119</v>
      </c>
      <c r="F3109" s="63">
        <v>3746.74</v>
      </c>
      <c r="G3109" s="63">
        <v>3743.7</v>
      </c>
      <c r="H3109" s="63">
        <v>3748.2</v>
      </c>
      <c r="I3109" s="62" t="s">
        <v>3600</v>
      </c>
      <c r="J3109" s="63">
        <v>3743.68</v>
      </c>
      <c r="K3109" s="63">
        <v>0</v>
      </c>
      <c r="L3109" s="63">
        <v>0</v>
      </c>
      <c r="M3109" s="63">
        <v>-3.06</v>
      </c>
      <c r="N3109" s="10" t="str">
        <f t="shared" si="480"/>
        <v>L</v>
      </c>
      <c r="O3109" s="11">
        <f t="shared" si="481"/>
        <v>45923</v>
      </c>
      <c r="P3109" s="12" t="str">
        <f t="shared" si="482"/>
        <v>07</v>
      </c>
      <c r="Q3109" s="13" t="str">
        <f>VLOOKUP($B3109,Deals_Demo!$H:$N,7,0)</f>
        <v>strategy_24_demo</v>
      </c>
      <c r="R3109" s="13" t="str">
        <f t="shared" si="483"/>
        <v>Tue</v>
      </c>
      <c r="S3109" s="14">
        <f>VLOOKUP($B3109,Deals_Demo!$H:$S,8,0)</f>
        <v>45923.293032407404</v>
      </c>
      <c r="T3109" s="14">
        <f>VLOOKUP($B3109,Deals_Demo!$H:$S,9,0)</f>
        <v>45923.50136574074</v>
      </c>
      <c r="U3109" s="15" t="str">
        <f t="shared" si="484"/>
        <v>2025-09-23</v>
      </c>
      <c r="V3109" s="13" t="str">
        <f>VLOOKUP($B3109,Deals_Demo!$H:$S,11,0)</f>
        <v>12</v>
      </c>
      <c r="W3109" s="13" t="str">
        <f>VLOOKUP($B3109,Deals_Demo!$H:$S,12,0)</f>
        <v>Tue</v>
      </c>
      <c r="X3109" s="13">
        <f t="shared" si="486"/>
        <v>-0.30600000000000005</v>
      </c>
      <c r="Y3109" s="13">
        <f t="shared" si="487"/>
        <v>-0.6120000000000001</v>
      </c>
      <c r="Z3109" s="13">
        <f t="shared" si="488"/>
        <v>-0.91799999999999993</v>
      </c>
      <c r="AA3109" s="13">
        <f t="shared" si="485"/>
        <v>-3</v>
      </c>
    </row>
    <row r="3110" spans="1:27" x14ac:dyDescent="0.25">
      <c r="A3110" s="56">
        <v>45923.293043981481</v>
      </c>
      <c r="B3110" s="57">
        <v>444667317</v>
      </c>
      <c r="C3110" s="58" t="s">
        <v>36</v>
      </c>
      <c r="D3110" s="58" t="s">
        <v>37</v>
      </c>
      <c r="E3110" s="58" t="s">
        <v>119</v>
      </c>
      <c r="F3110" s="59">
        <v>3746.74</v>
      </c>
      <c r="G3110" s="59">
        <v>3745.24</v>
      </c>
      <c r="H3110" s="59">
        <v>3748.24</v>
      </c>
      <c r="I3110" s="58" t="s">
        <v>3601</v>
      </c>
      <c r="J3110" s="59">
        <v>3745.16</v>
      </c>
      <c r="K3110" s="59">
        <v>0</v>
      </c>
      <c r="L3110" s="59">
        <v>0</v>
      </c>
      <c r="M3110" s="59">
        <v>-1.58</v>
      </c>
      <c r="N3110" s="10" t="str">
        <f t="shared" si="480"/>
        <v>L</v>
      </c>
      <c r="O3110" s="11">
        <f t="shared" si="481"/>
        <v>45923</v>
      </c>
      <c r="P3110" s="12" t="str">
        <f t="shared" si="482"/>
        <v>07</v>
      </c>
      <c r="Q3110" s="13" t="str">
        <f>VLOOKUP($B3110,Deals_Demo!$H:$N,7,0)</f>
        <v>strategy_15_demo</v>
      </c>
      <c r="R3110" s="13" t="str">
        <f t="shared" si="483"/>
        <v>Tue</v>
      </c>
      <c r="S3110" s="14">
        <f>VLOOKUP($B3110,Deals_Demo!$H:$S,8,0)</f>
        <v>45923.293043981481</v>
      </c>
      <c r="T3110" s="14">
        <f>VLOOKUP($B3110,Deals_Demo!$H:$S,9,0)</f>
        <v>45923.501377314817</v>
      </c>
      <c r="U3110" s="15" t="str">
        <f t="shared" si="484"/>
        <v>2025-09-23</v>
      </c>
      <c r="V3110" s="13" t="str">
        <f>VLOOKUP($B3110,Deals_Demo!$H:$S,11,0)</f>
        <v>12</v>
      </c>
      <c r="W3110" s="13" t="str">
        <f>VLOOKUP($B3110,Deals_Demo!$H:$S,12,0)</f>
        <v>Tue</v>
      </c>
      <c r="X3110" s="13">
        <f t="shared" si="486"/>
        <v>-0.15800000000000003</v>
      </c>
      <c r="Y3110" s="13">
        <f t="shared" si="487"/>
        <v>-0.31600000000000006</v>
      </c>
      <c r="Z3110" s="13">
        <f t="shared" si="488"/>
        <v>-0.47399999999999998</v>
      </c>
      <c r="AA3110" s="13">
        <f t="shared" si="485"/>
        <v>-3</v>
      </c>
    </row>
    <row r="3111" spans="1:27" x14ac:dyDescent="0.25">
      <c r="A3111" s="60">
        <v>45923.293043981481</v>
      </c>
      <c r="B3111" s="61">
        <v>444667318</v>
      </c>
      <c r="C3111" s="62" t="s">
        <v>36</v>
      </c>
      <c r="D3111" s="62" t="s">
        <v>37</v>
      </c>
      <c r="E3111" s="62" t="s">
        <v>119</v>
      </c>
      <c r="F3111" s="63">
        <v>3746.74</v>
      </c>
      <c r="G3111" s="63">
        <v>3744.54</v>
      </c>
      <c r="H3111" s="63">
        <v>3748.24</v>
      </c>
      <c r="I3111" s="62" t="s">
        <v>3602</v>
      </c>
      <c r="J3111" s="63">
        <v>3744.4</v>
      </c>
      <c r="K3111" s="63">
        <v>0</v>
      </c>
      <c r="L3111" s="63">
        <v>0</v>
      </c>
      <c r="M3111" s="63">
        <v>-2.34</v>
      </c>
      <c r="N3111" s="10" t="str">
        <f t="shared" si="480"/>
        <v>L</v>
      </c>
      <c r="O3111" s="11">
        <f t="shared" si="481"/>
        <v>45923</v>
      </c>
      <c r="P3111" s="12" t="str">
        <f t="shared" si="482"/>
        <v>07</v>
      </c>
      <c r="Q3111" s="13" t="str">
        <f>VLOOKUP($B3111,Deals_Demo!$H:$N,7,0)</f>
        <v>strategy_22_demo</v>
      </c>
      <c r="R3111" s="13" t="str">
        <f t="shared" si="483"/>
        <v>Tue</v>
      </c>
      <c r="S3111" s="14">
        <f>VLOOKUP($B3111,Deals_Demo!$H:$S,8,0)</f>
        <v>45923.293043981481</v>
      </c>
      <c r="T3111" s="14">
        <f>VLOOKUP($B3111,Deals_Demo!$H:$S,9,0)</f>
        <v>45923.501377314817</v>
      </c>
      <c r="U3111" s="15" t="str">
        <f t="shared" si="484"/>
        <v>2025-09-23</v>
      </c>
      <c r="V3111" s="13" t="str">
        <f>VLOOKUP($B3111,Deals_Demo!$H:$S,11,0)</f>
        <v>12</v>
      </c>
      <c r="W3111" s="13" t="str">
        <f>VLOOKUP($B3111,Deals_Demo!$H:$S,12,0)</f>
        <v>Tue</v>
      </c>
      <c r="X3111" s="13">
        <f t="shared" si="486"/>
        <v>-0.23399999999999999</v>
      </c>
      <c r="Y3111" s="13">
        <f t="shared" si="487"/>
        <v>-0.46799999999999997</v>
      </c>
      <c r="Z3111" s="13">
        <f t="shared" si="488"/>
        <v>-0.70199999999999996</v>
      </c>
      <c r="AA3111" s="13">
        <f t="shared" si="485"/>
        <v>-3</v>
      </c>
    </row>
    <row r="3112" spans="1:27" x14ac:dyDescent="0.25">
      <c r="A3112" s="56">
        <v>45923.293043981481</v>
      </c>
      <c r="B3112" s="57">
        <v>444667319</v>
      </c>
      <c r="C3112" s="58" t="s">
        <v>36</v>
      </c>
      <c r="D3112" s="58" t="s">
        <v>37</v>
      </c>
      <c r="E3112" s="58" t="s">
        <v>119</v>
      </c>
      <c r="F3112" s="59">
        <v>3746.74</v>
      </c>
      <c r="G3112" s="59">
        <v>3743.74</v>
      </c>
      <c r="H3112" s="58"/>
      <c r="I3112" s="58" t="s">
        <v>3600</v>
      </c>
      <c r="J3112" s="59">
        <v>3743.68</v>
      </c>
      <c r="K3112" s="59">
        <v>0</v>
      </c>
      <c r="L3112" s="59">
        <v>0</v>
      </c>
      <c r="M3112" s="59">
        <v>-3.06</v>
      </c>
      <c r="N3112" s="10" t="str">
        <f t="shared" si="480"/>
        <v>L</v>
      </c>
      <c r="O3112" s="11">
        <f t="shared" si="481"/>
        <v>45923</v>
      </c>
      <c r="P3112" s="12" t="str">
        <f t="shared" si="482"/>
        <v>07</v>
      </c>
      <c r="Q3112" s="13" t="str">
        <f>VLOOKUP($B3112,Deals_Demo!$H:$N,7,0)</f>
        <v>strategy_18_demo</v>
      </c>
      <c r="R3112" s="13" t="str">
        <f t="shared" si="483"/>
        <v>Tue</v>
      </c>
      <c r="S3112" s="14">
        <f>VLOOKUP($B3112,Deals_Demo!$H:$S,8,0)</f>
        <v>45923.293043981481</v>
      </c>
      <c r="T3112" s="14">
        <f>VLOOKUP($B3112,Deals_Demo!$H:$S,9,0)</f>
        <v>45923.501377314817</v>
      </c>
      <c r="U3112" s="15" t="str">
        <f t="shared" si="484"/>
        <v>2025-09-23</v>
      </c>
      <c r="V3112" s="13" t="str">
        <f>VLOOKUP($B3112,Deals_Demo!$H:$S,11,0)</f>
        <v>12</v>
      </c>
      <c r="W3112" s="13" t="str">
        <f>VLOOKUP($B3112,Deals_Demo!$H:$S,12,0)</f>
        <v>Tue</v>
      </c>
      <c r="X3112" s="13">
        <f t="shared" si="486"/>
        <v>-0.30600000000000005</v>
      </c>
      <c r="Y3112" s="13">
        <f t="shared" si="487"/>
        <v>-0.6120000000000001</v>
      </c>
      <c r="Z3112" s="13">
        <f t="shared" si="488"/>
        <v>-0.91799999999999993</v>
      </c>
      <c r="AA3112" s="13">
        <f t="shared" si="485"/>
        <v>-3</v>
      </c>
    </row>
    <row r="3113" spans="1:27" x14ac:dyDescent="0.25">
      <c r="A3113" s="60">
        <v>45923.293043981481</v>
      </c>
      <c r="B3113" s="61">
        <v>444667321</v>
      </c>
      <c r="C3113" s="62" t="s">
        <v>36</v>
      </c>
      <c r="D3113" s="62" t="s">
        <v>37</v>
      </c>
      <c r="E3113" s="62" t="s">
        <v>119</v>
      </c>
      <c r="F3113" s="63">
        <v>3746.74</v>
      </c>
      <c r="G3113" s="63">
        <v>3743.74</v>
      </c>
      <c r="H3113" s="63">
        <v>3748.24</v>
      </c>
      <c r="I3113" s="62" t="s">
        <v>3600</v>
      </c>
      <c r="J3113" s="63">
        <v>3743.68</v>
      </c>
      <c r="K3113" s="63">
        <v>0</v>
      </c>
      <c r="L3113" s="63">
        <v>0</v>
      </c>
      <c r="M3113" s="63">
        <v>-3.06</v>
      </c>
      <c r="N3113" s="10" t="str">
        <f t="shared" ref="N3113:N3156" si="489">IF(M3113&gt;0,"W",IF(M3113&lt;0,"L","BE"))</f>
        <v>L</v>
      </c>
      <c r="O3113" s="11">
        <f t="shared" ref="O3113:O3156" si="490">INT(LEFT(A3113,10))</f>
        <v>45923</v>
      </c>
      <c r="P3113" s="12" t="str">
        <f t="shared" ref="P3113:P3156" si="491">TEXT(A3113,"hh")</f>
        <v>07</v>
      </c>
      <c r="Q3113" s="13" t="str">
        <f>VLOOKUP($B3113,Deals_Demo!$H:$N,7,0)</f>
        <v>strategy_12_demo</v>
      </c>
      <c r="R3113" s="13" t="str">
        <f t="shared" ref="R3113:R3156" si="492">TEXT(O3113,"ddd")</f>
        <v>Tue</v>
      </c>
      <c r="S3113" s="14">
        <f>VLOOKUP($B3113,Deals_Demo!$H:$S,8,0)</f>
        <v>45923.293043981481</v>
      </c>
      <c r="T3113" s="14">
        <f>VLOOKUP($B3113,Deals_Demo!$H:$S,9,0)</f>
        <v>45923.501377314817</v>
      </c>
      <c r="U3113" s="15" t="str">
        <f t="shared" ref="U3113:U3156" si="493">TEXT(T3113,"yyyy-mm-dd")</f>
        <v>2025-09-23</v>
      </c>
      <c r="V3113" s="13" t="str">
        <f>VLOOKUP($B3113,Deals_Demo!$H:$S,11,0)</f>
        <v>12</v>
      </c>
      <c r="W3113" s="13" t="str">
        <f>VLOOKUP($B3113,Deals_Demo!$H:$S,12,0)</f>
        <v>Tue</v>
      </c>
      <c r="X3113" s="13">
        <f t="shared" si="486"/>
        <v>-0.30600000000000005</v>
      </c>
      <c r="Y3113" s="13">
        <f t="shared" si="487"/>
        <v>-0.6120000000000001</v>
      </c>
      <c r="Z3113" s="13">
        <f t="shared" si="488"/>
        <v>-0.91799999999999993</v>
      </c>
      <c r="AA3113" s="13">
        <f t="shared" ref="AA3113:AA3156" si="494">IF(M3113&lt;2.9,-3,M3113)</f>
        <v>-3</v>
      </c>
    </row>
    <row r="3114" spans="1:27" x14ac:dyDescent="0.25">
      <c r="A3114" s="56">
        <v>45923.293055555558</v>
      </c>
      <c r="B3114" s="57">
        <v>444667323</v>
      </c>
      <c r="C3114" s="58" t="s">
        <v>36</v>
      </c>
      <c r="D3114" s="58" t="s">
        <v>37</v>
      </c>
      <c r="E3114" s="58" t="s">
        <v>119</v>
      </c>
      <c r="F3114" s="59">
        <v>3746.74</v>
      </c>
      <c r="G3114" s="59">
        <v>3743.74</v>
      </c>
      <c r="H3114" s="59">
        <v>3748.24</v>
      </c>
      <c r="I3114" s="58" t="s">
        <v>3600</v>
      </c>
      <c r="J3114" s="59">
        <v>3743.68</v>
      </c>
      <c r="K3114" s="59">
        <v>0</v>
      </c>
      <c r="L3114" s="59">
        <v>0</v>
      </c>
      <c r="M3114" s="59">
        <v>-3.06</v>
      </c>
      <c r="N3114" s="10" t="str">
        <f t="shared" si="489"/>
        <v>L</v>
      </c>
      <c r="O3114" s="11">
        <f t="shared" si="490"/>
        <v>45923</v>
      </c>
      <c r="P3114" s="12" t="str">
        <f t="shared" si="491"/>
        <v>07</v>
      </c>
      <c r="Q3114" s="13" t="str">
        <f>VLOOKUP($B3114,Deals_Demo!$H:$N,7,0)</f>
        <v>strategy_14_demo</v>
      </c>
      <c r="R3114" s="13" t="str">
        <f t="shared" si="492"/>
        <v>Tue</v>
      </c>
      <c r="S3114" s="14">
        <f>VLOOKUP($B3114,Deals_Demo!$H:$S,8,0)</f>
        <v>45923.293055555558</v>
      </c>
      <c r="T3114" s="14">
        <f>VLOOKUP($B3114,Deals_Demo!$H:$S,9,0)</f>
        <v>45923.501388888893</v>
      </c>
      <c r="U3114" s="15" t="str">
        <f t="shared" si="493"/>
        <v>2025-09-23</v>
      </c>
      <c r="V3114" s="13" t="str">
        <f>VLOOKUP($B3114,Deals_Demo!$H:$S,11,0)</f>
        <v>12</v>
      </c>
      <c r="W3114" s="13" t="str">
        <f>VLOOKUP($B3114,Deals_Demo!$H:$S,12,0)</f>
        <v>Tue</v>
      </c>
      <c r="X3114" s="13">
        <f t="shared" si="486"/>
        <v>-0.30600000000000005</v>
      </c>
      <c r="Y3114" s="13">
        <f t="shared" si="487"/>
        <v>-0.6120000000000001</v>
      </c>
      <c r="Z3114" s="13">
        <f t="shared" si="488"/>
        <v>-0.91799999999999993</v>
      </c>
      <c r="AA3114" s="13">
        <f t="shared" si="494"/>
        <v>-3</v>
      </c>
    </row>
    <row r="3115" spans="1:27" x14ac:dyDescent="0.25">
      <c r="A3115" s="60">
        <v>45923.293055555558</v>
      </c>
      <c r="B3115" s="61">
        <v>444667326</v>
      </c>
      <c r="C3115" s="62" t="s">
        <v>36</v>
      </c>
      <c r="D3115" s="62" t="s">
        <v>37</v>
      </c>
      <c r="E3115" s="62" t="s">
        <v>119</v>
      </c>
      <c r="F3115" s="63">
        <v>3746.68</v>
      </c>
      <c r="G3115" s="63">
        <v>3743.74</v>
      </c>
      <c r="H3115" s="62"/>
      <c r="I3115" s="62" t="s">
        <v>3600</v>
      </c>
      <c r="J3115" s="63">
        <v>3743.68</v>
      </c>
      <c r="K3115" s="63">
        <v>0</v>
      </c>
      <c r="L3115" s="63">
        <v>0</v>
      </c>
      <c r="M3115" s="63">
        <v>-3</v>
      </c>
      <c r="N3115" s="10" t="str">
        <f t="shared" si="489"/>
        <v>L</v>
      </c>
      <c r="O3115" s="11">
        <f t="shared" si="490"/>
        <v>45923</v>
      </c>
      <c r="P3115" s="12" t="str">
        <f t="shared" si="491"/>
        <v>07</v>
      </c>
      <c r="Q3115" s="13" t="str">
        <f>VLOOKUP($B3115,Deals_Demo!$H:$N,7,0)</f>
        <v>strategy_20_demo</v>
      </c>
      <c r="R3115" s="13" t="str">
        <f t="shared" si="492"/>
        <v>Tue</v>
      </c>
      <c r="S3115" s="14">
        <f>VLOOKUP($B3115,Deals_Demo!$H:$S,8,0)</f>
        <v>45923.293055555558</v>
      </c>
      <c r="T3115" s="14">
        <f>VLOOKUP($B3115,Deals_Demo!$H:$S,9,0)</f>
        <v>45923.501388888893</v>
      </c>
      <c r="U3115" s="15" t="str">
        <f t="shared" si="493"/>
        <v>2025-09-23</v>
      </c>
      <c r="V3115" s="13" t="str">
        <f>VLOOKUP($B3115,Deals_Demo!$H:$S,11,0)</f>
        <v>12</v>
      </c>
      <c r="W3115" s="13" t="str">
        <f>VLOOKUP($B3115,Deals_Demo!$H:$S,12,0)</f>
        <v>Tue</v>
      </c>
      <c r="X3115" s="13">
        <f t="shared" si="486"/>
        <v>-0.30000000000000004</v>
      </c>
      <c r="Y3115" s="13">
        <f t="shared" si="487"/>
        <v>-0.60000000000000009</v>
      </c>
      <c r="Z3115" s="13">
        <f t="shared" si="488"/>
        <v>-0.89999999999999991</v>
      </c>
      <c r="AA3115" s="13">
        <f t="shared" si="494"/>
        <v>-3</v>
      </c>
    </row>
    <row r="3116" spans="1:27" x14ac:dyDescent="0.25">
      <c r="A3116" s="56">
        <v>45923.295925925922</v>
      </c>
      <c r="B3116" s="57">
        <v>444667931</v>
      </c>
      <c r="C3116" s="58" t="s">
        <v>36</v>
      </c>
      <c r="D3116" s="58" t="s">
        <v>37</v>
      </c>
      <c r="E3116" s="58" t="s">
        <v>119</v>
      </c>
      <c r="F3116" s="59">
        <v>3746.39</v>
      </c>
      <c r="G3116" s="59">
        <v>3743.39</v>
      </c>
      <c r="H3116" s="59">
        <v>3749.89</v>
      </c>
      <c r="I3116" s="58" t="s">
        <v>3598</v>
      </c>
      <c r="J3116" s="59">
        <v>3743.22</v>
      </c>
      <c r="K3116" s="59">
        <v>0</v>
      </c>
      <c r="L3116" s="59">
        <v>0</v>
      </c>
      <c r="M3116" s="59">
        <v>-3.17</v>
      </c>
      <c r="N3116" s="10" t="str">
        <f t="shared" si="489"/>
        <v>L</v>
      </c>
      <c r="O3116" s="11">
        <f t="shared" si="490"/>
        <v>45923</v>
      </c>
      <c r="P3116" s="12" t="str">
        <f t="shared" si="491"/>
        <v>07</v>
      </c>
      <c r="Q3116" s="13" t="str">
        <f>VLOOKUP($B3116,Deals_Demo!$H:$N,7,0)</f>
        <v>strategy_11_demo</v>
      </c>
      <c r="R3116" s="13" t="str">
        <f t="shared" si="492"/>
        <v>Tue</v>
      </c>
      <c r="S3116" s="14">
        <f>VLOOKUP($B3116,Deals_Demo!$H:$S,8,0)</f>
        <v>45923.295925925922</v>
      </c>
      <c r="T3116" s="14">
        <f>VLOOKUP($B3116,Deals_Demo!$H:$S,9,0)</f>
        <v>45923.504259259258</v>
      </c>
      <c r="U3116" s="15" t="str">
        <f t="shared" si="493"/>
        <v>2025-09-23</v>
      </c>
      <c r="V3116" s="13" t="str">
        <f>VLOOKUP($B3116,Deals_Demo!$H:$S,11,0)</f>
        <v>12</v>
      </c>
      <c r="W3116" s="13" t="str">
        <f>VLOOKUP($B3116,Deals_Demo!$H:$S,12,0)</f>
        <v>Tue</v>
      </c>
      <c r="X3116" s="13">
        <f t="shared" si="486"/>
        <v>-0.317</v>
      </c>
      <c r="Y3116" s="13">
        <f t="shared" si="487"/>
        <v>-0.63400000000000001</v>
      </c>
      <c r="Z3116" s="13">
        <f t="shared" si="488"/>
        <v>-0.95099999999999996</v>
      </c>
      <c r="AA3116" s="13">
        <f t="shared" si="494"/>
        <v>-3</v>
      </c>
    </row>
    <row r="3117" spans="1:27" x14ac:dyDescent="0.25">
      <c r="A3117" s="60">
        <v>45923.295937499999</v>
      </c>
      <c r="B3117" s="61">
        <v>444667933</v>
      </c>
      <c r="C3117" s="62" t="s">
        <v>36</v>
      </c>
      <c r="D3117" s="62" t="s">
        <v>37</v>
      </c>
      <c r="E3117" s="62" t="s">
        <v>119</v>
      </c>
      <c r="F3117" s="63">
        <v>3746.39</v>
      </c>
      <c r="G3117" s="63">
        <v>3743.39</v>
      </c>
      <c r="H3117" s="63">
        <v>3749.39</v>
      </c>
      <c r="I3117" s="62" t="s">
        <v>3598</v>
      </c>
      <c r="J3117" s="63">
        <v>3743.22</v>
      </c>
      <c r="K3117" s="63">
        <v>0</v>
      </c>
      <c r="L3117" s="63">
        <v>0</v>
      </c>
      <c r="M3117" s="63">
        <v>-3.17</v>
      </c>
      <c r="N3117" s="10" t="str">
        <f t="shared" si="489"/>
        <v>L</v>
      </c>
      <c r="O3117" s="11">
        <f t="shared" si="490"/>
        <v>45923</v>
      </c>
      <c r="P3117" s="12" t="str">
        <f t="shared" si="491"/>
        <v>07</v>
      </c>
      <c r="Q3117" s="13" t="str">
        <f>VLOOKUP($B3117,Deals_Demo!$H:$N,7,0)</f>
        <v>strategy_09_demo</v>
      </c>
      <c r="R3117" s="13" t="str">
        <f t="shared" si="492"/>
        <v>Tue</v>
      </c>
      <c r="S3117" s="14">
        <f>VLOOKUP($B3117,Deals_Demo!$H:$S,8,0)</f>
        <v>45923.295937499999</v>
      </c>
      <c r="T3117" s="14">
        <f>VLOOKUP($B3117,Deals_Demo!$H:$S,9,0)</f>
        <v>45923.504270833335</v>
      </c>
      <c r="U3117" s="15" t="str">
        <f t="shared" si="493"/>
        <v>2025-09-23</v>
      </c>
      <c r="V3117" s="13" t="str">
        <f>VLOOKUP($B3117,Deals_Demo!$H:$S,11,0)</f>
        <v>12</v>
      </c>
      <c r="W3117" s="13" t="str">
        <f>VLOOKUP($B3117,Deals_Demo!$H:$S,12,0)</f>
        <v>Tue</v>
      </c>
      <c r="X3117" s="13">
        <f t="shared" si="486"/>
        <v>-0.317</v>
      </c>
      <c r="Y3117" s="13">
        <f t="shared" si="487"/>
        <v>-0.63400000000000001</v>
      </c>
      <c r="Z3117" s="13">
        <f t="shared" si="488"/>
        <v>-0.95099999999999996</v>
      </c>
      <c r="AA3117" s="13">
        <f t="shared" si="494"/>
        <v>-3</v>
      </c>
    </row>
    <row r="3118" spans="1:27" x14ac:dyDescent="0.25">
      <c r="A3118" s="56">
        <v>45923.295937499999</v>
      </c>
      <c r="B3118" s="57">
        <v>444667934</v>
      </c>
      <c r="C3118" s="58" t="s">
        <v>36</v>
      </c>
      <c r="D3118" s="58" t="s">
        <v>37</v>
      </c>
      <c r="E3118" s="58" t="s">
        <v>119</v>
      </c>
      <c r="F3118" s="59">
        <v>3746.39</v>
      </c>
      <c r="G3118" s="59">
        <v>3743.89</v>
      </c>
      <c r="H3118" s="59">
        <v>3749.39</v>
      </c>
      <c r="I3118" s="58" t="s">
        <v>3600</v>
      </c>
      <c r="J3118" s="59">
        <v>3743.79</v>
      </c>
      <c r="K3118" s="59">
        <v>0</v>
      </c>
      <c r="L3118" s="59">
        <v>0</v>
      </c>
      <c r="M3118" s="59">
        <v>-2.6</v>
      </c>
      <c r="N3118" s="10" t="str">
        <f t="shared" si="489"/>
        <v>L</v>
      </c>
      <c r="O3118" s="11">
        <f t="shared" si="490"/>
        <v>45923</v>
      </c>
      <c r="P3118" s="12" t="str">
        <f t="shared" si="491"/>
        <v>07</v>
      </c>
      <c r="Q3118" s="13" t="str">
        <f>VLOOKUP($B3118,Deals_Demo!$H:$N,7,0)</f>
        <v>strategy_10_demo</v>
      </c>
      <c r="R3118" s="13" t="str">
        <f t="shared" si="492"/>
        <v>Tue</v>
      </c>
      <c r="S3118" s="14">
        <f>VLOOKUP($B3118,Deals_Demo!$H:$S,8,0)</f>
        <v>45923.295937499999</v>
      </c>
      <c r="T3118" s="14">
        <f>VLOOKUP($B3118,Deals_Demo!$H:$S,9,0)</f>
        <v>45923.504270833335</v>
      </c>
      <c r="U3118" s="15" t="str">
        <f t="shared" si="493"/>
        <v>2025-09-23</v>
      </c>
      <c r="V3118" s="13" t="str">
        <f>VLOOKUP($B3118,Deals_Demo!$H:$S,11,0)</f>
        <v>12</v>
      </c>
      <c r="W3118" s="13" t="str">
        <f>VLOOKUP($B3118,Deals_Demo!$H:$S,12,0)</f>
        <v>Tue</v>
      </c>
      <c r="X3118" s="13">
        <f t="shared" si="486"/>
        <v>-0.26</v>
      </c>
      <c r="Y3118" s="13">
        <f t="shared" si="487"/>
        <v>-0.52</v>
      </c>
      <c r="Z3118" s="13">
        <f t="shared" si="488"/>
        <v>-0.78</v>
      </c>
      <c r="AA3118" s="13">
        <f t="shared" si="494"/>
        <v>-3</v>
      </c>
    </row>
    <row r="3119" spans="1:27" x14ac:dyDescent="0.25">
      <c r="A3119" s="60">
        <v>45923.297314814816</v>
      </c>
      <c r="B3119" s="61">
        <v>444668655</v>
      </c>
      <c r="C3119" s="62" t="s">
        <v>36</v>
      </c>
      <c r="D3119" s="62" t="s">
        <v>38</v>
      </c>
      <c r="E3119" s="62" t="s">
        <v>119</v>
      </c>
      <c r="F3119" s="63">
        <v>3744.68</v>
      </c>
      <c r="G3119" s="63">
        <v>3747.68</v>
      </c>
      <c r="H3119" s="62"/>
      <c r="I3119" s="62" t="s">
        <v>3603</v>
      </c>
      <c r="J3119" s="63">
        <v>3747.68</v>
      </c>
      <c r="K3119" s="63">
        <v>0</v>
      </c>
      <c r="L3119" s="63">
        <v>0</v>
      </c>
      <c r="M3119" s="63">
        <v>-3</v>
      </c>
      <c r="N3119" s="10" t="str">
        <f t="shared" si="489"/>
        <v>L</v>
      </c>
      <c r="O3119" s="11">
        <f t="shared" si="490"/>
        <v>45923</v>
      </c>
      <c r="P3119" s="12" t="str">
        <f t="shared" si="491"/>
        <v>07</v>
      </c>
      <c r="Q3119" s="13" t="str">
        <f>VLOOKUP($B3119,Deals_Demo!$H:$N,7,0)</f>
        <v>strategy_18_demo</v>
      </c>
      <c r="R3119" s="13" t="str">
        <f t="shared" si="492"/>
        <v>Tue</v>
      </c>
      <c r="S3119" s="14">
        <f>VLOOKUP($B3119,Deals_Demo!$H:$S,8,0)</f>
        <v>45923.297314814816</v>
      </c>
      <c r="T3119" s="14">
        <f>VLOOKUP($B3119,Deals_Demo!$H:$S,9,0)</f>
        <v>45923.505648148152</v>
      </c>
      <c r="U3119" s="15" t="str">
        <f t="shared" si="493"/>
        <v>2025-09-23</v>
      </c>
      <c r="V3119" s="13" t="str">
        <f>VLOOKUP($B3119,Deals_Demo!$H:$S,11,0)</f>
        <v>12</v>
      </c>
      <c r="W3119" s="13" t="str">
        <f>VLOOKUP($B3119,Deals_Demo!$H:$S,12,0)</f>
        <v>Tue</v>
      </c>
      <c r="X3119" s="13">
        <f t="shared" si="486"/>
        <v>-0.30000000000000004</v>
      </c>
      <c r="Y3119" s="13">
        <f t="shared" si="487"/>
        <v>-0.60000000000000009</v>
      </c>
      <c r="Z3119" s="13">
        <f t="shared" si="488"/>
        <v>-0.89999999999999991</v>
      </c>
      <c r="AA3119" s="13">
        <f t="shared" si="494"/>
        <v>-3</v>
      </c>
    </row>
    <row r="3120" spans="1:27" x14ac:dyDescent="0.25">
      <c r="A3120" s="56">
        <v>45923.299513888887</v>
      </c>
      <c r="B3120" s="57">
        <v>444669293</v>
      </c>
      <c r="C3120" s="58" t="s">
        <v>36</v>
      </c>
      <c r="D3120" s="58" t="s">
        <v>38</v>
      </c>
      <c r="E3120" s="58" t="s">
        <v>119</v>
      </c>
      <c r="F3120" s="59">
        <v>3744.87</v>
      </c>
      <c r="G3120" s="59">
        <v>3744.73</v>
      </c>
      <c r="H3120" s="59">
        <v>3743.37</v>
      </c>
      <c r="I3120" s="58" t="s">
        <v>3604</v>
      </c>
      <c r="J3120" s="59">
        <v>3744.74</v>
      </c>
      <c r="K3120" s="59">
        <v>0</v>
      </c>
      <c r="L3120" s="59">
        <v>0</v>
      </c>
      <c r="M3120" s="59">
        <v>0.13</v>
      </c>
      <c r="N3120" s="10" t="str">
        <f t="shared" si="489"/>
        <v>W</v>
      </c>
      <c r="O3120" s="11">
        <f t="shared" si="490"/>
        <v>45923</v>
      </c>
      <c r="P3120" s="12" t="str">
        <f t="shared" si="491"/>
        <v>07</v>
      </c>
      <c r="Q3120" s="13" t="str">
        <f>VLOOKUP($B3120,Deals_Demo!$H:$N,7,0)</f>
        <v>strategy_14_demo</v>
      </c>
      <c r="R3120" s="13" t="str">
        <f t="shared" si="492"/>
        <v>Tue</v>
      </c>
      <c r="S3120" s="14">
        <f>VLOOKUP($B3120,Deals_Demo!$H:$S,8,0)</f>
        <v>45923.299513888887</v>
      </c>
      <c r="T3120" s="14">
        <f>VLOOKUP($B3120,Deals_Demo!$H:$S,9,0)</f>
        <v>45923.507847222223</v>
      </c>
      <c r="U3120" s="15" t="str">
        <f t="shared" si="493"/>
        <v>2025-09-23</v>
      </c>
      <c r="V3120" s="13" t="str">
        <f>VLOOKUP($B3120,Deals_Demo!$H:$S,11,0)</f>
        <v>12</v>
      </c>
      <c r="W3120" s="13" t="str">
        <f>VLOOKUP($B3120,Deals_Demo!$H:$S,12,0)</f>
        <v>Tue</v>
      </c>
      <c r="X3120" s="13">
        <f t="shared" si="486"/>
        <v>1.3000000000000001E-2</v>
      </c>
      <c r="Y3120" s="13">
        <f t="shared" si="487"/>
        <v>2.6000000000000002E-2</v>
      </c>
      <c r="Z3120" s="13">
        <f t="shared" si="488"/>
        <v>3.9E-2</v>
      </c>
      <c r="AA3120" s="13">
        <f t="shared" si="494"/>
        <v>-3</v>
      </c>
    </row>
    <row r="3121" spans="1:27" x14ac:dyDescent="0.25">
      <c r="A3121" s="60">
        <v>45923.299525462964</v>
      </c>
      <c r="B3121" s="61">
        <v>444669296</v>
      </c>
      <c r="C3121" s="62" t="s">
        <v>36</v>
      </c>
      <c r="D3121" s="62" t="s">
        <v>38</v>
      </c>
      <c r="E3121" s="62" t="s">
        <v>119</v>
      </c>
      <c r="F3121" s="63">
        <v>3744.87</v>
      </c>
      <c r="G3121" s="63">
        <v>3744.73</v>
      </c>
      <c r="H3121" s="63">
        <v>3743.37</v>
      </c>
      <c r="I3121" s="62" t="s">
        <v>3604</v>
      </c>
      <c r="J3121" s="63">
        <v>3744.74</v>
      </c>
      <c r="K3121" s="63">
        <v>0</v>
      </c>
      <c r="L3121" s="63">
        <v>0</v>
      </c>
      <c r="M3121" s="63">
        <v>0.13</v>
      </c>
      <c r="N3121" s="10" t="str">
        <f t="shared" si="489"/>
        <v>W</v>
      </c>
      <c r="O3121" s="11">
        <f t="shared" si="490"/>
        <v>45923</v>
      </c>
      <c r="P3121" s="12" t="str">
        <f t="shared" si="491"/>
        <v>07</v>
      </c>
      <c r="Q3121" s="13" t="str">
        <f>VLOOKUP($B3121,Deals_Demo!$H:$N,7,0)</f>
        <v>strategy_15_demo</v>
      </c>
      <c r="R3121" s="13" t="str">
        <f t="shared" si="492"/>
        <v>Tue</v>
      </c>
      <c r="S3121" s="14">
        <f>VLOOKUP($B3121,Deals_Demo!$H:$S,8,0)</f>
        <v>45923.299525462964</v>
      </c>
      <c r="T3121" s="14">
        <f>VLOOKUP($B3121,Deals_Demo!$H:$S,9,0)</f>
        <v>45923.5078587963</v>
      </c>
      <c r="U3121" s="15" t="str">
        <f t="shared" si="493"/>
        <v>2025-09-23</v>
      </c>
      <c r="V3121" s="13" t="str">
        <f>VLOOKUP($B3121,Deals_Demo!$H:$S,11,0)</f>
        <v>12</v>
      </c>
      <c r="W3121" s="13" t="str">
        <f>VLOOKUP($B3121,Deals_Demo!$H:$S,12,0)</f>
        <v>Tue</v>
      </c>
      <c r="X3121" s="13">
        <f t="shared" si="486"/>
        <v>1.3000000000000001E-2</v>
      </c>
      <c r="Y3121" s="13">
        <f t="shared" si="487"/>
        <v>2.6000000000000002E-2</v>
      </c>
      <c r="Z3121" s="13">
        <f t="shared" si="488"/>
        <v>3.9E-2</v>
      </c>
      <c r="AA3121" s="13">
        <f t="shared" si="494"/>
        <v>-3</v>
      </c>
    </row>
    <row r="3122" spans="1:27" x14ac:dyDescent="0.25">
      <c r="A3122" s="56">
        <v>45923.304143518515</v>
      </c>
      <c r="B3122" s="57">
        <v>444670779</v>
      </c>
      <c r="C3122" s="58" t="s">
        <v>36</v>
      </c>
      <c r="D3122" s="58" t="s">
        <v>38</v>
      </c>
      <c r="E3122" s="58" t="s">
        <v>119</v>
      </c>
      <c r="F3122" s="59">
        <v>3744.51</v>
      </c>
      <c r="G3122" s="59">
        <v>3747.51</v>
      </c>
      <c r="H3122" s="59">
        <v>3743.01</v>
      </c>
      <c r="I3122" s="58" t="s">
        <v>3605</v>
      </c>
      <c r="J3122" s="59">
        <v>3747.54</v>
      </c>
      <c r="K3122" s="59">
        <v>0</v>
      </c>
      <c r="L3122" s="59">
        <v>0</v>
      </c>
      <c r="M3122" s="59">
        <v>-3.03</v>
      </c>
      <c r="N3122" s="10" t="str">
        <f t="shared" si="489"/>
        <v>L</v>
      </c>
      <c r="O3122" s="11">
        <f t="shared" si="490"/>
        <v>45923</v>
      </c>
      <c r="P3122" s="12" t="str">
        <f t="shared" si="491"/>
        <v>07</v>
      </c>
      <c r="Q3122" s="13" t="str">
        <f>VLOOKUP($B3122,Deals_Demo!$H:$N,7,0)</f>
        <v>strategy_24_demo</v>
      </c>
      <c r="R3122" s="13" t="str">
        <f t="shared" si="492"/>
        <v>Tue</v>
      </c>
      <c r="S3122" s="14">
        <f>VLOOKUP($B3122,Deals_Demo!$H:$S,8,0)</f>
        <v>45923.304143518515</v>
      </c>
      <c r="T3122" s="14">
        <f>VLOOKUP($B3122,Deals_Demo!$H:$S,9,0)</f>
        <v>45923.512476851851</v>
      </c>
      <c r="U3122" s="15" t="str">
        <f t="shared" si="493"/>
        <v>2025-09-23</v>
      </c>
      <c r="V3122" s="13" t="str">
        <f>VLOOKUP($B3122,Deals_Demo!$H:$S,11,0)</f>
        <v>12</v>
      </c>
      <c r="W3122" s="13" t="str">
        <f>VLOOKUP($B3122,Deals_Demo!$H:$S,12,0)</f>
        <v>Tue</v>
      </c>
      <c r="X3122" s="13">
        <f t="shared" si="486"/>
        <v>-0.30299999999999999</v>
      </c>
      <c r="Y3122" s="13">
        <f t="shared" si="487"/>
        <v>-0.60599999999999998</v>
      </c>
      <c r="Z3122" s="13">
        <f t="shared" si="488"/>
        <v>-0.90899999999999992</v>
      </c>
      <c r="AA3122" s="13">
        <f t="shared" si="494"/>
        <v>-3</v>
      </c>
    </row>
    <row r="3123" spans="1:27" x14ac:dyDescent="0.25">
      <c r="A3123" s="60">
        <v>45923.304155092592</v>
      </c>
      <c r="B3123" s="61">
        <v>444670781</v>
      </c>
      <c r="C3123" s="62" t="s">
        <v>36</v>
      </c>
      <c r="D3123" s="62" t="s">
        <v>38</v>
      </c>
      <c r="E3123" s="62" t="s">
        <v>119</v>
      </c>
      <c r="F3123" s="63">
        <v>3744.51</v>
      </c>
      <c r="G3123" s="63">
        <v>3747.01</v>
      </c>
      <c r="H3123" s="63">
        <v>3741.51</v>
      </c>
      <c r="I3123" s="62" t="s">
        <v>3606</v>
      </c>
      <c r="J3123" s="63">
        <v>3747.01</v>
      </c>
      <c r="K3123" s="63">
        <v>0</v>
      </c>
      <c r="L3123" s="63">
        <v>0</v>
      </c>
      <c r="M3123" s="63">
        <v>-2.5</v>
      </c>
      <c r="N3123" s="10" t="str">
        <f t="shared" si="489"/>
        <v>L</v>
      </c>
      <c r="O3123" s="11">
        <f t="shared" si="490"/>
        <v>45923</v>
      </c>
      <c r="P3123" s="12" t="str">
        <f t="shared" si="491"/>
        <v>07</v>
      </c>
      <c r="Q3123" s="13" t="str">
        <f>VLOOKUP($B3123,Deals_Demo!$H:$N,7,0)</f>
        <v>strategy_10_demo</v>
      </c>
      <c r="R3123" s="13" t="str">
        <f t="shared" si="492"/>
        <v>Tue</v>
      </c>
      <c r="S3123" s="14">
        <f>VLOOKUP($B3123,Deals_Demo!$H:$S,8,0)</f>
        <v>45923.304155092592</v>
      </c>
      <c r="T3123" s="14">
        <f>VLOOKUP($B3123,Deals_Demo!$H:$S,9,0)</f>
        <v>45923.512488425928</v>
      </c>
      <c r="U3123" s="15" t="str">
        <f t="shared" si="493"/>
        <v>2025-09-23</v>
      </c>
      <c r="V3123" s="13" t="str">
        <f>VLOOKUP($B3123,Deals_Demo!$H:$S,11,0)</f>
        <v>12</v>
      </c>
      <c r="W3123" s="13" t="str">
        <f>VLOOKUP($B3123,Deals_Demo!$H:$S,12,0)</f>
        <v>Tue</v>
      </c>
      <c r="X3123" s="13">
        <f t="shared" si="486"/>
        <v>-0.25</v>
      </c>
      <c r="Y3123" s="13">
        <f t="shared" si="487"/>
        <v>-0.5</v>
      </c>
      <c r="Z3123" s="13">
        <f t="shared" si="488"/>
        <v>-0.75</v>
      </c>
      <c r="AA3123" s="13">
        <f t="shared" si="494"/>
        <v>-3</v>
      </c>
    </row>
    <row r="3124" spans="1:27" x14ac:dyDescent="0.25">
      <c r="A3124" s="56">
        <v>45923.304155092592</v>
      </c>
      <c r="B3124" s="57">
        <v>444670785</v>
      </c>
      <c r="C3124" s="58" t="s">
        <v>36</v>
      </c>
      <c r="D3124" s="58" t="s">
        <v>38</v>
      </c>
      <c r="E3124" s="58" t="s">
        <v>119</v>
      </c>
      <c r="F3124" s="59">
        <v>3744.51</v>
      </c>
      <c r="G3124" s="59">
        <v>3746.71</v>
      </c>
      <c r="H3124" s="59">
        <v>3743.01</v>
      </c>
      <c r="I3124" s="58" t="s">
        <v>3607</v>
      </c>
      <c r="J3124" s="59">
        <v>3746.71</v>
      </c>
      <c r="K3124" s="59">
        <v>0</v>
      </c>
      <c r="L3124" s="59">
        <v>0</v>
      </c>
      <c r="M3124" s="59">
        <v>-2.2000000000000002</v>
      </c>
      <c r="N3124" s="10" t="str">
        <f t="shared" si="489"/>
        <v>L</v>
      </c>
      <c r="O3124" s="11">
        <f t="shared" si="490"/>
        <v>45923</v>
      </c>
      <c r="P3124" s="12" t="str">
        <f t="shared" si="491"/>
        <v>07</v>
      </c>
      <c r="Q3124" s="13" t="str">
        <f>VLOOKUP($B3124,Deals_Demo!$H:$N,7,0)</f>
        <v>strategy_22_demo</v>
      </c>
      <c r="R3124" s="13" t="str">
        <f t="shared" si="492"/>
        <v>Tue</v>
      </c>
      <c r="S3124" s="14">
        <f>VLOOKUP($B3124,Deals_Demo!$H:$S,8,0)</f>
        <v>45923.304155092592</v>
      </c>
      <c r="T3124" s="14">
        <f>VLOOKUP($B3124,Deals_Demo!$H:$S,9,0)</f>
        <v>45923.512488425928</v>
      </c>
      <c r="U3124" s="15" t="str">
        <f t="shared" si="493"/>
        <v>2025-09-23</v>
      </c>
      <c r="V3124" s="13" t="str">
        <f>VLOOKUP($B3124,Deals_Demo!$H:$S,11,0)</f>
        <v>12</v>
      </c>
      <c r="W3124" s="13" t="str">
        <f>VLOOKUP($B3124,Deals_Demo!$H:$S,12,0)</f>
        <v>Tue</v>
      </c>
      <c r="X3124" s="13">
        <f t="shared" si="486"/>
        <v>-0.22000000000000003</v>
      </c>
      <c r="Y3124" s="13">
        <f t="shared" si="487"/>
        <v>-0.44000000000000006</v>
      </c>
      <c r="Z3124" s="13">
        <f t="shared" si="488"/>
        <v>-0.66</v>
      </c>
      <c r="AA3124" s="13">
        <f t="shared" si="494"/>
        <v>-3</v>
      </c>
    </row>
    <row r="3125" spans="1:27" x14ac:dyDescent="0.25">
      <c r="A3125" s="60">
        <v>45923.304155092592</v>
      </c>
      <c r="B3125" s="61">
        <v>444670787</v>
      </c>
      <c r="C3125" s="62" t="s">
        <v>36</v>
      </c>
      <c r="D3125" s="62" t="s">
        <v>38</v>
      </c>
      <c r="E3125" s="62" t="s">
        <v>119</v>
      </c>
      <c r="F3125" s="63">
        <v>3744.51</v>
      </c>
      <c r="G3125" s="63">
        <v>3747.51</v>
      </c>
      <c r="H3125" s="63">
        <v>3743.01</v>
      </c>
      <c r="I3125" s="62" t="s">
        <v>3605</v>
      </c>
      <c r="J3125" s="63">
        <v>3747.54</v>
      </c>
      <c r="K3125" s="63">
        <v>0</v>
      </c>
      <c r="L3125" s="63">
        <v>0</v>
      </c>
      <c r="M3125" s="63">
        <v>-3.03</v>
      </c>
      <c r="N3125" s="10" t="str">
        <f t="shared" si="489"/>
        <v>L</v>
      </c>
      <c r="O3125" s="11">
        <f t="shared" si="490"/>
        <v>45923</v>
      </c>
      <c r="P3125" s="12" t="str">
        <f t="shared" si="491"/>
        <v>07</v>
      </c>
      <c r="Q3125" s="13" t="str">
        <f>VLOOKUP($B3125,Deals_Demo!$H:$N,7,0)</f>
        <v>strategy_12_demo</v>
      </c>
      <c r="R3125" s="13" t="str">
        <f t="shared" si="492"/>
        <v>Tue</v>
      </c>
      <c r="S3125" s="14">
        <f>VLOOKUP($B3125,Deals_Demo!$H:$S,8,0)</f>
        <v>45923.304155092592</v>
      </c>
      <c r="T3125" s="14">
        <f>VLOOKUP($B3125,Deals_Demo!$H:$S,9,0)</f>
        <v>45923.512488425928</v>
      </c>
      <c r="U3125" s="15" t="str">
        <f t="shared" si="493"/>
        <v>2025-09-23</v>
      </c>
      <c r="V3125" s="13" t="str">
        <f>VLOOKUP($B3125,Deals_Demo!$H:$S,11,0)</f>
        <v>12</v>
      </c>
      <c r="W3125" s="13" t="str">
        <f>VLOOKUP($B3125,Deals_Demo!$H:$S,12,0)</f>
        <v>Tue</v>
      </c>
      <c r="X3125" s="13">
        <f t="shared" si="486"/>
        <v>-0.30299999999999999</v>
      </c>
      <c r="Y3125" s="13">
        <f t="shared" si="487"/>
        <v>-0.60599999999999998</v>
      </c>
      <c r="Z3125" s="13">
        <f t="shared" si="488"/>
        <v>-0.90899999999999992</v>
      </c>
      <c r="AA3125" s="13">
        <f t="shared" si="494"/>
        <v>-3</v>
      </c>
    </row>
    <row r="3126" spans="1:27" x14ac:dyDescent="0.25">
      <c r="A3126" s="56">
        <v>45923.305069444446</v>
      </c>
      <c r="B3126" s="57">
        <v>444671096</v>
      </c>
      <c r="C3126" s="58" t="s">
        <v>36</v>
      </c>
      <c r="D3126" s="58" t="s">
        <v>38</v>
      </c>
      <c r="E3126" s="58" t="s">
        <v>119</v>
      </c>
      <c r="F3126" s="59">
        <v>3744.4</v>
      </c>
      <c r="G3126" s="59">
        <v>3747.4</v>
      </c>
      <c r="H3126" s="59">
        <v>3740.9</v>
      </c>
      <c r="I3126" s="58" t="s">
        <v>3605</v>
      </c>
      <c r="J3126" s="59">
        <v>3747.54</v>
      </c>
      <c r="K3126" s="59">
        <v>0</v>
      </c>
      <c r="L3126" s="59">
        <v>0</v>
      </c>
      <c r="M3126" s="59">
        <v>-3.14</v>
      </c>
      <c r="N3126" s="10" t="str">
        <f t="shared" si="489"/>
        <v>L</v>
      </c>
      <c r="O3126" s="11">
        <f t="shared" si="490"/>
        <v>45923</v>
      </c>
      <c r="P3126" s="12" t="str">
        <f t="shared" si="491"/>
        <v>07</v>
      </c>
      <c r="Q3126" s="13" t="str">
        <f>VLOOKUP($B3126,Deals_Demo!$H:$N,7,0)</f>
        <v>strategy_11_demo</v>
      </c>
      <c r="R3126" s="13" t="str">
        <f t="shared" si="492"/>
        <v>Tue</v>
      </c>
      <c r="S3126" s="14">
        <f>VLOOKUP($B3126,Deals_Demo!$H:$S,8,0)</f>
        <v>45923.305069444446</v>
      </c>
      <c r="T3126" s="14">
        <f>VLOOKUP($B3126,Deals_Demo!$H:$S,9,0)</f>
        <v>45923.513402777782</v>
      </c>
      <c r="U3126" s="15" t="str">
        <f t="shared" si="493"/>
        <v>2025-09-23</v>
      </c>
      <c r="V3126" s="13" t="str">
        <f>VLOOKUP($B3126,Deals_Demo!$H:$S,11,0)</f>
        <v>12</v>
      </c>
      <c r="W3126" s="13" t="str">
        <f>VLOOKUP($B3126,Deals_Demo!$H:$S,12,0)</f>
        <v>Tue</v>
      </c>
      <c r="X3126" s="13">
        <f t="shared" si="486"/>
        <v>-0.31400000000000006</v>
      </c>
      <c r="Y3126" s="13">
        <f t="shared" si="487"/>
        <v>-0.62800000000000011</v>
      </c>
      <c r="Z3126" s="13">
        <f t="shared" si="488"/>
        <v>-0.94199999999999995</v>
      </c>
      <c r="AA3126" s="13">
        <f t="shared" si="494"/>
        <v>-3</v>
      </c>
    </row>
    <row r="3127" spans="1:27" x14ac:dyDescent="0.25">
      <c r="A3127" s="60">
        <v>45923.305081018516</v>
      </c>
      <c r="B3127" s="61">
        <v>444671098</v>
      </c>
      <c r="C3127" s="62" t="s">
        <v>36</v>
      </c>
      <c r="D3127" s="62" t="s">
        <v>38</v>
      </c>
      <c r="E3127" s="62" t="s">
        <v>119</v>
      </c>
      <c r="F3127" s="63">
        <v>3744.4</v>
      </c>
      <c r="G3127" s="63">
        <v>3747.4</v>
      </c>
      <c r="H3127" s="63">
        <v>3741.4</v>
      </c>
      <c r="I3127" s="62" t="s">
        <v>3605</v>
      </c>
      <c r="J3127" s="63">
        <v>3747.54</v>
      </c>
      <c r="K3127" s="63">
        <v>0</v>
      </c>
      <c r="L3127" s="63">
        <v>0</v>
      </c>
      <c r="M3127" s="63">
        <v>-3.14</v>
      </c>
      <c r="N3127" s="10" t="str">
        <f t="shared" si="489"/>
        <v>L</v>
      </c>
      <c r="O3127" s="11">
        <f t="shared" si="490"/>
        <v>45923</v>
      </c>
      <c r="P3127" s="12" t="str">
        <f t="shared" si="491"/>
        <v>07</v>
      </c>
      <c r="Q3127" s="13" t="str">
        <f>VLOOKUP($B3127,Deals_Demo!$H:$N,7,0)</f>
        <v>strategy_09_demo</v>
      </c>
      <c r="R3127" s="13" t="str">
        <f t="shared" si="492"/>
        <v>Tue</v>
      </c>
      <c r="S3127" s="14">
        <f>VLOOKUP($B3127,Deals_Demo!$H:$S,8,0)</f>
        <v>45923.305081018516</v>
      </c>
      <c r="T3127" s="14">
        <f>VLOOKUP($B3127,Deals_Demo!$H:$S,9,0)</f>
        <v>45923.513414351852</v>
      </c>
      <c r="U3127" s="15" t="str">
        <f t="shared" si="493"/>
        <v>2025-09-23</v>
      </c>
      <c r="V3127" s="13" t="str">
        <f>VLOOKUP($B3127,Deals_Demo!$H:$S,11,0)</f>
        <v>12</v>
      </c>
      <c r="W3127" s="13" t="str">
        <f>VLOOKUP($B3127,Deals_Demo!$H:$S,12,0)</f>
        <v>Tue</v>
      </c>
      <c r="X3127" s="13">
        <f t="shared" si="486"/>
        <v>-0.31400000000000006</v>
      </c>
      <c r="Y3127" s="13">
        <f t="shared" si="487"/>
        <v>-0.62800000000000011</v>
      </c>
      <c r="Z3127" s="13">
        <f t="shared" si="488"/>
        <v>-0.94199999999999995</v>
      </c>
      <c r="AA3127" s="13">
        <f t="shared" si="494"/>
        <v>-3</v>
      </c>
    </row>
    <row r="3128" spans="1:27" x14ac:dyDescent="0.25">
      <c r="A3128" s="56">
        <v>45923.305081018516</v>
      </c>
      <c r="B3128" s="57">
        <v>444671100</v>
      </c>
      <c r="C3128" s="58" t="s">
        <v>36</v>
      </c>
      <c r="D3128" s="58" t="s">
        <v>38</v>
      </c>
      <c r="E3128" s="58" t="s">
        <v>119</v>
      </c>
      <c r="F3128" s="59">
        <v>3744.4</v>
      </c>
      <c r="G3128" s="59">
        <v>3746.6</v>
      </c>
      <c r="H3128" s="59">
        <v>3741.4</v>
      </c>
      <c r="I3128" s="58" t="s">
        <v>3607</v>
      </c>
      <c r="J3128" s="59">
        <v>3746.6</v>
      </c>
      <c r="K3128" s="59">
        <v>0</v>
      </c>
      <c r="L3128" s="59">
        <v>0</v>
      </c>
      <c r="M3128" s="59">
        <v>-2.2000000000000002</v>
      </c>
      <c r="N3128" s="10" t="str">
        <f t="shared" si="489"/>
        <v>L</v>
      </c>
      <c r="O3128" s="11">
        <f t="shared" si="490"/>
        <v>45923</v>
      </c>
      <c r="P3128" s="12" t="str">
        <f t="shared" si="491"/>
        <v>07</v>
      </c>
      <c r="Q3128" s="13" t="str">
        <f>VLOOKUP($B3128,Deals_Demo!$H:$N,7,0)</f>
        <v>strategy_23_demo</v>
      </c>
      <c r="R3128" s="13" t="str">
        <f t="shared" si="492"/>
        <v>Tue</v>
      </c>
      <c r="S3128" s="14">
        <f>VLOOKUP($B3128,Deals_Demo!$H:$S,8,0)</f>
        <v>45923.305081018516</v>
      </c>
      <c r="T3128" s="14">
        <f>VLOOKUP($B3128,Deals_Demo!$H:$S,9,0)</f>
        <v>45923.513414351852</v>
      </c>
      <c r="U3128" s="15" t="str">
        <f t="shared" si="493"/>
        <v>2025-09-23</v>
      </c>
      <c r="V3128" s="13" t="str">
        <f>VLOOKUP($B3128,Deals_Demo!$H:$S,11,0)</f>
        <v>12</v>
      </c>
      <c r="W3128" s="13" t="str">
        <f>VLOOKUP($B3128,Deals_Demo!$H:$S,12,0)</f>
        <v>Tue</v>
      </c>
      <c r="X3128" s="13">
        <f t="shared" si="486"/>
        <v>-0.22000000000000003</v>
      </c>
      <c r="Y3128" s="13">
        <f t="shared" si="487"/>
        <v>-0.44000000000000006</v>
      </c>
      <c r="Z3128" s="13">
        <f t="shared" si="488"/>
        <v>-0.66</v>
      </c>
      <c r="AA3128" s="13">
        <f t="shared" si="494"/>
        <v>-3</v>
      </c>
    </row>
    <row r="3129" spans="1:27" x14ac:dyDescent="0.25">
      <c r="A3129" s="60">
        <v>45923.309120370373</v>
      </c>
      <c r="B3129" s="61">
        <v>444672904</v>
      </c>
      <c r="C3129" s="62" t="s">
        <v>36</v>
      </c>
      <c r="D3129" s="62" t="s">
        <v>37</v>
      </c>
      <c r="E3129" s="62" t="s">
        <v>119</v>
      </c>
      <c r="F3129" s="63">
        <v>3745.33</v>
      </c>
      <c r="G3129" s="63">
        <v>3746.79</v>
      </c>
      <c r="H3129" s="62"/>
      <c r="I3129" s="62" t="s">
        <v>3608</v>
      </c>
      <c r="J3129" s="63">
        <v>3746.71</v>
      </c>
      <c r="K3129" s="63">
        <v>0</v>
      </c>
      <c r="L3129" s="63">
        <v>0</v>
      </c>
      <c r="M3129" s="63">
        <v>1.38</v>
      </c>
      <c r="N3129" s="10" t="str">
        <f t="shared" si="489"/>
        <v>W</v>
      </c>
      <c r="O3129" s="11">
        <f t="shared" si="490"/>
        <v>45923</v>
      </c>
      <c r="P3129" s="12" t="str">
        <f t="shared" si="491"/>
        <v>07</v>
      </c>
      <c r="Q3129" s="13" t="str">
        <f>VLOOKUP($B3129,Deals_Demo!$H:$N,7,0)</f>
        <v>strategy_20_demo</v>
      </c>
      <c r="R3129" s="13" t="str">
        <f t="shared" si="492"/>
        <v>Tue</v>
      </c>
      <c r="S3129" s="14">
        <f>VLOOKUP($B3129,Deals_Demo!$H:$S,8,0)</f>
        <v>45923.309120370373</v>
      </c>
      <c r="T3129" s="14">
        <f>VLOOKUP($B3129,Deals_Demo!$H:$S,9,0)</f>
        <v>45923.517453703709</v>
      </c>
      <c r="U3129" s="15" t="str">
        <f t="shared" si="493"/>
        <v>2025-09-23</v>
      </c>
      <c r="V3129" s="13" t="str">
        <f>VLOOKUP($B3129,Deals_Demo!$H:$S,11,0)</f>
        <v>12</v>
      </c>
      <c r="W3129" s="13" t="str">
        <f>VLOOKUP($B3129,Deals_Demo!$H:$S,12,0)</f>
        <v>Tue</v>
      </c>
      <c r="X3129" s="13">
        <f t="shared" si="486"/>
        <v>0.13799999999999998</v>
      </c>
      <c r="Y3129" s="13">
        <f t="shared" si="487"/>
        <v>0.27599999999999997</v>
      </c>
      <c r="Z3129" s="13">
        <f t="shared" si="488"/>
        <v>0.41399999999999998</v>
      </c>
      <c r="AA3129" s="13">
        <f t="shared" si="494"/>
        <v>-3</v>
      </c>
    </row>
    <row r="3130" spans="1:27" x14ac:dyDescent="0.25">
      <c r="A3130" s="56">
        <v>45923.322662037041</v>
      </c>
      <c r="B3130" s="57">
        <v>444676615</v>
      </c>
      <c r="C3130" s="58" t="s">
        <v>36</v>
      </c>
      <c r="D3130" s="58" t="s">
        <v>37</v>
      </c>
      <c r="E3130" s="58" t="s">
        <v>119</v>
      </c>
      <c r="F3130" s="59">
        <v>3747.16</v>
      </c>
      <c r="G3130" s="59">
        <v>3744.16</v>
      </c>
      <c r="H3130" s="59">
        <v>3753.16</v>
      </c>
      <c r="I3130" s="58" t="s">
        <v>3609</v>
      </c>
      <c r="J3130" s="59">
        <v>3744.03</v>
      </c>
      <c r="K3130" s="59">
        <v>0</v>
      </c>
      <c r="L3130" s="59">
        <v>0</v>
      </c>
      <c r="M3130" s="59">
        <v>-3.13</v>
      </c>
      <c r="N3130" s="10" t="str">
        <f t="shared" si="489"/>
        <v>L</v>
      </c>
      <c r="O3130" s="11">
        <f t="shared" si="490"/>
        <v>45923</v>
      </c>
      <c r="P3130" s="12" t="str">
        <f t="shared" si="491"/>
        <v>07</v>
      </c>
      <c r="Q3130" s="13" t="str">
        <f>VLOOKUP($B3130,Deals_Demo!$H:$N,7,0)</f>
        <v>strategy_28.py</v>
      </c>
      <c r="R3130" s="13" t="str">
        <f t="shared" si="492"/>
        <v>Tue</v>
      </c>
      <c r="S3130" s="14">
        <f>VLOOKUP($B3130,Deals_Demo!$H:$S,8,0)</f>
        <v>45923.322662037041</v>
      </c>
      <c r="T3130" s="14">
        <f>VLOOKUP($B3130,Deals_Demo!$H:$S,9,0)</f>
        <v>45923.530995370376</v>
      </c>
      <c r="U3130" s="15" t="str">
        <f t="shared" si="493"/>
        <v>2025-09-23</v>
      </c>
      <c r="V3130" s="13" t="str">
        <f>VLOOKUP($B3130,Deals_Demo!$H:$S,11,0)</f>
        <v>12</v>
      </c>
      <c r="W3130" s="13" t="str">
        <f>VLOOKUP($B3130,Deals_Demo!$H:$S,12,0)</f>
        <v>Tue</v>
      </c>
      <c r="X3130" s="13">
        <f t="shared" si="486"/>
        <v>-0.313</v>
      </c>
      <c r="Y3130" s="13">
        <f t="shared" si="487"/>
        <v>-0.626</v>
      </c>
      <c r="Z3130" s="13">
        <f t="shared" si="488"/>
        <v>-0.93899999999999995</v>
      </c>
      <c r="AA3130" s="13">
        <f t="shared" si="494"/>
        <v>-3</v>
      </c>
    </row>
    <row r="3131" spans="1:27" x14ac:dyDescent="0.25">
      <c r="A3131" s="60">
        <v>45923.32267361111</v>
      </c>
      <c r="B3131" s="61">
        <v>444676616</v>
      </c>
      <c r="C3131" s="62" t="s">
        <v>36</v>
      </c>
      <c r="D3131" s="62" t="s">
        <v>37</v>
      </c>
      <c r="E3131" s="62" t="s">
        <v>119</v>
      </c>
      <c r="F3131" s="63">
        <v>3747.18</v>
      </c>
      <c r="G3131" s="63">
        <v>3745.66</v>
      </c>
      <c r="H3131" s="63">
        <v>3748.66</v>
      </c>
      <c r="I3131" s="62" t="s">
        <v>3610</v>
      </c>
      <c r="J3131" s="63">
        <v>3745.58</v>
      </c>
      <c r="K3131" s="63">
        <v>0</v>
      </c>
      <c r="L3131" s="63">
        <v>0</v>
      </c>
      <c r="M3131" s="63">
        <v>-1.6</v>
      </c>
      <c r="N3131" s="10" t="str">
        <f t="shared" si="489"/>
        <v>L</v>
      </c>
      <c r="O3131" s="11">
        <f t="shared" si="490"/>
        <v>45923</v>
      </c>
      <c r="P3131" s="12" t="str">
        <f t="shared" si="491"/>
        <v>07</v>
      </c>
      <c r="Q3131" s="13" t="str">
        <f>VLOOKUP($B3131,Deals_Demo!$H:$N,7,0)</f>
        <v>strategy_15_demo</v>
      </c>
      <c r="R3131" s="13" t="str">
        <f t="shared" si="492"/>
        <v>Tue</v>
      </c>
      <c r="S3131" s="14">
        <f>VLOOKUP($B3131,Deals_Demo!$H:$S,8,0)</f>
        <v>45923.32267361111</v>
      </c>
      <c r="T3131" s="14">
        <f>VLOOKUP($B3131,Deals_Demo!$H:$S,9,0)</f>
        <v>45923.531006944446</v>
      </c>
      <c r="U3131" s="15" t="str">
        <f t="shared" si="493"/>
        <v>2025-09-23</v>
      </c>
      <c r="V3131" s="13" t="str">
        <f>VLOOKUP($B3131,Deals_Demo!$H:$S,11,0)</f>
        <v>12</v>
      </c>
      <c r="W3131" s="13" t="str">
        <f>VLOOKUP($B3131,Deals_Demo!$H:$S,12,0)</f>
        <v>Tue</v>
      </c>
      <c r="X3131" s="13">
        <f t="shared" si="486"/>
        <v>-0.16000000000000003</v>
      </c>
      <c r="Y3131" s="13">
        <f t="shared" si="487"/>
        <v>-0.32000000000000006</v>
      </c>
      <c r="Z3131" s="13">
        <f t="shared" si="488"/>
        <v>-0.48</v>
      </c>
      <c r="AA3131" s="13">
        <f t="shared" si="494"/>
        <v>-3</v>
      </c>
    </row>
    <row r="3132" spans="1:27" x14ac:dyDescent="0.25">
      <c r="A3132" s="56">
        <v>45923.32267361111</v>
      </c>
      <c r="B3132" s="57">
        <v>444676617</v>
      </c>
      <c r="C3132" s="58" t="s">
        <v>36</v>
      </c>
      <c r="D3132" s="58" t="s">
        <v>37</v>
      </c>
      <c r="E3132" s="58" t="s">
        <v>119</v>
      </c>
      <c r="F3132" s="59">
        <v>3747.18</v>
      </c>
      <c r="G3132" s="59">
        <v>3744.96</v>
      </c>
      <c r="H3132" s="59">
        <v>3750.16</v>
      </c>
      <c r="I3132" s="58" t="s">
        <v>3611</v>
      </c>
      <c r="J3132" s="59">
        <v>3744.93</v>
      </c>
      <c r="K3132" s="59">
        <v>0</v>
      </c>
      <c r="L3132" s="59">
        <v>0</v>
      </c>
      <c r="M3132" s="59">
        <v>-2.25</v>
      </c>
      <c r="N3132" s="10" t="str">
        <f t="shared" si="489"/>
        <v>L</v>
      </c>
      <c r="O3132" s="11">
        <f t="shared" si="490"/>
        <v>45923</v>
      </c>
      <c r="P3132" s="12" t="str">
        <f t="shared" si="491"/>
        <v>07</v>
      </c>
      <c r="Q3132" s="13" t="str">
        <f>VLOOKUP($B3132,Deals_Demo!$H:$N,7,0)</f>
        <v>strategy_23_demo</v>
      </c>
      <c r="R3132" s="13" t="str">
        <f t="shared" si="492"/>
        <v>Tue</v>
      </c>
      <c r="S3132" s="14">
        <f>VLOOKUP($B3132,Deals_Demo!$H:$S,8,0)</f>
        <v>45923.32267361111</v>
      </c>
      <c r="T3132" s="14">
        <f>VLOOKUP($B3132,Deals_Demo!$H:$S,9,0)</f>
        <v>45923.531006944446</v>
      </c>
      <c r="U3132" s="15" t="str">
        <f t="shared" si="493"/>
        <v>2025-09-23</v>
      </c>
      <c r="V3132" s="13" t="str">
        <f>VLOOKUP($B3132,Deals_Demo!$H:$S,11,0)</f>
        <v>12</v>
      </c>
      <c r="W3132" s="13" t="str">
        <f>VLOOKUP($B3132,Deals_Demo!$H:$S,12,0)</f>
        <v>Tue</v>
      </c>
      <c r="X3132" s="13">
        <f t="shared" si="486"/>
        <v>-0.22500000000000001</v>
      </c>
      <c r="Y3132" s="13">
        <f t="shared" si="487"/>
        <v>-0.45</v>
      </c>
      <c r="Z3132" s="13">
        <f t="shared" si="488"/>
        <v>-0.67499999999999993</v>
      </c>
      <c r="AA3132" s="13">
        <f t="shared" si="494"/>
        <v>-3</v>
      </c>
    </row>
    <row r="3133" spans="1:27" x14ac:dyDescent="0.25">
      <c r="A3133" s="60">
        <v>45923.32267361111</v>
      </c>
      <c r="B3133" s="61">
        <v>444676618</v>
      </c>
      <c r="C3133" s="62" t="s">
        <v>36</v>
      </c>
      <c r="D3133" s="62" t="s">
        <v>37</v>
      </c>
      <c r="E3133" s="62" t="s">
        <v>119</v>
      </c>
      <c r="F3133" s="63">
        <v>3747.18</v>
      </c>
      <c r="G3133" s="63">
        <v>3744.16</v>
      </c>
      <c r="H3133" s="63">
        <v>3750.66</v>
      </c>
      <c r="I3133" s="62" t="s">
        <v>3609</v>
      </c>
      <c r="J3133" s="63">
        <v>3744.03</v>
      </c>
      <c r="K3133" s="63">
        <v>0</v>
      </c>
      <c r="L3133" s="63">
        <v>0</v>
      </c>
      <c r="M3133" s="63">
        <v>-3.15</v>
      </c>
      <c r="N3133" s="10" t="str">
        <f t="shared" si="489"/>
        <v>L</v>
      </c>
      <c r="O3133" s="11">
        <f t="shared" si="490"/>
        <v>45923</v>
      </c>
      <c r="P3133" s="12" t="str">
        <f t="shared" si="491"/>
        <v>07</v>
      </c>
      <c r="Q3133" s="13" t="str">
        <f>VLOOKUP($B3133,Deals_Demo!$H:$N,7,0)</f>
        <v>strategy_11_demo</v>
      </c>
      <c r="R3133" s="13" t="str">
        <f t="shared" si="492"/>
        <v>Tue</v>
      </c>
      <c r="S3133" s="14">
        <f>VLOOKUP($B3133,Deals_Demo!$H:$S,8,0)</f>
        <v>45923.32267361111</v>
      </c>
      <c r="T3133" s="14">
        <f>VLOOKUP($B3133,Deals_Demo!$H:$S,9,0)</f>
        <v>45923.531006944446</v>
      </c>
      <c r="U3133" s="15" t="str">
        <f t="shared" si="493"/>
        <v>2025-09-23</v>
      </c>
      <c r="V3133" s="13" t="str">
        <f>VLOOKUP($B3133,Deals_Demo!$H:$S,11,0)</f>
        <v>12</v>
      </c>
      <c r="W3133" s="13" t="str">
        <f>VLOOKUP($B3133,Deals_Demo!$H:$S,12,0)</f>
        <v>Tue</v>
      </c>
      <c r="X3133" s="13">
        <f t="shared" si="486"/>
        <v>-0.315</v>
      </c>
      <c r="Y3133" s="13">
        <f t="shared" si="487"/>
        <v>-0.63</v>
      </c>
      <c r="Z3133" s="13">
        <f t="shared" si="488"/>
        <v>-0.94499999999999995</v>
      </c>
      <c r="AA3133" s="13">
        <f t="shared" si="494"/>
        <v>-3</v>
      </c>
    </row>
    <row r="3134" spans="1:27" x14ac:dyDescent="0.25">
      <c r="A3134" s="56">
        <v>45923.32267361111</v>
      </c>
      <c r="B3134" s="57">
        <v>444676619</v>
      </c>
      <c r="C3134" s="58" t="s">
        <v>36</v>
      </c>
      <c r="D3134" s="58" t="s">
        <v>37</v>
      </c>
      <c r="E3134" s="58" t="s">
        <v>119</v>
      </c>
      <c r="F3134" s="59">
        <v>3747.18</v>
      </c>
      <c r="G3134" s="59">
        <v>3744.16</v>
      </c>
      <c r="H3134" s="59">
        <v>3750.16</v>
      </c>
      <c r="I3134" s="58" t="s">
        <v>3609</v>
      </c>
      <c r="J3134" s="59">
        <v>3744.03</v>
      </c>
      <c r="K3134" s="59">
        <v>0</v>
      </c>
      <c r="L3134" s="59">
        <v>0</v>
      </c>
      <c r="M3134" s="59">
        <v>-3.15</v>
      </c>
      <c r="N3134" s="10" t="str">
        <f t="shared" si="489"/>
        <v>L</v>
      </c>
      <c r="O3134" s="11">
        <f t="shared" si="490"/>
        <v>45923</v>
      </c>
      <c r="P3134" s="12" t="str">
        <f t="shared" si="491"/>
        <v>07</v>
      </c>
      <c r="Q3134" s="13" t="str">
        <f>VLOOKUP($B3134,Deals_Demo!$H:$N,7,0)</f>
        <v>strategy_09_demo</v>
      </c>
      <c r="R3134" s="13" t="str">
        <f t="shared" si="492"/>
        <v>Tue</v>
      </c>
      <c r="S3134" s="14">
        <f>VLOOKUP($B3134,Deals_Demo!$H:$S,8,0)</f>
        <v>45923.32267361111</v>
      </c>
      <c r="T3134" s="14">
        <f>VLOOKUP($B3134,Deals_Demo!$H:$S,9,0)</f>
        <v>45923.531006944446</v>
      </c>
      <c r="U3134" s="15" t="str">
        <f t="shared" si="493"/>
        <v>2025-09-23</v>
      </c>
      <c r="V3134" s="13" t="str">
        <f>VLOOKUP($B3134,Deals_Demo!$H:$S,11,0)</f>
        <v>12</v>
      </c>
      <c r="W3134" s="13" t="str">
        <f>VLOOKUP($B3134,Deals_Demo!$H:$S,12,0)</f>
        <v>Tue</v>
      </c>
      <c r="X3134" s="13">
        <f t="shared" si="486"/>
        <v>-0.315</v>
      </c>
      <c r="Y3134" s="13">
        <f t="shared" si="487"/>
        <v>-0.63</v>
      </c>
      <c r="Z3134" s="13">
        <f t="shared" si="488"/>
        <v>-0.94499999999999995</v>
      </c>
      <c r="AA3134" s="13">
        <f t="shared" si="494"/>
        <v>-3</v>
      </c>
    </row>
    <row r="3135" spans="1:27" x14ac:dyDescent="0.25">
      <c r="A3135" s="60">
        <v>45923.322685185187</v>
      </c>
      <c r="B3135" s="61">
        <v>444676620</v>
      </c>
      <c r="C3135" s="62" t="s">
        <v>36</v>
      </c>
      <c r="D3135" s="62" t="s">
        <v>37</v>
      </c>
      <c r="E3135" s="62" t="s">
        <v>119</v>
      </c>
      <c r="F3135" s="63">
        <v>3747.2</v>
      </c>
      <c r="G3135" s="63">
        <v>3744.16</v>
      </c>
      <c r="H3135" s="63">
        <v>3748.66</v>
      </c>
      <c r="I3135" s="62" t="s">
        <v>3609</v>
      </c>
      <c r="J3135" s="63">
        <v>3744.03</v>
      </c>
      <c r="K3135" s="63">
        <v>0</v>
      </c>
      <c r="L3135" s="63">
        <v>0</v>
      </c>
      <c r="M3135" s="63">
        <v>-3.17</v>
      </c>
      <c r="N3135" s="10" t="str">
        <f t="shared" si="489"/>
        <v>L</v>
      </c>
      <c r="O3135" s="11">
        <f t="shared" si="490"/>
        <v>45923</v>
      </c>
      <c r="P3135" s="12" t="str">
        <f t="shared" si="491"/>
        <v>07</v>
      </c>
      <c r="Q3135" s="13" t="str">
        <f>VLOOKUP($B3135,Deals_Demo!$H:$N,7,0)</f>
        <v>strategy_14_demo</v>
      </c>
      <c r="R3135" s="13" t="str">
        <f t="shared" si="492"/>
        <v>Tue</v>
      </c>
      <c r="S3135" s="14">
        <f>VLOOKUP($B3135,Deals_Demo!$H:$S,8,0)</f>
        <v>45923.322685185187</v>
      </c>
      <c r="T3135" s="14">
        <f>VLOOKUP($B3135,Deals_Demo!$H:$S,9,0)</f>
        <v>45923.531018518523</v>
      </c>
      <c r="U3135" s="15" t="str">
        <f t="shared" si="493"/>
        <v>2025-09-23</v>
      </c>
      <c r="V3135" s="13" t="str">
        <f>VLOOKUP($B3135,Deals_Demo!$H:$S,11,0)</f>
        <v>12</v>
      </c>
      <c r="W3135" s="13" t="str">
        <f>VLOOKUP($B3135,Deals_Demo!$H:$S,12,0)</f>
        <v>Tue</v>
      </c>
      <c r="X3135" s="13">
        <f t="shared" si="486"/>
        <v>-0.317</v>
      </c>
      <c r="Y3135" s="13">
        <f t="shared" si="487"/>
        <v>-0.63400000000000001</v>
      </c>
      <c r="Z3135" s="13">
        <f t="shared" si="488"/>
        <v>-0.95099999999999996</v>
      </c>
      <c r="AA3135" s="13">
        <f t="shared" si="494"/>
        <v>-3</v>
      </c>
    </row>
    <row r="3136" spans="1:27" x14ac:dyDescent="0.25">
      <c r="A3136" s="56">
        <v>45923.322685185187</v>
      </c>
      <c r="B3136" s="57">
        <v>444676621</v>
      </c>
      <c r="C3136" s="58" t="s">
        <v>36</v>
      </c>
      <c r="D3136" s="58" t="s">
        <v>37</v>
      </c>
      <c r="E3136" s="58" t="s">
        <v>119</v>
      </c>
      <c r="F3136" s="59">
        <v>3747.2</v>
      </c>
      <c r="G3136" s="59">
        <v>3744.96</v>
      </c>
      <c r="H3136" s="59">
        <v>3748.66</v>
      </c>
      <c r="I3136" s="58" t="s">
        <v>3611</v>
      </c>
      <c r="J3136" s="59">
        <v>3744.93</v>
      </c>
      <c r="K3136" s="59">
        <v>0</v>
      </c>
      <c r="L3136" s="59">
        <v>0</v>
      </c>
      <c r="M3136" s="59">
        <v>-2.27</v>
      </c>
      <c r="N3136" s="10" t="str">
        <f t="shared" si="489"/>
        <v>L</v>
      </c>
      <c r="O3136" s="11">
        <f t="shared" si="490"/>
        <v>45923</v>
      </c>
      <c r="P3136" s="12" t="str">
        <f t="shared" si="491"/>
        <v>07</v>
      </c>
      <c r="Q3136" s="13" t="str">
        <f>VLOOKUP($B3136,Deals_Demo!$H:$N,7,0)</f>
        <v>strategy_22_demo</v>
      </c>
      <c r="R3136" s="13" t="str">
        <f t="shared" si="492"/>
        <v>Tue</v>
      </c>
      <c r="S3136" s="14">
        <f>VLOOKUP($B3136,Deals_Demo!$H:$S,8,0)</f>
        <v>45923.322685185187</v>
      </c>
      <c r="T3136" s="14">
        <f>VLOOKUP($B3136,Deals_Demo!$H:$S,9,0)</f>
        <v>45923.531018518523</v>
      </c>
      <c r="U3136" s="15" t="str">
        <f t="shared" si="493"/>
        <v>2025-09-23</v>
      </c>
      <c r="V3136" s="13" t="str">
        <f>VLOOKUP($B3136,Deals_Demo!$H:$S,11,0)</f>
        <v>12</v>
      </c>
      <c r="W3136" s="13" t="str">
        <f>VLOOKUP($B3136,Deals_Demo!$H:$S,12,0)</f>
        <v>Tue</v>
      </c>
      <c r="X3136" s="13">
        <f t="shared" si="486"/>
        <v>-0.22700000000000001</v>
      </c>
      <c r="Y3136" s="13">
        <f t="shared" si="487"/>
        <v>-0.45400000000000001</v>
      </c>
      <c r="Z3136" s="13">
        <f t="shared" si="488"/>
        <v>-0.68099999999999994</v>
      </c>
      <c r="AA3136" s="13">
        <f t="shared" si="494"/>
        <v>-3</v>
      </c>
    </row>
    <row r="3137" spans="1:27" x14ac:dyDescent="0.25">
      <c r="A3137" s="60">
        <v>45923.322685185187</v>
      </c>
      <c r="B3137" s="61">
        <v>444676622</v>
      </c>
      <c r="C3137" s="62" t="s">
        <v>36</v>
      </c>
      <c r="D3137" s="62" t="s">
        <v>37</v>
      </c>
      <c r="E3137" s="62" t="s">
        <v>119</v>
      </c>
      <c r="F3137" s="63">
        <v>3747.2</v>
      </c>
      <c r="G3137" s="63">
        <v>3744.66</v>
      </c>
      <c r="H3137" s="63">
        <v>3750.16</v>
      </c>
      <c r="I3137" s="62" t="s">
        <v>3612</v>
      </c>
      <c r="J3137" s="63">
        <v>3744.66</v>
      </c>
      <c r="K3137" s="63">
        <v>0</v>
      </c>
      <c r="L3137" s="63">
        <v>0</v>
      </c>
      <c r="M3137" s="63">
        <v>-2.54</v>
      </c>
      <c r="N3137" s="10" t="str">
        <f t="shared" si="489"/>
        <v>L</v>
      </c>
      <c r="O3137" s="11">
        <f t="shared" si="490"/>
        <v>45923</v>
      </c>
      <c r="P3137" s="12" t="str">
        <f t="shared" si="491"/>
        <v>07</v>
      </c>
      <c r="Q3137" s="13" t="str">
        <f>VLOOKUP($B3137,Deals_Demo!$H:$N,7,0)</f>
        <v>strategy_10_demo</v>
      </c>
      <c r="R3137" s="13" t="str">
        <f t="shared" si="492"/>
        <v>Tue</v>
      </c>
      <c r="S3137" s="14">
        <f>VLOOKUP($B3137,Deals_Demo!$H:$S,8,0)</f>
        <v>45923.322685185187</v>
      </c>
      <c r="T3137" s="14">
        <f>VLOOKUP($B3137,Deals_Demo!$H:$S,9,0)</f>
        <v>45923.531018518523</v>
      </c>
      <c r="U3137" s="15" t="str">
        <f t="shared" si="493"/>
        <v>2025-09-23</v>
      </c>
      <c r="V3137" s="13" t="str">
        <f>VLOOKUP($B3137,Deals_Demo!$H:$S,11,0)</f>
        <v>12</v>
      </c>
      <c r="W3137" s="13" t="str">
        <f>VLOOKUP($B3137,Deals_Demo!$H:$S,12,0)</f>
        <v>Tue</v>
      </c>
      <c r="X3137" s="13">
        <f t="shared" si="486"/>
        <v>-0.254</v>
      </c>
      <c r="Y3137" s="13">
        <f t="shared" si="487"/>
        <v>-0.50800000000000001</v>
      </c>
      <c r="Z3137" s="13">
        <f t="shared" si="488"/>
        <v>-0.76200000000000001</v>
      </c>
      <c r="AA3137" s="13">
        <f t="shared" si="494"/>
        <v>-3</v>
      </c>
    </row>
    <row r="3138" spans="1:27" x14ac:dyDescent="0.25">
      <c r="A3138" s="56">
        <v>45923.322685185187</v>
      </c>
      <c r="B3138" s="57">
        <v>444676623</v>
      </c>
      <c r="C3138" s="58" t="s">
        <v>36</v>
      </c>
      <c r="D3138" s="58" t="s">
        <v>37</v>
      </c>
      <c r="E3138" s="58" t="s">
        <v>119</v>
      </c>
      <c r="F3138" s="59">
        <v>3747.2</v>
      </c>
      <c r="G3138" s="59">
        <v>3744.16</v>
      </c>
      <c r="H3138" s="59">
        <v>3748.66</v>
      </c>
      <c r="I3138" s="58" t="s">
        <v>3609</v>
      </c>
      <c r="J3138" s="59">
        <v>3744.03</v>
      </c>
      <c r="K3138" s="59">
        <v>0</v>
      </c>
      <c r="L3138" s="59">
        <v>0</v>
      </c>
      <c r="M3138" s="59">
        <v>-3.17</v>
      </c>
      <c r="N3138" s="10" t="str">
        <f t="shared" si="489"/>
        <v>L</v>
      </c>
      <c r="O3138" s="11">
        <f t="shared" si="490"/>
        <v>45923</v>
      </c>
      <c r="P3138" s="12" t="str">
        <f t="shared" si="491"/>
        <v>07</v>
      </c>
      <c r="Q3138" s="13" t="str">
        <f>VLOOKUP($B3138,Deals_Demo!$H:$N,7,0)</f>
        <v>strategy_12_demo</v>
      </c>
      <c r="R3138" s="13" t="str">
        <f t="shared" si="492"/>
        <v>Tue</v>
      </c>
      <c r="S3138" s="14">
        <f>VLOOKUP($B3138,Deals_Demo!$H:$S,8,0)</f>
        <v>45923.322685185187</v>
      </c>
      <c r="T3138" s="14">
        <f>VLOOKUP($B3138,Deals_Demo!$H:$S,9,0)</f>
        <v>45923.531018518523</v>
      </c>
      <c r="U3138" s="15" t="str">
        <f t="shared" si="493"/>
        <v>2025-09-23</v>
      </c>
      <c r="V3138" s="13" t="str">
        <f>VLOOKUP($B3138,Deals_Demo!$H:$S,11,0)</f>
        <v>12</v>
      </c>
      <c r="W3138" s="13" t="str">
        <f>VLOOKUP($B3138,Deals_Demo!$H:$S,12,0)</f>
        <v>Tue</v>
      </c>
      <c r="X3138" s="13">
        <f t="shared" si="486"/>
        <v>-0.317</v>
      </c>
      <c r="Y3138" s="13">
        <f t="shared" si="487"/>
        <v>-0.63400000000000001</v>
      </c>
      <c r="Z3138" s="13">
        <f t="shared" si="488"/>
        <v>-0.95099999999999996</v>
      </c>
      <c r="AA3138" s="13">
        <f t="shared" si="494"/>
        <v>-3</v>
      </c>
    </row>
    <row r="3139" spans="1:27" x14ac:dyDescent="0.25">
      <c r="A3139" s="60">
        <v>45923.322685185187</v>
      </c>
      <c r="B3139" s="61">
        <v>444676624</v>
      </c>
      <c r="C3139" s="62" t="s">
        <v>36</v>
      </c>
      <c r="D3139" s="62" t="s">
        <v>37</v>
      </c>
      <c r="E3139" s="62" t="s">
        <v>119</v>
      </c>
      <c r="F3139" s="63">
        <v>3747.2</v>
      </c>
      <c r="G3139" s="63">
        <v>3744.16</v>
      </c>
      <c r="H3139" s="63">
        <v>3748.66</v>
      </c>
      <c r="I3139" s="62" t="s">
        <v>3609</v>
      </c>
      <c r="J3139" s="63">
        <v>3744.03</v>
      </c>
      <c r="K3139" s="63">
        <v>0</v>
      </c>
      <c r="L3139" s="63">
        <v>0</v>
      </c>
      <c r="M3139" s="63">
        <v>-3.17</v>
      </c>
      <c r="N3139" s="10" t="str">
        <f t="shared" si="489"/>
        <v>L</v>
      </c>
      <c r="O3139" s="11">
        <f t="shared" si="490"/>
        <v>45923</v>
      </c>
      <c r="P3139" s="12" t="str">
        <f t="shared" si="491"/>
        <v>07</v>
      </c>
      <c r="Q3139" s="13" t="str">
        <f>VLOOKUP($B3139,Deals_Demo!$H:$N,7,0)</f>
        <v>strategy_24_demo</v>
      </c>
      <c r="R3139" s="13" t="str">
        <f t="shared" si="492"/>
        <v>Tue</v>
      </c>
      <c r="S3139" s="14">
        <f>VLOOKUP($B3139,Deals_Demo!$H:$S,8,0)</f>
        <v>45923.322685185187</v>
      </c>
      <c r="T3139" s="14">
        <f>VLOOKUP($B3139,Deals_Demo!$H:$S,9,0)</f>
        <v>45923.531018518523</v>
      </c>
      <c r="U3139" s="15" t="str">
        <f t="shared" si="493"/>
        <v>2025-09-23</v>
      </c>
      <c r="V3139" s="13" t="str">
        <f>VLOOKUP($B3139,Deals_Demo!$H:$S,11,0)</f>
        <v>12</v>
      </c>
      <c r="W3139" s="13" t="str">
        <f>VLOOKUP($B3139,Deals_Demo!$H:$S,12,0)</f>
        <v>Tue</v>
      </c>
      <c r="X3139" s="13">
        <f t="shared" ref="X3139:X3202" si="495">$M3139*0.1</f>
        <v>-0.317</v>
      </c>
      <c r="Y3139" s="13">
        <f t="shared" ref="Y3139:Y3202" si="496">$M3139*0.2</f>
        <v>-0.63400000000000001</v>
      </c>
      <c r="Z3139" s="13">
        <f t="shared" ref="Z3139:Z3202" si="497">$M3139*0.3</f>
        <v>-0.95099999999999996</v>
      </c>
      <c r="AA3139" s="13">
        <f t="shared" si="494"/>
        <v>-3</v>
      </c>
    </row>
    <row r="3140" spans="1:27" x14ac:dyDescent="0.25">
      <c r="A3140" s="56">
        <v>45923.323472222219</v>
      </c>
      <c r="B3140" s="57">
        <v>444676764</v>
      </c>
      <c r="C3140" s="58" t="s">
        <v>36</v>
      </c>
      <c r="D3140" s="58" t="s">
        <v>37</v>
      </c>
      <c r="E3140" s="58" t="s">
        <v>119</v>
      </c>
      <c r="F3140" s="59">
        <v>3746.86</v>
      </c>
      <c r="G3140" s="59">
        <v>3743.86</v>
      </c>
      <c r="H3140" s="59">
        <v>3750.36</v>
      </c>
      <c r="I3140" s="58" t="s">
        <v>3613</v>
      </c>
      <c r="J3140" s="59">
        <v>3743.83</v>
      </c>
      <c r="K3140" s="59">
        <v>0</v>
      </c>
      <c r="L3140" s="59">
        <v>0</v>
      </c>
      <c r="M3140" s="59">
        <v>-3.03</v>
      </c>
      <c r="N3140" s="10" t="str">
        <f t="shared" si="489"/>
        <v>L</v>
      </c>
      <c r="O3140" s="11">
        <f t="shared" si="490"/>
        <v>45923</v>
      </c>
      <c r="P3140" s="12" t="str">
        <f t="shared" si="491"/>
        <v>07</v>
      </c>
      <c r="Q3140" s="13" t="str">
        <f>VLOOKUP($B3140,Deals_Demo!$H:$N,7,0)</f>
        <v>strategy_13_demo</v>
      </c>
      <c r="R3140" s="13" t="str">
        <f t="shared" si="492"/>
        <v>Tue</v>
      </c>
      <c r="S3140" s="14">
        <f>VLOOKUP($B3140,Deals_Demo!$H:$S,8,0)</f>
        <v>45923.323472222219</v>
      </c>
      <c r="T3140" s="14">
        <f>VLOOKUP($B3140,Deals_Demo!$H:$S,9,0)</f>
        <v>45923.531805555554</v>
      </c>
      <c r="U3140" s="15" t="str">
        <f t="shared" si="493"/>
        <v>2025-09-23</v>
      </c>
      <c r="V3140" s="13" t="str">
        <f>VLOOKUP($B3140,Deals_Demo!$H:$S,11,0)</f>
        <v>12</v>
      </c>
      <c r="W3140" s="13" t="str">
        <f>VLOOKUP($B3140,Deals_Demo!$H:$S,12,0)</f>
        <v>Tue</v>
      </c>
      <c r="X3140" s="13">
        <f t="shared" si="495"/>
        <v>-0.30299999999999999</v>
      </c>
      <c r="Y3140" s="13">
        <f t="shared" si="496"/>
        <v>-0.60599999999999998</v>
      </c>
      <c r="Z3140" s="13">
        <f t="shared" si="497"/>
        <v>-0.90899999999999992</v>
      </c>
      <c r="AA3140" s="13">
        <f t="shared" si="494"/>
        <v>-3</v>
      </c>
    </row>
    <row r="3141" spans="1:27" x14ac:dyDescent="0.25">
      <c r="A3141" s="60">
        <v>45923.323587962965</v>
      </c>
      <c r="B3141" s="61">
        <v>444676775</v>
      </c>
      <c r="C3141" s="62" t="s">
        <v>36</v>
      </c>
      <c r="D3141" s="62" t="s">
        <v>37</v>
      </c>
      <c r="E3141" s="62" t="s">
        <v>119</v>
      </c>
      <c r="F3141" s="63">
        <v>3746.86</v>
      </c>
      <c r="G3141" s="63">
        <v>3743.86</v>
      </c>
      <c r="H3141" s="62"/>
      <c r="I3141" s="62" t="s">
        <v>3613</v>
      </c>
      <c r="J3141" s="63">
        <v>3743.83</v>
      </c>
      <c r="K3141" s="63">
        <v>0</v>
      </c>
      <c r="L3141" s="63">
        <v>0</v>
      </c>
      <c r="M3141" s="63">
        <v>-3.03</v>
      </c>
      <c r="N3141" s="10" t="str">
        <f t="shared" si="489"/>
        <v>L</v>
      </c>
      <c r="O3141" s="11">
        <f t="shared" si="490"/>
        <v>45923</v>
      </c>
      <c r="P3141" s="12" t="str">
        <f t="shared" si="491"/>
        <v>07</v>
      </c>
      <c r="Q3141" s="13" t="str">
        <f>VLOOKUP($B3141,Deals_Demo!$H:$N,7,0)</f>
        <v>strategy_20_demo</v>
      </c>
      <c r="R3141" s="13" t="str">
        <f t="shared" si="492"/>
        <v>Tue</v>
      </c>
      <c r="S3141" s="14">
        <f>VLOOKUP($B3141,Deals_Demo!$H:$S,8,0)</f>
        <v>45923.323587962965</v>
      </c>
      <c r="T3141" s="14">
        <f>VLOOKUP($B3141,Deals_Demo!$H:$S,9,0)</f>
        <v>45923.5319212963</v>
      </c>
      <c r="U3141" s="15" t="str">
        <f t="shared" si="493"/>
        <v>2025-09-23</v>
      </c>
      <c r="V3141" s="13" t="str">
        <f>VLOOKUP($B3141,Deals_Demo!$H:$S,11,0)</f>
        <v>12</v>
      </c>
      <c r="W3141" s="13" t="str">
        <f>VLOOKUP($B3141,Deals_Demo!$H:$S,12,0)</f>
        <v>Tue</v>
      </c>
      <c r="X3141" s="13">
        <f t="shared" si="495"/>
        <v>-0.30299999999999999</v>
      </c>
      <c r="Y3141" s="13">
        <f t="shared" si="496"/>
        <v>-0.60599999999999998</v>
      </c>
      <c r="Z3141" s="13">
        <f t="shared" si="497"/>
        <v>-0.90899999999999992</v>
      </c>
      <c r="AA3141" s="13">
        <f t="shared" si="494"/>
        <v>-3</v>
      </c>
    </row>
    <row r="3142" spans="1:27" x14ac:dyDescent="0.25">
      <c r="A3142" s="56">
        <v>45923.328333333331</v>
      </c>
      <c r="B3142" s="57">
        <v>444678014</v>
      </c>
      <c r="C3142" s="58" t="s">
        <v>36</v>
      </c>
      <c r="D3142" s="58" t="s">
        <v>38</v>
      </c>
      <c r="E3142" s="58" t="s">
        <v>119</v>
      </c>
      <c r="F3142" s="59">
        <v>3745.23</v>
      </c>
      <c r="G3142" s="59">
        <v>3745.03</v>
      </c>
      <c r="H3142" s="59">
        <v>3742.23</v>
      </c>
      <c r="I3142" s="58" t="s">
        <v>3614</v>
      </c>
      <c r="J3142" s="59">
        <v>3745.11</v>
      </c>
      <c r="K3142" s="59">
        <v>0</v>
      </c>
      <c r="L3142" s="59">
        <v>0</v>
      </c>
      <c r="M3142" s="59">
        <v>0.12</v>
      </c>
      <c r="N3142" s="10" t="str">
        <f t="shared" si="489"/>
        <v>W</v>
      </c>
      <c r="O3142" s="11">
        <f t="shared" si="490"/>
        <v>45923</v>
      </c>
      <c r="P3142" s="12" t="str">
        <f t="shared" si="491"/>
        <v>07</v>
      </c>
      <c r="Q3142" s="13" t="str">
        <f>VLOOKUP($B3142,Deals_Demo!$H:$N,7,0)</f>
        <v>strategy_10_demo</v>
      </c>
      <c r="R3142" s="13" t="str">
        <f t="shared" si="492"/>
        <v>Tue</v>
      </c>
      <c r="S3142" s="14">
        <f>VLOOKUP($B3142,Deals_Demo!$H:$S,8,0)</f>
        <v>45923.328333333331</v>
      </c>
      <c r="T3142" s="14">
        <f>VLOOKUP($B3142,Deals_Demo!$H:$S,9,0)</f>
        <v>45923.536666666667</v>
      </c>
      <c r="U3142" s="15" t="str">
        <f t="shared" si="493"/>
        <v>2025-09-23</v>
      </c>
      <c r="V3142" s="13" t="str">
        <f>VLOOKUP($B3142,Deals_Demo!$H:$S,11,0)</f>
        <v>12</v>
      </c>
      <c r="W3142" s="13" t="str">
        <f>VLOOKUP($B3142,Deals_Demo!$H:$S,12,0)</f>
        <v>Tue</v>
      </c>
      <c r="X3142" s="13">
        <f t="shared" si="495"/>
        <v>1.2E-2</v>
      </c>
      <c r="Y3142" s="13">
        <f t="shared" si="496"/>
        <v>2.4E-2</v>
      </c>
      <c r="Z3142" s="13">
        <f t="shared" si="497"/>
        <v>3.5999999999999997E-2</v>
      </c>
      <c r="AA3142" s="13">
        <f t="shared" si="494"/>
        <v>-3</v>
      </c>
    </row>
    <row r="3143" spans="1:27" x14ac:dyDescent="0.25">
      <c r="A3143" s="60">
        <v>45923.328333333331</v>
      </c>
      <c r="B3143" s="61">
        <v>444678015</v>
      </c>
      <c r="C3143" s="62" t="s">
        <v>36</v>
      </c>
      <c r="D3143" s="62" t="s">
        <v>38</v>
      </c>
      <c r="E3143" s="62" t="s">
        <v>119</v>
      </c>
      <c r="F3143" s="63">
        <v>3745.23</v>
      </c>
      <c r="G3143" s="63">
        <v>3745.03</v>
      </c>
      <c r="H3143" s="63">
        <v>3743.73</v>
      </c>
      <c r="I3143" s="62" t="s">
        <v>3614</v>
      </c>
      <c r="J3143" s="63">
        <v>3745.11</v>
      </c>
      <c r="K3143" s="63">
        <v>0</v>
      </c>
      <c r="L3143" s="63">
        <v>0</v>
      </c>
      <c r="M3143" s="63">
        <v>0.12</v>
      </c>
      <c r="N3143" s="10" t="str">
        <f t="shared" si="489"/>
        <v>W</v>
      </c>
      <c r="O3143" s="11">
        <f t="shared" si="490"/>
        <v>45923</v>
      </c>
      <c r="P3143" s="12" t="str">
        <f t="shared" si="491"/>
        <v>07</v>
      </c>
      <c r="Q3143" s="13" t="str">
        <f>VLOOKUP($B3143,Deals_Demo!$H:$N,7,0)</f>
        <v>strategy_15_demo</v>
      </c>
      <c r="R3143" s="13" t="str">
        <f t="shared" si="492"/>
        <v>Tue</v>
      </c>
      <c r="S3143" s="14">
        <f>VLOOKUP($B3143,Deals_Demo!$H:$S,8,0)</f>
        <v>45923.328333333331</v>
      </c>
      <c r="T3143" s="14">
        <f>VLOOKUP($B3143,Deals_Demo!$H:$S,9,0)</f>
        <v>45923.536666666667</v>
      </c>
      <c r="U3143" s="15" t="str">
        <f t="shared" si="493"/>
        <v>2025-09-23</v>
      </c>
      <c r="V3143" s="13" t="str">
        <f>VLOOKUP($B3143,Deals_Demo!$H:$S,11,0)</f>
        <v>12</v>
      </c>
      <c r="W3143" s="13" t="str">
        <f>VLOOKUP($B3143,Deals_Demo!$H:$S,12,0)</f>
        <v>Tue</v>
      </c>
      <c r="X3143" s="13">
        <f t="shared" si="495"/>
        <v>1.2E-2</v>
      </c>
      <c r="Y3143" s="13">
        <f t="shared" si="496"/>
        <v>2.4E-2</v>
      </c>
      <c r="Z3143" s="13">
        <f t="shared" si="497"/>
        <v>3.5999999999999997E-2</v>
      </c>
      <c r="AA3143" s="13">
        <f t="shared" si="494"/>
        <v>-3</v>
      </c>
    </row>
    <row r="3144" spans="1:27" x14ac:dyDescent="0.25">
      <c r="A3144" s="56">
        <v>45923.328344907408</v>
      </c>
      <c r="B3144" s="57">
        <v>444678017</v>
      </c>
      <c r="C3144" s="58" t="s">
        <v>36</v>
      </c>
      <c r="D3144" s="58" t="s">
        <v>38</v>
      </c>
      <c r="E3144" s="58" t="s">
        <v>119</v>
      </c>
      <c r="F3144" s="59">
        <v>3745.23</v>
      </c>
      <c r="G3144" s="59">
        <v>3747.43</v>
      </c>
      <c r="H3144" s="59">
        <v>3743.73</v>
      </c>
      <c r="I3144" s="58" t="s">
        <v>3615</v>
      </c>
      <c r="J3144" s="59">
        <v>3743.61</v>
      </c>
      <c r="K3144" s="59">
        <v>0</v>
      </c>
      <c r="L3144" s="59">
        <v>0</v>
      </c>
      <c r="M3144" s="59">
        <v>1.62</v>
      </c>
      <c r="N3144" s="10" t="str">
        <f t="shared" si="489"/>
        <v>W</v>
      </c>
      <c r="O3144" s="11">
        <f t="shared" si="490"/>
        <v>45923</v>
      </c>
      <c r="P3144" s="12" t="str">
        <f t="shared" si="491"/>
        <v>07</v>
      </c>
      <c r="Q3144" s="13" t="str">
        <f>VLOOKUP($B3144,Deals_Demo!$H:$N,7,0)</f>
        <v>strategy_22_demo</v>
      </c>
      <c r="R3144" s="13" t="str">
        <f t="shared" si="492"/>
        <v>Tue</v>
      </c>
      <c r="S3144" s="14">
        <f>VLOOKUP($B3144,Deals_Demo!$H:$S,8,0)</f>
        <v>45923.328344907408</v>
      </c>
      <c r="T3144" s="14">
        <f>VLOOKUP($B3144,Deals_Demo!$H:$S,9,0)</f>
        <v>45923.536678240744</v>
      </c>
      <c r="U3144" s="15" t="str">
        <f t="shared" si="493"/>
        <v>2025-09-23</v>
      </c>
      <c r="V3144" s="13" t="str">
        <f>VLOOKUP($B3144,Deals_Demo!$H:$S,11,0)</f>
        <v>12</v>
      </c>
      <c r="W3144" s="13" t="str">
        <f>VLOOKUP($B3144,Deals_Demo!$H:$S,12,0)</f>
        <v>Tue</v>
      </c>
      <c r="X3144" s="13">
        <f t="shared" si="495"/>
        <v>0.16200000000000003</v>
      </c>
      <c r="Y3144" s="13">
        <f t="shared" si="496"/>
        <v>0.32400000000000007</v>
      </c>
      <c r="Z3144" s="13">
        <f t="shared" si="497"/>
        <v>0.48599999999999999</v>
      </c>
      <c r="AA3144" s="13">
        <f t="shared" si="494"/>
        <v>-3</v>
      </c>
    </row>
    <row r="3145" spans="1:27" x14ac:dyDescent="0.25">
      <c r="A3145" s="60">
        <v>45923.328344907408</v>
      </c>
      <c r="B3145" s="61">
        <v>444678018</v>
      </c>
      <c r="C3145" s="62" t="s">
        <v>36</v>
      </c>
      <c r="D3145" s="62" t="s">
        <v>38</v>
      </c>
      <c r="E3145" s="62" t="s">
        <v>119</v>
      </c>
      <c r="F3145" s="63">
        <v>3745.23</v>
      </c>
      <c r="G3145" s="63">
        <v>3747.43</v>
      </c>
      <c r="H3145" s="63">
        <v>3742.23</v>
      </c>
      <c r="I3145" s="62" t="s">
        <v>3616</v>
      </c>
      <c r="J3145" s="63">
        <v>3747.43</v>
      </c>
      <c r="K3145" s="63">
        <v>0</v>
      </c>
      <c r="L3145" s="63">
        <v>0</v>
      </c>
      <c r="M3145" s="63">
        <v>-2.2000000000000002</v>
      </c>
      <c r="N3145" s="10" t="str">
        <f t="shared" si="489"/>
        <v>L</v>
      </c>
      <c r="O3145" s="11">
        <f t="shared" si="490"/>
        <v>45923</v>
      </c>
      <c r="P3145" s="12" t="str">
        <f t="shared" si="491"/>
        <v>07</v>
      </c>
      <c r="Q3145" s="13" t="str">
        <f>VLOOKUP($B3145,Deals_Demo!$H:$N,7,0)</f>
        <v>strategy_23_demo</v>
      </c>
      <c r="R3145" s="13" t="str">
        <f t="shared" si="492"/>
        <v>Tue</v>
      </c>
      <c r="S3145" s="14">
        <f>VLOOKUP($B3145,Deals_Demo!$H:$S,8,0)</f>
        <v>45923.328344907408</v>
      </c>
      <c r="T3145" s="14">
        <f>VLOOKUP($B3145,Deals_Demo!$H:$S,9,0)</f>
        <v>45923.536678240744</v>
      </c>
      <c r="U3145" s="15" t="str">
        <f t="shared" si="493"/>
        <v>2025-09-23</v>
      </c>
      <c r="V3145" s="13" t="str">
        <f>VLOOKUP($B3145,Deals_Demo!$H:$S,11,0)</f>
        <v>12</v>
      </c>
      <c r="W3145" s="13" t="str">
        <f>VLOOKUP($B3145,Deals_Demo!$H:$S,12,0)</f>
        <v>Tue</v>
      </c>
      <c r="X3145" s="13">
        <f t="shared" si="495"/>
        <v>-0.22000000000000003</v>
      </c>
      <c r="Y3145" s="13">
        <f t="shared" si="496"/>
        <v>-0.44000000000000006</v>
      </c>
      <c r="Z3145" s="13">
        <f t="shared" si="497"/>
        <v>-0.66</v>
      </c>
      <c r="AA3145" s="13">
        <f t="shared" si="494"/>
        <v>-3</v>
      </c>
    </row>
    <row r="3146" spans="1:27" x14ac:dyDescent="0.25">
      <c r="A3146" s="56">
        <v>45923.330648148149</v>
      </c>
      <c r="B3146" s="57">
        <v>444678669</v>
      </c>
      <c r="C3146" s="58" t="s">
        <v>36</v>
      </c>
      <c r="D3146" s="58" t="s">
        <v>38</v>
      </c>
      <c r="E3146" s="58" t="s">
        <v>119</v>
      </c>
      <c r="F3146" s="59">
        <v>3743.86</v>
      </c>
      <c r="G3146" s="59">
        <v>3746.88</v>
      </c>
      <c r="H3146" s="58"/>
      <c r="I3146" s="58" t="s">
        <v>3617</v>
      </c>
      <c r="J3146" s="59">
        <v>3746.89</v>
      </c>
      <c r="K3146" s="59">
        <v>0</v>
      </c>
      <c r="L3146" s="59">
        <v>0</v>
      </c>
      <c r="M3146" s="59">
        <v>-3.03</v>
      </c>
      <c r="N3146" s="10" t="str">
        <f t="shared" si="489"/>
        <v>L</v>
      </c>
      <c r="O3146" s="11">
        <f t="shared" si="490"/>
        <v>45923</v>
      </c>
      <c r="P3146" s="12" t="str">
        <f t="shared" si="491"/>
        <v>07</v>
      </c>
      <c r="Q3146" s="13" t="str">
        <f>VLOOKUP($B3146,Deals_Demo!$H:$N,7,0)</f>
        <v>strategy_20_demo</v>
      </c>
      <c r="R3146" s="13" t="str">
        <f t="shared" si="492"/>
        <v>Tue</v>
      </c>
      <c r="S3146" s="14">
        <f>VLOOKUP($B3146,Deals_Demo!$H:$S,8,0)</f>
        <v>45923.330648148149</v>
      </c>
      <c r="T3146" s="14">
        <f>VLOOKUP($B3146,Deals_Demo!$H:$S,9,0)</f>
        <v>45923.538981481484</v>
      </c>
      <c r="U3146" s="15" t="str">
        <f t="shared" si="493"/>
        <v>2025-09-23</v>
      </c>
      <c r="V3146" s="13" t="str">
        <f>VLOOKUP($B3146,Deals_Demo!$H:$S,11,0)</f>
        <v>12</v>
      </c>
      <c r="W3146" s="13" t="str">
        <f>VLOOKUP($B3146,Deals_Demo!$H:$S,12,0)</f>
        <v>Tue</v>
      </c>
      <c r="X3146" s="13">
        <f t="shared" si="495"/>
        <v>-0.30299999999999999</v>
      </c>
      <c r="Y3146" s="13">
        <f t="shared" si="496"/>
        <v>-0.60599999999999998</v>
      </c>
      <c r="Z3146" s="13">
        <f t="shared" si="497"/>
        <v>-0.90899999999999992</v>
      </c>
      <c r="AA3146" s="13">
        <f t="shared" si="494"/>
        <v>-3</v>
      </c>
    </row>
    <row r="3147" spans="1:27" x14ac:dyDescent="0.25">
      <c r="A3147" s="60">
        <v>45923.330879629626</v>
      </c>
      <c r="B3147" s="61">
        <v>444678708</v>
      </c>
      <c r="C3147" s="62" t="s">
        <v>36</v>
      </c>
      <c r="D3147" s="62" t="s">
        <v>38</v>
      </c>
      <c r="E3147" s="62" t="s">
        <v>119</v>
      </c>
      <c r="F3147" s="63">
        <v>3744.58</v>
      </c>
      <c r="G3147" s="63">
        <v>3747.58</v>
      </c>
      <c r="H3147" s="63">
        <v>3741.08</v>
      </c>
      <c r="I3147" s="62" t="s">
        <v>3618</v>
      </c>
      <c r="J3147" s="63">
        <v>3747.63</v>
      </c>
      <c r="K3147" s="63">
        <v>0</v>
      </c>
      <c r="L3147" s="63">
        <v>0</v>
      </c>
      <c r="M3147" s="63">
        <v>-3.05</v>
      </c>
      <c r="N3147" s="10" t="str">
        <f t="shared" si="489"/>
        <v>L</v>
      </c>
      <c r="O3147" s="11">
        <f t="shared" si="490"/>
        <v>45923</v>
      </c>
      <c r="P3147" s="12" t="str">
        <f t="shared" si="491"/>
        <v>07</v>
      </c>
      <c r="Q3147" s="13" t="str">
        <f>VLOOKUP($B3147,Deals_Demo!$H:$N,7,0)</f>
        <v>strategy_11_demo</v>
      </c>
      <c r="R3147" s="13" t="str">
        <f t="shared" si="492"/>
        <v>Tue</v>
      </c>
      <c r="S3147" s="14">
        <f>VLOOKUP($B3147,Deals_Demo!$H:$S,8,0)</f>
        <v>45923.330879629626</v>
      </c>
      <c r="T3147" s="14">
        <f>VLOOKUP($B3147,Deals_Demo!$H:$S,9,0)</f>
        <v>45923.539212962962</v>
      </c>
      <c r="U3147" s="15" t="str">
        <f t="shared" si="493"/>
        <v>2025-09-23</v>
      </c>
      <c r="V3147" s="13" t="str">
        <f>VLOOKUP($B3147,Deals_Demo!$H:$S,11,0)</f>
        <v>12</v>
      </c>
      <c r="W3147" s="13" t="str">
        <f>VLOOKUP($B3147,Deals_Demo!$H:$S,12,0)</f>
        <v>Tue</v>
      </c>
      <c r="X3147" s="13">
        <f t="shared" si="495"/>
        <v>-0.30499999999999999</v>
      </c>
      <c r="Y3147" s="13">
        <f t="shared" si="496"/>
        <v>-0.61</v>
      </c>
      <c r="Z3147" s="13">
        <f t="shared" si="497"/>
        <v>-0.91499999999999992</v>
      </c>
      <c r="AA3147" s="13">
        <f t="shared" si="494"/>
        <v>-3</v>
      </c>
    </row>
    <row r="3148" spans="1:27" x14ac:dyDescent="0.25">
      <c r="A3148" s="56">
        <v>45923.330891203703</v>
      </c>
      <c r="B3148" s="57">
        <v>444678710</v>
      </c>
      <c r="C3148" s="58" t="s">
        <v>36</v>
      </c>
      <c r="D3148" s="58" t="s">
        <v>38</v>
      </c>
      <c r="E3148" s="58" t="s">
        <v>119</v>
      </c>
      <c r="F3148" s="59">
        <v>3744.58</v>
      </c>
      <c r="G3148" s="59">
        <v>3747.58</v>
      </c>
      <c r="H3148" s="59">
        <v>3743.08</v>
      </c>
      <c r="I3148" s="58" t="s">
        <v>3618</v>
      </c>
      <c r="J3148" s="59">
        <v>3747.63</v>
      </c>
      <c r="K3148" s="59">
        <v>0</v>
      </c>
      <c r="L3148" s="59">
        <v>0</v>
      </c>
      <c r="M3148" s="59">
        <v>-3.05</v>
      </c>
      <c r="N3148" s="10" t="str">
        <f t="shared" si="489"/>
        <v>L</v>
      </c>
      <c r="O3148" s="11">
        <f t="shared" si="490"/>
        <v>45923</v>
      </c>
      <c r="P3148" s="12" t="str">
        <f t="shared" si="491"/>
        <v>07</v>
      </c>
      <c r="Q3148" s="13" t="str">
        <f>VLOOKUP($B3148,Deals_Demo!$H:$N,7,0)</f>
        <v>strategy_14_demo</v>
      </c>
      <c r="R3148" s="13" t="str">
        <f t="shared" si="492"/>
        <v>Tue</v>
      </c>
      <c r="S3148" s="14">
        <f>VLOOKUP($B3148,Deals_Demo!$H:$S,8,0)</f>
        <v>45923.330891203703</v>
      </c>
      <c r="T3148" s="14">
        <f>VLOOKUP($B3148,Deals_Demo!$H:$S,9,0)</f>
        <v>45923.539224537039</v>
      </c>
      <c r="U3148" s="15" t="str">
        <f t="shared" si="493"/>
        <v>2025-09-23</v>
      </c>
      <c r="V3148" s="13" t="str">
        <f>VLOOKUP($B3148,Deals_Demo!$H:$S,11,0)</f>
        <v>12</v>
      </c>
      <c r="W3148" s="13" t="str">
        <f>VLOOKUP($B3148,Deals_Demo!$H:$S,12,0)</f>
        <v>Tue</v>
      </c>
      <c r="X3148" s="13">
        <f t="shared" si="495"/>
        <v>-0.30499999999999999</v>
      </c>
      <c r="Y3148" s="13">
        <f t="shared" si="496"/>
        <v>-0.61</v>
      </c>
      <c r="Z3148" s="13">
        <f t="shared" si="497"/>
        <v>-0.91499999999999992</v>
      </c>
      <c r="AA3148" s="13">
        <f t="shared" si="494"/>
        <v>-3</v>
      </c>
    </row>
    <row r="3149" spans="1:27" x14ac:dyDescent="0.25">
      <c r="A3149" s="60">
        <v>45923.330891203703</v>
      </c>
      <c r="B3149" s="61">
        <v>444678712</v>
      </c>
      <c r="C3149" s="62" t="s">
        <v>36</v>
      </c>
      <c r="D3149" s="62" t="s">
        <v>38</v>
      </c>
      <c r="E3149" s="62" t="s">
        <v>119</v>
      </c>
      <c r="F3149" s="63">
        <v>3744.58</v>
      </c>
      <c r="G3149" s="63">
        <v>3747.58</v>
      </c>
      <c r="H3149" s="63">
        <v>3743.08</v>
      </c>
      <c r="I3149" s="62" t="s">
        <v>3618</v>
      </c>
      <c r="J3149" s="63">
        <v>3747.63</v>
      </c>
      <c r="K3149" s="63">
        <v>0</v>
      </c>
      <c r="L3149" s="63">
        <v>0</v>
      </c>
      <c r="M3149" s="63">
        <v>-3.05</v>
      </c>
      <c r="N3149" s="10" t="str">
        <f t="shared" si="489"/>
        <v>L</v>
      </c>
      <c r="O3149" s="11">
        <f t="shared" si="490"/>
        <v>45923</v>
      </c>
      <c r="P3149" s="12" t="str">
        <f t="shared" si="491"/>
        <v>07</v>
      </c>
      <c r="Q3149" s="13" t="str">
        <f>VLOOKUP($B3149,Deals_Demo!$H:$N,7,0)</f>
        <v>strategy_24_demo</v>
      </c>
      <c r="R3149" s="13" t="str">
        <f t="shared" si="492"/>
        <v>Tue</v>
      </c>
      <c r="S3149" s="14">
        <f>VLOOKUP($B3149,Deals_Demo!$H:$S,8,0)</f>
        <v>45923.330891203703</v>
      </c>
      <c r="T3149" s="14">
        <f>VLOOKUP($B3149,Deals_Demo!$H:$S,9,0)</f>
        <v>45923.539224537039</v>
      </c>
      <c r="U3149" s="15" t="str">
        <f t="shared" si="493"/>
        <v>2025-09-23</v>
      </c>
      <c r="V3149" s="13" t="str">
        <f>VLOOKUP($B3149,Deals_Demo!$H:$S,11,0)</f>
        <v>12</v>
      </c>
      <c r="W3149" s="13" t="str">
        <f>VLOOKUP($B3149,Deals_Demo!$H:$S,12,0)</f>
        <v>Tue</v>
      </c>
      <c r="X3149" s="13">
        <f t="shared" si="495"/>
        <v>-0.30499999999999999</v>
      </c>
      <c r="Y3149" s="13">
        <f t="shared" si="496"/>
        <v>-0.61</v>
      </c>
      <c r="Z3149" s="13">
        <f t="shared" si="497"/>
        <v>-0.91499999999999992</v>
      </c>
      <c r="AA3149" s="13">
        <f t="shared" si="494"/>
        <v>-3</v>
      </c>
    </row>
    <row r="3150" spans="1:27" x14ac:dyDescent="0.25">
      <c r="A3150" s="56">
        <v>45923.330891203703</v>
      </c>
      <c r="B3150" s="57">
        <v>444678715</v>
      </c>
      <c r="C3150" s="58" t="s">
        <v>36</v>
      </c>
      <c r="D3150" s="58" t="s">
        <v>38</v>
      </c>
      <c r="E3150" s="58" t="s">
        <v>119</v>
      </c>
      <c r="F3150" s="59">
        <v>3744.58</v>
      </c>
      <c r="G3150" s="59">
        <v>3747.58</v>
      </c>
      <c r="H3150" s="59">
        <v>3741.58</v>
      </c>
      <c r="I3150" s="58" t="s">
        <v>3618</v>
      </c>
      <c r="J3150" s="59">
        <v>3747.63</v>
      </c>
      <c r="K3150" s="59">
        <v>0</v>
      </c>
      <c r="L3150" s="59">
        <v>0</v>
      </c>
      <c r="M3150" s="59">
        <v>-3.05</v>
      </c>
      <c r="N3150" s="10" t="str">
        <f t="shared" si="489"/>
        <v>L</v>
      </c>
      <c r="O3150" s="11">
        <f t="shared" si="490"/>
        <v>45923</v>
      </c>
      <c r="P3150" s="12" t="str">
        <f t="shared" si="491"/>
        <v>07</v>
      </c>
      <c r="Q3150" s="13" t="str">
        <f>VLOOKUP($B3150,Deals_Demo!$H:$N,7,0)</f>
        <v>strategy_09_demo</v>
      </c>
      <c r="R3150" s="13" t="str">
        <f t="shared" si="492"/>
        <v>Tue</v>
      </c>
      <c r="S3150" s="14">
        <f>VLOOKUP($B3150,Deals_Demo!$H:$S,8,0)</f>
        <v>45923.330891203703</v>
      </c>
      <c r="T3150" s="14">
        <f>VLOOKUP($B3150,Deals_Demo!$H:$S,9,0)</f>
        <v>45923.539224537039</v>
      </c>
      <c r="U3150" s="15" t="str">
        <f t="shared" si="493"/>
        <v>2025-09-23</v>
      </c>
      <c r="V3150" s="13" t="str">
        <f>VLOOKUP($B3150,Deals_Demo!$H:$S,11,0)</f>
        <v>12</v>
      </c>
      <c r="W3150" s="13" t="str">
        <f>VLOOKUP($B3150,Deals_Demo!$H:$S,12,0)</f>
        <v>Tue</v>
      </c>
      <c r="X3150" s="13">
        <f t="shared" si="495"/>
        <v>-0.30499999999999999</v>
      </c>
      <c r="Y3150" s="13">
        <f t="shared" si="496"/>
        <v>-0.61</v>
      </c>
      <c r="Z3150" s="13">
        <f t="shared" si="497"/>
        <v>-0.91499999999999992</v>
      </c>
      <c r="AA3150" s="13">
        <f t="shared" si="494"/>
        <v>-3</v>
      </c>
    </row>
    <row r="3151" spans="1:27" x14ac:dyDescent="0.25">
      <c r="A3151" s="60">
        <v>45923.330891203703</v>
      </c>
      <c r="B3151" s="61">
        <v>444678717</v>
      </c>
      <c r="C3151" s="62" t="s">
        <v>36</v>
      </c>
      <c r="D3151" s="62" t="s">
        <v>38</v>
      </c>
      <c r="E3151" s="62" t="s">
        <v>119</v>
      </c>
      <c r="F3151" s="63">
        <v>3744.58</v>
      </c>
      <c r="G3151" s="63">
        <v>3747.58</v>
      </c>
      <c r="H3151" s="63">
        <v>3743.08</v>
      </c>
      <c r="I3151" s="62" t="s">
        <v>3618</v>
      </c>
      <c r="J3151" s="63">
        <v>3747.63</v>
      </c>
      <c r="K3151" s="63">
        <v>0</v>
      </c>
      <c r="L3151" s="63">
        <v>0</v>
      </c>
      <c r="M3151" s="63">
        <v>-3.05</v>
      </c>
      <c r="N3151" s="10" t="str">
        <f t="shared" si="489"/>
        <v>L</v>
      </c>
      <c r="O3151" s="11">
        <f t="shared" si="490"/>
        <v>45923</v>
      </c>
      <c r="P3151" s="12" t="str">
        <f t="shared" si="491"/>
        <v>07</v>
      </c>
      <c r="Q3151" s="13" t="str">
        <f>VLOOKUP($B3151,Deals_Demo!$H:$N,7,0)</f>
        <v>strategy_12_demo</v>
      </c>
      <c r="R3151" s="13" t="str">
        <f t="shared" si="492"/>
        <v>Tue</v>
      </c>
      <c r="S3151" s="14">
        <f>VLOOKUP($B3151,Deals_Demo!$H:$S,8,0)</f>
        <v>45923.330891203703</v>
      </c>
      <c r="T3151" s="14">
        <f>VLOOKUP($B3151,Deals_Demo!$H:$S,9,0)</f>
        <v>45923.539224537039</v>
      </c>
      <c r="U3151" s="15" t="str">
        <f t="shared" si="493"/>
        <v>2025-09-23</v>
      </c>
      <c r="V3151" s="13" t="str">
        <f>VLOOKUP($B3151,Deals_Demo!$H:$S,11,0)</f>
        <v>12</v>
      </c>
      <c r="W3151" s="13" t="str">
        <f>VLOOKUP($B3151,Deals_Demo!$H:$S,12,0)</f>
        <v>Tue</v>
      </c>
      <c r="X3151" s="13">
        <f t="shared" si="495"/>
        <v>-0.30499999999999999</v>
      </c>
      <c r="Y3151" s="13">
        <f t="shared" si="496"/>
        <v>-0.61</v>
      </c>
      <c r="Z3151" s="13">
        <f t="shared" si="497"/>
        <v>-0.91499999999999992</v>
      </c>
      <c r="AA3151" s="13">
        <f t="shared" si="494"/>
        <v>-3</v>
      </c>
    </row>
    <row r="3152" spans="1:27" x14ac:dyDescent="0.25">
      <c r="A3152" s="56">
        <v>45923.330995370372</v>
      </c>
      <c r="B3152" s="57">
        <v>444678750</v>
      </c>
      <c r="C3152" s="58" t="s">
        <v>36</v>
      </c>
      <c r="D3152" s="58" t="s">
        <v>38</v>
      </c>
      <c r="E3152" s="58" t="s">
        <v>119</v>
      </c>
      <c r="F3152" s="59">
        <v>3744.69</v>
      </c>
      <c r="G3152" s="59">
        <v>3747.18</v>
      </c>
      <c r="H3152" s="59">
        <v>3741.68</v>
      </c>
      <c r="I3152" s="58" t="s">
        <v>3619</v>
      </c>
      <c r="J3152" s="59">
        <v>3747.2</v>
      </c>
      <c r="K3152" s="59">
        <v>0</v>
      </c>
      <c r="L3152" s="59">
        <v>0</v>
      </c>
      <c r="M3152" s="59">
        <v>-2.5099999999999998</v>
      </c>
      <c r="N3152" s="10" t="str">
        <f t="shared" si="489"/>
        <v>L</v>
      </c>
      <c r="O3152" s="11">
        <f t="shared" si="490"/>
        <v>45923</v>
      </c>
      <c r="P3152" s="12" t="str">
        <f t="shared" si="491"/>
        <v>07</v>
      </c>
      <c r="Q3152" s="13" t="str">
        <f>VLOOKUP($B3152,Deals_Demo!$H:$N,7,0)</f>
        <v>strategy_10_demo</v>
      </c>
      <c r="R3152" s="13" t="str">
        <f t="shared" si="492"/>
        <v>Tue</v>
      </c>
      <c r="S3152" s="14">
        <f>VLOOKUP($B3152,Deals_Demo!$H:$S,8,0)</f>
        <v>45923.330995370372</v>
      </c>
      <c r="T3152" s="14">
        <f>VLOOKUP($B3152,Deals_Demo!$H:$S,9,0)</f>
        <v>45923.539328703708</v>
      </c>
      <c r="U3152" s="15" t="str">
        <f t="shared" si="493"/>
        <v>2025-09-23</v>
      </c>
      <c r="V3152" s="13" t="str">
        <f>VLOOKUP($B3152,Deals_Demo!$H:$S,11,0)</f>
        <v>12</v>
      </c>
      <c r="W3152" s="13" t="str">
        <f>VLOOKUP($B3152,Deals_Demo!$H:$S,12,0)</f>
        <v>Tue</v>
      </c>
      <c r="X3152" s="13">
        <f t="shared" si="495"/>
        <v>-0.251</v>
      </c>
      <c r="Y3152" s="13">
        <f t="shared" si="496"/>
        <v>-0.502</v>
      </c>
      <c r="Z3152" s="13">
        <f t="shared" si="497"/>
        <v>-0.75299999999999989</v>
      </c>
      <c r="AA3152" s="13">
        <f t="shared" si="494"/>
        <v>-3</v>
      </c>
    </row>
    <row r="3153" spans="1:27" x14ac:dyDescent="0.25">
      <c r="A3153" s="60">
        <v>45923.334351851852</v>
      </c>
      <c r="B3153" s="61">
        <v>444679834</v>
      </c>
      <c r="C3153" s="62" t="s">
        <v>36</v>
      </c>
      <c r="D3153" s="62" t="s">
        <v>38</v>
      </c>
      <c r="E3153" s="62" t="s">
        <v>119</v>
      </c>
      <c r="F3153" s="63">
        <v>3744.18</v>
      </c>
      <c r="G3153" s="63">
        <v>3746.39</v>
      </c>
      <c r="H3153" s="63">
        <v>3742.69</v>
      </c>
      <c r="I3153" s="62" t="s">
        <v>3620</v>
      </c>
      <c r="J3153" s="63">
        <v>3746.4</v>
      </c>
      <c r="K3153" s="63">
        <v>0</v>
      </c>
      <c r="L3153" s="63">
        <v>0</v>
      </c>
      <c r="M3153" s="63">
        <v>-2.2200000000000002</v>
      </c>
      <c r="N3153" s="10" t="str">
        <f t="shared" si="489"/>
        <v>L</v>
      </c>
      <c r="O3153" s="11">
        <f t="shared" si="490"/>
        <v>45923</v>
      </c>
      <c r="P3153" s="12" t="str">
        <f t="shared" si="491"/>
        <v>08</v>
      </c>
      <c r="Q3153" s="13" t="str">
        <f>VLOOKUP($B3153,Deals_Demo!$H:$N,7,0)</f>
        <v>strategy_22_demo</v>
      </c>
      <c r="R3153" s="13" t="str">
        <f t="shared" si="492"/>
        <v>Tue</v>
      </c>
      <c r="S3153" s="14">
        <f>VLOOKUP($B3153,Deals_Demo!$H:$S,8,0)</f>
        <v>45923.334351851852</v>
      </c>
      <c r="T3153" s="14">
        <f>VLOOKUP($B3153,Deals_Demo!$H:$S,9,0)</f>
        <v>45923.542685185188</v>
      </c>
      <c r="U3153" s="15" t="str">
        <f t="shared" si="493"/>
        <v>2025-09-23</v>
      </c>
      <c r="V3153" s="13" t="str">
        <f>VLOOKUP($B3153,Deals_Demo!$H:$S,11,0)</f>
        <v>13</v>
      </c>
      <c r="W3153" s="13" t="str">
        <f>VLOOKUP($B3153,Deals_Demo!$H:$S,12,0)</f>
        <v>Tue</v>
      </c>
      <c r="X3153" s="13">
        <f t="shared" si="495"/>
        <v>-0.22200000000000003</v>
      </c>
      <c r="Y3153" s="13">
        <f t="shared" si="496"/>
        <v>-0.44400000000000006</v>
      </c>
      <c r="Z3153" s="13">
        <f t="shared" si="497"/>
        <v>-0.66600000000000004</v>
      </c>
      <c r="AA3153" s="13">
        <f t="shared" si="494"/>
        <v>-3</v>
      </c>
    </row>
    <row r="3154" spans="1:27" x14ac:dyDescent="0.25">
      <c r="A3154" s="56">
        <v>45923.342222222222</v>
      </c>
      <c r="B3154" s="57">
        <v>444682719</v>
      </c>
      <c r="C3154" s="58" t="s">
        <v>36</v>
      </c>
      <c r="D3154" s="58" t="s">
        <v>37</v>
      </c>
      <c r="E3154" s="58" t="s">
        <v>119</v>
      </c>
      <c r="F3154" s="59">
        <v>3746.45</v>
      </c>
      <c r="G3154" s="59">
        <v>3747.22</v>
      </c>
      <c r="H3154" s="58"/>
      <c r="I3154" s="58" t="s">
        <v>3594</v>
      </c>
      <c r="J3154" s="59">
        <v>3747.21</v>
      </c>
      <c r="K3154" s="59">
        <v>0</v>
      </c>
      <c r="L3154" s="59">
        <v>0</v>
      </c>
      <c r="M3154" s="59">
        <v>0.76</v>
      </c>
      <c r="N3154" s="10" t="str">
        <f t="shared" si="489"/>
        <v>W</v>
      </c>
      <c r="O3154" s="11">
        <f t="shared" si="490"/>
        <v>45923</v>
      </c>
      <c r="P3154" s="12" t="str">
        <f t="shared" si="491"/>
        <v>08</v>
      </c>
      <c r="Q3154" s="13" t="str">
        <f>VLOOKUP($B3154,Deals_Demo!$H:$N,7,0)</f>
        <v>strategy_20_demo</v>
      </c>
      <c r="R3154" s="13" t="str">
        <f t="shared" si="492"/>
        <v>Tue</v>
      </c>
      <c r="S3154" s="14">
        <f>VLOOKUP($B3154,Deals_Demo!$H:$S,8,0)</f>
        <v>45923.342222222222</v>
      </c>
      <c r="T3154" s="14">
        <f>VLOOKUP($B3154,Deals_Demo!$H:$S,9,0)</f>
        <v>45923.550555555557</v>
      </c>
      <c r="U3154" s="15" t="str">
        <f t="shared" si="493"/>
        <v>2025-09-23</v>
      </c>
      <c r="V3154" s="13" t="str">
        <f>VLOOKUP($B3154,Deals_Demo!$H:$S,11,0)</f>
        <v>13</v>
      </c>
      <c r="W3154" s="13" t="str">
        <f>VLOOKUP($B3154,Deals_Demo!$H:$S,12,0)</f>
        <v>Tue</v>
      </c>
      <c r="X3154" s="13">
        <f t="shared" si="495"/>
        <v>7.6000000000000012E-2</v>
      </c>
      <c r="Y3154" s="13">
        <f t="shared" si="496"/>
        <v>0.15200000000000002</v>
      </c>
      <c r="Z3154" s="13">
        <f t="shared" si="497"/>
        <v>0.22799999999999998</v>
      </c>
      <c r="AA3154" s="13">
        <f t="shared" si="494"/>
        <v>-3</v>
      </c>
    </row>
    <row r="3155" spans="1:27" x14ac:dyDescent="0.25">
      <c r="A3155" s="60">
        <v>45923.342453703706</v>
      </c>
      <c r="B3155" s="61">
        <v>444682892</v>
      </c>
      <c r="C3155" s="62" t="s">
        <v>36</v>
      </c>
      <c r="D3155" s="62" t="s">
        <v>37</v>
      </c>
      <c r="E3155" s="62" t="s">
        <v>119</v>
      </c>
      <c r="F3155" s="63">
        <v>3746.55</v>
      </c>
      <c r="G3155" s="63">
        <v>3746.81</v>
      </c>
      <c r="H3155" s="63">
        <v>3749.55</v>
      </c>
      <c r="I3155" s="62" t="s">
        <v>3621</v>
      </c>
      <c r="J3155" s="63">
        <v>3746.81</v>
      </c>
      <c r="K3155" s="63">
        <v>0</v>
      </c>
      <c r="L3155" s="63">
        <v>0</v>
      </c>
      <c r="M3155" s="63">
        <v>0.26</v>
      </c>
      <c r="N3155" s="10" t="str">
        <f t="shared" si="489"/>
        <v>W</v>
      </c>
      <c r="O3155" s="11">
        <f t="shared" si="490"/>
        <v>45923</v>
      </c>
      <c r="P3155" s="12" t="str">
        <f t="shared" si="491"/>
        <v>08</v>
      </c>
      <c r="Q3155" s="13" t="str">
        <f>VLOOKUP($B3155,Deals_Demo!$H:$N,7,0)</f>
        <v>strategy_10_demo</v>
      </c>
      <c r="R3155" s="13" t="str">
        <f t="shared" si="492"/>
        <v>Tue</v>
      </c>
      <c r="S3155" s="14">
        <f>VLOOKUP($B3155,Deals_Demo!$H:$S,8,0)</f>
        <v>45923.342453703706</v>
      </c>
      <c r="T3155" s="14">
        <f>VLOOKUP($B3155,Deals_Demo!$H:$S,9,0)</f>
        <v>45923.550787037042</v>
      </c>
      <c r="U3155" s="15" t="str">
        <f t="shared" si="493"/>
        <v>2025-09-23</v>
      </c>
      <c r="V3155" s="13" t="str">
        <f>VLOOKUP($B3155,Deals_Demo!$H:$S,11,0)</f>
        <v>13</v>
      </c>
      <c r="W3155" s="13" t="str">
        <f>VLOOKUP($B3155,Deals_Demo!$H:$S,12,0)</f>
        <v>Tue</v>
      </c>
      <c r="X3155" s="13">
        <f t="shared" si="495"/>
        <v>2.6000000000000002E-2</v>
      </c>
      <c r="Y3155" s="13">
        <f t="shared" si="496"/>
        <v>5.2000000000000005E-2</v>
      </c>
      <c r="Z3155" s="13">
        <f t="shared" si="497"/>
        <v>7.8E-2</v>
      </c>
      <c r="AA3155" s="13">
        <f t="shared" si="494"/>
        <v>-3</v>
      </c>
    </row>
    <row r="3156" spans="1:27" x14ac:dyDescent="0.25">
      <c r="A3156" s="56">
        <v>45923.342453703706</v>
      </c>
      <c r="B3156" s="57">
        <v>444682893</v>
      </c>
      <c r="C3156" s="58" t="s">
        <v>36</v>
      </c>
      <c r="D3156" s="58" t="s">
        <v>37</v>
      </c>
      <c r="E3156" s="58" t="s">
        <v>119</v>
      </c>
      <c r="F3156" s="59">
        <v>3746.55</v>
      </c>
      <c r="G3156" s="59">
        <v>3744.35</v>
      </c>
      <c r="H3156" s="59">
        <v>3748.05</v>
      </c>
      <c r="I3156" s="58" t="s">
        <v>3599</v>
      </c>
      <c r="J3156" s="59">
        <v>3748.07</v>
      </c>
      <c r="K3156" s="59">
        <v>0</v>
      </c>
      <c r="L3156" s="59">
        <v>0</v>
      </c>
      <c r="M3156" s="59">
        <v>1.52</v>
      </c>
      <c r="N3156" s="10" t="str">
        <f t="shared" si="489"/>
        <v>W</v>
      </c>
      <c r="O3156" s="11">
        <f t="shared" si="490"/>
        <v>45923</v>
      </c>
      <c r="P3156" s="12" t="str">
        <f t="shared" si="491"/>
        <v>08</v>
      </c>
      <c r="Q3156" s="13" t="str">
        <f>VLOOKUP($B3156,Deals_Demo!$H:$N,7,0)</f>
        <v>strategy_22_demo</v>
      </c>
      <c r="R3156" s="13" t="str">
        <f t="shared" si="492"/>
        <v>Tue</v>
      </c>
      <c r="S3156" s="14">
        <f>VLOOKUP($B3156,Deals_Demo!$H:$S,8,0)</f>
        <v>45923.342453703706</v>
      </c>
      <c r="T3156" s="14">
        <f>VLOOKUP($B3156,Deals_Demo!$H:$S,9,0)</f>
        <v>45923.550787037042</v>
      </c>
      <c r="U3156" s="15" t="str">
        <f t="shared" si="493"/>
        <v>2025-09-23</v>
      </c>
      <c r="V3156" s="13" t="str">
        <f>VLOOKUP($B3156,Deals_Demo!$H:$S,11,0)</f>
        <v>13</v>
      </c>
      <c r="W3156" s="13" t="str">
        <f>VLOOKUP($B3156,Deals_Demo!$H:$S,12,0)</f>
        <v>Tue</v>
      </c>
      <c r="X3156" s="13">
        <f t="shared" si="495"/>
        <v>0.15200000000000002</v>
      </c>
      <c r="Y3156" s="13">
        <f t="shared" si="496"/>
        <v>0.30400000000000005</v>
      </c>
      <c r="Z3156" s="13">
        <f t="shared" si="497"/>
        <v>0.45599999999999996</v>
      </c>
      <c r="AA3156" s="13">
        <f t="shared" si="494"/>
        <v>-3</v>
      </c>
    </row>
    <row r="3157" spans="1:27" x14ac:dyDescent="0.25">
      <c r="A3157" s="60">
        <v>45923.342465277776</v>
      </c>
      <c r="B3157" s="61">
        <v>444682895</v>
      </c>
      <c r="C3157" s="62" t="s">
        <v>36</v>
      </c>
      <c r="D3157" s="62" t="s">
        <v>37</v>
      </c>
      <c r="E3157" s="62" t="s">
        <v>119</v>
      </c>
      <c r="F3157" s="63">
        <v>3746.55</v>
      </c>
      <c r="G3157" s="63">
        <v>3745.05</v>
      </c>
      <c r="H3157" s="63">
        <v>3748.05</v>
      </c>
      <c r="I3157" s="62" t="s">
        <v>3599</v>
      </c>
      <c r="J3157" s="63">
        <v>3748.07</v>
      </c>
      <c r="K3157" s="63">
        <v>0</v>
      </c>
      <c r="L3157" s="63">
        <v>0</v>
      </c>
      <c r="M3157" s="63">
        <v>1.52</v>
      </c>
      <c r="N3157" s="10" t="str">
        <f t="shared" ref="N3157:N3220" si="498">IF(M3157&gt;0,"W",IF(M3157&lt;0,"L","BE"))</f>
        <v>W</v>
      </c>
      <c r="O3157" s="11">
        <f t="shared" ref="O3157:O3220" si="499">INT(LEFT(A3157,10))</f>
        <v>45923</v>
      </c>
      <c r="P3157" s="12" t="str">
        <f t="shared" ref="P3157:P3220" si="500">TEXT(A3157,"hh")</f>
        <v>08</v>
      </c>
      <c r="Q3157" s="13" t="str">
        <f>VLOOKUP($B3157,Deals_Demo!$H:$N,7,0)</f>
        <v>strategy_15_demo</v>
      </c>
      <c r="R3157" s="13" t="str">
        <f t="shared" ref="R3157:R3220" si="501">TEXT(O3157,"ddd")</f>
        <v>Tue</v>
      </c>
      <c r="S3157" s="14">
        <f>VLOOKUP($B3157,Deals_Demo!$H:$S,8,0)</f>
        <v>45923.342465277776</v>
      </c>
      <c r="T3157" s="14">
        <f>VLOOKUP($B3157,Deals_Demo!$H:$S,9,0)</f>
        <v>45923.550798611112</v>
      </c>
      <c r="U3157" s="15" t="str">
        <f t="shared" ref="U3157:U3220" si="502">TEXT(T3157,"yyyy-mm-dd")</f>
        <v>2025-09-23</v>
      </c>
      <c r="V3157" s="13" t="str">
        <f>VLOOKUP($B3157,Deals_Demo!$H:$S,11,0)</f>
        <v>13</v>
      </c>
      <c r="W3157" s="13" t="str">
        <f>VLOOKUP($B3157,Deals_Demo!$H:$S,12,0)</f>
        <v>Tue</v>
      </c>
      <c r="X3157" s="13">
        <f t="shared" si="495"/>
        <v>0.15200000000000002</v>
      </c>
      <c r="Y3157" s="13">
        <f t="shared" si="496"/>
        <v>0.30400000000000005</v>
      </c>
      <c r="Z3157" s="13">
        <f t="shared" si="497"/>
        <v>0.45599999999999996</v>
      </c>
      <c r="AA3157" s="13">
        <f t="shared" ref="AA3157:AA3220" si="503">IF(M3157&lt;2.9,-3,M3157)</f>
        <v>-3</v>
      </c>
    </row>
    <row r="3158" spans="1:27" x14ac:dyDescent="0.25">
      <c r="A3158" s="56">
        <v>45923.342465277776</v>
      </c>
      <c r="B3158" s="57">
        <v>444682903</v>
      </c>
      <c r="C3158" s="58" t="s">
        <v>36</v>
      </c>
      <c r="D3158" s="58" t="s">
        <v>37</v>
      </c>
      <c r="E3158" s="58" t="s">
        <v>119</v>
      </c>
      <c r="F3158" s="59">
        <v>3746.55</v>
      </c>
      <c r="G3158" s="59">
        <v>3747.83</v>
      </c>
      <c r="H3158" s="59">
        <v>3749.55</v>
      </c>
      <c r="I3158" s="58" t="s">
        <v>3764</v>
      </c>
      <c r="J3158" s="59">
        <v>3749.55</v>
      </c>
      <c r="K3158" s="59">
        <v>0</v>
      </c>
      <c r="L3158" s="59">
        <v>0</v>
      </c>
      <c r="M3158" s="59">
        <v>3</v>
      </c>
      <c r="N3158" s="10" t="str">
        <f t="shared" si="498"/>
        <v>W</v>
      </c>
      <c r="O3158" s="11">
        <f t="shared" si="499"/>
        <v>45923</v>
      </c>
      <c r="P3158" s="12" t="str">
        <f t="shared" si="500"/>
        <v>08</v>
      </c>
      <c r="Q3158" s="13" t="str">
        <f>VLOOKUP($B3158,Deals_Demo!$H:$N,7,0)</f>
        <v>strategy_23_demo</v>
      </c>
      <c r="R3158" s="13" t="str">
        <f t="shared" si="501"/>
        <v>Tue</v>
      </c>
      <c r="S3158" s="14">
        <f>VLOOKUP($B3158,Deals_Demo!$H:$S,8,0)</f>
        <v>45923.342465277776</v>
      </c>
      <c r="T3158" s="14">
        <f>VLOOKUP($B3158,Deals_Demo!$H:$S,9,0)</f>
        <v>45923.550798611112</v>
      </c>
      <c r="U3158" s="15" t="str">
        <f t="shared" si="502"/>
        <v>2025-09-23</v>
      </c>
      <c r="V3158" s="13" t="str">
        <f>VLOOKUP($B3158,Deals_Demo!$H:$S,11,0)</f>
        <v>13</v>
      </c>
      <c r="W3158" s="13" t="str">
        <f>VLOOKUP($B3158,Deals_Demo!$H:$S,12,0)</f>
        <v>Tue</v>
      </c>
      <c r="X3158" s="13">
        <f t="shared" si="495"/>
        <v>0.30000000000000004</v>
      </c>
      <c r="Y3158" s="13">
        <f t="shared" si="496"/>
        <v>0.60000000000000009</v>
      </c>
      <c r="Z3158" s="13">
        <f t="shared" si="497"/>
        <v>0.89999999999999991</v>
      </c>
      <c r="AA3158" s="13">
        <f t="shared" si="503"/>
        <v>3</v>
      </c>
    </row>
    <row r="3159" spans="1:27" x14ac:dyDescent="0.25">
      <c r="A3159" s="60">
        <v>45923.345925925925</v>
      </c>
      <c r="B3159" s="61">
        <v>444684279</v>
      </c>
      <c r="C3159" s="62" t="s">
        <v>36</v>
      </c>
      <c r="D3159" s="62" t="s">
        <v>37</v>
      </c>
      <c r="E3159" s="62" t="s">
        <v>119</v>
      </c>
      <c r="F3159" s="63">
        <v>3747.7</v>
      </c>
      <c r="G3159" s="63">
        <v>3749.59</v>
      </c>
      <c r="H3159" s="62"/>
      <c r="I3159" s="62" t="s">
        <v>3765</v>
      </c>
      <c r="J3159" s="63">
        <v>3749.56</v>
      </c>
      <c r="K3159" s="63">
        <v>0</v>
      </c>
      <c r="L3159" s="63">
        <v>0</v>
      </c>
      <c r="M3159" s="63">
        <v>1.86</v>
      </c>
      <c r="N3159" s="10" t="str">
        <f t="shared" si="498"/>
        <v>W</v>
      </c>
      <c r="O3159" s="11">
        <f t="shared" si="499"/>
        <v>45923</v>
      </c>
      <c r="P3159" s="12" t="str">
        <f t="shared" si="500"/>
        <v>08</v>
      </c>
      <c r="Q3159" s="13" t="str">
        <f>VLOOKUP($B3159,Deals_Demo!$H:$N,7,0)</f>
        <v>strategy_18_demo</v>
      </c>
      <c r="R3159" s="13" t="str">
        <f t="shared" si="501"/>
        <v>Tue</v>
      </c>
      <c r="S3159" s="14">
        <f>VLOOKUP($B3159,Deals_Demo!$H:$S,8,0)</f>
        <v>45923.345925925925</v>
      </c>
      <c r="T3159" s="14">
        <f>VLOOKUP($B3159,Deals_Demo!$H:$S,9,0)</f>
        <v>45923.554259259261</v>
      </c>
      <c r="U3159" s="15" t="str">
        <f t="shared" si="502"/>
        <v>2025-09-23</v>
      </c>
      <c r="V3159" s="13" t="str">
        <f>VLOOKUP($B3159,Deals_Demo!$H:$S,11,0)</f>
        <v>13</v>
      </c>
      <c r="W3159" s="13" t="str">
        <f>VLOOKUP($B3159,Deals_Demo!$H:$S,12,0)</f>
        <v>Tue</v>
      </c>
      <c r="X3159" s="13">
        <f t="shared" si="495"/>
        <v>0.18600000000000003</v>
      </c>
      <c r="Y3159" s="13">
        <f t="shared" si="496"/>
        <v>0.37200000000000005</v>
      </c>
      <c r="Z3159" s="13">
        <f t="shared" si="497"/>
        <v>0.55800000000000005</v>
      </c>
      <c r="AA3159" s="13">
        <f t="shared" si="503"/>
        <v>-3</v>
      </c>
    </row>
    <row r="3160" spans="1:27" x14ac:dyDescent="0.25">
      <c r="A3160" s="56">
        <v>45923.346273148149</v>
      </c>
      <c r="B3160" s="57">
        <v>444684400</v>
      </c>
      <c r="C3160" s="58" t="s">
        <v>36</v>
      </c>
      <c r="D3160" s="58" t="s">
        <v>37</v>
      </c>
      <c r="E3160" s="58" t="s">
        <v>119</v>
      </c>
      <c r="F3160" s="59">
        <v>3747.26</v>
      </c>
      <c r="G3160" s="59">
        <v>3748.96</v>
      </c>
      <c r="H3160" s="59">
        <v>3750.76</v>
      </c>
      <c r="I3160" s="58" t="s">
        <v>3766</v>
      </c>
      <c r="J3160" s="59">
        <v>3750.77</v>
      </c>
      <c r="K3160" s="59">
        <v>0</v>
      </c>
      <c r="L3160" s="59">
        <v>0</v>
      </c>
      <c r="M3160" s="59">
        <v>3.51</v>
      </c>
      <c r="N3160" s="10" t="str">
        <f t="shared" si="498"/>
        <v>W</v>
      </c>
      <c r="O3160" s="11">
        <f t="shared" si="499"/>
        <v>45923</v>
      </c>
      <c r="P3160" s="12" t="str">
        <f t="shared" si="500"/>
        <v>08</v>
      </c>
      <c r="Q3160" s="13" t="str">
        <f>VLOOKUP($B3160,Deals_Demo!$H:$N,7,0)</f>
        <v>strategy_11_demo</v>
      </c>
      <c r="R3160" s="13" t="str">
        <f t="shared" si="501"/>
        <v>Tue</v>
      </c>
      <c r="S3160" s="14">
        <f>VLOOKUP($B3160,Deals_Demo!$H:$S,8,0)</f>
        <v>45923.346273148149</v>
      </c>
      <c r="T3160" s="14">
        <f>VLOOKUP($B3160,Deals_Demo!$H:$S,9,0)</f>
        <v>45923.554606481484</v>
      </c>
      <c r="U3160" s="15" t="str">
        <f t="shared" si="502"/>
        <v>2025-09-23</v>
      </c>
      <c r="V3160" s="13" t="str">
        <f>VLOOKUP($B3160,Deals_Demo!$H:$S,11,0)</f>
        <v>13</v>
      </c>
      <c r="W3160" s="13" t="str">
        <f>VLOOKUP($B3160,Deals_Demo!$H:$S,12,0)</f>
        <v>Tue</v>
      </c>
      <c r="X3160" s="13">
        <f t="shared" si="495"/>
        <v>0.35099999999999998</v>
      </c>
      <c r="Y3160" s="13">
        <f t="shared" si="496"/>
        <v>0.70199999999999996</v>
      </c>
      <c r="Z3160" s="13">
        <f t="shared" si="497"/>
        <v>1.0529999999999999</v>
      </c>
      <c r="AA3160" s="13">
        <f t="shared" si="503"/>
        <v>3.51</v>
      </c>
    </row>
    <row r="3161" spans="1:27" x14ac:dyDescent="0.25">
      <c r="A3161" s="60">
        <v>45923.346273148149</v>
      </c>
      <c r="B3161" s="61">
        <v>444684402</v>
      </c>
      <c r="C3161" s="62" t="s">
        <v>36</v>
      </c>
      <c r="D3161" s="62" t="s">
        <v>37</v>
      </c>
      <c r="E3161" s="62" t="s">
        <v>119</v>
      </c>
      <c r="F3161" s="63">
        <v>3747.26</v>
      </c>
      <c r="G3161" s="63">
        <v>3747.15</v>
      </c>
      <c r="H3161" s="63">
        <v>3748.76</v>
      </c>
      <c r="I3161" s="62" t="s">
        <v>3767</v>
      </c>
      <c r="J3161" s="63">
        <v>3748.77</v>
      </c>
      <c r="K3161" s="63">
        <v>0</v>
      </c>
      <c r="L3161" s="63">
        <v>0</v>
      </c>
      <c r="M3161" s="63">
        <v>1.51</v>
      </c>
      <c r="N3161" s="10" t="str">
        <f t="shared" si="498"/>
        <v>W</v>
      </c>
      <c r="O3161" s="11">
        <f t="shared" si="499"/>
        <v>45923</v>
      </c>
      <c r="P3161" s="12" t="str">
        <f t="shared" si="500"/>
        <v>08</v>
      </c>
      <c r="Q3161" s="13" t="str">
        <f>VLOOKUP($B3161,Deals_Demo!$H:$N,7,0)</f>
        <v>strategy_12_demo</v>
      </c>
      <c r="R3161" s="13" t="str">
        <f t="shared" si="501"/>
        <v>Tue</v>
      </c>
      <c r="S3161" s="14">
        <f>VLOOKUP($B3161,Deals_Demo!$H:$S,8,0)</f>
        <v>45923.346273148149</v>
      </c>
      <c r="T3161" s="14">
        <f>VLOOKUP($B3161,Deals_Demo!$H:$S,9,0)</f>
        <v>45923.554606481484</v>
      </c>
      <c r="U3161" s="15" t="str">
        <f t="shared" si="502"/>
        <v>2025-09-23</v>
      </c>
      <c r="V3161" s="13" t="str">
        <f>VLOOKUP($B3161,Deals_Demo!$H:$S,11,0)</f>
        <v>13</v>
      </c>
      <c r="W3161" s="13" t="str">
        <f>VLOOKUP($B3161,Deals_Demo!$H:$S,12,0)</f>
        <v>Tue</v>
      </c>
      <c r="X3161" s="13">
        <f t="shared" si="495"/>
        <v>0.15100000000000002</v>
      </c>
      <c r="Y3161" s="13">
        <f t="shared" si="496"/>
        <v>0.30200000000000005</v>
      </c>
      <c r="Z3161" s="13">
        <f t="shared" si="497"/>
        <v>0.45299999999999996</v>
      </c>
      <c r="AA3161" s="13">
        <f t="shared" si="503"/>
        <v>-3</v>
      </c>
    </row>
    <row r="3162" spans="1:27" x14ac:dyDescent="0.25">
      <c r="A3162" s="56">
        <v>45923.346284722225</v>
      </c>
      <c r="B3162" s="57">
        <v>444684405</v>
      </c>
      <c r="C3162" s="58" t="s">
        <v>36</v>
      </c>
      <c r="D3162" s="58" t="s">
        <v>37</v>
      </c>
      <c r="E3162" s="58" t="s">
        <v>119</v>
      </c>
      <c r="F3162" s="59">
        <v>3747.26</v>
      </c>
      <c r="G3162" s="59">
        <v>3747.15</v>
      </c>
      <c r="H3162" s="59">
        <v>3748.76</v>
      </c>
      <c r="I3162" s="58" t="s">
        <v>3767</v>
      </c>
      <c r="J3162" s="59">
        <v>3748.77</v>
      </c>
      <c r="K3162" s="59">
        <v>0</v>
      </c>
      <c r="L3162" s="59">
        <v>0</v>
      </c>
      <c r="M3162" s="59">
        <v>1.51</v>
      </c>
      <c r="N3162" s="10" t="str">
        <f t="shared" si="498"/>
        <v>W</v>
      </c>
      <c r="O3162" s="11">
        <f t="shared" si="499"/>
        <v>45923</v>
      </c>
      <c r="P3162" s="12" t="str">
        <f t="shared" si="500"/>
        <v>08</v>
      </c>
      <c r="Q3162" s="13" t="str">
        <f>VLOOKUP($B3162,Deals_Demo!$H:$N,7,0)</f>
        <v>strategy_14_demo</v>
      </c>
      <c r="R3162" s="13" t="str">
        <f t="shared" si="501"/>
        <v>Tue</v>
      </c>
      <c r="S3162" s="14">
        <f>VLOOKUP($B3162,Deals_Demo!$H:$S,8,0)</f>
        <v>45923.346284722225</v>
      </c>
      <c r="T3162" s="14">
        <f>VLOOKUP($B3162,Deals_Demo!$H:$S,9,0)</f>
        <v>45923.554618055561</v>
      </c>
      <c r="U3162" s="15" t="str">
        <f t="shared" si="502"/>
        <v>2025-09-23</v>
      </c>
      <c r="V3162" s="13" t="str">
        <f>VLOOKUP($B3162,Deals_Demo!$H:$S,11,0)</f>
        <v>13</v>
      </c>
      <c r="W3162" s="13" t="str">
        <f>VLOOKUP($B3162,Deals_Demo!$H:$S,12,0)</f>
        <v>Tue</v>
      </c>
      <c r="X3162" s="13">
        <f t="shared" si="495"/>
        <v>0.15100000000000002</v>
      </c>
      <c r="Y3162" s="13">
        <f t="shared" si="496"/>
        <v>0.30200000000000005</v>
      </c>
      <c r="Z3162" s="13">
        <f t="shared" si="497"/>
        <v>0.45299999999999996</v>
      </c>
      <c r="AA3162" s="13">
        <f t="shared" si="503"/>
        <v>-3</v>
      </c>
    </row>
    <row r="3163" spans="1:27" x14ac:dyDescent="0.25">
      <c r="A3163" s="60">
        <v>45923.346284722225</v>
      </c>
      <c r="B3163" s="61">
        <v>444684406</v>
      </c>
      <c r="C3163" s="62" t="s">
        <v>36</v>
      </c>
      <c r="D3163" s="62" t="s">
        <v>37</v>
      </c>
      <c r="E3163" s="62" t="s">
        <v>119</v>
      </c>
      <c r="F3163" s="63">
        <v>3747.26</v>
      </c>
      <c r="G3163" s="63">
        <v>3747.15</v>
      </c>
      <c r="H3163" s="63">
        <v>3748.76</v>
      </c>
      <c r="I3163" s="62" t="s">
        <v>3767</v>
      </c>
      <c r="J3163" s="63">
        <v>3748.77</v>
      </c>
      <c r="K3163" s="63">
        <v>0</v>
      </c>
      <c r="L3163" s="63">
        <v>0</v>
      </c>
      <c r="M3163" s="63">
        <v>1.51</v>
      </c>
      <c r="N3163" s="10" t="str">
        <f t="shared" si="498"/>
        <v>W</v>
      </c>
      <c r="O3163" s="11">
        <f t="shared" si="499"/>
        <v>45923</v>
      </c>
      <c r="P3163" s="12" t="str">
        <f t="shared" si="500"/>
        <v>08</v>
      </c>
      <c r="Q3163" s="13" t="str">
        <f>VLOOKUP($B3163,Deals_Demo!$H:$N,7,0)</f>
        <v>strategy_24_demo</v>
      </c>
      <c r="R3163" s="13" t="str">
        <f t="shared" si="501"/>
        <v>Tue</v>
      </c>
      <c r="S3163" s="14">
        <f>VLOOKUP($B3163,Deals_Demo!$H:$S,8,0)</f>
        <v>45923.346284722225</v>
      </c>
      <c r="T3163" s="14">
        <f>VLOOKUP($B3163,Deals_Demo!$H:$S,9,0)</f>
        <v>45923.554618055561</v>
      </c>
      <c r="U3163" s="15" t="str">
        <f t="shared" si="502"/>
        <v>2025-09-23</v>
      </c>
      <c r="V3163" s="13" t="str">
        <f>VLOOKUP($B3163,Deals_Demo!$H:$S,11,0)</f>
        <v>13</v>
      </c>
      <c r="W3163" s="13" t="str">
        <f>VLOOKUP($B3163,Deals_Demo!$H:$S,12,0)</f>
        <v>Tue</v>
      </c>
      <c r="X3163" s="13">
        <f t="shared" si="495"/>
        <v>0.15100000000000002</v>
      </c>
      <c r="Y3163" s="13">
        <f t="shared" si="496"/>
        <v>0.30200000000000005</v>
      </c>
      <c r="Z3163" s="13">
        <f t="shared" si="497"/>
        <v>0.45299999999999996</v>
      </c>
      <c r="AA3163" s="13">
        <f t="shared" si="503"/>
        <v>-3</v>
      </c>
    </row>
    <row r="3164" spans="1:27" x14ac:dyDescent="0.25">
      <c r="A3164" s="56">
        <v>45923.346284722225</v>
      </c>
      <c r="B3164" s="57">
        <v>444684407</v>
      </c>
      <c r="C3164" s="58" t="s">
        <v>36</v>
      </c>
      <c r="D3164" s="58" t="s">
        <v>37</v>
      </c>
      <c r="E3164" s="58" t="s">
        <v>119</v>
      </c>
      <c r="F3164" s="59">
        <v>3747.26</v>
      </c>
      <c r="G3164" s="59">
        <v>3748.54</v>
      </c>
      <c r="H3164" s="59">
        <v>3750.26</v>
      </c>
      <c r="I3164" s="58" t="s">
        <v>3768</v>
      </c>
      <c r="J3164" s="59">
        <v>3750.36</v>
      </c>
      <c r="K3164" s="59">
        <v>0</v>
      </c>
      <c r="L3164" s="59">
        <v>0</v>
      </c>
      <c r="M3164" s="59">
        <v>3.1</v>
      </c>
      <c r="N3164" s="10" t="str">
        <f t="shared" si="498"/>
        <v>W</v>
      </c>
      <c r="O3164" s="11">
        <f t="shared" si="499"/>
        <v>45923</v>
      </c>
      <c r="P3164" s="12" t="str">
        <f t="shared" si="500"/>
        <v>08</v>
      </c>
      <c r="Q3164" s="13" t="str">
        <f>VLOOKUP($B3164,Deals_Demo!$H:$N,7,0)</f>
        <v>strategy_09_demo</v>
      </c>
      <c r="R3164" s="13" t="str">
        <f t="shared" si="501"/>
        <v>Tue</v>
      </c>
      <c r="S3164" s="14">
        <f>VLOOKUP($B3164,Deals_Demo!$H:$S,8,0)</f>
        <v>45923.346284722225</v>
      </c>
      <c r="T3164" s="14">
        <f>VLOOKUP($B3164,Deals_Demo!$H:$S,9,0)</f>
        <v>45923.554618055561</v>
      </c>
      <c r="U3164" s="15" t="str">
        <f t="shared" si="502"/>
        <v>2025-09-23</v>
      </c>
      <c r="V3164" s="13" t="str">
        <f>VLOOKUP($B3164,Deals_Demo!$H:$S,11,0)</f>
        <v>13</v>
      </c>
      <c r="W3164" s="13" t="str">
        <f>VLOOKUP($B3164,Deals_Demo!$H:$S,12,0)</f>
        <v>Tue</v>
      </c>
      <c r="X3164" s="13">
        <f t="shared" si="495"/>
        <v>0.31000000000000005</v>
      </c>
      <c r="Y3164" s="13">
        <f t="shared" si="496"/>
        <v>0.62000000000000011</v>
      </c>
      <c r="Z3164" s="13">
        <f t="shared" si="497"/>
        <v>0.92999999999999994</v>
      </c>
      <c r="AA3164" s="13">
        <f t="shared" si="503"/>
        <v>3.1</v>
      </c>
    </row>
    <row r="3165" spans="1:27" x14ac:dyDescent="0.25">
      <c r="A3165" s="60">
        <v>45923.346284722225</v>
      </c>
      <c r="B3165" s="61">
        <v>444684409</v>
      </c>
      <c r="C3165" s="62" t="s">
        <v>36</v>
      </c>
      <c r="D3165" s="62" t="s">
        <v>37</v>
      </c>
      <c r="E3165" s="62" t="s">
        <v>119</v>
      </c>
      <c r="F3165" s="63">
        <v>3747.25</v>
      </c>
      <c r="G3165" s="63">
        <v>3748.45</v>
      </c>
      <c r="H3165" s="63">
        <v>3753.26</v>
      </c>
      <c r="I3165" s="62" t="s">
        <v>3769</v>
      </c>
      <c r="J3165" s="63">
        <v>3753.27</v>
      </c>
      <c r="K3165" s="63">
        <v>0</v>
      </c>
      <c r="L3165" s="63">
        <v>0</v>
      </c>
      <c r="M3165" s="63">
        <v>6.02</v>
      </c>
      <c r="N3165" s="10" t="str">
        <f t="shared" si="498"/>
        <v>W</v>
      </c>
      <c r="O3165" s="11">
        <f t="shared" si="499"/>
        <v>45923</v>
      </c>
      <c r="P3165" s="12" t="str">
        <f t="shared" si="500"/>
        <v>08</v>
      </c>
      <c r="Q3165" s="13" t="str">
        <f>VLOOKUP($B3165,Deals_Demo!$H:$N,7,0)</f>
        <v>strategy_28.py</v>
      </c>
      <c r="R3165" s="13" t="str">
        <f t="shared" si="501"/>
        <v>Tue</v>
      </c>
      <c r="S3165" s="14">
        <f>VLOOKUP($B3165,Deals_Demo!$H:$S,8,0)</f>
        <v>45923.346284722225</v>
      </c>
      <c r="T3165" s="14">
        <f>VLOOKUP($B3165,Deals_Demo!$H:$S,9,0)</f>
        <v>45923.554618055561</v>
      </c>
      <c r="U3165" s="15" t="str">
        <f t="shared" si="502"/>
        <v>2025-09-23</v>
      </c>
      <c r="V3165" s="13" t="str">
        <f>VLOOKUP($B3165,Deals_Demo!$H:$S,11,0)</f>
        <v>13</v>
      </c>
      <c r="W3165" s="13" t="str">
        <f>VLOOKUP($B3165,Deals_Demo!$H:$S,12,0)</f>
        <v>Tue</v>
      </c>
      <c r="X3165" s="13">
        <f t="shared" si="495"/>
        <v>0.60199999999999998</v>
      </c>
      <c r="Y3165" s="13">
        <f t="shared" si="496"/>
        <v>1.204</v>
      </c>
      <c r="Z3165" s="13">
        <f t="shared" si="497"/>
        <v>1.8059999999999998</v>
      </c>
      <c r="AA3165" s="13">
        <f t="shared" si="503"/>
        <v>6.02</v>
      </c>
    </row>
    <row r="3166" spans="1:27" x14ac:dyDescent="0.25">
      <c r="A3166" s="56">
        <v>45923.347546296296</v>
      </c>
      <c r="B3166" s="57">
        <v>444684968</v>
      </c>
      <c r="C3166" s="58" t="s">
        <v>36</v>
      </c>
      <c r="D3166" s="58" t="s">
        <v>37</v>
      </c>
      <c r="E3166" s="58" t="s">
        <v>119</v>
      </c>
      <c r="F3166" s="59">
        <v>3747.22</v>
      </c>
      <c r="G3166" s="59">
        <v>3747.83</v>
      </c>
      <c r="H3166" s="59">
        <v>3749.42</v>
      </c>
      <c r="I3166" s="58" t="s">
        <v>3770</v>
      </c>
      <c r="J3166" s="59">
        <v>3749.49</v>
      </c>
      <c r="K3166" s="59">
        <v>0</v>
      </c>
      <c r="L3166" s="59">
        <v>0</v>
      </c>
      <c r="M3166" s="59">
        <v>2.27</v>
      </c>
      <c r="N3166" s="10" t="str">
        <f t="shared" si="498"/>
        <v>W</v>
      </c>
      <c r="O3166" s="11">
        <f t="shared" si="499"/>
        <v>45923</v>
      </c>
      <c r="P3166" s="12" t="str">
        <f t="shared" si="500"/>
        <v>08</v>
      </c>
      <c r="Q3166" s="13" t="str">
        <f>VLOOKUP($B3166,Deals_Demo!$H:$N,7,0)</f>
        <v>strategy_21_demo</v>
      </c>
      <c r="R3166" s="13" t="str">
        <f t="shared" si="501"/>
        <v>Tue</v>
      </c>
      <c r="S3166" s="14">
        <f>VLOOKUP($B3166,Deals_Demo!$H:$S,8,0)</f>
        <v>45923.347546296296</v>
      </c>
      <c r="T3166" s="14">
        <f>VLOOKUP($B3166,Deals_Demo!$H:$S,9,0)</f>
        <v>45923.555879629632</v>
      </c>
      <c r="U3166" s="15" t="str">
        <f t="shared" si="502"/>
        <v>2025-09-23</v>
      </c>
      <c r="V3166" s="13" t="str">
        <f>VLOOKUP($B3166,Deals_Demo!$H:$S,11,0)</f>
        <v>13</v>
      </c>
      <c r="W3166" s="13" t="str">
        <f>VLOOKUP($B3166,Deals_Demo!$H:$S,12,0)</f>
        <v>Tue</v>
      </c>
      <c r="X3166" s="13">
        <f t="shared" si="495"/>
        <v>0.22700000000000001</v>
      </c>
      <c r="Y3166" s="13">
        <f t="shared" si="496"/>
        <v>0.45400000000000001</v>
      </c>
      <c r="Z3166" s="13">
        <f t="shared" si="497"/>
        <v>0.68099999999999994</v>
      </c>
      <c r="AA3166" s="13">
        <f t="shared" si="503"/>
        <v>-3</v>
      </c>
    </row>
    <row r="3167" spans="1:27" x14ac:dyDescent="0.25">
      <c r="A3167" s="60">
        <v>45923.347546296296</v>
      </c>
      <c r="B3167" s="61">
        <v>444684973</v>
      </c>
      <c r="C3167" s="62" t="s">
        <v>36</v>
      </c>
      <c r="D3167" s="62" t="s">
        <v>37</v>
      </c>
      <c r="E3167" s="62" t="s">
        <v>119</v>
      </c>
      <c r="F3167" s="63">
        <v>3747.22</v>
      </c>
      <c r="G3167" s="63">
        <v>3747.16</v>
      </c>
      <c r="H3167" s="63">
        <v>3748.72</v>
      </c>
      <c r="I3167" s="62" t="s">
        <v>3767</v>
      </c>
      <c r="J3167" s="63">
        <v>3748.72</v>
      </c>
      <c r="K3167" s="63">
        <v>0</v>
      </c>
      <c r="L3167" s="63">
        <v>0</v>
      </c>
      <c r="M3167" s="63">
        <v>1.5</v>
      </c>
      <c r="N3167" s="10" t="str">
        <f t="shared" si="498"/>
        <v>W</v>
      </c>
      <c r="O3167" s="11">
        <f t="shared" si="499"/>
        <v>45923</v>
      </c>
      <c r="P3167" s="12" t="str">
        <f t="shared" si="500"/>
        <v>08</v>
      </c>
      <c r="Q3167" s="13" t="str">
        <f>VLOOKUP($B3167,Deals_Demo!$H:$N,7,0)</f>
        <v>strategy_15_demo</v>
      </c>
      <c r="R3167" s="13" t="str">
        <f t="shared" si="501"/>
        <v>Tue</v>
      </c>
      <c r="S3167" s="14">
        <f>VLOOKUP($B3167,Deals_Demo!$H:$S,8,0)</f>
        <v>45923.347546296296</v>
      </c>
      <c r="T3167" s="14">
        <f>VLOOKUP($B3167,Deals_Demo!$H:$S,9,0)</f>
        <v>45923.555879629632</v>
      </c>
      <c r="U3167" s="15" t="str">
        <f t="shared" si="502"/>
        <v>2025-09-23</v>
      </c>
      <c r="V3167" s="13" t="str">
        <f>VLOOKUP($B3167,Deals_Demo!$H:$S,11,0)</f>
        <v>13</v>
      </c>
      <c r="W3167" s="13" t="str">
        <f>VLOOKUP($B3167,Deals_Demo!$H:$S,12,0)</f>
        <v>Tue</v>
      </c>
      <c r="X3167" s="13">
        <f t="shared" si="495"/>
        <v>0.15000000000000002</v>
      </c>
      <c r="Y3167" s="13">
        <f t="shared" si="496"/>
        <v>0.30000000000000004</v>
      </c>
      <c r="Z3167" s="13">
        <f t="shared" si="497"/>
        <v>0.44999999999999996</v>
      </c>
      <c r="AA3167" s="13">
        <f t="shared" si="503"/>
        <v>-3</v>
      </c>
    </row>
    <row r="3168" spans="1:27" x14ac:dyDescent="0.25">
      <c r="A3168" s="56">
        <v>45923.347557870373</v>
      </c>
      <c r="B3168" s="57">
        <v>444684974</v>
      </c>
      <c r="C3168" s="58" t="s">
        <v>36</v>
      </c>
      <c r="D3168" s="58" t="s">
        <v>37</v>
      </c>
      <c r="E3168" s="58" t="s">
        <v>119</v>
      </c>
      <c r="F3168" s="59">
        <v>3747.2</v>
      </c>
      <c r="G3168" s="59">
        <v>3745.02</v>
      </c>
      <c r="H3168" s="59">
        <v>3748.72</v>
      </c>
      <c r="I3168" s="58" t="s">
        <v>3767</v>
      </c>
      <c r="J3168" s="59">
        <v>3748.72</v>
      </c>
      <c r="K3168" s="59">
        <v>0</v>
      </c>
      <c r="L3168" s="59">
        <v>0</v>
      </c>
      <c r="M3168" s="59">
        <v>1.52</v>
      </c>
      <c r="N3168" s="10" t="str">
        <f t="shared" si="498"/>
        <v>W</v>
      </c>
      <c r="O3168" s="11">
        <f t="shared" si="499"/>
        <v>45923</v>
      </c>
      <c r="P3168" s="12" t="str">
        <f t="shared" si="500"/>
        <v>08</v>
      </c>
      <c r="Q3168" s="13" t="str">
        <f>VLOOKUP($B3168,Deals_Demo!$H:$N,7,0)</f>
        <v>strategy_22_demo</v>
      </c>
      <c r="R3168" s="13" t="str">
        <f t="shared" si="501"/>
        <v>Tue</v>
      </c>
      <c r="S3168" s="14">
        <f>VLOOKUP($B3168,Deals_Demo!$H:$S,8,0)</f>
        <v>45923.347557870373</v>
      </c>
      <c r="T3168" s="14">
        <f>VLOOKUP($B3168,Deals_Demo!$H:$S,9,0)</f>
        <v>45923.555891203709</v>
      </c>
      <c r="U3168" s="15" t="str">
        <f t="shared" si="502"/>
        <v>2025-09-23</v>
      </c>
      <c r="V3168" s="13" t="str">
        <f>VLOOKUP($B3168,Deals_Demo!$H:$S,11,0)</f>
        <v>13</v>
      </c>
      <c r="W3168" s="13" t="str">
        <f>VLOOKUP($B3168,Deals_Demo!$H:$S,12,0)</f>
        <v>Tue</v>
      </c>
      <c r="X3168" s="13">
        <f t="shared" si="495"/>
        <v>0.15200000000000002</v>
      </c>
      <c r="Y3168" s="13">
        <f t="shared" si="496"/>
        <v>0.30400000000000005</v>
      </c>
      <c r="Z3168" s="13">
        <f t="shared" si="497"/>
        <v>0.45599999999999996</v>
      </c>
      <c r="AA3168" s="13">
        <f t="shared" si="503"/>
        <v>-3</v>
      </c>
    </row>
    <row r="3169" spans="1:27" x14ac:dyDescent="0.25">
      <c r="A3169" s="60">
        <v>45923.347777777781</v>
      </c>
      <c r="B3169" s="61">
        <v>444685174</v>
      </c>
      <c r="C3169" s="62" t="s">
        <v>36</v>
      </c>
      <c r="D3169" s="62" t="s">
        <v>37</v>
      </c>
      <c r="E3169" s="62" t="s">
        <v>119</v>
      </c>
      <c r="F3169" s="63">
        <v>3747.3</v>
      </c>
      <c r="G3169" s="63">
        <v>3752.87</v>
      </c>
      <c r="H3169" s="62"/>
      <c r="I3169" s="62" t="s">
        <v>3771</v>
      </c>
      <c r="J3169" s="63">
        <v>3752.86</v>
      </c>
      <c r="K3169" s="63">
        <v>0</v>
      </c>
      <c r="L3169" s="63">
        <v>0</v>
      </c>
      <c r="M3169" s="63">
        <v>5.56</v>
      </c>
      <c r="N3169" s="10" t="str">
        <f t="shared" si="498"/>
        <v>W</v>
      </c>
      <c r="O3169" s="11">
        <f t="shared" si="499"/>
        <v>45923</v>
      </c>
      <c r="P3169" s="12" t="str">
        <f t="shared" si="500"/>
        <v>08</v>
      </c>
      <c r="Q3169" s="13" t="str">
        <f>VLOOKUP($B3169,Deals_Demo!$H:$N,7,0)</f>
        <v>strategy_19_demo</v>
      </c>
      <c r="R3169" s="13" t="str">
        <f t="shared" si="501"/>
        <v>Tue</v>
      </c>
      <c r="S3169" s="14">
        <f>VLOOKUP($B3169,Deals_Demo!$H:$S,8,0)</f>
        <v>45923.347777777781</v>
      </c>
      <c r="T3169" s="14">
        <f>VLOOKUP($B3169,Deals_Demo!$H:$S,9,0)</f>
        <v>45923.556111111116</v>
      </c>
      <c r="U3169" s="15" t="str">
        <f t="shared" si="502"/>
        <v>2025-09-23</v>
      </c>
      <c r="V3169" s="13" t="str">
        <f>VLOOKUP($B3169,Deals_Demo!$H:$S,11,0)</f>
        <v>13</v>
      </c>
      <c r="W3169" s="13" t="str">
        <f>VLOOKUP($B3169,Deals_Demo!$H:$S,12,0)</f>
        <v>Tue</v>
      </c>
      <c r="X3169" s="13">
        <f t="shared" si="495"/>
        <v>0.55599999999999994</v>
      </c>
      <c r="Y3169" s="13">
        <f t="shared" si="496"/>
        <v>1.1119999999999999</v>
      </c>
      <c r="Z3169" s="13">
        <f t="shared" si="497"/>
        <v>1.6679999999999999</v>
      </c>
      <c r="AA3169" s="13">
        <f t="shared" si="503"/>
        <v>5.56</v>
      </c>
    </row>
    <row r="3170" spans="1:27" x14ac:dyDescent="0.25">
      <c r="A3170" s="56">
        <v>45923.347777777781</v>
      </c>
      <c r="B3170" s="57">
        <v>444685176</v>
      </c>
      <c r="C3170" s="58" t="s">
        <v>36</v>
      </c>
      <c r="D3170" s="58" t="s">
        <v>37</v>
      </c>
      <c r="E3170" s="58" t="s">
        <v>119</v>
      </c>
      <c r="F3170" s="59">
        <v>3747.3</v>
      </c>
      <c r="G3170" s="59">
        <v>3749.69</v>
      </c>
      <c r="H3170" s="58"/>
      <c r="I3170" s="58" t="s">
        <v>3765</v>
      </c>
      <c r="J3170" s="59">
        <v>3749.61</v>
      </c>
      <c r="K3170" s="59">
        <v>0</v>
      </c>
      <c r="L3170" s="59">
        <v>0</v>
      </c>
      <c r="M3170" s="59">
        <v>2.31</v>
      </c>
      <c r="N3170" s="10" t="str">
        <f t="shared" si="498"/>
        <v>W</v>
      </c>
      <c r="O3170" s="11">
        <f t="shared" si="499"/>
        <v>45923</v>
      </c>
      <c r="P3170" s="12" t="str">
        <f t="shared" si="500"/>
        <v>08</v>
      </c>
      <c r="Q3170" s="13" t="str">
        <f>VLOOKUP($B3170,Deals_Demo!$H:$N,7,0)</f>
        <v>strategy_20_demo</v>
      </c>
      <c r="R3170" s="13" t="str">
        <f t="shared" si="501"/>
        <v>Tue</v>
      </c>
      <c r="S3170" s="14">
        <f>VLOOKUP($B3170,Deals_Demo!$H:$S,8,0)</f>
        <v>45923.347777777781</v>
      </c>
      <c r="T3170" s="14">
        <f>VLOOKUP($B3170,Deals_Demo!$H:$S,9,0)</f>
        <v>45923.556111111116</v>
      </c>
      <c r="U3170" s="15" t="str">
        <f t="shared" si="502"/>
        <v>2025-09-23</v>
      </c>
      <c r="V3170" s="13" t="str">
        <f>VLOOKUP($B3170,Deals_Demo!$H:$S,11,0)</f>
        <v>13</v>
      </c>
      <c r="W3170" s="13" t="str">
        <f>VLOOKUP($B3170,Deals_Demo!$H:$S,12,0)</f>
        <v>Tue</v>
      </c>
      <c r="X3170" s="13">
        <f t="shared" si="495"/>
        <v>0.23100000000000001</v>
      </c>
      <c r="Y3170" s="13">
        <f t="shared" si="496"/>
        <v>0.46200000000000002</v>
      </c>
      <c r="Z3170" s="13">
        <f t="shared" si="497"/>
        <v>0.69299999999999995</v>
      </c>
      <c r="AA3170" s="13">
        <f t="shared" si="503"/>
        <v>-3</v>
      </c>
    </row>
    <row r="3171" spans="1:27" x14ac:dyDescent="0.25">
      <c r="A3171" s="60">
        <v>45923.348587962966</v>
      </c>
      <c r="B3171" s="61">
        <v>444685347</v>
      </c>
      <c r="C3171" s="62" t="s">
        <v>36</v>
      </c>
      <c r="D3171" s="62" t="s">
        <v>37</v>
      </c>
      <c r="E3171" s="62" t="s">
        <v>119</v>
      </c>
      <c r="F3171" s="63">
        <v>3747.01</v>
      </c>
      <c r="G3171" s="63">
        <v>3748</v>
      </c>
      <c r="H3171" s="63">
        <v>3753</v>
      </c>
      <c r="I3171" s="62" t="s">
        <v>3772</v>
      </c>
      <c r="J3171" s="63">
        <v>3753.03</v>
      </c>
      <c r="K3171" s="63">
        <v>0</v>
      </c>
      <c r="L3171" s="63">
        <v>0</v>
      </c>
      <c r="M3171" s="63">
        <v>6.02</v>
      </c>
      <c r="N3171" s="10" t="str">
        <f t="shared" si="498"/>
        <v>W</v>
      </c>
      <c r="O3171" s="11">
        <f t="shared" si="499"/>
        <v>45923</v>
      </c>
      <c r="P3171" s="12" t="str">
        <f t="shared" si="500"/>
        <v>08</v>
      </c>
      <c r="Q3171" s="13" t="str">
        <f>VLOOKUP($B3171,Deals_Demo!$H:$N,7,0)</f>
        <v>strategy_29.py</v>
      </c>
      <c r="R3171" s="13" t="str">
        <f t="shared" si="501"/>
        <v>Tue</v>
      </c>
      <c r="S3171" s="14">
        <f>VLOOKUP($B3171,Deals_Demo!$H:$S,8,0)</f>
        <v>45923.348587962966</v>
      </c>
      <c r="T3171" s="14">
        <f>VLOOKUP($B3171,Deals_Demo!$H:$S,9,0)</f>
        <v>45923.556921296302</v>
      </c>
      <c r="U3171" s="15" t="str">
        <f t="shared" si="502"/>
        <v>2025-09-23</v>
      </c>
      <c r="V3171" s="13" t="str">
        <f>VLOOKUP($B3171,Deals_Demo!$H:$S,11,0)</f>
        <v>13</v>
      </c>
      <c r="W3171" s="13" t="str">
        <f>VLOOKUP($B3171,Deals_Demo!$H:$S,12,0)</f>
        <v>Tue</v>
      </c>
      <c r="X3171" s="13">
        <f t="shared" si="495"/>
        <v>0.60199999999999998</v>
      </c>
      <c r="Y3171" s="13">
        <f t="shared" si="496"/>
        <v>1.204</v>
      </c>
      <c r="Z3171" s="13">
        <f t="shared" si="497"/>
        <v>1.8059999999999998</v>
      </c>
      <c r="AA3171" s="13">
        <f t="shared" si="503"/>
        <v>6.02</v>
      </c>
    </row>
    <row r="3172" spans="1:27" x14ac:dyDescent="0.25">
      <c r="A3172" s="56">
        <v>45923.348703703705</v>
      </c>
      <c r="B3172" s="57">
        <v>444685358</v>
      </c>
      <c r="C3172" s="58" t="s">
        <v>36</v>
      </c>
      <c r="D3172" s="58" t="s">
        <v>37</v>
      </c>
      <c r="E3172" s="58" t="s">
        <v>119</v>
      </c>
      <c r="F3172" s="59">
        <v>3747</v>
      </c>
      <c r="G3172" s="59">
        <v>3748.25</v>
      </c>
      <c r="H3172" s="59">
        <v>3750</v>
      </c>
      <c r="I3172" s="58" t="s">
        <v>3773</v>
      </c>
      <c r="J3172" s="59">
        <v>3750.03</v>
      </c>
      <c r="K3172" s="59">
        <v>0</v>
      </c>
      <c r="L3172" s="59">
        <v>0</v>
      </c>
      <c r="M3172" s="59">
        <v>3.03</v>
      </c>
      <c r="N3172" s="10" t="str">
        <f t="shared" si="498"/>
        <v>W</v>
      </c>
      <c r="O3172" s="11">
        <f t="shared" si="499"/>
        <v>45923</v>
      </c>
      <c r="P3172" s="12" t="str">
        <f t="shared" si="500"/>
        <v>08</v>
      </c>
      <c r="Q3172" s="13" t="str">
        <f>VLOOKUP($B3172,Deals_Demo!$H:$N,7,0)</f>
        <v>strategy_10_demo</v>
      </c>
      <c r="R3172" s="13" t="str">
        <f t="shared" si="501"/>
        <v>Tue</v>
      </c>
      <c r="S3172" s="14">
        <f>VLOOKUP($B3172,Deals_Demo!$H:$S,8,0)</f>
        <v>45923.348703703705</v>
      </c>
      <c r="T3172" s="14">
        <f>VLOOKUP($B3172,Deals_Demo!$H:$S,9,0)</f>
        <v>45923.557037037041</v>
      </c>
      <c r="U3172" s="15" t="str">
        <f t="shared" si="502"/>
        <v>2025-09-23</v>
      </c>
      <c r="V3172" s="13" t="str">
        <f>VLOOKUP($B3172,Deals_Demo!$H:$S,11,0)</f>
        <v>13</v>
      </c>
      <c r="W3172" s="13" t="str">
        <f>VLOOKUP($B3172,Deals_Demo!$H:$S,12,0)</f>
        <v>Tue</v>
      </c>
      <c r="X3172" s="13">
        <f t="shared" si="495"/>
        <v>0.30299999999999999</v>
      </c>
      <c r="Y3172" s="13">
        <f t="shared" si="496"/>
        <v>0.60599999999999998</v>
      </c>
      <c r="Z3172" s="13">
        <f t="shared" si="497"/>
        <v>0.90899999999999992</v>
      </c>
      <c r="AA3172" s="13">
        <f t="shared" si="503"/>
        <v>3.03</v>
      </c>
    </row>
    <row r="3173" spans="1:27" x14ac:dyDescent="0.25">
      <c r="A3173" s="60">
        <v>45923.348715277774</v>
      </c>
      <c r="B3173" s="61">
        <v>444685359</v>
      </c>
      <c r="C3173" s="62" t="s">
        <v>36</v>
      </c>
      <c r="D3173" s="62" t="s">
        <v>37</v>
      </c>
      <c r="E3173" s="62" t="s">
        <v>119</v>
      </c>
      <c r="F3173" s="63">
        <v>3747</v>
      </c>
      <c r="G3173" s="63">
        <v>3748.85</v>
      </c>
      <c r="H3173" s="63">
        <v>3750.5</v>
      </c>
      <c r="I3173" s="62" t="s">
        <v>3774</v>
      </c>
      <c r="J3173" s="63">
        <v>3750.63</v>
      </c>
      <c r="K3173" s="63">
        <v>0</v>
      </c>
      <c r="L3173" s="63">
        <v>0</v>
      </c>
      <c r="M3173" s="63">
        <v>3.63</v>
      </c>
      <c r="N3173" s="10" t="str">
        <f t="shared" si="498"/>
        <v>W</v>
      </c>
      <c r="O3173" s="11">
        <f t="shared" si="499"/>
        <v>45923</v>
      </c>
      <c r="P3173" s="12" t="str">
        <f t="shared" si="500"/>
        <v>08</v>
      </c>
      <c r="Q3173" s="13" t="str">
        <f>VLOOKUP($B3173,Deals_Demo!$H:$N,7,0)</f>
        <v>strategy_13_demo</v>
      </c>
      <c r="R3173" s="13" t="str">
        <f t="shared" si="501"/>
        <v>Tue</v>
      </c>
      <c r="S3173" s="14">
        <f>VLOOKUP($B3173,Deals_Demo!$H:$S,8,0)</f>
        <v>45923.348715277774</v>
      </c>
      <c r="T3173" s="14">
        <f>VLOOKUP($B3173,Deals_Demo!$H:$S,9,0)</f>
        <v>45923.55704861111</v>
      </c>
      <c r="U3173" s="15" t="str">
        <f t="shared" si="502"/>
        <v>2025-09-23</v>
      </c>
      <c r="V3173" s="13" t="str">
        <f>VLOOKUP($B3173,Deals_Demo!$H:$S,11,0)</f>
        <v>13</v>
      </c>
      <c r="W3173" s="13" t="str">
        <f>VLOOKUP($B3173,Deals_Demo!$H:$S,12,0)</f>
        <v>Tue</v>
      </c>
      <c r="X3173" s="13">
        <f t="shared" si="495"/>
        <v>0.36299999999999999</v>
      </c>
      <c r="Y3173" s="13">
        <f t="shared" si="496"/>
        <v>0.72599999999999998</v>
      </c>
      <c r="Z3173" s="13">
        <f t="shared" si="497"/>
        <v>1.089</v>
      </c>
      <c r="AA3173" s="13">
        <f t="shared" si="503"/>
        <v>3.63</v>
      </c>
    </row>
    <row r="3174" spans="1:27" x14ac:dyDescent="0.25">
      <c r="A3174" s="56">
        <v>45923.354490740741</v>
      </c>
      <c r="B3174" s="57">
        <v>444687562</v>
      </c>
      <c r="C3174" s="58" t="s">
        <v>36</v>
      </c>
      <c r="D3174" s="58" t="s">
        <v>37</v>
      </c>
      <c r="E3174" s="58" t="s">
        <v>119</v>
      </c>
      <c r="F3174" s="59">
        <v>3750.06</v>
      </c>
      <c r="G3174" s="59">
        <v>3752.89</v>
      </c>
      <c r="H3174" s="58"/>
      <c r="I3174" s="58" t="s">
        <v>3771</v>
      </c>
      <c r="J3174" s="59">
        <v>3752.86</v>
      </c>
      <c r="K3174" s="59">
        <v>0</v>
      </c>
      <c r="L3174" s="59">
        <v>0</v>
      </c>
      <c r="M3174" s="59">
        <v>2.8</v>
      </c>
      <c r="N3174" s="10" t="str">
        <f t="shared" si="498"/>
        <v>W</v>
      </c>
      <c r="O3174" s="11">
        <f t="shared" si="499"/>
        <v>45923</v>
      </c>
      <c r="P3174" s="12" t="str">
        <f t="shared" si="500"/>
        <v>08</v>
      </c>
      <c r="Q3174" s="13" t="str">
        <f>VLOOKUP($B3174,Deals_Demo!$H:$N,7,0)</f>
        <v>strategy_18_demo</v>
      </c>
      <c r="R3174" s="13" t="str">
        <f t="shared" si="501"/>
        <v>Tue</v>
      </c>
      <c r="S3174" s="14">
        <f>VLOOKUP($B3174,Deals_Demo!$H:$S,8,0)</f>
        <v>45923.354490740741</v>
      </c>
      <c r="T3174" s="14">
        <f>VLOOKUP($B3174,Deals_Demo!$H:$S,9,0)</f>
        <v>45923.562824074077</v>
      </c>
      <c r="U3174" s="15" t="str">
        <f t="shared" si="502"/>
        <v>2025-09-23</v>
      </c>
      <c r="V3174" s="13" t="str">
        <f>VLOOKUP($B3174,Deals_Demo!$H:$S,11,0)</f>
        <v>13</v>
      </c>
      <c r="W3174" s="13" t="str">
        <f>VLOOKUP($B3174,Deals_Demo!$H:$S,12,0)</f>
        <v>Tue</v>
      </c>
      <c r="X3174" s="13">
        <f t="shared" si="495"/>
        <v>0.27999999999999997</v>
      </c>
      <c r="Y3174" s="13">
        <f t="shared" si="496"/>
        <v>0.55999999999999994</v>
      </c>
      <c r="Z3174" s="13">
        <f t="shared" si="497"/>
        <v>0.84</v>
      </c>
      <c r="AA3174" s="13">
        <f t="shared" si="503"/>
        <v>-3</v>
      </c>
    </row>
    <row r="3175" spans="1:27" x14ac:dyDescent="0.25">
      <c r="A3175" s="60">
        <v>45923.354490740741</v>
      </c>
      <c r="B3175" s="61">
        <v>444687564</v>
      </c>
      <c r="C3175" s="62" t="s">
        <v>36</v>
      </c>
      <c r="D3175" s="62" t="s">
        <v>37</v>
      </c>
      <c r="E3175" s="62" t="s">
        <v>119</v>
      </c>
      <c r="F3175" s="63">
        <v>3750.06</v>
      </c>
      <c r="G3175" s="63">
        <v>3752.86</v>
      </c>
      <c r="H3175" s="62"/>
      <c r="I3175" s="62" t="s">
        <v>3771</v>
      </c>
      <c r="J3175" s="63">
        <v>3752.86</v>
      </c>
      <c r="K3175" s="63">
        <v>0</v>
      </c>
      <c r="L3175" s="63">
        <v>0</v>
      </c>
      <c r="M3175" s="63">
        <v>2.8</v>
      </c>
      <c r="N3175" s="10" t="str">
        <f t="shared" si="498"/>
        <v>W</v>
      </c>
      <c r="O3175" s="11">
        <f t="shared" si="499"/>
        <v>45923</v>
      </c>
      <c r="P3175" s="12" t="str">
        <f t="shared" si="500"/>
        <v>08</v>
      </c>
      <c r="Q3175" s="13" t="str">
        <f>VLOOKUP($B3175,Deals_Demo!$H:$N,7,0)</f>
        <v>strategy_20_demo</v>
      </c>
      <c r="R3175" s="13" t="str">
        <f t="shared" si="501"/>
        <v>Tue</v>
      </c>
      <c r="S3175" s="14">
        <f>VLOOKUP($B3175,Deals_Demo!$H:$S,8,0)</f>
        <v>45923.354490740741</v>
      </c>
      <c r="T3175" s="14">
        <f>VLOOKUP($B3175,Deals_Demo!$H:$S,9,0)</f>
        <v>45923.562824074077</v>
      </c>
      <c r="U3175" s="15" t="str">
        <f t="shared" si="502"/>
        <v>2025-09-23</v>
      </c>
      <c r="V3175" s="13" t="str">
        <f>VLOOKUP($B3175,Deals_Demo!$H:$S,11,0)</f>
        <v>13</v>
      </c>
      <c r="W3175" s="13" t="str">
        <f>VLOOKUP($B3175,Deals_Demo!$H:$S,12,0)</f>
        <v>Tue</v>
      </c>
      <c r="X3175" s="13">
        <f t="shared" si="495"/>
        <v>0.27999999999999997</v>
      </c>
      <c r="Y3175" s="13">
        <f t="shared" si="496"/>
        <v>0.55999999999999994</v>
      </c>
      <c r="Z3175" s="13">
        <f t="shared" si="497"/>
        <v>0.84</v>
      </c>
      <c r="AA3175" s="13">
        <f t="shared" si="503"/>
        <v>-3</v>
      </c>
    </row>
    <row r="3176" spans="1:27" x14ac:dyDescent="0.25">
      <c r="A3176" s="56">
        <v>45923.356458333335</v>
      </c>
      <c r="B3176" s="57">
        <v>444689160</v>
      </c>
      <c r="C3176" s="58" t="s">
        <v>36</v>
      </c>
      <c r="D3176" s="58" t="s">
        <v>37</v>
      </c>
      <c r="E3176" s="58" t="s">
        <v>119</v>
      </c>
      <c r="F3176" s="59">
        <v>3753.05</v>
      </c>
      <c r="G3176" s="59">
        <v>3755.52</v>
      </c>
      <c r="H3176" s="58"/>
      <c r="I3176" s="58" t="s">
        <v>3775</v>
      </c>
      <c r="J3176" s="59">
        <v>3755.49</v>
      </c>
      <c r="K3176" s="59">
        <v>0</v>
      </c>
      <c r="L3176" s="59">
        <v>0</v>
      </c>
      <c r="M3176" s="59">
        <v>2.44</v>
      </c>
      <c r="N3176" s="10" t="str">
        <f t="shared" si="498"/>
        <v>W</v>
      </c>
      <c r="O3176" s="11">
        <f t="shared" si="499"/>
        <v>45923</v>
      </c>
      <c r="P3176" s="12" t="str">
        <f t="shared" si="500"/>
        <v>08</v>
      </c>
      <c r="Q3176" s="13" t="str">
        <f>VLOOKUP($B3176,Deals_Demo!$H:$N,7,0)</f>
        <v>strategy_20_demo</v>
      </c>
      <c r="R3176" s="13" t="str">
        <f t="shared" si="501"/>
        <v>Tue</v>
      </c>
      <c r="S3176" s="14">
        <f>VLOOKUP($B3176,Deals_Demo!$H:$S,8,0)</f>
        <v>45923.356458333335</v>
      </c>
      <c r="T3176" s="14">
        <f>VLOOKUP($B3176,Deals_Demo!$H:$S,9,0)</f>
        <v>45923.564791666671</v>
      </c>
      <c r="U3176" s="15" t="str">
        <f t="shared" si="502"/>
        <v>2025-09-23</v>
      </c>
      <c r="V3176" s="13" t="str">
        <f>VLOOKUP($B3176,Deals_Demo!$H:$S,11,0)</f>
        <v>13</v>
      </c>
      <c r="W3176" s="13" t="str">
        <f>VLOOKUP($B3176,Deals_Demo!$H:$S,12,0)</f>
        <v>Tue</v>
      </c>
      <c r="X3176" s="13">
        <f t="shared" si="495"/>
        <v>0.24399999999999999</v>
      </c>
      <c r="Y3176" s="13">
        <f t="shared" si="496"/>
        <v>0.48799999999999999</v>
      </c>
      <c r="Z3176" s="13">
        <f t="shared" si="497"/>
        <v>0.73199999999999998</v>
      </c>
      <c r="AA3176" s="13">
        <f t="shared" si="503"/>
        <v>-3</v>
      </c>
    </row>
    <row r="3177" spans="1:27" x14ac:dyDescent="0.25">
      <c r="A3177" s="60">
        <v>45923.356458333335</v>
      </c>
      <c r="B3177" s="61">
        <v>444689162</v>
      </c>
      <c r="C3177" s="62" t="s">
        <v>36</v>
      </c>
      <c r="D3177" s="62" t="s">
        <v>37</v>
      </c>
      <c r="E3177" s="62" t="s">
        <v>119</v>
      </c>
      <c r="F3177" s="63">
        <v>3753.08</v>
      </c>
      <c r="G3177" s="63">
        <v>3755.52</v>
      </c>
      <c r="H3177" s="62"/>
      <c r="I3177" s="62" t="s">
        <v>3775</v>
      </c>
      <c r="J3177" s="63">
        <v>3755.49</v>
      </c>
      <c r="K3177" s="63">
        <v>0</v>
      </c>
      <c r="L3177" s="63">
        <v>0</v>
      </c>
      <c r="M3177" s="63">
        <v>2.41</v>
      </c>
      <c r="N3177" s="10" t="str">
        <f t="shared" si="498"/>
        <v>W</v>
      </c>
      <c r="O3177" s="11">
        <f t="shared" si="499"/>
        <v>45923</v>
      </c>
      <c r="P3177" s="12" t="str">
        <f t="shared" si="500"/>
        <v>08</v>
      </c>
      <c r="Q3177" s="13" t="str">
        <f>VLOOKUP($B3177,Deals_Demo!$H:$N,7,0)</f>
        <v>strategy_18_demo</v>
      </c>
      <c r="R3177" s="13" t="str">
        <f t="shared" si="501"/>
        <v>Tue</v>
      </c>
      <c r="S3177" s="14">
        <f>VLOOKUP($B3177,Deals_Demo!$H:$S,8,0)</f>
        <v>45923.356458333335</v>
      </c>
      <c r="T3177" s="14">
        <f>VLOOKUP($B3177,Deals_Demo!$H:$S,9,0)</f>
        <v>45923.564791666671</v>
      </c>
      <c r="U3177" s="15" t="str">
        <f t="shared" si="502"/>
        <v>2025-09-23</v>
      </c>
      <c r="V3177" s="13" t="str">
        <f>VLOOKUP($B3177,Deals_Demo!$H:$S,11,0)</f>
        <v>13</v>
      </c>
      <c r="W3177" s="13" t="str">
        <f>VLOOKUP($B3177,Deals_Demo!$H:$S,12,0)</f>
        <v>Tue</v>
      </c>
      <c r="X3177" s="13">
        <f t="shared" si="495"/>
        <v>0.24100000000000002</v>
      </c>
      <c r="Y3177" s="13">
        <f t="shared" si="496"/>
        <v>0.48200000000000004</v>
      </c>
      <c r="Z3177" s="13">
        <f t="shared" si="497"/>
        <v>0.72299999999999998</v>
      </c>
      <c r="AA3177" s="13">
        <f t="shared" si="503"/>
        <v>-3</v>
      </c>
    </row>
    <row r="3178" spans="1:27" x14ac:dyDescent="0.25">
      <c r="A3178" s="56">
        <v>45923.356469907405</v>
      </c>
      <c r="B3178" s="57">
        <v>444689164</v>
      </c>
      <c r="C3178" s="58" t="s">
        <v>36</v>
      </c>
      <c r="D3178" s="58" t="s">
        <v>37</v>
      </c>
      <c r="E3178" s="58" t="s">
        <v>119</v>
      </c>
      <c r="F3178" s="59">
        <v>3753.07</v>
      </c>
      <c r="G3178" s="59">
        <v>3755.53</v>
      </c>
      <c r="H3178" s="58"/>
      <c r="I3178" s="58" t="s">
        <v>3775</v>
      </c>
      <c r="J3178" s="59">
        <v>3755.49</v>
      </c>
      <c r="K3178" s="59">
        <v>0</v>
      </c>
      <c r="L3178" s="59">
        <v>0</v>
      </c>
      <c r="M3178" s="59">
        <v>2.42</v>
      </c>
      <c r="N3178" s="10" t="str">
        <f t="shared" si="498"/>
        <v>W</v>
      </c>
      <c r="O3178" s="11">
        <f t="shared" si="499"/>
        <v>45923</v>
      </c>
      <c r="P3178" s="12" t="str">
        <f t="shared" si="500"/>
        <v>08</v>
      </c>
      <c r="Q3178" s="13" t="str">
        <f>VLOOKUP($B3178,Deals_Demo!$H:$N,7,0)</f>
        <v>strategy_19_demo</v>
      </c>
      <c r="R3178" s="13" t="str">
        <f t="shared" si="501"/>
        <v>Tue</v>
      </c>
      <c r="S3178" s="14">
        <f>VLOOKUP($B3178,Deals_Demo!$H:$S,8,0)</f>
        <v>45923.356469907405</v>
      </c>
      <c r="T3178" s="14">
        <f>VLOOKUP($B3178,Deals_Demo!$H:$S,9,0)</f>
        <v>45923.564803240741</v>
      </c>
      <c r="U3178" s="15" t="str">
        <f t="shared" si="502"/>
        <v>2025-09-23</v>
      </c>
      <c r="V3178" s="13" t="str">
        <f>VLOOKUP($B3178,Deals_Demo!$H:$S,11,0)</f>
        <v>13</v>
      </c>
      <c r="W3178" s="13" t="str">
        <f>VLOOKUP($B3178,Deals_Demo!$H:$S,12,0)</f>
        <v>Tue</v>
      </c>
      <c r="X3178" s="13">
        <f t="shared" si="495"/>
        <v>0.24199999999999999</v>
      </c>
      <c r="Y3178" s="13">
        <f t="shared" si="496"/>
        <v>0.48399999999999999</v>
      </c>
      <c r="Z3178" s="13">
        <f t="shared" si="497"/>
        <v>0.72599999999999998</v>
      </c>
      <c r="AA3178" s="13">
        <f t="shared" si="503"/>
        <v>-3</v>
      </c>
    </row>
    <row r="3179" spans="1:27" x14ac:dyDescent="0.25">
      <c r="A3179" s="60">
        <v>45923.361087962963</v>
      </c>
      <c r="B3179" s="61">
        <v>444691983</v>
      </c>
      <c r="C3179" s="62" t="s">
        <v>36</v>
      </c>
      <c r="D3179" s="62" t="s">
        <v>37</v>
      </c>
      <c r="E3179" s="62" t="s">
        <v>119</v>
      </c>
      <c r="F3179" s="63">
        <v>3756.09</v>
      </c>
      <c r="G3179" s="63">
        <v>3756.71</v>
      </c>
      <c r="H3179" s="62"/>
      <c r="I3179" s="62" t="s">
        <v>3776</v>
      </c>
      <c r="J3179" s="63">
        <v>3756.59</v>
      </c>
      <c r="K3179" s="63">
        <v>0</v>
      </c>
      <c r="L3179" s="63">
        <v>0</v>
      </c>
      <c r="M3179" s="63">
        <v>0.5</v>
      </c>
      <c r="N3179" s="10" t="str">
        <f t="shared" si="498"/>
        <v>W</v>
      </c>
      <c r="O3179" s="11">
        <f t="shared" si="499"/>
        <v>45923</v>
      </c>
      <c r="P3179" s="12" t="str">
        <f t="shared" si="500"/>
        <v>08</v>
      </c>
      <c r="Q3179" s="13" t="str">
        <f>VLOOKUP($B3179,Deals_Demo!$H:$N,7,0)</f>
        <v>strategy_20_demo</v>
      </c>
      <c r="R3179" s="13" t="str">
        <f t="shared" si="501"/>
        <v>Tue</v>
      </c>
      <c r="S3179" s="14">
        <f>VLOOKUP($B3179,Deals_Demo!$H:$S,8,0)</f>
        <v>45923.361087962963</v>
      </c>
      <c r="T3179" s="14">
        <f>VLOOKUP($B3179,Deals_Demo!$H:$S,9,0)</f>
        <v>45923.569421296299</v>
      </c>
      <c r="U3179" s="15" t="str">
        <f t="shared" si="502"/>
        <v>2025-09-23</v>
      </c>
      <c r="V3179" s="13" t="str">
        <f>VLOOKUP($B3179,Deals_Demo!$H:$S,11,0)</f>
        <v>13</v>
      </c>
      <c r="W3179" s="13" t="str">
        <f>VLOOKUP($B3179,Deals_Demo!$H:$S,12,0)</f>
        <v>Tue</v>
      </c>
      <c r="X3179" s="13">
        <f t="shared" si="495"/>
        <v>0.05</v>
      </c>
      <c r="Y3179" s="13">
        <f t="shared" si="496"/>
        <v>0.1</v>
      </c>
      <c r="Z3179" s="13">
        <f t="shared" si="497"/>
        <v>0.15</v>
      </c>
      <c r="AA3179" s="13">
        <f t="shared" si="503"/>
        <v>-3</v>
      </c>
    </row>
    <row r="3180" spans="1:27" x14ac:dyDescent="0.25">
      <c r="A3180" s="56">
        <v>45923.361087962963</v>
      </c>
      <c r="B3180" s="57">
        <v>444691984</v>
      </c>
      <c r="C3180" s="58" t="s">
        <v>36</v>
      </c>
      <c r="D3180" s="58" t="s">
        <v>37</v>
      </c>
      <c r="E3180" s="58" t="s">
        <v>119</v>
      </c>
      <c r="F3180" s="59">
        <v>3756.09</v>
      </c>
      <c r="G3180" s="59">
        <v>3753.09</v>
      </c>
      <c r="H3180" s="58"/>
      <c r="I3180" s="58" t="s">
        <v>3777</v>
      </c>
      <c r="J3180" s="59">
        <v>3753.09</v>
      </c>
      <c r="K3180" s="59">
        <v>0</v>
      </c>
      <c r="L3180" s="59">
        <v>0</v>
      </c>
      <c r="M3180" s="59">
        <v>-3</v>
      </c>
      <c r="N3180" s="10" t="str">
        <f t="shared" si="498"/>
        <v>L</v>
      </c>
      <c r="O3180" s="11">
        <f t="shared" si="499"/>
        <v>45923</v>
      </c>
      <c r="P3180" s="12" t="str">
        <f t="shared" si="500"/>
        <v>08</v>
      </c>
      <c r="Q3180" s="13" t="str">
        <f>VLOOKUP($B3180,Deals_Demo!$H:$N,7,0)</f>
        <v>strategy_19_demo</v>
      </c>
      <c r="R3180" s="13" t="str">
        <f t="shared" si="501"/>
        <v>Tue</v>
      </c>
      <c r="S3180" s="14">
        <f>VLOOKUP($B3180,Deals_Demo!$H:$S,8,0)</f>
        <v>45923.361087962963</v>
      </c>
      <c r="T3180" s="14">
        <f>VLOOKUP($B3180,Deals_Demo!$H:$S,9,0)</f>
        <v>45923.569421296299</v>
      </c>
      <c r="U3180" s="15" t="str">
        <f t="shared" si="502"/>
        <v>2025-09-23</v>
      </c>
      <c r="V3180" s="13" t="str">
        <f>VLOOKUP($B3180,Deals_Demo!$H:$S,11,0)</f>
        <v>13</v>
      </c>
      <c r="W3180" s="13" t="str">
        <f>VLOOKUP($B3180,Deals_Demo!$H:$S,12,0)</f>
        <v>Tue</v>
      </c>
      <c r="X3180" s="13">
        <f t="shared" si="495"/>
        <v>-0.30000000000000004</v>
      </c>
      <c r="Y3180" s="13">
        <f t="shared" si="496"/>
        <v>-0.60000000000000009</v>
      </c>
      <c r="Z3180" s="13">
        <f t="shared" si="497"/>
        <v>-0.89999999999999991</v>
      </c>
      <c r="AA3180" s="13">
        <f t="shared" si="503"/>
        <v>-3</v>
      </c>
    </row>
    <row r="3181" spans="1:27" x14ac:dyDescent="0.25">
      <c r="A3181" s="60">
        <v>45923.36109953704</v>
      </c>
      <c r="B3181" s="61">
        <v>444691985</v>
      </c>
      <c r="C3181" s="62" t="s">
        <v>36</v>
      </c>
      <c r="D3181" s="62" t="s">
        <v>37</v>
      </c>
      <c r="E3181" s="62" t="s">
        <v>119</v>
      </c>
      <c r="F3181" s="63">
        <v>3756.13</v>
      </c>
      <c r="G3181" s="63">
        <v>3756.71</v>
      </c>
      <c r="H3181" s="62"/>
      <c r="I3181" s="62" t="s">
        <v>3776</v>
      </c>
      <c r="J3181" s="63">
        <v>3756.59</v>
      </c>
      <c r="K3181" s="63">
        <v>0</v>
      </c>
      <c r="L3181" s="63">
        <v>0</v>
      </c>
      <c r="M3181" s="63">
        <v>0.46</v>
      </c>
      <c r="N3181" s="10" t="str">
        <f t="shared" si="498"/>
        <v>W</v>
      </c>
      <c r="O3181" s="11">
        <f t="shared" si="499"/>
        <v>45923</v>
      </c>
      <c r="P3181" s="12" t="str">
        <f t="shared" si="500"/>
        <v>08</v>
      </c>
      <c r="Q3181" s="13" t="str">
        <f>VLOOKUP($B3181,Deals_Demo!$H:$N,7,0)</f>
        <v>strategy_18_demo</v>
      </c>
      <c r="R3181" s="13" t="str">
        <f t="shared" si="501"/>
        <v>Tue</v>
      </c>
      <c r="S3181" s="14">
        <f>VLOOKUP($B3181,Deals_Demo!$H:$S,8,0)</f>
        <v>45923.36109953704</v>
      </c>
      <c r="T3181" s="14">
        <f>VLOOKUP($B3181,Deals_Demo!$H:$S,9,0)</f>
        <v>45923.569432870376</v>
      </c>
      <c r="U3181" s="15" t="str">
        <f t="shared" si="502"/>
        <v>2025-09-23</v>
      </c>
      <c r="V3181" s="13" t="str">
        <f>VLOOKUP($B3181,Deals_Demo!$H:$S,11,0)</f>
        <v>13</v>
      </c>
      <c r="W3181" s="13" t="str">
        <f>VLOOKUP($B3181,Deals_Demo!$H:$S,12,0)</f>
        <v>Tue</v>
      </c>
      <c r="X3181" s="13">
        <f t="shared" si="495"/>
        <v>4.6000000000000006E-2</v>
      </c>
      <c r="Y3181" s="13">
        <f t="shared" si="496"/>
        <v>9.2000000000000012E-2</v>
      </c>
      <c r="Z3181" s="13">
        <f t="shared" si="497"/>
        <v>0.13800000000000001</v>
      </c>
      <c r="AA3181" s="13">
        <f t="shared" si="503"/>
        <v>-3</v>
      </c>
    </row>
    <row r="3182" spans="1:27" x14ac:dyDescent="0.25">
      <c r="A3182" s="56">
        <v>45923.361898148149</v>
      </c>
      <c r="B3182" s="57">
        <v>444692233</v>
      </c>
      <c r="C3182" s="58" t="s">
        <v>36</v>
      </c>
      <c r="D3182" s="58" t="s">
        <v>37</v>
      </c>
      <c r="E3182" s="58" t="s">
        <v>119</v>
      </c>
      <c r="F3182" s="59">
        <v>3755.59</v>
      </c>
      <c r="G3182" s="59">
        <v>3753.39</v>
      </c>
      <c r="H3182" s="59">
        <v>3757.09</v>
      </c>
      <c r="I3182" s="58" t="s">
        <v>3778</v>
      </c>
      <c r="J3182" s="59">
        <v>3757.13</v>
      </c>
      <c r="K3182" s="59">
        <v>0</v>
      </c>
      <c r="L3182" s="59">
        <v>0</v>
      </c>
      <c r="M3182" s="59">
        <v>1.54</v>
      </c>
      <c r="N3182" s="10" t="str">
        <f t="shared" si="498"/>
        <v>W</v>
      </c>
      <c r="O3182" s="11">
        <f t="shared" si="499"/>
        <v>45923</v>
      </c>
      <c r="P3182" s="12" t="str">
        <f t="shared" si="500"/>
        <v>08</v>
      </c>
      <c r="Q3182" s="13" t="str">
        <f>VLOOKUP($B3182,Deals_Demo!$H:$N,7,0)</f>
        <v>strategy_22_demo</v>
      </c>
      <c r="R3182" s="13" t="str">
        <f t="shared" si="501"/>
        <v>Tue</v>
      </c>
      <c r="S3182" s="14">
        <f>VLOOKUP($B3182,Deals_Demo!$H:$S,8,0)</f>
        <v>45923.361898148149</v>
      </c>
      <c r="T3182" s="14">
        <f>VLOOKUP($B3182,Deals_Demo!$H:$S,9,0)</f>
        <v>45923.570231481484</v>
      </c>
      <c r="U3182" s="15" t="str">
        <f t="shared" si="502"/>
        <v>2025-09-23</v>
      </c>
      <c r="V3182" s="13" t="str">
        <f>VLOOKUP($B3182,Deals_Demo!$H:$S,11,0)</f>
        <v>13</v>
      </c>
      <c r="W3182" s="13" t="str">
        <f>VLOOKUP($B3182,Deals_Demo!$H:$S,12,0)</f>
        <v>Tue</v>
      </c>
      <c r="X3182" s="13">
        <f t="shared" si="495"/>
        <v>0.15400000000000003</v>
      </c>
      <c r="Y3182" s="13">
        <f t="shared" si="496"/>
        <v>0.30800000000000005</v>
      </c>
      <c r="Z3182" s="13">
        <f t="shared" si="497"/>
        <v>0.46199999999999997</v>
      </c>
      <c r="AA3182" s="13">
        <f t="shared" si="503"/>
        <v>-3</v>
      </c>
    </row>
    <row r="3183" spans="1:27" x14ac:dyDescent="0.25">
      <c r="A3183" s="60">
        <v>45923.361898148149</v>
      </c>
      <c r="B3183" s="61">
        <v>444692234</v>
      </c>
      <c r="C3183" s="62" t="s">
        <v>36</v>
      </c>
      <c r="D3183" s="62" t="s">
        <v>37</v>
      </c>
      <c r="E3183" s="62" t="s">
        <v>119</v>
      </c>
      <c r="F3183" s="63">
        <v>3755.59</v>
      </c>
      <c r="G3183" s="63">
        <v>3755.41</v>
      </c>
      <c r="H3183" s="63">
        <v>3758.59</v>
      </c>
      <c r="I3183" s="62" t="s">
        <v>3779</v>
      </c>
      <c r="J3183" s="63">
        <v>3755.38</v>
      </c>
      <c r="K3183" s="63">
        <v>0</v>
      </c>
      <c r="L3183" s="63">
        <v>0</v>
      </c>
      <c r="M3183" s="63">
        <v>-0.21</v>
      </c>
      <c r="N3183" s="10" t="str">
        <f t="shared" si="498"/>
        <v>L</v>
      </c>
      <c r="O3183" s="11">
        <f t="shared" si="499"/>
        <v>45923</v>
      </c>
      <c r="P3183" s="12" t="str">
        <f t="shared" si="500"/>
        <v>08</v>
      </c>
      <c r="Q3183" s="13" t="str">
        <f>VLOOKUP($B3183,Deals_Demo!$H:$N,7,0)</f>
        <v>strategy_10_demo</v>
      </c>
      <c r="R3183" s="13" t="str">
        <f t="shared" si="501"/>
        <v>Tue</v>
      </c>
      <c r="S3183" s="14">
        <f>VLOOKUP($B3183,Deals_Demo!$H:$S,8,0)</f>
        <v>45923.361898148149</v>
      </c>
      <c r="T3183" s="14">
        <f>VLOOKUP($B3183,Deals_Demo!$H:$S,9,0)</f>
        <v>45923.570231481484</v>
      </c>
      <c r="U3183" s="15" t="str">
        <f t="shared" si="502"/>
        <v>2025-09-23</v>
      </c>
      <c r="V3183" s="13" t="str">
        <f>VLOOKUP($B3183,Deals_Demo!$H:$S,11,0)</f>
        <v>13</v>
      </c>
      <c r="W3183" s="13" t="str">
        <f>VLOOKUP($B3183,Deals_Demo!$H:$S,12,0)</f>
        <v>Tue</v>
      </c>
      <c r="X3183" s="13">
        <f t="shared" si="495"/>
        <v>-2.1000000000000001E-2</v>
      </c>
      <c r="Y3183" s="13">
        <f t="shared" si="496"/>
        <v>-4.2000000000000003E-2</v>
      </c>
      <c r="Z3183" s="13">
        <f t="shared" si="497"/>
        <v>-6.3E-2</v>
      </c>
      <c r="AA3183" s="13">
        <f t="shared" si="503"/>
        <v>-3</v>
      </c>
    </row>
    <row r="3184" spans="1:27" x14ac:dyDescent="0.25">
      <c r="A3184" s="56">
        <v>45923.361909722225</v>
      </c>
      <c r="B3184" s="57">
        <v>444692235</v>
      </c>
      <c r="C3184" s="58" t="s">
        <v>36</v>
      </c>
      <c r="D3184" s="58" t="s">
        <v>37</v>
      </c>
      <c r="E3184" s="58" t="s">
        <v>119</v>
      </c>
      <c r="F3184" s="59">
        <v>3755.59</v>
      </c>
      <c r="G3184" s="59">
        <v>3755.41</v>
      </c>
      <c r="H3184" s="59">
        <v>3757.09</v>
      </c>
      <c r="I3184" s="58" t="s">
        <v>3779</v>
      </c>
      <c r="J3184" s="59">
        <v>3755.38</v>
      </c>
      <c r="K3184" s="59">
        <v>0</v>
      </c>
      <c r="L3184" s="59">
        <v>0</v>
      </c>
      <c r="M3184" s="59">
        <v>-0.21</v>
      </c>
      <c r="N3184" s="10" t="str">
        <f t="shared" si="498"/>
        <v>L</v>
      </c>
      <c r="O3184" s="11">
        <f t="shared" si="499"/>
        <v>45923</v>
      </c>
      <c r="P3184" s="12" t="str">
        <f t="shared" si="500"/>
        <v>08</v>
      </c>
      <c r="Q3184" s="13" t="str">
        <f>VLOOKUP($B3184,Deals_Demo!$H:$N,7,0)</f>
        <v>strategy_12_demo</v>
      </c>
      <c r="R3184" s="13" t="str">
        <f t="shared" si="501"/>
        <v>Tue</v>
      </c>
      <c r="S3184" s="14">
        <f>VLOOKUP($B3184,Deals_Demo!$H:$S,8,0)</f>
        <v>45923.361909722225</v>
      </c>
      <c r="T3184" s="14">
        <f>VLOOKUP($B3184,Deals_Demo!$H:$S,9,0)</f>
        <v>45923.570243055561</v>
      </c>
      <c r="U3184" s="15" t="str">
        <f t="shared" si="502"/>
        <v>2025-09-23</v>
      </c>
      <c r="V3184" s="13" t="str">
        <f>VLOOKUP($B3184,Deals_Demo!$H:$S,11,0)</f>
        <v>13</v>
      </c>
      <c r="W3184" s="13" t="str">
        <f>VLOOKUP($B3184,Deals_Demo!$H:$S,12,0)</f>
        <v>Tue</v>
      </c>
      <c r="X3184" s="13">
        <f t="shared" si="495"/>
        <v>-2.1000000000000001E-2</v>
      </c>
      <c r="Y3184" s="13">
        <f t="shared" si="496"/>
        <v>-4.2000000000000003E-2</v>
      </c>
      <c r="Z3184" s="13">
        <f t="shared" si="497"/>
        <v>-6.3E-2</v>
      </c>
      <c r="AA3184" s="13">
        <f t="shared" si="503"/>
        <v>-3</v>
      </c>
    </row>
    <row r="3185" spans="1:27" x14ac:dyDescent="0.25">
      <c r="A3185" s="60">
        <v>45923.361909722225</v>
      </c>
      <c r="B3185" s="61">
        <v>444692236</v>
      </c>
      <c r="C3185" s="62" t="s">
        <v>36</v>
      </c>
      <c r="D3185" s="62" t="s">
        <v>37</v>
      </c>
      <c r="E3185" s="62" t="s">
        <v>119</v>
      </c>
      <c r="F3185" s="63">
        <v>3755.58</v>
      </c>
      <c r="G3185" s="63">
        <v>3755.41</v>
      </c>
      <c r="H3185" s="63">
        <v>3757.09</v>
      </c>
      <c r="I3185" s="62" t="s">
        <v>3779</v>
      </c>
      <c r="J3185" s="63">
        <v>3755.38</v>
      </c>
      <c r="K3185" s="63">
        <v>0</v>
      </c>
      <c r="L3185" s="63">
        <v>0</v>
      </c>
      <c r="M3185" s="63">
        <v>-0.2</v>
      </c>
      <c r="N3185" s="10" t="str">
        <f t="shared" si="498"/>
        <v>L</v>
      </c>
      <c r="O3185" s="11">
        <f t="shared" si="499"/>
        <v>45923</v>
      </c>
      <c r="P3185" s="12" t="str">
        <f t="shared" si="500"/>
        <v>08</v>
      </c>
      <c r="Q3185" s="13" t="str">
        <f>VLOOKUP($B3185,Deals_Demo!$H:$N,7,0)</f>
        <v>strategy_14_demo</v>
      </c>
      <c r="R3185" s="13" t="str">
        <f t="shared" si="501"/>
        <v>Tue</v>
      </c>
      <c r="S3185" s="14">
        <f>VLOOKUP($B3185,Deals_Demo!$H:$S,8,0)</f>
        <v>45923.361909722225</v>
      </c>
      <c r="T3185" s="14">
        <f>VLOOKUP($B3185,Deals_Demo!$H:$S,9,0)</f>
        <v>45923.570243055561</v>
      </c>
      <c r="U3185" s="15" t="str">
        <f t="shared" si="502"/>
        <v>2025-09-23</v>
      </c>
      <c r="V3185" s="13" t="str">
        <f>VLOOKUP($B3185,Deals_Demo!$H:$S,11,0)</f>
        <v>13</v>
      </c>
      <c r="W3185" s="13" t="str">
        <f>VLOOKUP($B3185,Deals_Demo!$H:$S,12,0)</f>
        <v>Tue</v>
      </c>
      <c r="X3185" s="13">
        <f t="shared" si="495"/>
        <v>-2.0000000000000004E-2</v>
      </c>
      <c r="Y3185" s="13">
        <f t="shared" si="496"/>
        <v>-4.0000000000000008E-2</v>
      </c>
      <c r="Z3185" s="13">
        <f t="shared" si="497"/>
        <v>-0.06</v>
      </c>
      <c r="AA3185" s="13">
        <f t="shared" si="503"/>
        <v>-3</v>
      </c>
    </row>
    <row r="3186" spans="1:27" x14ac:dyDescent="0.25">
      <c r="A3186" s="56">
        <v>45923.361909722225</v>
      </c>
      <c r="B3186" s="57">
        <v>444692238</v>
      </c>
      <c r="C3186" s="58" t="s">
        <v>36</v>
      </c>
      <c r="D3186" s="58" t="s">
        <v>37</v>
      </c>
      <c r="E3186" s="58" t="s">
        <v>119</v>
      </c>
      <c r="F3186" s="59">
        <v>3755.59</v>
      </c>
      <c r="G3186" s="59">
        <v>3755.41</v>
      </c>
      <c r="H3186" s="59">
        <v>3757.09</v>
      </c>
      <c r="I3186" s="58" t="s">
        <v>3779</v>
      </c>
      <c r="J3186" s="59">
        <v>3755.38</v>
      </c>
      <c r="K3186" s="59">
        <v>0</v>
      </c>
      <c r="L3186" s="59">
        <v>0</v>
      </c>
      <c r="M3186" s="59">
        <v>-0.21</v>
      </c>
      <c r="N3186" s="10" t="str">
        <f t="shared" si="498"/>
        <v>L</v>
      </c>
      <c r="O3186" s="11">
        <f t="shared" si="499"/>
        <v>45923</v>
      </c>
      <c r="P3186" s="12" t="str">
        <f t="shared" si="500"/>
        <v>08</v>
      </c>
      <c r="Q3186" s="13" t="str">
        <f>VLOOKUP($B3186,Deals_Demo!$H:$N,7,0)</f>
        <v>strategy_24_demo</v>
      </c>
      <c r="R3186" s="13" t="str">
        <f t="shared" si="501"/>
        <v>Tue</v>
      </c>
      <c r="S3186" s="14">
        <f>VLOOKUP($B3186,Deals_Demo!$H:$S,8,0)</f>
        <v>45923.361909722225</v>
      </c>
      <c r="T3186" s="14">
        <f>VLOOKUP($B3186,Deals_Demo!$H:$S,9,0)</f>
        <v>45923.570243055561</v>
      </c>
      <c r="U3186" s="15" t="str">
        <f t="shared" si="502"/>
        <v>2025-09-23</v>
      </c>
      <c r="V3186" s="13" t="str">
        <f>VLOOKUP($B3186,Deals_Demo!$H:$S,11,0)</f>
        <v>13</v>
      </c>
      <c r="W3186" s="13" t="str">
        <f>VLOOKUP($B3186,Deals_Demo!$H:$S,12,0)</f>
        <v>Tue</v>
      </c>
      <c r="X3186" s="13">
        <f t="shared" si="495"/>
        <v>-2.1000000000000001E-2</v>
      </c>
      <c r="Y3186" s="13">
        <f t="shared" si="496"/>
        <v>-4.2000000000000003E-2</v>
      </c>
      <c r="Z3186" s="13">
        <f t="shared" si="497"/>
        <v>-6.3E-2</v>
      </c>
      <c r="AA3186" s="13">
        <f t="shared" si="503"/>
        <v>-3</v>
      </c>
    </row>
    <row r="3187" spans="1:27" x14ac:dyDescent="0.25">
      <c r="A3187" s="60">
        <v>45923.361909722225</v>
      </c>
      <c r="B3187" s="61">
        <v>444692242</v>
      </c>
      <c r="C3187" s="62" t="s">
        <v>36</v>
      </c>
      <c r="D3187" s="62" t="s">
        <v>37</v>
      </c>
      <c r="E3187" s="62" t="s">
        <v>119</v>
      </c>
      <c r="F3187" s="63">
        <v>3755.6</v>
      </c>
      <c r="G3187" s="63">
        <v>3755.41</v>
      </c>
      <c r="H3187" s="63">
        <v>3757.09</v>
      </c>
      <c r="I3187" s="62" t="s">
        <v>3779</v>
      </c>
      <c r="J3187" s="63">
        <v>3755.38</v>
      </c>
      <c r="K3187" s="63">
        <v>0</v>
      </c>
      <c r="L3187" s="63">
        <v>0</v>
      </c>
      <c r="M3187" s="63">
        <v>-0.22</v>
      </c>
      <c r="N3187" s="10" t="str">
        <f t="shared" si="498"/>
        <v>L</v>
      </c>
      <c r="O3187" s="11">
        <f t="shared" si="499"/>
        <v>45923</v>
      </c>
      <c r="P3187" s="12" t="str">
        <f t="shared" si="500"/>
        <v>08</v>
      </c>
      <c r="Q3187" s="13" t="str">
        <f>VLOOKUP($B3187,Deals_Demo!$H:$N,7,0)</f>
        <v>strategy_15_demo</v>
      </c>
      <c r="R3187" s="13" t="str">
        <f t="shared" si="501"/>
        <v>Tue</v>
      </c>
      <c r="S3187" s="14">
        <f>VLOOKUP($B3187,Deals_Demo!$H:$S,8,0)</f>
        <v>45923.361909722225</v>
      </c>
      <c r="T3187" s="14">
        <f>VLOOKUP($B3187,Deals_Demo!$H:$S,9,0)</f>
        <v>45923.570243055561</v>
      </c>
      <c r="U3187" s="15" t="str">
        <f t="shared" si="502"/>
        <v>2025-09-23</v>
      </c>
      <c r="V3187" s="13" t="str">
        <f>VLOOKUP($B3187,Deals_Demo!$H:$S,11,0)</f>
        <v>13</v>
      </c>
      <c r="W3187" s="13" t="str">
        <f>VLOOKUP($B3187,Deals_Demo!$H:$S,12,0)</f>
        <v>Tue</v>
      </c>
      <c r="X3187" s="13">
        <f t="shared" si="495"/>
        <v>-2.2000000000000002E-2</v>
      </c>
      <c r="Y3187" s="13">
        <f t="shared" si="496"/>
        <v>-4.4000000000000004E-2</v>
      </c>
      <c r="Z3187" s="13">
        <f t="shared" si="497"/>
        <v>-6.6000000000000003E-2</v>
      </c>
      <c r="AA3187" s="13">
        <f t="shared" si="503"/>
        <v>-3</v>
      </c>
    </row>
    <row r="3188" spans="1:27" x14ac:dyDescent="0.25">
      <c r="A3188" s="56">
        <v>45923.361921296295</v>
      </c>
      <c r="B3188" s="57">
        <v>444692243</v>
      </c>
      <c r="C3188" s="58" t="s">
        <v>36</v>
      </c>
      <c r="D3188" s="58" t="s">
        <v>37</v>
      </c>
      <c r="E3188" s="58" t="s">
        <v>119</v>
      </c>
      <c r="F3188" s="59">
        <v>3755.59</v>
      </c>
      <c r="G3188" s="59">
        <v>3755.41</v>
      </c>
      <c r="H3188" s="59">
        <v>3758.59</v>
      </c>
      <c r="I3188" s="58" t="s">
        <v>3779</v>
      </c>
      <c r="J3188" s="59">
        <v>3755.38</v>
      </c>
      <c r="K3188" s="59">
        <v>0</v>
      </c>
      <c r="L3188" s="59">
        <v>0</v>
      </c>
      <c r="M3188" s="59">
        <v>-0.21</v>
      </c>
      <c r="N3188" s="10" t="str">
        <f t="shared" si="498"/>
        <v>L</v>
      </c>
      <c r="O3188" s="11">
        <f t="shared" si="499"/>
        <v>45923</v>
      </c>
      <c r="P3188" s="12" t="str">
        <f t="shared" si="500"/>
        <v>08</v>
      </c>
      <c r="Q3188" s="13" t="str">
        <f>VLOOKUP($B3188,Deals_Demo!$H:$N,7,0)</f>
        <v>strategy_09_demo</v>
      </c>
      <c r="R3188" s="13" t="str">
        <f t="shared" si="501"/>
        <v>Tue</v>
      </c>
      <c r="S3188" s="14">
        <f>VLOOKUP($B3188,Deals_Demo!$H:$S,8,0)</f>
        <v>45923.361921296295</v>
      </c>
      <c r="T3188" s="14">
        <f>VLOOKUP($B3188,Deals_Demo!$H:$S,9,0)</f>
        <v>45923.570254629631</v>
      </c>
      <c r="U3188" s="15" t="str">
        <f t="shared" si="502"/>
        <v>2025-09-23</v>
      </c>
      <c r="V3188" s="13" t="str">
        <f>VLOOKUP($B3188,Deals_Demo!$H:$S,11,0)</f>
        <v>13</v>
      </c>
      <c r="W3188" s="13" t="str">
        <f>VLOOKUP($B3188,Deals_Demo!$H:$S,12,0)</f>
        <v>Tue</v>
      </c>
      <c r="X3188" s="13">
        <f t="shared" si="495"/>
        <v>-2.1000000000000001E-2</v>
      </c>
      <c r="Y3188" s="13">
        <f t="shared" si="496"/>
        <v>-4.2000000000000003E-2</v>
      </c>
      <c r="Z3188" s="13">
        <f t="shared" si="497"/>
        <v>-6.3E-2</v>
      </c>
      <c r="AA3188" s="13">
        <f t="shared" si="503"/>
        <v>-3</v>
      </c>
    </row>
    <row r="3189" spans="1:27" x14ac:dyDescent="0.25">
      <c r="A3189" s="60">
        <v>45923.361921296295</v>
      </c>
      <c r="B3189" s="61">
        <v>444692244</v>
      </c>
      <c r="C3189" s="62" t="s">
        <v>36</v>
      </c>
      <c r="D3189" s="62" t="s">
        <v>37</v>
      </c>
      <c r="E3189" s="62" t="s">
        <v>119</v>
      </c>
      <c r="F3189" s="63">
        <v>3755.55</v>
      </c>
      <c r="G3189" s="63">
        <v>3756.31</v>
      </c>
      <c r="H3189" s="63">
        <v>3758.59</v>
      </c>
      <c r="I3189" s="62" t="s">
        <v>3780</v>
      </c>
      <c r="J3189" s="63">
        <v>3758.63</v>
      </c>
      <c r="K3189" s="63">
        <v>0</v>
      </c>
      <c r="L3189" s="63">
        <v>0</v>
      </c>
      <c r="M3189" s="63">
        <v>3.08</v>
      </c>
      <c r="N3189" s="10" t="str">
        <f t="shared" si="498"/>
        <v>W</v>
      </c>
      <c r="O3189" s="11">
        <f t="shared" si="499"/>
        <v>45923</v>
      </c>
      <c r="P3189" s="12" t="str">
        <f t="shared" si="500"/>
        <v>08</v>
      </c>
      <c r="Q3189" s="13" t="str">
        <f>VLOOKUP($B3189,Deals_Demo!$H:$N,7,0)</f>
        <v>strategy_23_demo</v>
      </c>
      <c r="R3189" s="13" t="str">
        <f t="shared" si="501"/>
        <v>Tue</v>
      </c>
      <c r="S3189" s="14">
        <f>VLOOKUP($B3189,Deals_Demo!$H:$S,8,0)</f>
        <v>45923.361921296295</v>
      </c>
      <c r="T3189" s="14">
        <f>VLOOKUP($B3189,Deals_Demo!$H:$S,9,0)</f>
        <v>45923.570254629631</v>
      </c>
      <c r="U3189" s="15" t="str">
        <f t="shared" si="502"/>
        <v>2025-09-23</v>
      </c>
      <c r="V3189" s="13" t="str">
        <f>VLOOKUP($B3189,Deals_Demo!$H:$S,11,0)</f>
        <v>13</v>
      </c>
      <c r="W3189" s="13" t="str">
        <f>VLOOKUP($B3189,Deals_Demo!$H:$S,12,0)</f>
        <v>Tue</v>
      </c>
      <c r="X3189" s="13">
        <f t="shared" si="495"/>
        <v>0.30800000000000005</v>
      </c>
      <c r="Y3189" s="13">
        <f t="shared" si="496"/>
        <v>0.6160000000000001</v>
      </c>
      <c r="Z3189" s="13">
        <f t="shared" si="497"/>
        <v>0.92399999999999993</v>
      </c>
      <c r="AA3189" s="13">
        <f t="shared" si="503"/>
        <v>3.08</v>
      </c>
    </row>
    <row r="3190" spans="1:27" x14ac:dyDescent="0.25">
      <c r="A3190" s="56">
        <v>45923.362013888887</v>
      </c>
      <c r="B3190" s="57">
        <v>444692257</v>
      </c>
      <c r="C3190" s="58" t="s">
        <v>36</v>
      </c>
      <c r="D3190" s="58" t="s">
        <v>37</v>
      </c>
      <c r="E3190" s="58" t="s">
        <v>119</v>
      </c>
      <c r="F3190" s="59">
        <v>3755.45</v>
      </c>
      <c r="G3190" s="59">
        <v>3755.99</v>
      </c>
      <c r="H3190" s="59">
        <v>3757.65</v>
      </c>
      <c r="I3190" s="58" t="s">
        <v>3781</v>
      </c>
      <c r="J3190" s="59">
        <v>3757.76</v>
      </c>
      <c r="K3190" s="59">
        <v>0</v>
      </c>
      <c r="L3190" s="59">
        <v>0</v>
      </c>
      <c r="M3190" s="59">
        <v>2.31</v>
      </c>
      <c r="N3190" s="10" t="str">
        <f t="shared" si="498"/>
        <v>W</v>
      </c>
      <c r="O3190" s="11">
        <f t="shared" si="499"/>
        <v>45923</v>
      </c>
      <c r="P3190" s="12" t="str">
        <f t="shared" si="500"/>
        <v>08</v>
      </c>
      <c r="Q3190" s="13" t="str">
        <f>VLOOKUP($B3190,Deals_Demo!$H:$N,7,0)</f>
        <v>strategy_21_demo</v>
      </c>
      <c r="R3190" s="13" t="str">
        <f t="shared" si="501"/>
        <v>Tue</v>
      </c>
      <c r="S3190" s="14">
        <f>VLOOKUP($B3190,Deals_Demo!$H:$S,8,0)</f>
        <v>45923.362013888887</v>
      </c>
      <c r="T3190" s="14">
        <f>VLOOKUP($B3190,Deals_Demo!$H:$S,9,0)</f>
        <v>45923.570347222223</v>
      </c>
      <c r="U3190" s="15" t="str">
        <f t="shared" si="502"/>
        <v>2025-09-23</v>
      </c>
      <c r="V3190" s="13" t="str">
        <f>VLOOKUP($B3190,Deals_Demo!$H:$S,11,0)</f>
        <v>13</v>
      </c>
      <c r="W3190" s="13" t="str">
        <f>VLOOKUP($B3190,Deals_Demo!$H:$S,12,0)</f>
        <v>Tue</v>
      </c>
      <c r="X3190" s="13">
        <f t="shared" si="495"/>
        <v>0.23100000000000001</v>
      </c>
      <c r="Y3190" s="13">
        <f t="shared" si="496"/>
        <v>0.46200000000000002</v>
      </c>
      <c r="Z3190" s="13">
        <f t="shared" si="497"/>
        <v>0.69299999999999995</v>
      </c>
      <c r="AA3190" s="13">
        <f t="shared" si="503"/>
        <v>-3</v>
      </c>
    </row>
    <row r="3191" spans="1:27" x14ac:dyDescent="0.25">
      <c r="A3191" s="60">
        <v>45923.362013888887</v>
      </c>
      <c r="B3191" s="61">
        <v>444692258</v>
      </c>
      <c r="C3191" s="62" t="s">
        <v>36</v>
      </c>
      <c r="D3191" s="62" t="s">
        <v>37</v>
      </c>
      <c r="E3191" s="62" t="s">
        <v>119</v>
      </c>
      <c r="F3191" s="63">
        <v>3755.44</v>
      </c>
      <c r="G3191" s="63">
        <v>3755.42</v>
      </c>
      <c r="H3191" s="63">
        <v>3758.95</v>
      </c>
      <c r="I3191" s="62" t="s">
        <v>3779</v>
      </c>
      <c r="J3191" s="63">
        <v>3755.38</v>
      </c>
      <c r="K3191" s="63">
        <v>0</v>
      </c>
      <c r="L3191" s="63">
        <v>0</v>
      </c>
      <c r="M3191" s="63">
        <v>-0.06</v>
      </c>
      <c r="N3191" s="10" t="str">
        <f t="shared" si="498"/>
        <v>L</v>
      </c>
      <c r="O3191" s="11">
        <f t="shared" si="499"/>
        <v>45923</v>
      </c>
      <c r="P3191" s="12" t="str">
        <f t="shared" si="500"/>
        <v>08</v>
      </c>
      <c r="Q3191" s="13" t="str">
        <f>VLOOKUP($B3191,Deals_Demo!$H:$N,7,0)</f>
        <v>strategy_11_demo</v>
      </c>
      <c r="R3191" s="13" t="str">
        <f t="shared" si="501"/>
        <v>Tue</v>
      </c>
      <c r="S3191" s="14">
        <f>VLOOKUP($B3191,Deals_Demo!$H:$S,8,0)</f>
        <v>45923.362013888887</v>
      </c>
      <c r="T3191" s="14">
        <f>VLOOKUP($B3191,Deals_Demo!$H:$S,9,0)</f>
        <v>45923.570347222223</v>
      </c>
      <c r="U3191" s="15" t="str">
        <f t="shared" si="502"/>
        <v>2025-09-23</v>
      </c>
      <c r="V3191" s="13" t="str">
        <f>VLOOKUP($B3191,Deals_Demo!$H:$S,11,0)</f>
        <v>13</v>
      </c>
      <c r="W3191" s="13" t="str">
        <f>VLOOKUP($B3191,Deals_Demo!$H:$S,12,0)</f>
        <v>Tue</v>
      </c>
      <c r="X3191" s="13">
        <f t="shared" si="495"/>
        <v>-6.0000000000000001E-3</v>
      </c>
      <c r="Y3191" s="13">
        <f t="shared" si="496"/>
        <v>-1.2E-2</v>
      </c>
      <c r="Z3191" s="13">
        <f t="shared" si="497"/>
        <v>-1.7999999999999999E-2</v>
      </c>
      <c r="AA3191" s="13">
        <f t="shared" si="503"/>
        <v>-3</v>
      </c>
    </row>
    <row r="3192" spans="1:27" x14ac:dyDescent="0.25">
      <c r="A3192" s="56">
        <v>45923.362025462964</v>
      </c>
      <c r="B3192" s="57">
        <v>444692259</v>
      </c>
      <c r="C3192" s="58" t="s">
        <v>36</v>
      </c>
      <c r="D3192" s="58" t="s">
        <v>37</v>
      </c>
      <c r="E3192" s="58" t="s">
        <v>119</v>
      </c>
      <c r="F3192" s="59">
        <v>3755.42</v>
      </c>
      <c r="G3192" s="59">
        <v>3756.85</v>
      </c>
      <c r="H3192" s="59">
        <v>3758.95</v>
      </c>
      <c r="I3192" s="58" t="s">
        <v>3782</v>
      </c>
      <c r="J3192" s="59">
        <v>3756.81</v>
      </c>
      <c r="K3192" s="59">
        <v>0</v>
      </c>
      <c r="L3192" s="59">
        <v>0</v>
      </c>
      <c r="M3192" s="59">
        <v>1.39</v>
      </c>
      <c r="N3192" s="10" t="str">
        <f t="shared" si="498"/>
        <v>W</v>
      </c>
      <c r="O3192" s="11">
        <f t="shared" si="499"/>
        <v>45923</v>
      </c>
      <c r="P3192" s="12" t="str">
        <f t="shared" si="500"/>
        <v>08</v>
      </c>
      <c r="Q3192" s="13" t="str">
        <f>VLOOKUP($B3192,Deals_Demo!$H:$N,7,0)</f>
        <v>strategy_16_demo</v>
      </c>
      <c r="R3192" s="13" t="str">
        <f t="shared" si="501"/>
        <v>Tue</v>
      </c>
      <c r="S3192" s="14">
        <f>VLOOKUP($B3192,Deals_Demo!$H:$S,8,0)</f>
        <v>45923.362025462964</v>
      </c>
      <c r="T3192" s="14">
        <f>VLOOKUP($B3192,Deals_Demo!$H:$S,9,0)</f>
        <v>45923.5703587963</v>
      </c>
      <c r="U3192" s="15" t="str">
        <f t="shared" si="502"/>
        <v>2025-09-23</v>
      </c>
      <c r="V3192" s="13" t="str">
        <f>VLOOKUP($B3192,Deals_Demo!$H:$S,11,0)</f>
        <v>13</v>
      </c>
      <c r="W3192" s="13" t="str">
        <f>VLOOKUP($B3192,Deals_Demo!$H:$S,12,0)</f>
        <v>Tue</v>
      </c>
      <c r="X3192" s="13">
        <f t="shared" si="495"/>
        <v>0.13899999999999998</v>
      </c>
      <c r="Y3192" s="13">
        <f t="shared" si="496"/>
        <v>0.27799999999999997</v>
      </c>
      <c r="Z3192" s="13">
        <f t="shared" si="497"/>
        <v>0.41699999999999998</v>
      </c>
      <c r="AA3192" s="13">
        <f t="shared" si="503"/>
        <v>-3</v>
      </c>
    </row>
    <row r="3193" spans="1:27" x14ac:dyDescent="0.25">
      <c r="A3193" s="60">
        <v>45923.363055555557</v>
      </c>
      <c r="B3193" s="61">
        <v>444692828</v>
      </c>
      <c r="C3193" s="62" t="s">
        <v>36</v>
      </c>
      <c r="D3193" s="62" t="s">
        <v>37</v>
      </c>
      <c r="E3193" s="62" t="s">
        <v>119</v>
      </c>
      <c r="F3193" s="63">
        <v>3755.56</v>
      </c>
      <c r="G3193" s="63">
        <v>3757.05</v>
      </c>
      <c r="H3193" s="63">
        <v>3759.1</v>
      </c>
      <c r="I3193" s="62" t="s">
        <v>3782</v>
      </c>
      <c r="J3193" s="63">
        <v>3756.86</v>
      </c>
      <c r="K3193" s="63">
        <v>0</v>
      </c>
      <c r="L3193" s="63">
        <v>0</v>
      </c>
      <c r="M3193" s="63">
        <v>1.3</v>
      </c>
      <c r="N3193" s="10" t="str">
        <f t="shared" si="498"/>
        <v>W</v>
      </c>
      <c r="O3193" s="11">
        <f t="shared" si="499"/>
        <v>45923</v>
      </c>
      <c r="P3193" s="12" t="str">
        <f t="shared" si="500"/>
        <v>08</v>
      </c>
      <c r="Q3193" s="13" t="str">
        <f>VLOOKUP($B3193,Deals_Demo!$H:$N,7,0)</f>
        <v>strategy_11_demo</v>
      </c>
      <c r="R3193" s="13" t="str">
        <f t="shared" si="501"/>
        <v>Tue</v>
      </c>
      <c r="S3193" s="14">
        <f>VLOOKUP($B3193,Deals_Demo!$H:$S,8,0)</f>
        <v>45923.363055555557</v>
      </c>
      <c r="T3193" s="14">
        <f>VLOOKUP($B3193,Deals_Demo!$H:$S,9,0)</f>
        <v>45923.571388888893</v>
      </c>
      <c r="U3193" s="15" t="str">
        <f t="shared" si="502"/>
        <v>2025-09-23</v>
      </c>
      <c r="V3193" s="13" t="str">
        <f>VLOOKUP($B3193,Deals_Demo!$H:$S,11,0)</f>
        <v>13</v>
      </c>
      <c r="W3193" s="13" t="str">
        <f>VLOOKUP($B3193,Deals_Demo!$H:$S,12,0)</f>
        <v>Tue</v>
      </c>
      <c r="X3193" s="13">
        <f t="shared" si="495"/>
        <v>0.13</v>
      </c>
      <c r="Y3193" s="13">
        <f t="shared" si="496"/>
        <v>0.26</v>
      </c>
      <c r="Z3193" s="13">
        <f t="shared" si="497"/>
        <v>0.39</v>
      </c>
      <c r="AA3193" s="13">
        <f t="shared" si="503"/>
        <v>-3</v>
      </c>
    </row>
    <row r="3194" spans="1:27" x14ac:dyDescent="0.25">
      <c r="A3194" s="56">
        <v>45923.363055555557</v>
      </c>
      <c r="B3194" s="57">
        <v>444692832</v>
      </c>
      <c r="C3194" s="58" t="s">
        <v>36</v>
      </c>
      <c r="D3194" s="58" t="s">
        <v>37</v>
      </c>
      <c r="E3194" s="58" t="s">
        <v>119</v>
      </c>
      <c r="F3194" s="59">
        <v>3755.57</v>
      </c>
      <c r="G3194" s="59">
        <v>3755.62</v>
      </c>
      <c r="H3194" s="59">
        <v>3757.06</v>
      </c>
      <c r="I3194" s="58" t="s">
        <v>3778</v>
      </c>
      <c r="J3194" s="59">
        <v>3757.13</v>
      </c>
      <c r="K3194" s="59">
        <v>0</v>
      </c>
      <c r="L3194" s="59">
        <v>0</v>
      </c>
      <c r="M3194" s="59">
        <v>1.56</v>
      </c>
      <c r="N3194" s="10" t="str">
        <f t="shared" si="498"/>
        <v>W</v>
      </c>
      <c r="O3194" s="11">
        <f t="shared" si="499"/>
        <v>45923</v>
      </c>
      <c r="P3194" s="12" t="str">
        <f t="shared" si="500"/>
        <v>08</v>
      </c>
      <c r="Q3194" s="13" t="str">
        <f>VLOOKUP($B3194,Deals_Demo!$H:$N,7,0)</f>
        <v>strategy_24_demo</v>
      </c>
      <c r="R3194" s="13" t="str">
        <f t="shared" si="501"/>
        <v>Tue</v>
      </c>
      <c r="S3194" s="14">
        <f>VLOOKUP($B3194,Deals_Demo!$H:$S,8,0)</f>
        <v>45923.363055555557</v>
      </c>
      <c r="T3194" s="14">
        <f>VLOOKUP($B3194,Deals_Demo!$H:$S,9,0)</f>
        <v>45923.571388888893</v>
      </c>
      <c r="U3194" s="15" t="str">
        <f t="shared" si="502"/>
        <v>2025-09-23</v>
      </c>
      <c r="V3194" s="13" t="str">
        <f>VLOOKUP($B3194,Deals_Demo!$H:$S,11,0)</f>
        <v>13</v>
      </c>
      <c r="W3194" s="13" t="str">
        <f>VLOOKUP($B3194,Deals_Demo!$H:$S,12,0)</f>
        <v>Tue</v>
      </c>
      <c r="X3194" s="13">
        <f t="shared" si="495"/>
        <v>0.15600000000000003</v>
      </c>
      <c r="Y3194" s="13">
        <f t="shared" si="496"/>
        <v>0.31200000000000006</v>
      </c>
      <c r="Z3194" s="13">
        <f t="shared" si="497"/>
        <v>0.46799999999999997</v>
      </c>
      <c r="AA3194" s="13">
        <f t="shared" si="503"/>
        <v>-3</v>
      </c>
    </row>
    <row r="3195" spans="1:27" x14ac:dyDescent="0.25">
      <c r="A3195" s="60">
        <v>45923.363067129627</v>
      </c>
      <c r="B3195" s="61">
        <v>444692834</v>
      </c>
      <c r="C3195" s="62" t="s">
        <v>36</v>
      </c>
      <c r="D3195" s="62" t="s">
        <v>37</v>
      </c>
      <c r="E3195" s="62" t="s">
        <v>119</v>
      </c>
      <c r="F3195" s="63">
        <v>3755.55</v>
      </c>
      <c r="G3195" s="63">
        <v>3756.33</v>
      </c>
      <c r="H3195" s="63">
        <v>3758.56</v>
      </c>
      <c r="I3195" s="62" t="s">
        <v>3780</v>
      </c>
      <c r="J3195" s="63">
        <v>3758.63</v>
      </c>
      <c r="K3195" s="63">
        <v>0</v>
      </c>
      <c r="L3195" s="63">
        <v>0</v>
      </c>
      <c r="M3195" s="63">
        <v>3.08</v>
      </c>
      <c r="N3195" s="10" t="str">
        <f t="shared" si="498"/>
        <v>W</v>
      </c>
      <c r="O3195" s="11">
        <f t="shared" si="499"/>
        <v>45923</v>
      </c>
      <c r="P3195" s="12" t="str">
        <f t="shared" si="500"/>
        <v>08</v>
      </c>
      <c r="Q3195" s="13" t="str">
        <f>VLOOKUP($B3195,Deals_Demo!$H:$N,7,0)</f>
        <v>strategy_10_demo</v>
      </c>
      <c r="R3195" s="13" t="str">
        <f t="shared" si="501"/>
        <v>Tue</v>
      </c>
      <c r="S3195" s="14">
        <f>VLOOKUP($B3195,Deals_Demo!$H:$S,8,0)</f>
        <v>45923.363067129627</v>
      </c>
      <c r="T3195" s="14">
        <f>VLOOKUP($B3195,Deals_Demo!$H:$S,9,0)</f>
        <v>45923.571400462963</v>
      </c>
      <c r="U3195" s="15" t="str">
        <f t="shared" si="502"/>
        <v>2025-09-23</v>
      </c>
      <c r="V3195" s="13" t="str">
        <f>VLOOKUP($B3195,Deals_Demo!$H:$S,11,0)</f>
        <v>13</v>
      </c>
      <c r="W3195" s="13" t="str">
        <f>VLOOKUP($B3195,Deals_Demo!$H:$S,12,0)</f>
        <v>Tue</v>
      </c>
      <c r="X3195" s="13">
        <f t="shared" si="495"/>
        <v>0.30800000000000005</v>
      </c>
      <c r="Y3195" s="13">
        <f t="shared" si="496"/>
        <v>0.6160000000000001</v>
      </c>
      <c r="Z3195" s="13">
        <f t="shared" si="497"/>
        <v>0.92399999999999993</v>
      </c>
      <c r="AA3195" s="13">
        <f t="shared" si="503"/>
        <v>3.08</v>
      </c>
    </row>
    <row r="3196" spans="1:27" x14ac:dyDescent="0.25">
      <c r="A3196" s="56">
        <v>45923.363067129627</v>
      </c>
      <c r="B3196" s="57">
        <v>444692837</v>
      </c>
      <c r="C3196" s="58" t="s">
        <v>36</v>
      </c>
      <c r="D3196" s="58" t="s">
        <v>37</v>
      </c>
      <c r="E3196" s="58" t="s">
        <v>119</v>
      </c>
      <c r="F3196" s="59">
        <v>3755.55</v>
      </c>
      <c r="G3196" s="59">
        <v>3755.59</v>
      </c>
      <c r="H3196" s="59">
        <v>3757.06</v>
      </c>
      <c r="I3196" s="58" t="s">
        <v>3778</v>
      </c>
      <c r="J3196" s="59">
        <v>3757.13</v>
      </c>
      <c r="K3196" s="59">
        <v>0</v>
      </c>
      <c r="L3196" s="59">
        <v>0</v>
      </c>
      <c r="M3196" s="59">
        <v>1.58</v>
      </c>
      <c r="N3196" s="10" t="str">
        <f t="shared" si="498"/>
        <v>W</v>
      </c>
      <c r="O3196" s="11">
        <f t="shared" si="499"/>
        <v>45923</v>
      </c>
      <c r="P3196" s="12" t="str">
        <f t="shared" si="500"/>
        <v>08</v>
      </c>
      <c r="Q3196" s="13" t="str">
        <f>VLOOKUP($B3196,Deals_Demo!$H:$N,7,0)</f>
        <v>strategy_14_demo</v>
      </c>
      <c r="R3196" s="13" t="str">
        <f t="shared" si="501"/>
        <v>Tue</v>
      </c>
      <c r="S3196" s="14">
        <f>VLOOKUP($B3196,Deals_Demo!$H:$S,8,0)</f>
        <v>45923.363067129627</v>
      </c>
      <c r="T3196" s="14">
        <f>VLOOKUP($B3196,Deals_Demo!$H:$S,9,0)</f>
        <v>45923.571400462963</v>
      </c>
      <c r="U3196" s="15" t="str">
        <f t="shared" si="502"/>
        <v>2025-09-23</v>
      </c>
      <c r="V3196" s="13" t="str">
        <f>VLOOKUP($B3196,Deals_Demo!$H:$S,11,0)</f>
        <v>13</v>
      </c>
      <c r="W3196" s="13" t="str">
        <f>VLOOKUP($B3196,Deals_Demo!$H:$S,12,0)</f>
        <v>Tue</v>
      </c>
      <c r="X3196" s="13">
        <f t="shared" si="495"/>
        <v>0.15800000000000003</v>
      </c>
      <c r="Y3196" s="13">
        <f t="shared" si="496"/>
        <v>0.31600000000000006</v>
      </c>
      <c r="Z3196" s="13">
        <f t="shared" si="497"/>
        <v>0.47399999999999998</v>
      </c>
      <c r="AA3196" s="13">
        <f t="shared" si="503"/>
        <v>-3</v>
      </c>
    </row>
    <row r="3197" spans="1:27" x14ac:dyDescent="0.25">
      <c r="A3197" s="60">
        <v>45923.363067129627</v>
      </c>
      <c r="B3197" s="61">
        <v>444692838</v>
      </c>
      <c r="C3197" s="62" t="s">
        <v>36</v>
      </c>
      <c r="D3197" s="62" t="s">
        <v>37</v>
      </c>
      <c r="E3197" s="62" t="s">
        <v>119</v>
      </c>
      <c r="F3197" s="63">
        <v>3755.55</v>
      </c>
      <c r="G3197" s="63">
        <v>3756.31</v>
      </c>
      <c r="H3197" s="63">
        <v>3758.56</v>
      </c>
      <c r="I3197" s="62" t="s">
        <v>3780</v>
      </c>
      <c r="J3197" s="63">
        <v>3758.63</v>
      </c>
      <c r="K3197" s="63">
        <v>0</v>
      </c>
      <c r="L3197" s="63">
        <v>0</v>
      </c>
      <c r="M3197" s="63">
        <v>3.08</v>
      </c>
      <c r="N3197" s="10" t="str">
        <f t="shared" si="498"/>
        <v>W</v>
      </c>
      <c r="O3197" s="11">
        <f t="shared" si="499"/>
        <v>45923</v>
      </c>
      <c r="P3197" s="12" t="str">
        <f t="shared" si="500"/>
        <v>08</v>
      </c>
      <c r="Q3197" s="13" t="str">
        <f>VLOOKUP($B3197,Deals_Demo!$H:$N,7,0)</f>
        <v>strategy_09_demo</v>
      </c>
      <c r="R3197" s="13" t="str">
        <f t="shared" si="501"/>
        <v>Tue</v>
      </c>
      <c r="S3197" s="14">
        <f>VLOOKUP($B3197,Deals_Demo!$H:$S,8,0)</f>
        <v>45923.363067129627</v>
      </c>
      <c r="T3197" s="14">
        <f>VLOOKUP($B3197,Deals_Demo!$H:$S,9,0)</f>
        <v>45923.571400462963</v>
      </c>
      <c r="U3197" s="15" t="str">
        <f t="shared" si="502"/>
        <v>2025-09-23</v>
      </c>
      <c r="V3197" s="13" t="str">
        <f>VLOOKUP($B3197,Deals_Demo!$H:$S,11,0)</f>
        <v>13</v>
      </c>
      <c r="W3197" s="13" t="str">
        <f>VLOOKUP($B3197,Deals_Demo!$H:$S,12,0)</f>
        <v>Tue</v>
      </c>
      <c r="X3197" s="13">
        <f t="shared" si="495"/>
        <v>0.30800000000000005</v>
      </c>
      <c r="Y3197" s="13">
        <f t="shared" si="496"/>
        <v>0.6160000000000001</v>
      </c>
      <c r="Z3197" s="13">
        <f t="shared" si="497"/>
        <v>0.92399999999999993</v>
      </c>
      <c r="AA3197" s="13">
        <f t="shared" si="503"/>
        <v>3.08</v>
      </c>
    </row>
    <row r="3198" spans="1:27" x14ac:dyDescent="0.25">
      <c r="A3198" s="56">
        <v>45923.363067129627</v>
      </c>
      <c r="B3198" s="57">
        <v>444692841</v>
      </c>
      <c r="C3198" s="58" t="s">
        <v>36</v>
      </c>
      <c r="D3198" s="58" t="s">
        <v>37</v>
      </c>
      <c r="E3198" s="58" t="s">
        <v>119</v>
      </c>
      <c r="F3198" s="59">
        <v>3755.58</v>
      </c>
      <c r="G3198" s="59">
        <v>3755.59</v>
      </c>
      <c r="H3198" s="59">
        <v>3757.06</v>
      </c>
      <c r="I3198" s="58" t="s">
        <v>3778</v>
      </c>
      <c r="J3198" s="59">
        <v>3757.13</v>
      </c>
      <c r="K3198" s="59">
        <v>0</v>
      </c>
      <c r="L3198" s="59">
        <v>0</v>
      </c>
      <c r="M3198" s="59">
        <v>1.55</v>
      </c>
      <c r="N3198" s="10" t="str">
        <f t="shared" si="498"/>
        <v>W</v>
      </c>
      <c r="O3198" s="11">
        <f t="shared" si="499"/>
        <v>45923</v>
      </c>
      <c r="P3198" s="12" t="str">
        <f t="shared" si="500"/>
        <v>08</v>
      </c>
      <c r="Q3198" s="13" t="str">
        <f>VLOOKUP($B3198,Deals_Demo!$H:$N,7,0)</f>
        <v>strategy_12_demo</v>
      </c>
      <c r="R3198" s="13" t="str">
        <f t="shared" si="501"/>
        <v>Tue</v>
      </c>
      <c r="S3198" s="14">
        <f>VLOOKUP($B3198,Deals_Demo!$H:$S,8,0)</f>
        <v>45923.363067129627</v>
      </c>
      <c r="T3198" s="14">
        <f>VLOOKUP($B3198,Deals_Demo!$H:$S,9,0)</f>
        <v>45923.571400462963</v>
      </c>
      <c r="U3198" s="15" t="str">
        <f t="shared" si="502"/>
        <v>2025-09-23</v>
      </c>
      <c r="V3198" s="13" t="str">
        <f>VLOOKUP($B3198,Deals_Demo!$H:$S,11,0)</f>
        <v>13</v>
      </c>
      <c r="W3198" s="13" t="str">
        <f>VLOOKUP($B3198,Deals_Demo!$H:$S,12,0)</f>
        <v>Tue</v>
      </c>
      <c r="X3198" s="13">
        <f t="shared" si="495"/>
        <v>0.15500000000000003</v>
      </c>
      <c r="Y3198" s="13">
        <f t="shared" si="496"/>
        <v>0.31000000000000005</v>
      </c>
      <c r="Z3198" s="13">
        <f t="shared" si="497"/>
        <v>0.46499999999999997</v>
      </c>
      <c r="AA3198" s="13">
        <f t="shared" si="503"/>
        <v>-3</v>
      </c>
    </row>
    <row r="3199" spans="1:27" x14ac:dyDescent="0.25">
      <c r="A3199" s="60">
        <v>45923.363078703704</v>
      </c>
      <c r="B3199" s="61">
        <v>444692844</v>
      </c>
      <c r="C3199" s="62" t="s">
        <v>36</v>
      </c>
      <c r="D3199" s="62" t="s">
        <v>37</v>
      </c>
      <c r="E3199" s="62" t="s">
        <v>119</v>
      </c>
      <c r="F3199" s="63">
        <v>3755.61</v>
      </c>
      <c r="G3199" s="63">
        <v>3755.62</v>
      </c>
      <c r="H3199" s="63">
        <v>3757.06</v>
      </c>
      <c r="I3199" s="62" t="s">
        <v>3778</v>
      </c>
      <c r="J3199" s="63">
        <v>3757.13</v>
      </c>
      <c r="K3199" s="63">
        <v>0</v>
      </c>
      <c r="L3199" s="63">
        <v>0</v>
      </c>
      <c r="M3199" s="63">
        <v>1.52</v>
      </c>
      <c r="N3199" s="10" t="str">
        <f t="shared" si="498"/>
        <v>W</v>
      </c>
      <c r="O3199" s="11">
        <f t="shared" si="499"/>
        <v>45923</v>
      </c>
      <c r="P3199" s="12" t="str">
        <f t="shared" si="500"/>
        <v>08</v>
      </c>
      <c r="Q3199" s="13" t="str">
        <f>VLOOKUP($B3199,Deals_Demo!$H:$N,7,0)</f>
        <v>strategy_15_demo</v>
      </c>
      <c r="R3199" s="13" t="str">
        <f t="shared" si="501"/>
        <v>Tue</v>
      </c>
      <c r="S3199" s="14">
        <f>VLOOKUP($B3199,Deals_Demo!$H:$S,8,0)</f>
        <v>45923.363078703704</v>
      </c>
      <c r="T3199" s="14">
        <f>VLOOKUP($B3199,Deals_Demo!$H:$S,9,0)</f>
        <v>45923.571412037039</v>
      </c>
      <c r="U3199" s="15" t="str">
        <f t="shared" si="502"/>
        <v>2025-09-23</v>
      </c>
      <c r="V3199" s="13" t="str">
        <f>VLOOKUP($B3199,Deals_Demo!$H:$S,11,0)</f>
        <v>13</v>
      </c>
      <c r="W3199" s="13" t="str">
        <f>VLOOKUP($B3199,Deals_Demo!$H:$S,12,0)</f>
        <v>Tue</v>
      </c>
      <c r="X3199" s="13">
        <f t="shared" si="495"/>
        <v>0.15200000000000002</v>
      </c>
      <c r="Y3199" s="13">
        <f t="shared" si="496"/>
        <v>0.30400000000000005</v>
      </c>
      <c r="Z3199" s="13">
        <f t="shared" si="497"/>
        <v>0.45599999999999996</v>
      </c>
      <c r="AA3199" s="13">
        <f t="shared" si="503"/>
        <v>-3</v>
      </c>
    </row>
    <row r="3200" spans="1:27" x14ac:dyDescent="0.25">
      <c r="A3200" s="56">
        <v>45923.36513888889</v>
      </c>
      <c r="B3200" s="57">
        <v>444694915</v>
      </c>
      <c r="C3200" s="58" t="s">
        <v>36</v>
      </c>
      <c r="D3200" s="58" t="s">
        <v>37</v>
      </c>
      <c r="E3200" s="58" t="s">
        <v>119</v>
      </c>
      <c r="F3200" s="59">
        <v>3756.71</v>
      </c>
      <c r="G3200" s="59">
        <v>3757.73</v>
      </c>
      <c r="H3200" s="58"/>
      <c r="I3200" s="58" t="s">
        <v>3783</v>
      </c>
      <c r="J3200" s="59">
        <v>3757.62</v>
      </c>
      <c r="K3200" s="59">
        <v>0</v>
      </c>
      <c r="L3200" s="59">
        <v>0</v>
      </c>
      <c r="M3200" s="59">
        <v>0.91</v>
      </c>
      <c r="N3200" s="10" t="str">
        <f t="shared" si="498"/>
        <v>W</v>
      </c>
      <c r="O3200" s="11">
        <f t="shared" si="499"/>
        <v>45923</v>
      </c>
      <c r="P3200" s="12" t="str">
        <f t="shared" si="500"/>
        <v>08</v>
      </c>
      <c r="Q3200" s="13" t="str">
        <f>VLOOKUP($B3200,Deals_Demo!$H:$N,7,0)</f>
        <v>strategy_18_demo</v>
      </c>
      <c r="R3200" s="13" t="str">
        <f t="shared" si="501"/>
        <v>Tue</v>
      </c>
      <c r="S3200" s="14">
        <f>VLOOKUP($B3200,Deals_Demo!$H:$S,8,0)</f>
        <v>45923.36513888889</v>
      </c>
      <c r="T3200" s="14">
        <f>VLOOKUP($B3200,Deals_Demo!$H:$S,9,0)</f>
        <v>45923.573472222226</v>
      </c>
      <c r="U3200" s="15" t="str">
        <f t="shared" si="502"/>
        <v>2025-09-23</v>
      </c>
      <c r="V3200" s="13" t="str">
        <f>VLOOKUP($B3200,Deals_Demo!$H:$S,11,0)</f>
        <v>13</v>
      </c>
      <c r="W3200" s="13" t="str">
        <f>VLOOKUP($B3200,Deals_Demo!$H:$S,12,0)</f>
        <v>Tue</v>
      </c>
      <c r="X3200" s="13">
        <f t="shared" si="495"/>
        <v>9.1000000000000011E-2</v>
      </c>
      <c r="Y3200" s="13">
        <f t="shared" si="496"/>
        <v>0.18200000000000002</v>
      </c>
      <c r="Z3200" s="13">
        <f t="shared" si="497"/>
        <v>0.27300000000000002</v>
      </c>
      <c r="AA3200" s="13">
        <f t="shared" si="503"/>
        <v>-3</v>
      </c>
    </row>
    <row r="3201" spans="1:27" x14ac:dyDescent="0.25">
      <c r="A3201" s="60">
        <v>45923.36515046296</v>
      </c>
      <c r="B3201" s="61">
        <v>444694916</v>
      </c>
      <c r="C3201" s="62" t="s">
        <v>36</v>
      </c>
      <c r="D3201" s="62" t="s">
        <v>37</v>
      </c>
      <c r="E3201" s="62" t="s">
        <v>119</v>
      </c>
      <c r="F3201" s="63">
        <v>3756.71</v>
      </c>
      <c r="G3201" s="63">
        <v>3757.74</v>
      </c>
      <c r="H3201" s="62"/>
      <c r="I3201" s="62" t="s">
        <v>3783</v>
      </c>
      <c r="J3201" s="63">
        <v>3757.62</v>
      </c>
      <c r="K3201" s="63">
        <v>0</v>
      </c>
      <c r="L3201" s="63">
        <v>0</v>
      </c>
      <c r="M3201" s="63">
        <v>0.91</v>
      </c>
      <c r="N3201" s="10" t="str">
        <f t="shared" si="498"/>
        <v>W</v>
      </c>
      <c r="O3201" s="11">
        <f t="shared" si="499"/>
        <v>45923</v>
      </c>
      <c r="P3201" s="12" t="str">
        <f t="shared" si="500"/>
        <v>08</v>
      </c>
      <c r="Q3201" s="13" t="str">
        <f>VLOOKUP($B3201,Deals_Demo!$H:$N,7,0)</f>
        <v>strategy_20_demo</v>
      </c>
      <c r="R3201" s="13" t="str">
        <f t="shared" si="501"/>
        <v>Tue</v>
      </c>
      <c r="S3201" s="14">
        <f>VLOOKUP($B3201,Deals_Demo!$H:$S,8,0)</f>
        <v>45923.36515046296</v>
      </c>
      <c r="T3201" s="14">
        <f>VLOOKUP($B3201,Deals_Demo!$H:$S,9,0)</f>
        <v>45923.573483796295</v>
      </c>
      <c r="U3201" s="15" t="str">
        <f t="shared" si="502"/>
        <v>2025-09-23</v>
      </c>
      <c r="V3201" s="13" t="str">
        <f>VLOOKUP($B3201,Deals_Demo!$H:$S,11,0)</f>
        <v>13</v>
      </c>
      <c r="W3201" s="13" t="str">
        <f>VLOOKUP($B3201,Deals_Demo!$H:$S,12,0)</f>
        <v>Tue</v>
      </c>
      <c r="X3201" s="13">
        <f t="shared" si="495"/>
        <v>9.1000000000000011E-2</v>
      </c>
      <c r="Y3201" s="13">
        <f t="shared" si="496"/>
        <v>0.18200000000000002</v>
      </c>
      <c r="Z3201" s="13">
        <f t="shared" si="497"/>
        <v>0.27300000000000002</v>
      </c>
      <c r="AA3201" s="13">
        <f t="shared" si="503"/>
        <v>-3</v>
      </c>
    </row>
    <row r="3202" spans="1:27" x14ac:dyDescent="0.25">
      <c r="A3202" s="56">
        <v>45923.366875</v>
      </c>
      <c r="B3202" s="57">
        <v>444695895</v>
      </c>
      <c r="C3202" s="58" t="s">
        <v>36</v>
      </c>
      <c r="D3202" s="58" t="s">
        <v>37</v>
      </c>
      <c r="E3202" s="58" t="s">
        <v>119</v>
      </c>
      <c r="F3202" s="59">
        <v>3758.09</v>
      </c>
      <c r="G3202" s="59">
        <v>3755.04</v>
      </c>
      <c r="H3202" s="58"/>
      <c r="I3202" s="58" t="s">
        <v>3784</v>
      </c>
      <c r="J3202" s="59">
        <v>3754.99</v>
      </c>
      <c r="K3202" s="59">
        <v>0</v>
      </c>
      <c r="L3202" s="59">
        <v>0</v>
      </c>
      <c r="M3202" s="59">
        <v>-3.1</v>
      </c>
      <c r="N3202" s="10" t="str">
        <f t="shared" si="498"/>
        <v>L</v>
      </c>
      <c r="O3202" s="11">
        <f t="shared" si="499"/>
        <v>45923</v>
      </c>
      <c r="P3202" s="12" t="str">
        <f t="shared" si="500"/>
        <v>08</v>
      </c>
      <c r="Q3202" s="13" t="str">
        <f>VLOOKUP($B3202,Deals_Demo!$H:$N,7,0)</f>
        <v>strategy_18_demo</v>
      </c>
      <c r="R3202" s="13" t="str">
        <f t="shared" si="501"/>
        <v>Tue</v>
      </c>
      <c r="S3202" s="14">
        <f>VLOOKUP($B3202,Deals_Demo!$H:$S,8,0)</f>
        <v>45923.366875</v>
      </c>
      <c r="T3202" s="14">
        <f>VLOOKUP($B3202,Deals_Demo!$H:$S,9,0)</f>
        <v>45923.575208333335</v>
      </c>
      <c r="U3202" s="15" t="str">
        <f t="shared" si="502"/>
        <v>2025-09-23</v>
      </c>
      <c r="V3202" s="13" t="str">
        <f>VLOOKUP($B3202,Deals_Demo!$H:$S,11,0)</f>
        <v>13</v>
      </c>
      <c r="W3202" s="13" t="str">
        <f>VLOOKUP($B3202,Deals_Demo!$H:$S,12,0)</f>
        <v>Tue</v>
      </c>
      <c r="X3202" s="13">
        <f t="shared" si="495"/>
        <v>-0.31000000000000005</v>
      </c>
      <c r="Y3202" s="13">
        <f t="shared" si="496"/>
        <v>-0.62000000000000011</v>
      </c>
      <c r="Z3202" s="13">
        <f t="shared" si="497"/>
        <v>-0.92999999999999994</v>
      </c>
      <c r="AA3202" s="13">
        <f t="shared" si="503"/>
        <v>-3</v>
      </c>
    </row>
    <row r="3203" spans="1:27" x14ac:dyDescent="0.25">
      <c r="A3203" s="60">
        <v>45923.366875</v>
      </c>
      <c r="B3203" s="61">
        <v>444695896</v>
      </c>
      <c r="C3203" s="62" t="s">
        <v>36</v>
      </c>
      <c r="D3203" s="62" t="s">
        <v>37</v>
      </c>
      <c r="E3203" s="62" t="s">
        <v>119</v>
      </c>
      <c r="F3203" s="63">
        <v>3758.09</v>
      </c>
      <c r="G3203" s="63">
        <v>3755.09</v>
      </c>
      <c r="H3203" s="62"/>
      <c r="I3203" s="62" t="s">
        <v>3785</v>
      </c>
      <c r="J3203" s="63">
        <v>3755.08</v>
      </c>
      <c r="K3203" s="63">
        <v>0</v>
      </c>
      <c r="L3203" s="63">
        <v>0</v>
      </c>
      <c r="M3203" s="63">
        <v>-3.01</v>
      </c>
      <c r="N3203" s="10" t="str">
        <f t="shared" si="498"/>
        <v>L</v>
      </c>
      <c r="O3203" s="11">
        <f t="shared" si="499"/>
        <v>45923</v>
      </c>
      <c r="P3203" s="12" t="str">
        <f t="shared" si="500"/>
        <v>08</v>
      </c>
      <c r="Q3203" s="13" t="str">
        <f>VLOOKUP($B3203,Deals_Demo!$H:$N,7,0)</f>
        <v>strategy_20_demo</v>
      </c>
      <c r="R3203" s="13" t="str">
        <f t="shared" si="501"/>
        <v>Tue</v>
      </c>
      <c r="S3203" s="14">
        <f>VLOOKUP($B3203,Deals_Demo!$H:$S,8,0)</f>
        <v>45923.366875</v>
      </c>
      <c r="T3203" s="14">
        <f>VLOOKUP($B3203,Deals_Demo!$H:$S,9,0)</f>
        <v>45923.575208333335</v>
      </c>
      <c r="U3203" s="15" t="str">
        <f t="shared" si="502"/>
        <v>2025-09-23</v>
      </c>
      <c r="V3203" s="13" t="str">
        <f>VLOOKUP($B3203,Deals_Demo!$H:$S,11,0)</f>
        <v>13</v>
      </c>
      <c r="W3203" s="13" t="str">
        <f>VLOOKUP($B3203,Deals_Demo!$H:$S,12,0)</f>
        <v>Tue</v>
      </c>
      <c r="X3203" s="13">
        <f t="shared" ref="X3203:X3266" si="504">$M3203*0.1</f>
        <v>-0.30099999999999999</v>
      </c>
      <c r="Y3203" s="13">
        <f t="shared" ref="Y3203:Y3266" si="505">$M3203*0.2</f>
        <v>-0.60199999999999998</v>
      </c>
      <c r="Z3203" s="13">
        <f t="shared" ref="Z3203:Z3266" si="506">$M3203*0.3</f>
        <v>-0.90299999999999991</v>
      </c>
      <c r="AA3203" s="13">
        <f t="shared" si="503"/>
        <v>-3</v>
      </c>
    </row>
    <row r="3204" spans="1:27" x14ac:dyDescent="0.25">
      <c r="A3204" s="56">
        <v>45923.367337962962</v>
      </c>
      <c r="B3204" s="57">
        <v>444696102</v>
      </c>
      <c r="C3204" s="58" t="s">
        <v>36</v>
      </c>
      <c r="D3204" s="58" t="s">
        <v>37</v>
      </c>
      <c r="E3204" s="58" t="s">
        <v>119</v>
      </c>
      <c r="F3204" s="59">
        <v>3757.11</v>
      </c>
      <c r="G3204" s="59">
        <v>3754.12</v>
      </c>
      <c r="H3204" s="59">
        <v>3759.32</v>
      </c>
      <c r="I3204" s="58" t="s">
        <v>3786</v>
      </c>
      <c r="J3204" s="59">
        <v>3754.12</v>
      </c>
      <c r="K3204" s="59">
        <v>0</v>
      </c>
      <c r="L3204" s="59">
        <v>0</v>
      </c>
      <c r="M3204" s="59">
        <v>-2.99</v>
      </c>
      <c r="N3204" s="10" t="str">
        <f t="shared" si="498"/>
        <v>L</v>
      </c>
      <c r="O3204" s="11">
        <f t="shared" si="499"/>
        <v>45923</v>
      </c>
      <c r="P3204" s="12" t="str">
        <f t="shared" si="500"/>
        <v>08</v>
      </c>
      <c r="Q3204" s="13" t="str">
        <f>VLOOKUP($B3204,Deals_Demo!$H:$N,7,0)</f>
        <v>strategy_21_demo</v>
      </c>
      <c r="R3204" s="13" t="str">
        <f t="shared" si="501"/>
        <v>Tue</v>
      </c>
      <c r="S3204" s="14">
        <f>VLOOKUP($B3204,Deals_Demo!$H:$S,8,0)</f>
        <v>45923.367337962962</v>
      </c>
      <c r="T3204" s="14">
        <f>VLOOKUP($B3204,Deals_Demo!$H:$S,9,0)</f>
        <v>45923.575671296298</v>
      </c>
      <c r="U3204" s="15" t="str">
        <f t="shared" si="502"/>
        <v>2025-09-23</v>
      </c>
      <c r="V3204" s="13" t="str">
        <f>VLOOKUP($B3204,Deals_Demo!$H:$S,11,0)</f>
        <v>13</v>
      </c>
      <c r="W3204" s="13" t="str">
        <f>VLOOKUP($B3204,Deals_Demo!$H:$S,12,0)</f>
        <v>Tue</v>
      </c>
      <c r="X3204" s="13">
        <f t="shared" si="504"/>
        <v>-0.29900000000000004</v>
      </c>
      <c r="Y3204" s="13">
        <f t="shared" si="505"/>
        <v>-0.59800000000000009</v>
      </c>
      <c r="Z3204" s="13">
        <f t="shared" si="506"/>
        <v>-0.89700000000000002</v>
      </c>
      <c r="AA3204" s="13">
        <f t="shared" si="503"/>
        <v>-3</v>
      </c>
    </row>
    <row r="3205" spans="1:27" x14ac:dyDescent="0.25">
      <c r="A3205" s="60">
        <v>45923.367337962962</v>
      </c>
      <c r="B3205" s="61">
        <v>444696105</v>
      </c>
      <c r="C3205" s="62" t="s">
        <v>36</v>
      </c>
      <c r="D3205" s="62" t="s">
        <v>37</v>
      </c>
      <c r="E3205" s="62" t="s">
        <v>119</v>
      </c>
      <c r="F3205" s="63">
        <v>3757.1</v>
      </c>
      <c r="G3205" s="63">
        <v>3754.61</v>
      </c>
      <c r="H3205" s="63">
        <v>3760.11</v>
      </c>
      <c r="I3205" s="62" t="s">
        <v>3787</v>
      </c>
      <c r="J3205" s="63">
        <v>3754.59</v>
      </c>
      <c r="K3205" s="63">
        <v>0</v>
      </c>
      <c r="L3205" s="63">
        <v>0</v>
      </c>
      <c r="M3205" s="63">
        <v>-2.5099999999999998</v>
      </c>
      <c r="N3205" s="10" t="str">
        <f t="shared" si="498"/>
        <v>L</v>
      </c>
      <c r="O3205" s="11">
        <f t="shared" si="499"/>
        <v>45923</v>
      </c>
      <c r="P3205" s="12" t="str">
        <f t="shared" si="500"/>
        <v>08</v>
      </c>
      <c r="Q3205" s="13" t="str">
        <f>VLOOKUP($B3205,Deals_Demo!$H:$N,7,0)</f>
        <v>strategy_10_demo</v>
      </c>
      <c r="R3205" s="13" t="str">
        <f t="shared" si="501"/>
        <v>Tue</v>
      </c>
      <c r="S3205" s="14">
        <f>VLOOKUP($B3205,Deals_Demo!$H:$S,8,0)</f>
        <v>45923.367337962962</v>
      </c>
      <c r="T3205" s="14">
        <f>VLOOKUP($B3205,Deals_Demo!$H:$S,9,0)</f>
        <v>45923.575671296298</v>
      </c>
      <c r="U3205" s="15" t="str">
        <f t="shared" si="502"/>
        <v>2025-09-23</v>
      </c>
      <c r="V3205" s="13" t="str">
        <f>VLOOKUP($B3205,Deals_Demo!$H:$S,11,0)</f>
        <v>13</v>
      </c>
      <c r="W3205" s="13" t="str">
        <f>VLOOKUP($B3205,Deals_Demo!$H:$S,12,0)</f>
        <v>Tue</v>
      </c>
      <c r="X3205" s="13">
        <f t="shared" si="504"/>
        <v>-0.251</v>
      </c>
      <c r="Y3205" s="13">
        <f t="shared" si="505"/>
        <v>-0.502</v>
      </c>
      <c r="Z3205" s="13">
        <f t="shared" si="506"/>
        <v>-0.75299999999999989</v>
      </c>
      <c r="AA3205" s="13">
        <f t="shared" si="503"/>
        <v>-3</v>
      </c>
    </row>
    <row r="3206" spans="1:27" x14ac:dyDescent="0.25">
      <c r="A3206" s="56">
        <v>45923.367349537039</v>
      </c>
      <c r="B3206" s="57">
        <v>444696122</v>
      </c>
      <c r="C3206" s="58" t="s">
        <v>36</v>
      </c>
      <c r="D3206" s="58" t="s">
        <v>37</v>
      </c>
      <c r="E3206" s="58" t="s">
        <v>119</v>
      </c>
      <c r="F3206" s="59">
        <v>3757.1</v>
      </c>
      <c r="G3206" s="59">
        <v>3754.91</v>
      </c>
      <c r="H3206" s="59">
        <v>3760.11</v>
      </c>
      <c r="I3206" s="58" t="s">
        <v>3788</v>
      </c>
      <c r="J3206" s="59">
        <v>3754.76</v>
      </c>
      <c r="K3206" s="59">
        <v>0</v>
      </c>
      <c r="L3206" s="59">
        <v>0</v>
      </c>
      <c r="M3206" s="59">
        <v>-2.34</v>
      </c>
      <c r="N3206" s="10" t="str">
        <f t="shared" si="498"/>
        <v>L</v>
      </c>
      <c r="O3206" s="11">
        <f t="shared" si="499"/>
        <v>45923</v>
      </c>
      <c r="P3206" s="12" t="str">
        <f t="shared" si="500"/>
        <v>08</v>
      </c>
      <c r="Q3206" s="13" t="str">
        <f>VLOOKUP($B3206,Deals_Demo!$H:$N,7,0)</f>
        <v>strategy_23_demo</v>
      </c>
      <c r="R3206" s="13" t="str">
        <f t="shared" si="501"/>
        <v>Tue</v>
      </c>
      <c r="S3206" s="14">
        <f>VLOOKUP($B3206,Deals_Demo!$H:$S,8,0)</f>
        <v>45923.367349537039</v>
      </c>
      <c r="T3206" s="14">
        <f>VLOOKUP($B3206,Deals_Demo!$H:$S,9,0)</f>
        <v>45923.575682870374</v>
      </c>
      <c r="U3206" s="15" t="str">
        <f t="shared" si="502"/>
        <v>2025-09-23</v>
      </c>
      <c r="V3206" s="13" t="str">
        <f>VLOOKUP($B3206,Deals_Demo!$H:$S,11,0)</f>
        <v>13</v>
      </c>
      <c r="W3206" s="13" t="str">
        <f>VLOOKUP($B3206,Deals_Demo!$H:$S,12,0)</f>
        <v>Tue</v>
      </c>
      <c r="X3206" s="13">
        <f t="shared" si="504"/>
        <v>-0.23399999999999999</v>
      </c>
      <c r="Y3206" s="13">
        <f t="shared" si="505"/>
        <v>-0.46799999999999997</v>
      </c>
      <c r="Z3206" s="13">
        <f t="shared" si="506"/>
        <v>-0.70199999999999996</v>
      </c>
      <c r="AA3206" s="13">
        <f t="shared" si="503"/>
        <v>-3</v>
      </c>
    </row>
    <row r="3207" spans="1:27" x14ac:dyDescent="0.25">
      <c r="A3207" s="60">
        <v>45923.367349537039</v>
      </c>
      <c r="B3207" s="61">
        <v>444696124</v>
      </c>
      <c r="C3207" s="62" t="s">
        <v>36</v>
      </c>
      <c r="D3207" s="62" t="s">
        <v>37</v>
      </c>
      <c r="E3207" s="62" t="s">
        <v>119</v>
      </c>
      <c r="F3207" s="63">
        <v>3757.13</v>
      </c>
      <c r="G3207" s="63">
        <v>3754.11</v>
      </c>
      <c r="H3207" s="63">
        <v>3760.61</v>
      </c>
      <c r="I3207" s="62" t="s">
        <v>3789</v>
      </c>
      <c r="J3207" s="63">
        <v>3754.11</v>
      </c>
      <c r="K3207" s="63">
        <v>0</v>
      </c>
      <c r="L3207" s="63">
        <v>0</v>
      </c>
      <c r="M3207" s="63">
        <v>-3.02</v>
      </c>
      <c r="N3207" s="10" t="str">
        <f t="shared" si="498"/>
        <v>L</v>
      </c>
      <c r="O3207" s="11">
        <f t="shared" si="499"/>
        <v>45923</v>
      </c>
      <c r="P3207" s="12" t="str">
        <f t="shared" si="500"/>
        <v>08</v>
      </c>
      <c r="Q3207" s="13" t="str">
        <f>VLOOKUP($B3207,Deals_Demo!$H:$N,7,0)</f>
        <v>strategy_16_demo</v>
      </c>
      <c r="R3207" s="13" t="str">
        <f t="shared" si="501"/>
        <v>Tue</v>
      </c>
      <c r="S3207" s="14">
        <f>VLOOKUP($B3207,Deals_Demo!$H:$S,8,0)</f>
        <v>45923.367349537039</v>
      </c>
      <c r="T3207" s="14">
        <f>VLOOKUP($B3207,Deals_Demo!$H:$S,9,0)</f>
        <v>45923.575682870374</v>
      </c>
      <c r="U3207" s="15" t="str">
        <f t="shared" si="502"/>
        <v>2025-09-23</v>
      </c>
      <c r="V3207" s="13" t="str">
        <f>VLOOKUP($B3207,Deals_Demo!$H:$S,11,0)</f>
        <v>13</v>
      </c>
      <c r="W3207" s="13" t="str">
        <f>VLOOKUP($B3207,Deals_Demo!$H:$S,12,0)</f>
        <v>Tue</v>
      </c>
      <c r="X3207" s="13">
        <f t="shared" si="504"/>
        <v>-0.30200000000000005</v>
      </c>
      <c r="Y3207" s="13">
        <f t="shared" si="505"/>
        <v>-0.60400000000000009</v>
      </c>
      <c r="Z3207" s="13">
        <f t="shared" si="506"/>
        <v>-0.90599999999999992</v>
      </c>
      <c r="AA3207" s="13">
        <f t="shared" si="503"/>
        <v>-3</v>
      </c>
    </row>
    <row r="3208" spans="1:27" x14ac:dyDescent="0.25">
      <c r="A3208" s="56">
        <v>45923.367349537039</v>
      </c>
      <c r="B3208" s="57">
        <v>444696127</v>
      </c>
      <c r="C3208" s="58" t="s">
        <v>36</v>
      </c>
      <c r="D3208" s="58" t="s">
        <v>37</v>
      </c>
      <c r="E3208" s="58" t="s">
        <v>119</v>
      </c>
      <c r="F3208" s="59">
        <v>3757.03</v>
      </c>
      <c r="G3208" s="59">
        <v>3754.11</v>
      </c>
      <c r="H3208" s="59">
        <v>3760.61</v>
      </c>
      <c r="I3208" s="58" t="s">
        <v>3789</v>
      </c>
      <c r="J3208" s="59">
        <v>3754.11</v>
      </c>
      <c r="K3208" s="59">
        <v>0</v>
      </c>
      <c r="L3208" s="59">
        <v>0</v>
      </c>
      <c r="M3208" s="59">
        <v>-2.92</v>
      </c>
      <c r="N3208" s="10" t="str">
        <f t="shared" si="498"/>
        <v>L</v>
      </c>
      <c r="O3208" s="11">
        <f t="shared" si="499"/>
        <v>45923</v>
      </c>
      <c r="P3208" s="12" t="str">
        <f t="shared" si="500"/>
        <v>08</v>
      </c>
      <c r="Q3208" s="13" t="str">
        <f>VLOOKUP($B3208,Deals_Demo!$H:$N,7,0)</f>
        <v>strategy_11_demo</v>
      </c>
      <c r="R3208" s="13" t="str">
        <f t="shared" si="501"/>
        <v>Tue</v>
      </c>
      <c r="S3208" s="14">
        <f>VLOOKUP($B3208,Deals_Demo!$H:$S,8,0)</f>
        <v>45923.367349537039</v>
      </c>
      <c r="T3208" s="14">
        <f>VLOOKUP($B3208,Deals_Demo!$H:$S,9,0)</f>
        <v>45923.575682870374</v>
      </c>
      <c r="U3208" s="15" t="str">
        <f t="shared" si="502"/>
        <v>2025-09-23</v>
      </c>
      <c r="V3208" s="13" t="str">
        <f>VLOOKUP($B3208,Deals_Demo!$H:$S,11,0)</f>
        <v>13</v>
      </c>
      <c r="W3208" s="13" t="str">
        <f>VLOOKUP($B3208,Deals_Demo!$H:$S,12,0)</f>
        <v>Tue</v>
      </c>
      <c r="X3208" s="13">
        <f t="shared" si="504"/>
        <v>-0.29199999999999998</v>
      </c>
      <c r="Y3208" s="13">
        <f t="shared" si="505"/>
        <v>-0.58399999999999996</v>
      </c>
      <c r="Z3208" s="13">
        <f t="shared" si="506"/>
        <v>-0.876</v>
      </c>
      <c r="AA3208" s="13">
        <f t="shared" si="503"/>
        <v>-3</v>
      </c>
    </row>
    <row r="3209" spans="1:27" x14ac:dyDescent="0.25">
      <c r="A3209" s="60">
        <v>45923.367349537039</v>
      </c>
      <c r="B3209" s="61">
        <v>444696129</v>
      </c>
      <c r="C3209" s="62" t="s">
        <v>36</v>
      </c>
      <c r="D3209" s="62" t="s">
        <v>37</v>
      </c>
      <c r="E3209" s="62" t="s">
        <v>119</v>
      </c>
      <c r="F3209" s="63">
        <v>3757.3</v>
      </c>
      <c r="G3209" s="63">
        <v>3754.91</v>
      </c>
      <c r="H3209" s="63">
        <v>3758.61</v>
      </c>
      <c r="I3209" s="62" t="s">
        <v>3788</v>
      </c>
      <c r="J3209" s="63">
        <v>3754.76</v>
      </c>
      <c r="K3209" s="63">
        <v>0</v>
      </c>
      <c r="L3209" s="63">
        <v>0</v>
      </c>
      <c r="M3209" s="63">
        <v>-2.54</v>
      </c>
      <c r="N3209" s="10" t="str">
        <f t="shared" si="498"/>
        <v>L</v>
      </c>
      <c r="O3209" s="11">
        <f t="shared" si="499"/>
        <v>45923</v>
      </c>
      <c r="P3209" s="12" t="str">
        <f t="shared" si="500"/>
        <v>08</v>
      </c>
      <c r="Q3209" s="13" t="str">
        <f>VLOOKUP($B3209,Deals_Demo!$H:$N,7,0)</f>
        <v>strategy_22_demo</v>
      </c>
      <c r="R3209" s="13" t="str">
        <f t="shared" si="501"/>
        <v>Tue</v>
      </c>
      <c r="S3209" s="14">
        <f>VLOOKUP($B3209,Deals_Demo!$H:$S,8,0)</f>
        <v>45923.367349537039</v>
      </c>
      <c r="T3209" s="14">
        <f>VLOOKUP($B3209,Deals_Demo!$H:$S,9,0)</f>
        <v>45923.575682870374</v>
      </c>
      <c r="U3209" s="15" t="str">
        <f t="shared" si="502"/>
        <v>2025-09-23</v>
      </c>
      <c r="V3209" s="13" t="str">
        <f>VLOOKUP($B3209,Deals_Demo!$H:$S,11,0)</f>
        <v>13</v>
      </c>
      <c r="W3209" s="13" t="str">
        <f>VLOOKUP($B3209,Deals_Demo!$H:$S,12,0)</f>
        <v>Tue</v>
      </c>
      <c r="X3209" s="13">
        <f t="shared" si="504"/>
        <v>-0.254</v>
      </c>
      <c r="Y3209" s="13">
        <f t="shared" si="505"/>
        <v>-0.50800000000000001</v>
      </c>
      <c r="Z3209" s="13">
        <f t="shared" si="506"/>
        <v>-0.76200000000000001</v>
      </c>
      <c r="AA3209" s="13">
        <f t="shared" si="503"/>
        <v>-3</v>
      </c>
    </row>
    <row r="3210" spans="1:27" x14ac:dyDescent="0.25">
      <c r="A3210" s="56">
        <v>45923.367361111108</v>
      </c>
      <c r="B3210" s="57">
        <v>444696131</v>
      </c>
      <c r="C3210" s="58" t="s">
        <v>36</v>
      </c>
      <c r="D3210" s="58" t="s">
        <v>37</v>
      </c>
      <c r="E3210" s="58" t="s">
        <v>119</v>
      </c>
      <c r="F3210" s="59">
        <v>3757.09</v>
      </c>
      <c r="G3210" s="59">
        <v>3754.11</v>
      </c>
      <c r="H3210" s="59">
        <v>3758.61</v>
      </c>
      <c r="I3210" s="58" t="s">
        <v>3789</v>
      </c>
      <c r="J3210" s="59">
        <v>3754.11</v>
      </c>
      <c r="K3210" s="59">
        <v>0</v>
      </c>
      <c r="L3210" s="59">
        <v>0</v>
      </c>
      <c r="M3210" s="59">
        <v>-2.98</v>
      </c>
      <c r="N3210" s="10" t="str">
        <f t="shared" si="498"/>
        <v>L</v>
      </c>
      <c r="O3210" s="11">
        <f t="shared" si="499"/>
        <v>45923</v>
      </c>
      <c r="P3210" s="12" t="str">
        <f t="shared" si="500"/>
        <v>08</v>
      </c>
      <c r="Q3210" s="13" t="str">
        <f>VLOOKUP($B3210,Deals_Demo!$H:$N,7,0)</f>
        <v>strategy_14_demo</v>
      </c>
      <c r="R3210" s="13" t="str">
        <f t="shared" si="501"/>
        <v>Tue</v>
      </c>
      <c r="S3210" s="14">
        <f>VLOOKUP($B3210,Deals_Demo!$H:$S,8,0)</f>
        <v>45923.367361111108</v>
      </c>
      <c r="T3210" s="14">
        <f>VLOOKUP($B3210,Deals_Demo!$H:$S,9,0)</f>
        <v>45923.575694444444</v>
      </c>
      <c r="U3210" s="15" t="str">
        <f t="shared" si="502"/>
        <v>2025-09-23</v>
      </c>
      <c r="V3210" s="13" t="str">
        <f>VLOOKUP($B3210,Deals_Demo!$H:$S,11,0)</f>
        <v>13</v>
      </c>
      <c r="W3210" s="13" t="str">
        <f>VLOOKUP($B3210,Deals_Demo!$H:$S,12,0)</f>
        <v>Tue</v>
      </c>
      <c r="X3210" s="13">
        <f t="shared" si="504"/>
        <v>-0.29799999999999999</v>
      </c>
      <c r="Y3210" s="13">
        <f t="shared" si="505"/>
        <v>-0.59599999999999997</v>
      </c>
      <c r="Z3210" s="13">
        <f t="shared" si="506"/>
        <v>-0.89400000000000002</v>
      </c>
      <c r="AA3210" s="13">
        <f t="shared" si="503"/>
        <v>-3</v>
      </c>
    </row>
    <row r="3211" spans="1:27" x14ac:dyDescent="0.25">
      <c r="A3211" s="60">
        <v>45923.367361111108</v>
      </c>
      <c r="B3211" s="61">
        <v>444696133</v>
      </c>
      <c r="C3211" s="62" t="s">
        <v>36</v>
      </c>
      <c r="D3211" s="62" t="s">
        <v>37</v>
      </c>
      <c r="E3211" s="62" t="s">
        <v>119</v>
      </c>
      <c r="F3211" s="63">
        <v>3757.1</v>
      </c>
      <c r="G3211" s="63">
        <v>3755.61</v>
      </c>
      <c r="H3211" s="63">
        <v>3758.61</v>
      </c>
      <c r="I3211" s="62" t="s">
        <v>3790</v>
      </c>
      <c r="J3211" s="63">
        <v>3755.6</v>
      </c>
      <c r="K3211" s="63">
        <v>0</v>
      </c>
      <c r="L3211" s="63">
        <v>0</v>
      </c>
      <c r="M3211" s="63">
        <v>-1.5</v>
      </c>
      <c r="N3211" s="10" t="str">
        <f t="shared" si="498"/>
        <v>L</v>
      </c>
      <c r="O3211" s="11">
        <f t="shared" si="499"/>
        <v>45923</v>
      </c>
      <c r="P3211" s="12" t="str">
        <f t="shared" si="500"/>
        <v>08</v>
      </c>
      <c r="Q3211" s="13" t="str">
        <f>VLOOKUP($B3211,Deals_Demo!$H:$N,7,0)</f>
        <v>strategy_15_demo</v>
      </c>
      <c r="R3211" s="13" t="str">
        <f t="shared" si="501"/>
        <v>Tue</v>
      </c>
      <c r="S3211" s="14">
        <f>VLOOKUP($B3211,Deals_Demo!$H:$S,8,0)</f>
        <v>45923.367361111108</v>
      </c>
      <c r="T3211" s="14">
        <f>VLOOKUP($B3211,Deals_Demo!$H:$S,9,0)</f>
        <v>45923.575694444444</v>
      </c>
      <c r="U3211" s="15" t="str">
        <f t="shared" si="502"/>
        <v>2025-09-23</v>
      </c>
      <c r="V3211" s="13" t="str">
        <f>VLOOKUP($B3211,Deals_Demo!$H:$S,11,0)</f>
        <v>13</v>
      </c>
      <c r="W3211" s="13" t="str">
        <f>VLOOKUP($B3211,Deals_Demo!$H:$S,12,0)</f>
        <v>Tue</v>
      </c>
      <c r="X3211" s="13">
        <f t="shared" si="504"/>
        <v>-0.15000000000000002</v>
      </c>
      <c r="Y3211" s="13">
        <f t="shared" si="505"/>
        <v>-0.30000000000000004</v>
      </c>
      <c r="Z3211" s="13">
        <f t="shared" si="506"/>
        <v>-0.44999999999999996</v>
      </c>
      <c r="AA3211" s="13">
        <f t="shared" si="503"/>
        <v>-3</v>
      </c>
    </row>
    <row r="3212" spans="1:27" x14ac:dyDescent="0.25">
      <c r="A3212" s="56">
        <v>45923.367361111108</v>
      </c>
      <c r="B3212" s="57">
        <v>444696134</v>
      </c>
      <c r="C3212" s="58" t="s">
        <v>36</v>
      </c>
      <c r="D3212" s="58" t="s">
        <v>37</v>
      </c>
      <c r="E3212" s="58" t="s">
        <v>119</v>
      </c>
      <c r="F3212" s="59">
        <v>3757.1</v>
      </c>
      <c r="G3212" s="59">
        <v>3754.11</v>
      </c>
      <c r="H3212" s="59">
        <v>3760.11</v>
      </c>
      <c r="I3212" s="58" t="s">
        <v>3789</v>
      </c>
      <c r="J3212" s="59">
        <v>3754.11</v>
      </c>
      <c r="K3212" s="59">
        <v>0</v>
      </c>
      <c r="L3212" s="59">
        <v>0</v>
      </c>
      <c r="M3212" s="59">
        <v>-2.99</v>
      </c>
      <c r="N3212" s="10" t="str">
        <f t="shared" si="498"/>
        <v>L</v>
      </c>
      <c r="O3212" s="11">
        <f t="shared" si="499"/>
        <v>45923</v>
      </c>
      <c r="P3212" s="12" t="str">
        <f t="shared" si="500"/>
        <v>08</v>
      </c>
      <c r="Q3212" s="13" t="str">
        <f>VLOOKUP($B3212,Deals_Demo!$H:$N,7,0)</f>
        <v>strategy_09_demo</v>
      </c>
      <c r="R3212" s="13" t="str">
        <f t="shared" si="501"/>
        <v>Tue</v>
      </c>
      <c r="S3212" s="14">
        <f>VLOOKUP($B3212,Deals_Demo!$H:$S,8,0)</f>
        <v>45923.367361111108</v>
      </c>
      <c r="T3212" s="14">
        <f>VLOOKUP($B3212,Deals_Demo!$H:$S,9,0)</f>
        <v>45923.575694444444</v>
      </c>
      <c r="U3212" s="15" t="str">
        <f t="shared" si="502"/>
        <v>2025-09-23</v>
      </c>
      <c r="V3212" s="13" t="str">
        <f>VLOOKUP($B3212,Deals_Demo!$H:$S,11,0)</f>
        <v>13</v>
      </c>
      <c r="W3212" s="13" t="str">
        <f>VLOOKUP($B3212,Deals_Demo!$H:$S,12,0)</f>
        <v>Tue</v>
      </c>
      <c r="X3212" s="13">
        <f t="shared" si="504"/>
        <v>-0.29900000000000004</v>
      </c>
      <c r="Y3212" s="13">
        <f t="shared" si="505"/>
        <v>-0.59800000000000009</v>
      </c>
      <c r="Z3212" s="13">
        <f t="shared" si="506"/>
        <v>-0.89700000000000002</v>
      </c>
      <c r="AA3212" s="13">
        <f t="shared" si="503"/>
        <v>-3</v>
      </c>
    </row>
    <row r="3213" spans="1:27" x14ac:dyDescent="0.25">
      <c r="A3213" s="60">
        <v>45923.367361111108</v>
      </c>
      <c r="B3213" s="61">
        <v>444696138</v>
      </c>
      <c r="C3213" s="62" t="s">
        <v>36</v>
      </c>
      <c r="D3213" s="62" t="s">
        <v>37</v>
      </c>
      <c r="E3213" s="62" t="s">
        <v>119</v>
      </c>
      <c r="F3213" s="63">
        <v>3756.79</v>
      </c>
      <c r="G3213" s="63">
        <v>3757.05</v>
      </c>
      <c r="H3213" s="63">
        <v>3758.61</v>
      </c>
      <c r="I3213" s="62" t="s">
        <v>3791</v>
      </c>
      <c r="J3213" s="63">
        <v>3756.91</v>
      </c>
      <c r="K3213" s="63">
        <v>0</v>
      </c>
      <c r="L3213" s="63">
        <v>0</v>
      </c>
      <c r="M3213" s="63">
        <v>0.12</v>
      </c>
      <c r="N3213" s="10" t="str">
        <f t="shared" si="498"/>
        <v>W</v>
      </c>
      <c r="O3213" s="11">
        <f t="shared" si="499"/>
        <v>45923</v>
      </c>
      <c r="P3213" s="12" t="str">
        <f t="shared" si="500"/>
        <v>08</v>
      </c>
      <c r="Q3213" s="13" t="str">
        <f>VLOOKUP($B3213,Deals_Demo!$H:$N,7,0)</f>
        <v>strategy_12_demo</v>
      </c>
      <c r="R3213" s="13" t="str">
        <f t="shared" si="501"/>
        <v>Tue</v>
      </c>
      <c r="S3213" s="14">
        <f>VLOOKUP($B3213,Deals_Demo!$H:$S,8,0)</f>
        <v>45923.367361111108</v>
      </c>
      <c r="T3213" s="14">
        <f>VLOOKUP($B3213,Deals_Demo!$H:$S,9,0)</f>
        <v>45923.575694444444</v>
      </c>
      <c r="U3213" s="15" t="str">
        <f t="shared" si="502"/>
        <v>2025-09-23</v>
      </c>
      <c r="V3213" s="13" t="str">
        <f>VLOOKUP($B3213,Deals_Demo!$H:$S,11,0)</f>
        <v>13</v>
      </c>
      <c r="W3213" s="13" t="str">
        <f>VLOOKUP($B3213,Deals_Demo!$H:$S,12,0)</f>
        <v>Tue</v>
      </c>
      <c r="X3213" s="13">
        <f t="shared" si="504"/>
        <v>1.2E-2</v>
      </c>
      <c r="Y3213" s="13">
        <f t="shared" si="505"/>
        <v>2.4E-2</v>
      </c>
      <c r="Z3213" s="13">
        <f t="shared" si="506"/>
        <v>3.5999999999999997E-2</v>
      </c>
      <c r="AA3213" s="13">
        <f t="shared" si="503"/>
        <v>-3</v>
      </c>
    </row>
    <row r="3214" spans="1:27" x14ac:dyDescent="0.25">
      <c r="A3214" s="56">
        <v>45923.367372685185</v>
      </c>
      <c r="B3214" s="57">
        <v>444696144</v>
      </c>
      <c r="C3214" s="58" t="s">
        <v>36</v>
      </c>
      <c r="D3214" s="58" t="s">
        <v>37</v>
      </c>
      <c r="E3214" s="58" t="s">
        <v>119</v>
      </c>
      <c r="F3214" s="59">
        <v>3756.77</v>
      </c>
      <c r="G3214" s="59">
        <v>3757.05</v>
      </c>
      <c r="H3214" s="59">
        <v>3758.61</v>
      </c>
      <c r="I3214" s="58" t="s">
        <v>3791</v>
      </c>
      <c r="J3214" s="59">
        <v>3756.91</v>
      </c>
      <c r="K3214" s="59">
        <v>0</v>
      </c>
      <c r="L3214" s="59">
        <v>0</v>
      </c>
      <c r="M3214" s="59">
        <v>0.14000000000000001</v>
      </c>
      <c r="N3214" s="10" t="str">
        <f t="shared" si="498"/>
        <v>W</v>
      </c>
      <c r="O3214" s="11">
        <f t="shared" si="499"/>
        <v>45923</v>
      </c>
      <c r="P3214" s="12" t="str">
        <f t="shared" si="500"/>
        <v>08</v>
      </c>
      <c r="Q3214" s="13" t="str">
        <f>VLOOKUP($B3214,Deals_Demo!$H:$N,7,0)</f>
        <v>strategy_24_demo</v>
      </c>
      <c r="R3214" s="13" t="str">
        <f t="shared" si="501"/>
        <v>Tue</v>
      </c>
      <c r="S3214" s="14">
        <f>VLOOKUP($B3214,Deals_Demo!$H:$S,8,0)</f>
        <v>45923.367372685185</v>
      </c>
      <c r="T3214" s="14">
        <f>VLOOKUP($B3214,Deals_Demo!$H:$S,9,0)</f>
        <v>45923.575706018521</v>
      </c>
      <c r="U3214" s="15" t="str">
        <f t="shared" si="502"/>
        <v>2025-09-23</v>
      </c>
      <c r="V3214" s="13" t="str">
        <f>VLOOKUP($B3214,Deals_Demo!$H:$S,11,0)</f>
        <v>13</v>
      </c>
      <c r="W3214" s="13" t="str">
        <f>VLOOKUP($B3214,Deals_Demo!$H:$S,12,0)</f>
        <v>Tue</v>
      </c>
      <c r="X3214" s="13">
        <f t="shared" si="504"/>
        <v>1.4000000000000002E-2</v>
      </c>
      <c r="Y3214" s="13">
        <f t="shared" si="505"/>
        <v>2.8000000000000004E-2</v>
      </c>
      <c r="Z3214" s="13">
        <f t="shared" si="506"/>
        <v>4.2000000000000003E-2</v>
      </c>
      <c r="AA3214" s="13">
        <f t="shared" si="503"/>
        <v>-3</v>
      </c>
    </row>
    <row r="3215" spans="1:27" x14ac:dyDescent="0.25">
      <c r="A3215" s="60">
        <v>45923.3674537037</v>
      </c>
      <c r="B3215" s="61">
        <v>444696417</v>
      </c>
      <c r="C3215" s="62" t="s">
        <v>36</v>
      </c>
      <c r="D3215" s="62" t="s">
        <v>37</v>
      </c>
      <c r="E3215" s="62" t="s">
        <v>119</v>
      </c>
      <c r="F3215" s="63">
        <v>3756.35</v>
      </c>
      <c r="G3215" s="63">
        <v>3753.34</v>
      </c>
      <c r="H3215" s="63">
        <v>3759.84</v>
      </c>
      <c r="I3215" s="62" t="s">
        <v>3792</v>
      </c>
      <c r="J3215" s="63">
        <v>3753.32</v>
      </c>
      <c r="K3215" s="63">
        <v>0</v>
      </c>
      <c r="L3215" s="63">
        <v>0</v>
      </c>
      <c r="M3215" s="63">
        <v>-3.03</v>
      </c>
      <c r="N3215" s="10" t="str">
        <f t="shared" si="498"/>
        <v>L</v>
      </c>
      <c r="O3215" s="11">
        <f t="shared" si="499"/>
        <v>45923</v>
      </c>
      <c r="P3215" s="12" t="str">
        <f t="shared" si="500"/>
        <v>08</v>
      </c>
      <c r="Q3215" s="13" t="str">
        <f>VLOOKUP($B3215,Deals_Demo!$H:$N,7,0)</f>
        <v>strategy_13_demo</v>
      </c>
      <c r="R3215" s="13" t="str">
        <f t="shared" si="501"/>
        <v>Tue</v>
      </c>
      <c r="S3215" s="14">
        <f>VLOOKUP($B3215,Deals_Demo!$H:$S,8,0)</f>
        <v>45923.3674537037</v>
      </c>
      <c r="T3215" s="14">
        <f>VLOOKUP($B3215,Deals_Demo!$H:$S,9,0)</f>
        <v>45923.575787037036</v>
      </c>
      <c r="U3215" s="15" t="str">
        <f t="shared" si="502"/>
        <v>2025-09-23</v>
      </c>
      <c r="V3215" s="13" t="str">
        <f>VLOOKUP($B3215,Deals_Demo!$H:$S,11,0)</f>
        <v>13</v>
      </c>
      <c r="W3215" s="13" t="str">
        <f>VLOOKUP($B3215,Deals_Demo!$H:$S,12,0)</f>
        <v>Tue</v>
      </c>
      <c r="X3215" s="13">
        <f t="shared" si="504"/>
        <v>-0.30299999999999999</v>
      </c>
      <c r="Y3215" s="13">
        <f t="shared" si="505"/>
        <v>-0.60599999999999998</v>
      </c>
      <c r="Z3215" s="13">
        <f t="shared" si="506"/>
        <v>-0.90899999999999992</v>
      </c>
      <c r="AA3215" s="13">
        <f t="shared" si="503"/>
        <v>-3</v>
      </c>
    </row>
    <row r="3216" spans="1:27" x14ac:dyDescent="0.25">
      <c r="A3216" s="56">
        <v>45923.373703703706</v>
      </c>
      <c r="B3216" s="57">
        <v>444699718</v>
      </c>
      <c r="C3216" s="58" t="s">
        <v>36</v>
      </c>
      <c r="D3216" s="58" t="s">
        <v>37</v>
      </c>
      <c r="E3216" s="58" t="s">
        <v>119</v>
      </c>
      <c r="F3216" s="59">
        <v>3755.38</v>
      </c>
      <c r="G3216" s="59">
        <v>3752.44</v>
      </c>
      <c r="H3216" s="59">
        <v>3761.44</v>
      </c>
      <c r="I3216" s="58" t="s">
        <v>3793</v>
      </c>
      <c r="J3216" s="59">
        <v>3752.42</v>
      </c>
      <c r="K3216" s="59">
        <v>0</v>
      </c>
      <c r="L3216" s="59">
        <v>0</v>
      </c>
      <c r="M3216" s="59">
        <v>-2.96</v>
      </c>
      <c r="N3216" s="10" t="str">
        <f t="shared" si="498"/>
        <v>L</v>
      </c>
      <c r="O3216" s="11">
        <f t="shared" si="499"/>
        <v>45923</v>
      </c>
      <c r="P3216" s="12" t="str">
        <f t="shared" si="500"/>
        <v>08</v>
      </c>
      <c r="Q3216" s="13" t="str">
        <f>VLOOKUP($B3216,Deals_Demo!$H:$N,7,0)</f>
        <v>strategy_28.py</v>
      </c>
      <c r="R3216" s="13" t="str">
        <f t="shared" si="501"/>
        <v>Tue</v>
      </c>
      <c r="S3216" s="14">
        <f>VLOOKUP($B3216,Deals_Demo!$H:$S,8,0)</f>
        <v>45923.373703703706</v>
      </c>
      <c r="T3216" s="14">
        <f>VLOOKUP($B3216,Deals_Demo!$H:$S,9,0)</f>
        <v>45923.582037037042</v>
      </c>
      <c r="U3216" s="15" t="str">
        <f t="shared" si="502"/>
        <v>2025-09-23</v>
      </c>
      <c r="V3216" s="13" t="str">
        <f>VLOOKUP($B3216,Deals_Demo!$H:$S,11,0)</f>
        <v>13</v>
      </c>
      <c r="W3216" s="13" t="str">
        <f>VLOOKUP($B3216,Deals_Demo!$H:$S,12,0)</f>
        <v>Tue</v>
      </c>
      <c r="X3216" s="13">
        <f t="shared" si="504"/>
        <v>-0.29599999999999999</v>
      </c>
      <c r="Y3216" s="13">
        <f t="shared" si="505"/>
        <v>-0.59199999999999997</v>
      </c>
      <c r="Z3216" s="13">
        <f t="shared" si="506"/>
        <v>-0.88800000000000001</v>
      </c>
      <c r="AA3216" s="13">
        <f t="shared" si="503"/>
        <v>-3</v>
      </c>
    </row>
    <row r="3217" spans="1:27" x14ac:dyDescent="0.25">
      <c r="A3217" s="60">
        <v>45923.374340277776</v>
      </c>
      <c r="B3217" s="61">
        <v>444699982</v>
      </c>
      <c r="C3217" s="62" t="s">
        <v>36</v>
      </c>
      <c r="D3217" s="62" t="s">
        <v>37</v>
      </c>
      <c r="E3217" s="62" t="s">
        <v>119</v>
      </c>
      <c r="F3217" s="63">
        <v>3754.76</v>
      </c>
      <c r="G3217" s="63">
        <v>3751.76</v>
      </c>
      <c r="H3217" s="63">
        <v>3759.26</v>
      </c>
      <c r="I3217" s="62" t="s">
        <v>3794</v>
      </c>
      <c r="J3217" s="63">
        <v>3751.74</v>
      </c>
      <c r="K3217" s="63">
        <v>0</v>
      </c>
      <c r="L3217" s="63">
        <v>0</v>
      </c>
      <c r="M3217" s="63">
        <v>-3.02</v>
      </c>
      <c r="N3217" s="10" t="str">
        <f t="shared" si="498"/>
        <v>L</v>
      </c>
      <c r="O3217" s="11">
        <f t="shared" si="499"/>
        <v>45923</v>
      </c>
      <c r="P3217" s="12" t="str">
        <f t="shared" si="500"/>
        <v>08</v>
      </c>
      <c r="Q3217" s="13" t="str">
        <f>VLOOKUP($B3217,Deals_Demo!$H:$N,7,0)</f>
        <v>DEMO_strategy_27</v>
      </c>
      <c r="R3217" s="13" t="str">
        <f t="shared" si="501"/>
        <v>Tue</v>
      </c>
      <c r="S3217" s="14">
        <f>VLOOKUP($B3217,Deals_Demo!$H:$S,8,0)</f>
        <v>45923.374340277776</v>
      </c>
      <c r="T3217" s="14">
        <f>VLOOKUP($B3217,Deals_Demo!$H:$S,9,0)</f>
        <v>45923.582673611112</v>
      </c>
      <c r="U3217" s="15" t="str">
        <f t="shared" si="502"/>
        <v>2025-09-23</v>
      </c>
      <c r="V3217" s="13" t="str">
        <f>VLOOKUP($B3217,Deals_Demo!$H:$S,11,0)</f>
        <v>13</v>
      </c>
      <c r="W3217" s="13" t="str">
        <f>VLOOKUP($B3217,Deals_Demo!$H:$S,12,0)</f>
        <v>Tue</v>
      </c>
      <c r="X3217" s="13">
        <f t="shared" si="504"/>
        <v>-0.30200000000000005</v>
      </c>
      <c r="Y3217" s="13">
        <f t="shared" si="505"/>
        <v>-0.60400000000000009</v>
      </c>
      <c r="Z3217" s="13">
        <f t="shared" si="506"/>
        <v>-0.90599999999999992</v>
      </c>
      <c r="AA3217" s="13">
        <f t="shared" si="503"/>
        <v>-3</v>
      </c>
    </row>
    <row r="3218" spans="1:27" x14ac:dyDescent="0.25">
      <c r="A3218" s="56">
        <v>45923.374513888892</v>
      </c>
      <c r="B3218" s="57">
        <v>444700031</v>
      </c>
      <c r="C3218" s="58" t="s">
        <v>36</v>
      </c>
      <c r="D3218" s="58" t="s">
        <v>37</v>
      </c>
      <c r="E3218" s="58" t="s">
        <v>119</v>
      </c>
      <c r="F3218" s="59">
        <v>3754.57</v>
      </c>
      <c r="G3218" s="59">
        <v>3751.71</v>
      </c>
      <c r="H3218" s="59">
        <v>3760.71</v>
      </c>
      <c r="I3218" s="58" t="s">
        <v>3794</v>
      </c>
      <c r="J3218" s="59">
        <v>3751.68</v>
      </c>
      <c r="K3218" s="59">
        <v>0</v>
      </c>
      <c r="L3218" s="59">
        <v>0</v>
      </c>
      <c r="M3218" s="59">
        <v>-2.89</v>
      </c>
      <c r="N3218" s="10" t="str">
        <f t="shared" si="498"/>
        <v>L</v>
      </c>
      <c r="O3218" s="11">
        <f t="shared" si="499"/>
        <v>45923</v>
      </c>
      <c r="P3218" s="12" t="str">
        <f t="shared" si="500"/>
        <v>08</v>
      </c>
      <c r="Q3218" s="13" t="str">
        <f>VLOOKUP($B3218,Deals_Demo!$H:$N,7,0)</f>
        <v>strategy_29.py</v>
      </c>
      <c r="R3218" s="13" t="str">
        <f t="shared" si="501"/>
        <v>Tue</v>
      </c>
      <c r="S3218" s="14">
        <f>VLOOKUP($B3218,Deals_Demo!$H:$S,8,0)</f>
        <v>45923.374513888892</v>
      </c>
      <c r="T3218" s="14">
        <f>VLOOKUP($B3218,Deals_Demo!$H:$S,9,0)</f>
        <v>45923.582847222227</v>
      </c>
      <c r="U3218" s="15" t="str">
        <f t="shared" si="502"/>
        <v>2025-09-23</v>
      </c>
      <c r="V3218" s="13" t="str">
        <f>VLOOKUP($B3218,Deals_Demo!$H:$S,11,0)</f>
        <v>13</v>
      </c>
      <c r="W3218" s="13" t="str">
        <f>VLOOKUP($B3218,Deals_Demo!$H:$S,12,0)</f>
        <v>Tue</v>
      </c>
      <c r="X3218" s="13">
        <f t="shared" si="504"/>
        <v>-0.28900000000000003</v>
      </c>
      <c r="Y3218" s="13">
        <f t="shared" si="505"/>
        <v>-0.57800000000000007</v>
      </c>
      <c r="Z3218" s="13">
        <f t="shared" si="506"/>
        <v>-0.86699999999999999</v>
      </c>
      <c r="AA3218" s="13">
        <f t="shared" si="503"/>
        <v>-3</v>
      </c>
    </row>
    <row r="3219" spans="1:27" x14ac:dyDescent="0.25">
      <c r="A3219" s="60">
        <v>45923.375092592592</v>
      </c>
      <c r="B3219" s="61">
        <v>444700531</v>
      </c>
      <c r="C3219" s="62" t="s">
        <v>36</v>
      </c>
      <c r="D3219" s="62" t="s">
        <v>37</v>
      </c>
      <c r="E3219" s="62" t="s">
        <v>119</v>
      </c>
      <c r="F3219" s="63">
        <v>3753.03</v>
      </c>
      <c r="G3219" s="63">
        <v>3755.28</v>
      </c>
      <c r="H3219" s="63">
        <v>3759.02</v>
      </c>
      <c r="I3219" s="62" t="s">
        <v>3795</v>
      </c>
      <c r="J3219" s="63">
        <v>3755.25</v>
      </c>
      <c r="K3219" s="63">
        <v>0</v>
      </c>
      <c r="L3219" s="63">
        <v>0</v>
      </c>
      <c r="M3219" s="63">
        <v>2.2200000000000002</v>
      </c>
      <c r="N3219" s="10" t="str">
        <f t="shared" si="498"/>
        <v>W</v>
      </c>
      <c r="O3219" s="11">
        <f t="shared" si="499"/>
        <v>45923</v>
      </c>
      <c r="P3219" s="12" t="str">
        <f t="shared" si="500"/>
        <v>09</v>
      </c>
      <c r="Q3219" s="13" t="str">
        <f>VLOOKUP($B3219,Deals_Demo!$H:$N,7,0)</f>
        <v>strategy_28.py</v>
      </c>
      <c r="R3219" s="13" t="str">
        <f t="shared" si="501"/>
        <v>Tue</v>
      </c>
      <c r="S3219" s="14">
        <f>VLOOKUP($B3219,Deals_Demo!$H:$S,8,0)</f>
        <v>45923.375092592592</v>
      </c>
      <c r="T3219" s="14">
        <f>VLOOKUP($B3219,Deals_Demo!$H:$S,9,0)</f>
        <v>45923.583425925928</v>
      </c>
      <c r="U3219" s="15" t="str">
        <f t="shared" si="502"/>
        <v>2025-09-23</v>
      </c>
      <c r="V3219" s="13" t="str">
        <f>VLOOKUP($B3219,Deals_Demo!$H:$S,11,0)</f>
        <v>14</v>
      </c>
      <c r="W3219" s="13" t="str">
        <f>VLOOKUP($B3219,Deals_Demo!$H:$S,12,0)</f>
        <v>Tue</v>
      </c>
      <c r="X3219" s="13">
        <f t="shared" si="504"/>
        <v>0.22200000000000003</v>
      </c>
      <c r="Y3219" s="13">
        <f t="shared" si="505"/>
        <v>0.44400000000000006</v>
      </c>
      <c r="Z3219" s="13">
        <f t="shared" si="506"/>
        <v>0.66600000000000004</v>
      </c>
      <c r="AA3219" s="13">
        <f t="shared" si="503"/>
        <v>-3</v>
      </c>
    </row>
    <row r="3220" spans="1:27" x14ac:dyDescent="0.25">
      <c r="A3220" s="56">
        <v>45923.375787037039</v>
      </c>
      <c r="B3220" s="57">
        <v>444701051</v>
      </c>
      <c r="C3220" s="58" t="s">
        <v>36</v>
      </c>
      <c r="D3220" s="58" t="s">
        <v>38</v>
      </c>
      <c r="E3220" s="58" t="s">
        <v>119</v>
      </c>
      <c r="F3220" s="59">
        <v>3753.36</v>
      </c>
      <c r="G3220" s="59">
        <v>3756.38</v>
      </c>
      <c r="H3220" s="58"/>
      <c r="I3220" s="58" t="s">
        <v>3796</v>
      </c>
      <c r="J3220" s="59">
        <v>3756.38</v>
      </c>
      <c r="K3220" s="59">
        <v>0</v>
      </c>
      <c r="L3220" s="59">
        <v>0</v>
      </c>
      <c r="M3220" s="59">
        <v>-3.02</v>
      </c>
      <c r="N3220" s="10" t="str">
        <f t="shared" si="498"/>
        <v>L</v>
      </c>
      <c r="O3220" s="11">
        <f t="shared" si="499"/>
        <v>45923</v>
      </c>
      <c r="P3220" s="12" t="str">
        <f t="shared" si="500"/>
        <v>09</v>
      </c>
      <c r="Q3220" s="13" t="str">
        <f>VLOOKUP($B3220,Deals_Demo!$H:$N,7,0)</f>
        <v>strategy_19_demo</v>
      </c>
      <c r="R3220" s="13" t="str">
        <f t="shared" si="501"/>
        <v>Tue</v>
      </c>
      <c r="S3220" s="14">
        <f>VLOOKUP($B3220,Deals_Demo!$H:$S,8,0)</f>
        <v>45923.375787037039</v>
      </c>
      <c r="T3220" s="14">
        <f>VLOOKUP($B3220,Deals_Demo!$H:$S,9,0)</f>
        <v>45923.584120370375</v>
      </c>
      <c r="U3220" s="15" t="str">
        <f t="shared" si="502"/>
        <v>2025-09-23</v>
      </c>
      <c r="V3220" s="13" t="str">
        <f>VLOOKUP($B3220,Deals_Demo!$H:$S,11,0)</f>
        <v>14</v>
      </c>
      <c r="W3220" s="13" t="str">
        <f>VLOOKUP($B3220,Deals_Demo!$H:$S,12,0)</f>
        <v>Tue</v>
      </c>
      <c r="X3220" s="13">
        <f t="shared" si="504"/>
        <v>-0.30200000000000005</v>
      </c>
      <c r="Y3220" s="13">
        <f t="shared" si="505"/>
        <v>-0.60400000000000009</v>
      </c>
      <c r="Z3220" s="13">
        <f t="shared" si="506"/>
        <v>-0.90599999999999992</v>
      </c>
      <c r="AA3220" s="13">
        <f t="shared" si="503"/>
        <v>-3</v>
      </c>
    </row>
    <row r="3221" spans="1:27" x14ac:dyDescent="0.25">
      <c r="A3221" s="60">
        <v>45923.375798611109</v>
      </c>
      <c r="B3221" s="61">
        <v>444701054</v>
      </c>
      <c r="C3221" s="62" t="s">
        <v>36</v>
      </c>
      <c r="D3221" s="62" t="s">
        <v>38</v>
      </c>
      <c r="E3221" s="62" t="s">
        <v>119</v>
      </c>
      <c r="F3221" s="63">
        <v>3753.47</v>
      </c>
      <c r="G3221" s="63">
        <v>3752.51</v>
      </c>
      <c r="H3221" s="62"/>
      <c r="I3221" s="62" t="s">
        <v>3797</v>
      </c>
      <c r="J3221" s="63">
        <v>3752.75</v>
      </c>
      <c r="K3221" s="63">
        <v>0</v>
      </c>
      <c r="L3221" s="63">
        <v>0</v>
      </c>
      <c r="M3221" s="63">
        <v>0.72</v>
      </c>
      <c r="N3221" s="10" t="str">
        <f t="shared" ref="N3221:N3284" si="507">IF(M3221&gt;0,"W",IF(M3221&lt;0,"L","BE"))</f>
        <v>W</v>
      </c>
      <c r="O3221" s="11">
        <f t="shared" ref="O3221:O3284" si="508">INT(LEFT(A3221,10))</f>
        <v>45923</v>
      </c>
      <c r="P3221" s="12" t="str">
        <f t="shared" ref="P3221:P3284" si="509">TEXT(A3221,"hh")</f>
        <v>09</v>
      </c>
      <c r="Q3221" s="13" t="str">
        <f>VLOOKUP($B3221,Deals_Demo!$H:$N,7,0)</f>
        <v>strategy_18_demo</v>
      </c>
      <c r="R3221" s="13" t="str">
        <f t="shared" ref="R3221:R3284" si="510">TEXT(O3221,"ddd")</f>
        <v>Tue</v>
      </c>
      <c r="S3221" s="14">
        <f>VLOOKUP($B3221,Deals_Demo!$H:$S,8,0)</f>
        <v>45923.375798611109</v>
      </c>
      <c r="T3221" s="14">
        <f>VLOOKUP($B3221,Deals_Demo!$H:$S,9,0)</f>
        <v>45923.584131944444</v>
      </c>
      <c r="U3221" s="15" t="str">
        <f t="shared" ref="U3221:U3284" si="511">TEXT(T3221,"yyyy-mm-dd")</f>
        <v>2025-09-23</v>
      </c>
      <c r="V3221" s="13" t="str">
        <f>VLOOKUP($B3221,Deals_Demo!$H:$S,11,0)</f>
        <v>14</v>
      </c>
      <c r="W3221" s="13" t="str">
        <f>VLOOKUP($B3221,Deals_Demo!$H:$S,12,0)</f>
        <v>Tue</v>
      </c>
      <c r="X3221" s="13">
        <f t="shared" si="504"/>
        <v>7.1999999999999995E-2</v>
      </c>
      <c r="Y3221" s="13">
        <f t="shared" si="505"/>
        <v>0.14399999999999999</v>
      </c>
      <c r="Z3221" s="13">
        <f t="shared" si="506"/>
        <v>0.216</v>
      </c>
      <c r="AA3221" s="13">
        <f t="shared" ref="AA3221:AA3284" si="512">IF(M3221&lt;2.9,-3,M3221)</f>
        <v>-3</v>
      </c>
    </row>
    <row r="3222" spans="1:27" x14ac:dyDescent="0.25">
      <c r="A3222" s="56">
        <v>45923.376712962963</v>
      </c>
      <c r="B3222" s="57">
        <v>444701821</v>
      </c>
      <c r="C3222" s="58" t="s">
        <v>36</v>
      </c>
      <c r="D3222" s="58" t="s">
        <v>38</v>
      </c>
      <c r="E3222" s="58" t="s">
        <v>119</v>
      </c>
      <c r="F3222" s="59">
        <v>3752.5</v>
      </c>
      <c r="G3222" s="59">
        <v>3755.4</v>
      </c>
      <c r="H3222" s="58"/>
      <c r="I3222" s="58" t="s">
        <v>3798</v>
      </c>
      <c r="J3222" s="59">
        <v>3755.4</v>
      </c>
      <c r="K3222" s="59">
        <v>0</v>
      </c>
      <c r="L3222" s="59">
        <v>0</v>
      </c>
      <c r="M3222" s="59">
        <v>-2.9</v>
      </c>
      <c r="N3222" s="10" t="str">
        <f t="shared" si="507"/>
        <v>L</v>
      </c>
      <c r="O3222" s="11">
        <f t="shared" si="508"/>
        <v>45923</v>
      </c>
      <c r="P3222" s="12" t="str">
        <f t="shared" si="509"/>
        <v>09</v>
      </c>
      <c r="Q3222" s="13" t="str">
        <f>VLOOKUP($B3222,Deals_Demo!$H:$N,7,0)</f>
        <v>strategy_18_demo</v>
      </c>
      <c r="R3222" s="13" t="str">
        <f t="shared" si="510"/>
        <v>Tue</v>
      </c>
      <c r="S3222" s="14">
        <f>VLOOKUP($B3222,Deals_Demo!$H:$S,8,0)</f>
        <v>45923.376712962963</v>
      </c>
      <c r="T3222" s="14">
        <f>VLOOKUP($B3222,Deals_Demo!$H:$S,9,0)</f>
        <v>45923.585046296299</v>
      </c>
      <c r="U3222" s="15" t="str">
        <f t="shared" si="511"/>
        <v>2025-09-23</v>
      </c>
      <c r="V3222" s="13" t="str">
        <f>VLOOKUP($B3222,Deals_Demo!$H:$S,11,0)</f>
        <v>14</v>
      </c>
      <c r="W3222" s="13" t="str">
        <f>VLOOKUP($B3222,Deals_Demo!$H:$S,12,0)</f>
        <v>Tue</v>
      </c>
      <c r="X3222" s="13">
        <f t="shared" si="504"/>
        <v>-0.28999999999999998</v>
      </c>
      <c r="Y3222" s="13">
        <f t="shared" si="505"/>
        <v>-0.57999999999999996</v>
      </c>
      <c r="Z3222" s="13">
        <f t="shared" si="506"/>
        <v>-0.87</v>
      </c>
      <c r="AA3222" s="13">
        <f t="shared" si="512"/>
        <v>-3</v>
      </c>
    </row>
    <row r="3223" spans="1:27" x14ac:dyDescent="0.25">
      <c r="A3223" s="60">
        <v>45923.378101851849</v>
      </c>
      <c r="B3223" s="61">
        <v>444702530</v>
      </c>
      <c r="C3223" s="62" t="s">
        <v>36</v>
      </c>
      <c r="D3223" s="62" t="s">
        <v>38</v>
      </c>
      <c r="E3223" s="62" t="s">
        <v>119</v>
      </c>
      <c r="F3223" s="63">
        <v>3753.31</v>
      </c>
      <c r="G3223" s="63">
        <v>3756.31</v>
      </c>
      <c r="H3223" s="63">
        <v>3751.11</v>
      </c>
      <c r="I3223" s="62" t="s">
        <v>3799</v>
      </c>
      <c r="J3223" s="63">
        <v>3756.32</v>
      </c>
      <c r="K3223" s="63">
        <v>0</v>
      </c>
      <c r="L3223" s="63">
        <v>0</v>
      </c>
      <c r="M3223" s="63">
        <v>-3.01</v>
      </c>
      <c r="N3223" s="10" t="str">
        <f t="shared" si="507"/>
        <v>L</v>
      </c>
      <c r="O3223" s="11">
        <f t="shared" si="508"/>
        <v>45923</v>
      </c>
      <c r="P3223" s="12" t="str">
        <f t="shared" si="509"/>
        <v>09</v>
      </c>
      <c r="Q3223" s="13" t="str">
        <f>VLOOKUP($B3223,Deals_Demo!$H:$N,7,0)</f>
        <v>strategy_21_demo</v>
      </c>
      <c r="R3223" s="13" t="str">
        <f t="shared" si="510"/>
        <v>Tue</v>
      </c>
      <c r="S3223" s="14">
        <f>VLOOKUP($B3223,Deals_Demo!$H:$S,8,0)</f>
        <v>45923.378101851849</v>
      </c>
      <c r="T3223" s="14">
        <f>VLOOKUP($B3223,Deals_Demo!$H:$S,9,0)</f>
        <v>45923.586435185185</v>
      </c>
      <c r="U3223" s="15" t="str">
        <f t="shared" si="511"/>
        <v>2025-09-23</v>
      </c>
      <c r="V3223" s="13" t="str">
        <f>VLOOKUP($B3223,Deals_Demo!$H:$S,11,0)</f>
        <v>14</v>
      </c>
      <c r="W3223" s="13" t="str">
        <f>VLOOKUP($B3223,Deals_Demo!$H:$S,12,0)</f>
        <v>Tue</v>
      </c>
      <c r="X3223" s="13">
        <f t="shared" si="504"/>
        <v>-0.30099999999999999</v>
      </c>
      <c r="Y3223" s="13">
        <f t="shared" si="505"/>
        <v>-0.60199999999999998</v>
      </c>
      <c r="Z3223" s="13">
        <f t="shared" si="506"/>
        <v>-0.90299999999999991</v>
      </c>
      <c r="AA3223" s="13">
        <f t="shared" si="512"/>
        <v>-3</v>
      </c>
    </row>
    <row r="3224" spans="1:27" x14ac:dyDescent="0.25">
      <c r="A3224" s="56">
        <v>45923.378101851849</v>
      </c>
      <c r="B3224" s="57">
        <v>444702539</v>
      </c>
      <c r="C3224" s="58" t="s">
        <v>36</v>
      </c>
      <c r="D3224" s="58" t="s">
        <v>38</v>
      </c>
      <c r="E3224" s="58" t="s">
        <v>119</v>
      </c>
      <c r="F3224" s="59">
        <v>3753.32</v>
      </c>
      <c r="G3224" s="59">
        <v>3756.31</v>
      </c>
      <c r="H3224" s="59">
        <v>3749.81</v>
      </c>
      <c r="I3224" s="58" t="s">
        <v>3799</v>
      </c>
      <c r="J3224" s="59">
        <v>3756.32</v>
      </c>
      <c r="K3224" s="59">
        <v>0</v>
      </c>
      <c r="L3224" s="59">
        <v>0</v>
      </c>
      <c r="M3224" s="59">
        <v>-3</v>
      </c>
      <c r="N3224" s="10" t="str">
        <f t="shared" si="507"/>
        <v>L</v>
      </c>
      <c r="O3224" s="11">
        <f t="shared" si="508"/>
        <v>45923</v>
      </c>
      <c r="P3224" s="12" t="str">
        <f t="shared" si="509"/>
        <v>09</v>
      </c>
      <c r="Q3224" s="13" t="str">
        <f>VLOOKUP($B3224,Deals_Demo!$H:$N,7,0)</f>
        <v>strategy_16_demo</v>
      </c>
      <c r="R3224" s="13" t="str">
        <f t="shared" si="510"/>
        <v>Tue</v>
      </c>
      <c r="S3224" s="14">
        <f>VLOOKUP($B3224,Deals_Demo!$H:$S,8,0)</f>
        <v>45923.378101851849</v>
      </c>
      <c r="T3224" s="14">
        <f>VLOOKUP($B3224,Deals_Demo!$H:$S,9,0)</f>
        <v>45923.586435185185</v>
      </c>
      <c r="U3224" s="15" t="str">
        <f t="shared" si="511"/>
        <v>2025-09-23</v>
      </c>
      <c r="V3224" s="13" t="str">
        <f>VLOOKUP($B3224,Deals_Demo!$H:$S,11,0)</f>
        <v>14</v>
      </c>
      <c r="W3224" s="13" t="str">
        <f>VLOOKUP($B3224,Deals_Demo!$H:$S,12,0)</f>
        <v>Tue</v>
      </c>
      <c r="X3224" s="13">
        <f t="shared" si="504"/>
        <v>-0.30000000000000004</v>
      </c>
      <c r="Y3224" s="13">
        <f t="shared" si="505"/>
        <v>-0.60000000000000009</v>
      </c>
      <c r="Z3224" s="13">
        <f t="shared" si="506"/>
        <v>-0.89999999999999991</v>
      </c>
      <c r="AA3224" s="13">
        <f t="shared" si="512"/>
        <v>-3</v>
      </c>
    </row>
    <row r="3225" spans="1:27" x14ac:dyDescent="0.25">
      <c r="A3225" s="60">
        <v>45923.378113425926</v>
      </c>
      <c r="B3225" s="61">
        <v>444702540</v>
      </c>
      <c r="C3225" s="62" t="s">
        <v>36</v>
      </c>
      <c r="D3225" s="62" t="s">
        <v>38</v>
      </c>
      <c r="E3225" s="62" t="s">
        <v>119</v>
      </c>
      <c r="F3225" s="63">
        <v>3753.32</v>
      </c>
      <c r="G3225" s="63">
        <v>3754.81</v>
      </c>
      <c r="H3225" s="63">
        <v>3751.81</v>
      </c>
      <c r="I3225" s="62" t="s">
        <v>3800</v>
      </c>
      <c r="J3225" s="63">
        <v>3754.86</v>
      </c>
      <c r="K3225" s="63">
        <v>0</v>
      </c>
      <c r="L3225" s="63">
        <v>0</v>
      </c>
      <c r="M3225" s="63">
        <v>-1.54</v>
      </c>
      <c r="N3225" s="10" t="str">
        <f t="shared" si="507"/>
        <v>L</v>
      </c>
      <c r="O3225" s="11">
        <f t="shared" si="508"/>
        <v>45923</v>
      </c>
      <c r="P3225" s="12" t="str">
        <f t="shared" si="509"/>
        <v>09</v>
      </c>
      <c r="Q3225" s="13" t="str">
        <f>VLOOKUP($B3225,Deals_Demo!$H:$N,7,0)</f>
        <v>strategy_15_demo</v>
      </c>
      <c r="R3225" s="13" t="str">
        <f t="shared" si="510"/>
        <v>Tue</v>
      </c>
      <c r="S3225" s="14">
        <f>VLOOKUP($B3225,Deals_Demo!$H:$S,8,0)</f>
        <v>45923.378113425926</v>
      </c>
      <c r="T3225" s="14">
        <f>VLOOKUP($B3225,Deals_Demo!$H:$S,9,0)</f>
        <v>45923.586446759262</v>
      </c>
      <c r="U3225" s="15" t="str">
        <f t="shared" si="511"/>
        <v>2025-09-23</v>
      </c>
      <c r="V3225" s="13" t="str">
        <f>VLOOKUP($B3225,Deals_Demo!$H:$S,11,0)</f>
        <v>14</v>
      </c>
      <c r="W3225" s="13" t="str">
        <f>VLOOKUP($B3225,Deals_Demo!$H:$S,12,0)</f>
        <v>Tue</v>
      </c>
      <c r="X3225" s="13">
        <f t="shared" si="504"/>
        <v>-0.15400000000000003</v>
      </c>
      <c r="Y3225" s="13">
        <f t="shared" si="505"/>
        <v>-0.30800000000000005</v>
      </c>
      <c r="Z3225" s="13">
        <f t="shared" si="506"/>
        <v>-0.46199999999999997</v>
      </c>
      <c r="AA3225" s="13">
        <f t="shared" si="512"/>
        <v>-3</v>
      </c>
    </row>
    <row r="3226" spans="1:27" x14ac:dyDescent="0.25">
      <c r="A3226" s="56">
        <v>45923.378113425926</v>
      </c>
      <c r="B3226" s="57">
        <v>444702541</v>
      </c>
      <c r="C3226" s="58" t="s">
        <v>36</v>
      </c>
      <c r="D3226" s="58" t="s">
        <v>38</v>
      </c>
      <c r="E3226" s="58" t="s">
        <v>119</v>
      </c>
      <c r="F3226" s="59">
        <v>3753.32</v>
      </c>
      <c r="G3226" s="59">
        <v>3755.81</v>
      </c>
      <c r="H3226" s="59">
        <v>3750.31</v>
      </c>
      <c r="I3226" s="58" t="s">
        <v>3801</v>
      </c>
      <c r="J3226" s="59">
        <v>3755.81</v>
      </c>
      <c r="K3226" s="59">
        <v>0</v>
      </c>
      <c r="L3226" s="59">
        <v>0</v>
      </c>
      <c r="M3226" s="59">
        <v>-2.4900000000000002</v>
      </c>
      <c r="N3226" s="10" t="str">
        <f t="shared" si="507"/>
        <v>L</v>
      </c>
      <c r="O3226" s="11">
        <f t="shared" si="508"/>
        <v>45923</v>
      </c>
      <c r="P3226" s="12" t="str">
        <f t="shared" si="509"/>
        <v>09</v>
      </c>
      <c r="Q3226" s="13" t="str">
        <f>VLOOKUP($B3226,Deals_Demo!$H:$N,7,0)</f>
        <v>strategy_10_demo</v>
      </c>
      <c r="R3226" s="13" t="str">
        <f t="shared" si="510"/>
        <v>Tue</v>
      </c>
      <c r="S3226" s="14">
        <f>VLOOKUP($B3226,Deals_Demo!$H:$S,8,0)</f>
        <v>45923.378113425926</v>
      </c>
      <c r="T3226" s="14">
        <f>VLOOKUP($B3226,Deals_Demo!$H:$S,9,0)</f>
        <v>45923.586446759262</v>
      </c>
      <c r="U3226" s="15" t="str">
        <f t="shared" si="511"/>
        <v>2025-09-23</v>
      </c>
      <c r="V3226" s="13" t="str">
        <f>VLOOKUP($B3226,Deals_Demo!$H:$S,11,0)</f>
        <v>14</v>
      </c>
      <c r="W3226" s="13" t="str">
        <f>VLOOKUP($B3226,Deals_Demo!$H:$S,12,0)</f>
        <v>Tue</v>
      </c>
      <c r="X3226" s="13">
        <f t="shared" si="504"/>
        <v>-0.24900000000000003</v>
      </c>
      <c r="Y3226" s="13">
        <f t="shared" si="505"/>
        <v>-0.49800000000000005</v>
      </c>
      <c r="Z3226" s="13">
        <f t="shared" si="506"/>
        <v>-0.747</v>
      </c>
      <c r="AA3226" s="13">
        <f t="shared" si="512"/>
        <v>-3</v>
      </c>
    </row>
    <row r="3227" spans="1:27" x14ac:dyDescent="0.25">
      <c r="A3227" s="60">
        <v>45923.378113425926</v>
      </c>
      <c r="B3227" s="61">
        <v>444702542</v>
      </c>
      <c r="C3227" s="62" t="s">
        <v>36</v>
      </c>
      <c r="D3227" s="62" t="s">
        <v>38</v>
      </c>
      <c r="E3227" s="62" t="s">
        <v>119</v>
      </c>
      <c r="F3227" s="63">
        <v>3753.33</v>
      </c>
      <c r="G3227" s="63">
        <v>3755.51</v>
      </c>
      <c r="H3227" s="63">
        <v>3750.31</v>
      </c>
      <c r="I3227" s="62" t="s">
        <v>3802</v>
      </c>
      <c r="J3227" s="63">
        <v>3755.54</v>
      </c>
      <c r="K3227" s="63">
        <v>0</v>
      </c>
      <c r="L3227" s="63">
        <v>0</v>
      </c>
      <c r="M3227" s="63">
        <v>-2.21</v>
      </c>
      <c r="N3227" s="10" t="str">
        <f t="shared" si="507"/>
        <v>L</v>
      </c>
      <c r="O3227" s="11">
        <f t="shared" si="508"/>
        <v>45923</v>
      </c>
      <c r="P3227" s="12" t="str">
        <f t="shared" si="509"/>
        <v>09</v>
      </c>
      <c r="Q3227" s="13" t="str">
        <f>VLOOKUP($B3227,Deals_Demo!$H:$N,7,0)</f>
        <v>strategy_23_demo</v>
      </c>
      <c r="R3227" s="13" t="str">
        <f t="shared" si="510"/>
        <v>Tue</v>
      </c>
      <c r="S3227" s="14">
        <f>VLOOKUP($B3227,Deals_Demo!$H:$S,8,0)</f>
        <v>45923.378113425926</v>
      </c>
      <c r="T3227" s="14">
        <f>VLOOKUP($B3227,Deals_Demo!$H:$S,9,0)</f>
        <v>45923.586446759262</v>
      </c>
      <c r="U3227" s="15" t="str">
        <f t="shared" si="511"/>
        <v>2025-09-23</v>
      </c>
      <c r="V3227" s="13" t="str">
        <f>VLOOKUP($B3227,Deals_Demo!$H:$S,11,0)</f>
        <v>14</v>
      </c>
      <c r="W3227" s="13" t="str">
        <f>VLOOKUP($B3227,Deals_Demo!$H:$S,12,0)</f>
        <v>Tue</v>
      </c>
      <c r="X3227" s="13">
        <f t="shared" si="504"/>
        <v>-0.221</v>
      </c>
      <c r="Y3227" s="13">
        <f t="shared" si="505"/>
        <v>-0.442</v>
      </c>
      <c r="Z3227" s="13">
        <f t="shared" si="506"/>
        <v>-0.66299999999999992</v>
      </c>
      <c r="AA3227" s="13">
        <f t="shared" si="512"/>
        <v>-3</v>
      </c>
    </row>
    <row r="3228" spans="1:27" x14ac:dyDescent="0.25">
      <c r="A3228" s="56">
        <v>45923.378113425926</v>
      </c>
      <c r="B3228" s="57">
        <v>444702543</v>
      </c>
      <c r="C3228" s="58" t="s">
        <v>36</v>
      </c>
      <c r="D3228" s="58" t="s">
        <v>38</v>
      </c>
      <c r="E3228" s="58" t="s">
        <v>119</v>
      </c>
      <c r="F3228" s="59">
        <v>3753.29</v>
      </c>
      <c r="G3228" s="59">
        <v>3755.51</v>
      </c>
      <c r="H3228" s="59">
        <v>3751.81</v>
      </c>
      <c r="I3228" s="58" t="s">
        <v>3802</v>
      </c>
      <c r="J3228" s="59">
        <v>3755.54</v>
      </c>
      <c r="K3228" s="59">
        <v>0</v>
      </c>
      <c r="L3228" s="59">
        <v>0</v>
      </c>
      <c r="M3228" s="59">
        <v>-2.25</v>
      </c>
      <c r="N3228" s="10" t="str">
        <f t="shared" si="507"/>
        <v>L</v>
      </c>
      <c r="O3228" s="11">
        <f t="shared" si="508"/>
        <v>45923</v>
      </c>
      <c r="P3228" s="12" t="str">
        <f t="shared" si="509"/>
        <v>09</v>
      </c>
      <c r="Q3228" s="13" t="str">
        <f>VLOOKUP($B3228,Deals_Demo!$H:$N,7,0)</f>
        <v>strategy_22_demo</v>
      </c>
      <c r="R3228" s="13" t="str">
        <f t="shared" si="510"/>
        <v>Tue</v>
      </c>
      <c r="S3228" s="14">
        <f>VLOOKUP($B3228,Deals_Demo!$H:$S,8,0)</f>
        <v>45923.378113425926</v>
      </c>
      <c r="T3228" s="14">
        <f>VLOOKUP($B3228,Deals_Demo!$H:$S,9,0)</f>
        <v>45923.586446759262</v>
      </c>
      <c r="U3228" s="15" t="str">
        <f t="shared" si="511"/>
        <v>2025-09-23</v>
      </c>
      <c r="V3228" s="13" t="str">
        <f>VLOOKUP($B3228,Deals_Demo!$H:$S,11,0)</f>
        <v>14</v>
      </c>
      <c r="W3228" s="13" t="str">
        <f>VLOOKUP($B3228,Deals_Demo!$H:$S,12,0)</f>
        <v>Tue</v>
      </c>
      <c r="X3228" s="13">
        <f t="shared" si="504"/>
        <v>-0.22500000000000001</v>
      </c>
      <c r="Y3228" s="13">
        <f t="shared" si="505"/>
        <v>-0.45</v>
      </c>
      <c r="Z3228" s="13">
        <f t="shared" si="506"/>
        <v>-0.67499999999999993</v>
      </c>
      <c r="AA3228" s="13">
        <f t="shared" si="512"/>
        <v>-3</v>
      </c>
    </row>
    <row r="3229" spans="1:27" x14ac:dyDescent="0.25">
      <c r="A3229" s="60">
        <v>45923.378125000003</v>
      </c>
      <c r="B3229" s="61">
        <v>444702544</v>
      </c>
      <c r="C3229" s="62" t="s">
        <v>36</v>
      </c>
      <c r="D3229" s="62" t="s">
        <v>38</v>
      </c>
      <c r="E3229" s="62" t="s">
        <v>119</v>
      </c>
      <c r="F3229" s="63">
        <v>3753.34</v>
      </c>
      <c r="G3229" s="63">
        <v>3756.31</v>
      </c>
      <c r="H3229" s="63">
        <v>3751.81</v>
      </c>
      <c r="I3229" s="62" t="s">
        <v>3799</v>
      </c>
      <c r="J3229" s="63">
        <v>3756.32</v>
      </c>
      <c r="K3229" s="63">
        <v>0</v>
      </c>
      <c r="L3229" s="63">
        <v>0</v>
      </c>
      <c r="M3229" s="63">
        <v>-2.98</v>
      </c>
      <c r="N3229" s="10" t="str">
        <f t="shared" si="507"/>
        <v>L</v>
      </c>
      <c r="O3229" s="11">
        <f t="shared" si="508"/>
        <v>45923</v>
      </c>
      <c r="P3229" s="12" t="str">
        <f t="shared" si="509"/>
        <v>09</v>
      </c>
      <c r="Q3229" s="13" t="str">
        <f>VLOOKUP($B3229,Deals_Demo!$H:$N,7,0)</f>
        <v>strategy_14_demo</v>
      </c>
      <c r="R3229" s="13" t="str">
        <f t="shared" si="510"/>
        <v>Tue</v>
      </c>
      <c r="S3229" s="14">
        <f>VLOOKUP($B3229,Deals_Demo!$H:$S,8,0)</f>
        <v>45923.378125000003</v>
      </c>
      <c r="T3229" s="14">
        <f>VLOOKUP($B3229,Deals_Demo!$H:$S,9,0)</f>
        <v>45923.586458333339</v>
      </c>
      <c r="U3229" s="15" t="str">
        <f t="shared" si="511"/>
        <v>2025-09-23</v>
      </c>
      <c r="V3229" s="13" t="str">
        <f>VLOOKUP($B3229,Deals_Demo!$H:$S,11,0)</f>
        <v>14</v>
      </c>
      <c r="W3229" s="13" t="str">
        <f>VLOOKUP($B3229,Deals_Demo!$H:$S,12,0)</f>
        <v>Tue</v>
      </c>
      <c r="X3229" s="13">
        <f t="shared" si="504"/>
        <v>-0.29799999999999999</v>
      </c>
      <c r="Y3229" s="13">
        <f t="shared" si="505"/>
        <v>-0.59599999999999997</v>
      </c>
      <c r="Z3229" s="13">
        <f t="shared" si="506"/>
        <v>-0.89400000000000002</v>
      </c>
      <c r="AA3229" s="13">
        <f t="shared" si="512"/>
        <v>-3</v>
      </c>
    </row>
    <row r="3230" spans="1:27" x14ac:dyDescent="0.25">
      <c r="A3230" s="56">
        <v>45923.378125000003</v>
      </c>
      <c r="B3230" s="57">
        <v>444702547</v>
      </c>
      <c r="C3230" s="58" t="s">
        <v>36</v>
      </c>
      <c r="D3230" s="58" t="s">
        <v>38</v>
      </c>
      <c r="E3230" s="58" t="s">
        <v>119</v>
      </c>
      <c r="F3230" s="59">
        <v>3753.35</v>
      </c>
      <c r="G3230" s="59">
        <v>3756.31</v>
      </c>
      <c r="H3230" s="59">
        <v>3749.81</v>
      </c>
      <c r="I3230" s="58" t="s">
        <v>3799</v>
      </c>
      <c r="J3230" s="59">
        <v>3756.32</v>
      </c>
      <c r="K3230" s="59">
        <v>0</v>
      </c>
      <c r="L3230" s="59">
        <v>0</v>
      </c>
      <c r="M3230" s="59">
        <v>-2.97</v>
      </c>
      <c r="N3230" s="10" t="str">
        <f t="shared" si="507"/>
        <v>L</v>
      </c>
      <c r="O3230" s="11">
        <f t="shared" si="508"/>
        <v>45923</v>
      </c>
      <c r="P3230" s="12" t="str">
        <f t="shared" si="509"/>
        <v>09</v>
      </c>
      <c r="Q3230" s="13" t="str">
        <f>VLOOKUP($B3230,Deals_Demo!$H:$N,7,0)</f>
        <v>strategy_11_demo</v>
      </c>
      <c r="R3230" s="13" t="str">
        <f t="shared" si="510"/>
        <v>Tue</v>
      </c>
      <c r="S3230" s="14">
        <f>VLOOKUP($B3230,Deals_Demo!$H:$S,8,0)</f>
        <v>45923.378125000003</v>
      </c>
      <c r="T3230" s="14">
        <f>VLOOKUP($B3230,Deals_Demo!$H:$S,9,0)</f>
        <v>45923.586458333339</v>
      </c>
      <c r="U3230" s="15" t="str">
        <f t="shared" si="511"/>
        <v>2025-09-23</v>
      </c>
      <c r="V3230" s="13" t="str">
        <f>VLOOKUP($B3230,Deals_Demo!$H:$S,11,0)</f>
        <v>14</v>
      </c>
      <c r="W3230" s="13" t="str">
        <f>VLOOKUP($B3230,Deals_Demo!$H:$S,12,0)</f>
        <v>Tue</v>
      </c>
      <c r="X3230" s="13">
        <f t="shared" si="504"/>
        <v>-0.29700000000000004</v>
      </c>
      <c r="Y3230" s="13">
        <f t="shared" si="505"/>
        <v>-0.59400000000000008</v>
      </c>
      <c r="Z3230" s="13">
        <f t="shared" si="506"/>
        <v>-0.89100000000000001</v>
      </c>
      <c r="AA3230" s="13">
        <f t="shared" si="512"/>
        <v>-3</v>
      </c>
    </row>
    <row r="3231" spans="1:27" x14ac:dyDescent="0.25">
      <c r="A3231" s="60">
        <v>45923.378125000003</v>
      </c>
      <c r="B3231" s="61">
        <v>444702551</v>
      </c>
      <c r="C3231" s="62" t="s">
        <v>36</v>
      </c>
      <c r="D3231" s="62" t="s">
        <v>38</v>
      </c>
      <c r="E3231" s="62" t="s">
        <v>119</v>
      </c>
      <c r="F3231" s="63">
        <v>3753.35</v>
      </c>
      <c r="G3231" s="63">
        <v>3756.31</v>
      </c>
      <c r="H3231" s="63">
        <v>3751.81</v>
      </c>
      <c r="I3231" s="62" t="s">
        <v>3799</v>
      </c>
      <c r="J3231" s="63">
        <v>3756.32</v>
      </c>
      <c r="K3231" s="63">
        <v>0</v>
      </c>
      <c r="L3231" s="63">
        <v>0</v>
      </c>
      <c r="M3231" s="63">
        <v>-2.97</v>
      </c>
      <c r="N3231" s="10" t="str">
        <f t="shared" si="507"/>
        <v>L</v>
      </c>
      <c r="O3231" s="11">
        <f t="shared" si="508"/>
        <v>45923</v>
      </c>
      <c r="P3231" s="12" t="str">
        <f t="shared" si="509"/>
        <v>09</v>
      </c>
      <c r="Q3231" s="13" t="str">
        <f>VLOOKUP($B3231,Deals_Demo!$H:$N,7,0)</f>
        <v>strategy_12_demo</v>
      </c>
      <c r="R3231" s="13" t="str">
        <f t="shared" si="510"/>
        <v>Tue</v>
      </c>
      <c r="S3231" s="14">
        <f>VLOOKUP($B3231,Deals_Demo!$H:$S,8,0)</f>
        <v>45923.378125000003</v>
      </c>
      <c r="T3231" s="14">
        <f>VLOOKUP($B3231,Deals_Demo!$H:$S,9,0)</f>
        <v>45923.586458333339</v>
      </c>
      <c r="U3231" s="15" t="str">
        <f t="shared" si="511"/>
        <v>2025-09-23</v>
      </c>
      <c r="V3231" s="13" t="str">
        <f>VLOOKUP($B3231,Deals_Demo!$H:$S,11,0)</f>
        <v>14</v>
      </c>
      <c r="W3231" s="13" t="str">
        <f>VLOOKUP($B3231,Deals_Demo!$H:$S,12,0)</f>
        <v>Tue</v>
      </c>
      <c r="X3231" s="13">
        <f t="shared" si="504"/>
        <v>-0.29700000000000004</v>
      </c>
      <c r="Y3231" s="13">
        <f t="shared" si="505"/>
        <v>-0.59400000000000008</v>
      </c>
      <c r="Z3231" s="13">
        <f t="shared" si="506"/>
        <v>-0.89100000000000001</v>
      </c>
      <c r="AA3231" s="13">
        <f t="shared" si="512"/>
        <v>-3</v>
      </c>
    </row>
    <row r="3232" spans="1:27" x14ac:dyDescent="0.25">
      <c r="A3232" s="56">
        <v>45923.378125000003</v>
      </c>
      <c r="B3232" s="57">
        <v>444702552</v>
      </c>
      <c r="C3232" s="58" t="s">
        <v>36</v>
      </c>
      <c r="D3232" s="58" t="s">
        <v>38</v>
      </c>
      <c r="E3232" s="58" t="s">
        <v>119</v>
      </c>
      <c r="F3232" s="59">
        <v>3753.37</v>
      </c>
      <c r="G3232" s="59">
        <v>3756.31</v>
      </c>
      <c r="H3232" s="59">
        <v>3751.81</v>
      </c>
      <c r="I3232" s="58" t="s">
        <v>3799</v>
      </c>
      <c r="J3232" s="59">
        <v>3756.32</v>
      </c>
      <c r="K3232" s="59">
        <v>0</v>
      </c>
      <c r="L3232" s="59">
        <v>0</v>
      </c>
      <c r="M3232" s="59">
        <v>-2.95</v>
      </c>
      <c r="N3232" s="10" t="str">
        <f t="shared" si="507"/>
        <v>L</v>
      </c>
      <c r="O3232" s="11">
        <f t="shared" si="508"/>
        <v>45923</v>
      </c>
      <c r="P3232" s="12" t="str">
        <f t="shared" si="509"/>
        <v>09</v>
      </c>
      <c r="Q3232" s="13" t="str">
        <f>VLOOKUP($B3232,Deals_Demo!$H:$N,7,0)</f>
        <v>strategy_24_demo</v>
      </c>
      <c r="R3232" s="13" t="str">
        <f t="shared" si="510"/>
        <v>Tue</v>
      </c>
      <c r="S3232" s="14">
        <f>VLOOKUP($B3232,Deals_Demo!$H:$S,8,0)</f>
        <v>45923.378125000003</v>
      </c>
      <c r="T3232" s="14">
        <f>VLOOKUP($B3232,Deals_Demo!$H:$S,9,0)</f>
        <v>45923.586458333339</v>
      </c>
      <c r="U3232" s="15" t="str">
        <f t="shared" si="511"/>
        <v>2025-09-23</v>
      </c>
      <c r="V3232" s="13" t="str">
        <f>VLOOKUP($B3232,Deals_Demo!$H:$S,11,0)</f>
        <v>14</v>
      </c>
      <c r="W3232" s="13" t="str">
        <f>VLOOKUP($B3232,Deals_Demo!$H:$S,12,0)</f>
        <v>Tue</v>
      </c>
      <c r="X3232" s="13">
        <f t="shared" si="504"/>
        <v>-0.29500000000000004</v>
      </c>
      <c r="Y3232" s="13">
        <f t="shared" si="505"/>
        <v>-0.59000000000000008</v>
      </c>
      <c r="Z3232" s="13">
        <f t="shared" si="506"/>
        <v>-0.88500000000000001</v>
      </c>
      <c r="AA3232" s="13">
        <f t="shared" si="512"/>
        <v>-3</v>
      </c>
    </row>
    <row r="3233" spans="1:27" x14ac:dyDescent="0.25">
      <c r="A3233" s="60">
        <v>45923.378125000003</v>
      </c>
      <c r="B3233" s="61">
        <v>444702553</v>
      </c>
      <c r="C3233" s="62" t="s">
        <v>36</v>
      </c>
      <c r="D3233" s="62" t="s">
        <v>38</v>
      </c>
      <c r="E3233" s="62" t="s">
        <v>119</v>
      </c>
      <c r="F3233" s="63">
        <v>3753.35</v>
      </c>
      <c r="G3233" s="63">
        <v>3756.31</v>
      </c>
      <c r="H3233" s="63">
        <v>3750.31</v>
      </c>
      <c r="I3233" s="62" t="s">
        <v>3799</v>
      </c>
      <c r="J3233" s="63">
        <v>3756.32</v>
      </c>
      <c r="K3233" s="63">
        <v>0</v>
      </c>
      <c r="L3233" s="63">
        <v>0</v>
      </c>
      <c r="M3233" s="63">
        <v>-2.97</v>
      </c>
      <c r="N3233" s="10" t="str">
        <f t="shared" si="507"/>
        <v>L</v>
      </c>
      <c r="O3233" s="11">
        <f t="shared" si="508"/>
        <v>45923</v>
      </c>
      <c r="P3233" s="12" t="str">
        <f t="shared" si="509"/>
        <v>09</v>
      </c>
      <c r="Q3233" s="13" t="str">
        <f>VLOOKUP($B3233,Deals_Demo!$H:$N,7,0)</f>
        <v>strategy_09_demo</v>
      </c>
      <c r="R3233" s="13" t="str">
        <f t="shared" si="510"/>
        <v>Tue</v>
      </c>
      <c r="S3233" s="14">
        <f>VLOOKUP($B3233,Deals_Demo!$H:$S,8,0)</f>
        <v>45923.378125000003</v>
      </c>
      <c r="T3233" s="14">
        <f>VLOOKUP($B3233,Deals_Demo!$H:$S,9,0)</f>
        <v>45923.586458333339</v>
      </c>
      <c r="U3233" s="15" t="str">
        <f t="shared" si="511"/>
        <v>2025-09-23</v>
      </c>
      <c r="V3233" s="13" t="str">
        <f>VLOOKUP($B3233,Deals_Demo!$H:$S,11,0)</f>
        <v>14</v>
      </c>
      <c r="W3233" s="13" t="str">
        <f>VLOOKUP($B3233,Deals_Demo!$H:$S,12,0)</f>
        <v>Tue</v>
      </c>
      <c r="X3233" s="13">
        <f t="shared" si="504"/>
        <v>-0.29700000000000004</v>
      </c>
      <c r="Y3233" s="13">
        <f t="shared" si="505"/>
        <v>-0.59400000000000008</v>
      </c>
      <c r="Z3233" s="13">
        <f t="shared" si="506"/>
        <v>-0.89100000000000001</v>
      </c>
      <c r="AA3233" s="13">
        <f t="shared" si="512"/>
        <v>-3</v>
      </c>
    </row>
    <row r="3234" spans="1:27" x14ac:dyDescent="0.25">
      <c r="A3234" s="56">
        <v>45923.378217592595</v>
      </c>
      <c r="B3234" s="57">
        <v>444702606</v>
      </c>
      <c r="C3234" s="58" t="s">
        <v>36</v>
      </c>
      <c r="D3234" s="58" t="s">
        <v>37</v>
      </c>
      <c r="E3234" s="58" t="s">
        <v>119</v>
      </c>
      <c r="F3234" s="59">
        <v>3754.25</v>
      </c>
      <c r="G3234" s="59">
        <v>3756.03</v>
      </c>
      <c r="H3234" s="59">
        <v>3757.75</v>
      </c>
      <c r="I3234" s="58" t="s">
        <v>3803</v>
      </c>
      <c r="J3234" s="59">
        <v>3756.02</v>
      </c>
      <c r="K3234" s="59">
        <v>0</v>
      </c>
      <c r="L3234" s="59">
        <v>0</v>
      </c>
      <c r="M3234" s="59">
        <v>1.77</v>
      </c>
      <c r="N3234" s="10" t="str">
        <f t="shared" si="507"/>
        <v>W</v>
      </c>
      <c r="O3234" s="11">
        <f t="shared" si="508"/>
        <v>45923</v>
      </c>
      <c r="P3234" s="12" t="str">
        <f t="shared" si="509"/>
        <v>09</v>
      </c>
      <c r="Q3234" s="13" t="str">
        <f>VLOOKUP($B3234,Deals_Demo!$H:$N,7,0)</f>
        <v>strategy_13_demo</v>
      </c>
      <c r="R3234" s="13" t="str">
        <f t="shared" si="510"/>
        <v>Tue</v>
      </c>
      <c r="S3234" s="14">
        <f>VLOOKUP($B3234,Deals_Demo!$H:$S,8,0)</f>
        <v>45923.378217592595</v>
      </c>
      <c r="T3234" s="14">
        <f>VLOOKUP($B3234,Deals_Demo!$H:$S,9,0)</f>
        <v>45923.586550925931</v>
      </c>
      <c r="U3234" s="15" t="str">
        <f t="shared" si="511"/>
        <v>2025-09-23</v>
      </c>
      <c r="V3234" s="13" t="str">
        <f>VLOOKUP($B3234,Deals_Demo!$H:$S,11,0)</f>
        <v>14</v>
      </c>
      <c r="W3234" s="13" t="str">
        <f>VLOOKUP($B3234,Deals_Demo!$H:$S,12,0)</f>
        <v>Tue</v>
      </c>
      <c r="X3234" s="13">
        <f t="shared" si="504"/>
        <v>0.17700000000000002</v>
      </c>
      <c r="Y3234" s="13">
        <f t="shared" si="505"/>
        <v>0.35400000000000004</v>
      </c>
      <c r="Z3234" s="13">
        <f t="shared" si="506"/>
        <v>0.53100000000000003</v>
      </c>
      <c r="AA3234" s="13">
        <f t="shared" si="512"/>
        <v>-3</v>
      </c>
    </row>
    <row r="3235" spans="1:27" x14ac:dyDescent="0.25">
      <c r="A3235" s="60">
        <v>45923.378217592595</v>
      </c>
      <c r="B3235" s="61">
        <v>444702611</v>
      </c>
      <c r="C3235" s="62" t="s">
        <v>36</v>
      </c>
      <c r="D3235" s="62" t="s">
        <v>37</v>
      </c>
      <c r="E3235" s="62" t="s">
        <v>119</v>
      </c>
      <c r="F3235" s="63">
        <v>3754.19</v>
      </c>
      <c r="G3235" s="63">
        <v>3755.19</v>
      </c>
      <c r="H3235" s="63">
        <v>3760.25</v>
      </c>
      <c r="I3235" s="62" t="s">
        <v>3795</v>
      </c>
      <c r="J3235" s="63">
        <v>3755.14</v>
      </c>
      <c r="K3235" s="63">
        <v>0</v>
      </c>
      <c r="L3235" s="63">
        <v>0</v>
      </c>
      <c r="M3235" s="63">
        <v>0.95</v>
      </c>
      <c r="N3235" s="10" t="str">
        <f t="shared" si="507"/>
        <v>W</v>
      </c>
      <c r="O3235" s="11">
        <f t="shared" si="508"/>
        <v>45923</v>
      </c>
      <c r="P3235" s="12" t="str">
        <f t="shared" si="509"/>
        <v>09</v>
      </c>
      <c r="Q3235" s="13" t="str">
        <f>VLOOKUP($B3235,Deals_Demo!$H:$N,7,0)</f>
        <v>strategy_29.py</v>
      </c>
      <c r="R3235" s="13" t="str">
        <f t="shared" si="510"/>
        <v>Tue</v>
      </c>
      <c r="S3235" s="14">
        <f>VLOOKUP($B3235,Deals_Demo!$H:$S,8,0)</f>
        <v>45923.378217592595</v>
      </c>
      <c r="T3235" s="14">
        <f>VLOOKUP($B3235,Deals_Demo!$H:$S,9,0)</f>
        <v>45923.586550925931</v>
      </c>
      <c r="U3235" s="15" t="str">
        <f t="shared" si="511"/>
        <v>2025-09-23</v>
      </c>
      <c r="V3235" s="13" t="str">
        <f>VLOOKUP($B3235,Deals_Demo!$H:$S,11,0)</f>
        <v>14</v>
      </c>
      <c r="W3235" s="13" t="str">
        <f>VLOOKUP($B3235,Deals_Demo!$H:$S,12,0)</f>
        <v>Tue</v>
      </c>
      <c r="X3235" s="13">
        <f t="shared" si="504"/>
        <v>9.5000000000000001E-2</v>
      </c>
      <c r="Y3235" s="13">
        <f t="shared" si="505"/>
        <v>0.19</v>
      </c>
      <c r="Z3235" s="13">
        <f t="shared" si="506"/>
        <v>0.28499999999999998</v>
      </c>
      <c r="AA3235" s="13">
        <f t="shared" si="512"/>
        <v>-3</v>
      </c>
    </row>
    <row r="3236" spans="1:27" x14ac:dyDescent="0.25">
      <c r="A3236" s="56">
        <v>45923.378229166665</v>
      </c>
      <c r="B3236" s="57">
        <v>444702614</v>
      </c>
      <c r="C3236" s="58" t="s">
        <v>36</v>
      </c>
      <c r="D3236" s="58" t="s">
        <v>37</v>
      </c>
      <c r="E3236" s="58" t="s">
        <v>119</v>
      </c>
      <c r="F3236" s="59">
        <v>3754.21</v>
      </c>
      <c r="G3236" s="59">
        <v>3755.19</v>
      </c>
      <c r="H3236" s="59">
        <v>3772.25</v>
      </c>
      <c r="I3236" s="58" t="s">
        <v>3795</v>
      </c>
      <c r="J3236" s="59">
        <v>3755.14</v>
      </c>
      <c r="K3236" s="59">
        <v>0</v>
      </c>
      <c r="L3236" s="59">
        <v>0</v>
      </c>
      <c r="M3236" s="59">
        <v>0.93</v>
      </c>
      <c r="N3236" s="10" t="str">
        <f t="shared" si="507"/>
        <v>W</v>
      </c>
      <c r="O3236" s="11">
        <f t="shared" si="508"/>
        <v>45923</v>
      </c>
      <c r="P3236" s="12" t="str">
        <f t="shared" si="509"/>
        <v>09</v>
      </c>
      <c r="Q3236" s="13" t="str">
        <f>VLOOKUP($B3236,Deals_Demo!$H:$N,7,0)</f>
        <v>strategy_30.py</v>
      </c>
      <c r="R3236" s="13" t="str">
        <f t="shared" si="510"/>
        <v>Tue</v>
      </c>
      <c r="S3236" s="14">
        <f>VLOOKUP($B3236,Deals_Demo!$H:$S,8,0)</f>
        <v>45923.378229166665</v>
      </c>
      <c r="T3236" s="14">
        <f>VLOOKUP($B3236,Deals_Demo!$H:$S,9,0)</f>
        <v>45923.586562500001</v>
      </c>
      <c r="U3236" s="15" t="str">
        <f t="shared" si="511"/>
        <v>2025-09-23</v>
      </c>
      <c r="V3236" s="13" t="str">
        <f>VLOOKUP($B3236,Deals_Demo!$H:$S,11,0)</f>
        <v>14</v>
      </c>
      <c r="W3236" s="13" t="str">
        <f>VLOOKUP($B3236,Deals_Demo!$H:$S,12,0)</f>
        <v>Tue</v>
      </c>
      <c r="X3236" s="13">
        <f t="shared" si="504"/>
        <v>9.3000000000000013E-2</v>
      </c>
      <c r="Y3236" s="13">
        <f t="shared" si="505"/>
        <v>0.18600000000000003</v>
      </c>
      <c r="Z3236" s="13">
        <f t="shared" si="506"/>
        <v>0.27900000000000003</v>
      </c>
      <c r="AA3236" s="13">
        <f t="shared" si="512"/>
        <v>-3</v>
      </c>
    </row>
    <row r="3237" spans="1:27" x14ac:dyDescent="0.25">
      <c r="A3237" s="60">
        <v>45923.378229166665</v>
      </c>
      <c r="B3237" s="61">
        <v>444702617</v>
      </c>
      <c r="C3237" s="62" t="s">
        <v>36</v>
      </c>
      <c r="D3237" s="62" t="s">
        <v>37</v>
      </c>
      <c r="E3237" s="62" t="s">
        <v>119</v>
      </c>
      <c r="F3237" s="63">
        <v>3754.2</v>
      </c>
      <c r="G3237" s="63">
        <v>3755.78</v>
      </c>
      <c r="H3237" s="63">
        <v>3757.75</v>
      </c>
      <c r="I3237" s="62" t="s">
        <v>3804</v>
      </c>
      <c r="J3237" s="63">
        <v>3755.76</v>
      </c>
      <c r="K3237" s="63">
        <v>0</v>
      </c>
      <c r="L3237" s="63">
        <v>0</v>
      </c>
      <c r="M3237" s="63">
        <v>1.56</v>
      </c>
      <c r="N3237" s="10" t="str">
        <f t="shared" si="507"/>
        <v>W</v>
      </c>
      <c r="O3237" s="11">
        <f t="shared" si="508"/>
        <v>45923</v>
      </c>
      <c r="P3237" s="12" t="str">
        <f t="shared" si="509"/>
        <v>09</v>
      </c>
      <c r="Q3237" s="13" t="str">
        <f>VLOOKUP($B3237,Deals_Demo!$H:$N,7,0)</f>
        <v>strategy_07_demo</v>
      </c>
      <c r="R3237" s="13" t="str">
        <f t="shared" si="510"/>
        <v>Tue</v>
      </c>
      <c r="S3237" s="14">
        <f>VLOOKUP($B3237,Deals_Demo!$H:$S,8,0)</f>
        <v>45923.378229166665</v>
      </c>
      <c r="T3237" s="14">
        <f>VLOOKUP($B3237,Deals_Demo!$H:$S,9,0)</f>
        <v>45923.586562500001</v>
      </c>
      <c r="U3237" s="15" t="str">
        <f t="shared" si="511"/>
        <v>2025-09-23</v>
      </c>
      <c r="V3237" s="13" t="str">
        <f>VLOOKUP($B3237,Deals_Demo!$H:$S,11,0)</f>
        <v>14</v>
      </c>
      <c r="W3237" s="13" t="str">
        <f>VLOOKUP($B3237,Deals_Demo!$H:$S,12,0)</f>
        <v>Tue</v>
      </c>
      <c r="X3237" s="13">
        <f t="shared" si="504"/>
        <v>0.15600000000000003</v>
      </c>
      <c r="Y3237" s="13">
        <f t="shared" si="505"/>
        <v>0.31200000000000006</v>
      </c>
      <c r="Z3237" s="13">
        <f t="shared" si="506"/>
        <v>0.46799999999999997</v>
      </c>
      <c r="AA3237" s="13">
        <f t="shared" si="512"/>
        <v>-3</v>
      </c>
    </row>
    <row r="3238" spans="1:27" x14ac:dyDescent="0.25">
      <c r="A3238" s="56">
        <v>45923.379143518519</v>
      </c>
      <c r="B3238" s="57">
        <v>444703106</v>
      </c>
      <c r="C3238" s="58" t="s">
        <v>36</v>
      </c>
      <c r="D3238" s="58" t="s">
        <v>37</v>
      </c>
      <c r="E3238" s="58" t="s">
        <v>119</v>
      </c>
      <c r="F3238" s="59">
        <v>3754.96</v>
      </c>
      <c r="G3238" s="59">
        <v>3751.96</v>
      </c>
      <c r="H3238" s="59">
        <v>3760.96</v>
      </c>
      <c r="I3238" s="58" t="s">
        <v>3805</v>
      </c>
      <c r="J3238" s="59">
        <v>3751.93</v>
      </c>
      <c r="K3238" s="59">
        <v>0</v>
      </c>
      <c r="L3238" s="59">
        <v>0</v>
      </c>
      <c r="M3238" s="59">
        <v>-3.03</v>
      </c>
      <c r="N3238" s="10" t="str">
        <f t="shared" si="507"/>
        <v>L</v>
      </c>
      <c r="O3238" s="11">
        <f t="shared" si="508"/>
        <v>45923</v>
      </c>
      <c r="P3238" s="12" t="str">
        <f t="shared" si="509"/>
        <v>09</v>
      </c>
      <c r="Q3238" s="13" t="str">
        <f>VLOOKUP($B3238,Deals_Demo!$H:$N,7,0)</f>
        <v>DEMO_strategy_02</v>
      </c>
      <c r="R3238" s="13" t="str">
        <f t="shared" si="510"/>
        <v>Tue</v>
      </c>
      <c r="S3238" s="14">
        <f>VLOOKUP($B3238,Deals_Demo!$H:$S,8,0)</f>
        <v>45923.379143518519</v>
      </c>
      <c r="T3238" s="14">
        <f>VLOOKUP($B3238,Deals_Demo!$H:$S,9,0)</f>
        <v>45923.587476851855</v>
      </c>
      <c r="U3238" s="15" t="str">
        <f t="shared" si="511"/>
        <v>2025-09-23</v>
      </c>
      <c r="V3238" s="13" t="str">
        <f>VLOOKUP($B3238,Deals_Demo!$H:$S,11,0)</f>
        <v>14</v>
      </c>
      <c r="W3238" s="13" t="str">
        <f>VLOOKUP($B3238,Deals_Demo!$H:$S,12,0)</f>
        <v>Tue</v>
      </c>
      <c r="X3238" s="13">
        <f t="shared" si="504"/>
        <v>-0.30299999999999999</v>
      </c>
      <c r="Y3238" s="13">
        <f t="shared" si="505"/>
        <v>-0.60599999999999998</v>
      </c>
      <c r="Z3238" s="13">
        <f t="shared" si="506"/>
        <v>-0.90899999999999992</v>
      </c>
      <c r="AA3238" s="13">
        <f t="shared" si="512"/>
        <v>-3</v>
      </c>
    </row>
    <row r="3239" spans="1:27" x14ac:dyDescent="0.25">
      <c r="A3239" s="60">
        <v>45923.379143518519</v>
      </c>
      <c r="B3239" s="61">
        <v>444703107</v>
      </c>
      <c r="C3239" s="62" t="s">
        <v>36</v>
      </c>
      <c r="D3239" s="62" t="s">
        <v>37</v>
      </c>
      <c r="E3239" s="62" t="s">
        <v>119</v>
      </c>
      <c r="F3239" s="63">
        <v>3754.96</v>
      </c>
      <c r="G3239" s="63">
        <v>3751.96</v>
      </c>
      <c r="H3239" s="62"/>
      <c r="I3239" s="62" t="s">
        <v>3805</v>
      </c>
      <c r="J3239" s="63">
        <v>3751.93</v>
      </c>
      <c r="K3239" s="63">
        <v>0</v>
      </c>
      <c r="L3239" s="63">
        <v>0</v>
      </c>
      <c r="M3239" s="63">
        <v>-3.03</v>
      </c>
      <c r="N3239" s="10" t="str">
        <f t="shared" si="507"/>
        <v>L</v>
      </c>
      <c r="O3239" s="11">
        <f t="shared" si="508"/>
        <v>45923</v>
      </c>
      <c r="P3239" s="12" t="str">
        <f t="shared" si="509"/>
        <v>09</v>
      </c>
      <c r="Q3239" s="13" t="str">
        <f>VLOOKUP($B3239,Deals_Demo!$H:$N,7,0)</f>
        <v>DEMO_strategy_01</v>
      </c>
      <c r="R3239" s="13" t="str">
        <f t="shared" si="510"/>
        <v>Tue</v>
      </c>
      <c r="S3239" s="14">
        <f>VLOOKUP($B3239,Deals_Demo!$H:$S,8,0)</f>
        <v>45923.379143518519</v>
      </c>
      <c r="T3239" s="14">
        <f>VLOOKUP($B3239,Deals_Demo!$H:$S,9,0)</f>
        <v>45923.587476851855</v>
      </c>
      <c r="U3239" s="15" t="str">
        <f t="shared" si="511"/>
        <v>2025-09-23</v>
      </c>
      <c r="V3239" s="13" t="str">
        <f>VLOOKUP($B3239,Deals_Demo!$H:$S,11,0)</f>
        <v>14</v>
      </c>
      <c r="W3239" s="13" t="str">
        <f>VLOOKUP($B3239,Deals_Demo!$H:$S,12,0)</f>
        <v>Tue</v>
      </c>
      <c r="X3239" s="13">
        <f t="shared" si="504"/>
        <v>-0.30299999999999999</v>
      </c>
      <c r="Y3239" s="13">
        <f t="shared" si="505"/>
        <v>-0.60599999999999998</v>
      </c>
      <c r="Z3239" s="13">
        <f t="shared" si="506"/>
        <v>-0.90899999999999992</v>
      </c>
      <c r="AA3239" s="13">
        <f t="shared" si="512"/>
        <v>-3</v>
      </c>
    </row>
    <row r="3240" spans="1:27" x14ac:dyDescent="0.25">
      <c r="A3240" s="56">
        <v>45923.379155092596</v>
      </c>
      <c r="B3240" s="57">
        <v>444703108</v>
      </c>
      <c r="C3240" s="58" t="s">
        <v>36</v>
      </c>
      <c r="D3240" s="58" t="s">
        <v>37</v>
      </c>
      <c r="E3240" s="58" t="s">
        <v>119</v>
      </c>
      <c r="F3240" s="59">
        <v>3754.96</v>
      </c>
      <c r="G3240" s="59">
        <v>3751.96</v>
      </c>
      <c r="H3240" s="59">
        <v>3760.96</v>
      </c>
      <c r="I3240" s="58" t="s">
        <v>3805</v>
      </c>
      <c r="J3240" s="59">
        <v>3751.93</v>
      </c>
      <c r="K3240" s="59">
        <v>0</v>
      </c>
      <c r="L3240" s="59">
        <v>0</v>
      </c>
      <c r="M3240" s="59">
        <v>-3.03</v>
      </c>
      <c r="N3240" s="10" t="str">
        <f t="shared" si="507"/>
        <v>L</v>
      </c>
      <c r="O3240" s="11">
        <f t="shared" si="508"/>
        <v>45923</v>
      </c>
      <c r="P3240" s="12" t="str">
        <f t="shared" si="509"/>
        <v>09</v>
      </c>
      <c r="Q3240" s="13" t="str">
        <f>VLOOKUP($B3240,Deals_Demo!$H:$N,7,0)</f>
        <v>DEMO_strategy_26</v>
      </c>
      <c r="R3240" s="13" t="str">
        <f t="shared" si="510"/>
        <v>Tue</v>
      </c>
      <c r="S3240" s="14">
        <f>VLOOKUP($B3240,Deals_Demo!$H:$S,8,0)</f>
        <v>45923.379155092596</v>
      </c>
      <c r="T3240" s="14">
        <f>VLOOKUP($B3240,Deals_Demo!$H:$S,9,0)</f>
        <v>45923.587488425932</v>
      </c>
      <c r="U3240" s="15" t="str">
        <f t="shared" si="511"/>
        <v>2025-09-23</v>
      </c>
      <c r="V3240" s="13" t="str">
        <f>VLOOKUP($B3240,Deals_Demo!$H:$S,11,0)</f>
        <v>14</v>
      </c>
      <c r="W3240" s="13" t="str">
        <f>VLOOKUP($B3240,Deals_Demo!$H:$S,12,0)</f>
        <v>Tue</v>
      </c>
      <c r="X3240" s="13">
        <f t="shared" si="504"/>
        <v>-0.30299999999999999</v>
      </c>
      <c r="Y3240" s="13">
        <f t="shared" si="505"/>
        <v>-0.60599999999999998</v>
      </c>
      <c r="Z3240" s="13">
        <f t="shared" si="506"/>
        <v>-0.90899999999999992</v>
      </c>
      <c r="AA3240" s="13">
        <f t="shared" si="512"/>
        <v>-3</v>
      </c>
    </row>
    <row r="3241" spans="1:27" x14ac:dyDescent="0.25">
      <c r="A3241" s="60">
        <v>45923.379155092596</v>
      </c>
      <c r="B3241" s="61">
        <v>444703109</v>
      </c>
      <c r="C3241" s="62" t="s">
        <v>36</v>
      </c>
      <c r="D3241" s="62" t="s">
        <v>37</v>
      </c>
      <c r="E3241" s="62" t="s">
        <v>119</v>
      </c>
      <c r="F3241" s="63">
        <v>3754.96</v>
      </c>
      <c r="G3241" s="63">
        <v>3751.96</v>
      </c>
      <c r="H3241" s="62"/>
      <c r="I3241" s="62" t="s">
        <v>3805</v>
      </c>
      <c r="J3241" s="63">
        <v>3751.93</v>
      </c>
      <c r="K3241" s="63">
        <v>0</v>
      </c>
      <c r="L3241" s="63">
        <v>0</v>
      </c>
      <c r="M3241" s="63">
        <v>-3.03</v>
      </c>
      <c r="N3241" s="10" t="str">
        <f t="shared" si="507"/>
        <v>L</v>
      </c>
      <c r="O3241" s="11">
        <f t="shared" si="508"/>
        <v>45923</v>
      </c>
      <c r="P3241" s="12" t="str">
        <f t="shared" si="509"/>
        <v>09</v>
      </c>
      <c r="Q3241" s="13" t="str">
        <f>VLOOKUP($B3241,Deals_Demo!$H:$N,7,0)</f>
        <v>DEMO_strategy_25</v>
      </c>
      <c r="R3241" s="13" t="str">
        <f t="shared" si="510"/>
        <v>Tue</v>
      </c>
      <c r="S3241" s="14">
        <f>VLOOKUP($B3241,Deals_Demo!$H:$S,8,0)</f>
        <v>45923.379155092596</v>
      </c>
      <c r="T3241" s="14">
        <f>VLOOKUP($B3241,Deals_Demo!$H:$S,9,0)</f>
        <v>45923.587488425932</v>
      </c>
      <c r="U3241" s="15" t="str">
        <f t="shared" si="511"/>
        <v>2025-09-23</v>
      </c>
      <c r="V3241" s="13" t="str">
        <f>VLOOKUP($B3241,Deals_Demo!$H:$S,11,0)</f>
        <v>14</v>
      </c>
      <c r="W3241" s="13" t="str">
        <f>VLOOKUP($B3241,Deals_Demo!$H:$S,12,0)</f>
        <v>Tue</v>
      </c>
      <c r="X3241" s="13">
        <f t="shared" si="504"/>
        <v>-0.30299999999999999</v>
      </c>
      <c r="Y3241" s="13">
        <f t="shared" si="505"/>
        <v>-0.60599999999999998</v>
      </c>
      <c r="Z3241" s="13">
        <f t="shared" si="506"/>
        <v>-0.90899999999999992</v>
      </c>
      <c r="AA3241" s="13">
        <f t="shared" si="512"/>
        <v>-3</v>
      </c>
    </row>
    <row r="3242" spans="1:27" x14ac:dyDescent="0.25">
      <c r="A3242" s="56">
        <v>45923.379155092596</v>
      </c>
      <c r="B3242" s="57">
        <v>444703110</v>
      </c>
      <c r="C3242" s="58" t="s">
        <v>36</v>
      </c>
      <c r="D3242" s="58" t="s">
        <v>37</v>
      </c>
      <c r="E3242" s="58" t="s">
        <v>119</v>
      </c>
      <c r="F3242" s="59">
        <v>3754.96</v>
      </c>
      <c r="G3242" s="59">
        <v>3751.96</v>
      </c>
      <c r="H3242" s="59">
        <v>3759.46</v>
      </c>
      <c r="I3242" s="58" t="s">
        <v>3805</v>
      </c>
      <c r="J3242" s="59">
        <v>3751.93</v>
      </c>
      <c r="K3242" s="59">
        <v>0</v>
      </c>
      <c r="L3242" s="59">
        <v>0</v>
      </c>
      <c r="M3242" s="59">
        <v>-3.03</v>
      </c>
      <c r="N3242" s="10" t="str">
        <f t="shared" si="507"/>
        <v>L</v>
      </c>
      <c r="O3242" s="11">
        <f t="shared" si="508"/>
        <v>45923</v>
      </c>
      <c r="P3242" s="12" t="str">
        <f t="shared" si="509"/>
        <v>09</v>
      </c>
      <c r="Q3242" s="13" t="str">
        <f>VLOOKUP($B3242,Deals_Demo!$H:$N,7,0)</f>
        <v>DEMO_strategy_27</v>
      </c>
      <c r="R3242" s="13" t="str">
        <f t="shared" si="510"/>
        <v>Tue</v>
      </c>
      <c r="S3242" s="14">
        <f>VLOOKUP($B3242,Deals_Demo!$H:$S,8,0)</f>
        <v>45923.379155092596</v>
      </c>
      <c r="T3242" s="14">
        <f>VLOOKUP($B3242,Deals_Demo!$H:$S,9,0)</f>
        <v>45923.587488425932</v>
      </c>
      <c r="U3242" s="15" t="str">
        <f t="shared" si="511"/>
        <v>2025-09-23</v>
      </c>
      <c r="V3242" s="13" t="str">
        <f>VLOOKUP($B3242,Deals_Demo!$H:$S,11,0)</f>
        <v>14</v>
      </c>
      <c r="W3242" s="13" t="str">
        <f>VLOOKUP($B3242,Deals_Demo!$H:$S,12,0)</f>
        <v>Tue</v>
      </c>
      <c r="X3242" s="13">
        <f t="shared" si="504"/>
        <v>-0.30299999999999999</v>
      </c>
      <c r="Y3242" s="13">
        <f t="shared" si="505"/>
        <v>-0.60599999999999998</v>
      </c>
      <c r="Z3242" s="13">
        <f t="shared" si="506"/>
        <v>-0.90899999999999992</v>
      </c>
      <c r="AA3242" s="13">
        <f t="shared" si="512"/>
        <v>-3</v>
      </c>
    </row>
    <row r="3243" spans="1:27" x14ac:dyDescent="0.25">
      <c r="A3243" s="60">
        <v>45923.379155092596</v>
      </c>
      <c r="B3243" s="61">
        <v>444703111</v>
      </c>
      <c r="C3243" s="62" t="s">
        <v>36</v>
      </c>
      <c r="D3243" s="62" t="s">
        <v>37</v>
      </c>
      <c r="E3243" s="62" t="s">
        <v>119</v>
      </c>
      <c r="F3243" s="63">
        <v>3754.88</v>
      </c>
      <c r="G3243" s="63">
        <v>3751.96</v>
      </c>
      <c r="H3243" s="63">
        <v>3759.46</v>
      </c>
      <c r="I3243" s="62" t="s">
        <v>3805</v>
      </c>
      <c r="J3243" s="63">
        <v>3751.93</v>
      </c>
      <c r="K3243" s="63">
        <v>0</v>
      </c>
      <c r="L3243" s="63">
        <v>0</v>
      </c>
      <c r="M3243" s="63">
        <v>-2.95</v>
      </c>
      <c r="N3243" s="10" t="str">
        <f t="shared" si="507"/>
        <v>L</v>
      </c>
      <c r="O3243" s="11">
        <f t="shared" si="508"/>
        <v>45923</v>
      </c>
      <c r="P3243" s="12" t="str">
        <f t="shared" si="509"/>
        <v>09</v>
      </c>
      <c r="Q3243" s="13" t="str">
        <f>VLOOKUP($B3243,Deals_Demo!$H:$N,7,0)</f>
        <v>DEMO_strategy_03</v>
      </c>
      <c r="R3243" s="13" t="str">
        <f t="shared" si="510"/>
        <v>Tue</v>
      </c>
      <c r="S3243" s="14">
        <f>VLOOKUP($B3243,Deals_Demo!$H:$S,8,0)</f>
        <v>45923.379155092596</v>
      </c>
      <c r="T3243" s="14">
        <f>VLOOKUP($B3243,Deals_Demo!$H:$S,9,0)</f>
        <v>45923.587488425932</v>
      </c>
      <c r="U3243" s="15" t="str">
        <f t="shared" si="511"/>
        <v>2025-09-23</v>
      </c>
      <c r="V3243" s="13" t="str">
        <f>VLOOKUP($B3243,Deals_Demo!$H:$S,11,0)</f>
        <v>14</v>
      </c>
      <c r="W3243" s="13" t="str">
        <f>VLOOKUP($B3243,Deals_Demo!$H:$S,12,0)</f>
        <v>Tue</v>
      </c>
      <c r="X3243" s="13">
        <f t="shared" si="504"/>
        <v>-0.29500000000000004</v>
      </c>
      <c r="Y3243" s="13">
        <f t="shared" si="505"/>
        <v>-0.59000000000000008</v>
      </c>
      <c r="Z3243" s="13">
        <f t="shared" si="506"/>
        <v>-0.88500000000000001</v>
      </c>
      <c r="AA3243" s="13">
        <f t="shared" si="512"/>
        <v>-3</v>
      </c>
    </row>
    <row r="3244" spans="1:27" x14ac:dyDescent="0.25">
      <c r="A3244" s="56">
        <v>45923.382037037038</v>
      </c>
      <c r="B3244" s="57">
        <v>444704007</v>
      </c>
      <c r="C3244" s="58" t="s">
        <v>36</v>
      </c>
      <c r="D3244" s="58" t="s">
        <v>37</v>
      </c>
      <c r="E3244" s="58" t="s">
        <v>119</v>
      </c>
      <c r="F3244" s="59">
        <v>3755.17</v>
      </c>
      <c r="G3244" s="59">
        <v>3755.85</v>
      </c>
      <c r="H3244" s="58"/>
      <c r="I3244" s="58" t="s">
        <v>3806</v>
      </c>
      <c r="J3244" s="59">
        <v>3755.8</v>
      </c>
      <c r="K3244" s="59">
        <v>0</v>
      </c>
      <c r="L3244" s="59">
        <v>0</v>
      </c>
      <c r="M3244" s="59">
        <v>0.63</v>
      </c>
      <c r="N3244" s="10" t="str">
        <f t="shared" si="507"/>
        <v>W</v>
      </c>
      <c r="O3244" s="11">
        <f t="shared" si="508"/>
        <v>45923</v>
      </c>
      <c r="P3244" s="12" t="str">
        <f t="shared" si="509"/>
        <v>09</v>
      </c>
      <c r="Q3244" s="13" t="str">
        <f>VLOOKUP($B3244,Deals_Demo!$H:$N,7,0)</f>
        <v>strategy_18_demo</v>
      </c>
      <c r="R3244" s="13" t="str">
        <f t="shared" si="510"/>
        <v>Tue</v>
      </c>
      <c r="S3244" s="14">
        <f>VLOOKUP($B3244,Deals_Demo!$H:$S,8,0)</f>
        <v>45923.382037037038</v>
      </c>
      <c r="T3244" s="14">
        <f>VLOOKUP($B3244,Deals_Demo!$H:$S,9,0)</f>
        <v>45923.590370370373</v>
      </c>
      <c r="U3244" s="15" t="str">
        <f t="shared" si="511"/>
        <v>2025-09-23</v>
      </c>
      <c r="V3244" s="13" t="str">
        <f>VLOOKUP($B3244,Deals_Demo!$H:$S,11,0)</f>
        <v>14</v>
      </c>
      <c r="W3244" s="13" t="str">
        <f>VLOOKUP($B3244,Deals_Demo!$H:$S,12,0)</f>
        <v>Tue</v>
      </c>
      <c r="X3244" s="13">
        <f t="shared" si="504"/>
        <v>6.3E-2</v>
      </c>
      <c r="Y3244" s="13">
        <f t="shared" si="505"/>
        <v>0.126</v>
      </c>
      <c r="Z3244" s="13">
        <f t="shared" si="506"/>
        <v>0.189</v>
      </c>
      <c r="AA3244" s="13">
        <f t="shared" si="512"/>
        <v>-3</v>
      </c>
    </row>
    <row r="3245" spans="1:27" x14ac:dyDescent="0.25">
      <c r="A3245" s="60">
        <v>45923.382048611114</v>
      </c>
      <c r="B3245" s="61">
        <v>444704009</v>
      </c>
      <c r="C3245" s="62" t="s">
        <v>36</v>
      </c>
      <c r="D3245" s="62" t="s">
        <v>37</v>
      </c>
      <c r="E3245" s="62" t="s">
        <v>119</v>
      </c>
      <c r="F3245" s="63">
        <v>3755.17</v>
      </c>
      <c r="G3245" s="63">
        <v>3755.85</v>
      </c>
      <c r="H3245" s="62"/>
      <c r="I3245" s="62" t="s">
        <v>3806</v>
      </c>
      <c r="J3245" s="63">
        <v>3755.8</v>
      </c>
      <c r="K3245" s="63">
        <v>0</v>
      </c>
      <c r="L3245" s="63">
        <v>0</v>
      </c>
      <c r="M3245" s="63">
        <v>0.63</v>
      </c>
      <c r="N3245" s="10" t="str">
        <f t="shared" si="507"/>
        <v>W</v>
      </c>
      <c r="O3245" s="11">
        <f t="shared" si="508"/>
        <v>45923</v>
      </c>
      <c r="P3245" s="12" t="str">
        <f t="shared" si="509"/>
        <v>09</v>
      </c>
      <c r="Q3245" s="13" t="str">
        <f>VLOOKUP($B3245,Deals_Demo!$H:$N,7,0)</f>
        <v>strategy_20_demo</v>
      </c>
      <c r="R3245" s="13" t="str">
        <f t="shared" si="510"/>
        <v>Tue</v>
      </c>
      <c r="S3245" s="14">
        <f>VLOOKUP($B3245,Deals_Demo!$H:$S,8,0)</f>
        <v>45923.382048611114</v>
      </c>
      <c r="T3245" s="14">
        <f>VLOOKUP($B3245,Deals_Demo!$H:$S,9,0)</f>
        <v>45923.59038194445</v>
      </c>
      <c r="U3245" s="15" t="str">
        <f t="shared" si="511"/>
        <v>2025-09-23</v>
      </c>
      <c r="V3245" s="13" t="str">
        <f>VLOOKUP($B3245,Deals_Demo!$H:$S,11,0)</f>
        <v>14</v>
      </c>
      <c r="W3245" s="13" t="str">
        <f>VLOOKUP($B3245,Deals_Demo!$H:$S,12,0)</f>
        <v>Tue</v>
      </c>
      <c r="X3245" s="13">
        <f t="shared" si="504"/>
        <v>6.3E-2</v>
      </c>
      <c r="Y3245" s="13">
        <f t="shared" si="505"/>
        <v>0.126</v>
      </c>
      <c r="Z3245" s="13">
        <f t="shared" si="506"/>
        <v>0.189</v>
      </c>
      <c r="AA3245" s="13">
        <f t="shared" si="512"/>
        <v>-3</v>
      </c>
    </row>
    <row r="3246" spans="1:27" x14ac:dyDescent="0.25">
      <c r="A3246" s="56">
        <v>45923.391759259262</v>
      </c>
      <c r="B3246" s="57">
        <v>444707113</v>
      </c>
      <c r="C3246" s="58" t="s">
        <v>36</v>
      </c>
      <c r="D3246" s="58" t="s">
        <v>37</v>
      </c>
      <c r="E3246" s="58" t="s">
        <v>119</v>
      </c>
      <c r="F3246" s="59">
        <v>3756.28</v>
      </c>
      <c r="G3246" s="59">
        <v>3753.28</v>
      </c>
      <c r="H3246" s="58"/>
      <c r="I3246" s="58" t="s">
        <v>3807</v>
      </c>
      <c r="J3246" s="59">
        <v>3753.27</v>
      </c>
      <c r="K3246" s="59">
        <v>0</v>
      </c>
      <c r="L3246" s="59">
        <v>0</v>
      </c>
      <c r="M3246" s="59">
        <v>-3.01</v>
      </c>
      <c r="N3246" s="10" t="str">
        <f t="shared" si="507"/>
        <v>L</v>
      </c>
      <c r="O3246" s="11">
        <f t="shared" si="508"/>
        <v>45923</v>
      </c>
      <c r="P3246" s="12" t="str">
        <f t="shared" si="509"/>
        <v>09</v>
      </c>
      <c r="Q3246" s="13" t="str">
        <f>VLOOKUP($B3246,Deals_Demo!$H:$N,7,0)</f>
        <v>strategy_19_demo</v>
      </c>
      <c r="R3246" s="13" t="str">
        <f t="shared" si="510"/>
        <v>Tue</v>
      </c>
      <c r="S3246" s="14">
        <f>VLOOKUP($B3246,Deals_Demo!$H:$S,8,0)</f>
        <v>45923.391759259262</v>
      </c>
      <c r="T3246" s="14">
        <f>VLOOKUP($B3246,Deals_Demo!$H:$S,9,0)</f>
        <v>45923.600092592598</v>
      </c>
      <c r="U3246" s="15" t="str">
        <f t="shared" si="511"/>
        <v>2025-09-23</v>
      </c>
      <c r="V3246" s="13" t="str">
        <f>VLOOKUP($B3246,Deals_Demo!$H:$S,11,0)</f>
        <v>14</v>
      </c>
      <c r="W3246" s="13" t="str">
        <f>VLOOKUP($B3246,Deals_Demo!$H:$S,12,0)</f>
        <v>Tue</v>
      </c>
      <c r="X3246" s="13">
        <f t="shared" si="504"/>
        <v>-0.30099999999999999</v>
      </c>
      <c r="Y3246" s="13">
        <f t="shared" si="505"/>
        <v>-0.60199999999999998</v>
      </c>
      <c r="Z3246" s="13">
        <f t="shared" si="506"/>
        <v>-0.90299999999999991</v>
      </c>
      <c r="AA3246" s="13">
        <f t="shared" si="512"/>
        <v>-3</v>
      </c>
    </row>
    <row r="3247" spans="1:27" x14ac:dyDescent="0.25">
      <c r="A3247" s="60">
        <v>45923.391875000001</v>
      </c>
      <c r="B3247" s="61">
        <v>444707141</v>
      </c>
      <c r="C3247" s="62" t="s">
        <v>36</v>
      </c>
      <c r="D3247" s="62" t="s">
        <v>37</v>
      </c>
      <c r="E3247" s="62" t="s">
        <v>119</v>
      </c>
      <c r="F3247" s="63">
        <v>3756.01</v>
      </c>
      <c r="G3247" s="63">
        <v>3753.01</v>
      </c>
      <c r="H3247" s="62"/>
      <c r="I3247" s="62" t="s">
        <v>3808</v>
      </c>
      <c r="J3247" s="63">
        <v>3752.96</v>
      </c>
      <c r="K3247" s="63">
        <v>0</v>
      </c>
      <c r="L3247" s="63">
        <v>0</v>
      </c>
      <c r="M3247" s="63">
        <v>-3.05</v>
      </c>
      <c r="N3247" s="10" t="str">
        <f t="shared" si="507"/>
        <v>L</v>
      </c>
      <c r="O3247" s="11">
        <f t="shared" si="508"/>
        <v>45923</v>
      </c>
      <c r="P3247" s="12" t="str">
        <f t="shared" si="509"/>
        <v>09</v>
      </c>
      <c r="Q3247" s="13" t="str">
        <f>VLOOKUP($B3247,Deals_Demo!$H:$N,7,0)</f>
        <v>strategy_20_demo</v>
      </c>
      <c r="R3247" s="13" t="str">
        <f t="shared" si="510"/>
        <v>Tue</v>
      </c>
      <c r="S3247" s="14">
        <f>VLOOKUP($B3247,Deals_Demo!$H:$S,8,0)</f>
        <v>45923.391875000001</v>
      </c>
      <c r="T3247" s="14">
        <f>VLOOKUP($B3247,Deals_Demo!$H:$S,9,0)</f>
        <v>45923.600208333337</v>
      </c>
      <c r="U3247" s="15" t="str">
        <f t="shared" si="511"/>
        <v>2025-09-23</v>
      </c>
      <c r="V3247" s="13" t="str">
        <f>VLOOKUP($B3247,Deals_Demo!$H:$S,11,0)</f>
        <v>14</v>
      </c>
      <c r="W3247" s="13" t="str">
        <f>VLOOKUP($B3247,Deals_Demo!$H:$S,12,0)</f>
        <v>Tue</v>
      </c>
      <c r="X3247" s="13">
        <f t="shared" si="504"/>
        <v>-0.30499999999999999</v>
      </c>
      <c r="Y3247" s="13">
        <f t="shared" si="505"/>
        <v>-0.61</v>
      </c>
      <c r="Z3247" s="13">
        <f t="shared" si="506"/>
        <v>-0.91499999999999992</v>
      </c>
      <c r="AA3247" s="13">
        <f t="shared" si="512"/>
        <v>-3</v>
      </c>
    </row>
    <row r="3248" spans="1:27" x14ac:dyDescent="0.25">
      <c r="A3248" s="56">
        <v>45923.391886574071</v>
      </c>
      <c r="B3248" s="57">
        <v>444707142</v>
      </c>
      <c r="C3248" s="58" t="s">
        <v>36</v>
      </c>
      <c r="D3248" s="58" t="s">
        <v>37</v>
      </c>
      <c r="E3248" s="58" t="s">
        <v>119</v>
      </c>
      <c r="F3248" s="59">
        <v>3756.02</v>
      </c>
      <c r="G3248" s="59">
        <v>3753.01</v>
      </c>
      <c r="H3248" s="58"/>
      <c r="I3248" s="58" t="s">
        <v>3808</v>
      </c>
      <c r="J3248" s="59">
        <v>3752.96</v>
      </c>
      <c r="K3248" s="59">
        <v>0</v>
      </c>
      <c r="L3248" s="59">
        <v>0</v>
      </c>
      <c r="M3248" s="59">
        <v>-3.06</v>
      </c>
      <c r="N3248" s="10" t="str">
        <f t="shared" si="507"/>
        <v>L</v>
      </c>
      <c r="O3248" s="11">
        <f t="shared" si="508"/>
        <v>45923</v>
      </c>
      <c r="P3248" s="12" t="str">
        <f t="shared" si="509"/>
        <v>09</v>
      </c>
      <c r="Q3248" s="13" t="str">
        <f>VLOOKUP($B3248,Deals_Demo!$H:$N,7,0)</f>
        <v>strategy_18_demo</v>
      </c>
      <c r="R3248" s="13" t="str">
        <f t="shared" si="510"/>
        <v>Tue</v>
      </c>
      <c r="S3248" s="14">
        <f>VLOOKUP($B3248,Deals_Demo!$H:$S,8,0)</f>
        <v>45923.391886574071</v>
      </c>
      <c r="T3248" s="14">
        <f>VLOOKUP($B3248,Deals_Demo!$H:$S,9,0)</f>
        <v>45923.600219907406</v>
      </c>
      <c r="U3248" s="15" t="str">
        <f t="shared" si="511"/>
        <v>2025-09-23</v>
      </c>
      <c r="V3248" s="13" t="str">
        <f>VLOOKUP($B3248,Deals_Demo!$H:$S,11,0)</f>
        <v>14</v>
      </c>
      <c r="W3248" s="13" t="str">
        <f>VLOOKUP($B3248,Deals_Demo!$H:$S,12,0)</f>
        <v>Tue</v>
      </c>
      <c r="X3248" s="13">
        <f t="shared" si="504"/>
        <v>-0.30600000000000005</v>
      </c>
      <c r="Y3248" s="13">
        <f t="shared" si="505"/>
        <v>-0.6120000000000001</v>
      </c>
      <c r="Z3248" s="13">
        <f t="shared" si="506"/>
        <v>-0.91799999999999993</v>
      </c>
      <c r="AA3248" s="13">
        <f t="shared" si="512"/>
        <v>-3</v>
      </c>
    </row>
    <row r="3249" spans="1:27" x14ac:dyDescent="0.25">
      <c r="A3249" s="60">
        <v>45923.394537037035</v>
      </c>
      <c r="B3249" s="61">
        <v>444707763</v>
      </c>
      <c r="C3249" s="62" t="s">
        <v>36</v>
      </c>
      <c r="D3249" s="62" t="s">
        <v>37</v>
      </c>
      <c r="E3249" s="62" t="s">
        <v>119</v>
      </c>
      <c r="F3249" s="63">
        <v>3756.44</v>
      </c>
      <c r="G3249" s="63">
        <v>3753.44</v>
      </c>
      <c r="H3249" s="63">
        <v>3759.94</v>
      </c>
      <c r="I3249" s="62" t="s">
        <v>3807</v>
      </c>
      <c r="J3249" s="63">
        <v>3753.43</v>
      </c>
      <c r="K3249" s="63">
        <v>0</v>
      </c>
      <c r="L3249" s="63">
        <v>0</v>
      </c>
      <c r="M3249" s="63">
        <v>-3.01</v>
      </c>
      <c r="N3249" s="10" t="str">
        <f t="shared" si="507"/>
        <v>L</v>
      </c>
      <c r="O3249" s="11">
        <f t="shared" si="508"/>
        <v>45923</v>
      </c>
      <c r="P3249" s="12" t="str">
        <f t="shared" si="509"/>
        <v>09</v>
      </c>
      <c r="Q3249" s="13" t="str">
        <f>VLOOKUP($B3249,Deals_Demo!$H:$N,7,0)</f>
        <v>strategy_16_demo</v>
      </c>
      <c r="R3249" s="13" t="str">
        <f t="shared" si="510"/>
        <v>Tue</v>
      </c>
      <c r="S3249" s="14">
        <f>VLOOKUP($B3249,Deals_Demo!$H:$S,8,0)</f>
        <v>45923.394537037035</v>
      </c>
      <c r="T3249" s="14">
        <f>VLOOKUP($B3249,Deals_Demo!$H:$S,9,0)</f>
        <v>45923.602870370371</v>
      </c>
      <c r="U3249" s="15" t="str">
        <f t="shared" si="511"/>
        <v>2025-09-23</v>
      </c>
      <c r="V3249" s="13" t="str">
        <f>VLOOKUP($B3249,Deals_Demo!$H:$S,11,0)</f>
        <v>14</v>
      </c>
      <c r="W3249" s="13" t="str">
        <f>VLOOKUP($B3249,Deals_Demo!$H:$S,12,0)</f>
        <v>Tue</v>
      </c>
      <c r="X3249" s="13">
        <f t="shared" si="504"/>
        <v>-0.30099999999999999</v>
      </c>
      <c r="Y3249" s="13">
        <f t="shared" si="505"/>
        <v>-0.60199999999999998</v>
      </c>
      <c r="Z3249" s="13">
        <f t="shared" si="506"/>
        <v>-0.90299999999999991</v>
      </c>
      <c r="AA3249" s="13">
        <f t="shared" si="512"/>
        <v>-3</v>
      </c>
    </row>
    <row r="3250" spans="1:27" x14ac:dyDescent="0.25">
      <c r="A3250" s="56">
        <v>45923.394548611112</v>
      </c>
      <c r="B3250" s="57">
        <v>444707764</v>
      </c>
      <c r="C3250" s="58" t="s">
        <v>36</v>
      </c>
      <c r="D3250" s="58" t="s">
        <v>37</v>
      </c>
      <c r="E3250" s="58" t="s">
        <v>119</v>
      </c>
      <c r="F3250" s="59">
        <v>3756.44</v>
      </c>
      <c r="G3250" s="59">
        <v>3753.44</v>
      </c>
      <c r="H3250" s="59">
        <v>3759.94</v>
      </c>
      <c r="I3250" s="58" t="s">
        <v>3807</v>
      </c>
      <c r="J3250" s="59">
        <v>3753.43</v>
      </c>
      <c r="K3250" s="59">
        <v>0</v>
      </c>
      <c r="L3250" s="59">
        <v>0</v>
      </c>
      <c r="M3250" s="59">
        <v>-3.01</v>
      </c>
      <c r="N3250" s="10" t="str">
        <f t="shared" si="507"/>
        <v>L</v>
      </c>
      <c r="O3250" s="11">
        <f t="shared" si="508"/>
        <v>45923</v>
      </c>
      <c r="P3250" s="12" t="str">
        <f t="shared" si="509"/>
        <v>09</v>
      </c>
      <c r="Q3250" s="13" t="str">
        <f>VLOOKUP($B3250,Deals_Demo!$H:$N,7,0)</f>
        <v>strategy_11_demo</v>
      </c>
      <c r="R3250" s="13" t="str">
        <f t="shared" si="510"/>
        <v>Tue</v>
      </c>
      <c r="S3250" s="14">
        <f>VLOOKUP($B3250,Deals_Demo!$H:$S,8,0)</f>
        <v>45923.394548611112</v>
      </c>
      <c r="T3250" s="14">
        <f>VLOOKUP($B3250,Deals_Demo!$H:$S,9,0)</f>
        <v>45923.602881944447</v>
      </c>
      <c r="U3250" s="15" t="str">
        <f t="shared" si="511"/>
        <v>2025-09-23</v>
      </c>
      <c r="V3250" s="13" t="str">
        <f>VLOOKUP($B3250,Deals_Demo!$H:$S,11,0)</f>
        <v>14</v>
      </c>
      <c r="W3250" s="13" t="str">
        <f>VLOOKUP($B3250,Deals_Demo!$H:$S,12,0)</f>
        <v>Tue</v>
      </c>
      <c r="X3250" s="13">
        <f t="shared" si="504"/>
        <v>-0.30099999999999999</v>
      </c>
      <c r="Y3250" s="13">
        <f t="shared" si="505"/>
        <v>-0.60199999999999998</v>
      </c>
      <c r="Z3250" s="13">
        <f t="shared" si="506"/>
        <v>-0.90299999999999991</v>
      </c>
      <c r="AA3250" s="13">
        <f t="shared" si="512"/>
        <v>-3</v>
      </c>
    </row>
    <row r="3251" spans="1:27" x14ac:dyDescent="0.25">
      <c r="A3251" s="60">
        <v>45923.394548611112</v>
      </c>
      <c r="B3251" s="61">
        <v>444707765</v>
      </c>
      <c r="C3251" s="62" t="s">
        <v>36</v>
      </c>
      <c r="D3251" s="62" t="s">
        <v>37</v>
      </c>
      <c r="E3251" s="62" t="s">
        <v>119</v>
      </c>
      <c r="F3251" s="63">
        <v>3756.44</v>
      </c>
      <c r="G3251" s="63">
        <v>3754.24</v>
      </c>
      <c r="H3251" s="63">
        <v>3759.44</v>
      </c>
      <c r="I3251" s="62" t="s">
        <v>3809</v>
      </c>
      <c r="J3251" s="63">
        <v>3754.23</v>
      </c>
      <c r="K3251" s="63">
        <v>0</v>
      </c>
      <c r="L3251" s="63">
        <v>0</v>
      </c>
      <c r="M3251" s="63">
        <v>-2.21</v>
      </c>
      <c r="N3251" s="10" t="str">
        <f t="shared" si="507"/>
        <v>L</v>
      </c>
      <c r="O3251" s="11">
        <f t="shared" si="508"/>
        <v>45923</v>
      </c>
      <c r="P3251" s="12" t="str">
        <f t="shared" si="509"/>
        <v>09</v>
      </c>
      <c r="Q3251" s="13" t="str">
        <f>VLOOKUP($B3251,Deals_Demo!$H:$N,7,0)</f>
        <v>strategy_23_demo</v>
      </c>
      <c r="R3251" s="13" t="str">
        <f t="shared" si="510"/>
        <v>Tue</v>
      </c>
      <c r="S3251" s="14">
        <f>VLOOKUP($B3251,Deals_Demo!$H:$S,8,0)</f>
        <v>45923.394548611112</v>
      </c>
      <c r="T3251" s="14">
        <f>VLOOKUP($B3251,Deals_Demo!$H:$S,9,0)</f>
        <v>45923.602881944447</v>
      </c>
      <c r="U3251" s="15" t="str">
        <f t="shared" si="511"/>
        <v>2025-09-23</v>
      </c>
      <c r="V3251" s="13" t="str">
        <f>VLOOKUP($B3251,Deals_Demo!$H:$S,11,0)</f>
        <v>14</v>
      </c>
      <c r="W3251" s="13" t="str">
        <f>VLOOKUP($B3251,Deals_Demo!$H:$S,12,0)</f>
        <v>Tue</v>
      </c>
      <c r="X3251" s="13">
        <f t="shared" si="504"/>
        <v>-0.221</v>
      </c>
      <c r="Y3251" s="13">
        <f t="shared" si="505"/>
        <v>-0.442</v>
      </c>
      <c r="Z3251" s="13">
        <f t="shared" si="506"/>
        <v>-0.66299999999999992</v>
      </c>
      <c r="AA3251" s="13">
        <f t="shared" si="512"/>
        <v>-3</v>
      </c>
    </row>
    <row r="3252" spans="1:27" x14ac:dyDescent="0.25">
      <c r="A3252" s="56">
        <v>45923.394548611112</v>
      </c>
      <c r="B3252" s="57">
        <v>444707767</v>
      </c>
      <c r="C3252" s="58" t="s">
        <v>36</v>
      </c>
      <c r="D3252" s="58" t="s">
        <v>37</v>
      </c>
      <c r="E3252" s="58" t="s">
        <v>119</v>
      </c>
      <c r="F3252" s="59">
        <v>3756.44</v>
      </c>
      <c r="G3252" s="59">
        <v>3753.44</v>
      </c>
      <c r="H3252" s="59">
        <v>3758.64</v>
      </c>
      <c r="I3252" s="58" t="s">
        <v>3807</v>
      </c>
      <c r="J3252" s="59">
        <v>3753.43</v>
      </c>
      <c r="K3252" s="59">
        <v>0</v>
      </c>
      <c r="L3252" s="59">
        <v>0</v>
      </c>
      <c r="M3252" s="59">
        <v>-3.01</v>
      </c>
      <c r="N3252" s="10" t="str">
        <f t="shared" si="507"/>
        <v>L</v>
      </c>
      <c r="O3252" s="11">
        <f t="shared" si="508"/>
        <v>45923</v>
      </c>
      <c r="P3252" s="12" t="str">
        <f t="shared" si="509"/>
        <v>09</v>
      </c>
      <c r="Q3252" s="13" t="str">
        <f>VLOOKUP($B3252,Deals_Demo!$H:$N,7,0)</f>
        <v>strategy_21_demo</v>
      </c>
      <c r="R3252" s="13" t="str">
        <f t="shared" si="510"/>
        <v>Tue</v>
      </c>
      <c r="S3252" s="14">
        <f>VLOOKUP($B3252,Deals_Demo!$H:$S,8,0)</f>
        <v>45923.394548611112</v>
      </c>
      <c r="T3252" s="14">
        <f>VLOOKUP($B3252,Deals_Demo!$H:$S,9,0)</f>
        <v>45923.602881944447</v>
      </c>
      <c r="U3252" s="15" t="str">
        <f t="shared" si="511"/>
        <v>2025-09-23</v>
      </c>
      <c r="V3252" s="13" t="str">
        <f>VLOOKUP($B3252,Deals_Demo!$H:$S,11,0)</f>
        <v>14</v>
      </c>
      <c r="W3252" s="13" t="str">
        <f>VLOOKUP($B3252,Deals_Demo!$H:$S,12,0)</f>
        <v>Tue</v>
      </c>
      <c r="X3252" s="13">
        <f t="shared" si="504"/>
        <v>-0.30099999999999999</v>
      </c>
      <c r="Y3252" s="13">
        <f t="shared" si="505"/>
        <v>-0.60199999999999998</v>
      </c>
      <c r="Z3252" s="13">
        <f t="shared" si="506"/>
        <v>-0.90299999999999991</v>
      </c>
      <c r="AA3252" s="13">
        <f t="shared" si="512"/>
        <v>-3</v>
      </c>
    </row>
    <row r="3253" spans="1:27" x14ac:dyDescent="0.25">
      <c r="A3253" s="60">
        <v>45923.394548611112</v>
      </c>
      <c r="B3253" s="61">
        <v>444707769</v>
      </c>
      <c r="C3253" s="62" t="s">
        <v>36</v>
      </c>
      <c r="D3253" s="62" t="s">
        <v>37</v>
      </c>
      <c r="E3253" s="62" t="s">
        <v>119</v>
      </c>
      <c r="F3253" s="63">
        <v>3756.4</v>
      </c>
      <c r="G3253" s="63">
        <v>3754.94</v>
      </c>
      <c r="H3253" s="63">
        <v>3757.94</v>
      </c>
      <c r="I3253" s="62" t="s">
        <v>3810</v>
      </c>
      <c r="J3253" s="63">
        <v>3754.92</v>
      </c>
      <c r="K3253" s="63">
        <v>0</v>
      </c>
      <c r="L3253" s="63">
        <v>0</v>
      </c>
      <c r="M3253" s="63">
        <v>-1.48</v>
      </c>
      <c r="N3253" s="10" t="str">
        <f t="shared" si="507"/>
        <v>L</v>
      </c>
      <c r="O3253" s="11">
        <f t="shared" si="508"/>
        <v>45923</v>
      </c>
      <c r="P3253" s="12" t="str">
        <f t="shared" si="509"/>
        <v>09</v>
      </c>
      <c r="Q3253" s="13" t="str">
        <f>VLOOKUP($B3253,Deals_Demo!$H:$N,7,0)</f>
        <v>strategy_15_demo</v>
      </c>
      <c r="R3253" s="13" t="str">
        <f t="shared" si="510"/>
        <v>Tue</v>
      </c>
      <c r="S3253" s="14">
        <f>VLOOKUP($B3253,Deals_Demo!$H:$S,8,0)</f>
        <v>45923.394548611112</v>
      </c>
      <c r="T3253" s="14">
        <f>VLOOKUP($B3253,Deals_Demo!$H:$S,9,0)</f>
        <v>45923.602881944447</v>
      </c>
      <c r="U3253" s="15" t="str">
        <f t="shared" si="511"/>
        <v>2025-09-23</v>
      </c>
      <c r="V3253" s="13" t="str">
        <f>VLOOKUP($B3253,Deals_Demo!$H:$S,11,0)</f>
        <v>14</v>
      </c>
      <c r="W3253" s="13" t="str">
        <f>VLOOKUP($B3253,Deals_Demo!$H:$S,12,0)</f>
        <v>Tue</v>
      </c>
      <c r="X3253" s="13">
        <f t="shared" si="504"/>
        <v>-0.14799999999999999</v>
      </c>
      <c r="Y3253" s="13">
        <f t="shared" si="505"/>
        <v>-0.29599999999999999</v>
      </c>
      <c r="Z3253" s="13">
        <f t="shared" si="506"/>
        <v>-0.44400000000000001</v>
      </c>
      <c r="AA3253" s="13">
        <f t="shared" si="512"/>
        <v>-3</v>
      </c>
    </row>
    <row r="3254" spans="1:27" x14ac:dyDescent="0.25">
      <c r="A3254" s="56">
        <v>45923.394548611112</v>
      </c>
      <c r="B3254" s="57">
        <v>444707770</v>
      </c>
      <c r="C3254" s="58" t="s">
        <v>36</v>
      </c>
      <c r="D3254" s="58" t="s">
        <v>37</v>
      </c>
      <c r="E3254" s="58" t="s">
        <v>119</v>
      </c>
      <c r="F3254" s="59">
        <v>3756.4</v>
      </c>
      <c r="G3254" s="59">
        <v>3754.24</v>
      </c>
      <c r="H3254" s="59">
        <v>3757.94</v>
      </c>
      <c r="I3254" s="58" t="s">
        <v>3809</v>
      </c>
      <c r="J3254" s="59">
        <v>3754.23</v>
      </c>
      <c r="K3254" s="59">
        <v>0</v>
      </c>
      <c r="L3254" s="59">
        <v>0</v>
      </c>
      <c r="M3254" s="59">
        <v>-2.17</v>
      </c>
      <c r="N3254" s="10" t="str">
        <f t="shared" si="507"/>
        <v>L</v>
      </c>
      <c r="O3254" s="11">
        <f t="shared" si="508"/>
        <v>45923</v>
      </c>
      <c r="P3254" s="12" t="str">
        <f t="shared" si="509"/>
        <v>09</v>
      </c>
      <c r="Q3254" s="13" t="str">
        <f>VLOOKUP($B3254,Deals_Demo!$H:$N,7,0)</f>
        <v>strategy_22_demo</v>
      </c>
      <c r="R3254" s="13" t="str">
        <f t="shared" si="510"/>
        <v>Tue</v>
      </c>
      <c r="S3254" s="14">
        <f>VLOOKUP($B3254,Deals_Demo!$H:$S,8,0)</f>
        <v>45923.394548611112</v>
      </c>
      <c r="T3254" s="14">
        <f>VLOOKUP($B3254,Deals_Demo!$H:$S,9,0)</f>
        <v>45923.602881944447</v>
      </c>
      <c r="U3254" s="15" t="str">
        <f t="shared" si="511"/>
        <v>2025-09-23</v>
      </c>
      <c r="V3254" s="13" t="str">
        <f>VLOOKUP($B3254,Deals_Demo!$H:$S,11,0)</f>
        <v>14</v>
      </c>
      <c r="W3254" s="13" t="str">
        <f>VLOOKUP($B3254,Deals_Demo!$H:$S,12,0)</f>
        <v>Tue</v>
      </c>
      <c r="X3254" s="13">
        <f t="shared" si="504"/>
        <v>-0.217</v>
      </c>
      <c r="Y3254" s="13">
        <f t="shared" si="505"/>
        <v>-0.434</v>
      </c>
      <c r="Z3254" s="13">
        <f t="shared" si="506"/>
        <v>-0.65099999999999991</v>
      </c>
      <c r="AA3254" s="13">
        <f t="shared" si="512"/>
        <v>-3</v>
      </c>
    </row>
    <row r="3255" spans="1:27" x14ac:dyDescent="0.25">
      <c r="A3255" s="60">
        <v>45923.394560185188</v>
      </c>
      <c r="B3255" s="61">
        <v>444707771</v>
      </c>
      <c r="C3255" s="62" t="s">
        <v>36</v>
      </c>
      <c r="D3255" s="62" t="s">
        <v>37</v>
      </c>
      <c r="E3255" s="62" t="s">
        <v>119</v>
      </c>
      <c r="F3255" s="63">
        <v>3756.42</v>
      </c>
      <c r="G3255" s="63">
        <v>3753.94</v>
      </c>
      <c r="H3255" s="63">
        <v>3759.44</v>
      </c>
      <c r="I3255" s="62" t="s">
        <v>3811</v>
      </c>
      <c r="J3255" s="63">
        <v>3753.93</v>
      </c>
      <c r="K3255" s="63">
        <v>0</v>
      </c>
      <c r="L3255" s="63">
        <v>0</v>
      </c>
      <c r="M3255" s="63">
        <v>-2.4900000000000002</v>
      </c>
      <c r="N3255" s="10" t="str">
        <f t="shared" si="507"/>
        <v>L</v>
      </c>
      <c r="O3255" s="11">
        <f t="shared" si="508"/>
        <v>45923</v>
      </c>
      <c r="P3255" s="12" t="str">
        <f t="shared" si="509"/>
        <v>09</v>
      </c>
      <c r="Q3255" s="13" t="str">
        <f>VLOOKUP($B3255,Deals_Demo!$H:$N,7,0)</f>
        <v>strategy_10_demo</v>
      </c>
      <c r="R3255" s="13" t="str">
        <f t="shared" si="510"/>
        <v>Tue</v>
      </c>
      <c r="S3255" s="14">
        <f>VLOOKUP($B3255,Deals_Demo!$H:$S,8,0)</f>
        <v>45923.394560185188</v>
      </c>
      <c r="T3255" s="14">
        <f>VLOOKUP($B3255,Deals_Demo!$H:$S,9,0)</f>
        <v>45923.602893518524</v>
      </c>
      <c r="U3255" s="15" t="str">
        <f t="shared" si="511"/>
        <v>2025-09-23</v>
      </c>
      <c r="V3255" s="13" t="str">
        <f>VLOOKUP($B3255,Deals_Demo!$H:$S,11,0)</f>
        <v>14</v>
      </c>
      <c r="W3255" s="13" t="str">
        <f>VLOOKUP($B3255,Deals_Demo!$H:$S,12,0)</f>
        <v>Tue</v>
      </c>
      <c r="X3255" s="13">
        <f t="shared" si="504"/>
        <v>-0.24900000000000003</v>
      </c>
      <c r="Y3255" s="13">
        <f t="shared" si="505"/>
        <v>-0.49800000000000005</v>
      </c>
      <c r="Z3255" s="13">
        <f t="shared" si="506"/>
        <v>-0.747</v>
      </c>
      <c r="AA3255" s="13">
        <f t="shared" si="512"/>
        <v>-3</v>
      </c>
    </row>
    <row r="3256" spans="1:27" x14ac:dyDescent="0.25">
      <c r="A3256" s="56">
        <v>45923.394560185188</v>
      </c>
      <c r="B3256" s="57">
        <v>444707772</v>
      </c>
      <c r="C3256" s="58" t="s">
        <v>36</v>
      </c>
      <c r="D3256" s="58" t="s">
        <v>37</v>
      </c>
      <c r="E3256" s="58" t="s">
        <v>119</v>
      </c>
      <c r="F3256" s="59">
        <v>3756.4</v>
      </c>
      <c r="G3256" s="59">
        <v>3753.44</v>
      </c>
      <c r="H3256" s="59">
        <v>3759.44</v>
      </c>
      <c r="I3256" s="58" t="s">
        <v>3807</v>
      </c>
      <c r="J3256" s="59">
        <v>3753.43</v>
      </c>
      <c r="K3256" s="59">
        <v>0</v>
      </c>
      <c r="L3256" s="59">
        <v>0</v>
      </c>
      <c r="M3256" s="59">
        <v>-2.97</v>
      </c>
      <c r="N3256" s="10" t="str">
        <f t="shared" si="507"/>
        <v>L</v>
      </c>
      <c r="O3256" s="11">
        <f t="shared" si="508"/>
        <v>45923</v>
      </c>
      <c r="P3256" s="12" t="str">
        <f t="shared" si="509"/>
        <v>09</v>
      </c>
      <c r="Q3256" s="13" t="str">
        <f>VLOOKUP($B3256,Deals_Demo!$H:$N,7,0)</f>
        <v>strategy_09_demo</v>
      </c>
      <c r="R3256" s="13" t="str">
        <f t="shared" si="510"/>
        <v>Tue</v>
      </c>
      <c r="S3256" s="14">
        <f>VLOOKUP($B3256,Deals_Demo!$H:$S,8,0)</f>
        <v>45923.394560185188</v>
      </c>
      <c r="T3256" s="14">
        <f>VLOOKUP($B3256,Deals_Demo!$H:$S,9,0)</f>
        <v>45923.602893518524</v>
      </c>
      <c r="U3256" s="15" t="str">
        <f t="shared" si="511"/>
        <v>2025-09-23</v>
      </c>
      <c r="V3256" s="13" t="str">
        <f>VLOOKUP($B3256,Deals_Demo!$H:$S,11,0)</f>
        <v>14</v>
      </c>
      <c r="W3256" s="13" t="str">
        <f>VLOOKUP($B3256,Deals_Demo!$H:$S,12,0)</f>
        <v>Tue</v>
      </c>
      <c r="X3256" s="13">
        <f t="shared" si="504"/>
        <v>-0.29700000000000004</v>
      </c>
      <c r="Y3256" s="13">
        <f t="shared" si="505"/>
        <v>-0.59400000000000008</v>
      </c>
      <c r="Z3256" s="13">
        <f t="shared" si="506"/>
        <v>-0.89100000000000001</v>
      </c>
      <c r="AA3256" s="13">
        <f t="shared" si="512"/>
        <v>-3</v>
      </c>
    </row>
    <row r="3257" spans="1:27" x14ac:dyDescent="0.25">
      <c r="A3257" s="60">
        <v>45923.394560185188</v>
      </c>
      <c r="B3257" s="61">
        <v>444707773</v>
      </c>
      <c r="C3257" s="62" t="s">
        <v>36</v>
      </c>
      <c r="D3257" s="62" t="s">
        <v>37</v>
      </c>
      <c r="E3257" s="62" t="s">
        <v>119</v>
      </c>
      <c r="F3257" s="63">
        <v>3756.4</v>
      </c>
      <c r="G3257" s="63">
        <v>3753.44</v>
      </c>
      <c r="H3257" s="63">
        <v>3757.94</v>
      </c>
      <c r="I3257" s="62" t="s">
        <v>3807</v>
      </c>
      <c r="J3257" s="63">
        <v>3753.43</v>
      </c>
      <c r="K3257" s="63">
        <v>0</v>
      </c>
      <c r="L3257" s="63">
        <v>0</v>
      </c>
      <c r="M3257" s="63">
        <v>-2.97</v>
      </c>
      <c r="N3257" s="10" t="str">
        <f t="shared" si="507"/>
        <v>L</v>
      </c>
      <c r="O3257" s="11">
        <f t="shared" si="508"/>
        <v>45923</v>
      </c>
      <c r="P3257" s="12" t="str">
        <f t="shared" si="509"/>
        <v>09</v>
      </c>
      <c r="Q3257" s="13" t="str">
        <f>VLOOKUP($B3257,Deals_Demo!$H:$N,7,0)</f>
        <v>strategy_14_demo</v>
      </c>
      <c r="R3257" s="13" t="str">
        <f t="shared" si="510"/>
        <v>Tue</v>
      </c>
      <c r="S3257" s="14">
        <f>VLOOKUP($B3257,Deals_Demo!$H:$S,8,0)</f>
        <v>45923.394560185188</v>
      </c>
      <c r="T3257" s="14">
        <f>VLOOKUP($B3257,Deals_Demo!$H:$S,9,0)</f>
        <v>45923.602893518524</v>
      </c>
      <c r="U3257" s="15" t="str">
        <f t="shared" si="511"/>
        <v>2025-09-23</v>
      </c>
      <c r="V3257" s="13" t="str">
        <f>VLOOKUP($B3257,Deals_Demo!$H:$S,11,0)</f>
        <v>14</v>
      </c>
      <c r="W3257" s="13" t="str">
        <f>VLOOKUP($B3257,Deals_Demo!$H:$S,12,0)</f>
        <v>Tue</v>
      </c>
      <c r="X3257" s="13">
        <f t="shared" si="504"/>
        <v>-0.29700000000000004</v>
      </c>
      <c r="Y3257" s="13">
        <f t="shared" si="505"/>
        <v>-0.59400000000000008</v>
      </c>
      <c r="Z3257" s="13">
        <f t="shared" si="506"/>
        <v>-0.89100000000000001</v>
      </c>
      <c r="AA3257" s="13">
        <f t="shared" si="512"/>
        <v>-3</v>
      </c>
    </row>
    <row r="3258" spans="1:27" x14ac:dyDescent="0.25">
      <c r="A3258" s="56">
        <v>45923.394560185188</v>
      </c>
      <c r="B3258" s="57">
        <v>444707774</v>
      </c>
      <c r="C3258" s="58" t="s">
        <v>36</v>
      </c>
      <c r="D3258" s="58" t="s">
        <v>37</v>
      </c>
      <c r="E3258" s="58" t="s">
        <v>119</v>
      </c>
      <c r="F3258" s="59">
        <v>3756.4</v>
      </c>
      <c r="G3258" s="59">
        <v>3753.44</v>
      </c>
      <c r="H3258" s="59">
        <v>3757.94</v>
      </c>
      <c r="I3258" s="58" t="s">
        <v>3807</v>
      </c>
      <c r="J3258" s="59">
        <v>3753.43</v>
      </c>
      <c r="K3258" s="59">
        <v>0</v>
      </c>
      <c r="L3258" s="59">
        <v>0</v>
      </c>
      <c r="M3258" s="59">
        <v>-2.97</v>
      </c>
      <c r="N3258" s="10" t="str">
        <f t="shared" si="507"/>
        <v>L</v>
      </c>
      <c r="O3258" s="11">
        <f t="shared" si="508"/>
        <v>45923</v>
      </c>
      <c r="P3258" s="12" t="str">
        <f t="shared" si="509"/>
        <v>09</v>
      </c>
      <c r="Q3258" s="13" t="str">
        <f>VLOOKUP($B3258,Deals_Demo!$H:$N,7,0)</f>
        <v>strategy_24_demo</v>
      </c>
      <c r="R3258" s="13" t="str">
        <f t="shared" si="510"/>
        <v>Tue</v>
      </c>
      <c r="S3258" s="14">
        <f>VLOOKUP($B3258,Deals_Demo!$H:$S,8,0)</f>
        <v>45923.394560185188</v>
      </c>
      <c r="T3258" s="14">
        <f>VLOOKUP($B3258,Deals_Demo!$H:$S,9,0)</f>
        <v>45923.602893518524</v>
      </c>
      <c r="U3258" s="15" t="str">
        <f t="shared" si="511"/>
        <v>2025-09-23</v>
      </c>
      <c r="V3258" s="13" t="str">
        <f>VLOOKUP($B3258,Deals_Demo!$H:$S,11,0)</f>
        <v>14</v>
      </c>
      <c r="W3258" s="13" t="str">
        <f>VLOOKUP($B3258,Deals_Demo!$H:$S,12,0)</f>
        <v>Tue</v>
      </c>
      <c r="X3258" s="13">
        <f t="shared" si="504"/>
        <v>-0.29700000000000004</v>
      </c>
      <c r="Y3258" s="13">
        <f t="shared" si="505"/>
        <v>-0.59400000000000008</v>
      </c>
      <c r="Z3258" s="13">
        <f t="shared" si="506"/>
        <v>-0.89100000000000001</v>
      </c>
      <c r="AA3258" s="13">
        <f t="shared" si="512"/>
        <v>-3</v>
      </c>
    </row>
    <row r="3259" spans="1:27" x14ac:dyDescent="0.25">
      <c r="A3259" s="60">
        <v>45923.394571759258</v>
      </c>
      <c r="B3259" s="61">
        <v>444707776</v>
      </c>
      <c r="C3259" s="62" t="s">
        <v>36</v>
      </c>
      <c r="D3259" s="62" t="s">
        <v>37</v>
      </c>
      <c r="E3259" s="62" t="s">
        <v>119</v>
      </c>
      <c r="F3259" s="63">
        <v>3756.4</v>
      </c>
      <c r="G3259" s="63">
        <v>3753.44</v>
      </c>
      <c r="H3259" s="63">
        <v>3757.94</v>
      </c>
      <c r="I3259" s="62" t="s">
        <v>3807</v>
      </c>
      <c r="J3259" s="63">
        <v>3753.43</v>
      </c>
      <c r="K3259" s="63">
        <v>0</v>
      </c>
      <c r="L3259" s="63">
        <v>0</v>
      </c>
      <c r="M3259" s="63">
        <v>-2.97</v>
      </c>
      <c r="N3259" s="10" t="str">
        <f t="shared" si="507"/>
        <v>L</v>
      </c>
      <c r="O3259" s="11">
        <f t="shared" si="508"/>
        <v>45923</v>
      </c>
      <c r="P3259" s="12" t="str">
        <f t="shared" si="509"/>
        <v>09</v>
      </c>
      <c r="Q3259" s="13" t="str">
        <f>VLOOKUP($B3259,Deals_Demo!$H:$N,7,0)</f>
        <v>strategy_12_demo</v>
      </c>
      <c r="R3259" s="13" t="str">
        <f t="shared" si="510"/>
        <v>Tue</v>
      </c>
      <c r="S3259" s="14">
        <f>VLOOKUP($B3259,Deals_Demo!$H:$S,8,0)</f>
        <v>45923.394571759258</v>
      </c>
      <c r="T3259" s="14">
        <f>VLOOKUP($B3259,Deals_Demo!$H:$S,9,0)</f>
        <v>45923.602905092594</v>
      </c>
      <c r="U3259" s="15" t="str">
        <f t="shared" si="511"/>
        <v>2025-09-23</v>
      </c>
      <c r="V3259" s="13" t="str">
        <f>VLOOKUP($B3259,Deals_Demo!$H:$S,11,0)</f>
        <v>14</v>
      </c>
      <c r="W3259" s="13" t="str">
        <f>VLOOKUP($B3259,Deals_Demo!$H:$S,12,0)</f>
        <v>Tue</v>
      </c>
      <c r="X3259" s="13">
        <f t="shared" si="504"/>
        <v>-0.29700000000000004</v>
      </c>
      <c r="Y3259" s="13">
        <f t="shared" si="505"/>
        <v>-0.59400000000000008</v>
      </c>
      <c r="Z3259" s="13">
        <f t="shared" si="506"/>
        <v>-0.89100000000000001</v>
      </c>
      <c r="AA3259" s="13">
        <f t="shared" si="512"/>
        <v>-3</v>
      </c>
    </row>
    <row r="3260" spans="1:27" x14ac:dyDescent="0.25">
      <c r="A3260" s="56">
        <v>45923.39638888889</v>
      </c>
      <c r="B3260" s="57">
        <v>444708214</v>
      </c>
      <c r="C3260" s="58" t="s">
        <v>36</v>
      </c>
      <c r="D3260" s="58" t="s">
        <v>37</v>
      </c>
      <c r="E3260" s="58" t="s">
        <v>119</v>
      </c>
      <c r="F3260" s="59">
        <v>3756.03</v>
      </c>
      <c r="G3260" s="59">
        <v>3753</v>
      </c>
      <c r="H3260" s="59">
        <v>3759.5</v>
      </c>
      <c r="I3260" s="58" t="s">
        <v>3808</v>
      </c>
      <c r="J3260" s="59">
        <v>3752.96</v>
      </c>
      <c r="K3260" s="59">
        <v>0</v>
      </c>
      <c r="L3260" s="59">
        <v>0</v>
      </c>
      <c r="M3260" s="59">
        <v>-3.07</v>
      </c>
      <c r="N3260" s="10" t="str">
        <f t="shared" si="507"/>
        <v>L</v>
      </c>
      <c r="O3260" s="11">
        <f t="shared" si="508"/>
        <v>45923</v>
      </c>
      <c r="P3260" s="12" t="str">
        <f t="shared" si="509"/>
        <v>09</v>
      </c>
      <c r="Q3260" s="13" t="str">
        <f>VLOOKUP($B3260,Deals_Demo!$H:$N,7,0)</f>
        <v>strategy_07_demo</v>
      </c>
      <c r="R3260" s="13" t="str">
        <f t="shared" si="510"/>
        <v>Tue</v>
      </c>
      <c r="S3260" s="14">
        <f>VLOOKUP($B3260,Deals_Demo!$H:$S,8,0)</f>
        <v>45923.39638888889</v>
      </c>
      <c r="T3260" s="14">
        <f>VLOOKUP($B3260,Deals_Demo!$H:$S,9,0)</f>
        <v>45923.604722222226</v>
      </c>
      <c r="U3260" s="15" t="str">
        <f t="shared" si="511"/>
        <v>2025-09-23</v>
      </c>
      <c r="V3260" s="13" t="str">
        <f>VLOOKUP($B3260,Deals_Demo!$H:$S,11,0)</f>
        <v>14</v>
      </c>
      <c r="W3260" s="13" t="str">
        <f>VLOOKUP($B3260,Deals_Demo!$H:$S,12,0)</f>
        <v>Tue</v>
      </c>
      <c r="X3260" s="13">
        <f t="shared" si="504"/>
        <v>-0.307</v>
      </c>
      <c r="Y3260" s="13">
        <f t="shared" si="505"/>
        <v>-0.61399999999999999</v>
      </c>
      <c r="Z3260" s="13">
        <f t="shared" si="506"/>
        <v>-0.92099999999999993</v>
      </c>
      <c r="AA3260" s="13">
        <f t="shared" si="512"/>
        <v>-3</v>
      </c>
    </row>
    <row r="3261" spans="1:27" x14ac:dyDescent="0.25">
      <c r="A3261" s="60">
        <v>45923.39638888889</v>
      </c>
      <c r="B3261" s="61">
        <v>444708217</v>
      </c>
      <c r="C3261" s="62" t="s">
        <v>36</v>
      </c>
      <c r="D3261" s="62" t="s">
        <v>37</v>
      </c>
      <c r="E3261" s="62" t="s">
        <v>119</v>
      </c>
      <c r="F3261" s="63">
        <v>3756.03</v>
      </c>
      <c r="G3261" s="63">
        <v>3753.03</v>
      </c>
      <c r="H3261" s="63">
        <v>3759.53</v>
      </c>
      <c r="I3261" s="62" t="s">
        <v>3808</v>
      </c>
      <c r="J3261" s="63">
        <v>3752.96</v>
      </c>
      <c r="K3261" s="63">
        <v>0</v>
      </c>
      <c r="L3261" s="63">
        <v>0</v>
      </c>
      <c r="M3261" s="63">
        <v>-3.07</v>
      </c>
      <c r="N3261" s="10" t="str">
        <f t="shared" si="507"/>
        <v>L</v>
      </c>
      <c r="O3261" s="11">
        <f t="shared" si="508"/>
        <v>45923</v>
      </c>
      <c r="P3261" s="12" t="str">
        <f t="shared" si="509"/>
        <v>09</v>
      </c>
      <c r="Q3261" s="13" t="str">
        <f>VLOOKUP($B3261,Deals_Demo!$H:$N,7,0)</f>
        <v>strategy_13_demo</v>
      </c>
      <c r="R3261" s="13" t="str">
        <f t="shared" si="510"/>
        <v>Tue</v>
      </c>
      <c r="S3261" s="14">
        <f>VLOOKUP($B3261,Deals_Demo!$H:$S,8,0)</f>
        <v>45923.39638888889</v>
      </c>
      <c r="T3261" s="14">
        <f>VLOOKUP($B3261,Deals_Demo!$H:$S,9,0)</f>
        <v>45923.604722222226</v>
      </c>
      <c r="U3261" s="15" t="str">
        <f t="shared" si="511"/>
        <v>2025-09-23</v>
      </c>
      <c r="V3261" s="13" t="str">
        <f>VLOOKUP($B3261,Deals_Demo!$H:$S,11,0)</f>
        <v>14</v>
      </c>
      <c r="W3261" s="13" t="str">
        <f>VLOOKUP($B3261,Deals_Demo!$H:$S,12,0)</f>
        <v>Tue</v>
      </c>
      <c r="X3261" s="13">
        <f t="shared" si="504"/>
        <v>-0.307</v>
      </c>
      <c r="Y3261" s="13">
        <f t="shared" si="505"/>
        <v>-0.61399999999999999</v>
      </c>
      <c r="Z3261" s="13">
        <f t="shared" si="506"/>
        <v>-0.92099999999999993</v>
      </c>
      <c r="AA3261" s="13">
        <f t="shared" si="512"/>
        <v>-3</v>
      </c>
    </row>
    <row r="3262" spans="1:27" x14ac:dyDescent="0.25">
      <c r="A3262" s="56">
        <v>45923.398009259261</v>
      </c>
      <c r="B3262" s="57">
        <v>444708711</v>
      </c>
      <c r="C3262" s="58" t="s">
        <v>36</v>
      </c>
      <c r="D3262" s="58" t="s">
        <v>37</v>
      </c>
      <c r="E3262" s="58" t="s">
        <v>119</v>
      </c>
      <c r="F3262" s="59">
        <v>3755.23</v>
      </c>
      <c r="G3262" s="59">
        <v>3752.28</v>
      </c>
      <c r="H3262" s="59">
        <v>3761.28</v>
      </c>
      <c r="I3262" s="58" t="s">
        <v>3812</v>
      </c>
      <c r="J3262" s="59">
        <v>3752.25</v>
      </c>
      <c r="K3262" s="59">
        <v>0</v>
      </c>
      <c r="L3262" s="59">
        <v>0</v>
      </c>
      <c r="M3262" s="59">
        <v>-2.98</v>
      </c>
      <c r="N3262" s="10" t="str">
        <f t="shared" si="507"/>
        <v>L</v>
      </c>
      <c r="O3262" s="11">
        <f t="shared" si="508"/>
        <v>45923</v>
      </c>
      <c r="P3262" s="12" t="str">
        <f t="shared" si="509"/>
        <v>09</v>
      </c>
      <c r="Q3262" s="13" t="str">
        <f>VLOOKUP($B3262,Deals_Demo!$H:$N,7,0)</f>
        <v>strategy_28.py</v>
      </c>
      <c r="R3262" s="13" t="str">
        <f t="shared" si="510"/>
        <v>Tue</v>
      </c>
      <c r="S3262" s="14">
        <f>VLOOKUP($B3262,Deals_Demo!$H:$S,8,0)</f>
        <v>45923.398009259261</v>
      </c>
      <c r="T3262" s="14">
        <f>VLOOKUP($B3262,Deals_Demo!$H:$S,9,0)</f>
        <v>45923.606342592597</v>
      </c>
      <c r="U3262" s="15" t="str">
        <f t="shared" si="511"/>
        <v>2025-09-23</v>
      </c>
      <c r="V3262" s="13" t="str">
        <f>VLOOKUP($B3262,Deals_Demo!$H:$S,11,0)</f>
        <v>14</v>
      </c>
      <c r="W3262" s="13" t="str">
        <f>VLOOKUP($B3262,Deals_Demo!$H:$S,12,0)</f>
        <v>Tue</v>
      </c>
      <c r="X3262" s="13">
        <f t="shared" si="504"/>
        <v>-0.29799999999999999</v>
      </c>
      <c r="Y3262" s="13">
        <f t="shared" si="505"/>
        <v>-0.59599999999999997</v>
      </c>
      <c r="Z3262" s="13">
        <f t="shared" si="506"/>
        <v>-0.89400000000000002</v>
      </c>
      <c r="AA3262" s="13">
        <f t="shared" si="512"/>
        <v>-3</v>
      </c>
    </row>
    <row r="3263" spans="1:27" x14ac:dyDescent="0.25">
      <c r="A3263" s="60">
        <v>45923.398009259261</v>
      </c>
      <c r="B3263" s="61">
        <v>444708716</v>
      </c>
      <c r="C3263" s="62" t="s">
        <v>36</v>
      </c>
      <c r="D3263" s="62" t="s">
        <v>37</v>
      </c>
      <c r="E3263" s="62" t="s">
        <v>119</v>
      </c>
      <c r="F3263" s="63">
        <v>3755.27</v>
      </c>
      <c r="G3263" s="63">
        <v>3752.23</v>
      </c>
      <c r="H3263" s="63">
        <v>3761.23</v>
      </c>
      <c r="I3263" s="62" t="s">
        <v>3813</v>
      </c>
      <c r="J3263" s="63">
        <v>3752.23</v>
      </c>
      <c r="K3263" s="63">
        <v>0</v>
      </c>
      <c r="L3263" s="63">
        <v>0</v>
      </c>
      <c r="M3263" s="63">
        <v>-3.04</v>
      </c>
      <c r="N3263" s="10" t="str">
        <f t="shared" si="507"/>
        <v>L</v>
      </c>
      <c r="O3263" s="11">
        <f t="shared" si="508"/>
        <v>45923</v>
      </c>
      <c r="P3263" s="12" t="str">
        <f t="shared" si="509"/>
        <v>09</v>
      </c>
      <c r="Q3263" s="13" t="str">
        <f>VLOOKUP($B3263,Deals_Demo!$H:$N,7,0)</f>
        <v>strategy_29.py</v>
      </c>
      <c r="R3263" s="13" t="str">
        <f t="shared" si="510"/>
        <v>Tue</v>
      </c>
      <c r="S3263" s="14">
        <f>VLOOKUP($B3263,Deals_Demo!$H:$S,8,0)</f>
        <v>45923.398009259261</v>
      </c>
      <c r="T3263" s="14">
        <f>VLOOKUP($B3263,Deals_Demo!$H:$S,9,0)</f>
        <v>45923.606342592597</v>
      </c>
      <c r="U3263" s="15" t="str">
        <f t="shared" si="511"/>
        <v>2025-09-23</v>
      </c>
      <c r="V3263" s="13" t="str">
        <f>VLOOKUP($B3263,Deals_Demo!$H:$S,11,0)</f>
        <v>14</v>
      </c>
      <c r="W3263" s="13" t="str">
        <f>VLOOKUP($B3263,Deals_Demo!$H:$S,12,0)</f>
        <v>Tue</v>
      </c>
      <c r="X3263" s="13">
        <f t="shared" si="504"/>
        <v>-0.30400000000000005</v>
      </c>
      <c r="Y3263" s="13">
        <f t="shared" si="505"/>
        <v>-0.6080000000000001</v>
      </c>
      <c r="Z3263" s="13">
        <f t="shared" si="506"/>
        <v>-0.91199999999999992</v>
      </c>
      <c r="AA3263" s="13">
        <f t="shared" si="512"/>
        <v>-3</v>
      </c>
    </row>
    <row r="3264" spans="1:27" x14ac:dyDescent="0.25">
      <c r="A3264" s="56">
        <v>45923.398009259261</v>
      </c>
      <c r="B3264" s="57">
        <v>444708720</v>
      </c>
      <c r="C3264" s="58" t="s">
        <v>36</v>
      </c>
      <c r="D3264" s="58" t="s">
        <v>37</v>
      </c>
      <c r="E3264" s="58" t="s">
        <v>119</v>
      </c>
      <c r="F3264" s="59">
        <v>3755.27</v>
      </c>
      <c r="G3264" s="59">
        <v>3752.23</v>
      </c>
      <c r="H3264" s="59">
        <v>3773.23</v>
      </c>
      <c r="I3264" s="58" t="s">
        <v>3813</v>
      </c>
      <c r="J3264" s="59">
        <v>3752.23</v>
      </c>
      <c r="K3264" s="59">
        <v>0</v>
      </c>
      <c r="L3264" s="59">
        <v>0</v>
      </c>
      <c r="M3264" s="59">
        <v>-3.04</v>
      </c>
      <c r="N3264" s="10" t="str">
        <f t="shared" si="507"/>
        <v>L</v>
      </c>
      <c r="O3264" s="11">
        <f t="shared" si="508"/>
        <v>45923</v>
      </c>
      <c r="P3264" s="12" t="str">
        <f t="shared" si="509"/>
        <v>09</v>
      </c>
      <c r="Q3264" s="13" t="str">
        <f>VLOOKUP($B3264,Deals_Demo!$H:$N,7,0)</f>
        <v>strategy_30.py</v>
      </c>
      <c r="R3264" s="13" t="str">
        <f t="shared" si="510"/>
        <v>Tue</v>
      </c>
      <c r="S3264" s="14">
        <f>VLOOKUP($B3264,Deals_Demo!$H:$S,8,0)</f>
        <v>45923.398009259261</v>
      </c>
      <c r="T3264" s="14">
        <f>VLOOKUP($B3264,Deals_Demo!$H:$S,9,0)</f>
        <v>45923.606342592597</v>
      </c>
      <c r="U3264" s="15" t="str">
        <f t="shared" si="511"/>
        <v>2025-09-23</v>
      </c>
      <c r="V3264" s="13" t="str">
        <f>VLOOKUP($B3264,Deals_Demo!$H:$S,11,0)</f>
        <v>14</v>
      </c>
      <c r="W3264" s="13" t="str">
        <f>VLOOKUP($B3264,Deals_Demo!$H:$S,12,0)</f>
        <v>Tue</v>
      </c>
      <c r="X3264" s="13">
        <f t="shared" si="504"/>
        <v>-0.30400000000000005</v>
      </c>
      <c r="Y3264" s="13">
        <f t="shared" si="505"/>
        <v>-0.6080000000000001</v>
      </c>
      <c r="Z3264" s="13">
        <f t="shared" si="506"/>
        <v>-0.91199999999999992</v>
      </c>
      <c r="AA3264" s="13">
        <f t="shared" si="512"/>
        <v>-3</v>
      </c>
    </row>
    <row r="3265" spans="1:27" x14ac:dyDescent="0.25">
      <c r="A3265" s="60">
        <v>45923.402175925927</v>
      </c>
      <c r="B3265" s="61">
        <v>444710056</v>
      </c>
      <c r="C3265" s="62" t="s">
        <v>36</v>
      </c>
      <c r="D3265" s="62" t="s">
        <v>38</v>
      </c>
      <c r="E3265" s="62" t="s">
        <v>119</v>
      </c>
      <c r="F3265" s="63">
        <v>3753.92</v>
      </c>
      <c r="G3265" s="63">
        <v>3752.55</v>
      </c>
      <c r="H3265" s="62"/>
      <c r="I3265" s="62" t="s">
        <v>3814</v>
      </c>
      <c r="J3265" s="63">
        <v>3752.6</v>
      </c>
      <c r="K3265" s="63">
        <v>0</v>
      </c>
      <c r="L3265" s="63">
        <v>0</v>
      </c>
      <c r="M3265" s="63">
        <v>1.32</v>
      </c>
      <c r="N3265" s="10" t="str">
        <f t="shared" si="507"/>
        <v>W</v>
      </c>
      <c r="O3265" s="11">
        <f t="shared" si="508"/>
        <v>45923</v>
      </c>
      <c r="P3265" s="12" t="str">
        <f t="shared" si="509"/>
        <v>09</v>
      </c>
      <c r="Q3265" s="13" t="str">
        <f>VLOOKUP($B3265,Deals_Demo!$H:$N,7,0)</f>
        <v>strategy_18_demo</v>
      </c>
      <c r="R3265" s="13" t="str">
        <f t="shared" si="510"/>
        <v>Tue</v>
      </c>
      <c r="S3265" s="14">
        <f>VLOOKUP($B3265,Deals_Demo!$H:$S,8,0)</f>
        <v>45923.402175925927</v>
      </c>
      <c r="T3265" s="14">
        <f>VLOOKUP($B3265,Deals_Demo!$H:$S,9,0)</f>
        <v>45923.610509259262</v>
      </c>
      <c r="U3265" s="15" t="str">
        <f t="shared" si="511"/>
        <v>2025-09-23</v>
      </c>
      <c r="V3265" s="13" t="str">
        <f>VLOOKUP($B3265,Deals_Demo!$H:$S,11,0)</f>
        <v>14</v>
      </c>
      <c r="W3265" s="13" t="str">
        <f>VLOOKUP($B3265,Deals_Demo!$H:$S,12,0)</f>
        <v>Tue</v>
      </c>
      <c r="X3265" s="13">
        <f t="shared" si="504"/>
        <v>0.13200000000000001</v>
      </c>
      <c r="Y3265" s="13">
        <f t="shared" si="505"/>
        <v>0.26400000000000001</v>
      </c>
      <c r="Z3265" s="13">
        <f t="shared" si="506"/>
        <v>0.39600000000000002</v>
      </c>
      <c r="AA3265" s="13">
        <f t="shared" si="512"/>
        <v>-3</v>
      </c>
    </row>
    <row r="3266" spans="1:27" x14ac:dyDescent="0.25">
      <c r="A3266" s="56">
        <v>45923.402175925927</v>
      </c>
      <c r="B3266" s="57">
        <v>444710057</v>
      </c>
      <c r="C3266" s="58" t="s">
        <v>36</v>
      </c>
      <c r="D3266" s="58" t="s">
        <v>38</v>
      </c>
      <c r="E3266" s="58" t="s">
        <v>119</v>
      </c>
      <c r="F3266" s="59">
        <v>3753.92</v>
      </c>
      <c r="G3266" s="59">
        <v>3751.46</v>
      </c>
      <c r="H3266" s="58"/>
      <c r="I3266" s="58" t="s">
        <v>3815</v>
      </c>
      <c r="J3266" s="59">
        <v>3751.59</v>
      </c>
      <c r="K3266" s="59">
        <v>0</v>
      </c>
      <c r="L3266" s="59">
        <v>0</v>
      </c>
      <c r="M3266" s="59">
        <v>2.33</v>
      </c>
      <c r="N3266" s="10" t="str">
        <f t="shared" si="507"/>
        <v>W</v>
      </c>
      <c r="O3266" s="11">
        <f t="shared" si="508"/>
        <v>45923</v>
      </c>
      <c r="P3266" s="12" t="str">
        <f t="shared" si="509"/>
        <v>09</v>
      </c>
      <c r="Q3266" s="13" t="str">
        <f>VLOOKUP($B3266,Deals_Demo!$H:$N,7,0)</f>
        <v>strategy_19_demo</v>
      </c>
      <c r="R3266" s="13" t="str">
        <f t="shared" si="510"/>
        <v>Tue</v>
      </c>
      <c r="S3266" s="14">
        <f>VLOOKUP($B3266,Deals_Demo!$H:$S,8,0)</f>
        <v>45923.402175925927</v>
      </c>
      <c r="T3266" s="14">
        <f>VLOOKUP($B3266,Deals_Demo!$H:$S,9,0)</f>
        <v>45923.610509259262</v>
      </c>
      <c r="U3266" s="15" t="str">
        <f t="shared" si="511"/>
        <v>2025-09-23</v>
      </c>
      <c r="V3266" s="13" t="str">
        <f>VLOOKUP($B3266,Deals_Demo!$H:$S,11,0)</f>
        <v>14</v>
      </c>
      <c r="W3266" s="13" t="str">
        <f>VLOOKUP($B3266,Deals_Demo!$H:$S,12,0)</f>
        <v>Tue</v>
      </c>
      <c r="X3266" s="13">
        <f t="shared" si="504"/>
        <v>0.23300000000000001</v>
      </c>
      <c r="Y3266" s="13">
        <f t="shared" si="505"/>
        <v>0.46600000000000003</v>
      </c>
      <c r="Z3266" s="13">
        <f t="shared" si="506"/>
        <v>0.69899999999999995</v>
      </c>
      <c r="AA3266" s="13">
        <f t="shared" si="512"/>
        <v>-3</v>
      </c>
    </row>
    <row r="3267" spans="1:27" x14ac:dyDescent="0.25">
      <c r="A3267" s="60">
        <v>45923.403333333335</v>
      </c>
      <c r="B3267" s="61">
        <v>444710293</v>
      </c>
      <c r="C3267" s="62" t="s">
        <v>36</v>
      </c>
      <c r="D3267" s="62" t="s">
        <v>37</v>
      </c>
      <c r="E3267" s="62" t="s">
        <v>119</v>
      </c>
      <c r="F3267" s="63">
        <v>3755.16</v>
      </c>
      <c r="G3267" s="63">
        <v>3752.16</v>
      </c>
      <c r="H3267" s="63">
        <v>3758.66</v>
      </c>
      <c r="I3267" s="62" t="s">
        <v>3816</v>
      </c>
      <c r="J3267" s="63">
        <v>3752.09</v>
      </c>
      <c r="K3267" s="63">
        <v>0</v>
      </c>
      <c r="L3267" s="63">
        <v>0</v>
      </c>
      <c r="M3267" s="63">
        <v>-3.07</v>
      </c>
      <c r="N3267" s="10" t="str">
        <f t="shared" si="507"/>
        <v>L</v>
      </c>
      <c r="O3267" s="11">
        <f t="shared" si="508"/>
        <v>45923</v>
      </c>
      <c r="P3267" s="12" t="str">
        <f t="shared" si="509"/>
        <v>09</v>
      </c>
      <c r="Q3267" s="13" t="str">
        <f>VLOOKUP($B3267,Deals_Demo!$H:$N,7,0)</f>
        <v>strategy_07_demo</v>
      </c>
      <c r="R3267" s="13" t="str">
        <f t="shared" si="510"/>
        <v>Tue</v>
      </c>
      <c r="S3267" s="14">
        <f>VLOOKUP($B3267,Deals_Demo!$H:$S,8,0)</f>
        <v>45923.403333333335</v>
      </c>
      <c r="T3267" s="14">
        <f>VLOOKUP($B3267,Deals_Demo!$H:$S,9,0)</f>
        <v>45923.611666666671</v>
      </c>
      <c r="U3267" s="15" t="str">
        <f t="shared" si="511"/>
        <v>2025-09-23</v>
      </c>
      <c r="V3267" s="13" t="str">
        <f>VLOOKUP($B3267,Deals_Demo!$H:$S,11,0)</f>
        <v>14</v>
      </c>
      <c r="W3267" s="13" t="str">
        <f>VLOOKUP($B3267,Deals_Demo!$H:$S,12,0)</f>
        <v>Tue</v>
      </c>
      <c r="X3267" s="13">
        <f t="shared" ref="X3267:X3331" si="513">$M3267*0.1</f>
        <v>-0.307</v>
      </c>
      <c r="Y3267" s="13">
        <f t="shared" ref="Y3267:Y3331" si="514">$M3267*0.2</f>
        <v>-0.61399999999999999</v>
      </c>
      <c r="Z3267" s="13">
        <f t="shared" ref="Z3267:Z3331" si="515">$M3267*0.3</f>
        <v>-0.92099999999999993</v>
      </c>
      <c r="AA3267" s="13">
        <f t="shared" si="512"/>
        <v>-3</v>
      </c>
    </row>
    <row r="3268" spans="1:27" x14ac:dyDescent="0.25">
      <c r="A3268" s="56">
        <v>45923.40425925926</v>
      </c>
      <c r="B3268" s="57">
        <v>444710466</v>
      </c>
      <c r="C3268" s="58" t="s">
        <v>36</v>
      </c>
      <c r="D3268" s="58" t="s">
        <v>38</v>
      </c>
      <c r="E3268" s="58" t="s">
        <v>119</v>
      </c>
      <c r="F3268" s="59">
        <v>3753.89</v>
      </c>
      <c r="G3268" s="59">
        <v>3752.53</v>
      </c>
      <c r="H3268" s="58"/>
      <c r="I3268" s="58" t="s">
        <v>3814</v>
      </c>
      <c r="J3268" s="59">
        <v>3752.6</v>
      </c>
      <c r="K3268" s="59">
        <v>0</v>
      </c>
      <c r="L3268" s="59">
        <v>0</v>
      </c>
      <c r="M3268" s="59">
        <v>1.29</v>
      </c>
      <c r="N3268" s="10" t="str">
        <f t="shared" si="507"/>
        <v>W</v>
      </c>
      <c r="O3268" s="11">
        <f t="shared" si="508"/>
        <v>45923</v>
      </c>
      <c r="P3268" s="12" t="str">
        <f t="shared" si="509"/>
        <v>09</v>
      </c>
      <c r="Q3268" s="13" t="str">
        <f>VLOOKUP($B3268,Deals_Demo!$H:$N,7,0)</f>
        <v>strategy_20_demo</v>
      </c>
      <c r="R3268" s="13" t="str">
        <f t="shared" si="510"/>
        <v>Tue</v>
      </c>
      <c r="S3268" s="14">
        <f>VLOOKUP($B3268,Deals_Demo!$H:$S,8,0)</f>
        <v>45923.40425925926</v>
      </c>
      <c r="T3268" s="14">
        <f>VLOOKUP($B3268,Deals_Demo!$H:$S,9,0)</f>
        <v>45923.612592592595</v>
      </c>
      <c r="U3268" s="15" t="str">
        <f t="shared" si="511"/>
        <v>2025-09-23</v>
      </c>
      <c r="V3268" s="13" t="str">
        <f>VLOOKUP($B3268,Deals_Demo!$H:$S,11,0)</f>
        <v>14</v>
      </c>
      <c r="W3268" s="13" t="str">
        <f>VLOOKUP($B3268,Deals_Demo!$H:$S,12,0)</f>
        <v>Tue</v>
      </c>
      <c r="X3268" s="13">
        <f t="shared" si="513"/>
        <v>0.129</v>
      </c>
      <c r="Y3268" s="13">
        <f t="shared" si="514"/>
        <v>0.25800000000000001</v>
      </c>
      <c r="Z3268" s="13">
        <f t="shared" si="515"/>
        <v>0.38700000000000001</v>
      </c>
      <c r="AA3268" s="13">
        <f t="shared" si="512"/>
        <v>-3</v>
      </c>
    </row>
    <row r="3269" spans="1:27" x14ac:dyDescent="0.25">
      <c r="A3269" s="60">
        <v>45923.406342592592</v>
      </c>
      <c r="B3269" s="61">
        <v>444711307</v>
      </c>
      <c r="C3269" s="62" t="s">
        <v>36</v>
      </c>
      <c r="D3269" s="62" t="s">
        <v>38</v>
      </c>
      <c r="E3269" s="62" t="s">
        <v>119</v>
      </c>
      <c r="F3269" s="63">
        <v>3753.76</v>
      </c>
      <c r="G3269" s="63">
        <v>3756.69</v>
      </c>
      <c r="H3269" s="63">
        <v>3751.49</v>
      </c>
      <c r="I3269" s="62" t="s">
        <v>3817</v>
      </c>
      <c r="J3269" s="63">
        <v>3756.71</v>
      </c>
      <c r="K3269" s="63">
        <v>0</v>
      </c>
      <c r="L3269" s="63">
        <v>0</v>
      </c>
      <c r="M3269" s="63">
        <v>-2.95</v>
      </c>
      <c r="N3269" s="10" t="str">
        <f t="shared" si="507"/>
        <v>L</v>
      </c>
      <c r="O3269" s="11">
        <f t="shared" si="508"/>
        <v>45923</v>
      </c>
      <c r="P3269" s="12" t="str">
        <f t="shared" si="509"/>
        <v>09</v>
      </c>
      <c r="Q3269" s="13" t="str">
        <f>VLOOKUP($B3269,Deals_Demo!$H:$N,7,0)</f>
        <v>strategy_21_demo</v>
      </c>
      <c r="R3269" s="13" t="str">
        <f t="shared" si="510"/>
        <v>Tue</v>
      </c>
      <c r="S3269" s="14">
        <f>VLOOKUP($B3269,Deals_Demo!$H:$S,8,0)</f>
        <v>45923.406342592592</v>
      </c>
      <c r="T3269" s="14">
        <f>VLOOKUP($B3269,Deals_Demo!$H:$S,9,0)</f>
        <v>45923.614675925928</v>
      </c>
      <c r="U3269" s="15" t="str">
        <f t="shared" si="511"/>
        <v>2025-09-23</v>
      </c>
      <c r="V3269" s="13" t="str">
        <f>VLOOKUP($B3269,Deals_Demo!$H:$S,11,0)</f>
        <v>14</v>
      </c>
      <c r="W3269" s="13" t="str">
        <f>VLOOKUP($B3269,Deals_Demo!$H:$S,12,0)</f>
        <v>Tue</v>
      </c>
      <c r="X3269" s="13">
        <f t="shared" si="513"/>
        <v>-0.29500000000000004</v>
      </c>
      <c r="Y3269" s="13">
        <f t="shared" si="514"/>
        <v>-0.59000000000000008</v>
      </c>
      <c r="Z3269" s="13">
        <f t="shared" si="515"/>
        <v>-0.88500000000000001</v>
      </c>
      <c r="AA3269" s="13">
        <f t="shared" si="512"/>
        <v>-3</v>
      </c>
    </row>
    <row r="3270" spans="1:27" x14ac:dyDescent="0.25">
      <c r="A3270" s="56">
        <v>45923.406342592592</v>
      </c>
      <c r="B3270" s="57">
        <v>444711309</v>
      </c>
      <c r="C3270" s="58" t="s">
        <v>36</v>
      </c>
      <c r="D3270" s="58" t="s">
        <v>38</v>
      </c>
      <c r="E3270" s="58" t="s">
        <v>119</v>
      </c>
      <c r="F3270" s="59">
        <v>3753.74</v>
      </c>
      <c r="G3270" s="59">
        <v>3755.96</v>
      </c>
      <c r="H3270" s="59">
        <v>3750.76</v>
      </c>
      <c r="I3270" s="58" t="s">
        <v>3818</v>
      </c>
      <c r="J3270" s="59">
        <v>3755.97</v>
      </c>
      <c r="K3270" s="59">
        <v>0</v>
      </c>
      <c r="L3270" s="59">
        <v>0</v>
      </c>
      <c r="M3270" s="59">
        <v>-2.23</v>
      </c>
      <c r="N3270" s="10" t="str">
        <f t="shared" si="507"/>
        <v>L</v>
      </c>
      <c r="O3270" s="11">
        <f t="shared" si="508"/>
        <v>45923</v>
      </c>
      <c r="P3270" s="12" t="str">
        <f t="shared" si="509"/>
        <v>09</v>
      </c>
      <c r="Q3270" s="13" t="str">
        <f>VLOOKUP($B3270,Deals_Demo!$H:$N,7,0)</f>
        <v>strategy_23_demo</v>
      </c>
      <c r="R3270" s="13" t="str">
        <f t="shared" si="510"/>
        <v>Tue</v>
      </c>
      <c r="S3270" s="14">
        <f>VLOOKUP($B3270,Deals_Demo!$H:$S,8,0)</f>
        <v>45923.406342592592</v>
      </c>
      <c r="T3270" s="14">
        <f>VLOOKUP($B3270,Deals_Demo!$H:$S,9,0)</f>
        <v>45923.614675925928</v>
      </c>
      <c r="U3270" s="15" t="str">
        <f t="shared" si="511"/>
        <v>2025-09-23</v>
      </c>
      <c r="V3270" s="13" t="str">
        <f>VLOOKUP($B3270,Deals_Demo!$H:$S,11,0)</f>
        <v>14</v>
      </c>
      <c r="W3270" s="13" t="str">
        <f>VLOOKUP($B3270,Deals_Demo!$H:$S,12,0)</f>
        <v>Tue</v>
      </c>
      <c r="X3270" s="13">
        <f t="shared" si="513"/>
        <v>-0.223</v>
      </c>
      <c r="Y3270" s="13">
        <f t="shared" si="514"/>
        <v>-0.44600000000000001</v>
      </c>
      <c r="Z3270" s="13">
        <f t="shared" si="515"/>
        <v>-0.66899999999999993</v>
      </c>
      <c r="AA3270" s="13">
        <f t="shared" si="512"/>
        <v>-3</v>
      </c>
    </row>
    <row r="3271" spans="1:27" x14ac:dyDescent="0.25">
      <c r="A3271" s="60">
        <v>45923.406354166669</v>
      </c>
      <c r="B3271" s="61">
        <v>444711313</v>
      </c>
      <c r="C3271" s="62" t="s">
        <v>36</v>
      </c>
      <c r="D3271" s="62" t="s">
        <v>38</v>
      </c>
      <c r="E3271" s="62" t="s">
        <v>119</v>
      </c>
      <c r="F3271" s="63">
        <v>3753.77</v>
      </c>
      <c r="G3271" s="63">
        <v>3756.76</v>
      </c>
      <c r="H3271" s="63">
        <v>3750.26</v>
      </c>
      <c r="I3271" s="62" t="s">
        <v>3819</v>
      </c>
      <c r="J3271" s="63">
        <v>3756.77</v>
      </c>
      <c r="K3271" s="63">
        <v>0</v>
      </c>
      <c r="L3271" s="63">
        <v>0</v>
      </c>
      <c r="M3271" s="63">
        <v>-3</v>
      </c>
      <c r="N3271" s="10" t="str">
        <f t="shared" si="507"/>
        <v>L</v>
      </c>
      <c r="O3271" s="11">
        <f t="shared" si="508"/>
        <v>45923</v>
      </c>
      <c r="P3271" s="12" t="str">
        <f t="shared" si="509"/>
        <v>09</v>
      </c>
      <c r="Q3271" s="13" t="str">
        <f>VLOOKUP($B3271,Deals_Demo!$H:$N,7,0)</f>
        <v>strategy_11_demo</v>
      </c>
      <c r="R3271" s="13" t="str">
        <f t="shared" si="510"/>
        <v>Tue</v>
      </c>
      <c r="S3271" s="14">
        <f>VLOOKUP($B3271,Deals_Demo!$H:$S,8,0)</f>
        <v>45923.406354166669</v>
      </c>
      <c r="T3271" s="14">
        <f>VLOOKUP($B3271,Deals_Demo!$H:$S,9,0)</f>
        <v>45923.614687500005</v>
      </c>
      <c r="U3271" s="15" t="str">
        <f t="shared" si="511"/>
        <v>2025-09-23</v>
      </c>
      <c r="V3271" s="13" t="str">
        <f>VLOOKUP($B3271,Deals_Demo!$H:$S,11,0)</f>
        <v>14</v>
      </c>
      <c r="W3271" s="13" t="str">
        <f>VLOOKUP($B3271,Deals_Demo!$H:$S,12,0)</f>
        <v>Tue</v>
      </c>
      <c r="X3271" s="13">
        <f t="shared" si="513"/>
        <v>-0.30000000000000004</v>
      </c>
      <c r="Y3271" s="13">
        <f t="shared" si="514"/>
        <v>-0.60000000000000009</v>
      </c>
      <c r="Z3271" s="13">
        <f t="shared" si="515"/>
        <v>-0.89999999999999991</v>
      </c>
      <c r="AA3271" s="13">
        <f t="shared" si="512"/>
        <v>-3</v>
      </c>
    </row>
    <row r="3272" spans="1:27" x14ac:dyDescent="0.25">
      <c r="A3272" s="56">
        <v>45923.406354166669</v>
      </c>
      <c r="B3272" s="57">
        <v>444711316</v>
      </c>
      <c r="C3272" s="58" t="s">
        <v>36</v>
      </c>
      <c r="D3272" s="58" t="s">
        <v>38</v>
      </c>
      <c r="E3272" s="58" t="s">
        <v>119</v>
      </c>
      <c r="F3272" s="59">
        <v>3753.77</v>
      </c>
      <c r="G3272" s="59">
        <v>3756.26</v>
      </c>
      <c r="H3272" s="59">
        <v>3750.76</v>
      </c>
      <c r="I3272" s="58" t="s">
        <v>3820</v>
      </c>
      <c r="J3272" s="59">
        <v>3756.28</v>
      </c>
      <c r="K3272" s="59">
        <v>0</v>
      </c>
      <c r="L3272" s="59">
        <v>0</v>
      </c>
      <c r="M3272" s="59">
        <v>-2.5099999999999998</v>
      </c>
      <c r="N3272" s="10" t="str">
        <f t="shared" si="507"/>
        <v>L</v>
      </c>
      <c r="O3272" s="11">
        <f t="shared" si="508"/>
        <v>45923</v>
      </c>
      <c r="P3272" s="12" t="str">
        <f t="shared" si="509"/>
        <v>09</v>
      </c>
      <c r="Q3272" s="13" t="str">
        <f>VLOOKUP($B3272,Deals_Demo!$H:$N,7,0)</f>
        <v>strategy_10_demo</v>
      </c>
      <c r="R3272" s="13" t="str">
        <f t="shared" si="510"/>
        <v>Tue</v>
      </c>
      <c r="S3272" s="14">
        <f>VLOOKUP($B3272,Deals_Demo!$H:$S,8,0)</f>
        <v>45923.406354166669</v>
      </c>
      <c r="T3272" s="14">
        <f>VLOOKUP($B3272,Deals_Demo!$H:$S,9,0)</f>
        <v>45923.614687500005</v>
      </c>
      <c r="U3272" s="15" t="str">
        <f t="shared" si="511"/>
        <v>2025-09-23</v>
      </c>
      <c r="V3272" s="13" t="str">
        <f>VLOOKUP($B3272,Deals_Demo!$H:$S,11,0)</f>
        <v>14</v>
      </c>
      <c r="W3272" s="13" t="str">
        <f>VLOOKUP($B3272,Deals_Demo!$H:$S,12,0)</f>
        <v>Tue</v>
      </c>
      <c r="X3272" s="13">
        <f t="shared" si="513"/>
        <v>-0.251</v>
      </c>
      <c r="Y3272" s="13">
        <f t="shared" si="514"/>
        <v>-0.502</v>
      </c>
      <c r="Z3272" s="13">
        <f t="shared" si="515"/>
        <v>-0.75299999999999989</v>
      </c>
      <c r="AA3272" s="13">
        <f t="shared" si="512"/>
        <v>-3</v>
      </c>
    </row>
    <row r="3273" spans="1:27" x14ac:dyDescent="0.25">
      <c r="A3273" s="60">
        <v>45923.406354166669</v>
      </c>
      <c r="B3273" s="61">
        <v>444711319</v>
      </c>
      <c r="C3273" s="62" t="s">
        <v>36</v>
      </c>
      <c r="D3273" s="62" t="s">
        <v>38</v>
      </c>
      <c r="E3273" s="62" t="s">
        <v>119</v>
      </c>
      <c r="F3273" s="63">
        <v>3753.88</v>
      </c>
      <c r="G3273" s="63">
        <v>3756.76</v>
      </c>
      <c r="H3273" s="63">
        <v>3752.26</v>
      </c>
      <c r="I3273" s="62" t="s">
        <v>3819</v>
      </c>
      <c r="J3273" s="63">
        <v>3756.77</v>
      </c>
      <c r="K3273" s="63">
        <v>0</v>
      </c>
      <c r="L3273" s="63">
        <v>0</v>
      </c>
      <c r="M3273" s="63">
        <v>-2.89</v>
      </c>
      <c r="N3273" s="10" t="str">
        <f t="shared" si="507"/>
        <v>L</v>
      </c>
      <c r="O3273" s="11">
        <f t="shared" si="508"/>
        <v>45923</v>
      </c>
      <c r="P3273" s="12" t="str">
        <f t="shared" si="509"/>
        <v>09</v>
      </c>
      <c r="Q3273" s="13" t="str">
        <f>VLOOKUP($B3273,Deals_Demo!$H:$N,7,0)</f>
        <v>strategy_14_demo</v>
      </c>
      <c r="R3273" s="13" t="str">
        <f t="shared" si="510"/>
        <v>Tue</v>
      </c>
      <c r="S3273" s="14">
        <f>VLOOKUP($B3273,Deals_Demo!$H:$S,8,0)</f>
        <v>45923.406354166669</v>
      </c>
      <c r="T3273" s="14">
        <f>VLOOKUP($B3273,Deals_Demo!$H:$S,9,0)</f>
        <v>45923.614687500005</v>
      </c>
      <c r="U3273" s="15" t="str">
        <f t="shared" si="511"/>
        <v>2025-09-23</v>
      </c>
      <c r="V3273" s="13" t="str">
        <f>VLOOKUP($B3273,Deals_Demo!$H:$S,11,0)</f>
        <v>14</v>
      </c>
      <c r="W3273" s="13" t="str">
        <f>VLOOKUP($B3273,Deals_Demo!$H:$S,12,0)</f>
        <v>Tue</v>
      </c>
      <c r="X3273" s="13">
        <f t="shared" si="513"/>
        <v>-0.28900000000000003</v>
      </c>
      <c r="Y3273" s="13">
        <f t="shared" si="514"/>
        <v>-0.57800000000000007</v>
      </c>
      <c r="Z3273" s="13">
        <f t="shared" si="515"/>
        <v>-0.86699999999999999</v>
      </c>
      <c r="AA3273" s="13">
        <f t="shared" si="512"/>
        <v>-3</v>
      </c>
    </row>
    <row r="3274" spans="1:27" x14ac:dyDescent="0.25">
      <c r="A3274" s="56">
        <v>45923.406354166669</v>
      </c>
      <c r="B3274" s="57">
        <v>444711322</v>
      </c>
      <c r="C3274" s="58" t="s">
        <v>36</v>
      </c>
      <c r="D3274" s="58" t="s">
        <v>38</v>
      </c>
      <c r="E3274" s="58" t="s">
        <v>119</v>
      </c>
      <c r="F3274" s="59">
        <v>3753.95</v>
      </c>
      <c r="G3274" s="59">
        <v>3756.76</v>
      </c>
      <c r="H3274" s="59">
        <v>3752.26</v>
      </c>
      <c r="I3274" s="58" t="s">
        <v>3819</v>
      </c>
      <c r="J3274" s="59">
        <v>3756.77</v>
      </c>
      <c r="K3274" s="59">
        <v>0</v>
      </c>
      <c r="L3274" s="59">
        <v>0</v>
      </c>
      <c r="M3274" s="59">
        <v>-2.82</v>
      </c>
      <c r="N3274" s="10" t="str">
        <f t="shared" si="507"/>
        <v>L</v>
      </c>
      <c r="O3274" s="11">
        <f t="shared" si="508"/>
        <v>45923</v>
      </c>
      <c r="P3274" s="12" t="str">
        <f t="shared" si="509"/>
        <v>09</v>
      </c>
      <c r="Q3274" s="13" t="str">
        <f>VLOOKUP($B3274,Deals_Demo!$H:$N,7,0)</f>
        <v>strategy_24_demo</v>
      </c>
      <c r="R3274" s="13" t="str">
        <f t="shared" si="510"/>
        <v>Tue</v>
      </c>
      <c r="S3274" s="14">
        <f>VLOOKUP($B3274,Deals_Demo!$H:$S,8,0)</f>
        <v>45923.406354166669</v>
      </c>
      <c r="T3274" s="14">
        <f>VLOOKUP($B3274,Deals_Demo!$H:$S,9,0)</f>
        <v>45923.614687500005</v>
      </c>
      <c r="U3274" s="15" t="str">
        <f t="shared" si="511"/>
        <v>2025-09-23</v>
      </c>
      <c r="V3274" s="13" t="str">
        <f>VLOOKUP($B3274,Deals_Demo!$H:$S,11,0)</f>
        <v>14</v>
      </c>
      <c r="W3274" s="13" t="str">
        <f>VLOOKUP($B3274,Deals_Demo!$H:$S,12,0)</f>
        <v>Tue</v>
      </c>
      <c r="X3274" s="13">
        <f t="shared" si="513"/>
        <v>-0.28199999999999997</v>
      </c>
      <c r="Y3274" s="13">
        <f t="shared" si="514"/>
        <v>-0.56399999999999995</v>
      </c>
      <c r="Z3274" s="13">
        <f t="shared" si="515"/>
        <v>-0.84599999999999997</v>
      </c>
      <c r="AA3274" s="13">
        <f t="shared" si="512"/>
        <v>-3</v>
      </c>
    </row>
    <row r="3275" spans="1:27" x14ac:dyDescent="0.25">
      <c r="A3275" s="60">
        <v>45923.406365740739</v>
      </c>
      <c r="B3275" s="61">
        <v>444711327</v>
      </c>
      <c r="C3275" s="62" t="s">
        <v>36</v>
      </c>
      <c r="D3275" s="62" t="s">
        <v>38</v>
      </c>
      <c r="E3275" s="62" t="s">
        <v>119</v>
      </c>
      <c r="F3275" s="63">
        <v>3753.95</v>
      </c>
      <c r="G3275" s="63">
        <v>3755.26</v>
      </c>
      <c r="H3275" s="63">
        <v>3752.26</v>
      </c>
      <c r="I3275" s="62" t="s">
        <v>3821</v>
      </c>
      <c r="J3275" s="63">
        <v>3755.32</v>
      </c>
      <c r="K3275" s="63">
        <v>0</v>
      </c>
      <c r="L3275" s="63">
        <v>0</v>
      </c>
      <c r="M3275" s="63">
        <v>-1.37</v>
      </c>
      <c r="N3275" s="10" t="str">
        <f t="shared" si="507"/>
        <v>L</v>
      </c>
      <c r="O3275" s="11">
        <f t="shared" si="508"/>
        <v>45923</v>
      </c>
      <c r="P3275" s="12" t="str">
        <f t="shared" si="509"/>
        <v>09</v>
      </c>
      <c r="Q3275" s="13" t="str">
        <f>VLOOKUP($B3275,Deals_Demo!$H:$N,7,0)</f>
        <v>strategy_15_demo</v>
      </c>
      <c r="R3275" s="13" t="str">
        <f t="shared" si="510"/>
        <v>Tue</v>
      </c>
      <c r="S3275" s="14">
        <f>VLOOKUP($B3275,Deals_Demo!$H:$S,8,0)</f>
        <v>45923.406365740739</v>
      </c>
      <c r="T3275" s="14">
        <f>VLOOKUP($B3275,Deals_Demo!$H:$S,9,0)</f>
        <v>45923.614699074074</v>
      </c>
      <c r="U3275" s="15" t="str">
        <f t="shared" si="511"/>
        <v>2025-09-23</v>
      </c>
      <c r="V3275" s="13" t="str">
        <f>VLOOKUP($B3275,Deals_Demo!$H:$S,11,0)</f>
        <v>14</v>
      </c>
      <c r="W3275" s="13" t="str">
        <f>VLOOKUP($B3275,Deals_Demo!$H:$S,12,0)</f>
        <v>Tue</v>
      </c>
      <c r="X3275" s="13">
        <f t="shared" si="513"/>
        <v>-0.13700000000000001</v>
      </c>
      <c r="Y3275" s="13">
        <f t="shared" si="514"/>
        <v>-0.27400000000000002</v>
      </c>
      <c r="Z3275" s="13">
        <f t="shared" si="515"/>
        <v>-0.41100000000000003</v>
      </c>
      <c r="AA3275" s="13">
        <f t="shared" si="512"/>
        <v>-3</v>
      </c>
    </row>
    <row r="3276" spans="1:27" x14ac:dyDescent="0.25">
      <c r="A3276" s="56">
        <v>45923.406365740739</v>
      </c>
      <c r="B3276" s="57">
        <v>444711329</v>
      </c>
      <c r="C3276" s="58" t="s">
        <v>36</v>
      </c>
      <c r="D3276" s="58" t="s">
        <v>38</v>
      </c>
      <c r="E3276" s="58" t="s">
        <v>119</v>
      </c>
      <c r="F3276" s="59">
        <v>3753.95</v>
      </c>
      <c r="G3276" s="59">
        <v>3756.76</v>
      </c>
      <c r="H3276" s="59">
        <v>3750.26</v>
      </c>
      <c r="I3276" s="58" t="s">
        <v>3819</v>
      </c>
      <c r="J3276" s="59">
        <v>3756.77</v>
      </c>
      <c r="K3276" s="59">
        <v>0</v>
      </c>
      <c r="L3276" s="59">
        <v>0</v>
      </c>
      <c r="M3276" s="59">
        <v>-2.82</v>
      </c>
      <c r="N3276" s="10" t="str">
        <f t="shared" si="507"/>
        <v>L</v>
      </c>
      <c r="O3276" s="11">
        <f t="shared" si="508"/>
        <v>45923</v>
      </c>
      <c r="P3276" s="12" t="str">
        <f t="shared" si="509"/>
        <v>09</v>
      </c>
      <c r="Q3276" s="13" t="str">
        <f>VLOOKUP($B3276,Deals_Demo!$H:$N,7,0)</f>
        <v>strategy_16_demo</v>
      </c>
      <c r="R3276" s="13" t="str">
        <f t="shared" si="510"/>
        <v>Tue</v>
      </c>
      <c r="S3276" s="14">
        <f>VLOOKUP($B3276,Deals_Demo!$H:$S,8,0)</f>
        <v>45923.406365740739</v>
      </c>
      <c r="T3276" s="14">
        <f>VLOOKUP($B3276,Deals_Demo!$H:$S,9,0)</f>
        <v>45923.614699074074</v>
      </c>
      <c r="U3276" s="15" t="str">
        <f t="shared" si="511"/>
        <v>2025-09-23</v>
      </c>
      <c r="V3276" s="13" t="str">
        <f>VLOOKUP($B3276,Deals_Demo!$H:$S,11,0)</f>
        <v>14</v>
      </c>
      <c r="W3276" s="13" t="str">
        <f>VLOOKUP($B3276,Deals_Demo!$H:$S,12,0)</f>
        <v>Tue</v>
      </c>
      <c r="X3276" s="13">
        <f t="shared" si="513"/>
        <v>-0.28199999999999997</v>
      </c>
      <c r="Y3276" s="13">
        <f t="shared" si="514"/>
        <v>-0.56399999999999995</v>
      </c>
      <c r="Z3276" s="13">
        <f t="shared" si="515"/>
        <v>-0.84599999999999997</v>
      </c>
      <c r="AA3276" s="13">
        <f t="shared" si="512"/>
        <v>-3</v>
      </c>
    </row>
    <row r="3277" spans="1:27" x14ac:dyDescent="0.25">
      <c r="A3277" s="60">
        <v>45923.406365740739</v>
      </c>
      <c r="B3277" s="61">
        <v>444711330</v>
      </c>
      <c r="C3277" s="62" t="s">
        <v>36</v>
      </c>
      <c r="D3277" s="62" t="s">
        <v>38</v>
      </c>
      <c r="E3277" s="62" t="s">
        <v>119</v>
      </c>
      <c r="F3277" s="63">
        <v>3753.96</v>
      </c>
      <c r="G3277" s="63">
        <v>3756.76</v>
      </c>
      <c r="H3277" s="63">
        <v>3750.76</v>
      </c>
      <c r="I3277" s="62" t="s">
        <v>3819</v>
      </c>
      <c r="J3277" s="63">
        <v>3756.77</v>
      </c>
      <c r="K3277" s="63">
        <v>0</v>
      </c>
      <c r="L3277" s="63">
        <v>0</v>
      </c>
      <c r="M3277" s="63">
        <v>-2.81</v>
      </c>
      <c r="N3277" s="10" t="str">
        <f t="shared" si="507"/>
        <v>L</v>
      </c>
      <c r="O3277" s="11">
        <f t="shared" si="508"/>
        <v>45923</v>
      </c>
      <c r="P3277" s="12" t="str">
        <f t="shared" si="509"/>
        <v>09</v>
      </c>
      <c r="Q3277" s="13" t="str">
        <f>VLOOKUP($B3277,Deals_Demo!$H:$N,7,0)</f>
        <v>strategy_09_demo</v>
      </c>
      <c r="R3277" s="13" t="str">
        <f t="shared" si="510"/>
        <v>Tue</v>
      </c>
      <c r="S3277" s="14">
        <f>VLOOKUP($B3277,Deals_Demo!$H:$S,8,0)</f>
        <v>45923.406365740739</v>
      </c>
      <c r="T3277" s="14">
        <f>VLOOKUP($B3277,Deals_Demo!$H:$S,9,0)</f>
        <v>45923.614699074074</v>
      </c>
      <c r="U3277" s="15" t="str">
        <f t="shared" si="511"/>
        <v>2025-09-23</v>
      </c>
      <c r="V3277" s="13" t="str">
        <f>VLOOKUP($B3277,Deals_Demo!$H:$S,11,0)</f>
        <v>14</v>
      </c>
      <c r="W3277" s="13" t="str">
        <f>VLOOKUP($B3277,Deals_Demo!$H:$S,12,0)</f>
        <v>Tue</v>
      </c>
      <c r="X3277" s="13">
        <f t="shared" si="513"/>
        <v>-0.28100000000000003</v>
      </c>
      <c r="Y3277" s="13">
        <f t="shared" si="514"/>
        <v>-0.56200000000000006</v>
      </c>
      <c r="Z3277" s="13">
        <f t="shared" si="515"/>
        <v>-0.84299999999999997</v>
      </c>
      <c r="AA3277" s="13">
        <f t="shared" si="512"/>
        <v>-3</v>
      </c>
    </row>
    <row r="3278" spans="1:27" x14ac:dyDescent="0.25">
      <c r="A3278" s="56">
        <v>45923.406365740739</v>
      </c>
      <c r="B3278" s="57">
        <v>444711333</v>
      </c>
      <c r="C3278" s="58" t="s">
        <v>36</v>
      </c>
      <c r="D3278" s="58" t="s">
        <v>38</v>
      </c>
      <c r="E3278" s="58" t="s">
        <v>119</v>
      </c>
      <c r="F3278" s="59">
        <v>3753.97</v>
      </c>
      <c r="G3278" s="59">
        <v>3755.96</v>
      </c>
      <c r="H3278" s="59">
        <v>3752.26</v>
      </c>
      <c r="I3278" s="58" t="s">
        <v>3818</v>
      </c>
      <c r="J3278" s="59">
        <v>3755.97</v>
      </c>
      <c r="K3278" s="59">
        <v>0</v>
      </c>
      <c r="L3278" s="59">
        <v>0</v>
      </c>
      <c r="M3278" s="59">
        <v>-2</v>
      </c>
      <c r="N3278" s="10" t="str">
        <f t="shared" si="507"/>
        <v>L</v>
      </c>
      <c r="O3278" s="11">
        <f t="shared" si="508"/>
        <v>45923</v>
      </c>
      <c r="P3278" s="12" t="str">
        <f t="shared" si="509"/>
        <v>09</v>
      </c>
      <c r="Q3278" s="13" t="str">
        <f>VLOOKUP($B3278,Deals_Demo!$H:$N,7,0)</f>
        <v>strategy_22_demo</v>
      </c>
      <c r="R3278" s="13" t="str">
        <f t="shared" si="510"/>
        <v>Tue</v>
      </c>
      <c r="S3278" s="14">
        <f>VLOOKUP($B3278,Deals_Demo!$H:$S,8,0)</f>
        <v>45923.406365740739</v>
      </c>
      <c r="T3278" s="14">
        <f>VLOOKUP($B3278,Deals_Demo!$H:$S,9,0)</f>
        <v>45923.614699074074</v>
      </c>
      <c r="U3278" s="15" t="str">
        <f t="shared" si="511"/>
        <v>2025-09-23</v>
      </c>
      <c r="V3278" s="13" t="str">
        <f>VLOOKUP($B3278,Deals_Demo!$H:$S,11,0)</f>
        <v>14</v>
      </c>
      <c r="W3278" s="13" t="str">
        <f>VLOOKUP($B3278,Deals_Demo!$H:$S,12,0)</f>
        <v>Tue</v>
      </c>
      <c r="X3278" s="13">
        <f t="shared" si="513"/>
        <v>-0.2</v>
      </c>
      <c r="Y3278" s="13">
        <f t="shared" si="514"/>
        <v>-0.4</v>
      </c>
      <c r="Z3278" s="13">
        <f t="shared" si="515"/>
        <v>-0.6</v>
      </c>
      <c r="AA3278" s="13">
        <f t="shared" si="512"/>
        <v>-3</v>
      </c>
    </row>
    <row r="3279" spans="1:27" x14ac:dyDescent="0.25">
      <c r="A3279" s="60">
        <v>45923.406377314815</v>
      </c>
      <c r="B3279" s="61">
        <v>444711336</v>
      </c>
      <c r="C3279" s="62" t="s">
        <v>36</v>
      </c>
      <c r="D3279" s="62" t="s">
        <v>38</v>
      </c>
      <c r="E3279" s="62" t="s">
        <v>119</v>
      </c>
      <c r="F3279" s="63">
        <v>3753.89</v>
      </c>
      <c r="G3279" s="63">
        <v>3756.76</v>
      </c>
      <c r="H3279" s="63">
        <v>3752.26</v>
      </c>
      <c r="I3279" s="62" t="s">
        <v>3819</v>
      </c>
      <c r="J3279" s="63">
        <v>3756.77</v>
      </c>
      <c r="K3279" s="63">
        <v>0</v>
      </c>
      <c r="L3279" s="63">
        <v>0</v>
      </c>
      <c r="M3279" s="63">
        <v>-2.88</v>
      </c>
      <c r="N3279" s="10" t="str">
        <f t="shared" si="507"/>
        <v>L</v>
      </c>
      <c r="O3279" s="11">
        <f t="shared" si="508"/>
        <v>45923</v>
      </c>
      <c r="P3279" s="12" t="str">
        <f t="shared" si="509"/>
        <v>09</v>
      </c>
      <c r="Q3279" s="13" t="str">
        <f>VLOOKUP($B3279,Deals_Demo!$H:$N,7,0)</f>
        <v>strategy_12_demo</v>
      </c>
      <c r="R3279" s="13" t="str">
        <f t="shared" si="510"/>
        <v>Tue</v>
      </c>
      <c r="S3279" s="14">
        <f>VLOOKUP($B3279,Deals_Demo!$H:$S,8,0)</f>
        <v>45923.406377314815</v>
      </c>
      <c r="T3279" s="14">
        <f>VLOOKUP($B3279,Deals_Demo!$H:$S,9,0)</f>
        <v>45923.614710648151</v>
      </c>
      <c r="U3279" s="15" t="str">
        <f t="shared" si="511"/>
        <v>2025-09-23</v>
      </c>
      <c r="V3279" s="13" t="str">
        <f>VLOOKUP($B3279,Deals_Demo!$H:$S,11,0)</f>
        <v>14</v>
      </c>
      <c r="W3279" s="13" t="str">
        <f>VLOOKUP($B3279,Deals_Demo!$H:$S,12,0)</f>
        <v>Tue</v>
      </c>
      <c r="X3279" s="13">
        <f t="shared" si="513"/>
        <v>-0.28799999999999998</v>
      </c>
      <c r="Y3279" s="13">
        <f t="shared" si="514"/>
        <v>-0.57599999999999996</v>
      </c>
      <c r="Z3279" s="13">
        <f t="shared" si="515"/>
        <v>-0.86399999999999999</v>
      </c>
      <c r="AA3279" s="13">
        <f t="shared" si="512"/>
        <v>-3</v>
      </c>
    </row>
    <row r="3280" spans="1:27" x14ac:dyDescent="0.25">
      <c r="A3280" s="56">
        <v>45923.406458333331</v>
      </c>
      <c r="B3280" s="57">
        <v>444711407</v>
      </c>
      <c r="C3280" s="58" t="s">
        <v>36</v>
      </c>
      <c r="D3280" s="58" t="s">
        <v>37</v>
      </c>
      <c r="E3280" s="58" t="s">
        <v>119</v>
      </c>
      <c r="F3280" s="59">
        <v>3754.15</v>
      </c>
      <c r="G3280" s="59">
        <v>3751.15</v>
      </c>
      <c r="H3280" s="59">
        <v>3760.15</v>
      </c>
      <c r="I3280" s="58" t="s">
        <v>3822</v>
      </c>
      <c r="J3280" s="59">
        <v>3751.1</v>
      </c>
      <c r="K3280" s="59">
        <v>0</v>
      </c>
      <c r="L3280" s="59">
        <v>0</v>
      </c>
      <c r="M3280" s="59">
        <v>-3.05</v>
      </c>
      <c r="N3280" s="10" t="str">
        <f t="shared" si="507"/>
        <v>L</v>
      </c>
      <c r="O3280" s="11">
        <f t="shared" si="508"/>
        <v>45923</v>
      </c>
      <c r="P3280" s="12" t="str">
        <f t="shared" si="509"/>
        <v>09</v>
      </c>
      <c r="Q3280" s="13" t="str">
        <f>VLOOKUP($B3280,Deals_Demo!$H:$N,7,0)</f>
        <v>strategy_28.py</v>
      </c>
      <c r="R3280" s="13" t="str">
        <f t="shared" si="510"/>
        <v>Tue</v>
      </c>
      <c r="S3280" s="14">
        <f>VLOOKUP($B3280,Deals_Demo!$H:$S,8,0)</f>
        <v>45923.406458333331</v>
      </c>
      <c r="T3280" s="14">
        <f>VLOOKUP($B3280,Deals_Demo!$H:$S,9,0)</f>
        <v>45923.614791666667</v>
      </c>
      <c r="U3280" s="15" t="str">
        <f t="shared" si="511"/>
        <v>2025-09-23</v>
      </c>
      <c r="V3280" s="13" t="str">
        <f>VLOOKUP($B3280,Deals_Demo!$H:$S,11,0)</f>
        <v>14</v>
      </c>
      <c r="W3280" s="13" t="str">
        <f>VLOOKUP($B3280,Deals_Demo!$H:$S,12,0)</f>
        <v>Tue</v>
      </c>
      <c r="X3280" s="13">
        <f t="shared" si="513"/>
        <v>-0.30499999999999999</v>
      </c>
      <c r="Y3280" s="13">
        <f t="shared" si="514"/>
        <v>-0.61</v>
      </c>
      <c r="Z3280" s="13">
        <f t="shared" si="515"/>
        <v>-0.91499999999999992</v>
      </c>
      <c r="AA3280" s="13">
        <f t="shared" si="512"/>
        <v>-3</v>
      </c>
    </row>
    <row r="3281" spans="1:27" x14ac:dyDescent="0.25">
      <c r="A3281" s="60">
        <v>45923.406458333331</v>
      </c>
      <c r="B3281" s="61">
        <v>444711412</v>
      </c>
      <c r="C3281" s="62" t="s">
        <v>36</v>
      </c>
      <c r="D3281" s="62" t="s">
        <v>37</v>
      </c>
      <c r="E3281" s="62" t="s">
        <v>119</v>
      </c>
      <c r="F3281" s="63">
        <v>3754.15</v>
      </c>
      <c r="G3281" s="63">
        <v>3751.15</v>
      </c>
      <c r="H3281" s="63">
        <v>3757.65</v>
      </c>
      <c r="I3281" s="62" t="s">
        <v>3822</v>
      </c>
      <c r="J3281" s="63">
        <v>3751.1</v>
      </c>
      <c r="K3281" s="63">
        <v>0</v>
      </c>
      <c r="L3281" s="63">
        <v>0</v>
      </c>
      <c r="M3281" s="63">
        <v>-3.05</v>
      </c>
      <c r="N3281" s="10" t="str">
        <f t="shared" si="507"/>
        <v>L</v>
      </c>
      <c r="O3281" s="11">
        <f t="shared" si="508"/>
        <v>45923</v>
      </c>
      <c r="P3281" s="12" t="str">
        <f t="shared" si="509"/>
        <v>09</v>
      </c>
      <c r="Q3281" s="13" t="str">
        <f>VLOOKUP($B3281,Deals_Demo!$H:$N,7,0)</f>
        <v>strategy_07_demo</v>
      </c>
      <c r="R3281" s="13" t="str">
        <f t="shared" si="510"/>
        <v>Tue</v>
      </c>
      <c r="S3281" s="14">
        <f>VLOOKUP($B3281,Deals_Demo!$H:$S,8,0)</f>
        <v>45923.406458333331</v>
      </c>
      <c r="T3281" s="14">
        <f>VLOOKUP($B3281,Deals_Demo!$H:$S,9,0)</f>
        <v>45923.614791666667</v>
      </c>
      <c r="U3281" s="15" t="str">
        <f t="shared" si="511"/>
        <v>2025-09-23</v>
      </c>
      <c r="V3281" s="13" t="str">
        <f>VLOOKUP($B3281,Deals_Demo!$H:$S,11,0)</f>
        <v>14</v>
      </c>
      <c r="W3281" s="13" t="str">
        <f>VLOOKUP($B3281,Deals_Demo!$H:$S,12,0)</f>
        <v>Tue</v>
      </c>
      <c r="X3281" s="13">
        <f t="shared" si="513"/>
        <v>-0.30499999999999999</v>
      </c>
      <c r="Y3281" s="13">
        <f t="shared" si="514"/>
        <v>-0.61</v>
      </c>
      <c r="Z3281" s="13">
        <f t="shared" si="515"/>
        <v>-0.91499999999999992</v>
      </c>
      <c r="AA3281" s="13">
        <f t="shared" si="512"/>
        <v>-3</v>
      </c>
    </row>
    <row r="3282" spans="1:27" x14ac:dyDescent="0.25">
      <c r="A3282" s="56">
        <v>45923.406805555554</v>
      </c>
      <c r="B3282" s="57">
        <v>444711547</v>
      </c>
      <c r="C3282" s="58" t="s">
        <v>36</v>
      </c>
      <c r="D3282" s="58" t="s">
        <v>37</v>
      </c>
      <c r="E3282" s="58" t="s">
        <v>119</v>
      </c>
      <c r="F3282" s="59">
        <v>3754.81</v>
      </c>
      <c r="G3282" s="59">
        <v>3751.81</v>
      </c>
      <c r="H3282" s="59">
        <v>3772.81</v>
      </c>
      <c r="I3282" s="58" t="s">
        <v>3823</v>
      </c>
      <c r="J3282" s="59">
        <v>3751.76</v>
      </c>
      <c r="K3282" s="59">
        <v>0</v>
      </c>
      <c r="L3282" s="59">
        <v>0</v>
      </c>
      <c r="M3282" s="59">
        <v>-3.05</v>
      </c>
      <c r="N3282" s="10" t="str">
        <f t="shared" si="507"/>
        <v>L</v>
      </c>
      <c r="O3282" s="11">
        <f t="shared" si="508"/>
        <v>45923</v>
      </c>
      <c r="P3282" s="12" t="str">
        <f t="shared" si="509"/>
        <v>09</v>
      </c>
      <c r="Q3282" s="13" t="str">
        <f>VLOOKUP($B3282,Deals_Demo!$H:$N,7,0)</f>
        <v>strategy_30.py</v>
      </c>
      <c r="R3282" s="13" t="str">
        <f t="shared" si="510"/>
        <v>Tue</v>
      </c>
      <c r="S3282" s="14">
        <f>VLOOKUP($B3282,Deals_Demo!$H:$S,8,0)</f>
        <v>45923.406805555554</v>
      </c>
      <c r="T3282" s="14">
        <f>VLOOKUP($B3282,Deals_Demo!$H:$S,9,0)</f>
        <v>45923.61513888889</v>
      </c>
      <c r="U3282" s="15" t="str">
        <f t="shared" si="511"/>
        <v>2025-09-23</v>
      </c>
      <c r="V3282" s="13" t="str">
        <f>VLOOKUP($B3282,Deals_Demo!$H:$S,11,0)</f>
        <v>14</v>
      </c>
      <c r="W3282" s="13" t="str">
        <f>VLOOKUP($B3282,Deals_Demo!$H:$S,12,0)</f>
        <v>Tue</v>
      </c>
      <c r="X3282" s="13">
        <f t="shared" si="513"/>
        <v>-0.30499999999999999</v>
      </c>
      <c r="Y3282" s="13">
        <f t="shared" si="514"/>
        <v>-0.61</v>
      </c>
      <c r="Z3282" s="13">
        <f t="shared" si="515"/>
        <v>-0.91499999999999992</v>
      </c>
      <c r="AA3282" s="13">
        <f t="shared" si="512"/>
        <v>-3</v>
      </c>
    </row>
    <row r="3283" spans="1:27" x14ac:dyDescent="0.25">
      <c r="A3283" s="60">
        <v>45923.406805555554</v>
      </c>
      <c r="B3283" s="61">
        <v>444711549</v>
      </c>
      <c r="C3283" s="62" t="s">
        <v>36</v>
      </c>
      <c r="D3283" s="62" t="s">
        <v>37</v>
      </c>
      <c r="E3283" s="62" t="s">
        <v>119</v>
      </c>
      <c r="F3283" s="63">
        <v>3754.79</v>
      </c>
      <c r="G3283" s="63">
        <v>3751.81</v>
      </c>
      <c r="H3283" s="63">
        <v>3760.81</v>
      </c>
      <c r="I3283" s="62" t="s">
        <v>3823</v>
      </c>
      <c r="J3283" s="63">
        <v>3751.76</v>
      </c>
      <c r="K3283" s="63">
        <v>0</v>
      </c>
      <c r="L3283" s="63">
        <v>0</v>
      </c>
      <c r="M3283" s="63">
        <v>-3.03</v>
      </c>
      <c r="N3283" s="10" t="str">
        <f t="shared" si="507"/>
        <v>L</v>
      </c>
      <c r="O3283" s="11">
        <f t="shared" si="508"/>
        <v>45923</v>
      </c>
      <c r="P3283" s="12" t="str">
        <f t="shared" si="509"/>
        <v>09</v>
      </c>
      <c r="Q3283" s="13" t="str">
        <f>VLOOKUP($B3283,Deals_Demo!$H:$N,7,0)</f>
        <v>strategy_29.py</v>
      </c>
      <c r="R3283" s="13" t="str">
        <f t="shared" si="510"/>
        <v>Tue</v>
      </c>
      <c r="S3283" s="14">
        <f>VLOOKUP($B3283,Deals_Demo!$H:$S,8,0)</f>
        <v>45923.406805555554</v>
      </c>
      <c r="T3283" s="14">
        <f>VLOOKUP($B3283,Deals_Demo!$H:$S,9,0)</f>
        <v>45923.61513888889</v>
      </c>
      <c r="U3283" s="15" t="str">
        <f t="shared" si="511"/>
        <v>2025-09-23</v>
      </c>
      <c r="V3283" s="13" t="str">
        <f>VLOOKUP($B3283,Deals_Demo!$H:$S,11,0)</f>
        <v>14</v>
      </c>
      <c r="W3283" s="13" t="str">
        <f>VLOOKUP($B3283,Deals_Demo!$H:$S,12,0)</f>
        <v>Tue</v>
      </c>
      <c r="X3283" s="13">
        <f t="shared" si="513"/>
        <v>-0.30299999999999999</v>
      </c>
      <c r="Y3283" s="13">
        <f t="shared" si="514"/>
        <v>-0.60599999999999998</v>
      </c>
      <c r="Z3283" s="13">
        <f t="shared" si="515"/>
        <v>-0.90899999999999992</v>
      </c>
      <c r="AA3283" s="13">
        <f t="shared" si="512"/>
        <v>-3</v>
      </c>
    </row>
    <row r="3284" spans="1:27" x14ac:dyDescent="0.25">
      <c r="A3284" s="56">
        <v>45923.418263888889</v>
      </c>
      <c r="B3284" s="57">
        <v>444716069</v>
      </c>
      <c r="C3284" s="58" t="s">
        <v>36</v>
      </c>
      <c r="D3284" s="58" t="s">
        <v>38</v>
      </c>
      <c r="E3284" s="58" t="s">
        <v>119</v>
      </c>
      <c r="F3284" s="59">
        <v>3752.85</v>
      </c>
      <c r="G3284" s="59">
        <v>3751.56</v>
      </c>
      <c r="H3284" s="58"/>
      <c r="I3284" s="58" t="s">
        <v>3815</v>
      </c>
      <c r="J3284" s="59">
        <v>3751.59</v>
      </c>
      <c r="K3284" s="59">
        <v>0</v>
      </c>
      <c r="L3284" s="59">
        <v>0</v>
      </c>
      <c r="M3284" s="59">
        <v>1.26</v>
      </c>
      <c r="N3284" s="10" t="str">
        <f t="shared" si="507"/>
        <v>W</v>
      </c>
      <c r="O3284" s="11">
        <f t="shared" si="508"/>
        <v>45923</v>
      </c>
      <c r="P3284" s="12" t="str">
        <f t="shared" si="509"/>
        <v>10</v>
      </c>
      <c r="Q3284" s="13" t="str">
        <f>VLOOKUP($B3284,Deals_Demo!$H:$N,7,0)</f>
        <v>strategy_20_demo</v>
      </c>
      <c r="R3284" s="13" t="str">
        <f t="shared" si="510"/>
        <v>Tue</v>
      </c>
      <c r="S3284" s="14">
        <f>VLOOKUP($B3284,Deals_Demo!$H:$S,8,0)</f>
        <v>45923.418263888889</v>
      </c>
      <c r="T3284" s="14">
        <f>VLOOKUP($B3284,Deals_Demo!$H:$S,9,0)</f>
        <v>45923.626597222225</v>
      </c>
      <c r="U3284" s="15" t="str">
        <f t="shared" si="511"/>
        <v>2025-09-23</v>
      </c>
      <c r="V3284" s="13" t="str">
        <f>VLOOKUP($B3284,Deals_Demo!$H:$S,11,0)</f>
        <v>15</v>
      </c>
      <c r="W3284" s="13" t="str">
        <f>VLOOKUP($B3284,Deals_Demo!$H:$S,12,0)</f>
        <v>Tue</v>
      </c>
      <c r="X3284" s="13">
        <f t="shared" si="513"/>
        <v>0.126</v>
      </c>
      <c r="Y3284" s="13">
        <f t="shared" si="514"/>
        <v>0.252</v>
      </c>
      <c r="Z3284" s="13">
        <f t="shared" si="515"/>
        <v>0.378</v>
      </c>
      <c r="AA3284" s="13">
        <f t="shared" si="512"/>
        <v>-3</v>
      </c>
    </row>
    <row r="3285" spans="1:27" x14ac:dyDescent="0.25">
      <c r="A3285" s="60">
        <v>45923.418263888889</v>
      </c>
      <c r="B3285" s="61">
        <v>444716072</v>
      </c>
      <c r="C3285" s="62" t="s">
        <v>36</v>
      </c>
      <c r="D3285" s="62" t="s">
        <v>38</v>
      </c>
      <c r="E3285" s="62" t="s">
        <v>119</v>
      </c>
      <c r="F3285" s="63">
        <v>3752.82</v>
      </c>
      <c r="G3285" s="63">
        <v>3751.56</v>
      </c>
      <c r="H3285" s="62"/>
      <c r="I3285" s="62" t="s">
        <v>3815</v>
      </c>
      <c r="J3285" s="63">
        <v>3751.59</v>
      </c>
      <c r="K3285" s="63">
        <v>0</v>
      </c>
      <c r="L3285" s="63">
        <v>0</v>
      </c>
      <c r="M3285" s="63">
        <v>1.23</v>
      </c>
      <c r="N3285" s="10" t="str">
        <f t="shared" ref="N3285:N3330" si="516">IF(M3285&gt;0,"W",IF(M3285&lt;0,"L","BE"))</f>
        <v>W</v>
      </c>
      <c r="O3285" s="11">
        <f t="shared" ref="O3285:O3330" si="517">INT(LEFT(A3285,10))</f>
        <v>45923</v>
      </c>
      <c r="P3285" s="12" t="str">
        <f t="shared" ref="P3285:P3330" si="518">TEXT(A3285,"hh")</f>
        <v>10</v>
      </c>
      <c r="Q3285" s="13" t="str">
        <f>VLOOKUP($B3285,Deals_Demo!$H:$N,7,0)</f>
        <v>strategy_18_demo</v>
      </c>
      <c r="R3285" s="13" t="str">
        <f t="shared" ref="R3285:R3330" si="519">TEXT(O3285,"ddd")</f>
        <v>Tue</v>
      </c>
      <c r="S3285" s="14">
        <f>VLOOKUP($B3285,Deals_Demo!$H:$S,8,0)</f>
        <v>45923.418263888889</v>
      </c>
      <c r="T3285" s="14">
        <f>VLOOKUP($B3285,Deals_Demo!$H:$S,9,0)</f>
        <v>45923.626597222225</v>
      </c>
      <c r="U3285" s="15" t="str">
        <f t="shared" ref="U3285:U3330" si="520">TEXT(T3285,"yyyy-mm-dd")</f>
        <v>2025-09-23</v>
      </c>
      <c r="V3285" s="13" t="str">
        <f>VLOOKUP($B3285,Deals_Demo!$H:$S,11,0)</f>
        <v>15</v>
      </c>
      <c r="W3285" s="13" t="str">
        <f>VLOOKUP($B3285,Deals_Demo!$H:$S,12,0)</f>
        <v>Tue</v>
      </c>
      <c r="X3285" s="13">
        <f t="shared" si="513"/>
        <v>0.123</v>
      </c>
      <c r="Y3285" s="13">
        <f t="shared" si="514"/>
        <v>0.246</v>
      </c>
      <c r="Z3285" s="13">
        <f t="shared" si="515"/>
        <v>0.36899999999999999</v>
      </c>
      <c r="AA3285" s="13">
        <f t="shared" ref="AA3285:AA3330" si="521">IF(M3285&lt;2.9,-3,M3285)</f>
        <v>-3</v>
      </c>
    </row>
    <row r="3286" spans="1:27" x14ac:dyDescent="0.25">
      <c r="A3286" s="56">
        <v>45923.421851851854</v>
      </c>
      <c r="B3286" s="57">
        <v>444719086</v>
      </c>
      <c r="C3286" s="58" t="s">
        <v>36</v>
      </c>
      <c r="D3286" s="58" t="s">
        <v>38</v>
      </c>
      <c r="E3286" s="58" t="s">
        <v>119</v>
      </c>
      <c r="F3286" s="59">
        <v>3750.59</v>
      </c>
      <c r="G3286" s="59">
        <v>3753.59</v>
      </c>
      <c r="H3286" s="58"/>
      <c r="I3286" s="58" t="s">
        <v>3824</v>
      </c>
      <c r="J3286" s="59">
        <v>3753.64</v>
      </c>
      <c r="K3286" s="59">
        <v>0</v>
      </c>
      <c r="L3286" s="59">
        <v>0</v>
      </c>
      <c r="M3286" s="59">
        <v>-3.05</v>
      </c>
      <c r="N3286" s="10" t="str">
        <f t="shared" si="516"/>
        <v>L</v>
      </c>
      <c r="O3286" s="11">
        <f t="shared" si="517"/>
        <v>45923</v>
      </c>
      <c r="P3286" s="12" t="str">
        <f t="shared" si="518"/>
        <v>10</v>
      </c>
      <c r="Q3286" s="13" t="str">
        <f>VLOOKUP($B3286,Deals_Demo!$H:$N,7,0)</f>
        <v>strategy_18_demo</v>
      </c>
      <c r="R3286" s="13" t="str">
        <f t="shared" si="519"/>
        <v>Tue</v>
      </c>
      <c r="S3286" s="14">
        <f>VLOOKUP($B3286,Deals_Demo!$H:$S,8,0)</f>
        <v>45923.421851851854</v>
      </c>
      <c r="T3286" s="14">
        <f>VLOOKUP($B3286,Deals_Demo!$H:$S,9,0)</f>
        <v>45923.630185185189</v>
      </c>
      <c r="U3286" s="15" t="str">
        <f t="shared" si="520"/>
        <v>2025-09-23</v>
      </c>
      <c r="V3286" s="13" t="str">
        <f>VLOOKUP($B3286,Deals_Demo!$H:$S,11,0)</f>
        <v>15</v>
      </c>
      <c r="W3286" s="13" t="str">
        <f>VLOOKUP($B3286,Deals_Demo!$H:$S,12,0)</f>
        <v>Tue</v>
      </c>
      <c r="X3286" s="13">
        <f t="shared" si="513"/>
        <v>-0.30499999999999999</v>
      </c>
      <c r="Y3286" s="13">
        <f t="shared" si="514"/>
        <v>-0.61</v>
      </c>
      <c r="Z3286" s="13">
        <f t="shared" si="515"/>
        <v>-0.91499999999999992</v>
      </c>
      <c r="AA3286" s="13">
        <f t="shared" si="521"/>
        <v>-3</v>
      </c>
    </row>
    <row r="3287" spans="1:27" x14ac:dyDescent="0.25">
      <c r="A3287" s="60">
        <v>45923.421851851854</v>
      </c>
      <c r="B3287" s="61">
        <v>444719087</v>
      </c>
      <c r="C3287" s="62" t="s">
        <v>36</v>
      </c>
      <c r="D3287" s="62" t="s">
        <v>38</v>
      </c>
      <c r="E3287" s="62" t="s">
        <v>119</v>
      </c>
      <c r="F3287" s="63">
        <v>3750.59</v>
      </c>
      <c r="G3287" s="63">
        <v>3753.59</v>
      </c>
      <c r="H3287" s="62"/>
      <c r="I3287" s="62" t="s">
        <v>3824</v>
      </c>
      <c r="J3287" s="63">
        <v>3753.64</v>
      </c>
      <c r="K3287" s="63">
        <v>0</v>
      </c>
      <c r="L3287" s="63">
        <v>0</v>
      </c>
      <c r="M3287" s="63">
        <v>-3.05</v>
      </c>
      <c r="N3287" s="10" t="str">
        <f t="shared" si="516"/>
        <v>L</v>
      </c>
      <c r="O3287" s="11">
        <f t="shared" si="517"/>
        <v>45923</v>
      </c>
      <c r="P3287" s="12" t="str">
        <f t="shared" si="518"/>
        <v>10</v>
      </c>
      <c r="Q3287" s="13" t="str">
        <f>VLOOKUP($B3287,Deals_Demo!$H:$N,7,0)</f>
        <v>strategy_20_demo</v>
      </c>
      <c r="R3287" s="13" t="str">
        <f t="shared" si="519"/>
        <v>Tue</v>
      </c>
      <c r="S3287" s="14">
        <f>VLOOKUP($B3287,Deals_Demo!$H:$S,8,0)</f>
        <v>45923.421851851854</v>
      </c>
      <c r="T3287" s="14">
        <f>VLOOKUP($B3287,Deals_Demo!$H:$S,9,0)</f>
        <v>45923.630185185189</v>
      </c>
      <c r="U3287" s="15" t="str">
        <f t="shared" si="520"/>
        <v>2025-09-23</v>
      </c>
      <c r="V3287" s="13" t="str">
        <f>VLOOKUP($B3287,Deals_Demo!$H:$S,11,0)</f>
        <v>15</v>
      </c>
      <c r="W3287" s="13" t="str">
        <f>VLOOKUP($B3287,Deals_Demo!$H:$S,12,0)</f>
        <v>Tue</v>
      </c>
      <c r="X3287" s="13">
        <f t="shared" si="513"/>
        <v>-0.30499999999999999</v>
      </c>
      <c r="Y3287" s="13">
        <f t="shared" si="514"/>
        <v>-0.61</v>
      </c>
      <c r="Z3287" s="13">
        <f t="shared" si="515"/>
        <v>-0.91499999999999992</v>
      </c>
      <c r="AA3287" s="13">
        <f t="shared" si="521"/>
        <v>-3</v>
      </c>
    </row>
    <row r="3288" spans="1:27" x14ac:dyDescent="0.25">
      <c r="A3288" s="56">
        <v>45923.421863425923</v>
      </c>
      <c r="B3288" s="57">
        <v>444719088</v>
      </c>
      <c r="C3288" s="58" t="s">
        <v>36</v>
      </c>
      <c r="D3288" s="58" t="s">
        <v>38</v>
      </c>
      <c r="E3288" s="58" t="s">
        <v>119</v>
      </c>
      <c r="F3288" s="59">
        <v>3750.59</v>
      </c>
      <c r="G3288" s="59">
        <v>3753.59</v>
      </c>
      <c r="H3288" s="58"/>
      <c r="I3288" s="58" t="s">
        <v>3824</v>
      </c>
      <c r="J3288" s="59">
        <v>3753.64</v>
      </c>
      <c r="K3288" s="59">
        <v>0</v>
      </c>
      <c r="L3288" s="59">
        <v>0</v>
      </c>
      <c r="M3288" s="59">
        <v>-3.05</v>
      </c>
      <c r="N3288" s="10" t="str">
        <f t="shared" si="516"/>
        <v>L</v>
      </c>
      <c r="O3288" s="11">
        <f t="shared" si="517"/>
        <v>45923</v>
      </c>
      <c r="P3288" s="12" t="str">
        <f t="shared" si="518"/>
        <v>10</v>
      </c>
      <c r="Q3288" s="13" t="str">
        <f>VLOOKUP($B3288,Deals_Demo!$H:$N,7,0)</f>
        <v>strategy_19_demo</v>
      </c>
      <c r="R3288" s="13" t="str">
        <f t="shared" si="519"/>
        <v>Tue</v>
      </c>
      <c r="S3288" s="14">
        <f>VLOOKUP($B3288,Deals_Demo!$H:$S,8,0)</f>
        <v>45923.421863425923</v>
      </c>
      <c r="T3288" s="14">
        <f>VLOOKUP($B3288,Deals_Demo!$H:$S,9,0)</f>
        <v>45923.630196759259</v>
      </c>
      <c r="U3288" s="15" t="str">
        <f t="shared" si="520"/>
        <v>2025-09-23</v>
      </c>
      <c r="V3288" s="13" t="str">
        <f>VLOOKUP($B3288,Deals_Demo!$H:$S,11,0)</f>
        <v>15</v>
      </c>
      <c r="W3288" s="13" t="str">
        <f>VLOOKUP($B3288,Deals_Demo!$H:$S,12,0)</f>
        <v>Tue</v>
      </c>
      <c r="X3288" s="13">
        <f t="shared" si="513"/>
        <v>-0.30499999999999999</v>
      </c>
      <c r="Y3288" s="13">
        <f t="shared" si="514"/>
        <v>-0.61</v>
      </c>
      <c r="Z3288" s="13">
        <f t="shared" si="515"/>
        <v>-0.91499999999999992</v>
      </c>
      <c r="AA3288" s="13">
        <f t="shared" si="521"/>
        <v>-3</v>
      </c>
    </row>
    <row r="3289" spans="1:27" x14ac:dyDescent="0.25">
      <c r="A3289" s="60">
        <v>45923.422083333331</v>
      </c>
      <c r="B3289" s="61">
        <v>444719163</v>
      </c>
      <c r="C3289" s="62" t="s">
        <v>36</v>
      </c>
      <c r="D3289" s="62" t="s">
        <v>38</v>
      </c>
      <c r="E3289" s="62" t="s">
        <v>119</v>
      </c>
      <c r="F3289" s="63">
        <v>3751.27</v>
      </c>
      <c r="G3289" s="63">
        <v>3750.62</v>
      </c>
      <c r="H3289" s="63">
        <v>3749.07</v>
      </c>
      <c r="I3289" s="62" t="s">
        <v>3825</v>
      </c>
      <c r="J3289" s="63">
        <v>3750.75</v>
      </c>
      <c r="K3289" s="63">
        <v>0</v>
      </c>
      <c r="L3289" s="63">
        <v>0</v>
      </c>
      <c r="M3289" s="63">
        <v>0.52</v>
      </c>
      <c r="N3289" s="10" t="str">
        <f t="shared" si="516"/>
        <v>W</v>
      </c>
      <c r="O3289" s="11">
        <f t="shared" si="517"/>
        <v>45923</v>
      </c>
      <c r="P3289" s="12" t="str">
        <f t="shared" si="518"/>
        <v>10</v>
      </c>
      <c r="Q3289" s="13" t="str">
        <f>VLOOKUP($B3289,Deals_Demo!$H:$N,7,0)</f>
        <v>strategy_21_demo</v>
      </c>
      <c r="R3289" s="13" t="str">
        <f t="shared" si="519"/>
        <v>Tue</v>
      </c>
      <c r="S3289" s="14">
        <f>VLOOKUP($B3289,Deals_Demo!$H:$S,8,0)</f>
        <v>45923.422083333331</v>
      </c>
      <c r="T3289" s="14">
        <f>VLOOKUP($B3289,Deals_Demo!$H:$S,9,0)</f>
        <v>45923.630416666667</v>
      </c>
      <c r="U3289" s="15" t="str">
        <f t="shared" si="520"/>
        <v>2025-09-23</v>
      </c>
      <c r="V3289" s="13" t="str">
        <f>VLOOKUP($B3289,Deals_Demo!$H:$S,11,0)</f>
        <v>15</v>
      </c>
      <c r="W3289" s="13" t="str">
        <f>VLOOKUP($B3289,Deals_Demo!$H:$S,12,0)</f>
        <v>Tue</v>
      </c>
      <c r="X3289" s="13">
        <f t="shared" si="513"/>
        <v>5.2000000000000005E-2</v>
      </c>
      <c r="Y3289" s="13">
        <f t="shared" si="514"/>
        <v>0.10400000000000001</v>
      </c>
      <c r="Z3289" s="13">
        <f t="shared" si="515"/>
        <v>0.156</v>
      </c>
      <c r="AA3289" s="13">
        <f t="shared" si="521"/>
        <v>-3</v>
      </c>
    </row>
    <row r="3290" spans="1:27" x14ac:dyDescent="0.25">
      <c r="A3290" s="56">
        <v>45923.422083333331</v>
      </c>
      <c r="B3290" s="57">
        <v>444719164</v>
      </c>
      <c r="C3290" s="58" t="s">
        <v>36</v>
      </c>
      <c r="D3290" s="58" t="s">
        <v>38</v>
      </c>
      <c r="E3290" s="58" t="s">
        <v>119</v>
      </c>
      <c r="F3290" s="59">
        <v>3751.27</v>
      </c>
      <c r="G3290" s="59">
        <v>3750.62</v>
      </c>
      <c r="H3290" s="59">
        <v>3747.77</v>
      </c>
      <c r="I3290" s="58" t="s">
        <v>3825</v>
      </c>
      <c r="J3290" s="59">
        <v>3750.75</v>
      </c>
      <c r="K3290" s="59">
        <v>0</v>
      </c>
      <c r="L3290" s="59">
        <v>0</v>
      </c>
      <c r="M3290" s="59">
        <v>0.52</v>
      </c>
      <c r="N3290" s="10" t="str">
        <f t="shared" si="516"/>
        <v>W</v>
      </c>
      <c r="O3290" s="11">
        <f t="shared" si="517"/>
        <v>45923</v>
      </c>
      <c r="P3290" s="12" t="str">
        <f t="shared" si="518"/>
        <v>10</v>
      </c>
      <c r="Q3290" s="13" t="str">
        <f>VLOOKUP($B3290,Deals_Demo!$H:$N,7,0)</f>
        <v>strategy_11_demo</v>
      </c>
      <c r="R3290" s="13" t="str">
        <f t="shared" si="519"/>
        <v>Tue</v>
      </c>
      <c r="S3290" s="14">
        <f>VLOOKUP($B3290,Deals_Demo!$H:$S,8,0)</f>
        <v>45923.422083333331</v>
      </c>
      <c r="T3290" s="14">
        <f>VLOOKUP($B3290,Deals_Demo!$H:$S,9,0)</f>
        <v>45923.630416666667</v>
      </c>
      <c r="U3290" s="15" t="str">
        <f t="shared" si="520"/>
        <v>2025-09-23</v>
      </c>
      <c r="V3290" s="13" t="str">
        <f>VLOOKUP($B3290,Deals_Demo!$H:$S,11,0)</f>
        <v>15</v>
      </c>
      <c r="W3290" s="13" t="str">
        <f>VLOOKUP($B3290,Deals_Demo!$H:$S,12,0)</f>
        <v>Tue</v>
      </c>
      <c r="X3290" s="13">
        <f t="shared" si="513"/>
        <v>5.2000000000000005E-2</v>
      </c>
      <c r="Y3290" s="13">
        <f t="shared" si="514"/>
        <v>0.10400000000000001</v>
      </c>
      <c r="Z3290" s="13">
        <f t="shared" si="515"/>
        <v>0.156</v>
      </c>
      <c r="AA3290" s="13">
        <f t="shared" si="521"/>
        <v>-3</v>
      </c>
    </row>
    <row r="3291" spans="1:27" x14ac:dyDescent="0.25">
      <c r="A3291" s="60">
        <v>45923.422083333331</v>
      </c>
      <c r="B3291" s="61">
        <v>444719165</v>
      </c>
      <c r="C3291" s="62" t="s">
        <v>36</v>
      </c>
      <c r="D3291" s="62" t="s">
        <v>38</v>
      </c>
      <c r="E3291" s="62" t="s">
        <v>119</v>
      </c>
      <c r="F3291" s="63">
        <v>3751.27</v>
      </c>
      <c r="G3291" s="63">
        <v>3754.27</v>
      </c>
      <c r="H3291" s="63">
        <v>3747.77</v>
      </c>
      <c r="I3291" s="62" t="s">
        <v>3826</v>
      </c>
      <c r="J3291" s="63">
        <v>3754.38</v>
      </c>
      <c r="K3291" s="63">
        <v>0</v>
      </c>
      <c r="L3291" s="63">
        <v>0</v>
      </c>
      <c r="M3291" s="63">
        <v>-3.11</v>
      </c>
      <c r="N3291" s="10" t="str">
        <f t="shared" si="516"/>
        <v>L</v>
      </c>
      <c r="O3291" s="11">
        <f t="shared" si="517"/>
        <v>45923</v>
      </c>
      <c r="P3291" s="12" t="str">
        <f t="shared" si="518"/>
        <v>10</v>
      </c>
      <c r="Q3291" s="13" t="str">
        <f>VLOOKUP($B3291,Deals_Demo!$H:$N,7,0)</f>
        <v>strategy_16_demo</v>
      </c>
      <c r="R3291" s="13" t="str">
        <f t="shared" si="519"/>
        <v>Tue</v>
      </c>
      <c r="S3291" s="14">
        <f>VLOOKUP($B3291,Deals_Demo!$H:$S,8,0)</f>
        <v>45923.422083333331</v>
      </c>
      <c r="T3291" s="14">
        <f>VLOOKUP($B3291,Deals_Demo!$H:$S,9,0)</f>
        <v>45923.630416666667</v>
      </c>
      <c r="U3291" s="15" t="str">
        <f t="shared" si="520"/>
        <v>2025-09-23</v>
      </c>
      <c r="V3291" s="13" t="str">
        <f>VLOOKUP($B3291,Deals_Demo!$H:$S,11,0)</f>
        <v>15</v>
      </c>
      <c r="W3291" s="13" t="str">
        <f>VLOOKUP($B3291,Deals_Demo!$H:$S,12,0)</f>
        <v>Tue</v>
      </c>
      <c r="X3291" s="13">
        <f t="shared" si="513"/>
        <v>-0.311</v>
      </c>
      <c r="Y3291" s="13">
        <f t="shared" si="514"/>
        <v>-0.622</v>
      </c>
      <c r="Z3291" s="13">
        <f t="shared" si="515"/>
        <v>-0.93299999999999994</v>
      </c>
      <c r="AA3291" s="13">
        <f t="shared" si="521"/>
        <v>-3</v>
      </c>
    </row>
    <row r="3292" spans="1:27" x14ac:dyDescent="0.25">
      <c r="A3292" s="56">
        <v>45923.422094907408</v>
      </c>
      <c r="B3292" s="57">
        <v>444719175</v>
      </c>
      <c r="C3292" s="58" t="s">
        <v>36</v>
      </c>
      <c r="D3292" s="58" t="s">
        <v>38</v>
      </c>
      <c r="E3292" s="58" t="s">
        <v>119</v>
      </c>
      <c r="F3292" s="59">
        <v>3751.27</v>
      </c>
      <c r="G3292" s="59">
        <v>3754.27</v>
      </c>
      <c r="H3292" s="59">
        <v>3749.77</v>
      </c>
      <c r="I3292" s="58" t="s">
        <v>3827</v>
      </c>
      <c r="J3292" s="59">
        <v>3749.68</v>
      </c>
      <c r="K3292" s="59">
        <v>0</v>
      </c>
      <c r="L3292" s="59">
        <v>0</v>
      </c>
      <c r="M3292" s="59">
        <v>1.59</v>
      </c>
      <c r="N3292" s="10" t="str">
        <f t="shared" si="516"/>
        <v>W</v>
      </c>
      <c r="O3292" s="11">
        <f t="shared" si="517"/>
        <v>45923</v>
      </c>
      <c r="P3292" s="12" t="str">
        <f t="shared" si="518"/>
        <v>10</v>
      </c>
      <c r="Q3292" s="13" t="str">
        <f>VLOOKUP($B3292,Deals_Demo!$H:$N,7,0)</f>
        <v>strategy_14_demo</v>
      </c>
      <c r="R3292" s="13" t="str">
        <f t="shared" si="519"/>
        <v>Tue</v>
      </c>
      <c r="S3292" s="14">
        <f>VLOOKUP($B3292,Deals_Demo!$H:$S,8,0)</f>
        <v>45923.422094907408</v>
      </c>
      <c r="T3292" s="14">
        <f>VLOOKUP($B3292,Deals_Demo!$H:$S,9,0)</f>
        <v>45923.630428240744</v>
      </c>
      <c r="U3292" s="15" t="str">
        <f t="shared" si="520"/>
        <v>2025-09-23</v>
      </c>
      <c r="V3292" s="13" t="str">
        <f>VLOOKUP($B3292,Deals_Demo!$H:$S,11,0)</f>
        <v>15</v>
      </c>
      <c r="W3292" s="13" t="str">
        <f>VLOOKUP($B3292,Deals_Demo!$H:$S,12,0)</f>
        <v>Tue</v>
      </c>
      <c r="X3292" s="13">
        <f t="shared" si="513"/>
        <v>0.15900000000000003</v>
      </c>
      <c r="Y3292" s="13">
        <f t="shared" si="514"/>
        <v>0.31800000000000006</v>
      </c>
      <c r="Z3292" s="13">
        <f t="shared" si="515"/>
        <v>0.47699999999999998</v>
      </c>
      <c r="AA3292" s="13">
        <f t="shared" si="521"/>
        <v>-3</v>
      </c>
    </row>
    <row r="3293" spans="1:27" x14ac:dyDescent="0.25">
      <c r="A3293" s="60">
        <v>45923.422094907408</v>
      </c>
      <c r="B3293" s="61">
        <v>444719181</v>
      </c>
      <c r="C3293" s="62" t="s">
        <v>36</v>
      </c>
      <c r="D3293" s="62" t="s">
        <v>38</v>
      </c>
      <c r="E3293" s="62" t="s">
        <v>119</v>
      </c>
      <c r="F3293" s="63">
        <v>3751.27</v>
      </c>
      <c r="G3293" s="63">
        <v>3754.27</v>
      </c>
      <c r="H3293" s="63">
        <v>3749.77</v>
      </c>
      <c r="I3293" s="62" t="s">
        <v>3827</v>
      </c>
      <c r="J3293" s="63">
        <v>3749.68</v>
      </c>
      <c r="K3293" s="63">
        <v>0</v>
      </c>
      <c r="L3293" s="63">
        <v>0</v>
      </c>
      <c r="M3293" s="63">
        <v>1.59</v>
      </c>
      <c r="N3293" s="10" t="str">
        <f t="shared" si="516"/>
        <v>W</v>
      </c>
      <c r="O3293" s="11">
        <f t="shared" si="517"/>
        <v>45923</v>
      </c>
      <c r="P3293" s="12" t="str">
        <f t="shared" si="518"/>
        <v>10</v>
      </c>
      <c r="Q3293" s="13" t="str">
        <f>VLOOKUP($B3293,Deals_Demo!$H:$N,7,0)</f>
        <v>strategy_24_demo</v>
      </c>
      <c r="R3293" s="13" t="str">
        <f t="shared" si="519"/>
        <v>Tue</v>
      </c>
      <c r="S3293" s="14">
        <f>VLOOKUP($B3293,Deals_Demo!$H:$S,8,0)</f>
        <v>45923.422094907408</v>
      </c>
      <c r="T3293" s="14">
        <f>VLOOKUP($B3293,Deals_Demo!$H:$S,9,0)</f>
        <v>45923.630428240744</v>
      </c>
      <c r="U3293" s="15" t="str">
        <f t="shared" si="520"/>
        <v>2025-09-23</v>
      </c>
      <c r="V3293" s="13" t="str">
        <f>VLOOKUP($B3293,Deals_Demo!$H:$S,11,0)</f>
        <v>15</v>
      </c>
      <c r="W3293" s="13" t="str">
        <f>VLOOKUP($B3293,Deals_Demo!$H:$S,12,0)</f>
        <v>Tue</v>
      </c>
      <c r="X3293" s="13">
        <f t="shared" si="513"/>
        <v>0.15900000000000003</v>
      </c>
      <c r="Y3293" s="13">
        <f t="shared" si="514"/>
        <v>0.31800000000000006</v>
      </c>
      <c r="Z3293" s="13">
        <f t="shared" si="515"/>
        <v>0.47699999999999998</v>
      </c>
      <c r="AA3293" s="13">
        <f t="shared" si="521"/>
        <v>-3</v>
      </c>
    </row>
    <row r="3294" spans="1:27" x14ac:dyDescent="0.25">
      <c r="A3294" s="56">
        <v>45923.422094907408</v>
      </c>
      <c r="B3294" s="57">
        <v>444719182</v>
      </c>
      <c r="C3294" s="58" t="s">
        <v>36</v>
      </c>
      <c r="D3294" s="58" t="s">
        <v>38</v>
      </c>
      <c r="E3294" s="58" t="s">
        <v>119</v>
      </c>
      <c r="F3294" s="59">
        <v>3751.27</v>
      </c>
      <c r="G3294" s="59">
        <v>3752.77</v>
      </c>
      <c r="H3294" s="59">
        <v>3749.77</v>
      </c>
      <c r="I3294" s="58" t="s">
        <v>3827</v>
      </c>
      <c r="J3294" s="59">
        <v>3749.68</v>
      </c>
      <c r="K3294" s="59">
        <v>0</v>
      </c>
      <c r="L3294" s="59">
        <v>0</v>
      </c>
      <c r="M3294" s="59">
        <v>1.59</v>
      </c>
      <c r="N3294" s="10" t="str">
        <f t="shared" si="516"/>
        <v>W</v>
      </c>
      <c r="O3294" s="11">
        <f t="shared" si="517"/>
        <v>45923</v>
      </c>
      <c r="P3294" s="12" t="str">
        <f t="shared" si="518"/>
        <v>10</v>
      </c>
      <c r="Q3294" s="13" t="str">
        <f>VLOOKUP($B3294,Deals_Demo!$H:$N,7,0)</f>
        <v>strategy_15_demo</v>
      </c>
      <c r="R3294" s="13" t="str">
        <f t="shared" si="519"/>
        <v>Tue</v>
      </c>
      <c r="S3294" s="14">
        <f>VLOOKUP($B3294,Deals_Demo!$H:$S,8,0)</f>
        <v>45923.422094907408</v>
      </c>
      <c r="T3294" s="14">
        <f>VLOOKUP($B3294,Deals_Demo!$H:$S,9,0)</f>
        <v>45923.630428240744</v>
      </c>
      <c r="U3294" s="15" t="str">
        <f t="shared" si="520"/>
        <v>2025-09-23</v>
      </c>
      <c r="V3294" s="13" t="str">
        <f>VLOOKUP($B3294,Deals_Demo!$H:$S,11,0)</f>
        <v>15</v>
      </c>
      <c r="W3294" s="13" t="str">
        <f>VLOOKUP($B3294,Deals_Demo!$H:$S,12,0)</f>
        <v>Tue</v>
      </c>
      <c r="X3294" s="13">
        <f t="shared" si="513"/>
        <v>0.15900000000000003</v>
      </c>
      <c r="Y3294" s="13">
        <f t="shared" si="514"/>
        <v>0.31800000000000006</v>
      </c>
      <c r="Z3294" s="13">
        <f t="shared" si="515"/>
        <v>0.47699999999999998</v>
      </c>
      <c r="AA3294" s="13">
        <f t="shared" si="521"/>
        <v>-3</v>
      </c>
    </row>
    <row r="3295" spans="1:27" x14ac:dyDescent="0.25">
      <c r="A3295" s="60">
        <v>45923.422094907408</v>
      </c>
      <c r="B3295" s="61">
        <v>444719183</v>
      </c>
      <c r="C3295" s="62" t="s">
        <v>36</v>
      </c>
      <c r="D3295" s="62" t="s">
        <v>38</v>
      </c>
      <c r="E3295" s="62" t="s">
        <v>119</v>
      </c>
      <c r="F3295" s="63">
        <v>3751.27</v>
      </c>
      <c r="G3295" s="63">
        <v>3753.47</v>
      </c>
      <c r="H3295" s="63">
        <v>3748.27</v>
      </c>
      <c r="I3295" s="62" t="s">
        <v>3824</v>
      </c>
      <c r="J3295" s="63">
        <v>3753.55</v>
      </c>
      <c r="K3295" s="63">
        <v>0</v>
      </c>
      <c r="L3295" s="63">
        <v>0</v>
      </c>
      <c r="M3295" s="63">
        <v>-2.2799999999999998</v>
      </c>
      <c r="N3295" s="10" t="str">
        <f t="shared" si="516"/>
        <v>L</v>
      </c>
      <c r="O3295" s="11">
        <f t="shared" si="517"/>
        <v>45923</v>
      </c>
      <c r="P3295" s="12" t="str">
        <f t="shared" si="518"/>
        <v>10</v>
      </c>
      <c r="Q3295" s="13" t="str">
        <f>VLOOKUP($B3295,Deals_Demo!$H:$N,7,0)</f>
        <v>strategy_23_demo</v>
      </c>
      <c r="R3295" s="13" t="str">
        <f t="shared" si="519"/>
        <v>Tue</v>
      </c>
      <c r="S3295" s="14">
        <f>VLOOKUP($B3295,Deals_Demo!$H:$S,8,0)</f>
        <v>45923.422094907408</v>
      </c>
      <c r="T3295" s="14">
        <f>VLOOKUP($B3295,Deals_Demo!$H:$S,9,0)</f>
        <v>45923.630428240744</v>
      </c>
      <c r="U3295" s="15" t="str">
        <f t="shared" si="520"/>
        <v>2025-09-23</v>
      </c>
      <c r="V3295" s="13" t="str">
        <f>VLOOKUP($B3295,Deals_Demo!$H:$S,11,0)</f>
        <v>15</v>
      </c>
      <c r="W3295" s="13" t="str">
        <f>VLOOKUP($B3295,Deals_Demo!$H:$S,12,0)</f>
        <v>Tue</v>
      </c>
      <c r="X3295" s="13">
        <f t="shared" si="513"/>
        <v>-0.22799999999999998</v>
      </c>
      <c r="Y3295" s="13">
        <f t="shared" si="514"/>
        <v>-0.45599999999999996</v>
      </c>
      <c r="Z3295" s="13">
        <f t="shared" si="515"/>
        <v>-0.68399999999999994</v>
      </c>
      <c r="AA3295" s="13">
        <f t="shared" si="521"/>
        <v>-3</v>
      </c>
    </row>
    <row r="3296" spans="1:27" x14ac:dyDescent="0.25">
      <c r="A3296" s="56">
        <v>45923.422106481485</v>
      </c>
      <c r="B3296" s="57">
        <v>444719184</v>
      </c>
      <c r="C3296" s="58" t="s">
        <v>36</v>
      </c>
      <c r="D3296" s="58" t="s">
        <v>38</v>
      </c>
      <c r="E3296" s="58" t="s">
        <v>119</v>
      </c>
      <c r="F3296" s="59">
        <v>3751.27</v>
      </c>
      <c r="G3296" s="59">
        <v>3750.63</v>
      </c>
      <c r="H3296" s="59">
        <v>3748.27</v>
      </c>
      <c r="I3296" s="58" t="s">
        <v>3825</v>
      </c>
      <c r="J3296" s="59">
        <v>3750.75</v>
      </c>
      <c r="K3296" s="59">
        <v>0</v>
      </c>
      <c r="L3296" s="59">
        <v>0</v>
      </c>
      <c r="M3296" s="59">
        <v>0.52</v>
      </c>
      <c r="N3296" s="10" t="str">
        <f t="shared" si="516"/>
        <v>W</v>
      </c>
      <c r="O3296" s="11">
        <f t="shared" si="517"/>
        <v>45923</v>
      </c>
      <c r="P3296" s="12" t="str">
        <f t="shared" si="518"/>
        <v>10</v>
      </c>
      <c r="Q3296" s="13" t="str">
        <f>VLOOKUP($B3296,Deals_Demo!$H:$N,7,0)</f>
        <v>strategy_10_demo</v>
      </c>
      <c r="R3296" s="13" t="str">
        <f t="shared" si="519"/>
        <v>Tue</v>
      </c>
      <c r="S3296" s="14">
        <f>VLOOKUP($B3296,Deals_Demo!$H:$S,8,0)</f>
        <v>45923.422106481485</v>
      </c>
      <c r="T3296" s="14">
        <f>VLOOKUP($B3296,Deals_Demo!$H:$S,9,0)</f>
        <v>45923.63043981482</v>
      </c>
      <c r="U3296" s="15" t="str">
        <f t="shared" si="520"/>
        <v>2025-09-23</v>
      </c>
      <c r="V3296" s="13" t="str">
        <f>VLOOKUP($B3296,Deals_Demo!$H:$S,11,0)</f>
        <v>15</v>
      </c>
      <c r="W3296" s="13" t="str">
        <f>VLOOKUP($B3296,Deals_Demo!$H:$S,12,0)</f>
        <v>Tue</v>
      </c>
      <c r="X3296" s="13">
        <f t="shared" si="513"/>
        <v>5.2000000000000005E-2</v>
      </c>
      <c r="Y3296" s="13">
        <f t="shared" si="514"/>
        <v>0.10400000000000001</v>
      </c>
      <c r="Z3296" s="13">
        <f t="shared" si="515"/>
        <v>0.156</v>
      </c>
      <c r="AA3296" s="13">
        <f t="shared" si="521"/>
        <v>-3</v>
      </c>
    </row>
    <row r="3297" spans="1:27" x14ac:dyDescent="0.25">
      <c r="A3297" s="60">
        <v>45923.422106481485</v>
      </c>
      <c r="B3297" s="61">
        <v>444719185</v>
      </c>
      <c r="C3297" s="62" t="s">
        <v>36</v>
      </c>
      <c r="D3297" s="62" t="s">
        <v>38</v>
      </c>
      <c r="E3297" s="62" t="s">
        <v>119</v>
      </c>
      <c r="F3297" s="63">
        <v>3751.27</v>
      </c>
      <c r="G3297" s="63">
        <v>3750.63</v>
      </c>
      <c r="H3297" s="63">
        <v>3748.27</v>
      </c>
      <c r="I3297" s="62" t="s">
        <v>3825</v>
      </c>
      <c r="J3297" s="63">
        <v>3750.75</v>
      </c>
      <c r="K3297" s="63">
        <v>0</v>
      </c>
      <c r="L3297" s="63">
        <v>0</v>
      </c>
      <c r="M3297" s="63">
        <v>0.52</v>
      </c>
      <c r="N3297" s="10" t="str">
        <f t="shared" si="516"/>
        <v>W</v>
      </c>
      <c r="O3297" s="11">
        <f t="shared" si="517"/>
        <v>45923</v>
      </c>
      <c r="P3297" s="12" t="str">
        <f t="shared" si="518"/>
        <v>10</v>
      </c>
      <c r="Q3297" s="13" t="str">
        <f>VLOOKUP($B3297,Deals_Demo!$H:$N,7,0)</f>
        <v>strategy_09_demo</v>
      </c>
      <c r="R3297" s="13" t="str">
        <f t="shared" si="519"/>
        <v>Tue</v>
      </c>
      <c r="S3297" s="14">
        <f>VLOOKUP($B3297,Deals_Demo!$H:$S,8,0)</f>
        <v>45923.422106481485</v>
      </c>
      <c r="T3297" s="14">
        <f>VLOOKUP($B3297,Deals_Demo!$H:$S,9,0)</f>
        <v>45923.63043981482</v>
      </c>
      <c r="U3297" s="15" t="str">
        <f t="shared" si="520"/>
        <v>2025-09-23</v>
      </c>
      <c r="V3297" s="13" t="str">
        <f>VLOOKUP($B3297,Deals_Demo!$H:$S,11,0)</f>
        <v>15</v>
      </c>
      <c r="W3297" s="13" t="str">
        <f>VLOOKUP($B3297,Deals_Demo!$H:$S,12,0)</f>
        <v>Tue</v>
      </c>
      <c r="X3297" s="13">
        <f t="shared" si="513"/>
        <v>5.2000000000000005E-2</v>
      </c>
      <c r="Y3297" s="13">
        <f t="shared" si="514"/>
        <v>0.10400000000000001</v>
      </c>
      <c r="Z3297" s="13">
        <f t="shared" si="515"/>
        <v>0.156</v>
      </c>
      <c r="AA3297" s="13">
        <f t="shared" si="521"/>
        <v>-3</v>
      </c>
    </row>
    <row r="3298" spans="1:27" x14ac:dyDescent="0.25">
      <c r="A3298" s="56">
        <v>45923.422106481485</v>
      </c>
      <c r="B3298" s="57">
        <v>444719186</v>
      </c>
      <c r="C3298" s="58" t="s">
        <v>36</v>
      </c>
      <c r="D3298" s="58" t="s">
        <v>38</v>
      </c>
      <c r="E3298" s="58" t="s">
        <v>119</v>
      </c>
      <c r="F3298" s="59">
        <v>3751.27</v>
      </c>
      <c r="G3298" s="59">
        <v>3753.47</v>
      </c>
      <c r="H3298" s="59">
        <v>3749.77</v>
      </c>
      <c r="I3298" s="58" t="s">
        <v>3827</v>
      </c>
      <c r="J3298" s="59">
        <v>3749.68</v>
      </c>
      <c r="K3298" s="59">
        <v>0</v>
      </c>
      <c r="L3298" s="59">
        <v>0</v>
      </c>
      <c r="M3298" s="59">
        <v>1.59</v>
      </c>
      <c r="N3298" s="10" t="str">
        <f t="shared" si="516"/>
        <v>W</v>
      </c>
      <c r="O3298" s="11">
        <f t="shared" si="517"/>
        <v>45923</v>
      </c>
      <c r="P3298" s="12" t="str">
        <f t="shared" si="518"/>
        <v>10</v>
      </c>
      <c r="Q3298" s="13" t="str">
        <f>VLOOKUP($B3298,Deals_Demo!$H:$N,7,0)</f>
        <v>strategy_22_demo</v>
      </c>
      <c r="R3298" s="13" t="str">
        <f t="shared" si="519"/>
        <v>Tue</v>
      </c>
      <c r="S3298" s="14">
        <f>VLOOKUP($B3298,Deals_Demo!$H:$S,8,0)</f>
        <v>45923.422106481485</v>
      </c>
      <c r="T3298" s="14">
        <f>VLOOKUP($B3298,Deals_Demo!$H:$S,9,0)</f>
        <v>45923.63043981482</v>
      </c>
      <c r="U3298" s="15" t="str">
        <f t="shared" si="520"/>
        <v>2025-09-23</v>
      </c>
      <c r="V3298" s="13" t="str">
        <f>VLOOKUP($B3298,Deals_Demo!$H:$S,11,0)</f>
        <v>15</v>
      </c>
      <c r="W3298" s="13" t="str">
        <f>VLOOKUP($B3298,Deals_Demo!$H:$S,12,0)</f>
        <v>Tue</v>
      </c>
      <c r="X3298" s="13">
        <f t="shared" si="513"/>
        <v>0.15900000000000003</v>
      </c>
      <c r="Y3298" s="13">
        <f t="shared" si="514"/>
        <v>0.31800000000000006</v>
      </c>
      <c r="Z3298" s="13">
        <f t="shared" si="515"/>
        <v>0.47699999999999998</v>
      </c>
      <c r="AA3298" s="13">
        <f t="shared" si="521"/>
        <v>-3</v>
      </c>
    </row>
    <row r="3299" spans="1:27" x14ac:dyDescent="0.25">
      <c r="A3299" s="60">
        <v>45923.422106481485</v>
      </c>
      <c r="B3299" s="61">
        <v>444719187</v>
      </c>
      <c r="C3299" s="62" t="s">
        <v>36</v>
      </c>
      <c r="D3299" s="62" t="s">
        <v>38</v>
      </c>
      <c r="E3299" s="62" t="s">
        <v>119</v>
      </c>
      <c r="F3299" s="63">
        <v>3751.27</v>
      </c>
      <c r="G3299" s="63">
        <v>3754.27</v>
      </c>
      <c r="H3299" s="63">
        <v>3749.77</v>
      </c>
      <c r="I3299" s="62" t="s">
        <v>3827</v>
      </c>
      <c r="J3299" s="63">
        <v>3749.68</v>
      </c>
      <c r="K3299" s="63">
        <v>0</v>
      </c>
      <c r="L3299" s="63">
        <v>0</v>
      </c>
      <c r="M3299" s="63">
        <v>1.59</v>
      </c>
      <c r="N3299" s="10" t="str">
        <f t="shared" si="516"/>
        <v>W</v>
      </c>
      <c r="O3299" s="11">
        <f t="shared" si="517"/>
        <v>45923</v>
      </c>
      <c r="P3299" s="12" t="str">
        <f t="shared" si="518"/>
        <v>10</v>
      </c>
      <c r="Q3299" s="13" t="str">
        <f>VLOOKUP($B3299,Deals_Demo!$H:$N,7,0)</f>
        <v>strategy_12_demo</v>
      </c>
      <c r="R3299" s="13" t="str">
        <f t="shared" si="519"/>
        <v>Tue</v>
      </c>
      <c r="S3299" s="14">
        <f>VLOOKUP($B3299,Deals_Demo!$H:$S,8,0)</f>
        <v>45923.422106481485</v>
      </c>
      <c r="T3299" s="14">
        <f>VLOOKUP($B3299,Deals_Demo!$H:$S,9,0)</f>
        <v>45923.63043981482</v>
      </c>
      <c r="U3299" s="15" t="str">
        <f t="shared" si="520"/>
        <v>2025-09-23</v>
      </c>
      <c r="V3299" s="13" t="str">
        <f>VLOOKUP($B3299,Deals_Demo!$H:$S,11,0)</f>
        <v>15</v>
      </c>
      <c r="W3299" s="13" t="str">
        <f>VLOOKUP($B3299,Deals_Demo!$H:$S,12,0)</f>
        <v>Tue</v>
      </c>
      <c r="X3299" s="13">
        <f t="shared" si="513"/>
        <v>0.15900000000000003</v>
      </c>
      <c r="Y3299" s="13">
        <f t="shared" si="514"/>
        <v>0.31800000000000006</v>
      </c>
      <c r="Z3299" s="13">
        <f t="shared" si="515"/>
        <v>0.47699999999999998</v>
      </c>
      <c r="AA3299" s="13">
        <f t="shared" si="521"/>
        <v>-3</v>
      </c>
    </row>
    <row r="3300" spans="1:27" x14ac:dyDescent="0.25">
      <c r="A3300" s="56">
        <v>45923.434699074074</v>
      </c>
      <c r="B3300" s="57">
        <v>444725637</v>
      </c>
      <c r="C3300" s="58" t="s">
        <v>36</v>
      </c>
      <c r="D3300" s="58" t="s">
        <v>37</v>
      </c>
      <c r="E3300" s="58" t="s">
        <v>119</v>
      </c>
      <c r="F3300" s="59">
        <v>3754.08</v>
      </c>
      <c r="G3300" s="59">
        <v>3753.65</v>
      </c>
      <c r="H3300" s="59">
        <v>3758.65</v>
      </c>
      <c r="I3300" s="58" t="s">
        <v>3828</v>
      </c>
      <c r="J3300" s="59">
        <v>3753.62</v>
      </c>
      <c r="K3300" s="59">
        <v>0</v>
      </c>
      <c r="L3300" s="59">
        <v>0</v>
      </c>
      <c r="M3300" s="59">
        <v>-0.46</v>
      </c>
      <c r="N3300" s="10" t="str">
        <f t="shared" si="516"/>
        <v>L</v>
      </c>
      <c r="O3300" s="11">
        <f t="shared" si="517"/>
        <v>45923</v>
      </c>
      <c r="P3300" s="12" t="str">
        <f t="shared" si="518"/>
        <v>10</v>
      </c>
      <c r="Q3300" s="13" t="str">
        <f>VLOOKUP($B3300,Deals_Demo!$H:$N,7,0)</f>
        <v>DEMO_strategy_27</v>
      </c>
      <c r="R3300" s="13" t="str">
        <f t="shared" si="519"/>
        <v>Tue</v>
      </c>
      <c r="S3300" s="14">
        <f>VLOOKUP($B3300,Deals_Demo!$H:$S,8,0)</f>
        <v>45923.434699074074</v>
      </c>
      <c r="T3300" s="14">
        <f>VLOOKUP($B3300,Deals_Demo!$H:$S,9,0)</f>
        <v>45923.64303240741</v>
      </c>
      <c r="U3300" s="15" t="str">
        <f t="shared" si="520"/>
        <v>2025-09-23</v>
      </c>
      <c r="V3300" s="13" t="str">
        <f>VLOOKUP($B3300,Deals_Demo!$H:$S,11,0)</f>
        <v>15</v>
      </c>
      <c r="W3300" s="13" t="str">
        <f>VLOOKUP($B3300,Deals_Demo!$H:$S,12,0)</f>
        <v>Tue</v>
      </c>
      <c r="X3300" s="13">
        <f t="shared" si="513"/>
        <v>-4.6000000000000006E-2</v>
      </c>
      <c r="Y3300" s="13">
        <f t="shared" si="514"/>
        <v>-9.2000000000000012E-2</v>
      </c>
      <c r="Z3300" s="13">
        <f t="shared" si="515"/>
        <v>-0.13800000000000001</v>
      </c>
      <c r="AA3300" s="13">
        <f t="shared" si="521"/>
        <v>-3</v>
      </c>
    </row>
    <row r="3301" spans="1:27" x14ac:dyDescent="0.25">
      <c r="A3301" s="60">
        <v>45923.434699074074</v>
      </c>
      <c r="B3301" s="61">
        <v>444725638</v>
      </c>
      <c r="C3301" s="62" t="s">
        <v>36</v>
      </c>
      <c r="D3301" s="62" t="s">
        <v>37</v>
      </c>
      <c r="E3301" s="62" t="s">
        <v>119</v>
      </c>
      <c r="F3301" s="63">
        <v>3754.08</v>
      </c>
      <c r="G3301" s="63">
        <v>3755.23</v>
      </c>
      <c r="H3301" s="63">
        <v>3758.58</v>
      </c>
      <c r="I3301" s="62" t="s">
        <v>3829</v>
      </c>
      <c r="J3301" s="63">
        <v>3755.21</v>
      </c>
      <c r="K3301" s="63">
        <v>0</v>
      </c>
      <c r="L3301" s="63">
        <v>0</v>
      </c>
      <c r="M3301" s="63">
        <v>1.1299999999999999</v>
      </c>
      <c r="N3301" s="10" t="str">
        <f t="shared" si="516"/>
        <v>W</v>
      </c>
      <c r="O3301" s="11">
        <f t="shared" si="517"/>
        <v>45923</v>
      </c>
      <c r="P3301" s="12" t="str">
        <f t="shared" si="518"/>
        <v>10</v>
      </c>
      <c r="Q3301" s="13" t="str">
        <f>VLOOKUP($B3301,Deals_Demo!$H:$N,7,0)</f>
        <v>DEMO_strategy_03</v>
      </c>
      <c r="R3301" s="13" t="str">
        <f t="shared" si="519"/>
        <v>Tue</v>
      </c>
      <c r="S3301" s="14">
        <f>VLOOKUP($B3301,Deals_Demo!$H:$S,8,0)</f>
        <v>45923.434699074074</v>
      </c>
      <c r="T3301" s="14">
        <f>VLOOKUP($B3301,Deals_Demo!$H:$S,9,0)</f>
        <v>45923.64303240741</v>
      </c>
      <c r="U3301" s="15" t="str">
        <f t="shared" si="520"/>
        <v>2025-09-23</v>
      </c>
      <c r="V3301" s="13" t="str">
        <f>VLOOKUP($B3301,Deals_Demo!$H:$S,11,0)</f>
        <v>15</v>
      </c>
      <c r="W3301" s="13" t="str">
        <f>VLOOKUP($B3301,Deals_Demo!$H:$S,12,0)</f>
        <v>Tue</v>
      </c>
      <c r="X3301" s="13">
        <f t="shared" si="513"/>
        <v>0.11299999999999999</v>
      </c>
      <c r="Y3301" s="13">
        <f t="shared" si="514"/>
        <v>0.22599999999999998</v>
      </c>
      <c r="Z3301" s="13">
        <f t="shared" si="515"/>
        <v>0.33899999999999997</v>
      </c>
      <c r="AA3301" s="13">
        <f t="shared" si="521"/>
        <v>-3</v>
      </c>
    </row>
    <row r="3302" spans="1:27" x14ac:dyDescent="0.25">
      <c r="A3302" s="56">
        <v>45923.434699074074</v>
      </c>
      <c r="B3302" s="57">
        <v>444725639</v>
      </c>
      <c r="C3302" s="58" t="s">
        <v>36</v>
      </c>
      <c r="D3302" s="58" t="s">
        <v>37</v>
      </c>
      <c r="E3302" s="58" t="s">
        <v>119</v>
      </c>
      <c r="F3302" s="59">
        <v>3754.1</v>
      </c>
      <c r="G3302" s="59">
        <v>3755.32</v>
      </c>
      <c r="H3302" s="59">
        <v>3760.08</v>
      </c>
      <c r="I3302" s="58" t="s">
        <v>3829</v>
      </c>
      <c r="J3302" s="59">
        <v>3755.27</v>
      </c>
      <c r="K3302" s="59">
        <v>0</v>
      </c>
      <c r="L3302" s="59">
        <v>0</v>
      </c>
      <c r="M3302" s="59">
        <v>1.17</v>
      </c>
      <c r="N3302" s="10" t="str">
        <f t="shared" si="516"/>
        <v>W</v>
      </c>
      <c r="O3302" s="11">
        <f t="shared" si="517"/>
        <v>45923</v>
      </c>
      <c r="P3302" s="12" t="str">
        <f t="shared" si="518"/>
        <v>10</v>
      </c>
      <c r="Q3302" s="13" t="str">
        <f>VLOOKUP($B3302,Deals_Demo!$H:$N,7,0)</f>
        <v>DEMO_strategy_26</v>
      </c>
      <c r="R3302" s="13" t="str">
        <f t="shared" si="519"/>
        <v>Tue</v>
      </c>
      <c r="S3302" s="14">
        <f>VLOOKUP($B3302,Deals_Demo!$H:$S,8,0)</f>
        <v>45923.434699074074</v>
      </c>
      <c r="T3302" s="14">
        <f>VLOOKUP($B3302,Deals_Demo!$H:$S,9,0)</f>
        <v>45923.64303240741</v>
      </c>
      <c r="U3302" s="15" t="str">
        <f t="shared" si="520"/>
        <v>2025-09-23</v>
      </c>
      <c r="V3302" s="13" t="str">
        <f>VLOOKUP($B3302,Deals_Demo!$H:$S,11,0)</f>
        <v>15</v>
      </c>
      <c r="W3302" s="13" t="str">
        <f>VLOOKUP($B3302,Deals_Demo!$H:$S,12,0)</f>
        <v>Tue</v>
      </c>
      <c r="X3302" s="13">
        <f t="shared" si="513"/>
        <v>0.11699999999999999</v>
      </c>
      <c r="Y3302" s="13">
        <f t="shared" si="514"/>
        <v>0.23399999999999999</v>
      </c>
      <c r="Z3302" s="13">
        <f t="shared" si="515"/>
        <v>0.35099999999999998</v>
      </c>
      <c r="AA3302" s="13">
        <f t="shared" si="521"/>
        <v>-3</v>
      </c>
    </row>
    <row r="3303" spans="1:27" x14ac:dyDescent="0.25">
      <c r="A3303" s="60">
        <v>45923.434710648151</v>
      </c>
      <c r="B3303" s="61">
        <v>444725641</v>
      </c>
      <c r="C3303" s="62" t="s">
        <v>36</v>
      </c>
      <c r="D3303" s="62" t="s">
        <v>37</v>
      </c>
      <c r="E3303" s="62" t="s">
        <v>119</v>
      </c>
      <c r="F3303" s="63">
        <v>3754.12</v>
      </c>
      <c r="G3303" s="63">
        <v>3771.48</v>
      </c>
      <c r="H3303" s="62"/>
      <c r="I3303" s="62" t="s">
        <v>3949</v>
      </c>
      <c r="J3303" s="63">
        <v>3771.47</v>
      </c>
      <c r="K3303" s="63">
        <v>0</v>
      </c>
      <c r="L3303" s="63">
        <v>0</v>
      </c>
      <c r="M3303" s="63">
        <v>17.350000000000001</v>
      </c>
      <c r="N3303" s="10" t="str">
        <f t="shared" si="516"/>
        <v>W</v>
      </c>
      <c r="O3303" s="11">
        <f t="shared" si="517"/>
        <v>45923</v>
      </c>
      <c r="P3303" s="12" t="str">
        <f t="shared" si="518"/>
        <v>10</v>
      </c>
      <c r="Q3303" s="13" t="str">
        <f>VLOOKUP($B3303,Deals_Demo!$H:$N,7,0)</f>
        <v>DEMO_strategy_25</v>
      </c>
      <c r="R3303" s="13" t="str">
        <f t="shared" si="519"/>
        <v>Tue</v>
      </c>
      <c r="S3303" s="14">
        <f>VLOOKUP($B3303,Deals_Demo!$H:$S,8,0)</f>
        <v>45923.434710648151</v>
      </c>
      <c r="T3303" s="14">
        <f>VLOOKUP($B3303,Deals_Demo!$H:$S,9,0)</f>
        <v>45923.643043981487</v>
      </c>
      <c r="U3303" s="15" t="str">
        <f t="shared" si="520"/>
        <v>2025-09-23</v>
      </c>
      <c r="V3303" s="13" t="str">
        <f>VLOOKUP($B3303,Deals_Demo!$H:$S,11,0)</f>
        <v>15</v>
      </c>
      <c r="W3303" s="13" t="str">
        <f>VLOOKUP($B3303,Deals_Demo!$H:$S,12,0)</f>
        <v>Tue</v>
      </c>
      <c r="X3303" s="13">
        <f t="shared" si="513"/>
        <v>1.7350000000000003</v>
      </c>
      <c r="Y3303" s="13">
        <f t="shared" si="514"/>
        <v>3.4700000000000006</v>
      </c>
      <c r="Z3303" s="13">
        <f t="shared" si="515"/>
        <v>5.2050000000000001</v>
      </c>
      <c r="AA3303" s="13">
        <f t="shared" si="521"/>
        <v>17.350000000000001</v>
      </c>
    </row>
    <row r="3304" spans="1:27" x14ac:dyDescent="0.25">
      <c r="A3304" s="56">
        <v>45923.434710648151</v>
      </c>
      <c r="B3304" s="57">
        <v>444725643</v>
      </c>
      <c r="C3304" s="58" t="s">
        <v>36</v>
      </c>
      <c r="D3304" s="58" t="s">
        <v>37</v>
      </c>
      <c r="E3304" s="58" t="s">
        <v>119</v>
      </c>
      <c r="F3304" s="59">
        <v>3754.11</v>
      </c>
      <c r="G3304" s="59">
        <v>3755.38</v>
      </c>
      <c r="H3304" s="58"/>
      <c r="I3304" s="58" t="s">
        <v>3829</v>
      </c>
      <c r="J3304" s="59">
        <v>3755.36</v>
      </c>
      <c r="K3304" s="59">
        <v>0</v>
      </c>
      <c r="L3304" s="59">
        <v>0</v>
      </c>
      <c r="M3304" s="59">
        <v>1.25</v>
      </c>
      <c r="N3304" s="10" t="str">
        <f t="shared" si="516"/>
        <v>W</v>
      </c>
      <c r="O3304" s="11">
        <f t="shared" si="517"/>
        <v>45923</v>
      </c>
      <c r="P3304" s="12" t="str">
        <f t="shared" si="518"/>
        <v>10</v>
      </c>
      <c r="Q3304" s="13" t="str">
        <f>VLOOKUP($B3304,Deals_Demo!$H:$N,7,0)</f>
        <v>DEMO_strategy_01</v>
      </c>
      <c r="R3304" s="13" t="str">
        <f t="shared" si="519"/>
        <v>Tue</v>
      </c>
      <c r="S3304" s="14">
        <f>VLOOKUP($B3304,Deals_Demo!$H:$S,8,0)</f>
        <v>45923.434710648151</v>
      </c>
      <c r="T3304" s="14">
        <f>VLOOKUP($B3304,Deals_Demo!$H:$S,9,0)</f>
        <v>45923.643043981487</v>
      </c>
      <c r="U3304" s="15" t="str">
        <f t="shared" si="520"/>
        <v>2025-09-23</v>
      </c>
      <c r="V3304" s="13" t="str">
        <f>VLOOKUP($B3304,Deals_Demo!$H:$S,11,0)</f>
        <v>15</v>
      </c>
      <c r="W3304" s="13" t="str">
        <f>VLOOKUP($B3304,Deals_Demo!$H:$S,12,0)</f>
        <v>Tue</v>
      </c>
      <c r="X3304" s="13">
        <f t="shared" si="513"/>
        <v>0.125</v>
      </c>
      <c r="Y3304" s="13">
        <f t="shared" si="514"/>
        <v>0.25</v>
      </c>
      <c r="Z3304" s="13">
        <f t="shared" si="515"/>
        <v>0.375</v>
      </c>
      <c r="AA3304" s="13">
        <f t="shared" si="521"/>
        <v>-3</v>
      </c>
    </row>
    <row r="3305" spans="1:27" x14ac:dyDescent="0.25">
      <c r="A3305" s="60">
        <v>45923.434710648151</v>
      </c>
      <c r="B3305" s="61">
        <v>444725644</v>
      </c>
      <c r="C3305" s="62" t="s">
        <v>36</v>
      </c>
      <c r="D3305" s="62" t="s">
        <v>37</v>
      </c>
      <c r="E3305" s="62" t="s">
        <v>119</v>
      </c>
      <c r="F3305" s="63">
        <v>3754.15</v>
      </c>
      <c r="G3305" s="63">
        <v>3757.84</v>
      </c>
      <c r="H3305" s="63">
        <v>3760.12</v>
      </c>
      <c r="I3305" s="62" t="s">
        <v>3950</v>
      </c>
      <c r="J3305" s="63">
        <v>3760.15</v>
      </c>
      <c r="K3305" s="63">
        <v>0</v>
      </c>
      <c r="L3305" s="63">
        <v>0</v>
      </c>
      <c r="M3305" s="63">
        <v>6</v>
      </c>
      <c r="N3305" s="10" t="str">
        <f t="shared" si="516"/>
        <v>W</v>
      </c>
      <c r="O3305" s="11">
        <f t="shared" si="517"/>
        <v>45923</v>
      </c>
      <c r="P3305" s="12" t="str">
        <f t="shared" si="518"/>
        <v>10</v>
      </c>
      <c r="Q3305" s="13" t="str">
        <f>VLOOKUP($B3305,Deals_Demo!$H:$N,7,0)</f>
        <v>DEMO_strategy_02</v>
      </c>
      <c r="R3305" s="13" t="str">
        <f t="shared" si="519"/>
        <v>Tue</v>
      </c>
      <c r="S3305" s="14">
        <f>VLOOKUP($B3305,Deals_Demo!$H:$S,8,0)</f>
        <v>45923.434710648151</v>
      </c>
      <c r="T3305" s="14">
        <f>VLOOKUP($B3305,Deals_Demo!$H:$S,9,0)</f>
        <v>45923.643043981487</v>
      </c>
      <c r="U3305" s="15" t="str">
        <f t="shared" si="520"/>
        <v>2025-09-23</v>
      </c>
      <c r="V3305" s="13" t="str">
        <f>VLOOKUP($B3305,Deals_Demo!$H:$S,11,0)</f>
        <v>15</v>
      </c>
      <c r="W3305" s="13" t="str">
        <f>VLOOKUP($B3305,Deals_Demo!$H:$S,12,0)</f>
        <v>Tue</v>
      </c>
      <c r="X3305" s="13">
        <f t="shared" si="513"/>
        <v>0.60000000000000009</v>
      </c>
      <c r="Y3305" s="13">
        <f t="shared" si="514"/>
        <v>1.2000000000000002</v>
      </c>
      <c r="Z3305" s="13">
        <f t="shared" si="515"/>
        <v>1.7999999999999998</v>
      </c>
      <c r="AA3305" s="13">
        <f t="shared" si="521"/>
        <v>6</v>
      </c>
    </row>
    <row r="3306" spans="1:27" x14ac:dyDescent="0.25">
      <c r="A3306" s="56">
        <v>45923.435393518521</v>
      </c>
      <c r="B3306" s="57">
        <v>444726020</v>
      </c>
      <c r="C3306" s="58" t="s">
        <v>36</v>
      </c>
      <c r="D3306" s="58" t="s">
        <v>37</v>
      </c>
      <c r="E3306" s="58" t="s">
        <v>119</v>
      </c>
      <c r="F3306" s="59">
        <v>3754.09</v>
      </c>
      <c r="G3306" s="59">
        <v>3755.74</v>
      </c>
      <c r="H3306" s="58"/>
      <c r="I3306" s="58" t="s">
        <v>3830</v>
      </c>
      <c r="J3306" s="59">
        <v>3755.71</v>
      </c>
      <c r="K3306" s="59">
        <v>0</v>
      </c>
      <c r="L3306" s="59">
        <v>0</v>
      </c>
      <c r="M3306" s="59">
        <v>1.62</v>
      </c>
      <c r="N3306" s="10" t="str">
        <f t="shared" si="516"/>
        <v>W</v>
      </c>
      <c r="O3306" s="11">
        <f t="shared" si="517"/>
        <v>45923</v>
      </c>
      <c r="P3306" s="12" t="str">
        <f t="shared" si="518"/>
        <v>10</v>
      </c>
      <c r="Q3306" s="13" t="str">
        <f>VLOOKUP($B3306,Deals_Demo!$H:$N,7,0)</f>
        <v>strategy_19_demo</v>
      </c>
      <c r="R3306" s="13" t="str">
        <f t="shared" si="519"/>
        <v>Tue</v>
      </c>
      <c r="S3306" s="14">
        <f>VLOOKUP($B3306,Deals_Demo!$H:$S,8,0)</f>
        <v>45923.435393518521</v>
      </c>
      <c r="T3306" s="14">
        <f>VLOOKUP($B3306,Deals_Demo!$H:$S,9,0)</f>
        <v>45923.643726851857</v>
      </c>
      <c r="U3306" s="15" t="str">
        <f t="shared" si="520"/>
        <v>2025-09-23</v>
      </c>
      <c r="V3306" s="13" t="str">
        <f>VLOOKUP($B3306,Deals_Demo!$H:$S,11,0)</f>
        <v>15</v>
      </c>
      <c r="W3306" s="13" t="str">
        <f>VLOOKUP($B3306,Deals_Demo!$H:$S,12,0)</f>
        <v>Tue</v>
      </c>
      <c r="X3306" s="13">
        <f t="shared" si="513"/>
        <v>0.16200000000000003</v>
      </c>
      <c r="Y3306" s="13">
        <f t="shared" si="514"/>
        <v>0.32400000000000007</v>
      </c>
      <c r="Z3306" s="13">
        <f t="shared" si="515"/>
        <v>0.48599999999999999</v>
      </c>
      <c r="AA3306" s="13">
        <f t="shared" si="521"/>
        <v>-3</v>
      </c>
    </row>
    <row r="3307" spans="1:27" x14ac:dyDescent="0.25">
      <c r="A3307" s="60">
        <v>45923.435393518521</v>
      </c>
      <c r="B3307" s="61">
        <v>444726021</v>
      </c>
      <c r="C3307" s="62" t="s">
        <v>36</v>
      </c>
      <c r="D3307" s="62" t="s">
        <v>37</v>
      </c>
      <c r="E3307" s="62" t="s">
        <v>119</v>
      </c>
      <c r="F3307" s="63">
        <v>3754.09</v>
      </c>
      <c r="G3307" s="63">
        <v>3754.68</v>
      </c>
      <c r="H3307" s="62"/>
      <c r="I3307" s="62" t="s">
        <v>3831</v>
      </c>
      <c r="J3307" s="63">
        <v>3754.53</v>
      </c>
      <c r="K3307" s="63">
        <v>0</v>
      </c>
      <c r="L3307" s="63">
        <v>0</v>
      </c>
      <c r="M3307" s="63">
        <v>0.44</v>
      </c>
      <c r="N3307" s="10" t="str">
        <f t="shared" si="516"/>
        <v>W</v>
      </c>
      <c r="O3307" s="11">
        <f t="shared" si="517"/>
        <v>45923</v>
      </c>
      <c r="P3307" s="12" t="str">
        <f t="shared" si="518"/>
        <v>10</v>
      </c>
      <c r="Q3307" s="13" t="str">
        <f>VLOOKUP($B3307,Deals_Demo!$H:$N,7,0)</f>
        <v>strategy_18_demo</v>
      </c>
      <c r="R3307" s="13" t="str">
        <f t="shared" si="519"/>
        <v>Tue</v>
      </c>
      <c r="S3307" s="14">
        <f>VLOOKUP($B3307,Deals_Demo!$H:$S,8,0)</f>
        <v>45923.435393518521</v>
      </c>
      <c r="T3307" s="14">
        <f>VLOOKUP($B3307,Deals_Demo!$H:$S,9,0)</f>
        <v>45923.643726851857</v>
      </c>
      <c r="U3307" s="15" t="str">
        <f t="shared" si="520"/>
        <v>2025-09-23</v>
      </c>
      <c r="V3307" s="13" t="str">
        <f>VLOOKUP($B3307,Deals_Demo!$H:$S,11,0)</f>
        <v>15</v>
      </c>
      <c r="W3307" s="13" t="str">
        <f>VLOOKUP($B3307,Deals_Demo!$H:$S,12,0)</f>
        <v>Tue</v>
      </c>
      <c r="X3307" s="13">
        <f t="shared" si="513"/>
        <v>4.4000000000000004E-2</v>
      </c>
      <c r="Y3307" s="13">
        <f t="shared" si="514"/>
        <v>8.8000000000000009E-2</v>
      </c>
      <c r="Z3307" s="13">
        <f t="shared" si="515"/>
        <v>0.13200000000000001</v>
      </c>
      <c r="AA3307" s="13">
        <f t="shared" si="521"/>
        <v>-3</v>
      </c>
    </row>
    <row r="3308" spans="1:27" x14ac:dyDescent="0.25">
      <c r="A3308" s="56">
        <v>45923.43712962963</v>
      </c>
      <c r="B3308" s="57">
        <v>444727101</v>
      </c>
      <c r="C3308" s="58" t="s">
        <v>36</v>
      </c>
      <c r="D3308" s="58" t="s">
        <v>37</v>
      </c>
      <c r="E3308" s="58" t="s">
        <v>119</v>
      </c>
      <c r="F3308" s="59">
        <v>3755</v>
      </c>
      <c r="G3308" s="59">
        <v>3755.75</v>
      </c>
      <c r="H3308" s="58"/>
      <c r="I3308" s="58" t="s">
        <v>3830</v>
      </c>
      <c r="J3308" s="59">
        <v>3755.71</v>
      </c>
      <c r="K3308" s="59">
        <v>0</v>
      </c>
      <c r="L3308" s="59">
        <v>0</v>
      </c>
      <c r="M3308" s="59">
        <v>0.71</v>
      </c>
      <c r="N3308" s="10" t="str">
        <f t="shared" si="516"/>
        <v>W</v>
      </c>
      <c r="O3308" s="11">
        <f t="shared" si="517"/>
        <v>45923</v>
      </c>
      <c r="P3308" s="12" t="str">
        <f t="shared" si="518"/>
        <v>10</v>
      </c>
      <c r="Q3308" s="13" t="str">
        <f>VLOOKUP($B3308,Deals_Demo!$H:$N,7,0)</f>
        <v>strategy_20_demo</v>
      </c>
      <c r="R3308" s="13" t="str">
        <f t="shared" si="519"/>
        <v>Tue</v>
      </c>
      <c r="S3308" s="14">
        <f>VLOOKUP($B3308,Deals_Demo!$H:$S,8,0)</f>
        <v>45923.43712962963</v>
      </c>
      <c r="T3308" s="14">
        <f>VLOOKUP($B3308,Deals_Demo!$H:$S,9,0)</f>
        <v>45923.645462962966</v>
      </c>
      <c r="U3308" s="15" t="str">
        <f t="shared" si="520"/>
        <v>2025-09-23</v>
      </c>
      <c r="V3308" s="13" t="str">
        <f>VLOOKUP($B3308,Deals_Demo!$H:$S,11,0)</f>
        <v>15</v>
      </c>
      <c r="W3308" s="13" t="str">
        <f>VLOOKUP($B3308,Deals_Demo!$H:$S,12,0)</f>
        <v>Tue</v>
      </c>
      <c r="X3308" s="13">
        <f t="shared" si="513"/>
        <v>7.0999999999999994E-2</v>
      </c>
      <c r="Y3308" s="13">
        <f t="shared" si="514"/>
        <v>0.14199999999999999</v>
      </c>
      <c r="Z3308" s="13">
        <f t="shared" si="515"/>
        <v>0.21299999999999999</v>
      </c>
      <c r="AA3308" s="13">
        <f t="shared" si="521"/>
        <v>-3</v>
      </c>
    </row>
    <row r="3309" spans="1:27" x14ac:dyDescent="0.25">
      <c r="A3309" s="60">
        <v>45923.438518518517</v>
      </c>
      <c r="B3309" s="61">
        <v>444727963</v>
      </c>
      <c r="C3309" s="62" t="s">
        <v>36</v>
      </c>
      <c r="D3309" s="62" t="s">
        <v>37</v>
      </c>
      <c r="E3309" s="62" t="s">
        <v>119</v>
      </c>
      <c r="F3309" s="63">
        <v>3754.96</v>
      </c>
      <c r="G3309" s="63">
        <v>3755.78</v>
      </c>
      <c r="H3309" s="62"/>
      <c r="I3309" s="62" t="s">
        <v>3830</v>
      </c>
      <c r="J3309" s="63">
        <v>3755.71</v>
      </c>
      <c r="K3309" s="63">
        <v>0</v>
      </c>
      <c r="L3309" s="63">
        <v>0</v>
      </c>
      <c r="M3309" s="63">
        <v>0.75</v>
      </c>
      <c r="N3309" s="10" t="str">
        <f t="shared" si="516"/>
        <v>W</v>
      </c>
      <c r="O3309" s="11">
        <f t="shared" si="517"/>
        <v>45923</v>
      </c>
      <c r="P3309" s="12" t="str">
        <f t="shared" si="518"/>
        <v>10</v>
      </c>
      <c r="Q3309" s="13" t="str">
        <f>VLOOKUP($B3309,Deals_Demo!$H:$N,7,0)</f>
        <v>strategy_18_demo</v>
      </c>
      <c r="R3309" s="13" t="str">
        <f t="shared" si="519"/>
        <v>Tue</v>
      </c>
      <c r="S3309" s="14">
        <f>VLOOKUP($B3309,Deals_Demo!$H:$S,8,0)</f>
        <v>45923.438518518517</v>
      </c>
      <c r="T3309" s="14">
        <f>VLOOKUP($B3309,Deals_Demo!$H:$S,9,0)</f>
        <v>45923.646851851852</v>
      </c>
      <c r="U3309" s="15" t="str">
        <f t="shared" si="520"/>
        <v>2025-09-23</v>
      </c>
      <c r="V3309" s="13" t="str">
        <f>VLOOKUP($B3309,Deals_Demo!$H:$S,11,0)</f>
        <v>15</v>
      </c>
      <c r="W3309" s="13" t="str">
        <f>VLOOKUP($B3309,Deals_Demo!$H:$S,12,0)</f>
        <v>Tue</v>
      </c>
      <c r="X3309" s="13">
        <f t="shared" si="513"/>
        <v>7.5000000000000011E-2</v>
      </c>
      <c r="Y3309" s="13">
        <f t="shared" si="514"/>
        <v>0.15000000000000002</v>
      </c>
      <c r="Z3309" s="13">
        <f t="shared" si="515"/>
        <v>0.22499999999999998</v>
      </c>
      <c r="AA3309" s="13">
        <f t="shared" si="521"/>
        <v>-3</v>
      </c>
    </row>
    <row r="3310" spans="1:27" x14ac:dyDescent="0.25">
      <c r="A3310" s="56">
        <v>45923.439675925925</v>
      </c>
      <c r="B3310" s="57">
        <v>444728656</v>
      </c>
      <c r="C3310" s="58" t="s">
        <v>36</v>
      </c>
      <c r="D3310" s="58" t="s">
        <v>37</v>
      </c>
      <c r="E3310" s="58" t="s">
        <v>119</v>
      </c>
      <c r="F3310" s="59">
        <v>3755.88</v>
      </c>
      <c r="G3310" s="59">
        <v>3752.95</v>
      </c>
      <c r="H3310" s="58"/>
      <c r="I3310" s="58" t="s">
        <v>3832</v>
      </c>
      <c r="J3310" s="59">
        <v>3752.92</v>
      </c>
      <c r="K3310" s="59">
        <v>0</v>
      </c>
      <c r="L3310" s="59">
        <v>0</v>
      </c>
      <c r="M3310" s="59">
        <v>-2.96</v>
      </c>
      <c r="N3310" s="10" t="str">
        <f t="shared" si="516"/>
        <v>L</v>
      </c>
      <c r="O3310" s="11">
        <f t="shared" si="517"/>
        <v>45923</v>
      </c>
      <c r="P3310" s="12" t="str">
        <f t="shared" si="518"/>
        <v>10</v>
      </c>
      <c r="Q3310" s="13" t="str">
        <f>VLOOKUP($B3310,Deals_Demo!$H:$N,7,0)</f>
        <v>strategy_19_demo</v>
      </c>
      <c r="R3310" s="13" t="str">
        <f t="shared" si="519"/>
        <v>Tue</v>
      </c>
      <c r="S3310" s="14">
        <f>VLOOKUP($B3310,Deals_Demo!$H:$S,8,0)</f>
        <v>45923.439675925925</v>
      </c>
      <c r="T3310" s="14">
        <f>VLOOKUP($B3310,Deals_Demo!$H:$S,9,0)</f>
        <v>45923.648009259261</v>
      </c>
      <c r="U3310" s="15" t="str">
        <f t="shared" si="520"/>
        <v>2025-09-23</v>
      </c>
      <c r="V3310" s="13" t="str">
        <f>VLOOKUP($B3310,Deals_Demo!$H:$S,11,0)</f>
        <v>15</v>
      </c>
      <c r="W3310" s="13" t="str">
        <f>VLOOKUP($B3310,Deals_Demo!$H:$S,12,0)</f>
        <v>Tue</v>
      </c>
      <c r="X3310" s="13">
        <f t="shared" si="513"/>
        <v>-0.29599999999999999</v>
      </c>
      <c r="Y3310" s="13">
        <f t="shared" si="514"/>
        <v>-0.59199999999999997</v>
      </c>
      <c r="Z3310" s="13">
        <f t="shared" si="515"/>
        <v>-0.88800000000000001</v>
      </c>
      <c r="AA3310" s="13">
        <f t="shared" si="521"/>
        <v>-3</v>
      </c>
    </row>
    <row r="3311" spans="1:27" x14ac:dyDescent="0.25">
      <c r="A3311" s="60">
        <v>45923.439675925925</v>
      </c>
      <c r="B3311" s="61">
        <v>444728658</v>
      </c>
      <c r="C3311" s="62" t="s">
        <v>36</v>
      </c>
      <c r="D3311" s="62" t="s">
        <v>37</v>
      </c>
      <c r="E3311" s="62" t="s">
        <v>119</v>
      </c>
      <c r="F3311" s="63">
        <v>3755.88</v>
      </c>
      <c r="G3311" s="63">
        <v>3756.46</v>
      </c>
      <c r="H3311" s="62"/>
      <c r="I3311" s="62" t="s">
        <v>3833</v>
      </c>
      <c r="J3311" s="63">
        <v>3756.44</v>
      </c>
      <c r="K3311" s="63">
        <v>0</v>
      </c>
      <c r="L3311" s="63">
        <v>0</v>
      </c>
      <c r="M3311" s="63">
        <v>0.56000000000000005</v>
      </c>
      <c r="N3311" s="10" t="str">
        <f t="shared" si="516"/>
        <v>W</v>
      </c>
      <c r="O3311" s="11">
        <f t="shared" si="517"/>
        <v>45923</v>
      </c>
      <c r="P3311" s="12" t="str">
        <f t="shared" si="518"/>
        <v>10</v>
      </c>
      <c r="Q3311" s="13" t="str">
        <f>VLOOKUP($B3311,Deals_Demo!$H:$N,7,0)</f>
        <v>strategy_18_demo</v>
      </c>
      <c r="R3311" s="13" t="str">
        <f t="shared" si="519"/>
        <v>Tue</v>
      </c>
      <c r="S3311" s="14">
        <f>VLOOKUP($B3311,Deals_Demo!$H:$S,8,0)</f>
        <v>45923.439675925925</v>
      </c>
      <c r="T3311" s="14">
        <f>VLOOKUP($B3311,Deals_Demo!$H:$S,9,0)</f>
        <v>45923.648009259261</v>
      </c>
      <c r="U3311" s="15" t="str">
        <f t="shared" si="520"/>
        <v>2025-09-23</v>
      </c>
      <c r="V3311" s="13" t="str">
        <f>VLOOKUP($B3311,Deals_Demo!$H:$S,11,0)</f>
        <v>15</v>
      </c>
      <c r="W3311" s="13" t="str">
        <f>VLOOKUP($B3311,Deals_Demo!$H:$S,12,0)</f>
        <v>Tue</v>
      </c>
      <c r="X3311" s="13">
        <f t="shared" si="513"/>
        <v>5.6000000000000008E-2</v>
      </c>
      <c r="Y3311" s="13">
        <f t="shared" si="514"/>
        <v>0.11200000000000002</v>
      </c>
      <c r="Z3311" s="13">
        <f t="shared" si="515"/>
        <v>0.16800000000000001</v>
      </c>
      <c r="AA3311" s="13">
        <f t="shared" si="521"/>
        <v>-3</v>
      </c>
    </row>
    <row r="3312" spans="1:27" x14ac:dyDescent="0.25">
      <c r="A3312" s="56">
        <v>45923.439675925925</v>
      </c>
      <c r="B3312" s="57">
        <v>444728660</v>
      </c>
      <c r="C3312" s="58" t="s">
        <v>36</v>
      </c>
      <c r="D3312" s="58" t="s">
        <v>37</v>
      </c>
      <c r="E3312" s="58" t="s">
        <v>119</v>
      </c>
      <c r="F3312" s="59">
        <v>3755.92</v>
      </c>
      <c r="G3312" s="59">
        <v>3756.49</v>
      </c>
      <c r="H3312" s="58"/>
      <c r="I3312" s="58" t="s">
        <v>3834</v>
      </c>
      <c r="J3312" s="59">
        <v>3756.49</v>
      </c>
      <c r="K3312" s="59">
        <v>0</v>
      </c>
      <c r="L3312" s="59">
        <v>0</v>
      </c>
      <c r="M3312" s="59">
        <v>0.56999999999999995</v>
      </c>
      <c r="N3312" s="10" t="str">
        <f t="shared" si="516"/>
        <v>W</v>
      </c>
      <c r="O3312" s="11">
        <f t="shared" si="517"/>
        <v>45923</v>
      </c>
      <c r="P3312" s="12" t="str">
        <f t="shared" si="518"/>
        <v>10</v>
      </c>
      <c r="Q3312" s="13" t="str">
        <f>VLOOKUP($B3312,Deals_Demo!$H:$N,7,0)</f>
        <v>strategy_20_demo</v>
      </c>
      <c r="R3312" s="13" t="str">
        <f t="shared" si="519"/>
        <v>Tue</v>
      </c>
      <c r="S3312" s="14">
        <f>VLOOKUP($B3312,Deals_Demo!$H:$S,8,0)</f>
        <v>45923.439675925925</v>
      </c>
      <c r="T3312" s="14">
        <f>VLOOKUP($B3312,Deals_Demo!$H:$S,9,0)</f>
        <v>45923.648009259261</v>
      </c>
      <c r="U3312" s="15" t="str">
        <f t="shared" si="520"/>
        <v>2025-09-23</v>
      </c>
      <c r="V3312" s="13" t="str">
        <f>VLOOKUP($B3312,Deals_Demo!$H:$S,11,0)</f>
        <v>15</v>
      </c>
      <c r="W3312" s="13" t="str">
        <f>VLOOKUP($B3312,Deals_Demo!$H:$S,12,0)</f>
        <v>Tue</v>
      </c>
      <c r="X3312" s="13">
        <f t="shared" si="513"/>
        <v>5.6999999999999995E-2</v>
      </c>
      <c r="Y3312" s="13">
        <f t="shared" si="514"/>
        <v>0.11399999999999999</v>
      </c>
      <c r="Z3312" s="13">
        <f t="shared" si="515"/>
        <v>0.17099999999999999</v>
      </c>
      <c r="AA3312" s="13">
        <f t="shared" si="521"/>
        <v>-3</v>
      </c>
    </row>
    <row r="3313" spans="1:27" x14ac:dyDescent="0.25">
      <c r="A3313" s="60">
        <v>45923.441527777781</v>
      </c>
      <c r="B3313" s="61">
        <v>444729479</v>
      </c>
      <c r="C3313" s="62" t="s">
        <v>36</v>
      </c>
      <c r="D3313" s="62" t="s">
        <v>37</v>
      </c>
      <c r="E3313" s="62" t="s">
        <v>119</v>
      </c>
      <c r="F3313" s="63">
        <v>3755.84</v>
      </c>
      <c r="G3313" s="63">
        <v>3752.84</v>
      </c>
      <c r="H3313" s="63">
        <v>3758.04</v>
      </c>
      <c r="I3313" s="62" t="s">
        <v>3835</v>
      </c>
      <c r="J3313" s="63">
        <v>3752.82</v>
      </c>
      <c r="K3313" s="63">
        <v>0</v>
      </c>
      <c r="L3313" s="63">
        <v>0</v>
      </c>
      <c r="M3313" s="63">
        <v>-3.02</v>
      </c>
      <c r="N3313" s="10" t="str">
        <f t="shared" si="516"/>
        <v>L</v>
      </c>
      <c r="O3313" s="11">
        <f t="shared" si="517"/>
        <v>45923</v>
      </c>
      <c r="P3313" s="12" t="str">
        <f t="shared" si="518"/>
        <v>10</v>
      </c>
      <c r="Q3313" s="13" t="str">
        <f>VLOOKUP($B3313,Deals_Demo!$H:$N,7,0)</f>
        <v>strategy_21_demo</v>
      </c>
      <c r="R3313" s="13" t="str">
        <f t="shared" si="519"/>
        <v>Tue</v>
      </c>
      <c r="S3313" s="14">
        <f>VLOOKUP($B3313,Deals_Demo!$H:$S,8,0)</f>
        <v>45923.441527777781</v>
      </c>
      <c r="T3313" s="14">
        <f>VLOOKUP($B3313,Deals_Demo!$H:$S,9,0)</f>
        <v>45923.649861111116</v>
      </c>
      <c r="U3313" s="15" t="str">
        <f t="shared" si="520"/>
        <v>2025-09-23</v>
      </c>
      <c r="V3313" s="13" t="str">
        <f>VLOOKUP($B3313,Deals_Demo!$H:$S,11,0)</f>
        <v>15</v>
      </c>
      <c r="W3313" s="13" t="str">
        <f>VLOOKUP($B3313,Deals_Demo!$H:$S,12,0)</f>
        <v>Tue</v>
      </c>
      <c r="X3313" s="13">
        <f t="shared" si="513"/>
        <v>-0.30200000000000005</v>
      </c>
      <c r="Y3313" s="13">
        <f t="shared" si="514"/>
        <v>-0.60400000000000009</v>
      </c>
      <c r="Z3313" s="13">
        <f t="shared" si="515"/>
        <v>-0.90599999999999992</v>
      </c>
      <c r="AA3313" s="13">
        <f t="shared" si="521"/>
        <v>-3</v>
      </c>
    </row>
    <row r="3314" spans="1:27" x14ac:dyDescent="0.25">
      <c r="A3314" s="56">
        <v>45923.441527777781</v>
      </c>
      <c r="B3314" s="57">
        <v>444729482</v>
      </c>
      <c r="C3314" s="58" t="s">
        <v>36</v>
      </c>
      <c r="D3314" s="58" t="s">
        <v>37</v>
      </c>
      <c r="E3314" s="58" t="s">
        <v>119</v>
      </c>
      <c r="F3314" s="59">
        <v>3755.84</v>
      </c>
      <c r="G3314" s="59">
        <v>3755.87</v>
      </c>
      <c r="H3314" s="59">
        <v>3759.34</v>
      </c>
      <c r="I3314" s="58" t="s">
        <v>3836</v>
      </c>
      <c r="J3314" s="59">
        <v>3755.87</v>
      </c>
      <c r="K3314" s="59">
        <v>0</v>
      </c>
      <c r="L3314" s="59">
        <v>0</v>
      </c>
      <c r="M3314" s="59">
        <v>0.03</v>
      </c>
      <c r="N3314" s="10" t="str">
        <f t="shared" si="516"/>
        <v>W</v>
      </c>
      <c r="O3314" s="11">
        <f t="shared" si="517"/>
        <v>45923</v>
      </c>
      <c r="P3314" s="12" t="str">
        <f t="shared" si="518"/>
        <v>10</v>
      </c>
      <c r="Q3314" s="13" t="str">
        <f>VLOOKUP($B3314,Deals_Demo!$H:$N,7,0)</f>
        <v>strategy_11_demo</v>
      </c>
      <c r="R3314" s="13" t="str">
        <f t="shared" si="519"/>
        <v>Tue</v>
      </c>
      <c r="S3314" s="14">
        <f>VLOOKUP($B3314,Deals_Demo!$H:$S,8,0)</f>
        <v>45923.441527777781</v>
      </c>
      <c r="T3314" s="14">
        <f>VLOOKUP($B3314,Deals_Demo!$H:$S,9,0)</f>
        <v>45923.649861111116</v>
      </c>
      <c r="U3314" s="15" t="str">
        <f t="shared" si="520"/>
        <v>2025-09-23</v>
      </c>
      <c r="V3314" s="13" t="str">
        <f>VLOOKUP($B3314,Deals_Demo!$H:$S,11,0)</f>
        <v>15</v>
      </c>
      <c r="W3314" s="13" t="str">
        <f>VLOOKUP($B3314,Deals_Demo!$H:$S,12,0)</f>
        <v>Tue</v>
      </c>
      <c r="X3314" s="13">
        <f t="shared" si="513"/>
        <v>3.0000000000000001E-3</v>
      </c>
      <c r="Y3314" s="13">
        <f t="shared" si="514"/>
        <v>6.0000000000000001E-3</v>
      </c>
      <c r="Z3314" s="13">
        <f t="shared" si="515"/>
        <v>8.9999999999999993E-3</v>
      </c>
      <c r="AA3314" s="13">
        <f t="shared" si="521"/>
        <v>-3</v>
      </c>
    </row>
    <row r="3315" spans="1:27" x14ac:dyDescent="0.25">
      <c r="A3315" s="60">
        <v>45923.441527777781</v>
      </c>
      <c r="B3315" s="61">
        <v>444729491</v>
      </c>
      <c r="C3315" s="62" t="s">
        <v>36</v>
      </c>
      <c r="D3315" s="62" t="s">
        <v>37</v>
      </c>
      <c r="E3315" s="62" t="s">
        <v>119</v>
      </c>
      <c r="F3315" s="63">
        <v>3755.84</v>
      </c>
      <c r="G3315" s="63">
        <v>3755.89</v>
      </c>
      <c r="H3315" s="63">
        <v>3758.84</v>
      </c>
      <c r="I3315" s="62" t="s">
        <v>3836</v>
      </c>
      <c r="J3315" s="63">
        <v>3755.87</v>
      </c>
      <c r="K3315" s="63">
        <v>0</v>
      </c>
      <c r="L3315" s="63">
        <v>0</v>
      </c>
      <c r="M3315" s="63">
        <v>0.03</v>
      </c>
      <c r="N3315" s="10" t="str">
        <f t="shared" si="516"/>
        <v>W</v>
      </c>
      <c r="O3315" s="11">
        <f t="shared" si="517"/>
        <v>45923</v>
      </c>
      <c r="P3315" s="12" t="str">
        <f t="shared" si="518"/>
        <v>10</v>
      </c>
      <c r="Q3315" s="13" t="str">
        <f>VLOOKUP($B3315,Deals_Demo!$H:$N,7,0)</f>
        <v>strategy_10_demo</v>
      </c>
      <c r="R3315" s="13" t="str">
        <f t="shared" si="519"/>
        <v>Tue</v>
      </c>
      <c r="S3315" s="14">
        <f>VLOOKUP($B3315,Deals_Demo!$H:$S,8,0)</f>
        <v>45923.441527777781</v>
      </c>
      <c r="T3315" s="14">
        <f>VLOOKUP($B3315,Deals_Demo!$H:$S,9,0)</f>
        <v>45923.649861111116</v>
      </c>
      <c r="U3315" s="15" t="str">
        <f t="shared" si="520"/>
        <v>2025-09-23</v>
      </c>
      <c r="V3315" s="13" t="str">
        <f>VLOOKUP($B3315,Deals_Demo!$H:$S,11,0)</f>
        <v>15</v>
      </c>
      <c r="W3315" s="13" t="str">
        <f>VLOOKUP($B3315,Deals_Demo!$H:$S,12,0)</f>
        <v>Tue</v>
      </c>
      <c r="X3315" s="13">
        <f t="shared" si="513"/>
        <v>3.0000000000000001E-3</v>
      </c>
      <c r="Y3315" s="13">
        <f t="shared" si="514"/>
        <v>6.0000000000000001E-3</v>
      </c>
      <c r="Z3315" s="13">
        <f t="shared" si="515"/>
        <v>8.9999999999999993E-3</v>
      </c>
      <c r="AA3315" s="13">
        <f t="shared" si="521"/>
        <v>-3</v>
      </c>
    </row>
    <row r="3316" spans="1:27" x14ac:dyDescent="0.25">
      <c r="A3316" s="56">
        <v>45923.44153935185</v>
      </c>
      <c r="B3316" s="57">
        <v>444729494</v>
      </c>
      <c r="C3316" s="58" t="s">
        <v>36</v>
      </c>
      <c r="D3316" s="58" t="s">
        <v>37</v>
      </c>
      <c r="E3316" s="58" t="s">
        <v>119</v>
      </c>
      <c r="F3316" s="59">
        <v>3755.92</v>
      </c>
      <c r="G3316" s="59">
        <v>3753.64</v>
      </c>
      <c r="H3316" s="59">
        <v>3758.84</v>
      </c>
      <c r="I3316" s="58" t="s">
        <v>3828</v>
      </c>
      <c r="J3316" s="59">
        <v>3753.62</v>
      </c>
      <c r="K3316" s="59">
        <v>0</v>
      </c>
      <c r="L3316" s="59">
        <v>0</v>
      </c>
      <c r="M3316" s="59">
        <v>-2.2999999999999998</v>
      </c>
      <c r="N3316" s="10" t="str">
        <f t="shared" si="516"/>
        <v>L</v>
      </c>
      <c r="O3316" s="11">
        <f t="shared" si="517"/>
        <v>45923</v>
      </c>
      <c r="P3316" s="12" t="str">
        <f t="shared" si="518"/>
        <v>10</v>
      </c>
      <c r="Q3316" s="13" t="str">
        <f>VLOOKUP($B3316,Deals_Demo!$H:$N,7,0)</f>
        <v>strategy_23_demo</v>
      </c>
      <c r="R3316" s="13" t="str">
        <f t="shared" si="519"/>
        <v>Tue</v>
      </c>
      <c r="S3316" s="14">
        <f>VLOOKUP($B3316,Deals_Demo!$H:$S,8,0)</f>
        <v>45923.44153935185</v>
      </c>
      <c r="T3316" s="14">
        <f>VLOOKUP($B3316,Deals_Demo!$H:$S,9,0)</f>
        <v>45923.649872685186</v>
      </c>
      <c r="U3316" s="15" t="str">
        <f t="shared" si="520"/>
        <v>2025-09-23</v>
      </c>
      <c r="V3316" s="13" t="str">
        <f>VLOOKUP($B3316,Deals_Demo!$H:$S,11,0)</f>
        <v>15</v>
      </c>
      <c r="W3316" s="13" t="str">
        <f>VLOOKUP($B3316,Deals_Demo!$H:$S,12,0)</f>
        <v>Tue</v>
      </c>
      <c r="X3316" s="13">
        <f t="shared" si="513"/>
        <v>-0.22999999999999998</v>
      </c>
      <c r="Y3316" s="13">
        <f t="shared" si="514"/>
        <v>-0.45999999999999996</v>
      </c>
      <c r="Z3316" s="13">
        <f t="shared" si="515"/>
        <v>-0.69</v>
      </c>
      <c r="AA3316" s="13">
        <f t="shared" si="521"/>
        <v>-3</v>
      </c>
    </row>
    <row r="3317" spans="1:27" x14ac:dyDescent="0.25">
      <c r="A3317" s="60">
        <v>45923.44153935185</v>
      </c>
      <c r="B3317" s="61">
        <v>444729496</v>
      </c>
      <c r="C3317" s="62" t="s">
        <v>36</v>
      </c>
      <c r="D3317" s="62" t="s">
        <v>37</v>
      </c>
      <c r="E3317" s="62" t="s">
        <v>119</v>
      </c>
      <c r="F3317" s="63">
        <v>3755.89</v>
      </c>
      <c r="G3317" s="63">
        <v>3754.34</v>
      </c>
      <c r="H3317" s="63">
        <v>3757.34</v>
      </c>
      <c r="I3317" s="62" t="s">
        <v>3837</v>
      </c>
      <c r="J3317" s="63">
        <v>3757.38</v>
      </c>
      <c r="K3317" s="63">
        <v>0</v>
      </c>
      <c r="L3317" s="63">
        <v>0</v>
      </c>
      <c r="M3317" s="63">
        <v>1.49</v>
      </c>
      <c r="N3317" s="10" t="str">
        <f t="shared" si="516"/>
        <v>W</v>
      </c>
      <c r="O3317" s="11">
        <f t="shared" si="517"/>
        <v>45923</v>
      </c>
      <c r="P3317" s="12" t="str">
        <f t="shared" si="518"/>
        <v>10</v>
      </c>
      <c r="Q3317" s="13" t="str">
        <f>VLOOKUP($B3317,Deals_Demo!$H:$N,7,0)</f>
        <v>strategy_15_demo</v>
      </c>
      <c r="R3317" s="13" t="str">
        <f t="shared" si="519"/>
        <v>Tue</v>
      </c>
      <c r="S3317" s="14">
        <f>VLOOKUP($B3317,Deals_Demo!$H:$S,8,0)</f>
        <v>45923.44153935185</v>
      </c>
      <c r="T3317" s="14">
        <f>VLOOKUP($B3317,Deals_Demo!$H:$S,9,0)</f>
        <v>45923.649872685186</v>
      </c>
      <c r="U3317" s="15" t="str">
        <f t="shared" si="520"/>
        <v>2025-09-23</v>
      </c>
      <c r="V3317" s="13" t="str">
        <f>VLOOKUP($B3317,Deals_Demo!$H:$S,11,0)</f>
        <v>15</v>
      </c>
      <c r="W3317" s="13" t="str">
        <f>VLOOKUP($B3317,Deals_Demo!$H:$S,12,0)</f>
        <v>Tue</v>
      </c>
      <c r="X3317" s="13">
        <f t="shared" si="513"/>
        <v>0.14899999999999999</v>
      </c>
      <c r="Y3317" s="13">
        <f t="shared" si="514"/>
        <v>0.29799999999999999</v>
      </c>
      <c r="Z3317" s="13">
        <f t="shared" si="515"/>
        <v>0.44700000000000001</v>
      </c>
      <c r="AA3317" s="13">
        <f t="shared" si="521"/>
        <v>-3</v>
      </c>
    </row>
    <row r="3318" spans="1:27" x14ac:dyDescent="0.25">
      <c r="A3318" s="56">
        <v>45923.44153935185</v>
      </c>
      <c r="B3318" s="57">
        <v>444729498</v>
      </c>
      <c r="C3318" s="58" t="s">
        <v>36</v>
      </c>
      <c r="D3318" s="58" t="s">
        <v>37</v>
      </c>
      <c r="E3318" s="58" t="s">
        <v>119</v>
      </c>
      <c r="F3318" s="59">
        <v>3755.86</v>
      </c>
      <c r="G3318" s="59">
        <v>3752.84</v>
      </c>
      <c r="H3318" s="59">
        <v>3757.34</v>
      </c>
      <c r="I3318" s="58" t="s">
        <v>3837</v>
      </c>
      <c r="J3318" s="59">
        <v>3757.38</v>
      </c>
      <c r="K3318" s="59">
        <v>0</v>
      </c>
      <c r="L3318" s="59">
        <v>0</v>
      </c>
      <c r="M3318" s="59">
        <v>1.52</v>
      </c>
      <c r="N3318" s="10" t="str">
        <f t="shared" si="516"/>
        <v>W</v>
      </c>
      <c r="O3318" s="11">
        <f t="shared" si="517"/>
        <v>45923</v>
      </c>
      <c r="P3318" s="12" t="str">
        <f t="shared" si="518"/>
        <v>10</v>
      </c>
      <c r="Q3318" s="13" t="str">
        <f>VLOOKUP($B3318,Deals_Demo!$H:$N,7,0)</f>
        <v>strategy_12_demo</v>
      </c>
      <c r="R3318" s="13" t="str">
        <f t="shared" si="519"/>
        <v>Tue</v>
      </c>
      <c r="S3318" s="14">
        <f>VLOOKUP($B3318,Deals_Demo!$H:$S,8,0)</f>
        <v>45923.44153935185</v>
      </c>
      <c r="T3318" s="14">
        <f>VLOOKUP($B3318,Deals_Demo!$H:$S,9,0)</f>
        <v>45923.649872685186</v>
      </c>
      <c r="U3318" s="15" t="str">
        <f t="shared" si="520"/>
        <v>2025-09-23</v>
      </c>
      <c r="V3318" s="13" t="str">
        <f>VLOOKUP($B3318,Deals_Demo!$H:$S,11,0)</f>
        <v>15</v>
      </c>
      <c r="W3318" s="13" t="str">
        <f>VLOOKUP($B3318,Deals_Demo!$H:$S,12,0)</f>
        <v>Tue</v>
      </c>
      <c r="X3318" s="13">
        <f t="shared" si="513"/>
        <v>0.15200000000000002</v>
      </c>
      <c r="Y3318" s="13">
        <f t="shared" si="514"/>
        <v>0.30400000000000005</v>
      </c>
      <c r="Z3318" s="13">
        <f t="shared" si="515"/>
        <v>0.45599999999999996</v>
      </c>
      <c r="AA3318" s="13">
        <f t="shared" si="521"/>
        <v>-3</v>
      </c>
    </row>
    <row r="3319" spans="1:27" x14ac:dyDescent="0.25">
      <c r="A3319" s="60">
        <v>45923.44153935185</v>
      </c>
      <c r="B3319" s="61">
        <v>444729503</v>
      </c>
      <c r="C3319" s="62" t="s">
        <v>36</v>
      </c>
      <c r="D3319" s="62" t="s">
        <v>37</v>
      </c>
      <c r="E3319" s="62" t="s">
        <v>119</v>
      </c>
      <c r="F3319" s="63">
        <v>3755.86</v>
      </c>
      <c r="G3319" s="63">
        <v>3753.64</v>
      </c>
      <c r="H3319" s="63">
        <v>3757.34</v>
      </c>
      <c r="I3319" s="62" t="s">
        <v>3837</v>
      </c>
      <c r="J3319" s="63">
        <v>3757.38</v>
      </c>
      <c r="K3319" s="63">
        <v>0</v>
      </c>
      <c r="L3319" s="63">
        <v>0</v>
      </c>
      <c r="M3319" s="63">
        <v>1.52</v>
      </c>
      <c r="N3319" s="10" t="str">
        <f t="shared" si="516"/>
        <v>W</v>
      </c>
      <c r="O3319" s="11">
        <f t="shared" si="517"/>
        <v>45923</v>
      </c>
      <c r="P3319" s="12" t="str">
        <f t="shared" si="518"/>
        <v>10</v>
      </c>
      <c r="Q3319" s="13" t="str">
        <f>VLOOKUP($B3319,Deals_Demo!$H:$N,7,0)</f>
        <v>strategy_22_demo</v>
      </c>
      <c r="R3319" s="13" t="str">
        <f t="shared" si="519"/>
        <v>Tue</v>
      </c>
      <c r="S3319" s="14">
        <f>VLOOKUP($B3319,Deals_Demo!$H:$S,8,0)</f>
        <v>45923.44153935185</v>
      </c>
      <c r="T3319" s="14">
        <f>VLOOKUP($B3319,Deals_Demo!$H:$S,9,0)</f>
        <v>45923.649872685186</v>
      </c>
      <c r="U3319" s="15" t="str">
        <f t="shared" si="520"/>
        <v>2025-09-23</v>
      </c>
      <c r="V3319" s="13" t="str">
        <f>VLOOKUP($B3319,Deals_Demo!$H:$S,11,0)</f>
        <v>15</v>
      </c>
      <c r="W3319" s="13" t="str">
        <f>VLOOKUP($B3319,Deals_Demo!$H:$S,12,0)</f>
        <v>Tue</v>
      </c>
      <c r="X3319" s="13">
        <f t="shared" si="513"/>
        <v>0.15200000000000002</v>
      </c>
      <c r="Y3319" s="13">
        <f t="shared" si="514"/>
        <v>0.30400000000000005</v>
      </c>
      <c r="Z3319" s="13">
        <f t="shared" si="515"/>
        <v>0.45599999999999996</v>
      </c>
      <c r="AA3319" s="13">
        <f t="shared" si="521"/>
        <v>-3</v>
      </c>
    </row>
    <row r="3320" spans="1:27" x14ac:dyDescent="0.25">
      <c r="A3320" s="56">
        <v>45923.441550925927</v>
      </c>
      <c r="B3320" s="57">
        <v>444729505</v>
      </c>
      <c r="C3320" s="58" t="s">
        <v>36</v>
      </c>
      <c r="D3320" s="58" t="s">
        <v>37</v>
      </c>
      <c r="E3320" s="58" t="s">
        <v>119</v>
      </c>
      <c r="F3320" s="59">
        <v>3755.88</v>
      </c>
      <c r="G3320" s="59">
        <v>3752.84</v>
      </c>
      <c r="H3320" s="59">
        <v>3757.34</v>
      </c>
      <c r="I3320" s="58" t="s">
        <v>3837</v>
      </c>
      <c r="J3320" s="59">
        <v>3757.38</v>
      </c>
      <c r="K3320" s="59">
        <v>0</v>
      </c>
      <c r="L3320" s="59">
        <v>0</v>
      </c>
      <c r="M3320" s="59">
        <v>1.5</v>
      </c>
      <c r="N3320" s="10" t="str">
        <f t="shared" si="516"/>
        <v>W</v>
      </c>
      <c r="O3320" s="11">
        <f t="shared" si="517"/>
        <v>45923</v>
      </c>
      <c r="P3320" s="12" t="str">
        <f t="shared" si="518"/>
        <v>10</v>
      </c>
      <c r="Q3320" s="13" t="str">
        <f>VLOOKUP($B3320,Deals_Demo!$H:$N,7,0)</f>
        <v>strategy_24_demo</v>
      </c>
      <c r="R3320" s="13" t="str">
        <f t="shared" si="519"/>
        <v>Tue</v>
      </c>
      <c r="S3320" s="14">
        <f>VLOOKUP($B3320,Deals_Demo!$H:$S,8,0)</f>
        <v>45923.441550925927</v>
      </c>
      <c r="T3320" s="14">
        <f>VLOOKUP($B3320,Deals_Demo!$H:$S,9,0)</f>
        <v>45923.649884259263</v>
      </c>
      <c r="U3320" s="15" t="str">
        <f t="shared" si="520"/>
        <v>2025-09-23</v>
      </c>
      <c r="V3320" s="13" t="str">
        <f>VLOOKUP($B3320,Deals_Demo!$H:$S,11,0)</f>
        <v>15</v>
      </c>
      <c r="W3320" s="13" t="str">
        <f>VLOOKUP($B3320,Deals_Demo!$H:$S,12,0)</f>
        <v>Tue</v>
      </c>
      <c r="X3320" s="13">
        <f t="shared" si="513"/>
        <v>0.15000000000000002</v>
      </c>
      <c r="Y3320" s="13">
        <f t="shared" si="514"/>
        <v>0.30000000000000004</v>
      </c>
      <c r="Z3320" s="13">
        <f t="shared" si="515"/>
        <v>0.44999999999999996</v>
      </c>
      <c r="AA3320" s="13">
        <f t="shared" si="521"/>
        <v>-3</v>
      </c>
    </row>
    <row r="3321" spans="1:27" x14ac:dyDescent="0.25">
      <c r="A3321" s="60">
        <v>45923.441550925927</v>
      </c>
      <c r="B3321" s="61">
        <v>444729507</v>
      </c>
      <c r="C3321" s="62" t="s">
        <v>36</v>
      </c>
      <c r="D3321" s="62" t="s">
        <v>37</v>
      </c>
      <c r="E3321" s="62" t="s">
        <v>119</v>
      </c>
      <c r="F3321" s="63">
        <v>3755.88</v>
      </c>
      <c r="G3321" s="63">
        <v>3752.84</v>
      </c>
      <c r="H3321" s="63">
        <v>3757.34</v>
      </c>
      <c r="I3321" s="62" t="s">
        <v>3837</v>
      </c>
      <c r="J3321" s="63">
        <v>3757.38</v>
      </c>
      <c r="K3321" s="63">
        <v>0</v>
      </c>
      <c r="L3321" s="63">
        <v>0</v>
      </c>
      <c r="M3321" s="63">
        <v>1.5</v>
      </c>
      <c r="N3321" s="10" t="str">
        <f t="shared" si="516"/>
        <v>W</v>
      </c>
      <c r="O3321" s="11">
        <f t="shared" si="517"/>
        <v>45923</v>
      </c>
      <c r="P3321" s="12" t="str">
        <f t="shared" si="518"/>
        <v>10</v>
      </c>
      <c r="Q3321" s="13" t="str">
        <f>VLOOKUP($B3321,Deals_Demo!$H:$N,7,0)</f>
        <v>strategy_14_demo</v>
      </c>
      <c r="R3321" s="13" t="str">
        <f t="shared" si="519"/>
        <v>Tue</v>
      </c>
      <c r="S3321" s="14">
        <f>VLOOKUP($B3321,Deals_Demo!$H:$S,8,0)</f>
        <v>45923.441550925927</v>
      </c>
      <c r="T3321" s="14">
        <f>VLOOKUP($B3321,Deals_Demo!$H:$S,9,0)</f>
        <v>45923.649884259263</v>
      </c>
      <c r="U3321" s="15" t="str">
        <f t="shared" si="520"/>
        <v>2025-09-23</v>
      </c>
      <c r="V3321" s="13" t="str">
        <f>VLOOKUP($B3321,Deals_Demo!$H:$S,11,0)</f>
        <v>15</v>
      </c>
      <c r="W3321" s="13" t="str">
        <f>VLOOKUP($B3321,Deals_Demo!$H:$S,12,0)</f>
        <v>Tue</v>
      </c>
      <c r="X3321" s="13">
        <f t="shared" si="513"/>
        <v>0.15000000000000002</v>
      </c>
      <c r="Y3321" s="13">
        <f t="shared" si="514"/>
        <v>0.30000000000000004</v>
      </c>
      <c r="Z3321" s="13">
        <f t="shared" si="515"/>
        <v>0.44999999999999996</v>
      </c>
      <c r="AA3321" s="13">
        <f t="shared" si="521"/>
        <v>-3</v>
      </c>
    </row>
    <row r="3322" spans="1:27" x14ac:dyDescent="0.25">
      <c r="A3322" s="56">
        <v>45923.441550925927</v>
      </c>
      <c r="B3322" s="57">
        <v>444729509</v>
      </c>
      <c r="C3322" s="58" t="s">
        <v>36</v>
      </c>
      <c r="D3322" s="58" t="s">
        <v>37</v>
      </c>
      <c r="E3322" s="58" t="s">
        <v>119</v>
      </c>
      <c r="F3322" s="59">
        <v>3755.87</v>
      </c>
      <c r="G3322" s="59">
        <v>3755.89</v>
      </c>
      <c r="H3322" s="59">
        <v>3758.84</v>
      </c>
      <c r="I3322" s="58" t="s">
        <v>3836</v>
      </c>
      <c r="J3322" s="59">
        <v>3755.87</v>
      </c>
      <c r="K3322" s="59">
        <v>0</v>
      </c>
      <c r="L3322" s="59">
        <v>0</v>
      </c>
      <c r="M3322" s="59">
        <v>0</v>
      </c>
      <c r="N3322" s="10" t="str">
        <f t="shared" si="516"/>
        <v>BE</v>
      </c>
      <c r="O3322" s="11">
        <f t="shared" si="517"/>
        <v>45923</v>
      </c>
      <c r="P3322" s="12" t="str">
        <f t="shared" si="518"/>
        <v>10</v>
      </c>
      <c r="Q3322" s="13" t="str">
        <f>VLOOKUP($B3322,Deals_Demo!$H:$N,7,0)</f>
        <v>strategy_09_demo</v>
      </c>
      <c r="R3322" s="13" t="str">
        <f t="shared" si="519"/>
        <v>Tue</v>
      </c>
      <c r="S3322" s="14">
        <f>VLOOKUP($B3322,Deals_Demo!$H:$S,8,0)</f>
        <v>45923.441550925927</v>
      </c>
      <c r="T3322" s="14">
        <f>VLOOKUP($B3322,Deals_Demo!$H:$S,9,0)</f>
        <v>45923.649884259263</v>
      </c>
      <c r="U3322" s="15" t="str">
        <f t="shared" si="520"/>
        <v>2025-09-23</v>
      </c>
      <c r="V3322" s="13" t="str">
        <f>VLOOKUP($B3322,Deals_Demo!$H:$S,11,0)</f>
        <v>15</v>
      </c>
      <c r="W3322" s="13" t="str">
        <f>VLOOKUP($B3322,Deals_Demo!$H:$S,12,0)</f>
        <v>Tue</v>
      </c>
      <c r="X3322" s="13">
        <f t="shared" si="513"/>
        <v>0</v>
      </c>
      <c r="Y3322" s="13">
        <f t="shared" si="514"/>
        <v>0</v>
      </c>
      <c r="Z3322" s="13">
        <f t="shared" si="515"/>
        <v>0</v>
      </c>
      <c r="AA3322" s="13">
        <f t="shared" si="521"/>
        <v>-3</v>
      </c>
    </row>
    <row r="3323" spans="1:27" x14ac:dyDescent="0.25">
      <c r="A3323" s="60">
        <v>45923.441550925927</v>
      </c>
      <c r="B3323" s="61">
        <v>444729512</v>
      </c>
      <c r="C3323" s="62" t="s">
        <v>36</v>
      </c>
      <c r="D3323" s="62" t="s">
        <v>37</v>
      </c>
      <c r="E3323" s="62" t="s">
        <v>119</v>
      </c>
      <c r="F3323" s="63">
        <v>3755.87</v>
      </c>
      <c r="G3323" s="63">
        <v>3752.84</v>
      </c>
      <c r="H3323" s="63">
        <v>3759.34</v>
      </c>
      <c r="I3323" s="62" t="s">
        <v>3835</v>
      </c>
      <c r="J3323" s="63">
        <v>3752.82</v>
      </c>
      <c r="K3323" s="63">
        <v>0</v>
      </c>
      <c r="L3323" s="63">
        <v>0</v>
      </c>
      <c r="M3323" s="63">
        <v>-3.05</v>
      </c>
      <c r="N3323" s="10" t="str">
        <f t="shared" si="516"/>
        <v>L</v>
      </c>
      <c r="O3323" s="11">
        <f t="shared" si="517"/>
        <v>45923</v>
      </c>
      <c r="P3323" s="12" t="str">
        <f t="shared" si="518"/>
        <v>10</v>
      </c>
      <c r="Q3323" s="13" t="str">
        <f>VLOOKUP($B3323,Deals_Demo!$H:$N,7,0)</f>
        <v>strategy_16_demo</v>
      </c>
      <c r="R3323" s="13" t="str">
        <f t="shared" si="519"/>
        <v>Tue</v>
      </c>
      <c r="S3323" s="14">
        <f>VLOOKUP($B3323,Deals_Demo!$H:$S,8,0)</f>
        <v>45923.441550925927</v>
      </c>
      <c r="T3323" s="14">
        <f>VLOOKUP($B3323,Deals_Demo!$H:$S,9,0)</f>
        <v>45923.649884259263</v>
      </c>
      <c r="U3323" s="15" t="str">
        <f t="shared" si="520"/>
        <v>2025-09-23</v>
      </c>
      <c r="V3323" s="13" t="str">
        <f>VLOOKUP($B3323,Deals_Demo!$H:$S,11,0)</f>
        <v>15</v>
      </c>
      <c r="W3323" s="13" t="str">
        <f>VLOOKUP($B3323,Deals_Demo!$H:$S,12,0)</f>
        <v>Tue</v>
      </c>
      <c r="X3323" s="13">
        <f t="shared" si="513"/>
        <v>-0.30499999999999999</v>
      </c>
      <c r="Y3323" s="13">
        <f t="shared" si="514"/>
        <v>-0.61</v>
      </c>
      <c r="Z3323" s="13">
        <f t="shared" si="515"/>
        <v>-0.91499999999999992</v>
      </c>
      <c r="AA3323" s="13">
        <f t="shared" si="521"/>
        <v>-3</v>
      </c>
    </row>
    <row r="3324" spans="1:27" x14ac:dyDescent="0.25">
      <c r="A3324" s="56">
        <v>45923.443379629629</v>
      </c>
      <c r="B3324" s="57">
        <v>444731010</v>
      </c>
      <c r="C3324" s="58" t="s">
        <v>36</v>
      </c>
      <c r="D3324" s="58" t="s">
        <v>37</v>
      </c>
      <c r="E3324" s="58" t="s">
        <v>119</v>
      </c>
      <c r="F3324" s="59">
        <v>3756.69</v>
      </c>
      <c r="G3324" s="59">
        <v>3753.71</v>
      </c>
      <c r="H3324" s="58"/>
      <c r="I3324" s="58" t="s">
        <v>3838</v>
      </c>
      <c r="J3324" s="59">
        <v>3753.68</v>
      </c>
      <c r="K3324" s="59">
        <v>0</v>
      </c>
      <c r="L3324" s="59">
        <v>0</v>
      </c>
      <c r="M3324" s="59">
        <v>-3.01</v>
      </c>
      <c r="N3324" s="10" t="str">
        <f t="shared" si="516"/>
        <v>L</v>
      </c>
      <c r="O3324" s="11">
        <f t="shared" si="517"/>
        <v>45923</v>
      </c>
      <c r="P3324" s="12" t="str">
        <f t="shared" si="518"/>
        <v>10</v>
      </c>
      <c r="Q3324" s="13" t="str">
        <f>VLOOKUP($B3324,Deals_Demo!$H:$N,7,0)</f>
        <v>strategy_20_demo</v>
      </c>
      <c r="R3324" s="13" t="str">
        <f t="shared" si="519"/>
        <v>Tue</v>
      </c>
      <c r="S3324" s="14">
        <f>VLOOKUP($B3324,Deals_Demo!$H:$S,8,0)</f>
        <v>45923.443379629629</v>
      </c>
      <c r="T3324" s="14">
        <f>VLOOKUP($B3324,Deals_Demo!$H:$S,9,0)</f>
        <v>45923.651712962965</v>
      </c>
      <c r="U3324" s="15" t="str">
        <f t="shared" si="520"/>
        <v>2025-09-23</v>
      </c>
      <c r="V3324" s="13" t="str">
        <f>VLOOKUP($B3324,Deals_Demo!$H:$S,11,0)</f>
        <v>15</v>
      </c>
      <c r="W3324" s="13" t="str">
        <f>VLOOKUP($B3324,Deals_Demo!$H:$S,12,0)</f>
        <v>Tue</v>
      </c>
      <c r="X3324" s="13">
        <f t="shared" si="513"/>
        <v>-0.30099999999999999</v>
      </c>
      <c r="Y3324" s="13">
        <f t="shared" si="514"/>
        <v>-0.60199999999999998</v>
      </c>
      <c r="Z3324" s="13">
        <f t="shared" si="515"/>
        <v>-0.90299999999999991</v>
      </c>
      <c r="AA3324" s="13">
        <f t="shared" si="521"/>
        <v>-3</v>
      </c>
    </row>
    <row r="3325" spans="1:27" x14ac:dyDescent="0.25">
      <c r="A3325" s="60">
        <v>45923.443495370368</v>
      </c>
      <c r="B3325" s="61">
        <v>444731091</v>
      </c>
      <c r="C3325" s="62" t="s">
        <v>36</v>
      </c>
      <c r="D3325" s="62" t="s">
        <v>37</v>
      </c>
      <c r="E3325" s="62" t="s">
        <v>119</v>
      </c>
      <c r="F3325" s="63">
        <v>3756.35</v>
      </c>
      <c r="G3325" s="63">
        <v>3753.35</v>
      </c>
      <c r="H3325" s="63">
        <v>3757.85</v>
      </c>
      <c r="I3325" s="62" t="s">
        <v>3839</v>
      </c>
      <c r="J3325" s="63">
        <v>3753.33</v>
      </c>
      <c r="K3325" s="63">
        <v>0</v>
      </c>
      <c r="L3325" s="63">
        <v>0</v>
      </c>
      <c r="M3325" s="63">
        <v>-3.02</v>
      </c>
      <c r="N3325" s="10" t="str">
        <f t="shared" si="516"/>
        <v>L</v>
      </c>
      <c r="O3325" s="11">
        <f t="shared" si="517"/>
        <v>45923</v>
      </c>
      <c r="P3325" s="12" t="str">
        <f t="shared" si="518"/>
        <v>10</v>
      </c>
      <c r="Q3325" s="13" t="str">
        <f>VLOOKUP($B3325,Deals_Demo!$H:$N,7,0)</f>
        <v>strategy_24_demo</v>
      </c>
      <c r="R3325" s="13" t="str">
        <f t="shared" si="519"/>
        <v>Tue</v>
      </c>
      <c r="S3325" s="14">
        <f>VLOOKUP($B3325,Deals_Demo!$H:$S,8,0)</f>
        <v>45923.443495370368</v>
      </c>
      <c r="T3325" s="14">
        <f>VLOOKUP($B3325,Deals_Demo!$H:$S,9,0)</f>
        <v>45923.651828703703</v>
      </c>
      <c r="U3325" s="15" t="str">
        <f t="shared" si="520"/>
        <v>2025-09-23</v>
      </c>
      <c r="V3325" s="13" t="str">
        <f>VLOOKUP($B3325,Deals_Demo!$H:$S,11,0)</f>
        <v>15</v>
      </c>
      <c r="W3325" s="13" t="str">
        <f>VLOOKUP($B3325,Deals_Demo!$H:$S,12,0)</f>
        <v>Tue</v>
      </c>
      <c r="X3325" s="13">
        <f t="shared" si="513"/>
        <v>-0.30200000000000005</v>
      </c>
      <c r="Y3325" s="13">
        <f t="shared" si="514"/>
        <v>-0.60400000000000009</v>
      </c>
      <c r="Z3325" s="13">
        <f t="shared" si="515"/>
        <v>-0.90599999999999992</v>
      </c>
      <c r="AA3325" s="13">
        <f t="shared" si="521"/>
        <v>-3</v>
      </c>
    </row>
    <row r="3326" spans="1:27" x14ac:dyDescent="0.25">
      <c r="A3326" s="56">
        <v>45923.443495370368</v>
      </c>
      <c r="B3326" s="57">
        <v>444731094</v>
      </c>
      <c r="C3326" s="58" t="s">
        <v>36</v>
      </c>
      <c r="D3326" s="58" t="s">
        <v>37</v>
      </c>
      <c r="E3326" s="58" t="s">
        <v>119</v>
      </c>
      <c r="F3326" s="59">
        <v>3756.38</v>
      </c>
      <c r="G3326" s="59">
        <v>3754.15</v>
      </c>
      <c r="H3326" s="59">
        <v>3757.85</v>
      </c>
      <c r="I3326" s="58" t="s">
        <v>3840</v>
      </c>
      <c r="J3326" s="59">
        <v>3754.12</v>
      </c>
      <c r="K3326" s="59">
        <v>0</v>
      </c>
      <c r="L3326" s="59">
        <v>0</v>
      </c>
      <c r="M3326" s="59">
        <v>-2.2599999999999998</v>
      </c>
      <c r="N3326" s="10" t="str">
        <f t="shared" si="516"/>
        <v>L</v>
      </c>
      <c r="O3326" s="11">
        <f t="shared" si="517"/>
        <v>45923</v>
      </c>
      <c r="P3326" s="12" t="str">
        <f t="shared" si="518"/>
        <v>10</v>
      </c>
      <c r="Q3326" s="13" t="str">
        <f>VLOOKUP($B3326,Deals_Demo!$H:$N,7,0)</f>
        <v>strategy_22_demo</v>
      </c>
      <c r="R3326" s="13" t="str">
        <f t="shared" si="519"/>
        <v>Tue</v>
      </c>
      <c r="S3326" s="14">
        <f>VLOOKUP($B3326,Deals_Demo!$H:$S,8,0)</f>
        <v>45923.443495370368</v>
      </c>
      <c r="T3326" s="14">
        <f>VLOOKUP($B3326,Deals_Demo!$H:$S,9,0)</f>
        <v>45923.651828703703</v>
      </c>
      <c r="U3326" s="15" t="str">
        <f t="shared" si="520"/>
        <v>2025-09-23</v>
      </c>
      <c r="V3326" s="13" t="str">
        <f>VLOOKUP($B3326,Deals_Demo!$H:$S,11,0)</f>
        <v>15</v>
      </c>
      <c r="W3326" s="13" t="str">
        <f>VLOOKUP($B3326,Deals_Demo!$H:$S,12,0)</f>
        <v>Tue</v>
      </c>
      <c r="X3326" s="13">
        <f t="shared" si="513"/>
        <v>-0.22599999999999998</v>
      </c>
      <c r="Y3326" s="13">
        <f t="shared" si="514"/>
        <v>-0.45199999999999996</v>
      </c>
      <c r="Z3326" s="13">
        <f t="shared" si="515"/>
        <v>-0.67799999999999994</v>
      </c>
      <c r="AA3326" s="13">
        <f t="shared" si="521"/>
        <v>-3</v>
      </c>
    </row>
    <row r="3327" spans="1:27" x14ac:dyDescent="0.25">
      <c r="A3327" s="60">
        <v>45923.443495370368</v>
      </c>
      <c r="B3327" s="61">
        <v>444731097</v>
      </c>
      <c r="C3327" s="62" t="s">
        <v>36</v>
      </c>
      <c r="D3327" s="62" t="s">
        <v>37</v>
      </c>
      <c r="E3327" s="62" t="s">
        <v>119</v>
      </c>
      <c r="F3327" s="63">
        <v>3756.38</v>
      </c>
      <c r="G3327" s="63">
        <v>3753.35</v>
      </c>
      <c r="H3327" s="63">
        <v>3757.85</v>
      </c>
      <c r="I3327" s="62" t="s">
        <v>3839</v>
      </c>
      <c r="J3327" s="63">
        <v>3753.33</v>
      </c>
      <c r="K3327" s="63">
        <v>0</v>
      </c>
      <c r="L3327" s="63">
        <v>0</v>
      </c>
      <c r="M3327" s="63">
        <v>-3.05</v>
      </c>
      <c r="N3327" s="10" t="str">
        <f t="shared" si="516"/>
        <v>L</v>
      </c>
      <c r="O3327" s="11">
        <f t="shared" si="517"/>
        <v>45923</v>
      </c>
      <c r="P3327" s="12" t="str">
        <f t="shared" si="518"/>
        <v>10</v>
      </c>
      <c r="Q3327" s="13" t="str">
        <f>VLOOKUP($B3327,Deals_Demo!$H:$N,7,0)</f>
        <v>strategy_14_demo</v>
      </c>
      <c r="R3327" s="13" t="str">
        <f t="shared" si="519"/>
        <v>Tue</v>
      </c>
      <c r="S3327" s="14">
        <f>VLOOKUP($B3327,Deals_Demo!$H:$S,8,0)</f>
        <v>45923.443495370368</v>
      </c>
      <c r="T3327" s="14">
        <f>VLOOKUP($B3327,Deals_Demo!$H:$S,9,0)</f>
        <v>45923.651828703703</v>
      </c>
      <c r="U3327" s="15" t="str">
        <f t="shared" si="520"/>
        <v>2025-09-23</v>
      </c>
      <c r="V3327" s="13" t="str">
        <f>VLOOKUP($B3327,Deals_Demo!$H:$S,11,0)</f>
        <v>15</v>
      </c>
      <c r="W3327" s="13" t="str">
        <f>VLOOKUP($B3327,Deals_Demo!$H:$S,12,0)</f>
        <v>Tue</v>
      </c>
      <c r="X3327" s="13">
        <f t="shared" si="513"/>
        <v>-0.30499999999999999</v>
      </c>
      <c r="Y3327" s="13">
        <f t="shared" si="514"/>
        <v>-0.61</v>
      </c>
      <c r="Z3327" s="13">
        <f t="shared" si="515"/>
        <v>-0.91499999999999992</v>
      </c>
      <c r="AA3327" s="13">
        <f t="shared" si="521"/>
        <v>-3</v>
      </c>
    </row>
    <row r="3328" spans="1:27" x14ac:dyDescent="0.25">
      <c r="A3328" s="56">
        <v>45923.443506944444</v>
      </c>
      <c r="B3328" s="57">
        <v>444731099</v>
      </c>
      <c r="C3328" s="58" t="s">
        <v>36</v>
      </c>
      <c r="D3328" s="58" t="s">
        <v>37</v>
      </c>
      <c r="E3328" s="58" t="s">
        <v>119</v>
      </c>
      <c r="F3328" s="59">
        <v>3756.36</v>
      </c>
      <c r="G3328" s="59">
        <v>3754.85</v>
      </c>
      <c r="H3328" s="59">
        <v>3757.85</v>
      </c>
      <c r="I3328" s="58" t="s">
        <v>3841</v>
      </c>
      <c r="J3328" s="59">
        <v>3754.85</v>
      </c>
      <c r="K3328" s="59">
        <v>0</v>
      </c>
      <c r="L3328" s="59">
        <v>0</v>
      </c>
      <c r="M3328" s="59">
        <v>-1.51</v>
      </c>
      <c r="N3328" s="10" t="str">
        <f t="shared" si="516"/>
        <v>L</v>
      </c>
      <c r="O3328" s="11">
        <f t="shared" si="517"/>
        <v>45923</v>
      </c>
      <c r="P3328" s="12" t="str">
        <f t="shared" si="518"/>
        <v>10</v>
      </c>
      <c r="Q3328" s="13" t="str">
        <f>VLOOKUP($B3328,Deals_Demo!$H:$N,7,0)</f>
        <v>strategy_15_demo</v>
      </c>
      <c r="R3328" s="13" t="str">
        <f t="shared" si="519"/>
        <v>Tue</v>
      </c>
      <c r="S3328" s="14">
        <f>VLOOKUP($B3328,Deals_Demo!$H:$S,8,0)</f>
        <v>45923.443506944444</v>
      </c>
      <c r="T3328" s="14">
        <f>VLOOKUP($B3328,Deals_Demo!$H:$S,9,0)</f>
        <v>45923.65184027778</v>
      </c>
      <c r="U3328" s="15" t="str">
        <f t="shared" si="520"/>
        <v>2025-09-23</v>
      </c>
      <c r="V3328" s="13" t="str">
        <f>VLOOKUP($B3328,Deals_Demo!$H:$S,11,0)</f>
        <v>15</v>
      </c>
      <c r="W3328" s="13" t="str">
        <f>VLOOKUP($B3328,Deals_Demo!$H:$S,12,0)</f>
        <v>Tue</v>
      </c>
      <c r="X3328" s="13">
        <f t="shared" si="513"/>
        <v>-0.15100000000000002</v>
      </c>
      <c r="Y3328" s="13">
        <f t="shared" si="514"/>
        <v>-0.30200000000000005</v>
      </c>
      <c r="Z3328" s="13">
        <f t="shared" si="515"/>
        <v>-0.45299999999999996</v>
      </c>
      <c r="AA3328" s="13">
        <f t="shared" si="521"/>
        <v>-3</v>
      </c>
    </row>
    <row r="3329" spans="1:27" x14ac:dyDescent="0.25">
      <c r="A3329" s="60">
        <v>45923.443506944444</v>
      </c>
      <c r="B3329" s="61">
        <v>444731100</v>
      </c>
      <c r="C3329" s="62" t="s">
        <v>36</v>
      </c>
      <c r="D3329" s="62" t="s">
        <v>37</v>
      </c>
      <c r="E3329" s="62" t="s">
        <v>119</v>
      </c>
      <c r="F3329" s="63">
        <v>3756.34</v>
      </c>
      <c r="G3329" s="63">
        <v>3753.35</v>
      </c>
      <c r="H3329" s="63">
        <v>3757.85</v>
      </c>
      <c r="I3329" s="62" t="s">
        <v>3839</v>
      </c>
      <c r="J3329" s="63">
        <v>3753.33</v>
      </c>
      <c r="K3329" s="63">
        <v>0</v>
      </c>
      <c r="L3329" s="63">
        <v>0</v>
      </c>
      <c r="M3329" s="63">
        <v>-3.01</v>
      </c>
      <c r="N3329" s="10" t="str">
        <f t="shared" si="516"/>
        <v>L</v>
      </c>
      <c r="O3329" s="11">
        <f t="shared" si="517"/>
        <v>45923</v>
      </c>
      <c r="P3329" s="12" t="str">
        <f t="shared" si="518"/>
        <v>10</v>
      </c>
      <c r="Q3329" s="13" t="str">
        <f>VLOOKUP($B3329,Deals_Demo!$H:$N,7,0)</f>
        <v>strategy_12_demo</v>
      </c>
      <c r="R3329" s="13" t="str">
        <f t="shared" si="519"/>
        <v>Tue</v>
      </c>
      <c r="S3329" s="14">
        <f>VLOOKUP($B3329,Deals_Demo!$H:$S,8,0)</f>
        <v>45923.443506944444</v>
      </c>
      <c r="T3329" s="14">
        <f>VLOOKUP($B3329,Deals_Demo!$H:$S,9,0)</f>
        <v>45923.65184027778</v>
      </c>
      <c r="U3329" s="15" t="str">
        <f t="shared" si="520"/>
        <v>2025-09-23</v>
      </c>
      <c r="V3329" s="13" t="str">
        <f>VLOOKUP($B3329,Deals_Demo!$H:$S,11,0)</f>
        <v>15</v>
      </c>
      <c r="W3329" s="13" t="str">
        <f>VLOOKUP($B3329,Deals_Demo!$H:$S,12,0)</f>
        <v>Tue</v>
      </c>
      <c r="X3329" s="13">
        <f t="shared" si="513"/>
        <v>-0.30099999999999999</v>
      </c>
      <c r="Y3329" s="13">
        <f t="shared" si="514"/>
        <v>-0.60199999999999998</v>
      </c>
      <c r="Z3329" s="13">
        <f t="shared" si="515"/>
        <v>-0.90299999999999991</v>
      </c>
      <c r="AA3329" s="13">
        <f t="shared" si="521"/>
        <v>-3</v>
      </c>
    </row>
    <row r="3330" spans="1:27" x14ac:dyDescent="0.25">
      <c r="A3330" s="56">
        <v>45923.443506944444</v>
      </c>
      <c r="B3330" s="57">
        <v>444731103</v>
      </c>
      <c r="C3330" s="58" t="s">
        <v>36</v>
      </c>
      <c r="D3330" s="58" t="s">
        <v>37</v>
      </c>
      <c r="E3330" s="58" t="s">
        <v>119</v>
      </c>
      <c r="F3330" s="59">
        <v>3756.33</v>
      </c>
      <c r="G3330" s="59">
        <v>3753.35</v>
      </c>
      <c r="H3330" s="58"/>
      <c r="I3330" s="58" t="s">
        <v>3839</v>
      </c>
      <c r="J3330" s="59">
        <v>3753.33</v>
      </c>
      <c r="K3330" s="59">
        <v>0</v>
      </c>
      <c r="L3330" s="59">
        <v>0</v>
      </c>
      <c r="M3330" s="59">
        <v>-3</v>
      </c>
      <c r="N3330" s="10" t="str">
        <f t="shared" si="516"/>
        <v>L</v>
      </c>
      <c r="O3330" s="11">
        <f t="shared" si="517"/>
        <v>45923</v>
      </c>
      <c r="P3330" s="12" t="str">
        <f t="shared" si="518"/>
        <v>10</v>
      </c>
      <c r="Q3330" s="13" t="str">
        <f>VLOOKUP($B3330,Deals_Demo!$H:$N,7,0)</f>
        <v>strategy_18_demo</v>
      </c>
      <c r="R3330" s="13" t="str">
        <f t="shared" si="519"/>
        <v>Tue</v>
      </c>
      <c r="S3330" s="14">
        <f>VLOOKUP($B3330,Deals_Demo!$H:$S,8,0)</f>
        <v>45923.443506944444</v>
      </c>
      <c r="T3330" s="14">
        <f>VLOOKUP($B3330,Deals_Demo!$H:$S,9,0)</f>
        <v>45923.65184027778</v>
      </c>
      <c r="U3330" s="15" t="str">
        <f t="shared" si="520"/>
        <v>2025-09-23</v>
      </c>
      <c r="V3330" s="13" t="str">
        <f>VLOOKUP($B3330,Deals_Demo!$H:$S,11,0)</f>
        <v>15</v>
      </c>
      <c r="W3330" s="13" t="str">
        <f>VLOOKUP($B3330,Deals_Demo!$H:$S,12,0)</f>
        <v>Tue</v>
      </c>
      <c r="X3330" s="13">
        <f t="shared" si="513"/>
        <v>-0.30000000000000004</v>
      </c>
      <c r="Y3330" s="13">
        <f t="shared" si="514"/>
        <v>-0.60000000000000009</v>
      </c>
      <c r="Z3330" s="13">
        <f t="shared" si="515"/>
        <v>-0.89999999999999991</v>
      </c>
      <c r="AA3330" s="13">
        <f t="shared" si="521"/>
        <v>-3</v>
      </c>
    </row>
    <row r="3331" spans="1:27" x14ac:dyDescent="0.25">
      <c r="A3331" s="60">
        <v>45923.444421296299</v>
      </c>
      <c r="B3331" s="61">
        <v>444731516</v>
      </c>
      <c r="C3331" s="62" t="s">
        <v>36</v>
      </c>
      <c r="D3331" s="62" t="s">
        <v>37</v>
      </c>
      <c r="E3331" s="62" t="s">
        <v>119</v>
      </c>
      <c r="F3331" s="63">
        <v>3754.71</v>
      </c>
      <c r="G3331" s="63">
        <v>3757.9</v>
      </c>
      <c r="H3331" s="63">
        <v>3760.71</v>
      </c>
      <c r="I3331" s="62" t="s">
        <v>3951</v>
      </c>
      <c r="J3331" s="63">
        <v>3760.72</v>
      </c>
      <c r="K3331" s="63">
        <v>0</v>
      </c>
      <c r="L3331" s="63">
        <v>0</v>
      </c>
      <c r="M3331" s="63">
        <v>6.01</v>
      </c>
      <c r="N3331" s="10" t="str">
        <f t="shared" ref="N3331:N3394" si="522">IF(M3331&gt;0,"W",IF(M3331&lt;0,"L","BE"))</f>
        <v>W</v>
      </c>
      <c r="O3331" s="11">
        <f t="shared" ref="O3331:O3394" si="523">INT(LEFT(A3331,10))</f>
        <v>45923</v>
      </c>
      <c r="P3331" s="12" t="str">
        <f t="shared" ref="P3331:P3394" si="524">TEXT(A3331,"hh")</f>
        <v>10</v>
      </c>
      <c r="Q3331" s="13" t="str">
        <f>VLOOKUP($B3331,Deals_Demo!$H:$N,7,0)</f>
        <v>DEMO_strategy_26</v>
      </c>
      <c r="R3331" s="13" t="str">
        <f t="shared" ref="R3331:R3394" si="525">TEXT(O3331,"ddd")</f>
        <v>Tue</v>
      </c>
      <c r="S3331" s="14">
        <f>VLOOKUP($B3331,Deals_Demo!$H:$S,8,0)</f>
        <v>45923.444421296299</v>
      </c>
      <c r="T3331" s="14">
        <f>VLOOKUP($B3331,Deals_Demo!$H:$S,9,0)</f>
        <v>45923.652754629635</v>
      </c>
      <c r="U3331" s="15" t="str">
        <f t="shared" ref="U3331:U3394" si="526">TEXT(T3331,"yyyy-mm-dd")</f>
        <v>2025-09-23</v>
      </c>
      <c r="V3331" s="13" t="str">
        <f>VLOOKUP($B3331,Deals_Demo!$H:$S,11,0)</f>
        <v>15</v>
      </c>
      <c r="W3331" s="13" t="str">
        <f>VLOOKUP($B3331,Deals_Demo!$H:$S,12,0)</f>
        <v>Tue</v>
      </c>
      <c r="X3331" s="13">
        <f t="shared" si="513"/>
        <v>0.60099999999999998</v>
      </c>
      <c r="Y3331" s="13">
        <f t="shared" si="514"/>
        <v>1.202</v>
      </c>
      <c r="Z3331" s="13">
        <f t="shared" si="515"/>
        <v>1.8029999999999999</v>
      </c>
      <c r="AA3331" s="13">
        <f t="shared" ref="AA3331:AA3394" si="527">IF(M3331&lt;2.9,-3,M3331)</f>
        <v>6.01</v>
      </c>
    </row>
    <row r="3332" spans="1:27" x14ac:dyDescent="0.25">
      <c r="A3332" s="56">
        <v>45923.444421296299</v>
      </c>
      <c r="B3332" s="57">
        <v>444731518</v>
      </c>
      <c r="C3332" s="58" t="s">
        <v>36</v>
      </c>
      <c r="D3332" s="58" t="s">
        <v>37</v>
      </c>
      <c r="E3332" s="58" t="s">
        <v>119</v>
      </c>
      <c r="F3332" s="59">
        <v>3754.71</v>
      </c>
      <c r="G3332" s="59">
        <v>3771.49</v>
      </c>
      <c r="H3332" s="58"/>
      <c r="I3332" s="58" t="s">
        <v>3949</v>
      </c>
      <c r="J3332" s="59">
        <v>3771.47</v>
      </c>
      <c r="K3332" s="59">
        <v>0</v>
      </c>
      <c r="L3332" s="59">
        <v>0</v>
      </c>
      <c r="M3332" s="59">
        <v>16.760000000000002</v>
      </c>
      <c r="N3332" s="10" t="str">
        <f t="shared" si="522"/>
        <v>W</v>
      </c>
      <c r="O3332" s="11">
        <f t="shared" si="523"/>
        <v>45923</v>
      </c>
      <c r="P3332" s="12" t="str">
        <f t="shared" si="524"/>
        <v>10</v>
      </c>
      <c r="Q3332" s="13" t="str">
        <f>VLOOKUP($B3332,Deals_Demo!$H:$N,7,0)</f>
        <v>DEMO_strategy_01</v>
      </c>
      <c r="R3332" s="13" t="str">
        <f t="shared" si="525"/>
        <v>Tue</v>
      </c>
      <c r="S3332" s="14">
        <f>VLOOKUP($B3332,Deals_Demo!$H:$S,8,0)</f>
        <v>45923.444421296299</v>
      </c>
      <c r="T3332" s="14">
        <f>VLOOKUP($B3332,Deals_Demo!$H:$S,9,0)</f>
        <v>45923.652754629635</v>
      </c>
      <c r="U3332" s="15" t="str">
        <f t="shared" si="526"/>
        <v>2025-09-23</v>
      </c>
      <c r="V3332" s="13" t="str">
        <f>VLOOKUP($B3332,Deals_Demo!$H:$S,11,0)</f>
        <v>15</v>
      </c>
      <c r="W3332" s="13" t="str">
        <f>VLOOKUP($B3332,Deals_Demo!$H:$S,12,0)</f>
        <v>Tue</v>
      </c>
      <c r="X3332" s="13">
        <f t="shared" ref="X3332:X3395" si="528">$M3332*0.1</f>
        <v>1.6760000000000002</v>
      </c>
      <c r="Y3332" s="13">
        <f t="shared" ref="Y3332:Y3395" si="529">$M3332*0.2</f>
        <v>3.3520000000000003</v>
      </c>
      <c r="Z3332" s="13">
        <f t="shared" ref="Z3332:Z3395" si="530">$M3332*0.3</f>
        <v>5.0280000000000005</v>
      </c>
      <c r="AA3332" s="13">
        <f t="shared" si="527"/>
        <v>16.760000000000002</v>
      </c>
    </row>
    <row r="3333" spans="1:27" x14ac:dyDescent="0.25">
      <c r="A3333" s="60">
        <v>45923.445127314815</v>
      </c>
      <c r="B3333" s="61">
        <v>444731741</v>
      </c>
      <c r="C3333" s="62" t="s">
        <v>36</v>
      </c>
      <c r="D3333" s="62" t="s">
        <v>37</v>
      </c>
      <c r="E3333" s="62" t="s">
        <v>119</v>
      </c>
      <c r="F3333" s="63">
        <v>3754.2</v>
      </c>
      <c r="G3333" s="63">
        <v>3755</v>
      </c>
      <c r="H3333" s="63">
        <v>3758.7</v>
      </c>
      <c r="I3333" s="62" t="s">
        <v>3952</v>
      </c>
      <c r="J3333" s="63">
        <v>3758.72</v>
      </c>
      <c r="K3333" s="63">
        <v>0</v>
      </c>
      <c r="L3333" s="63">
        <v>0</v>
      </c>
      <c r="M3333" s="63">
        <v>4.5199999999999996</v>
      </c>
      <c r="N3333" s="10" t="str">
        <f t="shared" si="522"/>
        <v>W</v>
      </c>
      <c r="O3333" s="11">
        <f t="shared" si="523"/>
        <v>45923</v>
      </c>
      <c r="P3333" s="12" t="str">
        <f t="shared" si="524"/>
        <v>10</v>
      </c>
      <c r="Q3333" s="13" t="str">
        <f>VLOOKUP($B3333,Deals_Demo!$H:$N,7,0)</f>
        <v>DEMO_strategy_03</v>
      </c>
      <c r="R3333" s="13" t="str">
        <f t="shared" si="525"/>
        <v>Tue</v>
      </c>
      <c r="S3333" s="14">
        <f>VLOOKUP($B3333,Deals_Demo!$H:$S,8,0)</f>
        <v>45923.445127314815</v>
      </c>
      <c r="T3333" s="14">
        <f>VLOOKUP($B3333,Deals_Demo!$H:$S,9,0)</f>
        <v>45923.653460648151</v>
      </c>
      <c r="U3333" s="15" t="str">
        <f t="shared" si="526"/>
        <v>2025-09-23</v>
      </c>
      <c r="V3333" s="13" t="str">
        <f>VLOOKUP($B3333,Deals_Demo!$H:$S,11,0)</f>
        <v>15</v>
      </c>
      <c r="W3333" s="13" t="str">
        <f>VLOOKUP($B3333,Deals_Demo!$H:$S,12,0)</f>
        <v>Tue</v>
      </c>
      <c r="X3333" s="13">
        <f t="shared" si="528"/>
        <v>0.45199999999999996</v>
      </c>
      <c r="Y3333" s="13">
        <f t="shared" si="529"/>
        <v>0.90399999999999991</v>
      </c>
      <c r="Z3333" s="13">
        <f t="shared" si="530"/>
        <v>1.3559999999999999</v>
      </c>
      <c r="AA3333" s="13">
        <f t="shared" si="527"/>
        <v>4.5199999999999996</v>
      </c>
    </row>
    <row r="3334" spans="1:27" x14ac:dyDescent="0.25">
      <c r="A3334" s="56">
        <v>45923.445810185185</v>
      </c>
      <c r="B3334" s="57">
        <v>444732312</v>
      </c>
      <c r="C3334" s="58" t="s">
        <v>36</v>
      </c>
      <c r="D3334" s="58" t="s">
        <v>37</v>
      </c>
      <c r="E3334" s="58" t="s">
        <v>119</v>
      </c>
      <c r="F3334" s="59">
        <v>3754.26</v>
      </c>
      <c r="G3334" s="59">
        <v>3755.03</v>
      </c>
      <c r="H3334" s="59">
        <v>3758.82</v>
      </c>
      <c r="I3334" s="58" t="s">
        <v>3953</v>
      </c>
      <c r="J3334" s="59">
        <v>3758.85</v>
      </c>
      <c r="K3334" s="59">
        <v>0</v>
      </c>
      <c r="L3334" s="59">
        <v>0</v>
      </c>
      <c r="M3334" s="59">
        <v>4.59</v>
      </c>
      <c r="N3334" s="10" t="str">
        <f t="shared" si="522"/>
        <v>W</v>
      </c>
      <c r="O3334" s="11">
        <f t="shared" si="523"/>
        <v>45923</v>
      </c>
      <c r="P3334" s="12" t="str">
        <f t="shared" si="524"/>
        <v>10</v>
      </c>
      <c r="Q3334" s="13" t="str">
        <f>VLOOKUP($B3334,Deals_Demo!$H:$N,7,0)</f>
        <v>DEMO_strategy_27</v>
      </c>
      <c r="R3334" s="13" t="str">
        <f t="shared" si="525"/>
        <v>Tue</v>
      </c>
      <c r="S3334" s="14">
        <f>VLOOKUP($B3334,Deals_Demo!$H:$S,8,0)</f>
        <v>45923.445810185185</v>
      </c>
      <c r="T3334" s="14">
        <f>VLOOKUP($B3334,Deals_Demo!$H:$S,9,0)</f>
        <v>45923.654143518521</v>
      </c>
      <c r="U3334" s="15" t="str">
        <f t="shared" si="526"/>
        <v>2025-09-23</v>
      </c>
      <c r="V3334" s="13" t="str">
        <f>VLOOKUP($B3334,Deals_Demo!$H:$S,11,0)</f>
        <v>15</v>
      </c>
      <c r="W3334" s="13" t="str">
        <f>VLOOKUP($B3334,Deals_Demo!$H:$S,12,0)</f>
        <v>Tue</v>
      </c>
      <c r="X3334" s="13">
        <f t="shared" si="528"/>
        <v>0.45900000000000002</v>
      </c>
      <c r="Y3334" s="13">
        <f t="shared" si="529"/>
        <v>0.91800000000000004</v>
      </c>
      <c r="Z3334" s="13">
        <f t="shared" si="530"/>
        <v>1.377</v>
      </c>
      <c r="AA3334" s="13">
        <f t="shared" si="527"/>
        <v>4.59</v>
      </c>
    </row>
    <row r="3335" spans="1:27" x14ac:dyDescent="0.25">
      <c r="A3335" s="60">
        <v>45923.446620370371</v>
      </c>
      <c r="B3335" s="61">
        <v>444732748</v>
      </c>
      <c r="C3335" s="62" t="s">
        <v>36</v>
      </c>
      <c r="D3335" s="62" t="s">
        <v>38</v>
      </c>
      <c r="E3335" s="62" t="s">
        <v>119</v>
      </c>
      <c r="F3335" s="63">
        <v>3753.6</v>
      </c>
      <c r="G3335" s="63">
        <v>3753.37</v>
      </c>
      <c r="H3335" s="62"/>
      <c r="I3335" s="62" t="s">
        <v>3842</v>
      </c>
      <c r="J3335" s="63">
        <v>3753.42</v>
      </c>
      <c r="K3335" s="63">
        <v>0</v>
      </c>
      <c r="L3335" s="63">
        <v>0</v>
      </c>
      <c r="M3335" s="63">
        <v>0.18</v>
      </c>
      <c r="N3335" s="10" t="str">
        <f t="shared" si="522"/>
        <v>W</v>
      </c>
      <c r="O3335" s="11">
        <f t="shared" si="523"/>
        <v>45923</v>
      </c>
      <c r="P3335" s="12" t="str">
        <f t="shared" si="524"/>
        <v>10</v>
      </c>
      <c r="Q3335" s="13" t="str">
        <f>VLOOKUP($B3335,Deals_Demo!$H:$N,7,0)</f>
        <v>strategy_18_demo</v>
      </c>
      <c r="R3335" s="13" t="str">
        <f t="shared" si="525"/>
        <v>Tue</v>
      </c>
      <c r="S3335" s="14">
        <f>VLOOKUP($B3335,Deals_Demo!$H:$S,8,0)</f>
        <v>45923.446620370371</v>
      </c>
      <c r="T3335" s="14">
        <f>VLOOKUP($B3335,Deals_Demo!$H:$S,9,0)</f>
        <v>45923.654953703706</v>
      </c>
      <c r="U3335" s="15" t="str">
        <f t="shared" si="526"/>
        <v>2025-09-23</v>
      </c>
      <c r="V3335" s="13" t="str">
        <f>VLOOKUP($B3335,Deals_Demo!$H:$S,11,0)</f>
        <v>15</v>
      </c>
      <c r="W3335" s="13" t="str">
        <f>VLOOKUP($B3335,Deals_Demo!$H:$S,12,0)</f>
        <v>Tue</v>
      </c>
      <c r="X3335" s="13">
        <f t="shared" si="528"/>
        <v>1.7999999999999999E-2</v>
      </c>
      <c r="Y3335" s="13">
        <f t="shared" si="529"/>
        <v>3.5999999999999997E-2</v>
      </c>
      <c r="Z3335" s="13">
        <f t="shared" si="530"/>
        <v>5.3999999999999999E-2</v>
      </c>
      <c r="AA3335" s="13">
        <f t="shared" si="527"/>
        <v>-3</v>
      </c>
    </row>
    <row r="3336" spans="1:27" x14ac:dyDescent="0.25">
      <c r="A3336" s="56">
        <v>45923.453564814816</v>
      </c>
      <c r="B3336" s="57">
        <v>444735462</v>
      </c>
      <c r="C3336" s="58" t="s">
        <v>36</v>
      </c>
      <c r="D3336" s="58" t="s">
        <v>37</v>
      </c>
      <c r="E3336" s="58" t="s">
        <v>119</v>
      </c>
      <c r="F3336" s="59">
        <v>3755.5</v>
      </c>
      <c r="G3336" s="59">
        <v>3752.51</v>
      </c>
      <c r="H3336" s="58"/>
      <c r="I3336" s="58" t="s">
        <v>3843</v>
      </c>
      <c r="J3336" s="59">
        <v>3752.46</v>
      </c>
      <c r="K3336" s="59">
        <v>0</v>
      </c>
      <c r="L3336" s="59">
        <v>0</v>
      </c>
      <c r="M3336" s="59">
        <v>-3.04</v>
      </c>
      <c r="N3336" s="10" t="str">
        <f t="shared" si="522"/>
        <v>L</v>
      </c>
      <c r="O3336" s="11">
        <f t="shared" si="523"/>
        <v>45923</v>
      </c>
      <c r="P3336" s="12" t="str">
        <f t="shared" si="524"/>
        <v>10</v>
      </c>
      <c r="Q3336" s="13" t="str">
        <f>VLOOKUP($B3336,Deals_Demo!$H:$N,7,0)</f>
        <v>strategy_20_demo</v>
      </c>
      <c r="R3336" s="13" t="str">
        <f t="shared" si="525"/>
        <v>Tue</v>
      </c>
      <c r="S3336" s="14">
        <f>VLOOKUP($B3336,Deals_Demo!$H:$S,8,0)</f>
        <v>45923.453564814816</v>
      </c>
      <c r="T3336" s="14">
        <f>VLOOKUP($B3336,Deals_Demo!$H:$S,9,0)</f>
        <v>45923.661898148152</v>
      </c>
      <c r="U3336" s="15" t="str">
        <f t="shared" si="526"/>
        <v>2025-09-23</v>
      </c>
      <c r="V3336" s="13" t="str">
        <f>VLOOKUP($B3336,Deals_Demo!$H:$S,11,0)</f>
        <v>15</v>
      </c>
      <c r="W3336" s="13" t="str">
        <f>VLOOKUP($B3336,Deals_Demo!$H:$S,12,0)</f>
        <v>Tue</v>
      </c>
      <c r="X3336" s="13">
        <f t="shared" si="528"/>
        <v>-0.30400000000000005</v>
      </c>
      <c r="Y3336" s="13">
        <f t="shared" si="529"/>
        <v>-0.6080000000000001</v>
      </c>
      <c r="Z3336" s="13">
        <f t="shared" si="530"/>
        <v>-0.91199999999999992</v>
      </c>
      <c r="AA3336" s="13">
        <f t="shared" si="527"/>
        <v>-3</v>
      </c>
    </row>
    <row r="3337" spans="1:27" x14ac:dyDescent="0.25">
      <c r="A3337" s="60">
        <v>45923.457037037035</v>
      </c>
      <c r="B3337" s="61">
        <v>444736950</v>
      </c>
      <c r="C3337" s="62" t="s">
        <v>36</v>
      </c>
      <c r="D3337" s="62" t="s">
        <v>38</v>
      </c>
      <c r="E3337" s="62" t="s">
        <v>119</v>
      </c>
      <c r="F3337" s="63">
        <v>3753.32</v>
      </c>
      <c r="G3337" s="63">
        <v>3756.32</v>
      </c>
      <c r="H3337" s="62"/>
      <c r="I3337" s="62" t="s">
        <v>3954</v>
      </c>
      <c r="J3337" s="63">
        <v>3756.4</v>
      </c>
      <c r="K3337" s="63">
        <v>0</v>
      </c>
      <c r="L3337" s="63">
        <v>0</v>
      </c>
      <c r="M3337" s="63">
        <v>-3.08</v>
      </c>
      <c r="N3337" s="10" t="str">
        <f t="shared" si="522"/>
        <v>L</v>
      </c>
      <c r="O3337" s="11">
        <f t="shared" si="523"/>
        <v>45923</v>
      </c>
      <c r="P3337" s="12" t="str">
        <f t="shared" si="524"/>
        <v>10</v>
      </c>
      <c r="Q3337" s="13" t="str">
        <f>VLOOKUP($B3337,Deals_Demo!$H:$N,7,0)</f>
        <v>strategy_19_demo</v>
      </c>
      <c r="R3337" s="13" t="str">
        <f t="shared" si="525"/>
        <v>Tue</v>
      </c>
      <c r="S3337" s="14">
        <f>VLOOKUP($B3337,Deals_Demo!$H:$S,8,0)</f>
        <v>45923.457037037035</v>
      </c>
      <c r="T3337" s="14">
        <f>VLOOKUP($B3337,Deals_Demo!$H:$S,9,0)</f>
        <v>45923.665370370371</v>
      </c>
      <c r="U3337" s="15" t="str">
        <f t="shared" si="526"/>
        <v>2025-09-23</v>
      </c>
      <c r="V3337" s="13" t="str">
        <f>VLOOKUP($B3337,Deals_Demo!$H:$S,11,0)</f>
        <v>15</v>
      </c>
      <c r="W3337" s="13" t="str">
        <f>VLOOKUP($B3337,Deals_Demo!$H:$S,12,0)</f>
        <v>Tue</v>
      </c>
      <c r="X3337" s="13">
        <f t="shared" si="528"/>
        <v>-0.30800000000000005</v>
      </c>
      <c r="Y3337" s="13">
        <f t="shared" si="529"/>
        <v>-0.6160000000000001</v>
      </c>
      <c r="Z3337" s="13">
        <f t="shared" si="530"/>
        <v>-0.92399999999999993</v>
      </c>
      <c r="AA3337" s="13">
        <f t="shared" si="527"/>
        <v>-3</v>
      </c>
    </row>
    <row r="3338" spans="1:27" x14ac:dyDescent="0.25">
      <c r="A3338" s="56">
        <v>45923.457037037035</v>
      </c>
      <c r="B3338" s="57">
        <v>444736954</v>
      </c>
      <c r="C3338" s="58" t="s">
        <v>36</v>
      </c>
      <c r="D3338" s="58" t="s">
        <v>38</v>
      </c>
      <c r="E3338" s="58" t="s">
        <v>119</v>
      </c>
      <c r="F3338" s="59">
        <v>3753.49</v>
      </c>
      <c r="G3338" s="59">
        <v>3756.32</v>
      </c>
      <c r="H3338" s="58"/>
      <c r="I3338" s="58" t="s">
        <v>3954</v>
      </c>
      <c r="J3338" s="59">
        <v>3756.4</v>
      </c>
      <c r="K3338" s="59">
        <v>0</v>
      </c>
      <c r="L3338" s="59">
        <v>0</v>
      </c>
      <c r="M3338" s="59">
        <v>-2.91</v>
      </c>
      <c r="N3338" s="10" t="str">
        <f t="shared" si="522"/>
        <v>L</v>
      </c>
      <c r="O3338" s="11">
        <f t="shared" si="523"/>
        <v>45923</v>
      </c>
      <c r="P3338" s="12" t="str">
        <f t="shared" si="524"/>
        <v>10</v>
      </c>
      <c r="Q3338" s="13" t="str">
        <f>VLOOKUP($B3338,Deals_Demo!$H:$N,7,0)</f>
        <v>strategy_18_demo</v>
      </c>
      <c r="R3338" s="13" t="str">
        <f t="shared" si="525"/>
        <v>Tue</v>
      </c>
      <c r="S3338" s="14">
        <f>VLOOKUP($B3338,Deals_Demo!$H:$S,8,0)</f>
        <v>45923.457037037035</v>
      </c>
      <c r="T3338" s="14">
        <f>VLOOKUP($B3338,Deals_Demo!$H:$S,9,0)</f>
        <v>45923.665370370371</v>
      </c>
      <c r="U3338" s="15" t="str">
        <f t="shared" si="526"/>
        <v>2025-09-23</v>
      </c>
      <c r="V3338" s="13" t="str">
        <f>VLOOKUP($B3338,Deals_Demo!$H:$S,11,0)</f>
        <v>15</v>
      </c>
      <c r="W3338" s="13" t="str">
        <f>VLOOKUP($B3338,Deals_Demo!$H:$S,12,0)</f>
        <v>Tue</v>
      </c>
      <c r="X3338" s="13">
        <f t="shared" si="528"/>
        <v>-0.29100000000000004</v>
      </c>
      <c r="Y3338" s="13">
        <f t="shared" si="529"/>
        <v>-0.58200000000000007</v>
      </c>
      <c r="Z3338" s="13">
        <f t="shared" si="530"/>
        <v>-0.873</v>
      </c>
      <c r="AA3338" s="13">
        <f t="shared" si="527"/>
        <v>-3</v>
      </c>
    </row>
    <row r="3339" spans="1:27" x14ac:dyDescent="0.25">
      <c r="A3339" s="60">
        <v>45923.460509259261</v>
      </c>
      <c r="B3339" s="61">
        <v>444738378</v>
      </c>
      <c r="C3339" s="62" t="s">
        <v>36</v>
      </c>
      <c r="D3339" s="62" t="s">
        <v>37</v>
      </c>
      <c r="E3339" s="62" t="s">
        <v>119</v>
      </c>
      <c r="F3339" s="63">
        <v>3755.49</v>
      </c>
      <c r="G3339" s="63">
        <v>3757.97</v>
      </c>
      <c r="H3339" s="62"/>
      <c r="I3339" s="62" t="s">
        <v>3955</v>
      </c>
      <c r="J3339" s="63">
        <v>3757.89</v>
      </c>
      <c r="K3339" s="63">
        <v>0</v>
      </c>
      <c r="L3339" s="63">
        <v>0</v>
      </c>
      <c r="M3339" s="63">
        <v>2.4</v>
      </c>
      <c r="N3339" s="10" t="str">
        <f t="shared" si="522"/>
        <v>W</v>
      </c>
      <c r="O3339" s="11">
        <f t="shared" si="523"/>
        <v>45923</v>
      </c>
      <c r="P3339" s="12" t="str">
        <f t="shared" si="524"/>
        <v>11</v>
      </c>
      <c r="Q3339" s="13" t="str">
        <f>VLOOKUP($B3339,Deals_Demo!$H:$N,7,0)</f>
        <v>strategy_20_demo</v>
      </c>
      <c r="R3339" s="13" t="str">
        <f t="shared" si="525"/>
        <v>Tue</v>
      </c>
      <c r="S3339" s="14">
        <f>VLOOKUP($B3339,Deals_Demo!$H:$S,8,0)</f>
        <v>45923.460509259261</v>
      </c>
      <c r="T3339" s="14">
        <f>VLOOKUP($B3339,Deals_Demo!$H:$S,9,0)</f>
        <v>45923.668842592597</v>
      </c>
      <c r="U3339" s="15" t="str">
        <f t="shared" si="526"/>
        <v>2025-09-23</v>
      </c>
      <c r="V3339" s="13" t="str">
        <f>VLOOKUP($B3339,Deals_Demo!$H:$S,11,0)</f>
        <v>16</v>
      </c>
      <c r="W3339" s="13" t="str">
        <f>VLOOKUP($B3339,Deals_Demo!$H:$S,12,0)</f>
        <v>Tue</v>
      </c>
      <c r="X3339" s="13">
        <f t="shared" si="528"/>
        <v>0.24</v>
      </c>
      <c r="Y3339" s="13">
        <f t="shared" si="529"/>
        <v>0.48</v>
      </c>
      <c r="Z3339" s="13">
        <f t="shared" si="530"/>
        <v>0.72</v>
      </c>
      <c r="AA3339" s="13">
        <f t="shared" si="527"/>
        <v>-3</v>
      </c>
    </row>
    <row r="3340" spans="1:27" x14ac:dyDescent="0.25">
      <c r="A3340" s="56">
        <v>45923.472662037035</v>
      </c>
      <c r="B3340" s="57">
        <v>444744104</v>
      </c>
      <c r="C3340" s="58" t="s">
        <v>36</v>
      </c>
      <c r="D3340" s="58" t="s">
        <v>37</v>
      </c>
      <c r="E3340" s="58" t="s">
        <v>119</v>
      </c>
      <c r="F3340" s="59">
        <v>3758.35</v>
      </c>
      <c r="G3340" s="59">
        <v>3764.18</v>
      </c>
      <c r="H3340" s="58"/>
      <c r="I3340" s="58" t="s">
        <v>3956</v>
      </c>
      <c r="J3340" s="59">
        <v>3764.12</v>
      </c>
      <c r="K3340" s="59">
        <v>0</v>
      </c>
      <c r="L3340" s="59">
        <v>0</v>
      </c>
      <c r="M3340" s="59">
        <v>5.77</v>
      </c>
      <c r="N3340" s="10" t="str">
        <f t="shared" si="522"/>
        <v>W</v>
      </c>
      <c r="O3340" s="11">
        <f t="shared" si="523"/>
        <v>45923</v>
      </c>
      <c r="P3340" s="12" t="str">
        <f t="shared" si="524"/>
        <v>11</v>
      </c>
      <c r="Q3340" s="13" t="str">
        <f>VLOOKUP($B3340,Deals_Demo!$H:$N,7,0)</f>
        <v>strategy_19_demo</v>
      </c>
      <c r="R3340" s="13" t="str">
        <f t="shared" si="525"/>
        <v>Tue</v>
      </c>
      <c r="S3340" s="14">
        <f>VLOOKUP($B3340,Deals_Demo!$H:$S,8,0)</f>
        <v>45923.472662037035</v>
      </c>
      <c r="T3340" s="14">
        <f>VLOOKUP($B3340,Deals_Demo!$H:$S,9,0)</f>
        <v>45923.680995370371</v>
      </c>
      <c r="U3340" s="15" t="str">
        <f t="shared" si="526"/>
        <v>2025-09-23</v>
      </c>
      <c r="V3340" s="13" t="str">
        <f>VLOOKUP($B3340,Deals_Demo!$H:$S,11,0)</f>
        <v>16</v>
      </c>
      <c r="W3340" s="13" t="str">
        <f>VLOOKUP($B3340,Deals_Demo!$H:$S,12,0)</f>
        <v>Tue</v>
      </c>
      <c r="X3340" s="13">
        <f t="shared" si="528"/>
        <v>0.57699999999999996</v>
      </c>
      <c r="Y3340" s="13">
        <f t="shared" si="529"/>
        <v>1.1539999999999999</v>
      </c>
      <c r="Z3340" s="13">
        <f t="shared" si="530"/>
        <v>1.7309999999999999</v>
      </c>
      <c r="AA3340" s="13">
        <f t="shared" si="527"/>
        <v>5.77</v>
      </c>
    </row>
    <row r="3341" spans="1:27" x14ac:dyDescent="0.25">
      <c r="A3341" s="60">
        <v>45923.472662037035</v>
      </c>
      <c r="B3341" s="61">
        <v>444744131</v>
      </c>
      <c r="C3341" s="62" t="s">
        <v>36</v>
      </c>
      <c r="D3341" s="62" t="s">
        <v>37</v>
      </c>
      <c r="E3341" s="62" t="s">
        <v>119</v>
      </c>
      <c r="F3341" s="63">
        <v>3758.31</v>
      </c>
      <c r="G3341" s="63">
        <v>3764.08</v>
      </c>
      <c r="H3341" s="62"/>
      <c r="I3341" s="62" t="s">
        <v>3957</v>
      </c>
      <c r="J3341" s="63">
        <v>3764.07</v>
      </c>
      <c r="K3341" s="63">
        <v>0</v>
      </c>
      <c r="L3341" s="63">
        <v>0</v>
      </c>
      <c r="M3341" s="63">
        <v>5.76</v>
      </c>
      <c r="N3341" s="10" t="str">
        <f t="shared" si="522"/>
        <v>W</v>
      </c>
      <c r="O3341" s="11">
        <f t="shared" si="523"/>
        <v>45923</v>
      </c>
      <c r="P3341" s="12" t="str">
        <f t="shared" si="524"/>
        <v>11</v>
      </c>
      <c r="Q3341" s="13" t="str">
        <f>VLOOKUP($B3341,Deals_Demo!$H:$N,7,0)</f>
        <v>strategy_18_demo</v>
      </c>
      <c r="R3341" s="13" t="str">
        <f t="shared" si="525"/>
        <v>Tue</v>
      </c>
      <c r="S3341" s="14">
        <f>VLOOKUP($B3341,Deals_Demo!$H:$S,8,0)</f>
        <v>45923.472662037035</v>
      </c>
      <c r="T3341" s="14">
        <f>VLOOKUP($B3341,Deals_Demo!$H:$S,9,0)</f>
        <v>45923.680995370371</v>
      </c>
      <c r="U3341" s="15" t="str">
        <f t="shared" si="526"/>
        <v>2025-09-23</v>
      </c>
      <c r="V3341" s="13" t="str">
        <f>VLOOKUP($B3341,Deals_Demo!$H:$S,11,0)</f>
        <v>16</v>
      </c>
      <c r="W3341" s="13" t="str">
        <f>VLOOKUP($B3341,Deals_Demo!$H:$S,12,0)</f>
        <v>Tue</v>
      </c>
      <c r="X3341" s="13">
        <f t="shared" si="528"/>
        <v>0.57599999999999996</v>
      </c>
      <c r="Y3341" s="13">
        <f t="shared" si="529"/>
        <v>1.1519999999999999</v>
      </c>
      <c r="Z3341" s="13">
        <f t="shared" si="530"/>
        <v>1.728</v>
      </c>
      <c r="AA3341" s="13">
        <f t="shared" si="527"/>
        <v>5.76</v>
      </c>
    </row>
    <row r="3342" spans="1:27" x14ac:dyDescent="0.25">
      <c r="A3342" s="56">
        <v>45923.472777777781</v>
      </c>
      <c r="B3342" s="57">
        <v>444744388</v>
      </c>
      <c r="C3342" s="58" t="s">
        <v>36</v>
      </c>
      <c r="D3342" s="58" t="s">
        <v>37</v>
      </c>
      <c r="E3342" s="58" t="s">
        <v>119</v>
      </c>
      <c r="F3342" s="59">
        <v>3757.94</v>
      </c>
      <c r="G3342" s="59">
        <v>3764.08</v>
      </c>
      <c r="H3342" s="58"/>
      <c r="I3342" s="58" t="s">
        <v>3957</v>
      </c>
      <c r="J3342" s="59">
        <v>3764.07</v>
      </c>
      <c r="K3342" s="59">
        <v>0</v>
      </c>
      <c r="L3342" s="59">
        <v>0</v>
      </c>
      <c r="M3342" s="59">
        <v>6.13</v>
      </c>
      <c r="N3342" s="10" t="str">
        <f t="shared" si="522"/>
        <v>W</v>
      </c>
      <c r="O3342" s="11">
        <f t="shared" si="523"/>
        <v>45923</v>
      </c>
      <c r="P3342" s="12" t="str">
        <f t="shared" si="524"/>
        <v>11</v>
      </c>
      <c r="Q3342" s="13" t="str">
        <f>VLOOKUP($B3342,Deals_Demo!$H:$N,7,0)</f>
        <v>strategy_20_demo</v>
      </c>
      <c r="R3342" s="13" t="str">
        <f t="shared" si="525"/>
        <v>Tue</v>
      </c>
      <c r="S3342" s="14">
        <f>VLOOKUP($B3342,Deals_Demo!$H:$S,8,0)</f>
        <v>45923.472777777781</v>
      </c>
      <c r="T3342" s="14">
        <f>VLOOKUP($B3342,Deals_Demo!$H:$S,9,0)</f>
        <v>45923.681111111116</v>
      </c>
      <c r="U3342" s="15" t="str">
        <f t="shared" si="526"/>
        <v>2025-09-23</v>
      </c>
      <c r="V3342" s="13" t="str">
        <f>VLOOKUP($B3342,Deals_Demo!$H:$S,11,0)</f>
        <v>16</v>
      </c>
      <c r="W3342" s="13" t="str">
        <f>VLOOKUP($B3342,Deals_Demo!$H:$S,12,0)</f>
        <v>Tue</v>
      </c>
      <c r="X3342" s="13">
        <f t="shared" si="528"/>
        <v>0.61299999999999999</v>
      </c>
      <c r="Y3342" s="13">
        <f t="shared" si="529"/>
        <v>1.226</v>
      </c>
      <c r="Z3342" s="13">
        <f t="shared" si="530"/>
        <v>1.839</v>
      </c>
      <c r="AA3342" s="13">
        <f t="shared" si="527"/>
        <v>6.13</v>
      </c>
    </row>
    <row r="3343" spans="1:27" x14ac:dyDescent="0.25">
      <c r="A3343" s="60">
        <v>45923.473009259258</v>
      </c>
      <c r="B3343" s="61">
        <v>444744638</v>
      </c>
      <c r="C3343" s="62" t="s">
        <v>36</v>
      </c>
      <c r="D3343" s="62" t="s">
        <v>37</v>
      </c>
      <c r="E3343" s="62" t="s">
        <v>119</v>
      </c>
      <c r="F3343" s="63">
        <v>3757.43</v>
      </c>
      <c r="G3343" s="63">
        <v>3757.98</v>
      </c>
      <c r="H3343" s="63">
        <v>3759.65</v>
      </c>
      <c r="I3343" s="62" t="s">
        <v>3958</v>
      </c>
      <c r="J3343" s="63">
        <v>3759.83</v>
      </c>
      <c r="K3343" s="63">
        <v>0</v>
      </c>
      <c r="L3343" s="63">
        <v>0</v>
      </c>
      <c r="M3343" s="63">
        <v>2.4</v>
      </c>
      <c r="N3343" s="10" t="str">
        <f t="shared" si="522"/>
        <v>W</v>
      </c>
      <c r="O3343" s="11">
        <f t="shared" si="523"/>
        <v>45923</v>
      </c>
      <c r="P3343" s="12" t="str">
        <f t="shared" si="524"/>
        <v>11</v>
      </c>
      <c r="Q3343" s="13" t="str">
        <f>VLOOKUP($B3343,Deals_Demo!$H:$N,7,0)</f>
        <v>strategy_21_demo</v>
      </c>
      <c r="R3343" s="13" t="str">
        <f t="shared" si="525"/>
        <v>Tue</v>
      </c>
      <c r="S3343" s="14">
        <f>VLOOKUP($B3343,Deals_Demo!$H:$S,8,0)</f>
        <v>45923.473009259258</v>
      </c>
      <c r="T3343" s="14">
        <f>VLOOKUP($B3343,Deals_Demo!$H:$S,9,0)</f>
        <v>45923.681342592594</v>
      </c>
      <c r="U3343" s="15" t="str">
        <f t="shared" si="526"/>
        <v>2025-09-23</v>
      </c>
      <c r="V3343" s="13" t="str">
        <f>VLOOKUP($B3343,Deals_Demo!$H:$S,11,0)</f>
        <v>16</v>
      </c>
      <c r="W3343" s="13" t="str">
        <f>VLOOKUP($B3343,Deals_Demo!$H:$S,12,0)</f>
        <v>Tue</v>
      </c>
      <c r="X3343" s="13">
        <f t="shared" si="528"/>
        <v>0.24</v>
      </c>
      <c r="Y3343" s="13">
        <f t="shared" si="529"/>
        <v>0.48</v>
      </c>
      <c r="Z3343" s="13">
        <f t="shared" si="530"/>
        <v>0.72</v>
      </c>
      <c r="AA3343" s="13">
        <f t="shared" si="527"/>
        <v>-3</v>
      </c>
    </row>
    <row r="3344" spans="1:27" x14ac:dyDescent="0.25">
      <c r="A3344" s="56">
        <v>45923.473009259258</v>
      </c>
      <c r="B3344" s="57">
        <v>444744640</v>
      </c>
      <c r="C3344" s="58" t="s">
        <v>36</v>
      </c>
      <c r="D3344" s="58" t="s">
        <v>37</v>
      </c>
      <c r="E3344" s="58" t="s">
        <v>119</v>
      </c>
      <c r="F3344" s="59">
        <v>3757.43</v>
      </c>
      <c r="G3344" s="59">
        <v>3755.23</v>
      </c>
      <c r="H3344" s="59">
        <v>3758.93</v>
      </c>
      <c r="I3344" s="58" t="s">
        <v>3959</v>
      </c>
      <c r="J3344" s="59">
        <v>3758.99</v>
      </c>
      <c r="K3344" s="59">
        <v>0</v>
      </c>
      <c r="L3344" s="59">
        <v>0</v>
      </c>
      <c r="M3344" s="59">
        <v>1.56</v>
      </c>
      <c r="N3344" s="10" t="str">
        <f t="shared" si="522"/>
        <v>W</v>
      </c>
      <c r="O3344" s="11">
        <f t="shared" si="523"/>
        <v>45923</v>
      </c>
      <c r="P3344" s="12" t="str">
        <f t="shared" si="524"/>
        <v>11</v>
      </c>
      <c r="Q3344" s="13" t="str">
        <f>VLOOKUP($B3344,Deals_Demo!$H:$N,7,0)</f>
        <v>strategy_22_demo</v>
      </c>
      <c r="R3344" s="13" t="str">
        <f t="shared" si="525"/>
        <v>Tue</v>
      </c>
      <c r="S3344" s="14">
        <f>VLOOKUP($B3344,Deals_Demo!$H:$S,8,0)</f>
        <v>45923.473009259258</v>
      </c>
      <c r="T3344" s="14">
        <f>VLOOKUP($B3344,Deals_Demo!$H:$S,9,0)</f>
        <v>45923.681342592594</v>
      </c>
      <c r="U3344" s="15" t="str">
        <f t="shared" si="526"/>
        <v>2025-09-23</v>
      </c>
      <c r="V3344" s="13" t="str">
        <f>VLOOKUP($B3344,Deals_Demo!$H:$S,11,0)</f>
        <v>16</v>
      </c>
      <c r="W3344" s="13" t="str">
        <f>VLOOKUP($B3344,Deals_Demo!$H:$S,12,0)</f>
        <v>Tue</v>
      </c>
      <c r="X3344" s="13">
        <f t="shared" si="528"/>
        <v>0.15600000000000003</v>
      </c>
      <c r="Y3344" s="13">
        <f t="shared" si="529"/>
        <v>0.31200000000000006</v>
      </c>
      <c r="Z3344" s="13">
        <f t="shared" si="530"/>
        <v>0.46799999999999997</v>
      </c>
      <c r="AA3344" s="13">
        <f t="shared" si="527"/>
        <v>-3</v>
      </c>
    </row>
    <row r="3345" spans="1:27" x14ac:dyDescent="0.25">
      <c r="A3345" s="60">
        <v>45923.473009259258</v>
      </c>
      <c r="B3345" s="61">
        <v>444744643</v>
      </c>
      <c r="C3345" s="62" t="s">
        <v>36</v>
      </c>
      <c r="D3345" s="62" t="s">
        <v>37</v>
      </c>
      <c r="E3345" s="62" t="s">
        <v>119</v>
      </c>
      <c r="F3345" s="63">
        <v>3757.49</v>
      </c>
      <c r="G3345" s="63">
        <v>3755.93</v>
      </c>
      <c r="H3345" s="63">
        <v>3758.93</v>
      </c>
      <c r="I3345" s="62" t="s">
        <v>3959</v>
      </c>
      <c r="J3345" s="63">
        <v>3758.99</v>
      </c>
      <c r="K3345" s="63">
        <v>0</v>
      </c>
      <c r="L3345" s="63">
        <v>0</v>
      </c>
      <c r="M3345" s="63">
        <v>1.5</v>
      </c>
      <c r="N3345" s="10" t="str">
        <f t="shared" si="522"/>
        <v>W</v>
      </c>
      <c r="O3345" s="11">
        <f t="shared" si="523"/>
        <v>45923</v>
      </c>
      <c r="P3345" s="12" t="str">
        <f t="shared" si="524"/>
        <v>11</v>
      </c>
      <c r="Q3345" s="13" t="str">
        <f>VLOOKUP($B3345,Deals_Demo!$H:$N,7,0)</f>
        <v>strategy_15_demo</v>
      </c>
      <c r="R3345" s="13" t="str">
        <f t="shared" si="525"/>
        <v>Tue</v>
      </c>
      <c r="S3345" s="14">
        <f>VLOOKUP($B3345,Deals_Demo!$H:$S,8,0)</f>
        <v>45923.473009259258</v>
      </c>
      <c r="T3345" s="14">
        <f>VLOOKUP($B3345,Deals_Demo!$H:$S,9,0)</f>
        <v>45923.681342592594</v>
      </c>
      <c r="U3345" s="15" t="str">
        <f t="shared" si="526"/>
        <v>2025-09-23</v>
      </c>
      <c r="V3345" s="13" t="str">
        <f>VLOOKUP($B3345,Deals_Demo!$H:$S,11,0)</f>
        <v>16</v>
      </c>
      <c r="W3345" s="13" t="str">
        <f>VLOOKUP($B3345,Deals_Demo!$H:$S,12,0)</f>
        <v>Tue</v>
      </c>
      <c r="X3345" s="13">
        <f t="shared" si="528"/>
        <v>0.15000000000000002</v>
      </c>
      <c r="Y3345" s="13">
        <f t="shared" si="529"/>
        <v>0.30000000000000004</v>
      </c>
      <c r="Z3345" s="13">
        <f t="shared" si="530"/>
        <v>0.44999999999999996</v>
      </c>
      <c r="AA3345" s="13">
        <f t="shared" si="527"/>
        <v>-3</v>
      </c>
    </row>
    <row r="3346" spans="1:27" x14ac:dyDescent="0.25">
      <c r="A3346" s="56">
        <v>45923.473009259258</v>
      </c>
      <c r="B3346" s="57">
        <v>444744644</v>
      </c>
      <c r="C3346" s="58" t="s">
        <v>36</v>
      </c>
      <c r="D3346" s="58" t="s">
        <v>37</v>
      </c>
      <c r="E3346" s="58" t="s">
        <v>119</v>
      </c>
      <c r="F3346" s="59">
        <v>3757.49</v>
      </c>
      <c r="G3346" s="59">
        <v>3754.43</v>
      </c>
      <c r="H3346" s="59">
        <v>3758.93</v>
      </c>
      <c r="I3346" s="58" t="s">
        <v>3959</v>
      </c>
      <c r="J3346" s="59">
        <v>3758.99</v>
      </c>
      <c r="K3346" s="59">
        <v>0</v>
      </c>
      <c r="L3346" s="59">
        <v>0</v>
      </c>
      <c r="M3346" s="59">
        <v>1.5</v>
      </c>
      <c r="N3346" s="10" t="str">
        <f t="shared" si="522"/>
        <v>W</v>
      </c>
      <c r="O3346" s="11">
        <f t="shared" si="523"/>
        <v>45923</v>
      </c>
      <c r="P3346" s="12" t="str">
        <f t="shared" si="524"/>
        <v>11</v>
      </c>
      <c r="Q3346" s="13" t="str">
        <f>VLOOKUP($B3346,Deals_Demo!$H:$N,7,0)</f>
        <v>strategy_12_demo</v>
      </c>
      <c r="R3346" s="13" t="str">
        <f t="shared" si="525"/>
        <v>Tue</v>
      </c>
      <c r="S3346" s="14">
        <f>VLOOKUP($B3346,Deals_Demo!$H:$S,8,0)</f>
        <v>45923.473009259258</v>
      </c>
      <c r="T3346" s="14">
        <f>VLOOKUP($B3346,Deals_Demo!$H:$S,9,0)</f>
        <v>45923.681342592594</v>
      </c>
      <c r="U3346" s="15" t="str">
        <f t="shared" si="526"/>
        <v>2025-09-23</v>
      </c>
      <c r="V3346" s="13" t="str">
        <f>VLOOKUP($B3346,Deals_Demo!$H:$S,11,0)</f>
        <v>16</v>
      </c>
      <c r="W3346" s="13" t="str">
        <f>VLOOKUP($B3346,Deals_Demo!$H:$S,12,0)</f>
        <v>Tue</v>
      </c>
      <c r="X3346" s="13">
        <f t="shared" si="528"/>
        <v>0.15000000000000002</v>
      </c>
      <c r="Y3346" s="13">
        <f t="shared" si="529"/>
        <v>0.30000000000000004</v>
      </c>
      <c r="Z3346" s="13">
        <f t="shared" si="530"/>
        <v>0.44999999999999996</v>
      </c>
      <c r="AA3346" s="13">
        <f t="shared" si="527"/>
        <v>-3</v>
      </c>
    </row>
    <row r="3347" spans="1:27" x14ac:dyDescent="0.25">
      <c r="A3347" s="60">
        <v>45923.473020833335</v>
      </c>
      <c r="B3347" s="61">
        <v>444744645</v>
      </c>
      <c r="C3347" s="62" t="s">
        <v>36</v>
      </c>
      <c r="D3347" s="62" t="s">
        <v>37</v>
      </c>
      <c r="E3347" s="62" t="s">
        <v>119</v>
      </c>
      <c r="F3347" s="63">
        <v>3757.49</v>
      </c>
      <c r="G3347" s="63">
        <v>3758.66</v>
      </c>
      <c r="H3347" s="63">
        <v>3760.43</v>
      </c>
      <c r="I3347" s="62" t="s">
        <v>3951</v>
      </c>
      <c r="J3347" s="63">
        <v>3760.43</v>
      </c>
      <c r="K3347" s="63">
        <v>0</v>
      </c>
      <c r="L3347" s="63">
        <v>0</v>
      </c>
      <c r="M3347" s="63">
        <v>2.94</v>
      </c>
      <c r="N3347" s="10" t="str">
        <f t="shared" si="522"/>
        <v>W</v>
      </c>
      <c r="O3347" s="11">
        <f t="shared" si="523"/>
        <v>45923</v>
      </c>
      <c r="P3347" s="12" t="str">
        <f t="shared" si="524"/>
        <v>11</v>
      </c>
      <c r="Q3347" s="13" t="str">
        <f>VLOOKUP($B3347,Deals_Demo!$H:$N,7,0)</f>
        <v>strategy_23_demo</v>
      </c>
      <c r="R3347" s="13" t="str">
        <f t="shared" si="525"/>
        <v>Tue</v>
      </c>
      <c r="S3347" s="14">
        <f>VLOOKUP($B3347,Deals_Demo!$H:$S,8,0)</f>
        <v>45923.473020833335</v>
      </c>
      <c r="T3347" s="14">
        <f>VLOOKUP($B3347,Deals_Demo!$H:$S,9,0)</f>
        <v>45923.681354166671</v>
      </c>
      <c r="U3347" s="15" t="str">
        <f t="shared" si="526"/>
        <v>2025-09-23</v>
      </c>
      <c r="V3347" s="13" t="str">
        <f>VLOOKUP($B3347,Deals_Demo!$H:$S,11,0)</f>
        <v>16</v>
      </c>
      <c r="W3347" s="13" t="str">
        <f>VLOOKUP($B3347,Deals_Demo!$H:$S,12,0)</f>
        <v>Tue</v>
      </c>
      <c r="X3347" s="13">
        <f t="shared" si="528"/>
        <v>0.29399999999999998</v>
      </c>
      <c r="Y3347" s="13">
        <f t="shared" si="529"/>
        <v>0.58799999999999997</v>
      </c>
      <c r="Z3347" s="13">
        <f t="shared" si="530"/>
        <v>0.88200000000000001</v>
      </c>
      <c r="AA3347" s="13">
        <f t="shared" si="527"/>
        <v>2.94</v>
      </c>
    </row>
    <row r="3348" spans="1:27" x14ac:dyDescent="0.25">
      <c r="A3348" s="56">
        <v>45923.473020833335</v>
      </c>
      <c r="B3348" s="57">
        <v>444744646</v>
      </c>
      <c r="C3348" s="58" t="s">
        <v>36</v>
      </c>
      <c r="D3348" s="58" t="s">
        <v>37</v>
      </c>
      <c r="E3348" s="58" t="s">
        <v>119</v>
      </c>
      <c r="F3348" s="59">
        <v>3757.47</v>
      </c>
      <c r="G3348" s="59">
        <v>3758.86</v>
      </c>
      <c r="H3348" s="59">
        <v>3760.93</v>
      </c>
      <c r="I3348" s="58" t="s">
        <v>3960</v>
      </c>
      <c r="J3348" s="59">
        <v>3761.1</v>
      </c>
      <c r="K3348" s="59">
        <v>0</v>
      </c>
      <c r="L3348" s="59">
        <v>0</v>
      </c>
      <c r="M3348" s="59">
        <v>3.63</v>
      </c>
      <c r="N3348" s="10" t="str">
        <f t="shared" si="522"/>
        <v>W</v>
      </c>
      <c r="O3348" s="11">
        <f t="shared" si="523"/>
        <v>45923</v>
      </c>
      <c r="P3348" s="12" t="str">
        <f t="shared" si="524"/>
        <v>11</v>
      </c>
      <c r="Q3348" s="13" t="str">
        <f>VLOOKUP($B3348,Deals_Demo!$H:$N,7,0)</f>
        <v>strategy_11_demo</v>
      </c>
      <c r="R3348" s="13" t="str">
        <f t="shared" si="525"/>
        <v>Tue</v>
      </c>
      <c r="S3348" s="14">
        <f>VLOOKUP($B3348,Deals_Demo!$H:$S,8,0)</f>
        <v>45923.473020833335</v>
      </c>
      <c r="T3348" s="14">
        <f>VLOOKUP($B3348,Deals_Demo!$H:$S,9,0)</f>
        <v>45923.681354166671</v>
      </c>
      <c r="U3348" s="15" t="str">
        <f t="shared" si="526"/>
        <v>2025-09-23</v>
      </c>
      <c r="V3348" s="13" t="str">
        <f>VLOOKUP($B3348,Deals_Demo!$H:$S,11,0)</f>
        <v>16</v>
      </c>
      <c r="W3348" s="13" t="str">
        <f>VLOOKUP($B3348,Deals_Demo!$H:$S,12,0)</f>
        <v>Tue</v>
      </c>
      <c r="X3348" s="13">
        <f t="shared" si="528"/>
        <v>0.36299999999999999</v>
      </c>
      <c r="Y3348" s="13">
        <f t="shared" si="529"/>
        <v>0.72599999999999998</v>
      </c>
      <c r="Z3348" s="13">
        <f t="shared" si="530"/>
        <v>1.089</v>
      </c>
      <c r="AA3348" s="13">
        <f t="shared" si="527"/>
        <v>3.63</v>
      </c>
    </row>
    <row r="3349" spans="1:27" x14ac:dyDescent="0.25">
      <c r="A3349" s="60">
        <v>45923.473020833335</v>
      </c>
      <c r="B3349" s="61">
        <v>444744647</v>
      </c>
      <c r="C3349" s="62" t="s">
        <v>36</v>
      </c>
      <c r="D3349" s="62" t="s">
        <v>37</v>
      </c>
      <c r="E3349" s="62" t="s">
        <v>119</v>
      </c>
      <c r="F3349" s="63">
        <v>3757.47</v>
      </c>
      <c r="G3349" s="63">
        <v>3754.43</v>
      </c>
      <c r="H3349" s="63">
        <v>3758.93</v>
      </c>
      <c r="I3349" s="62" t="s">
        <v>3959</v>
      </c>
      <c r="J3349" s="63">
        <v>3758.99</v>
      </c>
      <c r="K3349" s="63">
        <v>0</v>
      </c>
      <c r="L3349" s="63">
        <v>0</v>
      </c>
      <c r="M3349" s="63">
        <v>1.52</v>
      </c>
      <c r="N3349" s="10" t="str">
        <f t="shared" si="522"/>
        <v>W</v>
      </c>
      <c r="O3349" s="11">
        <f t="shared" si="523"/>
        <v>45923</v>
      </c>
      <c r="P3349" s="12" t="str">
        <f t="shared" si="524"/>
        <v>11</v>
      </c>
      <c r="Q3349" s="13" t="str">
        <f>VLOOKUP($B3349,Deals_Demo!$H:$N,7,0)</f>
        <v>strategy_24_demo</v>
      </c>
      <c r="R3349" s="13" t="str">
        <f t="shared" si="525"/>
        <v>Tue</v>
      </c>
      <c r="S3349" s="14">
        <f>VLOOKUP($B3349,Deals_Demo!$H:$S,8,0)</f>
        <v>45923.473020833335</v>
      </c>
      <c r="T3349" s="14">
        <f>VLOOKUP($B3349,Deals_Demo!$H:$S,9,0)</f>
        <v>45923.681354166671</v>
      </c>
      <c r="U3349" s="15" t="str">
        <f t="shared" si="526"/>
        <v>2025-09-23</v>
      </c>
      <c r="V3349" s="13" t="str">
        <f>VLOOKUP($B3349,Deals_Demo!$H:$S,11,0)</f>
        <v>16</v>
      </c>
      <c r="W3349" s="13" t="str">
        <f>VLOOKUP($B3349,Deals_Demo!$H:$S,12,0)</f>
        <v>Tue</v>
      </c>
      <c r="X3349" s="13">
        <f t="shared" si="528"/>
        <v>0.15200000000000002</v>
      </c>
      <c r="Y3349" s="13">
        <f t="shared" si="529"/>
        <v>0.30400000000000005</v>
      </c>
      <c r="Z3349" s="13">
        <f t="shared" si="530"/>
        <v>0.45599999999999996</v>
      </c>
      <c r="AA3349" s="13">
        <f t="shared" si="527"/>
        <v>-3</v>
      </c>
    </row>
    <row r="3350" spans="1:27" x14ac:dyDescent="0.25">
      <c r="A3350" s="56">
        <v>45923.473020833335</v>
      </c>
      <c r="B3350" s="57">
        <v>444744648</v>
      </c>
      <c r="C3350" s="58" t="s">
        <v>36</v>
      </c>
      <c r="D3350" s="58" t="s">
        <v>37</v>
      </c>
      <c r="E3350" s="58" t="s">
        <v>119</v>
      </c>
      <c r="F3350" s="59">
        <v>3757.47</v>
      </c>
      <c r="G3350" s="59">
        <v>3754.43</v>
      </c>
      <c r="H3350" s="59">
        <v>3758.93</v>
      </c>
      <c r="I3350" s="58" t="s">
        <v>3959</v>
      </c>
      <c r="J3350" s="59">
        <v>3758.99</v>
      </c>
      <c r="K3350" s="59">
        <v>0</v>
      </c>
      <c r="L3350" s="59">
        <v>0</v>
      </c>
      <c r="M3350" s="59">
        <v>1.52</v>
      </c>
      <c r="N3350" s="10" t="str">
        <f t="shared" si="522"/>
        <v>W</v>
      </c>
      <c r="O3350" s="11">
        <f t="shared" si="523"/>
        <v>45923</v>
      </c>
      <c r="P3350" s="12" t="str">
        <f t="shared" si="524"/>
        <v>11</v>
      </c>
      <c r="Q3350" s="13" t="str">
        <f>VLOOKUP($B3350,Deals_Demo!$H:$N,7,0)</f>
        <v>strategy_14_demo</v>
      </c>
      <c r="R3350" s="13" t="str">
        <f t="shared" si="525"/>
        <v>Tue</v>
      </c>
      <c r="S3350" s="14">
        <f>VLOOKUP($B3350,Deals_Demo!$H:$S,8,0)</f>
        <v>45923.473020833335</v>
      </c>
      <c r="T3350" s="14">
        <f>VLOOKUP($B3350,Deals_Demo!$H:$S,9,0)</f>
        <v>45923.681354166671</v>
      </c>
      <c r="U3350" s="15" t="str">
        <f t="shared" si="526"/>
        <v>2025-09-23</v>
      </c>
      <c r="V3350" s="13" t="str">
        <f>VLOOKUP($B3350,Deals_Demo!$H:$S,11,0)</f>
        <v>16</v>
      </c>
      <c r="W3350" s="13" t="str">
        <f>VLOOKUP($B3350,Deals_Demo!$H:$S,12,0)</f>
        <v>Tue</v>
      </c>
      <c r="X3350" s="13">
        <f t="shared" si="528"/>
        <v>0.15200000000000002</v>
      </c>
      <c r="Y3350" s="13">
        <f t="shared" si="529"/>
        <v>0.30400000000000005</v>
      </c>
      <c r="Z3350" s="13">
        <f t="shared" si="530"/>
        <v>0.45599999999999996</v>
      </c>
      <c r="AA3350" s="13">
        <f t="shared" si="527"/>
        <v>-3</v>
      </c>
    </row>
    <row r="3351" spans="1:27" x14ac:dyDescent="0.25">
      <c r="A3351" s="60">
        <v>45923.473032407404</v>
      </c>
      <c r="B3351" s="61">
        <v>444744649</v>
      </c>
      <c r="C3351" s="62" t="s">
        <v>36</v>
      </c>
      <c r="D3351" s="62" t="s">
        <v>37</v>
      </c>
      <c r="E3351" s="62" t="s">
        <v>119</v>
      </c>
      <c r="F3351" s="63">
        <v>3757.47</v>
      </c>
      <c r="G3351" s="63">
        <v>3758.67</v>
      </c>
      <c r="H3351" s="63">
        <v>3760.43</v>
      </c>
      <c r="I3351" s="62" t="s">
        <v>3951</v>
      </c>
      <c r="J3351" s="63">
        <v>3760.43</v>
      </c>
      <c r="K3351" s="63">
        <v>0</v>
      </c>
      <c r="L3351" s="63">
        <v>0</v>
      </c>
      <c r="M3351" s="63">
        <v>2.96</v>
      </c>
      <c r="N3351" s="10" t="str">
        <f t="shared" si="522"/>
        <v>W</v>
      </c>
      <c r="O3351" s="11">
        <f t="shared" si="523"/>
        <v>45923</v>
      </c>
      <c r="P3351" s="12" t="str">
        <f t="shared" si="524"/>
        <v>11</v>
      </c>
      <c r="Q3351" s="13" t="str">
        <f>VLOOKUP($B3351,Deals_Demo!$H:$N,7,0)</f>
        <v>strategy_10_demo</v>
      </c>
      <c r="R3351" s="13" t="str">
        <f t="shared" si="525"/>
        <v>Tue</v>
      </c>
      <c r="S3351" s="14">
        <f>VLOOKUP($B3351,Deals_Demo!$H:$S,8,0)</f>
        <v>45923.473032407404</v>
      </c>
      <c r="T3351" s="14">
        <f>VLOOKUP($B3351,Deals_Demo!$H:$S,9,0)</f>
        <v>45923.68136574074</v>
      </c>
      <c r="U3351" s="15" t="str">
        <f t="shared" si="526"/>
        <v>2025-09-23</v>
      </c>
      <c r="V3351" s="13" t="str">
        <f>VLOOKUP($B3351,Deals_Demo!$H:$S,11,0)</f>
        <v>16</v>
      </c>
      <c r="W3351" s="13" t="str">
        <f>VLOOKUP($B3351,Deals_Demo!$H:$S,12,0)</f>
        <v>Tue</v>
      </c>
      <c r="X3351" s="13">
        <f t="shared" si="528"/>
        <v>0.29599999999999999</v>
      </c>
      <c r="Y3351" s="13">
        <f t="shared" si="529"/>
        <v>0.59199999999999997</v>
      </c>
      <c r="Z3351" s="13">
        <f t="shared" si="530"/>
        <v>0.88800000000000001</v>
      </c>
      <c r="AA3351" s="13">
        <f t="shared" si="527"/>
        <v>2.96</v>
      </c>
    </row>
    <row r="3352" spans="1:27" x14ac:dyDescent="0.25">
      <c r="A3352" s="56">
        <v>45923.473032407404</v>
      </c>
      <c r="B3352" s="57">
        <v>444744651</v>
      </c>
      <c r="C3352" s="58" t="s">
        <v>36</v>
      </c>
      <c r="D3352" s="58" t="s">
        <v>37</v>
      </c>
      <c r="E3352" s="58" t="s">
        <v>119</v>
      </c>
      <c r="F3352" s="59">
        <v>3757.47</v>
      </c>
      <c r="G3352" s="59">
        <v>3758.87</v>
      </c>
      <c r="H3352" s="59">
        <v>3760.93</v>
      </c>
      <c r="I3352" s="58" t="s">
        <v>3960</v>
      </c>
      <c r="J3352" s="59">
        <v>3761.1</v>
      </c>
      <c r="K3352" s="59">
        <v>0</v>
      </c>
      <c r="L3352" s="59">
        <v>0</v>
      </c>
      <c r="M3352" s="59">
        <v>3.63</v>
      </c>
      <c r="N3352" s="10" t="str">
        <f t="shared" si="522"/>
        <v>W</v>
      </c>
      <c r="O3352" s="11">
        <f t="shared" si="523"/>
        <v>45923</v>
      </c>
      <c r="P3352" s="12" t="str">
        <f t="shared" si="524"/>
        <v>11</v>
      </c>
      <c r="Q3352" s="13" t="str">
        <f>VLOOKUP($B3352,Deals_Demo!$H:$N,7,0)</f>
        <v>strategy_16_demo</v>
      </c>
      <c r="R3352" s="13" t="str">
        <f t="shared" si="525"/>
        <v>Tue</v>
      </c>
      <c r="S3352" s="14">
        <f>VLOOKUP($B3352,Deals_Demo!$H:$S,8,0)</f>
        <v>45923.473032407404</v>
      </c>
      <c r="T3352" s="14">
        <f>VLOOKUP($B3352,Deals_Demo!$H:$S,9,0)</f>
        <v>45923.68136574074</v>
      </c>
      <c r="U3352" s="15" t="str">
        <f t="shared" si="526"/>
        <v>2025-09-23</v>
      </c>
      <c r="V3352" s="13" t="str">
        <f>VLOOKUP($B3352,Deals_Demo!$H:$S,11,0)</f>
        <v>16</v>
      </c>
      <c r="W3352" s="13" t="str">
        <f>VLOOKUP($B3352,Deals_Demo!$H:$S,12,0)</f>
        <v>Tue</v>
      </c>
      <c r="X3352" s="13">
        <f t="shared" si="528"/>
        <v>0.36299999999999999</v>
      </c>
      <c r="Y3352" s="13">
        <f t="shared" si="529"/>
        <v>0.72599999999999998</v>
      </c>
      <c r="Z3352" s="13">
        <f t="shared" si="530"/>
        <v>1.089</v>
      </c>
      <c r="AA3352" s="13">
        <f t="shared" si="527"/>
        <v>3.63</v>
      </c>
    </row>
    <row r="3353" spans="1:27" x14ac:dyDescent="0.25">
      <c r="A3353" s="60">
        <v>45923.473032407404</v>
      </c>
      <c r="B3353" s="61">
        <v>444744653</v>
      </c>
      <c r="C3353" s="62" t="s">
        <v>36</v>
      </c>
      <c r="D3353" s="62" t="s">
        <v>37</v>
      </c>
      <c r="E3353" s="62" t="s">
        <v>119</v>
      </c>
      <c r="F3353" s="63">
        <v>3757.52</v>
      </c>
      <c r="G3353" s="63">
        <v>3758.67</v>
      </c>
      <c r="H3353" s="63">
        <v>3760.43</v>
      </c>
      <c r="I3353" s="62" t="s">
        <v>3951</v>
      </c>
      <c r="J3353" s="63">
        <v>3760.43</v>
      </c>
      <c r="K3353" s="63">
        <v>0</v>
      </c>
      <c r="L3353" s="63">
        <v>0</v>
      </c>
      <c r="M3353" s="63">
        <v>2.91</v>
      </c>
      <c r="N3353" s="10" t="str">
        <f t="shared" si="522"/>
        <v>W</v>
      </c>
      <c r="O3353" s="11">
        <f t="shared" si="523"/>
        <v>45923</v>
      </c>
      <c r="P3353" s="12" t="str">
        <f t="shared" si="524"/>
        <v>11</v>
      </c>
      <c r="Q3353" s="13" t="str">
        <f>VLOOKUP($B3353,Deals_Demo!$H:$N,7,0)</f>
        <v>strategy_09_demo</v>
      </c>
      <c r="R3353" s="13" t="str">
        <f t="shared" si="525"/>
        <v>Tue</v>
      </c>
      <c r="S3353" s="14">
        <f>VLOOKUP($B3353,Deals_Demo!$H:$S,8,0)</f>
        <v>45923.473032407404</v>
      </c>
      <c r="T3353" s="14">
        <f>VLOOKUP($B3353,Deals_Demo!$H:$S,9,0)</f>
        <v>45923.68136574074</v>
      </c>
      <c r="U3353" s="15" t="str">
        <f t="shared" si="526"/>
        <v>2025-09-23</v>
      </c>
      <c r="V3353" s="13" t="str">
        <f>VLOOKUP($B3353,Deals_Demo!$H:$S,11,0)</f>
        <v>16</v>
      </c>
      <c r="W3353" s="13" t="str">
        <f>VLOOKUP($B3353,Deals_Demo!$H:$S,12,0)</f>
        <v>Tue</v>
      </c>
      <c r="X3353" s="13">
        <f t="shared" si="528"/>
        <v>0.29100000000000004</v>
      </c>
      <c r="Y3353" s="13">
        <f t="shared" si="529"/>
        <v>0.58200000000000007</v>
      </c>
      <c r="Z3353" s="13">
        <f t="shared" si="530"/>
        <v>0.873</v>
      </c>
      <c r="AA3353" s="13">
        <f t="shared" si="527"/>
        <v>2.91</v>
      </c>
    </row>
    <row r="3354" spans="1:27" x14ac:dyDescent="0.25">
      <c r="A3354" s="56">
        <v>45923.477407407408</v>
      </c>
      <c r="B3354" s="57">
        <v>444746750</v>
      </c>
      <c r="C3354" s="58" t="s">
        <v>36</v>
      </c>
      <c r="D3354" s="58" t="s">
        <v>37</v>
      </c>
      <c r="E3354" s="58" t="s">
        <v>119</v>
      </c>
      <c r="F3354" s="59">
        <v>3757.91</v>
      </c>
      <c r="G3354" s="59">
        <v>3757.97</v>
      </c>
      <c r="H3354" s="59">
        <v>3759.46</v>
      </c>
      <c r="I3354" s="58" t="s">
        <v>3961</v>
      </c>
      <c r="J3354" s="59">
        <v>3759.53</v>
      </c>
      <c r="K3354" s="59">
        <v>0</v>
      </c>
      <c r="L3354" s="59">
        <v>0</v>
      </c>
      <c r="M3354" s="59">
        <v>1.62</v>
      </c>
      <c r="N3354" s="10" t="str">
        <f t="shared" si="522"/>
        <v>W</v>
      </c>
      <c r="O3354" s="11">
        <f t="shared" si="523"/>
        <v>45923</v>
      </c>
      <c r="P3354" s="12" t="str">
        <f t="shared" si="524"/>
        <v>11</v>
      </c>
      <c r="Q3354" s="13" t="str">
        <f>VLOOKUP($B3354,Deals_Demo!$H:$N,7,0)</f>
        <v>strategy_15_demo</v>
      </c>
      <c r="R3354" s="13" t="str">
        <f t="shared" si="525"/>
        <v>Tue</v>
      </c>
      <c r="S3354" s="14">
        <f>VLOOKUP($B3354,Deals_Demo!$H:$S,8,0)</f>
        <v>45923.477407407408</v>
      </c>
      <c r="T3354" s="14">
        <f>VLOOKUP($B3354,Deals_Demo!$H:$S,9,0)</f>
        <v>45923.685740740744</v>
      </c>
      <c r="U3354" s="15" t="str">
        <f t="shared" si="526"/>
        <v>2025-09-23</v>
      </c>
      <c r="V3354" s="13" t="str">
        <f>VLOOKUP($B3354,Deals_Demo!$H:$S,11,0)</f>
        <v>16</v>
      </c>
      <c r="W3354" s="13" t="str">
        <f>VLOOKUP($B3354,Deals_Demo!$H:$S,12,0)</f>
        <v>Tue</v>
      </c>
      <c r="X3354" s="13">
        <f t="shared" si="528"/>
        <v>0.16200000000000003</v>
      </c>
      <c r="Y3354" s="13">
        <f t="shared" si="529"/>
        <v>0.32400000000000007</v>
      </c>
      <c r="Z3354" s="13">
        <f t="shared" si="530"/>
        <v>0.48599999999999999</v>
      </c>
      <c r="AA3354" s="13">
        <f t="shared" si="527"/>
        <v>-3</v>
      </c>
    </row>
    <row r="3355" spans="1:27" x14ac:dyDescent="0.25">
      <c r="A3355" s="60">
        <v>45923.477407407408</v>
      </c>
      <c r="B3355" s="61">
        <v>444746752</v>
      </c>
      <c r="C3355" s="62" t="s">
        <v>36</v>
      </c>
      <c r="D3355" s="62" t="s">
        <v>37</v>
      </c>
      <c r="E3355" s="62" t="s">
        <v>119</v>
      </c>
      <c r="F3355" s="63">
        <v>3757.97</v>
      </c>
      <c r="G3355" s="63">
        <v>3757.97</v>
      </c>
      <c r="H3355" s="63">
        <v>3759.41</v>
      </c>
      <c r="I3355" s="62" t="s">
        <v>3962</v>
      </c>
      <c r="J3355" s="63">
        <v>3759.42</v>
      </c>
      <c r="K3355" s="63">
        <v>0</v>
      </c>
      <c r="L3355" s="63">
        <v>0</v>
      </c>
      <c r="M3355" s="63">
        <v>1.45</v>
      </c>
      <c r="N3355" s="10" t="str">
        <f t="shared" si="522"/>
        <v>W</v>
      </c>
      <c r="O3355" s="11">
        <f t="shared" si="523"/>
        <v>45923</v>
      </c>
      <c r="P3355" s="12" t="str">
        <f t="shared" si="524"/>
        <v>11</v>
      </c>
      <c r="Q3355" s="13" t="str">
        <f>VLOOKUP($B3355,Deals_Demo!$H:$N,7,0)</f>
        <v>strategy_24_demo</v>
      </c>
      <c r="R3355" s="13" t="str">
        <f t="shared" si="525"/>
        <v>Tue</v>
      </c>
      <c r="S3355" s="14">
        <f>VLOOKUP($B3355,Deals_Demo!$H:$S,8,0)</f>
        <v>45923.477407407408</v>
      </c>
      <c r="T3355" s="14">
        <f>VLOOKUP($B3355,Deals_Demo!$H:$S,9,0)</f>
        <v>45923.685740740744</v>
      </c>
      <c r="U3355" s="15" t="str">
        <f t="shared" si="526"/>
        <v>2025-09-23</v>
      </c>
      <c r="V3355" s="13" t="str">
        <f>VLOOKUP($B3355,Deals_Demo!$H:$S,11,0)</f>
        <v>16</v>
      </c>
      <c r="W3355" s="13" t="str">
        <f>VLOOKUP($B3355,Deals_Demo!$H:$S,12,0)</f>
        <v>Tue</v>
      </c>
      <c r="X3355" s="13">
        <f t="shared" si="528"/>
        <v>0.14499999999999999</v>
      </c>
      <c r="Y3355" s="13">
        <f t="shared" si="529"/>
        <v>0.28999999999999998</v>
      </c>
      <c r="Z3355" s="13">
        <f t="shared" si="530"/>
        <v>0.435</v>
      </c>
      <c r="AA3355" s="13">
        <f t="shared" si="527"/>
        <v>-3</v>
      </c>
    </row>
    <row r="3356" spans="1:27" x14ac:dyDescent="0.25">
      <c r="A3356" s="56">
        <v>45923.477407407408</v>
      </c>
      <c r="B3356" s="57">
        <v>444746754</v>
      </c>
      <c r="C3356" s="58" t="s">
        <v>36</v>
      </c>
      <c r="D3356" s="58" t="s">
        <v>37</v>
      </c>
      <c r="E3356" s="58" t="s">
        <v>119</v>
      </c>
      <c r="F3356" s="59">
        <v>3757.97</v>
      </c>
      <c r="G3356" s="59">
        <v>3757.95</v>
      </c>
      <c r="H3356" s="59">
        <v>3759.41</v>
      </c>
      <c r="I3356" s="58" t="s">
        <v>3962</v>
      </c>
      <c r="J3356" s="59">
        <v>3759.42</v>
      </c>
      <c r="K3356" s="59">
        <v>0</v>
      </c>
      <c r="L3356" s="59">
        <v>0</v>
      </c>
      <c r="M3356" s="59">
        <v>1.45</v>
      </c>
      <c r="N3356" s="10" t="str">
        <f t="shared" si="522"/>
        <v>W</v>
      </c>
      <c r="O3356" s="11">
        <f t="shared" si="523"/>
        <v>45923</v>
      </c>
      <c r="P3356" s="12" t="str">
        <f t="shared" si="524"/>
        <v>11</v>
      </c>
      <c r="Q3356" s="13" t="str">
        <f>VLOOKUP($B3356,Deals_Demo!$H:$N,7,0)</f>
        <v>strategy_12_demo</v>
      </c>
      <c r="R3356" s="13" t="str">
        <f t="shared" si="525"/>
        <v>Tue</v>
      </c>
      <c r="S3356" s="14">
        <f>VLOOKUP($B3356,Deals_Demo!$H:$S,8,0)</f>
        <v>45923.477407407408</v>
      </c>
      <c r="T3356" s="14">
        <f>VLOOKUP($B3356,Deals_Demo!$H:$S,9,0)</f>
        <v>45923.685740740744</v>
      </c>
      <c r="U3356" s="15" t="str">
        <f t="shared" si="526"/>
        <v>2025-09-23</v>
      </c>
      <c r="V3356" s="13" t="str">
        <f>VLOOKUP($B3356,Deals_Demo!$H:$S,11,0)</f>
        <v>16</v>
      </c>
      <c r="W3356" s="13" t="str">
        <f>VLOOKUP($B3356,Deals_Demo!$H:$S,12,0)</f>
        <v>Tue</v>
      </c>
      <c r="X3356" s="13">
        <f t="shared" si="528"/>
        <v>0.14499999999999999</v>
      </c>
      <c r="Y3356" s="13">
        <f t="shared" si="529"/>
        <v>0.28999999999999998</v>
      </c>
      <c r="Z3356" s="13">
        <f t="shared" si="530"/>
        <v>0.435</v>
      </c>
      <c r="AA3356" s="13">
        <f t="shared" si="527"/>
        <v>-3</v>
      </c>
    </row>
    <row r="3357" spans="1:27" x14ac:dyDescent="0.25">
      <c r="A3357" s="60">
        <v>45923.477407407408</v>
      </c>
      <c r="B3357" s="61">
        <v>444746756</v>
      </c>
      <c r="C3357" s="62" t="s">
        <v>36</v>
      </c>
      <c r="D3357" s="62" t="s">
        <v>37</v>
      </c>
      <c r="E3357" s="62" t="s">
        <v>119</v>
      </c>
      <c r="F3357" s="63">
        <v>3757.93</v>
      </c>
      <c r="G3357" s="63">
        <v>3757.97</v>
      </c>
      <c r="H3357" s="63">
        <v>3759.41</v>
      </c>
      <c r="I3357" s="62" t="s">
        <v>3962</v>
      </c>
      <c r="J3357" s="63">
        <v>3759.42</v>
      </c>
      <c r="K3357" s="63">
        <v>0</v>
      </c>
      <c r="L3357" s="63">
        <v>0</v>
      </c>
      <c r="M3357" s="63">
        <v>1.49</v>
      </c>
      <c r="N3357" s="10" t="str">
        <f t="shared" si="522"/>
        <v>W</v>
      </c>
      <c r="O3357" s="11">
        <f t="shared" si="523"/>
        <v>45923</v>
      </c>
      <c r="P3357" s="12" t="str">
        <f t="shared" si="524"/>
        <v>11</v>
      </c>
      <c r="Q3357" s="13" t="str">
        <f>VLOOKUP($B3357,Deals_Demo!$H:$N,7,0)</f>
        <v>strategy_14_demo</v>
      </c>
      <c r="R3357" s="13" t="str">
        <f t="shared" si="525"/>
        <v>Tue</v>
      </c>
      <c r="S3357" s="14">
        <f>VLOOKUP($B3357,Deals_Demo!$H:$S,8,0)</f>
        <v>45923.477407407408</v>
      </c>
      <c r="T3357" s="14">
        <f>VLOOKUP($B3357,Deals_Demo!$H:$S,9,0)</f>
        <v>45923.685740740744</v>
      </c>
      <c r="U3357" s="15" t="str">
        <f t="shared" si="526"/>
        <v>2025-09-23</v>
      </c>
      <c r="V3357" s="13" t="str">
        <f>VLOOKUP($B3357,Deals_Demo!$H:$S,11,0)</f>
        <v>16</v>
      </c>
      <c r="W3357" s="13" t="str">
        <f>VLOOKUP($B3357,Deals_Demo!$H:$S,12,0)</f>
        <v>Tue</v>
      </c>
      <c r="X3357" s="13">
        <f t="shared" si="528"/>
        <v>0.14899999999999999</v>
      </c>
      <c r="Y3357" s="13">
        <f t="shared" si="529"/>
        <v>0.29799999999999999</v>
      </c>
      <c r="Z3357" s="13">
        <f t="shared" si="530"/>
        <v>0.44700000000000001</v>
      </c>
      <c r="AA3357" s="13">
        <f t="shared" si="527"/>
        <v>-3</v>
      </c>
    </row>
    <row r="3358" spans="1:27" x14ac:dyDescent="0.25">
      <c r="A3358" s="56">
        <v>45923.477418981478</v>
      </c>
      <c r="B3358" s="57">
        <v>444746759</v>
      </c>
      <c r="C3358" s="58" t="s">
        <v>36</v>
      </c>
      <c r="D3358" s="58" t="s">
        <v>37</v>
      </c>
      <c r="E3358" s="58" t="s">
        <v>119</v>
      </c>
      <c r="F3358" s="59">
        <v>3757.93</v>
      </c>
      <c r="G3358" s="59">
        <v>3755.71</v>
      </c>
      <c r="H3358" s="59">
        <v>3759.41</v>
      </c>
      <c r="I3358" s="58" t="s">
        <v>3962</v>
      </c>
      <c r="J3358" s="59">
        <v>3759.42</v>
      </c>
      <c r="K3358" s="59">
        <v>0</v>
      </c>
      <c r="L3358" s="59">
        <v>0</v>
      </c>
      <c r="M3358" s="59">
        <v>1.49</v>
      </c>
      <c r="N3358" s="10" t="str">
        <f t="shared" si="522"/>
        <v>W</v>
      </c>
      <c r="O3358" s="11">
        <f t="shared" si="523"/>
        <v>45923</v>
      </c>
      <c r="P3358" s="12" t="str">
        <f t="shared" si="524"/>
        <v>11</v>
      </c>
      <c r="Q3358" s="13" t="str">
        <f>VLOOKUP($B3358,Deals_Demo!$H:$N,7,0)</f>
        <v>strategy_22_demo</v>
      </c>
      <c r="R3358" s="13" t="str">
        <f t="shared" si="525"/>
        <v>Tue</v>
      </c>
      <c r="S3358" s="14">
        <f>VLOOKUP($B3358,Deals_Demo!$H:$S,8,0)</f>
        <v>45923.477418981478</v>
      </c>
      <c r="T3358" s="14">
        <f>VLOOKUP($B3358,Deals_Demo!$H:$S,9,0)</f>
        <v>45923.685752314814</v>
      </c>
      <c r="U3358" s="15" t="str">
        <f t="shared" si="526"/>
        <v>2025-09-23</v>
      </c>
      <c r="V3358" s="13" t="str">
        <f>VLOOKUP($B3358,Deals_Demo!$H:$S,11,0)</f>
        <v>16</v>
      </c>
      <c r="W3358" s="13" t="str">
        <f>VLOOKUP($B3358,Deals_Demo!$H:$S,12,0)</f>
        <v>Tue</v>
      </c>
      <c r="X3358" s="13">
        <f t="shared" si="528"/>
        <v>0.14899999999999999</v>
      </c>
      <c r="Y3358" s="13">
        <f t="shared" si="529"/>
        <v>0.29799999999999999</v>
      </c>
      <c r="Z3358" s="13">
        <f t="shared" si="530"/>
        <v>0.44700000000000001</v>
      </c>
      <c r="AA3358" s="13">
        <f t="shared" si="527"/>
        <v>-3</v>
      </c>
    </row>
    <row r="3359" spans="1:27" x14ac:dyDescent="0.25">
      <c r="A3359" s="60">
        <v>45923.482731481483</v>
      </c>
      <c r="B3359" s="61">
        <v>444753415</v>
      </c>
      <c r="C3359" s="62" t="s">
        <v>36</v>
      </c>
      <c r="D3359" s="62" t="s">
        <v>37</v>
      </c>
      <c r="E3359" s="62" t="s">
        <v>119</v>
      </c>
      <c r="F3359" s="63">
        <v>3764.23</v>
      </c>
      <c r="G3359" s="63">
        <v>3764.63</v>
      </c>
      <c r="H3359" s="62"/>
      <c r="I3359" s="62" t="s">
        <v>3963</v>
      </c>
      <c r="J3359" s="63">
        <v>3764.56</v>
      </c>
      <c r="K3359" s="63">
        <v>0</v>
      </c>
      <c r="L3359" s="63">
        <v>0</v>
      </c>
      <c r="M3359" s="63">
        <v>0.33</v>
      </c>
      <c r="N3359" s="10" t="str">
        <f t="shared" si="522"/>
        <v>W</v>
      </c>
      <c r="O3359" s="11">
        <f t="shared" si="523"/>
        <v>45923</v>
      </c>
      <c r="P3359" s="12" t="str">
        <f t="shared" si="524"/>
        <v>11</v>
      </c>
      <c r="Q3359" s="13" t="str">
        <f>VLOOKUP($B3359,Deals_Demo!$H:$N,7,0)</f>
        <v>strategy_20_demo</v>
      </c>
      <c r="R3359" s="13" t="str">
        <f t="shared" si="525"/>
        <v>Tue</v>
      </c>
      <c r="S3359" s="14">
        <f>VLOOKUP($B3359,Deals_Demo!$H:$S,8,0)</f>
        <v>45923.482731481483</v>
      </c>
      <c r="T3359" s="14">
        <f>VLOOKUP($B3359,Deals_Demo!$H:$S,9,0)</f>
        <v>45923.691064814819</v>
      </c>
      <c r="U3359" s="15" t="str">
        <f t="shared" si="526"/>
        <v>2025-09-23</v>
      </c>
      <c r="V3359" s="13" t="str">
        <f>VLOOKUP($B3359,Deals_Demo!$H:$S,11,0)</f>
        <v>16</v>
      </c>
      <c r="W3359" s="13" t="str">
        <f>VLOOKUP($B3359,Deals_Demo!$H:$S,12,0)</f>
        <v>Tue</v>
      </c>
      <c r="X3359" s="13">
        <f t="shared" si="528"/>
        <v>3.3000000000000002E-2</v>
      </c>
      <c r="Y3359" s="13">
        <f t="shared" si="529"/>
        <v>6.6000000000000003E-2</v>
      </c>
      <c r="Z3359" s="13">
        <f t="shared" si="530"/>
        <v>9.9000000000000005E-2</v>
      </c>
      <c r="AA3359" s="13">
        <f t="shared" si="527"/>
        <v>-3</v>
      </c>
    </row>
    <row r="3360" spans="1:27" x14ac:dyDescent="0.25">
      <c r="A3360" s="56">
        <v>45923.482731481483</v>
      </c>
      <c r="B3360" s="57">
        <v>444753417</v>
      </c>
      <c r="C3360" s="58" t="s">
        <v>36</v>
      </c>
      <c r="D3360" s="58" t="s">
        <v>37</v>
      </c>
      <c r="E3360" s="58" t="s">
        <v>119</v>
      </c>
      <c r="F3360" s="59">
        <v>3764.26</v>
      </c>
      <c r="G3360" s="59">
        <v>3768.07</v>
      </c>
      <c r="H3360" s="58"/>
      <c r="I3360" s="58" t="s">
        <v>3964</v>
      </c>
      <c r="J3360" s="59">
        <v>3768.04</v>
      </c>
      <c r="K3360" s="59">
        <v>0</v>
      </c>
      <c r="L3360" s="59">
        <v>0</v>
      </c>
      <c r="M3360" s="59">
        <v>3.78</v>
      </c>
      <c r="N3360" s="10" t="str">
        <f t="shared" si="522"/>
        <v>W</v>
      </c>
      <c r="O3360" s="11">
        <f t="shared" si="523"/>
        <v>45923</v>
      </c>
      <c r="P3360" s="12" t="str">
        <f t="shared" si="524"/>
        <v>11</v>
      </c>
      <c r="Q3360" s="13" t="str">
        <f>VLOOKUP($B3360,Deals_Demo!$H:$N,7,0)</f>
        <v>strategy_19_demo</v>
      </c>
      <c r="R3360" s="13" t="str">
        <f t="shared" si="525"/>
        <v>Tue</v>
      </c>
      <c r="S3360" s="14">
        <f>VLOOKUP($B3360,Deals_Demo!$H:$S,8,0)</f>
        <v>45923.482731481483</v>
      </c>
      <c r="T3360" s="14">
        <f>VLOOKUP($B3360,Deals_Demo!$H:$S,9,0)</f>
        <v>45923.691064814819</v>
      </c>
      <c r="U3360" s="15" t="str">
        <f t="shared" si="526"/>
        <v>2025-09-23</v>
      </c>
      <c r="V3360" s="13" t="str">
        <f>VLOOKUP($B3360,Deals_Demo!$H:$S,11,0)</f>
        <v>16</v>
      </c>
      <c r="W3360" s="13" t="str">
        <f>VLOOKUP($B3360,Deals_Demo!$H:$S,12,0)</f>
        <v>Tue</v>
      </c>
      <c r="X3360" s="13">
        <f t="shared" si="528"/>
        <v>0.378</v>
      </c>
      <c r="Y3360" s="13">
        <f t="shared" si="529"/>
        <v>0.75600000000000001</v>
      </c>
      <c r="Z3360" s="13">
        <f t="shared" si="530"/>
        <v>1.1339999999999999</v>
      </c>
      <c r="AA3360" s="13">
        <f t="shared" si="527"/>
        <v>3.78</v>
      </c>
    </row>
    <row r="3361" spans="1:27" x14ac:dyDescent="0.25">
      <c r="A3361" s="60">
        <v>45923.482731481483</v>
      </c>
      <c r="B3361" s="61">
        <v>444753420</v>
      </c>
      <c r="C3361" s="62" t="s">
        <v>36</v>
      </c>
      <c r="D3361" s="62" t="s">
        <v>37</v>
      </c>
      <c r="E3361" s="62" t="s">
        <v>119</v>
      </c>
      <c r="F3361" s="63">
        <v>3764.26</v>
      </c>
      <c r="G3361" s="63">
        <v>3764.63</v>
      </c>
      <c r="H3361" s="62"/>
      <c r="I3361" s="62" t="s">
        <v>3963</v>
      </c>
      <c r="J3361" s="63">
        <v>3764.56</v>
      </c>
      <c r="K3361" s="63">
        <v>0</v>
      </c>
      <c r="L3361" s="63">
        <v>0</v>
      </c>
      <c r="M3361" s="63">
        <v>0.3</v>
      </c>
      <c r="N3361" s="10" t="str">
        <f t="shared" si="522"/>
        <v>W</v>
      </c>
      <c r="O3361" s="11">
        <f t="shared" si="523"/>
        <v>45923</v>
      </c>
      <c r="P3361" s="12" t="str">
        <f t="shared" si="524"/>
        <v>11</v>
      </c>
      <c r="Q3361" s="13" t="str">
        <f>VLOOKUP($B3361,Deals_Demo!$H:$N,7,0)</f>
        <v>strategy_18_demo</v>
      </c>
      <c r="R3361" s="13" t="str">
        <f t="shared" si="525"/>
        <v>Tue</v>
      </c>
      <c r="S3361" s="14">
        <f>VLOOKUP($B3361,Deals_Demo!$H:$S,8,0)</f>
        <v>45923.482731481483</v>
      </c>
      <c r="T3361" s="14">
        <f>VLOOKUP($B3361,Deals_Demo!$H:$S,9,0)</f>
        <v>45923.691064814819</v>
      </c>
      <c r="U3361" s="15" t="str">
        <f t="shared" si="526"/>
        <v>2025-09-23</v>
      </c>
      <c r="V3361" s="13" t="str">
        <f>VLOOKUP($B3361,Deals_Demo!$H:$S,11,0)</f>
        <v>16</v>
      </c>
      <c r="W3361" s="13" t="str">
        <f>VLOOKUP($B3361,Deals_Demo!$H:$S,12,0)</f>
        <v>Tue</v>
      </c>
      <c r="X3361" s="13">
        <f t="shared" si="528"/>
        <v>0.03</v>
      </c>
      <c r="Y3361" s="13">
        <f t="shared" si="529"/>
        <v>0.06</v>
      </c>
      <c r="Z3361" s="13">
        <f t="shared" si="530"/>
        <v>0.09</v>
      </c>
      <c r="AA3361" s="13">
        <f t="shared" si="527"/>
        <v>-3</v>
      </c>
    </row>
    <row r="3362" spans="1:27" x14ac:dyDescent="0.25">
      <c r="A3362" s="56">
        <v>45923.483657407407</v>
      </c>
      <c r="B3362" s="57">
        <v>444754449</v>
      </c>
      <c r="C3362" s="58" t="s">
        <v>36</v>
      </c>
      <c r="D3362" s="58" t="s">
        <v>37</v>
      </c>
      <c r="E3362" s="58" t="s">
        <v>119</v>
      </c>
      <c r="F3362" s="59">
        <v>3764.66</v>
      </c>
      <c r="G3362" s="59">
        <v>3768.07</v>
      </c>
      <c r="H3362" s="58"/>
      <c r="I3362" s="58" t="s">
        <v>3964</v>
      </c>
      <c r="J3362" s="59">
        <v>3768.04</v>
      </c>
      <c r="K3362" s="59">
        <v>0</v>
      </c>
      <c r="L3362" s="59">
        <v>0</v>
      </c>
      <c r="M3362" s="59">
        <v>3.38</v>
      </c>
      <c r="N3362" s="10" t="str">
        <f t="shared" si="522"/>
        <v>W</v>
      </c>
      <c r="O3362" s="11">
        <f t="shared" si="523"/>
        <v>45923</v>
      </c>
      <c r="P3362" s="12" t="str">
        <f t="shared" si="524"/>
        <v>11</v>
      </c>
      <c r="Q3362" s="13" t="str">
        <f>VLOOKUP($B3362,Deals_Demo!$H:$N,7,0)</f>
        <v>strategy_20_demo</v>
      </c>
      <c r="R3362" s="13" t="str">
        <f t="shared" si="525"/>
        <v>Tue</v>
      </c>
      <c r="S3362" s="14">
        <f>VLOOKUP($B3362,Deals_Demo!$H:$S,8,0)</f>
        <v>45923.483657407407</v>
      </c>
      <c r="T3362" s="14">
        <f>VLOOKUP($B3362,Deals_Demo!$H:$S,9,0)</f>
        <v>45923.691990740743</v>
      </c>
      <c r="U3362" s="15" t="str">
        <f t="shared" si="526"/>
        <v>2025-09-23</v>
      </c>
      <c r="V3362" s="13" t="str">
        <f>VLOOKUP($B3362,Deals_Demo!$H:$S,11,0)</f>
        <v>16</v>
      </c>
      <c r="W3362" s="13" t="str">
        <f>VLOOKUP($B3362,Deals_Demo!$H:$S,12,0)</f>
        <v>Tue</v>
      </c>
      <c r="X3362" s="13">
        <f t="shared" si="528"/>
        <v>0.33800000000000002</v>
      </c>
      <c r="Y3362" s="13">
        <f t="shared" si="529"/>
        <v>0.67600000000000005</v>
      </c>
      <c r="Z3362" s="13">
        <f t="shared" si="530"/>
        <v>1.014</v>
      </c>
      <c r="AA3362" s="13">
        <f t="shared" si="527"/>
        <v>3.38</v>
      </c>
    </row>
    <row r="3363" spans="1:27" x14ac:dyDescent="0.25">
      <c r="A3363" s="60">
        <v>45923.483657407407</v>
      </c>
      <c r="B3363" s="61">
        <v>444754453</v>
      </c>
      <c r="C3363" s="62" t="s">
        <v>36</v>
      </c>
      <c r="D3363" s="62" t="s">
        <v>37</v>
      </c>
      <c r="E3363" s="62" t="s">
        <v>119</v>
      </c>
      <c r="F3363" s="63">
        <v>3764.65</v>
      </c>
      <c r="G3363" s="63">
        <v>3767.9</v>
      </c>
      <c r="H3363" s="62"/>
      <c r="I3363" s="62" t="s">
        <v>3964</v>
      </c>
      <c r="J3363" s="63">
        <v>3767.78</v>
      </c>
      <c r="K3363" s="63">
        <v>0</v>
      </c>
      <c r="L3363" s="63">
        <v>0</v>
      </c>
      <c r="M3363" s="63">
        <v>3.13</v>
      </c>
      <c r="N3363" s="10" t="str">
        <f t="shared" si="522"/>
        <v>W</v>
      </c>
      <c r="O3363" s="11">
        <f t="shared" si="523"/>
        <v>45923</v>
      </c>
      <c r="P3363" s="12" t="str">
        <f t="shared" si="524"/>
        <v>11</v>
      </c>
      <c r="Q3363" s="13" t="str">
        <f>VLOOKUP($B3363,Deals_Demo!$H:$N,7,0)</f>
        <v>strategy_18_demo</v>
      </c>
      <c r="R3363" s="13" t="str">
        <f t="shared" si="525"/>
        <v>Tue</v>
      </c>
      <c r="S3363" s="14">
        <f>VLOOKUP($B3363,Deals_Demo!$H:$S,8,0)</f>
        <v>45923.483657407407</v>
      </c>
      <c r="T3363" s="14">
        <f>VLOOKUP($B3363,Deals_Demo!$H:$S,9,0)</f>
        <v>45923.691990740743</v>
      </c>
      <c r="U3363" s="15" t="str">
        <f t="shared" si="526"/>
        <v>2025-09-23</v>
      </c>
      <c r="V3363" s="13" t="str">
        <f>VLOOKUP($B3363,Deals_Demo!$H:$S,11,0)</f>
        <v>16</v>
      </c>
      <c r="W3363" s="13" t="str">
        <f>VLOOKUP($B3363,Deals_Demo!$H:$S,12,0)</f>
        <v>Tue</v>
      </c>
      <c r="X3363" s="13">
        <f t="shared" si="528"/>
        <v>0.313</v>
      </c>
      <c r="Y3363" s="13">
        <f t="shared" si="529"/>
        <v>0.626</v>
      </c>
      <c r="Z3363" s="13">
        <f t="shared" si="530"/>
        <v>0.93899999999999995</v>
      </c>
      <c r="AA3363" s="13">
        <f t="shared" si="527"/>
        <v>3.13</v>
      </c>
    </row>
    <row r="3364" spans="1:27" x14ac:dyDescent="0.25">
      <c r="A3364" s="56">
        <v>45923.484467592592</v>
      </c>
      <c r="B3364" s="57">
        <v>444755080</v>
      </c>
      <c r="C3364" s="58" t="s">
        <v>36</v>
      </c>
      <c r="D3364" s="58" t="s">
        <v>37</v>
      </c>
      <c r="E3364" s="58" t="s">
        <v>119</v>
      </c>
      <c r="F3364" s="59">
        <v>3764.03</v>
      </c>
      <c r="G3364" s="59">
        <v>3761.03</v>
      </c>
      <c r="H3364" s="59">
        <v>3765.53</v>
      </c>
      <c r="I3364" s="58" t="s">
        <v>3965</v>
      </c>
      <c r="J3364" s="59">
        <v>3765.53</v>
      </c>
      <c r="K3364" s="59">
        <v>0</v>
      </c>
      <c r="L3364" s="59">
        <v>0</v>
      </c>
      <c r="M3364" s="59">
        <v>1.5</v>
      </c>
      <c r="N3364" s="10" t="str">
        <f t="shared" si="522"/>
        <v>W</v>
      </c>
      <c r="O3364" s="11">
        <f t="shared" si="523"/>
        <v>45923</v>
      </c>
      <c r="P3364" s="12" t="str">
        <f t="shared" si="524"/>
        <v>11</v>
      </c>
      <c r="Q3364" s="13" t="str">
        <f>VLOOKUP($B3364,Deals_Demo!$H:$N,7,0)</f>
        <v>strategy_24_demo</v>
      </c>
      <c r="R3364" s="13" t="str">
        <f t="shared" si="525"/>
        <v>Tue</v>
      </c>
      <c r="S3364" s="14">
        <f>VLOOKUP($B3364,Deals_Demo!$H:$S,8,0)</f>
        <v>45923.484467592592</v>
      </c>
      <c r="T3364" s="14">
        <f>VLOOKUP($B3364,Deals_Demo!$H:$S,9,0)</f>
        <v>45923.692800925928</v>
      </c>
      <c r="U3364" s="15" t="str">
        <f t="shared" si="526"/>
        <v>2025-09-23</v>
      </c>
      <c r="V3364" s="13" t="str">
        <f>VLOOKUP($B3364,Deals_Demo!$H:$S,11,0)</f>
        <v>16</v>
      </c>
      <c r="W3364" s="13" t="str">
        <f>VLOOKUP($B3364,Deals_Demo!$H:$S,12,0)</f>
        <v>Tue</v>
      </c>
      <c r="X3364" s="13">
        <f t="shared" si="528"/>
        <v>0.15000000000000002</v>
      </c>
      <c r="Y3364" s="13">
        <f t="shared" si="529"/>
        <v>0.30000000000000004</v>
      </c>
      <c r="Z3364" s="13">
        <f t="shared" si="530"/>
        <v>0.44999999999999996</v>
      </c>
      <c r="AA3364" s="13">
        <f t="shared" si="527"/>
        <v>-3</v>
      </c>
    </row>
    <row r="3365" spans="1:27" x14ac:dyDescent="0.25">
      <c r="A3365" s="60">
        <v>45923.484467592592</v>
      </c>
      <c r="B3365" s="61">
        <v>444755090</v>
      </c>
      <c r="C3365" s="62" t="s">
        <v>36</v>
      </c>
      <c r="D3365" s="62" t="s">
        <v>37</v>
      </c>
      <c r="E3365" s="62" t="s">
        <v>119</v>
      </c>
      <c r="F3365" s="63">
        <v>3764.03</v>
      </c>
      <c r="G3365" s="63">
        <v>3763.85</v>
      </c>
      <c r="H3365" s="63">
        <v>3766.23</v>
      </c>
      <c r="I3365" s="62" t="s">
        <v>3966</v>
      </c>
      <c r="J3365" s="63">
        <v>3766.3</v>
      </c>
      <c r="K3365" s="63">
        <v>0</v>
      </c>
      <c r="L3365" s="63">
        <v>0</v>
      </c>
      <c r="M3365" s="63">
        <v>2.27</v>
      </c>
      <c r="N3365" s="10" t="str">
        <f t="shared" si="522"/>
        <v>W</v>
      </c>
      <c r="O3365" s="11">
        <f t="shared" si="523"/>
        <v>45923</v>
      </c>
      <c r="P3365" s="12" t="str">
        <f t="shared" si="524"/>
        <v>11</v>
      </c>
      <c r="Q3365" s="13" t="str">
        <f>VLOOKUP($B3365,Deals_Demo!$H:$N,7,0)</f>
        <v>strategy_21_demo</v>
      </c>
      <c r="R3365" s="13" t="str">
        <f t="shared" si="525"/>
        <v>Tue</v>
      </c>
      <c r="S3365" s="14">
        <f>VLOOKUP($B3365,Deals_Demo!$H:$S,8,0)</f>
        <v>45923.484467592592</v>
      </c>
      <c r="T3365" s="14">
        <f>VLOOKUP($B3365,Deals_Demo!$H:$S,9,0)</f>
        <v>45923.692800925928</v>
      </c>
      <c r="U3365" s="15" t="str">
        <f t="shared" si="526"/>
        <v>2025-09-23</v>
      </c>
      <c r="V3365" s="13" t="str">
        <f>VLOOKUP($B3365,Deals_Demo!$H:$S,11,0)</f>
        <v>16</v>
      </c>
      <c r="W3365" s="13" t="str">
        <f>VLOOKUP($B3365,Deals_Demo!$H:$S,12,0)</f>
        <v>Tue</v>
      </c>
      <c r="X3365" s="13">
        <f t="shared" si="528"/>
        <v>0.22700000000000001</v>
      </c>
      <c r="Y3365" s="13">
        <f t="shared" si="529"/>
        <v>0.45400000000000001</v>
      </c>
      <c r="Z3365" s="13">
        <f t="shared" si="530"/>
        <v>0.68099999999999994</v>
      </c>
      <c r="AA3365" s="13">
        <f t="shared" si="527"/>
        <v>-3</v>
      </c>
    </row>
    <row r="3366" spans="1:27" x14ac:dyDescent="0.25">
      <c r="A3366" s="56">
        <v>45923.484467592592</v>
      </c>
      <c r="B3366" s="57">
        <v>444755091</v>
      </c>
      <c r="C3366" s="58" t="s">
        <v>36</v>
      </c>
      <c r="D3366" s="58" t="s">
        <v>37</v>
      </c>
      <c r="E3366" s="58" t="s">
        <v>119</v>
      </c>
      <c r="F3366" s="59">
        <v>3764.03</v>
      </c>
      <c r="G3366" s="59">
        <v>3764.57</v>
      </c>
      <c r="H3366" s="59">
        <v>3767.53</v>
      </c>
      <c r="I3366" s="58" t="s">
        <v>3967</v>
      </c>
      <c r="J3366" s="59">
        <v>3767.53</v>
      </c>
      <c r="K3366" s="59">
        <v>0</v>
      </c>
      <c r="L3366" s="59">
        <v>0</v>
      </c>
      <c r="M3366" s="59">
        <v>3.5</v>
      </c>
      <c r="N3366" s="10" t="str">
        <f t="shared" si="522"/>
        <v>W</v>
      </c>
      <c r="O3366" s="11">
        <f t="shared" si="523"/>
        <v>45923</v>
      </c>
      <c r="P3366" s="12" t="str">
        <f t="shared" si="524"/>
        <v>11</v>
      </c>
      <c r="Q3366" s="13" t="str">
        <f>VLOOKUP($B3366,Deals_Demo!$H:$N,7,0)</f>
        <v>strategy_11_demo</v>
      </c>
      <c r="R3366" s="13" t="str">
        <f t="shared" si="525"/>
        <v>Tue</v>
      </c>
      <c r="S3366" s="14">
        <f>VLOOKUP($B3366,Deals_Demo!$H:$S,8,0)</f>
        <v>45923.484467592592</v>
      </c>
      <c r="T3366" s="14">
        <f>VLOOKUP($B3366,Deals_Demo!$H:$S,9,0)</f>
        <v>45923.692800925928</v>
      </c>
      <c r="U3366" s="15" t="str">
        <f t="shared" si="526"/>
        <v>2025-09-23</v>
      </c>
      <c r="V3366" s="13" t="str">
        <f>VLOOKUP($B3366,Deals_Demo!$H:$S,11,0)</f>
        <v>16</v>
      </c>
      <c r="W3366" s="13" t="str">
        <f>VLOOKUP($B3366,Deals_Demo!$H:$S,12,0)</f>
        <v>Tue</v>
      </c>
      <c r="X3366" s="13">
        <f t="shared" si="528"/>
        <v>0.35000000000000003</v>
      </c>
      <c r="Y3366" s="13">
        <f t="shared" si="529"/>
        <v>0.70000000000000007</v>
      </c>
      <c r="Z3366" s="13">
        <f t="shared" si="530"/>
        <v>1.05</v>
      </c>
      <c r="AA3366" s="13">
        <f t="shared" si="527"/>
        <v>3.5</v>
      </c>
    </row>
    <row r="3367" spans="1:27" x14ac:dyDescent="0.25">
      <c r="A3367" s="60">
        <v>45923.484467592592</v>
      </c>
      <c r="B3367" s="61">
        <v>444755092</v>
      </c>
      <c r="C3367" s="62" t="s">
        <v>36</v>
      </c>
      <c r="D3367" s="62" t="s">
        <v>37</v>
      </c>
      <c r="E3367" s="62" t="s">
        <v>119</v>
      </c>
      <c r="F3367" s="63">
        <v>3764.03</v>
      </c>
      <c r="G3367" s="63">
        <v>3762.53</v>
      </c>
      <c r="H3367" s="63">
        <v>3765.53</v>
      </c>
      <c r="I3367" s="62" t="s">
        <v>3965</v>
      </c>
      <c r="J3367" s="63">
        <v>3765.53</v>
      </c>
      <c r="K3367" s="63">
        <v>0</v>
      </c>
      <c r="L3367" s="63">
        <v>0</v>
      </c>
      <c r="M3367" s="63">
        <v>1.5</v>
      </c>
      <c r="N3367" s="10" t="str">
        <f t="shared" si="522"/>
        <v>W</v>
      </c>
      <c r="O3367" s="11">
        <f t="shared" si="523"/>
        <v>45923</v>
      </c>
      <c r="P3367" s="12" t="str">
        <f t="shared" si="524"/>
        <v>11</v>
      </c>
      <c r="Q3367" s="13" t="str">
        <f>VLOOKUP($B3367,Deals_Demo!$H:$N,7,0)</f>
        <v>strategy_15_demo</v>
      </c>
      <c r="R3367" s="13" t="str">
        <f t="shared" si="525"/>
        <v>Tue</v>
      </c>
      <c r="S3367" s="14">
        <f>VLOOKUP($B3367,Deals_Demo!$H:$S,8,0)</f>
        <v>45923.484467592592</v>
      </c>
      <c r="T3367" s="14">
        <f>VLOOKUP($B3367,Deals_Demo!$H:$S,9,0)</f>
        <v>45923.692800925928</v>
      </c>
      <c r="U3367" s="15" t="str">
        <f t="shared" si="526"/>
        <v>2025-09-23</v>
      </c>
      <c r="V3367" s="13" t="str">
        <f>VLOOKUP($B3367,Deals_Demo!$H:$S,11,0)</f>
        <v>16</v>
      </c>
      <c r="W3367" s="13" t="str">
        <f>VLOOKUP($B3367,Deals_Demo!$H:$S,12,0)</f>
        <v>Tue</v>
      </c>
      <c r="X3367" s="13">
        <f t="shared" si="528"/>
        <v>0.15000000000000002</v>
      </c>
      <c r="Y3367" s="13">
        <f t="shared" si="529"/>
        <v>0.30000000000000004</v>
      </c>
      <c r="Z3367" s="13">
        <f t="shared" si="530"/>
        <v>0.44999999999999996</v>
      </c>
      <c r="AA3367" s="13">
        <f t="shared" si="527"/>
        <v>-3</v>
      </c>
    </row>
    <row r="3368" spans="1:27" x14ac:dyDescent="0.25">
      <c r="A3368" s="56">
        <v>45923.484479166669</v>
      </c>
      <c r="B3368" s="57">
        <v>444755093</v>
      </c>
      <c r="C3368" s="58" t="s">
        <v>36</v>
      </c>
      <c r="D3368" s="58" t="s">
        <v>37</v>
      </c>
      <c r="E3368" s="58" t="s">
        <v>119</v>
      </c>
      <c r="F3368" s="59">
        <v>3764.03</v>
      </c>
      <c r="G3368" s="59">
        <v>3761.03</v>
      </c>
      <c r="H3368" s="59">
        <v>3765.53</v>
      </c>
      <c r="I3368" s="58" t="s">
        <v>3965</v>
      </c>
      <c r="J3368" s="59">
        <v>3765.53</v>
      </c>
      <c r="K3368" s="59">
        <v>0</v>
      </c>
      <c r="L3368" s="59">
        <v>0</v>
      </c>
      <c r="M3368" s="59">
        <v>1.5</v>
      </c>
      <c r="N3368" s="10" t="str">
        <f t="shared" si="522"/>
        <v>W</v>
      </c>
      <c r="O3368" s="11">
        <f t="shared" si="523"/>
        <v>45923</v>
      </c>
      <c r="P3368" s="12" t="str">
        <f t="shared" si="524"/>
        <v>11</v>
      </c>
      <c r="Q3368" s="13" t="str">
        <f>VLOOKUP($B3368,Deals_Demo!$H:$N,7,0)</f>
        <v>strategy_14_demo</v>
      </c>
      <c r="R3368" s="13" t="str">
        <f t="shared" si="525"/>
        <v>Tue</v>
      </c>
      <c r="S3368" s="14">
        <f>VLOOKUP($B3368,Deals_Demo!$H:$S,8,0)</f>
        <v>45923.484479166669</v>
      </c>
      <c r="T3368" s="14">
        <f>VLOOKUP($B3368,Deals_Demo!$H:$S,9,0)</f>
        <v>45923.692812500005</v>
      </c>
      <c r="U3368" s="15" t="str">
        <f t="shared" si="526"/>
        <v>2025-09-23</v>
      </c>
      <c r="V3368" s="13" t="str">
        <f>VLOOKUP($B3368,Deals_Demo!$H:$S,11,0)</f>
        <v>16</v>
      </c>
      <c r="W3368" s="13" t="str">
        <f>VLOOKUP($B3368,Deals_Demo!$H:$S,12,0)</f>
        <v>Tue</v>
      </c>
      <c r="X3368" s="13">
        <f t="shared" si="528"/>
        <v>0.15000000000000002</v>
      </c>
      <c r="Y3368" s="13">
        <f t="shared" si="529"/>
        <v>0.30000000000000004</v>
      </c>
      <c r="Z3368" s="13">
        <f t="shared" si="530"/>
        <v>0.44999999999999996</v>
      </c>
      <c r="AA3368" s="13">
        <f t="shared" si="527"/>
        <v>-3</v>
      </c>
    </row>
    <row r="3369" spans="1:27" x14ac:dyDescent="0.25">
      <c r="A3369" s="60">
        <v>45923.484479166669</v>
      </c>
      <c r="B3369" s="61">
        <v>444755094</v>
      </c>
      <c r="C3369" s="62" t="s">
        <v>36</v>
      </c>
      <c r="D3369" s="62" t="s">
        <v>37</v>
      </c>
      <c r="E3369" s="62" t="s">
        <v>119</v>
      </c>
      <c r="F3369" s="63">
        <v>3764.01</v>
      </c>
      <c r="G3369" s="63">
        <v>3761.03</v>
      </c>
      <c r="H3369" s="63">
        <v>3765.53</v>
      </c>
      <c r="I3369" s="62" t="s">
        <v>3965</v>
      </c>
      <c r="J3369" s="63">
        <v>3765.53</v>
      </c>
      <c r="K3369" s="63">
        <v>0</v>
      </c>
      <c r="L3369" s="63">
        <v>0</v>
      </c>
      <c r="M3369" s="63">
        <v>1.52</v>
      </c>
      <c r="N3369" s="10" t="str">
        <f t="shared" si="522"/>
        <v>W</v>
      </c>
      <c r="O3369" s="11">
        <f t="shared" si="523"/>
        <v>45923</v>
      </c>
      <c r="P3369" s="12" t="str">
        <f t="shared" si="524"/>
        <v>11</v>
      </c>
      <c r="Q3369" s="13" t="str">
        <f>VLOOKUP($B3369,Deals_Demo!$H:$N,7,0)</f>
        <v>strategy_12_demo</v>
      </c>
      <c r="R3369" s="13" t="str">
        <f t="shared" si="525"/>
        <v>Tue</v>
      </c>
      <c r="S3369" s="14">
        <f>VLOOKUP($B3369,Deals_Demo!$H:$S,8,0)</f>
        <v>45923.484479166669</v>
      </c>
      <c r="T3369" s="14">
        <f>VLOOKUP($B3369,Deals_Demo!$H:$S,9,0)</f>
        <v>45923.692812500005</v>
      </c>
      <c r="U3369" s="15" t="str">
        <f t="shared" si="526"/>
        <v>2025-09-23</v>
      </c>
      <c r="V3369" s="13" t="str">
        <f>VLOOKUP($B3369,Deals_Demo!$H:$S,11,0)</f>
        <v>16</v>
      </c>
      <c r="W3369" s="13" t="str">
        <f>VLOOKUP($B3369,Deals_Demo!$H:$S,12,0)</f>
        <v>Tue</v>
      </c>
      <c r="X3369" s="13">
        <f t="shared" si="528"/>
        <v>0.15200000000000002</v>
      </c>
      <c r="Y3369" s="13">
        <f t="shared" si="529"/>
        <v>0.30400000000000005</v>
      </c>
      <c r="Z3369" s="13">
        <f t="shared" si="530"/>
        <v>0.45599999999999996</v>
      </c>
      <c r="AA3369" s="13">
        <f t="shared" si="527"/>
        <v>-3</v>
      </c>
    </row>
    <row r="3370" spans="1:27" x14ac:dyDescent="0.25">
      <c r="A3370" s="56">
        <v>45923.484479166669</v>
      </c>
      <c r="B3370" s="57">
        <v>444755095</v>
      </c>
      <c r="C3370" s="58" t="s">
        <v>36</v>
      </c>
      <c r="D3370" s="58" t="s">
        <v>37</v>
      </c>
      <c r="E3370" s="58" t="s">
        <v>119</v>
      </c>
      <c r="F3370" s="59">
        <v>3764.01</v>
      </c>
      <c r="G3370" s="59">
        <v>3764.57</v>
      </c>
      <c r="H3370" s="59">
        <v>3767.03</v>
      </c>
      <c r="I3370" s="58" t="s">
        <v>3968</v>
      </c>
      <c r="J3370" s="59">
        <v>3767.04</v>
      </c>
      <c r="K3370" s="59">
        <v>0</v>
      </c>
      <c r="L3370" s="59">
        <v>0</v>
      </c>
      <c r="M3370" s="59">
        <v>3.03</v>
      </c>
      <c r="N3370" s="10" t="str">
        <f t="shared" si="522"/>
        <v>W</v>
      </c>
      <c r="O3370" s="11">
        <f t="shared" si="523"/>
        <v>45923</v>
      </c>
      <c r="P3370" s="12" t="str">
        <f t="shared" si="524"/>
        <v>11</v>
      </c>
      <c r="Q3370" s="13" t="str">
        <f>VLOOKUP($B3370,Deals_Demo!$H:$N,7,0)</f>
        <v>strategy_23_demo</v>
      </c>
      <c r="R3370" s="13" t="str">
        <f t="shared" si="525"/>
        <v>Tue</v>
      </c>
      <c r="S3370" s="14">
        <f>VLOOKUP($B3370,Deals_Demo!$H:$S,8,0)</f>
        <v>45923.484479166669</v>
      </c>
      <c r="T3370" s="14">
        <f>VLOOKUP($B3370,Deals_Demo!$H:$S,9,0)</f>
        <v>45923.692812500005</v>
      </c>
      <c r="U3370" s="15" t="str">
        <f t="shared" si="526"/>
        <v>2025-09-23</v>
      </c>
      <c r="V3370" s="13" t="str">
        <f>VLOOKUP($B3370,Deals_Demo!$H:$S,11,0)</f>
        <v>16</v>
      </c>
      <c r="W3370" s="13" t="str">
        <f>VLOOKUP($B3370,Deals_Demo!$H:$S,12,0)</f>
        <v>Tue</v>
      </c>
      <c r="X3370" s="13">
        <f t="shared" si="528"/>
        <v>0.30299999999999999</v>
      </c>
      <c r="Y3370" s="13">
        <f t="shared" si="529"/>
        <v>0.60599999999999998</v>
      </c>
      <c r="Z3370" s="13">
        <f t="shared" si="530"/>
        <v>0.90899999999999992</v>
      </c>
      <c r="AA3370" s="13">
        <f t="shared" si="527"/>
        <v>3.03</v>
      </c>
    </row>
    <row r="3371" spans="1:27" x14ac:dyDescent="0.25">
      <c r="A3371" s="60">
        <v>45923.484479166669</v>
      </c>
      <c r="B3371" s="61">
        <v>444755096</v>
      </c>
      <c r="C3371" s="62" t="s">
        <v>36</v>
      </c>
      <c r="D3371" s="62" t="s">
        <v>37</v>
      </c>
      <c r="E3371" s="62" t="s">
        <v>119</v>
      </c>
      <c r="F3371" s="63">
        <v>3764.01</v>
      </c>
      <c r="G3371" s="63">
        <v>3761.83</v>
      </c>
      <c r="H3371" s="63">
        <v>3765.53</v>
      </c>
      <c r="I3371" s="62" t="s">
        <v>3965</v>
      </c>
      <c r="J3371" s="63">
        <v>3765.53</v>
      </c>
      <c r="K3371" s="63">
        <v>0</v>
      </c>
      <c r="L3371" s="63">
        <v>0</v>
      </c>
      <c r="M3371" s="63">
        <v>1.52</v>
      </c>
      <c r="N3371" s="10" t="str">
        <f t="shared" si="522"/>
        <v>W</v>
      </c>
      <c r="O3371" s="11">
        <f t="shared" si="523"/>
        <v>45923</v>
      </c>
      <c r="P3371" s="12" t="str">
        <f t="shared" si="524"/>
        <v>11</v>
      </c>
      <c r="Q3371" s="13" t="str">
        <f>VLOOKUP($B3371,Deals_Demo!$H:$N,7,0)</f>
        <v>strategy_22_demo</v>
      </c>
      <c r="R3371" s="13" t="str">
        <f t="shared" si="525"/>
        <v>Tue</v>
      </c>
      <c r="S3371" s="14">
        <f>VLOOKUP($B3371,Deals_Demo!$H:$S,8,0)</f>
        <v>45923.484479166669</v>
      </c>
      <c r="T3371" s="14">
        <f>VLOOKUP($B3371,Deals_Demo!$H:$S,9,0)</f>
        <v>45923.692812500005</v>
      </c>
      <c r="U3371" s="15" t="str">
        <f t="shared" si="526"/>
        <v>2025-09-23</v>
      </c>
      <c r="V3371" s="13" t="str">
        <f>VLOOKUP($B3371,Deals_Demo!$H:$S,11,0)</f>
        <v>16</v>
      </c>
      <c r="W3371" s="13" t="str">
        <f>VLOOKUP($B3371,Deals_Demo!$H:$S,12,0)</f>
        <v>Tue</v>
      </c>
      <c r="X3371" s="13">
        <f t="shared" si="528"/>
        <v>0.15200000000000002</v>
      </c>
      <c r="Y3371" s="13">
        <f t="shared" si="529"/>
        <v>0.30400000000000005</v>
      </c>
      <c r="Z3371" s="13">
        <f t="shared" si="530"/>
        <v>0.45599999999999996</v>
      </c>
      <c r="AA3371" s="13">
        <f t="shared" si="527"/>
        <v>-3</v>
      </c>
    </row>
    <row r="3372" spans="1:27" x14ac:dyDescent="0.25">
      <c r="A3372" s="56">
        <v>45923.484490740739</v>
      </c>
      <c r="B3372" s="57">
        <v>444755097</v>
      </c>
      <c r="C3372" s="58" t="s">
        <v>36</v>
      </c>
      <c r="D3372" s="58" t="s">
        <v>37</v>
      </c>
      <c r="E3372" s="58" t="s">
        <v>119</v>
      </c>
      <c r="F3372" s="59">
        <v>3764.01</v>
      </c>
      <c r="G3372" s="59">
        <v>3764.58</v>
      </c>
      <c r="H3372" s="59">
        <v>3767.03</v>
      </c>
      <c r="I3372" s="58" t="s">
        <v>3968</v>
      </c>
      <c r="J3372" s="59">
        <v>3767.04</v>
      </c>
      <c r="K3372" s="59">
        <v>0</v>
      </c>
      <c r="L3372" s="59">
        <v>0</v>
      </c>
      <c r="M3372" s="59">
        <v>3.03</v>
      </c>
      <c r="N3372" s="10" t="str">
        <f t="shared" si="522"/>
        <v>W</v>
      </c>
      <c r="O3372" s="11">
        <f t="shared" si="523"/>
        <v>45923</v>
      </c>
      <c r="P3372" s="12" t="str">
        <f t="shared" si="524"/>
        <v>11</v>
      </c>
      <c r="Q3372" s="13" t="str">
        <f>VLOOKUP($B3372,Deals_Demo!$H:$N,7,0)</f>
        <v>strategy_10_demo</v>
      </c>
      <c r="R3372" s="13" t="str">
        <f t="shared" si="525"/>
        <v>Tue</v>
      </c>
      <c r="S3372" s="14">
        <f>VLOOKUP($B3372,Deals_Demo!$H:$S,8,0)</f>
        <v>45923.484490740739</v>
      </c>
      <c r="T3372" s="14">
        <f>VLOOKUP($B3372,Deals_Demo!$H:$S,9,0)</f>
        <v>45923.692824074074</v>
      </c>
      <c r="U3372" s="15" t="str">
        <f t="shared" si="526"/>
        <v>2025-09-23</v>
      </c>
      <c r="V3372" s="13" t="str">
        <f>VLOOKUP($B3372,Deals_Demo!$H:$S,11,0)</f>
        <v>16</v>
      </c>
      <c r="W3372" s="13" t="str">
        <f>VLOOKUP($B3372,Deals_Demo!$H:$S,12,0)</f>
        <v>Tue</v>
      </c>
      <c r="X3372" s="13">
        <f t="shared" si="528"/>
        <v>0.30299999999999999</v>
      </c>
      <c r="Y3372" s="13">
        <f t="shared" si="529"/>
        <v>0.60599999999999998</v>
      </c>
      <c r="Z3372" s="13">
        <f t="shared" si="530"/>
        <v>0.90899999999999992</v>
      </c>
      <c r="AA3372" s="13">
        <f t="shared" si="527"/>
        <v>3.03</v>
      </c>
    </row>
    <row r="3373" spans="1:27" x14ac:dyDescent="0.25">
      <c r="A3373" s="60">
        <v>45923.484490740739</v>
      </c>
      <c r="B3373" s="61">
        <v>444755100</v>
      </c>
      <c r="C3373" s="62" t="s">
        <v>36</v>
      </c>
      <c r="D3373" s="62" t="s">
        <v>37</v>
      </c>
      <c r="E3373" s="62" t="s">
        <v>119</v>
      </c>
      <c r="F3373" s="63">
        <v>3764.01</v>
      </c>
      <c r="G3373" s="63">
        <v>3761.03</v>
      </c>
      <c r="H3373" s="63">
        <v>3767.53</v>
      </c>
      <c r="I3373" s="62" t="s">
        <v>3967</v>
      </c>
      <c r="J3373" s="63">
        <v>3767.53</v>
      </c>
      <c r="K3373" s="63">
        <v>0</v>
      </c>
      <c r="L3373" s="63">
        <v>0</v>
      </c>
      <c r="M3373" s="63">
        <v>3.52</v>
      </c>
      <c r="N3373" s="10" t="str">
        <f t="shared" si="522"/>
        <v>W</v>
      </c>
      <c r="O3373" s="11">
        <f t="shared" si="523"/>
        <v>45923</v>
      </c>
      <c r="P3373" s="12" t="str">
        <f t="shared" si="524"/>
        <v>11</v>
      </c>
      <c r="Q3373" s="13" t="str">
        <f>VLOOKUP($B3373,Deals_Demo!$H:$N,7,0)</f>
        <v>strategy_16_demo</v>
      </c>
      <c r="R3373" s="13" t="str">
        <f t="shared" si="525"/>
        <v>Tue</v>
      </c>
      <c r="S3373" s="14">
        <f>VLOOKUP($B3373,Deals_Demo!$H:$S,8,0)</f>
        <v>45923.484490740739</v>
      </c>
      <c r="T3373" s="14">
        <f>VLOOKUP($B3373,Deals_Demo!$H:$S,9,0)</f>
        <v>45923.692824074074</v>
      </c>
      <c r="U3373" s="15" t="str">
        <f t="shared" si="526"/>
        <v>2025-09-23</v>
      </c>
      <c r="V3373" s="13" t="str">
        <f>VLOOKUP($B3373,Deals_Demo!$H:$S,11,0)</f>
        <v>16</v>
      </c>
      <c r="W3373" s="13" t="str">
        <f>VLOOKUP($B3373,Deals_Demo!$H:$S,12,0)</f>
        <v>Tue</v>
      </c>
      <c r="X3373" s="13">
        <f t="shared" si="528"/>
        <v>0.35200000000000004</v>
      </c>
      <c r="Y3373" s="13">
        <f t="shared" si="529"/>
        <v>0.70400000000000007</v>
      </c>
      <c r="Z3373" s="13">
        <f t="shared" si="530"/>
        <v>1.056</v>
      </c>
      <c r="AA3373" s="13">
        <f t="shared" si="527"/>
        <v>3.52</v>
      </c>
    </row>
    <row r="3374" spans="1:27" x14ac:dyDescent="0.25">
      <c r="A3374" s="56">
        <v>45923.484490740739</v>
      </c>
      <c r="B3374" s="57">
        <v>444755101</v>
      </c>
      <c r="C3374" s="58" t="s">
        <v>36</v>
      </c>
      <c r="D3374" s="58" t="s">
        <v>37</v>
      </c>
      <c r="E3374" s="58" t="s">
        <v>119</v>
      </c>
      <c r="F3374" s="59">
        <v>3764.01</v>
      </c>
      <c r="G3374" s="59">
        <v>3764.57</v>
      </c>
      <c r="H3374" s="59">
        <v>3767.03</v>
      </c>
      <c r="I3374" s="58" t="s">
        <v>3968</v>
      </c>
      <c r="J3374" s="59">
        <v>3767.04</v>
      </c>
      <c r="K3374" s="59">
        <v>0</v>
      </c>
      <c r="L3374" s="59">
        <v>0</v>
      </c>
      <c r="M3374" s="59">
        <v>3.03</v>
      </c>
      <c r="N3374" s="10" t="str">
        <f t="shared" si="522"/>
        <v>W</v>
      </c>
      <c r="O3374" s="11">
        <f t="shared" si="523"/>
        <v>45923</v>
      </c>
      <c r="P3374" s="12" t="str">
        <f t="shared" si="524"/>
        <v>11</v>
      </c>
      <c r="Q3374" s="13" t="str">
        <f>VLOOKUP($B3374,Deals_Demo!$H:$N,7,0)</f>
        <v>strategy_09_demo</v>
      </c>
      <c r="R3374" s="13" t="str">
        <f t="shared" si="525"/>
        <v>Tue</v>
      </c>
      <c r="S3374" s="14">
        <f>VLOOKUP($B3374,Deals_Demo!$H:$S,8,0)</f>
        <v>45923.484490740739</v>
      </c>
      <c r="T3374" s="14">
        <f>VLOOKUP($B3374,Deals_Demo!$H:$S,9,0)</f>
        <v>45923.692824074074</v>
      </c>
      <c r="U3374" s="15" t="str">
        <f t="shared" si="526"/>
        <v>2025-09-23</v>
      </c>
      <c r="V3374" s="13" t="str">
        <f>VLOOKUP($B3374,Deals_Demo!$H:$S,11,0)</f>
        <v>16</v>
      </c>
      <c r="W3374" s="13" t="str">
        <f>VLOOKUP($B3374,Deals_Demo!$H:$S,12,0)</f>
        <v>Tue</v>
      </c>
      <c r="X3374" s="13">
        <f t="shared" si="528"/>
        <v>0.30299999999999999</v>
      </c>
      <c r="Y3374" s="13">
        <f t="shared" si="529"/>
        <v>0.60599999999999998</v>
      </c>
      <c r="Z3374" s="13">
        <f t="shared" si="530"/>
        <v>0.90899999999999992</v>
      </c>
      <c r="AA3374" s="13">
        <f t="shared" si="527"/>
        <v>3.03</v>
      </c>
    </row>
    <row r="3375" spans="1:27" x14ac:dyDescent="0.25">
      <c r="A3375" s="60">
        <v>45923.486898148149</v>
      </c>
      <c r="B3375" s="61">
        <v>444757376</v>
      </c>
      <c r="C3375" s="62" t="s">
        <v>36</v>
      </c>
      <c r="D3375" s="62" t="s">
        <v>37</v>
      </c>
      <c r="E3375" s="62" t="s">
        <v>119</v>
      </c>
      <c r="F3375" s="63">
        <v>3767.73</v>
      </c>
      <c r="G3375" s="63">
        <v>3769.76</v>
      </c>
      <c r="H3375" s="62"/>
      <c r="I3375" s="62" t="s">
        <v>3969</v>
      </c>
      <c r="J3375" s="63">
        <v>3769.74</v>
      </c>
      <c r="K3375" s="63">
        <v>0</v>
      </c>
      <c r="L3375" s="63">
        <v>0</v>
      </c>
      <c r="M3375" s="63">
        <v>2.0099999999999998</v>
      </c>
      <c r="N3375" s="10" t="str">
        <f t="shared" si="522"/>
        <v>W</v>
      </c>
      <c r="O3375" s="11">
        <f t="shared" si="523"/>
        <v>45923</v>
      </c>
      <c r="P3375" s="12" t="str">
        <f t="shared" si="524"/>
        <v>11</v>
      </c>
      <c r="Q3375" s="13" t="str">
        <f>VLOOKUP($B3375,Deals_Demo!$H:$N,7,0)</f>
        <v>strategy_20_demo</v>
      </c>
      <c r="R3375" s="13" t="str">
        <f t="shared" si="525"/>
        <v>Tue</v>
      </c>
      <c r="S3375" s="14">
        <f>VLOOKUP($B3375,Deals_Demo!$H:$S,8,0)</f>
        <v>45923.486898148149</v>
      </c>
      <c r="T3375" s="14">
        <f>VLOOKUP($B3375,Deals_Demo!$H:$S,9,0)</f>
        <v>45923.695231481484</v>
      </c>
      <c r="U3375" s="15" t="str">
        <f t="shared" si="526"/>
        <v>2025-09-23</v>
      </c>
      <c r="V3375" s="13" t="str">
        <f>VLOOKUP($B3375,Deals_Demo!$H:$S,11,0)</f>
        <v>16</v>
      </c>
      <c r="W3375" s="13" t="str">
        <f>VLOOKUP($B3375,Deals_Demo!$H:$S,12,0)</f>
        <v>Tue</v>
      </c>
      <c r="X3375" s="13">
        <f t="shared" si="528"/>
        <v>0.20099999999999998</v>
      </c>
      <c r="Y3375" s="13">
        <f t="shared" si="529"/>
        <v>0.40199999999999997</v>
      </c>
      <c r="Z3375" s="13">
        <f t="shared" si="530"/>
        <v>0.60299999999999987</v>
      </c>
      <c r="AA3375" s="13">
        <f t="shared" si="527"/>
        <v>-3</v>
      </c>
    </row>
    <row r="3376" spans="1:27" x14ac:dyDescent="0.25">
      <c r="A3376" s="56">
        <v>45923.486898148149</v>
      </c>
      <c r="B3376" s="57">
        <v>444757380</v>
      </c>
      <c r="C3376" s="58" t="s">
        <v>36</v>
      </c>
      <c r="D3376" s="58" t="s">
        <v>37</v>
      </c>
      <c r="E3376" s="58" t="s">
        <v>119</v>
      </c>
      <c r="F3376" s="59">
        <v>3767.73</v>
      </c>
      <c r="G3376" s="59">
        <v>3769.62</v>
      </c>
      <c r="H3376" s="58"/>
      <c r="I3376" s="58" t="s">
        <v>3970</v>
      </c>
      <c r="J3376" s="59">
        <v>3769.57</v>
      </c>
      <c r="K3376" s="59">
        <v>0</v>
      </c>
      <c r="L3376" s="59">
        <v>0</v>
      </c>
      <c r="M3376" s="59">
        <v>1.84</v>
      </c>
      <c r="N3376" s="10" t="str">
        <f t="shared" si="522"/>
        <v>W</v>
      </c>
      <c r="O3376" s="11">
        <f t="shared" si="523"/>
        <v>45923</v>
      </c>
      <c r="P3376" s="12" t="str">
        <f t="shared" si="524"/>
        <v>11</v>
      </c>
      <c r="Q3376" s="13" t="str">
        <f>VLOOKUP($B3376,Deals_Demo!$H:$N,7,0)</f>
        <v>strategy_18_demo</v>
      </c>
      <c r="R3376" s="13" t="str">
        <f t="shared" si="525"/>
        <v>Tue</v>
      </c>
      <c r="S3376" s="14">
        <f>VLOOKUP($B3376,Deals_Demo!$H:$S,8,0)</f>
        <v>45923.486898148149</v>
      </c>
      <c r="T3376" s="14">
        <f>VLOOKUP($B3376,Deals_Demo!$H:$S,9,0)</f>
        <v>45923.695231481484</v>
      </c>
      <c r="U3376" s="15" t="str">
        <f t="shared" si="526"/>
        <v>2025-09-23</v>
      </c>
      <c r="V3376" s="13" t="str">
        <f>VLOOKUP($B3376,Deals_Demo!$H:$S,11,0)</f>
        <v>16</v>
      </c>
      <c r="W3376" s="13" t="str">
        <f>VLOOKUP($B3376,Deals_Demo!$H:$S,12,0)</f>
        <v>Tue</v>
      </c>
      <c r="X3376" s="13">
        <f t="shared" si="528"/>
        <v>0.18400000000000002</v>
      </c>
      <c r="Y3376" s="13">
        <f t="shared" si="529"/>
        <v>0.36800000000000005</v>
      </c>
      <c r="Z3376" s="13">
        <f t="shared" si="530"/>
        <v>0.55200000000000005</v>
      </c>
      <c r="AA3376" s="13">
        <f t="shared" si="527"/>
        <v>-3</v>
      </c>
    </row>
    <row r="3377" spans="1:27" x14ac:dyDescent="0.25">
      <c r="A3377" s="60">
        <v>45923.486898148149</v>
      </c>
      <c r="B3377" s="61">
        <v>444757381</v>
      </c>
      <c r="C3377" s="62" t="s">
        <v>36</v>
      </c>
      <c r="D3377" s="62" t="s">
        <v>37</v>
      </c>
      <c r="E3377" s="62" t="s">
        <v>119</v>
      </c>
      <c r="F3377" s="63">
        <v>3768.06</v>
      </c>
      <c r="G3377" s="63">
        <v>3773.49</v>
      </c>
      <c r="H3377" s="62"/>
      <c r="I3377" s="62" t="s">
        <v>3971</v>
      </c>
      <c r="J3377" s="63">
        <v>3773.33</v>
      </c>
      <c r="K3377" s="63">
        <v>0</v>
      </c>
      <c r="L3377" s="63">
        <v>0</v>
      </c>
      <c r="M3377" s="63">
        <v>5.27</v>
      </c>
      <c r="N3377" s="10" t="str">
        <f t="shared" si="522"/>
        <v>W</v>
      </c>
      <c r="O3377" s="11">
        <f t="shared" si="523"/>
        <v>45923</v>
      </c>
      <c r="P3377" s="12" t="str">
        <f t="shared" si="524"/>
        <v>11</v>
      </c>
      <c r="Q3377" s="13" t="str">
        <f>VLOOKUP($B3377,Deals_Demo!$H:$N,7,0)</f>
        <v>strategy_19_demo</v>
      </c>
      <c r="R3377" s="13" t="str">
        <f t="shared" si="525"/>
        <v>Tue</v>
      </c>
      <c r="S3377" s="14">
        <f>VLOOKUP($B3377,Deals_Demo!$H:$S,8,0)</f>
        <v>45923.486898148149</v>
      </c>
      <c r="T3377" s="14">
        <f>VLOOKUP($B3377,Deals_Demo!$H:$S,9,0)</f>
        <v>45923.695231481484</v>
      </c>
      <c r="U3377" s="15" t="str">
        <f t="shared" si="526"/>
        <v>2025-09-23</v>
      </c>
      <c r="V3377" s="13" t="str">
        <f>VLOOKUP($B3377,Deals_Demo!$H:$S,11,0)</f>
        <v>16</v>
      </c>
      <c r="W3377" s="13" t="str">
        <f>VLOOKUP($B3377,Deals_Demo!$H:$S,12,0)</f>
        <v>Tue</v>
      </c>
      <c r="X3377" s="13">
        <f t="shared" si="528"/>
        <v>0.52700000000000002</v>
      </c>
      <c r="Y3377" s="13">
        <f t="shared" si="529"/>
        <v>1.054</v>
      </c>
      <c r="Z3377" s="13">
        <f t="shared" si="530"/>
        <v>1.5809999999999997</v>
      </c>
      <c r="AA3377" s="13">
        <f t="shared" si="527"/>
        <v>5.27</v>
      </c>
    </row>
    <row r="3378" spans="1:27" x14ac:dyDescent="0.25">
      <c r="A3378" s="56">
        <v>45923.490601851852</v>
      </c>
      <c r="B3378" s="57">
        <v>444761458</v>
      </c>
      <c r="C3378" s="58" t="s">
        <v>36</v>
      </c>
      <c r="D3378" s="58" t="s">
        <v>37</v>
      </c>
      <c r="E3378" s="58" t="s">
        <v>119</v>
      </c>
      <c r="F3378" s="59">
        <v>3770.06</v>
      </c>
      <c r="G3378" s="59">
        <v>3773.37</v>
      </c>
      <c r="H3378" s="58"/>
      <c r="I3378" s="58" t="s">
        <v>3971</v>
      </c>
      <c r="J3378" s="59">
        <v>3773.33</v>
      </c>
      <c r="K3378" s="59">
        <v>0</v>
      </c>
      <c r="L3378" s="59">
        <v>0</v>
      </c>
      <c r="M3378" s="59">
        <v>3.27</v>
      </c>
      <c r="N3378" s="10" t="str">
        <f t="shared" si="522"/>
        <v>W</v>
      </c>
      <c r="O3378" s="11">
        <f t="shared" si="523"/>
        <v>45923</v>
      </c>
      <c r="P3378" s="12" t="str">
        <f t="shared" si="524"/>
        <v>11</v>
      </c>
      <c r="Q3378" s="13" t="str">
        <f>VLOOKUP($B3378,Deals_Demo!$H:$N,7,0)</f>
        <v>strategy_20_demo</v>
      </c>
      <c r="R3378" s="13" t="str">
        <f t="shared" si="525"/>
        <v>Tue</v>
      </c>
      <c r="S3378" s="14">
        <f>VLOOKUP($B3378,Deals_Demo!$H:$S,8,0)</f>
        <v>45923.490601851852</v>
      </c>
      <c r="T3378" s="14">
        <f>VLOOKUP($B3378,Deals_Demo!$H:$S,9,0)</f>
        <v>45923.698935185188</v>
      </c>
      <c r="U3378" s="15" t="str">
        <f t="shared" si="526"/>
        <v>2025-09-23</v>
      </c>
      <c r="V3378" s="13" t="str">
        <f>VLOOKUP($B3378,Deals_Demo!$H:$S,11,0)</f>
        <v>16</v>
      </c>
      <c r="W3378" s="13" t="str">
        <f>VLOOKUP($B3378,Deals_Demo!$H:$S,12,0)</f>
        <v>Tue</v>
      </c>
      <c r="X3378" s="13">
        <f t="shared" si="528"/>
        <v>0.32700000000000001</v>
      </c>
      <c r="Y3378" s="13">
        <f t="shared" si="529"/>
        <v>0.65400000000000003</v>
      </c>
      <c r="Z3378" s="13">
        <f t="shared" si="530"/>
        <v>0.98099999999999998</v>
      </c>
      <c r="AA3378" s="13">
        <f t="shared" si="527"/>
        <v>3.27</v>
      </c>
    </row>
    <row r="3379" spans="1:27" x14ac:dyDescent="0.25">
      <c r="A3379" s="60">
        <v>45923.490833333337</v>
      </c>
      <c r="B3379" s="61">
        <v>444761552</v>
      </c>
      <c r="C3379" s="62" t="s">
        <v>36</v>
      </c>
      <c r="D3379" s="62" t="s">
        <v>37</v>
      </c>
      <c r="E3379" s="62" t="s">
        <v>119</v>
      </c>
      <c r="F3379" s="63">
        <v>3769.46</v>
      </c>
      <c r="G3379" s="63">
        <v>3773.45</v>
      </c>
      <c r="H3379" s="62"/>
      <c r="I3379" s="62" t="s">
        <v>3971</v>
      </c>
      <c r="J3379" s="63">
        <v>3773.33</v>
      </c>
      <c r="K3379" s="63">
        <v>0</v>
      </c>
      <c r="L3379" s="63">
        <v>0</v>
      </c>
      <c r="M3379" s="63">
        <v>3.87</v>
      </c>
      <c r="N3379" s="10" t="str">
        <f t="shared" si="522"/>
        <v>W</v>
      </c>
      <c r="O3379" s="11">
        <f t="shared" si="523"/>
        <v>45923</v>
      </c>
      <c r="P3379" s="12" t="str">
        <f t="shared" si="524"/>
        <v>11</v>
      </c>
      <c r="Q3379" s="13" t="str">
        <f>VLOOKUP($B3379,Deals_Demo!$H:$N,7,0)</f>
        <v>strategy_18_demo</v>
      </c>
      <c r="R3379" s="13" t="str">
        <f t="shared" si="525"/>
        <v>Tue</v>
      </c>
      <c r="S3379" s="14">
        <f>VLOOKUP($B3379,Deals_Demo!$H:$S,8,0)</f>
        <v>45923.490833333337</v>
      </c>
      <c r="T3379" s="14">
        <f>VLOOKUP($B3379,Deals_Demo!$H:$S,9,0)</f>
        <v>45923.699166666673</v>
      </c>
      <c r="U3379" s="15" t="str">
        <f t="shared" si="526"/>
        <v>2025-09-23</v>
      </c>
      <c r="V3379" s="13" t="str">
        <f>VLOOKUP($B3379,Deals_Demo!$H:$S,11,0)</f>
        <v>16</v>
      </c>
      <c r="W3379" s="13" t="str">
        <f>VLOOKUP($B3379,Deals_Demo!$H:$S,12,0)</f>
        <v>Tue</v>
      </c>
      <c r="X3379" s="13">
        <f t="shared" si="528"/>
        <v>0.38700000000000001</v>
      </c>
      <c r="Y3379" s="13">
        <f t="shared" si="529"/>
        <v>0.77400000000000002</v>
      </c>
      <c r="Z3379" s="13">
        <f t="shared" si="530"/>
        <v>1.161</v>
      </c>
      <c r="AA3379" s="13">
        <f t="shared" si="527"/>
        <v>3.87</v>
      </c>
    </row>
    <row r="3380" spans="1:27" x14ac:dyDescent="0.25">
      <c r="A3380" s="56">
        <v>45923.493495370371</v>
      </c>
      <c r="B3380" s="57">
        <v>444766625</v>
      </c>
      <c r="C3380" s="58" t="s">
        <v>36</v>
      </c>
      <c r="D3380" s="58" t="s">
        <v>37</v>
      </c>
      <c r="E3380" s="58" t="s">
        <v>119</v>
      </c>
      <c r="F3380" s="59">
        <v>3772.31</v>
      </c>
      <c r="G3380" s="59">
        <v>3769.32</v>
      </c>
      <c r="H3380" s="59">
        <v>3773.82</v>
      </c>
      <c r="I3380" s="58" t="s">
        <v>3972</v>
      </c>
      <c r="J3380" s="59">
        <v>3774.11</v>
      </c>
      <c r="K3380" s="59">
        <v>0</v>
      </c>
      <c r="L3380" s="59">
        <v>0</v>
      </c>
      <c r="M3380" s="59">
        <v>1.8</v>
      </c>
      <c r="N3380" s="10" t="str">
        <f t="shared" si="522"/>
        <v>W</v>
      </c>
      <c r="O3380" s="11">
        <f t="shared" si="523"/>
        <v>45923</v>
      </c>
      <c r="P3380" s="12" t="str">
        <f t="shared" si="524"/>
        <v>11</v>
      </c>
      <c r="Q3380" s="13" t="str">
        <f>VLOOKUP($B3380,Deals_Demo!$H:$N,7,0)</f>
        <v>strategy_24_demo</v>
      </c>
      <c r="R3380" s="13" t="str">
        <f t="shared" si="525"/>
        <v>Tue</v>
      </c>
      <c r="S3380" s="14">
        <f>VLOOKUP($B3380,Deals_Demo!$H:$S,8,0)</f>
        <v>45923.493495370371</v>
      </c>
      <c r="T3380" s="14">
        <f>VLOOKUP($B3380,Deals_Demo!$H:$S,9,0)</f>
        <v>45923.701828703706</v>
      </c>
      <c r="U3380" s="15" t="str">
        <f t="shared" si="526"/>
        <v>2025-09-23</v>
      </c>
      <c r="V3380" s="13" t="str">
        <f>VLOOKUP($B3380,Deals_Demo!$H:$S,11,0)</f>
        <v>16</v>
      </c>
      <c r="W3380" s="13" t="str">
        <f>VLOOKUP($B3380,Deals_Demo!$H:$S,12,0)</f>
        <v>Tue</v>
      </c>
      <c r="X3380" s="13">
        <f t="shared" si="528"/>
        <v>0.18000000000000002</v>
      </c>
      <c r="Y3380" s="13">
        <f t="shared" si="529"/>
        <v>0.36000000000000004</v>
      </c>
      <c r="Z3380" s="13">
        <f t="shared" si="530"/>
        <v>0.54</v>
      </c>
      <c r="AA3380" s="13">
        <f t="shared" si="527"/>
        <v>-3</v>
      </c>
    </row>
    <row r="3381" spans="1:27" x14ac:dyDescent="0.25">
      <c r="A3381" s="60">
        <v>45923.493495370371</v>
      </c>
      <c r="B3381" s="61">
        <v>444766629</v>
      </c>
      <c r="C3381" s="62" t="s">
        <v>36</v>
      </c>
      <c r="D3381" s="62" t="s">
        <v>37</v>
      </c>
      <c r="E3381" s="62" t="s">
        <v>119</v>
      </c>
      <c r="F3381" s="63">
        <v>3772.36</v>
      </c>
      <c r="G3381" s="63">
        <v>3769.31</v>
      </c>
      <c r="H3381" s="63">
        <v>3774.51</v>
      </c>
      <c r="I3381" s="62" t="s">
        <v>3973</v>
      </c>
      <c r="J3381" s="63">
        <v>3774.53</v>
      </c>
      <c r="K3381" s="63">
        <v>0</v>
      </c>
      <c r="L3381" s="63">
        <v>0</v>
      </c>
      <c r="M3381" s="63">
        <v>2.17</v>
      </c>
      <c r="N3381" s="10" t="str">
        <f t="shared" si="522"/>
        <v>W</v>
      </c>
      <c r="O3381" s="11">
        <f t="shared" si="523"/>
        <v>45923</v>
      </c>
      <c r="P3381" s="12" t="str">
        <f t="shared" si="524"/>
        <v>11</v>
      </c>
      <c r="Q3381" s="13" t="str">
        <f>VLOOKUP($B3381,Deals_Demo!$H:$N,7,0)</f>
        <v>strategy_21_demo</v>
      </c>
      <c r="R3381" s="13" t="str">
        <f t="shared" si="525"/>
        <v>Tue</v>
      </c>
      <c r="S3381" s="14">
        <f>VLOOKUP($B3381,Deals_Demo!$H:$S,8,0)</f>
        <v>45923.493495370371</v>
      </c>
      <c r="T3381" s="14">
        <f>VLOOKUP($B3381,Deals_Demo!$H:$S,9,0)</f>
        <v>45923.701828703706</v>
      </c>
      <c r="U3381" s="15" t="str">
        <f t="shared" si="526"/>
        <v>2025-09-23</v>
      </c>
      <c r="V3381" s="13" t="str">
        <f>VLOOKUP($B3381,Deals_Demo!$H:$S,11,0)</f>
        <v>16</v>
      </c>
      <c r="W3381" s="13" t="str">
        <f>VLOOKUP($B3381,Deals_Demo!$H:$S,12,0)</f>
        <v>Tue</v>
      </c>
      <c r="X3381" s="13">
        <f t="shared" si="528"/>
        <v>0.217</v>
      </c>
      <c r="Y3381" s="13">
        <f t="shared" si="529"/>
        <v>0.434</v>
      </c>
      <c r="Z3381" s="13">
        <f t="shared" si="530"/>
        <v>0.65099999999999991</v>
      </c>
      <c r="AA3381" s="13">
        <f t="shared" si="527"/>
        <v>-3</v>
      </c>
    </row>
    <row r="3382" spans="1:27" x14ac:dyDescent="0.25">
      <c r="A3382" s="56">
        <v>45923.493495370371</v>
      </c>
      <c r="B3382" s="57">
        <v>444766632</v>
      </c>
      <c r="C3382" s="58" t="s">
        <v>36</v>
      </c>
      <c r="D3382" s="58" t="s">
        <v>37</v>
      </c>
      <c r="E3382" s="58" t="s">
        <v>119</v>
      </c>
      <c r="F3382" s="59">
        <v>3772.36</v>
      </c>
      <c r="G3382" s="59">
        <v>3774.16</v>
      </c>
      <c r="H3382" s="59">
        <v>3775.81</v>
      </c>
      <c r="I3382" s="58" t="s">
        <v>3974</v>
      </c>
      <c r="J3382" s="59">
        <v>3775.85</v>
      </c>
      <c r="K3382" s="59">
        <v>0</v>
      </c>
      <c r="L3382" s="59">
        <v>0</v>
      </c>
      <c r="M3382" s="59">
        <v>3.49</v>
      </c>
      <c r="N3382" s="10" t="str">
        <f t="shared" si="522"/>
        <v>W</v>
      </c>
      <c r="O3382" s="11">
        <f t="shared" si="523"/>
        <v>45923</v>
      </c>
      <c r="P3382" s="12" t="str">
        <f t="shared" si="524"/>
        <v>11</v>
      </c>
      <c r="Q3382" s="13" t="str">
        <f>VLOOKUP($B3382,Deals_Demo!$H:$N,7,0)</f>
        <v>strategy_16_demo</v>
      </c>
      <c r="R3382" s="13" t="str">
        <f t="shared" si="525"/>
        <v>Tue</v>
      </c>
      <c r="S3382" s="14">
        <f>VLOOKUP($B3382,Deals_Demo!$H:$S,8,0)</f>
        <v>45923.493495370371</v>
      </c>
      <c r="T3382" s="14">
        <f>VLOOKUP($B3382,Deals_Demo!$H:$S,9,0)</f>
        <v>45923.701828703706</v>
      </c>
      <c r="U3382" s="15" t="str">
        <f t="shared" si="526"/>
        <v>2025-09-23</v>
      </c>
      <c r="V3382" s="13" t="str">
        <f>VLOOKUP($B3382,Deals_Demo!$H:$S,11,0)</f>
        <v>16</v>
      </c>
      <c r="W3382" s="13" t="str">
        <f>VLOOKUP($B3382,Deals_Demo!$H:$S,12,0)</f>
        <v>Tue</v>
      </c>
      <c r="X3382" s="13">
        <f t="shared" si="528"/>
        <v>0.34900000000000003</v>
      </c>
      <c r="Y3382" s="13">
        <f t="shared" si="529"/>
        <v>0.69800000000000006</v>
      </c>
      <c r="Z3382" s="13">
        <f t="shared" si="530"/>
        <v>1.0469999999999999</v>
      </c>
      <c r="AA3382" s="13">
        <f t="shared" si="527"/>
        <v>3.49</v>
      </c>
    </row>
    <row r="3383" spans="1:27" x14ac:dyDescent="0.25">
      <c r="A3383" s="60">
        <v>45923.493506944447</v>
      </c>
      <c r="B3383" s="61">
        <v>444766638</v>
      </c>
      <c r="C3383" s="62" t="s">
        <v>36</v>
      </c>
      <c r="D3383" s="62" t="s">
        <v>37</v>
      </c>
      <c r="E3383" s="62" t="s">
        <v>119</v>
      </c>
      <c r="F3383" s="63">
        <v>3772.36</v>
      </c>
      <c r="G3383" s="63">
        <v>3770.81</v>
      </c>
      <c r="H3383" s="63">
        <v>3773.81</v>
      </c>
      <c r="I3383" s="62" t="s">
        <v>3972</v>
      </c>
      <c r="J3383" s="63">
        <v>3774.11</v>
      </c>
      <c r="K3383" s="63">
        <v>0</v>
      </c>
      <c r="L3383" s="63">
        <v>0</v>
      </c>
      <c r="M3383" s="63">
        <v>1.75</v>
      </c>
      <c r="N3383" s="10" t="str">
        <f t="shared" si="522"/>
        <v>W</v>
      </c>
      <c r="O3383" s="11">
        <f t="shared" si="523"/>
        <v>45923</v>
      </c>
      <c r="P3383" s="12" t="str">
        <f t="shared" si="524"/>
        <v>11</v>
      </c>
      <c r="Q3383" s="13" t="str">
        <f>VLOOKUP($B3383,Deals_Demo!$H:$N,7,0)</f>
        <v>strategy_15_demo</v>
      </c>
      <c r="R3383" s="13" t="str">
        <f t="shared" si="525"/>
        <v>Tue</v>
      </c>
      <c r="S3383" s="14">
        <f>VLOOKUP($B3383,Deals_Demo!$H:$S,8,0)</f>
        <v>45923.493506944447</v>
      </c>
      <c r="T3383" s="14">
        <f>VLOOKUP($B3383,Deals_Demo!$H:$S,9,0)</f>
        <v>45923.701840277783</v>
      </c>
      <c r="U3383" s="15" t="str">
        <f t="shared" si="526"/>
        <v>2025-09-23</v>
      </c>
      <c r="V3383" s="13" t="str">
        <f>VLOOKUP($B3383,Deals_Demo!$H:$S,11,0)</f>
        <v>16</v>
      </c>
      <c r="W3383" s="13" t="str">
        <f>VLOOKUP($B3383,Deals_Demo!$H:$S,12,0)</f>
        <v>Tue</v>
      </c>
      <c r="X3383" s="13">
        <f t="shared" si="528"/>
        <v>0.17500000000000002</v>
      </c>
      <c r="Y3383" s="13">
        <f t="shared" si="529"/>
        <v>0.35000000000000003</v>
      </c>
      <c r="Z3383" s="13">
        <f t="shared" si="530"/>
        <v>0.52500000000000002</v>
      </c>
      <c r="AA3383" s="13">
        <f t="shared" si="527"/>
        <v>-3</v>
      </c>
    </row>
    <row r="3384" spans="1:27" x14ac:dyDescent="0.25">
      <c r="A3384" s="56">
        <v>45923.493506944447</v>
      </c>
      <c r="B3384" s="57">
        <v>444766640</v>
      </c>
      <c r="C3384" s="58" t="s">
        <v>36</v>
      </c>
      <c r="D3384" s="58" t="s">
        <v>37</v>
      </c>
      <c r="E3384" s="58" t="s">
        <v>119</v>
      </c>
      <c r="F3384" s="59">
        <v>3772.36</v>
      </c>
      <c r="G3384" s="59">
        <v>3772.97</v>
      </c>
      <c r="H3384" s="59">
        <v>3775.31</v>
      </c>
      <c r="I3384" s="58" t="s">
        <v>3975</v>
      </c>
      <c r="J3384" s="59">
        <v>3772.88</v>
      </c>
      <c r="K3384" s="59">
        <v>0</v>
      </c>
      <c r="L3384" s="59">
        <v>0</v>
      </c>
      <c r="M3384" s="59">
        <v>0.52</v>
      </c>
      <c r="N3384" s="10" t="str">
        <f t="shared" si="522"/>
        <v>W</v>
      </c>
      <c r="O3384" s="11">
        <f t="shared" si="523"/>
        <v>45923</v>
      </c>
      <c r="P3384" s="12" t="str">
        <f t="shared" si="524"/>
        <v>11</v>
      </c>
      <c r="Q3384" s="13" t="str">
        <f>VLOOKUP($B3384,Deals_Demo!$H:$N,7,0)</f>
        <v>strategy_10_demo</v>
      </c>
      <c r="R3384" s="13" t="str">
        <f t="shared" si="525"/>
        <v>Tue</v>
      </c>
      <c r="S3384" s="14">
        <f>VLOOKUP($B3384,Deals_Demo!$H:$S,8,0)</f>
        <v>45923.493506944447</v>
      </c>
      <c r="T3384" s="14">
        <f>VLOOKUP($B3384,Deals_Demo!$H:$S,9,0)</f>
        <v>45923.701840277783</v>
      </c>
      <c r="U3384" s="15" t="str">
        <f t="shared" si="526"/>
        <v>2025-09-23</v>
      </c>
      <c r="V3384" s="13" t="str">
        <f>VLOOKUP($B3384,Deals_Demo!$H:$S,11,0)</f>
        <v>16</v>
      </c>
      <c r="W3384" s="13" t="str">
        <f>VLOOKUP($B3384,Deals_Demo!$H:$S,12,0)</f>
        <v>Tue</v>
      </c>
      <c r="X3384" s="13">
        <f t="shared" si="528"/>
        <v>5.2000000000000005E-2</v>
      </c>
      <c r="Y3384" s="13">
        <f t="shared" si="529"/>
        <v>0.10400000000000001</v>
      </c>
      <c r="Z3384" s="13">
        <f t="shared" si="530"/>
        <v>0.156</v>
      </c>
      <c r="AA3384" s="13">
        <f t="shared" si="527"/>
        <v>-3</v>
      </c>
    </row>
    <row r="3385" spans="1:27" x14ac:dyDescent="0.25">
      <c r="A3385" s="60">
        <v>45923.493506944447</v>
      </c>
      <c r="B3385" s="61">
        <v>444766647</v>
      </c>
      <c r="C3385" s="62" t="s">
        <v>36</v>
      </c>
      <c r="D3385" s="62" t="s">
        <v>37</v>
      </c>
      <c r="E3385" s="62" t="s">
        <v>119</v>
      </c>
      <c r="F3385" s="63">
        <v>3772.38</v>
      </c>
      <c r="G3385" s="63">
        <v>3769.31</v>
      </c>
      <c r="H3385" s="63">
        <v>3773.81</v>
      </c>
      <c r="I3385" s="62" t="s">
        <v>3972</v>
      </c>
      <c r="J3385" s="63">
        <v>3774.11</v>
      </c>
      <c r="K3385" s="63">
        <v>0</v>
      </c>
      <c r="L3385" s="63">
        <v>0</v>
      </c>
      <c r="M3385" s="63">
        <v>1.73</v>
      </c>
      <c r="N3385" s="10" t="str">
        <f t="shared" si="522"/>
        <v>W</v>
      </c>
      <c r="O3385" s="11">
        <f t="shared" si="523"/>
        <v>45923</v>
      </c>
      <c r="P3385" s="12" t="str">
        <f t="shared" si="524"/>
        <v>11</v>
      </c>
      <c r="Q3385" s="13" t="str">
        <f>VLOOKUP($B3385,Deals_Demo!$H:$N,7,0)</f>
        <v>strategy_12_demo</v>
      </c>
      <c r="R3385" s="13" t="str">
        <f t="shared" si="525"/>
        <v>Tue</v>
      </c>
      <c r="S3385" s="14">
        <f>VLOOKUP($B3385,Deals_Demo!$H:$S,8,0)</f>
        <v>45923.493506944447</v>
      </c>
      <c r="T3385" s="14">
        <f>VLOOKUP($B3385,Deals_Demo!$H:$S,9,0)</f>
        <v>45923.701840277783</v>
      </c>
      <c r="U3385" s="15" t="str">
        <f t="shared" si="526"/>
        <v>2025-09-23</v>
      </c>
      <c r="V3385" s="13" t="str">
        <f>VLOOKUP($B3385,Deals_Demo!$H:$S,11,0)</f>
        <v>16</v>
      </c>
      <c r="W3385" s="13" t="str">
        <f>VLOOKUP($B3385,Deals_Demo!$H:$S,12,0)</f>
        <v>Tue</v>
      </c>
      <c r="X3385" s="13">
        <f t="shared" si="528"/>
        <v>0.17300000000000001</v>
      </c>
      <c r="Y3385" s="13">
        <f t="shared" si="529"/>
        <v>0.34600000000000003</v>
      </c>
      <c r="Z3385" s="13">
        <f t="shared" si="530"/>
        <v>0.51900000000000002</v>
      </c>
      <c r="AA3385" s="13">
        <f t="shared" si="527"/>
        <v>-3</v>
      </c>
    </row>
    <row r="3386" spans="1:27" x14ac:dyDescent="0.25">
      <c r="A3386" s="56">
        <v>45923.493506944447</v>
      </c>
      <c r="B3386" s="57">
        <v>444766649</v>
      </c>
      <c r="C3386" s="58" t="s">
        <v>36</v>
      </c>
      <c r="D3386" s="58" t="s">
        <v>37</v>
      </c>
      <c r="E3386" s="58" t="s">
        <v>119</v>
      </c>
      <c r="F3386" s="59">
        <v>3772.38</v>
      </c>
      <c r="G3386" s="59">
        <v>3772.98</v>
      </c>
      <c r="H3386" s="59">
        <v>3775.31</v>
      </c>
      <c r="I3386" s="58" t="s">
        <v>3975</v>
      </c>
      <c r="J3386" s="59">
        <v>3772.88</v>
      </c>
      <c r="K3386" s="59">
        <v>0</v>
      </c>
      <c r="L3386" s="59">
        <v>0</v>
      </c>
      <c r="M3386" s="59">
        <v>0.5</v>
      </c>
      <c r="N3386" s="10" t="str">
        <f t="shared" si="522"/>
        <v>W</v>
      </c>
      <c r="O3386" s="11">
        <f t="shared" si="523"/>
        <v>45923</v>
      </c>
      <c r="P3386" s="12" t="str">
        <f t="shared" si="524"/>
        <v>11</v>
      </c>
      <c r="Q3386" s="13" t="str">
        <f>VLOOKUP($B3386,Deals_Demo!$H:$N,7,0)</f>
        <v>strategy_23_demo</v>
      </c>
      <c r="R3386" s="13" t="str">
        <f t="shared" si="525"/>
        <v>Tue</v>
      </c>
      <c r="S3386" s="14">
        <f>VLOOKUP($B3386,Deals_Demo!$H:$S,8,0)</f>
        <v>45923.493506944447</v>
      </c>
      <c r="T3386" s="14">
        <f>VLOOKUP($B3386,Deals_Demo!$H:$S,9,0)</f>
        <v>45923.701840277783</v>
      </c>
      <c r="U3386" s="15" t="str">
        <f t="shared" si="526"/>
        <v>2025-09-23</v>
      </c>
      <c r="V3386" s="13" t="str">
        <f>VLOOKUP($B3386,Deals_Demo!$H:$S,11,0)</f>
        <v>16</v>
      </c>
      <c r="W3386" s="13" t="str">
        <f>VLOOKUP($B3386,Deals_Demo!$H:$S,12,0)</f>
        <v>Tue</v>
      </c>
      <c r="X3386" s="13">
        <f t="shared" si="528"/>
        <v>0.05</v>
      </c>
      <c r="Y3386" s="13">
        <f t="shared" si="529"/>
        <v>0.1</v>
      </c>
      <c r="Z3386" s="13">
        <f t="shared" si="530"/>
        <v>0.15</v>
      </c>
      <c r="AA3386" s="13">
        <f t="shared" si="527"/>
        <v>-3</v>
      </c>
    </row>
    <row r="3387" spans="1:27" x14ac:dyDescent="0.25">
      <c r="A3387" s="60">
        <v>45923.493518518517</v>
      </c>
      <c r="B3387" s="61">
        <v>444766652</v>
      </c>
      <c r="C3387" s="62" t="s">
        <v>36</v>
      </c>
      <c r="D3387" s="62" t="s">
        <v>37</v>
      </c>
      <c r="E3387" s="62" t="s">
        <v>119</v>
      </c>
      <c r="F3387" s="63">
        <v>3772.48</v>
      </c>
      <c r="G3387" s="63">
        <v>3769.31</v>
      </c>
      <c r="H3387" s="63">
        <v>3773.81</v>
      </c>
      <c r="I3387" s="62" t="s">
        <v>3972</v>
      </c>
      <c r="J3387" s="63">
        <v>3774.11</v>
      </c>
      <c r="K3387" s="63">
        <v>0</v>
      </c>
      <c r="L3387" s="63">
        <v>0</v>
      </c>
      <c r="M3387" s="63">
        <v>1.63</v>
      </c>
      <c r="N3387" s="10" t="str">
        <f t="shared" si="522"/>
        <v>W</v>
      </c>
      <c r="O3387" s="11">
        <f t="shared" si="523"/>
        <v>45923</v>
      </c>
      <c r="P3387" s="12" t="str">
        <f t="shared" si="524"/>
        <v>11</v>
      </c>
      <c r="Q3387" s="13" t="str">
        <f>VLOOKUP($B3387,Deals_Demo!$H:$N,7,0)</f>
        <v>strategy_14_demo</v>
      </c>
      <c r="R3387" s="13" t="str">
        <f t="shared" si="525"/>
        <v>Tue</v>
      </c>
      <c r="S3387" s="14">
        <f>VLOOKUP($B3387,Deals_Demo!$H:$S,8,0)</f>
        <v>45923.493518518517</v>
      </c>
      <c r="T3387" s="14">
        <f>VLOOKUP($B3387,Deals_Demo!$H:$S,9,0)</f>
        <v>45923.701851851853</v>
      </c>
      <c r="U3387" s="15" t="str">
        <f t="shared" si="526"/>
        <v>2025-09-23</v>
      </c>
      <c r="V3387" s="13" t="str">
        <f>VLOOKUP($B3387,Deals_Demo!$H:$S,11,0)</f>
        <v>16</v>
      </c>
      <c r="W3387" s="13" t="str">
        <f>VLOOKUP($B3387,Deals_Demo!$H:$S,12,0)</f>
        <v>Tue</v>
      </c>
      <c r="X3387" s="13">
        <f t="shared" si="528"/>
        <v>0.16300000000000001</v>
      </c>
      <c r="Y3387" s="13">
        <f t="shared" si="529"/>
        <v>0.32600000000000001</v>
      </c>
      <c r="Z3387" s="13">
        <f t="shared" si="530"/>
        <v>0.48899999999999993</v>
      </c>
      <c r="AA3387" s="13">
        <f t="shared" si="527"/>
        <v>-3</v>
      </c>
    </row>
    <row r="3388" spans="1:27" x14ac:dyDescent="0.25">
      <c r="A3388" s="56">
        <v>45923.493518518517</v>
      </c>
      <c r="B3388" s="57">
        <v>444766661</v>
      </c>
      <c r="C3388" s="58" t="s">
        <v>36</v>
      </c>
      <c r="D3388" s="58" t="s">
        <v>37</v>
      </c>
      <c r="E3388" s="58" t="s">
        <v>119</v>
      </c>
      <c r="F3388" s="59">
        <v>3772.47</v>
      </c>
      <c r="G3388" s="59">
        <v>3770.11</v>
      </c>
      <c r="H3388" s="59">
        <v>3773.81</v>
      </c>
      <c r="I3388" s="58" t="s">
        <v>3972</v>
      </c>
      <c r="J3388" s="59">
        <v>3774.11</v>
      </c>
      <c r="K3388" s="59">
        <v>0</v>
      </c>
      <c r="L3388" s="59">
        <v>0</v>
      </c>
      <c r="M3388" s="59">
        <v>1.64</v>
      </c>
      <c r="N3388" s="10" t="str">
        <f t="shared" si="522"/>
        <v>W</v>
      </c>
      <c r="O3388" s="11">
        <f t="shared" si="523"/>
        <v>45923</v>
      </c>
      <c r="P3388" s="12" t="str">
        <f t="shared" si="524"/>
        <v>11</v>
      </c>
      <c r="Q3388" s="13" t="str">
        <f>VLOOKUP($B3388,Deals_Demo!$H:$N,7,0)</f>
        <v>strategy_22_demo</v>
      </c>
      <c r="R3388" s="13" t="str">
        <f t="shared" si="525"/>
        <v>Tue</v>
      </c>
      <c r="S3388" s="14">
        <f>VLOOKUP($B3388,Deals_Demo!$H:$S,8,0)</f>
        <v>45923.493518518517</v>
      </c>
      <c r="T3388" s="14">
        <f>VLOOKUP($B3388,Deals_Demo!$H:$S,9,0)</f>
        <v>45923.701851851853</v>
      </c>
      <c r="U3388" s="15" t="str">
        <f t="shared" si="526"/>
        <v>2025-09-23</v>
      </c>
      <c r="V3388" s="13" t="str">
        <f>VLOOKUP($B3388,Deals_Demo!$H:$S,11,0)</f>
        <v>16</v>
      </c>
      <c r="W3388" s="13" t="str">
        <f>VLOOKUP($B3388,Deals_Demo!$H:$S,12,0)</f>
        <v>Tue</v>
      </c>
      <c r="X3388" s="13">
        <f t="shared" si="528"/>
        <v>0.16400000000000001</v>
      </c>
      <c r="Y3388" s="13">
        <f t="shared" si="529"/>
        <v>0.32800000000000001</v>
      </c>
      <c r="Z3388" s="13">
        <f t="shared" si="530"/>
        <v>0.49199999999999994</v>
      </c>
      <c r="AA3388" s="13">
        <f t="shared" si="527"/>
        <v>-3</v>
      </c>
    </row>
    <row r="3389" spans="1:27" x14ac:dyDescent="0.25">
      <c r="A3389" s="60">
        <v>45923.493518518517</v>
      </c>
      <c r="B3389" s="61">
        <v>444766668</v>
      </c>
      <c r="C3389" s="62" t="s">
        <v>36</v>
      </c>
      <c r="D3389" s="62" t="s">
        <v>37</v>
      </c>
      <c r="E3389" s="62" t="s">
        <v>119</v>
      </c>
      <c r="F3389" s="63">
        <v>3772.45</v>
      </c>
      <c r="G3389" s="63">
        <v>3772.99</v>
      </c>
      <c r="H3389" s="63">
        <v>3775.81</v>
      </c>
      <c r="I3389" s="62" t="s">
        <v>3975</v>
      </c>
      <c r="J3389" s="63">
        <v>3772.88</v>
      </c>
      <c r="K3389" s="63">
        <v>0</v>
      </c>
      <c r="L3389" s="63">
        <v>0</v>
      </c>
      <c r="M3389" s="63">
        <v>0.43</v>
      </c>
      <c r="N3389" s="10" t="str">
        <f t="shared" si="522"/>
        <v>W</v>
      </c>
      <c r="O3389" s="11">
        <f t="shared" si="523"/>
        <v>45923</v>
      </c>
      <c r="P3389" s="12" t="str">
        <f t="shared" si="524"/>
        <v>11</v>
      </c>
      <c r="Q3389" s="13" t="str">
        <f>VLOOKUP($B3389,Deals_Demo!$H:$N,7,0)</f>
        <v>strategy_11_demo</v>
      </c>
      <c r="R3389" s="13" t="str">
        <f t="shared" si="525"/>
        <v>Tue</v>
      </c>
      <c r="S3389" s="14">
        <f>VLOOKUP($B3389,Deals_Demo!$H:$S,8,0)</f>
        <v>45923.493518518517</v>
      </c>
      <c r="T3389" s="14">
        <f>VLOOKUP($B3389,Deals_Demo!$H:$S,9,0)</f>
        <v>45923.701851851853</v>
      </c>
      <c r="U3389" s="15" t="str">
        <f t="shared" si="526"/>
        <v>2025-09-23</v>
      </c>
      <c r="V3389" s="13" t="str">
        <f>VLOOKUP($B3389,Deals_Demo!$H:$S,11,0)</f>
        <v>16</v>
      </c>
      <c r="W3389" s="13" t="str">
        <f>VLOOKUP($B3389,Deals_Demo!$H:$S,12,0)</f>
        <v>Tue</v>
      </c>
      <c r="X3389" s="13">
        <f t="shared" si="528"/>
        <v>4.3000000000000003E-2</v>
      </c>
      <c r="Y3389" s="13">
        <f t="shared" si="529"/>
        <v>8.6000000000000007E-2</v>
      </c>
      <c r="Z3389" s="13">
        <f t="shared" si="530"/>
        <v>0.129</v>
      </c>
      <c r="AA3389" s="13">
        <f t="shared" si="527"/>
        <v>-3</v>
      </c>
    </row>
    <row r="3390" spans="1:27" x14ac:dyDescent="0.25">
      <c r="A3390" s="56">
        <v>45923.493518518517</v>
      </c>
      <c r="B3390" s="57">
        <v>444766673</v>
      </c>
      <c r="C3390" s="58" t="s">
        <v>36</v>
      </c>
      <c r="D3390" s="58" t="s">
        <v>37</v>
      </c>
      <c r="E3390" s="58" t="s">
        <v>119</v>
      </c>
      <c r="F3390" s="59">
        <v>3772.33</v>
      </c>
      <c r="G3390" s="59">
        <v>3772.99</v>
      </c>
      <c r="H3390" s="59">
        <v>3775.31</v>
      </c>
      <c r="I3390" s="58" t="s">
        <v>3975</v>
      </c>
      <c r="J3390" s="59">
        <v>3772.88</v>
      </c>
      <c r="K3390" s="59">
        <v>0</v>
      </c>
      <c r="L3390" s="59">
        <v>0</v>
      </c>
      <c r="M3390" s="59">
        <v>0.55000000000000004</v>
      </c>
      <c r="N3390" s="10" t="str">
        <f t="shared" si="522"/>
        <v>W</v>
      </c>
      <c r="O3390" s="11">
        <f t="shared" si="523"/>
        <v>45923</v>
      </c>
      <c r="P3390" s="12" t="str">
        <f t="shared" si="524"/>
        <v>11</v>
      </c>
      <c r="Q3390" s="13" t="str">
        <f>VLOOKUP($B3390,Deals_Demo!$H:$N,7,0)</f>
        <v>strategy_09_demo</v>
      </c>
      <c r="R3390" s="13" t="str">
        <f t="shared" si="525"/>
        <v>Tue</v>
      </c>
      <c r="S3390" s="14">
        <f>VLOOKUP($B3390,Deals_Demo!$H:$S,8,0)</f>
        <v>45923.493518518517</v>
      </c>
      <c r="T3390" s="14">
        <f>VLOOKUP($B3390,Deals_Demo!$H:$S,9,0)</f>
        <v>45923.701851851853</v>
      </c>
      <c r="U3390" s="15" t="str">
        <f t="shared" si="526"/>
        <v>2025-09-23</v>
      </c>
      <c r="V3390" s="13" t="str">
        <f>VLOOKUP($B3390,Deals_Demo!$H:$S,11,0)</f>
        <v>16</v>
      </c>
      <c r="W3390" s="13" t="str">
        <f>VLOOKUP($B3390,Deals_Demo!$H:$S,12,0)</f>
        <v>Tue</v>
      </c>
      <c r="X3390" s="13">
        <f t="shared" si="528"/>
        <v>5.5000000000000007E-2</v>
      </c>
      <c r="Y3390" s="13">
        <f t="shared" si="529"/>
        <v>0.11000000000000001</v>
      </c>
      <c r="Z3390" s="13">
        <f t="shared" si="530"/>
        <v>0.16500000000000001</v>
      </c>
      <c r="AA3390" s="13">
        <f t="shared" si="527"/>
        <v>-3</v>
      </c>
    </row>
    <row r="3391" spans="1:27" x14ac:dyDescent="0.25">
      <c r="A3391" s="60">
        <v>45923.493726851855</v>
      </c>
      <c r="B3391" s="61">
        <v>444766965</v>
      </c>
      <c r="C3391" s="62" t="s">
        <v>36</v>
      </c>
      <c r="D3391" s="62" t="s">
        <v>37</v>
      </c>
      <c r="E3391" s="62" t="s">
        <v>119</v>
      </c>
      <c r="F3391" s="63">
        <v>3773.68</v>
      </c>
      <c r="G3391" s="63">
        <v>3778.35</v>
      </c>
      <c r="H3391" s="62"/>
      <c r="I3391" s="62" t="s">
        <v>3976</v>
      </c>
      <c r="J3391" s="63">
        <v>3778.27</v>
      </c>
      <c r="K3391" s="63">
        <v>0</v>
      </c>
      <c r="L3391" s="63">
        <v>0</v>
      </c>
      <c r="M3391" s="63">
        <v>4.59</v>
      </c>
      <c r="N3391" s="10" t="str">
        <f t="shared" si="522"/>
        <v>W</v>
      </c>
      <c r="O3391" s="11">
        <f t="shared" si="523"/>
        <v>45923</v>
      </c>
      <c r="P3391" s="12" t="str">
        <f t="shared" si="524"/>
        <v>11</v>
      </c>
      <c r="Q3391" s="13" t="str">
        <f>VLOOKUP($B3391,Deals_Demo!$H:$N,7,0)</f>
        <v>strategy_19_demo</v>
      </c>
      <c r="R3391" s="13" t="str">
        <f t="shared" si="525"/>
        <v>Tue</v>
      </c>
      <c r="S3391" s="14">
        <f>VLOOKUP($B3391,Deals_Demo!$H:$S,8,0)</f>
        <v>45923.493726851855</v>
      </c>
      <c r="T3391" s="14">
        <f>VLOOKUP($B3391,Deals_Demo!$H:$S,9,0)</f>
        <v>45923.702060185191</v>
      </c>
      <c r="U3391" s="15" t="str">
        <f t="shared" si="526"/>
        <v>2025-09-23</v>
      </c>
      <c r="V3391" s="13" t="str">
        <f>VLOOKUP($B3391,Deals_Demo!$H:$S,11,0)</f>
        <v>16</v>
      </c>
      <c r="W3391" s="13" t="str">
        <f>VLOOKUP($B3391,Deals_Demo!$H:$S,12,0)</f>
        <v>Tue</v>
      </c>
      <c r="X3391" s="13">
        <f t="shared" si="528"/>
        <v>0.45900000000000002</v>
      </c>
      <c r="Y3391" s="13">
        <f t="shared" si="529"/>
        <v>0.91800000000000004</v>
      </c>
      <c r="Z3391" s="13">
        <f t="shared" si="530"/>
        <v>1.377</v>
      </c>
      <c r="AA3391" s="13">
        <f t="shared" si="527"/>
        <v>4.59</v>
      </c>
    </row>
    <row r="3392" spans="1:27" x14ac:dyDescent="0.25">
      <c r="A3392" s="56">
        <v>45923.493726851855</v>
      </c>
      <c r="B3392" s="57">
        <v>444766972</v>
      </c>
      <c r="C3392" s="58" t="s">
        <v>36</v>
      </c>
      <c r="D3392" s="58" t="s">
        <v>37</v>
      </c>
      <c r="E3392" s="58" t="s">
        <v>119</v>
      </c>
      <c r="F3392" s="59">
        <v>3773.64</v>
      </c>
      <c r="G3392" s="59">
        <v>3774.5</v>
      </c>
      <c r="H3392" s="58"/>
      <c r="I3392" s="58" t="s">
        <v>3977</v>
      </c>
      <c r="J3392" s="59">
        <v>3774.45</v>
      </c>
      <c r="K3392" s="59">
        <v>0</v>
      </c>
      <c r="L3392" s="59">
        <v>0</v>
      </c>
      <c r="M3392" s="59">
        <v>0.81</v>
      </c>
      <c r="N3392" s="10" t="str">
        <f t="shared" si="522"/>
        <v>W</v>
      </c>
      <c r="O3392" s="11">
        <f t="shared" si="523"/>
        <v>45923</v>
      </c>
      <c r="P3392" s="12" t="str">
        <f t="shared" si="524"/>
        <v>11</v>
      </c>
      <c r="Q3392" s="13" t="str">
        <f>VLOOKUP($B3392,Deals_Demo!$H:$N,7,0)</f>
        <v>strategy_20_demo</v>
      </c>
      <c r="R3392" s="13" t="str">
        <f t="shared" si="525"/>
        <v>Tue</v>
      </c>
      <c r="S3392" s="14">
        <f>VLOOKUP($B3392,Deals_Demo!$H:$S,8,0)</f>
        <v>45923.493726851855</v>
      </c>
      <c r="T3392" s="14">
        <f>VLOOKUP($B3392,Deals_Demo!$H:$S,9,0)</f>
        <v>45923.702060185191</v>
      </c>
      <c r="U3392" s="15" t="str">
        <f t="shared" si="526"/>
        <v>2025-09-23</v>
      </c>
      <c r="V3392" s="13" t="str">
        <f>VLOOKUP($B3392,Deals_Demo!$H:$S,11,0)</f>
        <v>16</v>
      </c>
      <c r="W3392" s="13" t="str">
        <f>VLOOKUP($B3392,Deals_Demo!$H:$S,12,0)</f>
        <v>Tue</v>
      </c>
      <c r="X3392" s="13">
        <f t="shared" si="528"/>
        <v>8.1000000000000016E-2</v>
      </c>
      <c r="Y3392" s="13">
        <f t="shared" si="529"/>
        <v>0.16200000000000003</v>
      </c>
      <c r="Z3392" s="13">
        <f t="shared" si="530"/>
        <v>0.24299999999999999</v>
      </c>
      <c r="AA3392" s="13">
        <f t="shared" si="527"/>
        <v>-3</v>
      </c>
    </row>
    <row r="3393" spans="1:27" x14ac:dyDescent="0.25">
      <c r="A3393" s="60">
        <v>45923.493726851855</v>
      </c>
      <c r="B3393" s="61">
        <v>444766976</v>
      </c>
      <c r="C3393" s="62" t="s">
        <v>36</v>
      </c>
      <c r="D3393" s="62" t="s">
        <v>37</v>
      </c>
      <c r="E3393" s="62" t="s">
        <v>119</v>
      </c>
      <c r="F3393" s="63">
        <v>3773.7</v>
      </c>
      <c r="G3393" s="63">
        <v>3774.5</v>
      </c>
      <c r="H3393" s="62"/>
      <c r="I3393" s="62" t="s">
        <v>3977</v>
      </c>
      <c r="J3393" s="63">
        <v>3774.45</v>
      </c>
      <c r="K3393" s="63">
        <v>0</v>
      </c>
      <c r="L3393" s="63">
        <v>0</v>
      </c>
      <c r="M3393" s="63">
        <v>0.75</v>
      </c>
      <c r="N3393" s="10" t="str">
        <f t="shared" si="522"/>
        <v>W</v>
      </c>
      <c r="O3393" s="11">
        <f t="shared" si="523"/>
        <v>45923</v>
      </c>
      <c r="P3393" s="12" t="str">
        <f t="shared" si="524"/>
        <v>11</v>
      </c>
      <c r="Q3393" s="13" t="str">
        <f>VLOOKUP($B3393,Deals_Demo!$H:$N,7,0)</f>
        <v>strategy_18_demo</v>
      </c>
      <c r="R3393" s="13" t="str">
        <f t="shared" si="525"/>
        <v>Tue</v>
      </c>
      <c r="S3393" s="14">
        <f>VLOOKUP($B3393,Deals_Demo!$H:$S,8,0)</f>
        <v>45923.493726851855</v>
      </c>
      <c r="T3393" s="14">
        <f>VLOOKUP($B3393,Deals_Demo!$H:$S,9,0)</f>
        <v>45923.702060185191</v>
      </c>
      <c r="U3393" s="15" t="str">
        <f t="shared" si="526"/>
        <v>2025-09-23</v>
      </c>
      <c r="V3393" s="13" t="str">
        <f>VLOOKUP($B3393,Deals_Demo!$H:$S,11,0)</f>
        <v>16</v>
      </c>
      <c r="W3393" s="13" t="str">
        <f>VLOOKUP($B3393,Deals_Demo!$H:$S,12,0)</f>
        <v>Tue</v>
      </c>
      <c r="X3393" s="13">
        <f t="shared" si="528"/>
        <v>7.5000000000000011E-2</v>
      </c>
      <c r="Y3393" s="13">
        <f t="shared" si="529"/>
        <v>0.15000000000000002</v>
      </c>
      <c r="Z3393" s="13">
        <f t="shared" si="530"/>
        <v>0.22499999999999998</v>
      </c>
      <c r="AA3393" s="13">
        <f t="shared" si="527"/>
        <v>-3</v>
      </c>
    </row>
    <row r="3394" spans="1:27" x14ac:dyDescent="0.25">
      <c r="A3394" s="56">
        <v>45923.494768518518</v>
      </c>
      <c r="B3394" s="57">
        <v>444767987</v>
      </c>
      <c r="C3394" s="58" t="s">
        <v>36</v>
      </c>
      <c r="D3394" s="58" t="s">
        <v>37</v>
      </c>
      <c r="E3394" s="58" t="s">
        <v>119</v>
      </c>
      <c r="F3394" s="59">
        <v>3772.98</v>
      </c>
      <c r="G3394" s="59">
        <v>3773.96</v>
      </c>
      <c r="H3394" s="59">
        <v>3775.28</v>
      </c>
      <c r="I3394" s="58" t="s">
        <v>3978</v>
      </c>
      <c r="J3394" s="59">
        <v>3773.84</v>
      </c>
      <c r="K3394" s="59">
        <v>0</v>
      </c>
      <c r="L3394" s="59">
        <v>0</v>
      </c>
      <c r="M3394" s="59">
        <v>0.86</v>
      </c>
      <c r="N3394" s="10" t="str">
        <f t="shared" si="522"/>
        <v>W</v>
      </c>
      <c r="O3394" s="11">
        <f t="shared" si="523"/>
        <v>45923</v>
      </c>
      <c r="P3394" s="12" t="str">
        <f t="shared" si="524"/>
        <v>11</v>
      </c>
      <c r="Q3394" s="13" t="str">
        <f>VLOOKUP($B3394,Deals_Demo!$H:$N,7,0)</f>
        <v>strategy_21_demo</v>
      </c>
      <c r="R3394" s="13" t="str">
        <f t="shared" si="525"/>
        <v>Tue</v>
      </c>
      <c r="S3394" s="14">
        <f>VLOOKUP($B3394,Deals_Demo!$H:$S,8,0)</f>
        <v>45923.494768518518</v>
      </c>
      <c r="T3394" s="14">
        <f>VLOOKUP($B3394,Deals_Demo!$H:$S,9,0)</f>
        <v>45923.703101851854</v>
      </c>
      <c r="U3394" s="15" t="str">
        <f t="shared" si="526"/>
        <v>2025-09-23</v>
      </c>
      <c r="V3394" s="13" t="str">
        <f>VLOOKUP($B3394,Deals_Demo!$H:$S,11,0)</f>
        <v>16</v>
      </c>
      <c r="W3394" s="13" t="str">
        <f>VLOOKUP($B3394,Deals_Demo!$H:$S,12,0)</f>
        <v>Tue</v>
      </c>
      <c r="X3394" s="13">
        <f t="shared" si="528"/>
        <v>8.6000000000000007E-2</v>
      </c>
      <c r="Y3394" s="13">
        <f t="shared" si="529"/>
        <v>0.17200000000000001</v>
      </c>
      <c r="Z3394" s="13">
        <f t="shared" si="530"/>
        <v>0.25800000000000001</v>
      </c>
      <c r="AA3394" s="13">
        <f t="shared" si="527"/>
        <v>-3</v>
      </c>
    </row>
    <row r="3395" spans="1:27" x14ac:dyDescent="0.25">
      <c r="A3395" s="60">
        <v>45923.494768518518</v>
      </c>
      <c r="B3395" s="61">
        <v>444767991</v>
      </c>
      <c r="C3395" s="62" t="s">
        <v>36</v>
      </c>
      <c r="D3395" s="62" t="s">
        <v>37</v>
      </c>
      <c r="E3395" s="62" t="s">
        <v>119</v>
      </c>
      <c r="F3395" s="63">
        <v>3773</v>
      </c>
      <c r="G3395" s="63">
        <v>3769.98</v>
      </c>
      <c r="H3395" s="63">
        <v>3774.48</v>
      </c>
      <c r="I3395" s="62" t="s">
        <v>3979</v>
      </c>
      <c r="J3395" s="63">
        <v>3774.52</v>
      </c>
      <c r="K3395" s="63">
        <v>0</v>
      </c>
      <c r="L3395" s="63">
        <v>0</v>
      </c>
      <c r="M3395" s="63">
        <v>1.52</v>
      </c>
      <c r="N3395" s="10" t="str">
        <f t="shared" ref="N3395:N3458" si="531">IF(M3395&gt;0,"W",IF(M3395&lt;0,"L","BE"))</f>
        <v>W</v>
      </c>
      <c r="O3395" s="11">
        <f t="shared" ref="O3395:O3458" si="532">INT(LEFT(A3395,10))</f>
        <v>45923</v>
      </c>
      <c r="P3395" s="12" t="str">
        <f t="shared" ref="P3395:P3458" si="533">TEXT(A3395,"hh")</f>
        <v>11</v>
      </c>
      <c r="Q3395" s="13" t="str">
        <f>VLOOKUP($B3395,Deals_Demo!$H:$N,7,0)</f>
        <v>strategy_24_demo</v>
      </c>
      <c r="R3395" s="13" t="str">
        <f t="shared" ref="R3395:R3458" si="534">TEXT(O3395,"ddd")</f>
        <v>Tue</v>
      </c>
      <c r="S3395" s="14">
        <f>VLOOKUP($B3395,Deals_Demo!$H:$S,8,0)</f>
        <v>45923.494768518518</v>
      </c>
      <c r="T3395" s="14">
        <f>VLOOKUP($B3395,Deals_Demo!$H:$S,9,0)</f>
        <v>45923.703101851854</v>
      </c>
      <c r="U3395" s="15" t="str">
        <f t="shared" ref="U3395:U3458" si="535">TEXT(T3395,"yyyy-mm-dd")</f>
        <v>2025-09-23</v>
      </c>
      <c r="V3395" s="13" t="str">
        <f>VLOOKUP($B3395,Deals_Demo!$H:$S,11,0)</f>
        <v>16</v>
      </c>
      <c r="W3395" s="13" t="str">
        <f>VLOOKUP($B3395,Deals_Demo!$H:$S,12,0)</f>
        <v>Tue</v>
      </c>
      <c r="X3395" s="13">
        <f t="shared" si="528"/>
        <v>0.15200000000000002</v>
      </c>
      <c r="Y3395" s="13">
        <f t="shared" si="529"/>
        <v>0.30400000000000005</v>
      </c>
      <c r="Z3395" s="13">
        <f t="shared" si="530"/>
        <v>0.45599999999999996</v>
      </c>
      <c r="AA3395" s="13">
        <f t="shared" ref="AA3395:AA3458" si="536">IF(M3395&lt;2.9,-3,M3395)</f>
        <v>-3</v>
      </c>
    </row>
    <row r="3396" spans="1:27" x14ac:dyDescent="0.25">
      <c r="A3396" s="56">
        <v>45923.494768518518</v>
      </c>
      <c r="B3396" s="57">
        <v>444767994</v>
      </c>
      <c r="C3396" s="58" t="s">
        <v>36</v>
      </c>
      <c r="D3396" s="58" t="s">
        <v>37</v>
      </c>
      <c r="E3396" s="58" t="s">
        <v>119</v>
      </c>
      <c r="F3396" s="59">
        <v>3772.99</v>
      </c>
      <c r="G3396" s="59">
        <v>3773.98</v>
      </c>
      <c r="H3396" s="59">
        <v>3776.48</v>
      </c>
      <c r="I3396" s="58" t="s">
        <v>3978</v>
      </c>
      <c r="J3396" s="59">
        <v>3773.84</v>
      </c>
      <c r="K3396" s="59">
        <v>0</v>
      </c>
      <c r="L3396" s="59">
        <v>0</v>
      </c>
      <c r="M3396" s="59">
        <v>0.85</v>
      </c>
      <c r="N3396" s="10" t="str">
        <f t="shared" si="531"/>
        <v>W</v>
      </c>
      <c r="O3396" s="11">
        <f t="shared" si="532"/>
        <v>45923</v>
      </c>
      <c r="P3396" s="12" t="str">
        <f t="shared" si="533"/>
        <v>11</v>
      </c>
      <c r="Q3396" s="13" t="str">
        <f>VLOOKUP($B3396,Deals_Demo!$H:$N,7,0)</f>
        <v>strategy_11_demo</v>
      </c>
      <c r="R3396" s="13" t="str">
        <f t="shared" si="534"/>
        <v>Tue</v>
      </c>
      <c r="S3396" s="14">
        <f>VLOOKUP($B3396,Deals_Demo!$H:$S,8,0)</f>
        <v>45923.494768518518</v>
      </c>
      <c r="T3396" s="14">
        <f>VLOOKUP($B3396,Deals_Demo!$H:$S,9,0)</f>
        <v>45923.703101851854</v>
      </c>
      <c r="U3396" s="15" t="str">
        <f t="shared" si="535"/>
        <v>2025-09-23</v>
      </c>
      <c r="V3396" s="13" t="str">
        <f>VLOOKUP($B3396,Deals_Demo!$H:$S,11,0)</f>
        <v>16</v>
      </c>
      <c r="W3396" s="13" t="str">
        <f>VLOOKUP($B3396,Deals_Demo!$H:$S,12,0)</f>
        <v>Tue</v>
      </c>
      <c r="X3396" s="13">
        <f t="shared" ref="X3396:X3459" si="537">$M3396*0.1</f>
        <v>8.5000000000000006E-2</v>
      </c>
      <c r="Y3396" s="13">
        <f t="shared" ref="Y3396:Y3459" si="538">$M3396*0.2</f>
        <v>0.17</v>
      </c>
      <c r="Z3396" s="13">
        <f t="shared" ref="Z3396:Z3459" si="539">$M3396*0.3</f>
        <v>0.255</v>
      </c>
      <c r="AA3396" s="13">
        <f t="shared" si="536"/>
        <v>-3</v>
      </c>
    </row>
    <row r="3397" spans="1:27" x14ac:dyDescent="0.25">
      <c r="A3397" s="60">
        <v>45923.494768518518</v>
      </c>
      <c r="B3397" s="61">
        <v>444767997</v>
      </c>
      <c r="C3397" s="62" t="s">
        <v>36</v>
      </c>
      <c r="D3397" s="62" t="s">
        <v>37</v>
      </c>
      <c r="E3397" s="62" t="s">
        <v>119</v>
      </c>
      <c r="F3397" s="63">
        <v>3772.98</v>
      </c>
      <c r="G3397" s="63">
        <v>3770.78</v>
      </c>
      <c r="H3397" s="63">
        <v>3774.48</v>
      </c>
      <c r="I3397" s="62" t="s">
        <v>3979</v>
      </c>
      <c r="J3397" s="63">
        <v>3774.52</v>
      </c>
      <c r="K3397" s="63">
        <v>0</v>
      </c>
      <c r="L3397" s="63">
        <v>0</v>
      </c>
      <c r="M3397" s="63">
        <v>1.54</v>
      </c>
      <c r="N3397" s="10" t="str">
        <f t="shared" si="531"/>
        <v>W</v>
      </c>
      <c r="O3397" s="11">
        <f t="shared" si="532"/>
        <v>45923</v>
      </c>
      <c r="P3397" s="12" t="str">
        <f t="shared" si="533"/>
        <v>11</v>
      </c>
      <c r="Q3397" s="13" t="str">
        <f>VLOOKUP($B3397,Deals_Demo!$H:$N,7,0)</f>
        <v>strategy_22_demo</v>
      </c>
      <c r="R3397" s="13" t="str">
        <f t="shared" si="534"/>
        <v>Tue</v>
      </c>
      <c r="S3397" s="14">
        <f>VLOOKUP($B3397,Deals_Demo!$H:$S,8,0)</f>
        <v>45923.494768518518</v>
      </c>
      <c r="T3397" s="14">
        <f>VLOOKUP($B3397,Deals_Demo!$H:$S,9,0)</f>
        <v>45923.703101851854</v>
      </c>
      <c r="U3397" s="15" t="str">
        <f t="shared" si="535"/>
        <v>2025-09-23</v>
      </c>
      <c r="V3397" s="13" t="str">
        <f>VLOOKUP($B3397,Deals_Demo!$H:$S,11,0)</f>
        <v>16</v>
      </c>
      <c r="W3397" s="13" t="str">
        <f>VLOOKUP($B3397,Deals_Demo!$H:$S,12,0)</f>
        <v>Tue</v>
      </c>
      <c r="X3397" s="13">
        <f t="shared" si="537"/>
        <v>0.15400000000000003</v>
      </c>
      <c r="Y3397" s="13">
        <f t="shared" si="538"/>
        <v>0.30800000000000005</v>
      </c>
      <c r="Z3397" s="13">
        <f t="shared" si="539"/>
        <v>0.46199999999999997</v>
      </c>
      <c r="AA3397" s="13">
        <f t="shared" si="536"/>
        <v>-3</v>
      </c>
    </row>
    <row r="3398" spans="1:27" x14ac:dyDescent="0.25">
      <c r="A3398" s="56">
        <v>45923.494780092595</v>
      </c>
      <c r="B3398" s="57">
        <v>444768002</v>
      </c>
      <c r="C3398" s="58" t="s">
        <v>36</v>
      </c>
      <c r="D3398" s="58" t="s">
        <v>37</v>
      </c>
      <c r="E3398" s="58" t="s">
        <v>119</v>
      </c>
      <c r="F3398" s="59">
        <v>3772.98</v>
      </c>
      <c r="G3398" s="59">
        <v>3773.92</v>
      </c>
      <c r="H3398" s="59">
        <v>3775.98</v>
      </c>
      <c r="I3398" s="58" t="s">
        <v>3978</v>
      </c>
      <c r="J3398" s="59">
        <v>3773.84</v>
      </c>
      <c r="K3398" s="59">
        <v>0</v>
      </c>
      <c r="L3398" s="59">
        <v>0</v>
      </c>
      <c r="M3398" s="59">
        <v>0.86</v>
      </c>
      <c r="N3398" s="10" t="str">
        <f t="shared" si="531"/>
        <v>W</v>
      </c>
      <c r="O3398" s="11">
        <f t="shared" si="532"/>
        <v>45923</v>
      </c>
      <c r="P3398" s="12" t="str">
        <f t="shared" si="533"/>
        <v>11</v>
      </c>
      <c r="Q3398" s="13" t="str">
        <f>VLOOKUP($B3398,Deals_Demo!$H:$N,7,0)</f>
        <v>strategy_10_demo</v>
      </c>
      <c r="R3398" s="13" t="str">
        <f t="shared" si="534"/>
        <v>Tue</v>
      </c>
      <c r="S3398" s="14">
        <f>VLOOKUP($B3398,Deals_Demo!$H:$S,8,0)</f>
        <v>45923.494780092595</v>
      </c>
      <c r="T3398" s="14">
        <f>VLOOKUP($B3398,Deals_Demo!$H:$S,9,0)</f>
        <v>45923.70311342593</v>
      </c>
      <c r="U3398" s="15" t="str">
        <f t="shared" si="535"/>
        <v>2025-09-23</v>
      </c>
      <c r="V3398" s="13" t="str">
        <f>VLOOKUP($B3398,Deals_Demo!$H:$S,11,0)</f>
        <v>16</v>
      </c>
      <c r="W3398" s="13" t="str">
        <f>VLOOKUP($B3398,Deals_Demo!$H:$S,12,0)</f>
        <v>Tue</v>
      </c>
      <c r="X3398" s="13">
        <f t="shared" si="537"/>
        <v>8.6000000000000007E-2</v>
      </c>
      <c r="Y3398" s="13">
        <f t="shared" si="538"/>
        <v>0.17200000000000001</v>
      </c>
      <c r="Z3398" s="13">
        <f t="shared" si="539"/>
        <v>0.25800000000000001</v>
      </c>
      <c r="AA3398" s="13">
        <f t="shared" si="536"/>
        <v>-3</v>
      </c>
    </row>
    <row r="3399" spans="1:27" x14ac:dyDescent="0.25">
      <c r="A3399" s="60">
        <v>45923.494780092595</v>
      </c>
      <c r="B3399" s="61">
        <v>444768007</v>
      </c>
      <c r="C3399" s="62" t="s">
        <v>36</v>
      </c>
      <c r="D3399" s="62" t="s">
        <v>37</v>
      </c>
      <c r="E3399" s="62" t="s">
        <v>119</v>
      </c>
      <c r="F3399" s="63">
        <v>3772.98</v>
      </c>
      <c r="G3399" s="63">
        <v>3769.98</v>
      </c>
      <c r="H3399" s="63">
        <v>3774.48</v>
      </c>
      <c r="I3399" s="62" t="s">
        <v>3979</v>
      </c>
      <c r="J3399" s="63">
        <v>3774.52</v>
      </c>
      <c r="K3399" s="63">
        <v>0</v>
      </c>
      <c r="L3399" s="63">
        <v>0</v>
      </c>
      <c r="M3399" s="63">
        <v>1.54</v>
      </c>
      <c r="N3399" s="10" t="str">
        <f t="shared" si="531"/>
        <v>W</v>
      </c>
      <c r="O3399" s="11">
        <f t="shared" si="532"/>
        <v>45923</v>
      </c>
      <c r="P3399" s="12" t="str">
        <f t="shared" si="533"/>
        <v>11</v>
      </c>
      <c r="Q3399" s="13" t="str">
        <f>VLOOKUP($B3399,Deals_Demo!$H:$N,7,0)</f>
        <v>strategy_14_demo</v>
      </c>
      <c r="R3399" s="13" t="str">
        <f t="shared" si="534"/>
        <v>Tue</v>
      </c>
      <c r="S3399" s="14">
        <f>VLOOKUP($B3399,Deals_Demo!$H:$S,8,0)</f>
        <v>45923.494780092595</v>
      </c>
      <c r="T3399" s="14">
        <f>VLOOKUP($B3399,Deals_Demo!$H:$S,9,0)</f>
        <v>45923.70311342593</v>
      </c>
      <c r="U3399" s="15" t="str">
        <f t="shared" si="535"/>
        <v>2025-09-23</v>
      </c>
      <c r="V3399" s="13" t="str">
        <f>VLOOKUP($B3399,Deals_Demo!$H:$S,11,0)</f>
        <v>16</v>
      </c>
      <c r="W3399" s="13" t="str">
        <f>VLOOKUP($B3399,Deals_Demo!$H:$S,12,0)</f>
        <v>Tue</v>
      </c>
      <c r="X3399" s="13">
        <f t="shared" si="537"/>
        <v>0.15400000000000003</v>
      </c>
      <c r="Y3399" s="13">
        <f t="shared" si="538"/>
        <v>0.30800000000000005</v>
      </c>
      <c r="Z3399" s="13">
        <f t="shared" si="539"/>
        <v>0.46199999999999997</v>
      </c>
      <c r="AA3399" s="13">
        <f t="shared" si="536"/>
        <v>-3</v>
      </c>
    </row>
    <row r="3400" spans="1:27" x14ac:dyDescent="0.25">
      <c r="A3400" s="56">
        <v>45923.494780092595</v>
      </c>
      <c r="B3400" s="57">
        <v>444768010</v>
      </c>
      <c r="C3400" s="58" t="s">
        <v>36</v>
      </c>
      <c r="D3400" s="58" t="s">
        <v>37</v>
      </c>
      <c r="E3400" s="58" t="s">
        <v>119</v>
      </c>
      <c r="F3400" s="59">
        <v>3772.98</v>
      </c>
      <c r="G3400" s="59">
        <v>3774.62</v>
      </c>
      <c r="H3400" s="59">
        <v>3775.98</v>
      </c>
      <c r="I3400" s="58" t="s">
        <v>3980</v>
      </c>
      <c r="J3400" s="59">
        <v>3774.41</v>
      </c>
      <c r="K3400" s="59">
        <v>0</v>
      </c>
      <c r="L3400" s="59">
        <v>0</v>
      </c>
      <c r="M3400" s="59">
        <v>1.43</v>
      </c>
      <c r="N3400" s="10" t="str">
        <f t="shared" si="531"/>
        <v>W</v>
      </c>
      <c r="O3400" s="11">
        <f t="shared" si="532"/>
        <v>45923</v>
      </c>
      <c r="P3400" s="12" t="str">
        <f t="shared" si="533"/>
        <v>11</v>
      </c>
      <c r="Q3400" s="13" t="str">
        <f>VLOOKUP($B3400,Deals_Demo!$H:$N,7,0)</f>
        <v>strategy_23_demo</v>
      </c>
      <c r="R3400" s="13" t="str">
        <f t="shared" si="534"/>
        <v>Tue</v>
      </c>
      <c r="S3400" s="14">
        <f>VLOOKUP($B3400,Deals_Demo!$H:$S,8,0)</f>
        <v>45923.494780092595</v>
      </c>
      <c r="T3400" s="14">
        <f>VLOOKUP($B3400,Deals_Demo!$H:$S,9,0)</f>
        <v>45923.70311342593</v>
      </c>
      <c r="U3400" s="15" t="str">
        <f t="shared" si="535"/>
        <v>2025-09-23</v>
      </c>
      <c r="V3400" s="13" t="str">
        <f>VLOOKUP($B3400,Deals_Demo!$H:$S,11,0)</f>
        <v>16</v>
      </c>
      <c r="W3400" s="13" t="str">
        <f>VLOOKUP($B3400,Deals_Demo!$H:$S,12,0)</f>
        <v>Tue</v>
      </c>
      <c r="X3400" s="13">
        <f t="shared" si="537"/>
        <v>0.14299999999999999</v>
      </c>
      <c r="Y3400" s="13">
        <f t="shared" si="538"/>
        <v>0.28599999999999998</v>
      </c>
      <c r="Z3400" s="13">
        <f t="shared" si="539"/>
        <v>0.42899999999999999</v>
      </c>
      <c r="AA3400" s="13">
        <f t="shared" si="536"/>
        <v>-3</v>
      </c>
    </row>
    <row r="3401" spans="1:27" x14ac:dyDescent="0.25">
      <c r="A3401" s="60">
        <v>45923.494780092595</v>
      </c>
      <c r="B3401" s="61">
        <v>444768027</v>
      </c>
      <c r="C3401" s="62" t="s">
        <v>36</v>
      </c>
      <c r="D3401" s="62" t="s">
        <v>37</v>
      </c>
      <c r="E3401" s="62" t="s">
        <v>119</v>
      </c>
      <c r="F3401" s="63">
        <v>3772.95</v>
      </c>
      <c r="G3401" s="63">
        <v>3769.98</v>
      </c>
      <c r="H3401" s="63">
        <v>3774.48</v>
      </c>
      <c r="I3401" s="62" t="s">
        <v>3979</v>
      </c>
      <c r="J3401" s="63">
        <v>3774.52</v>
      </c>
      <c r="K3401" s="63">
        <v>0</v>
      </c>
      <c r="L3401" s="63">
        <v>0</v>
      </c>
      <c r="M3401" s="63">
        <v>1.57</v>
      </c>
      <c r="N3401" s="10" t="str">
        <f t="shared" si="531"/>
        <v>W</v>
      </c>
      <c r="O3401" s="11">
        <f t="shared" si="532"/>
        <v>45923</v>
      </c>
      <c r="P3401" s="12" t="str">
        <f t="shared" si="533"/>
        <v>11</v>
      </c>
      <c r="Q3401" s="13" t="str">
        <f>VLOOKUP($B3401,Deals_Demo!$H:$N,7,0)</f>
        <v>strategy_12_demo</v>
      </c>
      <c r="R3401" s="13" t="str">
        <f t="shared" si="534"/>
        <v>Tue</v>
      </c>
      <c r="S3401" s="14">
        <f>VLOOKUP($B3401,Deals_Demo!$H:$S,8,0)</f>
        <v>45923.494780092595</v>
      </c>
      <c r="T3401" s="14">
        <f>VLOOKUP($B3401,Deals_Demo!$H:$S,9,0)</f>
        <v>45923.70311342593</v>
      </c>
      <c r="U3401" s="15" t="str">
        <f t="shared" si="535"/>
        <v>2025-09-23</v>
      </c>
      <c r="V3401" s="13" t="str">
        <f>VLOOKUP($B3401,Deals_Demo!$H:$S,11,0)</f>
        <v>16</v>
      </c>
      <c r="W3401" s="13" t="str">
        <f>VLOOKUP($B3401,Deals_Demo!$H:$S,12,0)</f>
        <v>Tue</v>
      </c>
      <c r="X3401" s="13">
        <f t="shared" si="537"/>
        <v>0.15700000000000003</v>
      </c>
      <c r="Y3401" s="13">
        <f t="shared" si="538"/>
        <v>0.31400000000000006</v>
      </c>
      <c r="Z3401" s="13">
        <f t="shared" si="539"/>
        <v>0.47099999999999997</v>
      </c>
      <c r="AA3401" s="13">
        <f t="shared" si="536"/>
        <v>-3</v>
      </c>
    </row>
    <row r="3402" spans="1:27" x14ac:dyDescent="0.25">
      <c r="A3402" s="56">
        <v>45923.494791666664</v>
      </c>
      <c r="B3402" s="57">
        <v>444768055</v>
      </c>
      <c r="C3402" s="58" t="s">
        <v>36</v>
      </c>
      <c r="D3402" s="58" t="s">
        <v>37</v>
      </c>
      <c r="E3402" s="58" t="s">
        <v>119</v>
      </c>
      <c r="F3402" s="59">
        <v>3773.04</v>
      </c>
      <c r="G3402" s="59">
        <v>3773.93</v>
      </c>
      <c r="H3402" s="59">
        <v>3775.98</v>
      </c>
      <c r="I3402" s="58" t="s">
        <v>3978</v>
      </c>
      <c r="J3402" s="59">
        <v>3773.84</v>
      </c>
      <c r="K3402" s="59">
        <v>0</v>
      </c>
      <c r="L3402" s="59">
        <v>0</v>
      </c>
      <c r="M3402" s="59">
        <v>0.8</v>
      </c>
      <c r="N3402" s="10" t="str">
        <f t="shared" si="531"/>
        <v>W</v>
      </c>
      <c r="O3402" s="11">
        <f t="shared" si="532"/>
        <v>45923</v>
      </c>
      <c r="P3402" s="12" t="str">
        <f t="shared" si="533"/>
        <v>11</v>
      </c>
      <c r="Q3402" s="13" t="str">
        <f>VLOOKUP($B3402,Deals_Demo!$H:$N,7,0)</f>
        <v>strategy_09_demo</v>
      </c>
      <c r="R3402" s="13" t="str">
        <f t="shared" si="534"/>
        <v>Tue</v>
      </c>
      <c r="S3402" s="14">
        <f>VLOOKUP($B3402,Deals_Demo!$H:$S,8,0)</f>
        <v>45923.494791666664</v>
      </c>
      <c r="T3402" s="14">
        <f>VLOOKUP($B3402,Deals_Demo!$H:$S,9,0)</f>
        <v>45923.703125</v>
      </c>
      <c r="U3402" s="15" t="str">
        <f t="shared" si="535"/>
        <v>2025-09-23</v>
      </c>
      <c r="V3402" s="13" t="str">
        <f>VLOOKUP($B3402,Deals_Demo!$H:$S,11,0)</f>
        <v>16</v>
      </c>
      <c r="W3402" s="13" t="str">
        <f>VLOOKUP($B3402,Deals_Demo!$H:$S,12,0)</f>
        <v>Tue</v>
      </c>
      <c r="X3402" s="13">
        <f t="shared" si="537"/>
        <v>8.0000000000000016E-2</v>
      </c>
      <c r="Y3402" s="13">
        <f t="shared" si="538"/>
        <v>0.16000000000000003</v>
      </c>
      <c r="Z3402" s="13">
        <f t="shared" si="539"/>
        <v>0.24</v>
      </c>
      <c r="AA3402" s="13">
        <f t="shared" si="536"/>
        <v>-3</v>
      </c>
    </row>
    <row r="3403" spans="1:27" x14ac:dyDescent="0.25">
      <c r="A3403" s="60">
        <v>45923.494791666664</v>
      </c>
      <c r="B3403" s="61">
        <v>444768057</v>
      </c>
      <c r="C3403" s="62" t="s">
        <v>36</v>
      </c>
      <c r="D3403" s="62" t="s">
        <v>37</v>
      </c>
      <c r="E3403" s="62" t="s">
        <v>119</v>
      </c>
      <c r="F3403" s="63">
        <v>3773.05</v>
      </c>
      <c r="G3403" s="63">
        <v>3771.48</v>
      </c>
      <c r="H3403" s="63">
        <v>3774.48</v>
      </c>
      <c r="I3403" s="62" t="s">
        <v>3949</v>
      </c>
      <c r="J3403" s="63">
        <v>3771.47</v>
      </c>
      <c r="K3403" s="63">
        <v>0</v>
      </c>
      <c r="L3403" s="63">
        <v>0</v>
      </c>
      <c r="M3403" s="63">
        <v>-1.58</v>
      </c>
      <c r="N3403" s="10" t="str">
        <f t="shared" si="531"/>
        <v>L</v>
      </c>
      <c r="O3403" s="11">
        <f t="shared" si="532"/>
        <v>45923</v>
      </c>
      <c r="P3403" s="12" t="str">
        <f t="shared" si="533"/>
        <v>11</v>
      </c>
      <c r="Q3403" s="13" t="str">
        <f>VLOOKUP($B3403,Deals_Demo!$H:$N,7,0)</f>
        <v>strategy_15_demo</v>
      </c>
      <c r="R3403" s="13" t="str">
        <f t="shared" si="534"/>
        <v>Tue</v>
      </c>
      <c r="S3403" s="14">
        <f>VLOOKUP($B3403,Deals_Demo!$H:$S,8,0)</f>
        <v>45923.494791666664</v>
      </c>
      <c r="T3403" s="14">
        <f>VLOOKUP($B3403,Deals_Demo!$H:$S,9,0)</f>
        <v>45923.703125</v>
      </c>
      <c r="U3403" s="15" t="str">
        <f t="shared" si="535"/>
        <v>2025-09-23</v>
      </c>
      <c r="V3403" s="13" t="str">
        <f>VLOOKUP($B3403,Deals_Demo!$H:$S,11,0)</f>
        <v>16</v>
      </c>
      <c r="W3403" s="13" t="str">
        <f>VLOOKUP($B3403,Deals_Demo!$H:$S,12,0)</f>
        <v>Tue</v>
      </c>
      <c r="X3403" s="13">
        <f t="shared" si="537"/>
        <v>-0.15800000000000003</v>
      </c>
      <c r="Y3403" s="13">
        <f t="shared" si="538"/>
        <v>-0.31600000000000006</v>
      </c>
      <c r="Z3403" s="13">
        <f t="shared" si="539"/>
        <v>-0.47399999999999998</v>
      </c>
      <c r="AA3403" s="13">
        <f t="shared" si="536"/>
        <v>-3</v>
      </c>
    </row>
    <row r="3404" spans="1:27" x14ac:dyDescent="0.25">
      <c r="A3404" s="56">
        <v>45923.495578703703</v>
      </c>
      <c r="B3404" s="57">
        <v>444768665</v>
      </c>
      <c r="C3404" s="58" t="s">
        <v>36</v>
      </c>
      <c r="D3404" s="58" t="s">
        <v>37</v>
      </c>
      <c r="E3404" s="58" t="s">
        <v>119</v>
      </c>
      <c r="F3404" s="59">
        <v>3773.41</v>
      </c>
      <c r="G3404" s="59">
        <v>3771.82</v>
      </c>
      <c r="H3404" s="59">
        <v>3774.82</v>
      </c>
      <c r="I3404" s="58" t="s">
        <v>3981</v>
      </c>
      <c r="J3404" s="59">
        <v>3774.85</v>
      </c>
      <c r="K3404" s="59">
        <v>0</v>
      </c>
      <c r="L3404" s="59">
        <v>0</v>
      </c>
      <c r="M3404" s="59">
        <v>1.44</v>
      </c>
      <c r="N3404" s="10" t="str">
        <f t="shared" si="531"/>
        <v>W</v>
      </c>
      <c r="O3404" s="11">
        <f t="shared" si="532"/>
        <v>45923</v>
      </c>
      <c r="P3404" s="12" t="str">
        <f t="shared" si="533"/>
        <v>11</v>
      </c>
      <c r="Q3404" s="13" t="str">
        <f>VLOOKUP($B3404,Deals_Demo!$H:$N,7,0)</f>
        <v>strategy_15_demo</v>
      </c>
      <c r="R3404" s="13" t="str">
        <f t="shared" si="534"/>
        <v>Tue</v>
      </c>
      <c r="S3404" s="14">
        <f>VLOOKUP($B3404,Deals_Demo!$H:$S,8,0)</f>
        <v>45923.495578703703</v>
      </c>
      <c r="T3404" s="14">
        <f>VLOOKUP($B3404,Deals_Demo!$H:$S,9,0)</f>
        <v>45923.703912037039</v>
      </c>
      <c r="U3404" s="15" t="str">
        <f t="shared" si="535"/>
        <v>2025-09-23</v>
      </c>
      <c r="V3404" s="13" t="str">
        <f>VLOOKUP($B3404,Deals_Demo!$H:$S,11,0)</f>
        <v>16</v>
      </c>
      <c r="W3404" s="13" t="str">
        <f>VLOOKUP($B3404,Deals_Demo!$H:$S,12,0)</f>
        <v>Tue</v>
      </c>
      <c r="X3404" s="13">
        <f t="shared" si="537"/>
        <v>0.14399999999999999</v>
      </c>
      <c r="Y3404" s="13">
        <f t="shared" si="538"/>
        <v>0.28799999999999998</v>
      </c>
      <c r="Z3404" s="13">
        <f t="shared" si="539"/>
        <v>0.432</v>
      </c>
      <c r="AA3404" s="13">
        <f t="shared" si="536"/>
        <v>-3</v>
      </c>
    </row>
    <row r="3405" spans="1:27" x14ac:dyDescent="0.25">
      <c r="A3405" s="60">
        <v>45923.498356481483</v>
      </c>
      <c r="B3405" s="61">
        <v>444770768</v>
      </c>
      <c r="C3405" s="62" t="s">
        <v>36</v>
      </c>
      <c r="D3405" s="62" t="s">
        <v>37</v>
      </c>
      <c r="E3405" s="62" t="s">
        <v>119</v>
      </c>
      <c r="F3405" s="63">
        <v>3774.79</v>
      </c>
      <c r="G3405" s="63">
        <v>3778.29</v>
      </c>
      <c r="H3405" s="62"/>
      <c r="I3405" s="62" t="s">
        <v>3976</v>
      </c>
      <c r="J3405" s="63">
        <v>3778.27</v>
      </c>
      <c r="K3405" s="63">
        <v>0</v>
      </c>
      <c r="L3405" s="63">
        <v>0</v>
      </c>
      <c r="M3405" s="63">
        <v>3.48</v>
      </c>
      <c r="N3405" s="10" t="str">
        <f t="shared" si="531"/>
        <v>W</v>
      </c>
      <c r="O3405" s="11">
        <f t="shared" si="532"/>
        <v>45923</v>
      </c>
      <c r="P3405" s="12" t="str">
        <f t="shared" si="533"/>
        <v>11</v>
      </c>
      <c r="Q3405" s="13" t="str">
        <f>VLOOKUP($B3405,Deals_Demo!$H:$N,7,0)</f>
        <v>strategy_20_demo</v>
      </c>
      <c r="R3405" s="13" t="str">
        <f t="shared" si="534"/>
        <v>Tue</v>
      </c>
      <c r="S3405" s="14">
        <f>VLOOKUP($B3405,Deals_Demo!$H:$S,8,0)</f>
        <v>45923.498356481483</v>
      </c>
      <c r="T3405" s="14">
        <f>VLOOKUP($B3405,Deals_Demo!$H:$S,9,0)</f>
        <v>45923.706689814819</v>
      </c>
      <c r="U3405" s="15" t="str">
        <f t="shared" si="535"/>
        <v>2025-09-23</v>
      </c>
      <c r="V3405" s="13" t="str">
        <f>VLOOKUP($B3405,Deals_Demo!$H:$S,11,0)</f>
        <v>16</v>
      </c>
      <c r="W3405" s="13" t="str">
        <f>VLOOKUP($B3405,Deals_Demo!$H:$S,12,0)</f>
        <v>Tue</v>
      </c>
      <c r="X3405" s="13">
        <f t="shared" si="537"/>
        <v>0.34800000000000003</v>
      </c>
      <c r="Y3405" s="13">
        <f t="shared" si="538"/>
        <v>0.69600000000000006</v>
      </c>
      <c r="Z3405" s="13">
        <f t="shared" si="539"/>
        <v>1.044</v>
      </c>
      <c r="AA3405" s="13">
        <f t="shared" si="536"/>
        <v>3.48</v>
      </c>
    </row>
    <row r="3406" spans="1:27" x14ac:dyDescent="0.25">
      <c r="A3406" s="56">
        <v>45923.498356481483</v>
      </c>
      <c r="B3406" s="57">
        <v>444770771</v>
      </c>
      <c r="C3406" s="58" t="s">
        <v>36</v>
      </c>
      <c r="D3406" s="58" t="s">
        <v>37</v>
      </c>
      <c r="E3406" s="58" t="s">
        <v>119</v>
      </c>
      <c r="F3406" s="59">
        <v>3775.11</v>
      </c>
      <c r="G3406" s="59">
        <v>3778.3</v>
      </c>
      <c r="H3406" s="58"/>
      <c r="I3406" s="58" t="s">
        <v>3976</v>
      </c>
      <c r="J3406" s="59">
        <v>3778.27</v>
      </c>
      <c r="K3406" s="59">
        <v>0</v>
      </c>
      <c r="L3406" s="59">
        <v>0</v>
      </c>
      <c r="M3406" s="59">
        <v>3.16</v>
      </c>
      <c r="N3406" s="10" t="str">
        <f t="shared" si="531"/>
        <v>W</v>
      </c>
      <c r="O3406" s="11">
        <f t="shared" si="532"/>
        <v>45923</v>
      </c>
      <c r="P3406" s="12" t="str">
        <f t="shared" si="533"/>
        <v>11</v>
      </c>
      <c r="Q3406" s="13" t="str">
        <f>VLOOKUP($B3406,Deals_Demo!$H:$N,7,0)</f>
        <v>strategy_18_demo</v>
      </c>
      <c r="R3406" s="13" t="str">
        <f t="shared" si="534"/>
        <v>Tue</v>
      </c>
      <c r="S3406" s="14">
        <f>VLOOKUP($B3406,Deals_Demo!$H:$S,8,0)</f>
        <v>45923.498356481483</v>
      </c>
      <c r="T3406" s="14">
        <f>VLOOKUP($B3406,Deals_Demo!$H:$S,9,0)</f>
        <v>45923.706689814819</v>
      </c>
      <c r="U3406" s="15" t="str">
        <f t="shared" si="535"/>
        <v>2025-09-23</v>
      </c>
      <c r="V3406" s="13" t="str">
        <f>VLOOKUP($B3406,Deals_Demo!$H:$S,11,0)</f>
        <v>16</v>
      </c>
      <c r="W3406" s="13" t="str">
        <f>VLOOKUP($B3406,Deals_Demo!$H:$S,12,0)</f>
        <v>Tue</v>
      </c>
      <c r="X3406" s="13">
        <f t="shared" si="537"/>
        <v>0.31600000000000006</v>
      </c>
      <c r="Y3406" s="13">
        <f t="shared" si="538"/>
        <v>0.63200000000000012</v>
      </c>
      <c r="Z3406" s="13">
        <f t="shared" si="539"/>
        <v>0.94799999999999995</v>
      </c>
      <c r="AA3406" s="13">
        <f t="shared" si="536"/>
        <v>3.16</v>
      </c>
    </row>
    <row r="3407" spans="1:27" x14ac:dyDescent="0.25">
      <c r="A3407" s="60">
        <v>45923.498703703706</v>
      </c>
      <c r="B3407" s="61">
        <v>444771046</v>
      </c>
      <c r="C3407" s="62" t="s">
        <v>36</v>
      </c>
      <c r="D3407" s="62" t="s">
        <v>37</v>
      </c>
      <c r="E3407" s="62" t="s">
        <v>119</v>
      </c>
      <c r="F3407" s="63">
        <v>3774.39</v>
      </c>
      <c r="G3407" s="63">
        <v>3771.37</v>
      </c>
      <c r="H3407" s="63">
        <v>3776.57</v>
      </c>
      <c r="I3407" s="62" t="s">
        <v>3982</v>
      </c>
      <c r="J3407" s="63">
        <v>3776.58</v>
      </c>
      <c r="K3407" s="63">
        <v>0</v>
      </c>
      <c r="L3407" s="63">
        <v>0</v>
      </c>
      <c r="M3407" s="63">
        <v>2.19</v>
      </c>
      <c r="N3407" s="10" t="str">
        <f t="shared" si="531"/>
        <v>W</v>
      </c>
      <c r="O3407" s="11">
        <f t="shared" si="532"/>
        <v>45923</v>
      </c>
      <c r="P3407" s="12" t="str">
        <f t="shared" si="533"/>
        <v>11</v>
      </c>
      <c r="Q3407" s="13" t="str">
        <f>VLOOKUP($B3407,Deals_Demo!$H:$N,7,0)</f>
        <v>strategy_21_demo</v>
      </c>
      <c r="R3407" s="13" t="str">
        <f t="shared" si="534"/>
        <v>Tue</v>
      </c>
      <c r="S3407" s="14">
        <f>VLOOKUP($B3407,Deals_Demo!$H:$S,8,0)</f>
        <v>45923.498703703706</v>
      </c>
      <c r="T3407" s="14">
        <f>VLOOKUP($B3407,Deals_Demo!$H:$S,9,0)</f>
        <v>45923.707037037042</v>
      </c>
      <c r="U3407" s="15" t="str">
        <f t="shared" si="535"/>
        <v>2025-09-23</v>
      </c>
      <c r="V3407" s="13" t="str">
        <f>VLOOKUP($B3407,Deals_Demo!$H:$S,11,0)</f>
        <v>16</v>
      </c>
      <c r="W3407" s="13" t="str">
        <f>VLOOKUP($B3407,Deals_Demo!$H:$S,12,0)</f>
        <v>Tue</v>
      </c>
      <c r="X3407" s="13">
        <f t="shared" si="537"/>
        <v>0.219</v>
      </c>
      <c r="Y3407" s="13">
        <f t="shared" si="538"/>
        <v>0.438</v>
      </c>
      <c r="Z3407" s="13">
        <f t="shared" si="539"/>
        <v>0.65699999999999992</v>
      </c>
      <c r="AA3407" s="13">
        <f t="shared" si="536"/>
        <v>-3</v>
      </c>
    </row>
    <row r="3408" spans="1:27" x14ac:dyDescent="0.25">
      <c r="A3408" s="56">
        <v>45923.498703703706</v>
      </c>
      <c r="B3408" s="57">
        <v>444771047</v>
      </c>
      <c r="C3408" s="58" t="s">
        <v>36</v>
      </c>
      <c r="D3408" s="58" t="s">
        <v>37</v>
      </c>
      <c r="E3408" s="58" t="s">
        <v>119</v>
      </c>
      <c r="F3408" s="59">
        <v>3774.6</v>
      </c>
      <c r="G3408" s="59">
        <v>3771.39</v>
      </c>
      <c r="H3408" s="59">
        <v>3775.89</v>
      </c>
      <c r="I3408" s="58" t="s">
        <v>3983</v>
      </c>
      <c r="J3408" s="59">
        <v>3775.94</v>
      </c>
      <c r="K3408" s="59">
        <v>0</v>
      </c>
      <c r="L3408" s="59">
        <v>0</v>
      </c>
      <c r="M3408" s="59">
        <v>1.34</v>
      </c>
      <c r="N3408" s="10" t="str">
        <f t="shared" si="531"/>
        <v>W</v>
      </c>
      <c r="O3408" s="11">
        <f t="shared" si="532"/>
        <v>45923</v>
      </c>
      <c r="P3408" s="12" t="str">
        <f t="shared" si="533"/>
        <v>11</v>
      </c>
      <c r="Q3408" s="13" t="str">
        <f>VLOOKUP($B3408,Deals_Demo!$H:$N,7,0)</f>
        <v>strategy_24_demo</v>
      </c>
      <c r="R3408" s="13" t="str">
        <f t="shared" si="534"/>
        <v>Tue</v>
      </c>
      <c r="S3408" s="14">
        <f>VLOOKUP($B3408,Deals_Demo!$H:$S,8,0)</f>
        <v>45923.498703703706</v>
      </c>
      <c r="T3408" s="14">
        <f>VLOOKUP($B3408,Deals_Demo!$H:$S,9,0)</f>
        <v>45923.707037037042</v>
      </c>
      <c r="U3408" s="15" t="str">
        <f t="shared" si="535"/>
        <v>2025-09-23</v>
      </c>
      <c r="V3408" s="13" t="str">
        <f>VLOOKUP($B3408,Deals_Demo!$H:$S,11,0)</f>
        <v>16</v>
      </c>
      <c r="W3408" s="13" t="str">
        <f>VLOOKUP($B3408,Deals_Demo!$H:$S,12,0)</f>
        <v>Tue</v>
      </c>
      <c r="X3408" s="13">
        <f t="shared" si="537"/>
        <v>0.13400000000000001</v>
      </c>
      <c r="Y3408" s="13">
        <f t="shared" si="538"/>
        <v>0.26800000000000002</v>
      </c>
      <c r="Z3408" s="13">
        <f t="shared" si="539"/>
        <v>0.40200000000000002</v>
      </c>
      <c r="AA3408" s="13">
        <f t="shared" si="536"/>
        <v>-3</v>
      </c>
    </row>
    <row r="3409" spans="1:27" x14ac:dyDescent="0.25">
      <c r="A3409" s="60">
        <v>45923.498703703706</v>
      </c>
      <c r="B3409" s="61">
        <v>444771049</v>
      </c>
      <c r="C3409" s="62" t="s">
        <v>36</v>
      </c>
      <c r="D3409" s="62" t="s">
        <v>37</v>
      </c>
      <c r="E3409" s="62" t="s">
        <v>119</v>
      </c>
      <c r="F3409" s="63">
        <v>3774.62</v>
      </c>
      <c r="G3409" s="63">
        <v>3771.39</v>
      </c>
      <c r="H3409" s="63">
        <v>3775.89</v>
      </c>
      <c r="I3409" s="62" t="s">
        <v>3983</v>
      </c>
      <c r="J3409" s="63">
        <v>3775.94</v>
      </c>
      <c r="K3409" s="63">
        <v>0</v>
      </c>
      <c r="L3409" s="63">
        <v>0</v>
      </c>
      <c r="M3409" s="63">
        <v>1.32</v>
      </c>
      <c r="N3409" s="10" t="str">
        <f t="shared" si="531"/>
        <v>W</v>
      </c>
      <c r="O3409" s="11">
        <f t="shared" si="532"/>
        <v>45923</v>
      </c>
      <c r="P3409" s="12" t="str">
        <f t="shared" si="533"/>
        <v>11</v>
      </c>
      <c r="Q3409" s="13" t="str">
        <f>VLOOKUP($B3409,Deals_Demo!$H:$N,7,0)</f>
        <v>strategy_12_demo</v>
      </c>
      <c r="R3409" s="13" t="str">
        <f t="shared" si="534"/>
        <v>Tue</v>
      </c>
      <c r="S3409" s="14">
        <f>VLOOKUP($B3409,Deals_Demo!$H:$S,8,0)</f>
        <v>45923.498703703706</v>
      </c>
      <c r="T3409" s="14">
        <f>VLOOKUP($B3409,Deals_Demo!$H:$S,9,0)</f>
        <v>45923.707037037042</v>
      </c>
      <c r="U3409" s="15" t="str">
        <f t="shared" si="535"/>
        <v>2025-09-23</v>
      </c>
      <c r="V3409" s="13" t="str">
        <f>VLOOKUP($B3409,Deals_Demo!$H:$S,11,0)</f>
        <v>16</v>
      </c>
      <c r="W3409" s="13" t="str">
        <f>VLOOKUP($B3409,Deals_Demo!$H:$S,12,0)</f>
        <v>Tue</v>
      </c>
      <c r="X3409" s="13">
        <f t="shared" si="537"/>
        <v>0.13200000000000001</v>
      </c>
      <c r="Y3409" s="13">
        <f t="shared" si="538"/>
        <v>0.26400000000000001</v>
      </c>
      <c r="Z3409" s="13">
        <f t="shared" si="539"/>
        <v>0.39600000000000002</v>
      </c>
      <c r="AA3409" s="13">
        <f t="shared" si="536"/>
        <v>-3</v>
      </c>
    </row>
    <row r="3410" spans="1:27" x14ac:dyDescent="0.25">
      <c r="A3410" s="56">
        <v>45923.498703703706</v>
      </c>
      <c r="B3410" s="57">
        <v>444771050</v>
      </c>
      <c r="C3410" s="58" t="s">
        <v>36</v>
      </c>
      <c r="D3410" s="58" t="s">
        <v>37</v>
      </c>
      <c r="E3410" s="58" t="s">
        <v>119</v>
      </c>
      <c r="F3410" s="59">
        <v>3774.63</v>
      </c>
      <c r="G3410" s="59">
        <v>3772.89</v>
      </c>
      <c r="H3410" s="59">
        <v>3775.89</v>
      </c>
      <c r="I3410" s="58" t="s">
        <v>3983</v>
      </c>
      <c r="J3410" s="59">
        <v>3775.94</v>
      </c>
      <c r="K3410" s="59">
        <v>0</v>
      </c>
      <c r="L3410" s="59">
        <v>0</v>
      </c>
      <c r="M3410" s="59">
        <v>1.31</v>
      </c>
      <c r="N3410" s="10" t="str">
        <f t="shared" si="531"/>
        <v>W</v>
      </c>
      <c r="O3410" s="11">
        <f t="shared" si="532"/>
        <v>45923</v>
      </c>
      <c r="P3410" s="12" t="str">
        <f t="shared" si="533"/>
        <v>11</v>
      </c>
      <c r="Q3410" s="13" t="str">
        <f>VLOOKUP($B3410,Deals_Demo!$H:$N,7,0)</f>
        <v>strategy_15_demo</v>
      </c>
      <c r="R3410" s="13" t="str">
        <f t="shared" si="534"/>
        <v>Tue</v>
      </c>
      <c r="S3410" s="14">
        <f>VLOOKUP($B3410,Deals_Demo!$H:$S,8,0)</f>
        <v>45923.498703703706</v>
      </c>
      <c r="T3410" s="14">
        <f>VLOOKUP($B3410,Deals_Demo!$H:$S,9,0)</f>
        <v>45923.707037037042</v>
      </c>
      <c r="U3410" s="15" t="str">
        <f t="shared" si="535"/>
        <v>2025-09-23</v>
      </c>
      <c r="V3410" s="13" t="str">
        <f>VLOOKUP($B3410,Deals_Demo!$H:$S,11,0)</f>
        <v>16</v>
      </c>
      <c r="W3410" s="13" t="str">
        <f>VLOOKUP($B3410,Deals_Demo!$H:$S,12,0)</f>
        <v>Tue</v>
      </c>
      <c r="X3410" s="13">
        <f t="shared" si="537"/>
        <v>0.13100000000000001</v>
      </c>
      <c r="Y3410" s="13">
        <f t="shared" si="538"/>
        <v>0.26200000000000001</v>
      </c>
      <c r="Z3410" s="13">
        <f t="shared" si="539"/>
        <v>0.39300000000000002</v>
      </c>
      <c r="AA3410" s="13">
        <f t="shared" si="536"/>
        <v>-3</v>
      </c>
    </row>
    <row r="3411" spans="1:27" x14ac:dyDescent="0.25">
      <c r="A3411" s="60">
        <v>45923.498715277776</v>
      </c>
      <c r="B3411" s="61">
        <v>444771053</v>
      </c>
      <c r="C3411" s="62" t="s">
        <v>36</v>
      </c>
      <c r="D3411" s="62" t="s">
        <v>37</v>
      </c>
      <c r="E3411" s="62" t="s">
        <v>119</v>
      </c>
      <c r="F3411" s="63">
        <v>3774.61</v>
      </c>
      <c r="G3411" s="63">
        <v>3774.84</v>
      </c>
      <c r="H3411" s="63">
        <v>3777.89</v>
      </c>
      <c r="I3411" s="62" t="s">
        <v>3984</v>
      </c>
      <c r="J3411" s="63">
        <v>3778.35</v>
      </c>
      <c r="K3411" s="63">
        <v>0</v>
      </c>
      <c r="L3411" s="63">
        <v>0</v>
      </c>
      <c r="M3411" s="63">
        <v>3.74</v>
      </c>
      <c r="N3411" s="10" t="str">
        <f t="shared" si="531"/>
        <v>W</v>
      </c>
      <c r="O3411" s="11">
        <f t="shared" si="532"/>
        <v>45923</v>
      </c>
      <c r="P3411" s="12" t="str">
        <f t="shared" si="533"/>
        <v>11</v>
      </c>
      <c r="Q3411" s="13" t="str">
        <f>VLOOKUP($B3411,Deals_Demo!$H:$N,7,0)</f>
        <v>strategy_11_demo</v>
      </c>
      <c r="R3411" s="13" t="str">
        <f t="shared" si="534"/>
        <v>Tue</v>
      </c>
      <c r="S3411" s="14">
        <f>VLOOKUP($B3411,Deals_Demo!$H:$S,8,0)</f>
        <v>45923.498715277776</v>
      </c>
      <c r="T3411" s="14">
        <f>VLOOKUP($B3411,Deals_Demo!$H:$S,9,0)</f>
        <v>45923.707048611112</v>
      </c>
      <c r="U3411" s="15" t="str">
        <f t="shared" si="535"/>
        <v>2025-09-23</v>
      </c>
      <c r="V3411" s="13" t="str">
        <f>VLOOKUP($B3411,Deals_Demo!$H:$S,11,0)</f>
        <v>16</v>
      </c>
      <c r="W3411" s="13" t="str">
        <f>VLOOKUP($B3411,Deals_Demo!$H:$S,12,0)</f>
        <v>Tue</v>
      </c>
      <c r="X3411" s="13">
        <f t="shared" si="537"/>
        <v>0.37400000000000005</v>
      </c>
      <c r="Y3411" s="13">
        <f t="shared" si="538"/>
        <v>0.74800000000000011</v>
      </c>
      <c r="Z3411" s="13">
        <f t="shared" si="539"/>
        <v>1.1220000000000001</v>
      </c>
      <c r="AA3411" s="13">
        <f t="shared" si="536"/>
        <v>3.74</v>
      </c>
    </row>
    <row r="3412" spans="1:27" x14ac:dyDescent="0.25">
      <c r="A3412" s="56">
        <v>45923.498715277776</v>
      </c>
      <c r="B3412" s="57">
        <v>444771054</v>
      </c>
      <c r="C3412" s="58" t="s">
        <v>36</v>
      </c>
      <c r="D3412" s="58" t="s">
        <v>37</v>
      </c>
      <c r="E3412" s="58" t="s">
        <v>119</v>
      </c>
      <c r="F3412" s="59">
        <v>3774.61</v>
      </c>
      <c r="G3412" s="59">
        <v>3771.39</v>
      </c>
      <c r="H3412" s="59">
        <v>3775.89</v>
      </c>
      <c r="I3412" s="58" t="s">
        <v>3983</v>
      </c>
      <c r="J3412" s="59">
        <v>3775.94</v>
      </c>
      <c r="K3412" s="59">
        <v>0</v>
      </c>
      <c r="L3412" s="59">
        <v>0</v>
      </c>
      <c r="M3412" s="59">
        <v>1.33</v>
      </c>
      <c r="N3412" s="10" t="str">
        <f t="shared" si="531"/>
        <v>W</v>
      </c>
      <c r="O3412" s="11">
        <f t="shared" si="532"/>
        <v>45923</v>
      </c>
      <c r="P3412" s="12" t="str">
        <f t="shared" si="533"/>
        <v>11</v>
      </c>
      <c r="Q3412" s="13" t="str">
        <f>VLOOKUP($B3412,Deals_Demo!$H:$N,7,0)</f>
        <v>strategy_14_demo</v>
      </c>
      <c r="R3412" s="13" t="str">
        <f t="shared" si="534"/>
        <v>Tue</v>
      </c>
      <c r="S3412" s="14">
        <f>VLOOKUP($B3412,Deals_Demo!$H:$S,8,0)</f>
        <v>45923.498715277776</v>
      </c>
      <c r="T3412" s="14">
        <f>VLOOKUP($B3412,Deals_Demo!$H:$S,9,0)</f>
        <v>45923.707048611112</v>
      </c>
      <c r="U3412" s="15" t="str">
        <f t="shared" si="535"/>
        <v>2025-09-23</v>
      </c>
      <c r="V3412" s="13" t="str">
        <f>VLOOKUP($B3412,Deals_Demo!$H:$S,11,0)</f>
        <v>16</v>
      </c>
      <c r="W3412" s="13" t="str">
        <f>VLOOKUP($B3412,Deals_Demo!$H:$S,12,0)</f>
        <v>Tue</v>
      </c>
      <c r="X3412" s="13">
        <f t="shared" si="537"/>
        <v>0.13300000000000001</v>
      </c>
      <c r="Y3412" s="13">
        <f t="shared" si="538"/>
        <v>0.26600000000000001</v>
      </c>
      <c r="Z3412" s="13">
        <f t="shared" si="539"/>
        <v>0.39900000000000002</v>
      </c>
      <c r="AA3412" s="13">
        <f t="shared" si="536"/>
        <v>-3</v>
      </c>
    </row>
    <row r="3413" spans="1:27" x14ac:dyDescent="0.25">
      <c r="A3413" s="60">
        <v>45923.498715277776</v>
      </c>
      <c r="B3413" s="61">
        <v>444771056</v>
      </c>
      <c r="C3413" s="62" t="s">
        <v>36</v>
      </c>
      <c r="D3413" s="62" t="s">
        <v>37</v>
      </c>
      <c r="E3413" s="62" t="s">
        <v>119</v>
      </c>
      <c r="F3413" s="63">
        <v>3774.61</v>
      </c>
      <c r="G3413" s="63">
        <v>3774.84</v>
      </c>
      <c r="H3413" s="63">
        <v>3777.39</v>
      </c>
      <c r="I3413" s="62" t="s">
        <v>3985</v>
      </c>
      <c r="J3413" s="63">
        <v>3777.51</v>
      </c>
      <c r="K3413" s="63">
        <v>0</v>
      </c>
      <c r="L3413" s="63">
        <v>0</v>
      </c>
      <c r="M3413" s="63">
        <v>2.9</v>
      </c>
      <c r="N3413" s="10" t="str">
        <f t="shared" si="531"/>
        <v>W</v>
      </c>
      <c r="O3413" s="11">
        <f t="shared" si="532"/>
        <v>45923</v>
      </c>
      <c r="P3413" s="12" t="str">
        <f t="shared" si="533"/>
        <v>11</v>
      </c>
      <c r="Q3413" s="13" t="str">
        <f>VLOOKUP($B3413,Deals_Demo!$H:$N,7,0)</f>
        <v>strategy_10_demo</v>
      </c>
      <c r="R3413" s="13" t="str">
        <f t="shared" si="534"/>
        <v>Tue</v>
      </c>
      <c r="S3413" s="14">
        <f>VLOOKUP($B3413,Deals_Demo!$H:$S,8,0)</f>
        <v>45923.498715277776</v>
      </c>
      <c r="T3413" s="14">
        <f>VLOOKUP($B3413,Deals_Demo!$H:$S,9,0)</f>
        <v>45923.707048611112</v>
      </c>
      <c r="U3413" s="15" t="str">
        <f t="shared" si="535"/>
        <v>2025-09-23</v>
      </c>
      <c r="V3413" s="13" t="str">
        <f>VLOOKUP($B3413,Deals_Demo!$H:$S,11,0)</f>
        <v>16</v>
      </c>
      <c r="W3413" s="13" t="str">
        <f>VLOOKUP($B3413,Deals_Demo!$H:$S,12,0)</f>
        <v>Tue</v>
      </c>
      <c r="X3413" s="13">
        <f t="shared" si="537"/>
        <v>0.28999999999999998</v>
      </c>
      <c r="Y3413" s="13">
        <f t="shared" si="538"/>
        <v>0.57999999999999996</v>
      </c>
      <c r="Z3413" s="13">
        <f t="shared" si="539"/>
        <v>0.87</v>
      </c>
      <c r="AA3413" s="13">
        <f t="shared" si="536"/>
        <v>2.9</v>
      </c>
    </row>
    <row r="3414" spans="1:27" x14ac:dyDescent="0.25">
      <c r="A3414" s="56">
        <v>45923.498715277776</v>
      </c>
      <c r="B3414" s="57">
        <v>444771057</v>
      </c>
      <c r="C3414" s="58" t="s">
        <v>36</v>
      </c>
      <c r="D3414" s="58" t="s">
        <v>37</v>
      </c>
      <c r="E3414" s="58" t="s">
        <v>119</v>
      </c>
      <c r="F3414" s="59">
        <v>3774.61</v>
      </c>
      <c r="G3414" s="59">
        <v>3772.19</v>
      </c>
      <c r="H3414" s="59">
        <v>3775.89</v>
      </c>
      <c r="I3414" s="58" t="s">
        <v>3983</v>
      </c>
      <c r="J3414" s="59">
        <v>3775.94</v>
      </c>
      <c r="K3414" s="59">
        <v>0</v>
      </c>
      <c r="L3414" s="59">
        <v>0</v>
      </c>
      <c r="M3414" s="59">
        <v>1.33</v>
      </c>
      <c r="N3414" s="10" t="str">
        <f t="shared" si="531"/>
        <v>W</v>
      </c>
      <c r="O3414" s="11">
        <f t="shared" si="532"/>
        <v>45923</v>
      </c>
      <c r="P3414" s="12" t="str">
        <f t="shared" si="533"/>
        <v>11</v>
      </c>
      <c r="Q3414" s="13" t="str">
        <f>VLOOKUP($B3414,Deals_Demo!$H:$N,7,0)</f>
        <v>strategy_22_demo</v>
      </c>
      <c r="R3414" s="13" t="str">
        <f t="shared" si="534"/>
        <v>Tue</v>
      </c>
      <c r="S3414" s="14">
        <f>VLOOKUP($B3414,Deals_Demo!$H:$S,8,0)</f>
        <v>45923.498715277776</v>
      </c>
      <c r="T3414" s="14">
        <f>VLOOKUP($B3414,Deals_Demo!$H:$S,9,0)</f>
        <v>45923.707048611112</v>
      </c>
      <c r="U3414" s="15" t="str">
        <f t="shared" si="535"/>
        <v>2025-09-23</v>
      </c>
      <c r="V3414" s="13" t="str">
        <f>VLOOKUP($B3414,Deals_Demo!$H:$S,11,0)</f>
        <v>16</v>
      </c>
      <c r="W3414" s="13" t="str">
        <f>VLOOKUP($B3414,Deals_Demo!$H:$S,12,0)</f>
        <v>Tue</v>
      </c>
      <c r="X3414" s="13">
        <f t="shared" si="537"/>
        <v>0.13300000000000001</v>
      </c>
      <c r="Y3414" s="13">
        <f t="shared" si="538"/>
        <v>0.26600000000000001</v>
      </c>
      <c r="Z3414" s="13">
        <f t="shared" si="539"/>
        <v>0.39900000000000002</v>
      </c>
      <c r="AA3414" s="13">
        <f t="shared" si="536"/>
        <v>-3</v>
      </c>
    </row>
    <row r="3415" spans="1:27" x14ac:dyDescent="0.25">
      <c r="A3415" s="60">
        <v>45923.498715277776</v>
      </c>
      <c r="B3415" s="61">
        <v>444771058</v>
      </c>
      <c r="C3415" s="62" t="s">
        <v>36</v>
      </c>
      <c r="D3415" s="62" t="s">
        <v>37</v>
      </c>
      <c r="E3415" s="62" t="s">
        <v>119</v>
      </c>
      <c r="F3415" s="63">
        <v>3774.61</v>
      </c>
      <c r="G3415" s="63">
        <v>3774.84</v>
      </c>
      <c r="H3415" s="63">
        <v>3777.39</v>
      </c>
      <c r="I3415" s="62" t="s">
        <v>3985</v>
      </c>
      <c r="J3415" s="63">
        <v>3777.51</v>
      </c>
      <c r="K3415" s="63">
        <v>0</v>
      </c>
      <c r="L3415" s="63">
        <v>0</v>
      </c>
      <c r="M3415" s="63">
        <v>2.9</v>
      </c>
      <c r="N3415" s="10" t="str">
        <f t="shared" si="531"/>
        <v>W</v>
      </c>
      <c r="O3415" s="11">
        <f t="shared" si="532"/>
        <v>45923</v>
      </c>
      <c r="P3415" s="12" t="str">
        <f t="shared" si="533"/>
        <v>11</v>
      </c>
      <c r="Q3415" s="13" t="str">
        <f>VLOOKUP($B3415,Deals_Demo!$H:$N,7,0)</f>
        <v>strategy_09_demo</v>
      </c>
      <c r="R3415" s="13" t="str">
        <f t="shared" si="534"/>
        <v>Tue</v>
      </c>
      <c r="S3415" s="14">
        <f>VLOOKUP($B3415,Deals_Demo!$H:$S,8,0)</f>
        <v>45923.498715277776</v>
      </c>
      <c r="T3415" s="14">
        <f>VLOOKUP($B3415,Deals_Demo!$H:$S,9,0)</f>
        <v>45923.707048611112</v>
      </c>
      <c r="U3415" s="15" t="str">
        <f t="shared" si="535"/>
        <v>2025-09-23</v>
      </c>
      <c r="V3415" s="13" t="str">
        <f>VLOOKUP($B3415,Deals_Demo!$H:$S,11,0)</f>
        <v>16</v>
      </c>
      <c r="W3415" s="13" t="str">
        <f>VLOOKUP($B3415,Deals_Demo!$H:$S,12,0)</f>
        <v>Tue</v>
      </c>
      <c r="X3415" s="13">
        <f t="shared" si="537"/>
        <v>0.28999999999999998</v>
      </c>
      <c r="Y3415" s="13">
        <f t="shared" si="538"/>
        <v>0.57999999999999996</v>
      </c>
      <c r="Z3415" s="13">
        <f t="shared" si="539"/>
        <v>0.87</v>
      </c>
      <c r="AA3415" s="13">
        <f t="shared" si="536"/>
        <v>2.9</v>
      </c>
    </row>
    <row r="3416" spans="1:27" x14ac:dyDescent="0.25">
      <c r="A3416" s="56">
        <v>45923.501828703702</v>
      </c>
      <c r="B3416" s="57">
        <v>444773474</v>
      </c>
      <c r="C3416" s="58" t="s">
        <v>36</v>
      </c>
      <c r="D3416" s="58" t="s">
        <v>37</v>
      </c>
      <c r="E3416" s="58" t="s">
        <v>119</v>
      </c>
      <c r="F3416" s="59">
        <v>3775.1</v>
      </c>
      <c r="G3416" s="59">
        <v>3772.1</v>
      </c>
      <c r="H3416" s="59">
        <v>3776.6</v>
      </c>
      <c r="I3416" s="58" t="s">
        <v>3986</v>
      </c>
      <c r="J3416" s="59">
        <v>3776.6</v>
      </c>
      <c r="K3416" s="59">
        <v>0</v>
      </c>
      <c r="L3416" s="59">
        <v>0</v>
      </c>
      <c r="M3416" s="59">
        <v>1.5</v>
      </c>
      <c r="N3416" s="10" t="str">
        <f t="shared" si="531"/>
        <v>W</v>
      </c>
      <c r="O3416" s="11">
        <f t="shared" si="532"/>
        <v>45923</v>
      </c>
      <c r="P3416" s="12" t="str">
        <f t="shared" si="533"/>
        <v>12</v>
      </c>
      <c r="Q3416" s="13" t="str">
        <f>VLOOKUP($B3416,Deals_Demo!$H:$N,7,0)</f>
        <v>strategy_24_demo</v>
      </c>
      <c r="R3416" s="13" t="str">
        <f t="shared" si="534"/>
        <v>Tue</v>
      </c>
      <c r="S3416" s="14">
        <f>VLOOKUP($B3416,Deals_Demo!$H:$S,8,0)</f>
        <v>45923.501828703702</v>
      </c>
      <c r="T3416" s="14">
        <f>VLOOKUP($B3416,Deals_Demo!$H:$S,9,0)</f>
        <v>45923.710162037038</v>
      </c>
      <c r="U3416" s="15" t="str">
        <f t="shared" si="535"/>
        <v>2025-09-23</v>
      </c>
      <c r="V3416" s="13" t="str">
        <f>VLOOKUP($B3416,Deals_Demo!$H:$S,11,0)</f>
        <v>17</v>
      </c>
      <c r="W3416" s="13" t="str">
        <f>VLOOKUP($B3416,Deals_Demo!$H:$S,12,0)</f>
        <v>Tue</v>
      </c>
      <c r="X3416" s="13">
        <f t="shared" si="537"/>
        <v>0.15000000000000002</v>
      </c>
      <c r="Y3416" s="13">
        <f t="shared" si="538"/>
        <v>0.30000000000000004</v>
      </c>
      <c r="Z3416" s="13">
        <f t="shared" si="539"/>
        <v>0.44999999999999996</v>
      </c>
      <c r="AA3416" s="13">
        <f t="shared" si="536"/>
        <v>-3</v>
      </c>
    </row>
    <row r="3417" spans="1:27" x14ac:dyDescent="0.25">
      <c r="A3417" s="60">
        <v>45923.501828703702</v>
      </c>
      <c r="B3417" s="61">
        <v>444773475</v>
      </c>
      <c r="C3417" s="62" t="s">
        <v>36</v>
      </c>
      <c r="D3417" s="62" t="s">
        <v>37</v>
      </c>
      <c r="E3417" s="62" t="s">
        <v>119</v>
      </c>
      <c r="F3417" s="63">
        <v>3775.04</v>
      </c>
      <c r="G3417" s="63">
        <v>3772.1</v>
      </c>
      <c r="H3417" s="63">
        <v>3776.6</v>
      </c>
      <c r="I3417" s="62" t="s">
        <v>3986</v>
      </c>
      <c r="J3417" s="63">
        <v>3776.6</v>
      </c>
      <c r="K3417" s="63">
        <v>0</v>
      </c>
      <c r="L3417" s="63">
        <v>0</v>
      </c>
      <c r="M3417" s="63">
        <v>1.56</v>
      </c>
      <c r="N3417" s="10" t="str">
        <f t="shared" si="531"/>
        <v>W</v>
      </c>
      <c r="O3417" s="11">
        <f t="shared" si="532"/>
        <v>45923</v>
      </c>
      <c r="P3417" s="12" t="str">
        <f t="shared" si="533"/>
        <v>12</v>
      </c>
      <c r="Q3417" s="13" t="str">
        <f>VLOOKUP($B3417,Deals_Demo!$H:$N,7,0)</f>
        <v>strategy_12_demo</v>
      </c>
      <c r="R3417" s="13" t="str">
        <f t="shared" si="534"/>
        <v>Tue</v>
      </c>
      <c r="S3417" s="14">
        <f>VLOOKUP($B3417,Deals_Demo!$H:$S,8,0)</f>
        <v>45923.501828703702</v>
      </c>
      <c r="T3417" s="14">
        <f>VLOOKUP($B3417,Deals_Demo!$H:$S,9,0)</f>
        <v>45923.710162037038</v>
      </c>
      <c r="U3417" s="15" t="str">
        <f t="shared" si="535"/>
        <v>2025-09-23</v>
      </c>
      <c r="V3417" s="13" t="str">
        <f>VLOOKUP($B3417,Deals_Demo!$H:$S,11,0)</f>
        <v>17</v>
      </c>
      <c r="W3417" s="13" t="str">
        <f>VLOOKUP($B3417,Deals_Demo!$H:$S,12,0)</f>
        <v>Tue</v>
      </c>
      <c r="X3417" s="13">
        <f t="shared" si="537"/>
        <v>0.15600000000000003</v>
      </c>
      <c r="Y3417" s="13">
        <f t="shared" si="538"/>
        <v>0.31200000000000006</v>
      </c>
      <c r="Z3417" s="13">
        <f t="shared" si="539"/>
        <v>0.46799999999999997</v>
      </c>
      <c r="AA3417" s="13">
        <f t="shared" si="536"/>
        <v>-3</v>
      </c>
    </row>
    <row r="3418" spans="1:27" x14ac:dyDescent="0.25">
      <c r="A3418" s="56">
        <v>45923.501828703702</v>
      </c>
      <c r="B3418" s="57">
        <v>444773487</v>
      </c>
      <c r="C3418" s="58" t="s">
        <v>36</v>
      </c>
      <c r="D3418" s="58" t="s">
        <v>37</v>
      </c>
      <c r="E3418" s="58" t="s">
        <v>119</v>
      </c>
      <c r="F3418" s="59">
        <v>3774.92</v>
      </c>
      <c r="G3418" s="59">
        <v>3773.6</v>
      </c>
      <c r="H3418" s="59">
        <v>3776.6</v>
      </c>
      <c r="I3418" s="58" t="s">
        <v>3986</v>
      </c>
      <c r="J3418" s="59">
        <v>3776.6</v>
      </c>
      <c r="K3418" s="59">
        <v>0</v>
      </c>
      <c r="L3418" s="59">
        <v>0</v>
      </c>
      <c r="M3418" s="59">
        <v>1.68</v>
      </c>
      <c r="N3418" s="10" t="str">
        <f t="shared" si="531"/>
        <v>W</v>
      </c>
      <c r="O3418" s="11">
        <f t="shared" si="532"/>
        <v>45923</v>
      </c>
      <c r="P3418" s="12" t="str">
        <f t="shared" si="533"/>
        <v>12</v>
      </c>
      <c r="Q3418" s="13" t="str">
        <f>VLOOKUP($B3418,Deals_Demo!$H:$N,7,0)</f>
        <v>strategy_15_demo</v>
      </c>
      <c r="R3418" s="13" t="str">
        <f t="shared" si="534"/>
        <v>Tue</v>
      </c>
      <c r="S3418" s="14">
        <f>VLOOKUP($B3418,Deals_Demo!$H:$S,8,0)</f>
        <v>45923.501828703702</v>
      </c>
      <c r="T3418" s="14">
        <f>VLOOKUP($B3418,Deals_Demo!$H:$S,9,0)</f>
        <v>45923.710162037038</v>
      </c>
      <c r="U3418" s="15" t="str">
        <f t="shared" si="535"/>
        <v>2025-09-23</v>
      </c>
      <c r="V3418" s="13" t="str">
        <f>VLOOKUP($B3418,Deals_Demo!$H:$S,11,0)</f>
        <v>17</v>
      </c>
      <c r="W3418" s="13" t="str">
        <f>VLOOKUP($B3418,Deals_Demo!$H:$S,12,0)</f>
        <v>Tue</v>
      </c>
      <c r="X3418" s="13">
        <f t="shared" si="537"/>
        <v>0.16800000000000001</v>
      </c>
      <c r="Y3418" s="13">
        <f t="shared" si="538"/>
        <v>0.33600000000000002</v>
      </c>
      <c r="Z3418" s="13">
        <f t="shared" si="539"/>
        <v>0.504</v>
      </c>
      <c r="AA3418" s="13">
        <f t="shared" si="536"/>
        <v>-3</v>
      </c>
    </row>
    <row r="3419" spans="1:27" x14ac:dyDescent="0.25">
      <c r="A3419" s="60">
        <v>45923.501828703702</v>
      </c>
      <c r="B3419" s="61">
        <v>444773489</v>
      </c>
      <c r="C3419" s="62" t="s">
        <v>36</v>
      </c>
      <c r="D3419" s="62" t="s">
        <v>37</v>
      </c>
      <c r="E3419" s="62" t="s">
        <v>119</v>
      </c>
      <c r="F3419" s="63">
        <v>3774.92</v>
      </c>
      <c r="G3419" s="63">
        <v>3772.1</v>
      </c>
      <c r="H3419" s="63">
        <v>3776.6</v>
      </c>
      <c r="I3419" s="62" t="s">
        <v>3986</v>
      </c>
      <c r="J3419" s="63">
        <v>3776.6</v>
      </c>
      <c r="K3419" s="63">
        <v>0</v>
      </c>
      <c r="L3419" s="63">
        <v>0</v>
      </c>
      <c r="M3419" s="63">
        <v>1.68</v>
      </c>
      <c r="N3419" s="10" t="str">
        <f t="shared" si="531"/>
        <v>W</v>
      </c>
      <c r="O3419" s="11">
        <f t="shared" si="532"/>
        <v>45923</v>
      </c>
      <c r="P3419" s="12" t="str">
        <f t="shared" si="533"/>
        <v>12</v>
      </c>
      <c r="Q3419" s="13" t="str">
        <f>VLOOKUP($B3419,Deals_Demo!$H:$N,7,0)</f>
        <v>strategy_14_demo</v>
      </c>
      <c r="R3419" s="13" t="str">
        <f t="shared" si="534"/>
        <v>Tue</v>
      </c>
      <c r="S3419" s="14">
        <f>VLOOKUP($B3419,Deals_Demo!$H:$S,8,0)</f>
        <v>45923.501828703702</v>
      </c>
      <c r="T3419" s="14">
        <f>VLOOKUP($B3419,Deals_Demo!$H:$S,9,0)</f>
        <v>45923.710162037038</v>
      </c>
      <c r="U3419" s="15" t="str">
        <f t="shared" si="535"/>
        <v>2025-09-23</v>
      </c>
      <c r="V3419" s="13" t="str">
        <f>VLOOKUP($B3419,Deals_Demo!$H:$S,11,0)</f>
        <v>17</v>
      </c>
      <c r="W3419" s="13" t="str">
        <f>VLOOKUP($B3419,Deals_Demo!$H:$S,12,0)</f>
        <v>Tue</v>
      </c>
      <c r="X3419" s="13">
        <f t="shared" si="537"/>
        <v>0.16800000000000001</v>
      </c>
      <c r="Y3419" s="13">
        <f t="shared" si="538"/>
        <v>0.33600000000000002</v>
      </c>
      <c r="Z3419" s="13">
        <f t="shared" si="539"/>
        <v>0.504</v>
      </c>
      <c r="AA3419" s="13">
        <f t="shared" si="536"/>
        <v>-3</v>
      </c>
    </row>
    <row r="3420" spans="1:27" x14ac:dyDescent="0.25">
      <c r="A3420" s="56">
        <v>45923.501840277779</v>
      </c>
      <c r="B3420" s="57">
        <v>444773490</v>
      </c>
      <c r="C3420" s="58" t="s">
        <v>36</v>
      </c>
      <c r="D3420" s="58" t="s">
        <v>37</v>
      </c>
      <c r="E3420" s="58" t="s">
        <v>119</v>
      </c>
      <c r="F3420" s="59">
        <v>3774.91</v>
      </c>
      <c r="G3420" s="59">
        <v>3772.1</v>
      </c>
      <c r="H3420" s="59">
        <v>3778.6</v>
      </c>
      <c r="I3420" s="58" t="s">
        <v>3987</v>
      </c>
      <c r="J3420" s="59">
        <v>3778.6</v>
      </c>
      <c r="K3420" s="59">
        <v>0</v>
      </c>
      <c r="L3420" s="59">
        <v>0</v>
      </c>
      <c r="M3420" s="59">
        <v>3.69</v>
      </c>
      <c r="N3420" s="10" t="str">
        <f t="shared" si="531"/>
        <v>W</v>
      </c>
      <c r="O3420" s="11">
        <f t="shared" si="532"/>
        <v>45923</v>
      </c>
      <c r="P3420" s="12" t="str">
        <f t="shared" si="533"/>
        <v>12</v>
      </c>
      <c r="Q3420" s="13" t="str">
        <f>VLOOKUP($B3420,Deals_Demo!$H:$N,7,0)</f>
        <v>strategy_16_demo</v>
      </c>
      <c r="R3420" s="13" t="str">
        <f t="shared" si="534"/>
        <v>Tue</v>
      </c>
      <c r="S3420" s="14">
        <f>VLOOKUP($B3420,Deals_Demo!$H:$S,8,0)</f>
        <v>45923.501840277779</v>
      </c>
      <c r="T3420" s="14">
        <f>VLOOKUP($B3420,Deals_Demo!$H:$S,9,0)</f>
        <v>45923.710173611114</v>
      </c>
      <c r="U3420" s="15" t="str">
        <f t="shared" si="535"/>
        <v>2025-09-23</v>
      </c>
      <c r="V3420" s="13" t="str">
        <f>VLOOKUP($B3420,Deals_Demo!$H:$S,11,0)</f>
        <v>17</v>
      </c>
      <c r="W3420" s="13" t="str">
        <f>VLOOKUP($B3420,Deals_Demo!$H:$S,12,0)</f>
        <v>Tue</v>
      </c>
      <c r="X3420" s="13">
        <f t="shared" si="537"/>
        <v>0.36899999999999999</v>
      </c>
      <c r="Y3420" s="13">
        <f t="shared" si="538"/>
        <v>0.73799999999999999</v>
      </c>
      <c r="Z3420" s="13">
        <f t="shared" si="539"/>
        <v>1.107</v>
      </c>
      <c r="AA3420" s="13">
        <f t="shared" si="536"/>
        <v>3.69</v>
      </c>
    </row>
    <row r="3421" spans="1:27" x14ac:dyDescent="0.25">
      <c r="A3421" s="60">
        <v>45923.501840277779</v>
      </c>
      <c r="B3421" s="61">
        <v>444773502</v>
      </c>
      <c r="C3421" s="62" t="s">
        <v>36</v>
      </c>
      <c r="D3421" s="62" t="s">
        <v>37</v>
      </c>
      <c r="E3421" s="62" t="s">
        <v>119</v>
      </c>
      <c r="F3421" s="63">
        <v>3774.63</v>
      </c>
      <c r="G3421" s="63">
        <v>3772.9</v>
      </c>
      <c r="H3421" s="63">
        <v>3776.6</v>
      </c>
      <c r="I3421" s="62" t="s">
        <v>3986</v>
      </c>
      <c r="J3421" s="63">
        <v>3776.6</v>
      </c>
      <c r="K3421" s="63">
        <v>0</v>
      </c>
      <c r="L3421" s="63">
        <v>0</v>
      </c>
      <c r="M3421" s="63">
        <v>1.97</v>
      </c>
      <c r="N3421" s="10" t="str">
        <f t="shared" si="531"/>
        <v>W</v>
      </c>
      <c r="O3421" s="11">
        <f t="shared" si="532"/>
        <v>45923</v>
      </c>
      <c r="P3421" s="12" t="str">
        <f t="shared" si="533"/>
        <v>12</v>
      </c>
      <c r="Q3421" s="13" t="str">
        <f>VLOOKUP($B3421,Deals_Demo!$H:$N,7,0)</f>
        <v>strategy_22_demo</v>
      </c>
      <c r="R3421" s="13" t="str">
        <f t="shared" si="534"/>
        <v>Tue</v>
      </c>
      <c r="S3421" s="14">
        <f>VLOOKUP($B3421,Deals_Demo!$H:$S,8,0)</f>
        <v>45923.501840277779</v>
      </c>
      <c r="T3421" s="14">
        <f>VLOOKUP($B3421,Deals_Demo!$H:$S,9,0)</f>
        <v>45923.710173611114</v>
      </c>
      <c r="U3421" s="15" t="str">
        <f t="shared" si="535"/>
        <v>2025-09-23</v>
      </c>
      <c r="V3421" s="13" t="str">
        <f>VLOOKUP($B3421,Deals_Demo!$H:$S,11,0)</f>
        <v>17</v>
      </c>
      <c r="W3421" s="13" t="str">
        <f>VLOOKUP($B3421,Deals_Demo!$H:$S,12,0)</f>
        <v>Tue</v>
      </c>
      <c r="X3421" s="13">
        <f t="shared" si="537"/>
        <v>0.19700000000000001</v>
      </c>
      <c r="Y3421" s="13">
        <f t="shared" si="538"/>
        <v>0.39400000000000002</v>
      </c>
      <c r="Z3421" s="13">
        <f t="shared" si="539"/>
        <v>0.59099999999999997</v>
      </c>
      <c r="AA3421" s="13">
        <f t="shared" si="536"/>
        <v>-3</v>
      </c>
    </row>
    <row r="3422" spans="1:27" x14ac:dyDescent="0.25">
      <c r="A3422" s="56">
        <v>45923.502060185187</v>
      </c>
      <c r="B3422" s="57">
        <v>444773765</v>
      </c>
      <c r="C3422" s="58" t="s">
        <v>36</v>
      </c>
      <c r="D3422" s="58" t="s">
        <v>37</v>
      </c>
      <c r="E3422" s="58" t="s">
        <v>119</v>
      </c>
      <c r="F3422" s="59">
        <v>3775</v>
      </c>
      <c r="G3422" s="59">
        <v>3772.75</v>
      </c>
      <c r="H3422" s="59">
        <v>3777.95</v>
      </c>
      <c r="I3422" s="58" t="s">
        <v>3984</v>
      </c>
      <c r="J3422" s="59">
        <v>3778.35</v>
      </c>
      <c r="K3422" s="59">
        <v>0</v>
      </c>
      <c r="L3422" s="59">
        <v>0</v>
      </c>
      <c r="M3422" s="59">
        <v>3.35</v>
      </c>
      <c r="N3422" s="10" t="str">
        <f t="shared" si="531"/>
        <v>W</v>
      </c>
      <c r="O3422" s="11">
        <f t="shared" si="532"/>
        <v>45923</v>
      </c>
      <c r="P3422" s="12" t="str">
        <f t="shared" si="533"/>
        <v>12</v>
      </c>
      <c r="Q3422" s="13" t="str">
        <f>VLOOKUP($B3422,Deals_Demo!$H:$N,7,0)</f>
        <v>strategy_23_demo</v>
      </c>
      <c r="R3422" s="13" t="str">
        <f t="shared" si="534"/>
        <v>Tue</v>
      </c>
      <c r="S3422" s="14">
        <f>VLOOKUP($B3422,Deals_Demo!$H:$S,8,0)</f>
        <v>45923.502060185187</v>
      </c>
      <c r="T3422" s="14">
        <f>VLOOKUP($B3422,Deals_Demo!$H:$S,9,0)</f>
        <v>45923.710393518522</v>
      </c>
      <c r="U3422" s="15" t="str">
        <f t="shared" si="535"/>
        <v>2025-09-23</v>
      </c>
      <c r="V3422" s="13" t="str">
        <f>VLOOKUP($B3422,Deals_Demo!$H:$S,11,0)</f>
        <v>17</v>
      </c>
      <c r="W3422" s="13" t="str">
        <f>VLOOKUP($B3422,Deals_Demo!$H:$S,12,0)</f>
        <v>Tue</v>
      </c>
      <c r="X3422" s="13">
        <f t="shared" si="537"/>
        <v>0.33500000000000002</v>
      </c>
      <c r="Y3422" s="13">
        <f t="shared" si="538"/>
        <v>0.67</v>
      </c>
      <c r="Z3422" s="13">
        <f t="shared" si="539"/>
        <v>1.0049999999999999</v>
      </c>
      <c r="AA3422" s="13">
        <f t="shared" si="536"/>
        <v>3.35</v>
      </c>
    </row>
    <row r="3423" spans="1:27" x14ac:dyDescent="0.25">
      <c r="A3423" s="60">
        <v>45923.503564814811</v>
      </c>
      <c r="B3423" s="61">
        <v>444776948</v>
      </c>
      <c r="C3423" s="62" t="s">
        <v>36</v>
      </c>
      <c r="D3423" s="62" t="s">
        <v>37</v>
      </c>
      <c r="E3423" s="62" t="s">
        <v>119</v>
      </c>
      <c r="F3423" s="63">
        <v>3778.51</v>
      </c>
      <c r="G3423" s="63">
        <v>3780.46</v>
      </c>
      <c r="H3423" s="62"/>
      <c r="I3423" s="62" t="s">
        <v>3988</v>
      </c>
      <c r="J3423" s="63">
        <v>3780.45</v>
      </c>
      <c r="K3423" s="63">
        <v>0</v>
      </c>
      <c r="L3423" s="63">
        <v>0</v>
      </c>
      <c r="M3423" s="63">
        <v>1.94</v>
      </c>
      <c r="N3423" s="10" t="str">
        <f t="shared" si="531"/>
        <v>W</v>
      </c>
      <c r="O3423" s="11">
        <f t="shared" si="532"/>
        <v>45923</v>
      </c>
      <c r="P3423" s="12" t="str">
        <f t="shared" si="533"/>
        <v>12</v>
      </c>
      <c r="Q3423" s="13" t="str">
        <f>VLOOKUP($B3423,Deals_Demo!$H:$N,7,0)</f>
        <v>strategy_18_demo</v>
      </c>
      <c r="R3423" s="13" t="str">
        <f t="shared" si="534"/>
        <v>Tue</v>
      </c>
      <c r="S3423" s="14">
        <f>VLOOKUP($B3423,Deals_Demo!$H:$S,8,0)</f>
        <v>45923.503564814811</v>
      </c>
      <c r="T3423" s="14">
        <f>VLOOKUP($B3423,Deals_Demo!$H:$S,9,0)</f>
        <v>45923.711898148147</v>
      </c>
      <c r="U3423" s="15" t="str">
        <f t="shared" si="535"/>
        <v>2025-09-23</v>
      </c>
      <c r="V3423" s="13" t="str">
        <f>VLOOKUP($B3423,Deals_Demo!$H:$S,11,0)</f>
        <v>17</v>
      </c>
      <c r="W3423" s="13" t="str">
        <f>VLOOKUP($B3423,Deals_Demo!$H:$S,12,0)</f>
        <v>Tue</v>
      </c>
      <c r="X3423" s="13">
        <f t="shared" si="537"/>
        <v>0.19400000000000001</v>
      </c>
      <c r="Y3423" s="13">
        <f t="shared" si="538"/>
        <v>0.38800000000000001</v>
      </c>
      <c r="Z3423" s="13">
        <f t="shared" si="539"/>
        <v>0.58199999999999996</v>
      </c>
      <c r="AA3423" s="13">
        <f t="shared" si="536"/>
        <v>-3</v>
      </c>
    </row>
    <row r="3424" spans="1:27" x14ac:dyDescent="0.25">
      <c r="A3424" s="56">
        <v>45923.503564814811</v>
      </c>
      <c r="B3424" s="57">
        <v>444776952</v>
      </c>
      <c r="C3424" s="58" t="s">
        <v>36</v>
      </c>
      <c r="D3424" s="58" t="s">
        <v>37</v>
      </c>
      <c r="E3424" s="58" t="s">
        <v>119</v>
      </c>
      <c r="F3424" s="59">
        <v>3778.56</v>
      </c>
      <c r="G3424" s="59">
        <v>3780.47</v>
      </c>
      <c r="H3424" s="58"/>
      <c r="I3424" s="58" t="s">
        <v>3988</v>
      </c>
      <c r="J3424" s="59">
        <v>3780.45</v>
      </c>
      <c r="K3424" s="59">
        <v>0</v>
      </c>
      <c r="L3424" s="59">
        <v>0</v>
      </c>
      <c r="M3424" s="59">
        <v>1.89</v>
      </c>
      <c r="N3424" s="10" t="str">
        <f t="shared" si="531"/>
        <v>W</v>
      </c>
      <c r="O3424" s="11">
        <f t="shared" si="532"/>
        <v>45923</v>
      </c>
      <c r="P3424" s="12" t="str">
        <f t="shared" si="533"/>
        <v>12</v>
      </c>
      <c r="Q3424" s="13" t="str">
        <f>VLOOKUP($B3424,Deals_Demo!$H:$N,7,0)</f>
        <v>strategy_19_demo</v>
      </c>
      <c r="R3424" s="13" t="str">
        <f t="shared" si="534"/>
        <v>Tue</v>
      </c>
      <c r="S3424" s="14">
        <f>VLOOKUP($B3424,Deals_Demo!$H:$S,8,0)</f>
        <v>45923.503564814811</v>
      </c>
      <c r="T3424" s="14">
        <f>VLOOKUP($B3424,Deals_Demo!$H:$S,9,0)</f>
        <v>45923.711898148147</v>
      </c>
      <c r="U3424" s="15" t="str">
        <f t="shared" si="535"/>
        <v>2025-09-23</v>
      </c>
      <c r="V3424" s="13" t="str">
        <f>VLOOKUP($B3424,Deals_Demo!$H:$S,11,0)</f>
        <v>17</v>
      </c>
      <c r="W3424" s="13" t="str">
        <f>VLOOKUP($B3424,Deals_Demo!$H:$S,12,0)</f>
        <v>Tue</v>
      </c>
      <c r="X3424" s="13">
        <f t="shared" si="537"/>
        <v>0.189</v>
      </c>
      <c r="Y3424" s="13">
        <f t="shared" si="538"/>
        <v>0.378</v>
      </c>
      <c r="Z3424" s="13">
        <f t="shared" si="539"/>
        <v>0.56699999999999995</v>
      </c>
      <c r="AA3424" s="13">
        <f t="shared" si="536"/>
        <v>-3</v>
      </c>
    </row>
    <row r="3425" spans="1:27" x14ac:dyDescent="0.25">
      <c r="A3425" s="60">
        <v>45923.503564814811</v>
      </c>
      <c r="B3425" s="61">
        <v>444776956</v>
      </c>
      <c r="C3425" s="62" t="s">
        <v>36</v>
      </c>
      <c r="D3425" s="62" t="s">
        <v>37</v>
      </c>
      <c r="E3425" s="62" t="s">
        <v>119</v>
      </c>
      <c r="F3425" s="63">
        <v>3778.56</v>
      </c>
      <c r="G3425" s="63">
        <v>3780.52</v>
      </c>
      <c r="H3425" s="62"/>
      <c r="I3425" s="62" t="s">
        <v>3988</v>
      </c>
      <c r="J3425" s="63">
        <v>3780.45</v>
      </c>
      <c r="K3425" s="63">
        <v>0</v>
      </c>
      <c r="L3425" s="63">
        <v>0</v>
      </c>
      <c r="M3425" s="63">
        <v>1.89</v>
      </c>
      <c r="N3425" s="10" t="str">
        <f t="shared" si="531"/>
        <v>W</v>
      </c>
      <c r="O3425" s="11">
        <f t="shared" si="532"/>
        <v>45923</v>
      </c>
      <c r="P3425" s="12" t="str">
        <f t="shared" si="533"/>
        <v>12</v>
      </c>
      <c r="Q3425" s="13" t="str">
        <f>VLOOKUP($B3425,Deals_Demo!$H:$N,7,0)</f>
        <v>strategy_20_demo</v>
      </c>
      <c r="R3425" s="13" t="str">
        <f t="shared" si="534"/>
        <v>Tue</v>
      </c>
      <c r="S3425" s="14">
        <f>VLOOKUP($B3425,Deals_Demo!$H:$S,8,0)</f>
        <v>45923.503564814811</v>
      </c>
      <c r="T3425" s="14">
        <f>VLOOKUP($B3425,Deals_Demo!$H:$S,9,0)</f>
        <v>45923.711898148147</v>
      </c>
      <c r="U3425" s="15" t="str">
        <f t="shared" si="535"/>
        <v>2025-09-23</v>
      </c>
      <c r="V3425" s="13" t="str">
        <f>VLOOKUP($B3425,Deals_Demo!$H:$S,11,0)</f>
        <v>17</v>
      </c>
      <c r="W3425" s="13" t="str">
        <f>VLOOKUP($B3425,Deals_Demo!$H:$S,12,0)</f>
        <v>Tue</v>
      </c>
      <c r="X3425" s="13">
        <f t="shared" si="537"/>
        <v>0.189</v>
      </c>
      <c r="Y3425" s="13">
        <f t="shared" si="538"/>
        <v>0.378</v>
      </c>
      <c r="Z3425" s="13">
        <f t="shared" si="539"/>
        <v>0.56699999999999995</v>
      </c>
      <c r="AA3425" s="13">
        <f t="shared" si="536"/>
        <v>-3</v>
      </c>
    </row>
    <row r="3426" spans="1:27" x14ac:dyDescent="0.25">
      <c r="A3426" s="56">
        <v>45923.504374999997</v>
      </c>
      <c r="B3426" s="57">
        <v>444778441</v>
      </c>
      <c r="C3426" s="58" t="s">
        <v>36</v>
      </c>
      <c r="D3426" s="58" t="s">
        <v>37</v>
      </c>
      <c r="E3426" s="58" t="s">
        <v>119</v>
      </c>
      <c r="F3426" s="59">
        <v>3777.23</v>
      </c>
      <c r="G3426" s="59">
        <v>3774.23</v>
      </c>
      <c r="H3426" s="59">
        <v>3778.73</v>
      </c>
      <c r="I3426" s="58" t="s">
        <v>3989</v>
      </c>
      <c r="J3426" s="59">
        <v>3778.75</v>
      </c>
      <c r="K3426" s="59">
        <v>0</v>
      </c>
      <c r="L3426" s="59">
        <v>0</v>
      </c>
      <c r="M3426" s="59">
        <v>1.52</v>
      </c>
      <c r="N3426" s="10" t="str">
        <f t="shared" si="531"/>
        <v>W</v>
      </c>
      <c r="O3426" s="11">
        <f t="shared" si="532"/>
        <v>45923</v>
      </c>
      <c r="P3426" s="12" t="str">
        <f t="shared" si="533"/>
        <v>12</v>
      </c>
      <c r="Q3426" s="13" t="str">
        <f>VLOOKUP($B3426,Deals_Demo!$H:$N,7,0)</f>
        <v>strategy_24_demo</v>
      </c>
      <c r="R3426" s="13" t="str">
        <f t="shared" si="534"/>
        <v>Tue</v>
      </c>
      <c r="S3426" s="14">
        <f>VLOOKUP($B3426,Deals_Demo!$H:$S,8,0)</f>
        <v>45923.504374999997</v>
      </c>
      <c r="T3426" s="14">
        <f>VLOOKUP($B3426,Deals_Demo!$H:$S,9,0)</f>
        <v>45923.712708333333</v>
      </c>
      <c r="U3426" s="15" t="str">
        <f t="shared" si="535"/>
        <v>2025-09-23</v>
      </c>
      <c r="V3426" s="13" t="str">
        <f>VLOOKUP($B3426,Deals_Demo!$H:$S,11,0)</f>
        <v>17</v>
      </c>
      <c r="W3426" s="13" t="str">
        <f>VLOOKUP($B3426,Deals_Demo!$H:$S,12,0)</f>
        <v>Tue</v>
      </c>
      <c r="X3426" s="13">
        <f t="shared" si="537"/>
        <v>0.15200000000000002</v>
      </c>
      <c r="Y3426" s="13">
        <f t="shared" si="538"/>
        <v>0.30400000000000005</v>
      </c>
      <c r="Z3426" s="13">
        <f t="shared" si="539"/>
        <v>0.45599999999999996</v>
      </c>
      <c r="AA3426" s="13">
        <f t="shared" si="536"/>
        <v>-3</v>
      </c>
    </row>
    <row r="3427" spans="1:27" x14ac:dyDescent="0.25">
      <c r="A3427" s="60">
        <v>45923.504374999997</v>
      </c>
      <c r="B3427" s="61">
        <v>444778444</v>
      </c>
      <c r="C3427" s="62" t="s">
        <v>36</v>
      </c>
      <c r="D3427" s="62" t="s">
        <v>37</v>
      </c>
      <c r="E3427" s="62" t="s">
        <v>119</v>
      </c>
      <c r="F3427" s="63">
        <v>3777.23</v>
      </c>
      <c r="G3427" s="63">
        <v>3774.23</v>
      </c>
      <c r="H3427" s="63">
        <v>3778.73</v>
      </c>
      <c r="I3427" s="62" t="s">
        <v>3989</v>
      </c>
      <c r="J3427" s="63">
        <v>3778.75</v>
      </c>
      <c r="K3427" s="63">
        <v>0</v>
      </c>
      <c r="L3427" s="63">
        <v>0</v>
      </c>
      <c r="M3427" s="63">
        <v>1.52</v>
      </c>
      <c r="N3427" s="10" t="str">
        <f t="shared" si="531"/>
        <v>W</v>
      </c>
      <c r="O3427" s="11">
        <f t="shared" si="532"/>
        <v>45923</v>
      </c>
      <c r="P3427" s="12" t="str">
        <f t="shared" si="533"/>
        <v>12</v>
      </c>
      <c r="Q3427" s="13" t="str">
        <f>VLOOKUP($B3427,Deals_Demo!$H:$N,7,0)</f>
        <v>strategy_14_demo</v>
      </c>
      <c r="R3427" s="13" t="str">
        <f t="shared" si="534"/>
        <v>Tue</v>
      </c>
      <c r="S3427" s="14">
        <f>VLOOKUP($B3427,Deals_Demo!$H:$S,8,0)</f>
        <v>45923.504374999997</v>
      </c>
      <c r="T3427" s="14">
        <f>VLOOKUP($B3427,Deals_Demo!$H:$S,9,0)</f>
        <v>45923.712708333333</v>
      </c>
      <c r="U3427" s="15" t="str">
        <f t="shared" si="535"/>
        <v>2025-09-23</v>
      </c>
      <c r="V3427" s="13" t="str">
        <f>VLOOKUP($B3427,Deals_Demo!$H:$S,11,0)</f>
        <v>17</v>
      </c>
      <c r="W3427" s="13" t="str">
        <f>VLOOKUP($B3427,Deals_Demo!$H:$S,12,0)</f>
        <v>Tue</v>
      </c>
      <c r="X3427" s="13">
        <f t="shared" si="537"/>
        <v>0.15200000000000002</v>
      </c>
      <c r="Y3427" s="13">
        <f t="shared" si="538"/>
        <v>0.30400000000000005</v>
      </c>
      <c r="Z3427" s="13">
        <f t="shared" si="539"/>
        <v>0.45599999999999996</v>
      </c>
      <c r="AA3427" s="13">
        <f t="shared" si="536"/>
        <v>-3</v>
      </c>
    </row>
    <row r="3428" spans="1:27" x14ac:dyDescent="0.25">
      <c r="A3428" s="56">
        <v>45923.504374999997</v>
      </c>
      <c r="B3428" s="57">
        <v>444778448</v>
      </c>
      <c r="C3428" s="58" t="s">
        <v>36</v>
      </c>
      <c r="D3428" s="58" t="s">
        <v>37</v>
      </c>
      <c r="E3428" s="58" t="s">
        <v>119</v>
      </c>
      <c r="F3428" s="59">
        <v>3777.3</v>
      </c>
      <c r="G3428" s="59">
        <v>3774.23</v>
      </c>
      <c r="H3428" s="59">
        <v>3778.73</v>
      </c>
      <c r="I3428" s="58" t="s">
        <v>3989</v>
      </c>
      <c r="J3428" s="59">
        <v>3778.75</v>
      </c>
      <c r="K3428" s="59">
        <v>0</v>
      </c>
      <c r="L3428" s="59">
        <v>0</v>
      </c>
      <c r="M3428" s="59">
        <v>1.45</v>
      </c>
      <c r="N3428" s="10" t="str">
        <f t="shared" si="531"/>
        <v>W</v>
      </c>
      <c r="O3428" s="11">
        <f t="shared" si="532"/>
        <v>45923</v>
      </c>
      <c r="P3428" s="12" t="str">
        <f t="shared" si="533"/>
        <v>12</v>
      </c>
      <c r="Q3428" s="13" t="str">
        <f>VLOOKUP($B3428,Deals_Demo!$H:$N,7,0)</f>
        <v>strategy_12_demo</v>
      </c>
      <c r="R3428" s="13" t="str">
        <f t="shared" si="534"/>
        <v>Tue</v>
      </c>
      <c r="S3428" s="14">
        <f>VLOOKUP($B3428,Deals_Demo!$H:$S,8,0)</f>
        <v>45923.504374999997</v>
      </c>
      <c r="T3428" s="14">
        <f>VLOOKUP($B3428,Deals_Demo!$H:$S,9,0)</f>
        <v>45923.712708333333</v>
      </c>
      <c r="U3428" s="15" t="str">
        <f t="shared" si="535"/>
        <v>2025-09-23</v>
      </c>
      <c r="V3428" s="13" t="str">
        <f>VLOOKUP($B3428,Deals_Demo!$H:$S,11,0)</f>
        <v>17</v>
      </c>
      <c r="W3428" s="13" t="str">
        <f>VLOOKUP($B3428,Deals_Demo!$H:$S,12,0)</f>
        <v>Tue</v>
      </c>
      <c r="X3428" s="13">
        <f t="shared" si="537"/>
        <v>0.14499999999999999</v>
      </c>
      <c r="Y3428" s="13">
        <f t="shared" si="538"/>
        <v>0.28999999999999998</v>
      </c>
      <c r="Z3428" s="13">
        <f t="shared" si="539"/>
        <v>0.435</v>
      </c>
      <c r="AA3428" s="13">
        <f t="shared" si="536"/>
        <v>-3</v>
      </c>
    </row>
    <row r="3429" spans="1:27" x14ac:dyDescent="0.25">
      <c r="A3429" s="60">
        <v>45923.504374999997</v>
      </c>
      <c r="B3429" s="61">
        <v>444778450</v>
      </c>
      <c r="C3429" s="62" t="s">
        <v>36</v>
      </c>
      <c r="D3429" s="62" t="s">
        <v>37</v>
      </c>
      <c r="E3429" s="62" t="s">
        <v>119</v>
      </c>
      <c r="F3429" s="63">
        <v>3777.4</v>
      </c>
      <c r="G3429" s="63">
        <v>3774.23</v>
      </c>
      <c r="H3429" s="63">
        <v>3779.43</v>
      </c>
      <c r="I3429" s="62" t="s">
        <v>3990</v>
      </c>
      <c r="J3429" s="63">
        <v>3779.45</v>
      </c>
      <c r="K3429" s="63">
        <v>0</v>
      </c>
      <c r="L3429" s="63">
        <v>0</v>
      </c>
      <c r="M3429" s="63">
        <v>2.0499999999999998</v>
      </c>
      <c r="N3429" s="10" t="str">
        <f t="shared" si="531"/>
        <v>W</v>
      </c>
      <c r="O3429" s="11">
        <f t="shared" si="532"/>
        <v>45923</v>
      </c>
      <c r="P3429" s="12" t="str">
        <f t="shared" si="533"/>
        <v>12</v>
      </c>
      <c r="Q3429" s="13" t="str">
        <f>VLOOKUP($B3429,Deals_Demo!$H:$N,7,0)</f>
        <v>strategy_21_demo</v>
      </c>
      <c r="R3429" s="13" t="str">
        <f t="shared" si="534"/>
        <v>Tue</v>
      </c>
      <c r="S3429" s="14">
        <f>VLOOKUP($B3429,Deals_Demo!$H:$S,8,0)</f>
        <v>45923.504374999997</v>
      </c>
      <c r="T3429" s="14">
        <f>VLOOKUP($B3429,Deals_Demo!$H:$S,9,0)</f>
        <v>45923.712708333333</v>
      </c>
      <c r="U3429" s="15" t="str">
        <f t="shared" si="535"/>
        <v>2025-09-23</v>
      </c>
      <c r="V3429" s="13" t="str">
        <f>VLOOKUP($B3429,Deals_Demo!$H:$S,11,0)</f>
        <v>17</v>
      </c>
      <c r="W3429" s="13" t="str">
        <f>VLOOKUP($B3429,Deals_Demo!$H:$S,12,0)</f>
        <v>Tue</v>
      </c>
      <c r="X3429" s="13">
        <f t="shared" si="537"/>
        <v>0.20499999999999999</v>
      </c>
      <c r="Y3429" s="13">
        <f t="shared" si="538"/>
        <v>0.41</v>
      </c>
      <c r="Z3429" s="13">
        <f t="shared" si="539"/>
        <v>0.61499999999999988</v>
      </c>
      <c r="AA3429" s="13">
        <f t="shared" si="536"/>
        <v>-3</v>
      </c>
    </row>
    <row r="3430" spans="1:27" x14ac:dyDescent="0.25">
      <c r="A3430" s="56">
        <v>45923.504386574074</v>
      </c>
      <c r="B3430" s="57">
        <v>444778456</v>
      </c>
      <c r="C3430" s="58" t="s">
        <v>36</v>
      </c>
      <c r="D3430" s="58" t="s">
        <v>37</v>
      </c>
      <c r="E3430" s="58" t="s">
        <v>119</v>
      </c>
      <c r="F3430" s="59">
        <v>3777.43</v>
      </c>
      <c r="G3430" s="59">
        <v>3774.23</v>
      </c>
      <c r="H3430" s="59">
        <v>3780.73</v>
      </c>
      <c r="I3430" s="58" t="s">
        <v>3991</v>
      </c>
      <c r="J3430" s="59">
        <v>3780.8</v>
      </c>
      <c r="K3430" s="59">
        <v>0</v>
      </c>
      <c r="L3430" s="59">
        <v>0</v>
      </c>
      <c r="M3430" s="59">
        <v>3.37</v>
      </c>
      <c r="N3430" s="10" t="str">
        <f t="shared" si="531"/>
        <v>W</v>
      </c>
      <c r="O3430" s="11">
        <f t="shared" si="532"/>
        <v>45923</v>
      </c>
      <c r="P3430" s="12" t="str">
        <f t="shared" si="533"/>
        <v>12</v>
      </c>
      <c r="Q3430" s="13" t="str">
        <f>VLOOKUP($B3430,Deals_Demo!$H:$N,7,0)</f>
        <v>strategy_16_demo</v>
      </c>
      <c r="R3430" s="13" t="str">
        <f t="shared" si="534"/>
        <v>Tue</v>
      </c>
      <c r="S3430" s="14">
        <f>VLOOKUP($B3430,Deals_Demo!$H:$S,8,0)</f>
        <v>45923.504386574074</v>
      </c>
      <c r="T3430" s="14">
        <f>VLOOKUP($B3430,Deals_Demo!$H:$S,9,0)</f>
        <v>45923.712719907409</v>
      </c>
      <c r="U3430" s="15" t="str">
        <f t="shared" si="535"/>
        <v>2025-09-23</v>
      </c>
      <c r="V3430" s="13" t="str">
        <f>VLOOKUP($B3430,Deals_Demo!$H:$S,11,0)</f>
        <v>17</v>
      </c>
      <c r="W3430" s="13" t="str">
        <f>VLOOKUP($B3430,Deals_Demo!$H:$S,12,0)</f>
        <v>Tue</v>
      </c>
      <c r="X3430" s="13">
        <f t="shared" si="537"/>
        <v>0.33700000000000002</v>
      </c>
      <c r="Y3430" s="13">
        <f t="shared" si="538"/>
        <v>0.67400000000000004</v>
      </c>
      <c r="Z3430" s="13">
        <f t="shared" si="539"/>
        <v>1.0109999999999999</v>
      </c>
      <c r="AA3430" s="13">
        <f t="shared" si="536"/>
        <v>3.37</v>
      </c>
    </row>
    <row r="3431" spans="1:27" x14ac:dyDescent="0.25">
      <c r="A3431" s="60">
        <v>45923.504386574074</v>
      </c>
      <c r="B3431" s="61">
        <v>444778457</v>
      </c>
      <c r="C3431" s="62" t="s">
        <v>36</v>
      </c>
      <c r="D3431" s="62" t="s">
        <v>37</v>
      </c>
      <c r="E3431" s="62" t="s">
        <v>119</v>
      </c>
      <c r="F3431" s="63">
        <v>3777.43</v>
      </c>
      <c r="G3431" s="63">
        <v>3778.03</v>
      </c>
      <c r="H3431" s="63">
        <v>3780.23</v>
      </c>
      <c r="I3431" s="62" t="s">
        <v>3992</v>
      </c>
      <c r="J3431" s="63">
        <v>3780.32</v>
      </c>
      <c r="K3431" s="63">
        <v>0</v>
      </c>
      <c r="L3431" s="63">
        <v>0</v>
      </c>
      <c r="M3431" s="63">
        <v>2.89</v>
      </c>
      <c r="N3431" s="10" t="str">
        <f t="shared" si="531"/>
        <v>W</v>
      </c>
      <c r="O3431" s="11">
        <f t="shared" si="532"/>
        <v>45923</v>
      </c>
      <c r="P3431" s="12" t="str">
        <f t="shared" si="533"/>
        <v>12</v>
      </c>
      <c r="Q3431" s="13" t="str">
        <f>VLOOKUP($B3431,Deals_Demo!$H:$N,7,0)</f>
        <v>strategy_23_demo</v>
      </c>
      <c r="R3431" s="13" t="str">
        <f t="shared" si="534"/>
        <v>Tue</v>
      </c>
      <c r="S3431" s="14">
        <f>VLOOKUP($B3431,Deals_Demo!$H:$S,8,0)</f>
        <v>45923.504386574074</v>
      </c>
      <c r="T3431" s="14">
        <f>VLOOKUP($B3431,Deals_Demo!$H:$S,9,0)</f>
        <v>45923.712719907409</v>
      </c>
      <c r="U3431" s="15" t="str">
        <f t="shared" si="535"/>
        <v>2025-09-23</v>
      </c>
      <c r="V3431" s="13" t="str">
        <f>VLOOKUP($B3431,Deals_Demo!$H:$S,11,0)</f>
        <v>17</v>
      </c>
      <c r="W3431" s="13" t="str">
        <f>VLOOKUP($B3431,Deals_Demo!$H:$S,12,0)</f>
        <v>Tue</v>
      </c>
      <c r="X3431" s="13">
        <f t="shared" si="537"/>
        <v>0.28900000000000003</v>
      </c>
      <c r="Y3431" s="13">
        <f t="shared" si="538"/>
        <v>0.57800000000000007</v>
      </c>
      <c r="Z3431" s="13">
        <f t="shared" si="539"/>
        <v>0.86699999999999999</v>
      </c>
      <c r="AA3431" s="13">
        <f t="shared" si="536"/>
        <v>-3</v>
      </c>
    </row>
    <row r="3432" spans="1:27" x14ac:dyDescent="0.25">
      <c r="A3432" s="56">
        <v>45923.504386574074</v>
      </c>
      <c r="B3432" s="57">
        <v>444778458</v>
      </c>
      <c r="C3432" s="58" t="s">
        <v>36</v>
      </c>
      <c r="D3432" s="58" t="s">
        <v>37</v>
      </c>
      <c r="E3432" s="58" t="s">
        <v>119</v>
      </c>
      <c r="F3432" s="59">
        <v>3777.43</v>
      </c>
      <c r="G3432" s="59">
        <v>3775.73</v>
      </c>
      <c r="H3432" s="59">
        <v>3778.73</v>
      </c>
      <c r="I3432" s="58" t="s">
        <v>3989</v>
      </c>
      <c r="J3432" s="59">
        <v>3778.75</v>
      </c>
      <c r="K3432" s="59">
        <v>0</v>
      </c>
      <c r="L3432" s="59">
        <v>0</v>
      </c>
      <c r="M3432" s="59">
        <v>1.32</v>
      </c>
      <c r="N3432" s="10" t="str">
        <f t="shared" si="531"/>
        <v>W</v>
      </c>
      <c r="O3432" s="11">
        <f t="shared" si="532"/>
        <v>45923</v>
      </c>
      <c r="P3432" s="12" t="str">
        <f t="shared" si="533"/>
        <v>12</v>
      </c>
      <c r="Q3432" s="13" t="str">
        <f>VLOOKUP($B3432,Deals_Demo!$H:$N,7,0)</f>
        <v>strategy_15_demo</v>
      </c>
      <c r="R3432" s="13" t="str">
        <f t="shared" si="534"/>
        <v>Tue</v>
      </c>
      <c r="S3432" s="14">
        <f>VLOOKUP($B3432,Deals_Demo!$H:$S,8,0)</f>
        <v>45923.504386574074</v>
      </c>
      <c r="T3432" s="14">
        <f>VLOOKUP($B3432,Deals_Demo!$H:$S,9,0)</f>
        <v>45923.712719907409</v>
      </c>
      <c r="U3432" s="15" t="str">
        <f t="shared" si="535"/>
        <v>2025-09-23</v>
      </c>
      <c r="V3432" s="13" t="str">
        <f>VLOOKUP($B3432,Deals_Demo!$H:$S,11,0)</f>
        <v>17</v>
      </c>
      <c r="W3432" s="13" t="str">
        <f>VLOOKUP($B3432,Deals_Demo!$H:$S,12,0)</f>
        <v>Tue</v>
      </c>
      <c r="X3432" s="13">
        <f t="shared" si="537"/>
        <v>0.13200000000000001</v>
      </c>
      <c r="Y3432" s="13">
        <f t="shared" si="538"/>
        <v>0.26400000000000001</v>
      </c>
      <c r="Z3432" s="13">
        <f t="shared" si="539"/>
        <v>0.39600000000000002</v>
      </c>
      <c r="AA3432" s="13">
        <f t="shared" si="536"/>
        <v>-3</v>
      </c>
    </row>
    <row r="3433" spans="1:27" x14ac:dyDescent="0.25">
      <c r="A3433" s="60">
        <v>45923.504386574074</v>
      </c>
      <c r="B3433" s="61">
        <v>444778463</v>
      </c>
      <c r="C3433" s="62" t="s">
        <v>36</v>
      </c>
      <c r="D3433" s="62" t="s">
        <v>37</v>
      </c>
      <c r="E3433" s="62" t="s">
        <v>119</v>
      </c>
      <c r="F3433" s="63">
        <v>3777.37</v>
      </c>
      <c r="G3433" s="63">
        <v>3777.94</v>
      </c>
      <c r="H3433" s="63">
        <v>3780.23</v>
      </c>
      <c r="I3433" s="62" t="s">
        <v>3992</v>
      </c>
      <c r="J3433" s="63">
        <v>3780.32</v>
      </c>
      <c r="K3433" s="63">
        <v>0</v>
      </c>
      <c r="L3433" s="63">
        <v>0</v>
      </c>
      <c r="M3433" s="63">
        <v>2.95</v>
      </c>
      <c r="N3433" s="10" t="str">
        <f t="shared" si="531"/>
        <v>W</v>
      </c>
      <c r="O3433" s="11">
        <f t="shared" si="532"/>
        <v>45923</v>
      </c>
      <c r="P3433" s="12" t="str">
        <f t="shared" si="533"/>
        <v>12</v>
      </c>
      <c r="Q3433" s="13" t="str">
        <f>VLOOKUP($B3433,Deals_Demo!$H:$N,7,0)</f>
        <v>strategy_10_demo</v>
      </c>
      <c r="R3433" s="13" t="str">
        <f t="shared" si="534"/>
        <v>Tue</v>
      </c>
      <c r="S3433" s="14">
        <f>VLOOKUP($B3433,Deals_Demo!$H:$S,8,0)</f>
        <v>45923.504386574074</v>
      </c>
      <c r="T3433" s="14">
        <f>VLOOKUP($B3433,Deals_Demo!$H:$S,9,0)</f>
        <v>45923.712719907409</v>
      </c>
      <c r="U3433" s="15" t="str">
        <f t="shared" si="535"/>
        <v>2025-09-23</v>
      </c>
      <c r="V3433" s="13" t="str">
        <f>VLOOKUP($B3433,Deals_Demo!$H:$S,11,0)</f>
        <v>17</v>
      </c>
      <c r="W3433" s="13" t="str">
        <f>VLOOKUP($B3433,Deals_Demo!$H:$S,12,0)</f>
        <v>Tue</v>
      </c>
      <c r="X3433" s="13">
        <f t="shared" si="537"/>
        <v>0.29500000000000004</v>
      </c>
      <c r="Y3433" s="13">
        <f t="shared" si="538"/>
        <v>0.59000000000000008</v>
      </c>
      <c r="Z3433" s="13">
        <f t="shared" si="539"/>
        <v>0.88500000000000001</v>
      </c>
      <c r="AA3433" s="13">
        <f t="shared" si="536"/>
        <v>2.95</v>
      </c>
    </row>
    <row r="3434" spans="1:27" x14ac:dyDescent="0.25">
      <c r="A3434" s="56">
        <v>45923.50439814815</v>
      </c>
      <c r="B3434" s="57">
        <v>444778470</v>
      </c>
      <c r="C3434" s="58" t="s">
        <v>36</v>
      </c>
      <c r="D3434" s="58" t="s">
        <v>37</v>
      </c>
      <c r="E3434" s="58" t="s">
        <v>119</v>
      </c>
      <c r="F3434" s="59">
        <v>3777.37</v>
      </c>
      <c r="G3434" s="59">
        <v>3775.03</v>
      </c>
      <c r="H3434" s="59">
        <v>3778.73</v>
      </c>
      <c r="I3434" s="58" t="s">
        <v>3989</v>
      </c>
      <c r="J3434" s="59">
        <v>3778.75</v>
      </c>
      <c r="K3434" s="59">
        <v>0</v>
      </c>
      <c r="L3434" s="59">
        <v>0</v>
      </c>
      <c r="M3434" s="59">
        <v>1.38</v>
      </c>
      <c r="N3434" s="10" t="str">
        <f t="shared" si="531"/>
        <v>W</v>
      </c>
      <c r="O3434" s="11">
        <f t="shared" si="532"/>
        <v>45923</v>
      </c>
      <c r="P3434" s="12" t="str">
        <f t="shared" si="533"/>
        <v>12</v>
      </c>
      <c r="Q3434" s="13" t="str">
        <f>VLOOKUP($B3434,Deals_Demo!$H:$N,7,0)</f>
        <v>strategy_22_demo</v>
      </c>
      <c r="R3434" s="13" t="str">
        <f t="shared" si="534"/>
        <v>Tue</v>
      </c>
      <c r="S3434" s="14">
        <f>VLOOKUP($B3434,Deals_Demo!$H:$S,8,0)</f>
        <v>45923.50439814815</v>
      </c>
      <c r="T3434" s="14">
        <f>VLOOKUP($B3434,Deals_Demo!$H:$S,9,0)</f>
        <v>45923.712731481486</v>
      </c>
      <c r="U3434" s="15" t="str">
        <f t="shared" si="535"/>
        <v>2025-09-23</v>
      </c>
      <c r="V3434" s="13" t="str">
        <f>VLOOKUP($B3434,Deals_Demo!$H:$S,11,0)</f>
        <v>17</v>
      </c>
      <c r="W3434" s="13" t="str">
        <f>VLOOKUP($B3434,Deals_Demo!$H:$S,12,0)</f>
        <v>Tue</v>
      </c>
      <c r="X3434" s="13">
        <f t="shared" si="537"/>
        <v>0.13799999999999998</v>
      </c>
      <c r="Y3434" s="13">
        <f t="shared" si="538"/>
        <v>0.27599999999999997</v>
      </c>
      <c r="Z3434" s="13">
        <f t="shared" si="539"/>
        <v>0.41399999999999998</v>
      </c>
      <c r="AA3434" s="13">
        <f t="shared" si="536"/>
        <v>-3</v>
      </c>
    </row>
    <row r="3435" spans="1:27" x14ac:dyDescent="0.25">
      <c r="A3435" s="60">
        <v>45923.50439814815</v>
      </c>
      <c r="B3435" s="61">
        <v>444778474</v>
      </c>
      <c r="C3435" s="62" t="s">
        <v>36</v>
      </c>
      <c r="D3435" s="62" t="s">
        <v>37</v>
      </c>
      <c r="E3435" s="62" t="s">
        <v>119</v>
      </c>
      <c r="F3435" s="63">
        <v>3777.34</v>
      </c>
      <c r="G3435" s="63">
        <v>3777.94</v>
      </c>
      <c r="H3435" s="63">
        <v>3780.23</v>
      </c>
      <c r="I3435" s="62" t="s">
        <v>3992</v>
      </c>
      <c r="J3435" s="63">
        <v>3780.32</v>
      </c>
      <c r="K3435" s="63">
        <v>0</v>
      </c>
      <c r="L3435" s="63">
        <v>0</v>
      </c>
      <c r="M3435" s="63">
        <v>2.98</v>
      </c>
      <c r="N3435" s="10" t="str">
        <f t="shared" si="531"/>
        <v>W</v>
      </c>
      <c r="O3435" s="11">
        <f t="shared" si="532"/>
        <v>45923</v>
      </c>
      <c r="P3435" s="12" t="str">
        <f t="shared" si="533"/>
        <v>12</v>
      </c>
      <c r="Q3435" s="13" t="str">
        <f>VLOOKUP($B3435,Deals_Demo!$H:$N,7,0)</f>
        <v>strategy_09_demo</v>
      </c>
      <c r="R3435" s="13" t="str">
        <f t="shared" si="534"/>
        <v>Tue</v>
      </c>
      <c r="S3435" s="14">
        <f>VLOOKUP($B3435,Deals_Demo!$H:$S,8,0)</f>
        <v>45923.50439814815</v>
      </c>
      <c r="T3435" s="14">
        <f>VLOOKUP($B3435,Deals_Demo!$H:$S,9,0)</f>
        <v>45923.712731481486</v>
      </c>
      <c r="U3435" s="15" t="str">
        <f t="shared" si="535"/>
        <v>2025-09-23</v>
      </c>
      <c r="V3435" s="13" t="str">
        <f>VLOOKUP($B3435,Deals_Demo!$H:$S,11,0)</f>
        <v>17</v>
      </c>
      <c r="W3435" s="13" t="str">
        <f>VLOOKUP($B3435,Deals_Demo!$H:$S,12,0)</f>
        <v>Tue</v>
      </c>
      <c r="X3435" s="13">
        <f t="shared" si="537"/>
        <v>0.29799999999999999</v>
      </c>
      <c r="Y3435" s="13">
        <f t="shared" si="538"/>
        <v>0.59599999999999997</v>
      </c>
      <c r="Z3435" s="13">
        <f t="shared" si="539"/>
        <v>0.89400000000000002</v>
      </c>
      <c r="AA3435" s="13">
        <f t="shared" si="536"/>
        <v>2.98</v>
      </c>
    </row>
    <row r="3436" spans="1:27" x14ac:dyDescent="0.25">
      <c r="A3436" s="56">
        <v>45923.50439814815</v>
      </c>
      <c r="B3436" s="57">
        <v>444778477</v>
      </c>
      <c r="C3436" s="58" t="s">
        <v>36</v>
      </c>
      <c r="D3436" s="58" t="s">
        <v>37</v>
      </c>
      <c r="E3436" s="58" t="s">
        <v>119</v>
      </c>
      <c r="F3436" s="59">
        <v>3777.34</v>
      </c>
      <c r="G3436" s="59">
        <v>3778.13</v>
      </c>
      <c r="H3436" s="59">
        <v>3780.73</v>
      </c>
      <c r="I3436" s="58" t="s">
        <v>3991</v>
      </c>
      <c r="J3436" s="59">
        <v>3780.8</v>
      </c>
      <c r="K3436" s="59">
        <v>0</v>
      </c>
      <c r="L3436" s="59">
        <v>0</v>
      </c>
      <c r="M3436" s="59">
        <v>3.46</v>
      </c>
      <c r="N3436" s="10" t="str">
        <f t="shared" si="531"/>
        <v>W</v>
      </c>
      <c r="O3436" s="11">
        <f t="shared" si="532"/>
        <v>45923</v>
      </c>
      <c r="P3436" s="12" t="str">
        <f t="shared" si="533"/>
        <v>12</v>
      </c>
      <c r="Q3436" s="13" t="str">
        <f>VLOOKUP($B3436,Deals_Demo!$H:$N,7,0)</f>
        <v>strategy_11_demo</v>
      </c>
      <c r="R3436" s="13" t="str">
        <f t="shared" si="534"/>
        <v>Tue</v>
      </c>
      <c r="S3436" s="14">
        <f>VLOOKUP($B3436,Deals_Demo!$H:$S,8,0)</f>
        <v>45923.50439814815</v>
      </c>
      <c r="T3436" s="14">
        <f>VLOOKUP($B3436,Deals_Demo!$H:$S,9,0)</f>
        <v>45923.712731481486</v>
      </c>
      <c r="U3436" s="15" t="str">
        <f t="shared" si="535"/>
        <v>2025-09-23</v>
      </c>
      <c r="V3436" s="13" t="str">
        <f>VLOOKUP($B3436,Deals_Demo!$H:$S,11,0)</f>
        <v>17</v>
      </c>
      <c r="W3436" s="13" t="str">
        <f>VLOOKUP($B3436,Deals_Demo!$H:$S,12,0)</f>
        <v>Tue</v>
      </c>
      <c r="X3436" s="13">
        <f t="shared" si="537"/>
        <v>0.34600000000000003</v>
      </c>
      <c r="Y3436" s="13">
        <f t="shared" si="538"/>
        <v>0.69200000000000006</v>
      </c>
      <c r="Z3436" s="13">
        <f t="shared" si="539"/>
        <v>1.038</v>
      </c>
      <c r="AA3436" s="13">
        <f t="shared" si="536"/>
        <v>3.46</v>
      </c>
    </row>
    <row r="3437" spans="1:27" x14ac:dyDescent="0.25">
      <c r="A3437" s="60">
        <v>45923.510509259257</v>
      </c>
      <c r="B3437" s="61">
        <v>444787504</v>
      </c>
      <c r="C3437" s="62" t="s">
        <v>36</v>
      </c>
      <c r="D3437" s="62" t="s">
        <v>37</v>
      </c>
      <c r="E3437" s="62" t="s">
        <v>119</v>
      </c>
      <c r="F3437" s="63">
        <v>3784.3</v>
      </c>
      <c r="G3437" s="63">
        <v>3788.73</v>
      </c>
      <c r="H3437" s="62"/>
      <c r="I3437" s="62" t="s">
        <v>3993</v>
      </c>
      <c r="J3437" s="63">
        <v>3788.63</v>
      </c>
      <c r="K3437" s="63">
        <v>0</v>
      </c>
      <c r="L3437" s="63">
        <v>0</v>
      </c>
      <c r="M3437" s="63">
        <v>4.33</v>
      </c>
      <c r="N3437" s="10" t="str">
        <f t="shared" si="531"/>
        <v>W</v>
      </c>
      <c r="O3437" s="11">
        <f t="shared" si="532"/>
        <v>45923</v>
      </c>
      <c r="P3437" s="12" t="str">
        <f t="shared" si="533"/>
        <v>12</v>
      </c>
      <c r="Q3437" s="13" t="str">
        <f>VLOOKUP($B3437,Deals_Demo!$H:$N,7,0)</f>
        <v>strategy_18_demo</v>
      </c>
      <c r="R3437" s="13" t="str">
        <f t="shared" si="534"/>
        <v>Tue</v>
      </c>
      <c r="S3437" s="14">
        <f>VLOOKUP($B3437,Deals_Demo!$H:$S,8,0)</f>
        <v>45923.510509259257</v>
      </c>
      <c r="T3437" s="14">
        <f>VLOOKUP($B3437,Deals_Demo!$H:$S,9,0)</f>
        <v>45923.718842592592</v>
      </c>
      <c r="U3437" s="15" t="str">
        <f t="shared" si="535"/>
        <v>2025-09-23</v>
      </c>
      <c r="V3437" s="13" t="str">
        <f>VLOOKUP($B3437,Deals_Demo!$H:$S,11,0)</f>
        <v>17</v>
      </c>
      <c r="W3437" s="13" t="str">
        <f>VLOOKUP($B3437,Deals_Demo!$H:$S,12,0)</f>
        <v>Tue</v>
      </c>
      <c r="X3437" s="13">
        <f t="shared" si="537"/>
        <v>0.43300000000000005</v>
      </c>
      <c r="Y3437" s="13">
        <f t="shared" si="538"/>
        <v>0.8660000000000001</v>
      </c>
      <c r="Z3437" s="13">
        <f t="shared" si="539"/>
        <v>1.2989999999999999</v>
      </c>
      <c r="AA3437" s="13">
        <f t="shared" si="536"/>
        <v>4.33</v>
      </c>
    </row>
    <row r="3438" spans="1:27" x14ac:dyDescent="0.25">
      <c r="A3438" s="56">
        <v>45923.510509259257</v>
      </c>
      <c r="B3438" s="57">
        <v>444787506</v>
      </c>
      <c r="C3438" s="58" t="s">
        <v>36</v>
      </c>
      <c r="D3438" s="58" t="s">
        <v>37</v>
      </c>
      <c r="E3438" s="58" t="s">
        <v>119</v>
      </c>
      <c r="F3438" s="59">
        <v>3784.36</v>
      </c>
      <c r="G3438" s="59">
        <v>3788.69</v>
      </c>
      <c r="H3438" s="58"/>
      <c r="I3438" s="58" t="s">
        <v>3993</v>
      </c>
      <c r="J3438" s="59">
        <v>3788.63</v>
      </c>
      <c r="K3438" s="59">
        <v>0</v>
      </c>
      <c r="L3438" s="59">
        <v>0</v>
      </c>
      <c r="M3438" s="59">
        <v>4.2699999999999996</v>
      </c>
      <c r="N3438" s="10" t="str">
        <f t="shared" si="531"/>
        <v>W</v>
      </c>
      <c r="O3438" s="11">
        <f t="shared" si="532"/>
        <v>45923</v>
      </c>
      <c r="P3438" s="12" t="str">
        <f t="shared" si="533"/>
        <v>12</v>
      </c>
      <c r="Q3438" s="13" t="str">
        <f>VLOOKUP($B3438,Deals_Demo!$H:$N,7,0)</f>
        <v>strategy_19_demo</v>
      </c>
      <c r="R3438" s="13" t="str">
        <f t="shared" si="534"/>
        <v>Tue</v>
      </c>
      <c r="S3438" s="14">
        <f>VLOOKUP($B3438,Deals_Demo!$H:$S,8,0)</f>
        <v>45923.510509259257</v>
      </c>
      <c r="T3438" s="14">
        <f>VLOOKUP($B3438,Deals_Demo!$H:$S,9,0)</f>
        <v>45923.718842592592</v>
      </c>
      <c r="U3438" s="15" t="str">
        <f t="shared" si="535"/>
        <v>2025-09-23</v>
      </c>
      <c r="V3438" s="13" t="str">
        <f>VLOOKUP($B3438,Deals_Demo!$H:$S,11,0)</f>
        <v>17</v>
      </c>
      <c r="W3438" s="13" t="str">
        <f>VLOOKUP($B3438,Deals_Demo!$H:$S,12,0)</f>
        <v>Tue</v>
      </c>
      <c r="X3438" s="13">
        <f t="shared" si="537"/>
        <v>0.42699999999999999</v>
      </c>
      <c r="Y3438" s="13">
        <f t="shared" si="538"/>
        <v>0.85399999999999998</v>
      </c>
      <c r="Z3438" s="13">
        <f t="shared" si="539"/>
        <v>1.2809999999999999</v>
      </c>
      <c r="AA3438" s="13">
        <f t="shared" si="536"/>
        <v>4.2699999999999996</v>
      </c>
    </row>
    <row r="3439" spans="1:27" x14ac:dyDescent="0.25">
      <c r="A3439" s="60">
        <v>45923.510509259257</v>
      </c>
      <c r="B3439" s="61">
        <v>444787508</v>
      </c>
      <c r="C3439" s="62" t="s">
        <v>36</v>
      </c>
      <c r="D3439" s="62" t="s">
        <v>37</v>
      </c>
      <c r="E3439" s="62" t="s">
        <v>119</v>
      </c>
      <c r="F3439" s="63">
        <v>3784.4</v>
      </c>
      <c r="G3439" s="63">
        <v>3788.72</v>
      </c>
      <c r="H3439" s="62"/>
      <c r="I3439" s="62" t="s">
        <v>3993</v>
      </c>
      <c r="J3439" s="63">
        <v>3788.63</v>
      </c>
      <c r="K3439" s="63">
        <v>0</v>
      </c>
      <c r="L3439" s="63">
        <v>0</v>
      </c>
      <c r="M3439" s="63">
        <v>4.2300000000000004</v>
      </c>
      <c r="N3439" s="10" t="str">
        <f t="shared" si="531"/>
        <v>W</v>
      </c>
      <c r="O3439" s="11">
        <f t="shared" si="532"/>
        <v>45923</v>
      </c>
      <c r="P3439" s="12" t="str">
        <f t="shared" si="533"/>
        <v>12</v>
      </c>
      <c r="Q3439" s="13" t="str">
        <f>VLOOKUP($B3439,Deals_Demo!$H:$N,7,0)</f>
        <v>strategy_20_demo</v>
      </c>
      <c r="R3439" s="13" t="str">
        <f t="shared" si="534"/>
        <v>Tue</v>
      </c>
      <c r="S3439" s="14">
        <f>VLOOKUP($B3439,Deals_Demo!$H:$S,8,0)</f>
        <v>45923.510509259257</v>
      </c>
      <c r="T3439" s="14">
        <f>VLOOKUP($B3439,Deals_Demo!$H:$S,9,0)</f>
        <v>45923.718842592592</v>
      </c>
      <c r="U3439" s="15" t="str">
        <f t="shared" si="535"/>
        <v>2025-09-23</v>
      </c>
      <c r="V3439" s="13" t="str">
        <f>VLOOKUP($B3439,Deals_Demo!$H:$S,11,0)</f>
        <v>17</v>
      </c>
      <c r="W3439" s="13" t="str">
        <f>VLOOKUP($B3439,Deals_Demo!$H:$S,12,0)</f>
        <v>Tue</v>
      </c>
      <c r="X3439" s="13">
        <f t="shared" si="537"/>
        <v>0.42300000000000004</v>
      </c>
      <c r="Y3439" s="13">
        <f t="shared" si="538"/>
        <v>0.84600000000000009</v>
      </c>
      <c r="Z3439" s="13">
        <f t="shared" si="539"/>
        <v>1.2690000000000001</v>
      </c>
      <c r="AA3439" s="13">
        <f t="shared" si="536"/>
        <v>4.2300000000000004</v>
      </c>
    </row>
    <row r="3440" spans="1:27" x14ac:dyDescent="0.25">
      <c r="A3440" s="56">
        <v>45923.511782407404</v>
      </c>
      <c r="B3440" s="57">
        <v>444788757</v>
      </c>
      <c r="C3440" s="58" t="s">
        <v>36</v>
      </c>
      <c r="D3440" s="58" t="s">
        <v>37</v>
      </c>
      <c r="E3440" s="58" t="s">
        <v>119</v>
      </c>
      <c r="F3440" s="59">
        <v>3783.48</v>
      </c>
      <c r="G3440" s="59">
        <v>3780.48</v>
      </c>
      <c r="H3440" s="59">
        <v>3784.98</v>
      </c>
      <c r="I3440" s="58" t="s">
        <v>3994</v>
      </c>
      <c r="J3440" s="59">
        <v>3785.12</v>
      </c>
      <c r="K3440" s="59">
        <v>0</v>
      </c>
      <c r="L3440" s="59">
        <v>0</v>
      </c>
      <c r="M3440" s="59">
        <v>1.64</v>
      </c>
      <c r="N3440" s="10" t="str">
        <f t="shared" si="531"/>
        <v>W</v>
      </c>
      <c r="O3440" s="11">
        <f t="shared" si="532"/>
        <v>45923</v>
      </c>
      <c r="P3440" s="12" t="str">
        <f t="shared" si="533"/>
        <v>12</v>
      </c>
      <c r="Q3440" s="13" t="str">
        <f>VLOOKUP($B3440,Deals_Demo!$H:$N,7,0)</f>
        <v>strategy_24_demo</v>
      </c>
      <c r="R3440" s="13" t="str">
        <f t="shared" si="534"/>
        <v>Tue</v>
      </c>
      <c r="S3440" s="14">
        <f>VLOOKUP($B3440,Deals_Demo!$H:$S,8,0)</f>
        <v>45923.511782407404</v>
      </c>
      <c r="T3440" s="14">
        <f>VLOOKUP($B3440,Deals_Demo!$H:$S,9,0)</f>
        <v>45923.72011574074</v>
      </c>
      <c r="U3440" s="15" t="str">
        <f t="shared" si="535"/>
        <v>2025-09-23</v>
      </c>
      <c r="V3440" s="13" t="str">
        <f>VLOOKUP($B3440,Deals_Demo!$H:$S,11,0)</f>
        <v>17</v>
      </c>
      <c r="W3440" s="13" t="str">
        <f>VLOOKUP($B3440,Deals_Demo!$H:$S,12,0)</f>
        <v>Tue</v>
      </c>
      <c r="X3440" s="13">
        <f t="shared" si="537"/>
        <v>0.16400000000000001</v>
      </c>
      <c r="Y3440" s="13">
        <f t="shared" si="538"/>
        <v>0.32800000000000001</v>
      </c>
      <c r="Z3440" s="13">
        <f t="shared" si="539"/>
        <v>0.49199999999999994</v>
      </c>
      <c r="AA3440" s="13">
        <f t="shared" si="536"/>
        <v>-3</v>
      </c>
    </row>
    <row r="3441" spans="1:27" x14ac:dyDescent="0.25">
      <c r="A3441" s="60">
        <v>45923.511782407404</v>
      </c>
      <c r="B3441" s="61">
        <v>444788758</v>
      </c>
      <c r="C3441" s="62" t="s">
        <v>36</v>
      </c>
      <c r="D3441" s="62" t="s">
        <v>37</v>
      </c>
      <c r="E3441" s="62" t="s">
        <v>119</v>
      </c>
      <c r="F3441" s="63">
        <v>3783.44</v>
      </c>
      <c r="G3441" s="63">
        <v>3783.63</v>
      </c>
      <c r="H3441" s="63">
        <v>3785.68</v>
      </c>
      <c r="I3441" s="62" t="s">
        <v>3995</v>
      </c>
      <c r="J3441" s="63">
        <v>3785.74</v>
      </c>
      <c r="K3441" s="63">
        <v>0</v>
      </c>
      <c r="L3441" s="63">
        <v>0</v>
      </c>
      <c r="M3441" s="63">
        <v>2.2999999999999998</v>
      </c>
      <c r="N3441" s="10" t="str">
        <f t="shared" si="531"/>
        <v>W</v>
      </c>
      <c r="O3441" s="11">
        <f t="shared" si="532"/>
        <v>45923</v>
      </c>
      <c r="P3441" s="12" t="str">
        <f t="shared" si="533"/>
        <v>12</v>
      </c>
      <c r="Q3441" s="13" t="str">
        <f>VLOOKUP($B3441,Deals_Demo!$H:$N,7,0)</f>
        <v>strategy_21_demo</v>
      </c>
      <c r="R3441" s="13" t="str">
        <f t="shared" si="534"/>
        <v>Tue</v>
      </c>
      <c r="S3441" s="14">
        <f>VLOOKUP($B3441,Deals_Demo!$H:$S,8,0)</f>
        <v>45923.511782407404</v>
      </c>
      <c r="T3441" s="14">
        <f>VLOOKUP($B3441,Deals_Demo!$H:$S,9,0)</f>
        <v>45923.72011574074</v>
      </c>
      <c r="U3441" s="15" t="str">
        <f t="shared" si="535"/>
        <v>2025-09-23</v>
      </c>
      <c r="V3441" s="13" t="str">
        <f>VLOOKUP($B3441,Deals_Demo!$H:$S,11,0)</f>
        <v>17</v>
      </c>
      <c r="W3441" s="13" t="str">
        <f>VLOOKUP($B3441,Deals_Demo!$H:$S,12,0)</f>
        <v>Tue</v>
      </c>
      <c r="X3441" s="13">
        <f t="shared" si="537"/>
        <v>0.22999999999999998</v>
      </c>
      <c r="Y3441" s="13">
        <f t="shared" si="538"/>
        <v>0.45999999999999996</v>
      </c>
      <c r="Z3441" s="13">
        <f t="shared" si="539"/>
        <v>0.69</v>
      </c>
      <c r="AA3441" s="13">
        <f t="shared" si="536"/>
        <v>-3</v>
      </c>
    </row>
    <row r="3442" spans="1:27" x14ac:dyDescent="0.25">
      <c r="A3442" s="56">
        <v>45923.511782407404</v>
      </c>
      <c r="B3442" s="57">
        <v>444788759</v>
      </c>
      <c r="C3442" s="58" t="s">
        <v>36</v>
      </c>
      <c r="D3442" s="58" t="s">
        <v>37</v>
      </c>
      <c r="E3442" s="58" t="s">
        <v>119</v>
      </c>
      <c r="F3442" s="59">
        <v>3783.44</v>
      </c>
      <c r="G3442" s="59">
        <v>3783.81</v>
      </c>
      <c r="H3442" s="59">
        <v>3786.48</v>
      </c>
      <c r="I3442" s="58" t="s">
        <v>3996</v>
      </c>
      <c r="J3442" s="59">
        <v>3786.49</v>
      </c>
      <c r="K3442" s="59">
        <v>0</v>
      </c>
      <c r="L3442" s="59">
        <v>0</v>
      </c>
      <c r="M3442" s="59">
        <v>3.05</v>
      </c>
      <c r="N3442" s="10" t="str">
        <f t="shared" si="531"/>
        <v>W</v>
      </c>
      <c r="O3442" s="11">
        <f t="shared" si="532"/>
        <v>45923</v>
      </c>
      <c r="P3442" s="12" t="str">
        <f t="shared" si="533"/>
        <v>12</v>
      </c>
      <c r="Q3442" s="13" t="str">
        <f>VLOOKUP($B3442,Deals_Demo!$H:$N,7,0)</f>
        <v>strategy_23_demo</v>
      </c>
      <c r="R3442" s="13" t="str">
        <f t="shared" si="534"/>
        <v>Tue</v>
      </c>
      <c r="S3442" s="14">
        <f>VLOOKUP($B3442,Deals_Demo!$H:$S,8,0)</f>
        <v>45923.511782407404</v>
      </c>
      <c r="T3442" s="14">
        <f>VLOOKUP($B3442,Deals_Demo!$H:$S,9,0)</f>
        <v>45923.72011574074</v>
      </c>
      <c r="U3442" s="15" t="str">
        <f t="shared" si="535"/>
        <v>2025-09-23</v>
      </c>
      <c r="V3442" s="13" t="str">
        <f>VLOOKUP($B3442,Deals_Demo!$H:$S,11,0)</f>
        <v>17</v>
      </c>
      <c r="W3442" s="13" t="str">
        <f>VLOOKUP($B3442,Deals_Demo!$H:$S,12,0)</f>
        <v>Tue</v>
      </c>
      <c r="X3442" s="13">
        <f t="shared" si="537"/>
        <v>0.30499999999999999</v>
      </c>
      <c r="Y3442" s="13">
        <f t="shared" si="538"/>
        <v>0.61</v>
      </c>
      <c r="Z3442" s="13">
        <f t="shared" si="539"/>
        <v>0.91499999999999992</v>
      </c>
      <c r="AA3442" s="13">
        <f t="shared" si="536"/>
        <v>3.05</v>
      </c>
    </row>
    <row r="3443" spans="1:27" x14ac:dyDescent="0.25">
      <c r="A3443" s="60">
        <v>45923.511782407404</v>
      </c>
      <c r="B3443" s="61">
        <v>444788760</v>
      </c>
      <c r="C3443" s="62" t="s">
        <v>36</v>
      </c>
      <c r="D3443" s="62" t="s">
        <v>37</v>
      </c>
      <c r="E3443" s="62" t="s">
        <v>119</v>
      </c>
      <c r="F3443" s="63">
        <v>3783.44</v>
      </c>
      <c r="G3443" s="63">
        <v>3784.46</v>
      </c>
      <c r="H3443" s="63">
        <v>3786.98</v>
      </c>
      <c r="I3443" s="62" t="s">
        <v>3997</v>
      </c>
      <c r="J3443" s="63">
        <v>3787.02</v>
      </c>
      <c r="K3443" s="63">
        <v>0</v>
      </c>
      <c r="L3443" s="63">
        <v>0</v>
      </c>
      <c r="M3443" s="63">
        <v>3.58</v>
      </c>
      <c r="N3443" s="10" t="str">
        <f t="shared" si="531"/>
        <v>W</v>
      </c>
      <c r="O3443" s="11">
        <f t="shared" si="532"/>
        <v>45923</v>
      </c>
      <c r="P3443" s="12" t="str">
        <f t="shared" si="533"/>
        <v>12</v>
      </c>
      <c r="Q3443" s="13" t="str">
        <f>VLOOKUP($B3443,Deals_Demo!$H:$N,7,0)</f>
        <v>strategy_11_demo</v>
      </c>
      <c r="R3443" s="13" t="str">
        <f t="shared" si="534"/>
        <v>Tue</v>
      </c>
      <c r="S3443" s="14">
        <f>VLOOKUP($B3443,Deals_Demo!$H:$S,8,0)</f>
        <v>45923.511782407404</v>
      </c>
      <c r="T3443" s="14">
        <f>VLOOKUP($B3443,Deals_Demo!$H:$S,9,0)</f>
        <v>45923.72011574074</v>
      </c>
      <c r="U3443" s="15" t="str">
        <f t="shared" si="535"/>
        <v>2025-09-23</v>
      </c>
      <c r="V3443" s="13" t="str">
        <f>VLOOKUP($B3443,Deals_Demo!$H:$S,11,0)</f>
        <v>17</v>
      </c>
      <c r="W3443" s="13" t="str">
        <f>VLOOKUP($B3443,Deals_Demo!$H:$S,12,0)</f>
        <v>Tue</v>
      </c>
      <c r="X3443" s="13">
        <f t="shared" si="537"/>
        <v>0.35800000000000004</v>
      </c>
      <c r="Y3443" s="13">
        <f t="shared" si="538"/>
        <v>0.71600000000000008</v>
      </c>
      <c r="Z3443" s="13">
        <f t="shared" si="539"/>
        <v>1.0740000000000001</v>
      </c>
      <c r="AA3443" s="13">
        <f t="shared" si="536"/>
        <v>3.58</v>
      </c>
    </row>
    <row r="3444" spans="1:27" x14ac:dyDescent="0.25">
      <c r="A3444" s="56">
        <v>45923.511793981481</v>
      </c>
      <c r="B3444" s="57">
        <v>444788762</v>
      </c>
      <c r="C3444" s="58" t="s">
        <v>36</v>
      </c>
      <c r="D3444" s="58" t="s">
        <v>37</v>
      </c>
      <c r="E3444" s="58" t="s">
        <v>119</v>
      </c>
      <c r="F3444" s="59">
        <v>3783.44</v>
      </c>
      <c r="G3444" s="59">
        <v>3784.43</v>
      </c>
      <c r="H3444" s="59">
        <v>3786.98</v>
      </c>
      <c r="I3444" s="58" t="s">
        <v>3997</v>
      </c>
      <c r="J3444" s="59">
        <v>3787.02</v>
      </c>
      <c r="K3444" s="59">
        <v>0</v>
      </c>
      <c r="L3444" s="59">
        <v>0</v>
      </c>
      <c r="M3444" s="59">
        <v>3.58</v>
      </c>
      <c r="N3444" s="10" t="str">
        <f t="shared" si="531"/>
        <v>W</v>
      </c>
      <c r="O3444" s="11">
        <f t="shared" si="532"/>
        <v>45923</v>
      </c>
      <c r="P3444" s="12" t="str">
        <f t="shared" si="533"/>
        <v>12</v>
      </c>
      <c r="Q3444" s="13" t="str">
        <f>VLOOKUP($B3444,Deals_Demo!$H:$N,7,0)</f>
        <v>strategy_16_demo</v>
      </c>
      <c r="R3444" s="13" t="str">
        <f t="shared" si="534"/>
        <v>Tue</v>
      </c>
      <c r="S3444" s="14">
        <f>VLOOKUP($B3444,Deals_Demo!$H:$S,8,0)</f>
        <v>45923.511793981481</v>
      </c>
      <c r="T3444" s="14">
        <f>VLOOKUP($B3444,Deals_Demo!$H:$S,9,0)</f>
        <v>45923.720127314817</v>
      </c>
      <c r="U3444" s="15" t="str">
        <f t="shared" si="535"/>
        <v>2025-09-23</v>
      </c>
      <c r="V3444" s="13" t="str">
        <f>VLOOKUP($B3444,Deals_Demo!$H:$S,11,0)</f>
        <v>17</v>
      </c>
      <c r="W3444" s="13" t="str">
        <f>VLOOKUP($B3444,Deals_Demo!$H:$S,12,0)</f>
        <v>Tue</v>
      </c>
      <c r="X3444" s="13">
        <f t="shared" si="537"/>
        <v>0.35800000000000004</v>
      </c>
      <c r="Y3444" s="13">
        <f t="shared" si="538"/>
        <v>0.71600000000000008</v>
      </c>
      <c r="Z3444" s="13">
        <f t="shared" si="539"/>
        <v>1.0740000000000001</v>
      </c>
      <c r="AA3444" s="13">
        <f t="shared" si="536"/>
        <v>3.58</v>
      </c>
    </row>
    <row r="3445" spans="1:27" x14ac:dyDescent="0.25">
      <c r="A3445" s="60">
        <v>45923.511793981481</v>
      </c>
      <c r="B3445" s="61">
        <v>444788763</v>
      </c>
      <c r="C3445" s="62" t="s">
        <v>36</v>
      </c>
      <c r="D3445" s="62" t="s">
        <v>37</v>
      </c>
      <c r="E3445" s="62" t="s">
        <v>119</v>
      </c>
      <c r="F3445" s="63">
        <v>3783.44</v>
      </c>
      <c r="G3445" s="63">
        <v>3781.28</v>
      </c>
      <c r="H3445" s="63">
        <v>3784.98</v>
      </c>
      <c r="I3445" s="62" t="s">
        <v>3994</v>
      </c>
      <c r="J3445" s="63">
        <v>3785.12</v>
      </c>
      <c r="K3445" s="63">
        <v>0</v>
      </c>
      <c r="L3445" s="63">
        <v>0</v>
      </c>
      <c r="M3445" s="63">
        <v>1.68</v>
      </c>
      <c r="N3445" s="10" t="str">
        <f t="shared" si="531"/>
        <v>W</v>
      </c>
      <c r="O3445" s="11">
        <f t="shared" si="532"/>
        <v>45923</v>
      </c>
      <c r="P3445" s="12" t="str">
        <f t="shared" si="533"/>
        <v>12</v>
      </c>
      <c r="Q3445" s="13" t="str">
        <f>VLOOKUP($B3445,Deals_Demo!$H:$N,7,0)</f>
        <v>strategy_22_demo</v>
      </c>
      <c r="R3445" s="13" t="str">
        <f t="shared" si="534"/>
        <v>Tue</v>
      </c>
      <c r="S3445" s="14">
        <f>VLOOKUP($B3445,Deals_Demo!$H:$S,8,0)</f>
        <v>45923.511793981481</v>
      </c>
      <c r="T3445" s="14">
        <f>VLOOKUP($B3445,Deals_Demo!$H:$S,9,0)</f>
        <v>45923.720127314817</v>
      </c>
      <c r="U3445" s="15" t="str">
        <f t="shared" si="535"/>
        <v>2025-09-23</v>
      </c>
      <c r="V3445" s="13" t="str">
        <f>VLOOKUP($B3445,Deals_Demo!$H:$S,11,0)</f>
        <v>17</v>
      </c>
      <c r="W3445" s="13" t="str">
        <f>VLOOKUP($B3445,Deals_Demo!$H:$S,12,0)</f>
        <v>Tue</v>
      </c>
      <c r="X3445" s="13">
        <f t="shared" si="537"/>
        <v>0.16800000000000001</v>
      </c>
      <c r="Y3445" s="13">
        <f t="shared" si="538"/>
        <v>0.33600000000000002</v>
      </c>
      <c r="Z3445" s="13">
        <f t="shared" si="539"/>
        <v>0.504</v>
      </c>
      <c r="AA3445" s="13">
        <f t="shared" si="536"/>
        <v>-3</v>
      </c>
    </row>
    <row r="3446" spans="1:27" x14ac:dyDescent="0.25">
      <c r="A3446" s="56">
        <v>45923.511793981481</v>
      </c>
      <c r="B3446" s="57">
        <v>444788765</v>
      </c>
      <c r="C3446" s="58" t="s">
        <v>36</v>
      </c>
      <c r="D3446" s="58" t="s">
        <v>37</v>
      </c>
      <c r="E3446" s="58" t="s">
        <v>119</v>
      </c>
      <c r="F3446" s="59">
        <v>3783.44</v>
      </c>
      <c r="G3446" s="59">
        <v>3781.98</v>
      </c>
      <c r="H3446" s="59">
        <v>3784.98</v>
      </c>
      <c r="I3446" s="58" t="s">
        <v>3994</v>
      </c>
      <c r="J3446" s="59">
        <v>3785.12</v>
      </c>
      <c r="K3446" s="59">
        <v>0</v>
      </c>
      <c r="L3446" s="59">
        <v>0</v>
      </c>
      <c r="M3446" s="59">
        <v>1.68</v>
      </c>
      <c r="N3446" s="10" t="str">
        <f t="shared" si="531"/>
        <v>W</v>
      </c>
      <c r="O3446" s="11">
        <f t="shared" si="532"/>
        <v>45923</v>
      </c>
      <c r="P3446" s="12" t="str">
        <f t="shared" si="533"/>
        <v>12</v>
      </c>
      <c r="Q3446" s="13" t="str">
        <f>VLOOKUP($B3446,Deals_Demo!$H:$N,7,0)</f>
        <v>strategy_15_demo</v>
      </c>
      <c r="R3446" s="13" t="str">
        <f t="shared" si="534"/>
        <v>Tue</v>
      </c>
      <c r="S3446" s="14">
        <f>VLOOKUP($B3446,Deals_Demo!$H:$S,8,0)</f>
        <v>45923.511793981481</v>
      </c>
      <c r="T3446" s="14">
        <f>VLOOKUP($B3446,Deals_Demo!$H:$S,9,0)</f>
        <v>45923.720127314817</v>
      </c>
      <c r="U3446" s="15" t="str">
        <f t="shared" si="535"/>
        <v>2025-09-23</v>
      </c>
      <c r="V3446" s="13" t="str">
        <f>VLOOKUP($B3446,Deals_Demo!$H:$S,11,0)</f>
        <v>17</v>
      </c>
      <c r="W3446" s="13" t="str">
        <f>VLOOKUP($B3446,Deals_Demo!$H:$S,12,0)</f>
        <v>Tue</v>
      </c>
      <c r="X3446" s="13">
        <f t="shared" si="537"/>
        <v>0.16800000000000001</v>
      </c>
      <c r="Y3446" s="13">
        <f t="shared" si="538"/>
        <v>0.33600000000000002</v>
      </c>
      <c r="Z3446" s="13">
        <f t="shared" si="539"/>
        <v>0.504</v>
      </c>
      <c r="AA3446" s="13">
        <f t="shared" si="536"/>
        <v>-3</v>
      </c>
    </row>
    <row r="3447" spans="1:27" x14ac:dyDescent="0.25">
      <c r="A3447" s="60">
        <v>45923.511793981481</v>
      </c>
      <c r="B3447" s="61">
        <v>444788766</v>
      </c>
      <c r="C3447" s="62" t="s">
        <v>36</v>
      </c>
      <c r="D3447" s="62" t="s">
        <v>37</v>
      </c>
      <c r="E3447" s="62" t="s">
        <v>119</v>
      </c>
      <c r="F3447" s="63">
        <v>3783.6</v>
      </c>
      <c r="G3447" s="63">
        <v>3780.48</v>
      </c>
      <c r="H3447" s="63">
        <v>3784.98</v>
      </c>
      <c r="I3447" s="62" t="s">
        <v>3994</v>
      </c>
      <c r="J3447" s="63">
        <v>3785.12</v>
      </c>
      <c r="K3447" s="63">
        <v>0</v>
      </c>
      <c r="L3447" s="63">
        <v>0</v>
      </c>
      <c r="M3447" s="63">
        <v>1.52</v>
      </c>
      <c r="N3447" s="10" t="str">
        <f t="shared" si="531"/>
        <v>W</v>
      </c>
      <c r="O3447" s="11">
        <f t="shared" si="532"/>
        <v>45923</v>
      </c>
      <c r="P3447" s="12" t="str">
        <f t="shared" si="533"/>
        <v>12</v>
      </c>
      <c r="Q3447" s="13" t="str">
        <f>VLOOKUP($B3447,Deals_Demo!$H:$N,7,0)</f>
        <v>strategy_12_demo</v>
      </c>
      <c r="R3447" s="13" t="str">
        <f t="shared" si="534"/>
        <v>Tue</v>
      </c>
      <c r="S3447" s="14">
        <f>VLOOKUP($B3447,Deals_Demo!$H:$S,8,0)</f>
        <v>45923.511793981481</v>
      </c>
      <c r="T3447" s="14">
        <f>VLOOKUP($B3447,Deals_Demo!$H:$S,9,0)</f>
        <v>45923.720127314817</v>
      </c>
      <c r="U3447" s="15" t="str">
        <f t="shared" si="535"/>
        <v>2025-09-23</v>
      </c>
      <c r="V3447" s="13" t="str">
        <f>VLOOKUP($B3447,Deals_Demo!$H:$S,11,0)</f>
        <v>17</v>
      </c>
      <c r="W3447" s="13" t="str">
        <f>VLOOKUP($B3447,Deals_Demo!$H:$S,12,0)</f>
        <v>Tue</v>
      </c>
      <c r="X3447" s="13">
        <f t="shared" si="537"/>
        <v>0.15200000000000002</v>
      </c>
      <c r="Y3447" s="13">
        <f t="shared" si="538"/>
        <v>0.30400000000000005</v>
      </c>
      <c r="Z3447" s="13">
        <f t="shared" si="539"/>
        <v>0.45599999999999996</v>
      </c>
      <c r="AA3447" s="13">
        <f t="shared" si="536"/>
        <v>-3</v>
      </c>
    </row>
    <row r="3448" spans="1:27" x14ac:dyDescent="0.25">
      <c r="A3448" s="56">
        <v>45923.511805555558</v>
      </c>
      <c r="B3448" s="57">
        <v>444788768</v>
      </c>
      <c r="C3448" s="58" t="s">
        <v>36</v>
      </c>
      <c r="D3448" s="58" t="s">
        <v>37</v>
      </c>
      <c r="E3448" s="58" t="s">
        <v>119</v>
      </c>
      <c r="F3448" s="59">
        <v>3783.56</v>
      </c>
      <c r="G3448" s="59">
        <v>3783.81</v>
      </c>
      <c r="H3448" s="59">
        <v>3786.48</v>
      </c>
      <c r="I3448" s="58" t="s">
        <v>3996</v>
      </c>
      <c r="J3448" s="59">
        <v>3786.49</v>
      </c>
      <c r="K3448" s="59">
        <v>0</v>
      </c>
      <c r="L3448" s="59">
        <v>0</v>
      </c>
      <c r="M3448" s="59">
        <v>2.93</v>
      </c>
      <c r="N3448" s="10" t="str">
        <f t="shared" si="531"/>
        <v>W</v>
      </c>
      <c r="O3448" s="11">
        <f t="shared" si="532"/>
        <v>45923</v>
      </c>
      <c r="P3448" s="12" t="str">
        <f t="shared" si="533"/>
        <v>12</v>
      </c>
      <c r="Q3448" s="13" t="str">
        <f>VLOOKUP($B3448,Deals_Demo!$H:$N,7,0)</f>
        <v>strategy_10_demo</v>
      </c>
      <c r="R3448" s="13" t="str">
        <f t="shared" si="534"/>
        <v>Tue</v>
      </c>
      <c r="S3448" s="14">
        <f>VLOOKUP($B3448,Deals_Demo!$H:$S,8,0)</f>
        <v>45923.511805555558</v>
      </c>
      <c r="T3448" s="14">
        <f>VLOOKUP($B3448,Deals_Demo!$H:$S,9,0)</f>
        <v>45923.720138888893</v>
      </c>
      <c r="U3448" s="15" t="str">
        <f t="shared" si="535"/>
        <v>2025-09-23</v>
      </c>
      <c r="V3448" s="13" t="str">
        <f>VLOOKUP($B3448,Deals_Demo!$H:$S,11,0)</f>
        <v>17</v>
      </c>
      <c r="W3448" s="13" t="str">
        <f>VLOOKUP($B3448,Deals_Demo!$H:$S,12,0)</f>
        <v>Tue</v>
      </c>
      <c r="X3448" s="13">
        <f t="shared" si="537"/>
        <v>0.29300000000000004</v>
      </c>
      <c r="Y3448" s="13">
        <f t="shared" si="538"/>
        <v>0.58600000000000008</v>
      </c>
      <c r="Z3448" s="13">
        <f t="shared" si="539"/>
        <v>0.879</v>
      </c>
      <c r="AA3448" s="13">
        <f t="shared" si="536"/>
        <v>2.93</v>
      </c>
    </row>
    <row r="3449" spans="1:27" x14ac:dyDescent="0.25">
      <c r="A3449" s="60">
        <v>45923.511805555558</v>
      </c>
      <c r="B3449" s="61">
        <v>444788771</v>
      </c>
      <c r="C3449" s="62" t="s">
        <v>36</v>
      </c>
      <c r="D3449" s="62" t="s">
        <v>37</v>
      </c>
      <c r="E3449" s="62" t="s">
        <v>119</v>
      </c>
      <c r="F3449" s="63">
        <v>3783.46</v>
      </c>
      <c r="G3449" s="63">
        <v>3780.48</v>
      </c>
      <c r="H3449" s="63">
        <v>3784.98</v>
      </c>
      <c r="I3449" s="62" t="s">
        <v>3994</v>
      </c>
      <c r="J3449" s="63">
        <v>3785.12</v>
      </c>
      <c r="K3449" s="63">
        <v>0</v>
      </c>
      <c r="L3449" s="63">
        <v>0</v>
      </c>
      <c r="M3449" s="63">
        <v>1.66</v>
      </c>
      <c r="N3449" s="10" t="str">
        <f t="shared" si="531"/>
        <v>W</v>
      </c>
      <c r="O3449" s="11">
        <f t="shared" si="532"/>
        <v>45923</v>
      </c>
      <c r="P3449" s="12" t="str">
        <f t="shared" si="533"/>
        <v>12</v>
      </c>
      <c r="Q3449" s="13" t="str">
        <f>VLOOKUP($B3449,Deals_Demo!$H:$N,7,0)</f>
        <v>strategy_14_demo</v>
      </c>
      <c r="R3449" s="13" t="str">
        <f t="shared" si="534"/>
        <v>Tue</v>
      </c>
      <c r="S3449" s="14">
        <f>VLOOKUP($B3449,Deals_Demo!$H:$S,8,0)</f>
        <v>45923.511805555558</v>
      </c>
      <c r="T3449" s="14">
        <f>VLOOKUP($B3449,Deals_Demo!$H:$S,9,0)</f>
        <v>45923.720138888893</v>
      </c>
      <c r="U3449" s="15" t="str">
        <f t="shared" si="535"/>
        <v>2025-09-23</v>
      </c>
      <c r="V3449" s="13" t="str">
        <f>VLOOKUP($B3449,Deals_Demo!$H:$S,11,0)</f>
        <v>17</v>
      </c>
      <c r="W3449" s="13" t="str">
        <f>VLOOKUP($B3449,Deals_Demo!$H:$S,12,0)</f>
        <v>Tue</v>
      </c>
      <c r="X3449" s="13">
        <f t="shared" si="537"/>
        <v>0.16600000000000001</v>
      </c>
      <c r="Y3449" s="13">
        <f t="shared" si="538"/>
        <v>0.33200000000000002</v>
      </c>
      <c r="Z3449" s="13">
        <f t="shared" si="539"/>
        <v>0.49799999999999994</v>
      </c>
      <c r="AA3449" s="13">
        <f t="shared" si="536"/>
        <v>-3</v>
      </c>
    </row>
    <row r="3450" spans="1:27" x14ac:dyDescent="0.25">
      <c r="A3450" s="56">
        <v>45923.511805555558</v>
      </c>
      <c r="B3450" s="57">
        <v>444788773</v>
      </c>
      <c r="C3450" s="58" t="s">
        <v>36</v>
      </c>
      <c r="D3450" s="58" t="s">
        <v>37</v>
      </c>
      <c r="E3450" s="58" t="s">
        <v>119</v>
      </c>
      <c r="F3450" s="59">
        <v>3783.46</v>
      </c>
      <c r="G3450" s="59">
        <v>3783.8</v>
      </c>
      <c r="H3450" s="59">
        <v>3786.48</v>
      </c>
      <c r="I3450" s="58" t="s">
        <v>3996</v>
      </c>
      <c r="J3450" s="59">
        <v>3786.49</v>
      </c>
      <c r="K3450" s="59">
        <v>0</v>
      </c>
      <c r="L3450" s="59">
        <v>0</v>
      </c>
      <c r="M3450" s="59">
        <v>3.03</v>
      </c>
      <c r="N3450" s="10" t="str">
        <f t="shared" si="531"/>
        <v>W</v>
      </c>
      <c r="O3450" s="11">
        <f t="shared" si="532"/>
        <v>45923</v>
      </c>
      <c r="P3450" s="12" t="str">
        <f t="shared" si="533"/>
        <v>12</v>
      </c>
      <c r="Q3450" s="13" t="str">
        <f>VLOOKUP($B3450,Deals_Demo!$H:$N,7,0)</f>
        <v>strategy_09_demo</v>
      </c>
      <c r="R3450" s="13" t="str">
        <f t="shared" si="534"/>
        <v>Tue</v>
      </c>
      <c r="S3450" s="14">
        <f>VLOOKUP($B3450,Deals_Demo!$H:$S,8,0)</f>
        <v>45923.511805555558</v>
      </c>
      <c r="T3450" s="14">
        <f>VLOOKUP($B3450,Deals_Demo!$H:$S,9,0)</f>
        <v>45923.720138888893</v>
      </c>
      <c r="U3450" s="15" t="str">
        <f t="shared" si="535"/>
        <v>2025-09-23</v>
      </c>
      <c r="V3450" s="13" t="str">
        <f>VLOOKUP($B3450,Deals_Demo!$H:$S,11,0)</f>
        <v>17</v>
      </c>
      <c r="W3450" s="13" t="str">
        <f>VLOOKUP($B3450,Deals_Demo!$H:$S,12,0)</f>
        <v>Tue</v>
      </c>
      <c r="X3450" s="13">
        <f t="shared" si="537"/>
        <v>0.30299999999999999</v>
      </c>
      <c r="Y3450" s="13">
        <f t="shared" si="538"/>
        <v>0.60599999999999998</v>
      </c>
      <c r="Z3450" s="13">
        <f t="shared" si="539"/>
        <v>0.90899999999999992</v>
      </c>
      <c r="AA3450" s="13">
        <f t="shared" si="536"/>
        <v>3.03</v>
      </c>
    </row>
    <row r="3451" spans="1:27" x14ac:dyDescent="0.25">
      <c r="A3451" s="60">
        <v>45923.517453703702</v>
      </c>
      <c r="B3451" s="61">
        <v>444795535</v>
      </c>
      <c r="C3451" s="62" t="s">
        <v>36</v>
      </c>
      <c r="D3451" s="62" t="s">
        <v>37</v>
      </c>
      <c r="E3451" s="62" t="s">
        <v>119</v>
      </c>
      <c r="F3451" s="63">
        <v>3788.89</v>
      </c>
      <c r="G3451" s="63">
        <v>3786.17</v>
      </c>
      <c r="H3451" s="62"/>
      <c r="I3451" s="62" t="s">
        <v>3998</v>
      </c>
      <c r="J3451" s="63">
        <v>3786.1</v>
      </c>
      <c r="K3451" s="63">
        <v>0</v>
      </c>
      <c r="L3451" s="63">
        <v>0</v>
      </c>
      <c r="M3451" s="63">
        <v>-2.79</v>
      </c>
      <c r="N3451" s="10" t="str">
        <f t="shared" si="531"/>
        <v>L</v>
      </c>
      <c r="O3451" s="11">
        <f t="shared" si="532"/>
        <v>45923</v>
      </c>
      <c r="P3451" s="12" t="str">
        <f t="shared" si="533"/>
        <v>12</v>
      </c>
      <c r="Q3451" s="13" t="str">
        <f>VLOOKUP($B3451,Deals_Demo!$H:$N,7,0)</f>
        <v>strategy_20_demo</v>
      </c>
      <c r="R3451" s="13" t="str">
        <f t="shared" si="534"/>
        <v>Tue</v>
      </c>
      <c r="S3451" s="14">
        <f>VLOOKUP($B3451,Deals_Demo!$H:$S,8,0)</f>
        <v>45923.517453703702</v>
      </c>
      <c r="T3451" s="14">
        <f>VLOOKUP($B3451,Deals_Demo!$H:$S,9,0)</f>
        <v>45923.725787037038</v>
      </c>
      <c r="U3451" s="15" t="str">
        <f t="shared" si="535"/>
        <v>2025-09-23</v>
      </c>
      <c r="V3451" s="13" t="str">
        <f>VLOOKUP($B3451,Deals_Demo!$H:$S,11,0)</f>
        <v>17</v>
      </c>
      <c r="W3451" s="13" t="str">
        <f>VLOOKUP($B3451,Deals_Demo!$H:$S,12,0)</f>
        <v>Tue</v>
      </c>
      <c r="X3451" s="13">
        <f t="shared" si="537"/>
        <v>-0.27900000000000003</v>
      </c>
      <c r="Y3451" s="13">
        <f t="shared" si="538"/>
        <v>-0.55800000000000005</v>
      </c>
      <c r="Z3451" s="13">
        <f t="shared" si="539"/>
        <v>-0.83699999999999997</v>
      </c>
      <c r="AA3451" s="13">
        <f t="shared" si="536"/>
        <v>-3</v>
      </c>
    </row>
    <row r="3452" spans="1:27" x14ac:dyDescent="0.25">
      <c r="A3452" s="56">
        <v>45923.517453703702</v>
      </c>
      <c r="B3452" s="57">
        <v>444795539</v>
      </c>
      <c r="C3452" s="58" t="s">
        <v>36</v>
      </c>
      <c r="D3452" s="58" t="s">
        <v>37</v>
      </c>
      <c r="E3452" s="58" t="s">
        <v>119</v>
      </c>
      <c r="F3452" s="59">
        <v>3788.88</v>
      </c>
      <c r="G3452" s="59">
        <v>3785.89</v>
      </c>
      <c r="H3452" s="58"/>
      <c r="I3452" s="58" t="s">
        <v>3999</v>
      </c>
      <c r="J3452" s="59">
        <v>3785.81</v>
      </c>
      <c r="K3452" s="59">
        <v>0</v>
      </c>
      <c r="L3452" s="59">
        <v>0</v>
      </c>
      <c r="M3452" s="59">
        <v>-3.07</v>
      </c>
      <c r="N3452" s="10" t="str">
        <f t="shared" si="531"/>
        <v>L</v>
      </c>
      <c r="O3452" s="11">
        <f t="shared" si="532"/>
        <v>45923</v>
      </c>
      <c r="P3452" s="12" t="str">
        <f t="shared" si="533"/>
        <v>12</v>
      </c>
      <c r="Q3452" s="13" t="str">
        <f>VLOOKUP($B3452,Deals_Demo!$H:$N,7,0)</f>
        <v>strategy_18_demo</v>
      </c>
      <c r="R3452" s="13" t="str">
        <f t="shared" si="534"/>
        <v>Tue</v>
      </c>
      <c r="S3452" s="14">
        <f>VLOOKUP($B3452,Deals_Demo!$H:$S,8,0)</f>
        <v>45923.517453703702</v>
      </c>
      <c r="T3452" s="14">
        <f>VLOOKUP($B3452,Deals_Demo!$H:$S,9,0)</f>
        <v>45923.725787037038</v>
      </c>
      <c r="U3452" s="15" t="str">
        <f t="shared" si="535"/>
        <v>2025-09-23</v>
      </c>
      <c r="V3452" s="13" t="str">
        <f>VLOOKUP($B3452,Deals_Demo!$H:$S,11,0)</f>
        <v>17</v>
      </c>
      <c r="W3452" s="13" t="str">
        <f>VLOOKUP($B3452,Deals_Demo!$H:$S,12,0)</f>
        <v>Tue</v>
      </c>
      <c r="X3452" s="13">
        <f t="shared" si="537"/>
        <v>-0.307</v>
      </c>
      <c r="Y3452" s="13">
        <f t="shared" si="538"/>
        <v>-0.61399999999999999</v>
      </c>
      <c r="Z3452" s="13">
        <f t="shared" si="539"/>
        <v>-0.92099999999999993</v>
      </c>
      <c r="AA3452" s="13">
        <f t="shared" si="536"/>
        <v>-3</v>
      </c>
    </row>
    <row r="3453" spans="1:27" x14ac:dyDescent="0.25">
      <c r="A3453" s="60">
        <v>45923.517453703702</v>
      </c>
      <c r="B3453" s="61">
        <v>444795544</v>
      </c>
      <c r="C3453" s="62" t="s">
        <v>36</v>
      </c>
      <c r="D3453" s="62" t="s">
        <v>37</v>
      </c>
      <c r="E3453" s="62" t="s">
        <v>119</v>
      </c>
      <c r="F3453" s="63">
        <v>3788.69</v>
      </c>
      <c r="G3453" s="63">
        <v>3785.89</v>
      </c>
      <c r="H3453" s="62"/>
      <c r="I3453" s="62" t="s">
        <v>3999</v>
      </c>
      <c r="J3453" s="63">
        <v>3785.81</v>
      </c>
      <c r="K3453" s="63">
        <v>0</v>
      </c>
      <c r="L3453" s="63">
        <v>0</v>
      </c>
      <c r="M3453" s="63">
        <v>-2.88</v>
      </c>
      <c r="N3453" s="10" t="str">
        <f t="shared" si="531"/>
        <v>L</v>
      </c>
      <c r="O3453" s="11">
        <f t="shared" si="532"/>
        <v>45923</v>
      </c>
      <c r="P3453" s="12" t="str">
        <f t="shared" si="533"/>
        <v>12</v>
      </c>
      <c r="Q3453" s="13" t="str">
        <f>VLOOKUP($B3453,Deals_Demo!$H:$N,7,0)</f>
        <v>strategy_19_demo</v>
      </c>
      <c r="R3453" s="13" t="str">
        <f t="shared" si="534"/>
        <v>Tue</v>
      </c>
      <c r="S3453" s="14">
        <f>VLOOKUP($B3453,Deals_Demo!$H:$S,8,0)</f>
        <v>45923.517453703702</v>
      </c>
      <c r="T3453" s="14">
        <f>VLOOKUP($B3453,Deals_Demo!$H:$S,9,0)</f>
        <v>45923.725787037038</v>
      </c>
      <c r="U3453" s="15" t="str">
        <f t="shared" si="535"/>
        <v>2025-09-23</v>
      </c>
      <c r="V3453" s="13" t="str">
        <f>VLOOKUP($B3453,Deals_Demo!$H:$S,11,0)</f>
        <v>17</v>
      </c>
      <c r="W3453" s="13" t="str">
        <f>VLOOKUP($B3453,Deals_Demo!$H:$S,12,0)</f>
        <v>Tue</v>
      </c>
      <c r="X3453" s="13">
        <f t="shared" si="537"/>
        <v>-0.28799999999999998</v>
      </c>
      <c r="Y3453" s="13">
        <f t="shared" si="538"/>
        <v>-0.57599999999999996</v>
      </c>
      <c r="Z3453" s="13">
        <f t="shared" si="539"/>
        <v>-0.86399999999999999</v>
      </c>
      <c r="AA3453" s="13">
        <f t="shared" si="536"/>
        <v>-3</v>
      </c>
    </row>
    <row r="3454" spans="1:27" x14ac:dyDescent="0.25">
      <c r="A3454" s="56">
        <v>45923.518726851849</v>
      </c>
      <c r="B3454" s="57">
        <v>444796417</v>
      </c>
      <c r="C3454" s="58" t="s">
        <v>36</v>
      </c>
      <c r="D3454" s="58" t="s">
        <v>37</v>
      </c>
      <c r="E3454" s="58" t="s">
        <v>119</v>
      </c>
      <c r="F3454" s="59">
        <v>3787.78</v>
      </c>
      <c r="G3454" s="59">
        <v>3784.78</v>
      </c>
      <c r="H3454" s="59">
        <v>3789.28</v>
      </c>
      <c r="I3454" s="58" t="s">
        <v>4000</v>
      </c>
      <c r="J3454" s="59">
        <v>3784.66</v>
      </c>
      <c r="K3454" s="59">
        <v>0</v>
      </c>
      <c r="L3454" s="59">
        <v>0</v>
      </c>
      <c r="M3454" s="59">
        <v>-3.12</v>
      </c>
      <c r="N3454" s="10" t="str">
        <f t="shared" si="531"/>
        <v>L</v>
      </c>
      <c r="O3454" s="11">
        <f t="shared" si="532"/>
        <v>45923</v>
      </c>
      <c r="P3454" s="12" t="str">
        <f t="shared" si="533"/>
        <v>12</v>
      </c>
      <c r="Q3454" s="13" t="str">
        <f>VLOOKUP($B3454,Deals_Demo!$H:$N,7,0)</f>
        <v>strategy_24_demo</v>
      </c>
      <c r="R3454" s="13" t="str">
        <f t="shared" si="534"/>
        <v>Tue</v>
      </c>
      <c r="S3454" s="14">
        <f>VLOOKUP($B3454,Deals_Demo!$H:$S,8,0)</f>
        <v>45923.518726851849</v>
      </c>
      <c r="T3454" s="14">
        <f>VLOOKUP($B3454,Deals_Demo!$H:$S,9,0)</f>
        <v>45923.727060185185</v>
      </c>
      <c r="U3454" s="15" t="str">
        <f t="shared" si="535"/>
        <v>2025-09-23</v>
      </c>
      <c r="V3454" s="13" t="str">
        <f>VLOOKUP($B3454,Deals_Demo!$H:$S,11,0)</f>
        <v>17</v>
      </c>
      <c r="W3454" s="13" t="str">
        <f>VLOOKUP($B3454,Deals_Demo!$H:$S,12,0)</f>
        <v>Tue</v>
      </c>
      <c r="X3454" s="13">
        <f t="shared" si="537"/>
        <v>-0.31200000000000006</v>
      </c>
      <c r="Y3454" s="13">
        <f t="shared" si="538"/>
        <v>-0.62400000000000011</v>
      </c>
      <c r="Z3454" s="13">
        <f t="shared" si="539"/>
        <v>-0.93599999999999994</v>
      </c>
      <c r="AA3454" s="13">
        <f t="shared" si="536"/>
        <v>-3</v>
      </c>
    </row>
    <row r="3455" spans="1:27" x14ac:dyDescent="0.25">
      <c r="A3455" s="60">
        <v>45923.518726851849</v>
      </c>
      <c r="B3455" s="61">
        <v>444796418</v>
      </c>
      <c r="C3455" s="62" t="s">
        <v>36</v>
      </c>
      <c r="D3455" s="62" t="s">
        <v>37</v>
      </c>
      <c r="E3455" s="62" t="s">
        <v>119</v>
      </c>
      <c r="F3455" s="63">
        <v>3787.78</v>
      </c>
      <c r="G3455" s="63">
        <v>3784.78</v>
      </c>
      <c r="H3455" s="63">
        <v>3791.28</v>
      </c>
      <c r="I3455" s="62" t="s">
        <v>4000</v>
      </c>
      <c r="J3455" s="63">
        <v>3784.66</v>
      </c>
      <c r="K3455" s="63">
        <v>0</v>
      </c>
      <c r="L3455" s="63">
        <v>0</v>
      </c>
      <c r="M3455" s="63">
        <v>-3.12</v>
      </c>
      <c r="N3455" s="10" t="str">
        <f t="shared" si="531"/>
        <v>L</v>
      </c>
      <c r="O3455" s="11">
        <f t="shared" si="532"/>
        <v>45923</v>
      </c>
      <c r="P3455" s="12" t="str">
        <f t="shared" si="533"/>
        <v>12</v>
      </c>
      <c r="Q3455" s="13" t="str">
        <f>VLOOKUP($B3455,Deals_Demo!$H:$N,7,0)</f>
        <v>strategy_11_demo</v>
      </c>
      <c r="R3455" s="13" t="str">
        <f t="shared" si="534"/>
        <v>Tue</v>
      </c>
      <c r="S3455" s="14">
        <f>VLOOKUP($B3455,Deals_Demo!$H:$S,8,0)</f>
        <v>45923.518726851849</v>
      </c>
      <c r="T3455" s="14">
        <f>VLOOKUP($B3455,Deals_Demo!$H:$S,9,0)</f>
        <v>45923.727060185185</v>
      </c>
      <c r="U3455" s="15" t="str">
        <f t="shared" si="535"/>
        <v>2025-09-23</v>
      </c>
      <c r="V3455" s="13" t="str">
        <f>VLOOKUP($B3455,Deals_Demo!$H:$S,11,0)</f>
        <v>17</v>
      </c>
      <c r="W3455" s="13" t="str">
        <f>VLOOKUP($B3455,Deals_Demo!$H:$S,12,0)</f>
        <v>Tue</v>
      </c>
      <c r="X3455" s="13">
        <f t="shared" si="537"/>
        <v>-0.31200000000000006</v>
      </c>
      <c r="Y3455" s="13">
        <f t="shared" si="538"/>
        <v>-0.62400000000000011</v>
      </c>
      <c r="Z3455" s="13">
        <f t="shared" si="539"/>
        <v>-0.93599999999999994</v>
      </c>
      <c r="AA3455" s="13">
        <f t="shared" si="536"/>
        <v>-3</v>
      </c>
    </row>
    <row r="3456" spans="1:27" x14ac:dyDescent="0.25">
      <c r="A3456" s="56">
        <v>45923.518726851849</v>
      </c>
      <c r="B3456" s="57">
        <v>444796421</v>
      </c>
      <c r="C3456" s="58" t="s">
        <v>36</v>
      </c>
      <c r="D3456" s="58" t="s">
        <v>37</v>
      </c>
      <c r="E3456" s="58" t="s">
        <v>119</v>
      </c>
      <c r="F3456" s="59">
        <v>3787.8</v>
      </c>
      <c r="G3456" s="59">
        <v>3784.78</v>
      </c>
      <c r="H3456" s="59">
        <v>3791.28</v>
      </c>
      <c r="I3456" s="58" t="s">
        <v>4000</v>
      </c>
      <c r="J3456" s="59">
        <v>3784.66</v>
      </c>
      <c r="K3456" s="59">
        <v>0</v>
      </c>
      <c r="L3456" s="59">
        <v>0</v>
      </c>
      <c r="M3456" s="59">
        <v>-3.14</v>
      </c>
      <c r="N3456" s="10" t="str">
        <f t="shared" si="531"/>
        <v>L</v>
      </c>
      <c r="O3456" s="11">
        <f t="shared" si="532"/>
        <v>45923</v>
      </c>
      <c r="P3456" s="12" t="str">
        <f t="shared" si="533"/>
        <v>12</v>
      </c>
      <c r="Q3456" s="13" t="str">
        <f>VLOOKUP($B3456,Deals_Demo!$H:$N,7,0)</f>
        <v>strategy_16_demo</v>
      </c>
      <c r="R3456" s="13" t="str">
        <f t="shared" si="534"/>
        <v>Tue</v>
      </c>
      <c r="S3456" s="14">
        <f>VLOOKUP($B3456,Deals_Demo!$H:$S,8,0)</f>
        <v>45923.518726851849</v>
      </c>
      <c r="T3456" s="14">
        <f>VLOOKUP($B3456,Deals_Demo!$H:$S,9,0)</f>
        <v>45923.727060185185</v>
      </c>
      <c r="U3456" s="15" t="str">
        <f t="shared" si="535"/>
        <v>2025-09-23</v>
      </c>
      <c r="V3456" s="13" t="str">
        <f>VLOOKUP($B3456,Deals_Demo!$H:$S,11,0)</f>
        <v>17</v>
      </c>
      <c r="W3456" s="13" t="str">
        <f>VLOOKUP($B3456,Deals_Demo!$H:$S,12,0)</f>
        <v>Tue</v>
      </c>
      <c r="X3456" s="13">
        <f t="shared" si="537"/>
        <v>-0.31400000000000006</v>
      </c>
      <c r="Y3456" s="13">
        <f t="shared" si="538"/>
        <v>-0.62800000000000011</v>
      </c>
      <c r="Z3456" s="13">
        <f t="shared" si="539"/>
        <v>-0.94199999999999995</v>
      </c>
      <c r="AA3456" s="13">
        <f t="shared" si="536"/>
        <v>-3</v>
      </c>
    </row>
    <row r="3457" spans="1:27" x14ac:dyDescent="0.25">
      <c r="A3457" s="60">
        <v>45923.518726851849</v>
      </c>
      <c r="B3457" s="61">
        <v>444796422</v>
      </c>
      <c r="C3457" s="62" t="s">
        <v>36</v>
      </c>
      <c r="D3457" s="62" t="s">
        <v>37</v>
      </c>
      <c r="E3457" s="62" t="s">
        <v>119</v>
      </c>
      <c r="F3457" s="63">
        <v>3787.8</v>
      </c>
      <c r="G3457" s="63">
        <v>3784.78</v>
      </c>
      <c r="H3457" s="63">
        <v>3789.98</v>
      </c>
      <c r="I3457" s="62" t="s">
        <v>4000</v>
      </c>
      <c r="J3457" s="63">
        <v>3784.66</v>
      </c>
      <c r="K3457" s="63">
        <v>0</v>
      </c>
      <c r="L3457" s="63">
        <v>0</v>
      </c>
      <c r="M3457" s="63">
        <v>-3.14</v>
      </c>
      <c r="N3457" s="10" t="str">
        <f t="shared" si="531"/>
        <v>L</v>
      </c>
      <c r="O3457" s="11">
        <f t="shared" si="532"/>
        <v>45923</v>
      </c>
      <c r="P3457" s="12" t="str">
        <f t="shared" si="533"/>
        <v>12</v>
      </c>
      <c r="Q3457" s="13" t="str">
        <f>VLOOKUP($B3457,Deals_Demo!$H:$N,7,0)</f>
        <v>strategy_21_demo</v>
      </c>
      <c r="R3457" s="13" t="str">
        <f t="shared" si="534"/>
        <v>Tue</v>
      </c>
      <c r="S3457" s="14">
        <f>VLOOKUP($B3457,Deals_Demo!$H:$S,8,0)</f>
        <v>45923.518726851849</v>
      </c>
      <c r="T3457" s="14">
        <f>VLOOKUP($B3457,Deals_Demo!$H:$S,9,0)</f>
        <v>45923.727060185185</v>
      </c>
      <c r="U3457" s="15" t="str">
        <f t="shared" si="535"/>
        <v>2025-09-23</v>
      </c>
      <c r="V3457" s="13" t="str">
        <f>VLOOKUP($B3457,Deals_Demo!$H:$S,11,0)</f>
        <v>17</v>
      </c>
      <c r="W3457" s="13" t="str">
        <f>VLOOKUP($B3457,Deals_Demo!$H:$S,12,0)</f>
        <v>Tue</v>
      </c>
      <c r="X3457" s="13">
        <f t="shared" si="537"/>
        <v>-0.31400000000000006</v>
      </c>
      <c r="Y3457" s="13">
        <f t="shared" si="538"/>
        <v>-0.62800000000000011</v>
      </c>
      <c r="Z3457" s="13">
        <f t="shared" si="539"/>
        <v>-0.94199999999999995</v>
      </c>
      <c r="AA3457" s="13">
        <f t="shared" si="536"/>
        <v>-3</v>
      </c>
    </row>
    <row r="3458" spans="1:27" x14ac:dyDescent="0.25">
      <c r="A3458" s="56">
        <v>45923.518738425926</v>
      </c>
      <c r="B3458" s="57">
        <v>444796423</v>
      </c>
      <c r="C3458" s="58" t="s">
        <v>36</v>
      </c>
      <c r="D3458" s="58" t="s">
        <v>37</v>
      </c>
      <c r="E3458" s="58" t="s">
        <v>119</v>
      </c>
      <c r="F3458" s="59">
        <v>3787.78</v>
      </c>
      <c r="G3458" s="59">
        <v>3786.28</v>
      </c>
      <c r="H3458" s="59">
        <v>3789.28</v>
      </c>
      <c r="I3458" s="58" t="s">
        <v>3998</v>
      </c>
      <c r="J3458" s="59">
        <v>3786.1</v>
      </c>
      <c r="K3458" s="59">
        <v>0</v>
      </c>
      <c r="L3458" s="59">
        <v>0</v>
      </c>
      <c r="M3458" s="59">
        <v>-1.68</v>
      </c>
      <c r="N3458" s="10" t="str">
        <f t="shared" si="531"/>
        <v>L</v>
      </c>
      <c r="O3458" s="11">
        <f t="shared" si="532"/>
        <v>45923</v>
      </c>
      <c r="P3458" s="12" t="str">
        <f t="shared" si="533"/>
        <v>12</v>
      </c>
      <c r="Q3458" s="13" t="str">
        <f>VLOOKUP($B3458,Deals_Demo!$H:$N,7,0)</f>
        <v>strategy_15_demo</v>
      </c>
      <c r="R3458" s="13" t="str">
        <f t="shared" si="534"/>
        <v>Tue</v>
      </c>
      <c r="S3458" s="14">
        <f>VLOOKUP($B3458,Deals_Demo!$H:$S,8,0)</f>
        <v>45923.518738425926</v>
      </c>
      <c r="T3458" s="14">
        <f>VLOOKUP($B3458,Deals_Demo!$H:$S,9,0)</f>
        <v>45923.727071759262</v>
      </c>
      <c r="U3458" s="15" t="str">
        <f t="shared" si="535"/>
        <v>2025-09-23</v>
      </c>
      <c r="V3458" s="13" t="str">
        <f>VLOOKUP($B3458,Deals_Demo!$H:$S,11,0)</f>
        <v>17</v>
      </c>
      <c r="W3458" s="13" t="str">
        <f>VLOOKUP($B3458,Deals_Demo!$H:$S,12,0)</f>
        <v>Tue</v>
      </c>
      <c r="X3458" s="13">
        <f t="shared" si="537"/>
        <v>-0.16800000000000001</v>
      </c>
      <c r="Y3458" s="13">
        <f t="shared" si="538"/>
        <v>-0.33600000000000002</v>
      </c>
      <c r="Z3458" s="13">
        <f t="shared" si="539"/>
        <v>-0.504</v>
      </c>
      <c r="AA3458" s="13">
        <f t="shared" si="536"/>
        <v>-3</v>
      </c>
    </row>
    <row r="3459" spans="1:27" x14ac:dyDescent="0.25">
      <c r="A3459" s="60">
        <v>45923.518738425926</v>
      </c>
      <c r="B3459" s="61">
        <v>444796427</v>
      </c>
      <c r="C3459" s="62" t="s">
        <v>36</v>
      </c>
      <c r="D3459" s="62" t="s">
        <v>37</v>
      </c>
      <c r="E3459" s="62" t="s">
        <v>119</v>
      </c>
      <c r="F3459" s="63">
        <v>3787.78</v>
      </c>
      <c r="G3459" s="63">
        <v>3784.78</v>
      </c>
      <c r="H3459" s="63">
        <v>3789.28</v>
      </c>
      <c r="I3459" s="62" t="s">
        <v>4000</v>
      </c>
      <c r="J3459" s="63">
        <v>3784.66</v>
      </c>
      <c r="K3459" s="63">
        <v>0</v>
      </c>
      <c r="L3459" s="63">
        <v>0</v>
      </c>
      <c r="M3459" s="63">
        <v>-3.12</v>
      </c>
      <c r="N3459" s="10" t="str">
        <f t="shared" ref="N3459:N3522" si="540">IF(M3459&gt;0,"W",IF(M3459&lt;0,"L","BE"))</f>
        <v>L</v>
      </c>
      <c r="O3459" s="11">
        <f t="shared" ref="O3459:O3522" si="541">INT(LEFT(A3459,10))</f>
        <v>45923</v>
      </c>
      <c r="P3459" s="12" t="str">
        <f t="shared" ref="P3459:P3522" si="542">TEXT(A3459,"hh")</f>
        <v>12</v>
      </c>
      <c r="Q3459" s="13" t="str">
        <f>VLOOKUP($B3459,Deals_Demo!$H:$N,7,0)</f>
        <v>strategy_14_demo</v>
      </c>
      <c r="R3459" s="13" t="str">
        <f t="shared" ref="R3459:R3522" si="543">TEXT(O3459,"ddd")</f>
        <v>Tue</v>
      </c>
      <c r="S3459" s="14">
        <f>VLOOKUP($B3459,Deals_Demo!$H:$S,8,0)</f>
        <v>45923.518738425926</v>
      </c>
      <c r="T3459" s="14">
        <f>VLOOKUP($B3459,Deals_Demo!$H:$S,9,0)</f>
        <v>45923.727071759262</v>
      </c>
      <c r="U3459" s="15" t="str">
        <f t="shared" ref="U3459:U3522" si="544">TEXT(T3459,"yyyy-mm-dd")</f>
        <v>2025-09-23</v>
      </c>
      <c r="V3459" s="13" t="str">
        <f>VLOOKUP($B3459,Deals_Demo!$H:$S,11,0)</f>
        <v>17</v>
      </c>
      <c r="W3459" s="13" t="str">
        <f>VLOOKUP($B3459,Deals_Demo!$H:$S,12,0)</f>
        <v>Tue</v>
      </c>
      <c r="X3459" s="13">
        <f t="shared" si="537"/>
        <v>-0.31200000000000006</v>
      </c>
      <c r="Y3459" s="13">
        <f t="shared" si="538"/>
        <v>-0.62400000000000011</v>
      </c>
      <c r="Z3459" s="13">
        <f t="shared" si="539"/>
        <v>-0.93599999999999994</v>
      </c>
      <c r="AA3459" s="13">
        <f t="shared" ref="AA3459:AA3522" si="545">IF(M3459&lt;2.9,-3,M3459)</f>
        <v>-3</v>
      </c>
    </row>
    <row r="3460" spans="1:27" x14ac:dyDescent="0.25">
      <c r="A3460" s="56">
        <v>45923.518738425926</v>
      </c>
      <c r="B3460" s="57">
        <v>444796428</v>
      </c>
      <c r="C3460" s="58" t="s">
        <v>36</v>
      </c>
      <c r="D3460" s="58" t="s">
        <v>37</v>
      </c>
      <c r="E3460" s="58" t="s">
        <v>119</v>
      </c>
      <c r="F3460" s="59">
        <v>3787.83</v>
      </c>
      <c r="G3460" s="59">
        <v>3784.78</v>
      </c>
      <c r="H3460" s="59">
        <v>3790.78</v>
      </c>
      <c r="I3460" s="58" t="s">
        <v>4000</v>
      </c>
      <c r="J3460" s="59">
        <v>3784.66</v>
      </c>
      <c r="K3460" s="59">
        <v>0</v>
      </c>
      <c r="L3460" s="59">
        <v>0</v>
      </c>
      <c r="M3460" s="59">
        <v>-3.17</v>
      </c>
      <c r="N3460" s="10" t="str">
        <f t="shared" si="540"/>
        <v>L</v>
      </c>
      <c r="O3460" s="11">
        <f t="shared" si="541"/>
        <v>45923</v>
      </c>
      <c r="P3460" s="12" t="str">
        <f t="shared" si="542"/>
        <v>12</v>
      </c>
      <c r="Q3460" s="13" t="str">
        <f>VLOOKUP($B3460,Deals_Demo!$H:$N,7,0)</f>
        <v>strategy_09_demo</v>
      </c>
      <c r="R3460" s="13" t="str">
        <f t="shared" si="543"/>
        <v>Tue</v>
      </c>
      <c r="S3460" s="14">
        <f>VLOOKUP($B3460,Deals_Demo!$H:$S,8,0)</f>
        <v>45923.518738425926</v>
      </c>
      <c r="T3460" s="14">
        <f>VLOOKUP($B3460,Deals_Demo!$H:$S,9,0)</f>
        <v>45923.727071759262</v>
      </c>
      <c r="U3460" s="15" t="str">
        <f t="shared" si="544"/>
        <v>2025-09-23</v>
      </c>
      <c r="V3460" s="13" t="str">
        <f>VLOOKUP($B3460,Deals_Demo!$H:$S,11,0)</f>
        <v>17</v>
      </c>
      <c r="W3460" s="13" t="str">
        <f>VLOOKUP($B3460,Deals_Demo!$H:$S,12,0)</f>
        <v>Tue</v>
      </c>
      <c r="X3460" s="13">
        <f t="shared" ref="X3460:X3523" si="546">$M3460*0.1</f>
        <v>-0.317</v>
      </c>
      <c r="Y3460" s="13">
        <f t="shared" ref="Y3460:Y3523" si="547">$M3460*0.2</f>
        <v>-0.63400000000000001</v>
      </c>
      <c r="Z3460" s="13">
        <f t="shared" ref="Z3460:Z3523" si="548">$M3460*0.3</f>
        <v>-0.95099999999999996</v>
      </c>
      <c r="AA3460" s="13">
        <f t="shared" si="545"/>
        <v>-3</v>
      </c>
    </row>
    <row r="3461" spans="1:27" x14ac:dyDescent="0.25">
      <c r="A3461" s="60">
        <v>45923.518738425926</v>
      </c>
      <c r="B3461" s="61">
        <v>444796429</v>
      </c>
      <c r="C3461" s="62" t="s">
        <v>36</v>
      </c>
      <c r="D3461" s="62" t="s">
        <v>37</v>
      </c>
      <c r="E3461" s="62" t="s">
        <v>119</v>
      </c>
      <c r="F3461" s="63">
        <v>3787.83</v>
      </c>
      <c r="G3461" s="63">
        <v>3785.28</v>
      </c>
      <c r="H3461" s="63">
        <v>3790.78</v>
      </c>
      <c r="I3461" s="62" t="s">
        <v>4001</v>
      </c>
      <c r="J3461" s="63">
        <v>3785.22</v>
      </c>
      <c r="K3461" s="63">
        <v>0</v>
      </c>
      <c r="L3461" s="63">
        <v>0</v>
      </c>
      <c r="M3461" s="63">
        <v>-2.61</v>
      </c>
      <c r="N3461" s="10" t="str">
        <f t="shared" si="540"/>
        <v>L</v>
      </c>
      <c r="O3461" s="11">
        <f t="shared" si="541"/>
        <v>45923</v>
      </c>
      <c r="P3461" s="12" t="str">
        <f t="shared" si="542"/>
        <v>12</v>
      </c>
      <c r="Q3461" s="13" t="str">
        <f>VLOOKUP($B3461,Deals_Demo!$H:$N,7,0)</f>
        <v>strategy_10_demo</v>
      </c>
      <c r="R3461" s="13" t="str">
        <f t="shared" si="543"/>
        <v>Tue</v>
      </c>
      <c r="S3461" s="14">
        <f>VLOOKUP($B3461,Deals_Demo!$H:$S,8,0)</f>
        <v>45923.518738425926</v>
      </c>
      <c r="T3461" s="14">
        <f>VLOOKUP($B3461,Deals_Demo!$H:$S,9,0)</f>
        <v>45923.727071759262</v>
      </c>
      <c r="U3461" s="15" t="str">
        <f t="shared" si="544"/>
        <v>2025-09-23</v>
      </c>
      <c r="V3461" s="13" t="str">
        <f>VLOOKUP($B3461,Deals_Demo!$H:$S,11,0)</f>
        <v>17</v>
      </c>
      <c r="W3461" s="13" t="str">
        <f>VLOOKUP($B3461,Deals_Demo!$H:$S,12,0)</f>
        <v>Tue</v>
      </c>
      <c r="X3461" s="13">
        <f t="shared" si="546"/>
        <v>-0.26100000000000001</v>
      </c>
      <c r="Y3461" s="13">
        <f t="shared" si="547"/>
        <v>-0.52200000000000002</v>
      </c>
      <c r="Z3461" s="13">
        <f t="shared" si="548"/>
        <v>-0.78299999999999992</v>
      </c>
      <c r="AA3461" s="13">
        <f t="shared" si="545"/>
        <v>-3</v>
      </c>
    </row>
    <row r="3462" spans="1:27" x14ac:dyDescent="0.25">
      <c r="A3462" s="56">
        <v>45923.518750000003</v>
      </c>
      <c r="B3462" s="57">
        <v>444796431</v>
      </c>
      <c r="C3462" s="58" t="s">
        <v>36</v>
      </c>
      <c r="D3462" s="58" t="s">
        <v>37</v>
      </c>
      <c r="E3462" s="58" t="s">
        <v>119</v>
      </c>
      <c r="F3462" s="59">
        <v>3787.75</v>
      </c>
      <c r="G3462" s="59">
        <v>3784.78</v>
      </c>
      <c r="H3462" s="59">
        <v>3789.28</v>
      </c>
      <c r="I3462" s="58" t="s">
        <v>4000</v>
      </c>
      <c r="J3462" s="59">
        <v>3784.66</v>
      </c>
      <c r="K3462" s="59">
        <v>0</v>
      </c>
      <c r="L3462" s="59">
        <v>0</v>
      </c>
      <c r="M3462" s="59">
        <v>-3.09</v>
      </c>
      <c r="N3462" s="10" t="str">
        <f t="shared" si="540"/>
        <v>L</v>
      </c>
      <c r="O3462" s="11">
        <f t="shared" si="541"/>
        <v>45923</v>
      </c>
      <c r="P3462" s="12" t="str">
        <f t="shared" si="542"/>
        <v>12</v>
      </c>
      <c r="Q3462" s="13" t="str">
        <f>VLOOKUP($B3462,Deals_Demo!$H:$N,7,0)</f>
        <v>strategy_12_demo</v>
      </c>
      <c r="R3462" s="13" t="str">
        <f t="shared" si="543"/>
        <v>Tue</v>
      </c>
      <c r="S3462" s="14">
        <f>VLOOKUP($B3462,Deals_Demo!$H:$S,8,0)</f>
        <v>45923.518750000003</v>
      </c>
      <c r="T3462" s="14">
        <f>VLOOKUP($B3462,Deals_Demo!$H:$S,9,0)</f>
        <v>45923.727083333339</v>
      </c>
      <c r="U3462" s="15" t="str">
        <f t="shared" si="544"/>
        <v>2025-09-23</v>
      </c>
      <c r="V3462" s="13" t="str">
        <f>VLOOKUP($B3462,Deals_Demo!$H:$S,11,0)</f>
        <v>17</v>
      </c>
      <c r="W3462" s="13" t="str">
        <f>VLOOKUP($B3462,Deals_Demo!$H:$S,12,0)</f>
        <v>Tue</v>
      </c>
      <c r="X3462" s="13">
        <f t="shared" si="546"/>
        <v>-0.309</v>
      </c>
      <c r="Y3462" s="13">
        <f t="shared" si="547"/>
        <v>-0.61799999999999999</v>
      </c>
      <c r="Z3462" s="13">
        <f t="shared" si="548"/>
        <v>-0.92699999999999994</v>
      </c>
      <c r="AA3462" s="13">
        <f t="shared" si="545"/>
        <v>-3</v>
      </c>
    </row>
    <row r="3463" spans="1:27" x14ac:dyDescent="0.25">
      <c r="A3463" s="60">
        <v>45923.518750000003</v>
      </c>
      <c r="B3463" s="61">
        <v>444796433</v>
      </c>
      <c r="C3463" s="62" t="s">
        <v>36</v>
      </c>
      <c r="D3463" s="62" t="s">
        <v>37</v>
      </c>
      <c r="E3463" s="62" t="s">
        <v>119</v>
      </c>
      <c r="F3463" s="63">
        <v>3787.75</v>
      </c>
      <c r="G3463" s="63">
        <v>3785.58</v>
      </c>
      <c r="H3463" s="63">
        <v>3789.28</v>
      </c>
      <c r="I3463" s="62" t="s">
        <v>4002</v>
      </c>
      <c r="J3463" s="63">
        <v>3785.57</v>
      </c>
      <c r="K3463" s="63">
        <v>0</v>
      </c>
      <c r="L3463" s="63">
        <v>0</v>
      </c>
      <c r="M3463" s="63">
        <v>-2.1800000000000002</v>
      </c>
      <c r="N3463" s="10" t="str">
        <f t="shared" si="540"/>
        <v>L</v>
      </c>
      <c r="O3463" s="11">
        <f t="shared" si="541"/>
        <v>45923</v>
      </c>
      <c r="P3463" s="12" t="str">
        <f t="shared" si="542"/>
        <v>12</v>
      </c>
      <c r="Q3463" s="13" t="str">
        <f>VLOOKUP($B3463,Deals_Demo!$H:$N,7,0)</f>
        <v>strategy_22_demo</v>
      </c>
      <c r="R3463" s="13" t="str">
        <f t="shared" si="543"/>
        <v>Tue</v>
      </c>
      <c r="S3463" s="14">
        <f>VLOOKUP($B3463,Deals_Demo!$H:$S,8,0)</f>
        <v>45923.518750000003</v>
      </c>
      <c r="T3463" s="14">
        <f>VLOOKUP($B3463,Deals_Demo!$H:$S,9,0)</f>
        <v>45923.727083333339</v>
      </c>
      <c r="U3463" s="15" t="str">
        <f t="shared" si="544"/>
        <v>2025-09-23</v>
      </c>
      <c r="V3463" s="13" t="str">
        <f>VLOOKUP($B3463,Deals_Demo!$H:$S,11,0)</f>
        <v>17</v>
      </c>
      <c r="W3463" s="13" t="str">
        <f>VLOOKUP($B3463,Deals_Demo!$H:$S,12,0)</f>
        <v>Tue</v>
      </c>
      <c r="X3463" s="13">
        <f t="shared" si="546"/>
        <v>-0.21800000000000003</v>
      </c>
      <c r="Y3463" s="13">
        <f t="shared" si="547"/>
        <v>-0.43600000000000005</v>
      </c>
      <c r="Z3463" s="13">
        <f t="shared" si="548"/>
        <v>-0.65400000000000003</v>
      </c>
      <c r="AA3463" s="13">
        <f t="shared" si="545"/>
        <v>-3</v>
      </c>
    </row>
    <row r="3464" spans="1:27" x14ac:dyDescent="0.25">
      <c r="A3464" s="56">
        <v>45923.518750000003</v>
      </c>
      <c r="B3464" s="57">
        <v>444796438</v>
      </c>
      <c r="C3464" s="58" t="s">
        <v>36</v>
      </c>
      <c r="D3464" s="58" t="s">
        <v>37</v>
      </c>
      <c r="E3464" s="58" t="s">
        <v>119</v>
      </c>
      <c r="F3464" s="59">
        <v>3787.74</v>
      </c>
      <c r="G3464" s="59">
        <v>3785.58</v>
      </c>
      <c r="H3464" s="59">
        <v>3790.78</v>
      </c>
      <c r="I3464" s="58" t="s">
        <v>4002</v>
      </c>
      <c r="J3464" s="59">
        <v>3785.57</v>
      </c>
      <c r="K3464" s="59">
        <v>0</v>
      </c>
      <c r="L3464" s="59">
        <v>0</v>
      </c>
      <c r="M3464" s="59">
        <v>-2.17</v>
      </c>
      <c r="N3464" s="10" t="str">
        <f t="shared" si="540"/>
        <v>L</v>
      </c>
      <c r="O3464" s="11">
        <f t="shared" si="541"/>
        <v>45923</v>
      </c>
      <c r="P3464" s="12" t="str">
        <f t="shared" si="542"/>
        <v>12</v>
      </c>
      <c r="Q3464" s="13" t="str">
        <f>VLOOKUP($B3464,Deals_Demo!$H:$N,7,0)</f>
        <v>strategy_23_demo</v>
      </c>
      <c r="R3464" s="13" t="str">
        <f t="shared" si="543"/>
        <v>Tue</v>
      </c>
      <c r="S3464" s="14">
        <f>VLOOKUP($B3464,Deals_Demo!$H:$S,8,0)</f>
        <v>45923.518750000003</v>
      </c>
      <c r="T3464" s="14">
        <f>VLOOKUP($B3464,Deals_Demo!$H:$S,9,0)</f>
        <v>45923.727083333339</v>
      </c>
      <c r="U3464" s="15" t="str">
        <f t="shared" si="544"/>
        <v>2025-09-23</v>
      </c>
      <c r="V3464" s="13" t="str">
        <f>VLOOKUP($B3464,Deals_Demo!$H:$S,11,0)</f>
        <v>17</v>
      </c>
      <c r="W3464" s="13" t="str">
        <f>VLOOKUP($B3464,Deals_Demo!$H:$S,12,0)</f>
        <v>Tue</v>
      </c>
      <c r="X3464" s="13">
        <f t="shared" si="546"/>
        <v>-0.217</v>
      </c>
      <c r="Y3464" s="13">
        <f t="shared" si="547"/>
        <v>-0.434</v>
      </c>
      <c r="Z3464" s="13">
        <f t="shared" si="548"/>
        <v>-0.65099999999999991</v>
      </c>
      <c r="AA3464" s="13">
        <f t="shared" si="545"/>
        <v>-3</v>
      </c>
    </row>
    <row r="3465" spans="1:27" x14ac:dyDescent="0.25">
      <c r="A3465" s="60">
        <v>45923.519074074073</v>
      </c>
      <c r="B3465" s="61">
        <v>444797458</v>
      </c>
      <c r="C3465" s="62" t="s">
        <v>36</v>
      </c>
      <c r="D3465" s="62" t="s">
        <v>37</v>
      </c>
      <c r="E3465" s="62" t="s">
        <v>119</v>
      </c>
      <c r="F3465" s="63">
        <v>3786.01</v>
      </c>
      <c r="G3465" s="63">
        <v>3783</v>
      </c>
      <c r="H3465" s="63">
        <v>3789.5</v>
      </c>
      <c r="I3465" s="62" t="s">
        <v>4003</v>
      </c>
      <c r="J3465" s="63">
        <v>3783</v>
      </c>
      <c r="K3465" s="63">
        <v>0</v>
      </c>
      <c r="L3465" s="63">
        <v>0</v>
      </c>
      <c r="M3465" s="63">
        <v>-3.01</v>
      </c>
      <c r="N3465" s="10" t="str">
        <f t="shared" si="540"/>
        <v>L</v>
      </c>
      <c r="O3465" s="11">
        <f t="shared" si="541"/>
        <v>45923</v>
      </c>
      <c r="P3465" s="12" t="str">
        <f t="shared" si="542"/>
        <v>12</v>
      </c>
      <c r="Q3465" s="13" t="str">
        <f>VLOOKUP($B3465,Deals_Demo!$H:$N,7,0)</f>
        <v>strategy_13_demo</v>
      </c>
      <c r="R3465" s="13" t="str">
        <f t="shared" si="543"/>
        <v>Tue</v>
      </c>
      <c r="S3465" s="14">
        <f>VLOOKUP($B3465,Deals_Demo!$H:$S,8,0)</f>
        <v>45923.519074074073</v>
      </c>
      <c r="T3465" s="14">
        <f>VLOOKUP($B3465,Deals_Demo!$H:$S,9,0)</f>
        <v>45923.727407407408</v>
      </c>
      <c r="U3465" s="15" t="str">
        <f t="shared" si="544"/>
        <v>2025-09-23</v>
      </c>
      <c r="V3465" s="13" t="str">
        <f>VLOOKUP($B3465,Deals_Demo!$H:$S,11,0)</f>
        <v>17</v>
      </c>
      <c r="W3465" s="13" t="str">
        <f>VLOOKUP($B3465,Deals_Demo!$H:$S,12,0)</f>
        <v>Tue</v>
      </c>
      <c r="X3465" s="13">
        <f t="shared" si="546"/>
        <v>-0.30099999999999999</v>
      </c>
      <c r="Y3465" s="13">
        <f t="shared" si="547"/>
        <v>-0.60199999999999998</v>
      </c>
      <c r="Z3465" s="13">
        <f t="shared" si="548"/>
        <v>-0.90299999999999991</v>
      </c>
      <c r="AA3465" s="13">
        <f t="shared" si="545"/>
        <v>-3</v>
      </c>
    </row>
    <row r="3466" spans="1:27" x14ac:dyDescent="0.25">
      <c r="A3466" s="56">
        <v>45923.519999999997</v>
      </c>
      <c r="B3466" s="57">
        <v>444798448</v>
      </c>
      <c r="C3466" s="58" t="s">
        <v>36</v>
      </c>
      <c r="D3466" s="58" t="s">
        <v>37</v>
      </c>
      <c r="E3466" s="58" t="s">
        <v>119</v>
      </c>
      <c r="F3466" s="59">
        <v>3787.39</v>
      </c>
      <c r="G3466" s="59">
        <v>3784.89</v>
      </c>
      <c r="H3466" s="59">
        <v>3790.39</v>
      </c>
      <c r="I3466" s="58" t="s">
        <v>4000</v>
      </c>
      <c r="J3466" s="59">
        <v>3784.66</v>
      </c>
      <c r="K3466" s="59">
        <v>0</v>
      </c>
      <c r="L3466" s="59">
        <v>0</v>
      </c>
      <c r="M3466" s="59">
        <v>-2.73</v>
      </c>
      <c r="N3466" s="10" t="str">
        <f t="shared" si="540"/>
        <v>L</v>
      </c>
      <c r="O3466" s="11">
        <f t="shared" si="541"/>
        <v>45923</v>
      </c>
      <c r="P3466" s="12" t="str">
        <f t="shared" si="542"/>
        <v>12</v>
      </c>
      <c r="Q3466" s="13" t="str">
        <f>VLOOKUP($B3466,Deals_Demo!$H:$N,7,0)</f>
        <v>strategy_10_demo</v>
      </c>
      <c r="R3466" s="13" t="str">
        <f t="shared" si="543"/>
        <v>Tue</v>
      </c>
      <c r="S3466" s="14">
        <f>VLOOKUP($B3466,Deals_Demo!$H:$S,8,0)</f>
        <v>45923.519999999997</v>
      </c>
      <c r="T3466" s="14">
        <f>VLOOKUP($B3466,Deals_Demo!$H:$S,9,0)</f>
        <v>45923.728333333333</v>
      </c>
      <c r="U3466" s="15" t="str">
        <f t="shared" si="544"/>
        <v>2025-09-23</v>
      </c>
      <c r="V3466" s="13" t="str">
        <f>VLOOKUP($B3466,Deals_Demo!$H:$S,11,0)</f>
        <v>17</v>
      </c>
      <c r="W3466" s="13" t="str">
        <f>VLOOKUP($B3466,Deals_Demo!$H:$S,12,0)</f>
        <v>Tue</v>
      </c>
      <c r="X3466" s="13">
        <f t="shared" si="546"/>
        <v>-0.27300000000000002</v>
      </c>
      <c r="Y3466" s="13">
        <f t="shared" si="547"/>
        <v>-0.54600000000000004</v>
      </c>
      <c r="Z3466" s="13">
        <f t="shared" si="548"/>
        <v>-0.81899999999999995</v>
      </c>
      <c r="AA3466" s="13">
        <f t="shared" si="545"/>
        <v>-3</v>
      </c>
    </row>
    <row r="3467" spans="1:27" x14ac:dyDescent="0.25">
      <c r="A3467" s="60">
        <v>45923.519999999997</v>
      </c>
      <c r="B3467" s="61">
        <v>444798453</v>
      </c>
      <c r="C3467" s="62" t="s">
        <v>36</v>
      </c>
      <c r="D3467" s="62" t="s">
        <v>37</v>
      </c>
      <c r="E3467" s="62" t="s">
        <v>119</v>
      </c>
      <c r="F3467" s="63">
        <v>3787.41</v>
      </c>
      <c r="G3467" s="63">
        <v>3785.19</v>
      </c>
      <c r="H3467" s="63">
        <v>3790.39</v>
      </c>
      <c r="I3467" s="62" t="s">
        <v>4004</v>
      </c>
      <c r="J3467" s="63">
        <v>3785.07</v>
      </c>
      <c r="K3467" s="63">
        <v>0</v>
      </c>
      <c r="L3467" s="63">
        <v>0</v>
      </c>
      <c r="M3467" s="63">
        <v>-2.34</v>
      </c>
      <c r="N3467" s="10" t="str">
        <f t="shared" si="540"/>
        <v>L</v>
      </c>
      <c r="O3467" s="11">
        <f t="shared" si="541"/>
        <v>45923</v>
      </c>
      <c r="P3467" s="12" t="str">
        <f t="shared" si="542"/>
        <v>12</v>
      </c>
      <c r="Q3467" s="13" t="str">
        <f>VLOOKUP($B3467,Deals_Demo!$H:$N,7,0)</f>
        <v>strategy_23_demo</v>
      </c>
      <c r="R3467" s="13" t="str">
        <f t="shared" si="543"/>
        <v>Tue</v>
      </c>
      <c r="S3467" s="14">
        <f>VLOOKUP($B3467,Deals_Demo!$H:$S,8,0)</f>
        <v>45923.519999999997</v>
      </c>
      <c r="T3467" s="14">
        <f>VLOOKUP($B3467,Deals_Demo!$H:$S,9,0)</f>
        <v>45923.728333333333</v>
      </c>
      <c r="U3467" s="15" t="str">
        <f t="shared" si="544"/>
        <v>2025-09-23</v>
      </c>
      <c r="V3467" s="13" t="str">
        <f>VLOOKUP($B3467,Deals_Demo!$H:$S,11,0)</f>
        <v>17</v>
      </c>
      <c r="W3467" s="13" t="str">
        <f>VLOOKUP($B3467,Deals_Demo!$H:$S,12,0)</f>
        <v>Tue</v>
      </c>
      <c r="X3467" s="13">
        <f t="shared" si="546"/>
        <v>-0.23399999999999999</v>
      </c>
      <c r="Y3467" s="13">
        <f t="shared" si="547"/>
        <v>-0.46799999999999997</v>
      </c>
      <c r="Z3467" s="13">
        <f t="shared" si="548"/>
        <v>-0.70199999999999996</v>
      </c>
      <c r="AA3467" s="13">
        <f t="shared" si="545"/>
        <v>-3</v>
      </c>
    </row>
    <row r="3468" spans="1:27" x14ac:dyDescent="0.25">
      <c r="A3468" s="56">
        <v>45923.519999999997</v>
      </c>
      <c r="B3468" s="57">
        <v>444798464</v>
      </c>
      <c r="C3468" s="58" t="s">
        <v>36</v>
      </c>
      <c r="D3468" s="58" t="s">
        <v>37</v>
      </c>
      <c r="E3468" s="58" t="s">
        <v>119</v>
      </c>
      <c r="F3468" s="59">
        <v>3787.37</v>
      </c>
      <c r="G3468" s="59">
        <v>3785.19</v>
      </c>
      <c r="H3468" s="59">
        <v>3788.89</v>
      </c>
      <c r="I3468" s="58" t="s">
        <v>4004</v>
      </c>
      <c r="J3468" s="59">
        <v>3785.07</v>
      </c>
      <c r="K3468" s="59">
        <v>0</v>
      </c>
      <c r="L3468" s="59">
        <v>0</v>
      </c>
      <c r="M3468" s="59">
        <v>-2.2999999999999998</v>
      </c>
      <c r="N3468" s="10" t="str">
        <f t="shared" si="540"/>
        <v>L</v>
      </c>
      <c r="O3468" s="11">
        <f t="shared" si="541"/>
        <v>45923</v>
      </c>
      <c r="P3468" s="12" t="str">
        <f t="shared" si="542"/>
        <v>12</v>
      </c>
      <c r="Q3468" s="13" t="str">
        <f>VLOOKUP($B3468,Deals_Demo!$H:$N,7,0)</f>
        <v>strategy_22_demo</v>
      </c>
      <c r="R3468" s="13" t="str">
        <f t="shared" si="543"/>
        <v>Tue</v>
      </c>
      <c r="S3468" s="14">
        <f>VLOOKUP($B3468,Deals_Demo!$H:$S,8,0)</f>
        <v>45923.519999999997</v>
      </c>
      <c r="T3468" s="14">
        <f>VLOOKUP($B3468,Deals_Demo!$H:$S,9,0)</f>
        <v>45923.728333333333</v>
      </c>
      <c r="U3468" s="15" t="str">
        <f t="shared" si="544"/>
        <v>2025-09-23</v>
      </c>
      <c r="V3468" s="13" t="str">
        <f>VLOOKUP($B3468,Deals_Demo!$H:$S,11,0)</f>
        <v>17</v>
      </c>
      <c r="W3468" s="13" t="str">
        <f>VLOOKUP($B3468,Deals_Demo!$H:$S,12,0)</f>
        <v>Tue</v>
      </c>
      <c r="X3468" s="13">
        <f t="shared" si="546"/>
        <v>-0.22999999999999998</v>
      </c>
      <c r="Y3468" s="13">
        <f t="shared" si="547"/>
        <v>-0.45999999999999996</v>
      </c>
      <c r="Z3468" s="13">
        <f t="shared" si="548"/>
        <v>-0.69</v>
      </c>
      <c r="AA3468" s="13">
        <f t="shared" si="545"/>
        <v>-3</v>
      </c>
    </row>
    <row r="3469" spans="1:27" x14ac:dyDescent="0.25">
      <c r="A3469" s="60">
        <v>45923.519999999997</v>
      </c>
      <c r="B3469" s="61">
        <v>444798467</v>
      </c>
      <c r="C3469" s="62" t="s">
        <v>36</v>
      </c>
      <c r="D3469" s="62" t="s">
        <v>37</v>
      </c>
      <c r="E3469" s="62" t="s">
        <v>119</v>
      </c>
      <c r="F3469" s="63">
        <v>3787.43</v>
      </c>
      <c r="G3469" s="63">
        <v>3785.89</v>
      </c>
      <c r="H3469" s="63">
        <v>3788.89</v>
      </c>
      <c r="I3469" s="62" t="s">
        <v>4005</v>
      </c>
      <c r="J3469" s="63">
        <v>3785.81</v>
      </c>
      <c r="K3469" s="63">
        <v>0</v>
      </c>
      <c r="L3469" s="63">
        <v>0</v>
      </c>
      <c r="M3469" s="63">
        <v>-1.62</v>
      </c>
      <c r="N3469" s="10" t="str">
        <f t="shared" si="540"/>
        <v>L</v>
      </c>
      <c r="O3469" s="11">
        <f t="shared" si="541"/>
        <v>45923</v>
      </c>
      <c r="P3469" s="12" t="str">
        <f t="shared" si="542"/>
        <v>12</v>
      </c>
      <c r="Q3469" s="13" t="str">
        <f>VLOOKUP($B3469,Deals_Demo!$H:$N,7,0)</f>
        <v>strategy_15_demo</v>
      </c>
      <c r="R3469" s="13" t="str">
        <f t="shared" si="543"/>
        <v>Tue</v>
      </c>
      <c r="S3469" s="14">
        <f>VLOOKUP($B3469,Deals_Demo!$H:$S,8,0)</f>
        <v>45923.519999999997</v>
      </c>
      <c r="T3469" s="14">
        <f>VLOOKUP($B3469,Deals_Demo!$H:$S,9,0)</f>
        <v>45923.728333333333</v>
      </c>
      <c r="U3469" s="15" t="str">
        <f t="shared" si="544"/>
        <v>2025-09-23</v>
      </c>
      <c r="V3469" s="13" t="str">
        <f>VLOOKUP($B3469,Deals_Demo!$H:$S,11,0)</f>
        <v>17</v>
      </c>
      <c r="W3469" s="13" t="str">
        <f>VLOOKUP($B3469,Deals_Demo!$H:$S,12,0)</f>
        <v>Tue</v>
      </c>
      <c r="X3469" s="13">
        <f t="shared" si="546"/>
        <v>-0.16200000000000003</v>
      </c>
      <c r="Y3469" s="13">
        <f t="shared" si="547"/>
        <v>-0.32400000000000007</v>
      </c>
      <c r="Z3469" s="13">
        <f t="shared" si="548"/>
        <v>-0.48599999999999999</v>
      </c>
      <c r="AA3469" s="13">
        <f t="shared" si="545"/>
        <v>-3</v>
      </c>
    </row>
    <row r="3470" spans="1:27" x14ac:dyDescent="0.25">
      <c r="A3470" s="56">
        <v>45923.521504629629</v>
      </c>
      <c r="B3470" s="57">
        <v>444799416</v>
      </c>
      <c r="C3470" s="58" t="s">
        <v>36</v>
      </c>
      <c r="D3470" s="58" t="s">
        <v>37</v>
      </c>
      <c r="E3470" s="58" t="s">
        <v>119</v>
      </c>
      <c r="F3470" s="59">
        <v>3786.92</v>
      </c>
      <c r="G3470" s="59">
        <v>3783.92</v>
      </c>
      <c r="H3470" s="59">
        <v>3789.12</v>
      </c>
      <c r="I3470" s="58" t="s">
        <v>4006</v>
      </c>
      <c r="J3470" s="59">
        <v>3783.89</v>
      </c>
      <c r="K3470" s="59">
        <v>0</v>
      </c>
      <c r="L3470" s="59">
        <v>0</v>
      </c>
      <c r="M3470" s="59">
        <v>-3.03</v>
      </c>
      <c r="N3470" s="10" t="str">
        <f t="shared" si="540"/>
        <v>L</v>
      </c>
      <c r="O3470" s="11">
        <f t="shared" si="541"/>
        <v>45923</v>
      </c>
      <c r="P3470" s="12" t="str">
        <f t="shared" si="542"/>
        <v>12</v>
      </c>
      <c r="Q3470" s="13" t="str">
        <f>VLOOKUP($B3470,Deals_Demo!$H:$N,7,0)</f>
        <v>strategy_21_demo</v>
      </c>
      <c r="R3470" s="13" t="str">
        <f t="shared" si="543"/>
        <v>Tue</v>
      </c>
      <c r="S3470" s="14">
        <f>VLOOKUP($B3470,Deals_Demo!$H:$S,8,0)</f>
        <v>45923.521504629629</v>
      </c>
      <c r="T3470" s="14">
        <f>VLOOKUP($B3470,Deals_Demo!$H:$S,9,0)</f>
        <v>45923.729837962965</v>
      </c>
      <c r="U3470" s="15" t="str">
        <f t="shared" si="544"/>
        <v>2025-09-23</v>
      </c>
      <c r="V3470" s="13" t="str">
        <f>VLOOKUP($B3470,Deals_Demo!$H:$S,11,0)</f>
        <v>17</v>
      </c>
      <c r="W3470" s="13" t="str">
        <f>VLOOKUP($B3470,Deals_Demo!$H:$S,12,0)</f>
        <v>Tue</v>
      </c>
      <c r="X3470" s="13">
        <f t="shared" si="546"/>
        <v>-0.30299999999999999</v>
      </c>
      <c r="Y3470" s="13">
        <f t="shared" si="547"/>
        <v>-0.60599999999999998</v>
      </c>
      <c r="Z3470" s="13">
        <f t="shared" si="548"/>
        <v>-0.90899999999999992</v>
      </c>
      <c r="AA3470" s="13">
        <f t="shared" si="545"/>
        <v>-3</v>
      </c>
    </row>
    <row r="3471" spans="1:27" x14ac:dyDescent="0.25">
      <c r="A3471" s="60">
        <v>45923.521504629629</v>
      </c>
      <c r="B3471" s="61">
        <v>444799420</v>
      </c>
      <c r="C3471" s="62" t="s">
        <v>36</v>
      </c>
      <c r="D3471" s="62" t="s">
        <v>37</v>
      </c>
      <c r="E3471" s="62" t="s">
        <v>119</v>
      </c>
      <c r="F3471" s="63">
        <v>3786.92</v>
      </c>
      <c r="G3471" s="63">
        <v>3783.92</v>
      </c>
      <c r="H3471" s="63">
        <v>3790.42</v>
      </c>
      <c r="I3471" s="62" t="s">
        <v>4006</v>
      </c>
      <c r="J3471" s="63">
        <v>3783.89</v>
      </c>
      <c r="K3471" s="63">
        <v>0</v>
      </c>
      <c r="L3471" s="63">
        <v>0</v>
      </c>
      <c r="M3471" s="63">
        <v>-3.03</v>
      </c>
      <c r="N3471" s="10" t="str">
        <f t="shared" si="540"/>
        <v>L</v>
      </c>
      <c r="O3471" s="11">
        <f t="shared" si="541"/>
        <v>45923</v>
      </c>
      <c r="P3471" s="12" t="str">
        <f t="shared" si="542"/>
        <v>12</v>
      </c>
      <c r="Q3471" s="13" t="str">
        <f>VLOOKUP($B3471,Deals_Demo!$H:$N,7,0)</f>
        <v>strategy_11_demo</v>
      </c>
      <c r="R3471" s="13" t="str">
        <f t="shared" si="543"/>
        <v>Tue</v>
      </c>
      <c r="S3471" s="14">
        <f>VLOOKUP($B3471,Deals_Demo!$H:$S,8,0)</f>
        <v>45923.521504629629</v>
      </c>
      <c r="T3471" s="14">
        <f>VLOOKUP($B3471,Deals_Demo!$H:$S,9,0)</f>
        <v>45923.729837962965</v>
      </c>
      <c r="U3471" s="15" t="str">
        <f t="shared" si="544"/>
        <v>2025-09-23</v>
      </c>
      <c r="V3471" s="13" t="str">
        <f>VLOOKUP($B3471,Deals_Demo!$H:$S,11,0)</f>
        <v>17</v>
      </c>
      <c r="W3471" s="13" t="str">
        <f>VLOOKUP($B3471,Deals_Demo!$H:$S,12,0)</f>
        <v>Tue</v>
      </c>
      <c r="X3471" s="13">
        <f t="shared" si="546"/>
        <v>-0.30299999999999999</v>
      </c>
      <c r="Y3471" s="13">
        <f t="shared" si="547"/>
        <v>-0.60599999999999998</v>
      </c>
      <c r="Z3471" s="13">
        <f t="shared" si="548"/>
        <v>-0.90899999999999992</v>
      </c>
      <c r="AA3471" s="13">
        <f t="shared" si="545"/>
        <v>-3</v>
      </c>
    </row>
    <row r="3472" spans="1:27" x14ac:dyDescent="0.25">
      <c r="A3472" s="56">
        <v>45923.521504629629</v>
      </c>
      <c r="B3472" s="57">
        <v>444799422</v>
      </c>
      <c r="C3472" s="58" t="s">
        <v>36</v>
      </c>
      <c r="D3472" s="58" t="s">
        <v>37</v>
      </c>
      <c r="E3472" s="58" t="s">
        <v>119</v>
      </c>
      <c r="F3472" s="59">
        <v>3786.92</v>
      </c>
      <c r="G3472" s="59">
        <v>3784.72</v>
      </c>
      <c r="H3472" s="59">
        <v>3788.42</v>
      </c>
      <c r="I3472" s="58" t="s">
        <v>4007</v>
      </c>
      <c r="J3472" s="59">
        <v>3784.64</v>
      </c>
      <c r="K3472" s="59">
        <v>0</v>
      </c>
      <c r="L3472" s="59">
        <v>0</v>
      </c>
      <c r="M3472" s="59">
        <v>-2.2799999999999998</v>
      </c>
      <c r="N3472" s="10" t="str">
        <f t="shared" si="540"/>
        <v>L</v>
      </c>
      <c r="O3472" s="11">
        <f t="shared" si="541"/>
        <v>45923</v>
      </c>
      <c r="P3472" s="12" t="str">
        <f t="shared" si="542"/>
        <v>12</v>
      </c>
      <c r="Q3472" s="13" t="str">
        <f>VLOOKUP($B3472,Deals_Demo!$H:$N,7,0)</f>
        <v>strategy_22_demo</v>
      </c>
      <c r="R3472" s="13" t="str">
        <f t="shared" si="543"/>
        <v>Tue</v>
      </c>
      <c r="S3472" s="14">
        <f>VLOOKUP($B3472,Deals_Demo!$H:$S,8,0)</f>
        <v>45923.521504629629</v>
      </c>
      <c r="T3472" s="14">
        <f>VLOOKUP($B3472,Deals_Demo!$H:$S,9,0)</f>
        <v>45923.729837962965</v>
      </c>
      <c r="U3472" s="15" t="str">
        <f t="shared" si="544"/>
        <v>2025-09-23</v>
      </c>
      <c r="V3472" s="13" t="str">
        <f>VLOOKUP($B3472,Deals_Demo!$H:$S,11,0)</f>
        <v>17</v>
      </c>
      <c r="W3472" s="13" t="str">
        <f>VLOOKUP($B3472,Deals_Demo!$H:$S,12,0)</f>
        <v>Tue</v>
      </c>
      <c r="X3472" s="13">
        <f t="shared" si="546"/>
        <v>-0.22799999999999998</v>
      </c>
      <c r="Y3472" s="13">
        <f t="shared" si="547"/>
        <v>-0.45599999999999996</v>
      </c>
      <c r="Z3472" s="13">
        <f t="shared" si="548"/>
        <v>-0.68399999999999994</v>
      </c>
      <c r="AA3472" s="13">
        <f t="shared" si="545"/>
        <v>-3</v>
      </c>
    </row>
    <row r="3473" spans="1:27" x14ac:dyDescent="0.25">
      <c r="A3473" s="60">
        <v>45923.521504629629</v>
      </c>
      <c r="B3473" s="61">
        <v>444799426</v>
      </c>
      <c r="C3473" s="62" t="s">
        <v>36</v>
      </c>
      <c r="D3473" s="62" t="s">
        <v>37</v>
      </c>
      <c r="E3473" s="62" t="s">
        <v>119</v>
      </c>
      <c r="F3473" s="63">
        <v>3786.92</v>
      </c>
      <c r="G3473" s="63">
        <v>3784.42</v>
      </c>
      <c r="H3473" s="63">
        <v>3789.92</v>
      </c>
      <c r="I3473" s="62" t="s">
        <v>4008</v>
      </c>
      <c r="J3473" s="63">
        <v>3784.39</v>
      </c>
      <c r="K3473" s="63">
        <v>0</v>
      </c>
      <c r="L3473" s="63">
        <v>0</v>
      </c>
      <c r="M3473" s="63">
        <v>-2.5299999999999998</v>
      </c>
      <c r="N3473" s="10" t="str">
        <f t="shared" si="540"/>
        <v>L</v>
      </c>
      <c r="O3473" s="11">
        <f t="shared" si="541"/>
        <v>45923</v>
      </c>
      <c r="P3473" s="12" t="str">
        <f t="shared" si="542"/>
        <v>12</v>
      </c>
      <c r="Q3473" s="13" t="str">
        <f>VLOOKUP($B3473,Deals_Demo!$H:$N,7,0)</f>
        <v>strategy_10_demo</v>
      </c>
      <c r="R3473" s="13" t="str">
        <f t="shared" si="543"/>
        <v>Tue</v>
      </c>
      <c r="S3473" s="14">
        <f>VLOOKUP($B3473,Deals_Demo!$H:$S,8,0)</f>
        <v>45923.521504629629</v>
      </c>
      <c r="T3473" s="14">
        <f>VLOOKUP($B3473,Deals_Demo!$H:$S,9,0)</f>
        <v>45923.729837962965</v>
      </c>
      <c r="U3473" s="15" t="str">
        <f t="shared" si="544"/>
        <v>2025-09-23</v>
      </c>
      <c r="V3473" s="13" t="str">
        <f>VLOOKUP($B3473,Deals_Demo!$H:$S,11,0)</f>
        <v>17</v>
      </c>
      <c r="W3473" s="13" t="str">
        <f>VLOOKUP($B3473,Deals_Demo!$H:$S,12,0)</f>
        <v>Tue</v>
      </c>
      <c r="X3473" s="13">
        <f t="shared" si="546"/>
        <v>-0.253</v>
      </c>
      <c r="Y3473" s="13">
        <f t="shared" si="547"/>
        <v>-0.50600000000000001</v>
      </c>
      <c r="Z3473" s="13">
        <f t="shared" si="548"/>
        <v>-0.7589999999999999</v>
      </c>
      <c r="AA3473" s="13">
        <f t="shared" si="545"/>
        <v>-3</v>
      </c>
    </row>
    <row r="3474" spans="1:27" x14ac:dyDescent="0.25">
      <c r="A3474" s="56">
        <v>45923.521516203706</v>
      </c>
      <c r="B3474" s="57">
        <v>444799429</v>
      </c>
      <c r="C3474" s="58" t="s">
        <v>36</v>
      </c>
      <c r="D3474" s="58" t="s">
        <v>37</v>
      </c>
      <c r="E3474" s="58" t="s">
        <v>119</v>
      </c>
      <c r="F3474" s="59">
        <v>3786.92</v>
      </c>
      <c r="G3474" s="59">
        <v>3783.92</v>
      </c>
      <c r="H3474" s="59">
        <v>3788.42</v>
      </c>
      <c r="I3474" s="58" t="s">
        <v>4006</v>
      </c>
      <c r="J3474" s="59">
        <v>3783.89</v>
      </c>
      <c r="K3474" s="59">
        <v>0</v>
      </c>
      <c r="L3474" s="59">
        <v>0</v>
      </c>
      <c r="M3474" s="59">
        <v>-3.03</v>
      </c>
      <c r="N3474" s="10" t="str">
        <f t="shared" si="540"/>
        <v>L</v>
      </c>
      <c r="O3474" s="11">
        <f t="shared" si="541"/>
        <v>45923</v>
      </c>
      <c r="P3474" s="12" t="str">
        <f t="shared" si="542"/>
        <v>12</v>
      </c>
      <c r="Q3474" s="13" t="str">
        <f>VLOOKUP($B3474,Deals_Demo!$H:$N,7,0)</f>
        <v>strategy_24_demo</v>
      </c>
      <c r="R3474" s="13" t="str">
        <f t="shared" si="543"/>
        <v>Tue</v>
      </c>
      <c r="S3474" s="14">
        <f>VLOOKUP($B3474,Deals_Demo!$H:$S,8,0)</f>
        <v>45923.521516203706</v>
      </c>
      <c r="T3474" s="14">
        <f>VLOOKUP($B3474,Deals_Demo!$H:$S,9,0)</f>
        <v>45923.729849537041</v>
      </c>
      <c r="U3474" s="15" t="str">
        <f t="shared" si="544"/>
        <v>2025-09-23</v>
      </c>
      <c r="V3474" s="13" t="str">
        <f>VLOOKUP($B3474,Deals_Demo!$H:$S,11,0)</f>
        <v>17</v>
      </c>
      <c r="W3474" s="13" t="str">
        <f>VLOOKUP($B3474,Deals_Demo!$H:$S,12,0)</f>
        <v>Tue</v>
      </c>
      <c r="X3474" s="13">
        <f t="shared" si="546"/>
        <v>-0.30299999999999999</v>
      </c>
      <c r="Y3474" s="13">
        <f t="shared" si="547"/>
        <v>-0.60599999999999998</v>
      </c>
      <c r="Z3474" s="13">
        <f t="shared" si="548"/>
        <v>-0.90899999999999992</v>
      </c>
      <c r="AA3474" s="13">
        <f t="shared" si="545"/>
        <v>-3</v>
      </c>
    </row>
    <row r="3475" spans="1:27" x14ac:dyDescent="0.25">
      <c r="A3475" s="60">
        <v>45923.521516203706</v>
      </c>
      <c r="B3475" s="61">
        <v>444799431</v>
      </c>
      <c r="C3475" s="62" t="s">
        <v>36</v>
      </c>
      <c r="D3475" s="62" t="s">
        <v>37</v>
      </c>
      <c r="E3475" s="62" t="s">
        <v>119</v>
      </c>
      <c r="F3475" s="63">
        <v>3786.92</v>
      </c>
      <c r="G3475" s="63">
        <v>3784.72</v>
      </c>
      <c r="H3475" s="63">
        <v>3789.92</v>
      </c>
      <c r="I3475" s="62" t="s">
        <v>4007</v>
      </c>
      <c r="J3475" s="63">
        <v>3784.64</v>
      </c>
      <c r="K3475" s="63">
        <v>0</v>
      </c>
      <c r="L3475" s="63">
        <v>0</v>
      </c>
      <c r="M3475" s="63">
        <v>-2.2799999999999998</v>
      </c>
      <c r="N3475" s="10" t="str">
        <f t="shared" si="540"/>
        <v>L</v>
      </c>
      <c r="O3475" s="11">
        <f t="shared" si="541"/>
        <v>45923</v>
      </c>
      <c r="P3475" s="12" t="str">
        <f t="shared" si="542"/>
        <v>12</v>
      </c>
      <c r="Q3475" s="13" t="str">
        <f>VLOOKUP($B3475,Deals_Demo!$H:$N,7,0)</f>
        <v>strategy_23_demo</v>
      </c>
      <c r="R3475" s="13" t="str">
        <f t="shared" si="543"/>
        <v>Tue</v>
      </c>
      <c r="S3475" s="14">
        <f>VLOOKUP($B3475,Deals_Demo!$H:$S,8,0)</f>
        <v>45923.521516203706</v>
      </c>
      <c r="T3475" s="14">
        <f>VLOOKUP($B3475,Deals_Demo!$H:$S,9,0)</f>
        <v>45923.729849537041</v>
      </c>
      <c r="U3475" s="15" t="str">
        <f t="shared" si="544"/>
        <v>2025-09-23</v>
      </c>
      <c r="V3475" s="13" t="str">
        <f>VLOOKUP($B3475,Deals_Demo!$H:$S,11,0)</f>
        <v>17</v>
      </c>
      <c r="W3475" s="13" t="str">
        <f>VLOOKUP($B3475,Deals_Demo!$H:$S,12,0)</f>
        <v>Tue</v>
      </c>
      <c r="X3475" s="13">
        <f t="shared" si="546"/>
        <v>-0.22799999999999998</v>
      </c>
      <c r="Y3475" s="13">
        <f t="shared" si="547"/>
        <v>-0.45599999999999996</v>
      </c>
      <c r="Z3475" s="13">
        <f t="shared" si="548"/>
        <v>-0.68399999999999994</v>
      </c>
      <c r="AA3475" s="13">
        <f t="shared" si="545"/>
        <v>-3</v>
      </c>
    </row>
    <row r="3476" spans="1:27" x14ac:dyDescent="0.25">
      <c r="A3476" s="56">
        <v>45923.521516203706</v>
      </c>
      <c r="B3476" s="57">
        <v>444799433</v>
      </c>
      <c r="C3476" s="58" t="s">
        <v>36</v>
      </c>
      <c r="D3476" s="58" t="s">
        <v>37</v>
      </c>
      <c r="E3476" s="58" t="s">
        <v>119</v>
      </c>
      <c r="F3476" s="59">
        <v>3786.92</v>
      </c>
      <c r="G3476" s="59">
        <v>3783.92</v>
      </c>
      <c r="H3476" s="59">
        <v>3788.42</v>
      </c>
      <c r="I3476" s="58" t="s">
        <v>4006</v>
      </c>
      <c r="J3476" s="59">
        <v>3783.89</v>
      </c>
      <c r="K3476" s="59">
        <v>0</v>
      </c>
      <c r="L3476" s="59">
        <v>0</v>
      </c>
      <c r="M3476" s="59">
        <v>-3.03</v>
      </c>
      <c r="N3476" s="10" t="str">
        <f t="shared" si="540"/>
        <v>L</v>
      </c>
      <c r="O3476" s="11">
        <f t="shared" si="541"/>
        <v>45923</v>
      </c>
      <c r="P3476" s="12" t="str">
        <f t="shared" si="542"/>
        <v>12</v>
      </c>
      <c r="Q3476" s="13" t="str">
        <f>VLOOKUP($B3476,Deals_Demo!$H:$N,7,0)</f>
        <v>strategy_12_demo</v>
      </c>
      <c r="R3476" s="13" t="str">
        <f t="shared" si="543"/>
        <v>Tue</v>
      </c>
      <c r="S3476" s="14">
        <f>VLOOKUP($B3476,Deals_Demo!$H:$S,8,0)</f>
        <v>45923.521516203706</v>
      </c>
      <c r="T3476" s="14">
        <f>VLOOKUP($B3476,Deals_Demo!$H:$S,9,0)</f>
        <v>45923.729849537041</v>
      </c>
      <c r="U3476" s="15" t="str">
        <f t="shared" si="544"/>
        <v>2025-09-23</v>
      </c>
      <c r="V3476" s="13" t="str">
        <f>VLOOKUP($B3476,Deals_Demo!$H:$S,11,0)</f>
        <v>17</v>
      </c>
      <c r="W3476" s="13" t="str">
        <f>VLOOKUP($B3476,Deals_Demo!$H:$S,12,0)</f>
        <v>Tue</v>
      </c>
      <c r="X3476" s="13">
        <f t="shared" si="546"/>
        <v>-0.30299999999999999</v>
      </c>
      <c r="Y3476" s="13">
        <f t="shared" si="547"/>
        <v>-0.60599999999999998</v>
      </c>
      <c r="Z3476" s="13">
        <f t="shared" si="548"/>
        <v>-0.90899999999999992</v>
      </c>
      <c r="AA3476" s="13">
        <f t="shared" si="545"/>
        <v>-3</v>
      </c>
    </row>
    <row r="3477" spans="1:27" x14ac:dyDescent="0.25">
      <c r="A3477" s="60">
        <v>45923.521516203706</v>
      </c>
      <c r="B3477" s="61">
        <v>444799434</v>
      </c>
      <c r="C3477" s="62" t="s">
        <v>36</v>
      </c>
      <c r="D3477" s="62" t="s">
        <v>37</v>
      </c>
      <c r="E3477" s="62" t="s">
        <v>119</v>
      </c>
      <c r="F3477" s="63">
        <v>3786.92</v>
      </c>
      <c r="G3477" s="63">
        <v>3783.92</v>
      </c>
      <c r="H3477" s="63">
        <v>3789.92</v>
      </c>
      <c r="I3477" s="62" t="s">
        <v>4006</v>
      </c>
      <c r="J3477" s="63">
        <v>3783.89</v>
      </c>
      <c r="K3477" s="63">
        <v>0</v>
      </c>
      <c r="L3477" s="63">
        <v>0</v>
      </c>
      <c r="M3477" s="63">
        <v>-3.03</v>
      </c>
      <c r="N3477" s="10" t="str">
        <f t="shared" si="540"/>
        <v>L</v>
      </c>
      <c r="O3477" s="11">
        <f t="shared" si="541"/>
        <v>45923</v>
      </c>
      <c r="P3477" s="12" t="str">
        <f t="shared" si="542"/>
        <v>12</v>
      </c>
      <c r="Q3477" s="13" t="str">
        <f>VLOOKUP($B3477,Deals_Demo!$H:$N,7,0)</f>
        <v>strategy_09_demo</v>
      </c>
      <c r="R3477" s="13" t="str">
        <f t="shared" si="543"/>
        <v>Tue</v>
      </c>
      <c r="S3477" s="14">
        <f>VLOOKUP($B3477,Deals_Demo!$H:$S,8,0)</f>
        <v>45923.521516203706</v>
      </c>
      <c r="T3477" s="14">
        <f>VLOOKUP($B3477,Deals_Demo!$H:$S,9,0)</f>
        <v>45923.729849537041</v>
      </c>
      <c r="U3477" s="15" t="str">
        <f t="shared" si="544"/>
        <v>2025-09-23</v>
      </c>
      <c r="V3477" s="13" t="str">
        <f>VLOOKUP($B3477,Deals_Demo!$H:$S,11,0)</f>
        <v>17</v>
      </c>
      <c r="W3477" s="13" t="str">
        <f>VLOOKUP($B3477,Deals_Demo!$H:$S,12,0)</f>
        <v>Tue</v>
      </c>
      <c r="X3477" s="13">
        <f t="shared" si="546"/>
        <v>-0.30299999999999999</v>
      </c>
      <c r="Y3477" s="13">
        <f t="shared" si="547"/>
        <v>-0.60599999999999998</v>
      </c>
      <c r="Z3477" s="13">
        <f t="shared" si="548"/>
        <v>-0.90899999999999992</v>
      </c>
      <c r="AA3477" s="13">
        <f t="shared" si="545"/>
        <v>-3</v>
      </c>
    </row>
    <row r="3478" spans="1:27" x14ac:dyDescent="0.25">
      <c r="A3478" s="56">
        <v>45923.5237037037</v>
      </c>
      <c r="B3478" s="57">
        <v>444800714</v>
      </c>
      <c r="C3478" s="58" t="s">
        <v>36</v>
      </c>
      <c r="D3478" s="58" t="s">
        <v>38</v>
      </c>
      <c r="E3478" s="58" t="s">
        <v>119</v>
      </c>
      <c r="F3478" s="59">
        <v>3785.41</v>
      </c>
      <c r="G3478" s="59">
        <v>3780.39</v>
      </c>
      <c r="H3478" s="58"/>
      <c r="I3478" s="58" t="s">
        <v>4009</v>
      </c>
      <c r="J3478" s="59">
        <v>3780.46</v>
      </c>
      <c r="K3478" s="59">
        <v>0</v>
      </c>
      <c r="L3478" s="59">
        <v>0</v>
      </c>
      <c r="M3478" s="59">
        <v>4.95</v>
      </c>
      <c r="N3478" s="10" t="str">
        <f t="shared" si="540"/>
        <v>W</v>
      </c>
      <c r="O3478" s="11">
        <f t="shared" si="541"/>
        <v>45923</v>
      </c>
      <c r="P3478" s="12" t="str">
        <f t="shared" si="542"/>
        <v>12</v>
      </c>
      <c r="Q3478" s="13" t="str">
        <f>VLOOKUP($B3478,Deals_Demo!$H:$N,7,0)</f>
        <v>strategy_19_demo</v>
      </c>
      <c r="R3478" s="13" t="str">
        <f t="shared" si="543"/>
        <v>Tue</v>
      </c>
      <c r="S3478" s="14">
        <f>VLOOKUP($B3478,Deals_Demo!$H:$S,8,0)</f>
        <v>45923.5237037037</v>
      </c>
      <c r="T3478" s="14">
        <f>VLOOKUP($B3478,Deals_Demo!$H:$S,9,0)</f>
        <v>45923.732037037036</v>
      </c>
      <c r="U3478" s="15" t="str">
        <f t="shared" si="544"/>
        <v>2025-09-23</v>
      </c>
      <c r="V3478" s="13" t="str">
        <f>VLOOKUP($B3478,Deals_Demo!$H:$S,11,0)</f>
        <v>17</v>
      </c>
      <c r="W3478" s="13" t="str">
        <f>VLOOKUP($B3478,Deals_Demo!$H:$S,12,0)</f>
        <v>Tue</v>
      </c>
      <c r="X3478" s="13">
        <f t="shared" si="546"/>
        <v>0.49500000000000005</v>
      </c>
      <c r="Y3478" s="13">
        <f t="shared" si="547"/>
        <v>0.9900000000000001</v>
      </c>
      <c r="Z3478" s="13">
        <f t="shared" si="548"/>
        <v>1.4850000000000001</v>
      </c>
      <c r="AA3478" s="13">
        <f t="shared" si="545"/>
        <v>4.95</v>
      </c>
    </row>
    <row r="3479" spans="1:27" x14ac:dyDescent="0.25">
      <c r="A3479" s="60">
        <v>45923.5237037037</v>
      </c>
      <c r="B3479" s="61">
        <v>444800717</v>
      </c>
      <c r="C3479" s="62" t="s">
        <v>36</v>
      </c>
      <c r="D3479" s="62" t="s">
        <v>38</v>
      </c>
      <c r="E3479" s="62" t="s">
        <v>119</v>
      </c>
      <c r="F3479" s="63">
        <v>3785.41</v>
      </c>
      <c r="G3479" s="63">
        <v>3783.78</v>
      </c>
      <c r="H3479" s="62"/>
      <c r="I3479" s="62" t="s">
        <v>4010</v>
      </c>
      <c r="J3479" s="63">
        <v>3783.82</v>
      </c>
      <c r="K3479" s="63">
        <v>0</v>
      </c>
      <c r="L3479" s="63">
        <v>0</v>
      </c>
      <c r="M3479" s="63">
        <v>1.59</v>
      </c>
      <c r="N3479" s="10" t="str">
        <f t="shared" si="540"/>
        <v>W</v>
      </c>
      <c r="O3479" s="11">
        <f t="shared" si="541"/>
        <v>45923</v>
      </c>
      <c r="P3479" s="12" t="str">
        <f t="shared" si="542"/>
        <v>12</v>
      </c>
      <c r="Q3479" s="13" t="str">
        <f>VLOOKUP($B3479,Deals_Demo!$H:$N,7,0)</f>
        <v>strategy_18_demo</v>
      </c>
      <c r="R3479" s="13" t="str">
        <f t="shared" si="543"/>
        <v>Tue</v>
      </c>
      <c r="S3479" s="14">
        <f>VLOOKUP($B3479,Deals_Demo!$H:$S,8,0)</f>
        <v>45923.5237037037</v>
      </c>
      <c r="T3479" s="14">
        <f>VLOOKUP($B3479,Deals_Demo!$H:$S,9,0)</f>
        <v>45923.732037037036</v>
      </c>
      <c r="U3479" s="15" t="str">
        <f t="shared" si="544"/>
        <v>2025-09-23</v>
      </c>
      <c r="V3479" s="13" t="str">
        <f>VLOOKUP($B3479,Deals_Demo!$H:$S,11,0)</f>
        <v>17</v>
      </c>
      <c r="W3479" s="13" t="str">
        <f>VLOOKUP($B3479,Deals_Demo!$H:$S,12,0)</f>
        <v>Tue</v>
      </c>
      <c r="X3479" s="13">
        <f t="shared" si="546"/>
        <v>0.15900000000000003</v>
      </c>
      <c r="Y3479" s="13">
        <f t="shared" si="547"/>
        <v>0.31800000000000006</v>
      </c>
      <c r="Z3479" s="13">
        <f t="shared" si="548"/>
        <v>0.47699999999999998</v>
      </c>
      <c r="AA3479" s="13">
        <f t="shared" si="545"/>
        <v>-3</v>
      </c>
    </row>
    <row r="3480" spans="1:27" x14ac:dyDescent="0.25">
      <c r="A3480" s="56">
        <v>45923.525555555556</v>
      </c>
      <c r="B3480" s="57">
        <v>444801836</v>
      </c>
      <c r="C3480" s="58" t="s">
        <v>36</v>
      </c>
      <c r="D3480" s="58" t="s">
        <v>37</v>
      </c>
      <c r="E3480" s="58" t="s">
        <v>119</v>
      </c>
      <c r="F3480" s="59">
        <v>3783.45</v>
      </c>
      <c r="G3480" s="59">
        <v>3780.46</v>
      </c>
      <c r="H3480" s="59">
        <v>3789.46</v>
      </c>
      <c r="I3480" s="58" t="s">
        <v>4011</v>
      </c>
      <c r="J3480" s="59">
        <v>3780.44</v>
      </c>
      <c r="K3480" s="59">
        <v>0</v>
      </c>
      <c r="L3480" s="59">
        <v>0</v>
      </c>
      <c r="M3480" s="59">
        <v>-3.01</v>
      </c>
      <c r="N3480" s="10" t="str">
        <f t="shared" si="540"/>
        <v>L</v>
      </c>
      <c r="O3480" s="11">
        <f t="shared" si="541"/>
        <v>45923</v>
      </c>
      <c r="P3480" s="12" t="str">
        <f t="shared" si="542"/>
        <v>12</v>
      </c>
      <c r="Q3480" s="13" t="str">
        <f>VLOOKUP($B3480,Deals_Demo!$H:$N,7,0)</f>
        <v>strategy_28.py</v>
      </c>
      <c r="R3480" s="13" t="str">
        <f t="shared" si="543"/>
        <v>Tue</v>
      </c>
      <c r="S3480" s="14">
        <f>VLOOKUP($B3480,Deals_Demo!$H:$S,8,0)</f>
        <v>45923.525555555556</v>
      </c>
      <c r="T3480" s="14">
        <f>VLOOKUP($B3480,Deals_Demo!$H:$S,9,0)</f>
        <v>45923.733888888892</v>
      </c>
      <c r="U3480" s="15" t="str">
        <f t="shared" si="544"/>
        <v>2025-09-23</v>
      </c>
      <c r="V3480" s="13" t="str">
        <f>VLOOKUP($B3480,Deals_Demo!$H:$S,11,0)</f>
        <v>17</v>
      </c>
      <c r="W3480" s="13" t="str">
        <f>VLOOKUP($B3480,Deals_Demo!$H:$S,12,0)</f>
        <v>Tue</v>
      </c>
      <c r="X3480" s="13">
        <f t="shared" si="546"/>
        <v>-0.30099999999999999</v>
      </c>
      <c r="Y3480" s="13">
        <f t="shared" si="547"/>
        <v>-0.60199999999999998</v>
      </c>
      <c r="Z3480" s="13">
        <f t="shared" si="548"/>
        <v>-0.90299999999999991</v>
      </c>
      <c r="AA3480" s="13">
        <f t="shared" si="545"/>
        <v>-3</v>
      </c>
    </row>
    <row r="3481" spans="1:27" x14ac:dyDescent="0.25">
      <c r="A3481" s="60">
        <v>45923.526018518518</v>
      </c>
      <c r="B3481" s="61">
        <v>444802469</v>
      </c>
      <c r="C3481" s="62" t="s">
        <v>36</v>
      </c>
      <c r="D3481" s="62" t="s">
        <v>38</v>
      </c>
      <c r="E3481" s="62" t="s">
        <v>119</v>
      </c>
      <c r="F3481" s="63">
        <v>3784.13</v>
      </c>
      <c r="G3481" s="63">
        <v>3780.37</v>
      </c>
      <c r="H3481" s="62"/>
      <c r="I3481" s="62" t="s">
        <v>4009</v>
      </c>
      <c r="J3481" s="63">
        <v>3780.46</v>
      </c>
      <c r="K3481" s="63">
        <v>0</v>
      </c>
      <c r="L3481" s="63">
        <v>0</v>
      </c>
      <c r="M3481" s="63">
        <v>3.67</v>
      </c>
      <c r="N3481" s="10" t="str">
        <f t="shared" si="540"/>
        <v>W</v>
      </c>
      <c r="O3481" s="11">
        <f t="shared" si="541"/>
        <v>45923</v>
      </c>
      <c r="P3481" s="12" t="str">
        <f t="shared" si="542"/>
        <v>12</v>
      </c>
      <c r="Q3481" s="13" t="str">
        <f>VLOOKUP($B3481,Deals_Demo!$H:$N,7,0)</f>
        <v>strategy_18_demo</v>
      </c>
      <c r="R3481" s="13" t="str">
        <f t="shared" si="543"/>
        <v>Tue</v>
      </c>
      <c r="S3481" s="14">
        <f>VLOOKUP($B3481,Deals_Demo!$H:$S,8,0)</f>
        <v>45923.526018518518</v>
      </c>
      <c r="T3481" s="14">
        <f>VLOOKUP($B3481,Deals_Demo!$H:$S,9,0)</f>
        <v>45923.734351851854</v>
      </c>
      <c r="U3481" s="15" t="str">
        <f t="shared" si="544"/>
        <v>2025-09-23</v>
      </c>
      <c r="V3481" s="13" t="str">
        <f>VLOOKUP($B3481,Deals_Demo!$H:$S,11,0)</f>
        <v>17</v>
      </c>
      <c r="W3481" s="13" t="str">
        <f>VLOOKUP($B3481,Deals_Demo!$H:$S,12,0)</f>
        <v>Tue</v>
      </c>
      <c r="X3481" s="13">
        <f t="shared" si="546"/>
        <v>0.36699999999999999</v>
      </c>
      <c r="Y3481" s="13">
        <f t="shared" si="547"/>
        <v>0.73399999999999999</v>
      </c>
      <c r="Z3481" s="13">
        <f t="shared" si="548"/>
        <v>1.101</v>
      </c>
      <c r="AA3481" s="13">
        <f t="shared" si="545"/>
        <v>3.67</v>
      </c>
    </row>
    <row r="3482" spans="1:27" x14ac:dyDescent="0.25">
      <c r="A3482" s="56">
        <v>45923.526365740741</v>
      </c>
      <c r="B3482" s="57">
        <v>444803012</v>
      </c>
      <c r="C3482" s="58" t="s">
        <v>36</v>
      </c>
      <c r="D3482" s="58" t="s">
        <v>37</v>
      </c>
      <c r="E3482" s="58" t="s">
        <v>119</v>
      </c>
      <c r="F3482" s="59">
        <v>3784.02</v>
      </c>
      <c r="G3482" s="59">
        <v>3781.02</v>
      </c>
      <c r="H3482" s="59">
        <v>3788.52</v>
      </c>
      <c r="I3482" s="58" t="s">
        <v>4012</v>
      </c>
      <c r="J3482" s="59">
        <v>3781</v>
      </c>
      <c r="K3482" s="59">
        <v>0</v>
      </c>
      <c r="L3482" s="59">
        <v>0</v>
      </c>
      <c r="M3482" s="59">
        <v>-3.02</v>
      </c>
      <c r="N3482" s="10" t="str">
        <f t="shared" si="540"/>
        <v>L</v>
      </c>
      <c r="O3482" s="11">
        <f t="shared" si="541"/>
        <v>45923</v>
      </c>
      <c r="P3482" s="12" t="str">
        <f t="shared" si="542"/>
        <v>12</v>
      </c>
      <c r="Q3482" s="13" t="str">
        <f>VLOOKUP($B3482,Deals_Demo!$H:$N,7,0)</f>
        <v>DEMO_strategy_27</v>
      </c>
      <c r="R3482" s="13" t="str">
        <f t="shared" si="543"/>
        <v>Tue</v>
      </c>
      <c r="S3482" s="14">
        <f>VLOOKUP($B3482,Deals_Demo!$H:$S,8,0)</f>
        <v>45923.526365740741</v>
      </c>
      <c r="T3482" s="14">
        <f>VLOOKUP($B3482,Deals_Demo!$H:$S,9,0)</f>
        <v>45923.734699074077</v>
      </c>
      <c r="U3482" s="15" t="str">
        <f t="shared" si="544"/>
        <v>2025-09-23</v>
      </c>
      <c r="V3482" s="13" t="str">
        <f>VLOOKUP($B3482,Deals_Demo!$H:$S,11,0)</f>
        <v>17</v>
      </c>
      <c r="W3482" s="13" t="str">
        <f>VLOOKUP($B3482,Deals_Demo!$H:$S,12,0)</f>
        <v>Tue</v>
      </c>
      <c r="X3482" s="13">
        <f t="shared" si="546"/>
        <v>-0.30200000000000005</v>
      </c>
      <c r="Y3482" s="13">
        <f t="shared" si="547"/>
        <v>-0.60400000000000009</v>
      </c>
      <c r="Z3482" s="13">
        <f t="shared" si="548"/>
        <v>-0.90599999999999992</v>
      </c>
      <c r="AA3482" s="13">
        <f t="shared" si="545"/>
        <v>-3</v>
      </c>
    </row>
    <row r="3483" spans="1:27" x14ac:dyDescent="0.25">
      <c r="A3483" s="60">
        <v>45923.527870370373</v>
      </c>
      <c r="B3483" s="61">
        <v>444804297</v>
      </c>
      <c r="C3483" s="62" t="s">
        <v>36</v>
      </c>
      <c r="D3483" s="62" t="s">
        <v>37</v>
      </c>
      <c r="E3483" s="62" t="s">
        <v>119</v>
      </c>
      <c r="F3483" s="63">
        <v>3784.66</v>
      </c>
      <c r="G3483" s="63">
        <v>3781.66</v>
      </c>
      <c r="H3483" s="63">
        <v>3788.16</v>
      </c>
      <c r="I3483" s="62" t="s">
        <v>4013</v>
      </c>
      <c r="J3483" s="63">
        <v>3781.65</v>
      </c>
      <c r="K3483" s="63">
        <v>0</v>
      </c>
      <c r="L3483" s="63">
        <v>0</v>
      </c>
      <c r="M3483" s="63">
        <v>-3.01</v>
      </c>
      <c r="N3483" s="10" t="str">
        <f t="shared" si="540"/>
        <v>L</v>
      </c>
      <c r="O3483" s="11">
        <f t="shared" si="541"/>
        <v>45923</v>
      </c>
      <c r="P3483" s="12" t="str">
        <f t="shared" si="542"/>
        <v>12</v>
      </c>
      <c r="Q3483" s="13" t="str">
        <f>VLOOKUP($B3483,Deals_Demo!$H:$N,7,0)</f>
        <v>strategy_13_demo</v>
      </c>
      <c r="R3483" s="13" t="str">
        <f t="shared" si="543"/>
        <v>Tue</v>
      </c>
      <c r="S3483" s="14">
        <f>VLOOKUP($B3483,Deals_Demo!$H:$S,8,0)</f>
        <v>45923.527870370373</v>
      </c>
      <c r="T3483" s="14">
        <f>VLOOKUP($B3483,Deals_Demo!$H:$S,9,0)</f>
        <v>45923.736203703709</v>
      </c>
      <c r="U3483" s="15" t="str">
        <f t="shared" si="544"/>
        <v>2025-09-23</v>
      </c>
      <c r="V3483" s="13" t="str">
        <f>VLOOKUP($B3483,Deals_Demo!$H:$S,11,0)</f>
        <v>17</v>
      </c>
      <c r="W3483" s="13" t="str">
        <f>VLOOKUP($B3483,Deals_Demo!$H:$S,12,0)</f>
        <v>Tue</v>
      </c>
      <c r="X3483" s="13">
        <f t="shared" si="546"/>
        <v>-0.30099999999999999</v>
      </c>
      <c r="Y3483" s="13">
        <f t="shared" si="547"/>
        <v>-0.60199999999999998</v>
      </c>
      <c r="Z3483" s="13">
        <f t="shared" si="548"/>
        <v>-0.90299999999999991</v>
      </c>
      <c r="AA3483" s="13">
        <f t="shared" si="545"/>
        <v>-3</v>
      </c>
    </row>
    <row r="3484" spans="1:27" x14ac:dyDescent="0.25">
      <c r="A3484" s="56">
        <v>45923.528680555559</v>
      </c>
      <c r="B3484" s="57">
        <v>444805140</v>
      </c>
      <c r="C3484" s="58" t="s">
        <v>36</v>
      </c>
      <c r="D3484" s="58" t="s">
        <v>37</v>
      </c>
      <c r="E3484" s="58" t="s">
        <v>119</v>
      </c>
      <c r="F3484" s="59">
        <v>3783.05</v>
      </c>
      <c r="G3484" s="59">
        <v>3780.05</v>
      </c>
      <c r="H3484" s="59">
        <v>3801.05</v>
      </c>
      <c r="I3484" s="58" t="s">
        <v>4014</v>
      </c>
      <c r="J3484" s="59">
        <v>3780.02</v>
      </c>
      <c r="K3484" s="59">
        <v>0</v>
      </c>
      <c r="L3484" s="59">
        <v>0</v>
      </c>
      <c r="M3484" s="59">
        <v>-3.03</v>
      </c>
      <c r="N3484" s="10" t="str">
        <f t="shared" si="540"/>
        <v>L</v>
      </c>
      <c r="O3484" s="11">
        <f t="shared" si="541"/>
        <v>45923</v>
      </c>
      <c r="P3484" s="12" t="str">
        <f t="shared" si="542"/>
        <v>12</v>
      </c>
      <c r="Q3484" s="13" t="str">
        <f>VLOOKUP($B3484,Deals_Demo!$H:$N,7,0)</f>
        <v>strategy_30.py</v>
      </c>
      <c r="R3484" s="13" t="str">
        <f t="shared" si="543"/>
        <v>Tue</v>
      </c>
      <c r="S3484" s="14">
        <f>VLOOKUP($B3484,Deals_Demo!$H:$S,8,0)</f>
        <v>45923.528680555559</v>
      </c>
      <c r="T3484" s="14">
        <f>VLOOKUP($B3484,Deals_Demo!$H:$S,9,0)</f>
        <v>45923.737013888895</v>
      </c>
      <c r="U3484" s="15" t="str">
        <f t="shared" si="544"/>
        <v>2025-09-23</v>
      </c>
      <c r="V3484" s="13" t="str">
        <f>VLOOKUP($B3484,Deals_Demo!$H:$S,11,0)</f>
        <v>17</v>
      </c>
      <c r="W3484" s="13" t="str">
        <f>VLOOKUP($B3484,Deals_Demo!$H:$S,12,0)</f>
        <v>Tue</v>
      </c>
      <c r="X3484" s="13">
        <f t="shared" si="546"/>
        <v>-0.30299999999999999</v>
      </c>
      <c r="Y3484" s="13">
        <f t="shared" si="547"/>
        <v>-0.60599999999999998</v>
      </c>
      <c r="Z3484" s="13">
        <f t="shared" si="548"/>
        <v>-0.90899999999999992</v>
      </c>
      <c r="AA3484" s="13">
        <f t="shared" si="545"/>
        <v>-3</v>
      </c>
    </row>
    <row r="3485" spans="1:27" x14ac:dyDescent="0.25">
      <c r="A3485" s="60">
        <v>45923.528680555559</v>
      </c>
      <c r="B3485" s="61">
        <v>444805143</v>
      </c>
      <c r="C3485" s="62" t="s">
        <v>36</v>
      </c>
      <c r="D3485" s="62" t="s">
        <v>37</v>
      </c>
      <c r="E3485" s="62" t="s">
        <v>119</v>
      </c>
      <c r="F3485" s="63">
        <v>3783.05</v>
      </c>
      <c r="G3485" s="63">
        <v>3780.05</v>
      </c>
      <c r="H3485" s="63">
        <v>3789.05</v>
      </c>
      <c r="I3485" s="62" t="s">
        <v>4014</v>
      </c>
      <c r="J3485" s="63">
        <v>3780.02</v>
      </c>
      <c r="K3485" s="63">
        <v>0</v>
      </c>
      <c r="L3485" s="63">
        <v>0</v>
      </c>
      <c r="M3485" s="63">
        <v>-3.03</v>
      </c>
      <c r="N3485" s="10" t="str">
        <f t="shared" si="540"/>
        <v>L</v>
      </c>
      <c r="O3485" s="11">
        <f t="shared" si="541"/>
        <v>45923</v>
      </c>
      <c r="P3485" s="12" t="str">
        <f t="shared" si="542"/>
        <v>12</v>
      </c>
      <c r="Q3485" s="13" t="str">
        <f>VLOOKUP($B3485,Deals_Demo!$H:$N,7,0)</f>
        <v>strategy_29.py</v>
      </c>
      <c r="R3485" s="13" t="str">
        <f t="shared" si="543"/>
        <v>Tue</v>
      </c>
      <c r="S3485" s="14">
        <f>VLOOKUP($B3485,Deals_Demo!$H:$S,8,0)</f>
        <v>45923.528680555559</v>
      </c>
      <c r="T3485" s="14">
        <f>VLOOKUP($B3485,Deals_Demo!$H:$S,9,0)</f>
        <v>45923.737013888895</v>
      </c>
      <c r="U3485" s="15" t="str">
        <f t="shared" si="544"/>
        <v>2025-09-23</v>
      </c>
      <c r="V3485" s="13" t="str">
        <f>VLOOKUP($B3485,Deals_Demo!$H:$S,11,0)</f>
        <v>17</v>
      </c>
      <c r="W3485" s="13" t="str">
        <f>VLOOKUP($B3485,Deals_Demo!$H:$S,12,0)</f>
        <v>Tue</v>
      </c>
      <c r="X3485" s="13">
        <f t="shared" si="546"/>
        <v>-0.30299999999999999</v>
      </c>
      <c r="Y3485" s="13">
        <f t="shared" si="547"/>
        <v>-0.60599999999999998</v>
      </c>
      <c r="Z3485" s="13">
        <f t="shared" si="548"/>
        <v>-0.90899999999999992</v>
      </c>
      <c r="AA3485" s="13">
        <f t="shared" si="545"/>
        <v>-3</v>
      </c>
    </row>
    <row r="3486" spans="1:27" x14ac:dyDescent="0.25">
      <c r="A3486" s="56">
        <v>45923.531574074077</v>
      </c>
      <c r="B3486" s="57">
        <v>444810033</v>
      </c>
      <c r="C3486" s="58" t="s">
        <v>36</v>
      </c>
      <c r="D3486" s="58" t="s">
        <v>38</v>
      </c>
      <c r="E3486" s="58" t="s">
        <v>119</v>
      </c>
      <c r="F3486" s="59">
        <v>3779.45</v>
      </c>
      <c r="G3486" s="59">
        <v>3782.45</v>
      </c>
      <c r="H3486" s="58"/>
      <c r="I3486" s="58" t="s">
        <v>4015</v>
      </c>
      <c r="J3486" s="59">
        <v>3782.51</v>
      </c>
      <c r="K3486" s="59">
        <v>0</v>
      </c>
      <c r="L3486" s="59">
        <v>0</v>
      </c>
      <c r="M3486" s="59">
        <v>-3.06</v>
      </c>
      <c r="N3486" s="10" t="str">
        <f t="shared" si="540"/>
        <v>L</v>
      </c>
      <c r="O3486" s="11">
        <f t="shared" si="541"/>
        <v>45923</v>
      </c>
      <c r="P3486" s="12" t="str">
        <f t="shared" si="542"/>
        <v>12</v>
      </c>
      <c r="Q3486" s="13" t="str">
        <f>VLOOKUP($B3486,Deals_Demo!$H:$N,7,0)</f>
        <v>strategy_19_demo</v>
      </c>
      <c r="R3486" s="13" t="str">
        <f t="shared" si="543"/>
        <v>Tue</v>
      </c>
      <c r="S3486" s="14">
        <f>VLOOKUP($B3486,Deals_Demo!$H:$S,8,0)</f>
        <v>45923.531574074077</v>
      </c>
      <c r="T3486" s="14">
        <f>VLOOKUP($B3486,Deals_Demo!$H:$S,9,0)</f>
        <v>45923.739907407413</v>
      </c>
      <c r="U3486" s="15" t="str">
        <f t="shared" si="544"/>
        <v>2025-09-23</v>
      </c>
      <c r="V3486" s="13" t="str">
        <f>VLOOKUP($B3486,Deals_Demo!$H:$S,11,0)</f>
        <v>17</v>
      </c>
      <c r="W3486" s="13" t="str">
        <f>VLOOKUP($B3486,Deals_Demo!$H:$S,12,0)</f>
        <v>Tue</v>
      </c>
      <c r="X3486" s="13">
        <f t="shared" si="546"/>
        <v>-0.30600000000000005</v>
      </c>
      <c r="Y3486" s="13">
        <f t="shared" si="547"/>
        <v>-0.6120000000000001</v>
      </c>
      <c r="Z3486" s="13">
        <f t="shared" si="548"/>
        <v>-0.91799999999999993</v>
      </c>
      <c r="AA3486" s="13">
        <f t="shared" si="545"/>
        <v>-3</v>
      </c>
    </row>
    <row r="3487" spans="1:27" x14ac:dyDescent="0.25">
      <c r="A3487" s="60">
        <v>45923.531574074077</v>
      </c>
      <c r="B3487" s="61">
        <v>444810037</v>
      </c>
      <c r="C3487" s="62" t="s">
        <v>36</v>
      </c>
      <c r="D3487" s="62" t="s">
        <v>38</v>
      </c>
      <c r="E3487" s="62" t="s">
        <v>119</v>
      </c>
      <c r="F3487" s="63">
        <v>3779.45</v>
      </c>
      <c r="G3487" s="63">
        <v>3782.45</v>
      </c>
      <c r="H3487" s="62"/>
      <c r="I3487" s="62" t="s">
        <v>4015</v>
      </c>
      <c r="J3487" s="63">
        <v>3782.51</v>
      </c>
      <c r="K3487" s="63">
        <v>0</v>
      </c>
      <c r="L3487" s="63">
        <v>0</v>
      </c>
      <c r="M3487" s="63">
        <v>-3.06</v>
      </c>
      <c r="N3487" s="10" t="str">
        <f t="shared" si="540"/>
        <v>L</v>
      </c>
      <c r="O3487" s="11">
        <f t="shared" si="541"/>
        <v>45923</v>
      </c>
      <c r="P3487" s="12" t="str">
        <f t="shared" si="542"/>
        <v>12</v>
      </c>
      <c r="Q3487" s="13" t="str">
        <f>VLOOKUP($B3487,Deals_Demo!$H:$N,7,0)</f>
        <v>strategy_18_demo</v>
      </c>
      <c r="R3487" s="13" t="str">
        <f t="shared" si="543"/>
        <v>Tue</v>
      </c>
      <c r="S3487" s="14">
        <f>VLOOKUP($B3487,Deals_Demo!$H:$S,8,0)</f>
        <v>45923.531574074077</v>
      </c>
      <c r="T3487" s="14">
        <f>VLOOKUP($B3487,Deals_Demo!$H:$S,9,0)</f>
        <v>45923.739907407413</v>
      </c>
      <c r="U3487" s="15" t="str">
        <f t="shared" si="544"/>
        <v>2025-09-23</v>
      </c>
      <c r="V3487" s="13" t="str">
        <f>VLOOKUP($B3487,Deals_Demo!$H:$S,11,0)</f>
        <v>17</v>
      </c>
      <c r="W3487" s="13" t="str">
        <f>VLOOKUP($B3487,Deals_Demo!$H:$S,12,0)</f>
        <v>Tue</v>
      </c>
      <c r="X3487" s="13">
        <f t="shared" si="546"/>
        <v>-0.30600000000000005</v>
      </c>
      <c r="Y3487" s="13">
        <f t="shared" si="547"/>
        <v>-0.6120000000000001</v>
      </c>
      <c r="Z3487" s="13">
        <f t="shared" si="548"/>
        <v>-0.91799999999999993</v>
      </c>
      <c r="AA3487" s="13">
        <f t="shared" si="545"/>
        <v>-3</v>
      </c>
    </row>
    <row r="3488" spans="1:27" x14ac:dyDescent="0.25">
      <c r="A3488" s="56">
        <v>45923.532268518517</v>
      </c>
      <c r="B3488" s="57">
        <v>444810587</v>
      </c>
      <c r="C3488" s="58" t="s">
        <v>36</v>
      </c>
      <c r="D3488" s="58" t="s">
        <v>38</v>
      </c>
      <c r="E3488" s="58" t="s">
        <v>119</v>
      </c>
      <c r="F3488" s="59">
        <v>3780.45</v>
      </c>
      <c r="G3488" s="59">
        <v>3783.42</v>
      </c>
      <c r="H3488" s="59">
        <v>3778.92</v>
      </c>
      <c r="I3488" s="58" t="s">
        <v>4016</v>
      </c>
      <c r="J3488" s="59">
        <v>3783.44</v>
      </c>
      <c r="K3488" s="59">
        <v>0</v>
      </c>
      <c r="L3488" s="59">
        <v>0</v>
      </c>
      <c r="M3488" s="59">
        <v>-2.99</v>
      </c>
      <c r="N3488" s="10" t="str">
        <f t="shared" si="540"/>
        <v>L</v>
      </c>
      <c r="O3488" s="11">
        <f t="shared" si="541"/>
        <v>45923</v>
      </c>
      <c r="P3488" s="12" t="str">
        <f t="shared" si="542"/>
        <v>12</v>
      </c>
      <c r="Q3488" s="13" t="str">
        <f>VLOOKUP($B3488,Deals_Demo!$H:$N,7,0)</f>
        <v>strategy_24_demo</v>
      </c>
      <c r="R3488" s="13" t="str">
        <f t="shared" si="543"/>
        <v>Tue</v>
      </c>
      <c r="S3488" s="14">
        <f>VLOOKUP($B3488,Deals_Demo!$H:$S,8,0)</f>
        <v>45923.532268518517</v>
      </c>
      <c r="T3488" s="14">
        <f>VLOOKUP($B3488,Deals_Demo!$H:$S,9,0)</f>
        <v>45923.740601851852</v>
      </c>
      <c r="U3488" s="15" t="str">
        <f t="shared" si="544"/>
        <v>2025-09-23</v>
      </c>
      <c r="V3488" s="13" t="str">
        <f>VLOOKUP($B3488,Deals_Demo!$H:$S,11,0)</f>
        <v>17</v>
      </c>
      <c r="W3488" s="13" t="str">
        <f>VLOOKUP($B3488,Deals_Demo!$H:$S,12,0)</f>
        <v>Tue</v>
      </c>
      <c r="X3488" s="13">
        <f t="shared" si="546"/>
        <v>-0.29900000000000004</v>
      </c>
      <c r="Y3488" s="13">
        <f t="shared" si="547"/>
        <v>-0.59800000000000009</v>
      </c>
      <c r="Z3488" s="13">
        <f t="shared" si="548"/>
        <v>-0.89700000000000002</v>
      </c>
      <c r="AA3488" s="13">
        <f t="shared" si="545"/>
        <v>-3</v>
      </c>
    </row>
    <row r="3489" spans="1:27" x14ac:dyDescent="0.25">
      <c r="A3489" s="60">
        <v>45923.532268518517</v>
      </c>
      <c r="B3489" s="61">
        <v>444810588</v>
      </c>
      <c r="C3489" s="62" t="s">
        <v>36</v>
      </c>
      <c r="D3489" s="62" t="s">
        <v>38</v>
      </c>
      <c r="E3489" s="62" t="s">
        <v>119</v>
      </c>
      <c r="F3489" s="63">
        <v>3780.43</v>
      </c>
      <c r="G3489" s="63">
        <v>3783.45</v>
      </c>
      <c r="H3489" s="63">
        <v>3778.25</v>
      </c>
      <c r="I3489" s="62" t="s">
        <v>4017</v>
      </c>
      <c r="J3489" s="63">
        <v>3783.51</v>
      </c>
      <c r="K3489" s="63">
        <v>0</v>
      </c>
      <c r="L3489" s="63">
        <v>0</v>
      </c>
      <c r="M3489" s="63">
        <v>-3.08</v>
      </c>
      <c r="N3489" s="10" t="str">
        <f t="shared" si="540"/>
        <v>L</v>
      </c>
      <c r="O3489" s="11">
        <f t="shared" si="541"/>
        <v>45923</v>
      </c>
      <c r="P3489" s="12" t="str">
        <f t="shared" si="542"/>
        <v>12</v>
      </c>
      <c r="Q3489" s="13" t="str">
        <f>VLOOKUP($B3489,Deals_Demo!$H:$N,7,0)</f>
        <v>strategy_21_demo</v>
      </c>
      <c r="R3489" s="13" t="str">
        <f t="shared" si="543"/>
        <v>Tue</v>
      </c>
      <c r="S3489" s="14">
        <f>VLOOKUP($B3489,Deals_Demo!$H:$S,8,0)</f>
        <v>45923.532268518517</v>
      </c>
      <c r="T3489" s="14">
        <f>VLOOKUP($B3489,Deals_Demo!$H:$S,9,0)</f>
        <v>45923.740601851852</v>
      </c>
      <c r="U3489" s="15" t="str">
        <f t="shared" si="544"/>
        <v>2025-09-23</v>
      </c>
      <c r="V3489" s="13" t="str">
        <f>VLOOKUP($B3489,Deals_Demo!$H:$S,11,0)</f>
        <v>17</v>
      </c>
      <c r="W3489" s="13" t="str">
        <f>VLOOKUP($B3489,Deals_Demo!$H:$S,12,0)</f>
        <v>Tue</v>
      </c>
      <c r="X3489" s="13">
        <f t="shared" si="546"/>
        <v>-0.30800000000000005</v>
      </c>
      <c r="Y3489" s="13">
        <f t="shared" si="547"/>
        <v>-0.6160000000000001</v>
      </c>
      <c r="Z3489" s="13">
        <f t="shared" si="548"/>
        <v>-0.92399999999999993</v>
      </c>
      <c r="AA3489" s="13">
        <f t="shared" si="545"/>
        <v>-3</v>
      </c>
    </row>
    <row r="3490" spans="1:27" x14ac:dyDescent="0.25">
      <c r="A3490" s="56">
        <v>45923.532268518517</v>
      </c>
      <c r="B3490" s="57">
        <v>444810590</v>
      </c>
      <c r="C3490" s="58" t="s">
        <v>36</v>
      </c>
      <c r="D3490" s="58" t="s">
        <v>38</v>
      </c>
      <c r="E3490" s="58" t="s">
        <v>119</v>
      </c>
      <c r="F3490" s="59">
        <v>3780.46</v>
      </c>
      <c r="G3490" s="59">
        <v>3783.45</v>
      </c>
      <c r="H3490" s="59">
        <v>3776.95</v>
      </c>
      <c r="I3490" s="58" t="s">
        <v>4017</v>
      </c>
      <c r="J3490" s="59">
        <v>3783.51</v>
      </c>
      <c r="K3490" s="59">
        <v>0</v>
      </c>
      <c r="L3490" s="59">
        <v>0</v>
      </c>
      <c r="M3490" s="59">
        <v>-3.05</v>
      </c>
      <c r="N3490" s="10" t="str">
        <f t="shared" si="540"/>
        <v>L</v>
      </c>
      <c r="O3490" s="11">
        <f t="shared" si="541"/>
        <v>45923</v>
      </c>
      <c r="P3490" s="12" t="str">
        <f t="shared" si="542"/>
        <v>12</v>
      </c>
      <c r="Q3490" s="13" t="str">
        <f>VLOOKUP($B3490,Deals_Demo!$H:$N,7,0)</f>
        <v>strategy_16_demo</v>
      </c>
      <c r="R3490" s="13" t="str">
        <f t="shared" si="543"/>
        <v>Tue</v>
      </c>
      <c r="S3490" s="14">
        <f>VLOOKUP($B3490,Deals_Demo!$H:$S,8,0)</f>
        <v>45923.532268518517</v>
      </c>
      <c r="T3490" s="14">
        <f>VLOOKUP($B3490,Deals_Demo!$H:$S,9,0)</f>
        <v>45923.740601851852</v>
      </c>
      <c r="U3490" s="15" t="str">
        <f t="shared" si="544"/>
        <v>2025-09-23</v>
      </c>
      <c r="V3490" s="13" t="str">
        <f>VLOOKUP($B3490,Deals_Demo!$H:$S,11,0)</f>
        <v>17</v>
      </c>
      <c r="W3490" s="13" t="str">
        <f>VLOOKUP($B3490,Deals_Demo!$H:$S,12,0)</f>
        <v>Tue</v>
      </c>
      <c r="X3490" s="13">
        <f t="shared" si="546"/>
        <v>-0.30499999999999999</v>
      </c>
      <c r="Y3490" s="13">
        <f t="shared" si="547"/>
        <v>-0.61</v>
      </c>
      <c r="Z3490" s="13">
        <f t="shared" si="548"/>
        <v>-0.91499999999999992</v>
      </c>
      <c r="AA3490" s="13">
        <f t="shared" si="545"/>
        <v>-3</v>
      </c>
    </row>
    <row r="3491" spans="1:27" x14ac:dyDescent="0.25">
      <c r="A3491" s="60">
        <v>45923.532268518517</v>
      </c>
      <c r="B3491" s="61">
        <v>444810596</v>
      </c>
      <c r="C3491" s="62" t="s">
        <v>36</v>
      </c>
      <c r="D3491" s="62" t="s">
        <v>38</v>
      </c>
      <c r="E3491" s="62" t="s">
        <v>119</v>
      </c>
      <c r="F3491" s="63">
        <v>3780.49</v>
      </c>
      <c r="G3491" s="63">
        <v>3782.95</v>
      </c>
      <c r="H3491" s="63">
        <v>3777.45</v>
      </c>
      <c r="I3491" s="62" t="s">
        <v>4018</v>
      </c>
      <c r="J3491" s="63">
        <v>3782.97</v>
      </c>
      <c r="K3491" s="63">
        <v>0</v>
      </c>
      <c r="L3491" s="63">
        <v>0</v>
      </c>
      <c r="M3491" s="63">
        <v>-2.48</v>
      </c>
      <c r="N3491" s="10" t="str">
        <f t="shared" si="540"/>
        <v>L</v>
      </c>
      <c r="O3491" s="11">
        <f t="shared" si="541"/>
        <v>45923</v>
      </c>
      <c r="P3491" s="12" t="str">
        <f t="shared" si="542"/>
        <v>12</v>
      </c>
      <c r="Q3491" s="13" t="str">
        <f>VLOOKUP($B3491,Deals_Demo!$H:$N,7,0)</f>
        <v>strategy_10_demo</v>
      </c>
      <c r="R3491" s="13" t="str">
        <f t="shared" si="543"/>
        <v>Tue</v>
      </c>
      <c r="S3491" s="14">
        <f>VLOOKUP($B3491,Deals_Demo!$H:$S,8,0)</f>
        <v>45923.532268518517</v>
      </c>
      <c r="T3491" s="14">
        <f>VLOOKUP($B3491,Deals_Demo!$H:$S,9,0)</f>
        <v>45923.740601851852</v>
      </c>
      <c r="U3491" s="15" t="str">
        <f t="shared" si="544"/>
        <v>2025-09-23</v>
      </c>
      <c r="V3491" s="13" t="str">
        <f>VLOOKUP($B3491,Deals_Demo!$H:$S,11,0)</f>
        <v>17</v>
      </c>
      <c r="W3491" s="13" t="str">
        <f>VLOOKUP($B3491,Deals_Demo!$H:$S,12,0)</f>
        <v>Tue</v>
      </c>
      <c r="X3491" s="13">
        <f t="shared" si="546"/>
        <v>-0.248</v>
      </c>
      <c r="Y3491" s="13">
        <f t="shared" si="547"/>
        <v>-0.496</v>
      </c>
      <c r="Z3491" s="13">
        <f t="shared" si="548"/>
        <v>-0.74399999999999999</v>
      </c>
      <c r="AA3491" s="13">
        <f t="shared" si="545"/>
        <v>-3</v>
      </c>
    </row>
    <row r="3492" spans="1:27" x14ac:dyDescent="0.25">
      <c r="A3492" s="56">
        <v>45923.532268518517</v>
      </c>
      <c r="B3492" s="57">
        <v>444810620</v>
      </c>
      <c r="C3492" s="58" t="s">
        <v>36</v>
      </c>
      <c r="D3492" s="58" t="s">
        <v>38</v>
      </c>
      <c r="E3492" s="58" t="s">
        <v>119</v>
      </c>
      <c r="F3492" s="59">
        <v>3780.5</v>
      </c>
      <c r="G3492" s="59">
        <v>3782.65</v>
      </c>
      <c r="H3492" s="59">
        <v>3777.45</v>
      </c>
      <c r="I3492" s="58" t="s">
        <v>4019</v>
      </c>
      <c r="J3492" s="59">
        <v>3782.65</v>
      </c>
      <c r="K3492" s="59">
        <v>0</v>
      </c>
      <c r="L3492" s="59">
        <v>0</v>
      </c>
      <c r="M3492" s="59">
        <v>-2.15</v>
      </c>
      <c r="N3492" s="10" t="str">
        <f t="shared" si="540"/>
        <v>L</v>
      </c>
      <c r="O3492" s="11">
        <f t="shared" si="541"/>
        <v>45923</v>
      </c>
      <c r="P3492" s="12" t="str">
        <f t="shared" si="542"/>
        <v>12</v>
      </c>
      <c r="Q3492" s="13" t="str">
        <f>VLOOKUP($B3492,Deals_Demo!$H:$N,7,0)</f>
        <v>strategy_23_demo</v>
      </c>
      <c r="R3492" s="13" t="str">
        <f t="shared" si="543"/>
        <v>Tue</v>
      </c>
      <c r="S3492" s="14">
        <f>VLOOKUP($B3492,Deals_Demo!$H:$S,8,0)</f>
        <v>45923.532268518517</v>
      </c>
      <c r="T3492" s="14">
        <f>VLOOKUP($B3492,Deals_Demo!$H:$S,9,0)</f>
        <v>45923.740601851852</v>
      </c>
      <c r="U3492" s="15" t="str">
        <f t="shared" si="544"/>
        <v>2025-09-23</v>
      </c>
      <c r="V3492" s="13" t="str">
        <f>VLOOKUP($B3492,Deals_Demo!$H:$S,11,0)</f>
        <v>17</v>
      </c>
      <c r="W3492" s="13" t="str">
        <f>VLOOKUP($B3492,Deals_Demo!$H:$S,12,0)</f>
        <v>Tue</v>
      </c>
      <c r="X3492" s="13">
        <f t="shared" si="546"/>
        <v>-0.215</v>
      </c>
      <c r="Y3492" s="13">
        <f t="shared" si="547"/>
        <v>-0.43</v>
      </c>
      <c r="Z3492" s="13">
        <f t="shared" si="548"/>
        <v>-0.64499999999999991</v>
      </c>
      <c r="AA3492" s="13">
        <f t="shared" si="545"/>
        <v>-3</v>
      </c>
    </row>
    <row r="3493" spans="1:27" x14ac:dyDescent="0.25">
      <c r="A3493" s="60">
        <v>45923.532280092593</v>
      </c>
      <c r="B3493" s="61">
        <v>444810639</v>
      </c>
      <c r="C3493" s="62" t="s">
        <v>36</v>
      </c>
      <c r="D3493" s="62" t="s">
        <v>37</v>
      </c>
      <c r="E3493" s="62" t="s">
        <v>119</v>
      </c>
      <c r="F3493" s="63">
        <v>3780.91</v>
      </c>
      <c r="G3493" s="63">
        <v>3783.17</v>
      </c>
      <c r="H3493" s="63">
        <v>3786.66</v>
      </c>
      <c r="I3493" s="62" t="s">
        <v>4020</v>
      </c>
      <c r="J3493" s="63">
        <v>3783.14</v>
      </c>
      <c r="K3493" s="63">
        <v>0</v>
      </c>
      <c r="L3493" s="63">
        <v>0</v>
      </c>
      <c r="M3493" s="63">
        <v>2.23</v>
      </c>
      <c r="N3493" s="10" t="str">
        <f t="shared" si="540"/>
        <v>W</v>
      </c>
      <c r="O3493" s="11">
        <f t="shared" si="541"/>
        <v>45923</v>
      </c>
      <c r="P3493" s="12" t="str">
        <f t="shared" si="542"/>
        <v>12</v>
      </c>
      <c r="Q3493" s="13" t="str">
        <f>VLOOKUP($B3493,Deals_Demo!$H:$N,7,0)</f>
        <v>strategy_28.py</v>
      </c>
      <c r="R3493" s="13" t="str">
        <f t="shared" si="543"/>
        <v>Tue</v>
      </c>
      <c r="S3493" s="14">
        <f>VLOOKUP($B3493,Deals_Demo!$H:$S,8,0)</f>
        <v>45923.532280092593</v>
      </c>
      <c r="T3493" s="14">
        <f>VLOOKUP($B3493,Deals_Demo!$H:$S,9,0)</f>
        <v>45923.740613425929</v>
      </c>
      <c r="U3493" s="15" t="str">
        <f t="shared" si="544"/>
        <v>2025-09-23</v>
      </c>
      <c r="V3493" s="13" t="str">
        <f>VLOOKUP($B3493,Deals_Demo!$H:$S,11,0)</f>
        <v>17</v>
      </c>
      <c r="W3493" s="13" t="str">
        <f>VLOOKUP($B3493,Deals_Demo!$H:$S,12,0)</f>
        <v>Tue</v>
      </c>
      <c r="X3493" s="13">
        <f t="shared" si="546"/>
        <v>0.223</v>
      </c>
      <c r="Y3493" s="13">
        <f t="shared" si="547"/>
        <v>0.44600000000000001</v>
      </c>
      <c r="Z3493" s="13">
        <f t="shared" si="548"/>
        <v>0.66899999999999993</v>
      </c>
      <c r="AA3493" s="13">
        <f t="shared" si="545"/>
        <v>-3</v>
      </c>
    </row>
    <row r="3494" spans="1:27" x14ac:dyDescent="0.25">
      <c r="A3494" s="56">
        <v>45923.532280092593</v>
      </c>
      <c r="B3494" s="57">
        <v>444810643</v>
      </c>
      <c r="C3494" s="58" t="s">
        <v>36</v>
      </c>
      <c r="D3494" s="58" t="s">
        <v>38</v>
      </c>
      <c r="E3494" s="58" t="s">
        <v>119</v>
      </c>
      <c r="F3494" s="59">
        <v>3780.66</v>
      </c>
      <c r="G3494" s="59">
        <v>3783.45</v>
      </c>
      <c r="H3494" s="59">
        <v>3778.95</v>
      </c>
      <c r="I3494" s="58" t="s">
        <v>4017</v>
      </c>
      <c r="J3494" s="59">
        <v>3783.51</v>
      </c>
      <c r="K3494" s="59">
        <v>0</v>
      </c>
      <c r="L3494" s="59">
        <v>0</v>
      </c>
      <c r="M3494" s="59">
        <v>-2.85</v>
      </c>
      <c r="N3494" s="10" t="str">
        <f t="shared" si="540"/>
        <v>L</v>
      </c>
      <c r="O3494" s="11">
        <f t="shared" si="541"/>
        <v>45923</v>
      </c>
      <c r="P3494" s="12" t="str">
        <f t="shared" si="542"/>
        <v>12</v>
      </c>
      <c r="Q3494" s="13" t="str">
        <f>VLOOKUP($B3494,Deals_Demo!$H:$N,7,0)</f>
        <v>strategy_12_demo</v>
      </c>
      <c r="R3494" s="13" t="str">
        <f t="shared" si="543"/>
        <v>Tue</v>
      </c>
      <c r="S3494" s="14">
        <f>VLOOKUP($B3494,Deals_Demo!$H:$S,8,0)</f>
        <v>45923.532280092593</v>
      </c>
      <c r="T3494" s="14">
        <f>VLOOKUP($B3494,Deals_Demo!$H:$S,9,0)</f>
        <v>45923.740613425929</v>
      </c>
      <c r="U3494" s="15" t="str">
        <f t="shared" si="544"/>
        <v>2025-09-23</v>
      </c>
      <c r="V3494" s="13" t="str">
        <f>VLOOKUP($B3494,Deals_Demo!$H:$S,11,0)</f>
        <v>17</v>
      </c>
      <c r="W3494" s="13" t="str">
        <f>VLOOKUP($B3494,Deals_Demo!$H:$S,12,0)</f>
        <v>Tue</v>
      </c>
      <c r="X3494" s="13">
        <f t="shared" si="546"/>
        <v>-0.28500000000000003</v>
      </c>
      <c r="Y3494" s="13">
        <f t="shared" si="547"/>
        <v>-0.57000000000000006</v>
      </c>
      <c r="Z3494" s="13">
        <f t="shared" si="548"/>
        <v>-0.85499999999999998</v>
      </c>
      <c r="AA3494" s="13">
        <f t="shared" si="545"/>
        <v>-3</v>
      </c>
    </row>
    <row r="3495" spans="1:27" x14ac:dyDescent="0.25">
      <c r="A3495" s="60">
        <v>45923.532280092593</v>
      </c>
      <c r="B3495" s="61">
        <v>444810645</v>
      </c>
      <c r="C3495" s="62" t="s">
        <v>36</v>
      </c>
      <c r="D3495" s="62" t="s">
        <v>38</v>
      </c>
      <c r="E3495" s="62" t="s">
        <v>119</v>
      </c>
      <c r="F3495" s="63">
        <v>3780.67</v>
      </c>
      <c r="G3495" s="63">
        <v>3781.95</v>
      </c>
      <c r="H3495" s="63">
        <v>3778.95</v>
      </c>
      <c r="I3495" s="62" t="s">
        <v>4021</v>
      </c>
      <c r="J3495" s="63">
        <v>3781.95</v>
      </c>
      <c r="K3495" s="63">
        <v>0</v>
      </c>
      <c r="L3495" s="63">
        <v>0</v>
      </c>
      <c r="M3495" s="63">
        <v>-1.28</v>
      </c>
      <c r="N3495" s="10" t="str">
        <f t="shared" si="540"/>
        <v>L</v>
      </c>
      <c r="O3495" s="11">
        <f t="shared" si="541"/>
        <v>45923</v>
      </c>
      <c r="P3495" s="12" t="str">
        <f t="shared" si="542"/>
        <v>12</v>
      </c>
      <c r="Q3495" s="13" t="str">
        <f>VLOOKUP($B3495,Deals_Demo!$H:$N,7,0)</f>
        <v>strategy_15_demo</v>
      </c>
      <c r="R3495" s="13" t="str">
        <f t="shared" si="543"/>
        <v>Tue</v>
      </c>
      <c r="S3495" s="14">
        <f>VLOOKUP($B3495,Deals_Demo!$H:$S,8,0)</f>
        <v>45923.532280092593</v>
      </c>
      <c r="T3495" s="14">
        <f>VLOOKUP($B3495,Deals_Demo!$H:$S,9,0)</f>
        <v>45923.740613425929</v>
      </c>
      <c r="U3495" s="15" t="str">
        <f t="shared" si="544"/>
        <v>2025-09-23</v>
      </c>
      <c r="V3495" s="13" t="str">
        <f>VLOOKUP($B3495,Deals_Demo!$H:$S,11,0)</f>
        <v>17</v>
      </c>
      <c r="W3495" s="13" t="str">
        <f>VLOOKUP($B3495,Deals_Demo!$H:$S,12,0)</f>
        <v>Tue</v>
      </c>
      <c r="X3495" s="13">
        <f t="shared" si="546"/>
        <v>-0.128</v>
      </c>
      <c r="Y3495" s="13">
        <f t="shared" si="547"/>
        <v>-0.25600000000000001</v>
      </c>
      <c r="Z3495" s="13">
        <f t="shared" si="548"/>
        <v>-0.38400000000000001</v>
      </c>
      <c r="AA3495" s="13">
        <f t="shared" si="545"/>
        <v>-3</v>
      </c>
    </row>
    <row r="3496" spans="1:27" x14ac:dyDescent="0.25">
      <c r="A3496" s="56">
        <v>45923.532280092593</v>
      </c>
      <c r="B3496" s="57">
        <v>444810648</v>
      </c>
      <c r="C3496" s="58" t="s">
        <v>36</v>
      </c>
      <c r="D3496" s="58" t="s">
        <v>38</v>
      </c>
      <c r="E3496" s="58" t="s">
        <v>119</v>
      </c>
      <c r="F3496" s="59">
        <v>3780.67</v>
      </c>
      <c r="G3496" s="59">
        <v>3783.45</v>
      </c>
      <c r="H3496" s="59">
        <v>3776.95</v>
      </c>
      <c r="I3496" s="58" t="s">
        <v>4017</v>
      </c>
      <c r="J3496" s="59">
        <v>3783.51</v>
      </c>
      <c r="K3496" s="59">
        <v>0</v>
      </c>
      <c r="L3496" s="59">
        <v>0</v>
      </c>
      <c r="M3496" s="59">
        <v>-2.84</v>
      </c>
      <c r="N3496" s="10" t="str">
        <f t="shared" si="540"/>
        <v>L</v>
      </c>
      <c r="O3496" s="11">
        <f t="shared" si="541"/>
        <v>45923</v>
      </c>
      <c r="P3496" s="12" t="str">
        <f t="shared" si="542"/>
        <v>12</v>
      </c>
      <c r="Q3496" s="13" t="str">
        <f>VLOOKUP($B3496,Deals_Demo!$H:$N,7,0)</f>
        <v>strategy_11_demo</v>
      </c>
      <c r="R3496" s="13" t="str">
        <f t="shared" si="543"/>
        <v>Tue</v>
      </c>
      <c r="S3496" s="14">
        <f>VLOOKUP($B3496,Deals_Demo!$H:$S,8,0)</f>
        <v>45923.532280092593</v>
      </c>
      <c r="T3496" s="14">
        <f>VLOOKUP($B3496,Deals_Demo!$H:$S,9,0)</f>
        <v>45923.740613425929</v>
      </c>
      <c r="U3496" s="15" t="str">
        <f t="shared" si="544"/>
        <v>2025-09-23</v>
      </c>
      <c r="V3496" s="13" t="str">
        <f>VLOOKUP($B3496,Deals_Demo!$H:$S,11,0)</f>
        <v>17</v>
      </c>
      <c r="W3496" s="13" t="str">
        <f>VLOOKUP($B3496,Deals_Demo!$H:$S,12,0)</f>
        <v>Tue</v>
      </c>
      <c r="X3496" s="13">
        <f t="shared" si="546"/>
        <v>-0.28399999999999997</v>
      </c>
      <c r="Y3496" s="13">
        <f t="shared" si="547"/>
        <v>-0.56799999999999995</v>
      </c>
      <c r="Z3496" s="13">
        <f t="shared" si="548"/>
        <v>-0.85199999999999998</v>
      </c>
      <c r="AA3496" s="13">
        <f t="shared" si="545"/>
        <v>-3</v>
      </c>
    </row>
    <row r="3497" spans="1:27" x14ac:dyDescent="0.25">
      <c r="A3497" s="60">
        <v>45923.53229166667</v>
      </c>
      <c r="B3497" s="61">
        <v>444810650</v>
      </c>
      <c r="C3497" s="62" t="s">
        <v>36</v>
      </c>
      <c r="D3497" s="62" t="s">
        <v>38</v>
      </c>
      <c r="E3497" s="62" t="s">
        <v>119</v>
      </c>
      <c r="F3497" s="63">
        <v>3780.66</v>
      </c>
      <c r="G3497" s="63">
        <v>3783.45</v>
      </c>
      <c r="H3497" s="63">
        <v>3778.95</v>
      </c>
      <c r="I3497" s="62" t="s">
        <v>4017</v>
      </c>
      <c r="J3497" s="63">
        <v>3783.51</v>
      </c>
      <c r="K3497" s="63">
        <v>0</v>
      </c>
      <c r="L3497" s="63">
        <v>0</v>
      </c>
      <c r="M3497" s="63">
        <v>-2.85</v>
      </c>
      <c r="N3497" s="10" t="str">
        <f t="shared" si="540"/>
        <v>L</v>
      </c>
      <c r="O3497" s="11">
        <f t="shared" si="541"/>
        <v>45923</v>
      </c>
      <c r="P3497" s="12" t="str">
        <f t="shared" si="542"/>
        <v>12</v>
      </c>
      <c r="Q3497" s="13" t="str">
        <f>VLOOKUP($B3497,Deals_Demo!$H:$N,7,0)</f>
        <v>strategy_14_demo</v>
      </c>
      <c r="R3497" s="13" t="str">
        <f t="shared" si="543"/>
        <v>Tue</v>
      </c>
      <c r="S3497" s="14">
        <f>VLOOKUP($B3497,Deals_Demo!$H:$S,8,0)</f>
        <v>45923.53229166667</v>
      </c>
      <c r="T3497" s="14">
        <f>VLOOKUP($B3497,Deals_Demo!$H:$S,9,0)</f>
        <v>45923.740625000006</v>
      </c>
      <c r="U3497" s="15" t="str">
        <f t="shared" si="544"/>
        <v>2025-09-23</v>
      </c>
      <c r="V3497" s="13" t="str">
        <f>VLOOKUP($B3497,Deals_Demo!$H:$S,11,0)</f>
        <v>17</v>
      </c>
      <c r="W3497" s="13" t="str">
        <f>VLOOKUP($B3497,Deals_Demo!$H:$S,12,0)</f>
        <v>Tue</v>
      </c>
      <c r="X3497" s="13">
        <f t="shared" si="546"/>
        <v>-0.28500000000000003</v>
      </c>
      <c r="Y3497" s="13">
        <f t="shared" si="547"/>
        <v>-0.57000000000000006</v>
      </c>
      <c r="Z3497" s="13">
        <f t="shared" si="548"/>
        <v>-0.85499999999999998</v>
      </c>
      <c r="AA3497" s="13">
        <f t="shared" si="545"/>
        <v>-3</v>
      </c>
    </row>
    <row r="3498" spans="1:27" x14ac:dyDescent="0.25">
      <c r="A3498" s="56">
        <v>45923.53229166667</v>
      </c>
      <c r="B3498" s="57">
        <v>444810653</v>
      </c>
      <c r="C3498" s="58" t="s">
        <v>36</v>
      </c>
      <c r="D3498" s="58" t="s">
        <v>38</v>
      </c>
      <c r="E3498" s="58" t="s">
        <v>119</v>
      </c>
      <c r="F3498" s="59">
        <v>3780.66</v>
      </c>
      <c r="G3498" s="59">
        <v>3783.45</v>
      </c>
      <c r="H3498" s="59">
        <v>3777.45</v>
      </c>
      <c r="I3498" s="58" t="s">
        <v>4017</v>
      </c>
      <c r="J3498" s="59">
        <v>3783.51</v>
      </c>
      <c r="K3498" s="59">
        <v>0</v>
      </c>
      <c r="L3498" s="59">
        <v>0</v>
      </c>
      <c r="M3498" s="59">
        <v>-2.85</v>
      </c>
      <c r="N3498" s="10" t="str">
        <f t="shared" si="540"/>
        <v>L</v>
      </c>
      <c r="O3498" s="11">
        <f t="shared" si="541"/>
        <v>45923</v>
      </c>
      <c r="P3498" s="12" t="str">
        <f t="shared" si="542"/>
        <v>12</v>
      </c>
      <c r="Q3498" s="13" t="str">
        <f>VLOOKUP($B3498,Deals_Demo!$H:$N,7,0)</f>
        <v>strategy_09_demo</v>
      </c>
      <c r="R3498" s="13" t="str">
        <f t="shared" si="543"/>
        <v>Tue</v>
      </c>
      <c r="S3498" s="14">
        <f>VLOOKUP($B3498,Deals_Demo!$H:$S,8,0)</f>
        <v>45923.53229166667</v>
      </c>
      <c r="T3498" s="14">
        <f>VLOOKUP($B3498,Deals_Demo!$H:$S,9,0)</f>
        <v>45923.740625000006</v>
      </c>
      <c r="U3498" s="15" t="str">
        <f t="shared" si="544"/>
        <v>2025-09-23</v>
      </c>
      <c r="V3498" s="13" t="str">
        <f>VLOOKUP($B3498,Deals_Demo!$H:$S,11,0)</f>
        <v>17</v>
      </c>
      <c r="W3498" s="13" t="str">
        <f>VLOOKUP($B3498,Deals_Demo!$H:$S,12,0)</f>
        <v>Tue</v>
      </c>
      <c r="X3498" s="13">
        <f t="shared" si="546"/>
        <v>-0.28500000000000003</v>
      </c>
      <c r="Y3498" s="13">
        <f t="shared" si="547"/>
        <v>-0.57000000000000006</v>
      </c>
      <c r="Z3498" s="13">
        <f t="shared" si="548"/>
        <v>-0.85499999999999998</v>
      </c>
      <c r="AA3498" s="13">
        <f t="shared" si="545"/>
        <v>-3</v>
      </c>
    </row>
    <row r="3499" spans="1:27" x14ac:dyDescent="0.25">
      <c r="A3499" s="60">
        <v>45923.53229166667</v>
      </c>
      <c r="B3499" s="61">
        <v>444810654</v>
      </c>
      <c r="C3499" s="62" t="s">
        <v>36</v>
      </c>
      <c r="D3499" s="62" t="s">
        <v>38</v>
      </c>
      <c r="E3499" s="62" t="s">
        <v>119</v>
      </c>
      <c r="F3499" s="63">
        <v>3780.78</v>
      </c>
      <c r="G3499" s="63">
        <v>3782.65</v>
      </c>
      <c r="H3499" s="63">
        <v>3778.95</v>
      </c>
      <c r="I3499" s="62" t="s">
        <v>4019</v>
      </c>
      <c r="J3499" s="63">
        <v>3782.65</v>
      </c>
      <c r="K3499" s="63">
        <v>0</v>
      </c>
      <c r="L3499" s="63">
        <v>0</v>
      </c>
      <c r="M3499" s="63">
        <v>-1.87</v>
      </c>
      <c r="N3499" s="10" t="str">
        <f t="shared" si="540"/>
        <v>L</v>
      </c>
      <c r="O3499" s="11">
        <f t="shared" si="541"/>
        <v>45923</v>
      </c>
      <c r="P3499" s="12" t="str">
        <f t="shared" si="542"/>
        <v>12</v>
      </c>
      <c r="Q3499" s="13" t="str">
        <f>VLOOKUP($B3499,Deals_Demo!$H:$N,7,0)</f>
        <v>strategy_22_demo</v>
      </c>
      <c r="R3499" s="13" t="str">
        <f t="shared" si="543"/>
        <v>Tue</v>
      </c>
      <c r="S3499" s="14">
        <f>VLOOKUP($B3499,Deals_Demo!$H:$S,8,0)</f>
        <v>45923.53229166667</v>
      </c>
      <c r="T3499" s="14">
        <f>VLOOKUP($B3499,Deals_Demo!$H:$S,9,0)</f>
        <v>45923.740625000006</v>
      </c>
      <c r="U3499" s="15" t="str">
        <f t="shared" si="544"/>
        <v>2025-09-23</v>
      </c>
      <c r="V3499" s="13" t="str">
        <f>VLOOKUP($B3499,Deals_Demo!$H:$S,11,0)</f>
        <v>17</v>
      </c>
      <c r="W3499" s="13" t="str">
        <f>VLOOKUP($B3499,Deals_Demo!$H:$S,12,0)</f>
        <v>Tue</v>
      </c>
      <c r="X3499" s="13">
        <f t="shared" si="546"/>
        <v>-0.18700000000000003</v>
      </c>
      <c r="Y3499" s="13">
        <f t="shared" si="547"/>
        <v>-0.37400000000000005</v>
      </c>
      <c r="Z3499" s="13">
        <f t="shared" si="548"/>
        <v>-0.56100000000000005</v>
      </c>
      <c r="AA3499" s="13">
        <f t="shared" si="545"/>
        <v>-3</v>
      </c>
    </row>
    <row r="3500" spans="1:27" x14ac:dyDescent="0.25">
      <c r="A3500" s="56">
        <v>45923.535150462965</v>
      </c>
      <c r="B3500" s="57">
        <v>444813417</v>
      </c>
      <c r="C3500" s="58" t="s">
        <v>36</v>
      </c>
      <c r="D3500" s="58" t="s">
        <v>37</v>
      </c>
      <c r="E3500" s="58" t="s">
        <v>119</v>
      </c>
      <c r="F3500" s="59">
        <v>3781.44</v>
      </c>
      <c r="G3500" s="59">
        <v>3782.54</v>
      </c>
      <c r="H3500" s="59">
        <v>3784.92</v>
      </c>
      <c r="I3500" s="58" t="s">
        <v>4022</v>
      </c>
      <c r="J3500" s="59">
        <v>3784.92</v>
      </c>
      <c r="K3500" s="59">
        <v>0</v>
      </c>
      <c r="L3500" s="59">
        <v>0</v>
      </c>
      <c r="M3500" s="59">
        <v>3.48</v>
      </c>
      <c r="N3500" s="10" t="str">
        <f t="shared" si="540"/>
        <v>W</v>
      </c>
      <c r="O3500" s="11">
        <f t="shared" si="541"/>
        <v>45923</v>
      </c>
      <c r="P3500" s="12" t="str">
        <f t="shared" si="542"/>
        <v>12</v>
      </c>
      <c r="Q3500" s="13" t="str">
        <f>VLOOKUP($B3500,Deals_Demo!$H:$N,7,0)</f>
        <v>strategy_13_demo</v>
      </c>
      <c r="R3500" s="13" t="str">
        <f t="shared" si="543"/>
        <v>Tue</v>
      </c>
      <c r="S3500" s="14">
        <f>VLOOKUP($B3500,Deals_Demo!$H:$S,8,0)</f>
        <v>45923.535150462965</v>
      </c>
      <c r="T3500" s="14">
        <f>VLOOKUP($B3500,Deals_Demo!$H:$S,9,0)</f>
        <v>45923.743483796301</v>
      </c>
      <c r="U3500" s="15" t="str">
        <f t="shared" si="544"/>
        <v>2025-09-23</v>
      </c>
      <c r="V3500" s="13" t="str">
        <f>VLOOKUP($B3500,Deals_Demo!$H:$S,11,0)</f>
        <v>17</v>
      </c>
      <c r="W3500" s="13" t="str">
        <f>VLOOKUP($B3500,Deals_Demo!$H:$S,12,0)</f>
        <v>Tue</v>
      </c>
      <c r="X3500" s="13">
        <f t="shared" si="546"/>
        <v>0.34800000000000003</v>
      </c>
      <c r="Y3500" s="13">
        <f t="shared" si="547"/>
        <v>0.69600000000000006</v>
      </c>
      <c r="Z3500" s="13">
        <f t="shared" si="548"/>
        <v>1.044</v>
      </c>
      <c r="AA3500" s="13">
        <f t="shared" si="545"/>
        <v>3.48</v>
      </c>
    </row>
    <row r="3501" spans="1:27" x14ac:dyDescent="0.25">
      <c r="A3501" s="60">
        <v>45923.535266203704</v>
      </c>
      <c r="B3501" s="61">
        <v>444813676</v>
      </c>
      <c r="C3501" s="62" t="s">
        <v>36</v>
      </c>
      <c r="D3501" s="62" t="s">
        <v>37</v>
      </c>
      <c r="E3501" s="62" t="s">
        <v>119</v>
      </c>
      <c r="F3501" s="63">
        <v>3781.78</v>
      </c>
      <c r="G3501" s="63">
        <v>3783.11</v>
      </c>
      <c r="H3501" s="63">
        <v>3787.78</v>
      </c>
      <c r="I3501" s="62" t="s">
        <v>4023</v>
      </c>
      <c r="J3501" s="63">
        <v>3783.1</v>
      </c>
      <c r="K3501" s="63">
        <v>0</v>
      </c>
      <c r="L3501" s="63">
        <v>0</v>
      </c>
      <c r="M3501" s="63">
        <v>1.32</v>
      </c>
      <c r="N3501" s="10" t="str">
        <f t="shared" si="540"/>
        <v>W</v>
      </c>
      <c r="O3501" s="11">
        <f t="shared" si="541"/>
        <v>45923</v>
      </c>
      <c r="P3501" s="12" t="str">
        <f t="shared" si="542"/>
        <v>12</v>
      </c>
      <c r="Q3501" s="13" t="str">
        <f>VLOOKUP($B3501,Deals_Demo!$H:$N,7,0)</f>
        <v>strategy_29.py</v>
      </c>
      <c r="R3501" s="13" t="str">
        <f t="shared" si="543"/>
        <v>Tue</v>
      </c>
      <c r="S3501" s="14">
        <f>VLOOKUP($B3501,Deals_Demo!$H:$S,8,0)</f>
        <v>45923.535266203704</v>
      </c>
      <c r="T3501" s="14">
        <f>VLOOKUP($B3501,Deals_Demo!$H:$S,9,0)</f>
        <v>45923.74359953704</v>
      </c>
      <c r="U3501" s="15" t="str">
        <f t="shared" si="544"/>
        <v>2025-09-23</v>
      </c>
      <c r="V3501" s="13" t="str">
        <f>VLOOKUP($B3501,Deals_Demo!$H:$S,11,0)</f>
        <v>17</v>
      </c>
      <c r="W3501" s="13" t="str">
        <f>VLOOKUP($B3501,Deals_Demo!$H:$S,12,0)</f>
        <v>Tue</v>
      </c>
      <c r="X3501" s="13">
        <f t="shared" si="546"/>
        <v>0.13200000000000001</v>
      </c>
      <c r="Y3501" s="13">
        <f t="shared" si="547"/>
        <v>0.26400000000000001</v>
      </c>
      <c r="Z3501" s="13">
        <f t="shared" si="548"/>
        <v>0.39600000000000002</v>
      </c>
      <c r="AA3501" s="13">
        <f t="shared" si="545"/>
        <v>-3</v>
      </c>
    </row>
    <row r="3502" spans="1:27" x14ac:dyDescent="0.25">
      <c r="A3502" s="56">
        <v>45923.535277777781</v>
      </c>
      <c r="B3502" s="57">
        <v>444813701</v>
      </c>
      <c r="C3502" s="58" t="s">
        <v>36</v>
      </c>
      <c r="D3502" s="58" t="s">
        <v>37</v>
      </c>
      <c r="E3502" s="58" t="s">
        <v>119</v>
      </c>
      <c r="F3502" s="59">
        <v>3781.8</v>
      </c>
      <c r="G3502" s="59">
        <v>3783.11</v>
      </c>
      <c r="H3502" s="59">
        <v>3799.78</v>
      </c>
      <c r="I3502" s="58" t="s">
        <v>4023</v>
      </c>
      <c r="J3502" s="59">
        <v>3783.1</v>
      </c>
      <c r="K3502" s="59">
        <v>0</v>
      </c>
      <c r="L3502" s="59">
        <v>0</v>
      </c>
      <c r="M3502" s="59">
        <v>1.3</v>
      </c>
      <c r="N3502" s="10" t="str">
        <f t="shared" si="540"/>
        <v>W</v>
      </c>
      <c r="O3502" s="11">
        <f t="shared" si="541"/>
        <v>45923</v>
      </c>
      <c r="P3502" s="12" t="str">
        <f t="shared" si="542"/>
        <v>12</v>
      </c>
      <c r="Q3502" s="13" t="str">
        <f>VLOOKUP($B3502,Deals_Demo!$H:$N,7,0)</f>
        <v>strategy_30.py</v>
      </c>
      <c r="R3502" s="13" t="str">
        <f t="shared" si="543"/>
        <v>Tue</v>
      </c>
      <c r="S3502" s="14">
        <f>VLOOKUP($B3502,Deals_Demo!$H:$S,8,0)</f>
        <v>45923.535277777781</v>
      </c>
      <c r="T3502" s="14">
        <f>VLOOKUP($B3502,Deals_Demo!$H:$S,9,0)</f>
        <v>45923.743611111116</v>
      </c>
      <c r="U3502" s="15" t="str">
        <f t="shared" si="544"/>
        <v>2025-09-23</v>
      </c>
      <c r="V3502" s="13" t="str">
        <f>VLOOKUP($B3502,Deals_Demo!$H:$S,11,0)</f>
        <v>17</v>
      </c>
      <c r="W3502" s="13" t="str">
        <f>VLOOKUP($B3502,Deals_Demo!$H:$S,12,0)</f>
        <v>Tue</v>
      </c>
      <c r="X3502" s="13">
        <f t="shared" si="546"/>
        <v>0.13</v>
      </c>
      <c r="Y3502" s="13">
        <f t="shared" si="547"/>
        <v>0.26</v>
      </c>
      <c r="Z3502" s="13">
        <f t="shared" si="548"/>
        <v>0.39</v>
      </c>
      <c r="AA3502" s="13">
        <f t="shared" si="545"/>
        <v>-3</v>
      </c>
    </row>
    <row r="3503" spans="1:27" x14ac:dyDescent="0.25">
      <c r="A3503" s="60">
        <v>45923.537002314813</v>
      </c>
      <c r="B3503" s="61">
        <v>444815437</v>
      </c>
      <c r="C3503" s="62" t="s">
        <v>36</v>
      </c>
      <c r="D3503" s="62" t="s">
        <v>37</v>
      </c>
      <c r="E3503" s="62" t="s">
        <v>119</v>
      </c>
      <c r="F3503" s="63">
        <v>3782.59</v>
      </c>
      <c r="G3503" s="63">
        <v>3783.53</v>
      </c>
      <c r="H3503" s="62"/>
      <c r="I3503" s="62" t="s">
        <v>4024</v>
      </c>
      <c r="J3503" s="63">
        <v>3783.53</v>
      </c>
      <c r="K3503" s="63">
        <v>0</v>
      </c>
      <c r="L3503" s="63">
        <v>0</v>
      </c>
      <c r="M3503" s="63">
        <v>0.94</v>
      </c>
      <c r="N3503" s="10" t="str">
        <f t="shared" si="540"/>
        <v>W</v>
      </c>
      <c r="O3503" s="11">
        <f t="shared" si="541"/>
        <v>45923</v>
      </c>
      <c r="P3503" s="12" t="str">
        <f t="shared" si="542"/>
        <v>12</v>
      </c>
      <c r="Q3503" s="13" t="str">
        <f>VLOOKUP($B3503,Deals_Demo!$H:$N,7,0)</f>
        <v>strategy_20_demo</v>
      </c>
      <c r="R3503" s="13" t="str">
        <f t="shared" si="543"/>
        <v>Tue</v>
      </c>
      <c r="S3503" s="14">
        <f>VLOOKUP($B3503,Deals_Demo!$H:$S,8,0)</f>
        <v>45923.537002314813</v>
      </c>
      <c r="T3503" s="14">
        <f>VLOOKUP($B3503,Deals_Demo!$H:$S,9,0)</f>
        <v>45923.745335648149</v>
      </c>
      <c r="U3503" s="15" t="str">
        <f t="shared" si="544"/>
        <v>2025-09-23</v>
      </c>
      <c r="V3503" s="13" t="str">
        <f>VLOOKUP($B3503,Deals_Demo!$H:$S,11,0)</f>
        <v>17</v>
      </c>
      <c r="W3503" s="13" t="str">
        <f>VLOOKUP($B3503,Deals_Demo!$H:$S,12,0)</f>
        <v>Tue</v>
      </c>
      <c r="X3503" s="13">
        <f t="shared" si="546"/>
        <v>9.4E-2</v>
      </c>
      <c r="Y3503" s="13">
        <f t="shared" si="547"/>
        <v>0.188</v>
      </c>
      <c r="Z3503" s="13">
        <f t="shared" si="548"/>
        <v>0.28199999999999997</v>
      </c>
      <c r="AA3503" s="13">
        <f t="shared" si="545"/>
        <v>-3</v>
      </c>
    </row>
    <row r="3504" spans="1:27" x14ac:dyDescent="0.25">
      <c r="A3504" s="56">
        <v>45923.53701388889</v>
      </c>
      <c r="B3504" s="57">
        <v>444815439</v>
      </c>
      <c r="C3504" s="58" t="s">
        <v>36</v>
      </c>
      <c r="D3504" s="58" t="s">
        <v>37</v>
      </c>
      <c r="E3504" s="58" t="s">
        <v>119</v>
      </c>
      <c r="F3504" s="59">
        <v>3782.61</v>
      </c>
      <c r="G3504" s="59">
        <v>3784.64</v>
      </c>
      <c r="H3504" s="58"/>
      <c r="I3504" s="58" t="s">
        <v>4025</v>
      </c>
      <c r="J3504" s="59">
        <v>3784.6</v>
      </c>
      <c r="K3504" s="59">
        <v>0</v>
      </c>
      <c r="L3504" s="59">
        <v>0</v>
      </c>
      <c r="M3504" s="59">
        <v>1.99</v>
      </c>
      <c r="N3504" s="10" t="str">
        <f t="shared" si="540"/>
        <v>W</v>
      </c>
      <c r="O3504" s="11">
        <f t="shared" si="541"/>
        <v>45923</v>
      </c>
      <c r="P3504" s="12" t="str">
        <f t="shared" si="542"/>
        <v>12</v>
      </c>
      <c r="Q3504" s="13" t="str">
        <f>VLOOKUP($B3504,Deals_Demo!$H:$N,7,0)</f>
        <v>strategy_18_demo</v>
      </c>
      <c r="R3504" s="13" t="str">
        <f t="shared" si="543"/>
        <v>Tue</v>
      </c>
      <c r="S3504" s="14">
        <f>VLOOKUP($B3504,Deals_Demo!$H:$S,8,0)</f>
        <v>45923.53701388889</v>
      </c>
      <c r="T3504" s="14">
        <f>VLOOKUP($B3504,Deals_Demo!$H:$S,9,0)</f>
        <v>45923.745347222226</v>
      </c>
      <c r="U3504" s="15" t="str">
        <f t="shared" si="544"/>
        <v>2025-09-23</v>
      </c>
      <c r="V3504" s="13" t="str">
        <f>VLOOKUP($B3504,Deals_Demo!$H:$S,11,0)</f>
        <v>17</v>
      </c>
      <c r="W3504" s="13" t="str">
        <f>VLOOKUP($B3504,Deals_Demo!$H:$S,12,0)</f>
        <v>Tue</v>
      </c>
      <c r="X3504" s="13">
        <f t="shared" si="546"/>
        <v>0.19900000000000001</v>
      </c>
      <c r="Y3504" s="13">
        <f t="shared" si="547"/>
        <v>0.39800000000000002</v>
      </c>
      <c r="Z3504" s="13">
        <f t="shared" si="548"/>
        <v>0.59699999999999998</v>
      </c>
      <c r="AA3504" s="13">
        <f t="shared" si="545"/>
        <v>-3</v>
      </c>
    </row>
    <row r="3505" spans="1:27" x14ac:dyDescent="0.25">
      <c r="A3505" s="60">
        <v>45923.53701388889</v>
      </c>
      <c r="B3505" s="61">
        <v>444815443</v>
      </c>
      <c r="C3505" s="62" t="s">
        <v>36</v>
      </c>
      <c r="D3505" s="62" t="s">
        <v>37</v>
      </c>
      <c r="E3505" s="62" t="s">
        <v>119</v>
      </c>
      <c r="F3505" s="63">
        <v>3782.62</v>
      </c>
      <c r="G3505" s="63">
        <v>3784.49</v>
      </c>
      <c r="H3505" s="62"/>
      <c r="I3505" s="62" t="s">
        <v>4026</v>
      </c>
      <c r="J3505" s="63">
        <v>3784.25</v>
      </c>
      <c r="K3505" s="63">
        <v>0</v>
      </c>
      <c r="L3505" s="63">
        <v>0</v>
      </c>
      <c r="M3505" s="63">
        <v>1.63</v>
      </c>
      <c r="N3505" s="10" t="str">
        <f t="shared" si="540"/>
        <v>W</v>
      </c>
      <c r="O3505" s="11">
        <f t="shared" si="541"/>
        <v>45923</v>
      </c>
      <c r="P3505" s="12" t="str">
        <f t="shared" si="542"/>
        <v>12</v>
      </c>
      <c r="Q3505" s="13" t="str">
        <f>VLOOKUP($B3505,Deals_Demo!$H:$N,7,0)</f>
        <v>strategy_19_demo</v>
      </c>
      <c r="R3505" s="13" t="str">
        <f t="shared" si="543"/>
        <v>Tue</v>
      </c>
      <c r="S3505" s="14">
        <f>VLOOKUP($B3505,Deals_Demo!$H:$S,8,0)</f>
        <v>45923.53701388889</v>
      </c>
      <c r="T3505" s="14">
        <f>VLOOKUP($B3505,Deals_Demo!$H:$S,9,0)</f>
        <v>45923.745347222226</v>
      </c>
      <c r="U3505" s="15" t="str">
        <f t="shared" si="544"/>
        <v>2025-09-23</v>
      </c>
      <c r="V3505" s="13" t="str">
        <f>VLOOKUP($B3505,Deals_Demo!$H:$S,11,0)</f>
        <v>17</v>
      </c>
      <c r="W3505" s="13" t="str">
        <f>VLOOKUP($B3505,Deals_Demo!$H:$S,12,0)</f>
        <v>Tue</v>
      </c>
      <c r="X3505" s="13">
        <f t="shared" si="546"/>
        <v>0.16300000000000001</v>
      </c>
      <c r="Y3505" s="13">
        <f t="shared" si="547"/>
        <v>0.32600000000000001</v>
      </c>
      <c r="Z3505" s="13">
        <f t="shared" si="548"/>
        <v>0.48899999999999993</v>
      </c>
      <c r="AA3505" s="13">
        <f t="shared" si="545"/>
        <v>-3</v>
      </c>
    </row>
    <row r="3506" spans="1:27" x14ac:dyDescent="0.25">
      <c r="A3506" s="56">
        <v>45923.538865740738</v>
      </c>
      <c r="B3506" s="57">
        <v>444817653</v>
      </c>
      <c r="C3506" s="58" t="s">
        <v>36</v>
      </c>
      <c r="D3506" s="58" t="s">
        <v>37</v>
      </c>
      <c r="E3506" s="58" t="s">
        <v>119</v>
      </c>
      <c r="F3506" s="59">
        <v>3784.32</v>
      </c>
      <c r="G3506" s="59">
        <v>3785.21</v>
      </c>
      <c r="H3506" s="59">
        <v>3788.86</v>
      </c>
      <c r="I3506" s="58" t="s">
        <v>4027</v>
      </c>
      <c r="J3506" s="59">
        <v>3785.17</v>
      </c>
      <c r="K3506" s="59">
        <v>0</v>
      </c>
      <c r="L3506" s="59">
        <v>0</v>
      </c>
      <c r="M3506" s="59">
        <v>0.85</v>
      </c>
      <c r="N3506" s="10" t="str">
        <f t="shared" si="540"/>
        <v>W</v>
      </c>
      <c r="O3506" s="11">
        <f t="shared" si="541"/>
        <v>45923</v>
      </c>
      <c r="P3506" s="12" t="str">
        <f t="shared" si="542"/>
        <v>12</v>
      </c>
      <c r="Q3506" s="13" t="str">
        <f>VLOOKUP($B3506,Deals_Demo!$H:$N,7,0)</f>
        <v>DEMO_strategy_27</v>
      </c>
      <c r="R3506" s="13" t="str">
        <f t="shared" si="543"/>
        <v>Tue</v>
      </c>
      <c r="S3506" s="14">
        <f>VLOOKUP($B3506,Deals_Demo!$H:$S,8,0)</f>
        <v>45923.538865740738</v>
      </c>
      <c r="T3506" s="14">
        <f>VLOOKUP($B3506,Deals_Demo!$H:$S,9,0)</f>
        <v>45923.747199074074</v>
      </c>
      <c r="U3506" s="15" t="str">
        <f t="shared" si="544"/>
        <v>2025-09-23</v>
      </c>
      <c r="V3506" s="13" t="str">
        <f>VLOOKUP($B3506,Deals_Demo!$H:$S,11,0)</f>
        <v>17</v>
      </c>
      <c r="W3506" s="13" t="str">
        <f>VLOOKUP($B3506,Deals_Demo!$H:$S,12,0)</f>
        <v>Tue</v>
      </c>
      <c r="X3506" s="13">
        <f t="shared" si="546"/>
        <v>8.5000000000000006E-2</v>
      </c>
      <c r="Y3506" s="13">
        <f t="shared" si="547"/>
        <v>0.17</v>
      </c>
      <c r="Z3506" s="13">
        <f t="shared" si="548"/>
        <v>0.255</v>
      </c>
      <c r="AA3506" s="13">
        <f t="shared" si="545"/>
        <v>-3</v>
      </c>
    </row>
    <row r="3507" spans="1:27" x14ac:dyDescent="0.25">
      <c r="A3507" s="60">
        <v>45923.539780092593</v>
      </c>
      <c r="B3507" s="61">
        <v>444818401</v>
      </c>
      <c r="C3507" s="62" t="s">
        <v>36</v>
      </c>
      <c r="D3507" s="62" t="s">
        <v>37</v>
      </c>
      <c r="E3507" s="62" t="s">
        <v>119</v>
      </c>
      <c r="F3507" s="63">
        <v>3784.99</v>
      </c>
      <c r="G3507" s="63">
        <v>3785.65</v>
      </c>
      <c r="H3507" s="62"/>
      <c r="I3507" s="62" t="s">
        <v>4028</v>
      </c>
      <c r="J3507" s="63">
        <v>3785.65</v>
      </c>
      <c r="K3507" s="63">
        <v>0</v>
      </c>
      <c r="L3507" s="63">
        <v>0</v>
      </c>
      <c r="M3507" s="63">
        <v>0.66</v>
      </c>
      <c r="N3507" s="10" t="str">
        <f t="shared" si="540"/>
        <v>W</v>
      </c>
      <c r="O3507" s="11">
        <f t="shared" si="541"/>
        <v>45923</v>
      </c>
      <c r="P3507" s="12" t="str">
        <f t="shared" si="542"/>
        <v>12</v>
      </c>
      <c r="Q3507" s="13" t="str">
        <f>VLOOKUP($B3507,Deals_Demo!$H:$N,7,0)</f>
        <v>strategy_20_demo</v>
      </c>
      <c r="R3507" s="13" t="str">
        <f t="shared" si="543"/>
        <v>Tue</v>
      </c>
      <c r="S3507" s="14">
        <f>VLOOKUP($B3507,Deals_Demo!$H:$S,8,0)</f>
        <v>45923.539780092593</v>
      </c>
      <c r="T3507" s="14">
        <f>VLOOKUP($B3507,Deals_Demo!$H:$S,9,0)</f>
        <v>45923.748113425929</v>
      </c>
      <c r="U3507" s="15" t="str">
        <f t="shared" si="544"/>
        <v>2025-09-23</v>
      </c>
      <c r="V3507" s="13" t="str">
        <f>VLOOKUP($B3507,Deals_Demo!$H:$S,11,0)</f>
        <v>17</v>
      </c>
      <c r="W3507" s="13" t="str">
        <f>VLOOKUP($B3507,Deals_Demo!$H:$S,12,0)</f>
        <v>Tue</v>
      </c>
      <c r="X3507" s="13">
        <f t="shared" si="546"/>
        <v>6.6000000000000003E-2</v>
      </c>
      <c r="Y3507" s="13">
        <f t="shared" si="547"/>
        <v>0.13200000000000001</v>
      </c>
      <c r="Z3507" s="13">
        <f t="shared" si="548"/>
        <v>0.19800000000000001</v>
      </c>
      <c r="AA3507" s="13">
        <f t="shared" si="545"/>
        <v>-3</v>
      </c>
    </row>
    <row r="3508" spans="1:27" x14ac:dyDescent="0.25">
      <c r="A3508" s="56">
        <v>45923.540011574078</v>
      </c>
      <c r="B3508" s="57">
        <v>444818533</v>
      </c>
      <c r="C3508" s="58" t="s">
        <v>36</v>
      </c>
      <c r="D3508" s="58" t="s">
        <v>37</v>
      </c>
      <c r="E3508" s="58" t="s">
        <v>119</v>
      </c>
      <c r="F3508" s="59">
        <v>3784.85</v>
      </c>
      <c r="G3508" s="59">
        <v>3785.59</v>
      </c>
      <c r="H3508" s="58"/>
      <c r="I3508" s="58" t="s">
        <v>4028</v>
      </c>
      <c r="J3508" s="59">
        <v>3785.59</v>
      </c>
      <c r="K3508" s="59">
        <v>0</v>
      </c>
      <c r="L3508" s="59">
        <v>0</v>
      </c>
      <c r="M3508" s="59">
        <v>0.74</v>
      </c>
      <c r="N3508" s="10" t="str">
        <f t="shared" si="540"/>
        <v>W</v>
      </c>
      <c r="O3508" s="11">
        <f t="shared" si="541"/>
        <v>45923</v>
      </c>
      <c r="P3508" s="12" t="str">
        <f t="shared" si="542"/>
        <v>12</v>
      </c>
      <c r="Q3508" s="13" t="str">
        <f>VLOOKUP($B3508,Deals_Demo!$H:$N,7,0)</f>
        <v>strategy_18_demo</v>
      </c>
      <c r="R3508" s="13" t="str">
        <f t="shared" si="543"/>
        <v>Tue</v>
      </c>
      <c r="S3508" s="14">
        <f>VLOOKUP($B3508,Deals_Demo!$H:$S,8,0)</f>
        <v>45923.540011574078</v>
      </c>
      <c r="T3508" s="14">
        <f>VLOOKUP($B3508,Deals_Demo!$H:$S,9,0)</f>
        <v>45923.748344907413</v>
      </c>
      <c r="U3508" s="15" t="str">
        <f t="shared" si="544"/>
        <v>2025-09-23</v>
      </c>
      <c r="V3508" s="13" t="str">
        <f>VLOOKUP($B3508,Deals_Demo!$H:$S,11,0)</f>
        <v>17</v>
      </c>
      <c r="W3508" s="13" t="str">
        <f>VLOOKUP($B3508,Deals_Demo!$H:$S,12,0)</f>
        <v>Tue</v>
      </c>
      <c r="X3508" s="13">
        <f t="shared" si="546"/>
        <v>7.3999999999999996E-2</v>
      </c>
      <c r="Y3508" s="13">
        <f t="shared" si="547"/>
        <v>0.14799999999999999</v>
      </c>
      <c r="Z3508" s="13">
        <f t="shared" si="548"/>
        <v>0.222</v>
      </c>
      <c r="AA3508" s="13">
        <f t="shared" si="545"/>
        <v>-3</v>
      </c>
    </row>
    <row r="3509" spans="1:27" x14ac:dyDescent="0.25">
      <c r="A3509" s="60">
        <v>45923.540821759256</v>
      </c>
      <c r="B3509" s="61">
        <v>444818809</v>
      </c>
      <c r="C3509" s="62" t="s">
        <v>36</v>
      </c>
      <c r="D3509" s="62" t="s">
        <v>37</v>
      </c>
      <c r="E3509" s="62" t="s">
        <v>119</v>
      </c>
      <c r="F3509" s="63">
        <v>3785.14</v>
      </c>
      <c r="G3509" s="63">
        <v>3782.14</v>
      </c>
      <c r="H3509" s="62"/>
      <c r="I3509" s="62" t="s">
        <v>4029</v>
      </c>
      <c r="J3509" s="63">
        <v>3782.1</v>
      </c>
      <c r="K3509" s="63">
        <v>0</v>
      </c>
      <c r="L3509" s="63">
        <v>0</v>
      </c>
      <c r="M3509" s="63">
        <v>-3.04</v>
      </c>
      <c r="N3509" s="10" t="str">
        <f t="shared" si="540"/>
        <v>L</v>
      </c>
      <c r="O3509" s="11">
        <f t="shared" si="541"/>
        <v>45923</v>
      </c>
      <c r="P3509" s="12" t="str">
        <f t="shared" si="542"/>
        <v>12</v>
      </c>
      <c r="Q3509" s="13" t="str">
        <f>VLOOKUP($B3509,Deals_Demo!$H:$N,7,0)</f>
        <v>strategy_19_demo</v>
      </c>
      <c r="R3509" s="13" t="str">
        <f t="shared" si="543"/>
        <v>Tue</v>
      </c>
      <c r="S3509" s="14">
        <f>VLOOKUP($B3509,Deals_Demo!$H:$S,8,0)</f>
        <v>45923.540821759256</v>
      </c>
      <c r="T3509" s="14">
        <f>VLOOKUP($B3509,Deals_Demo!$H:$S,9,0)</f>
        <v>45923.749155092592</v>
      </c>
      <c r="U3509" s="15" t="str">
        <f t="shared" si="544"/>
        <v>2025-09-23</v>
      </c>
      <c r="V3509" s="13" t="str">
        <f>VLOOKUP($B3509,Deals_Demo!$H:$S,11,0)</f>
        <v>17</v>
      </c>
      <c r="W3509" s="13" t="str">
        <f>VLOOKUP($B3509,Deals_Demo!$H:$S,12,0)</f>
        <v>Tue</v>
      </c>
      <c r="X3509" s="13">
        <f t="shared" si="546"/>
        <v>-0.30400000000000005</v>
      </c>
      <c r="Y3509" s="13">
        <f t="shared" si="547"/>
        <v>-0.6080000000000001</v>
      </c>
      <c r="Z3509" s="13">
        <f t="shared" si="548"/>
        <v>-0.91199999999999992</v>
      </c>
      <c r="AA3509" s="13">
        <f t="shared" si="545"/>
        <v>-3</v>
      </c>
    </row>
    <row r="3510" spans="1:27" x14ac:dyDescent="0.25">
      <c r="A3510" s="56">
        <v>45923.541689814818</v>
      </c>
      <c r="B3510" s="57">
        <v>444819144</v>
      </c>
      <c r="C3510" s="58" t="s">
        <v>36</v>
      </c>
      <c r="D3510" s="58" t="s">
        <v>37</v>
      </c>
      <c r="E3510" s="58" t="s">
        <v>119</v>
      </c>
      <c r="F3510" s="59">
        <v>3785.15</v>
      </c>
      <c r="G3510" s="59">
        <v>3782.11</v>
      </c>
      <c r="H3510" s="59">
        <v>3789.61</v>
      </c>
      <c r="I3510" s="58" t="s">
        <v>4029</v>
      </c>
      <c r="J3510" s="59">
        <v>3782.1</v>
      </c>
      <c r="K3510" s="59">
        <v>0</v>
      </c>
      <c r="L3510" s="59">
        <v>0</v>
      </c>
      <c r="M3510" s="59">
        <v>-3.05</v>
      </c>
      <c r="N3510" s="10" t="str">
        <f t="shared" si="540"/>
        <v>L</v>
      </c>
      <c r="O3510" s="11">
        <f t="shared" si="541"/>
        <v>45923</v>
      </c>
      <c r="P3510" s="12" t="str">
        <f t="shared" si="542"/>
        <v>13</v>
      </c>
      <c r="Q3510" s="13" t="str">
        <f>VLOOKUP($B3510,Deals_Demo!$H:$N,7,0)</f>
        <v>DEMO_strategy_03</v>
      </c>
      <c r="R3510" s="13" t="str">
        <f t="shared" si="543"/>
        <v>Tue</v>
      </c>
      <c r="S3510" s="14">
        <f>VLOOKUP($B3510,Deals_Demo!$H:$S,8,0)</f>
        <v>45923.541689814818</v>
      </c>
      <c r="T3510" s="14">
        <f>VLOOKUP($B3510,Deals_Demo!$H:$S,9,0)</f>
        <v>45923.750023148154</v>
      </c>
      <c r="U3510" s="15" t="str">
        <f t="shared" si="544"/>
        <v>2025-09-23</v>
      </c>
      <c r="V3510" s="13" t="str">
        <f>VLOOKUP($B3510,Deals_Demo!$H:$S,11,0)</f>
        <v>18</v>
      </c>
      <c r="W3510" s="13" t="str">
        <f>VLOOKUP($B3510,Deals_Demo!$H:$S,12,0)</f>
        <v>Tue</v>
      </c>
      <c r="X3510" s="13">
        <f t="shared" si="546"/>
        <v>-0.30499999999999999</v>
      </c>
      <c r="Y3510" s="13">
        <f t="shared" si="547"/>
        <v>-0.61</v>
      </c>
      <c r="Z3510" s="13">
        <f t="shared" si="548"/>
        <v>-0.91499999999999992</v>
      </c>
      <c r="AA3510" s="13">
        <f t="shared" si="545"/>
        <v>-3</v>
      </c>
    </row>
    <row r="3511" spans="1:27" x14ac:dyDescent="0.25">
      <c r="A3511" s="60">
        <v>45923.54210648148</v>
      </c>
      <c r="B3511" s="61">
        <v>444819562</v>
      </c>
      <c r="C3511" s="62" t="s">
        <v>36</v>
      </c>
      <c r="D3511" s="62" t="s">
        <v>37</v>
      </c>
      <c r="E3511" s="62" t="s">
        <v>119</v>
      </c>
      <c r="F3511" s="63">
        <v>3784.66</v>
      </c>
      <c r="G3511" s="63">
        <v>3781.66</v>
      </c>
      <c r="H3511" s="63">
        <v>3786.16</v>
      </c>
      <c r="I3511" s="62" t="s">
        <v>4030</v>
      </c>
      <c r="J3511" s="63">
        <v>3786.21</v>
      </c>
      <c r="K3511" s="63">
        <v>0</v>
      </c>
      <c r="L3511" s="63">
        <v>0</v>
      </c>
      <c r="M3511" s="63">
        <v>1.55</v>
      </c>
      <c r="N3511" s="10" t="str">
        <f t="shared" si="540"/>
        <v>W</v>
      </c>
      <c r="O3511" s="11">
        <f t="shared" si="541"/>
        <v>45923</v>
      </c>
      <c r="P3511" s="12" t="str">
        <f t="shared" si="542"/>
        <v>13</v>
      </c>
      <c r="Q3511" s="13" t="str">
        <f>VLOOKUP($B3511,Deals_Demo!$H:$N,7,0)</f>
        <v>strategy_24_demo</v>
      </c>
      <c r="R3511" s="13" t="str">
        <f t="shared" si="543"/>
        <v>Tue</v>
      </c>
      <c r="S3511" s="14">
        <f>VLOOKUP($B3511,Deals_Demo!$H:$S,8,0)</f>
        <v>45923.54210648148</v>
      </c>
      <c r="T3511" s="14">
        <f>VLOOKUP($B3511,Deals_Demo!$H:$S,9,0)</f>
        <v>45923.750439814816</v>
      </c>
      <c r="U3511" s="15" t="str">
        <f t="shared" si="544"/>
        <v>2025-09-23</v>
      </c>
      <c r="V3511" s="13" t="str">
        <f>VLOOKUP($B3511,Deals_Demo!$H:$S,11,0)</f>
        <v>18</v>
      </c>
      <c r="W3511" s="13" t="str">
        <f>VLOOKUP($B3511,Deals_Demo!$H:$S,12,0)</f>
        <v>Tue</v>
      </c>
      <c r="X3511" s="13">
        <f t="shared" si="546"/>
        <v>0.15500000000000003</v>
      </c>
      <c r="Y3511" s="13">
        <f t="shared" si="547"/>
        <v>0.31000000000000005</v>
      </c>
      <c r="Z3511" s="13">
        <f t="shared" si="548"/>
        <v>0.46499999999999997</v>
      </c>
      <c r="AA3511" s="13">
        <f t="shared" si="545"/>
        <v>-3</v>
      </c>
    </row>
    <row r="3512" spans="1:27" x14ac:dyDescent="0.25">
      <c r="A3512" s="56">
        <v>45923.54210648148</v>
      </c>
      <c r="B3512" s="57">
        <v>444819563</v>
      </c>
      <c r="C3512" s="58" t="s">
        <v>36</v>
      </c>
      <c r="D3512" s="58" t="s">
        <v>37</v>
      </c>
      <c r="E3512" s="58" t="s">
        <v>119</v>
      </c>
      <c r="F3512" s="59">
        <v>3784.66</v>
      </c>
      <c r="G3512" s="59">
        <v>3785.11</v>
      </c>
      <c r="H3512" s="59">
        <v>3788.16</v>
      </c>
      <c r="I3512" s="58" t="s">
        <v>4031</v>
      </c>
      <c r="J3512" s="59">
        <v>3785.09</v>
      </c>
      <c r="K3512" s="59">
        <v>0</v>
      </c>
      <c r="L3512" s="59">
        <v>0</v>
      </c>
      <c r="M3512" s="59">
        <v>0.43</v>
      </c>
      <c r="N3512" s="10" t="str">
        <f t="shared" si="540"/>
        <v>W</v>
      </c>
      <c r="O3512" s="11">
        <f t="shared" si="541"/>
        <v>45923</v>
      </c>
      <c r="P3512" s="12" t="str">
        <f t="shared" si="542"/>
        <v>13</v>
      </c>
      <c r="Q3512" s="13" t="str">
        <f>VLOOKUP($B3512,Deals_Demo!$H:$N,7,0)</f>
        <v>strategy_11_demo</v>
      </c>
      <c r="R3512" s="13" t="str">
        <f t="shared" si="543"/>
        <v>Tue</v>
      </c>
      <c r="S3512" s="14">
        <f>VLOOKUP($B3512,Deals_Demo!$H:$S,8,0)</f>
        <v>45923.54210648148</v>
      </c>
      <c r="T3512" s="14">
        <f>VLOOKUP($B3512,Deals_Demo!$H:$S,9,0)</f>
        <v>45923.750439814816</v>
      </c>
      <c r="U3512" s="15" t="str">
        <f t="shared" si="544"/>
        <v>2025-09-23</v>
      </c>
      <c r="V3512" s="13" t="str">
        <f>VLOOKUP($B3512,Deals_Demo!$H:$S,11,0)</f>
        <v>18</v>
      </c>
      <c r="W3512" s="13" t="str">
        <f>VLOOKUP($B3512,Deals_Demo!$H:$S,12,0)</f>
        <v>Tue</v>
      </c>
      <c r="X3512" s="13">
        <f t="shared" si="546"/>
        <v>4.3000000000000003E-2</v>
      </c>
      <c r="Y3512" s="13">
        <f t="shared" si="547"/>
        <v>8.6000000000000007E-2</v>
      </c>
      <c r="Z3512" s="13">
        <f t="shared" si="548"/>
        <v>0.129</v>
      </c>
      <c r="AA3512" s="13">
        <f t="shared" si="545"/>
        <v>-3</v>
      </c>
    </row>
    <row r="3513" spans="1:27" x14ac:dyDescent="0.25">
      <c r="A3513" s="60">
        <v>45923.54210648148</v>
      </c>
      <c r="B3513" s="61">
        <v>444819564</v>
      </c>
      <c r="C3513" s="62" t="s">
        <v>36</v>
      </c>
      <c r="D3513" s="62" t="s">
        <v>37</v>
      </c>
      <c r="E3513" s="62" t="s">
        <v>119</v>
      </c>
      <c r="F3513" s="63">
        <v>3784.63</v>
      </c>
      <c r="G3513" s="63">
        <v>3785.07</v>
      </c>
      <c r="H3513" s="63">
        <v>3787.66</v>
      </c>
      <c r="I3513" s="62" t="s">
        <v>4032</v>
      </c>
      <c r="J3513" s="63">
        <v>3785.02</v>
      </c>
      <c r="K3513" s="63">
        <v>0</v>
      </c>
      <c r="L3513" s="63">
        <v>0</v>
      </c>
      <c r="M3513" s="63">
        <v>0.39</v>
      </c>
      <c r="N3513" s="10" t="str">
        <f t="shared" si="540"/>
        <v>W</v>
      </c>
      <c r="O3513" s="11">
        <f t="shared" si="541"/>
        <v>45923</v>
      </c>
      <c r="P3513" s="12" t="str">
        <f t="shared" si="542"/>
        <v>13</v>
      </c>
      <c r="Q3513" s="13" t="str">
        <f>VLOOKUP($B3513,Deals_Demo!$H:$N,7,0)</f>
        <v>strategy_10_demo</v>
      </c>
      <c r="R3513" s="13" t="str">
        <f t="shared" si="543"/>
        <v>Tue</v>
      </c>
      <c r="S3513" s="14">
        <f>VLOOKUP($B3513,Deals_Demo!$H:$S,8,0)</f>
        <v>45923.54210648148</v>
      </c>
      <c r="T3513" s="14">
        <f>VLOOKUP($B3513,Deals_Demo!$H:$S,9,0)</f>
        <v>45923.750439814816</v>
      </c>
      <c r="U3513" s="15" t="str">
        <f t="shared" si="544"/>
        <v>2025-09-23</v>
      </c>
      <c r="V3513" s="13" t="str">
        <f>VLOOKUP($B3513,Deals_Demo!$H:$S,11,0)</f>
        <v>18</v>
      </c>
      <c r="W3513" s="13" t="str">
        <f>VLOOKUP($B3513,Deals_Demo!$H:$S,12,0)</f>
        <v>Tue</v>
      </c>
      <c r="X3513" s="13">
        <f t="shared" si="546"/>
        <v>3.9000000000000007E-2</v>
      </c>
      <c r="Y3513" s="13">
        <f t="shared" si="547"/>
        <v>7.8000000000000014E-2</v>
      </c>
      <c r="Z3513" s="13">
        <f t="shared" si="548"/>
        <v>0.11699999999999999</v>
      </c>
      <c r="AA3513" s="13">
        <f t="shared" si="545"/>
        <v>-3</v>
      </c>
    </row>
    <row r="3514" spans="1:27" x14ac:dyDescent="0.25">
      <c r="A3514" s="56">
        <v>45923.54210648148</v>
      </c>
      <c r="B3514" s="57">
        <v>444819567</v>
      </c>
      <c r="C3514" s="58" t="s">
        <v>36</v>
      </c>
      <c r="D3514" s="58" t="s">
        <v>37</v>
      </c>
      <c r="E3514" s="58" t="s">
        <v>119</v>
      </c>
      <c r="F3514" s="59">
        <v>3784.63</v>
      </c>
      <c r="G3514" s="59">
        <v>3781.66</v>
      </c>
      <c r="H3514" s="59">
        <v>3786.16</v>
      </c>
      <c r="I3514" s="58" t="s">
        <v>4030</v>
      </c>
      <c r="J3514" s="59">
        <v>3786.21</v>
      </c>
      <c r="K3514" s="59">
        <v>0</v>
      </c>
      <c r="L3514" s="59">
        <v>0</v>
      </c>
      <c r="M3514" s="59">
        <v>1.58</v>
      </c>
      <c r="N3514" s="10" t="str">
        <f t="shared" si="540"/>
        <v>W</v>
      </c>
      <c r="O3514" s="11">
        <f t="shared" si="541"/>
        <v>45923</v>
      </c>
      <c r="P3514" s="12" t="str">
        <f t="shared" si="542"/>
        <v>13</v>
      </c>
      <c r="Q3514" s="13" t="str">
        <f>VLOOKUP($B3514,Deals_Demo!$H:$N,7,0)</f>
        <v>strategy_12_demo</v>
      </c>
      <c r="R3514" s="13" t="str">
        <f t="shared" si="543"/>
        <v>Tue</v>
      </c>
      <c r="S3514" s="14">
        <f>VLOOKUP($B3514,Deals_Demo!$H:$S,8,0)</f>
        <v>45923.54210648148</v>
      </c>
      <c r="T3514" s="14">
        <f>VLOOKUP($B3514,Deals_Demo!$H:$S,9,0)</f>
        <v>45923.750439814816</v>
      </c>
      <c r="U3514" s="15" t="str">
        <f t="shared" si="544"/>
        <v>2025-09-23</v>
      </c>
      <c r="V3514" s="13" t="str">
        <f>VLOOKUP($B3514,Deals_Demo!$H:$S,11,0)</f>
        <v>18</v>
      </c>
      <c r="W3514" s="13" t="str">
        <f>VLOOKUP($B3514,Deals_Demo!$H:$S,12,0)</f>
        <v>Tue</v>
      </c>
      <c r="X3514" s="13">
        <f t="shared" si="546"/>
        <v>0.15800000000000003</v>
      </c>
      <c r="Y3514" s="13">
        <f t="shared" si="547"/>
        <v>0.31600000000000006</v>
      </c>
      <c r="Z3514" s="13">
        <f t="shared" si="548"/>
        <v>0.47399999999999998</v>
      </c>
      <c r="AA3514" s="13">
        <f t="shared" si="545"/>
        <v>-3</v>
      </c>
    </row>
    <row r="3515" spans="1:27" x14ac:dyDescent="0.25">
      <c r="A3515" s="60">
        <v>45923.54210648148</v>
      </c>
      <c r="B3515" s="61">
        <v>444819573</v>
      </c>
      <c r="C3515" s="62" t="s">
        <v>36</v>
      </c>
      <c r="D3515" s="62" t="s">
        <v>37</v>
      </c>
      <c r="E3515" s="62" t="s">
        <v>119</v>
      </c>
      <c r="F3515" s="63">
        <v>3784.46</v>
      </c>
      <c r="G3515" s="63">
        <v>3783.16</v>
      </c>
      <c r="H3515" s="63">
        <v>3786.16</v>
      </c>
      <c r="I3515" s="62" t="s">
        <v>4020</v>
      </c>
      <c r="J3515" s="63">
        <v>3783.14</v>
      </c>
      <c r="K3515" s="63">
        <v>0</v>
      </c>
      <c r="L3515" s="63">
        <v>0</v>
      </c>
      <c r="M3515" s="63">
        <v>-1.32</v>
      </c>
      <c r="N3515" s="10" t="str">
        <f t="shared" si="540"/>
        <v>L</v>
      </c>
      <c r="O3515" s="11">
        <f t="shared" si="541"/>
        <v>45923</v>
      </c>
      <c r="P3515" s="12" t="str">
        <f t="shared" si="542"/>
        <v>13</v>
      </c>
      <c r="Q3515" s="13" t="str">
        <f>VLOOKUP($B3515,Deals_Demo!$H:$N,7,0)</f>
        <v>strategy_15_demo</v>
      </c>
      <c r="R3515" s="13" t="str">
        <f t="shared" si="543"/>
        <v>Tue</v>
      </c>
      <c r="S3515" s="14">
        <f>VLOOKUP($B3515,Deals_Demo!$H:$S,8,0)</f>
        <v>45923.54210648148</v>
      </c>
      <c r="T3515" s="14">
        <f>VLOOKUP($B3515,Deals_Demo!$H:$S,9,0)</f>
        <v>45923.750439814816</v>
      </c>
      <c r="U3515" s="15" t="str">
        <f t="shared" si="544"/>
        <v>2025-09-23</v>
      </c>
      <c r="V3515" s="13" t="str">
        <f>VLOOKUP($B3515,Deals_Demo!$H:$S,11,0)</f>
        <v>18</v>
      </c>
      <c r="W3515" s="13" t="str">
        <f>VLOOKUP($B3515,Deals_Demo!$H:$S,12,0)</f>
        <v>Tue</v>
      </c>
      <c r="X3515" s="13">
        <f t="shared" si="546"/>
        <v>-0.13200000000000001</v>
      </c>
      <c r="Y3515" s="13">
        <f t="shared" si="547"/>
        <v>-0.26400000000000001</v>
      </c>
      <c r="Z3515" s="13">
        <f t="shared" si="548"/>
        <v>-0.39600000000000002</v>
      </c>
      <c r="AA3515" s="13">
        <f t="shared" si="545"/>
        <v>-3</v>
      </c>
    </row>
    <row r="3516" spans="1:27" x14ac:dyDescent="0.25">
      <c r="A3516" s="56">
        <v>45923.542118055557</v>
      </c>
      <c r="B3516" s="57">
        <v>444819574</v>
      </c>
      <c r="C3516" s="58" t="s">
        <v>36</v>
      </c>
      <c r="D3516" s="58" t="s">
        <v>37</v>
      </c>
      <c r="E3516" s="58" t="s">
        <v>119</v>
      </c>
      <c r="F3516" s="59">
        <v>3784.46</v>
      </c>
      <c r="G3516" s="59">
        <v>3786.14</v>
      </c>
      <c r="H3516" s="59">
        <v>3788.16</v>
      </c>
      <c r="I3516" s="58" t="s">
        <v>4033</v>
      </c>
      <c r="J3516" s="59">
        <v>3786.09</v>
      </c>
      <c r="K3516" s="59">
        <v>0</v>
      </c>
      <c r="L3516" s="59">
        <v>0</v>
      </c>
      <c r="M3516" s="59">
        <v>1.63</v>
      </c>
      <c r="N3516" s="10" t="str">
        <f t="shared" si="540"/>
        <v>W</v>
      </c>
      <c r="O3516" s="11">
        <f t="shared" si="541"/>
        <v>45923</v>
      </c>
      <c r="P3516" s="12" t="str">
        <f t="shared" si="542"/>
        <v>13</v>
      </c>
      <c r="Q3516" s="13" t="str">
        <f>VLOOKUP($B3516,Deals_Demo!$H:$N,7,0)</f>
        <v>strategy_16_demo</v>
      </c>
      <c r="R3516" s="13" t="str">
        <f t="shared" si="543"/>
        <v>Tue</v>
      </c>
      <c r="S3516" s="14">
        <f>VLOOKUP($B3516,Deals_Demo!$H:$S,8,0)</f>
        <v>45923.542118055557</v>
      </c>
      <c r="T3516" s="14">
        <f>VLOOKUP($B3516,Deals_Demo!$H:$S,9,0)</f>
        <v>45923.750451388893</v>
      </c>
      <c r="U3516" s="15" t="str">
        <f t="shared" si="544"/>
        <v>2025-09-23</v>
      </c>
      <c r="V3516" s="13" t="str">
        <f>VLOOKUP($B3516,Deals_Demo!$H:$S,11,0)</f>
        <v>18</v>
      </c>
      <c r="W3516" s="13" t="str">
        <f>VLOOKUP($B3516,Deals_Demo!$H:$S,12,0)</f>
        <v>Tue</v>
      </c>
      <c r="X3516" s="13">
        <f t="shared" si="546"/>
        <v>0.16300000000000001</v>
      </c>
      <c r="Y3516" s="13">
        <f t="shared" si="547"/>
        <v>0.32600000000000001</v>
      </c>
      <c r="Z3516" s="13">
        <f t="shared" si="548"/>
        <v>0.48899999999999993</v>
      </c>
      <c r="AA3516" s="13">
        <f t="shared" si="545"/>
        <v>-3</v>
      </c>
    </row>
    <row r="3517" spans="1:27" x14ac:dyDescent="0.25">
      <c r="A3517" s="60">
        <v>45923.542118055557</v>
      </c>
      <c r="B3517" s="61">
        <v>444819575</v>
      </c>
      <c r="C3517" s="62" t="s">
        <v>36</v>
      </c>
      <c r="D3517" s="62" t="s">
        <v>37</v>
      </c>
      <c r="E3517" s="62" t="s">
        <v>119</v>
      </c>
      <c r="F3517" s="63">
        <v>3784.46</v>
      </c>
      <c r="G3517" s="63">
        <v>3784.73</v>
      </c>
      <c r="H3517" s="63">
        <v>3786.16</v>
      </c>
      <c r="I3517" s="62" t="s">
        <v>4030</v>
      </c>
      <c r="J3517" s="63">
        <v>3786.21</v>
      </c>
      <c r="K3517" s="63">
        <v>0</v>
      </c>
      <c r="L3517" s="63">
        <v>0</v>
      </c>
      <c r="M3517" s="63">
        <v>1.75</v>
      </c>
      <c r="N3517" s="10" t="str">
        <f t="shared" si="540"/>
        <v>W</v>
      </c>
      <c r="O3517" s="11">
        <f t="shared" si="541"/>
        <v>45923</v>
      </c>
      <c r="P3517" s="12" t="str">
        <f t="shared" si="542"/>
        <v>13</v>
      </c>
      <c r="Q3517" s="13" t="str">
        <f>VLOOKUP($B3517,Deals_Demo!$H:$N,7,0)</f>
        <v>strategy_14_demo</v>
      </c>
      <c r="R3517" s="13" t="str">
        <f t="shared" si="543"/>
        <v>Tue</v>
      </c>
      <c r="S3517" s="14">
        <f>VLOOKUP($B3517,Deals_Demo!$H:$S,8,0)</f>
        <v>45923.542118055557</v>
      </c>
      <c r="T3517" s="14">
        <f>VLOOKUP($B3517,Deals_Demo!$H:$S,9,0)</f>
        <v>45923.750451388893</v>
      </c>
      <c r="U3517" s="15" t="str">
        <f t="shared" si="544"/>
        <v>2025-09-23</v>
      </c>
      <c r="V3517" s="13" t="str">
        <f>VLOOKUP($B3517,Deals_Demo!$H:$S,11,0)</f>
        <v>18</v>
      </c>
      <c r="W3517" s="13" t="str">
        <f>VLOOKUP($B3517,Deals_Demo!$H:$S,12,0)</f>
        <v>Tue</v>
      </c>
      <c r="X3517" s="13">
        <f t="shared" si="546"/>
        <v>0.17500000000000002</v>
      </c>
      <c r="Y3517" s="13">
        <f t="shared" si="547"/>
        <v>0.35000000000000003</v>
      </c>
      <c r="Z3517" s="13">
        <f t="shared" si="548"/>
        <v>0.52500000000000002</v>
      </c>
      <c r="AA3517" s="13">
        <f t="shared" si="545"/>
        <v>-3</v>
      </c>
    </row>
    <row r="3518" spans="1:27" x14ac:dyDescent="0.25">
      <c r="A3518" s="56">
        <v>45923.542118055557</v>
      </c>
      <c r="B3518" s="57">
        <v>444819576</v>
      </c>
      <c r="C3518" s="58" t="s">
        <v>36</v>
      </c>
      <c r="D3518" s="58" t="s">
        <v>37</v>
      </c>
      <c r="E3518" s="58" t="s">
        <v>119</v>
      </c>
      <c r="F3518" s="59">
        <v>3784.46</v>
      </c>
      <c r="G3518" s="59">
        <v>3785.81</v>
      </c>
      <c r="H3518" s="59">
        <v>3787.66</v>
      </c>
      <c r="I3518" s="58" t="s">
        <v>4034</v>
      </c>
      <c r="J3518" s="59">
        <v>3787.7</v>
      </c>
      <c r="K3518" s="59">
        <v>0</v>
      </c>
      <c r="L3518" s="59">
        <v>0</v>
      </c>
      <c r="M3518" s="59">
        <v>3.24</v>
      </c>
      <c r="N3518" s="10" t="str">
        <f t="shared" si="540"/>
        <v>W</v>
      </c>
      <c r="O3518" s="11">
        <f t="shared" si="541"/>
        <v>45923</v>
      </c>
      <c r="P3518" s="12" t="str">
        <f t="shared" si="542"/>
        <v>13</v>
      </c>
      <c r="Q3518" s="13" t="str">
        <f>VLOOKUP($B3518,Deals_Demo!$H:$N,7,0)</f>
        <v>strategy_23_demo</v>
      </c>
      <c r="R3518" s="13" t="str">
        <f t="shared" si="543"/>
        <v>Tue</v>
      </c>
      <c r="S3518" s="14">
        <f>VLOOKUP($B3518,Deals_Demo!$H:$S,8,0)</f>
        <v>45923.542118055557</v>
      </c>
      <c r="T3518" s="14">
        <f>VLOOKUP($B3518,Deals_Demo!$H:$S,9,0)</f>
        <v>45923.750451388893</v>
      </c>
      <c r="U3518" s="15" t="str">
        <f t="shared" si="544"/>
        <v>2025-09-23</v>
      </c>
      <c r="V3518" s="13" t="str">
        <f>VLOOKUP($B3518,Deals_Demo!$H:$S,11,0)</f>
        <v>18</v>
      </c>
      <c r="W3518" s="13" t="str">
        <f>VLOOKUP($B3518,Deals_Demo!$H:$S,12,0)</f>
        <v>Tue</v>
      </c>
      <c r="X3518" s="13">
        <f t="shared" si="546"/>
        <v>0.32400000000000007</v>
      </c>
      <c r="Y3518" s="13">
        <f t="shared" si="547"/>
        <v>0.64800000000000013</v>
      </c>
      <c r="Z3518" s="13">
        <f t="shared" si="548"/>
        <v>0.97199999999999998</v>
      </c>
      <c r="AA3518" s="13">
        <f t="shared" si="545"/>
        <v>3.24</v>
      </c>
    </row>
    <row r="3519" spans="1:27" x14ac:dyDescent="0.25">
      <c r="A3519" s="60">
        <v>45923.542118055557</v>
      </c>
      <c r="B3519" s="61">
        <v>444819583</v>
      </c>
      <c r="C3519" s="62" t="s">
        <v>36</v>
      </c>
      <c r="D3519" s="62" t="s">
        <v>37</v>
      </c>
      <c r="E3519" s="62" t="s">
        <v>119</v>
      </c>
      <c r="F3519" s="63">
        <v>3784.46</v>
      </c>
      <c r="G3519" s="63">
        <v>3782.46</v>
      </c>
      <c r="H3519" s="63">
        <v>3786.16</v>
      </c>
      <c r="I3519" s="62" t="s">
        <v>4030</v>
      </c>
      <c r="J3519" s="63">
        <v>3786.21</v>
      </c>
      <c r="K3519" s="63">
        <v>0</v>
      </c>
      <c r="L3519" s="63">
        <v>0</v>
      </c>
      <c r="M3519" s="63">
        <v>1.75</v>
      </c>
      <c r="N3519" s="10" t="str">
        <f t="shared" si="540"/>
        <v>W</v>
      </c>
      <c r="O3519" s="11">
        <f t="shared" si="541"/>
        <v>45923</v>
      </c>
      <c r="P3519" s="12" t="str">
        <f t="shared" si="542"/>
        <v>13</v>
      </c>
      <c r="Q3519" s="13" t="str">
        <f>VLOOKUP($B3519,Deals_Demo!$H:$N,7,0)</f>
        <v>strategy_22_demo</v>
      </c>
      <c r="R3519" s="13" t="str">
        <f t="shared" si="543"/>
        <v>Tue</v>
      </c>
      <c r="S3519" s="14">
        <f>VLOOKUP($B3519,Deals_Demo!$H:$S,8,0)</f>
        <v>45923.542118055557</v>
      </c>
      <c r="T3519" s="14">
        <f>VLOOKUP($B3519,Deals_Demo!$H:$S,9,0)</f>
        <v>45923.750451388893</v>
      </c>
      <c r="U3519" s="15" t="str">
        <f t="shared" si="544"/>
        <v>2025-09-23</v>
      </c>
      <c r="V3519" s="13" t="str">
        <f>VLOOKUP($B3519,Deals_Demo!$H:$S,11,0)</f>
        <v>18</v>
      </c>
      <c r="W3519" s="13" t="str">
        <f>VLOOKUP($B3519,Deals_Demo!$H:$S,12,0)</f>
        <v>Tue</v>
      </c>
      <c r="X3519" s="13">
        <f t="shared" si="546"/>
        <v>0.17500000000000002</v>
      </c>
      <c r="Y3519" s="13">
        <f t="shared" si="547"/>
        <v>0.35000000000000003</v>
      </c>
      <c r="Z3519" s="13">
        <f t="shared" si="548"/>
        <v>0.52500000000000002</v>
      </c>
      <c r="AA3519" s="13">
        <f t="shared" si="545"/>
        <v>-3</v>
      </c>
    </row>
    <row r="3520" spans="1:27" x14ac:dyDescent="0.25">
      <c r="A3520" s="56">
        <v>45923.542129629626</v>
      </c>
      <c r="B3520" s="57">
        <v>444819584</v>
      </c>
      <c r="C3520" s="58" t="s">
        <v>36</v>
      </c>
      <c r="D3520" s="58" t="s">
        <v>37</v>
      </c>
      <c r="E3520" s="58" t="s">
        <v>119</v>
      </c>
      <c r="F3520" s="59">
        <v>3784.46</v>
      </c>
      <c r="G3520" s="59">
        <v>3785.06</v>
      </c>
      <c r="H3520" s="59">
        <v>3787.66</v>
      </c>
      <c r="I3520" s="58" t="s">
        <v>4032</v>
      </c>
      <c r="J3520" s="59">
        <v>3785.02</v>
      </c>
      <c r="K3520" s="59">
        <v>0</v>
      </c>
      <c r="L3520" s="59">
        <v>0</v>
      </c>
      <c r="M3520" s="59">
        <v>0.56000000000000005</v>
      </c>
      <c r="N3520" s="10" t="str">
        <f t="shared" si="540"/>
        <v>W</v>
      </c>
      <c r="O3520" s="11">
        <f t="shared" si="541"/>
        <v>45923</v>
      </c>
      <c r="P3520" s="12" t="str">
        <f t="shared" si="542"/>
        <v>13</v>
      </c>
      <c r="Q3520" s="13" t="str">
        <f>VLOOKUP($B3520,Deals_Demo!$H:$N,7,0)</f>
        <v>strategy_09_demo</v>
      </c>
      <c r="R3520" s="13" t="str">
        <f t="shared" si="543"/>
        <v>Tue</v>
      </c>
      <c r="S3520" s="14">
        <f>VLOOKUP($B3520,Deals_Demo!$H:$S,8,0)</f>
        <v>45923.542129629626</v>
      </c>
      <c r="T3520" s="14">
        <f>VLOOKUP($B3520,Deals_Demo!$H:$S,9,0)</f>
        <v>45923.750462962962</v>
      </c>
      <c r="U3520" s="15" t="str">
        <f t="shared" si="544"/>
        <v>2025-09-23</v>
      </c>
      <c r="V3520" s="13" t="str">
        <f>VLOOKUP($B3520,Deals_Demo!$H:$S,11,0)</f>
        <v>18</v>
      </c>
      <c r="W3520" s="13" t="str">
        <f>VLOOKUP($B3520,Deals_Demo!$H:$S,12,0)</f>
        <v>Tue</v>
      </c>
      <c r="X3520" s="13">
        <f t="shared" si="546"/>
        <v>5.6000000000000008E-2</v>
      </c>
      <c r="Y3520" s="13">
        <f t="shared" si="547"/>
        <v>0.11200000000000002</v>
      </c>
      <c r="Z3520" s="13">
        <f t="shared" si="548"/>
        <v>0.16800000000000001</v>
      </c>
      <c r="AA3520" s="13">
        <f t="shared" si="545"/>
        <v>-3</v>
      </c>
    </row>
    <row r="3521" spans="1:27" x14ac:dyDescent="0.25">
      <c r="A3521" s="60">
        <v>45923.542129629626</v>
      </c>
      <c r="B3521" s="61">
        <v>444819589</v>
      </c>
      <c r="C3521" s="62" t="s">
        <v>36</v>
      </c>
      <c r="D3521" s="62" t="s">
        <v>37</v>
      </c>
      <c r="E3521" s="62" t="s">
        <v>119</v>
      </c>
      <c r="F3521" s="63">
        <v>3784.48</v>
      </c>
      <c r="G3521" s="63">
        <v>3785.07</v>
      </c>
      <c r="H3521" s="63">
        <v>3786.86</v>
      </c>
      <c r="I3521" s="62" t="s">
        <v>4032</v>
      </c>
      <c r="J3521" s="63">
        <v>3785.02</v>
      </c>
      <c r="K3521" s="63">
        <v>0</v>
      </c>
      <c r="L3521" s="63">
        <v>0</v>
      </c>
      <c r="M3521" s="63">
        <v>0.54</v>
      </c>
      <c r="N3521" s="10" t="str">
        <f t="shared" si="540"/>
        <v>W</v>
      </c>
      <c r="O3521" s="11">
        <f t="shared" si="541"/>
        <v>45923</v>
      </c>
      <c r="P3521" s="12" t="str">
        <f t="shared" si="542"/>
        <v>13</v>
      </c>
      <c r="Q3521" s="13" t="str">
        <f>VLOOKUP($B3521,Deals_Demo!$H:$N,7,0)</f>
        <v>strategy_21_demo</v>
      </c>
      <c r="R3521" s="13" t="str">
        <f t="shared" si="543"/>
        <v>Tue</v>
      </c>
      <c r="S3521" s="14">
        <f>VLOOKUP($B3521,Deals_Demo!$H:$S,8,0)</f>
        <v>45923.542129629626</v>
      </c>
      <c r="T3521" s="14">
        <f>VLOOKUP($B3521,Deals_Demo!$H:$S,9,0)</f>
        <v>45923.750462962962</v>
      </c>
      <c r="U3521" s="15" t="str">
        <f t="shared" si="544"/>
        <v>2025-09-23</v>
      </c>
      <c r="V3521" s="13" t="str">
        <f>VLOOKUP($B3521,Deals_Demo!$H:$S,11,0)</f>
        <v>18</v>
      </c>
      <c r="W3521" s="13" t="str">
        <f>VLOOKUP($B3521,Deals_Demo!$H:$S,12,0)</f>
        <v>Tue</v>
      </c>
      <c r="X3521" s="13">
        <f t="shared" si="546"/>
        <v>5.4000000000000006E-2</v>
      </c>
      <c r="Y3521" s="13">
        <f t="shared" si="547"/>
        <v>0.10800000000000001</v>
      </c>
      <c r="Z3521" s="13">
        <f t="shared" si="548"/>
        <v>0.16200000000000001</v>
      </c>
      <c r="AA3521" s="13">
        <f t="shared" si="545"/>
        <v>-3</v>
      </c>
    </row>
    <row r="3522" spans="1:27" x14ac:dyDescent="0.25">
      <c r="A3522" s="56">
        <v>45923.543368055558</v>
      </c>
      <c r="B3522" s="57">
        <v>444820427</v>
      </c>
      <c r="C3522" s="58" t="s">
        <v>36</v>
      </c>
      <c r="D3522" s="58" t="s">
        <v>37</v>
      </c>
      <c r="E3522" s="58" t="s">
        <v>119</v>
      </c>
      <c r="F3522" s="59">
        <v>3784.28</v>
      </c>
      <c r="G3522" s="59">
        <v>3785.74</v>
      </c>
      <c r="H3522" s="59">
        <v>3787.76</v>
      </c>
      <c r="I3522" s="58" t="s">
        <v>4035</v>
      </c>
      <c r="J3522" s="59">
        <v>3787.8</v>
      </c>
      <c r="K3522" s="59">
        <v>0</v>
      </c>
      <c r="L3522" s="59">
        <v>0</v>
      </c>
      <c r="M3522" s="59">
        <v>3.52</v>
      </c>
      <c r="N3522" s="10" t="str">
        <f t="shared" si="540"/>
        <v>W</v>
      </c>
      <c r="O3522" s="11">
        <f t="shared" si="541"/>
        <v>45923</v>
      </c>
      <c r="P3522" s="12" t="str">
        <f t="shared" si="542"/>
        <v>13</v>
      </c>
      <c r="Q3522" s="13" t="str">
        <f>VLOOKUP($B3522,Deals_Demo!$H:$N,7,0)</f>
        <v>strategy_13_demo</v>
      </c>
      <c r="R3522" s="13" t="str">
        <f t="shared" si="543"/>
        <v>Tue</v>
      </c>
      <c r="S3522" s="14">
        <f>VLOOKUP($B3522,Deals_Demo!$H:$S,8,0)</f>
        <v>45923.543368055558</v>
      </c>
      <c r="T3522" s="14">
        <f>VLOOKUP($B3522,Deals_Demo!$H:$S,9,0)</f>
        <v>45923.751701388894</v>
      </c>
      <c r="U3522" s="15" t="str">
        <f t="shared" si="544"/>
        <v>2025-09-23</v>
      </c>
      <c r="V3522" s="13" t="str">
        <f>VLOOKUP($B3522,Deals_Demo!$H:$S,11,0)</f>
        <v>18</v>
      </c>
      <c r="W3522" s="13" t="str">
        <f>VLOOKUP($B3522,Deals_Demo!$H:$S,12,0)</f>
        <v>Tue</v>
      </c>
      <c r="X3522" s="13">
        <f t="shared" si="546"/>
        <v>0.35200000000000004</v>
      </c>
      <c r="Y3522" s="13">
        <f t="shared" si="547"/>
        <v>0.70400000000000007</v>
      </c>
      <c r="Z3522" s="13">
        <f t="shared" si="548"/>
        <v>1.056</v>
      </c>
      <c r="AA3522" s="13">
        <f t="shared" si="545"/>
        <v>3.52</v>
      </c>
    </row>
    <row r="3523" spans="1:27" x14ac:dyDescent="0.25">
      <c r="A3523" s="60">
        <v>45923.543379629627</v>
      </c>
      <c r="B3523" s="61">
        <v>444820430</v>
      </c>
      <c r="C3523" s="62" t="s">
        <v>36</v>
      </c>
      <c r="D3523" s="62" t="s">
        <v>37</v>
      </c>
      <c r="E3523" s="62" t="s">
        <v>119</v>
      </c>
      <c r="F3523" s="63">
        <v>3784.3</v>
      </c>
      <c r="G3523" s="63">
        <v>3785.44</v>
      </c>
      <c r="H3523" s="63">
        <v>3787.78</v>
      </c>
      <c r="I3523" s="62" t="s">
        <v>4035</v>
      </c>
      <c r="J3523" s="63">
        <v>3787.8</v>
      </c>
      <c r="K3523" s="63">
        <v>0</v>
      </c>
      <c r="L3523" s="63">
        <v>0</v>
      </c>
      <c r="M3523" s="63">
        <v>3.5</v>
      </c>
      <c r="N3523" s="10" t="str">
        <f t="shared" ref="N3523:N3586" si="549">IF(M3523&gt;0,"W",IF(M3523&lt;0,"L","BE"))</f>
        <v>W</v>
      </c>
      <c r="O3523" s="11">
        <f t="shared" ref="O3523:O3586" si="550">INT(LEFT(A3523,10))</f>
        <v>45923</v>
      </c>
      <c r="P3523" s="12" t="str">
        <f t="shared" ref="P3523:P3586" si="551">TEXT(A3523,"hh")</f>
        <v>13</v>
      </c>
      <c r="Q3523" s="13" t="str">
        <f>VLOOKUP($B3523,Deals_Demo!$H:$N,7,0)</f>
        <v>strategy_07_demo</v>
      </c>
      <c r="R3523" s="13" t="str">
        <f t="shared" ref="R3523:R3586" si="552">TEXT(O3523,"ddd")</f>
        <v>Tue</v>
      </c>
      <c r="S3523" s="14">
        <f>VLOOKUP($B3523,Deals_Demo!$H:$S,8,0)</f>
        <v>45923.543379629627</v>
      </c>
      <c r="T3523" s="14">
        <f>VLOOKUP($B3523,Deals_Demo!$H:$S,9,0)</f>
        <v>45923.751712962963</v>
      </c>
      <c r="U3523" s="15" t="str">
        <f t="shared" ref="U3523:U3586" si="553">TEXT(T3523,"yyyy-mm-dd")</f>
        <v>2025-09-23</v>
      </c>
      <c r="V3523" s="13" t="str">
        <f>VLOOKUP($B3523,Deals_Demo!$H:$S,11,0)</f>
        <v>18</v>
      </c>
      <c r="W3523" s="13" t="str">
        <f>VLOOKUP($B3523,Deals_Demo!$H:$S,12,0)</f>
        <v>Tue</v>
      </c>
      <c r="X3523" s="13">
        <f t="shared" si="546"/>
        <v>0.35000000000000003</v>
      </c>
      <c r="Y3523" s="13">
        <f t="shared" si="547"/>
        <v>0.70000000000000007</v>
      </c>
      <c r="Z3523" s="13">
        <f t="shared" si="548"/>
        <v>1.05</v>
      </c>
      <c r="AA3523" s="13">
        <f t="shared" ref="AA3523:AA3586" si="554">IF(M3523&lt;2.9,-3,M3523)</f>
        <v>3.5</v>
      </c>
    </row>
    <row r="3524" spans="1:27" x14ac:dyDescent="0.25">
      <c r="A3524" s="56">
        <v>45923.545219907406</v>
      </c>
      <c r="B3524" s="57">
        <v>444821373</v>
      </c>
      <c r="C3524" s="58" t="s">
        <v>36</v>
      </c>
      <c r="D3524" s="58" t="s">
        <v>37</v>
      </c>
      <c r="E3524" s="58" t="s">
        <v>119</v>
      </c>
      <c r="F3524" s="59">
        <v>3783.7</v>
      </c>
      <c r="G3524" s="59">
        <v>3785.25</v>
      </c>
      <c r="H3524" s="59">
        <v>3789.7</v>
      </c>
      <c r="I3524" s="58" t="s">
        <v>4027</v>
      </c>
      <c r="J3524" s="59">
        <v>3785.24</v>
      </c>
      <c r="K3524" s="59">
        <v>0</v>
      </c>
      <c r="L3524" s="59">
        <v>0</v>
      </c>
      <c r="M3524" s="59">
        <v>1.54</v>
      </c>
      <c r="N3524" s="10" t="str">
        <f t="shared" si="549"/>
        <v>W</v>
      </c>
      <c r="O3524" s="11">
        <f t="shared" si="550"/>
        <v>45923</v>
      </c>
      <c r="P3524" s="12" t="str">
        <f t="shared" si="551"/>
        <v>13</v>
      </c>
      <c r="Q3524" s="13" t="str">
        <f>VLOOKUP($B3524,Deals_Demo!$H:$N,7,0)</f>
        <v>strategy_28.py</v>
      </c>
      <c r="R3524" s="13" t="str">
        <f t="shared" si="552"/>
        <v>Tue</v>
      </c>
      <c r="S3524" s="14">
        <f>VLOOKUP($B3524,Deals_Demo!$H:$S,8,0)</f>
        <v>45923.545219907406</v>
      </c>
      <c r="T3524" s="14">
        <f>VLOOKUP($B3524,Deals_Demo!$H:$S,9,0)</f>
        <v>45923.753553240742</v>
      </c>
      <c r="U3524" s="15" t="str">
        <f t="shared" si="553"/>
        <v>2025-09-23</v>
      </c>
      <c r="V3524" s="13" t="str">
        <f>VLOOKUP($B3524,Deals_Demo!$H:$S,11,0)</f>
        <v>18</v>
      </c>
      <c r="W3524" s="13" t="str">
        <f>VLOOKUP($B3524,Deals_Demo!$H:$S,12,0)</f>
        <v>Tue</v>
      </c>
      <c r="X3524" s="13">
        <f t="shared" ref="X3524:X3587" si="555">$M3524*0.1</f>
        <v>0.15400000000000003</v>
      </c>
      <c r="Y3524" s="13">
        <f t="shared" ref="Y3524:Y3587" si="556">$M3524*0.2</f>
        <v>0.30800000000000005</v>
      </c>
      <c r="Z3524" s="13">
        <f t="shared" ref="Z3524:Z3587" si="557">$M3524*0.3</f>
        <v>0.46199999999999997</v>
      </c>
      <c r="AA3524" s="13">
        <f t="shared" si="554"/>
        <v>-3</v>
      </c>
    </row>
    <row r="3525" spans="1:27" x14ac:dyDescent="0.25">
      <c r="A3525" s="60">
        <v>45923.546377314815</v>
      </c>
      <c r="B3525" s="61">
        <v>444821805</v>
      </c>
      <c r="C3525" s="62" t="s">
        <v>36</v>
      </c>
      <c r="D3525" s="62" t="s">
        <v>37</v>
      </c>
      <c r="E3525" s="62" t="s">
        <v>119</v>
      </c>
      <c r="F3525" s="63">
        <v>3783.3</v>
      </c>
      <c r="G3525" s="63">
        <v>3785.25</v>
      </c>
      <c r="H3525" s="63">
        <v>3789.33</v>
      </c>
      <c r="I3525" s="62" t="s">
        <v>4027</v>
      </c>
      <c r="J3525" s="63">
        <v>3785.24</v>
      </c>
      <c r="K3525" s="63">
        <v>0</v>
      </c>
      <c r="L3525" s="63">
        <v>0</v>
      </c>
      <c r="M3525" s="63">
        <v>1.94</v>
      </c>
      <c r="N3525" s="10" t="str">
        <f t="shared" si="549"/>
        <v>W</v>
      </c>
      <c r="O3525" s="11">
        <f t="shared" si="550"/>
        <v>45923</v>
      </c>
      <c r="P3525" s="12" t="str">
        <f t="shared" si="551"/>
        <v>13</v>
      </c>
      <c r="Q3525" s="13" t="str">
        <f>VLOOKUP($B3525,Deals_Demo!$H:$N,7,0)</f>
        <v>strategy_29.py</v>
      </c>
      <c r="R3525" s="13" t="str">
        <f t="shared" si="552"/>
        <v>Tue</v>
      </c>
      <c r="S3525" s="14">
        <f>VLOOKUP($B3525,Deals_Demo!$H:$S,8,0)</f>
        <v>45923.546377314815</v>
      </c>
      <c r="T3525" s="14">
        <f>VLOOKUP($B3525,Deals_Demo!$H:$S,9,0)</f>
        <v>45923.754710648151</v>
      </c>
      <c r="U3525" s="15" t="str">
        <f t="shared" si="553"/>
        <v>2025-09-23</v>
      </c>
      <c r="V3525" s="13" t="str">
        <f>VLOOKUP($B3525,Deals_Demo!$H:$S,11,0)</f>
        <v>18</v>
      </c>
      <c r="W3525" s="13" t="str">
        <f>VLOOKUP($B3525,Deals_Demo!$H:$S,12,0)</f>
        <v>Tue</v>
      </c>
      <c r="X3525" s="13">
        <f t="shared" si="555"/>
        <v>0.19400000000000001</v>
      </c>
      <c r="Y3525" s="13">
        <f t="shared" si="556"/>
        <v>0.38800000000000001</v>
      </c>
      <c r="Z3525" s="13">
        <f t="shared" si="557"/>
        <v>0.58199999999999996</v>
      </c>
      <c r="AA3525" s="13">
        <f t="shared" si="554"/>
        <v>-3</v>
      </c>
    </row>
    <row r="3526" spans="1:27" x14ac:dyDescent="0.25">
      <c r="A3526" s="56">
        <v>45923.546388888892</v>
      </c>
      <c r="B3526" s="57">
        <v>444821814</v>
      </c>
      <c r="C3526" s="58" t="s">
        <v>36</v>
      </c>
      <c r="D3526" s="58" t="s">
        <v>37</v>
      </c>
      <c r="E3526" s="58" t="s">
        <v>119</v>
      </c>
      <c r="F3526" s="59">
        <v>3783.1</v>
      </c>
      <c r="G3526" s="59">
        <v>3785.25</v>
      </c>
      <c r="H3526" s="59">
        <v>3801.3</v>
      </c>
      <c r="I3526" s="58" t="s">
        <v>4027</v>
      </c>
      <c r="J3526" s="59">
        <v>3785.24</v>
      </c>
      <c r="K3526" s="59">
        <v>0</v>
      </c>
      <c r="L3526" s="59">
        <v>0</v>
      </c>
      <c r="M3526" s="59">
        <v>2.14</v>
      </c>
      <c r="N3526" s="10" t="str">
        <f t="shared" si="549"/>
        <v>W</v>
      </c>
      <c r="O3526" s="11">
        <f t="shared" si="550"/>
        <v>45923</v>
      </c>
      <c r="P3526" s="12" t="str">
        <f t="shared" si="551"/>
        <v>13</v>
      </c>
      <c r="Q3526" s="13" t="str">
        <f>VLOOKUP($B3526,Deals_Demo!$H:$N,7,0)</f>
        <v>strategy_30.py</v>
      </c>
      <c r="R3526" s="13" t="str">
        <f t="shared" si="552"/>
        <v>Tue</v>
      </c>
      <c r="S3526" s="14">
        <f>VLOOKUP($B3526,Deals_Demo!$H:$S,8,0)</f>
        <v>45923.546388888892</v>
      </c>
      <c r="T3526" s="14">
        <f>VLOOKUP($B3526,Deals_Demo!$H:$S,9,0)</f>
        <v>45923.754722222227</v>
      </c>
      <c r="U3526" s="15" t="str">
        <f t="shared" si="553"/>
        <v>2025-09-23</v>
      </c>
      <c r="V3526" s="13" t="str">
        <f>VLOOKUP($B3526,Deals_Demo!$H:$S,11,0)</f>
        <v>18</v>
      </c>
      <c r="W3526" s="13" t="str">
        <f>VLOOKUP($B3526,Deals_Demo!$H:$S,12,0)</f>
        <v>Tue</v>
      </c>
      <c r="X3526" s="13">
        <f t="shared" si="555"/>
        <v>0.21400000000000002</v>
      </c>
      <c r="Y3526" s="13">
        <f t="shared" si="556"/>
        <v>0.42800000000000005</v>
      </c>
      <c r="Z3526" s="13">
        <f t="shared" si="557"/>
        <v>0.64200000000000002</v>
      </c>
      <c r="AA3526" s="13">
        <f t="shared" si="554"/>
        <v>-3</v>
      </c>
    </row>
    <row r="3527" spans="1:27" x14ac:dyDescent="0.25">
      <c r="A3527" s="60">
        <v>45923.552627314813</v>
      </c>
      <c r="B3527" s="61">
        <v>444825639</v>
      </c>
      <c r="C3527" s="62" t="s">
        <v>36</v>
      </c>
      <c r="D3527" s="62" t="s">
        <v>37</v>
      </c>
      <c r="E3527" s="62" t="s">
        <v>119</v>
      </c>
      <c r="F3527" s="63">
        <v>3786.14</v>
      </c>
      <c r="G3527" s="63">
        <v>3786.45</v>
      </c>
      <c r="H3527" s="62"/>
      <c r="I3527" s="62" t="s">
        <v>4036</v>
      </c>
      <c r="J3527" s="63">
        <v>3786.32</v>
      </c>
      <c r="K3527" s="63">
        <v>0</v>
      </c>
      <c r="L3527" s="63">
        <v>0</v>
      </c>
      <c r="M3527" s="63">
        <v>0.18</v>
      </c>
      <c r="N3527" s="10" t="str">
        <f t="shared" si="549"/>
        <v>W</v>
      </c>
      <c r="O3527" s="11">
        <f t="shared" si="550"/>
        <v>45923</v>
      </c>
      <c r="P3527" s="12" t="str">
        <f t="shared" si="551"/>
        <v>13</v>
      </c>
      <c r="Q3527" s="13" t="str">
        <f>VLOOKUP($B3527,Deals_Demo!$H:$N,7,0)</f>
        <v>strategy_20_demo</v>
      </c>
      <c r="R3527" s="13" t="str">
        <f t="shared" si="552"/>
        <v>Tue</v>
      </c>
      <c r="S3527" s="14">
        <f>VLOOKUP($B3527,Deals_Demo!$H:$S,8,0)</f>
        <v>45923.552627314813</v>
      </c>
      <c r="T3527" s="14">
        <f>VLOOKUP($B3527,Deals_Demo!$H:$S,9,0)</f>
        <v>45923.760960648149</v>
      </c>
      <c r="U3527" s="15" t="str">
        <f t="shared" si="553"/>
        <v>2025-09-23</v>
      </c>
      <c r="V3527" s="13" t="str">
        <f>VLOOKUP($B3527,Deals_Demo!$H:$S,11,0)</f>
        <v>18</v>
      </c>
      <c r="W3527" s="13" t="str">
        <f>VLOOKUP($B3527,Deals_Demo!$H:$S,12,0)</f>
        <v>Tue</v>
      </c>
      <c r="X3527" s="13">
        <f t="shared" si="555"/>
        <v>1.7999999999999999E-2</v>
      </c>
      <c r="Y3527" s="13">
        <f t="shared" si="556"/>
        <v>3.5999999999999997E-2</v>
      </c>
      <c r="Z3527" s="13">
        <f t="shared" si="557"/>
        <v>5.3999999999999999E-2</v>
      </c>
      <c r="AA3527" s="13">
        <f t="shared" si="554"/>
        <v>-3</v>
      </c>
    </row>
    <row r="3528" spans="1:27" x14ac:dyDescent="0.25">
      <c r="A3528" s="56">
        <v>45923.55263888889</v>
      </c>
      <c r="B3528" s="57">
        <v>444825640</v>
      </c>
      <c r="C3528" s="58" t="s">
        <v>36</v>
      </c>
      <c r="D3528" s="58" t="s">
        <v>37</v>
      </c>
      <c r="E3528" s="58" t="s">
        <v>119</v>
      </c>
      <c r="F3528" s="59">
        <v>3786.11</v>
      </c>
      <c r="G3528" s="59">
        <v>3786.45</v>
      </c>
      <c r="H3528" s="58"/>
      <c r="I3528" s="58" t="s">
        <v>4036</v>
      </c>
      <c r="J3528" s="59">
        <v>3786.32</v>
      </c>
      <c r="K3528" s="59">
        <v>0</v>
      </c>
      <c r="L3528" s="59">
        <v>0</v>
      </c>
      <c r="M3528" s="59">
        <v>0.21</v>
      </c>
      <c r="N3528" s="10" t="str">
        <f t="shared" si="549"/>
        <v>W</v>
      </c>
      <c r="O3528" s="11">
        <f t="shared" si="550"/>
        <v>45923</v>
      </c>
      <c r="P3528" s="12" t="str">
        <f t="shared" si="551"/>
        <v>13</v>
      </c>
      <c r="Q3528" s="13" t="str">
        <f>VLOOKUP($B3528,Deals_Demo!$H:$N,7,0)</f>
        <v>strategy_18_demo</v>
      </c>
      <c r="R3528" s="13" t="str">
        <f t="shared" si="552"/>
        <v>Tue</v>
      </c>
      <c r="S3528" s="14">
        <f>VLOOKUP($B3528,Deals_Demo!$H:$S,8,0)</f>
        <v>45923.55263888889</v>
      </c>
      <c r="T3528" s="14">
        <f>VLOOKUP($B3528,Deals_Demo!$H:$S,9,0)</f>
        <v>45923.760972222226</v>
      </c>
      <c r="U3528" s="15" t="str">
        <f t="shared" si="553"/>
        <v>2025-09-23</v>
      </c>
      <c r="V3528" s="13" t="str">
        <f>VLOOKUP($B3528,Deals_Demo!$H:$S,11,0)</f>
        <v>18</v>
      </c>
      <c r="W3528" s="13" t="str">
        <f>VLOOKUP($B3528,Deals_Demo!$H:$S,12,0)</f>
        <v>Tue</v>
      </c>
      <c r="X3528" s="13">
        <f t="shared" si="555"/>
        <v>2.1000000000000001E-2</v>
      </c>
      <c r="Y3528" s="13">
        <f t="shared" si="556"/>
        <v>4.2000000000000003E-2</v>
      </c>
      <c r="Z3528" s="13">
        <f t="shared" si="557"/>
        <v>6.3E-2</v>
      </c>
      <c r="AA3528" s="13">
        <f t="shared" si="554"/>
        <v>-3</v>
      </c>
    </row>
    <row r="3529" spans="1:27" x14ac:dyDescent="0.25">
      <c r="A3529" s="60">
        <v>45923.552858796298</v>
      </c>
      <c r="B3529" s="61">
        <v>444825886</v>
      </c>
      <c r="C3529" s="62" t="s">
        <v>36</v>
      </c>
      <c r="D3529" s="62" t="s">
        <v>37</v>
      </c>
      <c r="E3529" s="62" t="s">
        <v>119</v>
      </c>
      <c r="F3529" s="63">
        <v>3785.55</v>
      </c>
      <c r="G3529" s="63">
        <v>3785.67</v>
      </c>
      <c r="H3529" s="63">
        <v>3787.09</v>
      </c>
      <c r="I3529" s="62" t="s">
        <v>4037</v>
      </c>
      <c r="J3529" s="63">
        <v>3787.09</v>
      </c>
      <c r="K3529" s="63">
        <v>0</v>
      </c>
      <c r="L3529" s="63">
        <v>0</v>
      </c>
      <c r="M3529" s="63">
        <v>1.54</v>
      </c>
      <c r="N3529" s="10" t="str">
        <f t="shared" si="549"/>
        <v>W</v>
      </c>
      <c r="O3529" s="11">
        <f t="shared" si="550"/>
        <v>45923</v>
      </c>
      <c r="P3529" s="12" t="str">
        <f t="shared" si="551"/>
        <v>13</v>
      </c>
      <c r="Q3529" s="13" t="str">
        <f>VLOOKUP($B3529,Deals_Demo!$H:$N,7,0)</f>
        <v>strategy_12_demo</v>
      </c>
      <c r="R3529" s="13" t="str">
        <f t="shared" si="552"/>
        <v>Tue</v>
      </c>
      <c r="S3529" s="14">
        <f>VLOOKUP($B3529,Deals_Demo!$H:$S,8,0)</f>
        <v>45923.552858796298</v>
      </c>
      <c r="T3529" s="14">
        <f>VLOOKUP($B3529,Deals_Demo!$H:$S,9,0)</f>
        <v>45923.761192129634</v>
      </c>
      <c r="U3529" s="15" t="str">
        <f t="shared" si="553"/>
        <v>2025-09-23</v>
      </c>
      <c r="V3529" s="13" t="str">
        <f>VLOOKUP($B3529,Deals_Demo!$H:$S,11,0)</f>
        <v>18</v>
      </c>
      <c r="W3529" s="13" t="str">
        <f>VLOOKUP($B3529,Deals_Demo!$H:$S,12,0)</f>
        <v>Tue</v>
      </c>
      <c r="X3529" s="13">
        <f t="shared" si="555"/>
        <v>0.15400000000000003</v>
      </c>
      <c r="Y3529" s="13">
        <f t="shared" si="556"/>
        <v>0.30800000000000005</v>
      </c>
      <c r="Z3529" s="13">
        <f t="shared" si="557"/>
        <v>0.46199999999999997</v>
      </c>
      <c r="AA3529" s="13">
        <f t="shared" si="554"/>
        <v>-3</v>
      </c>
    </row>
    <row r="3530" spans="1:27" x14ac:dyDescent="0.25">
      <c r="A3530" s="56">
        <v>45923.552870370368</v>
      </c>
      <c r="B3530" s="57">
        <v>444825891</v>
      </c>
      <c r="C3530" s="58" t="s">
        <v>36</v>
      </c>
      <c r="D3530" s="58" t="s">
        <v>37</v>
      </c>
      <c r="E3530" s="58" t="s">
        <v>119</v>
      </c>
      <c r="F3530" s="59">
        <v>3785.55</v>
      </c>
      <c r="G3530" s="59">
        <v>3785.66</v>
      </c>
      <c r="H3530" s="59">
        <v>3787.05</v>
      </c>
      <c r="I3530" s="58" t="s">
        <v>4037</v>
      </c>
      <c r="J3530" s="59">
        <v>3787.07</v>
      </c>
      <c r="K3530" s="59">
        <v>0</v>
      </c>
      <c r="L3530" s="59">
        <v>0</v>
      </c>
      <c r="M3530" s="59">
        <v>1.52</v>
      </c>
      <c r="N3530" s="10" t="str">
        <f t="shared" si="549"/>
        <v>W</v>
      </c>
      <c r="O3530" s="11">
        <f t="shared" si="550"/>
        <v>45923</v>
      </c>
      <c r="P3530" s="12" t="str">
        <f t="shared" si="551"/>
        <v>13</v>
      </c>
      <c r="Q3530" s="13" t="str">
        <f>VLOOKUP($B3530,Deals_Demo!$H:$N,7,0)</f>
        <v>strategy_14_demo</v>
      </c>
      <c r="R3530" s="13" t="str">
        <f t="shared" si="552"/>
        <v>Tue</v>
      </c>
      <c r="S3530" s="14">
        <f>VLOOKUP($B3530,Deals_Demo!$H:$S,8,0)</f>
        <v>45923.552870370368</v>
      </c>
      <c r="T3530" s="14">
        <f>VLOOKUP($B3530,Deals_Demo!$H:$S,9,0)</f>
        <v>45923.761203703703</v>
      </c>
      <c r="U3530" s="15" t="str">
        <f t="shared" si="553"/>
        <v>2025-09-23</v>
      </c>
      <c r="V3530" s="13" t="str">
        <f>VLOOKUP($B3530,Deals_Demo!$H:$S,11,0)</f>
        <v>18</v>
      </c>
      <c r="W3530" s="13" t="str">
        <f>VLOOKUP($B3530,Deals_Demo!$H:$S,12,0)</f>
        <v>Tue</v>
      </c>
      <c r="X3530" s="13">
        <f t="shared" si="555"/>
        <v>0.15200000000000002</v>
      </c>
      <c r="Y3530" s="13">
        <f t="shared" si="556"/>
        <v>0.30400000000000005</v>
      </c>
      <c r="Z3530" s="13">
        <f t="shared" si="557"/>
        <v>0.45599999999999996</v>
      </c>
      <c r="AA3530" s="13">
        <f t="shared" si="554"/>
        <v>-3</v>
      </c>
    </row>
    <row r="3531" spans="1:27" x14ac:dyDescent="0.25">
      <c r="A3531" s="60">
        <v>45923.552870370368</v>
      </c>
      <c r="B3531" s="61">
        <v>444825894</v>
      </c>
      <c r="C3531" s="62" t="s">
        <v>36</v>
      </c>
      <c r="D3531" s="62" t="s">
        <v>37</v>
      </c>
      <c r="E3531" s="62" t="s">
        <v>119</v>
      </c>
      <c r="F3531" s="63">
        <v>3785.52</v>
      </c>
      <c r="G3531" s="63">
        <v>3785.67</v>
      </c>
      <c r="H3531" s="63">
        <v>3787.05</v>
      </c>
      <c r="I3531" s="62" t="s">
        <v>4037</v>
      </c>
      <c r="J3531" s="63">
        <v>3787.07</v>
      </c>
      <c r="K3531" s="63">
        <v>0</v>
      </c>
      <c r="L3531" s="63">
        <v>0</v>
      </c>
      <c r="M3531" s="63">
        <v>1.55</v>
      </c>
      <c r="N3531" s="10" t="str">
        <f t="shared" si="549"/>
        <v>W</v>
      </c>
      <c r="O3531" s="11">
        <f t="shared" si="550"/>
        <v>45923</v>
      </c>
      <c r="P3531" s="12" t="str">
        <f t="shared" si="551"/>
        <v>13</v>
      </c>
      <c r="Q3531" s="13" t="str">
        <f>VLOOKUP($B3531,Deals_Demo!$H:$N,7,0)</f>
        <v>strategy_15_demo</v>
      </c>
      <c r="R3531" s="13" t="str">
        <f t="shared" si="552"/>
        <v>Tue</v>
      </c>
      <c r="S3531" s="14">
        <f>VLOOKUP($B3531,Deals_Demo!$H:$S,8,0)</f>
        <v>45923.552870370368</v>
      </c>
      <c r="T3531" s="14">
        <f>VLOOKUP($B3531,Deals_Demo!$H:$S,9,0)</f>
        <v>45923.761203703703</v>
      </c>
      <c r="U3531" s="15" t="str">
        <f t="shared" si="553"/>
        <v>2025-09-23</v>
      </c>
      <c r="V3531" s="13" t="str">
        <f>VLOOKUP($B3531,Deals_Demo!$H:$S,11,0)</f>
        <v>18</v>
      </c>
      <c r="W3531" s="13" t="str">
        <f>VLOOKUP($B3531,Deals_Demo!$H:$S,12,0)</f>
        <v>Tue</v>
      </c>
      <c r="X3531" s="13">
        <f t="shared" si="555"/>
        <v>0.15500000000000003</v>
      </c>
      <c r="Y3531" s="13">
        <f t="shared" si="556"/>
        <v>0.31000000000000005</v>
      </c>
      <c r="Z3531" s="13">
        <f t="shared" si="557"/>
        <v>0.46499999999999997</v>
      </c>
      <c r="AA3531" s="13">
        <f t="shared" si="554"/>
        <v>-3</v>
      </c>
    </row>
    <row r="3532" spans="1:27" x14ac:dyDescent="0.25">
      <c r="A3532" s="56">
        <v>45923.552870370368</v>
      </c>
      <c r="B3532" s="57">
        <v>444825899</v>
      </c>
      <c r="C3532" s="58" t="s">
        <v>36</v>
      </c>
      <c r="D3532" s="58" t="s">
        <v>37</v>
      </c>
      <c r="E3532" s="58" t="s">
        <v>119</v>
      </c>
      <c r="F3532" s="59">
        <v>3785.52</v>
      </c>
      <c r="G3532" s="59">
        <v>3785.67</v>
      </c>
      <c r="H3532" s="59">
        <v>3787.05</v>
      </c>
      <c r="I3532" s="58" t="s">
        <v>4037</v>
      </c>
      <c r="J3532" s="59">
        <v>3787.07</v>
      </c>
      <c r="K3532" s="59">
        <v>0</v>
      </c>
      <c r="L3532" s="59">
        <v>0</v>
      </c>
      <c r="M3532" s="59">
        <v>1.55</v>
      </c>
      <c r="N3532" s="10" t="str">
        <f t="shared" si="549"/>
        <v>W</v>
      </c>
      <c r="O3532" s="11">
        <f t="shared" si="550"/>
        <v>45923</v>
      </c>
      <c r="P3532" s="12" t="str">
        <f t="shared" si="551"/>
        <v>13</v>
      </c>
      <c r="Q3532" s="13" t="str">
        <f>VLOOKUP($B3532,Deals_Demo!$H:$N,7,0)</f>
        <v>strategy_24_demo</v>
      </c>
      <c r="R3532" s="13" t="str">
        <f t="shared" si="552"/>
        <v>Tue</v>
      </c>
      <c r="S3532" s="14">
        <f>VLOOKUP($B3532,Deals_Demo!$H:$S,8,0)</f>
        <v>45923.552870370368</v>
      </c>
      <c r="T3532" s="14">
        <f>VLOOKUP($B3532,Deals_Demo!$H:$S,9,0)</f>
        <v>45923.761203703703</v>
      </c>
      <c r="U3532" s="15" t="str">
        <f t="shared" si="553"/>
        <v>2025-09-23</v>
      </c>
      <c r="V3532" s="13" t="str">
        <f>VLOOKUP($B3532,Deals_Demo!$H:$S,11,0)</f>
        <v>18</v>
      </c>
      <c r="W3532" s="13" t="str">
        <f>VLOOKUP($B3532,Deals_Demo!$H:$S,12,0)</f>
        <v>Tue</v>
      </c>
      <c r="X3532" s="13">
        <f t="shared" si="555"/>
        <v>0.15500000000000003</v>
      </c>
      <c r="Y3532" s="13">
        <f t="shared" si="556"/>
        <v>0.31000000000000005</v>
      </c>
      <c r="Z3532" s="13">
        <f t="shared" si="557"/>
        <v>0.46499999999999997</v>
      </c>
      <c r="AA3532" s="13">
        <f t="shared" si="554"/>
        <v>-3</v>
      </c>
    </row>
    <row r="3533" spans="1:27" x14ac:dyDescent="0.25">
      <c r="A3533" s="60">
        <v>45923.552870370368</v>
      </c>
      <c r="B3533" s="61">
        <v>444825901</v>
      </c>
      <c r="C3533" s="62" t="s">
        <v>36</v>
      </c>
      <c r="D3533" s="62" t="s">
        <v>37</v>
      </c>
      <c r="E3533" s="62" t="s">
        <v>119</v>
      </c>
      <c r="F3533" s="63">
        <v>3785.52</v>
      </c>
      <c r="G3533" s="63">
        <v>3783.35</v>
      </c>
      <c r="H3533" s="63">
        <v>3787.05</v>
      </c>
      <c r="I3533" s="62" t="s">
        <v>4037</v>
      </c>
      <c r="J3533" s="63">
        <v>3787.07</v>
      </c>
      <c r="K3533" s="63">
        <v>0</v>
      </c>
      <c r="L3533" s="63">
        <v>0</v>
      </c>
      <c r="M3533" s="63">
        <v>1.55</v>
      </c>
      <c r="N3533" s="10" t="str">
        <f t="shared" si="549"/>
        <v>W</v>
      </c>
      <c r="O3533" s="11">
        <f t="shared" si="550"/>
        <v>45923</v>
      </c>
      <c r="P3533" s="12" t="str">
        <f t="shared" si="551"/>
        <v>13</v>
      </c>
      <c r="Q3533" s="13" t="str">
        <f>VLOOKUP($B3533,Deals_Demo!$H:$N,7,0)</f>
        <v>strategy_22_demo</v>
      </c>
      <c r="R3533" s="13" t="str">
        <f t="shared" si="552"/>
        <v>Tue</v>
      </c>
      <c r="S3533" s="14">
        <f>VLOOKUP($B3533,Deals_Demo!$H:$S,8,0)</f>
        <v>45923.552870370368</v>
      </c>
      <c r="T3533" s="14">
        <f>VLOOKUP($B3533,Deals_Demo!$H:$S,9,0)</f>
        <v>45923.761203703703</v>
      </c>
      <c r="U3533" s="15" t="str">
        <f t="shared" si="553"/>
        <v>2025-09-23</v>
      </c>
      <c r="V3533" s="13" t="str">
        <f>VLOOKUP($B3533,Deals_Demo!$H:$S,11,0)</f>
        <v>18</v>
      </c>
      <c r="W3533" s="13" t="str">
        <f>VLOOKUP($B3533,Deals_Demo!$H:$S,12,0)</f>
        <v>Tue</v>
      </c>
      <c r="X3533" s="13">
        <f t="shared" si="555"/>
        <v>0.15500000000000003</v>
      </c>
      <c r="Y3533" s="13">
        <f t="shared" si="556"/>
        <v>0.31000000000000005</v>
      </c>
      <c r="Z3533" s="13">
        <f t="shared" si="557"/>
        <v>0.46499999999999997</v>
      </c>
      <c r="AA3533" s="13">
        <f t="shared" si="554"/>
        <v>-3</v>
      </c>
    </row>
    <row r="3534" spans="1:27" x14ac:dyDescent="0.25">
      <c r="A3534" s="56">
        <v>45923.552974537037</v>
      </c>
      <c r="B3534" s="57">
        <v>444825966</v>
      </c>
      <c r="C3534" s="58" t="s">
        <v>36</v>
      </c>
      <c r="D3534" s="58" t="s">
        <v>37</v>
      </c>
      <c r="E3534" s="58" t="s">
        <v>119</v>
      </c>
      <c r="F3534" s="59">
        <v>3785.46</v>
      </c>
      <c r="G3534" s="59">
        <v>3786.08</v>
      </c>
      <c r="H3534" s="59">
        <v>3788.96</v>
      </c>
      <c r="I3534" s="58" t="s">
        <v>4033</v>
      </c>
      <c r="J3534" s="59">
        <v>3786.05</v>
      </c>
      <c r="K3534" s="59">
        <v>0</v>
      </c>
      <c r="L3534" s="59">
        <v>0</v>
      </c>
      <c r="M3534" s="59">
        <v>0.59</v>
      </c>
      <c r="N3534" s="10" t="str">
        <f t="shared" si="549"/>
        <v>W</v>
      </c>
      <c r="O3534" s="11">
        <f t="shared" si="550"/>
        <v>45923</v>
      </c>
      <c r="P3534" s="12" t="str">
        <f t="shared" si="551"/>
        <v>13</v>
      </c>
      <c r="Q3534" s="13" t="str">
        <f>VLOOKUP($B3534,Deals_Demo!$H:$N,7,0)</f>
        <v>strategy_11_demo</v>
      </c>
      <c r="R3534" s="13" t="str">
        <f t="shared" si="552"/>
        <v>Tue</v>
      </c>
      <c r="S3534" s="14">
        <f>VLOOKUP($B3534,Deals_Demo!$H:$S,8,0)</f>
        <v>45923.552974537037</v>
      </c>
      <c r="T3534" s="14">
        <f>VLOOKUP($B3534,Deals_Demo!$H:$S,9,0)</f>
        <v>45923.761307870373</v>
      </c>
      <c r="U3534" s="15" t="str">
        <f t="shared" si="553"/>
        <v>2025-09-23</v>
      </c>
      <c r="V3534" s="13" t="str">
        <f>VLOOKUP($B3534,Deals_Demo!$H:$S,11,0)</f>
        <v>18</v>
      </c>
      <c r="W3534" s="13" t="str">
        <f>VLOOKUP($B3534,Deals_Demo!$H:$S,12,0)</f>
        <v>Tue</v>
      </c>
      <c r="X3534" s="13">
        <f t="shared" si="555"/>
        <v>5.8999999999999997E-2</v>
      </c>
      <c r="Y3534" s="13">
        <f t="shared" si="556"/>
        <v>0.11799999999999999</v>
      </c>
      <c r="Z3534" s="13">
        <f t="shared" si="557"/>
        <v>0.17699999999999999</v>
      </c>
      <c r="AA3534" s="13">
        <f t="shared" si="554"/>
        <v>-3</v>
      </c>
    </row>
    <row r="3535" spans="1:27" x14ac:dyDescent="0.25">
      <c r="A3535" s="60">
        <v>45923.553090277775</v>
      </c>
      <c r="B3535" s="61">
        <v>444826043</v>
      </c>
      <c r="C3535" s="62" t="s">
        <v>36</v>
      </c>
      <c r="D3535" s="62" t="s">
        <v>37</v>
      </c>
      <c r="E3535" s="62" t="s">
        <v>119</v>
      </c>
      <c r="F3535" s="63">
        <v>3785.77</v>
      </c>
      <c r="G3535" s="63">
        <v>3786.16</v>
      </c>
      <c r="H3535" s="63">
        <v>3787.97</v>
      </c>
      <c r="I3535" s="62" t="s">
        <v>4033</v>
      </c>
      <c r="J3535" s="63">
        <v>3786.09</v>
      </c>
      <c r="K3535" s="63">
        <v>0</v>
      </c>
      <c r="L3535" s="63">
        <v>0</v>
      </c>
      <c r="M3535" s="63">
        <v>0.32</v>
      </c>
      <c r="N3535" s="10" t="str">
        <f t="shared" si="549"/>
        <v>W</v>
      </c>
      <c r="O3535" s="11">
        <f t="shared" si="550"/>
        <v>45923</v>
      </c>
      <c r="P3535" s="12" t="str">
        <f t="shared" si="551"/>
        <v>13</v>
      </c>
      <c r="Q3535" s="13" t="str">
        <f>VLOOKUP($B3535,Deals_Demo!$H:$N,7,0)</f>
        <v>strategy_21_demo</v>
      </c>
      <c r="R3535" s="13" t="str">
        <f t="shared" si="552"/>
        <v>Tue</v>
      </c>
      <c r="S3535" s="14">
        <f>VLOOKUP($B3535,Deals_Demo!$H:$S,8,0)</f>
        <v>45923.553090277775</v>
      </c>
      <c r="T3535" s="14">
        <f>VLOOKUP($B3535,Deals_Demo!$H:$S,9,0)</f>
        <v>45923.761423611111</v>
      </c>
      <c r="U3535" s="15" t="str">
        <f t="shared" si="553"/>
        <v>2025-09-23</v>
      </c>
      <c r="V3535" s="13" t="str">
        <f>VLOOKUP($B3535,Deals_Demo!$H:$S,11,0)</f>
        <v>18</v>
      </c>
      <c r="W3535" s="13" t="str">
        <f>VLOOKUP($B3535,Deals_Demo!$H:$S,12,0)</f>
        <v>Tue</v>
      </c>
      <c r="X3535" s="13">
        <f t="shared" si="555"/>
        <v>3.2000000000000001E-2</v>
      </c>
      <c r="Y3535" s="13">
        <f t="shared" si="556"/>
        <v>6.4000000000000001E-2</v>
      </c>
      <c r="Z3535" s="13">
        <f t="shared" si="557"/>
        <v>9.6000000000000002E-2</v>
      </c>
      <c r="AA3535" s="13">
        <f t="shared" si="554"/>
        <v>-3</v>
      </c>
    </row>
    <row r="3536" spans="1:27" x14ac:dyDescent="0.25">
      <c r="A3536" s="56">
        <v>45923.553101851852</v>
      </c>
      <c r="B3536" s="57">
        <v>444826044</v>
      </c>
      <c r="C3536" s="58" t="s">
        <v>36</v>
      </c>
      <c r="D3536" s="58" t="s">
        <v>37</v>
      </c>
      <c r="E3536" s="58" t="s">
        <v>119</v>
      </c>
      <c r="F3536" s="59">
        <v>3785.77</v>
      </c>
      <c r="G3536" s="59">
        <v>3786.16</v>
      </c>
      <c r="H3536" s="59">
        <v>3788.77</v>
      </c>
      <c r="I3536" s="58" t="s">
        <v>4033</v>
      </c>
      <c r="J3536" s="59">
        <v>3786.09</v>
      </c>
      <c r="K3536" s="59">
        <v>0</v>
      </c>
      <c r="L3536" s="59">
        <v>0</v>
      </c>
      <c r="M3536" s="59">
        <v>0.32</v>
      </c>
      <c r="N3536" s="10" t="str">
        <f t="shared" si="549"/>
        <v>W</v>
      </c>
      <c r="O3536" s="11">
        <f t="shared" si="550"/>
        <v>45923</v>
      </c>
      <c r="P3536" s="12" t="str">
        <f t="shared" si="551"/>
        <v>13</v>
      </c>
      <c r="Q3536" s="13" t="str">
        <f>VLOOKUP($B3536,Deals_Demo!$H:$N,7,0)</f>
        <v>strategy_10_demo</v>
      </c>
      <c r="R3536" s="13" t="str">
        <f t="shared" si="552"/>
        <v>Tue</v>
      </c>
      <c r="S3536" s="14">
        <f>VLOOKUP($B3536,Deals_Demo!$H:$S,8,0)</f>
        <v>45923.553101851852</v>
      </c>
      <c r="T3536" s="14">
        <f>VLOOKUP($B3536,Deals_Demo!$H:$S,9,0)</f>
        <v>45923.761435185188</v>
      </c>
      <c r="U3536" s="15" t="str">
        <f t="shared" si="553"/>
        <v>2025-09-23</v>
      </c>
      <c r="V3536" s="13" t="str">
        <f>VLOOKUP($B3536,Deals_Demo!$H:$S,11,0)</f>
        <v>18</v>
      </c>
      <c r="W3536" s="13" t="str">
        <f>VLOOKUP($B3536,Deals_Demo!$H:$S,12,0)</f>
        <v>Tue</v>
      </c>
      <c r="X3536" s="13">
        <f t="shared" si="555"/>
        <v>3.2000000000000001E-2</v>
      </c>
      <c r="Y3536" s="13">
        <f t="shared" si="556"/>
        <v>6.4000000000000001E-2</v>
      </c>
      <c r="Z3536" s="13">
        <f t="shared" si="557"/>
        <v>9.6000000000000002E-2</v>
      </c>
      <c r="AA3536" s="13">
        <f t="shared" si="554"/>
        <v>-3</v>
      </c>
    </row>
    <row r="3537" spans="1:27" x14ac:dyDescent="0.25">
      <c r="A3537" s="60">
        <v>45923.553101851852</v>
      </c>
      <c r="B3537" s="61">
        <v>444826046</v>
      </c>
      <c r="C3537" s="62" t="s">
        <v>36</v>
      </c>
      <c r="D3537" s="62" t="s">
        <v>37</v>
      </c>
      <c r="E3537" s="62" t="s">
        <v>119</v>
      </c>
      <c r="F3537" s="63">
        <v>3785.77</v>
      </c>
      <c r="G3537" s="63">
        <v>3786.16</v>
      </c>
      <c r="H3537" s="63">
        <v>3788.77</v>
      </c>
      <c r="I3537" s="62" t="s">
        <v>4033</v>
      </c>
      <c r="J3537" s="63">
        <v>3786.09</v>
      </c>
      <c r="K3537" s="63">
        <v>0</v>
      </c>
      <c r="L3537" s="63">
        <v>0</v>
      </c>
      <c r="M3537" s="63">
        <v>0.32</v>
      </c>
      <c r="N3537" s="10" t="str">
        <f t="shared" si="549"/>
        <v>W</v>
      </c>
      <c r="O3537" s="11">
        <f t="shared" si="550"/>
        <v>45923</v>
      </c>
      <c r="P3537" s="12" t="str">
        <f t="shared" si="551"/>
        <v>13</v>
      </c>
      <c r="Q3537" s="13" t="str">
        <f>VLOOKUP($B3537,Deals_Demo!$H:$N,7,0)</f>
        <v>strategy_09_demo</v>
      </c>
      <c r="R3537" s="13" t="str">
        <f t="shared" si="552"/>
        <v>Tue</v>
      </c>
      <c r="S3537" s="14">
        <f>VLOOKUP($B3537,Deals_Demo!$H:$S,8,0)</f>
        <v>45923.553101851852</v>
      </c>
      <c r="T3537" s="14">
        <f>VLOOKUP($B3537,Deals_Demo!$H:$S,9,0)</f>
        <v>45923.761435185188</v>
      </c>
      <c r="U3537" s="15" t="str">
        <f t="shared" si="553"/>
        <v>2025-09-23</v>
      </c>
      <c r="V3537" s="13" t="str">
        <f>VLOOKUP($B3537,Deals_Demo!$H:$S,11,0)</f>
        <v>18</v>
      </c>
      <c r="W3537" s="13" t="str">
        <f>VLOOKUP($B3537,Deals_Demo!$H:$S,12,0)</f>
        <v>Tue</v>
      </c>
      <c r="X3537" s="13">
        <f t="shared" si="555"/>
        <v>3.2000000000000001E-2</v>
      </c>
      <c r="Y3537" s="13">
        <f t="shared" si="556"/>
        <v>6.4000000000000001E-2</v>
      </c>
      <c r="Z3537" s="13">
        <f t="shared" si="557"/>
        <v>9.6000000000000002E-2</v>
      </c>
      <c r="AA3537" s="13">
        <f t="shared" si="554"/>
        <v>-3</v>
      </c>
    </row>
    <row r="3538" spans="1:27" x14ac:dyDescent="0.25">
      <c r="A3538" s="56">
        <v>45923.555983796294</v>
      </c>
      <c r="B3538" s="57">
        <v>444828455</v>
      </c>
      <c r="C3538" s="58" t="s">
        <v>36</v>
      </c>
      <c r="D3538" s="58" t="s">
        <v>37</v>
      </c>
      <c r="E3538" s="58" t="s">
        <v>119</v>
      </c>
      <c r="F3538" s="59">
        <v>3786.54</v>
      </c>
      <c r="G3538" s="59">
        <v>3784.34</v>
      </c>
      <c r="H3538" s="59">
        <v>3788.04</v>
      </c>
      <c r="I3538" s="58" t="s">
        <v>4038</v>
      </c>
      <c r="J3538" s="59">
        <v>3784.32</v>
      </c>
      <c r="K3538" s="59">
        <v>0</v>
      </c>
      <c r="L3538" s="59">
        <v>0</v>
      </c>
      <c r="M3538" s="59">
        <v>-2.2200000000000002</v>
      </c>
      <c r="N3538" s="10" t="str">
        <f t="shared" si="549"/>
        <v>L</v>
      </c>
      <c r="O3538" s="11">
        <f t="shared" si="550"/>
        <v>45923</v>
      </c>
      <c r="P3538" s="12" t="str">
        <f t="shared" si="551"/>
        <v>13</v>
      </c>
      <c r="Q3538" s="13" t="str">
        <f>VLOOKUP($B3538,Deals_Demo!$H:$N,7,0)</f>
        <v>strategy_22_demo</v>
      </c>
      <c r="R3538" s="13" t="str">
        <f t="shared" si="552"/>
        <v>Tue</v>
      </c>
      <c r="S3538" s="14">
        <f>VLOOKUP($B3538,Deals_Demo!$H:$S,8,0)</f>
        <v>45923.555983796294</v>
      </c>
      <c r="T3538" s="14">
        <f>VLOOKUP($B3538,Deals_Demo!$H:$S,9,0)</f>
        <v>45923.764317129629</v>
      </c>
      <c r="U3538" s="15" t="str">
        <f t="shared" si="553"/>
        <v>2025-09-23</v>
      </c>
      <c r="V3538" s="13" t="str">
        <f>VLOOKUP($B3538,Deals_Demo!$H:$S,11,0)</f>
        <v>18</v>
      </c>
      <c r="W3538" s="13" t="str">
        <f>VLOOKUP($B3538,Deals_Demo!$H:$S,12,0)</f>
        <v>Tue</v>
      </c>
      <c r="X3538" s="13">
        <f t="shared" si="555"/>
        <v>-0.22200000000000003</v>
      </c>
      <c r="Y3538" s="13">
        <f t="shared" si="556"/>
        <v>-0.44400000000000006</v>
      </c>
      <c r="Z3538" s="13">
        <f t="shared" si="557"/>
        <v>-0.66600000000000004</v>
      </c>
      <c r="AA3538" s="13">
        <f t="shared" si="554"/>
        <v>-3</v>
      </c>
    </row>
    <row r="3539" spans="1:27" x14ac:dyDescent="0.25">
      <c r="A3539" s="60">
        <v>45923.555995370371</v>
      </c>
      <c r="B3539" s="61">
        <v>444828462</v>
      </c>
      <c r="C3539" s="62" t="s">
        <v>36</v>
      </c>
      <c r="D3539" s="62" t="s">
        <v>37</v>
      </c>
      <c r="E3539" s="62" t="s">
        <v>119</v>
      </c>
      <c r="F3539" s="63">
        <v>3786.3</v>
      </c>
      <c r="G3539" s="63">
        <v>3784.34</v>
      </c>
      <c r="H3539" s="63">
        <v>3789.54</v>
      </c>
      <c r="I3539" s="62" t="s">
        <v>4038</v>
      </c>
      <c r="J3539" s="63">
        <v>3784.32</v>
      </c>
      <c r="K3539" s="63">
        <v>0</v>
      </c>
      <c r="L3539" s="63">
        <v>0</v>
      </c>
      <c r="M3539" s="63">
        <v>-1.98</v>
      </c>
      <c r="N3539" s="10" t="str">
        <f t="shared" si="549"/>
        <v>L</v>
      </c>
      <c r="O3539" s="11">
        <f t="shared" si="550"/>
        <v>45923</v>
      </c>
      <c r="P3539" s="12" t="str">
        <f t="shared" si="551"/>
        <v>13</v>
      </c>
      <c r="Q3539" s="13" t="str">
        <f>VLOOKUP($B3539,Deals_Demo!$H:$N,7,0)</f>
        <v>strategy_23_demo</v>
      </c>
      <c r="R3539" s="13" t="str">
        <f t="shared" si="552"/>
        <v>Tue</v>
      </c>
      <c r="S3539" s="14">
        <f>VLOOKUP($B3539,Deals_Demo!$H:$S,8,0)</f>
        <v>45923.555995370371</v>
      </c>
      <c r="T3539" s="14">
        <f>VLOOKUP($B3539,Deals_Demo!$H:$S,9,0)</f>
        <v>45923.764328703706</v>
      </c>
      <c r="U3539" s="15" t="str">
        <f t="shared" si="553"/>
        <v>2025-09-23</v>
      </c>
      <c r="V3539" s="13" t="str">
        <f>VLOOKUP($B3539,Deals_Demo!$H:$S,11,0)</f>
        <v>18</v>
      </c>
      <c r="W3539" s="13" t="str">
        <f>VLOOKUP($B3539,Deals_Demo!$H:$S,12,0)</f>
        <v>Tue</v>
      </c>
      <c r="X3539" s="13">
        <f t="shared" si="555"/>
        <v>-0.19800000000000001</v>
      </c>
      <c r="Y3539" s="13">
        <f t="shared" si="556"/>
        <v>-0.39600000000000002</v>
      </c>
      <c r="Z3539" s="13">
        <f t="shared" si="557"/>
        <v>-0.59399999999999997</v>
      </c>
      <c r="AA3539" s="13">
        <f t="shared" si="554"/>
        <v>-3</v>
      </c>
    </row>
    <row r="3540" spans="1:27" x14ac:dyDescent="0.25">
      <c r="A3540" s="56">
        <v>45923.555995370371</v>
      </c>
      <c r="B3540" s="57">
        <v>444828473</v>
      </c>
      <c r="C3540" s="58" t="s">
        <v>36</v>
      </c>
      <c r="D3540" s="58" t="s">
        <v>37</v>
      </c>
      <c r="E3540" s="58" t="s">
        <v>119</v>
      </c>
      <c r="F3540" s="59">
        <v>3786.38</v>
      </c>
      <c r="G3540" s="59">
        <v>3783.54</v>
      </c>
      <c r="H3540" s="59">
        <v>3788.04</v>
      </c>
      <c r="I3540" s="58" t="s">
        <v>4039</v>
      </c>
      <c r="J3540" s="59">
        <v>3783.53</v>
      </c>
      <c r="K3540" s="59">
        <v>0</v>
      </c>
      <c r="L3540" s="59">
        <v>0</v>
      </c>
      <c r="M3540" s="59">
        <v>-2.85</v>
      </c>
      <c r="N3540" s="10" t="str">
        <f t="shared" si="549"/>
        <v>L</v>
      </c>
      <c r="O3540" s="11">
        <f t="shared" si="550"/>
        <v>45923</v>
      </c>
      <c r="P3540" s="12" t="str">
        <f t="shared" si="551"/>
        <v>13</v>
      </c>
      <c r="Q3540" s="13" t="str">
        <f>VLOOKUP($B3540,Deals_Demo!$H:$N,7,0)</f>
        <v>strategy_14_demo</v>
      </c>
      <c r="R3540" s="13" t="str">
        <f t="shared" si="552"/>
        <v>Tue</v>
      </c>
      <c r="S3540" s="14">
        <f>VLOOKUP($B3540,Deals_Demo!$H:$S,8,0)</f>
        <v>45923.555995370371</v>
      </c>
      <c r="T3540" s="14">
        <f>VLOOKUP($B3540,Deals_Demo!$H:$S,9,0)</f>
        <v>45923.764328703706</v>
      </c>
      <c r="U3540" s="15" t="str">
        <f t="shared" si="553"/>
        <v>2025-09-23</v>
      </c>
      <c r="V3540" s="13" t="str">
        <f>VLOOKUP($B3540,Deals_Demo!$H:$S,11,0)</f>
        <v>18</v>
      </c>
      <c r="W3540" s="13" t="str">
        <f>VLOOKUP($B3540,Deals_Demo!$H:$S,12,0)</f>
        <v>Tue</v>
      </c>
      <c r="X3540" s="13">
        <f t="shared" si="555"/>
        <v>-0.28500000000000003</v>
      </c>
      <c r="Y3540" s="13">
        <f t="shared" si="556"/>
        <v>-0.57000000000000006</v>
      </c>
      <c r="Z3540" s="13">
        <f t="shared" si="557"/>
        <v>-0.85499999999999998</v>
      </c>
      <c r="AA3540" s="13">
        <f t="shared" si="554"/>
        <v>-3</v>
      </c>
    </row>
    <row r="3541" spans="1:27" x14ac:dyDescent="0.25">
      <c r="A3541" s="60">
        <v>45923.555995370371</v>
      </c>
      <c r="B3541" s="61">
        <v>444828476</v>
      </c>
      <c r="C3541" s="62" t="s">
        <v>36</v>
      </c>
      <c r="D3541" s="62" t="s">
        <v>37</v>
      </c>
      <c r="E3541" s="62" t="s">
        <v>119</v>
      </c>
      <c r="F3541" s="63">
        <v>3786.43</v>
      </c>
      <c r="G3541" s="63">
        <v>3785.04</v>
      </c>
      <c r="H3541" s="63">
        <v>3788.04</v>
      </c>
      <c r="I3541" s="62" t="s">
        <v>4040</v>
      </c>
      <c r="J3541" s="63">
        <v>3785.04</v>
      </c>
      <c r="K3541" s="63">
        <v>0</v>
      </c>
      <c r="L3541" s="63">
        <v>0</v>
      </c>
      <c r="M3541" s="63">
        <v>-1.39</v>
      </c>
      <c r="N3541" s="10" t="str">
        <f t="shared" si="549"/>
        <v>L</v>
      </c>
      <c r="O3541" s="11">
        <f t="shared" si="550"/>
        <v>45923</v>
      </c>
      <c r="P3541" s="12" t="str">
        <f t="shared" si="551"/>
        <v>13</v>
      </c>
      <c r="Q3541" s="13" t="str">
        <f>VLOOKUP($B3541,Deals_Demo!$H:$N,7,0)</f>
        <v>strategy_15_demo</v>
      </c>
      <c r="R3541" s="13" t="str">
        <f t="shared" si="552"/>
        <v>Tue</v>
      </c>
      <c r="S3541" s="14">
        <f>VLOOKUP($B3541,Deals_Demo!$H:$S,8,0)</f>
        <v>45923.555995370371</v>
      </c>
      <c r="T3541" s="14">
        <f>VLOOKUP($B3541,Deals_Demo!$H:$S,9,0)</f>
        <v>45923.764328703706</v>
      </c>
      <c r="U3541" s="15" t="str">
        <f t="shared" si="553"/>
        <v>2025-09-23</v>
      </c>
      <c r="V3541" s="13" t="str">
        <f>VLOOKUP($B3541,Deals_Demo!$H:$S,11,0)</f>
        <v>18</v>
      </c>
      <c r="W3541" s="13" t="str">
        <f>VLOOKUP($B3541,Deals_Demo!$H:$S,12,0)</f>
        <v>Tue</v>
      </c>
      <c r="X3541" s="13">
        <f t="shared" si="555"/>
        <v>-0.13899999999999998</v>
      </c>
      <c r="Y3541" s="13">
        <f t="shared" si="556"/>
        <v>-0.27799999999999997</v>
      </c>
      <c r="Z3541" s="13">
        <f t="shared" si="557"/>
        <v>-0.41699999999999998</v>
      </c>
      <c r="AA3541" s="13">
        <f t="shared" si="554"/>
        <v>-3</v>
      </c>
    </row>
    <row r="3542" spans="1:27" x14ac:dyDescent="0.25">
      <c r="A3542" s="56">
        <v>45923.555995370371</v>
      </c>
      <c r="B3542" s="57">
        <v>444828478</v>
      </c>
      <c r="C3542" s="58" t="s">
        <v>36</v>
      </c>
      <c r="D3542" s="58" t="s">
        <v>37</v>
      </c>
      <c r="E3542" s="58" t="s">
        <v>119</v>
      </c>
      <c r="F3542" s="59">
        <v>3786.36</v>
      </c>
      <c r="G3542" s="59">
        <v>3783.54</v>
      </c>
      <c r="H3542" s="59">
        <v>3788.04</v>
      </c>
      <c r="I3542" s="58" t="s">
        <v>4039</v>
      </c>
      <c r="J3542" s="59">
        <v>3783.53</v>
      </c>
      <c r="K3542" s="59">
        <v>0</v>
      </c>
      <c r="L3542" s="59">
        <v>0</v>
      </c>
      <c r="M3542" s="59">
        <v>-2.83</v>
      </c>
      <c r="N3542" s="10" t="str">
        <f t="shared" si="549"/>
        <v>L</v>
      </c>
      <c r="O3542" s="11">
        <f t="shared" si="550"/>
        <v>45923</v>
      </c>
      <c r="P3542" s="12" t="str">
        <f t="shared" si="551"/>
        <v>13</v>
      </c>
      <c r="Q3542" s="13" t="str">
        <f>VLOOKUP($B3542,Deals_Demo!$H:$N,7,0)</f>
        <v>strategy_24_demo</v>
      </c>
      <c r="R3542" s="13" t="str">
        <f t="shared" si="552"/>
        <v>Tue</v>
      </c>
      <c r="S3542" s="14">
        <f>VLOOKUP($B3542,Deals_Demo!$H:$S,8,0)</f>
        <v>45923.555995370371</v>
      </c>
      <c r="T3542" s="14">
        <f>VLOOKUP($B3542,Deals_Demo!$H:$S,9,0)</f>
        <v>45923.764328703706</v>
      </c>
      <c r="U3542" s="15" t="str">
        <f t="shared" si="553"/>
        <v>2025-09-23</v>
      </c>
      <c r="V3542" s="13" t="str">
        <f>VLOOKUP($B3542,Deals_Demo!$H:$S,11,0)</f>
        <v>18</v>
      </c>
      <c r="W3542" s="13" t="str">
        <f>VLOOKUP($B3542,Deals_Demo!$H:$S,12,0)</f>
        <v>Tue</v>
      </c>
      <c r="X3542" s="13">
        <f t="shared" si="555"/>
        <v>-0.28300000000000003</v>
      </c>
      <c r="Y3542" s="13">
        <f t="shared" si="556"/>
        <v>-0.56600000000000006</v>
      </c>
      <c r="Z3542" s="13">
        <f t="shared" si="557"/>
        <v>-0.84899999999999998</v>
      </c>
      <c r="AA3542" s="13">
        <f t="shared" si="554"/>
        <v>-3</v>
      </c>
    </row>
    <row r="3543" spans="1:27" x14ac:dyDescent="0.25">
      <c r="A3543" s="60">
        <v>45923.556006944447</v>
      </c>
      <c r="B3543" s="61">
        <v>444828481</v>
      </c>
      <c r="C3543" s="62" t="s">
        <v>36</v>
      </c>
      <c r="D3543" s="62" t="s">
        <v>37</v>
      </c>
      <c r="E3543" s="62" t="s">
        <v>119</v>
      </c>
      <c r="F3543" s="63">
        <v>3786.39</v>
      </c>
      <c r="G3543" s="63">
        <v>3783.54</v>
      </c>
      <c r="H3543" s="63">
        <v>3788.04</v>
      </c>
      <c r="I3543" s="62" t="s">
        <v>4039</v>
      </c>
      <c r="J3543" s="63">
        <v>3783.53</v>
      </c>
      <c r="K3543" s="63">
        <v>0</v>
      </c>
      <c r="L3543" s="63">
        <v>0</v>
      </c>
      <c r="M3543" s="63">
        <v>-2.86</v>
      </c>
      <c r="N3543" s="10" t="str">
        <f t="shared" si="549"/>
        <v>L</v>
      </c>
      <c r="O3543" s="11">
        <f t="shared" si="550"/>
        <v>45923</v>
      </c>
      <c r="P3543" s="12" t="str">
        <f t="shared" si="551"/>
        <v>13</v>
      </c>
      <c r="Q3543" s="13" t="str">
        <f>VLOOKUP($B3543,Deals_Demo!$H:$N,7,0)</f>
        <v>strategy_12_demo</v>
      </c>
      <c r="R3543" s="13" t="str">
        <f t="shared" si="552"/>
        <v>Tue</v>
      </c>
      <c r="S3543" s="14">
        <f>VLOOKUP($B3543,Deals_Demo!$H:$S,8,0)</f>
        <v>45923.556006944447</v>
      </c>
      <c r="T3543" s="14">
        <f>VLOOKUP($B3543,Deals_Demo!$H:$S,9,0)</f>
        <v>45923.764340277783</v>
      </c>
      <c r="U3543" s="15" t="str">
        <f t="shared" si="553"/>
        <v>2025-09-23</v>
      </c>
      <c r="V3543" s="13" t="str">
        <f>VLOOKUP($B3543,Deals_Demo!$H:$S,11,0)</f>
        <v>18</v>
      </c>
      <c r="W3543" s="13" t="str">
        <f>VLOOKUP($B3543,Deals_Demo!$H:$S,12,0)</f>
        <v>Tue</v>
      </c>
      <c r="X3543" s="13">
        <f t="shared" si="555"/>
        <v>-0.28599999999999998</v>
      </c>
      <c r="Y3543" s="13">
        <f t="shared" si="556"/>
        <v>-0.57199999999999995</v>
      </c>
      <c r="Z3543" s="13">
        <f t="shared" si="557"/>
        <v>-0.85799999999999998</v>
      </c>
      <c r="AA3543" s="13">
        <f t="shared" si="554"/>
        <v>-3</v>
      </c>
    </row>
    <row r="3544" spans="1:27" x14ac:dyDescent="0.25">
      <c r="A3544" s="56">
        <v>45923.55609953704</v>
      </c>
      <c r="B3544" s="57">
        <v>444828554</v>
      </c>
      <c r="C3544" s="58" t="s">
        <v>36</v>
      </c>
      <c r="D3544" s="58" t="s">
        <v>37</v>
      </c>
      <c r="E3544" s="58" t="s">
        <v>119</v>
      </c>
      <c r="F3544" s="59">
        <v>3786.28</v>
      </c>
      <c r="G3544" s="59">
        <v>3783.27</v>
      </c>
      <c r="H3544" s="59">
        <v>3789.77</v>
      </c>
      <c r="I3544" s="58" t="s">
        <v>4041</v>
      </c>
      <c r="J3544" s="59">
        <v>3783.24</v>
      </c>
      <c r="K3544" s="59">
        <v>0</v>
      </c>
      <c r="L3544" s="59">
        <v>0</v>
      </c>
      <c r="M3544" s="59">
        <v>-3.04</v>
      </c>
      <c r="N3544" s="10" t="str">
        <f t="shared" si="549"/>
        <v>L</v>
      </c>
      <c r="O3544" s="11">
        <f t="shared" si="550"/>
        <v>45923</v>
      </c>
      <c r="P3544" s="12" t="str">
        <f t="shared" si="551"/>
        <v>13</v>
      </c>
      <c r="Q3544" s="13" t="str">
        <f>VLOOKUP($B3544,Deals_Demo!$H:$N,7,0)</f>
        <v>strategy_11_demo</v>
      </c>
      <c r="R3544" s="13" t="str">
        <f t="shared" si="552"/>
        <v>Tue</v>
      </c>
      <c r="S3544" s="14">
        <f>VLOOKUP($B3544,Deals_Demo!$H:$S,8,0)</f>
        <v>45923.55609953704</v>
      </c>
      <c r="T3544" s="14">
        <f>VLOOKUP($B3544,Deals_Demo!$H:$S,9,0)</f>
        <v>45923.764432870375</v>
      </c>
      <c r="U3544" s="15" t="str">
        <f t="shared" si="553"/>
        <v>2025-09-23</v>
      </c>
      <c r="V3544" s="13" t="str">
        <f>VLOOKUP($B3544,Deals_Demo!$H:$S,11,0)</f>
        <v>18</v>
      </c>
      <c r="W3544" s="13" t="str">
        <f>VLOOKUP($B3544,Deals_Demo!$H:$S,12,0)</f>
        <v>Tue</v>
      </c>
      <c r="X3544" s="13">
        <f t="shared" si="555"/>
        <v>-0.30400000000000005</v>
      </c>
      <c r="Y3544" s="13">
        <f t="shared" si="556"/>
        <v>-0.6080000000000001</v>
      </c>
      <c r="Z3544" s="13">
        <f t="shared" si="557"/>
        <v>-0.91199999999999992</v>
      </c>
      <c r="AA3544" s="13">
        <f t="shared" si="554"/>
        <v>-3</v>
      </c>
    </row>
    <row r="3545" spans="1:27" x14ac:dyDescent="0.25">
      <c r="A3545" s="60">
        <v>45923.556111111109</v>
      </c>
      <c r="B3545" s="61">
        <v>444828556</v>
      </c>
      <c r="C3545" s="62" t="s">
        <v>36</v>
      </c>
      <c r="D3545" s="62" t="s">
        <v>37</v>
      </c>
      <c r="E3545" s="62" t="s">
        <v>119</v>
      </c>
      <c r="F3545" s="63">
        <v>3786.28</v>
      </c>
      <c r="G3545" s="63">
        <v>3783.28</v>
      </c>
      <c r="H3545" s="63">
        <v>3789.78</v>
      </c>
      <c r="I3545" s="62" t="s">
        <v>4042</v>
      </c>
      <c r="J3545" s="63">
        <v>3783.28</v>
      </c>
      <c r="K3545" s="63">
        <v>0</v>
      </c>
      <c r="L3545" s="63">
        <v>0</v>
      </c>
      <c r="M3545" s="63">
        <v>-3</v>
      </c>
      <c r="N3545" s="10" t="str">
        <f t="shared" si="549"/>
        <v>L</v>
      </c>
      <c r="O3545" s="11">
        <f t="shared" si="550"/>
        <v>45923</v>
      </c>
      <c r="P3545" s="12" t="str">
        <f t="shared" si="551"/>
        <v>13</v>
      </c>
      <c r="Q3545" s="13" t="str">
        <f>VLOOKUP($B3545,Deals_Demo!$H:$N,7,0)</f>
        <v>strategy_16_demo</v>
      </c>
      <c r="R3545" s="13" t="str">
        <f t="shared" si="552"/>
        <v>Tue</v>
      </c>
      <c r="S3545" s="14">
        <f>VLOOKUP($B3545,Deals_Demo!$H:$S,8,0)</f>
        <v>45923.556111111109</v>
      </c>
      <c r="T3545" s="14">
        <f>VLOOKUP($B3545,Deals_Demo!$H:$S,9,0)</f>
        <v>45923.764444444445</v>
      </c>
      <c r="U3545" s="15" t="str">
        <f t="shared" si="553"/>
        <v>2025-09-23</v>
      </c>
      <c r="V3545" s="13" t="str">
        <f>VLOOKUP($B3545,Deals_Demo!$H:$S,11,0)</f>
        <v>18</v>
      </c>
      <c r="W3545" s="13" t="str">
        <f>VLOOKUP($B3545,Deals_Demo!$H:$S,12,0)</f>
        <v>Tue</v>
      </c>
      <c r="X3545" s="13">
        <f t="shared" si="555"/>
        <v>-0.30000000000000004</v>
      </c>
      <c r="Y3545" s="13">
        <f t="shared" si="556"/>
        <v>-0.60000000000000009</v>
      </c>
      <c r="Z3545" s="13">
        <f t="shared" si="557"/>
        <v>-0.89999999999999991</v>
      </c>
      <c r="AA3545" s="13">
        <f t="shared" si="554"/>
        <v>-3</v>
      </c>
    </row>
    <row r="3546" spans="1:27" x14ac:dyDescent="0.25">
      <c r="A3546" s="56">
        <v>45923.556111111109</v>
      </c>
      <c r="B3546" s="57">
        <v>444828557</v>
      </c>
      <c r="C3546" s="58" t="s">
        <v>36</v>
      </c>
      <c r="D3546" s="58" t="s">
        <v>37</v>
      </c>
      <c r="E3546" s="58" t="s">
        <v>119</v>
      </c>
      <c r="F3546" s="59">
        <v>3786.22</v>
      </c>
      <c r="G3546" s="59">
        <v>3783.28</v>
      </c>
      <c r="H3546" s="59">
        <v>3788.48</v>
      </c>
      <c r="I3546" s="58" t="s">
        <v>4042</v>
      </c>
      <c r="J3546" s="59">
        <v>3783.28</v>
      </c>
      <c r="K3546" s="59">
        <v>0</v>
      </c>
      <c r="L3546" s="59">
        <v>0</v>
      </c>
      <c r="M3546" s="59">
        <v>-2.94</v>
      </c>
      <c r="N3546" s="10" t="str">
        <f t="shared" si="549"/>
        <v>L</v>
      </c>
      <c r="O3546" s="11">
        <f t="shared" si="550"/>
        <v>45923</v>
      </c>
      <c r="P3546" s="12" t="str">
        <f t="shared" si="551"/>
        <v>13</v>
      </c>
      <c r="Q3546" s="13" t="str">
        <f>VLOOKUP($B3546,Deals_Demo!$H:$N,7,0)</f>
        <v>strategy_21_demo</v>
      </c>
      <c r="R3546" s="13" t="str">
        <f t="shared" si="552"/>
        <v>Tue</v>
      </c>
      <c r="S3546" s="14">
        <f>VLOOKUP($B3546,Deals_Demo!$H:$S,8,0)</f>
        <v>45923.556111111109</v>
      </c>
      <c r="T3546" s="14">
        <f>VLOOKUP($B3546,Deals_Demo!$H:$S,9,0)</f>
        <v>45923.764444444445</v>
      </c>
      <c r="U3546" s="15" t="str">
        <f t="shared" si="553"/>
        <v>2025-09-23</v>
      </c>
      <c r="V3546" s="13" t="str">
        <f>VLOOKUP($B3546,Deals_Demo!$H:$S,11,0)</f>
        <v>18</v>
      </c>
      <c r="W3546" s="13" t="str">
        <f>VLOOKUP($B3546,Deals_Demo!$H:$S,12,0)</f>
        <v>Tue</v>
      </c>
      <c r="X3546" s="13">
        <f t="shared" si="555"/>
        <v>-0.29399999999999998</v>
      </c>
      <c r="Y3546" s="13">
        <f t="shared" si="556"/>
        <v>-0.58799999999999997</v>
      </c>
      <c r="Z3546" s="13">
        <f t="shared" si="557"/>
        <v>-0.88200000000000001</v>
      </c>
      <c r="AA3546" s="13">
        <f t="shared" si="554"/>
        <v>-3</v>
      </c>
    </row>
    <row r="3547" spans="1:27" x14ac:dyDescent="0.25">
      <c r="A3547" s="60">
        <v>45923.556111111109</v>
      </c>
      <c r="B3547" s="61">
        <v>444828558</v>
      </c>
      <c r="C3547" s="62" t="s">
        <v>36</v>
      </c>
      <c r="D3547" s="62" t="s">
        <v>37</v>
      </c>
      <c r="E3547" s="62" t="s">
        <v>119</v>
      </c>
      <c r="F3547" s="63">
        <v>3786.24</v>
      </c>
      <c r="G3547" s="63">
        <v>3783.28</v>
      </c>
      <c r="H3547" s="63">
        <v>3789.28</v>
      </c>
      <c r="I3547" s="62" t="s">
        <v>4042</v>
      </c>
      <c r="J3547" s="63">
        <v>3783.28</v>
      </c>
      <c r="K3547" s="63">
        <v>0</v>
      </c>
      <c r="L3547" s="63">
        <v>0</v>
      </c>
      <c r="M3547" s="63">
        <v>-2.96</v>
      </c>
      <c r="N3547" s="10" t="str">
        <f t="shared" si="549"/>
        <v>L</v>
      </c>
      <c r="O3547" s="11">
        <f t="shared" si="550"/>
        <v>45923</v>
      </c>
      <c r="P3547" s="12" t="str">
        <f t="shared" si="551"/>
        <v>13</v>
      </c>
      <c r="Q3547" s="13" t="str">
        <f>VLOOKUP($B3547,Deals_Demo!$H:$N,7,0)</f>
        <v>strategy_09_demo</v>
      </c>
      <c r="R3547" s="13" t="str">
        <f t="shared" si="552"/>
        <v>Tue</v>
      </c>
      <c r="S3547" s="14">
        <f>VLOOKUP($B3547,Deals_Demo!$H:$S,8,0)</f>
        <v>45923.556111111109</v>
      </c>
      <c r="T3547" s="14">
        <f>VLOOKUP($B3547,Deals_Demo!$H:$S,9,0)</f>
        <v>45923.764444444445</v>
      </c>
      <c r="U3547" s="15" t="str">
        <f t="shared" si="553"/>
        <v>2025-09-23</v>
      </c>
      <c r="V3547" s="13" t="str">
        <f>VLOOKUP($B3547,Deals_Demo!$H:$S,11,0)</f>
        <v>18</v>
      </c>
      <c r="W3547" s="13" t="str">
        <f>VLOOKUP($B3547,Deals_Demo!$H:$S,12,0)</f>
        <v>Tue</v>
      </c>
      <c r="X3547" s="13">
        <f t="shared" si="555"/>
        <v>-0.29599999999999999</v>
      </c>
      <c r="Y3547" s="13">
        <f t="shared" si="556"/>
        <v>-0.59199999999999997</v>
      </c>
      <c r="Z3547" s="13">
        <f t="shared" si="557"/>
        <v>-0.88800000000000001</v>
      </c>
      <c r="AA3547" s="13">
        <f t="shared" si="554"/>
        <v>-3</v>
      </c>
    </row>
    <row r="3548" spans="1:27" x14ac:dyDescent="0.25">
      <c r="A3548" s="56">
        <v>45923.556111111109</v>
      </c>
      <c r="B3548" s="57">
        <v>444828559</v>
      </c>
      <c r="C3548" s="58" t="s">
        <v>36</v>
      </c>
      <c r="D3548" s="58" t="s">
        <v>37</v>
      </c>
      <c r="E3548" s="58" t="s">
        <v>119</v>
      </c>
      <c r="F3548" s="59">
        <v>3786.24</v>
      </c>
      <c r="G3548" s="59">
        <v>3783.78</v>
      </c>
      <c r="H3548" s="59">
        <v>3789.28</v>
      </c>
      <c r="I3548" s="58" t="s">
        <v>4043</v>
      </c>
      <c r="J3548" s="59">
        <v>3783.77</v>
      </c>
      <c r="K3548" s="59">
        <v>0</v>
      </c>
      <c r="L3548" s="59">
        <v>0</v>
      </c>
      <c r="M3548" s="59">
        <v>-2.4700000000000002</v>
      </c>
      <c r="N3548" s="10" t="str">
        <f t="shared" si="549"/>
        <v>L</v>
      </c>
      <c r="O3548" s="11">
        <f t="shared" si="550"/>
        <v>45923</v>
      </c>
      <c r="P3548" s="12" t="str">
        <f t="shared" si="551"/>
        <v>13</v>
      </c>
      <c r="Q3548" s="13" t="str">
        <f>VLOOKUP($B3548,Deals_Demo!$H:$N,7,0)</f>
        <v>strategy_10_demo</v>
      </c>
      <c r="R3548" s="13" t="str">
        <f t="shared" si="552"/>
        <v>Tue</v>
      </c>
      <c r="S3548" s="14">
        <f>VLOOKUP($B3548,Deals_Demo!$H:$S,8,0)</f>
        <v>45923.556111111109</v>
      </c>
      <c r="T3548" s="14">
        <f>VLOOKUP($B3548,Deals_Demo!$H:$S,9,0)</f>
        <v>45923.764444444445</v>
      </c>
      <c r="U3548" s="15" t="str">
        <f t="shared" si="553"/>
        <v>2025-09-23</v>
      </c>
      <c r="V3548" s="13" t="str">
        <f>VLOOKUP($B3548,Deals_Demo!$H:$S,11,0)</f>
        <v>18</v>
      </c>
      <c r="W3548" s="13" t="str">
        <f>VLOOKUP($B3548,Deals_Demo!$H:$S,12,0)</f>
        <v>Tue</v>
      </c>
      <c r="X3548" s="13">
        <f t="shared" si="555"/>
        <v>-0.24700000000000003</v>
      </c>
      <c r="Y3548" s="13">
        <f t="shared" si="556"/>
        <v>-0.49400000000000005</v>
      </c>
      <c r="Z3548" s="13">
        <f t="shared" si="557"/>
        <v>-0.74099999999999999</v>
      </c>
      <c r="AA3548" s="13">
        <f t="shared" si="554"/>
        <v>-3</v>
      </c>
    </row>
    <row r="3549" spans="1:27" x14ac:dyDescent="0.25">
      <c r="A3549" s="60">
        <v>45923.556331018517</v>
      </c>
      <c r="B3549" s="61">
        <v>444828643</v>
      </c>
      <c r="C3549" s="62" t="s">
        <v>36</v>
      </c>
      <c r="D3549" s="62" t="s">
        <v>37</v>
      </c>
      <c r="E3549" s="62" t="s">
        <v>119</v>
      </c>
      <c r="F3549" s="63">
        <v>3786.68</v>
      </c>
      <c r="G3549" s="63">
        <v>3783.68</v>
      </c>
      <c r="H3549" s="62"/>
      <c r="I3549" s="62" t="s">
        <v>4044</v>
      </c>
      <c r="J3549" s="63">
        <v>3783.68</v>
      </c>
      <c r="K3549" s="63">
        <v>0</v>
      </c>
      <c r="L3549" s="63">
        <v>0</v>
      </c>
      <c r="M3549" s="63">
        <v>-3</v>
      </c>
      <c r="N3549" s="10" t="str">
        <f t="shared" si="549"/>
        <v>L</v>
      </c>
      <c r="O3549" s="11">
        <f t="shared" si="550"/>
        <v>45923</v>
      </c>
      <c r="P3549" s="12" t="str">
        <f t="shared" si="551"/>
        <v>13</v>
      </c>
      <c r="Q3549" s="13" t="str">
        <f>VLOOKUP($B3549,Deals_Demo!$H:$N,7,0)</f>
        <v>strategy_20_demo</v>
      </c>
      <c r="R3549" s="13" t="str">
        <f t="shared" si="552"/>
        <v>Tue</v>
      </c>
      <c r="S3549" s="14">
        <f>VLOOKUP($B3549,Deals_Demo!$H:$S,8,0)</f>
        <v>45923.556331018517</v>
      </c>
      <c r="T3549" s="14">
        <f>VLOOKUP($B3549,Deals_Demo!$H:$S,9,0)</f>
        <v>45923.764664351853</v>
      </c>
      <c r="U3549" s="15" t="str">
        <f t="shared" si="553"/>
        <v>2025-09-23</v>
      </c>
      <c r="V3549" s="13" t="str">
        <f>VLOOKUP($B3549,Deals_Demo!$H:$S,11,0)</f>
        <v>18</v>
      </c>
      <c r="W3549" s="13" t="str">
        <f>VLOOKUP($B3549,Deals_Demo!$H:$S,12,0)</f>
        <v>Tue</v>
      </c>
      <c r="X3549" s="13">
        <f t="shared" si="555"/>
        <v>-0.30000000000000004</v>
      </c>
      <c r="Y3549" s="13">
        <f t="shared" si="556"/>
        <v>-0.60000000000000009</v>
      </c>
      <c r="Z3549" s="13">
        <f t="shared" si="557"/>
        <v>-0.89999999999999991</v>
      </c>
      <c r="AA3549" s="13">
        <f t="shared" si="554"/>
        <v>-3</v>
      </c>
    </row>
    <row r="3550" spans="1:27" x14ac:dyDescent="0.25">
      <c r="A3550" s="56">
        <v>45923.556342592594</v>
      </c>
      <c r="B3550" s="57">
        <v>444828644</v>
      </c>
      <c r="C3550" s="58" t="s">
        <v>36</v>
      </c>
      <c r="D3550" s="58" t="s">
        <v>37</v>
      </c>
      <c r="E3550" s="58" t="s">
        <v>119</v>
      </c>
      <c r="F3550" s="59">
        <v>3786.68</v>
      </c>
      <c r="G3550" s="59">
        <v>3783.68</v>
      </c>
      <c r="H3550" s="58"/>
      <c r="I3550" s="58" t="s">
        <v>4044</v>
      </c>
      <c r="J3550" s="59">
        <v>3783.68</v>
      </c>
      <c r="K3550" s="59">
        <v>0</v>
      </c>
      <c r="L3550" s="59">
        <v>0</v>
      </c>
      <c r="M3550" s="59">
        <v>-3</v>
      </c>
      <c r="N3550" s="10" t="str">
        <f t="shared" si="549"/>
        <v>L</v>
      </c>
      <c r="O3550" s="11">
        <f t="shared" si="550"/>
        <v>45923</v>
      </c>
      <c r="P3550" s="12" t="str">
        <f t="shared" si="551"/>
        <v>13</v>
      </c>
      <c r="Q3550" s="13" t="str">
        <f>VLOOKUP($B3550,Deals_Demo!$H:$N,7,0)</f>
        <v>strategy_18_demo</v>
      </c>
      <c r="R3550" s="13" t="str">
        <f t="shared" si="552"/>
        <v>Tue</v>
      </c>
      <c r="S3550" s="14">
        <f>VLOOKUP($B3550,Deals_Demo!$H:$S,8,0)</f>
        <v>45923.556342592594</v>
      </c>
      <c r="T3550" s="14">
        <f>VLOOKUP($B3550,Deals_Demo!$H:$S,9,0)</f>
        <v>45923.76467592593</v>
      </c>
      <c r="U3550" s="15" t="str">
        <f t="shared" si="553"/>
        <v>2025-09-23</v>
      </c>
      <c r="V3550" s="13" t="str">
        <f>VLOOKUP($B3550,Deals_Demo!$H:$S,11,0)</f>
        <v>18</v>
      </c>
      <c r="W3550" s="13" t="str">
        <f>VLOOKUP($B3550,Deals_Demo!$H:$S,12,0)</f>
        <v>Tue</v>
      </c>
      <c r="X3550" s="13">
        <f t="shared" si="555"/>
        <v>-0.30000000000000004</v>
      </c>
      <c r="Y3550" s="13">
        <f t="shared" si="556"/>
        <v>-0.60000000000000009</v>
      </c>
      <c r="Z3550" s="13">
        <f t="shared" si="557"/>
        <v>-0.89999999999999991</v>
      </c>
      <c r="AA3550" s="13">
        <f t="shared" si="554"/>
        <v>-3</v>
      </c>
    </row>
    <row r="3551" spans="1:27" x14ac:dyDescent="0.25">
      <c r="A3551" s="60">
        <v>45923.559224537035</v>
      </c>
      <c r="B3551" s="61">
        <v>444829719</v>
      </c>
      <c r="C3551" s="62" t="s">
        <v>36</v>
      </c>
      <c r="D3551" s="62" t="s">
        <v>37</v>
      </c>
      <c r="E3551" s="62" t="s">
        <v>119</v>
      </c>
      <c r="F3551" s="63">
        <v>3786.05</v>
      </c>
      <c r="G3551" s="63">
        <v>3783.03</v>
      </c>
      <c r="H3551" s="63">
        <v>3789.53</v>
      </c>
      <c r="I3551" s="62" t="s">
        <v>4045</v>
      </c>
      <c r="J3551" s="63">
        <v>3783.03</v>
      </c>
      <c r="K3551" s="63">
        <v>0</v>
      </c>
      <c r="L3551" s="63">
        <v>0</v>
      </c>
      <c r="M3551" s="63">
        <v>-3.02</v>
      </c>
      <c r="N3551" s="10" t="str">
        <f t="shared" si="549"/>
        <v>L</v>
      </c>
      <c r="O3551" s="11">
        <f t="shared" si="550"/>
        <v>45923</v>
      </c>
      <c r="P3551" s="12" t="str">
        <f t="shared" si="551"/>
        <v>13</v>
      </c>
      <c r="Q3551" s="13" t="str">
        <f>VLOOKUP($B3551,Deals_Demo!$H:$N,7,0)</f>
        <v>strategy_07_demo</v>
      </c>
      <c r="R3551" s="13" t="str">
        <f t="shared" si="552"/>
        <v>Tue</v>
      </c>
      <c r="S3551" s="14">
        <f>VLOOKUP($B3551,Deals_Demo!$H:$S,8,0)</f>
        <v>45923.559224537035</v>
      </c>
      <c r="T3551" s="14">
        <f>VLOOKUP($B3551,Deals_Demo!$H:$S,9,0)</f>
        <v>45923.767557870371</v>
      </c>
      <c r="U3551" s="15" t="str">
        <f t="shared" si="553"/>
        <v>2025-09-23</v>
      </c>
      <c r="V3551" s="13" t="str">
        <f>VLOOKUP($B3551,Deals_Demo!$H:$S,11,0)</f>
        <v>18</v>
      </c>
      <c r="W3551" s="13" t="str">
        <f>VLOOKUP($B3551,Deals_Demo!$H:$S,12,0)</f>
        <v>Tue</v>
      </c>
      <c r="X3551" s="13">
        <f t="shared" si="555"/>
        <v>-0.30200000000000005</v>
      </c>
      <c r="Y3551" s="13">
        <f t="shared" si="556"/>
        <v>-0.60400000000000009</v>
      </c>
      <c r="Z3551" s="13">
        <f t="shared" si="557"/>
        <v>-0.90599999999999992</v>
      </c>
      <c r="AA3551" s="13">
        <f t="shared" si="554"/>
        <v>-3</v>
      </c>
    </row>
    <row r="3552" spans="1:27" x14ac:dyDescent="0.25">
      <c r="A3552" s="56">
        <v>45923.55945601852</v>
      </c>
      <c r="B3552" s="57">
        <v>444829844</v>
      </c>
      <c r="C3552" s="58" t="s">
        <v>36</v>
      </c>
      <c r="D3552" s="58" t="s">
        <v>37</v>
      </c>
      <c r="E3552" s="58" t="s">
        <v>119</v>
      </c>
      <c r="F3552" s="59">
        <v>3785.36</v>
      </c>
      <c r="G3552" s="59">
        <v>3782.48</v>
      </c>
      <c r="H3552" s="59">
        <v>3791.48</v>
      </c>
      <c r="I3552" s="58" t="s">
        <v>4046</v>
      </c>
      <c r="J3552" s="59">
        <v>3782.42</v>
      </c>
      <c r="K3552" s="59">
        <v>0</v>
      </c>
      <c r="L3552" s="59">
        <v>0</v>
      </c>
      <c r="M3552" s="59">
        <v>-2.94</v>
      </c>
      <c r="N3552" s="10" t="str">
        <f t="shared" si="549"/>
        <v>L</v>
      </c>
      <c r="O3552" s="11">
        <f t="shared" si="550"/>
        <v>45923</v>
      </c>
      <c r="P3552" s="12" t="str">
        <f t="shared" si="551"/>
        <v>13</v>
      </c>
      <c r="Q3552" s="13" t="str">
        <f>VLOOKUP($B3552,Deals_Demo!$H:$N,7,0)</f>
        <v>strategy_28.py</v>
      </c>
      <c r="R3552" s="13" t="str">
        <f t="shared" si="552"/>
        <v>Tue</v>
      </c>
      <c r="S3552" s="14">
        <f>VLOOKUP($B3552,Deals_Demo!$H:$S,8,0)</f>
        <v>45923.55945601852</v>
      </c>
      <c r="T3552" s="14">
        <f>VLOOKUP($B3552,Deals_Demo!$H:$S,9,0)</f>
        <v>45923.767789351856</v>
      </c>
      <c r="U3552" s="15" t="str">
        <f t="shared" si="553"/>
        <v>2025-09-23</v>
      </c>
      <c r="V3552" s="13" t="str">
        <f>VLOOKUP($B3552,Deals_Demo!$H:$S,11,0)</f>
        <v>18</v>
      </c>
      <c r="W3552" s="13" t="str">
        <f>VLOOKUP($B3552,Deals_Demo!$H:$S,12,0)</f>
        <v>Tue</v>
      </c>
      <c r="X3552" s="13">
        <f t="shared" si="555"/>
        <v>-0.29399999999999998</v>
      </c>
      <c r="Y3552" s="13">
        <f t="shared" si="556"/>
        <v>-0.58799999999999997</v>
      </c>
      <c r="Z3552" s="13">
        <f t="shared" si="557"/>
        <v>-0.88200000000000001</v>
      </c>
      <c r="AA3552" s="13">
        <f t="shared" si="554"/>
        <v>-3</v>
      </c>
    </row>
    <row r="3553" spans="1:27" x14ac:dyDescent="0.25">
      <c r="A3553" s="60">
        <v>45923.559467592589</v>
      </c>
      <c r="B3553" s="61">
        <v>444829847</v>
      </c>
      <c r="C3553" s="62" t="s">
        <v>36</v>
      </c>
      <c r="D3553" s="62" t="s">
        <v>37</v>
      </c>
      <c r="E3553" s="62" t="s">
        <v>119</v>
      </c>
      <c r="F3553" s="63">
        <v>3785.36</v>
      </c>
      <c r="G3553" s="63">
        <v>3782.48</v>
      </c>
      <c r="H3553" s="63">
        <v>3803.48</v>
      </c>
      <c r="I3553" s="62" t="s">
        <v>4046</v>
      </c>
      <c r="J3553" s="63">
        <v>3782.42</v>
      </c>
      <c r="K3553" s="63">
        <v>0</v>
      </c>
      <c r="L3553" s="63">
        <v>0</v>
      </c>
      <c r="M3553" s="63">
        <v>-2.94</v>
      </c>
      <c r="N3553" s="10" t="str">
        <f t="shared" si="549"/>
        <v>L</v>
      </c>
      <c r="O3553" s="11">
        <f t="shared" si="550"/>
        <v>45923</v>
      </c>
      <c r="P3553" s="12" t="str">
        <f t="shared" si="551"/>
        <v>13</v>
      </c>
      <c r="Q3553" s="13" t="str">
        <f>VLOOKUP($B3553,Deals_Demo!$H:$N,7,0)</f>
        <v>strategy_30.py</v>
      </c>
      <c r="R3553" s="13" t="str">
        <f t="shared" si="552"/>
        <v>Tue</v>
      </c>
      <c r="S3553" s="14">
        <f>VLOOKUP($B3553,Deals_Demo!$H:$S,8,0)</f>
        <v>45923.559467592589</v>
      </c>
      <c r="T3553" s="14">
        <f>VLOOKUP($B3553,Deals_Demo!$H:$S,9,0)</f>
        <v>45923.767800925925</v>
      </c>
      <c r="U3553" s="15" t="str">
        <f t="shared" si="553"/>
        <v>2025-09-23</v>
      </c>
      <c r="V3553" s="13" t="str">
        <f>VLOOKUP($B3553,Deals_Demo!$H:$S,11,0)</f>
        <v>18</v>
      </c>
      <c r="W3553" s="13" t="str">
        <f>VLOOKUP($B3553,Deals_Demo!$H:$S,12,0)</f>
        <v>Tue</v>
      </c>
      <c r="X3553" s="13">
        <f t="shared" si="555"/>
        <v>-0.29399999999999998</v>
      </c>
      <c r="Y3553" s="13">
        <f t="shared" si="556"/>
        <v>-0.58799999999999997</v>
      </c>
      <c r="Z3553" s="13">
        <f t="shared" si="557"/>
        <v>-0.88200000000000001</v>
      </c>
      <c r="AA3553" s="13">
        <f t="shared" si="554"/>
        <v>-3</v>
      </c>
    </row>
    <row r="3554" spans="1:27" x14ac:dyDescent="0.25">
      <c r="A3554" s="56">
        <v>45923.559467592589</v>
      </c>
      <c r="B3554" s="57">
        <v>444829851</v>
      </c>
      <c r="C3554" s="58" t="s">
        <v>36</v>
      </c>
      <c r="D3554" s="58" t="s">
        <v>37</v>
      </c>
      <c r="E3554" s="58" t="s">
        <v>119</v>
      </c>
      <c r="F3554" s="59">
        <v>3785.39</v>
      </c>
      <c r="G3554" s="59">
        <v>3782.36</v>
      </c>
      <c r="H3554" s="59">
        <v>3791.36</v>
      </c>
      <c r="I3554" s="58" t="s">
        <v>4046</v>
      </c>
      <c r="J3554" s="59">
        <v>3782.31</v>
      </c>
      <c r="K3554" s="59">
        <v>0</v>
      </c>
      <c r="L3554" s="59">
        <v>0</v>
      </c>
      <c r="M3554" s="59">
        <v>-3.08</v>
      </c>
      <c r="N3554" s="10" t="str">
        <f t="shared" si="549"/>
        <v>L</v>
      </c>
      <c r="O3554" s="11">
        <f t="shared" si="550"/>
        <v>45923</v>
      </c>
      <c r="P3554" s="12" t="str">
        <f t="shared" si="551"/>
        <v>13</v>
      </c>
      <c r="Q3554" s="13" t="str">
        <f>VLOOKUP($B3554,Deals_Demo!$H:$N,7,0)</f>
        <v>strategy_29.py</v>
      </c>
      <c r="R3554" s="13" t="str">
        <f t="shared" si="552"/>
        <v>Tue</v>
      </c>
      <c r="S3554" s="14">
        <f>VLOOKUP($B3554,Deals_Demo!$H:$S,8,0)</f>
        <v>45923.559467592589</v>
      </c>
      <c r="T3554" s="14">
        <f>VLOOKUP($B3554,Deals_Demo!$H:$S,9,0)</f>
        <v>45923.767800925925</v>
      </c>
      <c r="U3554" s="15" t="str">
        <f t="shared" si="553"/>
        <v>2025-09-23</v>
      </c>
      <c r="V3554" s="13" t="str">
        <f>VLOOKUP($B3554,Deals_Demo!$H:$S,11,0)</f>
        <v>18</v>
      </c>
      <c r="W3554" s="13" t="str">
        <f>VLOOKUP($B3554,Deals_Demo!$H:$S,12,0)</f>
        <v>Tue</v>
      </c>
      <c r="X3554" s="13">
        <f t="shared" si="555"/>
        <v>-0.30800000000000005</v>
      </c>
      <c r="Y3554" s="13">
        <f t="shared" si="556"/>
        <v>-0.6160000000000001</v>
      </c>
      <c r="Z3554" s="13">
        <f t="shared" si="557"/>
        <v>-0.92399999999999993</v>
      </c>
      <c r="AA3554" s="13">
        <f t="shared" si="554"/>
        <v>-3</v>
      </c>
    </row>
    <row r="3555" spans="1:27" x14ac:dyDescent="0.25">
      <c r="A3555" s="60">
        <v>45923.559699074074</v>
      </c>
      <c r="B3555" s="61">
        <v>444830177</v>
      </c>
      <c r="C3555" s="62" t="s">
        <v>36</v>
      </c>
      <c r="D3555" s="62" t="s">
        <v>37</v>
      </c>
      <c r="E3555" s="62" t="s">
        <v>119</v>
      </c>
      <c r="F3555" s="63">
        <v>3785.24</v>
      </c>
      <c r="G3555" s="63">
        <v>3782.24</v>
      </c>
      <c r="H3555" s="63">
        <v>3789.74</v>
      </c>
      <c r="I3555" s="62" t="s">
        <v>4047</v>
      </c>
      <c r="J3555" s="63">
        <v>3782.2</v>
      </c>
      <c r="K3555" s="63">
        <v>0</v>
      </c>
      <c r="L3555" s="63">
        <v>0</v>
      </c>
      <c r="M3555" s="63">
        <v>-3.04</v>
      </c>
      <c r="N3555" s="10" t="str">
        <f t="shared" si="549"/>
        <v>L</v>
      </c>
      <c r="O3555" s="11">
        <f t="shared" si="550"/>
        <v>45923</v>
      </c>
      <c r="P3555" s="12" t="str">
        <f t="shared" si="551"/>
        <v>13</v>
      </c>
      <c r="Q3555" s="13" t="str">
        <f>VLOOKUP($B3555,Deals_Demo!$H:$N,7,0)</f>
        <v>DEMO_strategy_27</v>
      </c>
      <c r="R3555" s="13" t="str">
        <f t="shared" si="552"/>
        <v>Tue</v>
      </c>
      <c r="S3555" s="14">
        <f>VLOOKUP($B3555,Deals_Demo!$H:$S,8,0)</f>
        <v>45923.559699074074</v>
      </c>
      <c r="T3555" s="14">
        <f>VLOOKUP($B3555,Deals_Demo!$H:$S,9,0)</f>
        <v>45923.76803240741</v>
      </c>
      <c r="U3555" s="15" t="str">
        <f t="shared" si="553"/>
        <v>2025-09-23</v>
      </c>
      <c r="V3555" s="13" t="str">
        <f>VLOOKUP($B3555,Deals_Demo!$H:$S,11,0)</f>
        <v>18</v>
      </c>
      <c r="W3555" s="13" t="str">
        <f>VLOOKUP($B3555,Deals_Demo!$H:$S,12,0)</f>
        <v>Tue</v>
      </c>
      <c r="X3555" s="13">
        <f t="shared" si="555"/>
        <v>-0.30400000000000005</v>
      </c>
      <c r="Y3555" s="13">
        <f t="shared" si="556"/>
        <v>-0.6080000000000001</v>
      </c>
      <c r="Z3555" s="13">
        <f t="shared" si="557"/>
        <v>-0.91199999999999992</v>
      </c>
      <c r="AA3555" s="13">
        <f t="shared" si="554"/>
        <v>-3</v>
      </c>
    </row>
    <row r="3556" spans="1:27" x14ac:dyDescent="0.25">
      <c r="A3556" s="56">
        <v>45923.562581018516</v>
      </c>
      <c r="B3556" s="57">
        <v>444831521</v>
      </c>
      <c r="C3556" s="58" t="s">
        <v>36</v>
      </c>
      <c r="D3556" s="58" t="s">
        <v>38</v>
      </c>
      <c r="E3556" s="58" t="s">
        <v>119</v>
      </c>
      <c r="F3556" s="59">
        <v>3783</v>
      </c>
      <c r="G3556" s="59">
        <v>3786</v>
      </c>
      <c r="H3556" s="58"/>
      <c r="I3556" s="58" t="s">
        <v>4048</v>
      </c>
      <c r="J3556" s="59">
        <v>3786.06</v>
      </c>
      <c r="K3556" s="59">
        <v>0</v>
      </c>
      <c r="L3556" s="59">
        <v>0</v>
      </c>
      <c r="M3556" s="59">
        <v>-3.06</v>
      </c>
      <c r="N3556" s="10" t="str">
        <f t="shared" si="549"/>
        <v>L</v>
      </c>
      <c r="O3556" s="11">
        <f t="shared" si="550"/>
        <v>45923</v>
      </c>
      <c r="P3556" s="12" t="str">
        <f t="shared" si="551"/>
        <v>13</v>
      </c>
      <c r="Q3556" s="13" t="str">
        <f>VLOOKUP($B3556,Deals_Demo!$H:$N,7,0)</f>
        <v>strategy_19_demo</v>
      </c>
      <c r="R3556" s="13" t="str">
        <f t="shared" si="552"/>
        <v>Tue</v>
      </c>
      <c r="S3556" s="14">
        <f>VLOOKUP($B3556,Deals_Demo!$H:$S,8,0)</f>
        <v>45923.562581018516</v>
      </c>
      <c r="T3556" s="14">
        <f>VLOOKUP($B3556,Deals_Demo!$H:$S,9,0)</f>
        <v>45923.770914351851</v>
      </c>
      <c r="U3556" s="15" t="str">
        <f t="shared" si="553"/>
        <v>2025-09-23</v>
      </c>
      <c r="V3556" s="13" t="str">
        <f>VLOOKUP($B3556,Deals_Demo!$H:$S,11,0)</f>
        <v>18</v>
      </c>
      <c r="W3556" s="13" t="str">
        <f>VLOOKUP($B3556,Deals_Demo!$H:$S,12,0)</f>
        <v>Tue</v>
      </c>
      <c r="X3556" s="13">
        <f t="shared" si="555"/>
        <v>-0.30600000000000005</v>
      </c>
      <c r="Y3556" s="13">
        <f t="shared" si="556"/>
        <v>-0.6120000000000001</v>
      </c>
      <c r="Z3556" s="13">
        <f t="shared" si="557"/>
        <v>-0.91799999999999993</v>
      </c>
      <c r="AA3556" s="13">
        <f t="shared" si="554"/>
        <v>-3</v>
      </c>
    </row>
    <row r="3557" spans="1:27" x14ac:dyDescent="0.25">
      <c r="A3557" s="60">
        <v>45923.562592592592</v>
      </c>
      <c r="B3557" s="61">
        <v>444831523</v>
      </c>
      <c r="C3557" s="62" t="s">
        <v>36</v>
      </c>
      <c r="D3557" s="62" t="s">
        <v>38</v>
      </c>
      <c r="E3557" s="62" t="s">
        <v>119</v>
      </c>
      <c r="F3557" s="63">
        <v>3783</v>
      </c>
      <c r="G3557" s="63">
        <v>3781.77</v>
      </c>
      <c r="H3557" s="62"/>
      <c r="I3557" s="62" t="s">
        <v>4049</v>
      </c>
      <c r="J3557" s="63">
        <v>3781.83</v>
      </c>
      <c r="K3557" s="63">
        <v>0</v>
      </c>
      <c r="L3557" s="63">
        <v>0</v>
      </c>
      <c r="M3557" s="63">
        <v>1.17</v>
      </c>
      <c r="N3557" s="10" t="str">
        <f t="shared" si="549"/>
        <v>W</v>
      </c>
      <c r="O3557" s="11">
        <f t="shared" si="550"/>
        <v>45923</v>
      </c>
      <c r="P3557" s="12" t="str">
        <f t="shared" si="551"/>
        <v>13</v>
      </c>
      <c r="Q3557" s="13" t="str">
        <f>VLOOKUP($B3557,Deals_Demo!$H:$N,7,0)</f>
        <v>strategy_18_demo</v>
      </c>
      <c r="R3557" s="13" t="str">
        <f t="shared" si="552"/>
        <v>Tue</v>
      </c>
      <c r="S3557" s="14">
        <f>VLOOKUP($B3557,Deals_Demo!$H:$S,8,0)</f>
        <v>45923.562592592592</v>
      </c>
      <c r="T3557" s="14">
        <f>VLOOKUP($B3557,Deals_Demo!$H:$S,9,0)</f>
        <v>45923.770925925928</v>
      </c>
      <c r="U3557" s="15" t="str">
        <f t="shared" si="553"/>
        <v>2025-09-23</v>
      </c>
      <c r="V3557" s="13" t="str">
        <f>VLOOKUP($B3557,Deals_Demo!$H:$S,11,0)</f>
        <v>18</v>
      </c>
      <c r="W3557" s="13" t="str">
        <f>VLOOKUP($B3557,Deals_Demo!$H:$S,12,0)</f>
        <v>Tue</v>
      </c>
      <c r="X3557" s="13">
        <f t="shared" si="555"/>
        <v>0.11699999999999999</v>
      </c>
      <c r="Y3557" s="13">
        <f t="shared" si="556"/>
        <v>0.23399999999999999</v>
      </c>
      <c r="Z3557" s="13">
        <f t="shared" si="557"/>
        <v>0.35099999999999998</v>
      </c>
      <c r="AA3557" s="13">
        <f t="shared" si="554"/>
        <v>-3</v>
      </c>
    </row>
    <row r="3558" spans="1:27" x14ac:dyDescent="0.25">
      <c r="A3558" s="56">
        <v>45923.563043981485</v>
      </c>
      <c r="B3558" s="57">
        <v>444831787</v>
      </c>
      <c r="C3558" s="58" t="s">
        <v>36</v>
      </c>
      <c r="D3558" s="58" t="s">
        <v>37</v>
      </c>
      <c r="E3558" s="58" t="s">
        <v>119</v>
      </c>
      <c r="F3558" s="59">
        <v>3784.03</v>
      </c>
      <c r="G3558" s="59">
        <v>3781.03</v>
      </c>
      <c r="H3558" s="59">
        <v>3790.03</v>
      </c>
      <c r="I3558" s="58" t="s">
        <v>4050</v>
      </c>
      <c r="J3558" s="59">
        <v>3780.95</v>
      </c>
      <c r="K3558" s="59">
        <v>0</v>
      </c>
      <c r="L3558" s="59">
        <v>0</v>
      </c>
      <c r="M3558" s="59">
        <v>-3.08</v>
      </c>
      <c r="N3558" s="10" t="str">
        <f t="shared" si="549"/>
        <v>L</v>
      </c>
      <c r="O3558" s="11">
        <f t="shared" si="550"/>
        <v>45923</v>
      </c>
      <c r="P3558" s="12" t="str">
        <f t="shared" si="551"/>
        <v>13</v>
      </c>
      <c r="Q3558" s="13" t="str">
        <f>VLOOKUP($B3558,Deals_Demo!$H:$N,7,0)</f>
        <v>strategy_28.py</v>
      </c>
      <c r="R3558" s="13" t="str">
        <f t="shared" si="552"/>
        <v>Tue</v>
      </c>
      <c r="S3558" s="14">
        <f>VLOOKUP($B3558,Deals_Demo!$H:$S,8,0)</f>
        <v>45923.563043981485</v>
      </c>
      <c r="T3558" s="14">
        <f>VLOOKUP($B3558,Deals_Demo!$H:$S,9,0)</f>
        <v>45923.771377314821</v>
      </c>
      <c r="U3558" s="15" t="str">
        <f t="shared" si="553"/>
        <v>2025-09-23</v>
      </c>
      <c r="V3558" s="13" t="str">
        <f>VLOOKUP($B3558,Deals_Demo!$H:$S,11,0)</f>
        <v>18</v>
      </c>
      <c r="W3558" s="13" t="str">
        <f>VLOOKUP($B3558,Deals_Demo!$H:$S,12,0)</f>
        <v>Tue</v>
      </c>
      <c r="X3558" s="13">
        <f t="shared" si="555"/>
        <v>-0.30800000000000005</v>
      </c>
      <c r="Y3558" s="13">
        <f t="shared" si="556"/>
        <v>-0.6160000000000001</v>
      </c>
      <c r="Z3558" s="13">
        <f t="shared" si="557"/>
        <v>-0.92399999999999993</v>
      </c>
      <c r="AA3558" s="13">
        <f t="shared" si="554"/>
        <v>-3</v>
      </c>
    </row>
    <row r="3559" spans="1:27" x14ac:dyDescent="0.25">
      <c r="A3559" s="60">
        <v>45923.563391203701</v>
      </c>
      <c r="B3559" s="61">
        <v>444832010</v>
      </c>
      <c r="C3559" s="62" t="s">
        <v>36</v>
      </c>
      <c r="D3559" s="62" t="s">
        <v>38</v>
      </c>
      <c r="E3559" s="62" t="s">
        <v>119</v>
      </c>
      <c r="F3559" s="63">
        <v>3784.06</v>
      </c>
      <c r="G3559" s="63">
        <v>3783.22</v>
      </c>
      <c r="H3559" s="63">
        <v>3781.88</v>
      </c>
      <c r="I3559" s="62" t="s">
        <v>4051</v>
      </c>
      <c r="J3559" s="63">
        <v>3783.22</v>
      </c>
      <c r="K3559" s="63">
        <v>0</v>
      </c>
      <c r="L3559" s="63">
        <v>0</v>
      </c>
      <c r="M3559" s="63">
        <v>0.84</v>
      </c>
      <c r="N3559" s="10" t="str">
        <f t="shared" si="549"/>
        <v>W</v>
      </c>
      <c r="O3559" s="11">
        <f t="shared" si="550"/>
        <v>45923</v>
      </c>
      <c r="P3559" s="12" t="str">
        <f t="shared" si="551"/>
        <v>13</v>
      </c>
      <c r="Q3559" s="13" t="str">
        <f>VLOOKUP($B3559,Deals_Demo!$H:$N,7,0)</f>
        <v>strategy_21_demo</v>
      </c>
      <c r="R3559" s="13" t="str">
        <f t="shared" si="552"/>
        <v>Tue</v>
      </c>
      <c r="S3559" s="14">
        <f>VLOOKUP($B3559,Deals_Demo!$H:$S,8,0)</f>
        <v>45923.563391203701</v>
      </c>
      <c r="T3559" s="14">
        <f>VLOOKUP($B3559,Deals_Demo!$H:$S,9,0)</f>
        <v>45923.771724537037</v>
      </c>
      <c r="U3559" s="15" t="str">
        <f t="shared" si="553"/>
        <v>2025-09-23</v>
      </c>
      <c r="V3559" s="13" t="str">
        <f>VLOOKUP($B3559,Deals_Demo!$H:$S,11,0)</f>
        <v>18</v>
      </c>
      <c r="W3559" s="13" t="str">
        <f>VLOOKUP($B3559,Deals_Demo!$H:$S,12,0)</f>
        <v>Tue</v>
      </c>
      <c r="X3559" s="13">
        <f t="shared" si="555"/>
        <v>8.4000000000000005E-2</v>
      </c>
      <c r="Y3559" s="13">
        <f t="shared" si="556"/>
        <v>0.16800000000000001</v>
      </c>
      <c r="Z3559" s="13">
        <f t="shared" si="557"/>
        <v>0.252</v>
      </c>
      <c r="AA3559" s="13">
        <f t="shared" si="554"/>
        <v>-3</v>
      </c>
    </row>
    <row r="3560" spans="1:27" x14ac:dyDescent="0.25">
      <c r="A3560" s="56">
        <v>45923.563402777778</v>
      </c>
      <c r="B3560" s="57">
        <v>444832012</v>
      </c>
      <c r="C3560" s="58" t="s">
        <v>36</v>
      </c>
      <c r="D3560" s="58" t="s">
        <v>38</v>
      </c>
      <c r="E3560" s="58" t="s">
        <v>119</v>
      </c>
      <c r="F3560" s="59">
        <v>3784.06</v>
      </c>
      <c r="G3560" s="59">
        <v>3782.54</v>
      </c>
      <c r="H3560" s="59">
        <v>3781.06</v>
      </c>
      <c r="I3560" s="58" t="s">
        <v>4052</v>
      </c>
      <c r="J3560" s="59">
        <v>3781.05</v>
      </c>
      <c r="K3560" s="59">
        <v>0</v>
      </c>
      <c r="L3560" s="59">
        <v>0</v>
      </c>
      <c r="M3560" s="59">
        <v>3.01</v>
      </c>
      <c r="N3560" s="10" t="str">
        <f t="shared" si="549"/>
        <v>W</v>
      </c>
      <c r="O3560" s="11">
        <f t="shared" si="550"/>
        <v>45923</v>
      </c>
      <c r="P3560" s="12" t="str">
        <f t="shared" si="551"/>
        <v>13</v>
      </c>
      <c r="Q3560" s="13" t="str">
        <f>VLOOKUP($B3560,Deals_Demo!$H:$N,7,0)</f>
        <v>strategy_23_demo</v>
      </c>
      <c r="R3560" s="13" t="str">
        <f t="shared" si="552"/>
        <v>Tue</v>
      </c>
      <c r="S3560" s="14">
        <f>VLOOKUP($B3560,Deals_Demo!$H:$S,8,0)</f>
        <v>45923.563402777778</v>
      </c>
      <c r="T3560" s="14">
        <f>VLOOKUP($B3560,Deals_Demo!$H:$S,9,0)</f>
        <v>45923.771736111114</v>
      </c>
      <c r="U3560" s="15" t="str">
        <f t="shared" si="553"/>
        <v>2025-09-23</v>
      </c>
      <c r="V3560" s="13" t="str">
        <f>VLOOKUP($B3560,Deals_Demo!$H:$S,11,0)</f>
        <v>18</v>
      </c>
      <c r="W3560" s="13" t="str">
        <f>VLOOKUP($B3560,Deals_Demo!$H:$S,12,0)</f>
        <v>Tue</v>
      </c>
      <c r="X3560" s="13">
        <f t="shared" si="555"/>
        <v>0.30099999999999999</v>
      </c>
      <c r="Y3560" s="13">
        <f t="shared" si="556"/>
        <v>0.60199999999999998</v>
      </c>
      <c r="Z3560" s="13">
        <f t="shared" si="557"/>
        <v>0.90299999999999991</v>
      </c>
      <c r="AA3560" s="13">
        <f t="shared" si="554"/>
        <v>3.01</v>
      </c>
    </row>
    <row r="3561" spans="1:27" x14ac:dyDescent="0.25">
      <c r="A3561" s="60">
        <v>45923.563402777778</v>
      </c>
      <c r="B3561" s="61">
        <v>444832013</v>
      </c>
      <c r="C3561" s="62" t="s">
        <v>36</v>
      </c>
      <c r="D3561" s="62" t="s">
        <v>38</v>
      </c>
      <c r="E3561" s="62" t="s">
        <v>119</v>
      </c>
      <c r="F3561" s="63">
        <v>3784.12</v>
      </c>
      <c r="G3561" s="63">
        <v>3783.61</v>
      </c>
      <c r="H3561" s="63">
        <v>3780.56</v>
      </c>
      <c r="I3561" s="62" t="s">
        <v>4053</v>
      </c>
      <c r="J3561" s="63">
        <v>3783.63</v>
      </c>
      <c r="K3561" s="63">
        <v>0</v>
      </c>
      <c r="L3561" s="63">
        <v>0</v>
      </c>
      <c r="M3561" s="63">
        <v>0.49</v>
      </c>
      <c r="N3561" s="10" t="str">
        <f t="shared" si="549"/>
        <v>W</v>
      </c>
      <c r="O3561" s="11">
        <f t="shared" si="550"/>
        <v>45923</v>
      </c>
      <c r="P3561" s="12" t="str">
        <f t="shared" si="551"/>
        <v>13</v>
      </c>
      <c r="Q3561" s="13" t="str">
        <f>VLOOKUP($B3561,Deals_Demo!$H:$N,7,0)</f>
        <v>strategy_11_demo</v>
      </c>
      <c r="R3561" s="13" t="str">
        <f t="shared" si="552"/>
        <v>Tue</v>
      </c>
      <c r="S3561" s="14">
        <f>VLOOKUP($B3561,Deals_Demo!$H:$S,8,0)</f>
        <v>45923.563402777778</v>
      </c>
      <c r="T3561" s="14">
        <f>VLOOKUP($B3561,Deals_Demo!$H:$S,9,0)</f>
        <v>45923.771736111114</v>
      </c>
      <c r="U3561" s="15" t="str">
        <f t="shared" si="553"/>
        <v>2025-09-23</v>
      </c>
      <c r="V3561" s="13" t="str">
        <f>VLOOKUP($B3561,Deals_Demo!$H:$S,11,0)</f>
        <v>18</v>
      </c>
      <c r="W3561" s="13" t="str">
        <f>VLOOKUP($B3561,Deals_Demo!$H:$S,12,0)</f>
        <v>Tue</v>
      </c>
      <c r="X3561" s="13">
        <f t="shared" si="555"/>
        <v>4.9000000000000002E-2</v>
      </c>
      <c r="Y3561" s="13">
        <f t="shared" si="556"/>
        <v>9.8000000000000004E-2</v>
      </c>
      <c r="Z3561" s="13">
        <f t="shared" si="557"/>
        <v>0.14699999999999999</v>
      </c>
      <c r="AA3561" s="13">
        <f t="shared" si="554"/>
        <v>-3</v>
      </c>
    </row>
    <row r="3562" spans="1:27" x14ac:dyDescent="0.25">
      <c r="A3562" s="56">
        <v>45923.563402777778</v>
      </c>
      <c r="B3562" s="57">
        <v>444832014</v>
      </c>
      <c r="C3562" s="58" t="s">
        <v>36</v>
      </c>
      <c r="D3562" s="58" t="s">
        <v>38</v>
      </c>
      <c r="E3562" s="58" t="s">
        <v>119</v>
      </c>
      <c r="F3562" s="59">
        <v>3784.14</v>
      </c>
      <c r="G3562" s="59">
        <v>3786.26</v>
      </c>
      <c r="H3562" s="59">
        <v>3782.56</v>
      </c>
      <c r="I3562" s="58" t="s">
        <v>4054</v>
      </c>
      <c r="J3562" s="59">
        <v>3782.52</v>
      </c>
      <c r="K3562" s="59">
        <v>0</v>
      </c>
      <c r="L3562" s="59">
        <v>0</v>
      </c>
      <c r="M3562" s="59">
        <v>1.62</v>
      </c>
      <c r="N3562" s="10" t="str">
        <f t="shared" si="549"/>
        <v>W</v>
      </c>
      <c r="O3562" s="11">
        <f t="shared" si="550"/>
        <v>45923</v>
      </c>
      <c r="P3562" s="12" t="str">
        <f t="shared" si="551"/>
        <v>13</v>
      </c>
      <c r="Q3562" s="13" t="str">
        <f>VLOOKUP($B3562,Deals_Demo!$H:$N,7,0)</f>
        <v>strategy_22_demo</v>
      </c>
      <c r="R3562" s="13" t="str">
        <f t="shared" si="552"/>
        <v>Tue</v>
      </c>
      <c r="S3562" s="14">
        <f>VLOOKUP($B3562,Deals_Demo!$H:$S,8,0)</f>
        <v>45923.563402777778</v>
      </c>
      <c r="T3562" s="14">
        <f>VLOOKUP($B3562,Deals_Demo!$H:$S,9,0)</f>
        <v>45923.771736111114</v>
      </c>
      <c r="U3562" s="15" t="str">
        <f t="shared" si="553"/>
        <v>2025-09-23</v>
      </c>
      <c r="V3562" s="13" t="str">
        <f>VLOOKUP($B3562,Deals_Demo!$H:$S,11,0)</f>
        <v>18</v>
      </c>
      <c r="W3562" s="13" t="str">
        <f>VLOOKUP($B3562,Deals_Demo!$H:$S,12,0)</f>
        <v>Tue</v>
      </c>
      <c r="X3562" s="13">
        <f t="shared" si="555"/>
        <v>0.16200000000000003</v>
      </c>
      <c r="Y3562" s="13">
        <f t="shared" si="556"/>
        <v>0.32400000000000007</v>
      </c>
      <c r="Z3562" s="13">
        <f t="shared" si="557"/>
        <v>0.48599999999999999</v>
      </c>
      <c r="AA3562" s="13">
        <f t="shared" si="554"/>
        <v>-3</v>
      </c>
    </row>
    <row r="3563" spans="1:27" x14ac:dyDescent="0.25">
      <c r="A3563" s="60">
        <v>45923.563402777778</v>
      </c>
      <c r="B3563" s="61">
        <v>444832015</v>
      </c>
      <c r="C3563" s="62" t="s">
        <v>36</v>
      </c>
      <c r="D3563" s="62" t="s">
        <v>38</v>
      </c>
      <c r="E3563" s="62" t="s">
        <v>119</v>
      </c>
      <c r="F3563" s="63">
        <v>3784.14</v>
      </c>
      <c r="G3563" s="63">
        <v>3783.61</v>
      </c>
      <c r="H3563" s="63">
        <v>3781.06</v>
      </c>
      <c r="I3563" s="62" t="s">
        <v>4053</v>
      </c>
      <c r="J3563" s="63">
        <v>3783.63</v>
      </c>
      <c r="K3563" s="63">
        <v>0</v>
      </c>
      <c r="L3563" s="63">
        <v>0</v>
      </c>
      <c r="M3563" s="63">
        <v>0.51</v>
      </c>
      <c r="N3563" s="10" t="str">
        <f t="shared" si="549"/>
        <v>W</v>
      </c>
      <c r="O3563" s="11">
        <f t="shared" si="550"/>
        <v>45923</v>
      </c>
      <c r="P3563" s="12" t="str">
        <f t="shared" si="551"/>
        <v>13</v>
      </c>
      <c r="Q3563" s="13" t="str">
        <f>VLOOKUP($B3563,Deals_Demo!$H:$N,7,0)</f>
        <v>strategy_10_demo</v>
      </c>
      <c r="R3563" s="13" t="str">
        <f t="shared" si="552"/>
        <v>Tue</v>
      </c>
      <c r="S3563" s="14">
        <f>VLOOKUP($B3563,Deals_Demo!$H:$S,8,0)</f>
        <v>45923.563402777778</v>
      </c>
      <c r="T3563" s="14">
        <f>VLOOKUP($B3563,Deals_Demo!$H:$S,9,0)</f>
        <v>45923.771736111114</v>
      </c>
      <c r="U3563" s="15" t="str">
        <f t="shared" si="553"/>
        <v>2025-09-23</v>
      </c>
      <c r="V3563" s="13" t="str">
        <f>VLOOKUP($B3563,Deals_Demo!$H:$S,11,0)</f>
        <v>18</v>
      </c>
      <c r="W3563" s="13" t="str">
        <f>VLOOKUP($B3563,Deals_Demo!$H:$S,12,0)</f>
        <v>Tue</v>
      </c>
      <c r="X3563" s="13">
        <f t="shared" si="555"/>
        <v>5.1000000000000004E-2</v>
      </c>
      <c r="Y3563" s="13">
        <f t="shared" si="556"/>
        <v>0.10200000000000001</v>
      </c>
      <c r="Z3563" s="13">
        <f t="shared" si="557"/>
        <v>0.153</v>
      </c>
      <c r="AA3563" s="13">
        <f t="shared" si="554"/>
        <v>-3</v>
      </c>
    </row>
    <row r="3564" spans="1:27" x14ac:dyDescent="0.25">
      <c r="A3564" s="56">
        <v>45923.563414351855</v>
      </c>
      <c r="B3564" s="57">
        <v>444832017</v>
      </c>
      <c r="C3564" s="58" t="s">
        <v>36</v>
      </c>
      <c r="D3564" s="58" t="s">
        <v>38</v>
      </c>
      <c r="E3564" s="58" t="s">
        <v>119</v>
      </c>
      <c r="F3564" s="59">
        <v>3784.15</v>
      </c>
      <c r="G3564" s="59">
        <v>3783.61</v>
      </c>
      <c r="H3564" s="59">
        <v>3781.06</v>
      </c>
      <c r="I3564" s="58" t="s">
        <v>4053</v>
      </c>
      <c r="J3564" s="59">
        <v>3783.63</v>
      </c>
      <c r="K3564" s="59">
        <v>0</v>
      </c>
      <c r="L3564" s="59">
        <v>0</v>
      </c>
      <c r="M3564" s="59">
        <v>0.52</v>
      </c>
      <c r="N3564" s="10" t="str">
        <f t="shared" si="549"/>
        <v>W</v>
      </c>
      <c r="O3564" s="11">
        <f t="shared" si="550"/>
        <v>45923</v>
      </c>
      <c r="P3564" s="12" t="str">
        <f t="shared" si="551"/>
        <v>13</v>
      </c>
      <c r="Q3564" s="13" t="str">
        <f>VLOOKUP($B3564,Deals_Demo!$H:$N,7,0)</f>
        <v>strategy_09_demo</v>
      </c>
      <c r="R3564" s="13" t="str">
        <f t="shared" si="552"/>
        <v>Tue</v>
      </c>
      <c r="S3564" s="14">
        <f>VLOOKUP($B3564,Deals_Demo!$H:$S,8,0)</f>
        <v>45923.563414351855</v>
      </c>
      <c r="T3564" s="14">
        <f>VLOOKUP($B3564,Deals_Demo!$H:$S,9,0)</f>
        <v>45923.77174768519</v>
      </c>
      <c r="U3564" s="15" t="str">
        <f t="shared" si="553"/>
        <v>2025-09-23</v>
      </c>
      <c r="V3564" s="13" t="str">
        <f>VLOOKUP($B3564,Deals_Demo!$H:$S,11,0)</f>
        <v>18</v>
      </c>
      <c r="W3564" s="13" t="str">
        <f>VLOOKUP($B3564,Deals_Demo!$H:$S,12,0)</f>
        <v>Tue</v>
      </c>
      <c r="X3564" s="13">
        <f t="shared" si="555"/>
        <v>5.2000000000000005E-2</v>
      </c>
      <c r="Y3564" s="13">
        <f t="shared" si="556"/>
        <v>0.10400000000000001</v>
      </c>
      <c r="Z3564" s="13">
        <f t="shared" si="557"/>
        <v>0.156</v>
      </c>
      <c r="AA3564" s="13">
        <f t="shared" si="554"/>
        <v>-3</v>
      </c>
    </row>
    <row r="3565" spans="1:27" x14ac:dyDescent="0.25">
      <c r="A3565" s="60">
        <v>45923.563414351855</v>
      </c>
      <c r="B3565" s="61">
        <v>444832020</v>
      </c>
      <c r="C3565" s="62" t="s">
        <v>36</v>
      </c>
      <c r="D3565" s="62" t="s">
        <v>38</v>
      </c>
      <c r="E3565" s="62" t="s">
        <v>119</v>
      </c>
      <c r="F3565" s="63">
        <v>3784.15</v>
      </c>
      <c r="G3565" s="63">
        <v>3787.06</v>
      </c>
      <c r="H3565" s="63">
        <v>3782.56</v>
      </c>
      <c r="I3565" s="62" t="s">
        <v>4054</v>
      </c>
      <c r="J3565" s="63">
        <v>3782.52</v>
      </c>
      <c r="K3565" s="63">
        <v>0</v>
      </c>
      <c r="L3565" s="63">
        <v>0</v>
      </c>
      <c r="M3565" s="63">
        <v>1.63</v>
      </c>
      <c r="N3565" s="10" t="str">
        <f t="shared" si="549"/>
        <v>W</v>
      </c>
      <c r="O3565" s="11">
        <f t="shared" si="550"/>
        <v>45923</v>
      </c>
      <c r="P3565" s="12" t="str">
        <f t="shared" si="551"/>
        <v>13</v>
      </c>
      <c r="Q3565" s="13" t="str">
        <f>VLOOKUP($B3565,Deals_Demo!$H:$N,7,0)</f>
        <v>strategy_24_demo</v>
      </c>
      <c r="R3565" s="13" t="str">
        <f t="shared" si="552"/>
        <v>Tue</v>
      </c>
      <c r="S3565" s="14">
        <f>VLOOKUP($B3565,Deals_Demo!$H:$S,8,0)</f>
        <v>45923.563414351855</v>
      </c>
      <c r="T3565" s="14">
        <f>VLOOKUP($B3565,Deals_Demo!$H:$S,9,0)</f>
        <v>45923.77174768519</v>
      </c>
      <c r="U3565" s="15" t="str">
        <f t="shared" si="553"/>
        <v>2025-09-23</v>
      </c>
      <c r="V3565" s="13" t="str">
        <f>VLOOKUP($B3565,Deals_Demo!$H:$S,11,0)</f>
        <v>18</v>
      </c>
      <c r="W3565" s="13" t="str">
        <f>VLOOKUP($B3565,Deals_Demo!$H:$S,12,0)</f>
        <v>Tue</v>
      </c>
      <c r="X3565" s="13">
        <f t="shared" si="555"/>
        <v>0.16300000000000001</v>
      </c>
      <c r="Y3565" s="13">
        <f t="shared" si="556"/>
        <v>0.32600000000000001</v>
      </c>
      <c r="Z3565" s="13">
        <f t="shared" si="557"/>
        <v>0.48899999999999993</v>
      </c>
      <c r="AA3565" s="13">
        <f t="shared" si="554"/>
        <v>-3</v>
      </c>
    </row>
    <row r="3566" spans="1:27" x14ac:dyDescent="0.25">
      <c r="A3566" s="56">
        <v>45923.563414351855</v>
      </c>
      <c r="B3566" s="57">
        <v>444832023</v>
      </c>
      <c r="C3566" s="58" t="s">
        <v>36</v>
      </c>
      <c r="D3566" s="58" t="s">
        <v>38</v>
      </c>
      <c r="E3566" s="58" t="s">
        <v>119</v>
      </c>
      <c r="F3566" s="59">
        <v>3784.17</v>
      </c>
      <c r="G3566" s="59">
        <v>3787.06</v>
      </c>
      <c r="H3566" s="59">
        <v>3782.56</v>
      </c>
      <c r="I3566" s="58" t="s">
        <v>4054</v>
      </c>
      <c r="J3566" s="59">
        <v>3782.52</v>
      </c>
      <c r="K3566" s="59">
        <v>0</v>
      </c>
      <c r="L3566" s="59">
        <v>0</v>
      </c>
      <c r="M3566" s="59">
        <v>1.65</v>
      </c>
      <c r="N3566" s="10" t="str">
        <f t="shared" si="549"/>
        <v>W</v>
      </c>
      <c r="O3566" s="11">
        <f t="shared" si="550"/>
        <v>45923</v>
      </c>
      <c r="P3566" s="12" t="str">
        <f t="shared" si="551"/>
        <v>13</v>
      </c>
      <c r="Q3566" s="13" t="str">
        <f>VLOOKUP($B3566,Deals_Demo!$H:$N,7,0)</f>
        <v>strategy_12_demo</v>
      </c>
      <c r="R3566" s="13" t="str">
        <f t="shared" si="552"/>
        <v>Tue</v>
      </c>
      <c r="S3566" s="14">
        <f>VLOOKUP($B3566,Deals_Demo!$H:$S,8,0)</f>
        <v>45923.563414351855</v>
      </c>
      <c r="T3566" s="14">
        <f>VLOOKUP($B3566,Deals_Demo!$H:$S,9,0)</f>
        <v>45923.77174768519</v>
      </c>
      <c r="U3566" s="15" t="str">
        <f t="shared" si="553"/>
        <v>2025-09-23</v>
      </c>
      <c r="V3566" s="13" t="str">
        <f>VLOOKUP($B3566,Deals_Demo!$H:$S,11,0)</f>
        <v>18</v>
      </c>
      <c r="W3566" s="13" t="str">
        <f>VLOOKUP($B3566,Deals_Demo!$H:$S,12,0)</f>
        <v>Tue</v>
      </c>
      <c r="X3566" s="13">
        <f t="shared" si="555"/>
        <v>0.16500000000000001</v>
      </c>
      <c r="Y3566" s="13">
        <f t="shared" si="556"/>
        <v>0.33</v>
      </c>
      <c r="Z3566" s="13">
        <f t="shared" si="557"/>
        <v>0.49499999999999994</v>
      </c>
      <c r="AA3566" s="13">
        <f t="shared" si="554"/>
        <v>-3</v>
      </c>
    </row>
    <row r="3567" spans="1:27" x14ac:dyDescent="0.25">
      <c r="A3567" s="60">
        <v>45923.563506944447</v>
      </c>
      <c r="B3567" s="61">
        <v>444832059</v>
      </c>
      <c r="C3567" s="62" t="s">
        <v>36</v>
      </c>
      <c r="D3567" s="62" t="s">
        <v>37</v>
      </c>
      <c r="E3567" s="62" t="s">
        <v>119</v>
      </c>
      <c r="F3567" s="63">
        <v>3784.75</v>
      </c>
      <c r="G3567" s="63">
        <v>3781.75</v>
      </c>
      <c r="H3567" s="63">
        <v>3788.25</v>
      </c>
      <c r="I3567" s="62" t="s">
        <v>4055</v>
      </c>
      <c r="J3567" s="63">
        <v>3781.62</v>
      </c>
      <c r="K3567" s="63">
        <v>0</v>
      </c>
      <c r="L3567" s="63">
        <v>0</v>
      </c>
      <c r="M3567" s="63">
        <v>-3.13</v>
      </c>
      <c r="N3567" s="10" t="str">
        <f t="shared" si="549"/>
        <v>L</v>
      </c>
      <c r="O3567" s="11">
        <f t="shared" si="550"/>
        <v>45923</v>
      </c>
      <c r="P3567" s="12" t="str">
        <f t="shared" si="551"/>
        <v>13</v>
      </c>
      <c r="Q3567" s="13" t="str">
        <f>VLOOKUP($B3567,Deals_Demo!$H:$N,7,0)</f>
        <v>strategy_07_demo</v>
      </c>
      <c r="R3567" s="13" t="str">
        <f t="shared" si="552"/>
        <v>Tue</v>
      </c>
      <c r="S3567" s="14">
        <f>VLOOKUP($B3567,Deals_Demo!$H:$S,8,0)</f>
        <v>45923.563506944447</v>
      </c>
      <c r="T3567" s="14">
        <f>VLOOKUP($B3567,Deals_Demo!$H:$S,9,0)</f>
        <v>45923.771840277783</v>
      </c>
      <c r="U3567" s="15" t="str">
        <f t="shared" si="553"/>
        <v>2025-09-23</v>
      </c>
      <c r="V3567" s="13" t="str">
        <f>VLOOKUP($B3567,Deals_Demo!$H:$S,11,0)</f>
        <v>18</v>
      </c>
      <c r="W3567" s="13" t="str">
        <f>VLOOKUP($B3567,Deals_Demo!$H:$S,12,0)</f>
        <v>Tue</v>
      </c>
      <c r="X3567" s="13">
        <f t="shared" si="555"/>
        <v>-0.313</v>
      </c>
      <c r="Y3567" s="13">
        <f t="shared" si="556"/>
        <v>-0.626</v>
      </c>
      <c r="Z3567" s="13">
        <f t="shared" si="557"/>
        <v>-0.93899999999999995</v>
      </c>
      <c r="AA3567" s="13">
        <f t="shared" si="554"/>
        <v>-3</v>
      </c>
    </row>
    <row r="3568" spans="1:27" x14ac:dyDescent="0.25">
      <c r="A3568" s="56">
        <v>45923.563518518517</v>
      </c>
      <c r="B3568" s="57">
        <v>444832061</v>
      </c>
      <c r="C3568" s="58" t="s">
        <v>36</v>
      </c>
      <c r="D3568" s="58" t="s">
        <v>37</v>
      </c>
      <c r="E3568" s="58" t="s">
        <v>119</v>
      </c>
      <c r="F3568" s="59">
        <v>3784.75</v>
      </c>
      <c r="G3568" s="59">
        <v>3781.75</v>
      </c>
      <c r="H3568" s="59">
        <v>3802.75</v>
      </c>
      <c r="I3568" s="58" t="s">
        <v>4055</v>
      </c>
      <c r="J3568" s="59">
        <v>3781.62</v>
      </c>
      <c r="K3568" s="59">
        <v>0</v>
      </c>
      <c r="L3568" s="59">
        <v>0</v>
      </c>
      <c r="M3568" s="59">
        <v>-3.13</v>
      </c>
      <c r="N3568" s="10" t="str">
        <f t="shared" si="549"/>
        <v>L</v>
      </c>
      <c r="O3568" s="11">
        <f t="shared" si="550"/>
        <v>45923</v>
      </c>
      <c r="P3568" s="12" t="str">
        <f t="shared" si="551"/>
        <v>13</v>
      </c>
      <c r="Q3568" s="13" t="str">
        <f>VLOOKUP($B3568,Deals_Demo!$H:$N,7,0)</f>
        <v>strategy_30.py</v>
      </c>
      <c r="R3568" s="13" t="str">
        <f t="shared" si="552"/>
        <v>Tue</v>
      </c>
      <c r="S3568" s="14">
        <f>VLOOKUP($B3568,Deals_Demo!$H:$S,8,0)</f>
        <v>45923.563518518517</v>
      </c>
      <c r="T3568" s="14">
        <f>VLOOKUP($B3568,Deals_Demo!$H:$S,9,0)</f>
        <v>45923.771851851852</v>
      </c>
      <c r="U3568" s="15" t="str">
        <f t="shared" si="553"/>
        <v>2025-09-23</v>
      </c>
      <c r="V3568" s="13" t="str">
        <f>VLOOKUP($B3568,Deals_Demo!$H:$S,11,0)</f>
        <v>18</v>
      </c>
      <c r="W3568" s="13" t="str">
        <f>VLOOKUP($B3568,Deals_Demo!$H:$S,12,0)</f>
        <v>Tue</v>
      </c>
      <c r="X3568" s="13">
        <f t="shared" si="555"/>
        <v>-0.313</v>
      </c>
      <c r="Y3568" s="13">
        <f t="shared" si="556"/>
        <v>-0.626</v>
      </c>
      <c r="Z3568" s="13">
        <f t="shared" si="557"/>
        <v>-0.93899999999999995</v>
      </c>
      <c r="AA3568" s="13">
        <f t="shared" si="554"/>
        <v>-3</v>
      </c>
    </row>
    <row r="3569" spans="1:27" x14ac:dyDescent="0.25">
      <c r="A3569" s="60">
        <v>45923.563518518517</v>
      </c>
      <c r="B3569" s="61">
        <v>444832063</v>
      </c>
      <c r="C3569" s="62" t="s">
        <v>36</v>
      </c>
      <c r="D3569" s="62" t="s">
        <v>37</v>
      </c>
      <c r="E3569" s="62" t="s">
        <v>119</v>
      </c>
      <c r="F3569" s="63">
        <v>3784.86</v>
      </c>
      <c r="G3569" s="63">
        <v>3781.75</v>
      </c>
      <c r="H3569" s="63">
        <v>3790.75</v>
      </c>
      <c r="I3569" s="62" t="s">
        <v>4055</v>
      </c>
      <c r="J3569" s="63">
        <v>3781.62</v>
      </c>
      <c r="K3569" s="63">
        <v>0</v>
      </c>
      <c r="L3569" s="63">
        <v>0</v>
      </c>
      <c r="M3569" s="63">
        <v>-3.24</v>
      </c>
      <c r="N3569" s="10" t="str">
        <f t="shared" si="549"/>
        <v>L</v>
      </c>
      <c r="O3569" s="11">
        <f t="shared" si="550"/>
        <v>45923</v>
      </c>
      <c r="P3569" s="12" t="str">
        <f t="shared" si="551"/>
        <v>13</v>
      </c>
      <c r="Q3569" s="13" t="str">
        <f>VLOOKUP($B3569,Deals_Demo!$H:$N,7,0)</f>
        <v>strategy_29.py</v>
      </c>
      <c r="R3569" s="13" t="str">
        <f t="shared" si="552"/>
        <v>Tue</v>
      </c>
      <c r="S3569" s="14">
        <f>VLOOKUP($B3569,Deals_Demo!$H:$S,8,0)</f>
        <v>45923.563518518517</v>
      </c>
      <c r="T3569" s="14">
        <f>VLOOKUP($B3569,Deals_Demo!$H:$S,9,0)</f>
        <v>45923.771851851852</v>
      </c>
      <c r="U3569" s="15" t="str">
        <f t="shared" si="553"/>
        <v>2025-09-23</v>
      </c>
      <c r="V3569" s="13" t="str">
        <f>VLOOKUP($B3569,Deals_Demo!$H:$S,11,0)</f>
        <v>18</v>
      </c>
      <c r="W3569" s="13" t="str">
        <f>VLOOKUP($B3569,Deals_Demo!$H:$S,12,0)</f>
        <v>Tue</v>
      </c>
      <c r="X3569" s="13">
        <f t="shared" si="555"/>
        <v>-0.32400000000000007</v>
      </c>
      <c r="Y3569" s="13">
        <f t="shared" si="556"/>
        <v>-0.64800000000000013</v>
      </c>
      <c r="Z3569" s="13">
        <f t="shared" si="557"/>
        <v>-0.97199999999999998</v>
      </c>
      <c r="AA3569" s="13">
        <f t="shared" si="554"/>
        <v>-3</v>
      </c>
    </row>
    <row r="3570" spans="1:27" x14ac:dyDescent="0.25">
      <c r="A3570" s="56">
        <v>45923.567326388889</v>
      </c>
      <c r="B3570" s="57">
        <v>444833200</v>
      </c>
      <c r="C3570" s="58" t="s">
        <v>36</v>
      </c>
      <c r="D3570" s="58" t="s">
        <v>37</v>
      </c>
      <c r="E3570" s="58" t="s">
        <v>119</v>
      </c>
      <c r="F3570" s="59">
        <v>3785.4</v>
      </c>
      <c r="G3570" s="59">
        <v>3782.39</v>
      </c>
      <c r="H3570" s="59">
        <v>3789.89</v>
      </c>
      <c r="I3570" s="58" t="s">
        <v>4054</v>
      </c>
      <c r="J3570" s="59">
        <v>3782.33</v>
      </c>
      <c r="K3570" s="59">
        <v>0</v>
      </c>
      <c r="L3570" s="59">
        <v>0</v>
      </c>
      <c r="M3570" s="59">
        <v>-3.07</v>
      </c>
      <c r="N3570" s="10" t="str">
        <f t="shared" si="549"/>
        <v>L</v>
      </c>
      <c r="O3570" s="11">
        <f t="shared" si="550"/>
        <v>45923</v>
      </c>
      <c r="P3570" s="12" t="str">
        <f t="shared" si="551"/>
        <v>13</v>
      </c>
      <c r="Q3570" s="13" t="str">
        <f>VLOOKUP($B3570,Deals_Demo!$H:$N,7,0)</f>
        <v>DEMO_strategy_03</v>
      </c>
      <c r="R3570" s="13" t="str">
        <f t="shared" si="552"/>
        <v>Tue</v>
      </c>
      <c r="S3570" s="14">
        <f>VLOOKUP($B3570,Deals_Demo!$H:$S,8,0)</f>
        <v>45923.567326388889</v>
      </c>
      <c r="T3570" s="14">
        <f>VLOOKUP($B3570,Deals_Demo!$H:$S,9,0)</f>
        <v>45923.775659722225</v>
      </c>
      <c r="U3570" s="15" t="str">
        <f t="shared" si="553"/>
        <v>2025-09-23</v>
      </c>
      <c r="V3570" s="13" t="str">
        <f>VLOOKUP($B3570,Deals_Demo!$H:$S,11,0)</f>
        <v>18</v>
      </c>
      <c r="W3570" s="13" t="str">
        <f>VLOOKUP($B3570,Deals_Demo!$H:$S,12,0)</f>
        <v>Tue</v>
      </c>
      <c r="X3570" s="13">
        <f t="shared" si="555"/>
        <v>-0.307</v>
      </c>
      <c r="Y3570" s="13">
        <f t="shared" si="556"/>
        <v>-0.61399999999999999</v>
      </c>
      <c r="Z3570" s="13">
        <f t="shared" si="557"/>
        <v>-0.92099999999999993</v>
      </c>
      <c r="AA3570" s="13">
        <f t="shared" si="554"/>
        <v>-3</v>
      </c>
    </row>
    <row r="3571" spans="1:27" x14ac:dyDescent="0.25">
      <c r="A3571" s="60">
        <v>45923.567337962966</v>
      </c>
      <c r="B3571" s="61">
        <v>444833201</v>
      </c>
      <c r="C3571" s="62" t="s">
        <v>36</v>
      </c>
      <c r="D3571" s="62" t="s">
        <v>37</v>
      </c>
      <c r="E3571" s="62" t="s">
        <v>119</v>
      </c>
      <c r="F3571" s="63">
        <v>3785.4</v>
      </c>
      <c r="G3571" s="63">
        <v>3782.39</v>
      </c>
      <c r="H3571" s="63">
        <v>3789.89</v>
      </c>
      <c r="I3571" s="62" t="s">
        <v>4054</v>
      </c>
      <c r="J3571" s="63">
        <v>3782.33</v>
      </c>
      <c r="K3571" s="63">
        <v>0</v>
      </c>
      <c r="L3571" s="63">
        <v>0</v>
      </c>
      <c r="M3571" s="63">
        <v>-3.07</v>
      </c>
      <c r="N3571" s="10" t="str">
        <f t="shared" si="549"/>
        <v>L</v>
      </c>
      <c r="O3571" s="11">
        <f t="shared" si="550"/>
        <v>45923</v>
      </c>
      <c r="P3571" s="12" t="str">
        <f t="shared" si="551"/>
        <v>13</v>
      </c>
      <c r="Q3571" s="13" t="str">
        <f>VLOOKUP($B3571,Deals_Demo!$H:$N,7,0)</f>
        <v>DEMO_strategy_27</v>
      </c>
      <c r="R3571" s="13" t="str">
        <f t="shared" si="552"/>
        <v>Tue</v>
      </c>
      <c r="S3571" s="14">
        <f>VLOOKUP($B3571,Deals_Demo!$H:$S,8,0)</f>
        <v>45923.567337962966</v>
      </c>
      <c r="T3571" s="14">
        <f>VLOOKUP($B3571,Deals_Demo!$H:$S,9,0)</f>
        <v>45923.775671296302</v>
      </c>
      <c r="U3571" s="15" t="str">
        <f t="shared" si="553"/>
        <v>2025-09-23</v>
      </c>
      <c r="V3571" s="13" t="str">
        <f>VLOOKUP($B3571,Deals_Demo!$H:$S,11,0)</f>
        <v>18</v>
      </c>
      <c r="W3571" s="13" t="str">
        <f>VLOOKUP($B3571,Deals_Demo!$H:$S,12,0)</f>
        <v>Tue</v>
      </c>
      <c r="X3571" s="13">
        <f t="shared" si="555"/>
        <v>-0.307</v>
      </c>
      <c r="Y3571" s="13">
        <f t="shared" si="556"/>
        <v>-0.61399999999999999</v>
      </c>
      <c r="Z3571" s="13">
        <f t="shared" si="557"/>
        <v>-0.92099999999999993</v>
      </c>
      <c r="AA3571" s="13">
        <f t="shared" si="554"/>
        <v>-3</v>
      </c>
    </row>
    <row r="3572" spans="1:27" x14ac:dyDescent="0.25">
      <c r="A3572" s="56">
        <v>45923.570914351854</v>
      </c>
      <c r="B3572" s="57">
        <v>444834984</v>
      </c>
      <c r="C3572" s="58" t="s">
        <v>36</v>
      </c>
      <c r="D3572" s="58" t="s">
        <v>38</v>
      </c>
      <c r="E3572" s="58" t="s">
        <v>119</v>
      </c>
      <c r="F3572" s="59">
        <v>3783.24</v>
      </c>
      <c r="G3572" s="59">
        <v>3781.81</v>
      </c>
      <c r="H3572" s="58"/>
      <c r="I3572" s="58" t="s">
        <v>4049</v>
      </c>
      <c r="J3572" s="59">
        <v>3781.83</v>
      </c>
      <c r="K3572" s="59">
        <v>0</v>
      </c>
      <c r="L3572" s="59">
        <v>0</v>
      </c>
      <c r="M3572" s="59">
        <v>1.41</v>
      </c>
      <c r="N3572" s="10" t="str">
        <f t="shared" si="549"/>
        <v>W</v>
      </c>
      <c r="O3572" s="11">
        <f t="shared" si="550"/>
        <v>45923</v>
      </c>
      <c r="P3572" s="12" t="str">
        <f t="shared" si="551"/>
        <v>13</v>
      </c>
      <c r="Q3572" s="13" t="str">
        <f>VLOOKUP($B3572,Deals_Demo!$H:$N,7,0)</f>
        <v>strategy_20_demo</v>
      </c>
      <c r="R3572" s="13" t="str">
        <f t="shared" si="552"/>
        <v>Tue</v>
      </c>
      <c r="S3572" s="14">
        <f>VLOOKUP($B3572,Deals_Demo!$H:$S,8,0)</f>
        <v>45923.570914351854</v>
      </c>
      <c r="T3572" s="14">
        <f>VLOOKUP($B3572,Deals_Demo!$H:$S,9,0)</f>
        <v>45923.77924768519</v>
      </c>
      <c r="U3572" s="15" t="str">
        <f t="shared" si="553"/>
        <v>2025-09-23</v>
      </c>
      <c r="V3572" s="13" t="str">
        <f>VLOOKUP($B3572,Deals_Demo!$H:$S,11,0)</f>
        <v>18</v>
      </c>
      <c r="W3572" s="13" t="str">
        <f>VLOOKUP($B3572,Deals_Demo!$H:$S,12,0)</f>
        <v>Tue</v>
      </c>
      <c r="X3572" s="13">
        <f t="shared" si="555"/>
        <v>0.14099999999999999</v>
      </c>
      <c r="Y3572" s="13">
        <f t="shared" si="556"/>
        <v>0.28199999999999997</v>
      </c>
      <c r="Z3572" s="13">
        <f t="shared" si="557"/>
        <v>0.42299999999999999</v>
      </c>
      <c r="AA3572" s="13">
        <f t="shared" si="554"/>
        <v>-3</v>
      </c>
    </row>
    <row r="3573" spans="1:27" x14ac:dyDescent="0.25">
      <c r="A3573" s="60">
        <v>45923.573576388888</v>
      </c>
      <c r="B3573" s="61">
        <v>444836146</v>
      </c>
      <c r="C3573" s="62" t="s">
        <v>36</v>
      </c>
      <c r="D3573" s="62" t="s">
        <v>38</v>
      </c>
      <c r="E3573" s="62" t="s">
        <v>119</v>
      </c>
      <c r="F3573" s="63">
        <v>3783.21</v>
      </c>
      <c r="G3573" s="63">
        <v>3782.89</v>
      </c>
      <c r="H3573" s="63">
        <v>3781.73</v>
      </c>
      <c r="I3573" s="62" t="s">
        <v>4056</v>
      </c>
      <c r="J3573" s="63">
        <v>3781.64</v>
      </c>
      <c r="K3573" s="63">
        <v>0</v>
      </c>
      <c r="L3573" s="63">
        <v>0</v>
      </c>
      <c r="M3573" s="63">
        <v>1.57</v>
      </c>
      <c r="N3573" s="10" t="str">
        <f t="shared" si="549"/>
        <v>W</v>
      </c>
      <c r="O3573" s="11">
        <f t="shared" si="550"/>
        <v>45923</v>
      </c>
      <c r="P3573" s="12" t="str">
        <f t="shared" si="551"/>
        <v>13</v>
      </c>
      <c r="Q3573" s="13" t="str">
        <f>VLOOKUP($B3573,Deals_Demo!$H:$N,7,0)</f>
        <v>strategy_12_demo</v>
      </c>
      <c r="R3573" s="13" t="str">
        <f t="shared" si="552"/>
        <v>Tue</v>
      </c>
      <c r="S3573" s="14">
        <f>VLOOKUP($B3573,Deals_Demo!$H:$S,8,0)</f>
        <v>45923.573576388888</v>
      </c>
      <c r="T3573" s="14">
        <f>VLOOKUP($B3573,Deals_Demo!$H:$S,9,0)</f>
        <v>45923.781909722224</v>
      </c>
      <c r="U3573" s="15" t="str">
        <f t="shared" si="553"/>
        <v>2025-09-23</v>
      </c>
      <c r="V3573" s="13" t="str">
        <f>VLOOKUP($B3573,Deals_Demo!$H:$S,11,0)</f>
        <v>18</v>
      </c>
      <c r="W3573" s="13" t="str">
        <f>VLOOKUP($B3573,Deals_Demo!$H:$S,12,0)</f>
        <v>Tue</v>
      </c>
      <c r="X3573" s="13">
        <f t="shared" si="555"/>
        <v>0.15700000000000003</v>
      </c>
      <c r="Y3573" s="13">
        <f t="shared" si="556"/>
        <v>0.31400000000000006</v>
      </c>
      <c r="Z3573" s="13">
        <f t="shared" si="557"/>
        <v>0.47099999999999997</v>
      </c>
      <c r="AA3573" s="13">
        <f t="shared" si="554"/>
        <v>-3</v>
      </c>
    </row>
    <row r="3574" spans="1:27" x14ac:dyDescent="0.25">
      <c r="A3574" s="56">
        <v>45923.573587962965</v>
      </c>
      <c r="B3574" s="57">
        <v>444836150</v>
      </c>
      <c r="C3574" s="58" t="s">
        <v>36</v>
      </c>
      <c r="D3574" s="58" t="s">
        <v>38</v>
      </c>
      <c r="E3574" s="58" t="s">
        <v>119</v>
      </c>
      <c r="F3574" s="59">
        <v>3783.18</v>
      </c>
      <c r="G3574" s="59">
        <v>3782.9</v>
      </c>
      <c r="H3574" s="59">
        <v>3781.71</v>
      </c>
      <c r="I3574" s="58" t="s">
        <v>4056</v>
      </c>
      <c r="J3574" s="59">
        <v>3781.64</v>
      </c>
      <c r="K3574" s="59">
        <v>0</v>
      </c>
      <c r="L3574" s="59">
        <v>0</v>
      </c>
      <c r="M3574" s="59">
        <v>1.54</v>
      </c>
      <c r="N3574" s="10" t="str">
        <f t="shared" si="549"/>
        <v>W</v>
      </c>
      <c r="O3574" s="11">
        <f t="shared" si="550"/>
        <v>45923</v>
      </c>
      <c r="P3574" s="12" t="str">
        <f t="shared" si="551"/>
        <v>13</v>
      </c>
      <c r="Q3574" s="13" t="str">
        <f>VLOOKUP($B3574,Deals_Demo!$H:$N,7,0)</f>
        <v>strategy_24_demo</v>
      </c>
      <c r="R3574" s="13" t="str">
        <f t="shared" si="552"/>
        <v>Tue</v>
      </c>
      <c r="S3574" s="14">
        <f>VLOOKUP($B3574,Deals_Demo!$H:$S,8,0)</f>
        <v>45923.573587962965</v>
      </c>
      <c r="T3574" s="14">
        <f>VLOOKUP($B3574,Deals_Demo!$H:$S,9,0)</f>
        <v>45923.7819212963</v>
      </c>
      <c r="U3574" s="15" t="str">
        <f t="shared" si="553"/>
        <v>2025-09-23</v>
      </c>
      <c r="V3574" s="13" t="str">
        <f>VLOOKUP($B3574,Deals_Demo!$H:$S,11,0)</f>
        <v>18</v>
      </c>
      <c r="W3574" s="13" t="str">
        <f>VLOOKUP($B3574,Deals_Demo!$H:$S,12,0)</f>
        <v>Tue</v>
      </c>
      <c r="X3574" s="13">
        <f t="shared" si="555"/>
        <v>0.15400000000000003</v>
      </c>
      <c r="Y3574" s="13">
        <f t="shared" si="556"/>
        <v>0.30800000000000005</v>
      </c>
      <c r="Z3574" s="13">
        <f t="shared" si="557"/>
        <v>0.46199999999999997</v>
      </c>
      <c r="AA3574" s="13">
        <f t="shared" si="554"/>
        <v>-3</v>
      </c>
    </row>
    <row r="3575" spans="1:27" x14ac:dyDescent="0.25">
      <c r="A3575" s="60">
        <v>45923.573587962965</v>
      </c>
      <c r="B3575" s="61">
        <v>444836151</v>
      </c>
      <c r="C3575" s="62" t="s">
        <v>36</v>
      </c>
      <c r="D3575" s="62" t="s">
        <v>38</v>
      </c>
      <c r="E3575" s="62" t="s">
        <v>119</v>
      </c>
      <c r="F3575" s="63">
        <v>3783.17</v>
      </c>
      <c r="G3575" s="63">
        <v>3785.41</v>
      </c>
      <c r="H3575" s="63">
        <v>3781.71</v>
      </c>
      <c r="I3575" s="62" t="s">
        <v>4056</v>
      </c>
      <c r="J3575" s="63">
        <v>3781.64</v>
      </c>
      <c r="K3575" s="63">
        <v>0</v>
      </c>
      <c r="L3575" s="63">
        <v>0</v>
      </c>
      <c r="M3575" s="63">
        <v>1.53</v>
      </c>
      <c r="N3575" s="10" t="str">
        <f t="shared" si="549"/>
        <v>W</v>
      </c>
      <c r="O3575" s="11">
        <f t="shared" si="550"/>
        <v>45923</v>
      </c>
      <c r="P3575" s="12" t="str">
        <f t="shared" si="551"/>
        <v>13</v>
      </c>
      <c r="Q3575" s="13" t="str">
        <f>VLOOKUP($B3575,Deals_Demo!$H:$N,7,0)</f>
        <v>strategy_22_demo</v>
      </c>
      <c r="R3575" s="13" t="str">
        <f t="shared" si="552"/>
        <v>Tue</v>
      </c>
      <c r="S3575" s="14">
        <f>VLOOKUP($B3575,Deals_Demo!$H:$S,8,0)</f>
        <v>45923.573587962965</v>
      </c>
      <c r="T3575" s="14">
        <f>VLOOKUP($B3575,Deals_Demo!$H:$S,9,0)</f>
        <v>45923.7819212963</v>
      </c>
      <c r="U3575" s="15" t="str">
        <f t="shared" si="553"/>
        <v>2025-09-23</v>
      </c>
      <c r="V3575" s="13" t="str">
        <f>VLOOKUP($B3575,Deals_Demo!$H:$S,11,0)</f>
        <v>18</v>
      </c>
      <c r="W3575" s="13" t="str">
        <f>VLOOKUP($B3575,Deals_Demo!$H:$S,12,0)</f>
        <v>Tue</v>
      </c>
      <c r="X3575" s="13">
        <f t="shared" si="555"/>
        <v>0.15300000000000002</v>
      </c>
      <c r="Y3575" s="13">
        <f t="shared" si="556"/>
        <v>0.30600000000000005</v>
      </c>
      <c r="Z3575" s="13">
        <f t="shared" si="557"/>
        <v>0.45899999999999996</v>
      </c>
      <c r="AA3575" s="13">
        <f t="shared" si="554"/>
        <v>-3</v>
      </c>
    </row>
    <row r="3576" spans="1:27" x14ac:dyDescent="0.25">
      <c r="A3576" s="56">
        <v>45923.574502314812</v>
      </c>
      <c r="B3576" s="57">
        <v>444836520</v>
      </c>
      <c r="C3576" s="58" t="s">
        <v>36</v>
      </c>
      <c r="D3576" s="58" t="s">
        <v>38</v>
      </c>
      <c r="E3576" s="58" t="s">
        <v>119</v>
      </c>
      <c r="F3576" s="59">
        <v>3783.48</v>
      </c>
      <c r="G3576" s="59">
        <v>3782.27</v>
      </c>
      <c r="H3576" s="59">
        <v>3779.98</v>
      </c>
      <c r="I3576" s="58" t="s">
        <v>4057</v>
      </c>
      <c r="J3576" s="59">
        <v>3782.31</v>
      </c>
      <c r="K3576" s="59">
        <v>0</v>
      </c>
      <c r="L3576" s="59">
        <v>0</v>
      </c>
      <c r="M3576" s="59">
        <v>1.17</v>
      </c>
      <c r="N3576" s="10" t="str">
        <f t="shared" si="549"/>
        <v>W</v>
      </c>
      <c r="O3576" s="11">
        <f t="shared" si="550"/>
        <v>45923</v>
      </c>
      <c r="P3576" s="12" t="str">
        <f t="shared" si="551"/>
        <v>13</v>
      </c>
      <c r="Q3576" s="13" t="str">
        <f>VLOOKUP($B3576,Deals_Demo!$H:$N,7,0)</f>
        <v>strategy_11_demo</v>
      </c>
      <c r="R3576" s="13" t="str">
        <f t="shared" si="552"/>
        <v>Tue</v>
      </c>
      <c r="S3576" s="14">
        <f>VLOOKUP($B3576,Deals_Demo!$H:$S,8,0)</f>
        <v>45923.574502314812</v>
      </c>
      <c r="T3576" s="14">
        <f>VLOOKUP($B3576,Deals_Demo!$H:$S,9,0)</f>
        <v>45923.782835648148</v>
      </c>
      <c r="U3576" s="15" t="str">
        <f t="shared" si="553"/>
        <v>2025-09-23</v>
      </c>
      <c r="V3576" s="13" t="str">
        <f>VLOOKUP($B3576,Deals_Demo!$H:$S,11,0)</f>
        <v>18</v>
      </c>
      <c r="W3576" s="13" t="str">
        <f>VLOOKUP($B3576,Deals_Demo!$H:$S,12,0)</f>
        <v>Tue</v>
      </c>
      <c r="X3576" s="13">
        <f t="shared" si="555"/>
        <v>0.11699999999999999</v>
      </c>
      <c r="Y3576" s="13">
        <f t="shared" si="556"/>
        <v>0.23399999999999999</v>
      </c>
      <c r="Z3576" s="13">
        <f t="shared" si="557"/>
        <v>0.35099999999999998</v>
      </c>
      <c r="AA3576" s="13">
        <f t="shared" si="554"/>
        <v>-3</v>
      </c>
    </row>
    <row r="3577" spans="1:27" x14ac:dyDescent="0.25">
      <c r="A3577" s="60">
        <v>45923.574513888889</v>
      </c>
      <c r="B3577" s="61">
        <v>444836522</v>
      </c>
      <c r="C3577" s="62" t="s">
        <v>36</v>
      </c>
      <c r="D3577" s="62" t="s">
        <v>38</v>
      </c>
      <c r="E3577" s="62" t="s">
        <v>119</v>
      </c>
      <c r="F3577" s="63">
        <v>3783.48</v>
      </c>
      <c r="G3577" s="63">
        <v>3783.22</v>
      </c>
      <c r="H3577" s="63">
        <v>3780.48</v>
      </c>
      <c r="I3577" s="62" t="s">
        <v>4051</v>
      </c>
      <c r="J3577" s="63">
        <v>3783.22</v>
      </c>
      <c r="K3577" s="63">
        <v>0</v>
      </c>
      <c r="L3577" s="63">
        <v>0</v>
      </c>
      <c r="M3577" s="63">
        <v>0.26</v>
      </c>
      <c r="N3577" s="10" t="str">
        <f t="shared" si="549"/>
        <v>W</v>
      </c>
      <c r="O3577" s="11">
        <f t="shared" si="550"/>
        <v>45923</v>
      </c>
      <c r="P3577" s="12" t="str">
        <f t="shared" si="551"/>
        <v>13</v>
      </c>
      <c r="Q3577" s="13" t="str">
        <f>VLOOKUP($B3577,Deals_Demo!$H:$N,7,0)</f>
        <v>strategy_10_demo</v>
      </c>
      <c r="R3577" s="13" t="str">
        <f t="shared" si="552"/>
        <v>Tue</v>
      </c>
      <c r="S3577" s="14">
        <f>VLOOKUP($B3577,Deals_Demo!$H:$S,8,0)</f>
        <v>45923.574513888889</v>
      </c>
      <c r="T3577" s="14">
        <f>VLOOKUP($B3577,Deals_Demo!$H:$S,9,0)</f>
        <v>45923.782847222225</v>
      </c>
      <c r="U3577" s="15" t="str">
        <f t="shared" si="553"/>
        <v>2025-09-23</v>
      </c>
      <c r="V3577" s="13" t="str">
        <f>VLOOKUP($B3577,Deals_Demo!$H:$S,11,0)</f>
        <v>18</v>
      </c>
      <c r="W3577" s="13" t="str">
        <f>VLOOKUP($B3577,Deals_Demo!$H:$S,12,0)</f>
        <v>Tue</v>
      </c>
      <c r="X3577" s="13">
        <f t="shared" si="555"/>
        <v>2.6000000000000002E-2</v>
      </c>
      <c r="Y3577" s="13">
        <f t="shared" si="556"/>
        <v>5.2000000000000005E-2</v>
      </c>
      <c r="Z3577" s="13">
        <f t="shared" si="557"/>
        <v>7.8E-2</v>
      </c>
      <c r="AA3577" s="13">
        <f t="shared" si="554"/>
        <v>-3</v>
      </c>
    </row>
    <row r="3578" spans="1:27" x14ac:dyDescent="0.25">
      <c r="A3578" s="56">
        <v>45923.574513888889</v>
      </c>
      <c r="B3578" s="57">
        <v>444836524</v>
      </c>
      <c r="C3578" s="58" t="s">
        <v>36</v>
      </c>
      <c r="D3578" s="58" t="s">
        <v>38</v>
      </c>
      <c r="E3578" s="58" t="s">
        <v>119</v>
      </c>
      <c r="F3578" s="59">
        <v>3783.48</v>
      </c>
      <c r="G3578" s="59">
        <v>3783.22</v>
      </c>
      <c r="H3578" s="59">
        <v>3780.48</v>
      </c>
      <c r="I3578" s="58" t="s">
        <v>4051</v>
      </c>
      <c r="J3578" s="59">
        <v>3783.22</v>
      </c>
      <c r="K3578" s="59">
        <v>0</v>
      </c>
      <c r="L3578" s="59">
        <v>0</v>
      </c>
      <c r="M3578" s="59">
        <v>0.26</v>
      </c>
      <c r="N3578" s="10" t="str">
        <f t="shared" si="549"/>
        <v>W</v>
      </c>
      <c r="O3578" s="11">
        <f t="shared" si="550"/>
        <v>45923</v>
      </c>
      <c r="P3578" s="12" t="str">
        <f t="shared" si="551"/>
        <v>13</v>
      </c>
      <c r="Q3578" s="13" t="str">
        <f>VLOOKUP($B3578,Deals_Demo!$H:$N,7,0)</f>
        <v>strategy_09_demo</v>
      </c>
      <c r="R3578" s="13" t="str">
        <f t="shared" si="552"/>
        <v>Tue</v>
      </c>
      <c r="S3578" s="14">
        <f>VLOOKUP($B3578,Deals_Demo!$H:$S,8,0)</f>
        <v>45923.574513888889</v>
      </c>
      <c r="T3578" s="14">
        <f>VLOOKUP($B3578,Deals_Demo!$H:$S,9,0)</f>
        <v>45923.782847222225</v>
      </c>
      <c r="U3578" s="15" t="str">
        <f t="shared" si="553"/>
        <v>2025-09-23</v>
      </c>
      <c r="V3578" s="13" t="str">
        <f>VLOOKUP($B3578,Deals_Demo!$H:$S,11,0)</f>
        <v>18</v>
      </c>
      <c r="W3578" s="13" t="str">
        <f>VLOOKUP($B3578,Deals_Demo!$H:$S,12,0)</f>
        <v>Tue</v>
      </c>
      <c r="X3578" s="13">
        <f t="shared" si="555"/>
        <v>2.6000000000000002E-2</v>
      </c>
      <c r="Y3578" s="13">
        <f t="shared" si="556"/>
        <v>5.2000000000000005E-2</v>
      </c>
      <c r="Z3578" s="13">
        <f t="shared" si="557"/>
        <v>7.8E-2</v>
      </c>
      <c r="AA3578" s="13">
        <f t="shared" si="554"/>
        <v>-3</v>
      </c>
    </row>
    <row r="3579" spans="1:27" x14ac:dyDescent="0.25">
      <c r="A3579" s="60">
        <v>45923.576122685183</v>
      </c>
      <c r="B3579" s="61">
        <v>444837649</v>
      </c>
      <c r="C3579" s="62" t="s">
        <v>36</v>
      </c>
      <c r="D3579" s="62" t="s">
        <v>38</v>
      </c>
      <c r="E3579" s="62" t="s">
        <v>119</v>
      </c>
      <c r="F3579" s="63">
        <v>3782.98</v>
      </c>
      <c r="G3579" s="63">
        <v>3782.03</v>
      </c>
      <c r="H3579" s="63">
        <v>3780.78</v>
      </c>
      <c r="I3579" s="62" t="s">
        <v>4058</v>
      </c>
      <c r="J3579" s="63">
        <v>3782.13</v>
      </c>
      <c r="K3579" s="63">
        <v>0</v>
      </c>
      <c r="L3579" s="63">
        <v>0</v>
      </c>
      <c r="M3579" s="63">
        <v>0.85</v>
      </c>
      <c r="N3579" s="10" t="str">
        <f t="shared" si="549"/>
        <v>W</v>
      </c>
      <c r="O3579" s="11">
        <f t="shared" si="550"/>
        <v>45923</v>
      </c>
      <c r="P3579" s="12" t="str">
        <f t="shared" si="551"/>
        <v>13</v>
      </c>
      <c r="Q3579" s="13" t="str">
        <f>VLOOKUP($B3579,Deals_Demo!$H:$N,7,0)</f>
        <v>strategy_21_demo</v>
      </c>
      <c r="R3579" s="13" t="str">
        <f t="shared" si="552"/>
        <v>Tue</v>
      </c>
      <c r="S3579" s="14">
        <f>VLOOKUP($B3579,Deals_Demo!$H:$S,8,0)</f>
        <v>45923.576122685183</v>
      </c>
      <c r="T3579" s="14">
        <f>VLOOKUP($B3579,Deals_Demo!$H:$S,9,0)</f>
        <v>45923.784456018519</v>
      </c>
      <c r="U3579" s="15" t="str">
        <f t="shared" si="553"/>
        <v>2025-09-23</v>
      </c>
      <c r="V3579" s="13" t="str">
        <f>VLOOKUP($B3579,Deals_Demo!$H:$S,11,0)</f>
        <v>18</v>
      </c>
      <c r="W3579" s="13" t="str">
        <f>VLOOKUP($B3579,Deals_Demo!$H:$S,12,0)</f>
        <v>Tue</v>
      </c>
      <c r="X3579" s="13">
        <f t="shared" si="555"/>
        <v>8.5000000000000006E-2</v>
      </c>
      <c r="Y3579" s="13">
        <f t="shared" si="556"/>
        <v>0.17</v>
      </c>
      <c r="Z3579" s="13">
        <f t="shared" si="557"/>
        <v>0.255</v>
      </c>
      <c r="AA3579" s="13">
        <f t="shared" si="554"/>
        <v>-3</v>
      </c>
    </row>
    <row r="3580" spans="1:27" x14ac:dyDescent="0.25">
      <c r="A3580" s="56">
        <v>45923.57613425926</v>
      </c>
      <c r="B3580" s="57">
        <v>444837653</v>
      </c>
      <c r="C3580" s="58" t="s">
        <v>36</v>
      </c>
      <c r="D3580" s="58" t="s">
        <v>38</v>
      </c>
      <c r="E3580" s="58" t="s">
        <v>119</v>
      </c>
      <c r="F3580" s="59">
        <v>3782.97</v>
      </c>
      <c r="G3580" s="59">
        <v>3782.28</v>
      </c>
      <c r="H3580" s="59">
        <v>3779.98</v>
      </c>
      <c r="I3580" s="58" t="s">
        <v>4057</v>
      </c>
      <c r="J3580" s="59">
        <v>3782.31</v>
      </c>
      <c r="K3580" s="59">
        <v>0</v>
      </c>
      <c r="L3580" s="59">
        <v>0</v>
      </c>
      <c r="M3580" s="59">
        <v>0.66</v>
      </c>
      <c r="N3580" s="10" t="str">
        <f t="shared" si="549"/>
        <v>W</v>
      </c>
      <c r="O3580" s="11">
        <f t="shared" si="550"/>
        <v>45923</v>
      </c>
      <c r="P3580" s="12" t="str">
        <f t="shared" si="551"/>
        <v>13</v>
      </c>
      <c r="Q3580" s="13" t="str">
        <f>VLOOKUP($B3580,Deals_Demo!$H:$N,7,0)</f>
        <v>strategy_10_demo</v>
      </c>
      <c r="R3580" s="13" t="str">
        <f t="shared" si="552"/>
        <v>Tue</v>
      </c>
      <c r="S3580" s="14">
        <f>VLOOKUP($B3580,Deals_Demo!$H:$S,8,0)</f>
        <v>45923.57613425926</v>
      </c>
      <c r="T3580" s="14">
        <f>VLOOKUP($B3580,Deals_Demo!$H:$S,9,0)</f>
        <v>45923.784467592595</v>
      </c>
      <c r="U3580" s="15" t="str">
        <f t="shared" si="553"/>
        <v>2025-09-23</v>
      </c>
      <c r="V3580" s="13" t="str">
        <f>VLOOKUP($B3580,Deals_Demo!$H:$S,11,0)</f>
        <v>18</v>
      </c>
      <c r="W3580" s="13" t="str">
        <f>VLOOKUP($B3580,Deals_Demo!$H:$S,12,0)</f>
        <v>Tue</v>
      </c>
      <c r="X3580" s="13">
        <f t="shared" si="555"/>
        <v>6.6000000000000003E-2</v>
      </c>
      <c r="Y3580" s="13">
        <f t="shared" si="556"/>
        <v>0.13200000000000001</v>
      </c>
      <c r="Z3580" s="13">
        <f t="shared" si="557"/>
        <v>0.19800000000000001</v>
      </c>
      <c r="AA3580" s="13">
        <f t="shared" si="554"/>
        <v>-3</v>
      </c>
    </row>
    <row r="3581" spans="1:27" x14ac:dyDescent="0.25">
      <c r="A3581" s="60">
        <v>45923.57613425926</v>
      </c>
      <c r="B3581" s="61">
        <v>444837654</v>
      </c>
      <c r="C3581" s="62" t="s">
        <v>36</v>
      </c>
      <c r="D3581" s="62" t="s">
        <v>38</v>
      </c>
      <c r="E3581" s="62" t="s">
        <v>119</v>
      </c>
      <c r="F3581" s="63">
        <v>3782.93</v>
      </c>
      <c r="G3581" s="63">
        <v>3782.28</v>
      </c>
      <c r="H3581" s="63">
        <v>3779.98</v>
      </c>
      <c r="I3581" s="62" t="s">
        <v>4057</v>
      </c>
      <c r="J3581" s="63">
        <v>3782.31</v>
      </c>
      <c r="K3581" s="63">
        <v>0</v>
      </c>
      <c r="L3581" s="63">
        <v>0</v>
      </c>
      <c r="M3581" s="63">
        <v>0.62</v>
      </c>
      <c r="N3581" s="10" t="str">
        <f t="shared" si="549"/>
        <v>W</v>
      </c>
      <c r="O3581" s="11">
        <f t="shared" si="550"/>
        <v>45923</v>
      </c>
      <c r="P3581" s="12" t="str">
        <f t="shared" si="551"/>
        <v>13</v>
      </c>
      <c r="Q3581" s="13" t="str">
        <f>VLOOKUP($B3581,Deals_Demo!$H:$N,7,0)</f>
        <v>strategy_09_demo</v>
      </c>
      <c r="R3581" s="13" t="str">
        <f t="shared" si="552"/>
        <v>Tue</v>
      </c>
      <c r="S3581" s="14">
        <f>VLOOKUP($B3581,Deals_Demo!$H:$S,8,0)</f>
        <v>45923.57613425926</v>
      </c>
      <c r="T3581" s="14">
        <f>VLOOKUP($B3581,Deals_Demo!$H:$S,9,0)</f>
        <v>45923.784467592595</v>
      </c>
      <c r="U3581" s="15" t="str">
        <f t="shared" si="553"/>
        <v>2025-09-23</v>
      </c>
      <c r="V3581" s="13" t="str">
        <f>VLOOKUP($B3581,Deals_Demo!$H:$S,11,0)</f>
        <v>18</v>
      </c>
      <c r="W3581" s="13" t="str">
        <f>VLOOKUP($B3581,Deals_Demo!$H:$S,12,0)</f>
        <v>Tue</v>
      </c>
      <c r="X3581" s="13">
        <f t="shared" si="555"/>
        <v>6.2E-2</v>
      </c>
      <c r="Y3581" s="13">
        <f t="shared" si="556"/>
        <v>0.124</v>
      </c>
      <c r="Z3581" s="13">
        <f t="shared" si="557"/>
        <v>0.186</v>
      </c>
      <c r="AA3581" s="13">
        <f t="shared" si="554"/>
        <v>-3</v>
      </c>
    </row>
    <row r="3582" spans="1:27" x14ac:dyDescent="0.25">
      <c r="A3582" s="56">
        <v>45923.578668981485</v>
      </c>
      <c r="B3582" s="57">
        <v>444839201</v>
      </c>
      <c r="C3582" s="58" t="s">
        <v>36</v>
      </c>
      <c r="D3582" s="58" t="s">
        <v>38</v>
      </c>
      <c r="E3582" s="58" t="s">
        <v>119</v>
      </c>
      <c r="F3582" s="59">
        <v>3781.65</v>
      </c>
      <c r="G3582" s="59">
        <v>3784.82</v>
      </c>
      <c r="H3582" s="59">
        <v>3780.32</v>
      </c>
      <c r="I3582" s="58" t="s">
        <v>4059</v>
      </c>
      <c r="J3582" s="59">
        <v>3780.32</v>
      </c>
      <c r="K3582" s="59">
        <v>0</v>
      </c>
      <c r="L3582" s="59">
        <v>0</v>
      </c>
      <c r="M3582" s="59">
        <v>1.33</v>
      </c>
      <c r="N3582" s="10" t="str">
        <f t="shared" si="549"/>
        <v>W</v>
      </c>
      <c r="O3582" s="11">
        <f t="shared" si="550"/>
        <v>45923</v>
      </c>
      <c r="P3582" s="12" t="str">
        <f t="shared" si="551"/>
        <v>13</v>
      </c>
      <c r="Q3582" s="13" t="str">
        <f>VLOOKUP($B3582,Deals_Demo!$H:$N,7,0)</f>
        <v>strategy_24_demo</v>
      </c>
      <c r="R3582" s="13" t="str">
        <f t="shared" si="552"/>
        <v>Tue</v>
      </c>
      <c r="S3582" s="14">
        <f>VLOOKUP($B3582,Deals_Demo!$H:$S,8,0)</f>
        <v>45923.578668981485</v>
      </c>
      <c r="T3582" s="14">
        <f>VLOOKUP($B3582,Deals_Demo!$H:$S,9,0)</f>
        <v>45923.787002314821</v>
      </c>
      <c r="U3582" s="15" t="str">
        <f t="shared" si="553"/>
        <v>2025-09-23</v>
      </c>
      <c r="V3582" s="13" t="str">
        <f>VLOOKUP($B3582,Deals_Demo!$H:$S,11,0)</f>
        <v>18</v>
      </c>
      <c r="W3582" s="13" t="str">
        <f>VLOOKUP($B3582,Deals_Demo!$H:$S,12,0)</f>
        <v>Tue</v>
      </c>
      <c r="X3582" s="13">
        <f t="shared" si="555"/>
        <v>0.13300000000000001</v>
      </c>
      <c r="Y3582" s="13">
        <f t="shared" si="556"/>
        <v>0.26600000000000001</v>
      </c>
      <c r="Z3582" s="13">
        <f t="shared" si="557"/>
        <v>0.39900000000000002</v>
      </c>
      <c r="AA3582" s="13">
        <f t="shared" si="554"/>
        <v>-3</v>
      </c>
    </row>
    <row r="3583" spans="1:27" x14ac:dyDescent="0.25">
      <c r="A3583" s="60">
        <v>45923.578680555554</v>
      </c>
      <c r="B3583" s="61">
        <v>444839202</v>
      </c>
      <c r="C3583" s="62" t="s">
        <v>36</v>
      </c>
      <c r="D3583" s="62" t="s">
        <v>38</v>
      </c>
      <c r="E3583" s="62" t="s">
        <v>119</v>
      </c>
      <c r="F3583" s="63">
        <v>3781.62</v>
      </c>
      <c r="G3583" s="63">
        <v>3783.85</v>
      </c>
      <c r="H3583" s="63">
        <v>3778.65</v>
      </c>
      <c r="I3583" s="62" t="s">
        <v>4060</v>
      </c>
      <c r="J3583" s="63">
        <v>3784.13</v>
      </c>
      <c r="K3583" s="63">
        <v>0</v>
      </c>
      <c r="L3583" s="63">
        <v>0</v>
      </c>
      <c r="M3583" s="63">
        <v>-2.5099999999999998</v>
      </c>
      <c r="N3583" s="10" t="str">
        <f t="shared" si="549"/>
        <v>L</v>
      </c>
      <c r="O3583" s="11">
        <f t="shared" si="550"/>
        <v>45923</v>
      </c>
      <c r="P3583" s="12" t="str">
        <f t="shared" si="551"/>
        <v>13</v>
      </c>
      <c r="Q3583" s="13" t="str">
        <f>VLOOKUP($B3583,Deals_Demo!$H:$N,7,0)</f>
        <v>strategy_23_demo</v>
      </c>
      <c r="R3583" s="13" t="str">
        <f t="shared" si="552"/>
        <v>Tue</v>
      </c>
      <c r="S3583" s="14">
        <f>VLOOKUP($B3583,Deals_Demo!$H:$S,8,0)</f>
        <v>45923.578680555554</v>
      </c>
      <c r="T3583" s="14">
        <f>VLOOKUP($B3583,Deals_Demo!$H:$S,9,0)</f>
        <v>45923.78701388889</v>
      </c>
      <c r="U3583" s="15" t="str">
        <f t="shared" si="553"/>
        <v>2025-09-23</v>
      </c>
      <c r="V3583" s="13" t="str">
        <f>VLOOKUP($B3583,Deals_Demo!$H:$S,11,0)</f>
        <v>18</v>
      </c>
      <c r="W3583" s="13" t="str">
        <f>VLOOKUP($B3583,Deals_Demo!$H:$S,12,0)</f>
        <v>Tue</v>
      </c>
      <c r="X3583" s="13">
        <f t="shared" si="555"/>
        <v>-0.251</v>
      </c>
      <c r="Y3583" s="13">
        <f t="shared" si="556"/>
        <v>-0.502</v>
      </c>
      <c r="Z3583" s="13">
        <f t="shared" si="557"/>
        <v>-0.75299999999999989</v>
      </c>
      <c r="AA3583" s="13">
        <f t="shared" si="554"/>
        <v>-3</v>
      </c>
    </row>
    <row r="3584" spans="1:27" x14ac:dyDescent="0.25">
      <c r="A3584" s="56">
        <v>45923.578680555554</v>
      </c>
      <c r="B3584" s="57">
        <v>444839205</v>
      </c>
      <c r="C3584" s="58" t="s">
        <v>36</v>
      </c>
      <c r="D3584" s="58" t="s">
        <v>38</v>
      </c>
      <c r="E3584" s="58" t="s">
        <v>119</v>
      </c>
      <c r="F3584" s="59">
        <v>3781.67</v>
      </c>
      <c r="G3584" s="59">
        <v>3783.85</v>
      </c>
      <c r="H3584" s="59">
        <v>3780.15</v>
      </c>
      <c r="I3584" s="58" t="s">
        <v>4060</v>
      </c>
      <c r="J3584" s="59">
        <v>3784.13</v>
      </c>
      <c r="K3584" s="59">
        <v>0</v>
      </c>
      <c r="L3584" s="59">
        <v>0</v>
      </c>
      <c r="M3584" s="59">
        <v>-2.46</v>
      </c>
      <c r="N3584" s="10" t="str">
        <f t="shared" si="549"/>
        <v>L</v>
      </c>
      <c r="O3584" s="11">
        <f t="shared" si="550"/>
        <v>45923</v>
      </c>
      <c r="P3584" s="12" t="str">
        <f t="shared" si="551"/>
        <v>13</v>
      </c>
      <c r="Q3584" s="13" t="str">
        <f>VLOOKUP($B3584,Deals_Demo!$H:$N,7,0)</f>
        <v>strategy_22_demo</v>
      </c>
      <c r="R3584" s="13" t="str">
        <f t="shared" si="552"/>
        <v>Tue</v>
      </c>
      <c r="S3584" s="14">
        <f>VLOOKUP($B3584,Deals_Demo!$H:$S,8,0)</f>
        <v>45923.578680555554</v>
      </c>
      <c r="T3584" s="14">
        <f>VLOOKUP($B3584,Deals_Demo!$H:$S,9,0)</f>
        <v>45923.78701388889</v>
      </c>
      <c r="U3584" s="15" t="str">
        <f t="shared" si="553"/>
        <v>2025-09-23</v>
      </c>
      <c r="V3584" s="13" t="str">
        <f>VLOOKUP($B3584,Deals_Demo!$H:$S,11,0)</f>
        <v>18</v>
      </c>
      <c r="W3584" s="13" t="str">
        <f>VLOOKUP($B3584,Deals_Demo!$H:$S,12,0)</f>
        <v>Tue</v>
      </c>
      <c r="X3584" s="13">
        <f t="shared" si="555"/>
        <v>-0.246</v>
      </c>
      <c r="Y3584" s="13">
        <f t="shared" si="556"/>
        <v>-0.49199999999999999</v>
      </c>
      <c r="Z3584" s="13">
        <f t="shared" si="557"/>
        <v>-0.73799999999999999</v>
      </c>
      <c r="AA3584" s="13">
        <f t="shared" si="554"/>
        <v>-3</v>
      </c>
    </row>
    <row r="3585" spans="1:27" x14ac:dyDescent="0.25">
      <c r="A3585" s="60">
        <v>45923.578680555554</v>
      </c>
      <c r="B3585" s="61">
        <v>444839207</v>
      </c>
      <c r="C3585" s="62" t="s">
        <v>36</v>
      </c>
      <c r="D3585" s="62" t="s">
        <v>38</v>
      </c>
      <c r="E3585" s="62" t="s">
        <v>119</v>
      </c>
      <c r="F3585" s="63">
        <v>3781.65</v>
      </c>
      <c r="G3585" s="63">
        <v>3784.65</v>
      </c>
      <c r="H3585" s="63">
        <v>3778.15</v>
      </c>
      <c r="I3585" s="62" t="s">
        <v>4061</v>
      </c>
      <c r="J3585" s="63">
        <v>3784.78</v>
      </c>
      <c r="K3585" s="63">
        <v>0</v>
      </c>
      <c r="L3585" s="63">
        <v>0</v>
      </c>
      <c r="M3585" s="63">
        <v>-3.13</v>
      </c>
      <c r="N3585" s="10" t="str">
        <f t="shared" si="549"/>
        <v>L</v>
      </c>
      <c r="O3585" s="11">
        <f t="shared" si="550"/>
        <v>45923</v>
      </c>
      <c r="P3585" s="12" t="str">
        <f t="shared" si="551"/>
        <v>13</v>
      </c>
      <c r="Q3585" s="13" t="str">
        <f>VLOOKUP($B3585,Deals_Demo!$H:$N,7,0)</f>
        <v>strategy_16_demo</v>
      </c>
      <c r="R3585" s="13" t="str">
        <f t="shared" si="552"/>
        <v>Tue</v>
      </c>
      <c r="S3585" s="14">
        <f>VLOOKUP($B3585,Deals_Demo!$H:$S,8,0)</f>
        <v>45923.578680555554</v>
      </c>
      <c r="T3585" s="14">
        <f>VLOOKUP($B3585,Deals_Demo!$H:$S,9,0)</f>
        <v>45923.78701388889</v>
      </c>
      <c r="U3585" s="15" t="str">
        <f t="shared" si="553"/>
        <v>2025-09-23</v>
      </c>
      <c r="V3585" s="13" t="str">
        <f>VLOOKUP($B3585,Deals_Demo!$H:$S,11,0)</f>
        <v>18</v>
      </c>
      <c r="W3585" s="13" t="str">
        <f>VLOOKUP($B3585,Deals_Demo!$H:$S,12,0)</f>
        <v>Tue</v>
      </c>
      <c r="X3585" s="13">
        <f t="shared" si="555"/>
        <v>-0.313</v>
      </c>
      <c r="Y3585" s="13">
        <f t="shared" si="556"/>
        <v>-0.626</v>
      </c>
      <c r="Z3585" s="13">
        <f t="shared" si="557"/>
        <v>-0.93899999999999995</v>
      </c>
      <c r="AA3585" s="13">
        <f t="shared" si="554"/>
        <v>-3</v>
      </c>
    </row>
    <row r="3586" spans="1:27" x14ac:dyDescent="0.25">
      <c r="A3586" s="56">
        <v>45923.578680555554</v>
      </c>
      <c r="B3586" s="57">
        <v>444839208</v>
      </c>
      <c r="C3586" s="58" t="s">
        <v>36</v>
      </c>
      <c r="D3586" s="58" t="s">
        <v>38</v>
      </c>
      <c r="E3586" s="58" t="s">
        <v>119</v>
      </c>
      <c r="F3586" s="59">
        <v>3781.66</v>
      </c>
      <c r="G3586" s="59">
        <v>3783.15</v>
      </c>
      <c r="H3586" s="59">
        <v>3780.15</v>
      </c>
      <c r="I3586" s="58" t="s">
        <v>4062</v>
      </c>
      <c r="J3586" s="59">
        <v>3783.23</v>
      </c>
      <c r="K3586" s="59">
        <v>0</v>
      </c>
      <c r="L3586" s="59">
        <v>0</v>
      </c>
      <c r="M3586" s="59">
        <v>-1.57</v>
      </c>
      <c r="N3586" s="10" t="str">
        <f t="shared" si="549"/>
        <v>L</v>
      </c>
      <c r="O3586" s="11">
        <f t="shared" si="550"/>
        <v>45923</v>
      </c>
      <c r="P3586" s="12" t="str">
        <f t="shared" si="551"/>
        <v>13</v>
      </c>
      <c r="Q3586" s="13" t="str">
        <f>VLOOKUP($B3586,Deals_Demo!$H:$N,7,0)</f>
        <v>strategy_15_demo</v>
      </c>
      <c r="R3586" s="13" t="str">
        <f t="shared" si="552"/>
        <v>Tue</v>
      </c>
      <c r="S3586" s="14">
        <f>VLOOKUP($B3586,Deals_Demo!$H:$S,8,0)</f>
        <v>45923.578680555554</v>
      </c>
      <c r="T3586" s="14">
        <f>VLOOKUP($B3586,Deals_Demo!$H:$S,9,0)</f>
        <v>45923.78701388889</v>
      </c>
      <c r="U3586" s="15" t="str">
        <f t="shared" si="553"/>
        <v>2025-09-23</v>
      </c>
      <c r="V3586" s="13" t="str">
        <f>VLOOKUP($B3586,Deals_Demo!$H:$S,11,0)</f>
        <v>18</v>
      </c>
      <c r="W3586" s="13" t="str">
        <f>VLOOKUP($B3586,Deals_Demo!$H:$S,12,0)</f>
        <v>Tue</v>
      </c>
      <c r="X3586" s="13">
        <f t="shared" si="555"/>
        <v>-0.15700000000000003</v>
      </c>
      <c r="Y3586" s="13">
        <f t="shared" si="556"/>
        <v>-0.31400000000000006</v>
      </c>
      <c r="Z3586" s="13">
        <f t="shared" si="557"/>
        <v>-0.47099999999999997</v>
      </c>
      <c r="AA3586" s="13">
        <f t="shared" si="554"/>
        <v>-3</v>
      </c>
    </row>
    <row r="3587" spans="1:27" x14ac:dyDescent="0.25">
      <c r="A3587" s="60">
        <v>45923.578692129631</v>
      </c>
      <c r="B3587" s="61">
        <v>444839210</v>
      </c>
      <c r="C3587" s="62" t="s">
        <v>36</v>
      </c>
      <c r="D3587" s="62" t="s">
        <v>38</v>
      </c>
      <c r="E3587" s="62" t="s">
        <v>119</v>
      </c>
      <c r="F3587" s="63">
        <v>3781.66</v>
      </c>
      <c r="G3587" s="63">
        <v>3781.62</v>
      </c>
      <c r="H3587" s="63">
        <v>3780.15</v>
      </c>
      <c r="I3587" s="62" t="s">
        <v>4063</v>
      </c>
      <c r="J3587" s="63">
        <v>3780.13</v>
      </c>
      <c r="K3587" s="63">
        <v>0</v>
      </c>
      <c r="L3587" s="63">
        <v>0</v>
      </c>
      <c r="M3587" s="63">
        <v>1.53</v>
      </c>
      <c r="N3587" s="10" t="str">
        <f t="shared" ref="N3587:N3650" si="558">IF(M3587&gt;0,"W",IF(M3587&lt;0,"L","BE"))</f>
        <v>W</v>
      </c>
      <c r="O3587" s="11">
        <f t="shared" ref="O3587:O3650" si="559">INT(LEFT(A3587,10))</f>
        <v>45923</v>
      </c>
      <c r="P3587" s="12" t="str">
        <f t="shared" ref="P3587:P3650" si="560">TEXT(A3587,"hh")</f>
        <v>13</v>
      </c>
      <c r="Q3587" s="13" t="str">
        <f>VLOOKUP($B3587,Deals_Demo!$H:$N,7,0)</f>
        <v>strategy_12_demo</v>
      </c>
      <c r="R3587" s="13" t="str">
        <f t="shared" ref="R3587:R3650" si="561">TEXT(O3587,"ddd")</f>
        <v>Tue</v>
      </c>
      <c r="S3587" s="14">
        <f>VLOOKUP($B3587,Deals_Demo!$H:$S,8,0)</f>
        <v>45923.578692129631</v>
      </c>
      <c r="T3587" s="14">
        <f>VLOOKUP($B3587,Deals_Demo!$H:$S,9,0)</f>
        <v>45923.787025462967</v>
      </c>
      <c r="U3587" s="15" t="str">
        <f t="shared" ref="U3587:U3650" si="562">TEXT(T3587,"yyyy-mm-dd")</f>
        <v>2025-09-23</v>
      </c>
      <c r="V3587" s="13" t="str">
        <f>VLOOKUP($B3587,Deals_Demo!$H:$S,11,0)</f>
        <v>18</v>
      </c>
      <c r="W3587" s="13" t="str">
        <f>VLOOKUP($B3587,Deals_Demo!$H:$S,12,0)</f>
        <v>Tue</v>
      </c>
      <c r="X3587" s="13">
        <f t="shared" si="555"/>
        <v>0.15300000000000002</v>
      </c>
      <c r="Y3587" s="13">
        <f t="shared" si="556"/>
        <v>0.30600000000000005</v>
      </c>
      <c r="Z3587" s="13">
        <f t="shared" si="557"/>
        <v>0.45899999999999996</v>
      </c>
      <c r="AA3587" s="13">
        <f t="shared" ref="AA3587:AA3650" si="563">IF(M3587&lt;2.9,-3,M3587)</f>
        <v>-3</v>
      </c>
    </row>
    <row r="3588" spans="1:27" x14ac:dyDescent="0.25">
      <c r="A3588" s="56">
        <v>45923.578692129631</v>
      </c>
      <c r="B3588" s="57">
        <v>444839211</v>
      </c>
      <c r="C3588" s="58" t="s">
        <v>36</v>
      </c>
      <c r="D3588" s="58" t="s">
        <v>38</v>
      </c>
      <c r="E3588" s="58" t="s">
        <v>119</v>
      </c>
      <c r="F3588" s="59">
        <v>3781.66</v>
      </c>
      <c r="G3588" s="59">
        <v>3780.76</v>
      </c>
      <c r="H3588" s="58"/>
      <c r="I3588" s="58" t="s">
        <v>4064</v>
      </c>
      <c r="J3588" s="59">
        <v>3780.76</v>
      </c>
      <c r="K3588" s="59">
        <v>0</v>
      </c>
      <c r="L3588" s="59">
        <v>0</v>
      </c>
      <c r="M3588" s="59">
        <v>0.9</v>
      </c>
      <c r="N3588" s="10" t="str">
        <f t="shared" si="558"/>
        <v>W</v>
      </c>
      <c r="O3588" s="11">
        <f t="shared" si="559"/>
        <v>45923</v>
      </c>
      <c r="P3588" s="12" t="str">
        <f t="shared" si="560"/>
        <v>13</v>
      </c>
      <c r="Q3588" s="13" t="str">
        <f>VLOOKUP($B3588,Deals_Demo!$H:$N,7,0)</f>
        <v>strategy_18_demo</v>
      </c>
      <c r="R3588" s="13" t="str">
        <f t="shared" si="561"/>
        <v>Tue</v>
      </c>
      <c r="S3588" s="14">
        <f>VLOOKUP($B3588,Deals_Demo!$H:$S,8,0)</f>
        <v>45923.578692129631</v>
      </c>
      <c r="T3588" s="14">
        <f>VLOOKUP($B3588,Deals_Demo!$H:$S,9,0)</f>
        <v>45923.787025462967</v>
      </c>
      <c r="U3588" s="15" t="str">
        <f t="shared" si="562"/>
        <v>2025-09-23</v>
      </c>
      <c r="V3588" s="13" t="str">
        <f>VLOOKUP($B3588,Deals_Demo!$H:$S,11,0)</f>
        <v>18</v>
      </c>
      <c r="W3588" s="13" t="str">
        <f>VLOOKUP($B3588,Deals_Demo!$H:$S,12,0)</f>
        <v>Tue</v>
      </c>
      <c r="X3588" s="13">
        <f t="shared" ref="X3588:X3651" si="564">$M3588*0.1</f>
        <v>9.0000000000000011E-2</v>
      </c>
      <c r="Y3588" s="13">
        <f t="shared" ref="Y3588:Y3651" si="565">$M3588*0.2</f>
        <v>0.18000000000000002</v>
      </c>
      <c r="Z3588" s="13">
        <f t="shared" ref="Z3588:Z3651" si="566">$M3588*0.3</f>
        <v>0.27</v>
      </c>
      <c r="AA3588" s="13">
        <f t="shared" si="563"/>
        <v>-3</v>
      </c>
    </row>
    <row r="3589" spans="1:27" x14ac:dyDescent="0.25">
      <c r="A3589" s="60">
        <v>45923.578692129631</v>
      </c>
      <c r="B3589" s="61">
        <v>444839212</v>
      </c>
      <c r="C3589" s="62" t="s">
        <v>36</v>
      </c>
      <c r="D3589" s="62" t="s">
        <v>38</v>
      </c>
      <c r="E3589" s="62" t="s">
        <v>119</v>
      </c>
      <c r="F3589" s="63">
        <v>3781.49</v>
      </c>
      <c r="G3589" s="63">
        <v>3784.65</v>
      </c>
      <c r="H3589" s="63">
        <v>3780.15</v>
      </c>
      <c r="I3589" s="62" t="s">
        <v>4063</v>
      </c>
      <c r="J3589" s="63">
        <v>3780.13</v>
      </c>
      <c r="K3589" s="63">
        <v>0</v>
      </c>
      <c r="L3589" s="63">
        <v>0</v>
      </c>
      <c r="M3589" s="63">
        <v>1.36</v>
      </c>
      <c r="N3589" s="10" t="str">
        <f t="shared" si="558"/>
        <v>W</v>
      </c>
      <c r="O3589" s="11">
        <f t="shared" si="559"/>
        <v>45923</v>
      </c>
      <c r="P3589" s="12" t="str">
        <f t="shared" si="560"/>
        <v>13</v>
      </c>
      <c r="Q3589" s="13" t="str">
        <f>VLOOKUP($B3589,Deals_Demo!$H:$N,7,0)</f>
        <v>strategy_14_demo</v>
      </c>
      <c r="R3589" s="13" t="str">
        <f t="shared" si="561"/>
        <v>Tue</v>
      </c>
      <c r="S3589" s="14">
        <f>VLOOKUP($B3589,Deals_Demo!$H:$S,8,0)</f>
        <v>45923.578692129631</v>
      </c>
      <c r="T3589" s="14">
        <f>VLOOKUP($B3589,Deals_Demo!$H:$S,9,0)</f>
        <v>45923.787025462967</v>
      </c>
      <c r="U3589" s="15" t="str">
        <f t="shared" si="562"/>
        <v>2025-09-23</v>
      </c>
      <c r="V3589" s="13" t="str">
        <f>VLOOKUP($B3589,Deals_Demo!$H:$S,11,0)</f>
        <v>18</v>
      </c>
      <c r="W3589" s="13" t="str">
        <f>VLOOKUP($B3589,Deals_Demo!$H:$S,12,0)</f>
        <v>Tue</v>
      </c>
      <c r="X3589" s="13">
        <f t="shared" si="564"/>
        <v>0.13600000000000001</v>
      </c>
      <c r="Y3589" s="13">
        <f t="shared" si="565"/>
        <v>0.27200000000000002</v>
      </c>
      <c r="Z3589" s="13">
        <f t="shared" si="566"/>
        <v>0.40800000000000003</v>
      </c>
      <c r="AA3589" s="13">
        <f t="shared" si="563"/>
        <v>-3</v>
      </c>
    </row>
    <row r="3590" spans="1:27" x14ac:dyDescent="0.25">
      <c r="A3590" s="56">
        <v>45923.578692129631</v>
      </c>
      <c r="B3590" s="57">
        <v>444839213</v>
      </c>
      <c r="C3590" s="58" t="s">
        <v>36</v>
      </c>
      <c r="D3590" s="58" t="s">
        <v>38</v>
      </c>
      <c r="E3590" s="58" t="s">
        <v>119</v>
      </c>
      <c r="F3590" s="59">
        <v>3781.49</v>
      </c>
      <c r="G3590" s="59">
        <v>3780.76</v>
      </c>
      <c r="H3590" s="58"/>
      <c r="I3590" s="58" t="s">
        <v>4064</v>
      </c>
      <c r="J3590" s="59">
        <v>3780.76</v>
      </c>
      <c r="K3590" s="59">
        <v>0</v>
      </c>
      <c r="L3590" s="59">
        <v>0</v>
      </c>
      <c r="M3590" s="59">
        <v>0.73</v>
      </c>
      <c r="N3590" s="10" t="str">
        <f t="shared" si="558"/>
        <v>W</v>
      </c>
      <c r="O3590" s="11">
        <f t="shared" si="559"/>
        <v>45923</v>
      </c>
      <c r="P3590" s="12" t="str">
        <f t="shared" si="560"/>
        <v>13</v>
      </c>
      <c r="Q3590" s="13" t="str">
        <f>VLOOKUP($B3590,Deals_Demo!$H:$N,7,0)</f>
        <v>strategy_20_demo</v>
      </c>
      <c r="R3590" s="13" t="str">
        <f t="shared" si="561"/>
        <v>Tue</v>
      </c>
      <c r="S3590" s="14">
        <f>VLOOKUP($B3590,Deals_Demo!$H:$S,8,0)</f>
        <v>45923.578692129631</v>
      </c>
      <c r="T3590" s="14">
        <f>VLOOKUP($B3590,Deals_Demo!$H:$S,9,0)</f>
        <v>45923.787025462967</v>
      </c>
      <c r="U3590" s="15" t="str">
        <f t="shared" si="562"/>
        <v>2025-09-23</v>
      </c>
      <c r="V3590" s="13" t="str">
        <f>VLOOKUP($B3590,Deals_Demo!$H:$S,11,0)</f>
        <v>18</v>
      </c>
      <c r="W3590" s="13" t="str">
        <f>VLOOKUP($B3590,Deals_Demo!$H:$S,12,0)</f>
        <v>Tue</v>
      </c>
      <c r="X3590" s="13">
        <f t="shared" si="564"/>
        <v>7.2999999999999995E-2</v>
      </c>
      <c r="Y3590" s="13">
        <f t="shared" si="565"/>
        <v>0.14599999999999999</v>
      </c>
      <c r="Z3590" s="13">
        <f t="shared" si="566"/>
        <v>0.219</v>
      </c>
      <c r="AA3590" s="13">
        <f t="shared" si="563"/>
        <v>-3</v>
      </c>
    </row>
    <row r="3591" spans="1:27" x14ac:dyDescent="0.25">
      <c r="A3591" s="60">
        <v>45923.579594907409</v>
      </c>
      <c r="B3591" s="61">
        <v>444839620</v>
      </c>
      <c r="C3591" s="62" t="s">
        <v>36</v>
      </c>
      <c r="D3591" s="62" t="s">
        <v>38</v>
      </c>
      <c r="E3591" s="62" t="s">
        <v>119</v>
      </c>
      <c r="F3591" s="63">
        <v>3782.23</v>
      </c>
      <c r="G3591" s="63">
        <v>3781.28</v>
      </c>
      <c r="H3591" s="63">
        <v>3778.73</v>
      </c>
      <c r="I3591" s="62" t="s">
        <v>4065</v>
      </c>
      <c r="J3591" s="63">
        <v>3781.29</v>
      </c>
      <c r="K3591" s="63">
        <v>0</v>
      </c>
      <c r="L3591" s="63">
        <v>0</v>
      </c>
      <c r="M3591" s="63">
        <v>0.94</v>
      </c>
      <c r="N3591" s="10" t="str">
        <f t="shared" si="558"/>
        <v>W</v>
      </c>
      <c r="O3591" s="11">
        <f t="shared" si="559"/>
        <v>45923</v>
      </c>
      <c r="P3591" s="12" t="str">
        <f t="shared" si="560"/>
        <v>13</v>
      </c>
      <c r="Q3591" s="13" t="str">
        <f>VLOOKUP($B3591,Deals_Demo!$H:$N,7,0)</f>
        <v>strategy_11_demo</v>
      </c>
      <c r="R3591" s="13" t="str">
        <f t="shared" si="561"/>
        <v>Tue</v>
      </c>
      <c r="S3591" s="14">
        <f>VLOOKUP($B3591,Deals_Demo!$H:$S,8,0)</f>
        <v>45923.579594907409</v>
      </c>
      <c r="T3591" s="14">
        <f>VLOOKUP($B3591,Deals_Demo!$H:$S,9,0)</f>
        <v>45923.787928240745</v>
      </c>
      <c r="U3591" s="15" t="str">
        <f t="shared" si="562"/>
        <v>2025-09-23</v>
      </c>
      <c r="V3591" s="13" t="str">
        <f>VLOOKUP($B3591,Deals_Demo!$H:$S,11,0)</f>
        <v>18</v>
      </c>
      <c r="W3591" s="13" t="str">
        <f>VLOOKUP($B3591,Deals_Demo!$H:$S,12,0)</f>
        <v>Tue</v>
      </c>
      <c r="X3591" s="13">
        <f t="shared" si="564"/>
        <v>9.4E-2</v>
      </c>
      <c r="Y3591" s="13">
        <f t="shared" si="565"/>
        <v>0.188</v>
      </c>
      <c r="Z3591" s="13">
        <f t="shared" si="566"/>
        <v>0.28199999999999997</v>
      </c>
      <c r="AA3591" s="13">
        <f t="shared" si="563"/>
        <v>-3</v>
      </c>
    </row>
    <row r="3592" spans="1:27" x14ac:dyDescent="0.25">
      <c r="A3592" s="56">
        <v>45923.579606481479</v>
      </c>
      <c r="B3592" s="57">
        <v>444839622</v>
      </c>
      <c r="C3592" s="58" t="s">
        <v>36</v>
      </c>
      <c r="D3592" s="58" t="s">
        <v>38</v>
      </c>
      <c r="E3592" s="58" t="s">
        <v>119</v>
      </c>
      <c r="F3592" s="59">
        <v>3782.23</v>
      </c>
      <c r="G3592" s="59">
        <v>3781.28</v>
      </c>
      <c r="H3592" s="59">
        <v>3779.23</v>
      </c>
      <c r="I3592" s="58" t="s">
        <v>4065</v>
      </c>
      <c r="J3592" s="59">
        <v>3781.29</v>
      </c>
      <c r="K3592" s="59">
        <v>0</v>
      </c>
      <c r="L3592" s="59">
        <v>0</v>
      </c>
      <c r="M3592" s="59">
        <v>0.94</v>
      </c>
      <c r="N3592" s="10" t="str">
        <f t="shared" si="558"/>
        <v>W</v>
      </c>
      <c r="O3592" s="11">
        <f t="shared" si="559"/>
        <v>45923</v>
      </c>
      <c r="P3592" s="12" t="str">
        <f t="shared" si="560"/>
        <v>13</v>
      </c>
      <c r="Q3592" s="13" t="str">
        <f>VLOOKUP($B3592,Deals_Demo!$H:$N,7,0)</f>
        <v>strategy_10_demo</v>
      </c>
      <c r="R3592" s="13" t="str">
        <f t="shared" si="561"/>
        <v>Tue</v>
      </c>
      <c r="S3592" s="14">
        <f>VLOOKUP($B3592,Deals_Demo!$H:$S,8,0)</f>
        <v>45923.579606481479</v>
      </c>
      <c r="T3592" s="14">
        <f>VLOOKUP($B3592,Deals_Demo!$H:$S,9,0)</f>
        <v>45923.787939814814</v>
      </c>
      <c r="U3592" s="15" t="str">
        <f t="shared" si="562"/>
        <v>2025-09-23</v>
      </c>
      <c r="V3592" s="13" t="str">
        <f>VLOOKUP($B3592,Deals_Demo!$H:$S,11,0)</f>
        <v>18</v>
      </c>
      <c r="W3592" s="13" t="str">
        <f>VLOOKUP($B3592,Deals_Demo!$H:$S,12,0)</f>
        <v>Tue</v>
      </c>
      <c r="X3592" s="13">
        <f t="shared" si="564"/>
        <v>9.4E-2</v>
      </c>
      <c r="Y3592" s="13">
        <f t="shared" si="565"/>
        <v>0.188</v>
      </c>
      <c r="Z3592" s="13">
        <f t="shared" si="566"/>
        <v>0.28199999999999997</v>
      </c>
      <c r="AA3592" s="13">
        <f t="shared" si="563"/>
        <v>-3</v>
      </c>
    </row>
    <row r="3593" spans="1:27" x14ac:dyDescent="0.25">
      <c r="A3593" s="60">
        <v>45923.579606481479</v>
      </c>
      <c r="B3593" s="61">
        <v>444839623</v>
      </c>
      <c r="C3593" s="62" t="s">
        <v>36</v>
      </c>
      <c r="D3593" s="62" t="s">
        <v>38</v>
      </c>
      <c r="E3593" s="62" t="s">
        <v>119</v>
      </c>
      <c r="F3593" s="63">
        <v>3782.23</v>
      </c>
      <c r="G3593" s="63">
        <v>3781.29</v>
      </c>
      <c r="H3593" s="63">
        <v>3779.23</v>
      </c>
      <c r="I3593" s="62" t="s">
        <v>4065</v>
      </c>
      <c r="J3593" s="63">
        <v>3781.29</v>
      </c>
      <c r="K3593" s="63">
        <v>0</v>
      </c>
      <c r="L3593" s="63">
        <v>0</v>
      </c>
      <c r="M3593" s="63">
        <v>0.94</v>
      </c>
      <c r="N3593" s="10" t="str">
        <f t="shared" si="558"/>
        <v>W</v>
      </c>
      <c r="O3593" s="11">
        <f t="shared" si="559"/>
        <v>45923</v>
      </c>
      <c r="P3593" s="12" t="str">
        <f t="shared" si="560"/>
        <v>13</v>
      </c>
      <c r="Q3593" s="13" t="str">
        <f>VLOOKUP($B3593,Deals_Demo!$H:$N,7,0)</f>
        <v>strategy_09_demo</v>
      </c>
      <c r="R3593" s="13" t="str">
        <f t="shared" si="561"/>
        <v>Tue</v>
      </c>
      <c r="S3593" s="14">
        <f>VLOOKUP($B3593,Deals_Demo!$H:$S,8,0)</f>
        <v>45923.579606481479</v>
      </c>
      <c r="T3593" s="14">
        <f>VLOOKUP($B3593,Deals_Demo!$H:$S,9,0)</f>
        <v>45923.787939814814</v>
      </c>
      <c r="U3593" s="15" t="str">
        <f t="shared" si="562"/>
        <v>2025-09-23</v>
      </c>
      <c r="V3593" s="13" t="str">
        <f>VLOOKUP($B3593,Deals_Demo!$H:$S,11,0)</f>
        <v>18</v>
      </c>
      <c r="W3593" s="13" t="str">
        <f>VLOOKUP($B3593,Deals_Demo!$H:$S,12,0)</f>
        <v>Tue</v>
      </c>
      <c r="X3593" s="13">
        <f t="shared" si="564"/>
        <v>9.4E-2</v>
      </c>
      <c r="Y3593" s="13">
        <f t="shared" si="565"/>
        <v>0.188</v>
      </c>
      <c r="Z3593" s="13">
        <f t="shared" si="566"/>
        <v>0.28199999999999997</v>
      </c>
      <c r="AA3593" s="13">
        <f t="shared" si="563"/>
        <v>-3</v>
      </c>
    </row>
    <row r="3594" spans="1:27" x14ac:dyDescent="0.25">
      <c r="A3594" s="56">
        <v>45923.580983796295</v>
      </c>
      <c r="B3594" s="57">
        <v>444840006</v>
      </c>
      <c r="C3594" s="58" t="s">
        <v>36</v>
      </c>
      <c r="D3594" s="58" t="s">
        <v>38</v>
      </c>
      <c r="E3594" s="58" t="s">
        <v>119</v>
      </c>
      <c r="F3594" s="59">
        <v>3781.66</v>
      </c>
      <c r="G3594" s="59">
        <v>3784.66</v>
      </c>
      <c r="H3594" s="59">
        <v>3779.46</v>
      </c>
      <c r="I3594" s="58" t="s">
        <v>4061</v>
      </c>
      <c r="J3594" s="59">
        <v>3784.78</v>
      </c>
      <c r="K3594" s="59">
        <v>0</v>
      </c>
      <c r="L3594" s="59">
        <v>0</v>
      </c>
      <c r="M3594" s="59">
        <v>-3.12</v>
      </c>
      <c r="N3594" s="10" t="str">
        <f t="shared" si="558"/>
        <v>L</v>
      </c>
      <c r="O3594" s="11">
        <f t="shared" si="559"/>
        <v>45923</v>
      </c>
      <c r="P3594" s="12" t="str">
        <f t="shared" si="560"/>
        <v>13</v>
      </c>
      <c r="Q3594" s="13" t="str">
        <f>VLOOKUP($B3594,Deals_Demo!$H:$N,7,0)</f>
        <v>strategy_21_demo</v>
      </c>
      <c r="R3594" s="13" t="str">
        <f t="shared" si="561"/>
        <v>Tue</v>
      </c>
      <c r="S3594" s="14">
        <f>VLOOKUP($B3594,Deals_Demo!$H:$S,8,0)</f>
        <v>45923.580983796295</v>
      </c>
      <c r="T3594" s="14">
        <f>VLOOKUP($B3594,Deals_Demo!$H:$S,9,0)</f>
        <v>45923.789317129631</v>
      </c>
      <c r="U3594" s="15" t="str">
        <f t="shared" si="562"/>
        <v>2025-09-23</v>
      </c>
      <c r="V3594" s="13" t="str">
        <f>VLOOKUP($B3594,Deals_Demo!$H:$S,11,0)</f>
        <v>18</v>
      </c>
      <c r="W3594" s="13" t="str">
        <f>VLOOKUP($B3594,Deals_Demo!$H:$S,12,0)</f>
        <v>Tue</v>
      </c>
      <c r="X3594" s="13">
        <f t="shared" si="564"/>
        <v>-0.31200000000000006</v>
      </c>
      <c r="Y3594" s="13">
        <f t="shared" si="565"/>
        <v>-0.62400000000000011</v>
      </c>
      <c r="Z3594" s="13">
        <f t="shared" si="566"/>
        <v>-0.93599999999999994</v>
      </c>
      <c r="AA3594" s="13">
        <f t="shared" si="563"/>
        <v>-3</v>
      </c>
    </row>
    <row r="3595" spans="1:27" x14ac:dyDescent="0.25">
      <c r="A3595" s="60">
        <v>45923.581678240742</v>
      </c>
      <c r="B3595" s="61">
        <v>444840168</v>
      </c>
      <c r="C3595" s="62" t="s">
        <v>36</v>
      </c>
      <c r="D3595" s="62" t="s">
        <v>37</v>
      </c>
      <c r="E3595" s="62" t="s">
        <v>119</v>
      </c>
      <c r="F3595" s="63">
        <v>3782.77</v>
      </c>
      <c r="G3595" s="63">
        <v>3779.71</v>
      </c>
      <c r="H3595" s="63">
        <v>3788.71</v>
      </c>
      <c r="I3595" s="62" t="s">
        <v>4066</v>
      </c>
      <c r="J3595" s="63">
        <v>3779.71</v>
      </c>
      <c r="K3595" s="63">
        <v>0</v>
      </c>
      <c r="L3595" s="63">
        <v>0</v>
      </c>
      <c r="M3595" s="63">
        <v>-3.06</v>
      </c>
      <c r="N3595" s="10" t="str">
        <f t="shared" si="558"/>
        <v>L</v>
      </c>
      <c r="O3595" s="11">
        <f t="shared" si="559"/>
        <v>45923</v>
      </c>
      <c r="P3595" s="12" t="str">
        <f t="shared" si="560"/>
        <v>13</v>
      </c>
      <c r="Q3595" s="13" t="str">
        <f>VLOOKUP($B3595,Deals_Demo!$H:$N,7,0)</f>
        <v>strategy_28.py</v>
      </c>
      <c r="R3595" s="13" t="str">
        <f t="shared" si="561"/>
        <v>Tue</v>
      </c>
      <c r="S3595" s="14">
        <f>VLOOKUP($B3595,Deals_Demo!$H:$S,8,0)</f>
        <v>45923.581678240742</v>
      </c>
      <c r="T3595" s="14">
        <f>VLOOKUP($B3595,Deals_Demo!$H:$S,9,0)</f>
        <v>45923.790011574078</v>
      </c>
      <c r="U3595" s="15" t="str">
        <f t="shared" si="562"/>
        <v>2025-09-23</v>
      </c>
      <c r="V3595" s="13" t="str">
        <f>VLOOKUP($B3595,Deals_Demo!$H:$S,11,0)</f>
        <v>18</v>
      </c>
      <c r="W3595" s="13" t="str">
        <f>VLOOKUP($B3595,Deals_Demo!$H:$S,12,0)</f>
        <v>Tue</v>
      </c>
      <c r="X3595" s="13">
        <f t="shared" si="564"/>
        <v>-0.30600000000000005</v>
      </c>
      <c r="Y3595" s="13">
        <f t="shared" si="565"/>
        <v>-0.6120000000000001</v>
      </c>
      <c r="Z3595" s="13">
        <f t="shared" si="566"/>
        <v>-0.91799999999999993</v>
      </c>
      <c r="AA3595" s="13">
        <f t="shared" si="563"/>
        <v>-3</v>
      </c>
    </row>
    <row r="3596" spans="1:27" x14ac:dyDescent="0.25">
      <c r="A3596" s="56">
        <v>45923.583645833336</v>
      </c>
      <c r="B3596" s="57">
        <v>444840709</v>
      </c>
      <c r="C3596" s="58" t="s">
        <v>36</v>
      </c>
      <c r="D3596" s="58" t="s">
        <v>37</v>
      </c>
      <c r="E3596" s="58" t="s">
        <v>119</v>
      </c>
      <c r="F3596" s="59">
        <v>3783.55</v>
      </c>
      <c r="G3596" s="59">
        <v>3780.49</v>
      </c>
      <c r="H3596" s="59">
        <v>3801.49</v>
      </c>
      <c r="I3596" s="58" t="s">
        <v>4067</v>
      </c>
      <c r="J3596" s="59">
        <v>3780.47</v>
      </c>
      <c r="K3596" s="59">
        <v>0</v>
      </c>
      <c r="L3596" s="59">
        <v>0</v>
      </c>
      <c r="M3596" s="59">
        <v>-3.08</v>
      </c>
      <c r="N3596" s="10" t="str">
        <f t="shared" si="558"/>
        <v>L</v>
      </c>
      <c r="O3596" s="11">
        <f t="shared" si="559"/>
        <v>45923</v>
      </c>
      <c r="P3596" s="12" t="str">
        <f t="shared" si="560"/>
        <v>14</v>
      </c>
      <c r="Q3596" s="13" t="str">
        <f>VLOOKUP($B3596,Deals_Demo!$H:$N,7,0)</f>
        <v>strategy_30.py</v>
      </c>
      <c r="R3596" s="13" t="str">
        <f t="shared" si="561"/>
        <v>Tue</v>
      </c>
      <c r="S3596" s="14">
        <f>VLOOKUP($B3596,Deals_Demo!$H:$S,8,0)</f>
        <v>45923.583645833336</v>
      </c>
      <c r="T3596" s="14">
        <f>VLOOKUP($B3596,Deals_Demo!$H:$S,9,0)</f>
        <v>45923.791979166672</v>
      </c>
      <c r="U3596" s="15" t="str">
        <f t="shared" si="562"/>
        <v>2025-09-23</v>
      </c>
      <c r="V3596" s="13" t="str">
        <f>VLOOKUP($B3596,Deals_Demo!$H:$S,11,0)</f>
        <v>19</v>
      </c>
      <c r="W3596" s="13" t="str">
        <f>VLOOKUP($B3596,Deals_Demo!$H:$S,12,0)</f>
        <v>Tue</v>
      </c>
      <c r="X3596" s="13">
        <f t="shared" si="564"/>
        <v>-0.30800000000000005</v>
      </c>
      <c r="Y3596" s="13">
        <f t="shared" si="565"/>
        <v>-0.6160000000000001</v>
      </c>
      <c r="Z3596" s="13">
        <f t="shared" si="566"/>
        <v>-0.92399999999999993</v>
      </c>
      <c r="AA3596" s="13">
        <f t="shared" si="563"/>
        <v>-3</v>
      </c>
    </row>
    <row r="3597" spans="1:27" x14ac:dyDescent="0.25">
      <c r="A3597" s="60">
        <v>45923.583645833336</v>
      </c>
      <c r="B3597" s="61">
        <v>444840710</v>
      </c>
      <c r="C3597" s="62" t="s">
        <v>36</v>
      </c>
      <c r="D3597" s="62" t="s">
        <v>37</v>
      </c>
      <c r="E3597" s="62" t="s">
        <v>119</v>
      </c>
      <c r="F3597" s="63">
        <v>3783.56</v>
      </c>
      <c r="G3597" s="63">
        <v>3780.55</v>
      </c>
      <c r="H3597" s="63">
        <v>3789.55</v>
      </c>
      <c r="I3597" s="62" t="s">
        <v>4068</v>
      </c>
      <c r="J3597" s="63">
        <v>3780.55</v>
      </c>
      <c r="K3597" s="63">
        <v>0</v>
      </c>
      <c r="L3597" s="63">
        <v>0</v>
      </c>
      <c r="M3597" s="63">
        <v>-3.01</v>
      </c>
      <c r="N3597" s="10" t="str">
        <f t="shared" si="558"/>
        <v>L</v>
      </c>
      <c r="O3597" s="11">
        <f t="shared" si="559"/>
        <v>45923</v>
      </c>
      <c r="P3597" s="12" t="str">
        <f t="shared" si="560"/>
        <v>14</v>
      </c>
      <c r="Q3597" s="13" t="str">
        <f>VLOOKUP($B3597,Deals_Demo!$H:$N,7,0)</f>
        <v>strategy_29.py</v>
      </c>
      <c r="R3597" s="13" t="str">
        <f t="shared" si="561"/>
        <v>Tue</v>
      </c>
      <c r="S3597" s="14">
        <f>VLOOKUP($B3597,Deals_Demo!$H:$S,8,0)</f>
        <v>45923.583645833336</v>
      </c>
      <c r="T3597" s="14">
        <f>VLOOKUP($B3597,Deals_Demo!$H:$S,9,0)</f>
        <v>45923.791979166672</v>
      </c>
      <c r="U3597" s="15" t="str">
        <f t="shared" si="562"/>
        <v>2025-09-23</v>
      </c>
      <c r="V3597" s="13" t="str">
        <f>VLOOKUP($B3597,Deals_Demo!$H:$S,11,0)</f>
        <v>19</v>
      </c>
      <c r="W3597" s="13" t="str">
        <f>VLOOKUP($B3597,Deals_Demo!$H:$S,12,0)</f>
        <v>Tue</v>
      </c>
      <c r="X3597" s="13">
        <f t="shared" si="564"/>
        <v>-0.30099999999999999</v>
      </c>
      <c r="Y3597" s="13">
        <f t="shared" si="565"/>
        <v>-0.60199999999999998</v>
      </c>
      <c r="Z3597" s="13">
        <f t="shared" si="566"/>
        <v>-0.90299999999999991</v>
      </c>
      <c r="AA3597" s="13">
        <f t="shared" si="563"/>
        <v>-3</v>
      </c>
    </row>
    <row r="3598" spans="1:27" x14ac:dyDescent="0.25">
      <c r="A3598" s="56">
        <v>45923.588854166665</v>
      </c>
      <c r="B3598" s="57">
        <v>444842706</v>
      </c>
      <c r="C3598" s="58" t="s">
        <v>36</v>
      </c>
      <c r="D3598" s="58" t="s">
        <v>37</v>
      </c>
      <c r="E3598" s="58" t="s">
        <v>119</v>
      </c>
      <c r="F3598" s="59">
        <v>3783.79</v>
      </c>
      <c r="G3598" s="59">
        <v>3780.79</v>
      </c>
      <c r="H3598" s="59">
        <v>3788.29</v>
      </c>
      <c r="I3598" s="58" t="s">
        <v>4068</v>
      </c>
      <c r="J3598" s="59">
        <v>3780.78</v>
      </c>
      <c r="K3598" s="59">
        <v>0</v>
      </c>
      <c r="L3598" s="59">
        <v>0</v>
      </c>
      <c r="M3598" s="59">
        <v>-3.01</v>
      </c>
      <c r="N3598" s="10" t="str">
        <f t="shared" si="558"/>
        <v>L</v>
      </c>
      <c r="O3598" s="11">
        <f t="shared" si="559"/>
        <v>45923</v>
      </c>
      <c r="P3598" s="12" t="str">
        <f t="shared" si="560"/>
        <v>14</v>
      </c>
      <c r="Q3598" s="13" t="str">
        <f>VLOOKUP($B3598,Deals_Demo!$H:$N,7,0)</f>
        <v>DEMO_strategy_03</v>
      </c>
      <c r="R3598" s="13" t="str">
        <f t="shared" si="561"/>
        <v>Tue</v>
      </c>
      <c r="S3598" s="14">
        <f>VLOOKUP($B3598,Deals_Demo!$H:$S,8,0)</f>
        <v>45923.588854166665</v>
      </c>
      <c r="T3598" s="14">
        <f>VLOOKUP($B3598,Deals_Demo!$H:$S,9,0)</f>
        <v>45923.7971875</v>
      </c>
      <c r="U3598" s="15" t="str">
        <f t="shared" si="562"/>
        <v>2025-09-23</v>
      </c>
      <c r="V3598" s="13" t="str">
        <f>VLOOKUP($B3598,Deals_Demo!$H:$S,11,0)</f>
        <v>19</v>
      </c>
      <c r="W3598" s="13" t="str">
        <f>VLOOKUP($B3598,Deals_Demo!$H:$S,12,0)</f>
        <v>Tue</v>
      </c>
      <c r="X3598" s="13">
        <f t="shared" si="564"/>
        <v>-0.30099999999999999</v>
      </c>
      <c r="Y3598" s="13">
        <f t="shared" si="565"/>
        <v>-0.60199999999999998</v>
      </c>
      <c r="Z3598" s="13">
        <f t="shared" si="566"/>
        <v>-0.90299999999999991</v>
      </c>
      <c r="AA3598" s="13">
        <f t="shared" si="563"/>
        <v>-3</v>
      </c>
    </row>
    <row r="3599" spans="1:27" x14ac:dyDescent="0.25">
      <c r="A3599" s="60">
        <v>45923.588865740741</v>
      </c>
      <c r="B3599" s="61">
        <v>444842708</v>
      </c>
      <c r="C3599" s="62" t="s">
        <v>36</v>
      </c>
      <c r="D3599" s="62" t="s">
        <v>37</v>
      </c>
      <c r="E3599" s="62" t="s">
        <v>119</v>
      </c>
      <c r="F3599" s="63">
        <v>3783.79</v>
      </c>
      <c r="G3599" s="63">
        <v>3780.79</v>
      </c>
      <c r="H3599" s="63">
        <v>3788.29</v>
      </c>
      <c r="I3599" s="62" t="s">
        <v>4068</v>
      </c>
      <c r="J3599" s="63">
        <v>3780.78</v>
      </c>
      <c r="K3599" s="63">
        <v>0</v>
      </c>
      <c r="L3599" s="63">
        <v>0</v>
      </c>
      <c r="M3599" s="63">
        <v>-3.01</v>
      </c>
      <c r="N3599" s="10" t="str">
        <f t="shared" si="558"/>
        <v>L</v>
      </c>
      <c r="O3599" s="11">
        <f t="shared" si="559"/>
        <v>45923</v>
      </c>
      <c r="P3599" s="12" t="str">
        <f t="shared" si="560"/>
        <v>14</v>
      </c>
      <c r="Q3599" s="13" t="str">
        <f>VLOOKUP($B3599,Deals_Demo!$H:$N,7,0)</f>
        <v>DEMO_strategy_27</v>
      </c>
      <c r="R3599" s="13" t="str">
        <f t="shared" si="561"/>
        <v>Tue</v>
      </c>
      <c r="S3599" s="14">
        <f>VLOOKUP($B3599,Deals_Demo!$H:$S,8,0)</f>
        <v>45923.588865740741</v>
      </c>
      <c r="T3599" s="14">
        <f>VLOOKUP($B3599,Deals_Demo!$H:$S,9,0)</f>
        <v>45923.797199074077</v>
      </c>
      <c r="U3599" s="15" t="str">
        <f t="shared" si="562"/>
        <v>2025-09-23</v>
      </c>
      <c r="V3599" s="13" t="str">
        <f>VLOOKUP($B3599,Deals_Demo!$H:$S,11,0)</f>
        <v>19</v>
      </c>
      <c r="W3599" s="13" t="str">
        <f>VLOOKUP($B3599,Deals_Demo!$H:$S,12,0)</f>
        <v>Tue</v>
      </c>
      <c r="X3599" s="13">
        <f t="shared" si="564"/>
        <v>-0.30099999999999999</v>
      </c>
      <c r="Y3599" s="13">
        <f t="shared" si="565"/>
        <v>-0.60199999999999998</v>
      </c>
      <c r="Z3599" s="13">
        <f t="shared" si="566"/>
        <v>-0.90299999999999991</v>
      </c>
      <c r="AA3599" s="13">
        <f t="shared" si="563"/>
        <v>-3</v>
      </c>
    </row>
    <row r="3600" spans="1:27" x14ac:dyDescent="0.25">
      <c r="A3600" s="56">
        <v>45923.593946759262</v>
      </c>
      <c r="B3600" s="57">
        <v>444845625</v>
      </c>
      <c r="C3600" s="58" t="s">
        <v>36</v>
      </c>
      <c r="D3600" s="58" t="s">
        <v>38</v>
      </c>
      <c r="E3600" s="58" t="s">
        <v>119</v>
      </c>
      <c r="F3600" s="59">
        <v>3780.58</v>
      </c>
      <c r="G3600" s="59">
        <v>3783.58</v>
      </c>
      <c r="H3600" s="58"/>
      <c r="I3600" s="58" t="s">
        <v>4069</v>
      </c>
      <c r="J3600" s="59">
        <v>3783.71</v>
      </c>
      <c r="K3600" s="59">
        <v>0</v>
      </c>
      <c r="L3600" s="59">
        <v>0</v>
      </c>
      <c r="M3600" s="59">
        <v>-3.13</v>
      </c>
      <c r="N3600" s="10" t="str">
        <f t="shared" si="558"/>
        <v>L</v>
      </c>
      <c r="O3600" s="11">
        <f t="shared" si="559"/>
        <v>45923</v>
      </c>
      <c r="P3600" s="12" t="str">
        <f t="shared" si="560"/>
        <v>14</v>
      </c>
      <c r="Q3600" s="13" t="str">
        <f>VLOOKUP($B3600,Deals_Demo!$H:$N,7,0)</f>
        <v>strategy_18_demo</v>
      </c>
      <c r="R3600" s="13" t="str">
        <f t="shared" si="561"/>
        <v>Tue</v>
      </c>
      <c r="S3600" s="14">
        <f>VLOOKUP($B3600,Deals_Demo!$H:$S,8,0)</f>
        <v>45923.593946759262</v>
      </c>
      <c r="T3600" s="14">
        <f>VLOOKUP($B3600,Deals_Demo!$H:$S,9,0)</f>
        <v>45923.802280092597</v>
      </c>
      <c r="U3600" s="15" t="str">
        <f t="shared" si="562"/>
        <v>2025-09-23</v>
      </c>
      <c r="V3600" s="13" t="str">
        <f>VLOOKUP($B3600,Deals_Demo!$H:$S,11,0)</f>
        <v>19</v>
      </c>
      <c r="W3600" s="13" t="str">
        <f>VLOOKUP($B3600,Deals_Demo!$H:$S,12,0)</f>
        <v>Tue</v>
      </c>
      <c r="X3600" s="13">
        <f t="shared" si="564"/>
        <v>-0.313</v>
      </c>
      <c r="Y3600" s="13">
        <f t="shared" si="565"/>
        <v>-0.626</v>
      </c>
      <c r="Z3600" s="13">
        <f t="shared" si="566"/>
        <v>-0.93899999999999995</v>
      </c>
      <c r="AA3600" s="13">
        <f t="shared" si="563"/>
        <v>-3</v>
      </c>
    </row>
    <row r="3601" spans="1:27" x14ac:dyDescent="0.25">
      <c r="A3601" s="60">
        <v>45923.593958333331</v>
      </c>
      <c r="B3601" s="61">
        <v>444845627</v>
      </c>
      <c r="C3601" s="62" t="s">
        <v>36</v>
      </c>
      <c r="D3601" s="62" t="s">
        <v>38</v>
      </c>
      <c r="E3601" s="62" t="s">
        <v>119</v>
      </c>
      <c r="F3601" s="63">
        <v>3780.58</v>
      </c>
      <c r="G3601" s="63">
        <v>3783.58</v>
      </c>
      <c r="H3601" s="62"/>
      <c r="I3601" s="62" t="s">
        <v>4069</v>
      </c>
      <c r="J3601" s="63">
        <v>3783.71</v>
      </c>
      <c r="K3601" s="63">
        <v>0</v>
      </c>
      <c r="L3601" s="63">
        <v>0</v>
      </c>
      <c r="M3601" s="63">
        <v>-3.13</v>
      </c>
      <c r="N3601" s="10" t="str">
        <f t="shared" si="558"/>
        <v>L</v>
      </c>
      <c r="O3601" s="11">
        <f t="shared" si="559"/>
        <v>45923</v>
      </c>
      <c r="P3601" s="12" t="str">
        <f t="shared" si="560"/>
        <v>14</v>
      </c>
      <c r="Q3601" s="13" t="str">
        <f>VLOOKUP($B3601,Deals_Demo!$H:$N,7,0)</f>
        <v>strategy_20_demo</v>
      </c>
      <c r="R3601" s="13" t="str">
        <f t="shared" si="561"/>
        <v>Tue</v>
      </c>
      <c r="S3601" s="14">
        <f>VLOOKUP($B3601,Deals_Demo!$H:$S,8,0)</f>
        <v>45923.593958333331</v>
      </c>
      <c r="T3601" s="14">
        <f>VLOOKUP($B3601,Deals_Demo!$H:$S,9,0)</f>
        <v>45923.802291666667</v>
      </c>
      <c r="U3601" s="15" t="str">
        <f t="shared" si="562"/>
        <v>2025-09-23</v>
      </c>
      <c r="V3601" s="13" t="str">
        <f>VLOOKUP($B3601,Deals_Demo!$H:$S,11,0)</f>
        <v>19</v>
      </c>
      <c r="W3601" s="13" t="str">
        <f>VLOOKUP($B3601,Deals_Demo!$H:$S,12,0)</f>
        <v>Tue</v>
      </c>
      <c r="X3601" s="13">
        <f t="shared" si="564"/>
        <v>-0.313</v>
      </c>
      <c r="Y3601" s="13">
        <f t="shared" si="565"/>
        <v>-0.626</v>
      </c>
      <c r="Z3601" s="13">
        <f t="shared" si="566"/>
        <v>-0.93899999999999995</v>
      </c>
      <c r="AA3601" s="13">
        <f t="shared" si="563"/>
        <v>-3</v>
      </c>
    </row>
    <row r="3602" spans="1:27" x14ac:dyDescent="0.25">
      <c r="A3602" s="56">
        <v>45923.59579861111</v>
      </c>
      <c r="B3602" s="57">
        <v>444846724</v>
      </c>
      <c r="C3602" s="58" t="s">
        <v>36</v>
      </c>
      <c r="D3602" s="58" t="s">
        <v>37</v>
      </c>
      <c r="E3602" s="58" t="s">
        <v>119</v>
      </c>
      <c r="F3602" s="59">
        <v>3782.88</v>
      </c>
      <c r="G3602" s="59">
        <v>3782.89</v>
      </c>
      <c r="H3602" s="59">
        <v>3787.38</v>
      </c>
      <c r="I3602" s="58" t="s">
        <v>4070</v>
      </c>
      <c r="J3602" s="59">
        <v>3787.47</v>
      </c>
      <c r="K3602" s="59">
        <v>0</v>
      </c>
      <c r="L3602" s="59">
        <v>0</v>
      </c>
      <c r="M3602" s="59">
        <v>4.59</v>
      </c>
      <c r="N3602" s="10" t="str">
        <f t="shared" si="558"/>
        <v>W</v>
      </c>
      <c r="O3602" s="11">
        <f t="shared" si="559"/>
        <v>45923</v>
      </c>
      <c r="P3602" s="12" t="str">
        <f t="shared" si="560"/>
        <v>14</v>
      </c>
      <c r="Q3602" s="13" t="str">
        <f>VLOOKUP($B3602,Deals_Demo!$H:$N,7,0)</f>
        <v>DEMO_strategy_03</v>
      </c>
      <c r="R3602" s="13" t="str">
        <f t="shared" si="561"/>
        <v>Tue</v>
      </c>
      <c r="S3602" s="14">
        <f>VLOOKUP($B3602,Deals_Demo!$H:$S,8,0)</f>
        <v>45923.59579861111</v>
      </c>
      <c r="T3602" s="14">
        <f>VLOOKUP($B3602,Deals_Demo!$H:$S,9,0)</f>
        <v>45923.804131944446</v>
      </c>
      <c r="U3602" s="15" t="str">
        <f t="shared" si="562"/>
        <v>2025-09-23</v>
      </c>
      <c r="V3602" s="13" t="str">
        <f>VLOOKUP($B3602,Deals_Demo!$H:$S,11,0)</f>
        <v>19</v>
      </c>
      <c r="W3602" s="13" t="str">
        <f>VLOOKUP($B3602,Deals_Demo!$H:$S,12,0)</f>
        <v>Tue</v>
      </c>
      <c r="X3602" s="13">
        <f t="shared" si="564"/>
        <v>0.45900000000000002</v>
      </c>
      <c r="Y3602" s="13">
        <f t="shared" si="565"/>
        <v>0.91800000000000004</v>
      </c>
      <c r="Z3602" s="13">
        <f t="shared" si="566"/>
        <v>1.377</v>
      </c>
      <c r="AA3602" s="13">
        <f t="shared" si="563"/>
        <v>4.59</v>
      </c>
    </row>
    <row r="3603" spans="1:27" x14ac:dyDescent="0.25">
      <c r="A3603" s="60">
        <v>45923.595810185187</v>
      </c>
      <c r="B3603" s="61">
        <v>444846726</v>
      </c>
      <c r="C3603" s="62" t="s">
        <v>36</v>
      </c>
      <c r="D3603" s="62" t="s">
        <v>37</v>
      </c>
      <c r="E3603" s="62" t="s">
        <v>119</v>
      </c>
      <c r="F3603" s="63">
        <v>3782.87</v>
      </c>
      <c r="G3603" s="63">
        <v>3782.88</v>
      </c>
      <c r="H3603" s="63">
        <v>3787.38</v>
      </c>
      <c r="I3603" s="62" t="s">
        <v>4070</v>
      </c>
      <c r="J3603" s="63">
        <v>3787.47</v>
      </c>
      <c r="K3603" s="63">
        <v>0</v>
      </c>
      <c r="L3603" s="63">
        <v>0</v>
      </c>
      <c r="M3603" s="63">
        <v>4.5999999999999996</v>
      </c>
      <c r="N3603" s="10" t="str">
        <f t="shared" si="558"/>
        <v>W</v>
      </c>
      <c r="O3603" s="11">
        <f t="shared" si="559"/>
        <v>45923</v>
      </c>
      <c r="P3603" s="12" t="str">
        <f t="shared" si="560"/>
        <v>14</v>
      </c>
      <c r="Q3603" s="13" t="str">
        <f>VLOOKUP($B3603,Deals_Demo!$H:$N,7,0)</f>
        <v>DEMO_strategy_27</v>
      </c>
      <c r="R3603" s="13" t="str">
        <f t="shared" si="561"/>
        <v>Tue</v>
      </c>
      <c r="S3603" s="14">
        <f>VLOOKUP($B3603,Deals_Demo!$H:$S,8,0)</f>
        <v>45923.595810185187</v>
      </c>
      <c r="T3603" s="14">
        <f>VLOOKUP($B3603,Deals_Demo!$H:$S,9,0)</f>
        <v>45923.804143518522</v>
      </c>
      <c r="U3603" s="15" t="str">
        <f t="shared" si="562"/>
        <v>2025-09-23</v>
      </c>
      <c r="V3603" s="13" t="str">
        <f>VLOOKUP($B3603,Deals_Demo!$H:$S,11,0)</f>
        <v>19</v>
      </c>
      <c r="W3603" s="13" t="str">
        <f>VLOOKUP($B3603,Deals_Demo!$H:$S,12,0)</f>
        <v>Tue</v>
      </c>
      <c r="X3603" s="13">
        <f t="shared" si="564"/>
        <v>0.45999999999999996</v>
      </c>
      <c r="Y3603" s="13">
        <f t="shared" si="565"/>
        <v>0.91999999999999993</v>
      </c>
      <c r="Z3603" s="13">
        <f t="shared" si="566"/>
        <v>1.38</v>
      </c>
      <c r="AA3603" s="13">
        <f t="shared" si="563"/>
        <v>4.5999999999999996</v>
      </c>
    </row>
    <row r="3604" spans="1:27" x14ac:dyDescent="0.25">
      <c r="A3604" s="56">
        <v>45923.601006944446</v>
      </c>
      <c r="B3604" s="57">
        <v>444849627</v>
      </c>
      <c r="C3604" s="58" t="s">
        <v>36</v>
      </c>
      <c r="D3604" s="58" t="s">
        <v>37</v>
      </c>
      <c r="E3604" s="58" t="s">
        <v>119</v>
      </c>
      <c r="F3604" s="59">
        <v>3785.21</v>
      </c>
      <c r="G3604" s="59">
        <v>3787.54</v>
      </c>
      <c r="H3604" s="58"/>
      <c r="I3604" s="58" t="s">
        <v>4071</v>
      </c>
      <c r="J3604" s="59">
        <v>3787.5</v>
      </c>
      <c r="K3604" s="59">
        <v>0</v>
      </c>
      <c r="L3604" s="59">
        <v>0</v>
      </c>
      <c r="M3604" s="59">
        <v>2.29</v>
      </c>
      <c r="N3604" s="10" t="str">
        <f t="shared" si="558"/>
        <v>W</v>
      </c>
      <c r="O3604" s="11">
        <f t="shared" si="559"/>
        <v>45923</v>
      </c>
      <c r="P3604" s="12" t="str">
        <f t="shared" si="560"/>
        <v>14</v>
      </c>
      <c r="Q3604" s="13" t="str">
        <f>VLOOKUP($B3604,Deals_Demo!$H:$N,7,0)</f>
        <v>strategy_19_demo</v>
      </c>
      <c r="R3604" s="13" t="str">
        <f t="shared" si="561"/>
        <v>Tue</v>
      </c>
      <c r="S3604" s="14">
        <f>VLOOKUP($B3604,Deals_Demo!$H:$S,8,0)</f>
        <v>45923.601006944446</v>
      </c>
      <c r="T3604" s="14">
        <f>VLOOKUP($B3604,Deals_Demo!$H:$S,9,0)</f>
        <v>45923.809340277781</v>
      </c>
      <c r="U3604" s="15" t="str">
        <f t="shared" si="562"/>
        <v>2025-09-23</v>
      </c>
      <c r="V3604" s="13" t="str">
        <f>VLOOKUP($B3604,Deals_Demo!$H:$S,11,0)</f>
        <v>19</v>
      </c>
      <c r="W3604" s="13" t="str">
        <f>VLOOKUP($B3604,Deals_Demo!$H:$S,12,0)</f>
        <v>Tue</v>
      </c>
      <c r="X3604" s="13">
        <f t="shared" si="564"/>
        <v>0.22900000000000001</v>
      </c>
      <c r="Y3604" s="13">
        <f t="shared" si="565"/>
        <v>0.45800000000000002</v>
      </c>
      <c r="Z3604" s="13">
        <f t="shared" si="566"/>
        <v>0.68699999999999994</v>
      </c>
      <c r="AA3604" s="13">
        <f t="shared" si="563"/>
        <v>-3</v>
      </c>
    </row>
    <row r="3605" spans="1:27" x14ac:dyDescent="0.25">
      <c r="A3605" s="60">
        <v>45923.601018518515</v>
      </c>
      <c r="B3605" s="61">
        <v>444849630</v>
      </c>
      <c r="C3605" s="62" t="s">
        <v>36</v>
      </c>
      <c r="D3605" s="62" t="s">
        <v>37</v>
      </c>
      <c r="E3605" s="62" t="s">
        <v>119</v>
      </c>
      <c r="F3605" s="63">
        <v>3785.07</v>
      </c>
      <c r="G3605" s="63">
        <v>3787.48</v>
      </c>
      <c r="H3605" s="62"/>
      <c r="I3605" s="62" t="s">
        <v>4071</v>
      </c>
      <c r="J3605" s="63">
        <v>3787.48</v>
      </c>
      <c r="K3605" s="63">
        <v>0</v>
      </c>
      <c r="L3605" s="63">
        <v>0</v>
      </c>
      <c r="M3605" s="63">
        <v>2.41</v>
      </c>
      <c r="N3605" s="10" t="str">
        <f t="shared" si="558"/>
        <v>W</v>
      </c>
      <c r="O3605" s="11">
        <f t="shared" si="559"/>
        <v>45923</v>
      </c>
      <c r="P3605" s="12" t="str">
        <f t="shared" si="560"/>
        <v>14</v>
      </c>
      <c r="Q3605" s="13" t="str">
        <f>VLOOKUP($B3605,Deals_Demo!$H:$N,7,0)</f>
        <v>strategy_20_demo</v>
      </c>
      <c r="R3605" s="13" t="str">
        <f t="shared" si="561"/>
        <v>Tue</v>
      </c>
      <c r="S3605" s="14">
        <f>VLOOKUP($B3605,Deals_Demo!$H:$S,8,0)</f>
        <v>45923.601018518515</v>
      </c>
      <c r="T3605" s="14">
        <f>VLOOKUP($B3605,Deals_Demo!$H:$S,9,0)</f>
        <v>45923.809351851851</v>
      </c>
      <c r="U3605" s="15" t="str">
        <f t="shared" si="562"/>
        <v>2025-09-23</v>
      </c>
      <c r="V3605" s="13" t="str">
        <f>VLOOKUP($B3605,Deals_Demo!$H:$S,11,0)</f>
        <v>19</v>
      </c>
      <c r="W3605" s="13" t="str">
        <f>VLOOKUP($B3605,Deals_Demo!$H:$S,12,0)</f>
        <v>Tue</v>
      </c>
      <c r="X3605" s="13">
        <f t="shared" si="564"/>
        <v>0.24100000000000002</v>
      </c>
      <c r="Y3605" s="13">
        <f t="shared" si="565"/>
        <v>0.48200000000000004</v>
      </c>
      <c r="Z3605" s="13">
        <f t="shared" si="566"/>
        <v>0.72299999999999998</v>
      </c>
      <c r="AA3605" s="13">
        <f t="shared" si="563"/>
        <v>-3</v>
      </c>
    </row>
    <row r="3606" spans="1:27" x14ac:dyDescent="0.25">
      <c r="A3606" s="56">
        <v>45923.601018518515</v>
      </c>
      <c r="B3606" s="57">
        <v>444849632</v>
      </c>
      <c r="C3606" s="58" t="s">
        <v>36</v>
      </c>
      <c r="D3606" s="58" t="s">
        <v>37</v>
      </c>
      <c r="E3606" s="58" t="s">
        <v>119</v>
      </c>
      <c r="F3606" s="59">
        <v>3785.11</v>
      </c>
      <c r="G3606" s="59">
        <v>3787.57</v>
      </c>
      <c r="H3606" s="58"/>
      <c r="I3606" s="58" t="s">
        <v>4071</v>
      </c>
      <c r="J3606" s="59">
        <v>3787.5</v>
      </c>
      <c r="K3606" s="59">
        <v>0</v>
      </c>
      <c r="L3606" s="59">
        <v>0</v>
      </c>
      <c r="M3606" s="59">
        <v>2.39</v>
      </c>
      <c r="N3606" s="10" t="str">
        <f t="shared" si="558"/>
        <v>W</v>
      </c>
      <c r="O3606" s="11">
        <f t="shared" si="559"/>
        <v>45923</v>
      </c>
      <c r="P3606" s="12" t="str">
        <f t="shared" si="560"/>
        <v>14</v>
      </c>
      <c r="Q3606" s="13" t="str">
        <f>VLOOKUP($B3606,Deals_Demo!$H:$N,7,0)</f>
        <v>strategy_18_demo</v>
      </c>
      <c r="R3606" s="13" t="str">
        <f t="shared" si="561"/>
        <v>Tue</v>
      </c>
      <c r="S3606" s="14">
        <f>VLOOKUP($B3606,Deals_Demo!$H:$S,8,0)</f>
        <v>45923.601018518515</v>
      </c>
      <c r="T3606" s="14">
        <f>VLOOKUP($B3606,Deals_Demo!$H:$S,9,0)</f>
        <v>45923.809351851851</v>
      </c>
      <c r="U3606" s="15" t="str">
        <f t="shared" si="562"/>
        <v>2025-09-23</v>
      </c>
      <c r="V3606" s="13" t="str">
        <f>VLOOKUP($B3606,Deals_Demo!$H:$S,11,0)</f>
        <v>19</v>
      </c>
      <c r="W3606" s="13" t="str">
        <f>VLOOKUP($B3606,Deals_Demo!$H:$S,12,0)</f>
        <v>Tue</v>
      </c>
      <c r="X3606" s="13">
        <f t="shared" si="564"/>
        <v>0.23900000000000002</v>
      </c>
      <c r="Y3606" s="13">
        <f t="shared" si="565"/>
        <v>0.47800000000000004</v>
      </c>
      <c r="Z3606" s="13">
        <f t="shared" si="566"/>
        <v>0.71699999999999997</v>
      </c>
      <c r="AA3606" s="13">
        <f t="shared" si="563"/>
        <v>-3</v>
      </c>
    </row>
    <row r="3607" spans="1:27" x14ac:dyDescent="0.25">
      <c r="A3607" s="60">
        <v>45923.604594907411</v>
      </c>
      <c r="B3607" s="61">
        <v>444852447</v>
      </c>
      <c r="C3607" s="62" t="s">
        <v>36</v>
      </c>
      <c r="D3607" s="62" t="s">
        <v>37</v>
      </c>
      <c r="E3607" s="62" t="s">
        <v>119</v>
      </c>
      <c r="F3607" s="63">
        <v>3787.49</v>
      </c>
      <c r="G3607" s="63">
        <v>3784.5</v>
      </c>
      <c r="H3607" s="62"/>
      <c r="I3607" s="62" t="s">
        <v>4072</v>
      </c>
      <c r="J3607" s="63">
        <v>3784.45</v>
      </c>
      <c r="K3607" s="63">
        <v>0</v>
      </c>
      <c r="L3607" s="63">
        <v>0</v>
      </c>
      <c r="M3607" s="63">
        <v>-3.04</v>
      </c>
      <c r="N3607" s="10" t="str">
        <f t="shared" si="558"/>
        <v>L</v>
      </c>
      <c r="O3607" s="11">
        <f t="shared" si="559"/>
        <v>45923</v>
      </c>
      <c r="P3607" s="12" t="str">
        <f t="shared" si="560"/>
        <v>14</v>
      </c>
      <c r="Q3607" s="13" t="str">
        <f>VLOOKUP($B3607,Deals_Demo!$H:$N,7,0)</f>
        <v>strategy_19_demo</v>
      </c>
      <c r="R3607" s="13" t="str">
        <f t="shared" si="561"/>
        <v>Tue</v>
      </c>
      <c r="S3607" s="14">
        <f>VLOOKUP($B3607,Deals_Demo!$H:$S,8,0)</f>
        <v>45923.604594907411</v>
      </c>
      <c r="T3607" s="14">
        <f>VLOOKUP($B3607,Deals_Demo!$H:$S,9,0)</f>
        <v>45923.812928240746</v>
      </c>
      <c r="U3607" s="15" t="str">
        <f t="shared" si="562"/>
        <v>2025-09-23</v>
      </c>
      <c r="V3607" s="13" t="str">
        <f>VLOOKUP($B3607,Deals_Demo!$H:$S,11,0)</f>
        <v>19</v>
      </c>
      <c r="W3607" s="13" t="str">
        <f>VLOOKUP($B3607,Deals_Demo!$H:$S,12,0)</f>
        <v>Tue</v>
      </c>
      <c r="X3607" s="13">
        <f t="shared" si="564"/>
        <v>-0.30400000000000005</v>
      </c>
      <c r="Y3607" s="13">
        <f t="shared" si="565"/>
        <v>-0.6080000000000001</v>
      </c>
      <c r="Z3607" s="13">
        <f t="shared" si="566"/>
        <v>-0.91199999999999992</v>
      </c>
      <c r="AA3607" s="13">
        <f t="shared" si="563"/>
        <v>-3</v>
      </c>
    </row>
    <row r="3608" spans="1:27" x14ac:dyDescent="0.25">
      <c r="A3608" s="56">
        <v>45923.60460648148</v>
      </c>
      <c r="B3608" s="57">
        <v>444852448</v>
      </c>
      <c r="C3608" s="58" t="s">
        <v>36</v>
      </c>
      <c r="D3608" s="58" t="s">
        <v>37</v>
      </c>
      <c r="E3608" s="58" t="s">
        <v>119</v>
      </c>
      <c r="F3608" s="59">
        <v>3787.46</v>
      </c>
      <c r="G3608" s="59">
        <v>3784.49</v>
      </c>
      <c r="H3608" s="58"/>
      <c r="I3608" s="58" t="s">
        <v>4072</v>
      </c>
      <c r="J3608" s="59">
        <v>3784.45</v>
      </c>
      <c r="K3608" s="59">
        <v>0</v>
      </c>
      <c r="L3608" s="59">
        <v>0</v>
      </c>
      <c r="M3608" s="59">
        <v>-3.01</v>
      </c>
      <c r="N3608" s="10" t="str">
        <f t="shared" si="558"/>
        <v>L</v>
      </c>
      <c r="O3608" s="11">
        <f t="shared" si="559"/>
        <v>45923</v>
      </c>
      <c r="P3608" s="12" t="str">
        <f t="shared" si="560"/>
        <v>14</v>
      </c>
      <c r="Q3608" s="13" t="str">
        <f>VLOOKUP($B3608,Deals_Demo!$H:$N,7,0)</f>
        <v>strategy_18_demo</v>
      </c>
      <c r="R3608" s="13" t="str">
        <f t="shared" si="561"/>
        <v>Tue</v>
      </c>
      <c r="S3608" s="14">
        <f>VLOOKUP($B3608,Deals_Demo!$H:$S,8,0)</f>
        <v>45923.60460648148</v>
      </c>
      <c r="T3608" s="14">
        <f>VLOOKUP($B3608,Deals_Demo!$H:$S,9,0)</f>
        <v>45923.812939814816</v>
      </c>
      <c r="U3608" s="15" t="str">
        <f t="shared" si="562"/>
        <v>2025-09-23</v>
      </c>
      <c r="V3608" s="13" t="str">
        <f>VLOOKUP($B3608,Deals_Demo!$H:$S,11,0)</f>
        <v>19</v>
      </c>
      <c r="W3608" s="13" t="str">
        <f>VLOOKUP($B3608,Deals_Demo!$H:$S,12,0)</f>
        <v>Tue</v>
      </c>
      <c r="X3608" s="13">
        <f t="shared" si="564"/>
        <v>-0.30099999999999999</v>
      </c>
      <c r="Y3608" s="13">
        <f t="shared" si="565"/>
        <v>-0.60199999999999998</v>
      </c>
      <c r="Z3608" s="13">
        <f t="shared" si="566"/>
        <v>-0.90299999999999991</v>
      </c>
      <c r="AA3608" s="13">
        <f t="shared" si="563"/>
        <v>-3</v>
      </c>
    </row>
    <row r="3609" spans="1:27" x14ac:dyDescent="0.25">
      <c r="A3609" s="60">
        <v>45923.60460648148</v>
      </c>
      <c r="B3609" s="61">
        <v>444852450</v>
      </c>
      <c r="C3609" s="62" t="s">
        <v>36</v>
      </c>
      <c r="D3609" s="62" t="s">
        <v>37</v>
      </c>
      <c r="E3609" s="62" t="s">
        <v>119</v>
      </c>
      <c r="F3609" s="63">
        <v>3787.47</v>
      </c>
      <c r="G3609" s="63">
        <v>3784.49</v>
      </c>
      <c r="H3609" s="62"/>
      <c r="I3609" s="62" t="s">
        <v>4072</v>
      </c>
      <c r="J3609" s="63">
        <v>3784.45</v>
      </c>
      <c r="K3609" s="63">
        <v>0</v>
      </c>
      <c r="L3609" s="63">
        <v>0</v>
      </c>
      <c r="M3609" s="63">
        <v>-3.02</v>
      </c>
      <c r="N3609" s="10" t="str">
        <f t="shared" si="558"/>
        <v>L</v>
      </c>
      <c r="O3609" s="11">
        <f t="shared" si="559"/>
        <v>45923</v>
      </c>
      <c r="P3609" s="12" t="str">
        <f t="shared" si="560"/>
        <v>14</v>
      </c>
      <c r="Q3609" s="13" t="str">
        <f>VLOOKUP($B3609,Deals_Demo!$H:$N,7,0)</f>
        <v>strategy_20_demo</v>
      </c>
      <c r="R3609" s="13" t="str">
        <f t="shared" si="561"/>
        <v>Tue</v>
      </c>
      <c r="S3609" s="14">
        <f>VLOOKUP($B3609,Deals_Demo!$H:$S,8,0)</f>
        <v>45923.60460648148</v>
      </c>
      <c r="T3609" s="14">
        <f>VLOOKUP($B3609,Deals_Demo!$H:$S,9,0)</f>
        <v>45923.812939814816</v>
      </c>
      <c r="U3609" s="15" t="str">
        <f t="shared" si="562"/>
        <v>2025-09-23</v>
      </c>
      <c r="V3609" s="13" t="str">
        <f>VLOOKUP($B3609,Deals_Demo!$H:$S,11,0)</f>
        <v>19</v>
      </c>
      <c r="W3609" s="13" t="str">
        <f>VLOOKUP($B3609,Deals_Demo!$H:$S,12,0)</f>
        <v>Tue</v>
      </c>
      <c r="X3609" s="13">
        <f t="shared" si="564"/>
        <v>-0.30200000000000005</v>
      </c>
      <c r="Y3609" s="13">
        <f t="shared" si="565"/>
        <v>-0.60400000000000009</v>
      </c>
      <c r="Z3609" s="13">
        <f t="shared" si="566"/>
        <v>-0.90599999999999992</v>
      </c>
      <c r="AA3609" s="13">
        <f t="shared" si="563"/>
        <v>-3</v>
      </c>
    </row>
    <row r="3610" spans="1:27" x14ac:dyDescent="0.25">
      <c r="A3610" s="56">
        <v>45923.605405092596</v>
      </c>
      <c r="B3610" s="57">
        <v>444852777</v>
      </c>
      <c r="C3610" s="58" t="s">
        <v>36</v>
      </c>
      <c r="D3610" s="58" t="s">
        <v>37</v>
      </c>
      <c r="E3610" s="58" t="s">
        <v>119</v>
      </c>
      <c r="F3610" s="59">
        <v>3787.3</v>
      </c>
      <c r="G3610" s="59">
        <v>3784.29</v>
      </c>
      <c r="H3610" s="59">
        <v>3790.79</v>
      </c>
      <c r="I3610" s="58" t="s">
        <v>4073</v>
      </c>
      <c r="J3610" s="59">
        <v>3784.25</v>
      </c>
      <c r="K3610" s="59">
        <v>0</v>
      </c>
      <c r="L3610" s="59">
        <v>0</v>
      </c>
      <c r="M3610" s="59">
        <v>-3.05</v>
      </c>
      <c r="N3610" s="10" t="str">
        <f t="shared" si="558"/>
        <v>L</v>
      </c>
      <c r="O3610" s="11">
        <f t="shared" si="559"/>
        <v>45923</v>
      </c>
      <c r="P3610" s="12" t="str">
        <f t="shared" si="560"/>
        <v>14</v>
      </c>
      <c r="Q3610" s="13" t="str">
        <f>VLOOKUP($B3610,Deals_Demo!$H:$N,7,0)</f>
        <v>strategy_11_demo</v>
      </c>
      <c r="R3610" s="13" t="str">
        <f t="shared" si="561"/>
        <v>Tue</v>
      </c>
      <c r="S3610" s="14">
        <f>VLOOKUP($B3610,Deals_Demo!$H:$S,8,0)</f>
        <v>45923.605405092596</v>
      </c>
      <c r="T3610" s="14">
        <f>VLOOKUP($B3610,Deals_Demo!$H:$S,9,0)</f>
        <v>45923.813738425932</v>
      </c>
      <c r="U3610" s="15" t="str">
        <f t="shared" si="562"/>
        <v>2025-09-23</v>
      </c>
      <c r="V3610" s="13" t="str">
        <f>VLOOKUP($B3610,Deals_Demo!$H:$S,11,0)</f>
        <v>19</v>
      </c>
      <c r="W3610" s="13" t="str">
        <f>VLOOKUP($B3610,Deals_Demo!$H:$S,12,0)</f>
        <v>Tue</v>
      </c>
      <c r="X3610" s="13">
        <f t="shared" si="564"/>
        <v>-0.30499999999999999</v>
      </c>
      <c r="Y3610" s="13">
        <f t="shared" si="565"/>
        <v>-0.61</v>
      </c>
      <c r="Z3610" s="13">
        <f t="shared" si="566"/>
        <v>-0.91499999999999992</v>
      </c>
      <c r="AA3610" s="13">
        <f t="shared" si="563"/>
        <v>-3</v>
      </c>
    </row>
    <row r="3611" spans="1:27" x14ac:dyDescent="0.25">
      <c r="A3611" s="60">
        <v>45923.605405092596</v>
      </c>
      <c r="B3611" s="61">
        <v>444852780</v>
      </c>
      <c r="C3611" s="62" t="s">
        <v>36</v>
      </c>
      <c r="D3611" s="62" t="s">
        <v>37</v>
      </c>
      <c r="E3611" s="62" t="s">
        <v>119</v>
      </c>
      <c r="F3611" s="63">
        <v>3787.29</v>
      </c>
      <c r="G3611" s="63">
        <v>3784.3</v>
      </c>
      <c r="H3611" s="63">
        <v>3790.8</v>
      </c>
      <c r="I3611" s="62" t="s">
        <v>4073</v>
      </c>
      <c r="J3611" s="63">
        <v>3784.25</v>
      </c>
      <c r="K3611" s="63">
        <v>0</v>
      </c>
      <c r="L3611" s="63">
        <v>0</v>
      </c>
      <c r="M3611" s="63">
        <v>-3.04</v>
      </c>
      <c r="N3611" s="10" t="str">
        <f t="shared" si="558"/>
        <v>L</v>
      </c>
      <c r="O3611" s="11">
        <f t="shared" si="559"/>
        <v>45923</v>
      </c>
      <c r="P3611" s="12" t="str">
        <f t="shared" si="560"/>
        <v>14</v>
      </c>
      <c r="Q3611" s="13" t="str">
        <f>VLOOKUP($B3611,Deals_Demo!$H:$N,7,0)</f>
        <v>strategy_16_demo</v>
      </c>
      <c r="R3611" s="13" t="str">
        <f t="shared" si="561"/>
        <v>Tue</v>
      </c>
      <c r="S3611" s="14">
        <f>VLOOKUP($B3611,Deals_Demo!$H:$S,8,0)</f>
        <v>45923.605405092596</v>
      </c>
      <c r="T3611" s="14">
        <f>VLOOKUP($B3611,Deals_Demo!$H:$S,9,0)</f>
        <v>45923.813738425932</v>
      </c>
      <c r="U3611" s="15" t="str">
        <f t="shared" si="562"/>
        <v>2025-09-23</v>
      </c>
      <c r="V3611" s="13" t="str">
        <f>VLOOKUP($B3611,Deals_Demo!$H:$S,11,0)</f>
        <v>19</v>
      </c>
      <c r="W3611" s="13" t="str">
        <f>VLOOKUP($B3611,Deals_Demo!$H:$S,12,0)</f>
        <v>Tue</v>
      </c>
      <c r="X3611" s="13">
        <f t="shared" si="564"/>
        <v>-0.30400000000000005</v>
      </c>
      <c r="Y3611" s="13">
        <f t="shared" si="565"/>
        <v>-0.6080000000000001</v>
      </c>
      <c r="Z3611" s="13">
        <f t="shared" si="566"/>
        <v>-0.91199999999999992</v>
      </c>
      <c r="AA3611" s="13">
        <f t="shared" si="563"/>
        <v>-3</v>
      </c>
    </row>
    <row r="3612" spans="1:27" x14ac:dyDescent="0.25">
      <c r="A3612" s="56">
        <v>45923.605416666665</v>
      </c>
      <c r="B3612" s="57">
        <v>444852785</v>
      </c>
      <c r="C3612" s="58" t="s">
        <v>36</v>
      </c>
      <c r="D3612" s="58" t="s">
        <v>37</v>
      </c>
      <c r="E3612" s="58" t="s">
        <v>119</v>
      </c>
      <c r="F3612" s="59">
        <v>3787.29</v>
      </c>
      <c r="G3612" s="59">
        <v>3784.3</v>
      </c>
      <c r="H3612" s="59">
        <v>3789.5</v>
      </c>
      <c r="I3612" s="58" t="s">
        <v>4073</v>
      </c>
      <c r="J3612" s="59">
        <v>3784.25</v>
      </c>
      <c r="K3612" s="59">
        <v>0</v>
      </c>
      <c r="L3612" s="59">
        <v>0</v>
      </c>
      <c r="M3612" s="59">
        <v>-3.04</v>
      </c>
      <c r="N3612" s="10" t="str">
        <f t="shared" si="558"/>
        <v>L</v>
      </c>
      <c r="O3612" s="11">
        <f t="shared" si="559"/>
        <v>45923</v>
      </c>
      <c r="P3612" s="12" t="str">
        <f t="shared" si="560"/>
        <v>14</v>
      </c>
      <c r="Q3612" s="13" t="str">
        <f>VLOOKUP($B3612,Deals_Demo!$H:$N,7,0)</f>
        <v>strategy_21_demo</v>
      </c>
      <c r="R3612" s="13" t="str">
        <f t="shared" si="561"/>
        <v>Tue</v>
      </c>
      <c r="S3612" s="14">
        <f>VLOOKUP($B3612,Deals_Demo!$H:$S,8,0)</f>
        <v>45923.605416666665</v>
      </c>
      <c r="T3612" s="14">
        <f>VLOOKUP($B3612,Deals_Demo!$H:$S,9,0)</f>
        <v>45923.813750000001</v>
      </c>
      <c r="U3612" s="15" t="str">
        <f t="shared" si="562"/>
        <v>2025-09-23</v>
      </c>
      <c r="V3612" s="13" t="str">
        <f>VLOOKUP($B3612,Deals_Demo!$H:$S,11,0)</f>
        <v>19</v>
      </c>
      <c r="W3612" s="13" t="str">
        <f>VLOOKUP($B3612,Deals_Demo!$H:$S,12,0)</f>
        <v>Tue</v>
      </c>
      <c r="X3612" s="13">
        <f t="shared" si="564"/>
        <v>-0.30400000000000005</v>
      </c>
      <c r="Y3612" s="13">
        <f t="shared" si="565"/>
        <v>-0.6080000000000001</v>
      </c>
      <c r="Z3612" s="13">
        <f t="shared" si="566"/>
        <v>-0.91199999999999992</v>
      </c>
      <c r="AA3612" s="13">
        <f t="shared" si="563"/>
        <v>-3</v>
      </c>
    </row>
    <row r="3613" spans="1:27" x14ac:dyDescent="0.25">
      <c r="A3613" s="60">
        <v>45923.605416666665</v>
      </c>
      <c r="B3613" s="61">
        <v>444852788</v>
      </c>
      <c r="C3613" s="62" t="s">
        <v>36</v>
      </c>
      <c r="D3613" s="62" t="s">
        <v>37</v>
      </c>
      <c r="E3613" s="62" t="s">
        <v>119</v>
      </c>
      <c r="F3613" s="63">
        <v>3787.3</v>
      </c>
      <c r="G3613" s="63">
        <v>3784.8</v>
      </c>
      <c r="H3613" s="63">
        <v>3790.3</v>
      </c>
      <c r="I3613" s="62" t="s">
        <v>4074</v>
      </c>
      <c r="J3613" s="63">
        <v>3784.79</v>
      </c>
      <c r="K3613" s="63">
        <v>0</v>
      </c>
      <c r="L3613" s="63">
        <v>0</v>
      </c>
      <c r="M3613" s="63">
        <v>-2.5099999999999998</v>
      </c>
      <c r="N3613" s="10" t="str">
        <f t="shared" si="558"/>
        <v>L</v>
      </c>
      <c r="O3613" s="11">
        <f t="shared" si="559"/>
        <v>45923</v>
      </c>
      <c r="P3613" s="12" t="str">
        <f t="shared" si="560"/>
        <v>14</v>
      </c>
      <c r="Q3613" s="13" t="str">
        <f>VLOOKUP($B3613,Deals_Demo!$H:$N,7,0)</f>
        <v>strategy_10_demo</v>
      </c>
      <c r="R3613" s="13" t="str">
        <f t="shared" si="561"/>
        <v>Tue</v>
      </c>
      <c r="S3613" s="14">
        <f>VLOOKUP($B3613,Deals_Demo!$H:$S,8,0)</f>
        <v>45923.605416666665</v>
      </c>
      <c r="T3613" s="14">
        <f>VLOOKUP($B3613,Deals_Demo!$H:$S,9,0)</f>
        <v>45923.813750000001</v>
      </c>
      <c r="U3613" s="15" t="str">
        <f t="shared" si="562"/>
        <v>2025-09-23</v>
      </c>
      <c r="V3613" s="13" t="str">
        <f>VLOOKUP($B3613,Deals_Demo!$H:$S,11,0)</f>
        <v>19</v>
      </c>
      <c r="W3613" s="13" t="str">
        <f>VLOOKUP($B3613,Deals_Demo!$H:$S,12,0)</f>
        <v>Tue</v>
      </c>
      <c r="X3613" s="13">
        <f t="shared" si="564"/>
        <v>-0.251</v>
      </c>
      <c r="Y3613" s="13">
        <f t="shared" si="565"/>
        <v>-0.502</v>
      </c>
      <c r="Z3613" s="13">
        <f t="shared" si="566"/>
        <v>-0.75299999999999989</v>
      </c>
      <c r="AA3613" s="13">
        <f t="shared" si="563"/>
        <v>-3</v>
      </c>
    </row>
    <row r="3614" spans="1:27" x14ac:dyDescent="0.25">
      <c r="A3614" s="56">
        <v>45923.605416666665</v>
      </c>
      <c r="B3614" s="57">
        <v>444852791</v>
      </c>
      <c r="C3614" s="58" t="s">
        <v>36</v>
      </c>
      <c r="D3614" s="58" t="s">
        <v>37</v>
      </c>
      <c r="E3614" s="58" t="s">
        <v>119</v>
      </c>
      <c r="F3614" s="59">
        <v>3787.3</v>
      </c>
      <c r="G3614" s="59">
        <v>3784.3</v>
      </c>
      <c r="H3614" s="59">
        <v>3788.8</v>
      </c>
      <c r="I3614" s="58" t="s">
        <v>4073</v>
      </c>
      <c r="J3614" s="59">
        <v>3784.25</v>
      </c>
      <c r="K3614" s="59">
        <v>0</v>
      </c>
      <c r="L3614" s="59">
        <v>0</v>
      </c>
      <c r="M3614" s="59">
        <v>-3.05</v>
      </c>
      <c r="N3614" s="10" t="str">
        <f t="shared" si="558"/>
        <v>L</v>
      </c>
      <c r="O3614" s="11">
        <f t="shared" si="559"/>
        <v>45923</v>
      </c>
      <c r="P3614" s="12" t="str">
        <f t="shared" si="560"/>
        <v>14</v>
      </c>
      <c r="Q3614" s="13" t="str">
        <f>VLOOKUP($B3614,Deals_Demo!$H:$N,7,0)</f>
        <v>strategy_12_demo</v>
      </c>
      <c r="R3614" s="13" t="str">
        <f t="shared" si="561"/>
        <v>Tue</v>
      </c>
      <c r="S3614" s="14">
        <f>VLOOKUP($B3614,Deals_Demo!$H:$S,8,0)</f>
        <v>45923.605416666665</v>
      </c>
      <c r="T3614" s="14">
        <f>VLOOKUP($B3614,Deals_Demo!$H:$S,9,0)</f>
        <v>45923.813750000001</v>
      </c>
      <c r="U3614" s="15" t="str">
        <f t="shared" si="562"/>
        <v>2025-09-23</v>
      </c>
      <c r="V3614" s="13" t="str">
        <f>VLOOKUP($B3614,Deals_Demo!$H:$S,11,0)</f>
        <v>19</v>
      </c>
      <c r="W3614" s="13" t="str">
        <f>VLOOKUP($B3614,Deals_Demo!$H:$S,12,0)</f>
        <v>Tue</v>
      </c>
      <c r="X3614" s="13">
        <f t="shared" si="564"/>
        <v>-0.30499999999999999</v>
      </c>
      <c r="Y3614" s="13">
        <f t="shared" si="565"/>
        <v>-0.61</v>
      </c>
      <c r="Z3614" s="13">
        <f t="shared" si="566"/>
        <v>-0.91499999999999992</v>
      </c>
      <c r="AA3614" s="13">
        <f t="shared" si="563"/>
        <v>-3</v>
      </c>
    </row>
    <row r="3615" spans="1:27" x14ac:dyDescent="0.25">
      <c r="A3615" s="60">
        <v>45923.605416666665</v>
      </c>
      <c r="B3615" s="61">
        <v>444852792</v>
      </c>
      <c r="C3615" s="62" t="s">
        <v>36</v>
      </c>
      <c r="D3615" s="62" t="s">
        <v>37</v>
      </c>
      <c r="E3615" s="62" t="s">
        <v>119</v>
      </c>
      <c r="F3615" s="63">
        <v>3787.3</v>
      </c>
      <c r="G3615" s="63">
        <v>3785.8</v>
      </c>
      <c r="H3615" s="63">
        <v>3788.8</v>
      </c>
      <c r="I3615" s="62" t="s">
        <v>4075</v>
      </c>
      <c r="J3615" s="63">
        <v>3785.58</v>
      </c>
      <c r="K3615" s="63">
        <v>0</v>
      </c>
      <c r="L3615" s="63">
        <v>0</v>
      </c>
      <c r="M3615" s="63">
        <v>-1.72</v>
      </c>
      <c r="N3615" s="10" t="str">
        <f t="shared" si="558"/>
        <v>L</v>
      </c>
      <c r="O3615" s="11">
        <f t="shared" si="559"/>
        <v>45923</v>
      </c>
      <c r="P3615" s="12" t="str">
        <f t="shared" si="560"/>
        <v>14</v>
      </c>
      <c r="Q3615" s="13" t="str">
        <f>VLOOKUP($B3615,Deals_Demo!$H:$N,7,0)</f>
        <v>strategy_15_demo</v>
      </c>
      <c r="R3615" s="13" t="str">
        <f t="shared" si="561"/>
        <v>Tue</v>
      </c>
      <c r="S3615" s="14">
        <f>VLOOKUP($B3615,Deals_Demo!$H:$S,8,0)</f>
        <v>45923.605416666665</v>
      </c>
      <c r="T3615" s="14">
        <f>VLOOKUP($B3615,Deals_Demo!$H:$S,9,0)</f>
        <v>45923.813750000001</v>
      </c>
      <c r="U3615" s="15" t="str">
        <f t="shared" si="562"/>
        <v>2025-09-23</v>
      </c>
      <c r="V3615" s="13" t="str">
        <f>VLOOKUP($B3615,Deals_Demo!$H:$S,11,0)</f>
        <v>19</v>
      </c>
      <c r="W3615" s="13" t="str">
        <f>VLOOKUP($B3615,Deals_Demo!$H:$S,12,0)</f>
        <v>Tue</v>
      </c>
      <c r="X3615" s="13">
        <f t="shared" si="564"/>
        <v>-0.17200000000000001</v>
      </c>
      <c r="Y3615" s="13">
        <f t="shared" si="565"/>
        <v>-0.34400000000000003</v>
      </c>
      <c r="Z3615" s="13">
        <f t="shared" si="566"/>
        <v>-0.51600000000000001</v>
      </c>
      <c r="AA3615" s="13">
        <f t="shared" si="563"/>
        <v>-3</v>
      </c>
    </row>
    <row r="3616" spans="1:27" x14ac:dyDescent="0.25">
      <c r="A3616" s="56">
        <v>45923.605428240742</v>
      </c>
      <c r="B3616" s="57">
        <v>444852793</v>
      </c>
      <c r="C3616" s="58" t="s">
        <v>36</v>
      </c>
      <c r="D3616" s="58" t="s">
        <v>37</v>
      </c>
      <c r="E3616" s="58" t="s">
        <v>119</v>
      </c>
      <c r="F3616" s="59">
        <v>3787.3</v>
      </c>
      <c r="G3616" s="59">
        <v>3785.1</v>
      </c>
      <c r="H3616" s="59">
        <v>3788.8</v>
      </c>
      <c r="I3616" s="58" t="s">
        <v>4076</v>
      </c>
      <c r="J3616" s="59">
        <v>3784.99</v>
      </c>
      <c r="K3616" s="59">
        <v>0</v>
      </c>
      <c r="L3616" s="59">
        <v>0</v>
      </c>
      <c r="M3616" s="59">
        <v>-2.31</v>
      </c>
      <c r="N3616" s="10" t="str">
        <f t="shared" si="558"/>
        <v>L</v>
      </c>
      <c r="O3616" s="11">
        <f t="shared" si="559"/>
        <v>45923</v>
      </c>
      <c r="P3616" s="12" t="str">
        <f t="shared" si="560"/>
        <v>14</v>
      </c>
      <c r="Q3616" s="13" t="str">
        <f>VLOOKUP($B3616,Deals_Demo!$H:$N,7,0)</f>
        <v>strategy_22_demo</v>
      </c>
      <c r="R3616" s="13" t="str">
        <f t="shared" si="561"/>
        <v>Tue</v>
      </c>
      <c r="S3616" s="14">
        <f>VLOOKUP($B3616,Deals_Demo!$H:$S,8,0)</f>
        <v>45923.605428240742</v>
      </c>
      <c r="T3616" s="14">
        <f>VLOOKUP($B3616,Deals_Demo!$H:$S,9,0)</f>
        <v>45923.813761574078</v>
      </c>
      <c r="U3616" s="15" t="str">
        <f t="shared" si="562"/>
        <v>2025-09-23</v>
      </c>
      <c r="V3616" s="13" t="str">
        <f>VLOOKUP($B3616,Deals_Demo!$H:$S,11,0)</f>
        <v>19</v>
      </c>
      <c r="W3616" s="13" t="str">
        <f>VLOOKUP($B3616,Deals_Demo!$H:$S,12,0)</f>
        <v>Tue</v>
      </c>
      <c r="X3616" s="13">
        <f t="shared" si="564"/>
        <v>-0.23100000000000001</v>
      </c>
      <c r="Y3616" s="13">
        <f t="shared" si="565"/>
        <v>-0.46200000000000002</v>
      </c>
      <c r="Z3616" s="13">
        <f t="shared" si="566"/>
        <v>-0.69299999999999995</v>
      </c>
      <c r="AA3616" s="13">
        <f t="shared" si="563"/>
        <v>-3</v>
      </c>
    </row>
    <row r="3617" spans="1:27" x14ac:dyDescent="0.25">
      <c r="A3617" s="60">
        <v>45923.605428240742</v>
      </c>
      <c r="B3617" s="61">
        <v>444852794</v>
      </c>
      <c r="C3617" s="62" t="s">
        <v>36</v>
      </c>
      <c r="D3617" s="62" t="s">
        <v>37</v>
      </c>
      <c r="E3617" s="62" t="s">
        <v>119</v>
      </c>
      <c r="F3617" s="63">
        <v>3787.34</v>
      </c>
      <c r="G3617" s="63">
        <v>3784.3</v>
      </c>
      <c r="H3617" s="63">
        <v>3788.8</v>
      </c>
      <c r="I3617" s="62" t="s">
        <v>4073</v>
      </c>
      <c r="J3617" s="63">
        <v>3784.25</v>
      </c>
      <c r="K3617" s="63">
        <v>0</v>
      </c>
      <c r="L3617" s="63">
        <v>0</v>
      </c>
      <c r="M3617" s="63">
        <v>-3.09</v>
      </c>
      <c r="N3617" s="10" t="str">
        <f t="shared" si="558"/>
        <v>L</v>
      </c>
      <c r="O3617" s="11">
        <f t="shared" si="559"/>
        <v>45923</v>
      </c>
      <c r="P3617" s="12" t="str">
        <f t="shared" si="560"/>
        <v>14</v>
      </c>
      <c r="Q3617" s="13" t="str">
        <f>VLOOKUP($B3617,Deals_Demo!$H:$N,7,0)</f>
        <v>strategy_14_demo</v>
      </c>
      <c r="R3617" s="13" t="str">
        <f t="shared" si="561"/>
        <v>Tue</v>
      </c>
      <c r="S3617" s="14">
        <f>VLOOKUP($B3617,Deals_Demo!$H:$S,8,0)</f>
        <v>45923.605428240742</v>
      </c>
      <c r="T3617" s="14">
        <f>VLOOKUP($B3617,Deals_Demo!$H:$S,9,0)</f>
        <v>45923.813761574078</v>
      </c>
      <c r="U3617" s="15" t="str">
        <f t="shared" si="562"/>
        <v>2025-09-23</v>
      </c>
      <c r="V3617" s="13" t="str">
        <f>VLOOKUP($B3617,Deals_Demo!$H:$S,11,0)</f>
        <v>19</v>
      </c>
      <c r="W3617" s="13" t="str">
        <f>VLOOKUP($B3617,Deals_Demo!$H:$S,12,0)</f>
        <v>Tue</v>
      </c>
      <c r="X3617" s="13">
        <f t="shared" si="564"/>
        <v>-0.309</v>
      </c>
      <c r="Y3617" s="13">
        <f t="shared" si="565"/>
        <v>-0.61799999999999999</v>
      </c>
      <c r="Z3617" s="13">
        <f t="shared" si="566"/>
        <v>-0.92699999999999994</v>
      </c>
      <c r="AA3617" s="13">
        <f t="shared" si="563"/>
        <v>-3</v>
      </c>
    </row>
    <row r="3618" spans="1:27" x14ac:dyDescent="0.25">
      <c r="A3618" s="56">
        <v>45923.605428240742</v>
      </c>
      <c r="B3618" s="57">
        <v>444852797</v>
      </c>
      <c r="C3618" s="58" t="s">
        <v>36</v>
      </c>
      <c r="D3618" s="58" t="s">
        <v>37</v>
      </c>
      <c r="E3618" s="58" t="s">
        <v>119</v>
      </c>
      <c r="F3618" s="59">
        <v>3787.32</v>
      </c>
      <c r="G3618" s="59">
        <v>3785.1</v>
      </c>
      <c r="H3618" s="59">
        <v>3790.3</v>
      </c>
      <c r="I3618" s="58" t="s">
        <v>4076</v>
      </c>
      <c r="J3618" s="59">
        <v>3784.99</v>
      </c>
      <c r="K3618" s="59">
        <v>0</v>
      </c>
      <c r="L3618" s="59">
        <v>0</v>
      </c>
      <c r="M3618" s="59">
        <v>-2.33</v>
      </c>
      <c r="N3618" s="10" t="str">
        <f t="shared" si="558"/>
        <v>L</v>
      </c>
      <c r="O3618" s="11">
        <f t="shared" si="559"/>
        <v>45923</v>
      </c>
      <c r="P3618" s="12" t="str">
        <f t="shared" si="560"/>
        <v>14</v>
      </c>
      <c r="Q3618" s="13" t="str">
        <f>VLOOKUP($B3618,Deals_Demo!$H:$N,7,0)</f>
        <v>strategy_23_demo</v>
      </c>
      <c r="R3618" s="13" t="str">
        <f t="shared" si="561"/>
        <v>Tue</v>
      </c>
      <c r="S3618" s="14">
        <f>VLOOKUP($B3618,Deals_Demo!$H:$S,8,0)</f>
        <v>45923.605428240742</v>
      </c>
      <c r="T3618" s="14">
        <f>VLOOKUP($B3618,Deals_Demo!$H:$S,9,0)</f>
        <v>45923.813761574078</v>
      </c>
      <c r="U3618" s="15" t="str">
        <f t="shared" si="562"/>
        <v>2025-09-23</v>
      </c>
      <c r="V3618" s="13" t="str">
        <f>VLOOKUP($B3618,Deals_Demo!$H:$S,11,0)</f>
        <v>19</v>
      </c>
      <c r="W3618" s="13" t="str">
        <f>VLOOKUP($B3618,Deals_Demo!$H:$S,12,0)</f>
        <v>Tue</v>
      </c>
      <c r="X3618" s="13">
        <f t="shared" si="564"/>
        <v>-0.23300000000000001</v>
      </c>
      <c r="Y3618" s="13">
        <f t="shared" si="565"/>
        <v>-0.46600000000000003</v>
      </c>
      <c r="Z3618" s="13">
        <f t="shared" si="566"/>
        <v>-0.69899999999999995</v>
      </c>
      <c r="AA3618" s="13">
        <f t="shared" si="563"/>
        <v>-3</v>
      </c>
    </row>
    <row r="3619" spans="1:27" x14ac:dyDescent="0.25">
      <c r="A3619" s="60">
        <v>45923.605428240742</v>
      </c>
      <c r="B3619" s="61">
        <v>444852798</v>
      </c>
      <c r="C3619" s="62" t="s">
        <v>36</v>
      </c>
      <c r="D3619" s="62" t="s">
        <v>37</v>
      </c>
      <c r="E3619" s="62" t="s">
        <v>119</v>
      </c>
      <c r="F3619" s="63">
        <v>3787.32</v>
      </c>
      <c r="G3619" s="63">
        <v>3784.3</v>
      </c>
      <c r="H3619" s="63">
        <v>3788.8</v>
      </c>
      <c r="I3619" s="62" t="s">
        <v>4073</v>
      </c>
      <c r="J3619" s="63">
        <v>3784.25</v>
      </c>
      <c r="K3619" s="63">
        <v>0</v>
      </c>
      <c r="L3619" s="63">
        <v>0</v>
      </c>
      <c r="M3619" s="63">
        <v>-3.07</v>
      </c>
      <c r="N3619" s="10" t="str">
        <f t="shared" si="558"/>
        <v>L</v>
      </c>
      <c r="O3619" s="11">
        <f t="shared" si="559"/>
        <v>45923</v>
      </c>
      <c r="P3619" s="12" t="str">
        <f t="shared" si="560"/>
        <v>14</v>
      </c>
      <c r="Q3619" s="13" t="str">
        <f>VLOOKUP($B3619,Deals_Demo!$H:$N,7,0)</f>
        <v>strategy_24_demo</v>
      </c>
      <c r="R3619" s="13" t="str">
        <f t="shared" si="561"/>
        <v>Tue</v>
      </c>
      <c r="S3619" s="14">
        <f>VLOOKUP($B3619,Deals_Demo!$H:$S,8,0)</f>
        <v>45923.605428240742</v>
      </c>
      <c r="T3619" s="14">
        <f>VLOOKUP($B3619,Deals_Demo!$H:$S,9,0)</f>
        <v>45923.813761574078</v>
      </c>
      <c r="U3619" s="15" t="str">
        <f t="shared" si="562"/>
        <v>2025-09-23</v>
      </c>
      <c r="V3619" s="13" t="str">
        <f>VLOOKUP($B3619,Deals_Demo!$H:$S,11,0)</f>
        <v>19</v>
      </c>
      <c r="W3619" s="13" t="str">
        <f>VLOOKUP($B3619,Deals_Demo!$H:$S,12,0)</f>
        <v>Tue</v>
      </c>
      <c r="X3619" s="13">
        <f t="shared" si="564"/>
        <v>-0.307</v>
      </c>
      <c r="Y3619" s="13">
        <f t="shared" si="565"/>
        <v>-0.61399999999999999</v>
      </c>
      <c r="Z3619" s="13">
        <f t="shared" si="566"/>
        <v>-0.92099999999999993</v>
      </c>
      <c r="AA3619" s="13">
        <f t="shared" si="563"/>
        <v>-3</v>
      </c>
    </row>
    <row r="3620" spans="1:27" x14ac:dyDescent="0.25">
      <c r="A3620" s="56">
        <v>45923.605439814812</v>
      </c>
      <c r="B3620" s="57">
        <v>444852799</v>
      </c>
      <c r="C3620" s="58" t="s">
        <v>36</v>
      </c>
      <c r="D3620" s="58" t="s">
        <v>37</v>
      </c>
      <c r="E3620" s="58" t="s">
        <v>119</v>
      </c>
      <c r="F3620" s="59">
        <v>3787.35</v>
      </c>
      <c r="G3620" s="59">
        <v>3784.3</v>
      </c>
      <c r="H3620" s="59">
        <v>3790.3</v>
      </c>
      <c r="I3620" s="58" t="s">
        <v>4073</v>
      </c>
      <c r="J3620" s="59">
        <v>3784.25</v>
      </c>
      <c r="K3620" s="59">
        <v>0</v>
      </c>
      <c r="L3620" s="59">
        <v>0</v>
      </c>
      <c r="M3620" s="59">
        <v>-3.1</v>
      </c>
      <c r="N3620" s="10" t="str">
        <f t="shared" si="558"/>
        <v>L</v>
      </c>
      <c r="O3620" s="11">
        <f t="shared" si="559"/>
        <v>45923</v>
      </c>
      <c r="P3620" s="12" t="str">
        <f t="shared" si="560"/>
        <v>14</v>
      </c>
      <c r="Q3620" s="13" t="str">
        <f>VLOOKUP($B3620,Deals_Demo!$H:$N,7,0)</f>
        <v>strategy_09_demo</v>
      </c>
      <c r="R3620" s="13" t="str">
        <f t="shared" si="561"/>
        <v>Tue</v>
      </c>
      <c r="S3620" s="14">
        <f>VLOOKUP($B3620,Deals_Demo!$H:$S,8,0)</f>
        <v>45923.605439814812</v>
      </c>
      <c r="T3620" s="14">
        <f>VLOOKUP($B3620,Deals_Demo!$H:$S,9,0)</f>
        <v>45923.813773148147</v>
      </c>
      <c r="U3620" s="15" t="str">
        <f t="shared" si="562"/>
        <v>2025-09-23</v>
      </c>
      <c r="V3620" s="13" t="str">
        <f>VLOOKUP($B3620,Deals_Demo!$H:$S,11,0)</f>
        <v>19</v>
      </c>
      <c r="W3620" s="13" t="str">
        <f>VLOOKUP($B3620,Deals_Demo!$H:$S,12,0)</f>
        <v>Tue</v>
      </c>
      <c r="X3620" s="13">
        <f t="shared" si="564"/>
        <v>-0.31000000000000005</v>
      </c>
      <c r="Y3620" s="13">
        <f t="shared" si="565"/>
        <v>-0.62000000000000011</v>
      </c>
      <c r="Z3620" s="13">
        <f t="shared" si="566"/>
        <v>-0.92999999999999994</v>
      </c>
      <c r="AA3620" s="13">
        <f t="shared" si="563"/>
        <v>-3</v>
      </c>
    </row>
    <row r="3621" spans="1:27" x14ac:dyDescent="0.25">
      <c r="A3621" s="60">
        <v>45923.606446759259</v>
      </c>
      <c r="B3621" s="61">
        <v>444853393</v>
      </c>
      <c r="C3621" s="62" t="s">
        <v>36</v>
      </c>
      <c r="D3621" s="62" t="s">
        <v>37</v>
      </c>
      <c r="E3621" s="62" t="s">
        <v>119</v>
      </c>
      <c r="F3621" s="63">
        <v>3784.7</v>
      </c>
      <c r="G3621" s="63">
        <v>3781.8</v>
      </c>
      <c r="H3621" s="63">
        <v>3790.8</v>
      </c>
      <c r="I3621" s="62" t="s">
        <v>4077</v>
      </c>
      <c r="J3621" s="63">
        <v>3781.75</v>
      </c>
      <c r="K3621" s="63">
        <v>0</v>
      </c>
      <c r="L3621" s="63">
        <v>0</v>
      </c>
      <c r="M3621" s="63">
        <v>-2.95</v>
      </c>
      <c r="N3621" s="10" t="str">
        <f t="shared" si="558"/>
        <v>L</v>
      </c>
      <c r="O3621" s="11">
        <f t="shared" si="559"/>
        <v>45923</v>
      </c>
      <c r="P3621" s="12" t="str">
        <f t="shared" si="560"/>
        <v>14</v>
      </c>
      <c r="Q3621" s="13" t="str">
        <f>VLOOKUP($B3621,Deals_Demo!$H:$N,7,0)</f>
        <v>strategy_28.py</v>
      </c>
      <c r="R3621" s="13" t="str">
        <f t="shared" si="561"/>
        <v>Tue</v>
      </c>
      <c r="S3621" s="14">
        <f>VLOOKUP($B3621,Deals_Demo!$H:$S,8,0)</f>
        <v>45923.606446759259</v>
      </c>
      <c r="T3621" s="14">
        <f>VLOOKUP($B3621,Deals_Demo!$H:$S,9,0)</f>
        <v>45923.814780092594</v>
      </c>
      <c r="U3621" s="15" t="str">
        <f t="shared" si="562"/>
        <v>2025-09-23</v>
      </c>
      <c r="V3621" s="13" t="str">
        <f>VLOOKUP($B3621,Deals_Demo!$H:$S,11,0)</f>
        <v>19</v>
      </c>
      <c r="W3621" s="13" t="str">
        <f>VLOOKUP($B3621,Deals_Demo!$H:$S,12,0)</f>
        <v>Tue</v>
      </c>
      <c r="X3621" s="13">
        <f t="shared" si="564"/>
        <v>-0.29500000000000004</v>
      </c>
      <c r="Y3621" s="13">
        <f t="shared" si="565"/>
        <v>-0.59000000000000008</v>
      </c>
      <c r="Z3621" s="13">
        <f t="shared" si="566"/>
        <v>-0.88500000000000001</v>
      </c>
      <c r="AA3621" s="13">
        <f t="shared" si="563"/>
        <v>-3</v>
      </c>
    </row>
    <row r="3622" spans="1:27" x14ac:dyDescent="0.25">
      <c r="A3622" s="56">
        <v>45923.606446759259</v>
      </c>
      <c r="B3622" s="57">
        <v>444853395</v>
      </c>
      <c r="C3622" s="58" t="s">
        <v>36</v>
      </c>
      <c r="D3622" s="58" t="s">
        <v>37</v>
      </c>
      <c r="E3622" s="58" t="s">
        <v>119</v>
      </c>
      <c r="F3622" s="59">
        <v>3784.67</v>
      </c>
      <c r="G3622" s="59">
        <v>3781.7</v>
      </c>
      <c r="H3622" s="59">
        <v>3802.7</v>
      </c>
      <c r="I3622" s="58" t="s">
        <v>4078</v>
      </c>
      <c r="J3622" s="59">
        <v>3781.69</v>
      </c>
      <c r="K3622" s="59">
        <v>0</v>
      </c>
      <c r="L3622" s="59">
        <v>0</v>
      </c>
      <c r="M3622" s="59">
        <v>-2.98</v>
      </c>
      <c r="N3622" s="10" t="str">
        <f t="shared" si="558"/>
        <v>L</v>
      </c>
      <c r="O3622" s="11">
        <f t="shared" si="559"/>
        <v>45923</v>
      </c>
      <c r="P3622" s="12" t="str">
        <f t="shared" si="560"/>
        <v>14</v>
      </c>
      <c r="Q3622" s="13" t="str">
        <f>VLOOKUP($B3622,Deals_Demo!$H:$N,7,0)</f>
        <v>strategy_30.py</v>
      </c>
      <c r="R3622" s="13" t="str">
        <f t="shared" si="561"/>
        <v>Tue</v>
      </c>
      <c r="S3622" s="14">
        <f>VLOOKUP($B3622,Deals_Demo!$H:$S,8,0)</f>
        <v>45923.606446759259</v>
      </c>
      <c r="T3622" s="14">
        <f>VLOOKUP($B3622,Deals_Demo!$H:$S,9,0)</f>
        <v>45923.814780092594</v>
      </c>
      <c r="U3622" s="15" t="str">
        <f t="shared" si="562"/>
        <v>2025-09-23</v>
      </c>
      <c r="V3622" s="13" t="str">
        <f>VLOOKUP($B3622,Deals_Demo!$H:$S,11,0)</f>
        <v>19</v>
      </c>
      <c r="W3622" s="13" t="str">
        <f>VLOOKUP($B3622,Deals_Demo!$H:$S,12,0)</f>
        <v>Tue</v>
      </c>
      <c r="X3622" s="13">
        <f t="shared" si="564"/>
        <v>-0.29799999999999999</v>
      </c>
      <c r="Y3622" s="13">
        <f t="shared" si="565"/>
        <v>-0.59599999999999997</v>
      </c>
      <c r="Z3622" s="13">
        <f t="shared" si="566"/>
        <v>-0.89400000000000002</v>
      </c>
      <c r="AA3622" s="13">
        <f t="shared" si="563"/>
        <v>-3</v>
      </c>
    </row>
    <row r="3623" spans="1:27" x14ac:dyDescent="0.25">
      <c r="A3623" s="60">
        <v>45923.606458333335</v>
      </c>
      <c r="B3623" s="61">
        <v>444853398</v>
      </c>
      <c r="C3623" s="62" t="s">
        <v>36</v>
      </c>
      <c r="D3623" s="62" t="s">
        <v>37</v>
      </c>
      <c r="E3623" s="62" t="s">
        <v>119</v>
      </c>
      <c r="F3623" s="63">
        <v>3784.67</v>
      </c>
      <c r="G3623" s="63">
        <v>3781.7</v>
      </c>
      <c r="H3623" s="63">
        <v>3790.7</v>
      </c>
      <c r="I3623" s="62" t="s">
        <v>4078</v>
      </c>
      <c r="J3623" s="63">
        <v>3781.69</v>
      </c>
      <c r="K3623" s="63">
        <v>0</v>
      </c>
      <c r="L3623" s="63">
        <v>0</v>
      </c>
      <c r="M3623" s="63">
        <v>-2.98</v>
      </c>
      <c r="N3623" s="10" t="str">
        <f t="shared" si="558"/>
        <v>L</v>
      </c>
      <c r="O3623" s="11">
        <f t="shared" si="559"/>
        <v>45923</v>
      </c>
      <c r="P3623" s="12" t="str">
        <f t="shared" si="560"/>
        <v>14</v>
      </c>
      <c r="Q3623" s="13" t="str">
        <f>VLOOKUP($B3623,Deals_Demo!$H:$N,7,0)</f>
        <v>strategy_29.py</v>
      </c>
      <c r="R3623" s="13" t="str">
        <f t="shared" si="561"/>
        <v>Tue</v>
      </c>
      <c r="S3623" s="14">
        <f>VLOOKUP($B3623,Deals_Demo!$H:$S,8,0)</f>
        <v>45923.606458333335</v>
      </c>
      <c r="T3623" s="14">
        <f>VLOOKUP($B3623,Deals_Demo!$H:$S,9,0)</f>
        <v>45923.814791666671</v>
      </c>
      <c r="U3623" s="15" t="str">
        <f t="shared" si="562"/>
        <v>2025-09-23</v>
      </c>
      <c r="V3623" s="13" t="str">
        <f>VLOOKUP($B3623,Deals_Demo!$H:$S,11,0)</f>
        <v>19</v>
      </c>
      <c r="W3623" s="13" t="str">
        <f>VLOOKUP($B3623,Deals_Demo!$H:$S,12,0)</f>
        <v>Tue</v>
      </c>
      <c r="X3623" s="13">
        <f t="shared" si="564"/>
        <v>-0.29799999999999999</v>
      </c>
      <c r="Y3623" s="13">
        <f t="shared" si="565"/>
        <v>-0.59599999999999997</v>
      </c>
      <c r="Z3623" s="13">
        <f t="shared" si="566"/>
        <v>-0.89400000000000002</v>
      </c>
      <c r="AA3623" s="13">
        <f t="shared" si="563"/>
        <v>-3</v>
      </c>
    </row>
    <row r="3624" spans="1:27" x14ac:dyDescent="0.25">
      <c r="A3624" s="56">
        <v>45923.606921296298</v>
      </c>
      <c r="B3624" s="57">
        <v>444853909</v>
      </c>
      <c r="C3624" s="58" t="s">
        <v>36</v>
      </c>
      <c r="D3624" s="58" t="s">
        <v>37</v>
      </c>
      <c r="E3624" s="58" t="s">
        <v>119</v>
      </c>
      <c r="F3624" s="59">
        <v>3784.47</v>
      </c>
      <c r="G3624" s="59">
        <v>3781.47</v>
      </c>
      <c r="H3624" s="59">
        <v>3788.97</v>
      </c>
      <c r="I3624" s="58" t="s">
        <v>4079</v>
      </c>
      <c r="J3624" s="59">
        <v>3781.46</v>
      </c>
      <c r="K3624" s="59">
        <v>0</v>
      </c>
      <c r="L3624" s="59">
        <v>0</v>
      </c>
      <c r="M3624" s="59">
        <v>-3.01</v>
      </c>
      <c r="N3624" s="10" t="str">
        <f t="shared" si="558"/>
        <v>L</v>
      </c>
      <c r="O3624" s="11">
        <f t="shared" si="559"/>
        <v>45923</v>
      </c>
      <c r="P3624" s="12" t="str">
        <f t="shared" si="560"/>
        <v>14</v>
      </c>
      <c r="Q3624" s="13" t="str">
        <f>VLOOKUP($B3624,Deals_Demo!$H:$N,7,0)</f>
        <v>DEMO_strategy_03</v>
      </c>
      <c r="R3624" s="13" t="str">
        <f t="shared" si="561"/>
        <v>Tue</v>
      </c>
      <c r="S3624" s="14">
        <f>VLOOKUP($B3624,Deals_Demo!$H:$S,8,0)</f>
        <v>45923.606921296298</v>
      </c>
      <c r="T3624" s="14">
        <f>VLOOKUP($B3624,Deals_Demo!$H:$S,9,0)</f>
        <v>45923.815254629633</v>
      </c>
      <c r="U3624" s="15" t="str">
        <f t="shared" si="562"/>
        <v>2025-09-23</v>
      </c>
      <c r="V3624" s="13" t="str">
        <f>VLOOKUP($B3624,Deals_Demo!$H:$S,11,0)</f>
        <v>19</v>
      </c>
      <c r="W3624" s="13" t="str">
        <f>VLOOKUP($B3624,Deals_Demo!$H:$S,12,0)</f>
        <v>Tue</v>
      </c>
      <c r="X3624" s="13">
        <f t="shared" si="564"/>
        <v>-0.30099999999999999</v>
      </c>
      <c r="Y3624" s="13">
        <f t="shared" si="565"/>
        <v>-0.60199999999999998</v>
      </c>
      <c r="Z3624" s="13">
        <f t="shared" si="566"/>
        <v>-0.90299999999999991</v>
      </c>
      <c r="AA3624" s="13">
        <f t="shared" si="563"/>
        <v>-3</v>
      </c>
    </row>
    <row r="3625" spans="1:27" x14ac:dyDescent="0.25">
      <c r="A3625" s="60">
        <v>45923.606921296298</v>
      </c>
      <c r="B3625" s="61">
        <v>444853912</v>
      </c>
      <c r="C3625" s="62" t="s">
        <v>36</v>
      </c>
      <c r="D3625" s="62" t="s">
        <v>37</v>
      </c>
      <c r="E3625" s="62" t="s">
        <v>119</v>
      </c>
      <c r="F3625" s="63">
        <v>3784.47</v>
      </c>
      <c r="G3625" s="63">
        <v>3781.47</v>
      </c>
      <c r="H3625" s="63">
        <v>3788.97</v>
      </c>
      <c r="I3625" s="62" t="s">
        <v>4079</v>
      </c>
      <c r="J3625" s="63">
        <v>3781.46</v>
      </c>
      <c r="K3625" s="63">
        <v>0</v>
      </c>
      <c r="L3625" s="63">
        <v>0</v>
      </c>
      <c r="M3625" s="63">
        <v>-3.01</v>
      </c>
      <c r="N3625" s="10" t="str">
        <f t="shared" si="558"/>
        <v>L</v>
      </c>
      <c r="O3625" s="11">
        <f t="shared" si="559"/>
        <v>45923</v>
      </c>
      <c r="P3625" s="12" t="str">
        <f t="shared" si="560"/>
        <v>14</v>
      </c>
      <c r="Q3625" s="13" t="str">
        <f>VLOOKUP($B3625,Deals_Demo!$H:$N,7,0)</f>
        <v>DEMO_strategy_27</v>
      </c>
      <c r="R3625" s="13" t="str">
        <f t="shared" si="561"/>
        <v>Tue</v>
      </c>
      <c r="S3625" s="14">
        <f>VLOOKUP($B3625,Deals_Demo!$H:$S,8,0)</f>
        <v>45923.606921296298</v>
      </c>
      <c r="T3625" s="14">
        <f>VLOOKUP($B3625,Deals_Demo!$H:$S,9,0)</f>
        <v>45923.815254629633</v>
      </c>
      <c r="U3625" s="15" t="str">
        <f t="shared" si="562"/>
        <v>2025-09-23</v>
      </c>
      <c r="V3625" s="13" t="str">
        <f>VLOOKUP($B3625,Deals_Demo!$H:$S,11,0)</f>
        <v>19</v>
      </c>
      <c r="W3625" s="13" t="str">
        <f>VLOOKUP($B3625,Deals_Demo!$H:$S,12,0)</f>
        <v>Tue</v>
      </c>
      <c r="X3625" s="13">
        <f t="shared" si="564"/>
        <v>-0.30099999999999999</v>
      </c>
      <c r="Y3625" s="13">
        <f t="shared" si="565"/>
        <v>-0.60199999999999998</v>
      </c>
      <c r="Z3625" s="13">
        <f t="shared" si="566"/>
        <v>-0.90299999999999991</v>
      </c>
      <c r="AA3625" s="13">
        <f t="shared" si="563"/>
        <v>-3</v>
      </c>
    </row>
    <row r="3626" spans="1:27" x14ac:dyDescent="0.25">
      <c r="A3626" s="56">
        <v>45923.610150462962</v>
      </c>
      <c r="B3626" s="57">
        <v>444855767</v>
      </c>
      <c r="C3626" s="58" t="s">
        <v>36</v>
      </c>
      <c r="D3626" s="58" t="s">
        <v>38</v>
      </c>
      <c r="E3626" s="58" t="s">
        <v>119</v>
      </c>
      <c r="F3626" s="59">
        <v>3783.67</v>
      </c>
      <c r="G3626" s="59">
        <v>3780.98</v>
      </c>
      <c r="H3626" s="58"/>
      <c r="I3626" s="58" t="s">
        <v>4080</v>
      </c>
      <c r="J3626" s="59">
        <v>3780.98</v>
      </c>
      <c r="K3626" s="59">
        <v>0</v>
      </c>
      <c r="L3626" s="59">
        <v>0</v>
      </c>
      <c r="M3626" s="59">
        <v>2.69</v>
      </c>
      <c r="N3626" s="10" t="str">
        <f t="shared" si="558"/>
        <v>W</v>
      </c>
      <c r="O3626" s="11">
        <f t="shared" si="559"/>
        <v>45923</v>
      </c>
      <c r="P3626" s="12" t="str">
        <f t="shared" si="560"/>
        <v>14</v>
      </c>
      <c r="Q3626" s="13" t="str">
        <f>VLOOKUP($B3626,Deals_Demo!$H:$N,7,0)</f>
        <v>strategy_19_demo</v>
      </c>
      <c r="R3626" s="13" t="str">
        <f t="shared" si="561"/>
        <v>Tue</v>
      </c>
      <c r="S3626" s="14">
        <f>VLOOKUP($B3626,Deals_Demo!$H:$S,8,0)</f>
        <v>45923.610150462962</v>
      </c>
      <c r="T3626" s="14">
        <f>VLOOKUP($B3626,Deals_Demo!$H:$S,9,0)</f>
        <v>45923.818483796298</v>
      </c>
      <c r="U3626" s="15" t="str">
        <f t="shared" si="562"/>
        <v>2025-09-23</v>
      </c>
      <c r="V3626" s="13" t="str">
        <f>VLOOKUP($B3626,Deals_Demo!$H:$S,11,0)</f>
        <v>19</v>
      </c>
      <c r="W3626" s="13" t="str">
        <f>VLOOKUP($B3626,Deals_Demo!$H:$S,12,0)</f>
        <v>Tue</v>
      </c>
      <c r="X3626" s="13">
        <f t="shared" si="564"/>
        <v>0.26900000000000002</v>
      </c>
      <c r="Y3626" s="13">
        <f t="shared" si="565"/>
        <v>0.53800000000000003</v>
      </c>
      <c r="Z3626" s="13">
        <f t="shared" si="566"/>
        <v>0.80699999999999994</v>
      </c>
      <c r="AA3626" s="13">
        <f t="shared" si="563"/>
        <v>-3</v>
      </c>
    </row>
    <row r="3627" spans="1:27" x14ac:dyDescent="0.25">
      <c r="A3627" s="60">
        <v>45923.610150462962</v>
      </c>
      <c r="B3627" s="61">
        <v>444855770</v>
      </c>
      <c r="C3627" s="62" t="s">
        <v>36</v>
      </c>
      <c r="D3627" s="62" t="s">
        <v>38</v>
      </c>
      <c r="E3627" s="62" t="s">
        <v>119</v>
      </c>
      <c r="F3627" s="63">
        <v>3783.59</v>
      </c>
      <c r="G3627" s="63">
        <v>3782.48</v>
      </c>
      <c r="H3627" s="62"/>
      <c r="I3627" s="62" t="s">
        <v>4081</v>
      </c>
      <c r="J3627" s="63">
        <v>3782.55</v>
      </c>
      <c r="K3627" s="63">
        <v>0</v>
      </c>
      <c r="L3627" s="63">
        <v>0</v>
      </c>
      <c r="M3627" s="63">
        <v>1.04</v>
      </c>
      <c r="N3627" s="10" t="str">
        <f t="shared" si="558"/>
        <v>W</v>
      </c>
      <c r="O3627" s="11">
        <f t="shared" si="559"/>
        <v>45923</v>
      </c>
      <c r="P3627" s="12" t="str">
        <f t="shared" si="560"/>
        <v>14</v>
      </c>
      <c r="Q3627" s="13" t="str">
        <f>VLOOKUP($B3627,Deals_Demo!$H:$N,7,0)</f>
        <v>strategy_18_demo</v>
      </c>
      <c r="R3627" s="13" t="str">
        <f t="shared" si="561"/>
        <v>Tue</v>
      </c>
      <c r="S3627" s="14">
        <f>VLOOKUP($B3627,Deals_Demo!$H:$S,8,0)</f>
        <v>45923.610150462962</v>
      </c>
      <c r="T3627" s="14">
        <f>VLOOKUP($B3627,Deals_Demo!$H:$S,9,0)</f>
        <v>45923.818483796298</v>
      </c>
      <c r="U3627" s="15" t="str">
        <f t="shared" si="562"/>
        <v>2025-09-23</v>
      </c>
      <c r="V3627" s="13" t="str">
        <f>VLOOKUP($B3627,Deals_Demo!$H:$S,11,0)</f>
        <v>19</v>
      </c>
      <c r="W3627" s="13" t="str">
        <f>VLOOKUP($B3627,Deals_Demo!$H:$S,12,0)</f>
        <v>Tue</v>
      </c>
      <c r="X3627" s="13">
        <f t="shared" si="564"/>
        <v>0.10400000000000001</v>
      </c>
      <c r="Y3627" s="13">
        <f t="shared" si="565"/>
        <v>0.20800000000000002</v>
      </c>
      <c r="Z3627" s="13">
        <f t="shared" si="566"/>
        <v>0.312</v>
      </c>
      <c r="AA3627" s="13">
        <f t="shared" si="563"/>
        <v>-3</v>
      </c>
    </row>
    <row r="3628" spans="1:27" x14ac:dyDescent="0.25">
      <c r="A3628" s="56">
        <v>45923.613506944443</v>
      </c>
      <c r="B3628" s="57">
        <v>444857672</v>
      </c>
      <c r="C3628" s="58" t="s">
        <v>36</v>
      </c>
      <c r="D3628" s="58" t="s">
        <v>38</v>
      </c>
      <c r="E3628" s="58" t="s">
        <v>119</v>
      </c>
      <c r="F3628" s="59">
        <v>3782.91</v>
      </c>
      <c r="G3628" s="59">
        <v>3781.28</v>
      </c>
      <c r="H3628" s="58"/>
      <c r="I3628" s="58" t="s">
        <v>4082</v>
      </c>
      <c r="J3628" s="59">
        <v>3781.38</v>
      </c>
      <c r="K3628" s="59">
        <v>0</v>
      </c>
      <c r="L3628" s="59">
        <v>0</v>
      </c>
      <c r="M3628" s="59">
        <v>1.53</v>
      </c>
      <c r="N3628" s="10" t="str">
        <f t="shared" si="558"/>
        <v>W</v>
      </c>
      <c r="O3628" s="11">
        <f t="shared" si="559"/>
        <v>45923</v>
      </c>
      <c r="P3628" s="12" t="str">
        <f t="shared" si="560"/>
        <v>14</v>
      </c>
      <c r="Q3628" s="13" t="str">
        <f>VLOOKUP($B3628,Deals_Demo!$H:$N,7,0)</f>
        <v>strategy_20_demo</v>
      </c>
      <c r="R3628" s="13" t="str">
        <f t="shared" si="561"/>
        <v>Tue</v>
      </c>
      <c r="S3628" s="14">
        <f>VLOOKUP($B3628,Deals_Demo!$H:$S,8,0)</f>
        <v>45923.613506944443</v>
      </c>
      <c r="T3628" s="14">
        <f>VLOOKUP($B3628,Deals_Demo!$H:$S,9,0)</f>
        <v>45923.821840277778</v>
      </c>
      <c r="U3628" s="15" t="str">
        <f t="shared" si="562"/>
        <v>2025-09-23</v>
      </c>
      <c r="V3628" s="13" t="str">
        <f>VLOOKUP($B3628,Deals_Demo!$H:$S,11,0)</f>
        <v>19</v>
      </c>
      <c r="W3628" s="13" t="str">
        <f>VLOOKUP($B3628,Deals_Demo!$H:$S,12,0)</f>
        <v>Tue</v>
      </c>
      <c r="X3628" s="13">
        <f t="shared" si="564"/>
        <v>0.15300000000000002</v>
      </c>
      <c r="Y3628" s="13">
        <f t="shared" si="565"/>
        <v>0.30600000000000005</v>
      </c>
      <c r="Z3628" s="13">
        <f t="shared" si="566"/>
        <v>0.45899999999999996</v>
      </c>
      <c r="AA3628" s="13">
        <f t="shared" si="563"/>
        <v>-3</v>
      </c>
    </row>
    <row r="3629" spans="1:27" x14ac:dyDescent="0.25">
      <c r="A3629" s="60">
        <v>45923.614317129628</v>
      </c>
      <c r="B3629" s="61">
        <v>444857943</v>
      </c>
      <c r="C3629" s="62" t="s">
        <v>36</v>
      </c>
      <c r="D3629" s="62" t="s">
        <v>38</v>
      </c>
      <c r="E3629" s="62" t="s">
        <v>119</v>
      </c>
      <c r="F3629" s="63">
        <v>3783.2</v>
      </c>
      <c r="G3629" s="63">
        <v>3786.2</v>
      </c>
      <c r="H3629" s="63">
        <v>3781</v>
      </c>
      <c r="I3629" s="62" t="s">
        <v>4083</v>
      </c>
      <c r="J3629" s="63">
        <v>3781</v>
      </c>
      <c r="K3629" s="63">
        <v>0</v>
      </c>
      <c r="L3629" s="63">
        <v>0</v>
      </c>
      <c r="M3629" s="63">
        <v>2.2000000000000002</v>
      </c>
      <c r="N3629" s="10" t="str">
        <f t="shared" si="558"/>
        <v>W</v>
      </c>
      <c r="O3629" s="11">
        <f t="shared" si="559"/>
        <v>45923</v>
      </c>
      <c r="P3629" s="12" t="str">
        <f t="shared" si="560"/>
        <v>14</v>
      </c>
      <c r="Q3629" s="13" t="str">
        <f>VLOOKUP($B3629,Deals_Demo!$H:$N,7,0)</f>
        <v>strategy_21_demo</v>
      </c>
      <c r="R3629" s="13" t="str">
        <f t="shared" si="561"/>
        <v>Tue</v>
      </c>
      <c r="S3629" s="14">
        <f>VLOOKUP($B3629,Deals_Demo!$H:$S,8,0)</f>
        <v>45923.614317129628</v>
      </c>
      <c r="T3629" s="14">
        <f>VLOOKUP($B3629,Deals_Demo!$H:$S,9,0)</f>
        <v>45923.822650462964</v>
      </c>
      <c r="U3629" s="15" t="str">
        <f t="shared" si="562"/>
        <v>2025-09-23</v>
      </c>
      <c r="V3629" s="13" t="str">
        <f>VLOOKUP($B3629,Deals_Demo!$H:$S,11,0)</f>
        <v>19</v>
      </c>
      <c r="W3629" s="13" t="str">
        <f>VLOOKUP($B3629,Deals_Demo!$H:$S,12,0)</f>
        <v>Tue</v>
      </c>
      <c r="X3629" s="13">
        <f t="shared" si="564"/>
        <v>0.22000000000000003</v>
      </c>
      <c r="Y3629" s="13">
        <f t="shared" si="565"/>
        <v>0.44000000000000006</v>
      </c>
      <c r="Z3629" s="13">
        <f t="shared" si="566"/>
        <v>0.66</v>
      </c>
      <c r="AA3629" s="13">
        <f t="shared" si="563"/>
        <v>-3</v>
      </c>
    </row>
    <row r="3630" spans="1:27" x14ac:dyDescent="0.25">
      <c r="A3630" s="56">
        <v>45923.614317129628</v>
      </c>
      <c r="B3630" s="57">
        <v>444857944</v>
      </c>
      <c r="C3630" s="58" t="s">
        <v>36</v>
      </c>
      <c r="D3630" s="58" t="s">
        <v>38</v>
      </c>
      <c r="E3630" s="58" t="s">
        <v>119</v>
      </c>
      <c r="F3630" s="59">
        <v>3783.24</v>
      </c>
      <c r="G3630" s="59">
        <v>3782.01</v>
      </c>
      <c r="H3630" s="59">
        <v>3780.2</v>
      </c>
      <c r="I3630" s="58" t="s">
        <v>4084</v>
      </c>
      <c r="J3630" s="59">
        <v>3782.03</v>
      </c>
      <c r="K3630" s="59">
        <v>0</v>
      </c>
      <c r="L3630" s="59">
        <v>0</v>
      </c>
      <c r="M3630" s="59">
        <v>1.21</v>
      </c>
      <c r="N3630" s="10" t="str">
        <f t="shared" si="558"/>
        <v>W</v>
      </c>
      <c r="O3630" s="11">
        <f t="shared" si="559"/>
        <v>45923</v>
      </c>
      <c r="P3630" s="12" t="str">
        <f t="shared" si="560"/>
        <v>14</v>
      </c>
      <c r="Q3630" s="13" t="str">
        <f>VLOOKUP($B3630,Deals_Demo!$H:$N,7,0)</f>
        <v>strategy_10_demo</v>
      </c>
      <c r="R3630" s="13" t="str">
        <f t="shared" si="561"/>
        <v>Tue</v>
      </c>
      <c r="S3630" s="14">
        <f>VLOOKUP($B3630,Deals_Demo!$H:$S,8,0)</f>
        <v>45923.614317129628</v>
      </c>
      <c r="T3630" s="14">
        <f>VLOOKUP($B3630,Deals_Demo!$H:$S,9,0)</f>
        <v>45923.822650462964</v>
      </c>
      <c r="U3630" s="15" t="str">
        <f t="shared" si="562"/>
        <v>2025-09-23</v>
      </c>
      <c r="V3630" s="13" t="str">
        <f>VLOOKUP($B3630,Deals_Demo!$H:$S,11,0)</f>
        <v>19</v>
      </c>
      <c r="W3630" s="13" t="str">
        <f>VLOOKUP($B3630,Deals_Demo!$H:$S,12,0)</f>
        <v>Tue</v>
      </c>
      <c r="X3630" s="13">
        <f t="shared" si="564"/>
        <v>0.121</v>
      </c>
      <c r="Y3630" s="13">
        <f t="shared" si="565"/>
        <v>0.24199999999999999</v>
      </c>
      <c r="Z3630" s="13">
        <f t="shared" si="566"/>
        <v>0.36299999999999999</v>
      </c>
      <c r="AA3630" s="13">
        <f t="shared" si="563"/>
        <v>-3</v>
      </c>
    </row>
    <row r="3631" spans="1:27" x14ac:dyDescent="0.25">
      <c r="A3631" s="60">
        <v>45923.614328703705</v>
      </c>
      <c r="B3631" s="61">
        <v>444857945</v>
      </c>
      <c r="C3631" s="62" t="s">
        <v>36</v>
      </c>
      <c r="D3631" s="62" t="s">
        <v>38</v>
      </c>
      <c r="E3631" s="62" t="s">
        <v>119</v>
      </c>
      <c r="F3631" s="63">
        <v>3783.21</v>
      </c>
      <c r="G3631" s="63">
        <v>3782.01</v>
      </c>
      <c r="H3631" s="63">
        <v>3779.7</v>
      </c>
      <c r="I3631" s="62" t="s">
        <v>4084</v>
      </c>
      <c r="J3631" s="63">
        <v>3782.03</v>
      </c>
      <c r="K3631" s="63">
        <v>0</v>
      </c>
      <c r="L3631" s="63">
        <v>0</v>
      </c>
      <c r="M3631" s="63">
        <v>1.18</v>
      </c>
      <c r="N3631" s="10" t="str">
        <f t="shared" si="558"/>
        <v>W</v>
      </c>
      <c r="O3631" s="11">
        <f t="shared" si="559"/>
        <v>45923</v>
      </c>
      <c r="P3631" s="12" t="str">
        <f t="shared" si="560"/>
        <v>14</v>
      </c>
      <c r="Q3631" s="13" t="str">
        <f>VLOOKUP($B3631,Deals_Demo!$H:$N,7,0)</f>
        <v>strategy_11_demo</v>
      </c>
      <c r="R3631" s="13" t="str">
        <f t="shared" si="561"/>
        <v>Tue</v>
      </c>
      <c r="S3631" s="14">
        <f>VLOOKUP($B3631,Deals_Demo!$H:$S,8,0)</f>
        <v>45923.614328703705</v>
      </c>
      <c r="T3631" s="14">
        <f>VLOOKUP($B3631,Deals_Demo!$H:$S,9,0)</f>
        <v>45923.822662037041</v>
      </c>
      <c r="U3631" s="15" t="str">
        <f t="shared" si="562"/>
        <v>2025-09-23</v>
      </c>
      <c r="V3631" s="13" t="str">
        <f>VLOOKUP($B3631,Deals_Demo!$H:$S,11,0)</f>
        <v>19</v>
      </c>
      <c r="W3631" s="13" t="str">
        <f>VLOOKUP($B3631,Deals_Demo!$H:$S,12,0)</f>
        <v>Tue</v>
      </c>
      <c r="X3631" s="13">
        <f t="shared" si="564"/>
        <v>0.11799999999999999</v>
      </c>
      <c r="Y3631" s="13">
        <f t="shared" si="565"/>
        <v>0.23599999999999999</v>
      </c>
      <c r="Z3631" s="13">
        <f t="shared" si="566"/>
        <v>0.35399999999999998</v>
      </c>
      <c r="AA3631" s="13">
        <f t="shared" si="563"/>
        <v>-3</v>
      </c>
    </row>
    <row r="3632" spans="1:27" x14ac:dyDescent="0.25">
      <c r="A3632" s="56">
        <v>45923.614328703705</v>
      </c>
      <c r="B3632" s="57">
        <v>444857947</v>
      </c>
      <c r="C3632" s="58" t="s">
        <v>36</v>
      </c>
      <c r="D3632" s="58" t="s">
        <v>38</v>
      </c>
      <c r="E3632" s="58" t="s">
        <v>119</v>
      </c>
      <c r="F3632" s="59">
        <v>3783.21</v>
      </c>
      <c r="G3632" s="59">
        <v>3782</v>
      </c>
      <c r="H3632" s="59">
        <v>3780.2</v>
      </c>
      <c r="I3632" s="58" t="s">
        <v>4084</v>
      </c>
      <c r="J3632" s="59">
        <v>3782</v>
      </c>
      <c r="K3632" s="59">
        <v>0</v>
      </c>
      <c r="L3632" s="59">
        <v>0</v>
      </c>
      <c r="M3632" s="59">
        <v>1.21</v>
      </c>
      <c r="N3632" s="10" t="str">
        <f t="shared" si="558"/>
        <v>W</v>
      </c>
      <c r="O3632" s="11">
        <f t="shared" si="559"/>
        <v>45923</v>
      </c>
      <c r="P3632" s="12" t="str">
        <f t="shared" si="560"/>
        <v>14</v>
      </c>
      <c r="Q3632" s="13" t="str">
        <f>VLOOKUP($B3632,Deals_Demo!$H:$N,7,0)</f>
        <v>strategy_23_demo</v>
      </c>
      <c r="R3632" s="13" t="str">
        <f t="shared" si="561"/>
        <v>Tue</v>
      </c>
      <c r="S3632" s="14">
        <f>VLOOKUP($B3632,Deals_Demo!$H:$S,8,0)</f>
        <v>45923.614328703705</v>
      </c>
      <c r="T3632" s="14">
        <f>VLOOKUP($B3632,Deals_Demo!$H:$S,9,0)</f>
        <v>45923.822662037041</v>
      </c>
      <c r="U3632" s="15" t="str">
        <f t="shared" si="562"/>
        <v>2025-09-23</v>
      </c>
      <c r="V3632" s="13" t="str">
        <f>VLOOKUP($B3632,Deals_Demo!$H:$S,11,0)</f>
        <v>19</v>
      </c>
      <c r="W3632" s="13" t="str">
        <f>VLOOKUP($B3632,Deals_Demo!$H:$S,12,0)</f>
        <v>Tue</v>
      </c>
      <c r="X3632" s="13">
        <f t="shared" si="564"/>
        <v>0.121</v>
      </c>
      <c r="Y3632" s="13">
        <f t="shared" si="565"/>
        <v>0.24199999999999999</v>
      </c>
      <c r="Z3632" s="13">
        <f t="shared" si="566"/>
        <v>0.36299999999999999</v>
      </c>
      <c r="AA3632" s="13">
        <f t="shared" si="563"/>
        <v>-3</v>
      </c>
    </row>
    <row r="3633" spans="1:27" x14ac:dyDescent="0.25">
      <c r="A3633" s="60">
        <v>45923.614328703705</v>
      </c>
      <c r="B3633" s="61">
        <v>444857948</v>
      </c>
      <c r="C3633" s="62" t="s">
        <v>36</v>
      </c>
      <c r="D3633" s="62" t="s">
        <v>38</v>
      </c>
      <c r="E3633" s="62" t="s">
        <v>119</v>
      </c>
      <c r="F3633" s="63">
        <v>3783.21</v>
      </c>
      <c r="G3633" s="63">
        <v>3785.4</v>
      </c>
      <c r="H3633" s="63">
        <v>3781.7</v>
      </c>
      <c r="I3633" s="62" t="s">
        <v>4079</v>
      </c>
      <c r="J3633" s="63">
        <v>3781.7</v>
      </c>
      <c r="K3633" s="63">
        <v>0</v>
      </c>
      <c r="L3633" s="63">
        <v>0</v>
      </c>
      <c r="M3633" s="63">
        <v>1.51</v>
      </c>
      <c r="N3633" s="10" t="str">
        <f t="shared" si="558"/>
        <v>W</v>
      </c>
      <c r="O3633" s="11">
        <f t="shared" si="559"/>
        <v>45923</v>
      </c>
      <c r="P3633" s="12" t="str">
        <f t="shared" si="560"/>
        <v>14</v>
      </c>
      <c r="Q3633" s="13" t="str">
        <f>VLOOKUP($B3633,Deals_Demo!$H:$N,7,0)</f>
        <v>strategy_22_demo</v>
      </c>
      <c r="R3633" s="13" t="str">
        <f t="shared" si="561"/>
        <v>Tue</v>
      </c>
      <c r="S3633" s="14">
        <f>VLOOKUP($B3633,Deals_Demo!$H:$S,8,0)</f>
        <v>45923.614328703705</v>
      </c>
      <c r="T3633" s="14">
        <f>VLOOKUP($B3633,Deals_Demo!$H:$S,9,0)</f>
        <v>45923.822662037041</v>
      </c>
      <c r="U3633" s="15" t="str">
        <f t="shared" si="562"/>
        <v>2025-09-23</v>
      </c>
      <c r="V3633" s="13" t="str">
        <f>VLOOKUP($B3633,Deals_Demo!$H:$S,11,0)</f>
        <v>19</v>
      </c>
      <c r="W3633" s="13" t="str">
        <f>VLOOKUP($B3633,Deals_Demo!$H:$S,12,0)</f>
        <v>Tue</v>
      </c>
      <c r="X3633" s="13">
        <f t="shared" si="564"/>
        <v>0.15100000000000002</v>
      </c>
      <c r="Y3633" s="13">
        <f t="shared" si="565"/>
        <v>0.30200000000000005</v>
      </c>
      <c r="Z3633" s="13">
        <f t="shared" si="566"/>
        <v>0.45299999999999996</v>
      </c>
      <c r="AA3633" s="13">
        <f t="shared" si="563"/>
        <v>-3</v>
      </c>
    </row>
    <row r="3634" spans="1:27" x14ac:dyDescent="0.25">
      <c r="A3634" s="56">
        <v>45923.614328703705</v>
      </c>
      <c r="B3634" s="57">
        <v>444857949</v>
      </c>
      <c r="C3634" s="58" t="s">
        <v>36</v>
      </c>
      <c r="D3634" s="58" t="s">
        <v>38</v>
      </c>
      <c r="E3634" s="58" t="s">
        <v>119</v>
      </c>
      <c r="F3634" s="59">
        <v>3783.21</v>
      </c>
      <c r="G3634" s="59">
        <v>3783.06</v>
      </c>
      <c r="H3634" s="59">
        <v>3781.7</v>
      </c>
      <c r="I3634" s="58" t="s">
        <v>4079</v>
      </c>
      <c r="J3634" s="59">
        <v>3781.7</v>
      </c>
      <c r="K3634" s="59">
        <v>0</v>
      </c>
      <c r="L3634" s="59">
        <v>0</v>
      </c>
      <c r="M3634" s="59">
        <v>1.51</v>
      </c>
      <c r="N3634" s="10" t="str">
        <f t="shared" si="558"/>
        <v>W</v>
      </c>
      <c r="O3634" s="11">
        <f t="shared" si="559"/>
        <v>45923</v>
      </c>
      <c r="P3634" s="12" t="str">
        <f t="shared" si="560"/>
        <v>14</v>
      </c>
      <c r="Q3634" s="13" t="str">
        <f>VLOOKUP($B3634,Deals_Demo!$H:$N,7,0)</f>
        <v>strategy_12_demo</v>
      </c>
      <c r="R3634" s="13" t="str">
        <f t="shared" si="561"/>
        <v>Tue</v>
      </c>
      <c r="S3634" s="14">
        <f>VLOOKUP($B3634,Deals_Demo!$H:$S,8,0)</f>
        <v>45923.614328703705</v>
      </c>
      <c r="T3634" s="14">
        <f>VLOOKUP($B3634,Deals_Demo!$H:$S,9,0)</f>
        <v>45923.822662037041</v>
      </c>
      <c r="U3634" s="15" t="str">
        <f t="shared" si="562"/>
        <v>2025-09-23</v>
      </c>
      <c r="V3634" s="13" t="str">
        <f>VLOOKUP($B3634,Deals_Demo!$H:$S,11,0)</f>
        <v>19</v>
      </c>
      <c r="W3634" s="13" t="str">
        <f>VLOOKUP($B3634,Deals_Demo!$H:$S,12,0)</f>
        <v>Tue</v>
      </c>
      <c r="X3634" s="13">
        <f t="shared" si="564"/>
        <v>0.15100000000000002</v>
      </c>
      <c r="Y3634" s="13">
        <f t="shared" si="565"/>
        <v>0.30200000000000005</v>
      </c>
      <c r="Z3634" s="13">
        <f t="shared" si="566"/>
        <v>0.45299999999999996</v>
      </c>
      <c r="AA3634" s="13">
        <f t="shared" si="563"/>
        <v>-3</v>
      </c>
    </row>
    <row r="3635" spans="1:27" x14ac:dyDescent="0.25">
      <c r="A3635" s="60">
        <v>45923.614340277774</v>
      </c>
      <c r="B3635" s="61">
        <v>444857950</v>
      </c>
      <c r="C3635" s="62" t="s">
        <v>36</v>
      </c>
      <c r="D3635" s="62" t="s">
        <v>38</v>
      </c>
      <c r="E3635" s="62" t="s">
        <v>119</v>
      </c>
      <c r="F3635" s="63">
        <v>3783.21</v>
      </c>
      <c r="G3635" s="63">
        <v>3782</v>
      </c>
      <c r="H3635" s="63">
        <v>3780.2</v>
      </c>
      <c r="I3635" s="62" t="s">
        <v>4084</v>
      </c>
      <c r="J3635" s="63">
        <v>3782</v>
      </c>
      <c r="K3635" s="63">
        <v>0</v>
      </c>
      <c r="L3635" s="63">
        <v>0</v>
      </c>
      <c r="M3635" s="63">
        <v>1.21</v>
      </c>
      <c r="N3635" s="10" t="str">
        <f t="shared" si="558"/>
        <v>W</v>
      </c>
      <c r="O3635" s="11">
        <f t="shared" si="559"/>
        <v>45923</v>
      </c>
      <c r="P3635" s="12" t="str">
        <f t="shared" si="560"/>
        <v>14</v>
      </c>
      <c r="Q3635" s="13" t="str">
        <f>VLOOKUP($B3635,Deals_Demo!$H:$N,7,0)</f>
        <v>strategy_09_demo</v>
      </c>
      <c r="R3635" s="13" t="str">
        <f t="shared" si="561"/>
        <v>Tue</v>
      </c>
      <c r="S3635" s="14">
        <f>VLOOKUP($B3635,Deals_Demo!$H:$S,8,0)</f>
        <v>45923.614340277774</v>
      </c>
      <c r="T3635" s="14">
        <f>VLOOKUP($B3635,Deals_Demo!$H:$S,9,0)</f>
        <v>45923.82267361111</v>
      </c>
      <c r="U3635" s="15" t="str">
        <f t="shared" si="562"/>
        <v>2025-09-23</v>
      </c>
      <c r="V3635" s="13" t="str">
        <f>VLOOKUP($B3635,Deals_Demo!$H:$S,11,0)</f>
        <v>19</v>
      </c>
      <c r="W3635" s="13" t="str">
        <f>VLOOKUP($B3635,Deals_Demo!$H:$S,12,0)</f>
        <v>Tue</v>
      </c>
      <c r="X3635" s="13">
        <f t="shared" si="564"/>
        <v>0.121</v>
      </c>
      <c r="Y3635" s="13">
        <f t="shared" si="565"/>
        <v>0.24199999999999999</v>
      </c>
      <c r="Z3635" s="13">
        <f t="shared" si="566"/>
        <v>0.36299999999999999</v>
      </c>
      <c r="AA3635" s="13">
        <f t="shared" si="563"/>
        <v>-3</v>
      </c>
    </row>
    <row r="3636" spans="1:27" x14ac:dyDescent="0.25">
      <c r="A3636" s="56">
        <v>45923.614340277774</v>
      </c>
      <c r="B3636" s="57">
        <v>444857954</v>
      </c>
      <c r="C3636" s="58" t="s">
        <v>36</v>
      </c>
      <c r="D3636" s="58" t="s">
        <v>38</v>
      </c>
      <c r="E3636" s="58" t="s">
        <v>119</v>
      </c>
      <c r="F3636" s="59">
        <v>3783.21</v>
      </c>
      <c r="G3636" s="59">
        <v>3783.04</v>
      </c>
      <c r="H3636" s="59">
        <v>3781.7</v>
      </c>
      <c r="I3636" s="58" t="s">
        <v>4079</v>
      </c>
      <c r="J3636" s="59">
        <v>3781.7</v>
      </c>
      <c r="K3636" s="59">
        <v>0</v>
      </c>
      <c r="L3636" s="59">
        <v>0</v>
      </c>
      <c r="M3636" s="59">
        <v>1.51</v>
      </c>
      <c r="N3636" s="10" t="str">
        <f t="shared" si="558"/>
        <v>W</v>
      </c>
      <c r="O3636" s="11">
        <f t="shared" si="559"/>
        <v>45923</v>
      </c>
      <c r="P3636" s="12" t="str">
        <f t="shared" si="560"/>
        <v>14</v>
      </c>
      <c r="Q3636" s="13" t="str">
        <f>VLOOKUP($B3636,Deals_Demo!$H:$N,7,0)</f>
        <v>strategy_24_demo</v>
      </c>
      <c r="R3636" s="13" t="str">
        <f t="shared" si="561"/>
        <v>Tue</v>
      </c>
      <c r="S3636" s="14">
        <f>VLOOKUP($B3636,Deals_Demo!$H:$S,8,0)</f>
        <v>45923.614340277774</v>
      </c>
      <c r="T3636" s="14">
        <f>VLOOKUP($B3636,Deals_Demo!$H:$S,9,0)</f>
        <v>45923.82267361111</v>
      </c>
      <c r="U3636" s="15" t="str">
        <f t="shared" si="562"/>
        <v>2025-09-23</v>
      </c>
      <c r="V3636" s="13" t="str">
        <f>VLOOKUP($B3636,Deals_Demo!$H:$S,11,0)</f>
        <v>19</v>
      </c>
      <c r="W3636" s="13" t="str">
        <f>VLOOKUP($B3636,Deals_Demo!$H:$S,12,0)</f>
        <v>Tue</v>
      </c>
      <c r="X3636" s="13">
        <f t="shared" si="564"/>
        <v>0.15100000000000002</v>
      </c>
      <c r="Y3636" s="13">
        <f t="shared" si="565"/>
        <v>0.30200000000000005</v>
      </c>
      <c r="Z3636" s="13">
        <f t="shared" si="566"/>
        <v>0.45299999999999996</v>
      </c>
      <c r="AA3636" s="13">
        <f t="shared" si="563"/>
        <v>-3</v>
      </c>
    </row>
    <row r="3637" spans="1:27" x14ac:dyDescent="0.25">
      <c r="A3637" s="60">
        <v>45923.615243055552</v>
      </c>
      <c r="B3637" s="61">
        <v>444858296</v>
      </c>
      <c r="C3637" s="62" t="s">
        <v>36</v>
      </c>
      <c r="D3637" s="62" t="s">
        <v>37</v>
      </c>
      <c r="E3637" s="62" t="s">
        <v>119</v>
      </c>
      <c r="F3637" s="63">
        <v>3784.38</v>
      </c>
      <c r="G3637" s="63">
        <v>3781.38</v>
      </c>
      <c r="H3637" s="63">
        <v>3790.38</v>
      </c>
      <c r="I3637" s="62" t="s">
        <v>4085</v>
      </c>
      <c r="J3637" s="63">
        <v>3781.33</v>
      </c>
      <c r="K3637" s="63">
        <v>0</v>
      </c>
      <c r="L3637" s="63">
        <v>0</v>
      </c>
      <c r="M3637" s="63">
        <v>-3.05</v>
      </c>
      <c r="N3637" s="10" t="str">
        <f t="shared" si="558"/>
        <v>L</v>
      </c>
      <c r="O3637" s="11">
        <f t="shared" si="559"/>
        <v>45923</v>
      </c>
      <c r="P3637" s="12" t="str">
        <f t="shared" si="560"/>
        <v>14</v>
      </c>
      <c r="Q3637" s="13" t="str">
        <f>VLOOKUP($B3637,Deals_Demo!$H:$N,7,0)</f>
        <v>DEMO_strategy_26</v>
      </c>
      <c r="R3637" s="13" t="str">
        <f t="shared" si="561"/>
        <v>Tue</v>
      </c>
      <c r="S3637" s="14">
        <f>VLOOKUP($B3637,Deals_Demo!$H:$S,8,0)</f>
        <v>45923.615243055552</v>
      </c>
      <c r="T3637" s="14">
        <f>VLOOKUP($B3637,Deals_Demo!$H:$S,9,0)</f>
        <v>45923.823576388888</v>
      </c>
      <c r="U3637" s="15" t="str">
        <f t="shared" si="562"/>
        <v>2025-09-23</v>
      </c>
      <c r="V3637" s="13" t="str">
        <f>VLOOKUP($B3637,Deals_Demo!$H:$S,11,0)</f>
        <v>19</v>
      </c>
      <c r="W3637" s="13" t="str">
        <f>VLOOKUP($B3637,Deals_Demo!$H:$S,12,0)</f>
        <v>Tue</v>
      </c>
      <c r="X3637" s="13">
        <f t="shared" si="564"/>
        <v>-0.30499999999999999</v>
      </c>
      <c r="Y3637" s="13">
        <f t="shared" si="565"/>
        <v>-0.61</v>
      </c>
      <c r="Z3637" s="13">
        <f t="shared" si="566"/>
        <v>-0.91499999999999992</v>
      </c>
      <c r="AA3637" s="13">
        <f t="shared" si="563"/>
        <v>-3</v>
      </c>
    </row>
    <row r="3638" spans="1:27" x14ac:dyDescent="0.25">
      <c r="A3638" s="56">
        <v>45923.615243055552</v>
      </c>
      <c r="B3638" s="57">
        <v>444858298</v>
      </c>
      <c r="C3638" s="58" t="s">
        <v>36</v>
      </c>
      <c r="D3638" s="58" t="s">
        <v>37</v>
      </c>
      <c r="E3638" s="58" t="s">
        <v>119</v>
      </c>
      <c r="F3638" s="59">
        <v>3784.41</v>
      </c>
      <c r="G3638" s="59">
        <v>3781.38</v>
      </c>
      <c r="H3638" s="58"/>
      <c r="I3638" s="58" t="s">
        <v>4085</v>
      </c>
      <c r="J3638" s="59">
        <v>3781.33</v>
      </c>
      <c r="K3638" s="59">
        <v>0</v>
      </c>
      <c r="L3638" s="59">
        <v>0</v>
      </c>
      <c r="M3638" s="59">
        <v>-3.08</v>
      </c>
      <c r="N3638" s="10" t="str">
        <f t="shared" si="558"/>
        <v>L</v>
      </c>
      <c r="O3638" s="11">
        <f t="shared" si="559"/>
        <v>45923</v>
      </c>
      <c r="P3638" s="12" t="str">
        <f t="shared" si="560"/>
        <v>14</v>
      </c>
      <c r="Q3638" s="13" t="str">
        <f>VLOOKUP($B3638,Deals_Demo!$H:$N,7,0)</f>
        <v>DEMO_strategy_25</v>
      </c>
      <c r="R3638" s="13" t="str">
        <f t="shared" si="561"/>
        <v>Tue</v>
      </c>
      <c r="S3638" s="14">
        <f>VLOOKUP($B3638,Deals_Demo!$H:$S,8,0)</f>
        <v>45923.615243055552</v>
      </c>
      <c r="T3638" s="14">
        <f>VLOOKUP($B3638,Deals_Demo!$H:$S,9,0)</f>
        <v>45923.823576388888</v>
      </c>
      <c r="U3638" s="15" t="str">
        <f t="shared" si="562"/>
        <v>2025-09-23</v>
      </c>
      <c r="V3638" s="13" t="str">
        <f>VLOOKUP($B3638,Deals_Demo!$H:$S,11,0)</f>
        <v>19</v>
      </c>
      <c r="W3638" s="13" t="str">
        <f>VLOOKUP($B3638,Deals_Demo!$H:$S,12,0)</f>
        <v>Tue</v>
      </c>
      <c r="X3638" s="13">
        <f t="shared" si="564"/>
        <v>-0.30800000000000005</v>
      </c>
      <c r="Y3638" s="13">
        <f t="shared" si="565"/>
        <v>-0.6160000000000001</v>
      </c>
      <c r="Z3638" s="13">
        <f t="shared" si="566"/>
        <v>-0.92399999999999993</v>
      </c>
      <c r="AA3638" s="13">
        <f t="shared" si="563"/>
        <v>-3</v>
      </c>
    </row>
    <row r="3639" spans="1:27" x14ac:dyDescent="0.25">
      <c r="A3639" s="60">
        <v>45923.615254629629</v>
      </c>
      <c r="B3639" s="61">
        <v>444858299</v>
      </c>
      <c r="C3639" s="62" t="s">
        <v>36</v>
      </c>
      <c r="D3639" s="62" t="s">
        <v>37</v>
      </c>
      <c r="E3639" s="62" t="s">
        <v>119</v>
      </c>
      <c r="F3639" s="63">
        <v>3784.41</v>
      </c>
      <c r="G3639" s="63">
        <v>3781.41</v>
      </c>
      <c r="H3639" s="63">
        <v>3790.41</v>
      </c>
      <c r="I3639" s="62" t="s">
        <v>4085</v>
      </c>
      <c r="J3639" s="63">
        <v>3781.39</v>
      </c>
      <c r="K3639" s="63">
        <v>0</v>
      </c>
      <c r="L3639" s="63">
        <v>0</v>
      </c>
      <c r="M3639" s="63">
        <v>-3.02</v>
      </c>
      <c r="N3639" s="10" t="str">
        <f t="shared" si="558"/>
        <v>L</v>
      </c>
      <c r="O3639" s="11">
        <f t="shared" si="559"/>
        <v>45923</v>
      </c>
      <c r="P3639" s="12" t="str">
        <f t="shared" si="560"/>
        <v>14</v>
      </c>
      <c r="Q3639" s="13" t="str">
        <f>VLOOKUP($B3639,Deals_Demo!$H:$N,7,0)</f>
        <v>DEMO_strategy_02</v>
      </c>
      <c r="R3639" s="13" t="str">
        <f t="shared" si="561"/>
        <v>Tue</v>
      </c>
      <c r="S3639" s="14">
        <f>VLOOKUP($B3639,Deals_Demo!$H:$S,8,0)</f>
        <v>45923.615254629629</v>
      </c>
      <c r="T3639" s="14">
        <f>VLOOKUP($B3639,Deals_Demo!$H:$S,9,0)</f>
        <v>45923.823587962965</v>
      </c>
      <c r="U3639" s="15" t="str">
        <f t="shared" si="562"/>
        <v>2025-09-23</v>
      </c>
      <c r="V3639" s="13" t="str">
        <f>VLOOKUP($B3639,Deals_Demo!$H:$S,11,0)</f>
        <v>19</v>
      </c>
      <c r="W3639" s="13" t="str">
        <f>VLOOKUP($B3639,Deals_Demo!$H:$S,12,0)</f>
        <v>Tue</v>
      </c>
      <c r="X3639" s="13">
        <f t="shared" si="564"/>
        <v>-0.30200000000000005</v>
      </c>
      <c r="Y3639" s="13">
        <f t="shared" si="565"/>
        <v>-0.60400000000000009</v>
      </c>
      <c r="Z3639" s="13">
        <f t="shared" si="566"/>
        <v>-0.90599999999999992</v>
      </c>
      <c r="AA3639" s="13">
        <f t="shared" si="563"/>
        <v>-3</v>
      </c>
    </row>
    <row r="3640" spans="1:27" x14ac:dyDescent="0.25">
      <c r="A3640" s="56">
        <v>45923.615254629629</v>
      </c>
      <c r="B3640" s="57">
        <v>444858302</v>
      </c>
      <c r="C3640" s="58" t="s">
        <v>36</v>
      </c>
      <c r="D3640" s="58" t="s">
        <v>37</v>
      </c>
      <c r="E3640" s="58" t="s">
        <v>119</v>
      </c>
      <c r="F3640" s="59">
        <v>3784.38</v>
      </c>
      <c r="G3640" s="59">
        <v>3781.41</v>
      </c>
      <c r="H3640" s="58"/>
      <c r="I3640" s="58" t="s">
        <v>4085</v>
      </c>
      <c r="J3640" s="59">
        <v>3781.39</v>
      </c>
      <c r="K3640" s="59">
        <v>0</v>
      </c>
      <c r="L3640" s="59">
        <v>0</v>
      </c>
      <c r="M3640" s="59">
        <v>-2.99</v>
      </c>
      <c r="N3640" s="10" t="str">
        <f t="shared" si="558"/>
        <v>L</v>
      </c>
      <c r="O3640" s="11">
        <f t="shared" si="559"/>
        <v>45923</v>
      </c>
      <c r="P3640" s="12" t="str">
        <f t="shared" si="560"/>
        <v>14</v>
      </c>
      <c r="Q3640" s="13" t="str">
        <f>VLOOKUP($B3640,Deals_Demo!$H:$N,7,0)</f>
        <v>DEMO_strategy_01</v>
      </c>
      <c r="R3640" s="13" t="str">
        <f t="shared" si="561"/>
        <v>Tue</v>
      </c>
      <c r="S3640" s="14">
        <f>VLOOKUP($B3640,Deals_Demo!$H:$S,8,0)</f>
        <v>45923.615254629629</v>
      </c>
      <c r="T3640" s="14">
        <f>VLOOKUP($B3640,Deals_Demo!$H:$S,9,0)</f>
        <v>45923.823587962965</v>
      </c>
      <c r="U3640" s="15" t="str">
        <f t="shared" si="562"/>
        <v>2025-09-23</v>
      </c>
      <c r="V3640" s="13" t="str">
        <f>VLOOKUP($B3640,Deals_Demo!$H:$S,11,0)</f>
        <v>19</v>
      </c>
      <c r="W3640" s="13" t="str">
        <f>VLOOKUP($B3640,Deals_Demo!$H:$S,12,0)</f>
        <v>Tue</v>
      </c>
      <c r="X3640" s="13">
        <f t="shared" si="564"/>
        <v>-0.29900000000000004</v>
      </c>
      <c r="Y3640" s="13">
        <f t="shared" si="565"/>
        <v>-0.59800000000000009</v>
      </c>
      <c r="Z3640" s="13">
        <f t="shared" si="566"/>
        <v>-0.89700000000000002</v>
      </c>
      <c r="AA3640" s="13">
        <f t="shared" si="563"/>
        <v>-3</v>
      </c>
    </row>
    <row r="3641" spans="1:27" x14ac:dyDescent="0.25">
      <c r="A3641" s="60">
        <v>45923.618136574078</v>
      </c>
      <c r="B3641" s="61">
        <v>444859714</v>
      </c>
      <c r="C3641" s="62" t="s">
        <v>36</v>
      </c>
      <c r="D3641" s="62" t="s">
        <v>38</v>
      </c>
      <c r="E3641" s="62" t="s">
        <v>119</v>
      </c>
      <c r="F3641" s="63">
        <v>3782.39</v>
      </c>
      <c r="G3641" s="63">
        <v>3781.28</v>
      </c>
      <c r="H3641" s="62"/>
      <c r="I3641" s="62" t="s">
        <v>4082</v>
      </c>
      <c r="J3641" s="63">
        <v>3781.38</v>
      </c>
      <c r="K3641" s="63">
        <v>0</v>
      </c>
      <c r="L3641" s="63">
        <v>0</v>
      </c>
      <c r="M3641" s="63">
        <v>1.01</v>
      </c>
      <c r="N3641" s="10" t="str">
        <f t="shared" si="558"/>
        <v>W</v>
      </c>
      <c r="O3641" s="11">
        <f t="shared" si="559"/>
        <v>45923</v>
      </c>
      <c r="P3641" s="12" t="str">
        <f t="shared" si="560"/>
        <v>14</v>
      </c>
      <c r="Q3641" s="13" t="str">
        <f>VLOOKUP($B3641,Deals_Demo!$H:$N,7,0)</f>
        <v>strategy_18_demo</v>
      </c>
      <c r="R3641" s="13" t="str">
        <f t="shared" si="561"/>
        <v>Tue</v>
      </c>
      <c r="S3641" s="14">
        <f>VLOOKUP($B3641,Deals_Demo!$H:$S,8,0)</f>
        <v>45923.618136574078</v>
      </c>
      <c r="T3641" s="14">
        <f>VLOOKUP($B3641,Deals_Demo!$H:$S,9,0)</f>
        <v>45923.826469907413</v>
      </c>
      <c r="U3641" s="15" t="str">
        <f t="shared" si="562"/>
        <v>2025-09-23</v>
      </c>
      <c r="V3641" s="13" t="str">
        <f>VLOOKUP($B3641,Deals_Demo!$H:$S,11,0)</f>
        <v>19</v>
      </c>
      <c r="W3641" s="13" t="str">
        <f>VLOOKUP($B3641,Deals_Demo!$H:$S,12,0)</f>
        <v>Tue</v>
      </c>
      <c r="X3641" s="13">
        <f t="shared" si="564"/>
        <v>0.10100000000000001</v>
      </c>
      <c r="Y3641" s="13">
        <f t="shared" si="565"/>
        <v>0.20200000000000001</v>
      </c>
      <c r="Z3641" s="13">
        <f t="shared" si="566"/>
        <v>0.30299999999999999</v>
      </c>
      <c r="AA3641" s="13">
        <f t="shared" si="563"/>
        <v>-3</v>
      </c>
    </row>
    <row r="3642" spans="1:27" x14ac:dyDescent="0.25">
      <c r="A3642" s="56">
        <v>45923.619756944441</v>
      </c>
      <c r="B3642" s="57">
        <v>444861018</v>
      </c>
      <c r="C3642" s="58" t="s">
        <v>36</v>
      </c>
      <c r="D3642" s="58" t="s">
        <v>38</v>
      </c>
      <c r="E3642" s="58" t="s">
        <v>119</v>
      </c>
      <c r="F3642" s="59">
        <v>3781.42</v>
      </c>
      <c r="G3642" s="59">
        <v>3784.41</v>
      </c>
      <c r="H3642" s="58"/>
      <c r="I3642" s="58" t="s">
        <v>4086</v>
      </c>
      <c r="J3642" s="59">
        <v>3784.43</v>
      </c>
      <c r="K3642" s="59">
        <v>0</v>
      </c>
      <c r="L3642" s="59">
        <v>0</v>
      </c>
      <c r="M3642" s="59">
        <v>-3.01</v>
      </c>
      <c r="N3642" s="10" t="str">
        <f t="shared" si="558"/>
        <v>L</v>
      </c>
      <c r="O3642" s="11">
        <f t="shared" si="559"/>
        <v>45923</v>
      </c>
      <c r="P3642" s="12" t="str">
        <f t="shared" si="560"/>
        <v>14</v>
      </c>
      <c r="Q3642" s="13" t="str">
        <f>VLOOKUP($B3642,Deals_Demo!$H:$N,7,0)</f>
        <v>strategy_18_demo</v>
      </c>
      <c r="R3642" s="13" t="str">
        <f t="shared" si="561"/>
        <v>Tue</v>
      </c>
      <c r="S3642" s="14">
        <f>VLOOKUP($B3642,Deals_Demo!$H:$S,8,0)</f>
        <v>45923.619756944441</v>
      </c>
      <c r="T3642" s="14">
        <f>VLOOKUP($B3642,Deals_Demo!$H:$S,9,0)</f>
        <v>45923.828090277777</v>
      </c>
      <c r="U3642" s="15" t="str">
        <f t="shared" si="562"/>
        <v>2025-09-23</v>
      </c>
      <c r="V3642" s="13" t="str">
        <f>VLOOKUP($B3642,Deals_Demo!$H:$S,11,0)</f>
        <v>19</v>
      </c>
      <c r="W3642" s="13" t="str">
        <f>VLOOKUP($B3642,Deals_Demo!$H:$S,12,0)</f>
        <v>Tue</v>
      </c>
      <c r="X3642" s="13">
        <f t="shared" si="564"/>
        <v>-0.30099999999999999</v>
      </c>
      <c r="Y3642" s="13">
        <f t="shared" si="565"/>
        <v>-0.60199999999999998</v>
      </c>
      <c r="Z3642" s="13">
        <f t="shared" si="566"/>
        <v>-0.90299999999999991</v>
      </c>
      <c r="AA3642" s="13">
        <f t="shared" si="563"/>
        <v>-3</v>
      </c>
    </row>
    <row r="3643" spans="1:27" x14ac:dyDescent="0.25">
      <c r="A3643" s="60">
        <v>45923.619756944441</v>
      </c>
      <c r="B3643" s="61">
        <v>444861030</v>
      </c>
      <c r="C3643" s="62" t="s">
        <v>36</v>
      </c>
      <c r="D3643" s="62" t="s">
        <v>38</v>
      </c>
      <c r="E3643" s="62" t="s">
        <v>119</v>
      </c>
      <c r="F3643" s="63">
        <v>3781.81</v>
      </c>
      <c r="G3643" s="63">
        <v>3784.42</v>
      </c>
      <c r="H3643" s="62"/>
      <c r="I3643" s="62" t="s">
        <v>4086</v>
      </c>
      <c r="J3643" s="63">
        <v>3784.43</v>
      </c>
      <c r="K3643" s="63">
        <v>0</v>
      </c>
      <c r="L3643" s="63">
        <v>0</v>
      </c>
      <c r="M3643" s="63">
        <v>-2.62</v>
      </c>
      <c r="N3643" s="10" t="str">
        <f t="shared" si="558"/>
        <v>L</v>
      </c>
      <c r="O3643" s="11">
        <f t="shared" si="559"/>
        <v>45923</v>
      </c>
      <c r="P3643" s="12" t="str">
        <f t="shared" si="560"/>
        <v>14</v>
      </c>
      <c r="Q3643" s="13" t="str">
        <f>VLOOKUP($B3643,Deals_Demo!$H:$N,7,0)</f>
        <v>strategy_20_demo</v>
      </c>
      <c r="R3643" s="13" t="str">
        <f t="shared" si="561"/>
        <v>Tue</v>
      </c>
      <c r="S3643" s="14">
        <f>VLOOKUP($B3643,Deals_Demo!$H:$S,8,0)</f>
        <v>45923.619756944441</v>
      </c>
      <c r="T3643" s="14">
        <f>VLOOKUP($B3643,Deals_Demo!$H:$S,9,0)</f>
        <v>45923.828090277777</v>
      </c>
      <c r="U3643" s="15" t="str">
        <f t="shared" si="562"/>
        <v>2025-09-23</v>
      </c>
      <c r="V3643" s="13" t="str">
        <f>VLOOKUP($B3643,Deals_Demo!$H:$S,11,0)</f>
        <v>19</v>
      </c>
      <c r="W3643" s="13" t="str">
        <f>VLOOKUP($B3643,Deals_Demo!$H:$S,12,0)</f>
        <v>Tue</v>
      </c>
      <c r="X3643" s="13">
        <f t="shared" si="564"/>
        <v>-0.26200000000000001</v>
      </c>
      <c r="Y3643" s="13">
        <f t="shared" si="565"/>
        <v>-0.52400000000000002</v>
      </c>
      <c r="Z3643" s="13">
        <f t="shared" si="566"/>
        <v>-0.78600000000000003</v>
      </c>
      <c r="AA3643" s="13">
        <f t="shared" si="563"/>
        <v>-3</v>
      </c>
    </row>
    <row r="3644" spans="1:27" x14ac:dyDescent="0.25">
      <c r="A3644" s="56">
        <v>45923.619872685187</v>
      </c>
      <c r="B3644" s="57">
        <v>444861136</v>
      </c>
      <c r="C3644" s="58" t="s">
        <v>36</v>
      </c>
      <c r="D3644" s="58" t="s">
        <v>38</v>
      </c>
      <c r="E3644" s="58" t="s">
        <v>119</v>
      </c>
      <c r="F3644" s="59">
        <v>3782.1</v>
      </c>
      <c r="G3644" s="59">
        <v>3785.14</v>
      </c>
      <c r="H3644" s="59">
        <v>3778.64</v>
      </c>
      <c r="I3644" s="58" t="s">
        <v>4087</v>
      </c>
      <c r="J3644" s="59">
        <v>3778.61</v>
      </c>
      <c r="K3644" s="59">
        <v>0</v>
      </c>
      <c r="L3644" s="59">
        <v>0</v>
      </c>
      <c r="M3644" s="59">
        <v>3.49</v>
      </c>
      <c r="N3644" s="10" t="str">
        <f t="shared" si="558"/>
        <v>W</v>
      </c>
      <c r="O3644" s="11">
        <f t="shared" si="559"/>
        <v>45923</v>
      </c>
      <c r="P3644" s="12" t="str">
        <f t="shared" si="560"/>
        <v>14</v>
      </c>
      <c r="Q3644" s="13" t="str">
        <f>VLOOKUP($B3644,Deals_Demo!$H:$N,7,0)</f>
        <v>strategy_16_demo</v>
      </c>
      <c r="R3644" s="13" t="str">
        <f t="shared" si="561"/>
        <v>Tue</v>
      </c>
      <c r="S3644" s="14">
        <f>VLOOKUP($B3644,Deals_Demo!$H:$S,8,0)</f>
        <v>45923.619872685187</v>
      </c>
      <c r="T3644" s="14">
        <f>VLOOKUP($B3644,Deals_Demo!$H:$S,9,0)</f>
        <v>45923.828206018523</v>
      </c>
      <c r="U3644" s="15" t="str">
        <f t="shared" si="562"/>
        <v>2025-09-23</v>
      </c>
      <c r="V3644" s="13" t="str">
        <f>VLOOKUP($B3644,Deals_Demo!$H:$S,11,0)</f>
        <v>19</v>
      </c>
      <c r="W3644" s="13" t="str">
        <f>VLOOKUP($B3644,Deals_Demo!$H:$S,12,0)</f>
        <v>Tue</v>
      </c>
      <c r="X3644" s="13">
        <f t="shared" si="564"/>
        <v>0.34900000000000003</v>
      </c>
      <c r="Y3644" s="13">
        <f t="shared" si="565"/>
        <v>0.69800000000000006</v>
      </c>
      <c r="Z3644" s="13">
        <f t="shared" si="566"/>
        <v>1.0469999999999999</v>
      </c>
      <c r="AA3644" s="13">
        <f t="shared" si="563"/>
        <v>3.49</v>
      </c>
    </row>
    <row r="3645" spans="1:27" x14ac:dyDescent="0.25">
      <c r="A3645" s="60">
        <v>45923.619872685187</v>
      </c>
      <c r="B3645" s="61">
        <v>444861137</v>
      </c>
      <c r="C3645" s="62" t="s">
        <v>36</v>
      </c>
      <c r="D3645" s="62" t="s">
        <v>38</v>
      </c>
      <c r="E3645" s="62" t="s">
        <v>119</v>
      </c>
      <c r="F3645" s="63">
        <v>3782.02</v>
      </c>
      <c r="G3645" s="63">
        <v>3785.14</v>
      </c>
      <c r="H3645" s="63">
        <v>3780.64</v>
      </c>
      <c r="I3645" s="62" t="s">
        <v>4088</v>
      </c>
      <c r="J3645" s="63">
        <v>3780.64</v>
      </c>
      <c r="K3645" s="63">
        <v>0</v>
      </c>
      <c r="L3645" s="63">
        <v>0</v>
      </c>
      <c r="M3645" s="63">
        <v>1.38</v>
      </c>
      <c r="N3645" s="10" t="str">
        <f t="shared" si="558"/>
        <v>W</v>
      </c>
      <c r="O3645" s="11">
        <f t="shared" si="559"/>
        <v>45923</v>
      </c>
      <c r="P3645" s="12" t="str">
        <f t="shared" si="560"/>
        <v>14</v>
      </c>
      <c r="Q3645" s="13" t="str">
        <f>VLOOKUP($B3645,Deals_Demo!$H:$N,7,0)</f>
        <v>strategy_24_demo</v>
      </c>
      <c r="R3645" s="13" t="str">
        <f t="shared" si="561"/>
        <v>Tue</v>
      </c>
      <c r="S3645" s="14">
        <f>VLOOKUP($B3645,Deals_Demo!$H:$S,8,0)</f>
        <v>45923.619872685187</v>
      </c>
      <c r="T3645" s="14">
        <f>VLOOKUP($B3645,Deals_Demo!$H:$S,9,0)</f>
        <v>45923.828206018523</v>
      </c>
      <c r="U3645" s="15" t="str">
        <f t="shared" si="562"/>
        <v>2025-09-23</v>
      </c>
      <c r="V3645" s="13" t="str">
        <f>VLOOKUP($B3645,Deals_Demo!$H:$S,11,0)</f>
        <v>19</v>
      </c>
      <c r="W3645" s="13" t="str">
        <f>VLOOKUP($B3645,Deals_Demo!$H:$S,12,0)</f>
        <v>Tue</v>
      </c>
      <c r="X3645" s="13">
        <f t="shared" si="564"/>
        <v>0.13799999999999998</v>
      </c>
      <c r="Y3645" s="13">
        <f t="shared" si="565"/>
        <v>0.27599999999999997</v>
      </c>
      <c r="Z3645" s="13">
        <f t="shared" si="566"/>
        <v>0.41399999999999998</v>
      </c>
      <c r="AA3645" s="13">
        <f t="shared" si="563"/>
        <v>-3</v>
      </c>
    </row>
    <row r="3646" spans="1:27" x14ac:dyDescent="0.25">
      <c r="A3646" s="56">
        <v>45923.619884259257</v>
      </c>
      <c r="B3646" s="57">
        <v>444861138</v>
      </c>
      <c r="C3646" s="58" t="s">
        <v>36</v>
      </c>
      <c r="D3646" s="58" t="s">
        <v>38</v>
      </c>
      <c r="E3646" s="58" t="s">
        <v>119</v>
      </c>
      <c r="F3646" s="59">
        <v>3782.02</v>
      </c>
      <c r="G3646" s="59">
        <v>3781.14</v>
      </c>
      <c r="H3646" s="59">
        <v>3779.9</v>
      </c>
      <c r="I3646" s="58" t="s">
        <v>4089</v>
      </c>
      <c r="J3646" s="59">
        <v>3779.7</v>
      </c>
      <c r="K3646" s="59">
        <v>0</v>
      </c>
      <c r="L3646" s="59">
        <v>0</v>
      </c>
      <c r="M3646" s="59">
        <v>2.3199999999999998</v>
      </c>
      <c r="N3646" s="10" t="str">
        <f t="shared" si="558"/>
        <v>W</v>
      </c>
      <c r="O3646" s="11">
        <f t="shared" si="559"/>
        <v>45923</v>
      </c>
      <c r="P3646" s="12" t="str">
        <f t="shared" si="560"/>
        <v>14</v>
      </c>
      <c r="Q3646" s="13" t="str">
        <f>VLOOKUP($B3646,Deals_Demo!$H:$N,7,0)</f>
        <v>strategy_21_demo</v>
      </c>
      <c r="R3646" s="13" t="str">
        <f t="shared" si="561"/>
        <v>Tue</v>
      </c>
      <c r="S3646" s="14">
        <f>VLOOKUP($B3646,Deals_Demo!$H:$S,8,0)</f>
        <v>45923.619884259257</v>
      </c>
      <c r="T3646" s="14">
        <f>VLOOKUP($B3646,Deals_Demo!$H:$S,9,0)</f>
        <v>45923.828217592592</v>
      </c>
      <c r="U3646" s="15" t="str">
        <f t="shared" si="562"/>
        <v>2025-09-23</v>
      </c>
      <c r="V3646" s="13" t="str">
        <f>VLOOKUP($B3646,Deals_Demo!$H:$S,11,0)</f>
        <v>19</v>
      </c>
      <c r="W3646" s="13" t="str">
        <f>VLOOKUP($B3646,Deals_Demo!$H:$S,12,0)</f>
        <v>Tue</v>
      </c>
      <c r="X3646" s="13">
        <f t="shared" si="564"/>
        <v>0.23199999999999998</v>
      </c>
      <c r="Y3646" s="13">
        <f t="shared" si="565"/>
        <v>0.46399999999999997</v>
      </c>
      <c r="Z3646" s="13">
        <f t="shared" si="566"/>
        <v>0.69599999999999995</v>
      </c>
      <c r="AA3646" s="13">
        <f t="shared" si="563"/>
        <v>-3</v>
      </c>
    </row>
    <row r="3647" spans="1:27" x14ac:dyDescent="0.25">
      <c r="A3647" s="60">
        <v>45923.619884259257</v>
      </c>
      <c r="B3647" s="61">
        <v>444861139</v>
      </c>
      <c r="C3647" s="62" t="s">
        <v>36</v>
      </c>
      <c r="D3647" s="62" t="s">
        <v>38</v>
      </c>
      <c r="E3647" s="62" t="s">
        <v>119</v>
      </c>
      <c r="F3647" s="63">
        <v>3782.16</v>
      </c>
      <c r="G3647" s="63">
        <v>3781.86</v>
      </c>
      <c r="H3647" s="63">
        <v>3778.6</v>
      </c>
      <c r="I3647" s="62" t="s">
        <v>4090</v>
      </c>
      <c r="J3647" s="63">
        <v>3781.88</v>
      </c>
      <c r="K3647" s="63">
        <v>0</v>
      </c>
      <c r="L3647" s="63">
        <v>0</v>
      </c>
      <c r="M3647" s="63">
        <v>0.28000000000000003</v>
      </c>
      <c r="N3647" s="10" t="str">
        <f t="shared" si="558"/>
        <v>W</v>
      </c>
      <c r="O3647" s="11">
        <f t="shared" si="559"/>
        <v>45923</v>
      </c>
      <c r="P3647" s="12" t="str">
        <f t="shared" si="560"/>
        <v>14</v>
      </c>
      <c r="Q3647" s="13" t="str">
        <f>VLOOKUP($B3647,Deals_Demo!$H:$N,7,0)</f>
        <v>strategy_11_demo</v>
      </c>
      <c r="R3647" s="13" t="str">
        <f t="shared" si="561"/>
        <v>Tue</v>
      </c>
      <c r="S3647" s="14">
        <f>VLOOKUP($B3647,Deals_Demo!$H:$S,8,0)</f>
        <v>45923.619884259257</v>
      </c>
      <c r="T3647" s="14">
        <f>VLOOKUP($B3647,Deals_Demo!$H:$S,9,0)</f>
        <v>45923.828217592592</v>
      </c>
      <c r="U3647" s="15" t="str">
        <f t="shared" si="562"/>
        <v>2025-09-23</v>
      </c>
      <c r="V3647" s="13" t="str">
        <f>VLOOKUP($B3647,Deals_Demo!$H:$S,11,0)</f>
        <v>19</v>
      </c>
      <c r="W3647" s="13" t="str">
        <f>VLOOKUP($B3647,Deals_Demo!$H:$S,12,0)</f>
        <v>Tue</v>
      </c>
      <c r="X3647" s="13">
        <f t="shared" si="564"/>
        <v>2.8000000000000004E-2</v>
      </c>
      <c r="Y3647" s="13">
        <f t="shared" si="565"/>
        <v>5.6000000000000008E-2</v>
      </c>
      <c r="Z3647" s="13">
        <f t="shared" si="566"/>
        <v>8.4000000000000005E-2</v>
      </c>
      <c r="AA3647" s="13">
        <f t="shared" si="563"/>
        <v>-3</v>
      </c>
    </row>
    <row r="3648" spans="1:27" x14ac:dyDescent="0.25">
      <c r="A3648" s="56">
        <v>45923.619884259257</v>
      </c>
      <c r="B3648" s="57">
        <v>444861143</v>
      </c>
      <c r="C3648" s="58" t="s">
        <v>36</v>
      </c>
      <c r="D3648" s="58" t="s">
        <v>38</v>
      </c>
      <c r="E3648" s="58" t="s">
        <v>119</v>
      </c>
      <c r="F3648" s="59">
        <v>3782.17</v>
      </c>
      <c r="G3648" s="59">
        <v>3785.1</v>
      </c>
      <c r="H3648" s="59">
        <v>3780.6</v>
      </c>
      <c r="I3648" s="58" t="s">
        <v>4088</v>
      </c>
      <c r="J3648" s="59">
        <v>3780.6</v>
      </c>
      <c r="K3648" s="59">
        <v>0</v>
      </c>
      <c r="L3648" s="59">
        <v>0</v>
      </c>
      <c r="M3648" s="59">
        <v>1.57</v>
      </c>
      <c r="N3648" s="10" t="str">
        <f t="shared" si="558"/>
        <v>W</v>
      </c>
      <c r="O3648" s="11">
        <f t="shared" si="559"/>
        <v>45923</v>
      </c>
      <c r="P3648" s="12" t="str">
        <f t="shared" si="560"/>
        <v>14</v>
      </c>
      <c r="Q3648" s="13" t="str">
        <f>VLOOKUP($B3648,Deals_Demo!$H:$N,7,0)</f>
        <v>strategy_12_demo</v>
      </c>
      <c r="R3648" s="13" t="str">
        <f t="shared" si="561"/>
        <v>Tue</v>
      </c>
      <c r="S3648" s="14">
        <f>VLOOKUP($B3648,Deals_Demo!$H:$S,8,0)</f>
        <v>45923.619884259257</v>
      </c>
      <c r="T3648" s="14">
        <f>VLOOKUP($B3648,Deals_Demo!$H:$S,9,0)</f>
        <v>45923.828217592592</v>
      </c>
      <c r="U3648" s="15" t="str">
        <f t="shared" si="562"/>
        <v>2025-09-23</v>
      </c>
      <c r="V3648" s="13" t="str">
        <f>VLOOKUP($B3648,Deals_Demo!$H:$S,11,0)</f>
        <v>19</v>
      </c>
      <c r="W3648" s="13" t="str">
        <f>VLOOKUP($B3648,Deals_Demo!$H:$S,12,0)</f>
        <v>Tue</v>
      </c>
      <c r="X3648" s="13">
        <f t="shared" si="564"/>
        <v>0.15700000000000003</v>
      </c>
      <c r="Y3648" s="13">
        <f t="shared" si="565"/>
        <v>0.31400000000000006</v>
      </c>
      <c r="Z3648" s="13">
        <f t="shared" si="566"/>
        <v>0.47099999999999997</v>
      </c>
      <c r="AA3648" s="13">
        <f t="shared" si="563"/>
        <v>-3</v>
      </c>
    </row>
    <row r="3649" spans="1:27" x14ac:dyDescent="0.25">
      <c r="A3649" s="60">
        <v>45923.619884259257</v>
      </c>
      <c r="B3649" s="61">
        <v>444861147</v>
      </c>
      <c r="C3649" s="62" t="s">
        <v>36</v>
      </c>
      <c r="D3649" s="62" t="s">
        <v>38</v>
      </c>
      <c r="E3649" s="62" t="s">
        <v>119</v>
      </c>
      <c r="F3649" s="63">
        <v>3782.12</v>
      </c>
      <c r="G3649" s="63">
        <v>3781.86</v>
      </c>
      <c r="H3649" s="63">
        <v>3779.1</v>
      </c>
      <c r="I3649" s="62" t="s">
        <v>4090</v>
      </c>
      <c r="J3649" s="63">
        <v>3781.88</v>
      </c>
      <c r="K3649" s="63">
        <v>0</v>
      </c>
      <c r="L3649" s="63">
        <v>0</v>
      </c>
      <c r="M3649" s="63">
        <v>0.24</v>
      </c>
      <c r="N3649" s="10" t="str">
        <f t="shared" si="558"/>
        <v>W</v>
      </c>
      <c r="O3649" s="11">
        <f t="shared" si="559"/>
        <v>45923</v>
      </c>
      <c r="P3649" s="12" t="str">
        <f t="shared" si="560"/>
        <v>14</v>
      </c>
      <c r="Q3649" s="13" t="str">
        <f>VLOOKUP($B3649,Deals_Demo!$H:$N,7,0)</f>
        <v>strategy_10_demo</v>
      </c>
      <c r="R3649" s="13" t="str">
        <f t="shared" si="561"/>
        <v>Tue</v>
      </c>
      <c r="S3649" s="14">
        <f>VLOOKUP($B3649,Deals_Demo!$H:$S,8,0)</f>
        <v>45923.619884259257</v>
      </c>
      <c r="T3649" s="14">
        <f>VLOOKUP($B3649,Deals_Demo!$H:$S,9,0)</f>
        <v>45923.828217592592</v>
      </c>
      <c r="U3649" s="15" t="str">
        <f t="shared" si="562"/>
        <v>2025-09-23</v>
      </c>
      <c r="V3649" s="13" t="str">
        <f>VLOOKUP($B3649,Deals_Demo!$H:$S,11,0)</f>
        <v>19</v>
      </c>
      <c r="W3649" s="13" t="str">
        <f>VLOOKUP($B3649,Deals_Demo!$H:$S,12,0)</f>
        <v>Tue</v>
      </c>
      <c r="X3649" s="13">
        <f t="shared" si="564"/>
        <v>2.4E-2</v>
      </c>
      <c r="Y3649" s="13">
        <f t="shared" si="565"/>
        <v>4.8000000000000001E-2</v>
      </c>
      <c r="Z3649" s="13">
        <f t="shared" si="566"/>
        <v>7.1999999999999995E-2</v>
      </c>
      <c r="AA3649" s="13">
        <f t="shared" si="563"/>
        <v>-3</v>
      </c>
    </row>
    <row r="3650" spans="1:27" x14ac:dyDescent="0.25">
      <c r="A3650" s="56">
        <v>45923.619895833333</v>
      </c>
      <c r="B3650" s="57">
        <v>444861149</v>
      </c>
      <c r="C3650" s="58" t="s">
        <v>36</v>
      </c>
      <c r="D3650" s="58" t="s">
        <v>38</v>
      </c>
      <c r="E3650" s="58" t="s">
        <v>119</v>
      </c>
      <c r="F3650" s="59">
        <v>3782.12</v>
      </c>
      <c r="G3650" s="59">
        <v>3783.6</v>
      </c>
      <c r="H3650" s="59">
        <v>3780.6</v>
      </c>
      <c r="I3650" s="58" t="s">
        <v>4091</v>
      </c>
      <c r="J3650" s="59">
        <v>3783.6</v>
      </c>
      <c r="K3650" s="59">
        <v>0</v>
      </c>
      <c r="L3650" s="59">
        <v>0</v>
      </c>
      <c r="M3650" s="59">
        <v>-1.48</v>
      </c>
      <c r="N3650" s="10" t="str">
        <f t="shared" si="558"/>
        <v>L</v>
      </c>
      <c r="O3650" s="11">
        <f t="shared" si="559"/>
        <v>45923</v>
      </c>
      <c r="P3650" s="12" t="str">
        <f t="shared" si="560"/>
        <v>14</v>
      </c>
      <c r="Q3650" s="13" t="str">
        <f>VLOOKUP($B3650,Deals_Demo!$H:$N,7,0)</f>
        <v>strategy_15_demo</v>
      </c>
      <c r="R3650" s="13" t="str">
        <f t="shared" si="561"/>
        <v>Tue</v>
      </c>
      <c r="S3650" s="14">
        <f>VLOOKUP($B3650,Deals_Demo!$H:$S,8,0)</f>
        <v>45923.619895833333</v>
      </c>
      <c r="T3650" s="14">
        <f>VLOOKUP($B3650,Deals_Demo!$H:$S,9,0)</f>
        <v>45923.828229166669</v>
      </c>
      <c r="U3650" s="15" t="str">
        <f t="shared" si="562"/>
        <v>2025-09-23</v>
      </c>
      <c r="V3650" s="13" t="str">
        <f>VLOOKUP($B3650,Deals_Demo!$H:$S,11,0)</f>
        <v>19</v>
      </c>
      <c r="W3650" s="13" t="str">
        <f>VLOOKUP($B3650,Deals_Demo!$H:$S,12,0)</f>
        <v>Tue</v>
      </c>
      <c r="X3650" s="13">
        <f t="shared" si="564"/>
        <v>-0.14799999999999999</v>
      </c>
      <c r="Y3650" s="13">
        <f t="shared" si="565"/>
        <v>-0.29599999999999999</v>
      </c>
      <c r="Z3650" s="13">
        <f t="shared" si="566"/>
        <v>-0.44400000000000001</v>
      </c>
      <c r="AA3650" s="13">
        <f t="shared" si="563"/>
        <v>-3</v>
      </c>
    </row>
    <row r="3651" spans="1:27" x14ac:dyDescent="0.25">
      <c r="A3651" s="60">
        <v>45923.619895833333</v>
      </c>
      <c r="B3651" s="61">
        <v>444861153</v>
      </c>
      <c r="C3651" s="62" t="s">
        <v>36</v>
      </c>
      <c r="D3651" s="62" t="s">
        <v>38</v>
      </c>
      <c r="E3651" s="62" t="s">
        <v>119</v>
      </c>
      <c r="F3651" s="63">
        <v>3782.1</v>
      </c>
      <c r="G3651" s="63">
        <v>3784.3</v>
      </c>
      <c r="H3651" s="63">
        <v>3780.6</v>
      </c>
      <c r="I3651" s="62" t="s">
        <v>4086</v>
      </c>
      <c r="J3651" s="63">
        <v>3784.36</v>
      </c>
      <c r="K3651" s="63">
        <v>0</v>
      </c>
      <c r="L3651" s="63">
        <v>0</v>
      </c>
      <c r="M3651" s="63">
        <v>-2.2599999999999998</v>
      </c>
      <c r="N3651" s="10" t="str">
        <f t="shared" ref="N3651:N3682" si="567">IF(M3651&gt;0,"W",IF(M3651&lt;0,"L","BE"))</f>
        <v>L</v>
      </c>
      <c r="O3651" s="11">
        <f t="shared" ref="O3651:O3682" si="568">INT(LEFT(A3651,10))</f>
        <v>45923</v>
      </c>
      <c r="P3651" s="12" t="str">
        <f t="shared" ref="P3651:P3682" si="569">TEXT(A3651,"hh")</f>
        <v>14</v>
      </c>
      <c r="Q3651" s="13" t="str">
        <f>VLOOKUP($B3651,Deals_Demo!$H:$N,7,0)</f>
        <v>strategy_22_demo</v>
      </c>
      <c r="R3651" s="13" t="str">
        <f t="shared" ref="R3651:R3682" si="570">TEXT(O3651,"ddd")</f>
        <v>Tue</v>
      </c>
      <c r="S3651" s="14">
        <f>VLOOKUP($B3651,Deals_Demo!$H:$S,8,0)</f>
        <v>45923.619895833333</v>
      </c>
      <c r="T3651" s="14">
        <f>VLOOKUP($B3651,Deals_Demo!$H:$S,9,0)</f>
        <v>45923.828229166669</v>
      </c>
      <c r="U3651" s="15" t="str">
        <f t="shared" ref="U3651:U3682" si="571">TEXT(T3651,"yyyy-mm-dd")</f>
        <v>2025-09-23</v>
      </c>
      <c r="V3651" s="13" t="str">
        <f>VLOOKUP($B3651,Deals_Demo!$H:$S,11,0)</f>
        <v>19</v>
      </c>
      <c r="W3651" s="13" t="str">
        <f>VLOOKUP($B3651,Deals_Demo!$H:$S,12,0)</f>
        <v>Tue</v>
      </c>
      <c r="X3651" s="13">
        <f t="shared" si="564"/>
        <v>-0.22599999999999998</v>
      </c>
      <c r="Y3651" s="13">
        <f t="shared" si="565"/>
        <v>-0.45199999999999996</v>
      </c>
      <c r="Z3651" s="13">
        <f t="shared" si="566"/>
        <v>-0.67799999999999994</v>
      </c>
      <c r="AA3651" s="13">
        <f t="shared" ref="AA3651:AA3682" si="572">IF(M3651&lt;2.9,-3,M3651)</f>
        <v>-3</v>
      </c>
    </row>
    <row r="3652" spans="1:27" x14ac:dyDescent="0.25">
      <c r="A3652" s="56">
        <v>45923.619895833333</v>
      </c>
      <c r="B3652" s="57">
        <v>444861158</v>
      </c>
      <c r="C3652" s="58" t="s">
        <v>36</v>
      </c>
      <c r="D3652" s="58" t="s">
        <v>38</v>
      </c>
      <c r="E3652" s="58" t="s">
        <v>119</v>
      </c>
      <c r="F3652" s="59">
        <v>3782.04</v>
      </c>
      <c r="G3652" s="59">
        <v>3784.3</v>
      </c>
      <c r="H3652" s="59">
        <v>3779.1</v>
      </c>
      <c r="I3652" s="58" t="s">
        <v>4086</v>
      </c>
      <c r="J3652" s="59">
        <v>3784.36</v>
      </c>
      <c r="K3652" s="59">
        <v>0</v>
      </c>
      <c r="L3652" s="59">
        <v>0</v>
      </c>
      <c r="M3652" s="59">
        <v>-2.3199999999999998</v>
      </c>
      <c r="N3652" s="10" t="str">
        <f t="shared" si="567"/>
        <v>L</v>
      </c>
      <c r="O3652" s="11">
        <f t="shared" si="568"/>
        <v>45923</v>
      </c>
      <c r="P3652" s="12" t="str">
        <f t="shared" si="569"/>
        <v>14</v>
      </c>
      <c r="Q3652" s="13" t="str">
        <f>VLOOKUP($B3652,Deals_Demo!$H:$N,7,0)</f>
        <v>strategy_23_demo</v>
      </c>
      <c r="R3652" s="13" t="str">
        <f t="shared" si="570"/>
        <v>Tue</v>
      </c>
      <c r="S3652" s="14">
        <f>VLOOKUP($B3652,Deals_Demo!$H:$S,8,0)</f>
        <v>45923.619895833333</v>
      </c>
      <c r="T3652" s="14">
        <f>VLOOKUP($B3652,Deals_Demo!$H:$S,9,0)</f>
        <v>45923.828229166669</v>
      </c>
      <c r="U3652" s="15" t="str">
        <f t="shared" si="571"/>
        <v>2025-09-23</v>
      </c>
      <c r="V3652" s="13" t="str">
        <f>VLOOKUP($B3652,Deals_Demo!$H:$S,11,0)</f>
        <v>19</v>
      </c>
      <c r="W3652" s="13" t="str">
        <f>VLOOKUP($B3652,Deals_Demo!$H:$S,12,0)</f>
        <v>Tue</v>
      </c>
      <c r="X3652" s="13">
        <f t="shared" ref="X3652:X3682" si="573">$M3652*0.1</f>
        <v>-0.23199999999999998</v>
      </c>
      <c r="Y3652" s="13">
        <f t="shared" ref="Y3652:Y3682" si="574">$M3652*0.2</f>
        <v>-0.46399999999999997</v>
      </c>
      <c r="Z3652" s="13">
        <f t="shared" ref="Z3652:Z3682" si="575">$M3652*0.3</f>
        <v>-0.69599999999999995</v>
      </c>
      <c r="AA3652" s="13">
        <f t="shared" si="572"/>
        <v>-3</v>
      </c>
    </row>
    <row r="3653" spans="1:27" x14ac:dyDescent="0.25">
      <c r="A3653" s="60">
        <v>45923.619895833333</v>
      </c>
      <c r="B3653" s="61">
        <v>444861179</v>
      </c>
      <c r="C3653" s="62" t="s">
        <v>36</v>
      </c>
      <c r="D3653" s="62" t="s">
        <v>38</v>
      </c>
      <c r="E3653" s="62" t="s">
        <v>119</v>
      </c>
      <c r="F3653" s="63">
        <v>3782.01</v>
      </c>
      <c r="G3653" s="63">
        <v>3785.1</v>
      </c>
      <c r="H3653" s="63">
        <v>3780.6</v>
      </c>
      <c r="I3653" s="62" t="s">
        <v>4088</v>
      </c>
      <c r="J3653" s="63">
        <v>3780.6</v>
      </c>
      <c r="K3653" s="63">
        <v>0</v>
      </c>
      <c r="L3653" s="63">
        <v>0</v>
      </c>
      <c r="M3653" s="63">
        <v>1.41</v>
      </c>
      <c r="N3653" s="10" t="str">
        <f t="shared" si="567"/>
        <v>W</v>
      </c>
      <c r="O3653" s="11">
        <f t="shared" si="568"/>
        <v>45923</v>
      </c>
      <c r="P3653" s="12" t="str">
        <f t="shared" si="569"/>
        <v>14</v>
      </c>
      <c r="Q3653" s="13" t="str">
        <f>VLOOKUP($B3653,Deals_Demo!$H:$N,7,0)</f>
        <v>strategy_14_demo</v>
      </c>
      <c r="R3653" s="13" t="str">
        <f t="shared" si="570"/>
        <v>Tue</v>
      </c>
      <c r="S3653" s="14">
        <f>VLOOKUP($B3653,Deals_Demo!$H:$S,8,0)</f>
        <v>45923.619895833333</v>
      </c>
      <c r="T3653" s="14">
        <f>VLOOKUP($B3653,Deals_Demo!$H:$S,9,0)</f>
        <v>45923.828229166669</v>
      </c>
      <c r="U3653" s="15" t="str">
        <f t="shared" si="571"/>
        <v>2025-09-23</v>
      </c>
      <c r="V3653" s="13" t="str">
        <f>VLOOKUP($B3653,Deals_Demo!$H:$S,11,0)</f>
        <v>19</v>
      </c>
      <c r="W3653" s="13" t="str">
        <f>VLOOKUP($B3653,Deals_Demo!$H:$S,12,0)</f>
        <v>Tue</v>
      </c>
      <c r="X3653" s="13">
        <f t="shared" si="573"/>
        <v>0.14099999999999999</v>
      </c>
      <c r="Y3653" s="13">
        <f t="shared" si="574"/>
        <v>0.28199999999999997</v>
      </c>
      <c r="Z3653" s="13">
        <f t="shared" si="575"/>
        <v>0.42299999999999999</v>
      </c>
      <c r="AA3653" s="13">
        <f t="shared" si="572"/>
        <v>-3</v>
      </c>
    </row>
    <row r="3654" spans="1:27" x14ac:dyDescent="0.25">
      <c r="A3654" s="56">
        <v>45923.61990740741</v>
      </c>
      <c r="B3654" s="57">
        <v>444861182</v>
      </c>
      <c r="C3654" s="58" t="s">
        <v>36</v>
      </c>
      <c r="D3654" s="58" t="s">
        <v>38</v>
      </c>
      <c r="E3654" s="58" t="s">
        <v>119</v>
      </c>
      <c r="F3654" s="59">
        <v>3782</v>
      </c>
      <c r="G3654" s="59">
        <v>3781.08</v>
      </c>
      <c r="H3654" s="59">
        <v>3779.1</v>
      </c>
      <c r="I3654" s="58" t="s">
        <v>4092</v>
      </c>
      <c r="J3654" s="59">
        <v>3779.03</v>
      </c>
      <c r="K3654" s="59">
        <v>0</v>
      </c>
      <c r="L3654" s="59">
        <v>0</v>
      </c>
      <c r="M3654" s="59">
        <v>2.97</v>
      </c>
      <c r="N3654" s="10" t="str">
        <f t="shared" si="567"/>
        <v>W</v>
      </c>
      <c r="O3654" s="11">
        <f t="shared" si="568"/>
        <v>45923</v>
      </c>
      <c r="P3654" s="12" t="str">
        <f t="shared" si="569"/>
        <v>14</v>
      </c>
      <c r="Q3654" s="13" t="str">
        <f>VLOOKUP($B3654,Deals_Demo!$H:$N,7,0)</f>
        <v>strategy_09_demo</v>
      </c>
      <c r="R3654" s="13" t="str">
        <f t="shared" si="570"/>
        <v>Tue</v>
      </c>
      <c r="S3654" s="14">
        <f>VLOOKUP($B3654,Deals_Demo!$H:$S,8,0)</f>
        <v>45923.61990740741</v>
      </c>
      <c r="T3654" s="14">
        <f>VLOOKUP($B3654,Deals_Demo!$H:$S,9,0)</f>
        <v>45923.828240740746</v>
      </c>
      <c r="U3654" s="15" t="str">
        <f t="shared" si="571"/>
        <v>2025-09-23</v>
      </c>
      <c r="V3654" s="13" t="str">
        <f>VLOOKUP($B3654,Deals_Demo!$H:$S,11,0)</f>
        <v>19</v>
      </c>
      <c r="W3654" s="13" t="str">
        <f>VLOOKUP($B3654,Deals_Demo!$H:$S,12,0)</f>
        <v>Tue</v>
      </c>
      <c r="X3654" s="13">
        <f t="shared" si="573"/>
        <v>0.29700000000000004</v>
      </c>
      <c r="Y3654" s="13">
        <f t="shared" si="574"/>
        <v>0.59400000000000008</v>
      </c>
      <c r="Z3654" s="13">
        <f t="shared" si="575"/>
        <v>0.89100000000000001</v>
      </c>
      <c r="AA3654" s="13">
        <f t="shared" si="572"/>
        <v>2.97</v>
      </c>
    </row>
    <row r="3655" spans="1:27" x14ac:dyDescent="0.25">
      <c r="A3655" s="60">
        <v>45923.622187499997</v>
      </c>
      <c r="B3655" s="61">
        <v>444862746</v>
      </c>
      <c r="C3655" s="62" t="s">
        <v>36</v>
      </c>
      <c r="D3655" s="62" t="s">
        <v>37</v>
      </c>
      <c r="E3655" s="62" t="s">
        <v>119</v>
      </c>
      <c r="F3655" s="63">
        <v>3783.85</v>
      </c>
      <c r="G3655" s="63">
        <v>3780.93</v>
      </c>
      <c r="H3655" s="62"/>
      <c r="I3655" s="62" t="s">
        <v>4093</v>
      </c>
      <c r="J3655" s="63">
        <v>3780.93</v>
      </c>
      <c r="K3655" s="63">
        <v>0</v>
      </c>
      <c r="L3655" s="63">
        <v>0</v>
      </c>
      <c r="M3655" s="63">
        <v>-2.92</v>
      </c>
      <c r="N3655" s="10" t="str">
        <f t="shared" si="567"/>
        <v>L</v>
      </c>
      <c r="O3655" s="11">
        <f t="shared" si="568"/>
        <v>45923</v>
      </c>
      <c r="P3655" s="12" t="str">
        <f t="shared" si="569"/>
        <v>14</v>
      </c>
      <c r="Q3655" s="13" t="str">
        <f>VLOOKUP($B3655,Deals_Demo!$H:$N,7,0)</f>
        <v>DEMO_strategy_01</v>
      </c>
      <c r="R3655" s="13" t="str">
        <f t="shared" si="570"/>
        <v>Tue</v>
      </c>
      <c r="S3655" s="14">
        <f>VLOOKUP($B3655,Deals_Demo!$H:$S,8,0)</f>
        <v>45923.622187499997</v>
      </c>
      <c r="T3655" s="14">
        <f>VLOOKUP($B3655,Deals_Demo!$H:$S,9,0)</f>
        <v>45923.830520833333</v>
      </c>
      <c r="U3655" s="15" t="str">
        <f t="shared" si="571"/>
        <v>2025-09-23</v>
      </c>
      <c r="V3655" s="13" t="str">
        <f>VLOOKUP($B3655,Deals_Demo!$H:$S,11,0)</f>
        <v>19</v>
      </c>
      <c r="W3655" s="13" t="str">
        <f>VLOOKUP($B3655,Deals_Demo!$H:$S,12,0)</f>
        <v>Tue</v>
      </c>
      <c r="X3655" s="13">
        <f t="shared" si="573"/>
        <v>-0.29199999999999998</v>
      </c>
      <c r="Y3655" s="13">
        <f t="shared" si="574"/>
        <v>-0.58399999999999996</v>
      </c>
      <c r="Z3655" s="13">
        <f t="shared" si="575"/>
        <v>-0.876</v>
      </c>
      <c r="AA3655" s="13">
        <f t="shared" si="572"/>
        <v>-3</v>
      </c>
    </row>
    <row r="3656" spans="1:27" x14ac:dyDescent="0.25">
      <c r="A3656" s="56">
        <v>45923.622187499997</v>
      </c>
      <c r="B3656" s="57">
        <v>444862749</v>
      </c>
      <c r="C3656" s="58" t="s">
        <v>36</v>
      </c>
      <c r="D3656" s="58" t="s">
        <v>37</v>
      </c>
      <c r="E3656" s="58" t="s">
        <v>119</v>
      </c>
      <c r="F3656" s="59">
        <v>3783.87</v>
      </c>
      <c r="G3656" s="59">
        <v>3780.85</v>
      </c>
      <c r="H3656" s="59">
        <v>3789.85</v>
      </c>
      <c r="I3656" s="58" t="s">
        <v>4094</v>
      </c>
      <c r="J3656" s="59">
        <v>3780.73</v>
      </c>
      <c r="K3656" s="59">
        <v>0</v>
      </c>
      <c r="L3656" s="59">
        <v>0</v>
      </c>
      <c r="M3656" s="59">
        <v>-3.14</v>
      </c>
      <c r="N3656" s="10" t="str">
        <f t="shared" si="567"/>
        <v>L</v>
      </c>
      <c r="O3656" s="11">
        <f t="shared" si="568"/>
        <v>45923</v>
      </c>
      <c r="P3656" s="12" t="str">
        <f t="shared" si="569"/>
        <v>14</v>
      </c>
      <c r="Q3656" s="13" t="str">
        <f>VLOOKUP($B3656,Deals_Demo!$H:$N,7,0)</f>
        <v>DEMO_strategy_26</v>
      </c>
      <c r="R3656" s="13" t="str">
        <f t="shared" si="570"/>
        <v>Tue</v>
      </c>
      <c r="S3656" s="14">
        <f>VLOOKUP($B3656,Deals_Demo!$H:$S,8,0)</f>
        <v>45923.622187499997</v>
      </c>
      <c r="T3656" s="14">
        <f>VLOOKUP($B3656,Deals_Demo!$H:$S,9,0)</f>
        <v>45923.830520833333</v>
      </c>
      <c r="U3656" s="15" t="str">
        <f t="shared" si="571"/>
        <v>2025-09-23</v>
      </c>
      <c r="V3656" s="13" t="str">
        <f>VLOOKUP($B3656,Deals_Demo!$H:$S,11,0)</f>
        <v>19</v>
      </c>
      <c r="W3656" s="13" t="str">
        <f>VLOOKUP($B3656,Deals_Demo!$H:$S,12,0)</f>
        <v>Tue</v>
      </c>
      <c r="X3656" s="13">
        <f t="shared" si="573"/>
        <v>-0.31400000000000006</v>
      </c>
      <c r="Y3656" s="13">
        <f t="shared" si="574"/>
        <v>-0.62800000000000011</v>
      </c>
      <c r="Z3656" s="13">
        <f t="shared" si="575"/>
        <v>-0.94199999999999995</v>
      </c>
      <c r="AA3656" s="13">
        <f t="shared" si="572"/>
        <v>-3</v>
      </c>
    </row>
    <row r="3657" spans="1:27" x14ac:dyDescent="0.25">
      <c r="A3657" s="60">
        <v>45923.622199074074</v>
      </c>
      <c r="B3657" s="61">
        <v>444862751</v>
      </c>
      <c r="C3657" s="62" t="s">
        <v>36</v>
      </c>
      <c r="D3657" s="62" t="s">
        <v>37</v>
      </c>
      <c r="E3657" s="62" t="s">
        <v>119</v>
      </c>
      <c r="F3657" s="63">
        <v>3783.87</v>
      </c>
      <c r="G3657" s="63">
        <v>3780.87</v>
      </c>
      <c r="H3657" s="62"/>
      <c r="I3657" s="62" t="s">
        <v>4094</v>
      </c>
      <c r="J3657" s="63">
        <v>3780.86</v>
      </c>
      <c r="K3657" s="63">
        <v>0</v>
      </c>
      <c r="L3657" s="63">
        <v>0</v>
      </c>
      <c r="M3657" s="63">
        <v>-3.01</v>
      </c>
      <c r="N3657" s="10" t="str">
        <f t="shared" si="567"/>
        <v>L</v>
      </c>
      <c r="O3657" s="11">
        <f t="shared" si="568"/>
        <v>45923</v>
      </c>
      <c r="P3657" s="12" t="str">
        <f t="shared" si="569"/>
        <v>14</v>
      </c>
      <c r="Q3657" s="13" t="str">
        <f>VLOOKUP($B3657,Deals_Demo!$H:$N,7,0)</f>
        <v>DEMO_strategy_25</v>
      </c>
      <c r="R3657" s="13" t="str">
        <f t="shared" si="570"/>
        <v>Tue</v>
      </c>
      <c r="S3657" s="14">
        <f>VLOOKUP($B3657,Deals_Demo!$H:$S,8,0)</f>
        <v>45923.622199074074</v>
      </c>
      <c r="T3657" s="14">
        <f>VLOOKUP($B3657,Deals_Demo!$H:$S,9,0)</f>
        <v>45923.83053240741</v>
      </c>
      <c r="U3657" s="15" t="str">
        <f t="shared" si="571"/>
        <v>2025-09-23</v>
      </c>
      <c r="V3657" s="13" t="str">
        <f>VLOOKUP($B3657,Deals_Demo!$H:$S,11,0)</f>
        <v>19</v>
      </c>
      <c r="W3657" s="13" t="str">
        <f>VLOOKUP($B3657,Deals_Demo!$H:$S,12,0)</f>
        <v>Tue</v>
      </c>
      <c r="X3657" s="13">
        <f t="shared" si="573"/>
        <v>-0.30099999999999999</v>
      </c>
      <c r="Y3657" s="13">
        <f t="shared" si="574"/>
        <v>-0.60199999999999998</v>
      </c>
      <c r="Z3657" s="13">
        <f t="shared" si="575"/>
        <v>-0.90299999999999991</v>
      </c>
      <c r="AA3657" s="13">
        <f t="shared" si="572"/>
        <v>-3</v>
      </c>
    </row>
    <row r="3658" spans="1:27" x14ac:dyDescent="0.25">
      <c r="A3658" s="56">
        <v>45923.622199074074</v>
      </c>
      <c r="B3658" s="57">
        <v>444862753</v>
      </c>
      <c r="C3658" s="58" t="s">
        <v>36</v>
      </c>
      <c r="D3658" s="58" t="s">
        <v>37</v>
      </c>
      <c r="E3658" s="58" t="s">
        <v>119</v>
      </c>
      <c r="F3658" s="59">
        <v>3783.87</v>
      </c>
      <c r="G3658" s="59">
        <v>3780.87</v>
      </c>
      <c r="H3658" s="59">
        <v>3789.87</v>
      </c>
      <c r="I3658" s="58" t="s">
        <v>4094</v>
      </c>
      <c r="J3658" s="59">
        <v>3780.86</v>
      </c>
      <c r="K3658" s="59">
        <v>0</v>
      </c>
      <c r="L3658" s="59">
        <v>0</v>
      </c>
      <c r="M3658" s="59">
        <v>-3.01</v>
      </c>
      <c r="N3658" s="10" t="str">
        <f t="shared" si="567"/>
        <v>L</v>
      </c>
      <c r="O3658" s="11">
        <f t="shared" si="568"/>
        <v>45923</v>
      </c>
      <c r="P3658" s="12" t="str">
        <f t="shared" si="569"/>
        <v>14</v>
      </c>
      <c r="Q3658" s="13" t="str">
        <f>VLOOKUP($B3658,Deals_Demo!$H:$N,7,0)</f>
        <v>DEMO_strategy_02</v>
      </c>
      <c r="R3658" s="13" t="str">
        <f t="shared" si="570"/>
        <v>Tue</v>
      </c>
      <c r="S3658" s="14">
        <f>VLOOKUP($B3658,Deals_Demo!$H:$S,8,0)</f>
        <v>45923.622199074074</v>
      </c>
      <c r="T3658" s="14">
        <f>VLOOKUP($B3658,Deals_Demo!$H:$S,9,0)</f>
        <v>45923.83053240741</v>
      </c>
      <c r="U3658" s="15" t="str">
        <f t="shared" si="571"/>
        <v>2025-09-23</v>
      </c>
      <c r="V3658" s="13" t="str">
        <f>VLOOKUP($B3658,Deals_Demo!$H:$S,11,0)</f>
        <v>19</v>
      </c>
      <c r="W3658" s="13" t="str">
        <f>VLOOKUP($B3658,Deals_Demo!$H:$S,12,0)</f>
        <v>Tue</v>
      </c>
      <c r="X3658" s="13">
        <f t="shared" si="573"/>
        <v>-0.30099999999999999</v>
      </c>
      <c r="Y3658" s="13">
        <f t="shared" si="574"/>
        <v>-0.60199999999999998</v>
      </c>
      <c r="Z3658" s="13">
        <f t="shared" si="575"/>
        <v>-0.90299999999999991</v>
      </c>
      <c r="AA3658" s="13">
        <f t="shared" si="572"/>
        <v>-3</v>
      </c>
    </row>
    <row r="3659" spans="1:27" x14ac:dyDescent="0.25">
      <c r="A3659" s="60">
        <v>45923.627858796295</v>
      </c>
      <c r="B3659" s="61">
        <v>444865824</v>
      </c>
      <c r="C3659" s="62" t="s">
        <v>36</v>
      </c>
      <c r="D3659" s="62" t="s">
        <v>38</v>
      </c>
      <c r="E3659" s="62" t="s">
        <v>119</v>
      </c>
      <c r="F3659" s="63">
        <v>3782.38</v>
      </c>
      <c r="G3659" s="63">
        <v>3781.41</v>
      </c>
      <c r="H3659" s="62"/>
      <c r="I3659" s="62" t="s">
        <v>4095</v>
      </c>
      <c r="J3659" s="63">
        <v>3781.41</v>
      </c>
      <c r="K3659" s="63">
        <v>0</v>
      </c>
      <c r="L3659" s="63">
        <v>0</v>
      </c>
      <c r="M3659" s="63">
        <v>0.97</v>
      </c>
      <c r="N3659" s="10" t="str">
        <f t="shared" si="567"/>
        <v>W</v>
      </c>
      <c r="O3659" s="11">
        <f t="shared" si="568"/>
        <v>45923</v>
      </c>
      <c r="P3659" s="12" t="str">
        <f t="shared" si="569"/>
        <v>15</v>
      </c>
      <c r="Q3659" s="13" t="str">
        <f>VLOOKUP($B3659,Deals_Demo!$H:$N,7,0)</f>
        <v>strategy_18_demo</v>
      </c>
      <c r="R3659" s="13" t="str">
        <f t="shared" si="570"/>
        <v>Tue</v>
      </c>
      <c r="S3659" s="14">
        <f>VLOOKUP($B3659,Deals_Demo!$H:$S,8,0)</f>
        <v>45923.627858796295</v>
      </c>
      <c r="T3659" s="14">
        <f>VLOOKUP($B3659,Deals_Demo!$H:$S,9,0)</f>
        <v>45923.836192129631</v>
      </c>
      <c r="U3659" s="15" t="str">
        <f t="shared" si="571"/>
        <v>2025-09-23</v>
      </c>
      <c r="V3659" s="13" t="str">
        <f>VLOOKUP($B3659,Deals_Demo!$H:$S,11,0)</f>
        <v>20</v>
      </c>
      <c r="W3659" s="13" t="str">
        <f>VLOOKUP($B3659,Deals_Demo!$H:$S,12,0)</f>
        <v>Tue</v>
      </c>
      <c r="X3659" s="13">
        <f t="shared" si="573"/>
        <v>9.7000000000000003E-2</v>
      </c>
      <c r="Y3659" s="13">
        <f t="shared" si="574"/>
        <v>0.19400000000000001</v>
      </c>
      <c r="Z3659" s="13">
        <f t="shared" si="575"/>
        <v>0.29099999999999998</v>
      </c>
      <c r="AA3659" s="13">
        <f t="shared" si="572"/>
        <v>-3</v>
      </c>
    </row>
    <row r="3660" spans="1:27" x14ac:dyDescent="0.25">
      <c r="A3660" s="56">
        <v>45923.627858796295</v>
      </c>
      <c r="B3660" s="57">
        <v>444865827</v>
      </c>
      <c r="C3660" s="58" t="s">
        <v>36</v>
      </c>
      <c r="D3660" s="58" t="s">
        <v>38</v>
      </c>
      <c r="E3660" s="58" t="s">
        <v>119</v>
      </c>
      <c r="F3660" s="59">
        <v>3782.38</v>
      </c>
      <c r="G3660" s="59">
        <v>3781.37</v>
      </c>
      <c r="H3660" s="58"/>
      <c r="I3660" s="58" t="s">
        <v>4096</v>
      </c>
      <c r="J3660" s="59">
        <v>3781.4</v>
      </c>
      <c r="K3660" s="59">
        <v>0</v>
      </c>
      <c r="L3660" s="59">
        <v>0</v>
      </c>
      <c r="M3660" s="59">
        <v>0.98</v>
      </c>
      <c r="N3660" s="10" t="str">
        <f t="shared" si="567"/>
        <v>W</v>
      </c>
      <c r="O3660" s="11">
        <f t="shared" si="568"/>
        <v>45923</v>
      </c>
      <c r="P3660" s="12" t="str">
        <f t="shared" si="569"/>
        <v>15</v>
      </c>
      <c r="Q3660" s="13" t="str">
        <f>VLOOKUP($B3660,Deals_Demo!$H:$N,7,0)</f>
        <v>strategy_20_demo</v>
      </c>
      <c r="R3660" s="13" t="str">
        <f t="shared" si="570"/>
        <v>Tue</v>
      </c>
      <c r="S3660" s="14">
        <f>VLOOKUP($B3660,Deals_Demo!$H:$S,8,0)</f>
        <v>45923.627858796295</v>
      </c>
      <c r="T3660" s="14">
        <f>VLOOKUP($B3660,Deals_Demo!$H:$S,9,0)</f>
        <v>45923.836192129631</v>
      </c>
      <c r="U3660" s="15" t="str">
        <f t="shared" si="571"/>
        <v>2025-09-23</v>
      </c>
      <c r="V3660" s="13" t="str">
        <f>VLOOKUP($B3660,Deals_Demo!$H:$S,11,0)</f>
        <v>20</v>
      </c>
      <c r="W3660" s="13" t="str">
        <f>VLOOKUP($B3660,Deals_Demo!$H:$S,12,0)</f>
        <v>Tue</v>
      </c>
      <c r="X3660" s="13">
        <f t="shared" si="573"/>
        <v>9.8000000000000004E-2</v>
      </c>
      <c r="Y3660" s="13">
        <f t="shared" si="574"/>
        <v>0.19600000000000001</v>
      </c>
      <c r="Z3660" s="13">
        <f t="shared" si="575"/>
        <v>0.29399999999999998</v>
      </c>
      <c r="AA3660" s="13">
        <f t="shared" si="572"/>
        <v>-3</v>
      </c>
    </row>
    <row r="3661" spans="1:27" x14ac:dyDescent="0.25">
      <c r="A3661" s="60">
        <v>45923.630057870374</v>
      </c>
      <c r="B3661" s="61">
        <v>444867489</v>
      </c>
      <c r="C3661" s="62" t="s">
        <v>36</v>
      </c>
      <c r="D3661" s="62" t="s">
        <v>38</v>
      </c>
      <c r="E3661" s="62" t="s">
        <v>119</v>
      </c>
      <c r="F3661" s="63">
        <v>3781.39</v>
      </c>
      <c r="G3661" s="63">
        <v>3778.98</v>
      </c>
      <c r="H3661" s="62"/>
      <c r="I3661" s="62" t="s">
        <v>4097</v>
      </c>
      <c r="J3661" s="63">
        <v>3779</v>
      </c>
      <c r="K3661" s="63">
        <v>0</v>
      </c>
      <c r="L3661" s="63">
        <v>0</v>
      </c>
      <c r="M3661" s="63">
        <v>2.39</v>
      </c>
      <c r="N3661" s="10" t="str">
        <f t="shared" si="567"/>
        <v>W</v>
      </c>
      <c r="O3661" s="11">
        <f t="shared" si="568"/>
        <v>45923</v>
      </c>
      <c r="P3661" s="12" t="str">
        <f t="shared" si="569"/>
        <v>15</v>
      </c>
      <c r="Q3661" s="13" t="str">
        <f>VLOOKUP($B3661,Deals_Demo!$H:$N,7,0)</f>
        <v>strategy_18_demo</v>
      </c>
      <c r="R3661" s="13" t="str">
        <f t="shared" si="570"/>
        <v>Tue</v>
      </c>
      <c r="S3661" s="14">
        <f>VLOOKUP($B3661,Deals_Demo!$H:$S,8,0)</f>
        <v>45923.630057870374</v>
      </c>
      <c r="T3661" s="14">
        <f>VLOOKUP($B3661,Deals_Demo!$H:$S,9,0)</f>
        <v>45923.83839120371</v>
      </c>
      <c r="U3661" s="15" t="str">
        <f t="shared" si="571"/>
        <v>2025-09-23</v>
      </c>
      <c r="V3661" s="13" t="str">
        <f>VLOOKUP($B3661,Deals_Demo!$H:$S,11,0)</f>
        <v>20</v>
      </c>
      <c r="W3661" s="13" t="str">
        <f>VLOOKUP($B3661,Deals_Demo!$H:$S,12,0)</f>
        <v>Tue</v>
      </c>
      <c r="X3661" s="13">
        <f t="shared" si="573"/>
        <v>0.23900000000000002</v>
      </c>
      <c r="Y3661" s="13">
        <f t="shared" si="574"/>
        <v>0.47800000000000004</v>
      </c>
      <c r="Z3661" s="13">
        <f t="shared" si="575"/>
        <v>0.71699999999999997</v>
      </c>
      <c r="AA3661" s="13">
        <f t="shared" si="572"/>
        <v>-3</v>
      </c>
    </row>
    <row r="3662" spans="1:27" x14ac:dyDescent="0.25">
      <c r="A3662" s="56">
        <v>45923.630057870374</v>
      </c>
      <c r="B3662" s="57">
        <v>444867491</v>
      </c>
      <c r="C3662" s="58" t="s">
        <v>36</v>
      </c>
      <c r="D3662" s="58" t="s">
        <v>38</v>
      </c>
      <c r="E3662" s="58" t="s">
        <v>119</v>
      </c>
      <c r="F3662" s="59">
        <v>3781.39</v>
      </c>
      <c r="G3662" s="59">
        <v>3778.96</v>
      </c>
      <c r="H3662" s="58"/>
      <c r="I3662" s="58" t="s">
        <v>4097</v>
      </c>
      <c r="J3662" s="59">
        <v>3779</v>
      </c>
      <c r="K3662" s="59">
        <v>0</v>
      </c>
      <c r="L3662" s="59">
        <v>0</v>
      </c>
      <c r="M3662" s="59">
        <v>2.39</v>
      </c>
      <c r="N3662" s="10" t="str">
        <f t="shared" si="567"/>
        <v>W</v>
      </c>
      <c r="O3662" s="11">
        <f t="shared" si="568"/>
        <v>45923</v>
      </c>
      <c r="P3662" s="12" t="str">
        <f t="shared" si="569"/>
        <v>15</v>
      </c>
      <c r="Q3662" s="13" t="str">
        <f>VLOOKUP($B3662,Deals_Demo!$H:$N,7,0)</f>
        <v>strategy_20_demo</v>
      </c>
      <c r="R3662" s="13" t="str">
        <f t="shared" si="570"/>
        <v>Tue</v>
      </c>
      <c r="S3662" s="14">
        <f>VLOOKUP($B3662,Deals_Demo!$H:$S,8,0)</f>
        <v>45923.630057870374</v>
      </c>
      <c r="T3662" s="14">
        <f>VLOOKUP($B3662,Deals_Demo!$H:$S,9,0)</f>
        <v>45923.83839120371</v>
      </c>
      <c r="U3662" s="15" t="str">
        <f t="shared" si="571"/>
        <v>2025-09-23</v>
      </c>
      <c r="V3662" s="13" t="str">
        <f>VLOOKUP($B3662,Deals_Demo!$H:$S,11,0)</f>
        <v>20</v>
      </c>
      <c r="W3662" s="13" t="str">
        <f>VLOOKUP($B3662,Deals_Demo!$H:$S,12,0)</f>
        <v>Tue</v>
      </c>
      <c r="X3662" s="13">
        <f t="shared" si="573"/>
        <v>0.23900000000000002</v>
      </c>
      <c r="Y3662" s="13">
        <f t="shared" si="574"/>
        <v>0.47800000000000004</v>
      </c>
      <c r="Z3662" s="13">
        <f t="shared" si="575"/>
        <v>0.71699999999999997</v>
      </c>
      <c r="AA3662" s="13">
        <f t="shared" si="572"/>
        <v>-3</v>
      </c>
    </row>
    <row r="3663" spans="1:27" x14ac:dyDescent="0.25">
      <c r="A3663" s="60">
        <v>45923.631562499999</v>
      </c>
      <c r="B3663" s="61">
        <v>444868139</v>
      </c>
      <c r="C3663" s="62" t="s">
        <v>36</v>
      </c>
      <c r="D3663" s="62" t="s">
        <v>38</v>
      </c>
      <c r="E3663" s="62" t="s">
        <v>119</v>
      </c>
      <c r="F3663" s="63">
        <v>3780.71</v>
      </c>
      <c r="G3663" s="63">
        <v>3783.71</v>
      </c>
      <c r="H3663" s="62"/>
      <c r="I3663" s="62" t="s">
        <v>4098</v>
      </c>
      <c r="J3663" s="63">
        <v>3783.71</v>
      </c>
      <c r="K3663" s="63">
        <v>0</v>
      </c>
      <c r="L3663" s="63">
        <v>0</v>
      </c>
      <c r="M3663" s="63">
        <v>-3</v>
      </c>
      <c r="N3663" s="10" t="str">
        <f t="shared" si="567"/>
        <v>L</v>
      </c>
      <c r="O3663" s="11">
        <f t="shared" si="568"/>
        <v>45923</v>
      </c>
      <c r="P3663" s="12" t="str">
        <f t="shared" si="569"/>
        <v>15</v>
      </c>
      <c r="Q3663" s="13" t="str">
        <f>VLOOKUP($B3663,Deals_Demo!$H:$N,7,0)</f>
        <v>strategy_19_demo</v>
      </c>
      <c r="R3663" s="13" t="str">
        <f t="shared" si="570"/>
        <v>Tue</v>
      </c>
      <c r="S3663" s="14">
        <f>VLOOKUP($B3663,Deals_Demo!$H:$S,8,0)</f>
        <v>45923.631562499999</v>
      </c>
      <c r="T3663" s="14">
        <f>VLOOKUP($B3663,Deals_Demo!$H:$S,9,0)</f>
        <v>45923.839895833335</v>
      </c>
      <c r="U3663" s="15" t="str">
        <f t="shared" si="571"/>
        <v>2025-09-23</v>
      </c>
      <c r="V3663" s="13" t="str">
        <f>VLOOKUP($B3663,Deals_Demo!$H:$S,11,0)</f>
        <v>20</v>
      </c>
      <c r="W3663" s="13" t="str">
        <f>VLOOKUP($B3663,Deals_Demo!$H:$S,12,0)</f>
        <v>Tue</v>
      </c>
      <c r="X3663" s="13">
        <f t="shared" si="573"/>
        <v>-0.30000000000000004</v>
      </c>
      <c r="Y3663" s="13">
        <f t="shared" si="574"/>
        <v>-0.60000000000000009</v>
      </c>
      <c r="Z3663" s="13">
        <f t="shared" si="575"/>
        <v>-0.89999999999999991</v>
      </c>
      <c r="AA3663" s="13">
        <f t="shared" si="572"/>
        <v>-3</v>
      </c>
    </row>
    <row r="3664" spans="1:27" x14ac:dyDescent="0.25">
      <c r="A3664" s="56">
        <v>45923.631793981483</v>
      </c>
      <c r="B3664" s="57">
        <v>444868276</v>
      </c>
      <c r="C3664" s="58" t="s">
        <v>36</v>
      </c>
      <c r="D3664" s="58" t="s">
        <v>38</v>
      </c>
      <c r="E3664" s="58" t="s">
        <v>119</v>
      </c>
      <c r="F3664" s="59">
        <v>3781.14</v>
      </c>
      <c r="G3664" s="59">
        <v>3784.14</v>
      </c>
      <c r="H3664" s="59">
        <v>3779.64</v>
      </c>
      <c r="I3664" s="58" t="s">
        <v>4099</v>
      </c>
      <c r="J3664" s="59">
        <v>3779.63</v>
      </c>
      <c r="K3664" s="59">
        <v>0</v>
      </c>
      <c r="L3664" s="59">
        <v>0</v>
      </c>
      <c r="M3664" s="59">
        <v>1.51</v>
      </c>
      <c r="N3664" s="10" t="str">
        <f t="shared" si="567"/>
        <v>W</v>
      </c>
      <c r="O3664" s="11">
        <f t="shared" si="568"/>
        <v>45923</v>
      </c>
      <c r="P3664" s="12" t="str">
        <f t="shared" si="569"/>
        <v>15</v>
      </c>
      <c r="Q3664" s="13" t="str">
        <f>VLOOKUP($B3664,Deals_Demo!$H:$N,7,0)</f>
        <v>strategy_24_demo</v>
      </c>
      <c r="R3664" s="13" t="str">
        <f t="shared" si="570"/>
        <v>Tue</v>
      </c>
      <c r="S3664" s="14">
        <f>VLOOKUP($B3664,Deals_Demo!$H:$S,8,0)</f>
        <v>45923.631793981483</v>
      </c>
      <c r="T3664" s="14">
        <f>VLOOKUP($B3664,Deals_Demo!$H:$S,9,0)</f>
        <v>45923.840127314819</v>
      </c>
      <c r="U3664" s="15" t="str">
        <f t="shared" si="571"/>
        <v>2025-09-23</v>
      </c>
      <c r="V3664" s="13" t="str">
        <f>VLOOKUP($B3664,Deals_Demo!$H:$S,11,0)</f>
        <v>20</v>
      </c>
      <c r="W3664" s="13" t="str">
        <f>VLOOKUP($B3664,Deals_Demo!$H:$S,12,0)</f>
        <v>Tue</v>
      </c>
      <c r="X3664" s="13">
        <f t="shared" si="573"/>
        <v>0.15100000000000002</v>
      </c>
      <c r="Y3664" s="13">
        <f t="shared" si="574"/>
        <v>0.30200000000000005</v>
      </c>
      <c r="Z3664" s="13">
        <f t="shared" si="575"/>
        <v>0.45299999999999996</v>
      </c>
      <c r="AA3664" s="13">
        <f t="shared" si="572"/>
        <v>-3</v>
      </c>
    </row>
    <row r="3665" spans="1:27" x14ac:dyDescent="0.25">
      <c r="A3665" s="60">
        <v>45923.631793981483</v>
      </c>
      <c r="B3665" s="61">
        <v>444868278</v>
      </c>
      <c r="C3665" s="62" t="s">
        <v>36</v>
      </c>
      <c r="D3665" s="62" t="s">
        <v>38</v>
      </c>
      <c r="E3665" s="62" t="s">
        <v>119</v>
      </c>
      <c r="F3665" s="63">
        <v>3781.14</v>
      </c>
      <c r="G3665" s="63">
        <v>3779.93</v>
      </c>
      <c r="H3665" s="63">
        <v>3777.64</v>
      </c>
      <c r="I3665" s="62" t="s">
        <v>4100</v>
      </c>
      <c r="J3665" s="63">
        <v>3779.95</v>
      </c>
      <c r="K3665" s="63">
        <v>0</v>
      </c>
      <c r="L3665" s="63">
        <v>0</v>
      </c>
      <c r="M3665" s="63">
        <v>1.19</v>
      </c>
      <c r="N3665" s="10" t="str">
        <f t="shared" si="567"/>
        <v>W</v>
      </c>
      <c r="O3665" s="11">
        <f t="shared" si="568"/>
        <v>45923</v>
      </c>
      <c r="P3665" s="12" t="str">
        <f t="shared" si="569"/>
        <v>15</v>
      </c>
      <c r="Q3665" s="13" t="str">
        <f>VLOOKUP($B3665,Deals_Demo!$H:$N,7,0)</f>
        <v>strategy_11_demo</v>
      </c>
      <c r="R3665" s="13" t="str">
        <f t="shared" si="570"/>
        <v>Tue</v>
      </c>
      <c r="S3665" s="14">
        <f>VLOOKUP($B3665,Deals_Demo!$H:$S,8,0)</f>
        <v>45923.631793981483</v>
      </c>
      <c r="T3665" s="14">
        <f>VLOOKUP($B3665,Deals_Demo!$H:$S,9,0)</f>
        <v>45923.840127314819</v>
      </c>
      <c r="U3665" s="15" t="str">
        <f t="shared" si="571"/>
        <v>2025-09-23</v>
      </c>
      <c r="V3665" s="13" t="str">
        <f>VLOOKUP($B3665,Deals_Demo!$H:$S,11,0)</f>
        <v>20</v>
      </c>
      <c r="W3665" s="13" t="str">
        <f>VLOOKUP($B3665,Deals_Demo!$H:$S,12,0)</f>
        <v>Tue</v>
      </c>
      <c r="X3665" s="13">
        <f t="shared" si="573"/>
        <v>0.11899999999999999</v>
      </c>
      <c r="Y3665" s="13">
        <f t="shared" si="574"/>
        <v>0.23799999999999999</v>
      </c>
      <c r="Z3665" s="13">
        <f t="shared" si="575"/>
        <v>0.35699999999999998</v>
      </c>
      <c r="AA3665" s="13">
        <f t="shared" si="572"/>
        <v>-3</v>
      </c>
    </row>
    <row r="3666" spans="1:27" x14ac:dyDescent="0.25">
      <c r="A3666" s="56">
        <v>45923.631805555553</v>
      </c>
      <c r="B3666" s="57">
        <v>444868280</v>
      </c>
      <c r="C3666" s="58" t="s">
        <v>36</v>
      </c>
      <c r="D3666" s="58" t="s">
        <v>38</v>
      </c>
      <c r="E3666" s="58" t="s">
        <v>119</v>
      </c>
      <c r="F3666" s="59">
        <v>3781.14</v>
      </c>
      <c r="G3666" s="59">
        <v>3784.14</v>
      </c>
      <c r="H3666" s="59">
        <v>3779.64</v>
      </c>
      <c r="I3666" s="58" t="s">
        <v>4099</v>
      </c>
      <c r="J3666" s="59">
        <v>3779.63</v>
      </c>
      <c r="K3666" s="59">
        <v>0</v>
      </c>
      <c r="L3666" s="59">
        <v>0</v>
      </c>
      <c r="M3666" s="59">
        <v>1.51</v>
      </c>
      <c r="N3666" s="10" t="str">
        <f t="shared" si="567"/>
        <v>W</v>
      </c>
      <c r="O3666" s="11">
        <f t="shared" si="568"/>
        <v>45923</v>
      </c>
      <c r="P3666" s="12" t="str">
        <f t="shared" si="569"/>
        <v>15</v>
      </c>
      <c r="Q3666" s="13" t="str">
        <f>VLOOKUP($B3666,Deals_Demo!$H:$N,7,0)</f>
        <v>strategy_12_demo</v>
      </c>
      <c r="R3666" s="13" t="str">
        <f t="shared" si="570"/>
        <v>Tue</v>
      </c>
      <c r="S3666" s="14">
        <f>VLOOKUP($B3666,Deals_Demo!$H:$S,8,0)</f>
        <v>45923.631805555553</v>
      </c>
      <c r="T3666" s="14">
        <f>VLOOKUP($B3666,Deals_Demo!$H:$S,9,0)</f>
        <v>45923.840138888889</v>
      </c>
      <c r="U3666" s="15" t="str">
        <f t="shared" si="571"/>
        <v>2025-09-23</v>
      </c>
      <c r="V3666" s="13" t="str">
        <f>VLOOKUP($B3666,Deals_Demo!$H:$S,11,0)</f>
        <v>20</v>
      </c>
      <c r="W3666" s="13" t="str">
        <f>VLOOKUP($B3666,Deals_Demo!$H:$S,12,0)</f>
        <v>Tue</v>
      </c>
      <c r="X3666" s="13">
        <f t="shared" si="573"/>
        <v>0.15100000000000002</v>
      </c>
      <c r="Y3666" s="13">
        <f t="shared" si="574"/>
        <v>0.30200000000000005</v>
      </c>
      <c r="Z3666" s="13">
        <f t="shared" si="575"/>
        <v>0.45299999999999996</v>
      </c>
      <c r="AA3666" s="13">
        <f t="shared" si="572"/>
        <v>-3</v>
      </c>
    </row>
    <row r="3667" spans="1:27" x14ac:dyDescent="0.25">
      <c r="A3667" s="60">
        <v>45923.631805555553</v>
      </c>
      <c r="B3667" s="61">
        <v>444868281</v>
      </c>
      <c r="C3667" s="62" t="s">
        <v>36</v>
      </c>
      <c r="D3667" s="62" t="s">
        <v>38</v>
      </c>
      <c r="E3667" s="62" t="s">
        <v>119</v>
      </c>
      <c r="F3667" s="63">
        <v>3781.14</v>
      </c>
      <c r="G3667" s="63">
        <v>3783.34</v>
      </c>
      <c r="H3667" s="63">
        <v>3778.14</v>
      </c>
      <c r="I3667" s="62" t="s">
        <v>4101</v>
      </c>
      <c r="J3667" s="63">
        <v>3778.13</v>
      </c>
      <c r="K3667" s="63">
        <v>0</v>
      </c>
      <c r="L3667" s="63">
        <v>0</v>
      </c>
      <c r="M3667" s="63">
        <v>3.01</v>
      </c>
      <c r="N3667" s="10" t="str">
        <f t="shared" si="567"/>
        <v>W</v>
      </c>
      <c r="O3667" s="11">
        <f t="shared" si="568"/>
        <v>45923</v>
      </c>
      <c r="P3667" s="12" t="str">
        <f t="shared" si="569"/>
        <v>15</v>
      </c>
      <c r="Q3667" s="13" t="str">
        <f>VLOOKUP($B3667,Deals_Demo!$H:$N,7,0)</f>
        <v>strategy_23_demo</v>
      </c>
      <c r="R3667" s="13" t="str">
        <f t="shared" si="570"/>
        <v>Tue</v>
      </c>
      <c r="S3667" s="14">
        <f>VLOOKUP($B3667,Deals_Demo!$H:$S,8,0)</f>
        <v>45923.631805555553</v>
      </c>
      <c r="T3667" s="14">
        <f>VLOOKUP($B3667,Deals_Demo!$H:$S,9,0)</f>
        <v>45923.840138888889</v>
      </c>
      <c r="U3667" s="15" t="str">
        <f t="shared" si="571"/>
        <v>2025-09-23</v>
      </c>
      <c r="V3667" s="13" t="str">
        <f>VLOOKUP($B3667,Deals_Demo!$H:$S,11,0)</f>
        <v>20</v>
      </c>
      <c r="W3667" s="13" t="str">
        <f>VLOOKUP($B3667,Deals_Demo!$H:$S,12,0)</f>
        <v>Tue</v>
      </c>
      <c r="X3667" s="13">
        <f t="shared" si="573"/>
        <v>0.30099999999999999</v>
      </c>
      <c r="Y3667" s="13">
        <f t="shared" si="574"/>
        <v>0.60199999999999998</v>
      </c>
      <c r="Z3667" s="13">
        <f t="shared" si="575"/>
        <v>0.90299999999999991</v>
      </c>
      <c r="AA3667" s="13">
        <f t="shared" si="572"/>
        <v>3.01</v>
      </c>
    </row>
    <row r="3668" spans="1:27" x14ac:dyDescent="0.25">
      <c r="A3668" s="56">
        <v>45923.631805555553</v>
      </c>
      <c r="B3668" s="57">
        <v>444868282</v>
      </c>
      <c r="C3668" s="58" t="s">
        <v>36</v>
      </c>
      <c r="D3668" s="58" t="s">
        <v>38</v>
      </c>
      <c r="E3668" s="58" t="s">
        <v>119</v>
      </c>
      <c r="F3668" s="59">
        <v>3781.14</v>
      </c>
      <c r="G3668" s="59">
        <v>3780.73</v>
      </c>
      <c r="H3668" s="59">
        <v>3778.14</v>
      </c>
      <c r="I3668" s="58" t="s">
        <v>4101</v>
      </c>
      <c r="J3668" s="59">
        <v>3778.13</v>
      </c>
      <c r="K3668" s="59">
        <v>0</v>
      </c>
      <c r="L3668" s="59">
        <v>0</v>
      </c>
      <c r="M3668" s="59">
        <v>3.01</v>
      </c>
      <c r="N3668" s="10" t="str">
        <f t="shared" si="567"/>
        <v>W</v>
      </c>
      <c r="O3668" s="11">
        <f t="shared" si="568"/>
        <v>45923</v>
      </c>
      <c r="P3668" s="12" t="str">
        <f t="shared" si="569"/>
        <v>15</v>
      </c>
      <c r="Q3668" s="13" t="str">
        <f>VLOOKUP($B3668,Deals_Demo!$H:$N,7,0)</f>
        <v>strategy_10_demo</v>
      </c>
      <c r="R3668" s="13" t="str">
        <f t="shared" si="570"/>
        <v>Tue</v>
      </c>
      <c r="S3668" s="14">
        <f>VLOOKUP($B3668,Deals_Demo!$H:$S,8,0)</f>
        <v>45923.631805555553</v>
      </c>
      <c r="T3668" s="14">
        <f>VLOOKUP($B3668,Deals_Demo!$H:$S,9,0)</f>
        <v>45923.840138888889</v>
      </c>
      <c r="U3668" s="15" t="str">
        <f t="shared" si="571"/>
        <v>2025-09-23</v>
      </c>
      <c r="V3668" s="13" t="str">
        <f>VLOOKUP($B3668,Deals_Demo!$H:$S,11,0)</f>
        <v>20</v>
      </c>
      <c r="W3668" s="13" t="str">
        <f>VLOOKUP($B3668,Deals_Demo!$H:$S,12,0)</f>
        <v>Tue</v>
      </c>
      <c r="X3668" s="13">
        <f t="shared" si="573"/>
        <v>0.30099999999999999</v>
      </c>
      <c r="Y3668" s="13">
        <f t="shared" si="574"/>
        <v>0.60199999999999998</v>
      </c>
      <c r="Z3668" s="13">
        <f t="shared" si="575"/>
        <v>0.90299999999999991</v>
      </c>
      <c r="AA3668" s="13">
        <f t="shared" si="572"/>
        <v>3.01</v>
      </c>
    </row>
    <row r="3669" spans="1:27" x14ac:dyDescent="0.25">
      <c r="A3669" s="60">
        <v>45923.631805555553</v>
      </c>
      <c r="B3669" s="61">
        <v>444868284</v>
      </c>
      <c r="C3669" s="62" t="s">
        <v>36</v>
      </c>
      <c r="D3669" s="62" t="s">
        <v>38</v>
      </c>
      <c r="E3669" s="62" t="s">
        <v>119</v>
      </c>
      <c r="F3669" s="63">
        <v>3781.14</v>
      </c>
      <c r="G3669" s="63">
        <v>3783.34</v>
      </c>
      <c r="H3669" s="63">
        <v>3779.64</v>
      </c>
      <c r="I3669" s="62" t="s">
        <v>4099</v>
      </c>
      <c r="J3669" s="63">
        <v>3779.63</v>
      </c>
      <c r="K3669" s="63">
        <v>0</v>
      </c>
      <c r="L3669" s="63">
        <v>0</v>
      </c>
      <c r="M3669" s="63">
        <v>1.51</v>
      </c>
      <c r="N3669" s="10" t="str">
        <f t="shared" si="567"/>
        <v>W</v>
      </c>
      <c r="O3669" s="11">
        <f t="shared" si="568"/>
        <v>45923</v>
      </c>
      <c r="P3669" s="12" t="str">
        <f t="shared" si="569"/>
        <v>15</v>
      </c>
      <c r="Q3669" s="13" t="str">
        <f>VLOOKUP($B3669,Deals_Demo!$H:$N,7,0)</f>
        <v>strategy_22_demo</v>
      </c>
      <c r="R3669" s="13" t="str">
        <f t="shared" si="570"/>
        <v>Tue</v>
      </c>
      <c r="S3669" s="14">
        <f>VLOOKUP($B3669,Deals_Demo!$H:$S,8,0)</f>
        <v>45923.631805555553</v>
      </c>
      <c r="T3669" s="14">
        <f>VLOOKUP($B3669,Deals_Demo!$H:$S,9,0)</f>
        <v>45923.840138888889</v>
      </c>
      <c r="U3669" s="15" t="str">
        <f t="shared" si="571"/>
        <v>2025-09-23</v>
      </c>
      <c r="V3669" s="13" t="str">
        <f>VLOOKUP($B3669,Deals_Demo!$H:$S,11,0)</f>
        <v>20</v>
      </c>
      <c r="W3669" s="13" t="str">
        <f>VLOOKUP($B3669,Deals_Demo!$H:$S,12,0)</f>
        <v>Tue</v>
      </c>
      <c r="X3669" s="13">
        <f t="shared" si="573"/>
        <v>0.15100000000000002</v>
      </c>
      <c r="Y3669" s="13">
        <f t="shared" si="574"/>
        <v>0.30200000000000005</v>
      </c>
      <c r="Z3669" s="13">
        <f t="shared" si="575"/>
        <v>0.45299999999999996</v>
      </c>
      <c r="AA3669" s="13">
        <f t="shared" si="572"/>
        <v>-3</v>
      </c>
    </row>
    <row r="3670" spans="1:27" x14ac:dyDescent="0.25">
      <c r="A3670" s="56">
        <v>45923.634108796294</v>
      </c>
      <c r="B3670" s="57">
        <v>444871550</v>
      </c>
      <c r="C3670" s="58" t="s">
        <v>36</v>
      </c>
      <c r="D3670" s="58" t="s">
        <v>38</v>
      </c>
      <c r="E3670" s="58" t="s">
        <v>119</v>
      </c>
      <c r="F3670" s="59">
        <v>3778.92</v>
      </c>
      <c r="G3670" s="59">
        <v>3781.9</v>
      </c>
      <c r="H3670" s="58"/>
      <c r="I3670" s="58" t="s">
        <v>4102</v>
      </c>
      <c r="J3670" s="59">
        <v>3781.93</v>
      </c>
      <c r="K3670" s="59">
        <v>0</v>
      </c>
      <c r="L3670" s="59">
        <v>0</v>
      </c>
      <c r="M3670" s="59">
        <v>-3.01</v>
      </c>
      <c r="N3670" s="10" t="str">
        <f t="shared" si="567"/>
        <v>L</v>
      </c>
      <c r="O3670" s="11">
        <f t="shared" si="568"/>
        <v>45923</v>
      </c>
      <c r="P3670" s="12" t="str">
        <f t="shared" si="569"/>
        <v>15</v>
      </c>
      <c r="Q3670" s="13" t="str">
        <f>VLOOKUP($B3670,Deals_Demo!$H:$N,7,0)</f>
        <v>strategy_20_demo</v>
      </c>
      <c r="R3670" s="13" t="str">
        <f t="shared" si="570"/>
        <v>Tue</v>
      </c>
      <c r="S3670" s="14">
        <f>VLOOKUP($B3670,Deals_Demo!$H:$S,8,0)</f>
        <v>45923.634108796294</v>
      </c>
      <c r="T3670" s="14">
        <f>VLOOKUP($B3670,Deals_Demo!$H:$S,9,0)</f>
        <v>45923.842442129629</v>
      </c>
      <c r="U3670" s="15" t="str">
        <f t="shared" si="571"/>
        <v>2025-09-23</v>
      </c>
      <c r="V3670" s="13" t="str">
        <f>VLOOKUP($B3670,Deals_Demo!$H:$S,11,0)</f>
        <v>20</v>
      </c>
      <c r="W3670" s="13" t="str">
        <f>VLOOKUP($B3670,Deals_Demo!$H:$S,12,0)</f>
        <v>Tue</v>
      </c>
      <c r="X3670" s="13">
        <f t="shared" si="573"/>
        <v>-0.30099999999999999</v>
      </c>
      <c r="Y3670" s="13">
        <f t="shared" si="574"/>
        <v>-0.60199999999999998</v>
      </c>
      <c r="Z3670" s="13">
        <f t="shared" si="575"/>
        <v>-0.90299999999999991</v>
      </c>
      <c r="AA3670" s="13">
        <f t="shared" si="572"/>
        <v>-3</v>
      </c>
    </row>
    <row r="3671" spans="1:27" x14ac:dyDescent="0.25">
      <c r="A3671" s="60">
        <v>45923.634108796294</v>
      </c>
      <c r="B3671" s="61">
        <v>444871552</v>
      </c>
      <c r="C3671" s="62" t="s">
        <v>36</v>
      </c>
      <c r="D3671" s="62" t="s">
        <v>38</v>
      </c>
      <c r="E3671" s="62" t="s">
        <v>119</v>
      </c>
      <c r="F3671" s="63">
        <v>3778.92</v>
      </c>
      <c r="G3671" s="63">
        <v>3781.9</v>
      </c>
      <c r="H3671" s="62"/>
      <c r="I3671" s="62" t="s">
        <v>4102</v>
      </c>
      <c r="J3671" s="63">
        <v>3781.93</v>
      </c>
      <c r="K3671" s="63">
        <v>0</v>
      </c>
      <c r="L3671" s="63">
        <v>0</v>
      </c>
      <c r="M3671" s="63">
        <v>-3.01</v>
      </c>
      <c r="N3671" s="10" t="str">
        <f t="shared" si="567"/>
        <v>L</v>
      </c>
      <c r="O3671" s="11">
        <f t="shared" si="568"/>
        <v>45923</v>
      </c>
      <c r="P3671" s="12" t="str">
        <f t="shared" si="569"/>
        <v>15</v>
      </c>
      <c r="Q3671" s="13" t="str">
        <f>VLOOKUP($B3671,Deals_Demo!$H:$N,7,0)</f>
        <v>strategy_18_demo</v>
      </c>
      <c r="R3671" s="13" t="str">
        <f t="shared" si="570"/>
        <v>Tue</v>
      </c>
      <c r="S3671" s="14">
        <f>VLOOKUP($B3671,Deals_Demo!$H:$S,8,0)</f>
        <v>45923.634108796294</v>
      </c>
      <c r="T3671" s="14">
        <f>VLOOKUP($B3671,Deals_Demo!$H:$S,9,0)</f>
        <v>45923.842442129629</v>
      </c>
      <c r="U3671" s="15" t="str">
        <f t="shared" si="571"/>
        <v>2025-09-23</v>
      </c>
      <c r="V3671" s="13" t="str">
        <f>VLOOKUP($B3671,Deals_Demo!$H:$S,11,0)</f>
        <v>20</v>
      </c>
      <c r="W3671" s="13" t="str">
        <f>VLOOKUP($B3671,Deals_Demo!$H:$S,12,0)</f>
        <v>Tue</v>
      </c>
      <c r="X3671" s="13">
        <f t="shared" si="573"/>
        <v>-0.30099999999999999</v>
      </c>
      <c r="Y3671" s="13">
        <f t="shared" si="574"/>
        <v>-0.60199999999999998</v>
      </c>
      <c r="Z3671" s="13">
        <f t="shared" si="575"/>
        <v>-0.90299999999999991</v>
      </c>
      <c r="AA3671" s="13">
        <f t="shared" si="572"/>
        <v>-3</v>
      </c>
    </row>
    <row r="3672" spans="1:27" x14ac:dyDescent="0.25">
      <c r="A3672" s="56">
        <v>45923.635034722225</v>
      </c>
      <c r="B3672" s="57">
        <v>444872271</v>
      </c>
      <c r="C3672" s="58" t="s">
        <v>36</v>
      </c>
      <c r="D3672" s="58" t="s">
        <v>38</v>
      </c>
      <c r="E3672" s="58" t="s">
        <v>119</v>
      </c>
      <c r="F3672" s="59">
        <v>3779.53</v>
      </c>
      <c r="G3672" s="59">
        <v>3781.75</v>
      </c>
      <c r="H3672" s="59">
        <v>3776.55</v>
      </c>
      <c r="I3672" s="58" t="s">
        <v>4103</v>
      </c>
      <c r="J3672" s="59">
        <v>3781.81</v>
      </c>
      <c r="K3672" s="59">
        <v>0</v>
      </c>
      <c r="L3672" s="59">
        <v>0</v>
      </c>
      <c r="M3672" s="59">
        <v>-2.2799999999999998</v>
      </c>
      <c r="N3672" s="10" t="str">
        <f t="shared" si="567"/>
        <v>L</v>
      </c>
      <c r="O3672" s="11">
        <f t="shared" si="568"/>
        <v>45923</v>
      </c>
      <c r="P3672" s="12" t="str">
        <f t="shared" si="569"/>
        <v>15</v>
      </c>
      <c r="Q3672" s="13" t="str">
        <f>VLOOKUP($B3672,Deals_Demo!$H:$N,7,0)</f>
        <v>strategy_23_demo</v>
      </c>
      <c r="R3672" s="13" t="str">
        <f t="shared" si="570"/>
        <v>Tue</v>
      </c>
      <c r="S3672" s="14">
        <f>VLOOKUP($B3672,Deals_Demo!$H:$S,8,0)</f>
        <v>45923.635034722225</v>
      </c>
      <c r="T3672" s="14">
        <f>VLOOKUP($B3672,Deals_Demo!$H:$S,9,0)</f>
        <v>45923.843368055561</v>
      </c>
      <c r="U3672" s="15" t="str">
        <f t="shared" si="571"/>
        <v>2025-09-23</v>
      </c>
      <c r="V3672" s="13" t="str">
        <f>VLOOKUP($B3672,Deals_Demo!$H:$S,11,0)</f>
        <v>20</v>
      </c>
      <c r="W3672" s="13" t="str">
        <f>VLOOKUP($B3672,Deals_Demo!$H:$S,12,0)</f>
        <v>Tue</v>
      </c>
      <c r="X3672" s="13">
        <f t="shared" si="573"/>
        <v>-0.22799999999999998</v>
      </c>
      <c r="Y3672" s="13">
        <f t="shared" si="574"/>
        <v>-0.45599999999999996</v>
      </c>
      <c r="Z3672" s="13">
        <f t="shared" si="575"/>
        <v>-0.68399999999999994</v>
      </c>
      <c r="AA3672" s="13">
        <f t="shared" si="572"/>
        <v>-3</v>
      </c>
    </row>
    <row r="3673" spans="1:27" x14ac:dyDescent="0.25">
      <c r="A3673" s="60">
        <v>45923.635034722225</v>
      </c>
      <c r="B3673" s="61">
        <v>444872273</v>
      </c>
      <c r="C3673" s="62" t="s">
        <v>36</v>
      </c>
      <c r="D3673" s="62" t="s">
        <v>38</v>
      </c>
      <c r="E3673" s="62" t="s">
        <v>119</v>
      </c>
      <c r="F3673" s="63">
        <v>3779.52</v>
      </c>
      <c r="G3673" s="63">
        <v>3782.55</v>
      </c>
      <c r="H3673" s="63">
        <v>3777.35</v>
      </c>
      <c r="I3673" s="62" t="s">
        <v>4104</v>
      </c>
      <c r="J3673" s="63">
        <v>3782.55</v>
      </c>
      <c r="K3673" s="63">
        <v>0</v>
      </c>
      <c r="L3673" s="63">
        <v>0</v>
      </c>
      <c r="M3673" s="63">
        <v>-3.03</v>
      </c>
      <c r="N3673" s="10" t="str">
        <f t="shared" si="567"/>
        <v>L</v>
      </c>
      <c r="O3673" s="11">
        <f t="shared" si="568"/>
        <v>45923</v>
      </c>
      <c r="P3673" s="12" t="str">
        <f t="shared" si="569"/>
        <v>15</v>
      </c>
      <c r="Q3673" s="13" t="str">
        <f>VLOOKUP($B3673,Deals_Demo!$H:$N,7,0)</f>
        <v>strategy_21_demo</v>
      </c>
      <c r="R3673" s="13" t="str">
        <f t="shared" si="570"/>
        <v>Tue</v>
      </c>
      <c r="S3673" s="14">
        <f>VLOOKUP($B3673,Deals_Demo!$H:$S,8,0)</f>
        <v>45923.635034722225</v>
      </c>
      <c r="T3673" s="14">
        <f>VLOOKUP($B3673,Deals_Demo!$H:$S,9,0)</f>
        <v>45923.843368055561</v>
      </c>
      <c r="U3673" s="15" t="str">
        <f t="shared" si="571"/>
        <v>2025-09-23</v>
      </c>
      <c r="V3673" s="13" t="str">
        <f>VLOOKUP($B3673,Deals_Demo!$H:$S,11,0)</f>
        <v>20</v>
      </c>
      <c r="W3673" s="13" t="str">
        <f>VLOOKUP($B3673,Deals_Demo!$H:$S,12,0)</f>
        <v>Tue</v>
      </c>
      <c r="X3673" s="13">
        <f t="shared" si="573"/>
        <v>-0.30299999999999999</v>
      </c>
      <c r="Y3673" s="13">
        <f t="shared" si="574"/>
        <v>-0.60599999999999998</v>
      </c>
      <c r="Z3673" s="13">
        <f t="shared" si="575"/>
        <v>-0.90899999999999992</v>
      </c>
      <c r="AA3673" s="13">
        <f t="shared" si="572"/>
        <v>-3</v>
      </c>
    </row>
    <row r="3674" spans="1:27" x14ac:dyDescent="0.25">
      <c r="A3674" s="56">
        <v>45923.635046296295</v>
      </c>
      <c r="B3674" s="57">
        <v>444872274</v>
      </c>
      <c r="C3674" s="58" t="s">
        <v>36</v>
      </c>
      <c r="D3674" s="58" t="s">
        <v>38</v>
      </c>
      <c r="E3674" s="58" t="s">
        <v>119</v>
      </c>
      <c r="F3674" s="59">
        <v>3779.48</v>
      </c>
      <c r="G3674" s="59">
        <v>3781.02</v>
      </c>
      <c r="H3674" s="59">
        <v>3778.02</v>
      </c>
      <c r="I3674" s="58" t="s">
        <v>4105</v>
      </c>
      <c r="J3674" s="59">
        <v>3781.15</v>
      </c>
      <c r="K3674" s="59">
        <v>0</v>
      </c>
      <c r="L3674" s="59">
        <v>0</v>
      </c>
      <c r="M3674" s="59">
        <v>-1.67</v>
      </c>
      <c r="N3674" s="10" t="str">
        <f t="shared" si="567"/>
        <v>L</v>
      </c>
      <c r="O3674" s="11">
        <f t="shared" si="568"/>
        <v>45923</v>
      </c>
      <c r="P3674" s="12" t="str">
        <f t="shared" si="569"/>
        <v>15</v>
      </c>
      <c r="Q3674" s="13" t="str">
        <f>VLOOKUP($B3674,Deals_Demo!$H:$N,7,0)</f>
        <v>strategy_15_demo</v>
      </c>
      <c r="R3674" s="13" t="str">
        <f t="shared" si="570"/>
        <v>Tue</v>
      </c>
      <c r="S3674" s="14">
        <f>VLOOKUP($B3674,Deals_Demo!$H:$S,8,0)</f>
        <v>45923.635046296295</v>
      </c>
      <c r="T3674" s="14">
        <f>VLOOKUP($B3674,Deals_Demo!$H:$S,9,0)</f>
        <v>45923.84337962963</v>
      </c>
      <c r="U3674" s="15" t="str">
        <f t="shared" si="571"/>
        <v>2025-09-23</v>
      </c>
      <c r="V3674" s="13" t="str">
        <f>VLOOKUP($B3674,Deals_Demo!$H:$S,11,0)</f>
        <v>20</v>
      </c>
      <c r="W3674" s="13" t="str">
        <f>VLOOKUP($B3674,Deals_Demo!$H:$S,12,0)</f>
        <v>Tue</v>
      </c>
      <c r="X3674" s="13">
        <f t="shared" si="573"/>
        <v>-0.16700000000000001</v>
      </c>
      <c r="Y3674" s="13">
        <f t="shared" si="574"/>
        <v>-0.33400000000000002</v>
      </c>
      <c r="Z3674" s="13">
        <f t="shared" si="575"/>
        <v>-0.501</v>
      </c>
      <c r="AA3674" s="13">
        <f t="shared" si="572"/>
        <v>-3</v>
      </c>
    </row>
    <row r="3675" spans="1:27" x14ac:dyDescent="0.25">
      <c r="A3675" s="60">
        <v>45923.635046296295</v>
      </c>
      <c r="B3675" s="61">
        <v>444872276</v>
      </c>
      <c r="C3675" s="62" t="s">
        <v>36</v>
      </c>
      <c r="D3675" s="62" t="s">
        <v>38</v>
      </c>
      <c r="E3675" s="62" t="s">
        <v>119</v>
      </c>
      <c r="F3675" s="63">
        <v>3779.48</v>
      </c>
      <c r="G3675" s="63">
        <v>3782.52</v>
      </c>
      <c r="H3675" s="63">
        <v>3778.02</v>
      </c>
      <c r="I3675" s="62" t="s">
        <v>4106</v>
      </c>
      <c r="J3675" s="63">
        <v>3782.53</v>
      </c>
      <c r="K3675" s="63">
        <v>0</v>
      </c>
      <c r="L3675" s="63">
        <v>0</v>
      </c>
      <c r="M3675" s="63">
        <v>-3.05</v>
      </c>
      <c r="N3675" s="10" t="str">
        <f t="shared" si="567"/>
        <v>L</v>
      </c>
      <c r="O3675" s="11">
        <f t="shared" si="568"/>
        <v>45923</v>
      </c>
      <c r="P3675" s="12" t="str">
        <f t="shared" si="569"/>
        <v>15</v>
      </c>
      <c r="Q3675" s="13" t="str">
        <f>VLOOKUP($B3675,Deals_Demo!$H:$N,7,0)</f>
        <v>strategy_24_demo</v>
      </c>
      <c r="R3675" s="13" t="str">
        <f t="shared" si="570"/>
        <v>Tue</v>
      </c>
      <c r="S3675" s="14">
        <f>VLOOKUP($B3675,Deals_Demo!$H:$S,8,0)</f>
        <v>45923.635046296295</v>
      </c>
      <c r="T3675" s="14">
        <f>VLOOKUP($B3675,Deals_Demo!$H:$S,9,0)</f>
        <v>45923.84337962963</v>
      </c>
      <c r="U3675" s="15" t="str">
        <f t="shared" si="571"/>
        <v>2025-09-23</v>
      </c>
      <c r="V3675" s="13" t="str">
        <f>VLOOKUP($B3675,Deals_Demo!$H:$S,11,0)</f>
        <v>20</v>
      </c>
      <c r="W3675" s="13" t="str">
        <f>VLOOKUP($B3675,Deals_Demo!$H:$S,12,0)</f>
        <v>Tue</v>
      </c>
      <c r="X3675" s="13">
        <f t="shared" si="573"/>
        <v>-0.30499999999999999</v>
      </c>
      <c r="Y3675" s="13">
        <f t="shared" si="574"/>
        <v>-0.61</v>
      </c>
      <c r="Z3675" s="13">
        <f t="shared" si="575"/>
        <v>-0.91499999999999992</v>
      </c>
      <c r="AA3675" s="13">
        <f t="shared" si="572"/>
        <v>-3</v>
      </c>
    </row>
    <row r="3676" spans="1:27" x14ac:dyDescent="0.25">
      <c r="A3676" s="56">
        <v>45923.635046296295</v>
      </c>
      <c r="B3676" s="57">
        <v>444872277</v>
      </c>
      <c r="C3676" s="58" t="s">
        <v>36</v>
      </c>
      <c r="D3676" s="58" t="s">
        <v>38</v>
      </c>
      <c r="E3676" s="58" t="s">
        <v>119</v>
      </c>
      <c r="F3676" s="59">
        <v>3779.5</v>
      </c>
      <c r="G3676" s="59">
        <v>3782.52</v>
      </c>
      <c r="H3676" s="59">
        <v>3776.02</v>
      </c>
      <c r="I3676" s="58" t="s">
        <v>4106</v>
      </c>
      <c r="J3676" s="59">
        <v>3782.53</v>
      </c>
      <c r="K3676" s="59">
        <v>0</v>
      </c>
      <c r="L3676" s="59">
        <v>0</v>
      </c>
      <c r="M3676" s="59">
        <v>-3.03</v>
      </c>
      <c r="N3676" s="10" t="str">
        <f t="shared" si="567"/>
        <v>L</v>
      </c>
      <c r="O3676" s="11">
        <f t="shared" si="568"/>
        <v>45923</v>
      </c>
      <c r="P3676" s="12" t="str">
        <f t="shared" si="569"/>
        <v>15</v>
      </c>
      <c r="Q3676" s="13" t="str">
        <f>VLOOKUP($B3676,Deals_Demo!$H:$N,7,0)</f>
        <v>strategy_16_demo</v>
      </c>
      <c r="R3676" s="13" t="str">
        <f t="shared" si="570"/>
        <v>Tue</v>
      </c>
      <c r="S3676" s="14">
        <f>VLOOKUP($B3676,Deals_Demo!$H:$S,8,0)</f>
        <v>45923.635046296295</v>
      </c>
      <c r="T3676" s="14">
        <f>VLOOKUP($B3676,Deals_Demo!$H:$S,9,0)</f>
        <v>45923.84337962963</v>
      </c>
      <c r="U3676" s="15" t="str">
        <f t="shared" si="571"/>
        <v>2025-09-23</v>
      </c>
      <c r="V3676" s="13" t="str">
        <f>VLOOKUP($B3676,Deals_Demo!$H:$S,11,0)</f>
        <v>20</v>
      </c>
      <c r="W3676" s="13" t="str">
        <f>VLOOKUP($B3676,Deals_Demo!$H:$S,12,0)</f>
        <v>Tue</v>
      </c>
      <c r="X3676" s="13">
        <f t="shared" si="573"/>
        <v>-0.30299999999999999</v>
      </c>
      <c r="Y3676" s="13">
        <f t="shared" si="574"/>
        <v>-0.60599999999999998</v>
      </c>
      <c r="Z3676" s="13">
        <f t="shared" si="575"/>
        <v>-0.90899999999999992</v>
      </c>
      <c r="AA3676" s="13">
        <f t="shared" si="572"/>
        <v>-3</v>
      </c>
    </row>
    <row r="3677" spans="1:27" x14ac:dyDescent="0.25">
      <c r="A3677" s="60">
        <v>45923.635046296295</v>
      </c>
      <c r="B3677" s="61">
        <v>444872278</v>
      </c>
      <c r="C3677" s="62" t="s">
        <v>36</v>
      </c>
      <c r="D3677" s="62" t="s">
        <v>38</v>
      </c>
      <c r="E3677" s="62" t="s">
        <v>119</v>
      </c>
      <c r="F3677" s="63">
        <v>3779.5</v>
      </c>
      <c r="G3677" s="63">
        <v>3782.52</v>
      </c>
      <c r="H3677" s="63">
        <v>3778.02</v>
      </c>
      <c r="I3677" s="62" t="s">
        <v>4106</v>
      </c>
      <c r="J3677" s="63">
        <v>3782.53</v>
      </c>
      <c r="K3677" s="63">
        <v>0</v>
      </c>
      <c r="L3677" s="63">
        <v>0</v>
      </c>
      <c r="M3677" s="63">
        <v>-3.03</v>
      </c>
      <c r="N3677" s="10" t="str">
        <f t="shared" si="567"/>
        <v>L</v>
      </c>
      <c r="O3677" s="11">
        <f t="shared" si="568"/>
        <v>45923</v>
      </c>
      <c r="P3677" s="12" t="str">
        <f t="shared" si="569"/>
        <v>15</v>
      </c>
      <c r="Q3677" s="13" t="str">
        <f>VLOOKUP($B3677,Deals_Demo!$H:$N,7,0)</f>
        <v>strategy_14_demo</v>
      </c>
      <c r="R3677" s="13" t="str">
        <f t="shared" si="570"/>
        <v>Tue</v>
      </c>
      <c r="S3677" s="14">
        <f>VLOOKUP($B3677,Deals_Demo!$H:$S,8,0)</f>
        <v>45923.635046296295</v>
      </c>
      <c r="T3677" s="14">
        <f>VLOOKUP($B3677,Deals_Demo!$H:$S,9,0)</f>
        <v>45923.84337962963</v>
      </c>
      <c r="U3677" s="15" t="str">
        <f t="shared" si="571"/>
        <v>2025-09-23</v>
      </c>
      <c r="V3677" s="13" t="str">
        <f>VLOOKUP($B3677,Deals_Demo!$H:$S,11,0)</f>
        <v>20</v>
      </c>
      <c r="W3677" s="13" t="str">
        <f>VLOOKUP($B3677,Deals_Demo!$H:$S,12,0)</f>
        <v>Tue</v>
      </c>
      <c r="X3677" s="13">
        <f t="shared" si="573"/>
        <v>-0.30299999999999999</v>
      </c>
      <c r="Y3677" s="13">
        <f t="shared" si="574"/>
        <v>-0.60599999999999998</v>
      </c>
      <c r="Z3677" s="13">
        <f t="shared" si="575"/>
        <v>-0.90899999999999992</v>
      </c>
      <c r="AA3677" s="13">
        <f t="shared" si="572"/>
        <v>-3</v>
      </c>
    </row>
    <row r="3678" spans="1:27" x14ac:dyDescent="0.25">
      <c r="A3678" s="56">
        <v>45923.635057870371</v>
      </c>
      <c r="B3678" s="57">
        <v>444872279</v>
      </c>
      <c r="C3678" s="58" t="s">
        <v>36</v>
      </c>
      <c r="D3678" s="58" t="s">
        <v>38</v>
      </c>
      <c r="E3678" s="58" t="s">
        <v>119</v>
      </c>
      <c r="F3678" s="59">
        <v>3779.5</v>
      </c>
      <c r="G3678" s="59">
        <v>3781.72</v>
      </c>
      <c r="H3678" s="59">
        <v>3778.02</v>
      </c>
      <c r="I3678" s="58" t="s">
        <v>4103</v>
      </c>
      <c r="J3678" s="59">
        <v>3781.81</v>
      </c>
      <c r="K3678" s="59">
        <v>0</v>
      </c>
      <c r="L3678" s="59">
        <v>0</v>
      </c>
      <c r="M3678" s="59">
        <v>-2.31</v>
      </c>
      <c r="N3678" s="10" t="str">
        <f t="shared" si="567"/>
        <v>L</v>
      </c>
      <c r="O3678" s="11">
        <f t="shared" si="568"/>
        <v>45923</v>
      </c>
      <c r="P3678" s="12" t="str">
        <f t="shared" si="569"/>
        <v>15</v>
      </c>
      <c r="Q3678" s="13" t="str">
        <f>VLOOKUP($B3678,Deals_Demo!$H:$N,7,0)</f>
        <v>strategy_22_demo</v>
      </c>
      <c r="R3678" s="13" t="str">
        <f t="shared" si="570"/>
        <v>Tue</v>
      </c>
      <c r="S3678" s="14">
        <f>VLOOKUP($B3678,Deals_Demo!$H:$S,8,0)</f>
        <v>45923.635057870371</v>
      </c>
      <c r="T3678" s="14">
        <f>VLOOKUP($B3678,Deals_Demo!$H:$S,9,0)</f>
        <v>45923.843391203707</v>
      </c>
      <c r="U3678" s="15" t="str">
        <f t="shared" si="571"/>
        <v>2025-09-23</v>
      </c>
      <c r="V3678" s="13" t="str">
        <f>VLOOKUP($B3678,Deals_Demo!$H:$S,11,0)</f>
        <v>20</v>
      </c>
      <c r="W3678" s="13" t="str">
        <f>VLOOKUP($B3678,Deals_Demo!$H:$S,12,0)</f>
        <v>Tue</v>
      </c>
      <c r="X3678" s="13">
        <f t="shared" si="573"/>
        <v>-0.23100000000000001</v>
      </c>
      <c r="Y3678" s="13">
        <f t="shared" si="574"/>
        <v>-0.46200000000000002</v>
      </c>
      <c r="Z3678" s="13">
        <f t="shared" si="575"/>
        <v>-0.69299999999999995</v>
      </c>
      <c r="AA3678" s="13">
        <f t="shared" si="572"/>
        <v>-3</v>
      </c>
    </row>
    <row r="3679" spans="1:27" x14ac:dyDescent="0.25">
      <c r="A3679" s="60">
        <v>45923.635057870371</v>
      </c>
      <c r="B3679" s="61">
        <v>444872281</v>
      </c>
      <c r="C3679" s="62" t="s">
        <v>36</v>
      </c>
      <c r="D3679" s="62" t="s">
        <v>38</v>
      </c>
      <c r="E3679" s="62" t="s">
        <v>119</v>
      </c>
      <c r="F3679" s="63">
        <v>3779.68</v>
      </c>
      <c r="G3679" s="63">
        <v>3782.02</v>
      </c>
      <c r="H3679" s="63">
        <v>3776.52</v>
      </c>
      <c r="I3679" s="62" t="s">
        <v>4107</v>
      </c>
      <c r="J3679" s="63">
        <v>3782.04</v>
      </c>
      <c r="K3679" s="63">
        <v>0</v>
      </c>
      <c r="L3679" s="63">
        <v>0</v>
      </c>
      <c r="M3679" s="63">
        <v>-2.36</v>
      </c>
      <c r="N3679" s="10" t="str">
        <f t="shared" si="567"/>
        <v>L</v>
      </c>
      <c r="O3679" s="11">
        <f t="shared" si="568"/>
        <v>45923</v>
      </c>
      <c r="P3679" s="12" t="str">
        <f t="shared" si="569"/>
        <v>15</v>
      </c>
      <c r="Q3679" s="13" t="str">
        <f>VLOOKUP($B3679,Deals_Demo!$H:$N,7,0)</f>
        <v>strategy_10_demo</v>
      </c>
      <c r="R3679" s="13" t="str">
        <f t="shared" si="570"/>
        <v>Tue</v>
      </c>
      <c r="S3679" s="14">
        <f>VLOOKUP($B3679,Deals_Demo!$H:$S,8,0)</f>
        <v>45923.635057870371</v>
      </c>
      <c r="T3679" s="14">
        <f>VLOOKUP($B3679,Deals_Demo!$H:$S,9,0)</f>
        <v>45923.843391203707</v>
      </c>
      <c r="U3679" s="15" t="str">
        <f t="shared" si="571"/>
        <v>2025-09-23</v>
      </c>
      <c r="V3679" s="13" t="str">
        <f>VLOOKUP($B3679,Deals_Demo!$H:$S,11,0)</f>
        <v>20</v>
      </c>
      <c r="W3679" s="13" t="str">
        <f>VLOOKUP($B3679,Deals_Demo!$H:$S,12,0)</f>
        <v>Tue</v>
      </c>
      <c r="X3679" s="13">
        <f t="shared" si="573"/>
        <v>-0.23599999999999999</v>
      </c>
      <c r="Y3679" s="13">
        <f t="shared" si="574"/>
        <v>-0.47199999999999998</v>
      </c>
      <c r="Z3679" s="13">
        <f t="shared" si="575"/>
        <v>-0.70799999999999996</v>
      </c>
      <c r="AA3679" s="13">
        <f t="shared" si="572"/>
        <v>-3</v>
      </c>
    </row>
    <row r="3680" spans="1:27" x14ac:dyDescent="0.25">
      <c r="A3680" s="56">
        <v>45923.635057870371</v>
      </c>
      <c r="B3680" s="57">
        <v>444872283</v>
      </c>
      <c r="C3680" s="58" t="s">
        <v>36</v>
      </c>
      <c r="D3680" s="58" t="s">
        <v>38</v>
      </c>
      <c r="E3680" s="58" t="s">
        <v>119</v>
      </c>
      <c r="F3680" s="59">
        <v>3779.77</v>
      </c>
      <c r="G3680" s="59">
        <v>3782.52</v>
      </c>
      <c r="H3680" s="59">
        <v>3778.02</v>
      </c>
      <c r="I3680" s="58" t="s">
        <v>4106</v>
      </c>
      <c r="J3680" s="59">
        <v>3782.53</v>
      </c>
      <c r="K3680" s="59">
        <v>0</v>
      </c>
      <c r="L3680" s="59">
        <v>0</v>
      </c>
      <c r="M3680" s="59">
        <v>-2.76</v>
      </c>
      <c r="N3680" s="10" t="str">
        <f t="shared" si="567"/>
        <v>L</v>
      </c>
      <c r="O3680" s="11">
        <f t="shared" si="568"/>
        <v>45923</v>
      </c>
      <c r="P3680" s="12" t="str">
        <f t="shared" si="569"/>
        <v>15</v>
      </c>
      <c r="Q3680" s="13" t="str">
        <f>VLOOKUP($B3680,Deals_Demo!$H:$N,7,0)</f>
        <v>strategy_12_demo</v>
      </c>
      <c r="R3680" s="13" t="str">
        <f t="shared" si="570"/>
        <v>Tue</v>
      </c>
      <c r="S3680" s="14">
        <f>VLOOKUP($B3680,Deals_Demo!$H:$S,8,0)</f>
        <v>45923.635057870371</v>
      </c>
      <c r="T3680" s="14">
        <f>VLOOKUP($B3680,Deals_Demo!$H:$S,9,0)</f>
        <v>45923.843391203707</v>
      </c>
      <c r="U3680" s="15" t="str">
        <f t="shared" si="571"/>
        <v>2025-09-23</v>
      </c>
      <c r="V3680" s="13" t="str">
        <f>VLOOKUP($B3680,Deals_Demo!$H:$S,11,0)</f>
        <v>20</v>
      </c>
      <c r="W3680" s="13" t="str">
        <f>VLOOKUP($B3680,Deals_Demo!$H:$S,12,0)</f>
        <v>Tue</v>
      </c>
      <c r="X3680" s="13">
        <f t="shared" si="573"/>
        <v>-0.27599999999999997</v>
      </c>
      <c r="Y3680" s="13">
        <f t="shared" si="574"/>
        <v>-0.55199999999999994</v>
      </c>
      <c r="Z3680" s="13">
        <f t="shared" si="575"/>
        <v>-0.82799999999999996</v>
      </c>
      <c r="AA3680" s="13">
        <f t="shared" si="572"/>
        <v>-3</v>
      </c>
    </row>
    <row r="3681" spans="1:27" x14ac:dyDescent="0.25">
      <c r="A3681" s="60">
        <v>45923.635057870371</v>
      </c>
      <c r="B3681" s="61">
        <v>444872287</v>
      </c>
      <c r="C3681" s="62" t="s">
        <v>36</v>
      </c>
      <c r="D3681" s="62" t="s">
        <v>38</v>
      </c>
      <c r="E3681" s="62" t="s">
        <v>119</v>
      </c>
      <c r="F3681" s="63">
        <v>3779.84</v>
      </c>
      <c r="G3681" s="63">
        <v>3782.52</v>
      </c>
      <c r="H3681" s="63">
        <v>3776.52</v>
      </c>
      <c r="I3681" s="62" t="s">
        <v>4106</v>
      </c>
      <c r="J3681" s="63">
        <v>3782.53</v>
      </c>
      <c r="K3681" s="63">
        <v>0</v>
      </c>
      <c r="L3681" s="63">
        <v>0</v>
      </c>
      <c r="M3681" s="63">
        <v>-2.69</v>
      </c>
      <c r="N3681" s="10" t="str">
        <f t="shared" si="567"/>
        <v>L</v>
      </c>
      <c r="O3681" s="11">
        <f t="shared" si="568"/>
        <v>45923</v>
      </c>
      <c r="P3681" s="12" t="str">
        <f t="shared" si="569"/>
        <v>15</v>
      </c>
      <c r="Q3681" s="13" t="str">
        <f>VLOOKUP($B3681,Deals_Demo!$H:$N,7,0)</f>
        <v>strategy_09_demo</v>
      </c>
      <c r="R3681" s="13" t="str">
        <f t="shared" si="570"/>
        <v>Tue</v>
      </c>
      <c r="S3681" s="14">
        <f>VLOOKUP($B3681,Deals_Demo!$H:$S,8,0)</f>
        <v>45923.635057870371</v>
      </c>
      <c r="T3681" s="14">
        <f>VLOOKUP($B3681,Deals_Demo!$H:$S,9,0)</f>
        <v>45923.843391203707</v>
      </c>
      <c r="U3681" s="15" t="str">
        <f t="shared" si="571"/>
        <v>2025-09-23</v>
      </c>
      <c r="V3681" s="13" t="str">
        <f>VLOOKUP($B3681,Deals_Demo!$H:$S,11,0)</f>
        <v>20</v>
      </c>
      <c r="W3681" s="13" t="str">
        <f>VLOOKUP($B3681,Deals_Demo!$H:$S,12,0)</f>
        <v>Tue</v>
      </c>
      <c r="X3681" s="13">
        <f t="shared" si="573"/>
        <v>-0.26900000000000002</v>
      </c>
      <c r="Y3681" s="13">
        <f t="shared" si="574"/>
        <v>-0.53800000000000003</v>
      </c>
      <c r="Z3681" s="13">
        <f t="shared" si="575"/>
        <v>-0.80699999999999994</v>
      </c>
      <c r="AA3681" s="13">
        <f t="shared" si="572"/>
        <v>-3</v>
      </c>
    </row>
    <row r="3682" spans="1:27" x14ac:dyDescent="0.25">
      <c r="A3682" s="56">
        <v>45923.635381944441</v>
      </c>
      <c r="B3682" s="57">
        <v>444872579</v>
      </c>
      <c r="C3682" s="58" t="s">
        <v>36</v>
      </c>
      <c r="D3682" s="58" t="s">
        <v>38</v>
      </c>
      <c r="E3682" s="58" t="s">
        <v>119</v>
      </c>
      <c r="F3682" s="59">
        <v>3779.53</v>
      </c>
      <c r="G3682" s="59">
        <v>3782.52</v>
      </c>
      <c r="H3682" s="59">
        <v>3776.02</v>
      </c>
      <c r="I3682" s="58" t="s">
        <v>4106</v>
      </c>
      <c r="J3682" s="59">
        <v>3782.53</v>
      </c>
      <c r="K3682" s="59">
        <v>0</v>
      </c>
      <c r="L3682" s="59">
        <v>0</v>
      </c>
      <c r="M3682" s="59">
        <v>-3</v>
      </c>
      <c r="N3682" s="10" t="str">
        <f t="shared" si="567"/>
        <v>L</v>
      </c>
      <c r="O3682" s="11">
        <f t="shared" si="568"/>
        <v>45923</v>
      </c>
      <c r="P3682" s="12" t="str">
        <f t="shared" si="569"/>
        <v>15</v>
      </c>
      <c r="Q3682" s="13" t="str">
        <f>VLOOKUP($B3682,Deals_Demo!$H:$N,7,0)</f>
        <v>strategy_11_demo</v>
      </c>
      <c r="R3682" s="13" t="str">
        <f t="shared" si="570"/>
        <v>Tue</v>
      </c>
      <c r="S3682" s="14">
        <f>VLOOKUP($B3682,Deals_Demo!$H:$S,8,0)</f>
        <v>45923.635381944441</v>
      </c>
      <c r="T3682" s="14">
        <f>VLOOKUP($B3682,Deals_Demo!$H:$S,9,0)</f>
        <v>45923.843715277777</v>
      </c>
      <c r="U3682" s="15" t="str">
        <f t="shared" si="571"/>
        <v>2025-09-23</v>
      </c>
      <c r="V3682" s="13" t="str">
        <f>VLOOKUP($B3682,Deals_Demo!$H:$S,11,0)</f>
        <v>20</v>
      </c>
      <c r="W3682" s="13" t="str">
        <f>VLOOKUP($B3682,Deals_Demo!$H:$S,12,0)</f>
        <v>Tue</v>
      </c>
      <c r="X3682" s="13">
        <f t="shared" si="573"/>
        <v>-0.30000000000000004</v>
      </c>
      <c r="Y3682" s="13">
        <f t="shared" si="574"/>
        <v>-0.60000000000000009</v>
      </c>
      <c r="Z3682" s="13">
        <f t="shared" si="575"/>
        <v>-0.89999999999999991</v>
      </c>
      <c r="AA3682" s="13">
        <f t="shared" si="572"/>
        <v>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7363"/>
  <sheetViews>
    <sheetView showGridLines="0" topLeftCell="A6668" workbookViewId="0">
      <selection activeCell="O7363" sqref="O6668:T7363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0">
        <v>45917.666168981479</v>
      </c>
      <c r="B2" s="61">
        <v>443658705</v>
      </c>
      <c r="C2" s="62" t="s">
        <v>36</v>
      </c>
      <c r="D2" s="62" t="s">
        <v>37</v>
      </c>
      <c r="E2" s="62" t="s">
        <v>45</v>
      </c>
      <c r="F2" s="62" t="s">
        <v>119</v>
      </c>
      <c r="G2" s="63">
        <v>3678.6</v>
      </c>
      <c r="H2" s="61">
        <v>442874070</v>
      </c>
      <c r="I2" s="63">
        <v>0</v>
      </c>
      <c r="J2" s="63">
        <v>0</v>
      </c>
      <c r="K2" s="63">
        <v>0</v>
      </c>
      <c r="L2" s="63">
        <v>0</v>
      </c>
      <c r="M2" s="63">
        <v>10000</v>
      </c>
      <c r="N2" s="62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6">
        <v>45917.666180555556</v>
      </c>
      <c r="B3" s="57">
        <v>443658706</v>
      </c>
      <c r="C3" s="58" t="s">
        <v>36</v>
      </c>
      <c r="D3" s="58" t="s">
        <v>37</v>
      </c>
      <c r="E3" s="58" t="s">
        <v>45</v>
      </c>
      <c r="F3" s="58" t="s">
        <v>119</v>
      </c>
      <c r="G3" s="59">
        <v>3678.55</v>
      </c>
      <c r="H3" s="57">
        <v>442874071</v>
      </c>
      <c r="I3" s="59">
        <v>0</v>
      </c>
      <c r="J3" s="59">
        <v>0</v>
      </c>
      <c r="K3" s="59">
        <v>0</v>
      </c>
      <c r="L3" s="59">
        <v>0</v>
      </c>
      <c r="M3" s="59">
        <v>10000</v>
      </c>
      <c r="N3" s="5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0">
        <v>45917.666180555556</v>
      </c>
      <c r="B4" s="61">
        <v>443658708</v>
      </c>
      <c r="C4" s="62" t="s">
        <v>36</v>
      </c>
      <c r="D4" s="62" t="s">
        <v>37</v>
      </c>
      <c r="E4" s="62" t="s">
        <v>45</v>
      </c>
      <c r="F4" s="62" t="s">
        <v>119</v>
      </c>
      <c r="G4" s="63">
        <v>3678.55</v>
      </c>
      <c r="H4" s="61">
        <v>442874073</v>
      </c>
      <c r="I4" s="63">
        <v>0</v>
      </c>
      <c r="J4" s="63">
        <v>0</v>
      </c>
      <c r="K4" s="63">
        <v>0</v>
      </c>
      <c r="L4" s="63">
        <v>0</v>
      </c>
      <c r="M4" s="63">
        <v>10000</v>
      </c>
      <c r="N4" s="62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6">
        <v>45917.668206018519</v>
      </c>
      <c r="B5" s="57">
        <v>443661063</v>
      </c>
      <c r="C5" s="58" t="s">
        <v>36</v>
      </c>
      <c r="D5" s="58" t="s">
        <v>38</v>
      </c>
      <c r="E5" s="58" t="s">
        <v>46</v>
      </c>
      <c r="F5" s="58" t="s">
        <v>119</v>
      </c>
      <c r="G5" s="59">
        <v>3676.1</v>
      </c>
      <c r="H5" s="57">
        <v>442876448</v>
      </c>
      <c r="I5" s="59">
        <v>0</v>
      </c>
      <c r="J5" s="59">
        <v>0</v>
      </c>
      <c r="K5" s="59">
        <v>0</v>
      </c>
      <c r="L5" s="59">
        <v>-2.4500000000000002</v>
      </c>
      <c r="M5" s="59">
        <v>9997.5499999999993</v>
      </c>
      <c r="N5" s="58" t="s">
        <v>730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0">
        <v>45917.66988425926</v>
      </c>
      <c r="B6" s="61">
        <v>443662736</v>
      </c>
      <c r="C6" s="62" t="s">
        <v>36</v>
      </c>
      <c r="D6" s="62" t="s">
        <v>38</v>
      </c>
      <c r="E6" s="62" t="s">
        <v>46</v>
      </c>
      <c r="F6" s="62" t="s">
        <v>119</v>
      </c>
      <c r="G6" s="63">
        <v>3675.56</v>
      </c>
      <c r="H6" s="61">
        <v>442878112</v>
      </c>
      <c r="I6" s="63">
        <v>0</v>
      </c>
      <c r="J6" s="63">
        <v>0</v>
      </c>
      <c r="K6" s="63">
        <v>0</v>
      </c>
      <c r="L6" s="63">
        <v>-3.04</v>
      </c>
      <c r="M6" s="63">
        <v>9994.51</v>
      </c>
      <c r="N6" s="62" t="s">
        <v>731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6">
        <v>45917.66988425926</v>
      </c>
      <c r="B7" s="57">
        <v>443662737</v>
      </c>
      <c r="C7" s="58" t="s">
        <v>36</v>
      </c>
      <c r="D7" s="58" t="s">
        <v>38</v>
      </c>
      <c r="E7" s="58" t="s">
        <v>46</v>
      </c>
      <c r="F7" s="58" t="s">
        <v>119</v>
      </c>
      <c r="G7" s="59">
        <v>3675.56</v>
      </c>
      <c r="H7" s="57">
        <v>442878114</v>
      </c>
      <c r="I7" s="59">
        <v>0</v>
      </c>
      <c r="J7" s="59">
        <v>0</v>
      </c>
      <c r="K7" s="59">
        <v>0</v>
      </c>
      <c r="L7" s="59">
        <v>-2.99</v>
      </c>
      <c r="M7" s="59">
        <v>9991.52</v>
      </c>
      <c r="N7" s="58" t="s">
        <v>731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0">
        <v>45917.670358796298</v>
      </c>
      <c r="B8" s="61">
        <v>443663714</v>
      </c>
      <c r="C8" s="62" t="s">
        <v>36</v>
      </c>
      <c r="D8" s="62" t="s">
        <v>37</v>
      </c>
      <c r="E8" s="62" t="s">
        <v>45</v>
      </c>
      <c r="F8" s="62" t="s">
        <v>119</v>
      </c>
      <c r="G8" s="63">
        <v>3675.65</v>
      </c>
      <c r="H8" s="61">
        <v>442879091</v>
      </c>
      <c r="I8" s="63">
        <v>0</v>
      </c>
      <c r="J8" s="63">
        <v>0</v>
      </c>
      <c r="K8" s="63">
        <v>0</v>
      </c>
      <c r="L8" s="63">
        <v>0</v>
      </c>
      <c r="M8" s="63">
        <v>9991.52</v>
      </c>
      <c r="N8" s="62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6">
        <v>45917.673576388886</v>
      </c>
      <c r="B9" s="57">
        <v>443669440</v>
      </c>
      <c r="C9" s="58" t="s">
        <v>36</v>
      </c>
      <c r="D9" s="58" t="s">
        <v>37</v>
      </c>
      <c r="E9" s="58" t="s">
        <v>45</v>
      </c>
      <c r="F9" s="58" t="s">
        <v>119</v>
      </c>
      <c r="G9" s="59">
        <v>3676.65</v>
      </c>
      <c r="H9" s="57">
        <v>442884874</v>
      </c>
      <c r="I9" s="59">
        <v>0</v>
      </c>
      <c r="J9" s="59">
        <v>0</v>
      </c>
      <c r="K9" s="59">
        <v>0</v>
      </c>
      <c r="L9" s="59">
        <v>0</v>
      </c>
      <c r="M9" s="59">
        <v>9991.52</v>
      </c>
      <c r="N9" s="5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0">
        <v>45917.673587962963</v>
      </c>
      <c r="B10" s="61">
        <v>443669445</v>
      </c>
      <c r="C10" s="62" t="s">
        <v>36</v>
      </c>
      <c r="D10" s="62" t="s">
        <v>37</v>
      </c>
      <c r="E10" s="62" t="s">
        <v>45</v>
      </c>
      <c r="F10" s="62" t="s">
        <v>119</v>
      </c>
      <c r="G10" s="63">
        <v>3676.65</v>
      </c>
      <c r="H10" s="61">
        <v>442884879</v>
      </c>
      <c r="I10" s="63">
        <v>0</v>
      </c>
      <c r="J10" s="63">
        <v>0</v>
      </c>
      <c r="K10" s="63">
        <v>0</v>
      </c>
      <c r="L10" s="63">
        <v>0</v>
      </c>
      <c r="M10" s="63">
        <v>9991.52</v>
      </c>
      <c r="N10" s="62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6">
        <v>45917.677743055552</v>
      </c>
      <c r="B11" s="57">
        <v>443672222</v>
      </c>
      <c r="C11" s="58" t="s">
        <v>36</v>
      </c>
      <c r="D11" s="58" t="s">
        <v>37</v>
      </c>
      <c r="E11" s="58" t="s">
        <v>45</v>
      </c>
      <c r="F11" s="58" t="s">
        <v>119</v>
      </c>
      <c r="G11" s="59">
        <v>3678.04</v>
      </c>
      <c r="H11" s="57">
        <v>442887666</v>
      </c>
      <c r="I11" s="59">
        <v>0</v>
      </c>
      <c r="J11" s="59">
        <v>0</v>
      </c>
      <c r="K11" s="59">
        <v>0</v>
      </c>
      <c r="L11" s="59">
        <v>0</v>
      </c>
      <c r="M11" s="59">
        <v>9991.52</v>
      </c>
      <c r="N11" s="5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0">
        <v>45917.677754629629</v>
      </c>
      <c r="B12" s="61">
        <v>443672224</v>
      </c>
      <c r="C12" s="62" t="s">
        <v>36</v>
      </c>
      <c r="D12" s="62" t="s">
        <v>37</v>
      </c>
      <c r="E12" s="62" t="s">
        <v>45</v>
      </c>
      <c r="F12" s="62" t="s">
        <v>119</v>
      </c>
      <c r="G12" s="63">
        <v>3678.02</v>
      </c>
      <c r="H12" s="61">
        <v>442887668</v>
      </c>
      <c r="I12" s="63">
        <v>0</v>
      </c>
      <c r="J12" s="63">
        <v>0</v>
      </c>
      <c r="K12" s="63">
        <v>0</v>
      </c>
      <c r="L12" s="63">
        <v>0</v>
      </c>
      <c r="M12" s="63">
        <v>9991.52</v>
      </c>
      <c r="N12" s="62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6">
        <v>45917.677754629629</v>
      </c>
      <c r="B13" s="57">
        <v>443672226</v>
      </c>
      <c r="C13" s="58" t="s">
        <v>36</v>
      </c>
      <c r="D13" s="58" t="s">
        <v>37</v>
      </c>
      <c r="E13" s="58" t="s">
        <v>45</v>
      </c>
      <c r="F13" s="58" t="s">
        <v>119</v>
      </c>
      <c r="G13" s="59">
        <v>3677.94</v>
      </c>
      <c r="H13" s="57">
        <v>442887669</v>
      </c>
      <c r="I13" s="59">
        <v>0</v>
      </c>
      <c r="J13" s="59">
        <v>0</v>
      </c>
      <c r="K13" s="59">
        <v>0</v>
      </c>
      <c r="L13" s="59">
        <v>0</v>
      </c>
      <c r="M13" s="59">
        <v>9991.52</v>
      </c>
      <c r="N13" s="5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0">
        <v>45917.678391203706</v>
      </c>
      <c r="B14" s="61">
        <v>443672679</v>
      </c>
      <c r="C14" s="62" t="s">
        <v>36</v>
      </c>
      <c r="D14" s="62" t="s">
        <v>38</v>
      </c>
      <c r="E14" s="62" t="s">
        <v>46</v>
      </c>
      <c r="F14" s="62" t="s">
        <v>119</v>
      </c>
      <c r="G14" s="63">
        <v>3676.33</v>
      </c>
      <c r="H14" s="61">
        <v>442888118</v>
      </c>
      <c r="I14" s="63">
        <v>0</v>
      </c>
      <c r="J14" s="63">
        <v>0</v>
      </c>
      <c r="K14" s="63">
        <v>0</v>
      </c>
      <c r="L14" s="63">
        <v>0.68</v>
      </c>
      <c r="M14" s="63">
        <v>9992.2000000000007</v>
      </c>
      <c r="N14" s="62" t="s">
        <v>732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6">
        <v>45917.679131944446</v>
      </c>
      <c r="B15" s="57">
        <v>443673162</v>
      </c>
      <c r="C15" s="58" t="s">
        <v>36</v>
      </c>
      <c r="D15" s="58" t="s">
        <v>37</v>
      </c>
      <c r="E15" s="58" t="s">
        <v>45</v>
      </c>
      <c r="F15" s="58" t="s">
        <v>119</v>
      </c>
      <c r="G15" s="59">
        <v>3677.06</v>
      </c>
      <c r="H15" s="57">
        <v>442888597</v>
      </c>
      <c r="I15" s="59">
        <v>0</v>
      </c>
      <c r="J15" s="59">
        <v>0</v>
      </c>
      <c r="K15" s="59">
        <v>0</v>
      </c>
      <c r="L15" s="59">
        <v>0</v>
      </c>
      <c r="M15" s="59">
        <v>9992.2000000000007</v>
      </c>
      <c r="N15" s="5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0">
        <v>45917.680949074071</v>
      </c>
      <c r="B16" s="61">
        <v>443674131</v>
      </c>
      <c r="C16" s="62" t="s">
        <v>36</v>
      </c>
      <c r="D16" s="62" t="s">
        <v>38</v>
      </c>
      <c r="E16" s="62" t="s">
        <v>46</v>
      </c>
      <c r="F16" s="62" t="s">
        <v>119</v>
      </c>
      <c r="G16" s="63">
        <v>3675.42</v>
      </c>
      <c r="H16" s="61">
        <v>442889588</v>
      </c>
      <c r="I16" s="63">
        <v>0</v>
      </c>
      <c r="J16" s="63">
        <v>0</v>
      </c>
      <c r="K16" s="63">
        <v>0</v>
      </c>
      <c r="L16" s="63">
        <v>-2.62</v>
      </c>
      <c r="M16" s="63">
        <v>9989.58</v>
      </c>
      <c r="N16" s="62" t="s">
        <v>733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6">
        <v>45917.681562500002</v>
      </c>
      <c r="B17" s="57">
        <v>443674917</v>
      </c>
      <c r="C17" s="58" t="s">
        <v>36</v>
      </c>
      <c r="D17" s="58" t="s">
        <v>38</v>
      </c>
      <c r="E17" s="58" t="s">
        <v>46</v>
      </c>
      <c r="F17" s="58" t="s">
        <v>119</v>
      </c>
      <c r="G17" s="59">
        <v>3675</v>
      </c>
      <c r="H17" s="57">
        <v>442890375</v>
      </c>
      <c r="I17" s="59">
        <v>0</v>
      </c>
      <c r="J17" s="59">
        <v>0</v>
      </c>
      <c r="K17" s="59">
        <v>0</v>
      </c>
      <c r="L17" s="59">
        <v>-3.02</v>
      </c>
      <c r="M17" s="59">
        <v>9986.56</v>
      </c>
      <c r="N17" s="58" t="s">
        <v>734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0">
        <v>45917.681562500002</v>
      </c>
      <c r="B18" s="61">
        <v>443674918</v>
      </c>
      <c r="C18" s="62" t="s">
        <v>36</v>
      </c>
      <c r="D18" s="62" t="s">
        <v>38</v>
      </c>
      <c r="E18" s="62" t="s">
        <v>46</v>
      </c>
      <c r="F18" s="62" t="s">
        <v>119</v>
      </c>
      <c r="G18" s="63">
        <v>3675</v>
      </c>
      <c r="H18" s="61">
        <v>442890376</v>
      </c>
      <c r="I18" s="63">
        <v>0</v>
      </c>
      <c r="J18" s="63">
        <v>0</v>
      </c>
      <c r="K18" s="63">
        <v>0</v>
      </c>
      <c r="L18" s="63">
        <v>-2.94</v>
      </c>
      <c r="M18" s="63">
        <v>9983.6200000000008</v>
      </c>
      <c r="N18" s="62" t="s">
        <v>734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6">
        <v>45917.683333333334</v>
      </c>
      <c r="B19" s="57">
        <v>443676753</v>
      </c>
      <c r="C19" s="58" t="s">
        <v>36</v>
      </c>
      <c r="D19" s="58" t="s">
        <v>38</v>
      </c>
      <c r="E19" s="58" t="s">
        <v>46</v>
      </c>
      <c r="F19" s="58" t="s">
        <v>119</v>
      </c>
      <c r="G19" s="59">
        <v>3674.05</v>
      </c>
      <c r="H19" s="57">
        <v>442892188</v>
      </c>
      <c r="I19" s="59">
        <v>0</v>
      </c>
      <c r="J19" s="59">
        <v>0</v>
      </c>
      <c r="K19" s="59">
        <v>0</v>
      </c>
      <c r="L19" s="59">
        <v>-3.01</v>
      </c>
      <c r="M19" s="59">
        <v>9980.61</v>
      </c>
      <c r="N19" s="58" t="s">
        <v>735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0">
        <v>45917.684224537035</v>
      </c>
      <c r="B20" s="61">
        <v>443677515</v>
      </c>
      <c r="C20" s="62" t="s">
        <v>36</v>
      </c>
      <c r="D20" s="62" t="s">
        <v>38</v>
      </c>
      <c r="E20" s="62" t="s">
        <v>45</v>
      </c>
      <c r="F20" s="62" t="s">
        <v>119</v>
      </c>
      <c r="G20" s="63">
        <v>3675.51</v>
      </c>
      <c r="H20" s="61">
        <v>442892951</v>
      </c>
      <c r="I20" s="63">
        <v>0</v>
      </c>
      <c r="J20" s="63">
        <v>0</v>
      </c>
      <c r="K20" s="63">
        <v>0</v>
      </c>
      <c r="L20" s="63">
        <v>0</v>
      </c>
      <c r="M20" s="63">
        <v>9980.61</v>
      </c>
      <c r="N20" s="62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6">
        <v>45917.684236111112</v>
      </c>
      <c r="B21" s="57">
        <v>443677518</v>
      </c>
      <c r="C21" s="58" t="s">
        <v>36</v>
      </c>
      <c r="D21" s="58" t="s">
        <v>38</v>
      </c>
      <c r="E21" s="58" t="s">
        <v>45</v>
      </c>
      <c r="F21" s="58" t="s">
        <v>119</v>
      </c>
      <c r="G21" s="59">
        <v>3675.52</v>
      </c>
      <c r="H21" s="57">
        <v>442892954</v>
      </c>
      <c r="I21" s="59">
        <v>0</v>
      </c>
      <c r="J21" s="59">
        <v>0</v>
      </c>
      <c r="K21" s="59">
        <v>0</v>
      </c>
      <c r="L21" s="59">
        <v>0</v>
      </c>
      <c r="M21" s="59">
        <v>9980.61</v>
      </c>
      <c r="N21" s="5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0">
        <v>45917.684236111112</v>
      </c>
      <c r="B22" s="61">
        <v>443677519</v>
      </c>
      <c r="C22" s="62" t="s">
        <v>36</v>
      </c>
      <c r="D22" s="62" t="s">
        <v>38</v>
      </c>
      <c r="E22" s="62" t="s">
        <v>45</v>
      </c>
      <c r="F22" s="62" t="s">
        <v>119</v>
      </c>
      <c r="G22" s="63">
        <v>3675.48</v>
      </c>
      <c r="H22" s="61">
        <v>442892955</v>
      </c>
      <c r="I22" s="63">
        <v>0</v>
      </c>
      <c r="J22" s="63">
        <v>0</v>
      </c>
      <c r="K22" s="63">
        <v>0</v>
      </c>
      <c r="L22" s="63">
        <v>0</v>
      </c>
      <c r="M22" s="63">
        <v>9980.61</v>
      </c>
      <c r="N22" s="62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6">
        <v>45917.688009259262</v>
      </c>
      <c r="B23" s="57">
        <v>443679845</v>
      </c>
      <c r="C23" s="58" t="s">
        <v>36</v>
      </c>
      <c r="D23" s="58" t="s">
        <v>37</v>
      </c>
      <c r="E23" s="58" t="s">
        <v>46</v>
      </c>
      <c r="F23" s="58" t="s">
        <v>119</v>
      </c>
      <c r="G23" s="59">
        <v>3678.06</v>
      </c>
      <c r="H23" s="57">
        <v>442895272</v>
      </c>
      <c r="I23" s="59">
        <v>0</v>
      </c>
      <c r="J23" s="59">
        <v>0</v>
      </c>
      <c r="K23" s="59">
        <v>0</v>
      </c>
      <c r="L23" s="59">
        <v>-2.54</v>
      </c>
      <c r="M23" s="59">
        <v>9978.07</v>
      </c>
      <c r="N23" s="58" t="s">
        <v>736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0">
        <v>45917.688518518517</v>
      </c>
      <c r="B24" s="61">
        <v>443680341</v>
      </c>
      <c r="C24" s="62" t="s">
        <v>36</v>
      </c>
      <c r="D24" s="62" t="s">
        <v>37</v>
      </c>
      <c r="E24" s="62" t="s">
        <v>46</v>
      </c>
      <c r="F24" s="62" t="s">
        <v>119</v>
      </c>
      <c r="G24" s="63">
        <v>3678.61</v>
      </c>
      <c r="H24" s="61">
        <v>442895763</v>
      </c>
      <c r="I24" s="63">
        <v>0</v>
      </c>
      <c r="J24" s="63">
        <v>0</v>
      </c>
      <c r="K24" s="63">
        <v>0</v>
      </c>
      <c r="L24" s="63">
        <v>-3.1</v>
      </c>
      <c r="M24" s="63">
        <v>9974.9699999999993</v>
      </c>
      <c r="N24" s="62" t="s">
        <v>737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6">
        <v>45917.688518518517</v>
      </c>
      <c r="B25" s="57">
        <v>443680342</v>
      </c>
      <c r="C25" s="58" t="s">
        <v>36</v>
      </c>
      <c r="D25" s="58" t="s">
        <v>37</v>
      </c>
      <c r="E25" s="58" t="s">
        <v>46</v>
      </c>
      <c r="F25" s="58" t="s">
        <v>119</v>
      </c>
      <c r="G25" s="59">
        <v>3678.61</v>
      </c>
      <c r="H25" s="57">
        <v>442895764</v>
      </c>
      <c r="I25" s="59">
        <v>0</v>
      </c>
      <c r="J25" s="59">
        <v>0</v>
      </c>
      <c r="K25" s="59">
        <v>0</v>
      </c>
      <c r="L25" s="59">
        <v>-3.13</v>
      </c>
      <c r="M25" s="59">
        <v>9971.84</v>
      </c>
      <c r="N25" s="58" t="s">
        <v>737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0">
        <v>45917.688854166663</v>
      </c>
      <c r="B26" s="61">
        <v>443680664</v>
      </c>
      <c r="C26" s="62" t="s">
        <v>36</v>
      </c>
      <c r="D26" s="62" t="s">
        <v>37</v>
      </c>
      <c r="E26" s="62" t="s">
        <v>45</v>
      </c>
      <c r="F26" s="62" t="s">
        <v>119</v>
      </c>
      <c r="G26" s="63">
        <v>3677.35</v>
      </c>
      <c r="H26" s="61">
        <v>442896085</v>
      </c>
      <c r="I26" s="63">
        <v>0</v>
      </c>
      <c r="J26" s="63">
        <v>0</v>
      </c>
      <c r="K26" s="63">
        <v>0</v>
      </c>
      <c r="L26" s="63">
        <v>0</v>
      </c>
      <c r="M26" s="63">
        <v>9971.84</v>
      </c>
      <c r="N26" s="62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6">
        <v>45917.692384259259</v>
      </c>
      <c r="B27" s="57">
        <v>443685624</v>
      </c>
      <c r="C27" s="58" t="s">
        <v>36</v>
      </c>
      <c r="D27" s="58" t="s">
        <v>38</v>
      </c>
      <c r="E27" s="58" t="s">
        <v>46</v>
      </c>
      <c r="F27" s="58" t="s">
        <v>119</v>
      </c>
      <c r="G27" s="59">
        <v>3681.85</v>
      </c>
      <c r="H27" s="57">
        <v>442900968</v>
      </c>
      <c r="I27" s="59">
        <v>0</v>
      </c>
      <c r="J27" s="59">
        <v>0</v>
      </c>
      <c r="K27" s="59">
        <v>0</v>
      </c>
      <c r="L27" s="59">
        <v>4.5</v>
      </c>
      <c r="M27" s="59">
        <v>9976.34</v>
      </c>
      <c r="N27" s="58" t="s">
        <v>738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0">
        <v>45917.694525462961</v>
      </c>
      <c r="B28" s="61">
        <v>443687732</v>
      </c>
      <c r="C28" s="62" t="s">
        <v>36</v>
      </c>
      <c r="D28" s="62" t="s">
        <v>37</v>
      </c>
      <c r="E28" s="62" t="s">
        <v>45</v>
      </c>
      <c r="F28" s="62" t="s">
        <v>119</v>
      </c>
      <c r="G28" s="63">
        <v>3680.46</v>
      </c>
      <c r="H28" s="61">
        <v>442903050</v>
      </c>
      <c r="I28" s="63">
        <v>0</v>
      </c>
      <c r="J28" s="63">
        <v>0</v>
      </c>
      <c r="K28" s="63">
        <v>0</v>
      </c>
      <c r="L28" s="63">
        <v>0</v>
      </c>
      <c r="M28" s="63">
        <v>9976.34</v>
      </c>
      <c r="N28" s="62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6">
        <v>45917.694537037038</v>
      </c>
      <c r="B29" s="57">
        <v>443687737</v>
      </c>
      <c r="C29" s="58" t="s">
        <v>36</v>
      </c>
      <c r="D29" s="58" t="s">
        <v>37</v>
      </c>
      <c r="E29" s="58" t="s">
        <v>45</v>
      </c>
      <c r="F29" s="58" t="s">
        <v>119</v>
      </c>
      <c r="G29" s="59">
        <v>3680.45</v>
      </c>
      <c r="H29" s="57">
        <v>442903055</v>
      </c>
      <c r="I29" s="59">
        <v>0</v>
      </c>
      <c r="J29" s="59">
        <v>0</v>
      </c>
      <c r="K29" s="59">
        <v>0</v>
      </c>
      <c r="L29" s="59">
        <v>0</v>
      </c>
      <c r="M29" s="59">
        <v>9976.34</v>
      </c>
      <c r="N29" s="5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0">
        <v>45917.694537037038</v>
      </c>
      <c r="B30" s="61">
        <v>443687739</v>
      </c>
      <c r="C30" s="62" t="s">
        <v>36</v>
      </c>
      <c r="D30" s="62" t="s">
        <v>37</v>
      </c>
      <c r="E30" s="62" t="s">
        <v>45</v>
      </c>
      <c r="F30" s="62" t="s">
        <v>119</v>
      </c>
      <c r="G30" s="63">
        <v>3680.46</v>
      </c>
      <c r="H30" s="61">
        <v>442903057</v>
      </c>
      <c r="I30" s="63">
        <v>0</v>
      </c>
      <c r="J30" s="63">
        <v>0</v>
      </c>
      <c r="K30" s="63">
        <v>0</v>
      </c>
      <c r="L30" s="63">
        <v>0</v>
      </c>
      <c r="M30" s="63">
        <v>9976.34</v>
      </c>
      <c r="N30" s="62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6">
        <v>45917.694687499999</v>
      </c>
      <c r="B31" s="57">
        <v>443687902</v>
      </c>
      <c r="C31" s="58" t="s">
        <v>36</v>
      </c>
      <c r="D31" s="58" t="s">
        <v>38</v>
      </c>
      <c r="E31" s="58" t="s">
        <v>46</v>
      </c>
      <c r="F31" s="58" t="s">
        <v>119</v>
      </c>
      <c r="G31" s="59">
        <v>3679.06</v>
      </c>
      <c r="H31" s="57">
        <v>442903220</v>
      </c>
      <c r="I31" s="59">
        <v>0</v>
      </c>
      <c r="J31" s="59">
        <v>0</v>
      </c>
      <c r="K31" s="59">
        <v>0</v>
      </c>
      <c r="L31" s="59">
        <v>2.41</v>
      </c>
      <c r="M31" s="59">
        <v>9978.75</v>
      </c>
      <c r="N31" s="58" t="s">
        <v>739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0">
        <v>45917.694687499999</v>
      </c>
      <c r="B32" s="61">
        <v>443687903</v>
      </c>
      <c r="C32" s="62" t="s">
        <v>36</v>
      </c>
      <c r="D32" s="62" t="s">
        <v>38</v>
      </c>
      <c r="E32" s="62" t="s">
        <v>46</v>
      </c>
      <c r="F32" s="62" t="s">
        <v>119</v>
      </c>
      <c r="G32" s="63">
        <v>3679.06</v>
      </c>
      <c r="H32" s="61">
        <v>442903221</v>
      </c>
      <c r="I32" s="63">
        <v>0</v>
      </c>
      <c r="J32" s="63">
        <v>0</v>
      </c>
      <c r="K32" s="63">
        <v>0</v>
      </c>
      <c r="L32" s="63">
        <v>2.41</v>
      </c>
      <c r="M32" s="63">
        <v>9981.16</v>
      </c>
      <c r="N32" s="62" t="s">
        <v>740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6">
        <v>45917.698217592595</v>
      </c>
      <c r="B33" s="57">
        <v>443690434</v>
      </c>
      <c r="C33" s="58" t="s">
        <v>36</v>
      </c>
      <c r="D33" s="58" t="s">
        <v>38</v>
      </c>
      <c r="E33" s="58" t="s">
        <v>46</v>
      </c>
      <c r="F33" s="58" t="s">
        <v>119</v>
      </c>
      <c r="G33" s="59">
        <v>3678.03</v>
      </c>
      <c r="H33" s="57">
        <v>442905726</v>
      </c>
      <c r="I33" s="59">
        <v>0</v>
      </c>
      <c r="J33" s="59">
        <v>0</v>
      </c>
      <c r="K33" s="59">
        <v>0</v>
      </c>
      <c r="L33" s="59">
        <v>-2.4300000000000002</v>
      </c>
      <c r="M33" s="59">
        <v>9978.73</v>
      </c>
      <c r="N33" s="58" t="s">
        <v>741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0">
        <v>45917.698587962965</v>
      </c>
      <c r="B34" s="61">
        <v>443691158</v>
      </c>
      <c r="C34" s="62" t="s">
        <v>36</v>
      </c>
      <c r="D34" s="62" t="s">
        <v>37</v>
      </c>
      <c r="E34" s="62" t="s">
        <v>45</v>
      </c>
      <c r="F34" s="62" t="s">
        <v>119</v>
      </c>
      <c r="G34" s="63">
        <v>3678.35</v>
      </c>
      <c r="H34" s="61">
        <v>442906378</v>
      </c>
      <c r="I34" s="63">
        <v>0</v>
      </c>
      <c r="J34" s="63">
        <v>0</v>
      </c>
      <c r="K34" s="63">
        <v>0</v>
      </c>
      <c r="L34" s="63">
        <v>0</v>
      </c>
      <c r="M34" s="63">
        <v>9978.73</v>
      </c>
      <c r="N34" s="62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6">
        <v>45917.698587962965</v>
      </c>
      <c r="B35" s="57">
        <v>443691170</v>
      </c>
      <c r="C35" s="58" t="s">
        <v>36</v>
      </c>
      <c r="D35" s="58" t="s">
        <v>37</v>
      </c>
      <c r="E35" s="58" t="s">
        <v>45</v>
      </c>
      <c r="F35" s="58" t="s">
        <v>119</v>
      </c>
      <c r="G35" s="59">
        <v>3678.33</v>
      </c>
      <c r="H35" s="57">
        <v>442906390</v>
      </c>
      <c r="I35" s="59">
        <v>0</v>
      </c>
      <c r="J35" s="59">
        <v>0</v>
      </c>
      <c r="K35" s="59">
        <v>0</v>
      </c>
      <c r="L35" s="59">
        <v>0</v>
      </c>
      <c r="M35" s="59">
        <v>9978.73</v>
      </c>
      <c r="N35" s="5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0">
        <v>45917.698587962965</v>
      </c>
      <c r="B36" s="61">
        <v>443691172</v>
      </c>
      <c r="C36" s="62" t="s">
        <v>36</v>
      </c>
      <c r="D36" s="62" t="s">
        <v>37</v>
      </c>
      <c r="E36" s="62" t="s">
        <v>45</v>
      </c>
      <c r="F36" s="62" t="s">
        <v>119</v>
      </c>
      <c r="G36" s="63">
        <v>3678.32</v>
      </c>
      <c r="H36" s="61">
        <v>442906392</v>
      </c>
      <c r="I36" s="63">
        <v>0</v>
      </c>
      <c r="J36" s="63">
        <v>0</v>
      </c>
      <c r="K36" s="63">
        <v>0</v>
      </c>
      <c r="L36" s="63">
        <v>0</v>
      </c>
      <c r="M36" s="63">
        <v>9978.73</v>
      </c>
      <c r="N36" s="62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6">
        <v>45917.699108796296</v>
      </c>
      <c r="B37" s="57">
        <v>443691584</v>
      </c>
      <c r="C37" s="58" t="s">
        <v>36</v>
      </c>
      <c r="D37" s="58" t="s">
        <v>38</v>
      </c>
      <c r="E37" s="58" t="s">
        <v>46</v>
      </c>
      <c r="F37" s="58" t="s">
        <v>119</v>
      </c>
      <c r="G37" s="59">
        <v>3677.41</v>
      </c>
      <c r="H37" s="57">
        <v>442906817</v>
      </c>
      <c r="I37" s="59">
        <v>0</v>
      </c>
      <c r="J37" s="59">
        <v>0</v>
      </c>
      <c r="K37" s="59">
        <v>0</v>
      </c>
      <c r="L37" s="59">
        <v>-3.04</v>
      </c>
      <c r="M37" s="59">
        <v>9975.69</v>
      </c>
      <c r="N37" s="58" t="s">
        <v>742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0">
        <v>45917.699108796296</v>
      </c>
      <c r="B38" s="61">
        <v>443691585</v>
      </c>
      <c r="C38" s="62" t="s">
        <v>36</v>
      </c>
      <c r="D38" s="62" t="s">
        <v>38</v>
      </c>
      <c r="E38" s="62" t="s">
        <v>46</v>
      </c>
      <c r="F38" s="62" t="s">
        <v>119</v>
      </c>
      <c r="G38" s="63">
        <v>3677.41</v>
      </c>
      <c r="H38" s="61">
        <v>442906818</v>
      </c>
      <c r="I38" s="63">
        <v>0</v>
      </c>
      <c r="J38" s="63">
        <v>0</v>
      </c>
      <c r="K38" s="63">
        <v>0</v>
      </c>
      <c r="L38" s="63">
        <v>-3.05</v>
      </c>
      <c r="M38" s="63">
        <v>9972.64</v>
      </c>
      <c r="N38" s="62" t="s">
        <v>742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6">
        <v>45917.71733796296</v>
      </c>
      <c r="B39" s="57">
        <v>443705042</v>
      </c>
      <c r="C39" s="58" t="s">
        <v>36</v>
      </c>
      <c r="D39" s="58" t="s">
        <v>38</v>
      </c>
      <c r="E39" s="58" t="s">
        <v>46</v>
      </c>
      <c r="F39" s="58" t="s">
        <v>119</v>
      </c>
      <c r="G39" s="59">
        <v>3682.87</v>
      </c>
      <c r="H39" s="57">
        <v>442921298</v>
      </c>
      <c r="I39" s="59">
        <v>0</v>
      </c>
      <c r="J39" s="59">
        <v>0</v>
      </c>
      <c r="K39" s="59">
        <v>0</v>
      </c>
      <c r="L39" s="59">
        <v>4.5199999999999996</v>
      </c>
      <c r="M39" s="59">
        <v>9977.16</v>
      </c>
      <c r="N39" s="58" t="s">
        <v>743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0">
        <v>45917.720277777778</v>
      </c>
      <c r="B40" s="61">
        <v>443707430</v>
      </c>
      <c r="C40" s="62" t="s">
        <v>36</v>
      </c>
      <c r="D40" s="62" t="s">
        <v>38</v>
      </c>
      <c r="E40" s="62" t="s">
        <v>46</v>
      </c>
      <c r="F40" s="62" t="s">
        <v>119</v>
      </c>
      <c r="G40" s="63">
        <v>3684.42</v>
      </c>
      <c r="H40" s="61">
        <v>442923673</v>
      </c>
      <c r="I40" s="63">
        <v>0</v>
      </c>
      <c r="J40" s="63">
        <v>0</v>
      </c>
      <c r="K40" s="63">
        <v>0</v>
      </c>
      <c r="L40" s="63">
        <v>6.1</v>
      </c>
      <c r="M40" s="63">
        <v>9983.26</v>
      </c>
      <c r="N40" s="62" t="s">
        <v>744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6">
        <v>45917.721608796295</v>
      </c>
      <c r="B41" s="57">
        <v>443709668</v>
      </c>
      <c r="C41" s="58" t="s">
        <v>36</v>
      </c>
      <c r="D41" s="58" t="s">
        <v>37</v>
      </c>
      <c r="E41" s="58" t="s">
        <v>45</v>
      </c>
      <c r="F41" s="58" t="s">
        <v>119</v>
      </c>
      <c r="G41" s="59">
        <v>3683.82</v>
      </c>
      <c r="H41" s="57">
        <v>442925881</v>
      </c>
      <c r="I41" s="59">
        <v>0</v>
      </c>
      <c r="J41" s="59">
        <v>0</v>
      </c>
      <c r="K41" s="59">
        <v>0</v>
      </c>
      <c r="L41" s="59">
        <v>0</v>
      </c>
      <c r="M41" s="59">
        <v>9983.26</v>
      </c>
      <c r="N41" s="5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0">
        <v>45917.721608796295</v>
      </c>
      <c r="B42" s="61">
        <v>443709671</v>
      </c>
      <c r="C42" s="62" t="s">
        <v>36</v>
      </c>
      <c r="D42" s="62" t="s">
        <v>37</v>
      </c>
      <c r="E42" s="62" t="s">
        <v>45</v>
      </c>
      <c r="F42" s="62" t="s">
        <v>119</v>
      </c>
      <c r="G42" s="63">
        <v>3683.76</v>
      </c>
      <c r="H42" s="61">
        <v>442925884</v>
      </c>
      <c r="I42" s="63">
        <v>0</v>
      </c>
      <c r="J42" s="63">
        <v>0</v>
      </c>
      <c r="K42" s="63">
        <v>0</v>
      </c>
      <c r="L42" s="63">
        <v>0</v>
      </c>
      <c r="M42" s="63">
        <v>9983.26</v>
      </c>
      <c r="N42" s="62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6">
        <v>45917.721620370372</v>
      </c>
      <c r="B43" s="57">
        <v>443709675</v>
      </c>
      <c r="C43" s="58" t="s">
        <v>36</v>
      </c>
      <c r="D43" s="58" t="s">
        <v>37</v>
      </c>
      <c r="E43" s="58" t="s">
        <v>45</v>
      </c>
      <c r="F43" s="58" t="s">
        <v>119</v>
      </c>
      <c r="G43" s="59">
        <v>3683.82</v>
      </c>
      <c r="H43" s="57">
        <v>442925888</v>
      </c>
      <c r="I43" s="59">
        <v>0</v>
      </c>
      <c r="J43" s="59">
        <v>0</v>
      </c>
      <c r="K43" s="59">
        <v>0</v>
      </c>
      <c r="L43" s="59">
        <v>0</v>
      </c>
      <c r="M43" s="59">
        <v>9983.26</v>
      </c>
      <c r="N43" s="5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0">
        <v>45917.722222222219</v>
      </c>
      <c r="B44" s="61">
        <v>443710452</v>
      </c>
      <c r="C44" s="62" t="s">
        <v>36</v>
      </c>
      <c r="D44" s="62" t="s">
        <v>38</v>
      </c>
      <c r="E44" s="62" t="s">
        <v>46</v>
      </c>
      <c r="F44" s="62" t="s">
        <v>119</v>
      </c>
      <c r="G44" s="63">
        <v>3682.53</v>
      </c>
      <c r="H44" s="61">
        <v>442926658</v>
      </c>
      <c r="I44" s="63">
        <v>0</v>
      </c>
      <c r="J44" s="63">
        <v>0</v>
      </c>
      <c r="K44" s="63">
        <v>0</v>
      </c>
      <c r="L44" s="63">
        <v>4.2</v>
      </c>
      <c r="M44" s="63">
        <v>9987.4599999999991</v>
      </c>
      <c r="N44" s="62" t="s">
        <v>745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6">
        <v>45917.726365740738</v>
      </c>
      <c r="B45" s="57">
        <v>443713357</v>
      </c>
      <c r="C45" s="58" t="s">
        <v>36</v>
      </c>
      <c r="D45" s="58" t="s">
        <v>37</v>
      </c>
      <c r="E45" s="58" t="s">
        <v>45</v>
      </c>
      <c r="F45" s="58" t="s">
        <v>119</v>
      </c>
      <c r="G45" s="59">
        <v>3682.57</v>
      </c>
      <c r="H45" s="57">
        <v>442929514</v>
      </c>
      <c r="I45" s="59">
        <v>0</v>
      </c>
      <c r="J45" s="59">
        <v>0</v>
      </c>
      <c r="K45" s="59">
        <v>0</v>
      </c>
      <c r="L45" s="59">
        <v>0</v>
      </c>
      <c r="M45" s="59">
        <v>9987.4599999999991</v>
      </c>
      <c r="N45" s="5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0">
        <v>45917.726365740738</v>
      </c>
      <c r="B46" s="61">
        <v>443713359</v>
      </c>
      <c r="C46" s="62" t="s">
        <v>36</v>
      </c>
      <c r="D46" s="62" t="s">
        <v>37</v>
      </c>
      <c r="E46" s="62" t="s">
        <v>45</v>
      </c>
      <c r="F46" s="62" t="s">
        <v>119</v>
      </c>
      <c r="G46" s="63">
        <v>3682.57</v>
      </c>
      <c r="H46" s="61">
        <v>442929515</v>
      </c>
      <c r="I46" s="63">
        <v>0</v>
      </c>
      <c r="J46" s="63">
        <v>0</v>
      </c>
      <c r="K46" s="63">
        <v>0</v>
      </c>
      <c r="L46" s="63">
        <v>0</v>
      </c>
      <c r="M46" s="63">
        <v>9987.4599999999991</v>
      </c>
      <c r="N46" s="62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6">
        <v>45917.733310185184</v>
      </c>
      <c r="B47" s="57">
        <v>443718027</v>
      </c>
      <c r="C47" s="58" t="s">
        <v>36</v>
      </c>
      <c r="D47" s="58" t="s">
        <v>37</v>
      </c>
      <c r="E47" s="58" t="s">
        <v>45</v>
      </c>
      <c r="F47" s="58" t="s">
        <v>119</v>
      </c>
      <c r="G47" s="59">
        <v>3683.38</v>
      </c>
      <c r="H47" s="57">
        <v>442934114</v>
      </c>
      <c r="I47" s="59">
        <v>0</v>
      </c>
      <c r="J47" s="59">
        <v>0</v>
      </c>
      <c r="K47" s="59">
        <v>0</v>
      </c>
      <c r="L47" s="59">
        <v>0</v>
      </c>
      <c r="M47" s="59">
        <v>9987.4599999999991</v>
      </c>
      <c r="N47" s="5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0">
        <v>45917.737546296295</v>
      </c>
      <c r="B48" s="61">
        <v>443720200</v>
      </c>
      <c r="C48" s="62" t="s">
        <v>36</v>
      </c>
      <c r="D48" s="62" t="s">
        <v>38</v>
      </c>
      <c r="E48" s="62" t="s">
        <v>46</v>
      </c>
      <c r="F48" s="62" t="s">
        <v>119</v>
      </c>
      <c r="G48" s="63">
        <v>3684.25</v>
      </c>
      <c r="H48" s="61">
        <v>442936310</v>
      </c>
      <c r="I48" s="63">
        <v>0</v>
      </c>
      <c r="J48" s="63">
        <v>0</v>
      </c>
      <c r="K48" s="63">
        <v>0</v>
      </c>
      <c r="L48" s="63">
        <v>0.43</v>
      </c>
      <c r="M48" s="63">
        <v>9987.89</v>
      </c>
      <c r="N48" s="62" t="s">
        <v>746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6">
        <v>45917.737546296295</v>
      </c>
      <c r="B49" s="57">
        <v>443720201</v>
      </c>
      <c r="C49" s="58" t="s">
        <v>36</v>
      </c>
      <c r="D49" s="58" t="s">
        <v>38</v>
      </c>
      <c r="E49" s="58" t="s">
        <v>46</v>
      </c>
      <c r="F49" s="58" t="s">
        <v>119</v>
      </c>
      <c r="G49" s="59">
        <v>3684.25</v>
      </c>
      <c r="H49" s="57">
        <v>442936311</v>
      </c>
      <c r="I49" s="59">
        <v>0</v>
      </c>
      <c r="J49" s="59">
        <v>0</v>
      </c>
      <c r="K49" s="59">
        <v>0</v>
      </c>
      <c r="L49" s="59">
        <v>0.49</v>
      </c>
      <c r="M49" s="59">
        <v>9988.3799999999992</v>
      </c>
      <c r="N49" s="58" t="s">
        <v>746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0">
        <v>45917.737546296295</v>
      </c>
      <c r="B50" s="61">
        <v>443720202</v>
      </c>
      <c r="C50" s="62" t="s">
        <v>36</v>
      </c>
      <c r="D50" s="62" t="s">
        <v>38</v>
      </c>
      <c r="E50" s="62" t="s">
        <v>46</v>
      </c>
      <c r="F50" s="62" t="s">
        <v>119</v>
      </c>
      <c r="G50" s="63">
        <v>3684.25</v>
      </c>
      <c r="H50" s="61">
        <v>442936312</v>
      </c>
      <c r="I50" s="63">
        <v>0</v>
      </c>
      <c r="J50" s="63">
        <v>0</v>
      </c>
      <c r="K50" s="63">
        <v>0</v>
      </c>
      <c r="L50" s="63">
        <v>0.43</v>
      </c>
      <c r="M50" s="63">
        <v>9988.81</v>
      </c>
      <c r="N50" s="62" t="s">
        <v>746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6">
        <v>45917.737812500003</v>
      </c>
      <c r="B51" s="57">
        <v>443720471</v>
      </c>
      <c r="C51" s="58" t="s">
        <v>36</v>
      </c>
      <c r="D51" s="58" t="s">
        <v>37</v>
      </c>
      <c r="E51" s="58" t="s">
        <v>45</v>
      </c>
      <c r="F51" s="58" t="s">
        <v>119</v>
      </c>
      <c r="G51" s="59">
        <v>3684.71</v>
      </c>
      <c r="H51" s="57">
        <v>442936578</v>
      </c>
      <c r="I51" s="59">
        <v>0</v>
      </c>
      <c r="J51" s="59">
        <v>0</v>
      </c>
      <c r="K51" s="59">
        <v>0</v>
      </c>
      <c r="L51" s="59">
        <v>0</v>
      </c>
      <c r="M51" s="59">
        <v>9988.81</v>
      </c>
      <c r="N51" s="5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0">
        <v>45917.737812500003</v>
      </c>
      <c r="B52" s="61">
        <v>443720472</v>
      </c>
      <c r="C52" s="62" t="s">
        <v>36</v>
      </c>
      <c r="D52" s="62" t="s">
        <v>37</v>
      </c>
      <c r="E52" s="62" t="s">
        <v>45</v>
      </c>
      <c r="F52" s="62" t="s">
        <v>119</v>
      </c>
      <c r="G52" s="63">
        <v>3684.69</v>
      </c>
      <c r="H52" s="61">
        <v>442936579</v>
      </c>
      <c r="I52" s="63">
        <v>0</v>
      </c>
      <c r="J52" s="63">
        <v>0</v>
      </c>
      <c r="K52" s="63">
        <v>0</v>
      </c>
      <c r="L52" s="63">
        <v>0</v>
      </c>
      <c r="M52" s="63">
        <v>9988.81</v>
      </c>
      <c r="N52" s="62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6">
        <v>45917.737824074073</v>
      </c>
      <c r="B53" s="57">
        <v>443720473</v>
      </c>
      <c r="C53" s="58" t="s">
        <v>36</v>
      </c>
      <c r="D53" s="58" t="s">
        <v>37</v>
      </c>
      <c r="E53" s="58" t="s">
        <v>45</v>
      </c>
      <c r="F53" s="58" t="s">
        <v>119</v>
      </c>
      <c r="G53" s="59">
        <v>3684.69</v>
      </c>
      <c r="H53" s="57">
        <v>442936580</v>
      </c>
      <c r="I53" s="59">
        <v>0</v>
      </c>
      <c r="J53" s="59">
        <v>0</v>
      </c>
      <c r="K53" s="59">
        <v>0</v>
      </c>
      <c r="L53" s="59">
        <v>0</v>
      </c>
      <c r="M53" s="59">
        <v>9988.81</v>
      </c>
      <c r="N53" s="5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0">
        <v>45917.743159722224</v>
      </c>
      <c r="B54" s="61">
        <v>443722956</v>
      </c>
      <c r="C54" s="62" t="s">
        <v>36</v>
      </c>
      <c r="D54" s="62" t="s">
        <v>38</v>
      </c>
      <c r="E54" s="62" t="s">
        <v>46</v>
      </c>
      <c r="F54" s="62" t="s">
        <v>119</v>
      </c>
      <c r="G54" s="63">
        <v>3684.99</v>
      </c>
      <c r="H54" s="61">
        <v>442939152</v>
      </c>
      <c r="I54" s="63">
        <v>0</v>
      </c>
      <c r="J54" s="63">
        <v>0</v>
      </c>
      <c r="K54" s="63">
        <v>0</v>
      </c>
      <c r="L54" s="63">
        <v>0.28000000000000003</v>
      </c>
      <c r="M54" s="63">
        <v>9989.09</v>
      </c>
      <c r="N54" s="62" t="s">
        <v>747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6">
        <v>45917.743159722224</v>
      </c>
      <c r="B55" s="57">
        <v>443722957</v>
      </c>
      <c r="C55" s="58" t="s">
        <v>36</v>
      </c>
      <c r="D55" s="58" t="s">
        <v>38</v>
      </c>
      <c r="E55" s="58" t="s">
        <v>46</v>
      </c>
      <c r="F55" s="58" t="s">
        <v>119</v>
      </c>
      <c r="G55" s="59">
        <v>3684.99</v>
      </c>
      <c r="H55" s="57">
        <v>442939153</v>
      </c>
      <c r="I55" s="59">
        <v>0</v>
      </c>
      <c r="J55" s="59">
        <v>0</v>
      </c>
      <c r="K55" s="59">
        <v>0</v>
      </c>
      <c r="L55" s="59">
        <v>0.3</v>
      </c>
      <c r="M55" s="59">
        <v>9989.39</v>
      </c>
      <c r="N55" s="58" t="s">
        <v>747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0">
        <v>45917.743159722224</v>
      </c>
      <c r="B56" s="61">
        <v>443722958</v>
      </c>
      <c r="C56" s="62" t="s">
        <v>36</v>
      </c>
      <c r="D56" s="62" t="s">
        <v>38</v>
      </c>
      <c r="E56" s="62" t="s">
        <v>46</v>
      </c>
      <c r="F56" s="62" t="s">
        <v>119</v>
      </c>
      <c r="G56" s="63">
        <v>3684.99</v>
      </c>
      <c r="H56" s="61">
        <v>442939154</v>
      </c>
      <c r="I56" s="63">
        <v>0</v>
      </c>
      <c r="J56" s="63">
        <v>0</v>
      </c>
      <c r="K56" s="63">
        <v>0</v>
      </c>
      <c r="L56" s="63">
        <v>0.3</v>
      </c>
      <c r="M56" s="63">
        <v>9989.69</v>
      </c>
      <c r="N56" s="62" t="s">
        <v>747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6">
        <v>45917.743217592593</v>
      </c>
      <c r="B57" s="57">
        <v>443723002</v>
      </c>
      <c r="C57" s="58" t="s">
        <v>36</v>
      </c>
      <c r="D57" s="58" t="s">
        <v>38</v>
      </c>
      <c r="E57" s="58" t="s">
        <v>46</v>
      </c>
      <c r="F57" s="58" t="s">
        <v>119</v>
      </c>
      <c r="G57" s="59">
        <v>3684.6</v>
      </c>
      <c r="H57" s="57">
        <v>442939205</v>
      </c>
      <c r="I57" s="59">
        <v>0</v>
      </c>
      <c r="J57" s="59">
        <v>0</v>
      </c>
      <c r="K57" s="59">
        <v>0</v>
      </c>
      <c r="L57" s="59">
        <v>2.0299999999999998</v>
      </c>
      <c r="M57" s="59">
        <v>9991.7199999999993</v>
      </c>
      <c r="N57" s="58" t="s">
        <v>748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0">
        <v>45917.743217592593</v>
      </c>
      <c r="B58" s="61">
        <v>443723003</v>
      </c>
      <c r="C58" s="62" t="s">
        <v>36</v>
      </c>
      <c r="D58" s="62" t="s">
        <v>38</v>
      </c>
      <c r="E58" s="62" t="s">
        <v>46</v>
      </c>
      <c r="F58" s="62" t="s">
        <v>119</v>
      </c>
      <c r="G58" s="63">
        <v>3684.6</v>
      </c>
      <c r="H58" s="61">
        <v>442939206</v>
      </c>
      <c r="I58" s="63">
        <v>0</v>
      </c>
      <c r="J58" s="63">
        <v>0</v>
      </c>
      <c r="K58" s="63">
        <v>0</v>
      </c>
      <c r="L58" s="63">
        <v>2.0299999999999998</v>
      </c>
      <c r="M58" s="63">
        <v>9993.75</v>
      </c>
      <c r="N58" s="62" t="s">
        <v>748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6">
        <v>45917.745798611111</v>
      </c>
      <c r="B59" s="57">
        <v>443724128</v>
      </c>
      <c r="C59" s="58" t="s">
        <v>36</v>
      </c>
      <c r="D59" s="58" t="s">
        <v>37</v>
      </c>
      <c r="E59" s="58" t="s">
        <v>45</v>
      </c>
      <c r="F59" s="58" t="s">
        <v>119</v>
      </c>
      <c r="G59" s="59">
        <v>3683.89</v>
      </c>
      <c r="H59" s="57">
        <v>442940492</v>
      </c>
      <c r="I59" s="59">
        <v>0</v>
      </c>
      <c r="J59" s="59">
        <v>0</v>
      </c>
      <c r="K59" s="59">
        <v>0</v>
      </c>
      <c r="L59" s="59">
        <v>0</v>
      </c>
      <c r="M59" s="59">
        <v>9993.75</v>
      </c>
      <c r="N59" s="5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0">
        <v>45917.745810185188</v>
      </c>
      <c r="B60" s="61">
        <v>443724130</v>
      </c>
      <c r="C60" s="62" t="s">
        <v>36</v>
      </c>
      <c r="D60" s="62" t="s">
        <v>37</v>
      </c>
      <c r="E60" s="62" t="s">
        <v>45</v>
      </c>
      <c r="F60" s="62" t="s">
        <v>119</v>
      </c>
      <c r="G60" s="63">
        <v>3683.78</v>
      </c>
      <c r="H60" s="61">
        <v>442940496</v>
      </c>
      <c r="I60" s="63">
        <v>0</v>
      </c>
      <c r="J60" s="63">
        <v>0</v>
      </c>
      <c r="K60" s="63">
        <v>0</v>
      </c>
      <c r="L60" s="63">
        <v>0</v>
      </c>
      <c r="M60" s="63">
        <v>9993.75</v>
      </c>
      <c r="N60" s="62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6">
        <v>45917.748692129629</v>
      </c>
      <c r="B61" s="57">
        <v>443725916</v>
      </c>
      <c r="C61" s="58" t="s">
        <v>36</v>
      </c>
      <c r="D61" s="58" t="s">
        <v>38</v>
      </c>
      <c r="E61" s="58" t="s">
        <v>45</v>
      </c>
      <c r="F61" s="58" t="s">
        <v>119</v>
      </c>
      <c r="G61" s="59">
        <v>3683.15</v>
      </c>
      <c r="H61" s="57">
        <v>442942538</v>
      </c>
      <c r="I61" s="59">
        <v>0</v>
      </c>
      <c r="J61" s="59">
        <v>0</v>
      </c>
      <c r="K61" s="59">
        <v>0</v>
      </c>
      <c r="L61" s="59">
        <v>0</v>
      </c>
      <c r="M61" s="59">
        <v>9993.75</v>
      </c>
      <c r="N61" s="5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0">
        <v>45917.748692129629</v>
      </c>
      <c r="B62" s="61">
        <v>443725919</v>
      </c>
      <c r="C62" s="62" t="s">
        <v>36</v>
      </c>
      <c r="D62" s="62" t="s">
        <v>38</v>
      </c>
      <c r="E62" s="62" t="s">
        <v>45</v>
      </c>
      <c r="F62" s="62" t="s">
        <v>119</v>
      </c>
      <c r="G62" s="63">
        <v>3683.15</v>
      </c>
      <c r="H62" s="61">
        <v>442942542</v>
      </c>
      <c r="I62" s="63">
        <v>0</v>
      </c>
      <c r="J62" s="63">
        <v>0</v>
      </c>
      <c r="K62" s="63">
        <v>0</v>
      </c>
      <c r="L62" s="63">
        <v>0</v>
      </c>
      <c r="M62" s="63">
        <v>9993.75</v>
      </c>
      <c r="N62" s="62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6">
        <v>45917.748703703706</v>
      </c>
      <c r="B63" s="57">
        <v>443725920</v>
      </c>
      <c r="C63" s="58" t="s">
        <v>36</v>
      </c>
      <c r="D63" s="58" t="s">
        <v>38</v>
      </c>
      <c r="E63" s="58" t="s">
        <v>45</v>
      </c>
      <c r="F63" s="58" t="s">
        <v>119</v>
      </c>
      <c r="G63" s="59">
        <v>3683.15</v>
      </c>
      <c r="H63" s="57">
        <v>442942544</v>
      </c>
      <c r="I63" s="59">
        <v>0</v>
      </c>
      <c r="J63" s="59">
        <v>0</v>
      </c>
      <c r="K63" s="59">
        <v>0</v>
      </c>
      <c r="L63" s="59">
        <v>0</v>
      </c>
      <c r="M63" s="59">
        <v>9993.75</v>
      </c>
      <c r="N63" s="5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0">
        <v>45917.752743055556</v>
      </c>
      <c r="B64" s="61">
        <v>443728023</v>
      </c>
      <c r="C64" s="62" t="s">
        <v>36</v>
      </c>
      <c r="D64" s="62" t="s">
        <v>37</v>
      </c>
      <c r="E64" s="62" t="s">
        <v>46</v>
      </c>
      <c r="F64" s="62" t="s">
        <v>119</v>
      </c>
      <c r="G64" s="63">
        <v>3685.65</v>
      </c>
      <c r="H64" s="61">
        <v>442944767</v>
      </c>
      <c r="I64" s="63">
        <v>0</v>
      </c>
      <c r="J64" s="63">
        <v>0</v>
      </c>
      <c r="K64" s="63">
        <v>0</v>
      </c>
      <c r="L64" s="63">
        <v>-2.5</v>
      </c>
      <c r="M64" s="63">
        <v>9991.25</v>
      </c>
      <c r="N64" s="62" t="s">
        <v>749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6">
        <v>45917.758414351854</v>
      </c>
      <c r="B65" s="57">
        <v>443730682</v>
      </c>
      <c r="C65" s="58" t="s">
        <v>36</v>
      </c>
      <c r="D65" s="58" t="s">
        <v>37</v>
      </c>
      <c r="E65" s="58" t="s">
        <v>45</v>
      </c>
      <c r="F65" s="58" t="s">
        <v>119</v>
      </c>
      <c r="G65" s="59">
        <v>3685.23</v>
      </c>
      <c r="H65" s="57">
        <v>442947400</v>
      </c>
      <c r="I65" s="59">
        <v>0</v>
      </c>
      <c r="J65" s="59">
        <v>0</v>
      </c>
      <c r="K65" s="59">
        <v>0</v>
      </c>
      <c r="L65" s="59">
        <v>0</v>
      </c>
      <c r="M65" s="59">
        <v>9991.25</v>
      </c>
      <c r="N65" s="5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0">
        <v>45917.758750000001</v>
      </c>
      <c r="B66" s="61">
        <v>443730792</v>
      </c>
      <c r="C66" s="62" t="s">
        <v>36</v>
      </c>
      <c r="D66" s="62" t="s">
        <v>37</v>
      </c>
      <c r="E66" s="62" t="s">
        <v>46</v>
      </c>
      <c r="F66" s="62" t="s">
        <v>119</v>
      </c>
      <c r="G66" s="63">
        <v>3686.15</v>
      </c>
      <c r="H66" s="61">
        <v>442947505</v>
      </c>
      <c r="I66" s="63">
        <v>0</v>
      </c>
      <c r="J66" s="63">
        <v>0</v>
      </c>
      <c r="K66" s="63">
        <v>0</v>
      </c>
      <c r="L66" s="63">
        <v>-3</v>
      </c>
      <c r="M66" s="63">
        <v>9988.25</v>
      </c>
      <c r="N66" s="62" t="s">
        <v>750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6">
        <v>45917.758750000001</v>
      </c>
      <c r="B67" s="57">
        <v>443730793</v>
      </c>
      <c r="C67" s="58" t="s">
        <v>36</v>
      </c>
      <c r="D67" s="58" t="s">
        <v>37</v>
      </c>
      <c r="E67" s="58" t="s">
        <v>46</v>
      </c>
      <c r="F67" s="58" t="s">
        <v>119</v>
      </c>
      <c r="G67" s="59">
        <v>3686.15</v>
      </c>
      <c r="H67" s="57">
        <v>442947506</v>
      </c>
      <c r="I67" s="59">
        <v>0</v>
      </c>
      <c r="J67" s="59">
        <v>0</v>
      </c>
      <c r="K67" s="59">
        <v>0</v>
      </c>
      <c r="L67" s="59">
        <v>-3</v>
      </c>
      <c r="M67" s="59">
        <v>9985.25</v>
      </c>
      <c r="N67" s="58" t="s">
        <v>750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0">
        <v>45917.760034722225</v>
      </c>
      <c r="B68" s="61">
        <v>443732610</v>
      </c>
      <c r="C68" s="62" t="s">
        <v>36</v>
      </c>
      <c r="D68" s="62" t="s">
        <v>37</v>
      </c>
      <c r="E68" s="62" t="s">
        <v>45</v>
      </c>
      <c r="F68" s="62" t="s">
        <v>119</v>
      </c>
      <c r="G68" s="63">
        <v>3685.85</v>
      </c>
      <c r="H68" s="61">
        <v>442949291</v>
      </c>
      <c r="I68" s="63">
        <v>0</v>
      </c>
      <c r="J68" s="63">
        <v>0</v>
      </c>
      <c r="K68" s="63">
        <v>0</v>
      </c>
      <c r="L68" s="63">
        <v>0</v>
      </c>
      <c r="M68" s="63">
        <v>9985.25</v>
      </c>
      <c r="N68" s="62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6">
        <v>45917.760034722225</v>
      </c>
      <c r="B69" s="57">
        <v>443732614</v>
      </c>
      <c r="C69" s="58" t="s">
        <v>36</v>
      </c>
      <c r="D69" s="58" t="s">
        <v>37</v>
      </c>
      <c r="E69" s="58" t="s">
        <v>45</v>
      </c>
      <c r="F69" s="58" t="s">
        <v>119</v>
      </c>
      <c r="G69" s="59">
        <v>3685.87</v>
      </c>
      <c r="H69" s="57">
        <v>442949294</v>
      </c>
      <c r="I69" s="59">
        <v>0</v>
      </c>
      <c r="J69" s="59">
        <v>0</v>
      </c>
      <c r="K69" s="59">
        <v>0</v>
      </c>
      <c r="L69" s="59">
        <v>0</v>
      </c>
      <c r="M69" s="59">
        <v>9985.25</v>
      </c>
      <c r="N69" s="5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0">
        <v>45917.761006944442</v>
      </c>
      <c r="B70" s="61">
        <v>443733487</v>
      </c>
      <c r="C70" s="62" t="s">
        <v>36</v>
      </c>
      <c r="D70" s="62" t="s">
        <v>38</v>
      </c>
      <c r="E70" s="62" t="s">
        <v>46</v>
      </c>
      <c r="F70" s="62" t="s">
        <v>119</v>
      </c>
      <c r="G70" s="63">
        <v>3685.26</v>
      </c>
      <c r="H70" s="61">
        <v>442950169</v>
      </c>
      <c r="I70" s="63">
        <v>0</v>
      </c>
      <c r="J70" s="63">
        <v>0</v>
      </c>
      <c r="K70" s="63">
        <v>0</v>
      </c>
      <c r="L70" s="63">
        <v>0.03</v>
      </c>
      <c r="M70" s="63">
        <v>9985.2800000000007</v>
      </c>
      <c r="N70" s="62" t="s">
        <v>751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6">
        <v>45917.761076388888</v>
      </c>
      <c r="B71" s="57">
        <v>443733518</v>
      </c>
      <c r="C71" s="58" t="s">
        <v>36</v>
      </c>
      <c r="D71" s="58" t="s">
        <v>37</v>
      </c>
      <c r="E71" s="58" t="s">
        <v>45</v>
      </c>
      <c r="F71" s="58" t="s">
        <v>119</v>
      </c>
      <c r="G71" s="59">
        <v>3685.57</v>
      </c>
      <c r="H71" s="57">
        <v>442950199</v>
      </c>
      <c r="I71" s="59">
        <v>0</v>
      </c>
      <c r="J71" s="59">
        <v>0</v>
      </c>
      <c r="K71" s="59">
        <v>0</v>
      </c>
      <c r="L71" s="59">
        <v>0</v>
      </c>
      <c r="M71" s="59">
        <v>9985.2800000000007</v>
      </c>
      <c r="N71" s="5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0">
        <v>45917.763958333337</v>
      </c>
      <c r="B72" s="61">
        <v>443734820</v>
      </c>
      <c r="C72" s="62" t="s">
        <v>36</v>
      </c>
      <c r="D72" s="62" t="s">
        <v>38</v>
      </c>
      <c r="E72" s="62" t="s">
        <v>46</v>
      </c>
      <c r="F72" s="62" t="s">
        <v>119</v>
      </c>
      <c r="G72" s="63">
        <v>3684.71</v>
      </c>
      <c r="H72" s="61">
        <v>442951489</v>
      </c>
      <c r="I72" s="63">
        <v>0</v>
      </c>
      <c r="J72" s="63">
        <v>0</v>
      </c>
      <c r="K72" s="63">
        <v>0</v>
      </c>
      <c r="L72" s="63">
        <v>0.82</v>
      </c>
      <c r="M72" s="63">
        <v>9986.1</v>
      </c>
      <c r="N72" s="62" t="s">
        <v>752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6">
        <v>45917.763958333337</v>
      </c>
      <c r="B73" s="57">
        <v>443734821</v>
      </c>
      <c r="C73" s="58" t="s">
        <v>36</v>
      </c>
      <c r="D73" s="58" t="s">
        <v>38</v>
      </c>
      <c r="E73" s="58" t="s">
        <v>46</v>
      </c>
      <c r="F73" s="58" t="s">
        <v>119</v>
      </c>
      <c r="G73" s="59">
        <v>3684.71</v>
      </c>
      <c r="H73" s="57">
        <v>442951490</v>
      </c>
      <c r="I73" s="59">
        <v>0</v>
      </c>
      <c r="J73" s="59">
        <v>0</v>
      </c>
      <c r="K73" s="59">
        <v>0</v>
      </c>
      <c r="L73" s="59">
        <v>0.93</v>
      </c>
      <c r="M73" s="59">
        <v>9987.0300000000007</v>
      </c>
      <c r="N73" s="58" t="s">
        <v>753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0">
        <v>45917.766631944447</v>
      </c>
      <c r="B74" s="61">
        <v>443735991</v>
      </c>
      <c r="C74" s="62" t="s">
        <v>36</v>
      </c>
      <c r="D74" s="62" t="s">
        <v>37</v>
      </c>
      <c r="E74" s="62" t="s">
        <v>45</v>
      </c>
      <c r="F74" s="62" t="s">
        <v>119</v>
      </c>
      <c r="G74" s="63">
        <v>3686.21</v>
      </c>
      <c r="H74" s="61">
        <v>442952638</v>
      </c>
      <c r="I74" s="63">
        <v>0</v>
      </c>
      <c r="J74" s="63">
        <v>0</v>
      </c>
      <c r="K74" s="63">
        <v>0</v>
      </c>
      <c r="L74" s="63">
        <v>0</v>
      </c>
      <c r="M74" s="63">
        <v>9987.0300000000007</v>
      </c>
      <c r="N74" s="62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6">
        <v>45917.766643518517</v>
      </c>
      <c r="B75" s="57">
        <v>443735994</v>
      </c>
      <c r="C75" s="58" t="s">
        <v>36</v>
      </c>
      <c r="D75" s="58" t="s">
        <v>37</v>
      </c>
      <c r="E75" s="58" t="s">
        <v>45</v>
      </c>
      <c r="F75" s="58" t="s">
        <v>119</v>
      </c>
      <c r="G75" s="59">
        <v>3686.21</v>
      </c>
      <c r="H75" s="57">
        <v>442952641</v>
      </c>
      <c r="I75" s="59">
        <v>0</v>
      </c>
      <c r="J75" s="59">
        <v>0</v>
      </c>
      <c r="K75" s="59">
        <v>0</v>
      </c>
      <c r="L75" s="59">
        <v>0</v>
      </c>
      <c r="M75" s="59">
        <v>9987.0300000000007</v>
      </c>
      <c r="N75" s="5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0">
        <v>45917.77</v>
      </c>
      <c r="B76" s="61">
        <v>443737783</v>
      </c>
      <c r="C76" s="62" t="s">
        <v>36</v>
      </c>
      <c r="D76" s="62" t="s">
        <v>38</v>
      </c>
      <c r="E76" s="62" t="s">
        <v>46</v>
      </c>
      <c r="F76" s="62" t="s">
        <v>119</v>
      </c>
      <c r="G76" s="63">
        <v>3684.42</v>
      </c>
      <c r="H76" s="61">
        <v>442954424</v>
      </c>
      <c r="I76" s="63">
        <v>0</v>
      </c>
      <c r="J76" s="63">
        <v>0</v>
      </c>
      <c r="K76" s="63">
        <v>0</v>
      </c>
      <c r="L76" s="63">
        <v>1.04</v>
      </c>
      <c r="M76" s="63">
        <v>9988.07</v>
      </c>
      <c r="N76" s="62" t="s">
        <v>754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6">
        <v>45917.770798611113</v>
      </c>
      <c r="B77" s="57">
        <v>443738088</v>
      </c>
      <c r="C77" s="58" t="s">
        <v>36</v>
      </c>
      <c r="D77" s="58" t="s">
        <v>37</v>
      </c>
      <c r="E77" s="58" t="s">
        <v>45</v>
      </c>
      <c r="F77" s="58" t="s">
        <v>119</v>
      </c>
      <c r="G77" s="59">
        <v>3685.35</v>
      </c>
      <c r="H77" s="57">
        <v>442954728</v>
      </c>
      <c r="I77" s="59">
        <v>0</v>
      </c>
      <c r="J77" s="59">
        <v>0</v>
      </c>
      <c r="K77" s="59">
        <v>0</v>
      </c>
      <c r="L77" s="59">
        <v>0</v>
      </c>
      <c r="M77" s="59">
        <v>9988.07</v>
      </c>
      <c r="N77" s="5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0">
        <v>45917.776956018519</v>
      </c>
      <c r="B78" s="61">
        <v>443741538</v>
      </c>
      <c r="C78" s="62" t="s">
        <v>36</v>
      </c>
      <c r="D78" s="62" t="s">
        <v>38</v>
      </c>
      <c r="E78" s="62" t="s">
        <v>46</v>
      </c>
      <c r="F78" s="62" t="s">
        <v>119</v>
      </c>
      <c r="G78" s="63">
        <v>3685.31</v>
      </c>
      <c r="H78" s="61">
        <v>442958158</v>
      </c>
      <c r="I78" s="63">
        <v>0</v>
      </c>
      <c r="J78" s="63">
        <v>0</v>
      </c>
      <c r="K78" s="63">
        <v>0</v>
      </c>
      <c r="L78" s="63">
        <v>-0.26</v>
      </c>
      <c r="M78" s="63">
        <v>9987.81</v>
      </c>
      <c r="N78" s="62" t="s">
        <v>755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6">
        <v>45917.784918981481</v>
      </c>
      <c r="B79" s="57">
        <v>443744159</v>
      </c>
      <c r="C79" s="58" t="s">
        <v>36</v>
      </c>
      <c r="D79" s="58" t="s">
        <v>38</v>
      </c>
      <c r="E79" s="58" t="s">
        <v>45</v>
      </c>
      <c r="F79" s="58" t="s">
        <v>119</v>
      </c>
      <c r="G79" s="59">
        <v>3684.72</v>
      </c>
      <c r="H79" s="57">
        <v>442960760</v>
      </c>
      <c r="I79" s="59">
        <v>0</v>
      </c>
      <c r="J79" s="59">
        <v>0</v>
      </c>
      <c r="K79" s="59">
        <v>0</v>
      </c>
      <c r="L79" s="59">
        <v>0</v>
      </c>
      <c r="M79" s="59">
        <v>9987.81</v>
      </c>
      <c r="N79" s="5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0">
        <v>45917.784918981481</v>
      </c>
      <c r="B80" s="61">
        <v>443744160</v>
      </c>
      <c r="C80" s="62" t="s">
        <v>36</v>
      </c>
      <c r="D80" s="62" t="s">
        <v>38</v>
      </c>
      <c r="E80" s="62" t="s">
        <v>45</v>
      </c>
      <c r="F80" s="62" t="s">
        <v>119</v>
      </c>
      <c r="G80" s="63">
        <v>3684.72</v>
      </c>
      <c r="H80" s="61">
        <v>442960761</v>
      </c>
      <c r="I80" s="63">
        <v>0</v>
      </c>
      <c r="J80" s="63">
        <v>0</v>
      </c>
      <c r="K80" s="63">
        <v>0</v>
      </c>
      <c r="L80" s="63">
        <v>0</v>
      </c>
      <c r="M80" s="63">
        <v>9987.81</v>
      </c>
      <c r="N80" s="62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6">
        <v>45917.78765046296</v>
      </c>
      <c r="B81" s="57">
        <v>443744981</v>
      </c>
      <c r="C81" s="58" t="s">
        <v>36</v>
      </c>
      <c r="D81" s="58" t="s">
        <v>38</v>
      </c>
      <c r="E81" s="58" t="s">
        <v>46</v>
      </c>
      <c r="F81" s="58" t="s">
        <v>119</v>
      </c>
      <c r="G81" s="59">
        <v>3683.18</v>
      </c>
      <c r="H81" s="57">
        <v>442961562</v>
      </c>
      <c r="I81" s="59">
        <v>0</v>
      </c>
      <c r="J81" s="59">
        <v>0</v>
      </c>
      <c r="K81" s="59">
        <v>0</v>
      </c>
      <c r="L81" s="59">
        <v>-3.03</v>
      </c>
      <c r="M81" s="59">
        <v>9984.7800000000007</v>
      </c>
      <c r="N81" s="58" t="s">
        <v>756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0">
        <v>45917.78765046296</v>
      </c>
      <c r="B82" s="61">
        <v>443744982</v>
      </c>
      <c r="C82" s="62" t="s">
        <v>36</v>
      </c>
      <c r="D82" s="62" t="s">
        <v>38</v>
      </c>
      <c r="E82" s="62" t="s">
        <v>46</v>
      </c>
      <c r="F82" s="62" t="s">
        <v>119</v>
      </c>
      <c r="G82" s="63">
        <v>3683.18</v>
      </c>
      <c r="H82" s="61">
        <v>442961563</v>
      </c>
      <c r="I82" s="63">
        <v>0</v>
      </c>
      <c r="J82" s="63">
        <v>0</v>
      </c>
      <c r="K82" s="63">
        <v>0</v>
      </c>
      <c r="L82" s="63">
        <v>-3.03</v>
      </c>
      <c r="M82" s="63">
        <v>9981.75</v>
      </c>
      <c r="N82" s="62" t="s">
        <v>756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6">
        <v>45917.787928240738</v>
      </c>
      <c r="B83" s="57">
        <v>443745204</v>
      </c>
      <c r="C83" s="58" t="s">
        <v>36</v>
      </c>
      <c r="D83" s="58" t="s">
        <v>37</v>
      </c>
      <c r="E83" s="58" t="s">
        <v>46</v>
      </c>
      <c r="F83" s="58" t="s">
        <v>119</v>
      </c>
      <c r="G83" s="59">
        <v>3683.21</v>
      </c>
      <c r="H83" s="57">
        <v>442961785</v>
      </c>
      <c r="I83" s="59">
        <v>0</v>
      </c>
      <c r="J83" s="59">
        <v>0</v>
      </c>
      <c r="K83" s="59">
        <v>0</v>
      </c>
      <c r="L83" s="59">
        <v>1.51</v>
      </c>
      <c r="M83" s="59">
        <v>9983.26</v>
      </c>
      <c r="N83" s="58" t="s">
        <v>757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0">
        <v>45917.788206018522</v>
      </c>
      <c r="B84" s="61">
        <v>443745358</v>
      </c>
      <c r="C84" s="62" t="s">
        <v>36</v>
      </c>
      <c r="D84" s="62" t="s">
        <v>38</v>
      </c>
      <c r="E84" s="62" t="s">
        <v>46</v>
      </c>
      <c r="F84" s="62" t="s">
        <v>119</v>
      </c>
      <c r="G84" s="63">
        <v>3682.82</v>
      </c>
      <c r="H84" s="61">
        <v>442961940</v>
      </c>
      <c r="I84" s="63">
        <v>0</v>
      </c>
      <c r="J84" s="63">
        <v>0</v>
      </c>
      <c r="K84" s="63">
        <v>0</v>
      </c>
      <c r="L84" s="63">
        <v>-3.03</v>
      </c>
      <c r="M84" s="63">
        <v>9980.23</v>
      </c>
      <c r="N84" s="62" t="s">
        <v>758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6">
        <v>45917.788206018522</v>
      </c>
      <c r="B85" s="57">
        <v>443745360</v>
      </c>
      <c r="C85" s="58" t="s">
        <v>36</v>
      </c>
      <c r="D85" s="58" t="s">
        <v>38</v>
      </c>
      <c r="E85" s="58" t="s">
        <v>46</v>
      </c>
      <c r="F85" s="58" t="s">
        <v>119</v>
      </c>
      <c r="G85" s="59">
        <v>3682.82</v>
      </c>
      <c r="H85" s="57">
        <v>442961941</v>
      </c>
      <c r="I85" s="59">
        <v>0</v>
      </c>
      <c r="J85" s="59">
        <v>0</v>
      </c>
      <c r="K85" s="59">
        <v>0</v>
      </c>
      <c r="L85" s="59">
        <v>-3.05</v>
      </c>
      <c r="M85" s="59">
        <v>9977.18</v>
      </c>
      <c r="N85" s="58" t="s">
        <v>759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0">
        <v>45917.789317129631</v>
      </c>
      <c r="B86" s="61">
        <v>443745732</v>
      </c>
      <c r="C86" s="62" t="s">
        <v>36</v>
      </c>
      <c r="D86" s="62" t="s">
        <v>38</v>
      </c>
      <c r="E86" s="62" t="s">
        <v>45</v>
      </c>
      <c r="F86" s="62" t="s">
        <v>119</v>
      </c>
      <c r="G86" s="63">
        <v>3683.65</v>
      </c>
      <c r="H86" s="61">
        <v>442962317</v>
      </c>
      <c r="I86" s="63">
        <v>0</v>
      </c>
      <c r="J86" s="63">
        <v>0</v>
      </c>
      <c r="K86" s="63">
        <v>0</v>
      </c>
      <c r="L86" s="63">
        <v>0</v>
      </c>
      <c r="M86" s="63">
        <v>9977.18</v>
      </c>
      <c r="N86" s="62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6">
        <v>45917.789317129631</v>
      </c>
      <c r="B87" s="57">
        <v>443745733</v>
      </c>
      <c r="C87" s="58" t="s">
        <v>36</v>
      </c>
      <c r="D87" s="58" t="s">
        <v>38</v>
      </c>
      <c r="E87" s="58" t="s">
        <v>45</v>
      </c>
      <c r="F87" s="58" t="s">
        <v>119</v>
      </c>
      <c r="G87" s="59">
        <v>3683.65</v>
      </c>
      <c r="H87" s="57">
        <v>442962318</v>
      </c>
      <c r="I87" s="59">
        <v>0</v>
      </c>
      <c r="J87" s="59">
        <v>0</v>
      </c>
      <c r="K87" s="59">
        <v>0</v>
      </c>
      <c r="L87" s="59">
        <v>0</v>
      </c>
      <c r="M87" s="59">
        <v>9977.18</v>
      </c>
      <c r="N87" s="5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0">
        <v>45917.789317129631</v>
      </c>
      <c r="B88" s="61">
        <v>443745734</v>
      </c>
      <c r="C88" s="62" t="s">
        <v>36</v>
      </c>
      <c r="D88" s="62" t="s">
        <v>38</v>
      </c>
      <c r="E88" s="62" t="s">
        <v>45</v>
      </c>
      <c r="F88" s="62" t="s">
        <v>119</v>
      </c>
      <c r="G88" s="63">
        <v>3683.71</v>
      </c>
      <c r="H88" s="61">
        <v>442962319</v>
      </c>
      <c r="I88" s="63">
        <v>0</v>
      </c>
      <c r="J88" s="63">
        <v>0</v>
      </c>
      <c r="K88" s="63">
        <v>0</v>
      </c>
      <c r="L88" s="63">
        <v>0</v>
      </c>
      <c r="M88" s="63">
        <v>9977.18</v>
      </c>
      <c r="N88" s="62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6">
        <v>45917.790821759256</v>
      </c>
      <c r="B89" s="57">
        <v>443746050</v>
      </c>
      <c r="C89" s="58" t="s">
        <v>36</v>
      </c>
      <c r="D89" s="58" t="s">
        <v>37</v>
      </c>
      <c r="E89" s="58" t="s">
        <v>46</v>
      </c>
      <c r="F89" s="58" t="s">
        <v>119</v>
      </c>
      <c r="G89" s="59">
        <v>3684.11</v>
      </c>
      <c r="H89" s="57">
        <v>442962638</v>
      </c>
      <c r="I89" s="59">
        <v>0</v>
      </c>
      <c r="J89" s="59">
        <v>0</v>
      </c>
      <c r="K89" s="59">
        <v>0</v>
      </c>
      <c r="L89" s="59">
        <v>0.61</v>
      </c>
      <c r="M89" s="59">
        <v>9977.7900000000009</v>
      </c>
      <c r="N89" s="58" t="s">
        <v>760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0">
        <v>45917.790821759256</v>
      </c>
      <c r="B90" s="61">
        <v>443746052</v>
      </c>
      <c r="C90" s="62" t="s">
        <v>36</v>
      </c>
      <c r="D90" s="62" t="s">
        <v>38</v>
      </c>
      <c r="E90" s="62" t="s">
        <v>45</v>
      </c>
      <c r="F90" s="62" t="s">
        <v>119</v>
      </c>
      <c r="G90" s="63">
        <v>3683.9</v>
      </c>
      <c r="H90" s="61">
        <v>442962640</v>
      </c>
      <c r="I90" s="63">
        <v>0</v>
      </c>
      <c r="J90" s="63">
        <v>0</v>
      </c>
      <c r="K90" s="63">
        <v>0</v>
      </c>
      <c r="L90" s="63">
        <v>0</v>
      </c>
      <c r="M90" s="63">
        <v>9977.7900000000009</v>
      </c>
      <c r="N90" s="62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6">
        <v>45917.793020833335</v>
      </c>
      <c r="B91" s="57">
        <v>443747435</v>
      </c>
      <c r="C91" s="58" t="s">
        <v>36</v>
      </c>
      <c r="D91" s="58" t="s">
        <v>37</v>
      </c>
      <c r="E91" s="58" t="s">
        <v>45</v>
      </c>
      <c r="F91" s="58" t="s">
        <v>119</v>
      </c>
      <c r="G91" s="59">
        <v>3685.66</v>
      </c>
      <c r="H91" s="57">
        <v>442964017</v>
      </c>
      <c r="I91" s="59">
        <v>0</v>
      </c>
      <c r="J91" s="59">
        <v>0</v>
      </c>
      <c r="K91" s="59">
        <v>0</v>
      </c>
      <c r="L91" s="59">
        <v>0</v>
      </c>
      <c r="M91" s="59">
        <v>9977.7900000000009</v>
      </c>
      <c r="N91" s="5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0">
        <v>45917.793032407404</v>
      </c>
      <c r="B92" s="61">
        <v>443747439</v>
      </c>
      <c r="C92" s="62" t="s">
        <v>36</v>
      </c>
      <c r="D92" s="62" t="s">
        <v>37</v>
      </c>
      <c r="E92" s="62" t="s">
        <v>45</v>
      </c>
      <c r="F92" s="62" t="s">
        <v>119</v>
      </c>
      <c r="G92" s="63">
        <v>3685.45</v>
      </c>
      <c r="H92" s="61">
        <v>442964021</v>
      </c>
      <c r="I92" s="63">
        <v>0</v>
      </c>
      <c r="J92" s="63">
        <v>0</v>
      </c>
      <c r="K92" s="63">
        <v>0</v>
      </c>
      <c r="L92" s="63">
        <v>0</v>
      </c>
      <c r="M92" s="63">
        <v>9977.7900000000009</v>
      </c>
      <c r="N92" s="62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6">
        <v>45917.795474537037</v>
      </c>
      <c r="B93" s="57">
        <v>443748131</v>
      </c>
      <c r="C93" s="58" t="s">
        <v>36</v>
      </c>
      <c r="D93" s="58" t="s">
        <v>37</v>
      </c>
      <c r="E93" s="58" t="s">
        <v>46</v>
      </c>
      <c r="F93" s="58" t="s">
        <v>119</v>
      </c>
      <c r="G93" s="59">
        <v>3686.44</v>
      </c>
      <c r="H93" s="57">
        <v>442964721</v>
      </c>
      <c r="I93" s="59">
        <v>0</v>
      </c>
      <c r="J93" s="59">
        <v>0</v>
      </c>
      <c r="K93" s="59">
        <v>0</v>
      </c>
      <c r="L93" s="59">
        <v>-2.54</v>
      </c>
      <c r="M93" s="59">
        <v>9975.25</v>
      </c>
      <c r="N93" s="58" t="s">
        <v>761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0">
        <v>45917.795567129629</v>
      </c>
      <c r="B94" s="61">
        <v>443748167</v>
      </c>
      <c r="C94" s="62" t="s">
        <v>36</v>
      </c>
      <c r="D94" s="62" t="s">
        <v>37</v>
      </c>
      <c r="E94" s="62" t="s">
        <v>46</v>
      </c>
      <c r="F94" s="62" t="s">
        <v>119</v>
      </c>
      <c r="G94" s="63">
        <v>3686.66</v>
      </c>
      <c r="H94" s="61">
        <v>442964757</v>
      </c>
      <c r="I94" s="63">
        <v>0</v>
      </c>
      <c r="J94" s="63">
        <v>0</v>
      </c>
      <c r="K94" s="63">
        <v>0</v>
      </c>
      <c r="L94" s="63">
        <v>-3.01</v>
      </c>
      <c r="M94" s="63">
        <v>9972.24</v>
      </c>
      <c r="N94" s="62" t="s">
        <v>762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6">
        <v>45917.795567129629</v>
      </c>
      <c r="B95" s="57">
        <v>443748168</v>
      </c>
      <c r="C95" s="58" t="s">
        <v>36</v>
      </c>
      <c r="D95" s="58" t="s">
        <v>37</v>
      </c>
      <c r="E95" s="58" t="s">
        <v>46</v>
      </c>
      <c r="F95" s="58" t="s">
        <v>119</v>
      </c>
      <c r="G95" s="59">
        <v>3686.66</v>
      </c>
      <c r="H95" s="57">
        <v>442964758</v>
      </c>
      <c r="I95" s="59">
        <v>0</v>
      </c>
      <c r="J95" s="59">
        <v>0</v>
      </c>
      <c r="K95" s="59">
        <v>0</v>
      </c>
      <c r="L95" s="59">
        <v>-2.95</v>
      </c>
      <c r="M95" s="59">
        <v>9969.2900000000009</v>
      </c>
      <c r="N95" s="58" t="s">
        <v>762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0">
        <v>45917.795578703706</v>
      </c>
      <c r="B96" s="61">
        <v>443748175</v>
      </c>
      <c r="C96" s="62" t="s">
        <v>36</v>
      </c>
      <c r="D96" s="62" t="s">
        <v>37</v>
      </c>
      <c r="E96" s="62" t="s">
        <v>46</v>
      </c>
      <c r="F96" s="62" t="s">
        <v>119</v>
      </c>
      <c r="G96" s="63">
        <v>3686.76</v>
      </c>
      <c r="H96" s="61">
        <v>442964765</v>
      </c>
      <c r="I96" s="63">
        <v>0</v>
      </c>
      <c r="J96" s="63">
        <v>0</v>
      </c>
      <c r="K96" s="63">
        <v>0</v>
      </c>
      <c r="L96" s="63">
        <v>-3.11</v>
      </c>
      <c r="M96" s="63">
        <v>9966.18</v>
      </c>
      <c r="N96" s="62" t="s">
        <v>763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6">
        <v>45917.796377314815</v>
      </c>
      <c r="B97" s="57">
        <v>443748498</v>
      </c>
      <c r="C97" s="58" t="s">
        <v>36</v>
      </c>
      <c r="D97" s="58" t="s">
        <v>37</v>
      </c>
      <c r="E97" s="58" t="s">
        <v>45</v>
      </c>
      <c r="F97" s="58" t="s">
        <v>119</v>
      </c>
      <c r="G97" s="59">
        <v>3685.92</v>
      </c>
      <c r="H97" s="57">
        <v>442965083</v>
      </c>
      <c r="I97" s="59">
        <v>0</v>
      </c>
      <c r="J97" s="59">
        <v>0</v>
      </c>
      <c r="K97" s="59">
        <v>0</v>
      </c>
      <c r="L97" s="59">
        <v>0</v>
      </c>
      <c r="M97" s="59">
        <v>9966.18</v>
      </c>
      <c r="N97" s="5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0">
        <v>45917.796377314815</v>
      </c>
      <c r="B98" s="61">
        <v>443748499</v>
      </c>
      <c r="C98" s="62" t="s">
        <v>36</v>
      </c>
      <c r="D98" s="62" t="s">
        <v>37</v>
      </c>
      <c r="E98" s="62" t="s">
        <v>45</v>
      </c>
      <c r="F98" s="62" t="s">
        <v>119</v>
      </c>
      <c r="G98" s="63">
        <v>3685.92</v>
      </c>
      <c r="H98" s="61">
        <v>442965084</v>
      </c>
      <c r="I98" s="63">
        <v>0</v>
      </c>
      <c r="J98" s="63">
        <v>0</v>
      </c>
      <c r="K98" s="63">
        <v>0</v>
      </c>
      <c r="L98" s="63">
        <v>0</v>
      </c>
      <c r="M98" s="63">
        <v>9966.18</v>
      </c>
      <c r="N98" s="62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6">
        <v>45917.796377314815</v>
      </c>
      <c r="B99" s="57">
        <v>443748502</v>
      </c>
      <c r="C99" s="58" t="s">
        <v>36</v>
      </c>
      <c r="D99" s="58" t="s">
        <v>37</v>
      </c>
      <c r="E99" s="58" t="s">
        <v>45</v>
      </c>
      <c r="F99" s="58" t="s">
        <v>119</v>
      </c>
      <c r="G99" s="59">
        <v>3685.92</v>
      </c>
      <c r="H99" s="57">
        <v>442965087</v>
      </c>
      <c r="I99" s="59">
        <v>0</v>
      </c>
      <c r="J99" s="59">
        <v>0</v>
      </c>
      <c r="K99" s="59">
        <v>0</v>
      </c>
      <c r="L99" s="59">
        <v>0</v>
      </c>
      <c r="M99" s="59">
        <v>9966.18</v>
      </c>
      <c r="N99" s="5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0">
        <v>45917.796388888892</v>
      </c>
      <c r="B100" s="61">
        <v>443748505</v>
      </c>
      <c r="C100" s="62" t="s">
        <v>36</v>
      </c>
      <c r="D100" s="62" t="s">
        <v>37</v>
      </c>
      <c r="E100" s="62" t="s">
        <v>45</v>
      </c>
      <c r="F100" s="62" t="s">
        <v>119</v>
      </c>
      <c r="G100" s="63">
        <v>3685.92</v>
      </c>
      <c r="H100" s="61">
        <v>442965089</v>
      </c>
      <c r="I100" s="63">
        <v>0</v>
      </c>
      <c r="J100" s="63">
        <v>0</v>
      </c>
      <c r="K100" s="63">
        <v>0</v>
      </c>
      <c r="L100" s="63">
        <v>0</v>
      </c>
      <c r="M100" s="63">
        <v>9966.18</v>
      </c>
      <c r="N100" s="62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6">
        <v>45917.807245370372</v>
      </c>
      <c r="B101" s="57">
        <v>443751912</v>
      </c>
      <c r="C101" s="58" t="s">
        <v>36</v>
      </c>
      <c r="D101" s="58" t="s">
        <v>38</v>
      </c>
      <c r="E101" s="58" t="s">
        <v>46</v>
      </c>
      <c r="F101" s="58" t="s">
        <v>119</v>
      </c>
      <c r="G101" s="59">
        <v>3687.44</v>
      </c>
      <c r="H101" s="57">
        <v>442968495</v>
      </c>
      <c r="I101" s="59">
        <v>0</v>
      </c>
      <c r="J101" s="59">
        <v>0</v>
      </c>
      <c r="K101" s="59">
        <v>0</v>
      </c>
      <c r="L101" s="59">
        <v>1.52</v>
      </c>
      <c r="M101" s="59">
        <v>9967.7000000000007</v>
      </c>
      <c r="N101" s="58" t="s">
        <v>764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0">
        <v>45917.810034722221</v>
      </c>
      <c r="B102" s="61">
        <v>443754134</v>
      </c>
      <c r="C102" s="62" t="s">
        <v>36</v>
      </c>
      <c r="D102" s="62" t="s">
        <v>37</v>
      </c>
      <c r="E102" s="62" t="s">
        <v>45</v>
      </c>
      <c r="F102" s="62" t="s">
        <v>119</v>
      </c>
      <c r="G102" s="63">
        <v>3688.02</v>
      </c>
      <c r="H102" s="61">
        <v>442970672</v>
      </c>
      <c r="I102" s="63">
        <v>0</v>
      </c>
      <c r="J102" s="63">
        <v>0</v>
      </c>
      <c r="K102" s="63">
        <v>0</v>
      </c>
      <c r="L102" s="63">
        <v>0</v>
      </c>
      <c r="M102" s="63">
        <v>9967.7000000000007</v>
      </c>
      <c r="N102" s="62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6">
        <v>45917.81287037037</v>
      </c>
      <c r="B103" s="57">
        <v>443754893</v>
      </c>
      <c r="C103" s="58" t="s">
        <v>36</v>
      </c>
      <c r="D103" s="58" t="s">
        <v>38</v>
      </c>
      <c r="E103" s="58" t="s">
        <v>46</v>
      </c>
      <c r="F103" s="58" t="s">
        <v>119</v>
      </c>
      <c r="G103" s="59">
        <v>3687.47</v>
      </c>
      <c r="H103" s="57">
        <v>442971439</v>
      </c>
      <c r="I103" s="59">
        <v>0</v>
      </c>
      <c r="J103" s="59">
        <v>0</v>
      </c>
      <c r="K103" s="59">
        <v>0</v>
      </c>
      <c r="L103" s="59">
        <v>1.55</v>
      </c>
      <c r="M103" s="59">
        <v>9969.25</v>
      </c>
      <c r="N103" s="58" t="s">
        <v>765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0">
        <v>45917.81287037037</v>
      </c>
      <c r="B104" s="61">
        <v>443754894</v>
      </c>
      <c r="C104" s="62" t="s">
        <v>36</v>
      </c>
      <c r="D104" s="62" t="s">
        <v>38</v>
      </c>
      <c r="E104" s="62" t="s">
        <v>46</v>
      </c>
      <c r="F104" s="62" t="s">
        <v>119</v>
      </c>
      <c r="G104" s="63">
        <v>3687.47</v>
      </c>
      <c r="H104" s="61">
        <v>442971440</v>
      </c>
      <c r="I104" s="63">
        <v>0</v>
      </c>
      <c r="J104" s="63">
        <v>0</v>
      </c>
      <c r="K104" s="63">
        <v>0</v>
      </c>
      <c r="L104" s="63">
        <v>1.55</v>
      </c>
      <c r="M104" s="63">
        <v>9970.7999999999993</v>
      </c>
      <c r="N104" s="62" t="s">
        <v>765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6">
        <v>45917.81287037037</v>
      </c>
      <c r="B105" s="57">
        <v>443754895</v>
      </c>
      <c r="C105" s="58" t="s">
        <v>36</v>
      </c>
      <c r="D105" s="58" t="s">
        <v>38</v>
      </c>
      <c r="E105" s="58" t="s">
        <v>46</v>
      </c>
      <c r="F105" s="58" t="s">
        <v>119</v>
      </c>
      <c r="G105" s="59">
        <v>3687.47</v>
      </c>
      <c r="H105" s="57">
        <v>442971441</v>
      </c>
      <c r="I105" s="59">
        <v>0</v>
      </c>
      <c r="J105" s="59">
        <v>0</v>
      </c>
      <c r="K105" s="59">
        <v>0</v>
      </c>
      <c r="L105" s="59">
        <v>1.55</v>
      </c>
      <c r="M105" s="59">
        <v>9972.35</v>
      </c>
      <c r="N105" s="58" t="s">
        <v>766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0">
        <v>45917.813043981485</v>
      </c>
      <c r="B106" s="61">
        <v>443754997</v>
      </c>
      <c r="C106" s="62" t="s">
        <v>36</v>
      </c>
      <c r="D106" s="62" t="s">
        <v>37</v>
      </c>
      <c r="E106" s="62" t="s">
        <v>45</v>
      </c>
      <c r="F106" s="62" t="s">
        <v>119</v>
      </c>
      <c r="G106" s="63">
        <v>3687.74</v>
      </c>
      <c r="H106" s="61">
        <v>442971545</v>
      </c>
      <c r="I106" s="63">
        <v>0</v>
      </c>
      <c r="J106" s="63">
        <v>0</v>
      </c>
      <c r="K106" s="63">
        <v>0</v>
      </c>
      <c r="L106" s="63">
        <v>0</v>
      </c>
      <c r="M106" s="63">
        <v>9972.35</v>
      </c>
      <c r="N106" s="62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6">
        <v>45917.813043981485</v>
      </c>
      <c r="B107" s="57">
        <v>443755000</v>
      </c>
      <c r="C107" s="58" t="s">
        <v>36</v>
      </c>
      <c r="D107" s="58" t="s">
        <v>37</v>
      </c>
      <c r="E107" s="58" t="s">
        <v>45</v>
      </c>
      <c r="F107" s="58" t="s">
        <v>119</v>
      </c>
      <c r="G107" s="59">
        <v>3687.74</v>
      </c>
      <c r="H107" s="57">
        <v>442971547</v>
      </c>
      <c r="I107" s="59">
        <v>0</v>
      </c>
      <c r="J107" s="59">
        <v>0</v>
      </c>
      <c r="K107" s="59">
        <v>0</v>
      </c>
      <c r="L107" s="59">
        <v>0</v>
      </c>
      <c r="M107" s="59">
        <v>9972.35</v>
      </c>
      <c r="N107" s="5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0">
        <v>45917.813043981485</v>
      </c>
      <c r="B108" s="61">
        <v>443755001</v>
      </c>
      <c r="C108" s="62" t="s">
        <v>36</v>
      </c>
      <c r="D108" s="62" t="s">
        <v>37</v>
      </c>
      <c r="E108" s="62" t="s">
        <v>45</v>
      </c>
      <c r="F108" s="62" t="s">
        <v>119</v>
      </c>
      <c r="G108" s="63">
        <v>3687.72</v>
      </c>
      <c r="H108" s="61">
        <v>442971548</v>
      </c>
      <c r="I108" s="63">
        <v>0</v>
      </c>
      <c r="J108" s="63">
        <v>0</v>
      </c>
      <c r="K108" s="63">
        <v>0</v>
      </c>
      <c r="L108" s="63">
        <v>0</v>
      </c>
      <c r="M108" s="63">
        <v>9972.35</v>
      </c>
      <c r="N108" s="62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6">
        <v>45917.822685185187</v>
      </c>
      <c r="B109" s="57">
        <v>443758218</v>
      </c>
      <c r="C109" s="58" t="s">
        <v>36</v>
      </c>
      <c r="D109" s="58" t="s">
        <v>38</v>
      </c>
      <c r="E109" s="58" t="s">
        <v>46</v>
      </c>
      <c r="F109" s="58" t="s">
        <v>119</v>
      </c>
      <c r="G109" s="59">
        <v>3686.27</v>
      </c>
      <c r="H109" s="57">
        <v>442974697</v>
      </c>
      <c r="I109" s="59">
        <v>0</v>
      </c>
      <c r="J109" s="59">
        <v>0</v>
      </c>
      <c r="K109" s="59">
        <v>0</v>
      </c>
      <c r="L109" s="59">
        <v>0.92</v>
      </c>
      <c r="M109" s="59">
        <v>9973.27</v>
      </c>
      <c r="N109" s="58" t="s">
        <v>767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0">
        <v>45917.823576388888</v>
      </c>
      <c r="B110" s="61">
        <v>443758452</v>
      </c>
      <c r="C110" s="62" t="s">
        <v>36</v>
      </c>
      <c r="D110" s="62" t="s">
        <v>37</v>
      </c>
      <c r="E110" s="62" t="s">
        <v>45</v>
      </c>
      <c r="F110" s="62" t="s">
        <v>119</v>
      </c>
      <c r="G110" s="63">
        <v>3687.21</v>
      </c>
      <c r="H110" s="61">
        <v>442974926</v>
      </c>
      <c r="I110" s="63">
        <v>0</v>
      </c>
      <c r="J110" s="63">
        <v>0</v>
      </c>
      <c r="K110" s="63">
        <v>0</v>
      </c>
      <c r="L110" s="63">
        <v>0</v>
      </c>
      <c r="M110" s="63">
        <v>9973.27</v>
      </c>
      <c r="N110" s="62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6">
        <v>45917.828599537039</v>
      </c>
      <c r="B111" s="57">
        <v>443759958</v>
      </c>
      <c r="C111" s="58" t="s">
        <v>36</v>
      </c>
      <c r="D111" s="58" t="s">
        <v>38</v>
      </c>
      <c r="E111" s="58" t="s">
        <v>46</v>
      </c>
      <c r="F111" s="58" t="s">
        <v>119</v>
      </c>
      <c r="G111" s="59">
        <v>3685.24</v>
      </c>
      <c r="H111" s="57">
        <v>442976387</v>
      </c>
      <c r="I111" s="59">
        <v>0</v>
      </c>
      <c r="J111" s="59">
        <v>0</v>
      </c>
      <c r="K111" s="59">
        <v>0</v>
      </c>
      <c r="L111" s="59">
        <v>-2.48</v>
      </c>
      <c r="M111" s="59">
        <v>9970.7900000000009</v>
      </c>
      <c r="N111" s="58" t="s">
        <v>768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0">
        <v>45917.828819444447</v>
      </c>
      <c r="B112" s="61">
        <v>443760073</v>
      </c>
      <c r="C112" s="62" t="s">
        <v>36</v>
      </c>
      <c r="D112" s="62" t="s">
        <v>38</v>
      </c>
      <c r="E112" s="62" t="s">
        <v>46</v>
      </c>
      <c r="F112" s="62" t="s">
        <v>119</v>
      </c>
      <c r="G112" s="63">
        <v>3684.94</v>
      </c>
      <c r="H112" s="61">
        <v>442976495</v>
      </c>
      <c r="I112" s="63">
        <v>0</v>
      </c>
      <c r="J112" s="63">
        <v>0</v>
      </c>
      <c r="K112" s="63">
        <v>0</v>
      </c>
      <c r="L112" s="63">
        <v>-3.08</v>
      </c>
      <c r="M112" s="63">
        <v>9967.7099999999991</v>
      </c>
      <c r="N112" s="62" t="s">
        <v>769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6">
        <v>45917.828912037039</v>
      </c>
      <c r="B113" s="57">
        <v>443760104</v>
      </c>
      <c r="C113" s="58" t="s">
        <v>36</v>
      </c>
      <c r="D113" s="58" t="s">
        <v>38</v>
      </c>
      <c r="E113" s="58" t="s">
        <v>46</v>
      </c>
      <c r="F113" s="58" t="s">
        <v>119</v>
      </c>
      <c r="G113" s="59">
        <v>3684.71</v>
      </c>
      <c r="H113" s="57">
        <v>442976524</v>
      </c>
      <c r="I113" s="59">
        <v>0</v>
      </c>
      <c r="J113" s="59">
        <v>0</v>
      </c>
      <c r="K113" s="59">
        <v>0</v>
      </c>
      <c r="L113" s="59">
        <v>-3.03</v>
      </c>
      <c r="M113" s="59">
        <v>9964.68</v>
      </c>
      <c r="N113" s="58" t="s">
        <v>752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0">
        <v>45917.828912037039</v>
      </c>
      <c r="B114" s="61">
        <v>443760105</v>
      </c>
      <c r="C114" s="62" t="s">
        <v>36</v>
      </c>
      <c r="D114" s="62" t="s">
        <v>38</v>
      </c>
      <c r="E114" s="62" t="s">
        <v>46</v>
      </c>
      <c r="F114" s="62" t="s">
        <v>119</v>
      </c>
      <c r="G114" s="63">
        <v>3684.71</v>
      </c>
      <c r="H114" s="61">
        <v>442976525</v>
      </c>
      <c r="I114" s="63">
        <v>0</v>
      </c>
      <c r="J114" s="63">
        <v>0</v>
      </c>
      <c r="K114" s="63">
        <v>0</v>
      </c>
      <c r="L114" s="63">
        <v>-3.03</v>
      </c>
      <c r="M114" s="63">
        <v>9961.65</v>
      </c>
      <c r="N114" s="62" t="s">
        <v>770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6">
        <v>45917.830740740741</v>
      </c>
      <c r="B115" s="57">
        <v>443760915</v>
      </c>
      <c r="C115" s="58" t="s">
        <v>36</v>
      </c>
      <c r="D115" s="58" t="s">
        <v>38</v>
      </c>
      <c r="E115" s="58" t="s">
        <v>46</v>
      </c>
      <c r="F115" s="58" t="s">
        <v>119</v>
      </c>
      <c r="G115" s="59">
        <v>3684.16</v>
      </c>
      <c r="H115" s="57">
        <v>442977300</v>
      </c>
      <c r="I115" s="59">
        <v>0</v>
      </c>
      <c r="J115" s="59">
        <v>0</v>
      </c>
      <c r="K115" s="59">
        <v>0</v>
      </c>
      <c r="L115" s="59">
        <v>-3.05</v>
      </c>
      <c r="M115" s="59">
        <v>9958.6</v>
      </c>
      <c r="N115" s="58" t="s">
        <v>771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0">
        <v>45917.832256944443</v>
      </c>
      <c r="B116" s="61">
        <v>443761452</v>
      </c>
      <c r="C116" s="62" t="s">
        <v>36</v>
      </c>
      <c r="D116" s="62" t="s">
        <v>38</v>
      </c>
      <c r="E116" s="62" t="s">
        <v>45</v>
      </c>
      <c r="F116" s="62" t="s">
        <v>119</v>
      </c>
      <c r="G116" s="63">
        <v>3684.65</v>
      </c>
      <c r="H116" s="61">
        <v>442977818</v>
      </c>
      <c r="I116" s="63">
        <v>0</v>
      </c>
      <c r="J116" s="63">
        <v>0</v>
      </c>
      <c r="K116" s="63">
        <v>0</v>
      </c>
      <c r="L116" s="63">
        <v>0</v>
      </c>
      <c r="M116" s="63">
        <v>9958.6</v>
      </c>
      <c r="N116" s="62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6">
        <v>45917.832256944443</v>
      </c>
      <c r="B117" s="57">
        <v>443761455</v>
      </c>
      <c r="C117" s="58" t="s">
        <v>36</v>
      </c>
      <c r="D117" s="58" t="s">
        <v>38</v>
      </c>
      <c r="E117" s="58" t="s">
        <v>45</v>
      </c>
      <c r="F117" s="58" t="s">
        <v>119</v>
      </c>
      <c r="G117" s="59">
        <v>3684.65</v>
      </c>
      <c r="H117" s="57">
        <v>442977821</v>
      </c>
      <c r="I117" s="59">
        <v>0</v>
      </c>
      <c r="J117" s="59">
        <v>0</v>
      </c>
      <c r="K117" s="59">
        <v>0</v>
      </c>
      <c r="L117" s="59">
        <v>0</v>
      </c>
      <c r="M117" s="59">
        <v>9958.6</v>
      </c>
      <c r="N117" s="5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0">
        <v>45917.832256944443</v>
      </c>
      <c r="B118" s="61">
        <v>443761456</v>
      </c>
      <c r="C118" s="62" t="s">
        <v>36</v>
      </c>
      <c r="D118" s="62" t="s">
        <v>38</v>
      </c>
      <c r="E118" s="62" t="s">
        <v>45</v>
      </c>
      <c r="F118" s="62" t="s">
        <v>119</v>
      </c>
      <c r="G118" s="63">
        <v>3684.65</v>
      </c>
      <c r="H118" s="61">
        <v>442977822</v>
      </c>
      <c r="I118" s="63">
        <v>0</v>
      </c>
      <c r="J118" s="63">
        <v>0</v>
      </c>
      <c r="K118" s="63">
        <v>0</v>
      </c>
      <c r="L118" s="63">
        <v>0</v>
      </c>
      <c r="M118" s="63">
        <v>9958.6</v>
      </c>
      <c r="N118" s="62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6">
        <v>45917.832268518519</v>
      </c>
      <c r="B119" s="57">
        <v>443761457</v>
      </c>
      <c r="C119" s="58" t="s">
        <v>36</v>
      </c>
      <c r="D119" s="58" t="s">
        <v>38</v>
      </c>
      <c r="E119" s="58" t="s">
        <v>45</v>
      </c>
      <c r="F119" s="58" t="s">
        <v>119</v>
      </c>
      <c r="G119" s="59">
        <v>3684.66</v>
      </c>
      <c r="H119" s="57">
        <v>442977823</v>
      </c>
      <c r="I119" s="59">
        <v>0</v>
      </c>
      <c r="J119" s="59">
        <v>0</v>
      </c>
      <c r="K119" s="59">
        <v>0</v>
      </c>
      <c r="L119" s="59">
        <v>0</v>
      </c>
      <c r="M119" s="59">
        <v>9958.6</v>
      </c>
      <c r="N119" s="5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0">
        <v>45917.834166666667</v>
      </c>
      <c r="B120" s="61">
        <v>443762461</v>
      </c>
      <c r="C120" s="62" t="s">
        <v>36</v>
      </c>
      <c r="D120" s="62" t="s">
        <v>37</v>
      </c>
      <c r="E120" s="62" t="s">
        <v>46</v>
      </c>
      <c r="F120" s="62" t="s">
        <v>119</v>
      </c>
      <c r="G120" s="63">
        <v>3683.1</v>
      </c>
      <c r="H120" s="61">
        <v>442978860</v>
      </c>
      <c r="I120" s="63">
        <v>0</v>
      </c>
      <c r="J120" s="63">
        <v>0</v>
      </c>
      <c r="K120" s="63">
        <v>0</v>
      </c>
      <c r="L120" s="63">
        <v>1.56</v>
      </c>
      <c r="M120" s="63">
        <v>9960.16</v>
      </c>
      <c r="N120" s="62" t="s">
        <v>772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6">
        <v>45917.835706018515</v>
      </c>
      <c r="B121" s="57">
        <v>443763576</v>
      </c>
      <c r="C121" s="58" t="s">
        <v>36</v>
      </c>
      <c r="D121" s="58" t="s">
        <v>38</v>
      </c>
      <c r="E121" s="58" t="s">
        <v>46</v>
      </c>
      <c r="F121" s="58" t="s">
        <v>119</v>
      </c>
      <c r="G121" s="59">
        <v>3682.64</v>
      </c>
      <c r="H121" s="57">
        <v>442979966</v>
      </c>
      <c r="I121" s="59">
        <v>0</v>
      </c>
      <c r="J121" s="59">
        <v>0</v>
      </c>
      <c r="K121" s="59">
        <v>0</v>
      </c>
      <c r="L121" s="59">
        <v>-3.02</v>
      </c>
      <c r="M121" s="59">
        <v>9957.14</v>
      </c>
      <c r="N121" s="58" t="s">
        <v>773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0">
        <v>45917.835740740738</v>
      </c>
      <c r="B122" s="61">
        <v>443763626</v>
      </c>
      <c r="C122" s="62" t="s">
        <v>36</v>
      </c>
      <c r="D122" s="62" t="s">
        <v>38</v>
      </c>
      <c r="E122" s="62" t="s">
        <v>46</v>
      </c>
      <c r="F122" s="62" t="s">
        <v>119</v>
      </c>
      <c r="G122" s="63">
        <v>3682.36</v>
      </c>
      <c r="H122" s="61">
        <v>442980010</v>
      </c>
      <c r="I122" s="63">
        <v>0</v>
      </c>
      <c r="J122" s="63">
        <v>0</v>
      </c>
      <c r="K122" s="63">
        <v>0</v>
      </c>
      <c r="L122" s="63">
        <v>-3.09</v>
      </c>
      <c r="M122" s="63">
        <v>9954.0499999999993</v>
      </c>
      <c r="N122" s="62" t="s">
        <v>774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6">
        <v>45917.837581018517</v>
      </c>
      <c r="B123" s="57">
        <v>443764399</v>
      </c>
      <c r="C123" s="58" t="s">
        <v>36</v>
      </c>
      <c r="D123" s="58" t="s">
        <v>38</v>
      </c>
      <c r="E123" s="58" t="s">
        <v>45</v>
      </c>
      <c r="F123" s="58" t="s">
        <v>119</v>
      </c>
      <c r="G123" s="59">
        <v>3683.15</v>
      </c>
      <c r="H123" s="57">
        <v>442980771</v>
      </c>
      <c r="I123" s="59">
        <v>0</v>
      </c>
      <c r="J123" s="59">
        <v>0</v>
      </c>
      <c r="K123" s="59">
        <v>0</v>
      </c>
      <c r="L123" s="59">
        <v>0</v>
      </c>
      <c r="M123" s="59">
        <v>9954.0499999999993</v>
      </c>
      <c r="N123" s="5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0">
        <v>45917.837881944448</v>
      </c>
      <c r="B124" s="61">
        <v>443764662</v>
      </c>
      <c r="C124" s="62" t="s">
        <v>36</v>
      </c>
      <c r="D124" s="62" t="s">
        <v>37</v>
      </c>
      <c r="E124" s="62" t="s">
        <v>46</v>
      </c>
      <c r="F124" s="62" t="s">
        <v>119</v>
      </c>
      <c r="G124" s="63">
        <v>3683.62</v>
      </c>
      <c r="H124" s="61">
        <v>442981030</v>
      </c>
      <c r="I124" s="63">
        <v>0</v>
      </c>
      <c r="J124" s="63">
        <v>0</v>
      </c>
      <c r="K124" s="63">
        <v>0</v>
      </c>
      <c r="L124" s="63">
        <v>1.03</v>
      </c>
      <c r="M124" s="63">
        <v>9955.08</v>
      </c>
      <c r="N124" s="62" t="s">
        <v>775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6">
        <v>45917.837881944448</v>
      </c>
      <c r="B125" s="57">
        <v>443764663</v>
      </c>
      <c r="C125" s="58" t="s">
        <v>36</v>
      </c>
      <c r="D125" s="58" t="s">
        <v>37</v>
      </c>
      <c r="E125" s="58" t="s">
        <v>46</v>
      </c>
      <c r="F125" s="58" t="s">
        <v>119</v>
      </c>
      <c r="G125" s="59">
        <v>3683.62</v>
      </c>
      <c r="H125" s="57">
        <v>442981031</v>
      </c>
      <c r="I125" s="59">
        <v>0</v>
      </c>
      <c r="J125" s="59">
        <v>0</v>
      </c>
      <c r="K125" s="59">
        <v>0</v>
      </c>
      <c r="L125" s="59">
        <v>1.03</v>
      </c>
      <c r="M125" s="59">
        <v>9956.11</v>
      </c>
      <c r="N125" s="58" t="s">
        <v>775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0">
        <v>45917.837881944448</v>
      </c>
      <c r="B126" s="61">
        <v>443764664</v>
      </c>
      <c r="C126" s="62" t="s">
        <v>36</v>
      </c>
      <c r="D126" s="62" t="s">
        <v>37</v>
      </c>
      <c r="E126" s="62" t="s">
        <v>46</v>
      </c>
      <c r="F126" s="62" t="s">
        <v>119</v>
      </c>
      <c r="G126" s="63">
        <v>3683.62</v>
      </c>
      <c r="H126" s="61">
        <v>442981032</v>
      </c>
      <c r="I126" s="63">
        <v>0</v>
      </c>
      <c r="J126" s="63">
        <v>0</v>
      </c>
      <c r="K126" s="63">
        <v>0</v>
      </c>
      <c r="L126" s="63">
        <v>1.03</v>
      </c>
      <c r="M126" s="63">
        <v>9957.14</v>
      </c>
      <c r="N126" s="62" t="s">
        <v>775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6">
        <v>45917.83792824074</v>
      </c>
      <c r="B127" s="57">
        <v>443764688</v>
      </c>
      <c r="C127" s="58" t="s">
        <v>36</v>
      </c>
      <c r="D127" s="58" t="s">
        <v>38</v>
      </c>
      <c r="E127" s="58" t="s">
        <v>45</v>
      </c>
      <c r="F127" s="58" t="s">
        <v>119</v>
      </c>
      <c r="G127" s="59">
        <v>3683.38</v>
      </c>
      <c r="H127" s="57">
        <v>442981056</v>
      </c>
      <c r="I127" s="59">
        <v>0</v>
      </c>
      <c r="J127" s="59">
        <v>0</v>
      </c>
      <c r="K127" s="59">
        <v>0</v>
      </c>
      <c r="L127" s="59">
        <v>0</v>
      </c>
      <c r="M127" s="59">
        <v>9957.14</v>
      </c>
      <c r="N127" s="5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0">
        <v>45917.83792824074</v>
      </c>
      <c r="B128" s="61">
        <v>443764691</v>
      </c>
      <c r="C128" s="62" t="s">
        <v>36</v>
      </c>
      <c r="D128" s="62" t="s">
        <v>38</v>
      </c>
      <c r="E128" s="62" t="s">
        <v>45</v>
      </c>
      <c r="F128" s="62" t="s">
        <v>119</v>
      </c>
      <c r="G128" s="63">
        <v>3683.38</v>
      </c>
      <c r="H128" s="61">
        <v>442981059</v>
      </c>
      <c r="I128" s="63">
        <v>0</v>
      </c>
      <c r="J128" s="63">
        <v>0</v>
      </c>
      <c r="K128" s="63">
        <v>0</v>
      </c>
      <c r="L128" s="63">
        <v>0</v>
      </c>
      <c r="M128" s="63">
        <v>9957.14</v>
      </c>
      <c r="N128" s="62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6">
        <v>45917.83792824074</v>
      </c>
      <c r="B129" s="57">
        <v>443764693</v>
      </c>
      <c r="C129" s="58" t="s">
        <v>36</v>
      </c>
      <c r="D129" s="58" t="s">
        <v>38</v>
      </c>
      <c r="E129" s="58" t="s">
        <v>45</v>
      </c>
      <c r="F129" s="58" t="s">
        <v>119</v>
      </c>
      <c r="G129" s="59">
        <v>3683.38</v>
      </c>
      <c r="H129" s="57">
        <v>442981061</v>
      </c>
      <c r="I129" s="59">
        <v>0</v>
      </c>
      <c r="J129" s="59">
        <v>0</v>
      </c>
      <c r="K129" s="59">
        <v>0</v>
      </c>
      <c r="L129" s="59">
        <v>0</v>
      </c>
      <c r="M129" s="59">
        <v>9957.14</v>
      </c>
      <c r="N129" s="5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0">
        <v>45917.847256944442</v>
      </c>
      <c r="B130" s="61">
        <v>443768233</v>
      </c>
      <c r="C130" s="62" t="s">
        <v>36</v>
      </c>
      <c r="D130" s="62" t="s">
        <v>37</v>
      </c>
      <c r="E130" s="62" t="s">
        <v>46</v>
      </c>
      <c r="F130" s="62" t="s">
        <v>119</v>
      </c>
      <c r="G130" s="63">
        <v>3681.65</v>
      </c>
      <c r="H130" s="61">
        <v>442984537</v>
      </c>
      <c r="I130" s="63">
        <v>0</v>
      </c>
      <c r="J130" s="63">
        <v>0</v>
      </c>
      <c r="K130" s="63">
        <v>0</v>
      </c>
      <c r="L130" s="63">
        <v>1.5</v>
      </c>
      <c r="M130" s="63">
        <v>9958.64</v>
      </c>
      <c r="N130" s="62" t="s">
        <v>776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6">
        <v>45917.847488425927</v>
      </c>
      <c r="B131" s="57">
        <v>443768882</v>
      </c>
      <c r="C131" s="58" t="s">
        <v>36</v>
      </c>
      <c r="D131" s="58" t="s">
        <v>37</v>
      </c>
      <c r="E131" s="58" t="s">
        <v>46</v>
      </c>
      <c r="F131" s="58" t="s">
        <v>119</v>
      </c>
      <c r="G131" s="59">
        <v>3680.4</v>
      </c>
      <c r="H131" s="57">
        <v>442985172</v>
      </c>
      <c r="I131" s="59">
        <v>0</v>
      </c>
      <c r="J131" s="59">
        <v>0</v>
      </c>
      <c r="K131" s="59">
        <v>0</v>
      </c>
      <c r="L131" s="59">
        <v>2.98</v>
      </c>
      <c r="M131" s="59">
        <v>9961.6200000000008</v>
      </c>
      <c r="N131" s="58" t="s">
        <v>777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0">
        <v>45917.847511574073</v>
      </c>
      <c r="B132" s="61">
        <v>443768898</v>
      </c>
      <c r="C132" s="62" t="s">
        <v>36</v>
      </c>
      <c r="D132" s="62" t="s">
        <v>37</v>
      </c>
      <c r="E132" s="62" t="s">
        <v>46</v>
      </c>
      <c r="F132" s="62" t="s">
        <v>119</v>
      </c>
      <c r="G132" s="63">
        <v>3680.38</v>
      </c>
      <c r="H132" s="61">
        <v>442985187</v>
      </c>
      <c r="I132" s="63">
        <v>0</v>
      </c>
      <c r="J132" s="63">
        <v>0</v>
      </c>
      <c r="K132" s="63">
        <v>0</v>
      </c>
      <c r="L132" s="63">
        <v>3</v>
      </c>
      <c r="M132" s="63">
        <v>9964.6200000000008</v>
      </c>
      <c r="N132" s="62" t="s">
        <v>778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6">
        <v>45917.847546296296</v>
      </c>
      <c r="B133" s="57">
        <v>443769101</v>
      </c>
      <c r="C133" s="58" t="s">
        <v>36</v>
      </c>
      <c r="D133" s="58" t="s">
        <v>37</v>
      </c>
      <c r="E133" s="58" t="s">
        <v>46</v>
      </c>
      <c r="F133" s="58" t="s">
        <v>119</v>
      </c>
      <c r="G133" s="59">
        <v>3679.81</v>
      </c>
      <c r="H133" s="57">
        <v>442985409</v>
      </c>
      <c r="I133" s="59">
        <v>0</v>
      </c>
      <c r="J133" s="59">
        <v>0</v>
      </c>
      <c r="K133" s="59">
        <v>0</v>
      </c>
      <c r="L133" s="59">
        <v>3.57</v>
      </c>
      <c r="M133" s="59">
        <v>9968.19</v>
      </c>
      <c r="N133" s="58" t="s">
        <v>779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0">
        <v>45917.849733796298</v>
      </c>
      <c r="B134" s="61">
        <v>443770820</v>
      </c>
      <c r="C134" s="62" t="s">
        <v>36</v>
      </c>
      <c r="D134" s="62" t="s">
        <v>38</v>
      </c>
      <c r="E134" s="62" t="s">
        <v>45</v>
      </c>
      <c r="F134" s="62" t="s">
        <v>119</v>
      </c>
      <c r="G134" s="63">
        <v>3681.02</v>
      </c>
      <c r="H134" s="61">
        <v>442987088</v>
      </c>
      <c r="I134" s="63">
        <v>0</v>
      </c>
      <c r="J134" s="63">
        <v>0</v>
      </c>
      <c r="K134" s="63">
        <v>0</v>
      </c>
      <c r="L134" s="63">
        <v>0</v>
      </c>
      <c r="M134" s="63">
        <v>9968.19</v>
      </c>
      <c r="N134" s="62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6">
        <v>45917.849733796298</v>
      </c>
      <c r="B135" s="57">
        <v>443770823</v>
      </c>
      <c r="C135" s="58" t="s">
        <v>36</v>
      </c>
      <c r="D135" s="58" t="s">
        <v>38</v>
      </c>
      <c r="E135" s="58" t="s">
        <v>45</v>
      </c>
      <c r="F135" s="58" t="s">
        <v>119</v>
      </c>
      <c r="G135" s="59">
        <v>3681.02</v>
      </c>
      <c r="H135" s="57">
        <v>442987091</v>
      </c>
      <c r="I135" s="59">
        <v>0</v>
      </c>
      <c r="J135" s="59">
        <v>0</v>
      </c>
      <c r="K135" s="59">
        <v>0</v>
      </c>
      <c r="L135" s="59">
        <v>0</v>
      </c>
      <c r="M135" s="59">
        <v>9968.19</v>
      </c>
      <c r="N135" s="5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0">
        <v>45917.849733796298</v>
      </c>
      <c r="B136" s="61">
        <v>443770826</v>
      </c>
      <c r="C136" s="62" t="s">
        <v>36</v>
      </c>
      <c r="D136" s="62" t="s">
        <v>38</v>
      </c>
      <c r="E136" s="62" t="s">
        <v>45</v>
      </c>
      <c r="F136" s="62" t="s">
        <v>119</v>
      </c>
      <c r="G136" s="63">
        <v>3681.05</v>
      </c>
      <c r="H136" s="61">
        <v>442987094</v>
      </c>
      <c r="I136" s="63">
        <v>0</v>
      </c>
      <c r="J136" s="63">
        <v>0</v>
      </c>
      <c r="K136" s="63">
        <v>0</v>
      </c>
      <c r="L136" s="63">
        <v>0</v>
      </c>
      <c r="M136" s="63">
        <v>9968.19</v>
      </c>
      <c r="N136" s="62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6">
        <v>45917.849733796298</v>
      </c>
      <c r="B137" s="57">
        <v>443770828</v>
      </c>
      <c r="C137" s="58" t="s">
        <v>36</v>
      </c>
      <c r="D137" s="58" t="s">
        <v>38</v>
      </c>
      <c r="E137" s="58" t="s">
        <v>45</v>
      </c>
      <c r="F137" s="58" t="s">
        <v>119</v>
      </c>
      <c r="G137" s="59">
        <v>3681.05</v>
      </c>
      <c r="H137" s="57">
        <v>442987096</v>
      </c>
      <c r="I137" s="59">
        <v>0</v>
      </c>
      <c r="J137" s="59">
        <v>0</v>
      </c>
      <c r="K137" s="59">
        <v>0</v>
      </c>
      <c r="L137" s="59">
        <v>0</v>
      </c>
      <c r="M137" s="59">
        <v>9968.19</v>
      </c>
      <c r="N137" s="5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0">
        <v>45917.852743055555</v>
      </c>
      <c r="B138" s="61">
        <v>443772869</v>
      </c>
      <c r="C138" s="62" t="s">
        <v>36</v>
      </c>
      <c r="D138" s="62" t="s">
        <v>38</v>
      </c>
      <c r="E138" s="62" t="s">
        <v>45</v>
      </c>
      <c r="F138" s="62" t="s">
        <v>119</v>
      </c>
      <c r="G138" s="63">
        <v>3682.24</v>
      </c>
      <c r="H138" s="61">
        <v>442989123</v>
      </c>
      <c r="I138" s="63">
        <v>0</v>
      </c>
      <c r="J138" s="63">
        <v>0</v>
      </c>
      <c r="K138" s="63">
        <v>0</v>
      </c>
      <c r="L138" s="63">
        <v>0</v>
      </c>
      <c r="M138" s="63">
        <v>9968.19</v>
      </c>
      <c r="N138" s="62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6">
        <v>45917.854571759257</v>
      </c>
      <c r="B139" s="57">
        <v>443774421</v>
      </c>
      <c r="C139" s="58" t="s">
        <v>36</v>
      </c>
      <c r="D139" s="58" t="s">
        <v>37</v>
      </c>
      <c r="E139" s="58" t="s">
        <v>46</v>
      </c>
      <c r="F139" s="58" t="s">
        <v>119</v>
      </c>
      <c r="G139" s="59">
        <v>3683.53</v>
      </c>
      <c r="H139" s="57">
        <v>442990608</v>
      </c>
      <c r="I139" s="59">
        <v>0</v>
      </c>
      <c r="J139" s="59">
        <v>0</v>
      </c>
      <c r="K139" s="59">
        <v>0</v>
      </c>
      <c r="L139" s="59">
        <v>-2.48</v>
      </c>
      <c r="M139" s="59">
        <v>9965.7099999999991</v>
      </c>
      <c r="N139" s="58" t="s">
        <v>780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0">
        <v>45917.855127314811</v>
      </c>
      <c r="B140" s="61">
        <v>443774678</v>
      </c>
      <c r="C140" s="62" t="s">
        <v>36</v>
      </c>
      <c r="D140" s="62" t="s">
        <v>37</v>
      </c>
      <c r="E140" s="62" t="s">
        <v>46</v>
      </c>
      <c r="F140" s="62" t="s">
        <v>119</v>
      </c>
      <c r="G140" s="63">
        <v>3684.13</v>
      </c>
      <c r="H140" s="61">
        <v>442990860</v>
      </c>
      <c r="I140" s="63">
        <v>0</v>
      </c>
      <c r="J140" s="63">
        <v>0</v>
      </c>
      <c r="K140" s="63">
        <v>0</v>
      </c>
      <c r="L140" s="63">
        <v>-3.11</v>
      </c>
      <c r="M140" s="63">
        <v>9962.6</v>
      </c>
      <c r="N140" s="62" t="s">
        <v>781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6">
        <v>45917.855127314811</v>
      </c>
      <c r="B141" s="57">
        <v>443774679</v>
      </c>
      <c r="C141" s="58" t="s">
        <v>36</v>
      </c>
      <c r="D141" s="58" t="s">
        <v>37</v>
      </c>
      <c r="E141" s="58" t="s">
        <v>46</v>
      </c>
      <c r="F141" s="58" t="s">
        <v>119</v>
      </c>
      <c r="G141" s="59">
        <v>3684.13</v>
      </c>
      <c r="H141" s="57">
        <v>442990861</v>
      </c>
      <c r="I141" s="59">
        <v>0</v>
      </c>
      <c r="J141" s="59">
        <v>0</v>
      </c>
      <c r="K141" s="59">
        <v>0</v>
      </c>
      <c r="L141" s="59">
        <v>-3.11</v>
      </c>
      <c r="M141" s="59">
        <v>9959.49</v>
      </c>
      <c r="N141" s="58" t="s">
        <v>781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0">
        <v>45917.855127314811</v>
      </c>
      <c r="B142" s="61">
        <v>443774680</v>
      </c>
      <c r="C142" s="62" t="s">
        <v>36</v>
      </c>
      <c r="D142" s="62" t="s">
        <v>37</v>
      </c>
      <c r="E142" s="62" t="s">
        <v>46</v>
      </c>
      <c r="F142" s="62" t="s">
        <v>119</v>
      </c>
      <c r="G142" s="63">
        <v>3684.13</v>
      </c>
      <c r="H142" s="61">
        <v>442990862</v>
      </c>
      <c r="I142" s="63">
        <v>0</v>
      </c>
      <c r="J142" s="63">
        <v>0</v>
      </c>
      <c r="K142" s="63">
        <v>0</v>
      </c>
      <c r="L142" s="63">
        <v>-3.08</v>
      </c>
      <c r="M142" s="63">
        <v>9956.41</v>
      </c>
      <c r="N142" s="62" t="s">
        <v>781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6">
        <v>45917.855520833335</v>
      </c>
      <c r="B143" s="57">
        <v>443774837</v>
      </c>
      <c r="C143" s="58" t="s">
        <v>36</v>
      </c>
      <c r="D143" s="58" t="s">
        <v>37</v>
      </c>
      <c r="E143" s="58" t="s">
        <v>45</v>
      </c>
      <c r="F143" s="58" t="s">
        <v>119</v>
      </c>
      <c r="G143" s="59">
        <v>3683.95</v>
      </c>
      <c r="H143" s="57">
        <v>442991015</v>
      </c>
      <c r="I143" s="59">
        <v>0</v>
      </c>
      <c r="J143" s="59">
        <v>0</v>
      </c>
      <c r="K143" s="59">
        <v>0</v>
      </c>
      <c r="L143" s="59">
        <v>0</v>
      </c>
      <c r="M143" s="59">
        <v>9956.41</v>
      </c>
      <c r="N143" s="5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0">
        <v>45917.855532407404</v>
      </c>
      <c r="B144" s="61">
        <v>443774839</v>
      </c>
      <c r="C144" s="62" t="s">
        <v>36</v>
      </c>
      <c r="D144" s="62" t="s">
        <v>37</v>
      </c>
      <c r="E144" s="62" t="s">
        <v>45</v>
      </c>
      <c r="F144" s="62" t="s">
        <v>119</v>
      </c>
      <c r="G144" s="63">
        <v>3683.95</v>
      </c>
      <c r="H144" s="61">
        <v>442991017</v>
      </c>
      <c r="I144" s="63">
        <v>0</v>
      </c>
      <c r="J144" s="63">
        <v>0</v>
      </c>
      <c r="K144" s="63">
        <v>0</v>
      </c>
      <c r="L144" s="63">
        <v>0</v>
      </c>
      <c r="M144" s="63">
        <v>9956.41</v>
      </c>
      <c r="N144" s="62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6">
        <v>45917.859143518515</v>
      </c>
      <c r="B145" s="57">
        <v>443776582</v>
      </c>
      <c r="C145" s="58" t="s">
        <v>36</v>
      </c>
      <c r="D145" s="58" t="s">
        <v>37</v>
      </c>
      <c r="E145" s="58" t="s">
        <v>46</v>
      </c>
      <c r="F145" s="58" t="s">
        <v>119</v>
      </c>
      <c r="G145" s="59">
        <v>3685.25</v>
      </c>
      <c r="H145" s="57">
        <v>442992757</v>
      </c>
      <c r="I145" s="59">
        <v>0</v>
      </c>
      <c r="J145" s="59">
        <v>0</v>
      </c>
      <c r="K145" s="59">
        <v>0</v>
      </c>
      <c r="L145" s="59">
        <v>-3.01</v>
      </c>
      <c r="M145" s="59">
        <v>9953.4</v>
      </c>
      <c r="N145" s="58" t="s">
        <v>782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0">
        <v>45917.860381944447</v>
      </c>
      <c r="B146" s="61">
        <v>443776849</v>
      </c>
      <c r="C146" s="62" t="s">
        <v>36</v>
      </c>
      <c r="D146" s="62" t="s">
        <v>37</v>
      </c>
      <c r="E146" s="62" t="s">
        <v>45</v>
      </c>
      <c r="F146" s="62" t="s">
        <v>119</v>
      </c>
      <c r="G146" s="63">
        <v>3684.53</v>
      </c>
      <c r="H146" s="61">
        <v>442993026</v>
      </c>
      <c r="I146" s="63">
        <v>0</v>
      </c>
      <c r="J146" s="63">
        <v>0</v>
      </c>
      <c r="K146" s="63">
        <v>0</v>
      </c>
      <c r="L146" s="63">
        <v>0</v>
      </c>
      <c r="M146" s="63">
        <v>9953.4</v>
      </c>
      <c r="N146" s="62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6">
        <v>45917.860381944447</v>
      </c>
      <c r="B147" s="57">
        <v>443776850</v>
      </c>
      <c r="C147" s="58" t="s">
        <v>36</v>
      </c>
      <c r="D147" s="58" t="s">
        <v>37</v>
      </c>
      <c r="E147" s="58" t="s">
        <v>45</v>
      </c>
      <c r="F147" s="58" t="s">
        <v>119</v>
      </c>
      <c r="G147" s="59">
        <v>3684.53</v>
      </c>
      <c r="H147" s="57">
        <v>442993027</v>
      </c>
      <c r="I147" s="59">
        <v>0</v>
      </c>
      <c r="J147" s="59">
        <v>0</v>
      </c>
      <c r="K147" s="59">
        <v>0</v>
      </c>
      <c r="L147" s="59">
        <v>0</v>
      </c>
      <c r="M147" s="59">
        <v>9953.4</v>
      </c>
      <c r="N147" s="5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0">
        <v>45917.860381944447</v>
      </c>
      <c r="B148" s="61">
        <v>443776851</v>
      </c>
      <c r="C148" s="62" t="s">
        <v>36</v>
      </c>
      <c r="D148" s="62" t="s">
        <v>37</v>
      </c>
      <c r="E148" s="62" t="s">
        <v>45</v>
      </c>
      <c r="F148" s="62" t="s">
        <v>119</v>
      </c>
      <c r="G148" s="63">
        <v>3684.5</v>
      </c>
      <c r="H148" s="61">
        <v>442993028</v>
      </c>
      <c r="I148" s="63">
        <v>0</v>
      </c>
      <c r="J148" s="63">
        <v>0</v>
      </c>
      <c r="K148" s="63">
        <v>0</v>
      </c>
      <c r="L148" s="63">
        <v>0</v>
      </c>
      <c r="M148" s="63">
        <v>9953.4</v>
      </c>
      <c r="N148" s="62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6">
        <v>45917.860381944447</v>
      </c>
      <c r="B149" s="57">
        <v>443776852</v>
      </c>
      <c r="C149" s="58" t="s">
        <v>36</v>
      </c>
      <c r="D149" s="58" t="s">
        <v>37</v>
      </c>
      <c r="E149" s="58" t="s">
        <v>45</v>
      </c>
      <c r="F149" s="58" t="s">
        <v>119</v>
      </c>
      <c r="G149" s="59">
        <v>3684.5</v>
      </c>
      <c r="H149" s="57">
        <v>442993029</v>
      </c>
      <c r="I149" s="59">
        <v>0</v>
      </c>
      <c r="J149" s="59">
        <v>0</v>
      </c>
      <c r="K149" s="59">
        <v>0</v>
      </c>
      <c r="L149" s="59">
        <v>0</v>
      </c>
      <c r="M149" s="59">
        <v>9953.4</v>
      </c>
      <c r="N149" s="5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0">
        <v>45917.862476851849</v>
      </c>
      <c r="B150" s="61">
        <v>443777898</v>
      </c>
      <c r="C150" s="62" t="s">
        <v>36</v>
      </c>
      <c r="D150" s="62" t="s">
        <v>37</v>
      </c>
      <c r="E150" s="62" t="s">
        <v>45</v>
      </c>
      <c r="F150" s="62" t="s">
        <v>119</v>
      </c>
      <c r="G150" s="63">
        <v>3684.04</v>
      </c>
      <c r="H150" s="61">
        <v>442994072</v>
      </c>
      <c r="I150" s="63">
        <v>0</v>
      </c>
      <c r="J150" s="63">
        <v>0</v>
      </c>
      <c r="K150" s="63">
        <v>0</v>
      </c>
      <c r="L150" s="63">
        <v>0</v>
      </c>
      <c r="M150" s="63">
        <v>9953.4</v>
      </c>
      <c r="N150" s="62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6">
        <v>45917.866342592592</v>
      </c>
      <c r="B151" s="57">
        <v>443779544</v>
      </c>
      <c r="C151" s="58" t="s">
        <v>36</v>
      </c>
      <c r="D151" s="58" t="s">
        <v>38</v>
      </c>
      <c r="E151" s="58" t="s">
        <v>46</v>
      </c>
      <c r="F151" s="58" t="s">
        <v>119</v>
      </c>
      <c r="G151" s="59">
        <v>3686</v>
      </c>
      <c r="H151" s="57">
        <v>442995692</v>
      </c>
      <c r="I151" s="59">
        <v>0</v>
      </c>
      <c r="J151" s="59">
        <v>0</v>
      </c>
      <c r="K151" s="59">
        <v>0</v>
      </c>
      <c r="L151" s="59">
        <v>1.47</v>
      </c>
      <c r="M151" s="59">
        <v>9954.8700000000008</v>
      </c>
      <c r="N151" s="58" t="s">
        <v>783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0">
        <v>45917.869293981479</v>
      </c>
      <c r="B152" s="61">
        <v>443781060</v>
      </c>
      <c r="C152" s="62" t="s">
        <v>36</v>
      </c>
      <c r="D152" s="62" t="s">
        <v>37</v>
      </c>
      <c r="E152" s="62" t="s">
        <v>45</v>
      </c>
      <c r="F152" s="62" t="s">
        <v>119</v>
      </c>
      <c r="G152" s="63">
        <v>3685.99</v>
      </c>
      <c r="H152" s="61">
        <v>442997210</v>
      </c>
      <c r="I152" s="63">
        <v>0</v>
      </c>
      <c r="J152" s="63">
        <v>0</v>
      </c>
      <c r="K152" s="63">
        <v>0</v>
      </c>
      <c r="L152" s="63">
        <v>0</v>
      </c>
      <c r="M152" s="63">
        <v>9954.8700000000008</v>
      </c>
      <c r="N152" s="62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6">
        <v>45917.872002314813</v>
      </c>
      <c r="B153" s="57">
        <v>443783104</v>
      </c>
      <c r="C153" s="58" t="s">
        <v>36</v>
      </c>
      <c r="D153" s="58" t="s">
        <v>38</v>
      </c>
      <c r="E153" s="58" t="s">
        <v>46</v>
      </c>
      <c r="F153" s="58" t="s">
        <v>119</v>
      </c>
      <c r="G153" s="59">
        <v>3687.53</v>
      </c>
      <c r="H153" s="57">
        <v>442999267</v>
      </c>
      <c r="I153" s="59">
        <v>0</v>
      </c>
      <c r="J153" s="59">
        <v>0</v>
      </c>
      <c r="K153" s="59">
        <v>0</v>
      </c>
      <c r="L153" s="59">
        <v>3.03</v>
      </c>
      <c r="M153" s="59">
        <v>9957.9</v>
      </c>
      <c r="N153" s="58" t="s">
        <v>784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0">
        <v>45917.872002314813</v>
      </c>
      <c r="B154" s="61">
        <v>443783105</v>
      </c>
      <c r="C154" s="62" t="s">
        <v>36</v>
      </c>
      <c r="D154" s="62" t="s">
        <v>38</v>
      </c>
      <c r="E154" s="62" t="s">
        <v>46</v>
      </c>
      <c r="F154" s="62" t="s">
        <v>119</v>
      </c>
      <c r="G154" s="63">
        <v>3687.53</v>
      </c>
      <c r="H154" s="61">
        <v>442999268</v>
      </c>
      <c r="I154" s="63">
        <v>0</v>
      </c>
      <c r="J154" s="63">
        <v>0</v>
      </c>
      <c r="K154" s="63">
        <v>0</v>
      </c>
      <c r="L154" s="63">
        <v>3.03</v>
      </c>
      <c r="M154" s="63">
        <v>9960.93</v>
      </c>
      <c r="N154" s="62" t="s">
        <v>784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6">
        <v>45917.872002314813</v>
      </c>
      <c r="B155" s="57">
        <v>443783107</v>
      </c>
      <c r="C155" s="58" t="s">
        <v>36</v>
      </c>
      <c r="D155" s="58" t="s">
        <v>38</v>
      </c>
      <c r="E155" s="58" t="s">
        <v>46</v>
      </c>
      <c r="F155" s="58" t="s">
        <v>119</v>
      </c>
      <c r="G155" s="59">
        <v>3687.53</v>
      </c>
      <c r="H155" s="57">
        <v>442999269</v>
      </c>
      <c r="I155" s="59">
        <v>0</v>
      </c>
      <c r="J155" s="59">
        <v>0</v>
      </c>
      <c r="K155" s="59">
        <v>0</v>
      </c>
      <c r="L155" s="59">
        <v>1.54</v>
      </c>
      <c r="M155" s="59">
        <v>9962.4699999999993</v>
      </c>
      <c r="N155" s="58" t="s">
        <v>785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0">
        <v>45917.873229166667</v>
      </c>
      <c r="B156" s="61">
        <v>443784091</v>
      </c>
      <c r="C156" s="62" t="s">
        <v>36</v>
      </c>
      <c r="D156" s="62" t="s">
        <v>37</v>
      </c>
      <c r="E156" s="62" t="s">
        <v>45</v>
      </c>
      <c r="F156" s="62" t="s">
        <v>119</v>
      </c>
      <c r="G156" s="63">
        <v>3686.75</v>
      </c>
      <c r="H156" s="61">
        <v>443000266</v>
      </c>
      <c r="I156" s="63">
        <v>0</v>
      </c>
      <c r="J156" s="63">
        <v>0</v>
      </c>
      <c r="K156" s="63">
        <v>0</v>
      </c>
      <c r="L156" s="63">
        <v>0</v>
      </c>
      <c r="M156" s="63">
        <v>9962.4699999999993</v>
      </c>
      <c r="N156" s="62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6">
        <v>45917.873229166667</v>
      </c>
      <c r="B157" s="57">
        <v>443784092</v>
      </c>
      <c r="C157" s="58" t="s">
        <v>36</v>
      </c>
      <c r="D157" s="58" t="s">
        <v>37</v>
      </c>
      <c r="E157" s="58" t="s">
        <v>45</v>
      </c>
      <c r="F157" s="58" t="s">
        <v>119</v>
      </c>
      <c r="G157" s="59">
        <v>3686.73</v>
      </c>
      <c r="H157" s="57">
        <v>443000267</v>
      </c>
      <c r="I157" s="59">
        <v>0</v>
      </c>
      <c r="J157" s="59">
        <v>0</v>
      </c>
      <c r="K157" s="59">
        <v>0</v>
      </c>
      <c r="L157" s="59">
        <v>0</v>
      </c>
      <c r="M157" s="59">
        <v>9962.4699999999993</v>
      </c>
      <c r="N157" s="5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0">
        <v>45917.873229166667</v>
      </c>
      <c r="B158" s="61">
        <v>443784093</v>
      </c>
      <c r="C158" s="62" t="s">
        <v>36</v>
      </c>
      <c r="D158" s="62" t="s">
        <v>37</v>
      </c>
      <c r="E158" s="62" t="s">
        <v>45</v>
      </c>
      <c r="F158" s="62" t="s">
        <v>119</v>
      </c>
      <c r="G158" s="63">
        <v>3686.72</v>
      </c>
      <c r="H158" s="61">
        <v>443000269</v>
      </c>
      <c r="I158" s="63">
        <v>0</v>
      </c>
      <c r="J158" s="63">
        <v>0</v>
      </c>
      <c r="K158" s="63">
        <v>0</v>
      </c>
      <c r="L158" s="63">
        <v>0</v>
      </c>
      <c r="M158" s="63">
        <v>9962.4699999999993</v>
      </c>
      <c r="N158" s="62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6">
        <v>45917.873229166667</v>
      </c>
      <c r="B159" s="57">
        <v>443784095</v>
      </c>
      <c r="C159" s="58" t="s">
        <v>36</v>
      </c>
      <c r="D159" s="58" t="s">
        <v>38</v>
      </c>
      <c r="E159" s="58" t="s">
        <v>46</v>
      </c>
      <c r="F159" s="58" t="s">
        <v>119</v>
      </c>
      <c r="G159" s="59">
        <v>3686.44</v>
      </c>
      <c r="H159" s="57">
        <v>443000271</v>
      </c>
      <c r="I159" s="59">
        <v>0</v>
      </c>
      <c r="J159" s="59">
        <v>0</v>
      </c>
      <c r="K159" s="59">
        <v>0</v>
      </c>
      <c r="L159" s="59">
        <v>1.91</v>
      </c>
      <c r="M159" s="59">
        <v>9964.3799999999992</v>
      </c>
      <c r="N159" s="58" t="s">
        <v>786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0">
        <v>45917.873692129629</v>
      </c>
      <c r="B160" s="61">
        <v>443784639</v>
      </c>
      <c r="C160" s="62" t="s">
        <v>36</v>
      </c>
      <c r="D160" s="62" t="s">
        <v>37</v>
      </c>
      <c r="E160" s="62" t="s">
        <v>45</v>
      </c>
      <c r="F160" s="62" t="s">
        <v>119</v>
      </c>
      <c r="G160" s="63">
        <v>3686.88</v>
      </c>
      <c r="H160" s="61">
        <v>443000809</v>
      </c>
      <c r="I160" s="63">
        <v>0</v>
      </c>
      <c r="J160" s="63">
        <v>0</v>
      </c>
      <c r="K160" s="63">
        <v>0</v>
      </c>
      <c r="L160" s="63">
        <v>0</v>
      </c>
      <c r="M160" s="63">
        <v>9964.3799999999992</v>
      </c>
      <c r="N160" s="62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6">
        <v>45917.875011574077</v>
      </c>
      <c r="B161" s="57">
        <v>443787171</v>
      </c>
      <c r="C161" s="58" t="s">
        <v>36</v>
      </c>
      <c r="D161" s="58" t="s">
        <v>38</v>
      </c>
      <c r="E161" s="58" t="s">
        <v>46</v>
      </c>
      <c r="F161" s="58" t="s">
        <v>119</v>
      </c>
      <c r="G161" s="59">
        <v>3692.93</v>
      </c>
      <c r="H161" s="57">
        <v>443003315</v>
      </c>
      <c r="I161" s="59">
        <v>0</v>
      </c>
      <c r="J161" s="59">
        <v>0</v>
      </c>
      <c r="K161" s="59">
        <v>0</v>
      </c>
      <c r="L161" s="59">
        <v>8.98</v>
      </c>
      <c r="M161" s="59">
        <v>9973.36</v>
      </c>
      <c r="N161" s="58" t="s">
        <v>787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0">
        <v>45917.875011574077</v>
      </c>
      <c r="B162" s="61">
        <v>443787180</v>
      </c>
      <c r="C162" s="62" t="s">
        <v>36</v>
      </c>
      <c r="D162" s="62" t="s">
        <v>38</v>
      </c>
      <c r="E162" s="62" t="s">
        <v>46</v>
      </c>
      <c r="F162" s="62" t="s">
        <v>119</v>
      </c>
      <c r="G162" s="63">
        <v>3692.93</v>
      </c>
      <c r="H162" s="61">
        <v>443003316</v>
      </c>
      <c r="I162" s="63">
        <v>0</v>
      </c>
      <c r="J162" s="63">
        <v>0</v>
      </c>
      <c r="K162" s="63">
        <v>0</v>
      </c>
      <c r="L162" s="63">
        <v>8.89</v>
      </c>
      <c r="M162" s="63">
        <v>9982.25</v>
      </c>
      <c r="N162" s="62" t="s">
        <v>788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6">
        <v>45917.875011574077</v>
      </c>
      <c r="B163" s="57">
        <v>443787186</v>
      </c>
      <c r="C163" s="58" t="s">
        <v>36</v>
      </c>
      <c r="D163" s="58" t="s">
        <v>38</v>
      </c>
      <c r="E163" s="58" t="s">
        <v>46</v>
      </c>
      <c r="F163" s="58" t="s">
        <v>119</v>
      </c>
      <c r="G163" s="59">
        <v>3692.93</v>
      </c>
      <c r="H163" s="57">
        <v>443003318</v>
      </c>
      <c r="I163" s="59">
        <v>0</v>
      </c>
      <c r="J163" s="59">
        <v>0</v>
      </c>
      <c r="K163" s="59">
        <v>0</v>
      </c>
      <c r="L163" s="59">
        <v>6.18</v>
      </c>
      <c r="M163" s="59">
        <v>9988.43</v>
      </c>
      <c r="N163" s="58" t="s">
        <v>789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0">
        <v>45917.875011574077</v>
      </c>
      <c r="B164" s="61">
        <v>443787194</v>
      </c>
      <c r="C164" s="62" t="s">
        <v>36</v>
      </c>
      <c r="D164" s="62" t="s">
        <v>38</v>
      </c>
      <c r="E164" s="62" t="s">
        <v>46</v>
      </c>
      <c r="F164" s="62" t="s">
        <v>119</v>
      </c>
      <c r="G164" s="63">
        <v>3692.93</v>
      </c>
      <c r="H164" s="61">
        <v>443003319</v>
      </c>
      <c r="I164" s="63">
        <v>0</v>
      </c>
      <c r="J164" s="63">
        <v>0</v>
      </c>
      <c r="K164" s="63">
        <v>0</v>
      </c>
      <c r="L164" s="63">
        <v>6.2</v>
      </c>
      <c r="M164" s="63">
        <v>9994.6299999999992</v>
      </c>
      <c r="N164" s="62" t="s">
        <v>789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6">
        <v>45917.875011574077</v>
      </c>
      <c r="B165" s="57">
        <v>443787202</v>
      </c>
      <c r="C165" s="58" t="s">
        <v>36</v>
      </c>
      <c r="D165" s="58" t="s">
        <v>38</v>
      </c>
      <c r="E165" s="58" t="s">
        <v>46</v>
      </c>
      <c r="F165" s="58" t="s">
        <v>119</v>
      </c>
      <c r="G165" s="59">
        <v>3692.93</v>
      </c>
      <c r="H165" s="57">
        <v>443003320</v>
      </c>
      <c r="I165" s="59">
        <v>0</v>
      </c>
      <c r="J165" s="59">
        <v>0</v>
      </c>
      <c r="K165" s="59">
        <v>0</v>
      </c>
      <c r="L165" s="59">
        <v>6.21</v>
      </c>
      <c r="M165" s="59">
        <v>10000.84</v>
      </c>
      <c r="N165" s="58" t="s">
        <v>790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0">
        <v>45917.875011574077</v>
      </c>
      <c r="B166" s="61">
        <v>443787209</v>
      </c>
      <c r="C166" s="62" t="s">
        <v>36</v>
      </c>
      <c r="D166" s="62" t="s">
        <v>38</v>
      </c>
      <c r="E166" s="62" t="s">
        <v>46</v>
      </c>
      <c r="F166" s="62" t="s">
        <v>119</v>
      </c>
      <c r="G166" s="63">
        <v>3692.93</v>
      </c>
      <c r="H166" s="61">
        <v>443003321</v>
      </c>
      <c r="I166" s="63">
        <v>0</v>
      </c>
      <c r="J166" s="63">
        <v>0</v>
      </c>
      <c r="K166" s="63">
        <v>0</v>
      </c>
      <c r="L166" s="63">
        <v>6.05</v>
      </c>
      <c r="M166" s="63">
        <v>10006.89</v>
      </c>
      <c r="N166" s="62" t="s">
        <v>791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6">
        <v>45917.875636574077</v>
      </c>
      <c r="B167" s="57">
        <v>443794961</v>
      </c>
      <c r="C167" s="58" t="s">
        <v>36</v>
      </c>
      <c r="D167" s="58" t="s">
        <v>38</v>
      </c>
      <c r="E167" s="58" t="s">
        <v>46</v>
      </c>
      <c r="F167" s="58" t="s">
        <v>119</v>
      </c>
      <c r="G167" s="59">
        <v>3688.12</v>
      </c>
      <c r="H167" s="57">
        <v>443010801</v>
      </c>
      <c r="I167" s="59">
        <v>0</v>
      </c>
      <c r="J167" s="59">
        <v>0</v>
      </c>
      <c r="K167" s="59">
        <v>0</v>
      </c>
      <c r="L167" s="59">
        <v>4.17</v>
      </c>
      <c r="M167" s="59">
        <v>10011.06</v>
      </c>
      <c r="N167" s="58" t="s">
        <v>792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0">
        <v>45917.883414351854</v>
      </c>
      <c r="B168" s="61">
        <v>443822563</v>
      </c>
      <c r="C168" s="62" t="s">
        <v>36</v>
      </c>
      <c r="D168" s="62" t="s">
        <v>37</v>
      </c>
      <c r="E168" s="62" t="s">
        <v>45</v>
      </c>
      <c r="F168" s="62" t="s">
        <v>119</v>
      </c>
      <c r="G168" s="63">
        <v>3699.07</v>
      </c>
      <c r="H168" s="61">
        <v>443037794</v>
      </c>
      <c r="I168" s="63">
        <v>0</v>
      </c>
      <c r="J168" s="63">
        <v>0</v>
      </c>
      <c r="K168" s="63">
        <v>0</v>
      </c>
      <c r="L168" s="63">
        <v>0</v>
      </c>
      <c r="M168" s="63">
        <v>10011.06</v>
      </c>
      <c r="N168" s="62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6">
        <v>45917.883414351854</v>
      </c>
      <c r="B169" s="57">
        <v>443822575</v>
      </c>
      <c r="C169" s="58" t="s">
        <v>36</v>
      </c>
      <c r="D169" s="58" t="s">
        <v>37</v>
      </c>
      <c r="E169" s="58" t="s">
        <v>45</v>
      </c>
      <c r="F169" s="58" t="s">
        <v>119</v>
      </c>
      <c r="G169" s="59">
        <v>3698.97</v>
      </c>
      <c r="H169" s="57">
        <v>443037805</v>
      </c>
      <c r="I169" s="59">
        <v>0</v>
      </c>
      <c r="J169" s="59">
        <v>0</v>
      </c>
      <c r="K169" s="59">
        <v>0</v>
      </c>
      <c r="L169" s="59">
        <v>0</v>
      </c>
      <c r="M169" s="59">
        <v>10011.06</v>
      </c>
      <c r="N169" s="5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0">
        <v>45917.883414351854</v>
      </c>
      <c r="B170" s="61">
        <v>443822652</v>
      </c>
      <c r="C170" s="62" t="s">
        <v>36</v>
      </c>
      <c r="D170" s="62" t="s">
        <v>37</v>
      </c>
      <c r="E170" s="62" t="s">
        <v>45</v>
      </c>
      <c r="F170" s="62" t="s">
        <v>119</v>
      </c>
      <c r="G170" s="63">
        <v>3698.99</v>
      </c>
      <c r="H170" s="61">
        <v>443037880</v>
      </c>
      <c r="I170" s="63">
        <v>0</v>
      </c>
      <c r="J170" s="63">
        <v>0</v>
      </c>
      <c r="K170" s="63">
        <v>0</v>
      </c>
      <c r="L170" s="63">
        <v>0</v>
      </c>
      <c r="M170" s="63">
        <v>10011.06</v>
      </c>
      <c r="N170" s="62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6">
        <v>45917.883414351854</v>
      </c>
      <c r="B171" s="57">
        <v>443822656</v>
      </c>
      <c r="C171" s="58" t="s">
        <v>36</v>
      </c>
      <c r="D171" s="58" t="s">
        <v>37</v>
      </c>
      <c r="E171" s="58" t="s">
        <v>45</v>
      </c>
      <c r="F171" s="58" t="s">
        <v>119</v>
      </c>
      <c r="G171" s="59">
        <v>3698.97</v>
      </c>
      <c r="H171" s="57">
        <v>443037883</v>
      </c>
      <c r="I171" s="59">
        <v>0</v>
      </c>
      <c r="J171" s="59">
        <v>0</v>
      </c>
      <c r="K171" s="59">
        <v>0</v>
      </c>
      <c r="L171" s="59">
        <v>0</v>
      </c>
      <c r="M171" s="59">
        <v>10011.06</v>
      </c>
      <c r="N171" s="5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0">
        <v>45917.88386574074</v>
      </c>
      <c r="B172" s="61">
        <v>443824192</v>
      </c>
      <c r="C172" s="62" t="s">
        <v>36</v>
      </c>
      <c r="D172" s="62" t="s">
        <v>38</v>
      </c>
      <c r="E172" s="62" t="s">
        <v>46</v>
      </c>
      <c r="F172" s="62" t="s">
        <v>119</v>
      </c>
      <c r="G172" s="63">
        <v>3696.57</v>
      </c>
      <c r="H172" s="61">
        <v>443039274</v>
      </c>
      <c r="I172" s="63">
        <v>0</v>
      </c>
      <c r="J172" s="63">
        <v>0</v>
      </c>
      <c r="K172" s="63">
        <v>0</v>
      </c>
      <c r="L172" s="63">
        <v>-2.4</v>
      </c>
      <c r="M172" s="63">
        <v>10008.66</v>
      </c>
      <c r="N172" s="62" t="s">
        <v>793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6">
        <v>45917.883935185186</v>
      </c>
      <c r="B173" s="57">
        <v>443824347</v>
      </c>
      <c r="C173" s="58" t="s">
        <v>36</v>
      </c>
      <c r="D173" s="58" t="s">
        <v>38</v>
      </c>
      <c r="E173" s="58" t="s">
        <v>46</v>
      </c>
      <c r="F173" s="58" t="s">
        <v>119</v>
      </c>
      <c r="G173" s="59">
        <v>3696.02</v>
      </c>
      <c r="H173" s="57">
        <v>443039428</v>
      </c>
      <c r="I173" s="59">
        <v>0</v>
      </c>
      <c r="J173" s="59">
        <v>0</v>
      </c>
      <c r="K173" s="59">
        <v>0</v>
      </c>
      <c r="L173" s="59">
        <v>-3.05</v>
      </c>
      <c r="M173" s="59">
        <v>10005.61</v>
      </c>
      <c r="N173" s="58" t="s">
        <v>794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0">
        <v>45917.883935185186</v>
      </c>
      <c r="B174" s="61">
        <v>443824348</v>
      </c>
      <c r="C174" s="62" t="s">
        <v>36</v>
      </c>
      <c r="D174" s="62" t="s">
        <v>38</v>
      </c>
      <c r="E174" s="62" t="s">
        <v>46</v>
      </c>
      <c r="F174" s="62" t="s">
        <v>119</v>
      </c>
      <c r="G174" s="63">
        <v>3696.02</v>
      </c>
      <c r="H174" s="61">
        <v>443039429</v>
      </c>
      <c r="I174" s="63">
        <v>0</v>
      </c>
      <c r="J174" s="63">
        <v>0</v>
      </c>
      <c r="K174" s="63">
        <v>0</v>
      </c>
      <c r="L174" s="63">
        <v>-2.95</v>
      </c>
      <c r="M174" s="63">
        <v>10002.66</v>
      </c>
      <c r="N174" s="62" t="s">
        <v>795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6">
        <v>45917.883935185186</v>
      </c>
      <c r="B175" s="57">
        <v>443824349</v>
      </c>
      <c r="C175" s="58" t="s">
        <v>36</v>
      </c>
      <c r="D175" s="58" t="s">
        <v>38</v>
      </c>
      <c r="E175" s="58" t="s">
        <v>46</v>
      </c>
      <c r="F175" s="58" t="s">
        <v>119</v>
      </c>
      <c r="G175" s="59">
        <v>3696.02</v>
      </c>
      <c r="H175" s="57">
        <v>443039430</v>
      </c>
      <c r="I175" s="59">
        <v>0</v>
      </c>
      <c r="J175" s="59">
        <v>0</v>
      </c>
      <c r="K175" s="59">
        <v>0</v>
      </c>
      <c r="L175" s="59">
        <v>-2.97</v>
      </c>
      <c r="M175" s="59">
        <v>9999.69</v>
      </c>
      <c r="N175" s="58" t="s">
        <v>795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0">
        <v>45917.892326388886</v>
      </c>
      <c r="B176" s="61">
        <v>443840885</v>
      </c>
      <c r="C176" s="62" t="s">
        <v>36</v>
      </c>
      <c r="D176" s="62" t="s">
        <v>38</v>
      </c>
      <c r="E176" s="62" t="s">
        <v>45</v>
      </c>
      <c r="F176" s="62" t="s">
        <v>119</v>
      </c>
      <c r="G176" s="63">
        <v>3685.93</v>
      </c>
      <c r="H176" s="61">
        <v>443055815</v>
      </c>
      <c r="I176" s="63">
        <v>0</v>
      </c>
      <c r="J176" s="63">
        <v>0</v>
      </c>
      <c r="K176" s="63">
        <v>0</v>
      </c>
      <c r="L176" s="63">
        <v>0</v>
      </c>
      <c r="M176" s="63">
        <v>9999.69</v>
      </c>
      <c r="N176" s="62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6">
        <v>45917.892326388886</v>
      </c>
      <c r="B177" s="57">
        <v>443840888</v>
      </c>
      <c r="C177" s="58" t="s">
        <v>36</v>
      </c>
      <c r="D177" s="58" t="s">
        <v>38</v>
      </c>
      <c r="E177" s="58" t="s">
        <v>45</v>
      </c>
      <c r="F177" s="58" t="s">
        <v>119</v>
      </c>
      <c r="G177" s="59">
        <v>3685.96</v>
      </c>
      <c r="H177" s="57">
        <v>443055818</v>
      </c>
      <c r="I177" s="59">
        <v>0</v>
      </c>
      <c r="J177" s="59">
        <v>0</v>
      </c>
      <c r="K177" s="59">
        <v>0</v>
      </c>
      <c r="L177" s="59">
        <v>0</v>
      </c>
      <c r="M177" s="59">
        <v>9999.69</v>
      </c>
      <c r="N177" s="5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0">
        <v>45917.892326388886</v>
      </c>
      <c r="B178" s="61">
        <v>443840891</v>
      </c>
      <c r="C178" s="62" t="s">
        <v>36</v>
      </c>
      <c r="D178" s="62" t="s">
        <v>38</v>
      </c>
      <c r="E178" s="62" t="s">
        <v>45</v>
      </c>
      <c r="F178" s="62" t="s">
        <v>119</v>
      </c>
      <c r="G178" s="63">
        <v>3685.83</v>
      </c>
      <c r="H178" s="61">
        <v>443055821</v>
      </c>
      <c r="I178" s="63">
        <v>0</v>
      </c>
      <c r="J178" s="63">
        <v>0</v>
      </c>
      <c r="K178" s="63">
        <v>0</v>
      </c>
      <c r="L178" s="63">
        <v>0</v>
      </c>
      <c r="M178" s="63">
        <v>9999.69</v>
      </c>
      <c r="N178" s="62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6">
        <v>45917.892326388886</v>
      </c>
      <c r="B179" s="57">
        <v>443840895</v>
      </c>
      <c r="C179" s="58" t="s">
        <v>36</v>
      </c>
      <c r="D179" s="58" t="s">
        <v>38</v>
      </c>
      <c r="E179" s="58" t="s">
        <v>45</v>
      </c>
      <c r="F179" s="58" t="s">
        <v>119</v>
      </c>
      <c r="G179" s="59">
        <v>3685.57</v>
      </c>
      <c r="H179" s="57">
        <v>443055825</v>
      </c>
      <c r="I179" s="59">
        <v>0</v>
      </c>
      <c r="J179" s="59">
        <v>0</v>
      </c>
      <c r="K179" s="59">
        <v>0</v>
      </c>
      <c r="L179" s="59">
        <v>0</v>
      </c>
      <c r="M179" s="59">
        <v>9999.69</v>
      </c>
      <c r="N179" s="5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0">
        <v>45917.892418981479</v>
      </c>
      <c r="B180" s="61">
        <v>443840989</v>
      </c>
      <c r="C180" s="62" t="s">
        <v>36</v>
      </c>
      <c r="D180" s="62" t="s">
        <v>37</v>
      </c>
      <c r="E180" s="62" t="s">
        <v>46</v>
      </c>
      <c r="F180" s="62" t="s">
        <v>119</v>
      </c>
      <c r="G180" s="63">
        <v>3684.37</v>
      </c>
      <c r="H180" s="61">
        <v>443055918</v>
      </c>
      <c r="I180" s="63">
        <v>0</v>
      </c>
      <c r="J180" s="63">
        <v>0</v>
      </c>
      <c r="K180" s="63">
        <v>0</v>
      </c>
      <c r="L180" s="63">
        <v>1.56</v>
      </c>
      <c r="M180" s="63">
        <v>10001.25</v>
      </c>
      <c r="N180" s="62" t="s">
        <v>796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6">
        <v>45917.892627314817</v>
      </c>
      <c r="B181" s="57">
        <v>443841101</v>
      </c>
      <c r="C181" s="58" t="s">
        <v>36</v>
      </c>
      <c r="D181" s="58" t="s">
        <v>37</v>
      </c>
      <c r="E181" s="58" t="s">
        <v>46</v>
      </c>
      <c r="F181" s="58" t="s">
        <v>119</v>
      </c>
      <c r="G181" s="59">
        <v>3685.68</v>
      </c>
      <c r="H181" s="57">
        <v>443056028</v>
      </c>
      <c r="I181" s="59">
        <v>0</v>
      </c>
      <c r="J181" s="59">
        <v>0</v>
      </c>
      <c r="K181" s="59">
        <v>0</v>
      </c>
      <c r="L181" s="59">
        <v>0.28000000000000003</v>
      </c>
      <c r="M181" s="59">
        <v>10001.530000000001</v>
      </c>
      <c r="N181" s="58" t="s">
        <v>797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0">
        <v>45917.892627314817</v>
      </c>
      <c r="B182" s="61">
        <v>443841102</v>
      </c>
      <c r="C182" s="62" t="s">
        <v>36</v>
      </c>
      <c r="D182" s="62" t="s">
        <v>37</v>
      </c>
      <c r="E182" s="62" t="s">
        <v>46</v>
      </c>
      <c r="F182" s="62" t="s">
        <v>119</v>
      </c>
      <c r="G182" s="63">
        <v>3685.68</v>
      </c>
      <c r="H182" s="61">
        <v>443056029</v>
      </c>
      <c r="I182" s="63">
        <v>0</v>
      </c>
      <c r="J182" s="63">
        <v>0</v>
      </c>
      <c r="K182" s="63">
        <v>0</v>
      </c>
      <c r="L182" s="63">
        <v>0.15</v>
      </c>
      <c r="M182" s="63">
        <v>10001.68</v>
      </c>
      <c r="N182" s="62" t="s">
        <v>797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6">
        <v>45917.892627314817</v>
      </c>
      <c r="B183" s="57">
        <v>443841103</v>
      </c>
      <c r="C183" s="58" t="s">
        <v>36</v>
      </c>
      <c r="D183" s="58" t="s">
        <v>37</v>
      </c>
      <c r="E183" s="58" t="s">
        <v>46</v>
      </c>
      <c r="F183" s="58" t="s">
        <v>119</v>
      </c>
      <c r="G183" s="59">
        <v>3685.68</v>
      </c>
      <c r="H183" s="57">
        <v>443056030</v>
      </c>
      <c r="I183" s="59">
        <v>0</v>
      </c>
      <c r="J183" s="59">
        <v>0</v>
      </c>
      <c r="K183" s="59">
        <v>0</v>
      </c>
      <c r="L183" s="59">
        <v>-0.11</v>
      </c>
      <c r="M183" s="59">
        <v>10001.57</v>
      </c>
      <c r="N183" s="58" t="s">
        <v>798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0">
        <v>45917.89267361111</v>
      </c>
      <c r="B184" s="61">
        <v>443841128</v>
      </c>
      <c r="C184" s="62" t="s">
        <v>36</v>
      </c>
      <c r="D184" s="62" t="s">
        <v>38</v>
      </c>
      <c r="E184" s="62" t="s">
        <v>45</v>
      </c>
      <c r="F184" s="62" t="s">
        <v>119</v>
      </c>
      <c r="G184" s="63">
        <v>3685.91</v>
      </c>
      <c r="H184" s="61">
        <v>443056055</v>
      </c>
      <c r="I184" s="63">
        <v>0</v>
      </c>
      <c r="J184" s="63">
        <v>0</v>
      </c>
      <c r="K184" s="63">
        <v>0</v>
      </c>
      <c r="L184" s="63">
        <v>0</v>
      </c>
      <c r="M184" s="63">
        <v>10001.57</v>
      </c>
      <c r="N184" s="62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6">
        <v>45917.89267361111</v>
      </c>
      <c r="B185" s="57">
        <v>443841130</v>
      </c>
      <c r="C185" s="58" t="s">
        <v>36</v>
      </c>
      <c r="D185" s="58" t="s">
        <v>38</v>
      </c>
      <c r="E185" s="58" t="s">
        <v>45</v>
      </c>
      <c r="F185" s="58" t="s">
        <v>119</v>
      </c>
      <c r="G185" s="59">
        <v>3685.71</v>
      </c>
      <c r="H185" s="57">
        <v>443056057</v>
      </c>
      <c r="I185" s="59">
        <v>0</v>
      </c>
      <c r="J185" s="59">
        <v>0</v>
      </c>
      <c r="K185" s="59">
        <v>0</v>
      </c>
      <c r="L185" s="59">
        <v>0</v>
      </c>
      <c r="M185" s="59">
        <v>10001.57</v>
      </c>
      <c r="N185" s="5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0">
        <v>45917.89267361111</v>
      </c>
      <c r="B186" s="61">
        <v>443841131</v>
      </c>
      <c r="C186" s="62" t="s">
        <v>36</v>
      </c>
      <c r="D186" s="62" t="s">
        <v>38</v>
      </c>
      <c r="E186" s="62" t="s">
        <v>45</v>
      </c>
      <c r="F186" s="62" t="s">
        <v>119</v>
      </c>
      <c r="G186" s="63">
        <v>3685.74</v>
      </c>
      <c r="H186" s="61">
        <v>443056058</v>
      </c>
      <c r="I186" s="63">
        <v>0</v>
      </c>
      <c r="J186" s="63">
        <v>0</v>
      </c>
      <c r="K186" s="63">
        <v>0</v>
      </c>
      <c r="L186" s="63">
        <v>0</v>
      </c>
      <c r="M186" s="63">
        <v>10001.57</v>
      </c>
      <c r="N186" s="62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6">
        <v>45917.89267361111</v>
      </c>
      <c r="B187" s="57">
        <v>443841133</v>
      </c>
      <c r="C187" s="58" t="s">
        <v>36</v>
      </c>
      <c r="D187" s="58" t="s">
        <v>38</v>
      </c>
      <c r="E187" s="58" t="s">
        <v>45</v>
      </c>
      <c r="F187" s="58" t="s">
        <v>119</v>
      </c>
      <c r="G187" s="59">
        <v>3685.83</v>
      </c>
      <c r="H187" s="57">
        <v>443056060</v>
      </c>
      <c r="I187" s="59">
        <v>0</v>
      </c>
      <c r="J187" s="59">
        <v>0</v>
      </c>
      <c r="K187" s="59">
        <v>0</v>
      </c>
      <c r="L187" s="59">
        <v>0</v>
      </c>
      <c r="M187" s="59">
        <v>10001.57</v>
      </c>
      <c r="N187" s="5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0">
        <v>45917.892777777779</v>
      </c>
      <c r="B188" s="61">
        <v>443841176</v>
      </c>
      <c r="C188" s="62" t="s">
        <v>36</v>
      </c>
      <c r="D188" s="62" t="s">
        <v>37</v>
      </c>
      <c r="E188" s="62" t="s">
        <v>46</v>
      </c>
      <c r="F188" s="62" t="s">
        <v>119</v>
      </c>
      <c r="G188" s="63">
        <v>3684.5</v>
      </c>
      <c r="H188" s="61">
        <v>443056101</v>
      </c>
      <c r="I188" s="63">
        <v>0</v>
      </c>
      <c r="J188" s="63">
        <v>0</v>
      </c>
      <c r="K188" s="63">
        <v>0</v>
      </c>
      <c r="L188" s="63">
        <v>1.41</v>
      </c>
      <c r="M188" s="63">
        <v>10002.98</v>
      </c>
      <c r="N188" s="62" t="s">
        <v>799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6">
        <v>45917.894166666665</v>
      </c>
      <c r="B189" s="57">
        <v>443841888</v>
      </c>
      <c r="C189" s="58" t="s">
        <v>36</v>
      </c>
      <c r="D189" s="58" t="s">
        <v>37</v>
      </c>
      <c r="E189" s="58" t="s">
        <v>46</v>
      </c>
      <c r="F189" s="58" t="s">
        <v>119</v>
      </c>
      <c r="G189" s="59">
        <v>3682.81</v>
      </c>
      <c r="H189" s="57">
        <v>443056820</v>
      </c>
      <c r="I189" s="59">
        <v>0</v>
      </c>
      <c r="J189" s="59">
        <v>0</v>
      </c>
      <c r="K189" s="59">
        <v>0</v>
      </c>
      <c r="L189" s="59">
        <v>2.9</v>
      </c>
      <c r="M189" s="59">
        <v>10005.879999999999</v>
      </c>
      <c r="N189" s="58" t="s">
        <v>743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0">
        <v>45917.894166666665</v>
      </c>
      <c r="B190" s="61">
        <v>443841890</v>
      </c>
      <c r="C190" s="62" t="s">
        <v>36</v>
      </c>
      <c r="D190" s="62" t="s">
        <v>37</v>
      </c>
      <c r="E190" s="62" t="s">
        <v>46</v>
      </c>
      <c r="F190" s="62" t="s">
        <v>119</v>
      </c>
      <c r="G190" s="63">
        <v>3682.81</v>
      </c>
      <c r="H190" s="61">
        <v>443056821</v>
      </c>
      <c r="I190" s="63">
        <v>0</v>
      </c>
      <c r="J190" s="63">
        <v>0</v>
      </c>
      <c r="K190" s="63">
        <v>0</v>
      </c>
      <c r="L190" s="63">
        <v>2.93</v>
      </c>
      <c r="M190" s="63">
        <v>10008.81</v>
      </c>
      <c r="N190" s="62" t="s">
        <v>743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6">
        <v>45917.894201388888</v>
      </c>
      <c r="B191" s="57">
        <v>443841941</v>
      </c>
      <c r="C191" s="58" t="s">
        <v>36</v>
      </c>
      <c r="D191" s="58" t="s">
        <v>37</v>
      </c>
      <c r="E191" s="58" t="s">
        <v>46</v>
      </c>
      <c r="F191" s="58" t="s">
        <v>119</v>
      </c>
      <c r="G191" s="59">
        <v>3682.03</v>
      </c>
      <c r="H191" s="57">
        <v>443056873</v>
      </c>
      <c r="I191" s="59">
        <v>0</v>
      </c>
      <c r="J191" s="59">
        <v>0</v>
      </c>
      <c r="K191" s="59">
        <v>0</v>
      </c>
      <c r="L191" s="59">
        <v>3.8</v>
      </c>
      <c r="M191" s="59">
        <v>10012.61</v>
      </c>
      <c r="N191" s="58" t="s">
        <v>800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0">
        <v>45917.895451388889</v>
      </c>
      <c r="B192" s="61">
        <v>443843047</v>
      </c>
      <c r="C192" s="62" t="s">
        <v>36</v>
      </c>
      <c r="D192" s="62" t="s">
        <v>38</v>
      </c>
      <c r="E192" s="62" t="s">
        <v>45</v>
      </c>
      <c r="F192" s="62" t="s">
        <v>119</v>
      </c>
      <c r="G192" s="63">
        <v>3683.73</v>
      </c>
      <c r="H192" s="61">
        <v>443057989</v>
      </c>
      <c r="I192" s="63">
        <v>0</v>
      </c>
      <c r="J192" s="63">
        <v>0</v>
      </c>
      <c r="K192" s="63">
        <v>0</v>
      </c>
      <c r="L192" s="63">
        <v>0</v>
      </c>
      <c r="M192" s="63">
        <v>10012.61</v>
      </c>
      <c r="N192" s="62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6">
        <v>45917.895451388889</v>
      </c>
      <c r="B193" s="57">
        <v>443843048</v>
      </c>
      <c r="C193" s="58" t="s">
        <v>36</v>
      </c>
      <c r="D193" s="58" t="s">
        <v>38</v>
      </c>
      <c r="E193" s="58" t="s">
        <v>45</v>
      </c>
      <c r="F193" s="58" t="s">
        <v>119</v>
      </c>
      <c r="G193" s="59">
        <v>3683.88</v>
      </c>
      <c r="H193" s="57">
        <v>443057990</v>
      </c>
      <c r="I193" s="59">
        <v>0</v>
      </c>
      <c r="J193" s="59">
        <v>0</v>
      </c>
      <c r="K193" s="59">
        <v>0</v>
      </c>
      <c r="L193" s="59">
        <v>0</v>
      </c>
      <c r="M193" s="59">
        <v>10012.61</v>
      </c>
      <c r="N193" s="5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0">
        <v>45917.895451388889</v>
      </c>
      <c r="B194" s="61">
        <v>443843049</v>
      </c>
      <c r="C194" s="62" t="s">
        <v>36</v>
      </c>
      <c r="D194" s="62" t="s">
        <v>38</v>
      </c>
      <c r="E194" s="62" t="s">
        <v>45</v>
      </c>
      <c r="F194" s="62" t="s">
        <v>119</v>
      </c>
      <c r="G194" s="63">
        <v>3684.01</v>
      </c>
      <c r="H194" s="61">
        <v>443057991</v>
      </c>
      <c r="I194" s="63">
        <v>0</v>
      </c>
      <c r="J194" s="63">
        <v>0</v>
      </c>
      <c r="K194" s="63">
        <v>0</v>
      </c>
      <c r="L194" s="63">
        <v>0</v>
      </c>
      <c r="M194" s="63">
        <v>10012.61</v>
      </c>
      <c r="N194" s="62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6">
        <v>45917.895451388889</v>
      </c>
      <c r="B195" s="57">
        <v>443843051</v>
      </c>
      <c r="C195" s="58" t="s">
        <v>36</v>
      </c>
      <c r="D195" s="58" t="s">
        <v>38</v>
      </c>
      <c r="E195" s="58" t="s">
        <v>45</v>
      </c>
      <c r="F195" s="58" t="s">
        <v>119</v>
      </c>
      <c r="G195" s="59">
        <v>3684.54</v>
      </c>
      <c r="H195" s="57">
        <v>443057993</v>
      </c>
      <c r="I195" s="59">
        <v>0</v>
      </c>
      <c r="J195" s="59">
        <v>0</v>
      </c>
      <c r="K195" s="59">
        <v>0</v>
      </c>
      <c r="L195" s="59">
        <v>0</v>
      </c>
      <c r="M195" s="59">
        <v>10012.61</v>
      </c>
      <c r="N195" s="5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0">
        <v>45917.895868055559</v>
      </c>
      <c r="B196" s="61">
        <v>443843399</v>
      </c>
      <c r="C196" s="62" t="s">
        <v>36</v>
      </c>
      <c r="D196" s="62" t="s">
        <v>37</v>
      </c>
      <c r="E196" s="62" t="s">
        <v>46</v>
      </c>
      <c r="F196" s="62" t="s">
        <v>119</v>
      </c>
      <c r="G196" s="63">
        <v>3682.29</v>
      </c>
      <c r="H196" s="61">
        <v>443058341</v>
      </c>
      <c r="I196" s="63">
        <v>0</v>
      </c>
      <c r="J196" s="63">
        <v>0</v>
      </c>
      <c r="K196" s="63">
        <v>0</v>
      </c>
      <c r="L196" s="63">
        <v>1.44</v>
      </c>
      <c r="M196" s="63">
        <v>10014.049999999999</v>
      </c>
      <c r="N196" s="62" t="s">
        <v>801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6">
        <v>45917.895937499998</v>
      </c>
      <c r="B197" s="57">
        <v>443843444</v>
      </c>
      <c r="C197" s="58" t="s">
        <v>36</v>
      </c>
      <c r="D197" s="58" t="s">
        <v>37</v>
      </c>
      <c r="E197" s="58" t="s">
        <v>46</v>
      </c>
      <c r="F197" s="58" t="s">
        <v>119</v>
      </c>
      <c r="G197" s="59">
        <v>3683.88</v>
      </c>
      <c r="H197" s="57">
        <v>443058384</v>
      </c>
      <c r="I197" s="59">
        <v>0</v>
      </c>
      <c r="J197" s="59">
        <v>0</v>
      </c>
      <c r="K197" s="59">
        <v>0</v>
      </c>
      <c r="L197" s="59">
        <v>0.66</v>
      </c>
      <c r="M197" s="59">
        <v>10014.709999999999</v>
      </c>
      <c r="N197" s="58" t="s">
        <v>802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0">
        <v>45917.895937499998</v>
      </c>
      <c r="B198" s="61">
        <v>443843449</v>
      </c>
      <c r="C198" s="62" t="s">
        <v>36</v>
      </c>
      <c r="D198" s="62" t="s">
        <v>37</v>
      </c>
      <c r="E198" s="62" t="s">
        <v>46</v>
      </c>
      <c r="F198" s="62" t="s">
        <v>119</v>
      </c>
      <c r="G198" s="63">
        <v>3684.84</v>
      </c>
      <c r="H198" s="61">
        <v>443058387</v>
      </c>
      <c r="I198" s="63">
        <v>0</v>
      </c>
      <c r="J198" s="63">
        <v>0</v>
      </c>
      <c r="K198" s="63">
        <v>0</v>
      </c>
      <c r="L198" s="63">
        <v>-0.96</v>
      </c>
      <c r="M198" s="63">
        <v>10013.75</v>
      </c>
      <c r="N198" s="62" t="s">
        <v>803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6">
        <v>45917.895937499998</v>
      </c>
      <c r="B199" s="57">
        <v>443843451</v>
      </c>
      <c r="C199" s="58" t="s">
        <v>36</v>
      </c>
      <c r="D199" s="58" t="s">
        <v>37</v>
      </c>
      <c r="E199" s="58" t="s">
        <v>46</v>
      </c>
      <c r="F199" s="58" t="s">
        <v>119</v>
      </c>
      <c r="G199" s="59">
        <v>3684.84</v>
      </c>
      <c r="H199" s="57">
        <v>443058388</v>
      </c>
      <c r="I199" s="59">
        <v>0</v>
      </c>
      <c r="J199" s="59">
        <v>0</v>
      </c>
      <c r="K199" s="59">
        <v>0</v>
      </c>
      <c r="L199" s="59">
        <v>-0.83</v>
      </c>
      <c r="M199" s="59">
        <v>10012.92</v>
      </c>
      <c r="N199" s="58" t="s">
        <v>803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0">
        <v>45917.89603009259</v>
      </c>
      <c r="B200" s="61">
        <v>443843528</v>
      </c>
      <c r="C200" s="62" t="s">
        <v>36</v>
      </c>
      <c r="D200" s="62" t="s">
        <v>38</v>
      </c>
      <c r="E200" s="62" t="s">
        <v>45</v>
      </c>
      <c r="F200" s="62" t="s">
        <v>119</v>
      </c>
      <c r="G200" s="63">
        <v>3683.58</v>
      </c>
      <c r="H200" s="61">
        <v>443058463</v>
      </c>
      <c r="I200" s="63">
        <v>0</v>
      </c>
      <c r="J200" s="63">
        <v>0</v>
      </c>
      <c r="K200" s="63">
        <v>0</v>
      </c>
      <c r="L200" s="63">
        <v>0</v>
      </c>
      <c r="M200" s="63">
        <v>10012.92</v>
      </c>
      <c r="N200" s="62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6">
        <v>45917.89603009259</v>
      </c>
      <c r="B201" s="57">
        <v>443843532</v>
      </c>
      <c r="C201" s="58" t="s">
        <v>36</v>
      </c>
      <c r="D201" s="58" t="s">
        <v>38</v>
      </c>
      <c r="E201" s="58" t="s">
        <v>45</v>
      </c>
      <c r="F201" s="58" t="s">
        <v>119</v>
      </c>
      <c r="G201" s="59">
        <v>3683.54</v>
      </c>
      <c r="H201" s="57">
        <v>443058467</v>
      </c>
      <c r="I201" s="59">
        <v>0</v>
      </c>
      <c r="J201" s="59">
        <v>0</v>
      </c>
      <c r="K201" s="59">
        <v>0</v>
      </c>
      <c r="L201" s="59">
        <v>0</v>
      </c>
      <c r="M201" s="59">
        <v>10012.92</v>
      </c>
      <c r="N201" s="5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0">
        <v>45917.89603009259</v>
      </c>
      <c r="B202" s="61">
        <v>443843536</v>
      </c>
      <c r="C202" s="62" t="s">
        <v>36</v>
      </c>
      <c r="D202" s="62" t="s">
        <v>38</v>
      </c>
      <c r="E202" s="62" t="s">
        <v>45</v>
      </c>
      <c r="F202" s="62" t="s">
        <v>119</v>
      </c>
      <c r="G202" s="63">
        <v>3683.36</v>
      </c>
      <c r="H202" s="61">
        <v>443058471</v>
      </c>
      <c r="I202" s="63">
        <v>0</v>
      </c>
      <c r="J202" s="63">
        <v>0</v>
      </c>
      <c r="K202" s="63">
        <v>0</v>
      </c>
      <c r="L202" s="63">
        <v>0</v>
      </c>
      <c r="M202" s="63">
        <v>10012.92</v>
      </c>
      <c r="N202" s="62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6">
        <v>45917.89603009259</v>
      </c>
      <c r="B203" s="57">
        <v>443843539</v>
      </c>
      <c r="C203" s="58" t="s">
        <v>36</v>
      </c>
      <c r="D203" s="58" t="s">
        <v>38</v>
      </c>
      <c r="E203" s="58" t="s">
        <v>45</v>
      </c>
      <c r="F203" s="58" t="s">
        <v>119</v>
      </c>
      <c r="G203" s="59">
        <v>3683.13</v>
      </c>
      <c r="H203" s="57">
        <v>443058474</v>
      </c>
      <c r="I203" s="59">
        <v>0</v>
      </c>
      <c r="J203" s="59">
        <v>0</v>
      </c>
      <c r="K203" s="59">
        <v>0</v>
      </c>
      <c r="L203" s="59">
        <v>0</v>
      </c>
      <c r="M203" s="59">
        <v>10012.92</v>
      </c>
      <c r="N203" s="5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0">
        <v>45917.896215277775</v>
      </c>
      <c r="B204" s="61">
        <v>443843745</v>
      </c>
      <c r="C204" s="62" t="s">
        <v>36</v>
      </c>
      <c r="D204" s="62" t="s">
        <v>37</v>
      </c>
      <c r="E204" s="62" t="s">
        <v>46</v>
      </c>
      <c r="F204" s="62" t="s">
        <v>119</v>
      </c>
      <c r="G204" s="63">
        <v>3681.77</v>
      </c>
      <c r="H204" s="61">
        <v>443058676</v>
      </c>
      <c r="I204" s="63">
        <v>0</v>
      </c>
      <c r="J204" s="63">
        <v>0</v>
      </c>
      <c r="K204" s="63">
        <v>0</v>
      </c>
      <c r="L204" s="63">
        <v>1.81</v>
      </c>
      <c r="M204" s="63">
        <v>10014.73</v>
      </c>
      <c r="N204" s="62" t="s">
        <v>804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6">
        <v>45917.896354166667</v>
      </c>
      <c r="B205" s="57">
        <v>443843980</v>
      </c>
      <c r="C205" s="58" t="s">
        <v>36</v>
      </c>
      <c r="D205" s="58" t="s">
        <v>37</v>
      </c>
      <c r="E205" s="58" t="s">
        <v>46</v>
      </c>
      <c r="F205" s="58" t="s">
        <v>119</v>
      </c>
      <c r="G205" s="59">
        <v>3680.35</v>
      </c>
      <c r="H205" s="57">
        <v>443058910</v>
      </c>
      <c r="I205" s="59">
        <v>0</v>
      </c>
      <c r="J205" s="59">
        <v>0</v>
      </c>
      <c r="K205" s="59">
        <v>0</v>
      </c>
      <c r="L205" s="59">
        <v>3.01</v>
      </c>
      <c r="M205" s="59">
        <v>10017.74</v>
      </c>
      <c r="N205" s="58" t="s">
        <v>805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0">
        <v>45917.896354166667</v>
      </c>
      <c r="B206" s="61">
        <v>443843981</v>
      </c>
      <c r="C206" s="62" t="s">
        <v>36</v>
      </c>
      <c r="D206" s="62" t="s">
        <v>37</v>
      </c>
      <c r="E206" s="62" t="s">
        <v>46</v>
      </c>
      <c r="F206" s="62" t="s">
        <v>119</v>
      </c>
      <c r="G206" s="63">
        <v>3680.35</v>
      </c>
      <c r="H206" s="61">
        <v>443058911</v>
      </c>
      <c r="I206" s="63">
        <v>0</v>
      </c>
      <c r="J206" s="63">
        <v>0</v>
      </c>
      <c r="K206" s="63">
        <v>0</v>
      </c>
      <c r="L206" s="63">
        <v>2.78</v>
      </c>
      <c r="M206" s="63">
        <v>10020.52</v>
      </c>
      <c r="N206" s="62" t="s">
        <v>805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6">
        <v>45917.896365740744</v>
      </c>
      <c r="B207" s="57">
        <v>443844109</v>
      </c>
      <c r="C207" s="58" t="s">
        <v>36</v>
      </c>
      <c r="D207" s="58" t="s">
        <v>37</v>
      </c>
      <c r="E207" s="58" t="s">
        <v>46</v>
      </c>
      <c r="F207" s="58" t="s">
        <v>119</v>
      </c>
      <c r="G207" s="59">
        <v>3679.84</v>
      </c>
      <c r="H207" s="57">
        <v>443059038</v>
      </c>
      <c r="I207" s="59">
        <v>0</v>
      </c>
      <c r="J207" s="59">
        <v>0</v>
      </c>
      <c r="K207" s="59">
        <v>0</v>
      </c>
      <c r="L207" s="59">
        <v>3.7</v>
      </c>
      <c r="M207" s="59">
        <v>10024.219999999999</v>
      </c>
      <c r="N207" s="58" t="s">
        <v>806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0">
        <v>45917.90320601852</v>
      </c>
      <c r="B208" s="61">
        <v>443858520</v>
      </c>
      <c r="C208" s="62" t="s">
        <v>36</v>
      </c>
      <c r="D208" s="62" t="s">
        <v>38</v>
      </c>
      <c r="E208" s="62" t="s">
        <v>45</v>
      </c>
      <c r="F208" s="62" t="s">
        <v>119</v>
      </c>
      <c r="G208" s="63">
        <v>3672.34</v>
      </c>
      <c r="H208" s="61">
        <v>443073342</v>
      </c>
      <c r="I208" s="63">
        <v>0</v>
      </c>
      <c r="J208" s="63">
        <v>0</v>
      </c>
      <c r="K208" s="63">
        <v>0</v>
      </c>
      <c r="L208" s="63">
        <v>0</v>
      </c>
      <c r="M208" s="63">
        <v>10024.219999999999</v>
      </c>
      <c r="N208" s="62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6">
        <v>45917.903263888889</v>
      </c>
      <c r="B209" s="57">
        <v>443858666</v>
      </c>
      <c r="C209" s="58" t="s">
        <v>36</v>
      </c>
      <c r="D209" s="58" t="s">
        <v>37</v>
      </c>
      <c r="E209" s="58" t="s">
        <v>46</v>
      </c>
      <c r="F209" s="58" t="s">
        <v>119</v>
      </c>
      <c r="G209" s="59">
        <v>3674.72</v>
      </c>
      <c r="H209" s="57">
        <v>443073486</v>
      </c>
      <c r="I209" s="59">
        <v>0</v>
      </c>
      <c r="J209" s="59">
        <v>0</v>
      </c>
      <c r="K209" s="59">
        <v>0</v>
      </c>
      <c r="L209" s="59">
        <v>-2.38</v>
      </c>
      <c r="M209" s="59">
        <v>10021.84</v>
      </c>
      <c r="N209" s="58" t="s">
        <v>807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0">
        <v>45917.903668981482</v>
      </c>
      <c r="B210" s="61">
        <v>443859510</v>
      </c>
      <c r="C210" s="62" t="s">
        <v>36</v>
      </c>
      <c r="D210" s="62" t="s">
        <v>38</v>
      </c>
      <c r="E210" s="62" t="s">
        <v>45</v>
      </c>
      <c r="F210" s="62" t="s">
        <v>119</v>
      </c>
      <c r="G210" s="63">
        <v>3672.12</v>
      </c>
      <c r="H210" s="61">
        <v>443074337</v>
      </c>
      <c r="I210" s="63">
        <v>0</v>
      </c>
      <c r="J210" s="63">
        <v>0</v>
      </c>
      <c r="K210" s="63">
        <v>0</v>
      </c>
      <c r="L210" s="63">
        <v>0</v>
      </c>
      <c r="M210" s="63">
        <v>10021.84</v>
      </c>
      <c r="N210" s="62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6">
        <v>45917.903668981482</v>
      </c>
      <c r="B211" s="57">
        <v>443859511</v>
      </c>
      <c r="C211" s="58" t="s">
        <v>36</v>
      </c>
      <c r="D211" s="58" t="s">
        <v>38</v>
      </c>
      <c r="E211" s="58" t="s">
        <v>45</v>
      </c>
      <c r="F211" s="58" t="s">
        <v>119</v>
      </c>
      <c r="G211" s="59">
        <v>3672.37</v>
      </c>
      <c r="H211" s="57">
        <v>443074338</v>
      </c>
      <c r="I211" s="59">
        <v>0</v>
      </c>
      <c r="J211" s="59">
        <v>0</v>
      </c>
      <c r="K211" s="59">
        <v>0</v>
      </c>
      <c r="L211" s="59">
        <v>0</v>
      </c>
      <c r="M211" s="59">
        <v>10021.84</v>
      </c>
      <c r="N211" s="5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0">
        <v>45917.903668981482</v>
      </c>
      <c r="B212" s="61">
        <v>443859513</v>
      </c>
      <c r="C212" s="62" t="s">
        <v>36</v>
      </c>
      <c r="D212" s="62" t="s">
        <v>38</v>
      </c>
      <c r="E212" s="62" t="s">
        <v>45</v>
      </c>
      <c r="F212" s="62" t="s">
        <v>119</v>
      </c>
      <c r="G212" s="63">
        <v>3672.46</v>
      </c>
      <c r="H212" s="61">
        <v>443074340</v>
      </c>
      <c r="I212" s="63">
        <v>0</v>
      </c>
      <c r="J212" s="63">
        <v>0</v>
      </c>
      <c r="K212" s="63">
        <v>0</v>
      </c>
      <c r="L212" s="63">
        <v>0</v>
      </c>
      <c r="M212" s="63">
        <v>10021.84</v>
      </c>
      <c r="N212" s="62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6">
        <v>45917.903668981482</v>
      </c>
      <c r="B213" s="57">
        <v>443859514</v>
      </c>
      <c r="C213" s="58" t="s">
        <v>36</v>
      </c>
      <c r="D213" s="58" t="s">
        <v>38</v>
      </c>
      <c r="E213" s="58" t="s">
        <v>45</v>
      </c>
      <c r="F213" s="58" t="s">
        <v>119</v>
      </c>
      <c r="G213" s="59">
        <v>3672.64</v>
      </c>
      <c r="H213" s="57">
        <v>443074341</v>
      </c>
      <c r="I213" s="59">
        <v>0</v>
      </c>
      <c r="J213" s="59">
        <v>0</v>
      </c>
      <c r="K213" s="59">
        <v>0</v>
      </c>
      <c r="L213" s="59">
        <v>0</v>
      </c>
      <c r="M213" s="59">
        <v>10021.84</v>
      </c>
      <c r="N213" s="5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0">
        <v>45917.903749999998</v>
      </c>
      <c r="B214" s="61">
        <v>443859657</v>
      </c>
      <c r="C214" s="62" t="s">
        <v>36</v>
      </c>
      <c r="D214" s="62" t="s">
        <v>37</v>
      </c>
      <c r="E214" s="62" t="s">
        <v>46</v>
      </c>
      <c r="F214" s="62" t="s">
        <v>119</v>
      </c>
      <c r="G214" s="63">
        <v>3670.42</v>
      </c>
      <c r="H214" s="61">
        <v>443074484</v>
      </c>
      <c r="I214" s="63">
        <v>0</v>
      </c>
      <c r="J214" s="63">
        <v>0</v>
      </c>
      <c r="K214" s="63">
        <v>0</v>
      </c>
      <c r="L214" s="63">
        <v>1.7</v>
      </c>
      <c r="M214" s="63">
        <v>10023.540000000001</v>
      </c>
      <c r="N214" s="62" t="s">
        <v>808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6">
        <v>45917.903912037036</v>
      </c>
      <c r="B215" s="57">
        <v>443859822</v>
      </c>
      <c r="C215" s="58" t="s">
        <v>36</v>
      </c>
      <c r="D215" s="58" t="s">
        <v>37</v>
      </c>
      <c r="E215" s="58" t="s">
        <v>46</v>
      </c>
      <c r="F215" s="58" t="s">
        <v>119</v>
      </c>
      <c r="G215" s="59">
        <v>3668.89</v>
      </c>
      <c r="H215" s="57">
        <v>443074651</v>
      </c>
      <c r="I215" s="59">
        <v>0</v>
      </c>
      <c r="J215" s="59">
        <v>0</v>
      </c>
      <c r="K215" s="59">
        <v>0</v>
      </c>
      <c r="L215" s="59">
        <v>3.57</v>
      </c>
      <c r="M215" s="59">
        <v>10027.11</v>
      </c>
      <c r="N215" s="58" t="s">
        <v>809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0">
        <v>45917.903912037036</v>
      </c>
      <c r="B216" s="61">
        <v>443859823</v>
      </c>
      <c r="C216" s="62" t="s">
        <v>36</v>
      </c>
      <c r="D216" s="62" t="s">
        <v>37</v>
      </c>
      <c r="E216" s="62" t="s">
        <v>46</v>
      </c>
      <c r="F216" s="62" t="s">
        <v>119</v>
      </c>
      <c r="G216" s="63">
        <v>3668.89</v>
      </c>
      <c r="H216" s="61">
        <v>443074652</v>
      </c>
      <c r="I216" s="63">
        <v>0</v>
      </c>
      <c r="J216" s="63">
        <v>0</v>
      </c>
      <c r="K216" s="63">
        <v>0</v>
      </c>
      <c r="L216" s="63">
        <v>3.75</v>
      </c>
      <c r="M216" s="63">
        <v>10030.86</v>
      </c>
      <c r="N216" s="62" t="s">
        <v>809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6">
        <v>45917.903923611113</v>
      </c>
      <c r="B217" s="57">
        <v>443859845</v>
      </c>
      <c r="C217" s="58" t="s">
        <v>36</v>
      </c>
      <c r="D217" s="58" t="s">
        <v>37</v>
      </c>
      <c r="E217" s="58" t="s">
        <v>46</v>
      </c>
      <c r="F217" s="58" t="s">
        <v>119</v>
      </c>
      <c r="G217" s="59">
        <v>3668.56</v>
      </c>
      <c r="H217" s="57">
        <v>443074675</v>
      </c>
      <c r="I217" s="59">
        <v>0</v>
      </c>
      <c r="J217" s="59">
        <v>0</v>
      </c>
      <c r="K217" s="59">
        <v>0</v>
      </c>
      <c r="L217" s="59">
        <v>3.81</v>
      </c>
      <c r="M217" s="59">
        <v>10034.67</v>
      </c>
      <c r="N217" s="58" t="s">
        <v>810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0">
        <v>45917.90828703704</v>
      </c>
      <c r="B218" s="61">
        <v>443868656</v>
      </c>
      <c r="C218" s="62" t="s">
        <v>36</v>
      </c>
      <c r="D218" s="62" t="s">
        <v>38</v>
      </c>
      <c r="E218" s="62" t="s">
        <v>45</v>
      </c>
      <c r="F218" s="62" t="s">
        <v>119</v>
      </c>
      <c r="G218" s="63">
        <v>3662.49</v>
      </c>
      <c r="H218" s="61">
        <v>443083370</v>
      </c>
      <c r="I218" s="63">
        <v>0</v>
      </c>
      <c r="J218" s="63">
        <v>0</v>
      </c>
      <c r="K218" s="63">
        <v>0</v>
      </c>
      <c r="L218" s="63">
        <v>0</v>
      </c>
      <c r="M218" s="63">
        <v>10034.67</v>
      </c>
      <c r="N218" s="62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6">
        <v>45917.90829861111</v>
      </c>
      <c r="B219" s="57">
        <v>443868659</v>
      </c>
      <c r="C219" s="58" t="s">
        <v>36</v>
      </c>
      <c r="D219" s="58" t="s">
        <v>38</v>
      </c>
      <c r="E219" s="58" t="s">
        <v>45</v>
      </c>
      <c r="F219" s="58" t="s">
        <v>119</v>
      </c>
      <c r="G219" s="59">
        <v>3662.54</v>
      </c>
      <c r="H219" s="57">
        <v>443083372</v>
      </c>
      <c r="I219" s="59">
        <v>0</v>
      </c>
      <c r="J219" s="59">
        <v>0</v>
      </c>
      <c r="K219" s="59">
        <v>0</v>
      </c>
      <c r="L219" s="59">
        <v>0</v>
      </c>
      <c r="M219" s="59">
        <v>10034.67</v>
      </c>
      <c r="N219" s="5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0">
        <v>45917.90829861111</v>
      </c>
      <c r="B220" s="61">
        <v>443868666</v>
      </c>
      <c r="C220" s="62" t="s">
        <v>36</v>
      </c>
      <c r="D220" s="62" t="s">
        <v>38</v>
      </c>
      <c r="E220" s="62" t="s">
        <v>45</v>
      </c>
      <c r="F220" s="62" t="s">
        <v>119</v>
      </c>
      <c r="G220" s="63">
        <v>3662.82</v>
      </c>
      <c r="H220" s="61">
        <v>443083379</v>
      </c>
      <c r="I220" s="63">
        <v>0</v>
      </c>
      <c r="J220" s="63">
        <v>0</v>
      </c>
      <c r="K220" s="63">
        <v>0</v>
      </c>
      <c r="L220" s="63">
        <v>0</v>
      </c>
      <c r="M220" s="63">
        <v>10034.67</v>
      </c>
      <c r="N220" s="62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6">
        <v>45917.90829861111</v>
      </c>
      <c r="B221" s="57">
        <v>443868673</v>
      </c>
      <c r="C221" s="58" t="s">
        <v>36</v>
      </c>
      <c r="D221" s="58" t="s">
        <v>38</v>
      </c>
      <c r="E221" s="58" t="s">
        <v>45</v>
      </c>
      <c r="F221" s="58" t="s">
        <v>119</v>
      </c>
      <c r="G221" s="59">
        <v>3662.82</v>
      </c>
      <c r="H221" s="57">
        <v>443083386</v>
      </c>
      <c r="I221" s="59">
        <v>0</v>
      </c>
      <c r="J221" s="59">
        <v>0</v>
      </c>
      <c r="K221" s="59">
        <v>0</v>
      </c>
      <c r="L221" s="59">
        <v>0</v>
      </c>
      <c r="M221" s="59">
        <v>10034.67</v>
      </c>
      <c r="N221" s="5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0">
        <v>45917.908414351848</v>
      </c>
      <c r="B222" s="61">
        <v>443868817</v>
      </c>
      <c r="C222" s="62" t="s">
        <v>36</v>
      </c>
      <c r="D222" s="62" t="s">
        <v>37</v>
      </c>
      <c r="E222" s="62" t="s">
        <v>46</v>
      </c>
      <c r="F222" s="62" t="s">
        <v>119</v>
      </c>
      <c r="G222" s="63">
        <v>3660.9</v>
      </c>
      <c r="H222" s="61">
        <v>443083524</v>
      </c>
      <c r="I222" s="63">
        <v>0</v>
      </c>
      <c r="J222" s="63">
        <v>0</v>
      </c>
      <c r="K222" s="63">
        <v>0</v>
      </c>
      <c r="L222" s="63">
        <v>1.59</v>
      </c>
      <c r="M222" s="63">
        <v>10036.26</v>
      </c>
      <c r="N222" s="62" t="s">
        <v>811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6">
        <v>45917.908576388887</v>
      </c>
      <c r="B223" s="57">
        <v>443868958</v>
      </c>
      <c r="C223" s="58" t="s">
        <v>36</v>
      </c>
      <c r="D223" s="58" t="s">
        <v>37</v>
      </c>
      <c r="E223" s="58" t="s">
        <v>46</v>
      </c>
      <c r="F223" s="58" t="s">
        <v>119</v>
      </c>
      <c r="G223" s="59">
        <v>3663.04</v>
      </c>
      <c r="H223" s="57">
        <v>443083662</v>
      </c>
      <c r="I223" s="59">
        <v>0</v>
      </c>
      <c r="J223" s="59">
        <v>0</v>
      </c>
      <c r="K223" s="59">
        <v>0</v>
      </c>
      <c r="L223" s="59">
        <v>-0.5</v>
      </c>
      <c r="M223" s="59">
        <v>10035.76</v>
      </c>
      <c r="N223" s="58" t="s">
        <v>812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0">
        <v>45917.908576388887</v>
      </c>
      <c r="B224" s="61">
        <v>443868959</v>
      </c>
      <c r="C224" s="62" t="s">
        <v>36</v>
      </c>
      <c r="D224" s="62" t="s">
        <v>37</v>
      </c>
      <c r="E224" s="62" t="s">
        <v>46</v>
      </c>
      <c r="F224" s="62" t="s">
        <v>119</v>
      </c>
      <c r="G224" s="63">
        <v>3663.04</v>
      </c>
      <c r="H224" s="61">
        <v>443083663</v>
      </c>
      <c r="I224" s="63">
        <v>0</v>
      </c>
      <c r="J224" s="63">
        <v>0</v>
      </c>
      <c r="K224" s="63">
        <v>0</v>
      </c>
      <c r="L224" s="63">
        <v>-0.22</v>
      </c>
      <c r="M224" s="63">
        <v>10035.540000000001</v>
      </c>
      <c r="N224" s="62" t="s">
        <v>812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6">
        <v>45917.908576388887</v>
      </c>
      <c r="B225" s="57">
        <v>443868960</v>
      </c>
      <c r="C225" s="58" t="s">
        <v>36</v>
      </c>
      <c r="D225" s="58" t="s">
        <v>37</v>
      </c>
      <c r="E225" s="58" t="s">
        <v>46</v>
      </c>
      <c r="F225" s="58" t="s">
        <v>119</v>
      </c>
      <c r="G225" s="59">
        <v>3663.04</v>
      </c>
      <c r="H225" s="57">
        <v>443083664</v>
      </c>
      <c r="I225" s="59">
        <v>0</v>
      </c>
      <c r="J225" s="59">
        <v>0</v>
      </c>
      <c r="K225" s="59">
        <v>0</v>
      </c>
      <c r="L225" s="59">
        <v>-0.22</v>
      </c>
      <c r="M225" s="59">
        <v>10035.32</v>
      </c>
      <c r="N225" s="58" t="s">
        <v>813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0">
        <v>45917.908634259256</v>
      </c>
      <c r="B226" s="61">
        <v>443868999</v>
      </c>
      <c r="C226" s="62" t="s">
        <v>36</v>
      </c>
      <c r="D226" s="62" t="s">
        <v>38</v>
      </c>
      <c r="E226" s="62" t="s">
        <v>45</v>
      </c>
      <c r="F226" s="62" t="s">
        <v>119</v>
      </c>
      <c r="G226" s="63">
        <v>3662.76</v>
      </c>
      <c r="H226" s="61">
        <v>443083702</v>
      </c>
      <c r="I226" s="63">
        <v>0</v>
      </c>
      <c r="J226" s="63">
        <v>0</v>
      </c>
      <c r="K226" s="63">
        <v>0</v>
      </c>
      <c r="L226" s="63">
        <v>0</v>
      </c>
      <c r="M226" s="63">
        <v>10035.32</v>
      </c>
      <c r="N226" s="62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6">
        <v>45917.908645833333</v>
      </c>
      <c r="B227" s="57">
        <v>443869001</v>
      </c>
      <c r="C227" s="58" t="s">
        <v>36</v>
      </c>
      <c r="D227" s="58" t="s">
        <v>38</v>
      </c>
      <c r="E227" s="58" t="s">
        <v>45</v>
      </c>
      <c r="F227" s="58" t="s">
        <v>119</v>
      </c>
      <c r="G227" s="59">
        <v>3662.8</v>
      </c>
      <c r="H227" s="57">
        <v>443083704</v>
      </c>
      <c r="I227" s="59">
        <v>0</v>
      </c>
      <c r="J227" s="59">
        <v>0</v>
      </c>
      <c r="K227" s="59">
        <v>0</v>
      </c>
      <c r="L227" s="59">
        <v>0</v>
      </c>
      <c r="M227" s="59">
        <v>10035.32</v>
      </c>
      <c r="N227" s="5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0">
        <v>45917.908645833333</v>
      </c>
      <c r="B228" s="61">
        <v>443869002</v>
      </c>
      <c r="C228" s="62" t="s">
        <v>36</v>
      </c>
      <c r="D228" s="62" t="s">
        <v>38</v>
      </c>
      <c r="E228" s="62" t="s">
        <v>45</v>
      </c>
      <c r="F228" s="62" t="s">
        <v>119</v>
      </c>
      <c r="G228" s="63">
        <v>3662.78</v>
      </c>
      <c r="H228" s="61">
        <v>443083705</v>
      </c>
      <c r="I228" s="63">
        <v>0</v>
      </c>
      <c r="J228" s="63">
        <v>0</v>
      </c>
      <c r="K228" s="63">
        <v>0</v>
      </c>
      <c r="L228" s="63">
        <v>0</v>
      </c>
      <c r="M228" s="63">
        <v>10035.32</v>
      </c>
      <c r="N228" s="62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6">
        <v>45917.908645833333</v>
      </c>
      <c r="B229" s="57">
        <v>443869004</v>
      </c>
      <c r="C229" s="58" t="s">
        <v>36</v>
      </c>
      <c r="D229" s="58" t="s">
        <v>38</v>
      </c>
      <c r="E229" s="58" t="s">
        <v>45</v>
      </c>
      <c r="F229" s="58" t="s">
        <v>119</v>
      </c>
      <c r="G229" s="59">
        <v>3662.73</v>
      </c>
      <c r="H229" s="57">
        <v>443083707</v>
      </c>
      <c r="I229" s="59">
        <v>0</v>
      </c>
      <c r="J229" s="59">
        <v>0</v>
      </c>
      <c r="K229" s="59">
        <v>0</v>
      </c>
      <c r="L229" s="59">
        <v>0</v>
      </c>
      <c r="M229" s="59">
        <v>10035.32</v>
      </c>
      <c r="N229" s="5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0">
        <v>45917.908773148149</v>
      </c>
      <c r="B230" s="61">
        <v>443869133</v>
      </c>
      <c r="C230" s="62" t="s">
        <v>36</v>
      </c>
      <c r="D230" s="62" t="s">
        <v>37</v>
      </c>
      <c r="E230" s="62" t="s">
        <v>46</v>
      </c>
      <c r="F230" s="62" t="s">
        <v>119</v>
      </c>
      <c r="G230" s="63">
        <v>3661.36</v>
      </c>
      <c r="H230" s="61">
        <v>443083831</v>
      </c>
      <c r="I230" s="63">
        <v>0</v>
      </c>
      <c r="J230" s="63">
        <v>0</v>
      </c>
      <c r="K230" s="63">
        <v>0</v>
      </c>
      <c r="L230" s="63">
        <v>1.4</v>
      </c>
      <c r="M230" s="63">
        <v>10036.719999999999</v>
      </c>
      <c r="N230" s="62" t="s">
        <v>814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6">
        <v>45917.908854166664</v>
      </c>
      <c r="B231" s="57">
        <v>443869206</v>
      </c>
      <c r="C231" s="58" t="s">
        <v>36</v>
      </c>
      <c r="D231" s="58" t="s">
        <v>37</v>
      </c>
      <c r="E231" s="58" t="s">
        <v>46</v>
      </c>
      <c r="F231" s="58" t="s">
        <v>119</v>
      </c>
      <c r="G231" s="59">
        <v>3659.68</v>
      </c>
      <c r="H231" s="57">
        <v>443083903</v>
      </c>
      <c r="I231" s="59">
        <v>0</v>
      </c>
      <c r="J231" s="59">
        <v>0</v>
      </c>
      <c r="K231" s="59">
        <v>0</v>
      </c>
      <c r="L231" s="59">
        <v>3.12</v>
      </c>
      <c r="M231" s="59">
        <v>10039.84</v>
      </c>
      <c r="N231" s="58" t="s">
        <v>815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0">
        <v>45917.908854166664</v>
      </c>
      <c r="B232" s="61">
        <v>443869207</v>
      </c>
      <c r="C232" s="62" t="s">
        <v>36</v>
      </c>
      <c r="D232" s="62" t="s">
        <v>37</v>
      </c>
      <c r="E232" s="62" t="s">
        <v>46</v>
      </c>
      <c r="F232" s="62" t="s">
        <v>119</v>
      </c>
      <c r="G232" s="63">
        <v>3659.68</v>
      </c>
      <c r="H232" s="61">
        <v>443083904</v>
      </c>
      <c r="I232" s="63">
        <v>0</v>
      </c>
      <c r="J232" s="63">
        <v>0</v>
      </c>
      <c r="K232" s="63">
        <v>0</v>
      </c>
      <c r="L232" s="63">
        <v>3.05</v>
      </c>
      <c r="M232" s="63">
        <v>10042.89</v>
      </c>
      <c r="N232" s="62" t="s">
        <v>815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6">
        <v>45917.909178240741</v>
      </c>
      <c r="B233" s="57">
        <v>443869485</v>
      </c>
      <c r="C233" s="58" t="s">
        <v>36</v>
      </c>
      <c r="D233" s="58" t="s">
        <v>37</v>
      </c>
      <c r="E233" s="58" t="s">
        <v>46</v>
      </c>
      <c r="F233" s="58" t="s">
        <v>119</v>
      </c>
      <c r="G233" s="59">
        <v>3659.11</v>
      </c>
      <c r="H233" s="57">
        <v>443084183</v>
      </c>
      <c r="I233" s="59">
        <v>0</v>
      </c>
      <c r="J233" s="59">
        <v>0</v>
      </c>
      <c r="K233" s="59">
        <v>0</v>
      </c>
      <c r="L233" s="59">
        <v>3.67</v>
      </c>
      <c r="M233" s="59">
        <v>10046.56</v>
      </c>
      <c r="N233" s="58" t="s">
        <v>816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0">
        <v>45917.913958333331</v>
      </c>
      <c r="B234" s="61">
        <v>443879867</v>
      </c>
      <c r="C234" s="62" t="s">
        <v>36</v>
      </c>
      <c r="D234" s="62" t="s">
        <v>38</v>
      </c>
      <c r="E234" s="62" t="s">
        <v>45</v>
      </c>
      <c r="F234" s="62" t="s">
        <v>119</v>
      </c>
      <c r="G234" s="63">
        <v>3650.16</v>
      </c>
      <c r="H234" s="61">
        <v>443094434</v>
      </c>
      <c r="I234" s="63">
        <v>0</v>
      </c>
      <c r="J234" s="63">
        <v>0</v>
      </c>
      <c r="K234" s="63">
        <v>0</v>
      </c>
      <c r="L234" s="63">
        <v>0</v>
      </c>
      <c r="M234" s="63">
        <v>10046.56</v>
      </c>
      <c r="N234" s="62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6">
        <v>45917.913969907408</v>
      </c>
      <c r="B235" s="57">
        <v>443879873</v>
      </c>
      <c r="C235" s="58" t="s">
        <v>36</v>
      </c>
      <c r="D235" s="58" t="s">
        <v>38</v>
      </c>
      <c r="E235" s="58" t="s">
        <v>45</v>
      </c>
      <c r="F235" s="58" t="s">
        <v>119</v>
      </c>
      <c r="G235" s="59">
        <v>3650.19</v>
      </c>
      <c r="H235" s="57">
        <v>443094439</v>
      </c>
      <c r="I235" s="59">
        <v>0</v>
      </c>
      <c r="J235" s="59">
        <v>0</v>
      </c>
      <c r="K235" s="59">
        <v>0</v>
      </c>
      <c r="L235" s="59">
        <v>0</v>
      </c>
      <c r="M235" s="59">
        <v>10046.56</v>
      </c>
      <c r="N235" s="5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0">
        <v>45917.913969907408</v>
      </c>
      <c r="B236" s="61">
        <v>443879876</v>
      </c>
      <c r="C236" s="62" t="s">
        <v>36</v>
      </c>
      <c r="D236" s="62" t="s">
        <v>38</v>
      </c>
      <c r="E236" s="62" t="s">
        <v>45</v>
      </c>
      <c r="F236" s="62" t="s">
        <v>119</v>
      </c>
      <c r="G236" s="63">
        <v>3650.19</v>
      </c>
      <c r="H236" s="61">
        <v>443094442</v>
      </c>
      <c r="I236" s="63">
        <v>0</v>
      </c>
      <c r="J236" s="63">
        <v>0</v>
      </c>
      <c r="K236" s="63">
        <v>0</v>
      </c>
      <c r="L236" s="63">
        <v>0</v>
      </c>
      <c r="M236" s="63">
        <v>10046.56</v>
      </c>
      <c r="N236" s="62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6">
        <v>45917.913969907408</v>
      </c>
      <c r="B237" s="57">
        <v>443879878</v>
      </c>
      <c r="C237" s="58" t="s">
        <v>36</v>
      </c>
      <c r="D237" s="58" t="s">
        <v>38</v>
      </c>
      <c r="E237" s="58" t="s">
        <v>45</v>
      </c>
      <c r="F237" s="58" t="s">
        <v>119</v>
      </c>
      <c r="G237" s="59">
        <v>3650.14</v>
      </c>
      <c r="H237" s="57">
        <v>443094444</v>
      </c>
      <c r="I237" s="59">
        <v>0</v>
      </c>
      <c r="J237" s="59">
        <v>0</v>
      </c>
      <c r="K237" s="59">
        <v>0</v>
      </c>
      <c r="L237" s="59">
        <v>0</v>
      </c>
      <c r="M237" s="59">
        <v>10046.56</v>
      </c>
      <c r="N237" s="5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0">
        <v>45917.914398148147</v>
      </c>
      <c r="B238" s="61">
        <v>443880551</v>
      </c>
      <c r="C238" s="62" t="s">
        <v>36</v>
      </c>
      <c r="D238" s="62" t="s">
        <v>37</v>
      </c>
      <c r="E238" s="62" t="s">
        <v>46</v>
      </c>
      <c r="F238" s="62" t="s">
        <v>119</v>
      </c>
      <c r="G238" s="63">
        <v>3648.5</v>
      </c>
      <c r="H238" s="61">
        <v>443095113</v>
      </c>
      <c r="I238" s="63">
        <v>0</v>
      </c>
      <c r="J238" s="63">
        <v>0</v>
      </c>
      <c r="K238" s="63">
        <v>0</v>
      </c>
      <c r="L238" s="63">
        <v>1.64</v>
      </c>
      <c r="M238" s="63">
        <v>10048.200000000001</v>
      </c>
      <c r="N238" s="62" t="s">
        <v>817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6">
        <v>45917.91443287037</v>
      </c>
      <c r="B239" s="57">
        <v>443880862</v>
      </c>
      <c r="C239" s="58" t="s">
        <v>36</v>
      </c>
      <c r="D239" s="58" t="s">
        <v>37</v>
      </c>
      <c r="E239" s="58" t="s">
        <v>46</v>
      </c>
      <c r="F239" s="58" t="s">
        <v>119</v>
      </c>
      <c r="G239" s="59">
        <v>3647.25</v>
      </c>
      <c r="H239" s="57">
        <v>443095423</v>
      </c>
      <c r="I239" s="59">
        <v>0</v>
      </c>
      <c r="J239" s="59">
        <v>0</v>
      </c>
      <c r="K239" s="59">
        <v>0</v>
      </c>
      <c r="L239" s="59">
        <v>2.91</v>
      </c>
      <c r="M239" s="59">
        <v>10051.11</v>
      </c>
      <c r="N239" s="58" t="s">
        <v>818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0">
        <v>45917.91443287037</v>
      </c>
      <c r="B240" s="61">
        <v>443880866</v>
      </c>
      <c r="C240" s="62" t="s">
        <v>36</v>
      </c>
      <c r="D240" s="62" t="s">
        <v>37</v>
      </c>
      <c r="E240" s="62" t="s">
        <v>46</v>
      </c>
      <c r="F240" s="62" t="s">
        <v>119</v>
      </c>
      <c r="G240" s="63">
        <v>3647.13</v>
      </c>
      <c r="H240" s="61">
        <v>443095428</v>
      </c>
      <c r="I240" s="63">
        <v>0</v>
      </c>
      <c r="J240" s="63">
        <v>0</v>
      </c>
      <c r="K240" s="63">
        <v>0</v>
      </c>
      <c r="L240" s="63">
        <v>3.06</v>
      </c>
      <c r="M240" s="63">
        <v>10054.17</v>
      </c>
      <c r="N240" s="62" t="s">
        <v>819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6">
        <v>45917.91443287037</v>
      </c>
      <c r="B241" s="57">
        <v>443880868</v>
      </c>
      <c r="C241" s="58" t="s">
        <v>36</v>
      </c>
      <c r="D241" s="58" t="s">
        <v>37</v>
      </c>
      <c r="E241" s="58" t="s">
        <v>46</v>
      </c>
      <c r="F241" s="58" t="s">
        <v>119</v>
      </c>
      <c r="G241" s="59">
        <v>3647.13</v>
      </c>
      <c r="H241" s="57">
        <v>443095429</v>
      </c>
      <c r="I241" s="59">
        <v>0</v>
      </c>
      <c r="J241" s="59">
        <v>0</v>
      </c>
      <c r="K241" s="59">
        <v>0</v>
      </c>
      <c r="L241" s="59">
        <v>3.06</v>
      </c>
      <c r="M241" s="59">
        <v>10057.23</v>
      </c>
      <c r="N241" s="58" t="s">
        <v>819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0">
        <v>45917.915694444448</v>
      </c>
      <c r="B242" s="61">
        <v>443882257</v>
      </c>
      <c r="C242" s="62" t="s">
        <v>36</v>
      </c>
      <c r="D242" s="62" t="s">
        <v>38</v>
      </c>
      <c r="E242" s="62" t="s">
        <v>45</v>
      </c>
      <c r="F242" s="62" t="s">
        <v>119</v>
      </c>
      <c r="G242" s="63">
        <v>3649.84</v>
      </c>
      <c r="H242" s="61">
        <v>443096807</v>
      </c>
      <c r="I242" s="63">
        <v>0</v>
      </c>
      <c r="J242" s="63">
        <v>0</v>
      </c>
      <c r="K242" s="63">
        <v>0</v>
      </c>
      <c r="L242" s="63">
        <v>0</v>
      </c>
      <c r="M242" s="63">
        <v>10057.23</v>
      </c>
      <c r="N242" s="62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6">
        <v>45917.915706018517</v>
      </c>
      <c r="B243" s="57">
        <v>443882261</v>
      </c>
      <c r="C243" s="58" t="s">
        <v>36</v>
      </c>
      <c r="D243" s="58" t="s">
        <v>38</v>
      </c>
      <c r="E243" s="58" t="s">
        <v>45</v>
      </c>
      <c r="F243" s="58" t="s">
        <v>119</v>
      </c>
      <c r="G243" s="59">
        <v>3649.77</v>
      </c>
      <c r="H243" s="57">
        <v>443096811</v>
      </c>
      <c r="I243" s="59">
        <v>0</v>
      </c>
      <c r="J243" s="59">
        <v>0</v>
      </c>
      <c r="K243" s="59">
        <v>0</v>
      </c>
      <c r="L243" s="59">
        <v>0</v>
      </c>
      <c r="M243" s="59">
        <v>10057.23</v>
      </c>
      <c r="N243" s="5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0">
        <v>45917.915706018517</v>
      </c>
      <c r="B244" s="61">
        <v>443882263</v>
      </c>
      <c r="C244" s="62" t="s">
        <v>36</v>
      </c>
      <c r="D244" s="62" t="s">
        <v>38</v>
      </c>
      <c r="E244" s="62" t="s">
        <v>45</v>
      </c>
      <c r="F244" s="62" t="s">
        <v>119</v>
      </c>
      <c r="G244" s="63">
        <v>3649.95</v>
      </c>
      <c r="H244" s="61">
        <v>443096813</v>
      </c>
      <c r="I244" s="63">
        <v>0</v>
      </c>
      <c r="J244" s="63">
        <v>0</v>
      </c>
      <c r="K244" s="63">
        <v>0</v>
      </c>
      <c r="L244" s="63">
        <v>0</v>
      </c>
      <c r="M244" s="63">
        <v>10057.23</v>
      </c>
      <c r="N244" s="62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6">
        <v>45917.915706018517</v>
      </c>
      <c r="B245" s="57">
        <v>443882266</v>
      </c>
      <c r="C245" s="58" t="s">
        <v>36</v>
      </c>
      <c r="D245" s="58" t="s">
        <v>38</v>
      </c>
      <c r="E245" s="58" t="s">
        <v>45</v>
      </c>
      <c r="F245" s="58" t="s">
        <v>119</v>
      </c>
      <c r="G245" s="59">
        <v>3651.08</v>
      </c>
      <c r="H245" s="57">
        <v>443096816</v>
      </c>
      <c r="I245" s="59">
        <v>0</v>
      </c>
      <c r="J245" s="59">
        <v>0</v>
      </c>
      <c r="K245" s="59">
        <v>0</v>
      </c>
      <c r="L245" s="59">
        <v>0</v>
      </c>
      <c r="M245" s="59">
        <v>10057.23</v>
      </c>
      <c r="N245" s="5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0">
        <v>45917.915879629632</v>
      </c>
      <c r="B246" s="61">
        <v>443882440</v>
      </c>
      <c r="C246" s="62" t="s">
        <v>36</v>
      </c>
      <c r="D246" s="62" t="s">
        <v>37</v>
      </c>
      <c r="E246" s="62" t="s">
        <v>46</v>
      </c>
      <c r="F246" s="62" t="s">
        <v>119</v>
      </c>
      <c r="G246" s="63">
        <v>3652.45</v>
      </c>
      <c r="H246" s="61">
        <v>443096989</v>
      </c>
      <c r="I246" s="63">
        <v>0</v>
      </c>
      <c r="J246" s="63">
        <v>0</v>
      </c>
      <c r="K246" s="63">
        <v>0</v>
      </c>
      <c r="L246" s="63">
        <v>-2.68</v>
      </c>
      <c r="M246" s="63">
        <v>10054.549999999999</v>
      </c>
      <c r="N246" s="62" t="s">
        <v>820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6">
        <v>45917.915879629632</v>
      </c>
      <c r="B247" s="57">
        <v>443882447</v>
      </c>
      <c r="C247" s="58" t="s">
        <v>36</v>
      </c>
      <c r="D247" s="58" t="s">
        <v>37</v>
      </c>
      <c r="E247" s="58" t="s">
        <v>46</v>
      </c>
      <c r="F247" s="58" t="s">
        <v>119</v>
      </c>
      <c r="G247" s="59">
        <v>3652.94</v>
      </c>
      <c r="H247" s="57">
        <v>443096996</v>
      </c>
      <c r="I247" s="59">
        <v>0</v>
      </c>
      <c r="J247" s="59">
        <v>0</v>
      </c>
      <c r="K247" s="59">
        <v>0</v>
      </c>
      <c r="L247" s="59">
        <v>-2.99</v>
      </c>
      <c r="M247" s="59">
        <v>10051.56</v>
      </c>
      <c r="N247" s="58" t="s">
        <v>821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0">
        <v>45917.915879629632</v>
      </c>
      <c r="B248" s="61">
        <v>443882448</v>
      </c>
      <c r="C248" s="62" t="s">
        <v>36</v>
      </c>
      <c r="D248" s="62" t="s">
        <v>37</v>
      </c>
      <c r="E248" s="62" t="s">
        <v>46</v>
      </c>
      <c r="F248" s="62" t="s">
        <v>119</v>
      </c>
      <c r="G248" s="63">
        <v>3652.94</v>
      </c>
      <c r="H248" s="61">
        <v>443096997</v>
      </c>
      <c r="I248" s="63">
        <v>0</v>
      </c>
      <c r="J248" s="63">
        <v>0</v>
      </c>
      <c r="K248" s="63">
        <v>0</v>
      </c>
      <c r="L248" s="63">
        <v>-1.86</v>
      </c>
      <c r="M248" s="63">
        <v>10049.700000000001</v>
      </c>
      <c r="N248" s="62" t="s">
        <v>821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6">
        <v>45917.915891203702</v>
      </c>
      <c r="B249" s="57">
        <v>443882452</v>
      </c>
      <c r="C249" s="58" t="s">
        <v>36</v>
      </c>
      <c r="D249" s="58" t="s">
        <v>37</v>
      </c>
      <c r="E249" s="58" t="s">
        <v>46</v>
      </c>
      <c r="F249" s="58" t="s">
        <v>119</v>
      </c>
      <c r="G249" s="59">
        <v>3653.08</v>
      </c>
      <c r="H249" s="57">
        <v>443097001</v>
      </c>
      <c r="I249" s="59">
        <v>0</v>
      </c>
      <c r="J249" s="59">
        <v>0</v>
      </c>
      <c r="K249" s="59">
        <v>0</v>
      </c>
      <c r="L249" s="59">
        <v>-3.24</v>
      </c>
      <c r="M249" s="59">
        <v>10046.459999999999</v>
      </c>
      <c r="N249" s="58" t="s">
        <v>822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0">
        <v>45917.916041666664</v>
      </c>
      <c r="B250" s="61">
        <v>443882643</v>
      </c>
      <c r="C250" s="62" t="s">
        <v>36</v>
      </c>
      <c r="D250" s="62" t="s">
        <v>38</v>
      </c>
      <c r="E250" s="62" t="s">
        <v>45</v>
      </c>
      <c r="F250" s="62" t="s">
        <v>119</v>
      </c>
      <c r="G250" s="63">
        <v>3650.47</v>
      </c>
      <c r="H250" s="61">
        <v>443097191</v>
      </c>
      <c r="I250" s="63">
        <v>0</v>
      </c>
      <c r="J250" s="63">
        <v>0</v>
      </c>
      <c r="K250" s="63">
        <v>0</v>
      </c>
      <c r="L250" s="63">
        <v>0</v>
      </c>
      <c r="M250" s="63">
        <v>10046.459999999999</v>
      </c>
      <c r="N250" s="62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6">
        <v>45917.91605324074</v>
      </c>
      <c r="B251" s="57">
        <v>443882646</v>
      </c>
      <c r="C251" s="58" t="s">
        <v>36</v>
      </c>
      <c r="D251" s="58" t="s">
        <v>38</v>
      </c>
      <c r="E251" s="58" t="s">
        <v>45</v>
      </c>
      <c r="F251" s="58" t="s">
        <v>119</v>
      </c>
      <c r="G251" s="59">
        <v>3650.4</v>
      </c>
      <c r="H251" s="57">
        <v>443097195</v>
      </c>
      <c r="I251" s="59">
        <v>0</v>
      </c>
      <c r="J251" s="59">
        <v>0</v>
      </c>
      <c r="K251" s="59">
        <v>0</v>
      </c>
      <c r="L251" s="59">
        <v>0</v>
      </c>
      <c r="M251" s="59">
        <v>10046.459999999999</v>
      </c>
      <c r="N251" s="5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0">
        <v>45917.91605324074</v>
      </c>
      <c r="B252" s="61">
        <v>443882650</v>
      </c>
      <c r="C252" s="62" t="s">
        <v>36</v>
      </c>
      <c r="D252" s="62" t="s">
        <v>38</v>
      </c>
      <c r="E252" s="62" t="s">
        <v>45</v>
      </c>
      <c r="F252" s="62" t="s">
        <v>119</v>
      </c>
      <c r="G252" s="63">
        <v>3649.95</v>
      </c>
      <c r="H252" s="61">
        <v>443097198</v>
      </c>
      <c r="I252" s="63">
        <v>0</v>
      </c>
      <c r="J252" s="63">
        <v>0</v>
      </c>
      <c r="K252" s="63">
        <v>0</v>
      </c>
      <c r="L252" s="63">
        <v>0</v>
      </c>
      <c r="M252" s="63">
        <v>10046.459999999999</v>
      </c>
      <c r="N252" s="62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6">
        <v>45917.91605324074</v>
      </c>
      <c r="B253" s="57">
        <v>443882653</v>
      </c>
      <c r="C253" s="58" t="s">
        <v>36</v>
      </c>
      <c r="D253" s="58" t="s">
        <v>38</v>
      </c>
      <c r="E253" s="58" t="s">
        <v>45</v>
      </c>
      <c r="F253" s="58" t="s">
        <v>119</v>
      </c>
      <c r="G253" s="59">
        <v>3649.74</v>
      </c>
      <c r="H253" s="57">
        <v>443097201</v>
      </c>
      <c r="I253" s="59">
        <v>0</v>
      </c>
      <c r="J253" s="59">
        <v>0</v>
      </c>
      <c r="K253" s="59">
        <v>0</v>
      </c>
      <c r="L253" s="59">
        <v>0</v>
      </c>
      <c r="M253" s="59">
        <v>10046.459999999999</v>
      </c>
      <c r="N253" s="5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0">
        <v>45917.91710648148</v>
      </c>
      <c r="B254" s="61">
        <v>443883664</v>
      </c>
      <c r="C254" s="62" t="s">
        <v>36</v>
      </c>
      <c r="D254" s="62" t="s">
        <v>37</v>
      </c>
      <c r="E254" s="62" t="s">
        <v>46</v>
      </c>
      <c r="F254" s="62" t="s">
        <v>119</v>
      </c>
      <c r="G254" s="63">
        <v>3648.73</v>
      </c>
      <c r="H254" s="61">
        <v>443098198</v>
      </c>
      <c r="I254" s="63">
        <v>0</v>
      </c>
      <c r="J254" s="63">
        <v>0</v>
      </c>
      <c r="K254" s="63">
        <v>0</v>
      </c>
      <c r="L254" s="63">
        <v>1.74</v>
      </c>
      <c r="M254" s="63">
        <v>10048.200000000001</v>
      </c>
      <c r="N254" s="62" t="s">
        <v>823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6">
        <v>45917.917118055557</v>
      </c>
      <c r="B255" s="57">
        <v>443883796</v>
      </c>
      <c r="C255" s="58" t="s">
        <v>36</v>
      </c>
      <c r="D255" s="58" t="s">
        <v>37</v>
      </c>
      <c r="E255" s="58" t="s">
        <v>46</v>
      </c>
      <c r="F255" s="58" t="s">
        <v>119</v>
      </c>
      <c r="G255" s="59">
        <v>3647.43</v>
      </c>
      <c r="H255" s="57">
        <v>443098330</v>
      </c>
      <c r="I255" s="59">
        <v>0</v>
      </c>
      <c r="J255" s="59">
        <v>0</v>
      </c>
      <c r="K255" s="59">
        <v>0</v>
      </c>
      <c r="L255" s="59">
        <v>2.97</v>
      </c>
      <c r="M255" s="59">
        <v>10051.17</v>
      </c>
      <c r="N255" s="58" t="s">
        <v>824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0">
        <v>45917.917118055557</v>
      </c>
      <c r="B256" s="61">
        <v>443883797</v>
      </c>
      <c r="C256" s="62" t="s">
        <v>36</v>
      </c>
      <c r="D256" s="62" t="s">
        <v>37</v>
      </c>
      <c r="E256" s="62" t="s">
        <v>46</v>
      </c>
      <c r="F256" s="62" t="s">
        <v>119</v>
      </c>
      <c r="G256" s="63">
        <v>3647.43</v>
      </c>
      <c r="H256" s="61">
        <v>443098331</v>
      </c>
      <c r="I256" s="63">
        <v>0</v>
      </c>
      <c r="J256" s="63">
        <v>0</v>
      </c>
      <c r="K256" s="63">
        <v>0</v>
      </c>
      <c r="L256" s="63">
        <v>2.52</v>
      </c>
      <c r="M256" s="63">
        <v>10053.69</v>
      </c>
      <c r="N256" s="62" t="s">
        <v>824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6">
        <v>45917.917210648149</v>
      </c>
      <c r="B257" s="57">
        <v>443883929</v>
      </c>
      <c r="C257" s="58" t="s">
        <v>36</v>
      </c>
      <c r="D257" s="58" t="s">
        <v>37</v>
      </c>
      <c r="E257" s="58" t="s">
        <v>46</v>
      </c>
      <c r="F257" s="58" t="s">
        <v>119</v>
      </c>
      <c r="G257" s="59">
        <v>3646.67</v>
      </c>
      <c r="H257" s="57">
        <v>443098463</v>
      </c>
      <c r="I257" s="59">
        <v>0</v>
      </c>
      <c r="J257" s="59">
        <v>0</v>
      </c>
      <c r="K257" s="59">
        <v>0</v>
      </c>
      <c r="L257" s="59">
        <v>3.07</v>
      </c>
      <c r="M257" s="59">
        <v>10056.76</v>
      </c>
      <c r="N257" s="58" t="s">
        <v>825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0">
        <v>45917.918124999997</v>
      </c>
      <c r="B258" s="61">
        <v>443885151</v>
      </c>
      <c r="C258" s="62" t="s">
        <v>36</v>
      </c>
      <c r="D258" s="62" t="s">
        <v>38</v>
      </c>
      <c r="E258" s="62" t="s">
        <v>45</v>
      </c>
      <c r="F258" s="62" t="s">
        <v>119</v>
      </c>
      <c r="G258" s="63">
        <v>3649.95</v>
      </c>
      <c r="H258" s="61">
        <v>443099678</v>
      </c>
      <c r="I258" s="63">
        <v>0</v>
      </c>
      <c r="J258" s="63">
        <v>0</v>
      </c>
      <c r="K258" s="63">
        <v>0</v>
      </c>
      <c r="L258" s="63">
        <v>0</v>
      </c>
      <c r="M258" s="63">
        <v>10056.76</v>
      </c>
      <c r="N258" s="62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6">
        <v>45917.918136574073</v>
      </c>
      <c r="B259" s="57">
        <v>443885154</v>
      </c>
      <c r="C259" s="58" t="s">
        <v>36</v>
      </c>
      <c r="D259" s="58" t="s">
        <v>38</v>
      </c>
      <c r="E259" s="58" t="s">
        <v>45</v>
      </c>
      <c r="F259" s="58" t="s">
        <v>119</v>
      </c>
      <c r="G259" s="59">
        <v>3649.89</v>
      </c>
      <c r="H259" s="57">
        <v>443099681</v>
      </c>
      <c r="I259" s="59">
        <v>0</v>
      </c>
      <c r="J259" s="59">
        <v>0</v>
      </c>
      <c r="K259" s="59">
        <v>0</v>
      </c>
      <c r="L259" s="59">
        <v>0</v>
      </c>
      <c r="M259" s="59">
        <v>10056.76</v>
      </c>
      <c r="N259" s="5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0">
        <v>45917.918136574073</v>
      </c>
      <c r="B260" s="61">
        <v>443885155</v>
      </c>
      <c r="C260" s="62" t="s">
        <v>36</v>
      </c>
      <c r="D260" s="62" t="s">
        <v>38</v>
      </c>
      <c r="E260" s="62" t="s">
        <v>45</v>
      </c>
      <c r="F260" s="62" t="s">
        <v>119</v>
      </c>
      <c r="G260" s="63">
        <v>3650.06</v>
      </c>
      <c r="H260" s="61">
        <v>443099682</v>
      </c>
      <c r="I260" s="63">
        <v>0</v>
      </c>
      <c r="J260" s="63">
        <v>0</v>
      </c>
      <c r="K260" s="63">
        <v>0</v>
      </c>
      <c r="L260" s="63">
        <v>0</v>
      </c>
      <c r="M260" s="63">
        <v>10056.76</v>
      </c>
      <c r="N260" s="62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6">
        <v>45917.918136574073</v>
      </c>
      <c r="B261" s="57">
        <v>443885157</v>
      </c>
      <c r="C261" s="58" t="s">
        <v>36</v>
      </c>
      <c r="D261" s="58" t="s">
        <v>38</v>
      </c>
      <c r="E261" s="58" t="s">
        <v>45</v>
      </c>
      <c r="F261" s="58" t="s">
        <v>119</v>
      </c>
      <c r="G261" s="59">
        <v>3650.13</v>
      </c>
      <c r="H261" s="57">
        <v>443099684</v>
      </c>
      <c r="I261" s="59">
        <v>0</v>
      </c>
      <c r="J261" s="59">
        <v>0</v>
      </c>
      <c r="K261" s="59">
        <v>0</v>
      </c>
      <c r="L261" s="59">
        <v>0</v>
      </c>
      <c r="M261" s="59">
        <v>10056.76</v>
      </c>
      <c r="N261" s="5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0">
        <v>45917.918252314812</v>
      </c>
      <c r="B262" s="61">
        <v>443885267</v>
      </c>
      <c r="C262" s="62" t="s">
        <v>36</v>
      </c>
      <c r="D262" s="62" t="s">
        <v>37</v>
      </c>
      <c r="E262" s="62" t="s">
        <v>46</v>
      </c>
      <c r="F262" s="62" t="s">
        <v>119</v>
      </c>
      <c r="G262" s="63">
        <v>3652.67</v>
      </c>
      <c r="H262" s="61">
        <v>443099791</v>
      </c>
      <c r="I262" s="63">
        <v>0</v>
      </c>
      <c r="J262" s="63">
        <v>0</v>
      </c>
      <c r="K262" s="63">
        <v>0</v>
      </c>
      <c r="L262" s="63">
        <v>-2.54</v>
      </c>
      <c r="M262" s="63">
        <v>10054.219999999999</v>
      </c>
      <c r="N262" s="62" t="s">
        <v>826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6">
        <v>45917.918263888889</v>
      </c>
      <c r="B263" s="57">
        <v>443885277</v>
      </c>
      <c r="C263" s="58" t="s">
        <v>36</v>
      </c>
      <c r="D263" s="58" t="s">
        <v>37</v>
      </c>
      <c r="E263" s="58" t="s">
        <v>46</v>
      </c>
      <c r="F263" s="58" t="s">
        <v>119</v>
      </c>
      <c r="G263" s="59">
        <v>3653.23</v>
      </c>
      <c r="H263" s="57">
        <v>443099798</v>
      </c>
      <c r="I263" s="59">
        <v>0</v>
      </c>
      <c r="J263" s="59">
        <v>0</v>
      </c>
      <c r="K263" s="59">
        <v>0</v>
      </c>
      <c r="L263" s="59">
        <v>-3.28</v>
      </c>
      <c r="M263" s="59">
        <v>10050.94</v>
      </c>
      <c r="N263" s="58" t="s">
        <v>827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0">
        <v>45917.918263888889</v>
      </c>
      <c r="B264" s="61">
        <v>443885278</v>
      </c>
      <c r="C264" s="62" t="s">
        <v>36</v>
      </c>
      <c r="D264" s="62" t="s">
        <v>37</v>
      </c>
      <c r="E264" s="62" t="s">
        <v>46</v>
      </c>
      <c r="F264" s="62" t="s">
        <v>119</v>
      </c>
      <c r="G264" s="63">
        <v>3653.23</v>
      </c>
      <c r="H264" s="61">
        <v>443099799</v>
      </c>
      <c r="I264" s="63">
        <v>0</v>
      </c>
      <c r="J264" s="63">
        <v>0</v>
      </c>
      <c r="K264" s="63">
        <v>0</v>
      </c>
      <c r="L264" s="63">
        <v>-3.34</v>
      </c>
      <c r="M264" s="63">
        <v>10047.6</v>
      </c>
      <c r="N264" s="62" t="s">
        <v>828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6">
        <v>45917.918263888889</v>
      </c>
      <c r="B265" s="57">
        <v>443885280</v>
      </c>
      <c r="C265" s="58" t="s">
        <v>36</v>
      </c>
      <c r="D265" s="58" t="s">
        <v>37</v>
      </c>
      <c r="E265" s="58" t="s">
        <v>46</v>
      </c>
      <c r="F265" s="58" t="s">
        <v>119</v>
      </c>
      <c r="G265" s="59">
        <v>3653.23</v>
      </c>
      <c r="H265" s="57">
        <v>443099800</v>
      </c>
      <c r="I265" s="59">
        <v>0</v>
      </c>
      <c r="J265" s="59">
        <v>0</v>
      </c>
      <c r="K265" s="59">
        <v>0</v>
      </c>
      <c r="L265" s="59">
        <v>-3.17</v>
      </c>
      <c r="M265" s="59">
        <v>10044.43</v>
      </c>
      <c r="N265" s="58" t="s">
        <v>828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0">
        <v>45917.918356481481</v>
      </c>
      <c r="B266" s="61">
        <v>443885401</v>
      </c>
      <c r="C266" s="62" t="s">
        <v>36</v>
      </c>
      <c r="D266" s="62" t="s">
        <v>38</v>
      </c>
      <c r="E266" s="62" t="s">
        <v>45</v>
      </c>
      <c r="F266" s="62" t="s">
        <v>119</v>
      </c>
      <c r="G266" s="63">
        <v>3652.6</v>
      </c>
      <c r="H266" s="61">
        <v>443099924</v>
      </c>
      <c r="I266" s="63">
        <v>0</v>
      </c>
      <c r="J266" s="63">
        <v>0</v>
      </c>
      <c r="K266" s="63">
        <v>0</v>
      </c>
      <c r="L266" s="63">
        <v>0</v>
      </c>
      <c r="M266" s="63">
        <v>10044.43</v>
      </c>
      <c r="N266" s="62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6">
        <v>45917.918541666666</v>
      </c>
      <c r="B267" s="57">
        <v>443885648</v>
      </c>
      <c r="C267" s="58" t="s">
        <v>36</v>
      </c>
      <c r="D267" s="58" t="s">
        <v>37</v>
      </c>
      <c r="E267" s="58" t="s">
        <v>46</v>
      </c>
      <c r="F267" s="58" t="s">
        <v>119</v>
      </c>
      <c r="G267" s="59">
        <v>3655.91</v>
      </c>
      <c r="H267" s="57">
        <v>443100167</v>
      </c>
      <c r="I267" s="59">
        <v>0</v>
      </c>
      <c r="J267" s="59">
        <v>0</v>
      </c>
      <c r="K267" s="59">
        <v>0</v>
      </c>
      <c r="L267" s="59">
        <v>-3.31</v>
      </c>
      <c r="M267" s="59">
        <v>10041.120000000001</v>
      </c>
      <c r="N267" s="58" t="s">
        <v>829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0">
        <v>45917.924259259256</v>
      </c>
      <c r="B268" s="61">
        <v>443890644</v>
      </c>
      <c r="C268" s="62" t="s">
        <v>36</v>
      </c>
      <c r="D268" s="62" t="s">
        <v>38</v>
      </c>
      <c r="E268" s="62" t="s">
        <v>45</v>
      </c>
      <c r="F268" s="62" t="s">
        <v>119</v>
      </c>
      <c r="G268" s="63">
        <v>3658.42</v>
      </c>
      <c r="H268" s="61">
        <v>443105099</v>
      </c>
      <c r="I268" s="63">
        <v>0</v>
      </c>
      <c r="J268" s="63">
        <v>0</v>
      </c>
      <c r="K268" s="63">
        <v>0</v>
      </c>
      <c r="L268" s="63">
        <v>0</v>
      </c>
      <c r="M268" s="63">
        <v>10041.120000000001</v>
      </c>
      <c r="N268" s="62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6">
        <v>45917.924699074072</v>
      </c>
      <c r="B269" s="57">
        <v>443891047</v>
      </c>
      <c r="C269" s="58" t="s">
        <v>36</v>
      </c>
      <c r="D269" s="58" t="s">
        <v>37</v>
      </c>
      <c r="E269" s="58" t="s">
        <v>46</v>
      </c>
      <c r="F269" s="58" t="s">
        <v>119</v>
      </c>
      <c r="G269" s="59">
        <v>3654.28</v>
      </c>
      <c r="H269" s="57">
        <v>443105495</v>
      </c>
      <c r="I269" s="59">
        <v>0</v>
      </c>
      <c r="J269" s="59">
        <v>0</v>
      </c>
      <c r="K269" s="59">
        <v>0</v>
      </c>
      <c r="L269" s="59">
        <v>4.1399999999999997</v>
      </c>
      <c r="M269" s="59">
        <v>10045.26</v>
      </c>
      <c r="N269" s="58" t="s">
        <v>830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0">
        <v>45917.930092592593</v>
      </c>
      <c r="B270" s="61">
        <v>443895231</v>
      </c>
      <c r="C270" s="62" t="s">
        <v>36</v>
      </c>
      <c r="D270" s="62" t="s">
        <v>38</v>
      </c>
      <c r="E270" s="62" t="s">
        <v>45</v>
      </c>
      <c r="F270" s="62" t="s">
        <v>119</v>
      </c>
      <c r="G270" s="63">
        <v>3653.5</v>
      </c>
      <c r="H270" s="61">
        <v>443109666</v>
      </c>
      <c r="I270" s="63">
        <v>0</v>
      </c>
      <c r="J270" s="63">
        <v>0</v>
      </c>
      <c r="K270" s="63">
        <v>0</v>
      </c>
      <c r="L270" s="63">
        <v>0</v>
      </c>
      <c r="M270" s="63">
        <v>10045.26</v>
      </c>
      <c r="N270" s="62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6">
        <v>45917.931469907409</v>
      </c>
      <c r="B271" s="57">
        <v>443896058</v>
      </c>
      <c r="C271" s="58" t="s">
        <v>36</v>
      </c>
      <c r="D271" s="58" t="s">
        <v>37</v>
      </c>
      <c r="E271" s="58" t="s">
        <v>46</v>
      </c>
      <c r="F271" s="58" t="s">
        <v>119</v>
      </c>
      <c r="G271" s="59">
        <v>3656.86</v>
      </c>
      <c r="H271" s="57">
        <v>443110509</v>
      </c>
      <c r="I271" s="59">
        <v>0</v>
      </c>
      <c r="J271" s="59">
        <v>0</v>
      </c>
      <c r="K271" s="59">
        <v>0</v>
      </c>
      <c r="L271" s="59">
        <v>-3.36</v>
      </c>
      <c r="M271" s="59">
        <v>10041.9</v>
      </c>
      <c r="N271" s="58" t="s">
        <v>831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0">
        <v>45917.939467592594</v>
      </c>
      <c r="B272" s="61">
        <v>443902077</v>
      </c>
      <c r="C272" s="62" t="s">
        <v>36</v>
      </c>
      <c r="D272" s="62" t="s">
        <v>38</v>
      </c>
      <c r="E272" s="62" t="s">
        <v>45</v>
      </c>
      <c r="F272" s="62" t="s">
        <v>119</v>
      </c>
      <c r="G272" s="63">
        <v>3660.15</v>
      </c>
      <c r="H272" s="61">
        <v>443116392</v>
      </c>
      <c r="I272" s="63">
        <v>0</v>
      </c>
      <c r="J272" s="63">
        <v>0</v>
      </c>
      <c r="K272" s="63">
        <v>0</v>
      </c>
      <c r="L272" s="63">
        <v>0</v>
      </c>
      <c r="M272" s="63">
        <v>10041.9</v>
      </c>
      <c r="N272" s="62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6">
        <v>45917.939583333333</v>
      </c>
      <c r="B273" s="57">
        <v>443902132</v>
      </c>
      <c r="C273" s="58" t="s">
        <v>36</v>
      </c>
      <c r="D273" s="58" t="s">
        <v>37</v>
      </c>
      <c r="E273" s="58" t="s">
        <v>45</v>
      </c>
      <c r="F273" s="58" t="s">
        <v>119</v>
      </c>
      <c r="G273" s="59">
        <v>3661.29</v>
      </c>
      <c r="H273" s="57">
        <v>443116447</v>
      </c>
      <c r="I273" s="59">
        <v>0</v>
      </c>
      <c r="J273" s="59">
        <v>0</v>
      </c>
      <c r="K273" s="59">
        <v>0</v>
      </c>
      <c r="L273" s="59">
        <v>0</v>
      </c>
      <c r="M273" s="59">
        <v>10041.9</v>
      </c>
      <c r="N273" s="5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0">
        <v>45917.939583333333</v>
      </c>
      <c r="B274" s="61">
        <v>443902136</v>
      </c>
      <c r="C274" s="62" t="s">
        <v>36</v>
      </c>
      <c r="D274" s="62" t="s">
        <v>37</v>
      </c>
      <c r="E274" s="62" t="s">
        <v>45</v>
      </c>
      <c r="F274" s="62" t="s">
        <v>119</v>
      </c>
      <c r="G274" s="63">
        <v>3661.23</v>
      </c>
      <c r="H274" s="61">
        <v>443116451</v>
      </c>
      <c r="I274" s="63">
        <v>0</v>
      </c>
      <c r="J274" s="63">
        <v>0</v>
      </c>
      <c r="K274" s="63">
        <v>0</v>
      </c>
      <c r="L274" s="63">
        <v>0</v>
      </c>
      <c r="M274" s="63">
        <v>10041.9</v>
      </c>
      <c r="N274" s="62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6">
        <v>45917.939583333333</v>
      </c>
      <c r="B275" s="57">
        <v>443902137</v>
      </c>
      <c r="C275" s="58" t="s">
        <v>36</v>
      </c>
      <c r="D275" s="58" t="s">
        <v>37</v>
      </c>
      <c r="E275" s="58" t="s">
        <v>45</v>
      </c>
      <c r="F275" s="58" t="s">
        <v>119</v>
      </c>
      <c r="G275" s="59">
        <v>3661.03</v>
      </c>
      <c r="H275" s="57">
        <v>443116453</v>
      </c>
      <c r="I275" s="59">
        <v>0</v>
      </c>
      <c r="J275" s="59">
        <v>0</v>
      </c>
      <c r="K275" s="59">
        <v>0</v>
      </c>
      <c r="L275" s="59">
        <v>0</v>
      </c>
      <c r="M275" s="59">
        <v>10041.9</v>
      </c>
      <c r="N275" s="5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0">
        <v>45917.939583333333</v>
      </c>
      <c r="B276" s="61">
        <v>443902138</v>
      </c>
      <c r="C276" s="62" t="s">
        <v>36</v>
      </c>
      <c r="D276" s="62" t="s">
        <v>37</v>
      </c>
      <c r="E276" s="62" t="s">
        <v>45</v>
      </c>
      <c r="F276" s="62" t="s">
        <v>119</v>
      </c>
      <c r="G276" s="63">
        <v>3661.14</v>
      </c>
      <c r="H276" s="61">
        <v>443116454</v>
      </c>
      <c r="I276" s="63">
        <v>0</v>
      </c>
      <c r="J276" s="63">
        <v>0</v>
      </c>
      <c r="K276" s="63">
        <v>0</v>
      </c>
      <c r="L276" s="63">
        <v>0</v>
      </c>
      <c r="M276" s="63">
        <v>10041.9</v>
      </c>
      <c r="N276" s="62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6">
        <v>45917.94054398148</v>
      </c>
      <c r="B277" s="57">
        <v>443902463</v>
      </c>
      <c r="C277" s="58" t="s">
        <v>36</v>
      </c>
      <c r="D277" s="58" t="s">
        <v>38</v>
      </c>
      <c r="E277" s="58" t="s">
        <v>46</v>
      </c>
      <c r="F277" s="58" t="s">
        <v>119</v>
      </c>
      <c r="G277" s="59">
        <v>3658.72</v>
      </c>
      <c r="H277" s="57">
        <v>443116772</v>
      </c>
      <c r="I277" s="59">
        <v>0</v>
      </c>
      <c r="J277" s="59">
        <v>0</v>
      </c>
      <c r="K277" s="59">
        <v>0</v>
      </c>
      <c r="L277" s="59">
        <v>-2.5099999999999998</v>
      </c>
      <c r="M277" s="59">
        <v>10039.39</v>
      </c>
      <c r="N277" s="58" t="s">
        <v>832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0">
        <v>45917.94054398148</v>
      </c>
      <c r="B278" s="61">
        <v>443902473</v>
      </c>
      <c r="C278" s="62" t="s">
        <v>36</v>
      </c>
      <c r="D278" s="62" t="s">
        <v>38</v>
      </c>
      <c r="E278" s="62" t="s">
        <v>46</v>
      </c>
      <c r="F278" s="62" t="s">
        <v>119</v>
      </c>
      <c r="G278" s="63">
        <v>3658.31</v>
      </c>
      <c r="H278" s="61">
        <v>443116784</v>
      </c>
      <c r="I278" s="63">
        <v>0</v>
      </c>
      <c r="J278" s="63">
        <v>0</v>
      </c>
      <c r="K278" s="63">
        <v>0</v>
      </c>
      <c r="L278" s="63">
        <v>-2.98</v>
      </c>
      <c r="M278" s="63">
        <v>10036.41</v>
      </c>
      <c r="N278" s="62" t="s">
        <v>833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6">
        <v>45917.940555555557</v>
      </c>
      <c r="B279" s="57">
        <v>443902480</v>
      </c>
      <c r="C279" s="58" t="s">
        <v>36</v>
      </c>
      <c r="D279" s="58" t="s">
        <v>38</v>
      </c>
      <c r="E279" s="58" t="s">
        <v>46</v>
      </c>
      <c r="F279" s="58" t="s">
        <v>119</v>
      </c>
      <c r="G279" s="59">
        <v>3658.12</v>
      </c>
      <c r="H279" s="57">
        <v>443116789</v>
      </c>
      <c r="I279" s="59">
        <v>0</v>
      </c>
      <c r="J279" s="59">
        <v>0</v>
      </c>
      <c r="K279" s="59">
        <v>0</v>
      </c>
      <c r="L279" s="59">
        <v>-2.91</v>
      </c>
      <c r="M279" s="59">
        <v>10033.5</v>
      </c>
      <c r="N279" s="58" t="s">
        <v>834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0">
        <v>45917.940555555557</v>
      </c>
      <c r="B280" s="61">
        <v>443902482</v>
      </c>
      <c r="C280" s="62" t="s">
        <v>36</v>
      </c>
      <c r="D280" s="62" t="s">
        <v>38</v>
      </c>
      <c r="E280" s="62" t="s">
        <v>46</v>
      </c>
      <c r="F280" s="62" t="s">
        <v>119</v>
      </c>
      <c r="G280" s="63">
        <v>3658.12</v>
      </c>
      <c r="H280" s="61">
        <v>443116790</v>
      </c>
      <c r="I280" s="63">
        <v>0</v>
      </c>
      <c r="J280" s="63">
        <v>0</v>
      </c>
      <c r="K280" s="63">
        <v>0</v>
      </c>
      <c r="L280" s="63">
        <v>-3.02</v>
      </c>
      <c r="M280" s="63">
        <v>10030.48</v>
      </c>
      <c r="N280" s="62" t="s">
        <v>834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6">
        <v>45917.940972222219</v>
      </c>
      <c r="B281" s="57">
        <v>443902902</v>
      </c>
      <c r="C281" s="58" t="s">
        <v>36</v>
      </c>
      <c r="D281" s="58" t="s">
        <v>37</v>
      </c>
      <c r="E281" s="58" t="s">
        <v>46</v>
      </c>
      <c r="F281" s="58" t="s">
        <v>119</v>
      </c>
      <c r="G281" s="59">
        <v>3663.17</v>
      </c>
      <c r="H281" s="57">
        <v>443117209</v>
      </c>
      <c r="I281" s="59">
        <v>0</v>
      </c>
      <c r="J281" s="59">
        <v>0</v>
      </c>
      <c r="K281" s="59">
        <v>0</v>
      </c>
      <c r="L281" s="59">
        <v>-3.02</v>
      </c>
      <c r="M281" s="59">
        <v>10027.459999999999</v>
      </c>
      <c r="N281" s="58" t="s">
        <v>835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0">
        <v>45917.942939814813</v>
      </c>
      <c r="B282" s="61">
        <v>443904369</v>
      </c>
      <c r="C282" s="62" t="s">
        <v>36</v>
      </c>
      <c r="D282" s="62" t="s">
        <v>38</v>
      </c>
      <c r="E282" s="62" t="s">
        <v>45</v>
      </c>
      <c r="F282" s="62" t="s">
        <v>119</v>
      </c>
      <c r="G282" s="63">
        <v>3661.22</v>
      </c>
      <c r="H282" s="61">
        <v>443118670</v>
      </c>
      <c r="I282" s="63">
        <v>0</v>
      </c>
      <c r="J282" s="63">
        <v>0</v>
      </c>
      <c r="K282" s="63">
        <v>0</v>
      </c>
      <c r="L282" s="63">
        <v>0</v>
      </c>
      <c r="M282" s="63">
        <v>10027.459999999999</v>
      </c>
      <c r="N282" s="62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6">
        <v>45917.950659722221</v>
      </c>
      <c r="B283" s="57">
        <v>443908832</v>
      </c>
      <c r="C283" s="58" t="s">
        <v>36</v>
      </c>
      <c r="D283" s="58" t="s">
        <v>37</v>
      </c>
      <c r="E283" s="58" t="s">
        <v>46</v>
      </c>
      <c r="F283" s="58" t="s">
        <v>119</v>
      </c>
      <c r="G283" s="59">
        <v>3657.6</v>
      </c>
      <c r="H283" s="57">
        <v>443123121</v>
      </c>
      <c r="I283" s="59">
        <v>0</v>
      </c>
      <c r="J283" s="59">
        <v>0</v>
      </c>
      <c r="K283" s="59">
        <v>0</v>
      </c>
      <c r="L283" s="59">
        <v>3.62</v>
      </c>
      <c r="M283" s="59">
        <v>10031.08</v>
      </c>
      <c r="N283" s="58" t="s">
        <v>836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0">
        <v>45917.953703703701</v>
      </c>
      <c r="B284" s="61">
        <v>443910080</v>
      </c>
      <c r="C284" s="62" t="s">
        <v>36</v>
      </c>
      <c r="D284" s="62" t="s">
        <v>38</v>
      </c>
      <c r="E284" s="62" t="s">
        <v>45</v>
      </c>
      <c r="F284" s="62" t="s">
        <v>119</v>
      </c>
      <c r="G284" s="63">
        <v>3658.02</v>
      </c>
      <c r="H284" s="61">
        <v>443124351</v>
      </c>
      <c r="I284" s="63">
        <v>0</v>
      </c>
      <c r="J284" s="63">
        <v>0</v>
      </c>
      <c r="K284" s="63">
        <v>0</v>
      </c>
      <c r="L284" s="63">
        <v>0</v>
      </c>
      <c r="M284" s="63">
        <v>10031.08</v>
      </c>
      <c r="N284" s="62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6">
        <v>45917.953703703701</v>
      </c>
      <c r="B285" s="57">
        <v>443910081</v>
      </c>
      <c r="C285" s="58" t="s">
        <v>36</v>
      </c>
      <c r="D285" s="58" t="s">
        <v>38</v>
      </c>
      <c r="E285" s="58" t="s">
        <v>45</v>
      </c>
      <c r="F285" s="58" t="s">
        <v>119</v>
      </c>
      <c r="G285" s="59">
        <v>3658.06</v>
      </c>
      <c r="H285" s="57">
        <v>443124352</v>
      </c>
      <c r="I285" s="59">
        <v>0</v>
      </c>
      <c r="J285" s="59">
        <v>0</v>
      </c>
      <c r="K285" s="59">
        <v>0</v>
      </c>
      <c r="L285" s="59">
        <v>0</v>
      </c>
      <c r="M285" s="59">
        <v>10031.08</v>
      </c>
      <c r="N285" s="5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0">
        <v>45917.953703703701</v>
      </c>
      <c r="B286" s="61">
        <v>443910082</v>
      </c>
      <c r="C286" s="62" t="s">
        <v>36</v>
      </c>
      <c r="D286" s="62" t="s">
        <v>38</v>
      </c>
      <c r="E286" s="62" t="s">
        <v>45</v>
      </c>
      <c r="F286" s="62" t="s">
        <v>119</v>
      </c>
      <c r="G286" s="63">
        <v>3658.1</v>
      </c>
      <c r="H286" s="61">
        <v>443124353</v>
      </c>
      <c r="I286" s="63">
        <v>0</v>
      </c>
      <c r="J286" s="63">
        <v>0</v>
      </c>
      <c r="K286" s="63">
        <v>0</v>
      </c>
      <c r="L286" s="63">
        <v>0</v>
      </c>
      <c r="M286" s="63">
        <v>10031.08</v>
      </c>
      <c r="N286" s="62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6">
        <v>45917.953703703701</v>
      </c>
      <c r="B287" s="57">
        <v>443910083</v>
      </c>
      <c r="C287" s="58" t="s">
        <v>36</v>
      </c>
      <c r="D287" s="58" t="s">
        <v>38</v>
      </c>
      <c r="E287" s="58" t="s">
        <v>45</v>
      </c>
      <c r="F287" s="58" t="s">
        <v>119</v>
      </c>
      <c r="G287" s="59">
        <v>3658.13</v>
      </c>
      <c r="H287" s="57">
        <v>443124354</v>
      </c>
      <c r="I287" s="59">
        <v>0</v>
      </c>
      <c r="J287" s="59">
        <v>0</v>
      </c>
      <c r="K287" s="59">
        <v>0</v>
      </c>
      <c r="L287" s="59">
        <v>0</v>
      </c>
      <c r="M287" s="59">
        <v>10031.08</v>
      </c>
      <c r="N287" s="5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0">
        <v>45917.954282407409</v>
      </c>
      <c r="B288" s="61">
        <v>443910418</v>
      </c>
      <c r="C288" s="62" t="s">
        <v>36</v>
      </c>
      <c r="D288" s="62" t="s">
        <v>38</v>
      </c>
      <c r="E288" s="62" t="s">
        <v>45</v>
      </c>
      <c r="F288" s="62" t="s">
        <v>119</v>
      </c>
      <c r="G288" s="63">
        <v>3659.01</v>
      </c>
      <c r="H288" s="61">
        <v>443124689</v>
      </c>
      <c r="I288" s="63">
        <v>0</v>
      </c>
      <c r="J288" s="63">
        <v>0</v>
      </c>
      <c r="K288" s="63">
        <v>0</v>
      </c>
      <c r="L288" s="63">
        <v>0</v>
      </c>
      <c r="M288" s="63">
        <v>10031.08</v>
      </c>
      <c r="N288" s="62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6">
        <v>45917.955648148149</v>
      </c>
      <c r="B289" s="57">
        <v>443910939</v>
      </c>
      <c r="C289" s="58" t="s">
        <v>36</v>
      </c>
      <c r="D289" s="58" t="s">
        <v>37</v>
      </c>
      <c r="E289" s="58" t="s">
        <v>46</v>
      </c>
      <c r="F289" s="58" t="s">
        <v>119</v>
      </c>
      <c r="G289" s="59">
        <v>3660.62</v>
      </c>
      <c r="H289" s="57">
        <v>443125217</v>
      </c>
      <c r="I289" s="59">
        <v>0</v>
      </c>
      <c r="J289" s="59">
        <v>0</v>
      </c>
      <c r="K289" s="59">
        <v>0</v>
      </c>
      <c r="L289" s="59">
        <v>-2.4900000000000002</v>
      </c>
      <c r="M289" s="59">
        <v>10028.59</v>
      </c>
      <c r="N289" s="58" t="s">
        <v>837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0">
        <v>45917.955752314818</v>
      </c>
      <c r="B290" s="61">
        <v>443911014</v>
      </c>
      <c r="C290" s="62" t="s">
        <v>36</v>
      </c>
      <c r="D290" s="62" t="s">
        <v>37</v>
      </c>
      <c r="E290" s="62" t="s">
        <v>46</v>
      </c>
      <c r="F290" s="62" t="s">
        <v>119</v>
      </c>
      <c r="G290" s="63">
        <v>3661.02</v>
      </c>
      <c r="H290" s="61">
        <v>443125291</v>
      </c>
      <c r="I290" s="63">
        <v>0</v>
      </c>
      <c r="J290" s="63">
        <v>0</v>
      </c>
      <c r="K290" s="63">
        <v>0</v>
      </c>
      <c r="L290" s="63">
        <v>-2.96</v>
      </c>
      <c r="M290" s="63">
        <v>10025.629999999999</v>
      </c>
      <c r="N290" s="62" t="s">
        <v>838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6">
        <v>45917.955752314818</v>
      </c>
      <c r="B291" s="57">
        <v>443911015</v>
      </c>
      <c r="C291" s="58" t="s">
        <v>36</v>
      </c>
      <c r="D291" s="58" t="s">
        <v>37</v>
      </c>
      <c r="E291" s="58" t="s">
        <v>46</v>
      </c>
      <c r="F291" s="58" t="s">
        <v>119</v>
      </c>
      <c r="G291" s="59">
        <v>3661.02</v>
      </c>
      <c r="H291" s="57">
        <v>443125292</v>
      </c>
      <c r="I291" s="59">
        <v>0</v>
      </c>
      <c r="J291" s="59">
        <v>0</v>
      </c>
      <c r="K291" s="59">
        <v>0</v>
      </c>
      <c r="L291" s="59">
        <v>-2.92</v>
      </c>
      <c r="M291" s="59">
        <v>10022.709999999999</v>
      </c>
      <c r="N291" s="58" t="s">
        <v>838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0">
        <v>45917.955787037034</v>
      </c>
      <c r="B292" s="61">
        <v>443911053</v>
      </c>
      <c r="C292" s="62" t="s">
        <v>36</v>
      </c>
      <c r="D292" s="62" t="s">
        <v>37</v>
      </c>
      <c r="E292" s="62" t="s">
        <v>46</v>
      </c>
      <c r="F292" s="62" t="s">
        <v>119</v>
      </c>
      <c r="G292" s="63">
        <v>3661.08</v>
      </c>
      <c r="H292" s="61">
        <v>443125330</v>
      </c>
      <c r="I292" s="63">
        <v>0</v>
      </c>
      <c r="J292" s="63">
        <v>0</v>
      </c>
      <c r="K292" s="63">
        <v>0</v>
      </c>
      <c r="L292" s="63">
        <v>-3.06</v>
      </c>
      <c r="M292" s="63">
        <v>10019.65</v>
      </c>
      <c r="N292" s="62" t="s">
        <v>839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6">
        <v>45917.971053240741</v>
      </c>
      <c r="B293" s="57">
        <v>443916974</v>
      </c>
      <c r="C293" s="58" t="s">
        <v>36</v>
      </c>
      <c r="D293" s="58" t="s">
        <v>38</v>
      </c>
      <c r="E293" s="58" t="s">
        <v>45</v>
      </c>
      <c r="F293" s="58" t="s">
        <v>119</v>
      </c>
      <c r="G293" s="59">
        <v>3658.56</v>
      </c>
      <c r="H293" s="57">
        <v>443131211</v>
      </c>
      <c r="I293" s="59">
        <v>0</v>
      </c>
      <c r="J293" s="59">
        <v>0</v>
      </c>
      <c r="K293" s="59">
        <v>0</v>
      </c>
      <c r="L293" s="59">
        <v>0</v>
      </c>
      <c r="M293" s="59">
        <v>10019.65</v>
      </c>
      <c r="N293" s="5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0">
        <v>45917.971064814818</v>
      </c>
      <c r="B294" s="61">
        <v>443916977</v>
      </c>
      <c r="C294" s="62" t="s">
        <v>36</v>
      </c>
      <c r="D294" s="62" t="s">
        <v>38</v>
      </c>
      <c r="E294" s="62" t="s">
        <v>45</v>
      </c>
      <c r="F294" s="62" t="s">
        <v>119</v>
      </c>
      <c r="G294" s="63">
        <v>3658.56</v>
      </c>
      <c r="H294" s="61">
        <v>443131214</v>
      </c>
      <c r="I294" s="63">
        <v>0</v>
      </c>
      <c r="J294" s="63">
        <v>0</v>
      </c>
      <c r="K294" s="63">
        <v>0</v>
      </c>
      <c r="L294" s="63">
        <v>0</v>
      </c>
      <c r="M294" s="63">
        <v>10019.65</v>
      </c>
      <c r="N294" s="62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6">
        <v>45917.971064814818</v>
      </c>
      <c r="B295" s="57">
        <v>443916978</v>
      </c>
      <c r="C295" s="58" t="s">
        <v>36</v>
      </c>
      <c r="D295" s="58" t="s">
        <v>38</v>
      </c>
      <c r="E295" s="58" t="s">
        <v>45</v>
      </c>
      <c r="F295" s="58" t="s">
        <v>119</v>
      </c>
      <c r="G295" s="59">
        <v>3658.54</v>
      </c>
      <c r="H295" s="57">
        <v>443131215</v>
      </c>
      <c r="I295" s="59">
        <v>0</v>
      </c>
      <c r="J295" s="59">
        <v>0</v>
      </c>
      <c r="K295" s="59">
        <v>0</v>
      </c>
      <c r="L295" s="59">
        <v>0</v>
      </c>
      <c r="M295" s="59">
        <v>10019.65</v>
      </c>
      <c r="N295" s="5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0">
        <v>45917.971064814818</v>
      </c>
      <c r="B296" s="61">
        <v>443916979</v>
      </c>
      <c r="C296" s="62" t="s">
        <v>36</v>
      </c>
      <c r="D296" s="62" t="s">
        <v>38</v>
      </c>
      <c r="E296" s="62" t="s">
        <v>45</v>
      </c>
      <c r="F296" s="62" t="s">
        <v>119</v>
      </c>
      <c r="G296" s="63">
        <v>3658.6</v>
      </c>
      <c r="H296" s="61">
        <v>443131216</v>
      </c>
      <c r="I296" s="63">
        <v>0</v>
      </c>
      <c r="J296" s="63">
        <v>0</v>
      </c>
      <c r="K296" s="63">
        <v>0</v>
      </c>
      <c r="L296" s="63">
        <v>0</v>
      </c>
      <c r="M296" s="63">
        <v>10019.65</v>
      </c>
      <c r="N296" s="62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6">
        <v>45917.973738425928</v>
      </c>
      <c r="B297" s="57">
        <v>443917471</v>
      </c>
      <c r="C297" s="58" t="s">
        <v>36</v>
      </c>
      <c r="D297" s="58" t="s">
        <v>37</v>
      </c>
      <c r="E297" s="58" t="s">
        <v>46</v>
      </c>
      <c r="F297" s="58" t="s">
        <v>119</v>
      </c>
      <c r="G297" s="59">
        <v>3656.95</v>
      </c>
      <c r="H297" s="57">
        <v>443131706</v>
      </c>
      <c r="I297" s="59">
        <v>0</v>
      </c>
      <c r="J297" s="59">
        <v>0</v>
      </c>
      <c r="K297" s="59">
        <v>0</v>
      </c>
      <c r="L297" s="59">
        <v>1.61</v>
      </c>
      <c r="M297" s="59">
        <v>10021.26</v>
      </c>
      <c r="N297" s="58" t="s">
        <v>840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0">
        <v>45917.975219907406</v>
      </c>
      <c r="B298" s="61">
        <v>443918046</v>
      </c>
      <c r="C298" s="62" t="s">
        <v>36</v>
      </c>
      <c r="D298" s="62" t="s">
        <v>38</v>
      </c>
      <c r="E298" s="62" t="s">
        <v>45</v>
      </c>
      <c r="F298" s="62" t="s">
        <v>119</v>
      </c>
      <c r="G298" s="63">
        <v>3657.97</v>
      </c>
      <c r="H298" s="61">
        <v>443132270</v>
      </c>
      <c r="I298" s="63">
        <v>0</v>
      </c>
      <c r="J298" s="63">
        <v>0</v>
      </c>
      <c r="K298" s="63">
        <v>0</v>
      </c>
      <c r="L298" s="63">
        <v>0</v>
      </c>
      <c r="M298" s="63">
        <v>10021.26</v>
      </c>
      <c r="N298" s="62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6">
        <v>45917.975231481483</v>
      </c>
      <c r="B299" s="57">
        <v>443918047</v>
      </c>
      <c r="C299" s="58" t="s">
        <v>36</v>
      </c>
      <c r="D299" s="58" t="s">
        <v>37</v>
      </c>
      <c r="E299" s="58" t="s">
        <v>46</v>
      </c>
      <c r="F299" s="58" t="s">
        <v>119</v>
      </c>
      <c r="G299" s="59">
        <v>3658.27</v>
      </c>
      <c r="H299" s="57">
        <v>443132271</v>
      </c>
      <c r="I299" s="59">
        <v>0</v>
      </c>
      <c r="J299" s="59">
        <v>0</v>
      </c>
      <c r="K299" s="59">
        <v>0</v>
      </c>
      <c r="L299" s="59">
        <v>0.28999999999999998</v>
      </c>
      <c r="M299" s="59">
        <v>10021.549999999999</v>
      </c>
      <c r="N299" s="58" t="s">
        <v>841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0">
        <v>45917.975231481483</v>
      </c>
      <c r="B300" s="61">
        <v>443918048</v>
      </c>
      <c r="C300" s="62" t="s">
        <v>36</v>
      </c>
      <c r="D300" s="62" t="s">
        <v>37</v>
      </c>
      <c r="E300" s="62" t="s">
        <v>46</v>
      </c>
      <c r="F300" s="62" t="s">
        <v>119</v>
      </c>
      <c r="G300" s="63">
        <v>3658.27</v>
      </c>
      <c r="H300" s="61">
        <v>443132272</v>
      </c>
      <c r="I300" s="63">
        <v>0</v>
      </c>
      <c r="J300" s="63">
        <v>0</v>
      </c>
      <c r="K300" s="63">
        <v>0</v>
      </c>
      <c r="L300" s="63">
        <v>0.27</v>
      </c>
      <c r="M300" s="63">
        <v>10021.82</v>
      </c>
      <c r="N300" s="62" t="s">
        <v>841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6">
        <v>45917.975231481483</v>
      </c>
      <c r="B301" s="57">
        <v>443918049</v>
      </c>
      <c r="C301" s="58" t="s">
        <v>36</v>
      </c>
      <c r="D301" s="58" t="s">
        <v>37</v>
      </c>
      <c r="E301" s="58" t="s">
        <v>46</v>
      </c>
      <c r="F301" s="58" t="s">
        <v>119</v>
      </c>
      <c r="G301" s="59">
        <v>3658.27</v>
      </c>
      <c r="H301" s="57">
        <v>443132273</v>
      </c>
      <c r="I301" s="59">
        <v>0</v>
      </c>
      <c r="J301" s="59">
        <v>0</v>
      </c>
      <c r="K301" s="59">
        <v>0</v>
      </c>
      <c r="L301" s="59">
        <v>0.33</v>
      </c>
      <c r="M301" s="59">
        <v>10022.15</v>
      </c>
      <c r="N301" s="58" t="s">
        <v>841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0">
        <v>45917.975335648145</v>
      </c>
      <c r="B302" s="61">
        <v>443918055</v>
      </c>
      <c r="C302" s="62" t="s">
        <v>36</v>
      </c>
      <c r="D302" s="62" t="s">
        <v>38</v>
      </c>
      <c r="E302" s="62" t="s">
        <v>45</v>
      </c>
      <c r="F302" s="62" t="s">
        <v>119</v>
      </c>
      <c r="G302" s="63">
        <v>3657.95</v>
      </c>
      <c r="H302" s="61">
        <v>443132277</v>
      </c>
      <c r="I302" s="63">
        <v>0</v>
      </c>
      <c r="J302" s="63">
        <v>0</v>
      </c>
      <c r="K302" s="63">
        <v>0</v>
      </c>
      <c r="L302" s="63">
        <v>0</v>
      </c>
      <c r="M302" s="63">
        <v>10022.15</v>
      </c>
      <c r="N302" s="62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6">
        <v>45917.975347222222</v>
      </c>
      <c r="B303" s="57">
        <v>443918057</v>
      </c>
      <c r="C303" s="58" t="s">
        <v>36</v>
      </c>
      <c r="D303" s="58" t="s">
        <v>38</v>
      </c>
      <c r="E303" s="58" t="s">
        <v>45</v>
      </c>
      <c r="F303" s="58" t="s">
        <v>119</v>
      </c>
      <c r="G303" s="59">
        <v>3657.95</v>
      </c>
      <c r="H303" s="57">
        <v>443132279</v>
      </c>
      <c r="I303" s="59">
        <v>0</v>
      </c>
      <c r="J303" s="59">
        <v>0</v>
      </c>
      <c r="K303" s="59">
        <v>0</v>
      </c>
      <c r="L303" s="59">
        <v>0</v>
      </c>
      <c r="M303" s="59">
        <v>10022.15</v>
      </c>
      <c r="N303" s="5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0">
        <v>45917.975347222222</v>
      </c>
      <c r="B304" s="61">
        <v>443918058</v>
      </c>
      <c r="C304" s="62" t="s">
        <v>36</v>
      </c>
      <c r="D304" s="62" t="s">
        <v>38</v>
      </c>
      <c r="E304" s="62" t="s">
        <v>45</v>
      </c>
      <c r="F304" s="62" t="s">
        <v>119</v>
      </c>
      <c r="G304" s="63">
        <v>3657.95</v>
      </c>
      <c r="H304" s="61">
        <v>443132280</v>
      </c>
      <c r="I304" s="63">
        <v>0</v>
      </c>
      <c r="J304" s="63">
        <v>0</v>
      </c>
      <c r="K304" s="63">
        <v>0</v>
      </c>
      <c r="L304" s="63">
        <v>0</v>
      </c>
      <c r="M304" s="63">
        <v>10022.15</v>
      </c>
      <c r="N304" s="62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6">
        <v>45917.978495370371</v>
      </c>
      <c r="B305" s="57">
        <v>443918649</v>
      </c>
      <c r="C305" s="58" t="s">
        <v>36</v>
      </c>
      <c r="D305" s="58" t="s">
        <v>37</v>
      </c>
      <c r="E305" s="58" t="s">
        <v>46</v>
      </c>
      <c r="F305" s="58" t="s">
        <v>119</v>
      </c>
      <c r="G305" s="59">
        <v>3660.45</v>
      </c>
      <c r="H305" s="57">
        <v>443132860</v>
      </c>
      <c r="I305" s="59">
        <v>0</v>
      </c>
      <c r="J305" s="59">
        <v>0</v>
      </c>
      <c r="K305" s="59">
        <v>0</v>
      </c>
      <c r="L305" s="59">
        <v>-2.5</v>
      </c>
      <c r="M305" s="59">
        <v>10019.65</v>
      </c>
      <c r="N305" s="58" t="s">
        <v>842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0">
        <v>45918.0465625</v>
      </c>
      <c r="B306" s="61">
        <v>443929259</v>
      </c>
      <c r="C306" s="62" t="s">
        <v>36</v>
      </c>
      <c r="D306" s="62" t="s">
        <v>37</v>
      </c>
      <c r="E306" s="62" t="s">
        <v>46</v>
      </c>
      <c r="F306" s="62" t="s">
        <v>119</v>
      </c>
      <c r="G306" s="63">
        <v>3655.39</v>
      </c>
      <c r="H306" s="61">
        <v>443140636</v>
      </c>
      <c r="I306" s="63">
        <v>0</v>
      </c>
      <c r="J306" s="63">
        <v>0</v>
      </c>
      <c r="K306" s="63">
        <v>0</v>
      </c>
      <c r="L306" s="63">
        <v>3.62</v>
      </c>
      <c r="M306" s="63">
        <v>10023.27</v>
      </c>
      <c r="N306" s="62" t="s">
        <v>843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6">
        <v>45918.0465625</v>
      </c>
      <c r="B307" s="57">
        <v>443929261</v>
      </c>
      <c r="C307" s="58" t="s">
        <v>36</v>
      </c>
      <c r="D307" s="58" t="s">
        <v>37</v>
      </c>
      <c r="E307" s="58" t="s">
        <v>46</v>
      </c>
      <c r="F307" s="58" t="s">
        <v>119</v>
      </c>
      <c r="G307" s="59">
        <v>3655.39</v>
      </c>
      <c r="H307" s="57">
        <v>443140637</v>
      </c>
      <c r="I307" s="59">
        <v>0</v>
      </c>
      <c r="J307" s="59">
        <v>0</v>
      </c>
      <c r="K307" s="59">
        <v>0</v>
      </c>
      <c r="L307" s="59">
        <v>2.58</v>
      </c>
      <c r="M307" s="59">
        <v>10025.85</v>
      </c>
      <c r="N307" s="58" t="s">
        <v>844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0">
        <v>45918.047210648147</v>
      </c>
      <c r="B308" s="61">
        <v>443930220</v>
      </c>
      <c r="C308" s="62" t="s">
        <v>36</v>
      </c>
      <c r="D308" s="62" t="s">
        <v>38</v>
      </c>
      <c r="E308" s="62" t="s">
        <v>45</v>
      </c>
      <c r="F308" s="62" t="s">
        <v>119</v>
      </c>
      <c r="G308" s="63">
        <v>3658.06</v>
      </c>
      <c r="H308" s="61">
        <v>443141588</v>
      </c>
      <c r="I308" s="63">
        <v>0</v>
      </c>
      <c r="J308" s="63">
        <v>0</v>
      </c>
      <c r="K308" s="63">
        <v>0</v>
      </c>
      <c r="L308" s="63">
        <v>0</v>
      </c>
      <c r="M308" s="63">
        <v>10025.85</v>
      </c>
      <c r="N308" s="62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6">
        <v>45918.047210648147</v>
      </c>
      <c r="B309" s="57">
        <v>443930221</v>
      </c>
      <c r="C309" s="58" t="s">
        <v>36</v>
      </c>
      <c r="D309" s="58" t="s">
        <v>38</v>
      </c>
      <c r="E309" s="58" t="s">
        <v>45</v>
      </c>
      <c r="F309" s="58" t="s">
        <v>119</v>
      </c>
      <c r="G309" s="59">
        <v>3658.08</v>
      </c>
      <c r="H309" s="57">
        <v>443141589</v>
      </c>
      <c r="I309" s="59">
        <v>0</v>
      </c>
      <c r="J309" s="59">
        <v>0</v>
      </c>
      <c r="K309" s="59">
        <v>0</v>
      </c>
      <c r="L309" s="59">
        <v>0</v>
      </c>
      <c r="M309" s="59">
        <v>10025.85</v>
      </c>
      <c r="N309" s="5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0">
        <v>45918.047534722224</v>
      </c>
      <c r="B310" s="61">
        <v>443930281</v>
      </c>
      <c r="C310" s="62" t="s">
        <v>36</v>
      </c>
      <c r="D310" s="62" t="s">
        <v>37</v>
      </c>
      <c r="E310" s="62" t="s">
        <v>46</v>
      </c>
      <c r="F310" s="62" t="s">
        <v>119</v>
      </c>
      <c r="G310" s="63">
        <v>3658.67</v>
      </c>
      <c r="H310" s="61">
        <v>443141642</v>
      </c>
      <c r="I310" s="63">
        <v>0</v>
      </c>
      <c r="J310" s="63">
        <v>0</v>
      </c>
      <c r="K310" s="63">
        <v>0</v>
      </c>
      <c r="L310" s="63">
        <v>-0.72</v>
      </c>
      <c r="M310" s="63">
        <v>10025.129999999999</v>
      </c>
      <c r="N310" s="62" t="s">
        <v>845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6">
        <v>45918.047534722224</v>
      </c>
      <c r="B311" s="57">
        <v>443930282</v>
      </c>
      <c r="C311" s="58" t="s">
        <v>36</v>
      </c>
      <c r="D311" s="58" t="s">
        <v>37</v>
      </c>
      <c r="E311" s="58" t="s">
        <v>46</v>
      </c>
      <c r="F311" s="58" t="s">
        <v>119</v>
      </c>
      <c r="G311" s="59">
        <v>3658.67</v>
      </c>
      <c r="H311" s="57">
        <v>443141643</v>
      </c>
      <c r="I311" s="59">
        <v>0</v>
      </c>
      <c r="J311" s="59">
        <v>0</v>
      </c>
      <c r="K311" s="59">
        <v>0</v>
      </c>
      <c r="L311" s="59">
        <v>-0.72</v>
      </c>
      <c r="M311" s="59">
        <v>10024.41</v>
      </c>
      <c r="N311" s="58" t="s">
        <v>845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0">
        <v>45918.04859953704</v>
      </c>
      <c r="B312" s="61">
        <v>443930495</v>
      </c>
      <c r="C312" s="62" t="s">
        <v>36</v>
      </c>
      <c r="D312" s="62" t="s">
        <v>38</v>
      </c>
      <c r="E312" s="62" t="s">
        <v>45</v>
      </c>
      <c r="F312" s="62" t="s">
        <v>119</v>
      </c>
      <c r="G312" s="63">
        <v>3658.55</v>
      </c>
      <c r="H312" s="61">
        <v>443141856</v>
      </c>
      <c r="I312" s="63">
        <v>0</v>
      </c>
      <c r="J312" s="63">
        <v>0</v>
      </c>
      <c r="K312" s="63">
        <v>0</v>
      </c>
      <c r="L312" s="63">
        <v>0</v>
      </c>
      <c r="M312" s="63">
        <v>10024.41</v>
      </c>
      <c r="N312" s="62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6">
        <v>45918.049467592595</v>
      </c>
      <c r="B313" s="57">
        <v>443930570</v>
      </c>
      <c r="C313" s="58" t="s">
        <v>36</v>
      </c>
      <c r="D313" s="58" t="s">
        <v>37</v>
      </c>
      <c r="E313" s="58" t="s">
        <v>46</v>
      </c>
      <c r="F313" s="58" t="s">
        <v>119</v>
      </c>
      <c r="G313" s="59">
        <v>3661.1</v>
      </c>
      <c r="H313" s="57">
        <v>443141920</v>
      </c>
      <c r="I313" s="59">
        <v>0</v>
      </c>
      <c r="J313" s="59">
        <v>0</v>
      </c>
      <c r="K313" s="59">
        <v>0</v>
      </c>
      <c r="L313" s="59">
        <v>-3.04</v>
      </c>
      <c r="M313" s="59">
        <v>10021.370000000001</v>
      </c>
      <c r="N313" s="58" t="s">
        <v>846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0">
        <v>45918.049467592595</v>
      </c>
      <c r="B314" s="61">
        <v>443930574</v>
      </c>
      <c r="C314" s="62" t="s">
        <v>36</v>
      </c>
      <c r="D314" s="62" t="s">
        <v>37</v>
      </c>
      <c r="E314" s="62" t="s">
        <v>46</v>
      </c>
      <c r="F314" s="62" t="s">
        <v>119</v>
      </c>
      <c r="G314" s="63">
        <v>3661.1</v>
      </c>
      <c r="H314" s="61">
        <v>443141921</v>
      </c>
      <c r="I314" s="63">
        <v>0</v>
      </c>
      <c r="J314" s="63">
        <v>0</v>
      </c>
      <c r="K314" s="63">
        <v>0</v>
      </c>
      <c r="L314" s="63">
        <v>-3.02</v>
      </c>
      <c r="M314" s="63">
        <v>10018.35</v>
      </c>
      <c r="N314" s="62" t="s">
        <v>846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6">
        <v>45918.049513888887</v>
      </c>
      <c r="B315" s="57">
        <v>443930586</v>
      </c>
      <c r="C315" s="58" t="s">
        <v>36</v>
      </c>
      <c r="D315" s="58" t="s">
        <v>37</v>
      </c>
      <c r="E315" s="58" t="s">
        <v>46</v>
      </c>
      <c r="F315" s="58" t="s">
        <v>119</v>
      </c>
      <c r="G315" s="59">
        <v>3661.61</v>
      </c>
      <c r="H315" s="57">
        <v>443141938</v>
      </c>
      <c r="I315" s="59">
        <v>0</v>
      </c>
      <c r="J315" s="59">
        <v>0</v>
      </c>
      <c r="K315" s="59">
        <v>0</v>
      </c>
      <c r="L315" s="59">
        <v>-3.06</v>
      </c>
      <c r="M315" s="59">
        <v>10015.290000000001</v>
      </c>
      <c r="N315" s="58" t="s">
        <v>847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0">
        <v>45918.054618055554</v>
      </c>
      <c r="B316" s="61">
        <v>443931938</v>
      </c>
      <c r="C316" s="62" t="s">
        <v>36</v>
      </c>
      <c r="D316" s="62" t="s">
        <v>37</v>
      </c>
      <c r="E316" s="62" t="s">
        <v>45</v>
      </c>
      <c r="F316" s="62" t="s">
        <v>119</v>
      </c>
      <c r="G316" s="63">
        <v>3663.41</v>
      </c>
      <c r="H316" s="61">
        <v>443143294</v>
      </c>
      <c r="I316" s="63">
        <v>0</v>
      </c>
      <c r="J316" s="63">
        <v>0</v>
      </c>
      <c r="K316" s="63">
        <v>0</v>
      </c>
      <c r="L316" s="63">
        <v>0</v>
      </c>
      <c r="M316" s="63">
        <v>10015.290000000001</v>
      </c>
      <c r="N316" s="62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6">
        <v>45918.054618055554</v>
      </c>
      <c r="B317" s="57">
        <v>443931939</v>
      </c>
      <c r="C317" s="58" t="s">
        <v>36</v>
      </c>
      <c r="D317" s="58" t="s">
        <v>37</v>
      </c>
      <c r="E317" s="58" t="s">
        <v>45</v>
      </c>
      <c r="F317" s="58" t="s">
        <v>119</v>
      </c>
      <c r="G317" s="59">
        <v>3663.42</v>
      </c>
      <c r="H317" s="57">
        <v>443143295</v>
      </c>
      <c r="I317" s="59">
        <v>0</v>
      </c>
      <c r="J317" s="59">
        <v>0</v>
      </c>
      <c r="K317" s="59">
        <v>0</v>
      </c>
      <c r="L317" s="59">
        <v>0</v>
      </c>
      <c r="M317" s="59">
        <v>10015.290000000001</v>
      </c>
      <c r="N317" s="5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0">
        <v>45918.054629629631</v>
      </c>
      <c r="B318" s="61">
        <v>443931940</v>
      </c>
      <c r="C318" s="62" t="s">
        <v>36</v>
      </c>
      <c r="D318" s="62" t="s">
        <v>37</v>
      </c>
      <c r="E318" s="62" t="s">
        <v>45</v>
      </c>
      <c r="F318" s="62" t="s">
        <v>119</v>
      </c>
      <c r="G318" s="63">
        <v>3663.42</v>
      </c>
      <c r="H318" s="61">
        <v>443143296</v>
      </c>
      <c r="I318" s="63">
        <v>0</v>
      </c>
      <c r="J318" s="63">
        <v>0</v>
      </c>
      <c r="K318" s="63">
        <v>0</v>
      </c>
      <c r="L318" s="63">
        <v>0</v>
      </c>
      <c r="M318" s="63">
        <v>10015.290000000001</v>
      </c>
      <c r="N318" s="62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6">
        <v>45918.054629629631</v>
      </c>
      <c r="B319" s="57">
        <v>443931941</v>
      </c>
      <c r="C319" s="58" t="s">
        <v>36</v>
      </c>
      <c r="D319" s="58" t="s">
        <v>37</v>
      </c>
      <c r="E319" s="58" t="s">
        <v>45</v>
      </c>
      <c r="F319" s="58" t="s">
        <v>119</v>
      </c>
      <c r="G319" s="59">
        <v>3663.42</v>
      </c>
      <c r="H319" s="57">
        <v>443143297</v>
      </c>
      <c r="I319" s="59">
        <v>0</v>
      </c>
      <c r="J319" s="59">
        <v>0</v>
      </c>
      <c r="K319" s="59">
        <v>0</v>
      </c>
      <c r="L319" s="59">
        <v>0</v>
      </c>
      <c r="M319" s="59">
        <v>10015.290000000001</v>
      </c>
      <c r="N319" s="5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0">
        <v>45918.060474537036</v>
      </c>
      <c r="B320" s="61">
        <v>443932868</v>
      </c>
      <c r="C320" s="62" t="s">
        <v>36</v>
      </c>
      <c r="D320" s="62" t="s">
        <v>38</v>
      </c>
      <c r="E320" s="62" t="s">
        <v>46</v>
      </c>
      <c r="F320" s="62" t="s">
        <v>119</v>
      </c>
      <c r="G320" s="63">
        <v>3665.01</v>
      </c>
      <c r="H320" s="61">
        <v>443144246</v>
      </c>
      <c r="I320" s="63">
        <v>0</v>
      </c>
      <c r="J320" s="63">
        <v>0</v>
      </c>
      <c r="K320" s="63">
        <v>0</v>
      </c>
      <c r="L320" s="63">
        <v>1.6</v>
      </c>
      <c r="M320" s="63">
        <v>10016.89</v>
      </c>
      <c r="N320" s="62" t="s">
        <v>848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6">
        <v>45918.061215277776</v>
      </c>
      <c r="B321" s="57">
        <v>443932955</v>
      </c>
      <c r="C321" s="58" t="s">
        <v>36</v>
      </c>
      <c r="D321" s="58" t="s">
        <v>37</v>
      </c>
      <c r="E321" s="58" t="s">
        <v>45</v>
      </c>
      <c r="F321" s="58" t="s">
        <v>119</v>
      </c>
      <c r="G321" s="59">
        <v>3664.18</v>
      </c>
      <c r="H321" s="57">
        <v>443144330</v>
      </c>
      <c r="I321" s="59">
        <v>0</v>
      </c>
      <c r="J321" s="59">
        <v>0</v>
      </c>
      <c r="K321" s="59">
        <v>0</v>
      </c>
      <c r="L321" s="59">
        <v>0</v>
      </c>
      <c r="M321" s="59">
        <v>10016.89</v>
      </c>
      <c r="N321" s="5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0">
        <v>45918.061562499999</v>
      </c>
      <c r="B322" s="61">
        <v>443932970</v>
      </c>
      <c r="C322" s="62" t="s">
        <v>36</v>
      </c>
      <c r="D322" s="62" t="s">
        <v>38</v>
      </c>
      <c r="E322" s="62" t="s">
        <v>46</v>
      </c>
      <c r="F322" s="62" t="s">
        <v>119</v>
      </c>
      <c r="G322" s="63">
        <v>3663.76</v>
      </c>
      <c r="H322" s="61">
        <v>443144345</v>
      </c>
      <c r="I322" s="63">
        <v>0</v>
      </c>
      <c r="J322" s="63">
        <v>0</v>
      </c>
      <c r="K322" s="63">
        <v>0</v>
      </c>
      <c r="L322" s="63">
        <v>0.34</v>
      </c>
      <c r="M322" s="63">
        <v>10017.23</v>
      </c>
      <c r="N322" s="62" t="s">
        <v>849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6">
        <v>45918.061574074076</v>
      </c>
      <c r="B323" s="57">
        <v>443932973</v>
      </c>
      <c r="C323" s="58" t="s">
        <v>36</v>
      </c>
      <c r="D323" s="58" t="s">
        <v>38</v>
      </c>
      <c r="E323" s="58" t="s">
        <v>46</v>
      </c>
      <c r="F323" s="58" t="s">
        <v>119</v>
      </c>
      <c r="G323" s="59">
        <v>3663.75</v>
      </c>
      <c r="H323" s="57">
        <v>443144348</v>
      </c>
      <c r="I323" s="59">
        <v>0</v>
      </c>
      <c r="J323" s="59">
        <v>0</v>
      </c>
      <c r="K323" s="59">
        <v>0</v>
      </c>
      <c r="L323" s="59">
        <v>0.33</v>
      </c>
      <c r="M323" s="59">
        <v>10017.56</v>
      </c>
      <c r="N323" s="58" t="s">
        <v>850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0">
        <v>45918.061574074076</v>
      </c>
      <c r="B324" s="61">
        <v>443932974</v>
      </c>
      <c r="C324" s="62" t="s">
        <v>36</v>
      </c>
      <c r="D324" s="62" t="s">
        <v>38</v>
      </c>
      <c r="E324" s="62" t="s">
        <v>46</v>
      </c>
      <c r="F324" s="62" t="s">
        <v>119</v>
      </c>
      <c r="G324" s="63">
        <v>3663.75</v>
      </c>
      <c r="H324" s="61">
        <v>443144349</v>
      </c>
      <c r="I324" s="63">
        <v>0</v>
      </c>
      <c r="J324" s="63">
        <v>0</v>
      </c>
      <c r="K324" s="63">
        <v>0</v>
      </c>
      <c r="L324" s="63">
        <v>0.33</v>
      </c>
      <c r="M324" s="63">
        <v>10017.89</v>
      </c>
      <c r="N324" s="62" t="s">
        <v>850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6">
        <v>45918.061678240738</v>
      </c>
      <c r="B325" s="57">
        <v>443932986</v>
      </c>
      <c r="C325" s="58" t="s">
        <v>36</v>
      </c>
      <c r="D325" s="58" t="s">
        <v>37</v>
      </c>
      <c r="E325" s="58" t="s">
        <v>45</v>
      </c>
      <c r="F325" s="58" t="s">
        <v>119</v>
      </c>
      <c r="G325" s="59">
        <v>3664.02</v>
      </c>
      <c r="H325" s="57">
        <v>443144361</v>
      </c>
      <c r="I325" s="59">
        <v>0</v>
      </c>
      <c r="J325" s="59">
        <v>0</v>
      </c>
      <c r="K325" s="59">
        <v>0</v>
      </c>
      <c r="L325" s="59">
        <v>0</v>
      </c>
      <c r="M325" s="59">
        <v>10017.89</v>
      </c>
      <c r="N325" s="5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0">
        <v>45918.061678240738</v>
      </c>
      <c r="B326" s="61">
        <v>443932987</v>
      </c>
      <c r="C326" s="62" t="s">
        <v>36</v>
      </c>
      <c r="D326" s="62" t="s">
        <v>37</v>
      </c>
      <c r="E326" s="62" t="s">
        <v>45</v>
      </c>
      <c r="F326" s="62" t="s">
        <v>119</v>
      </c>
      <c r="G326" s="63">
        <v>3664.02</v>
      </c>
      <c r="H326" s="61">
        <v>443144362</v>
      </c>
      <c r="I326" s="63">
        <v>0</v>
      </c>
      <c r="J326" s="63">
        <v>0</v>
      </c>
      <c r="K326" s="63">
        <v>0</v>
      </c>
      <c r="L326" s="63">
        <v>0</v>
      </c>
      <c r="M326" s="63">
        <v>10017.89</v>
      </c>
      <c r="N326" s="62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6">
        <v>45918.061689814815</v>
      </c>
      <c r="B327" s="57">
        <v>443932988</v>
      </c>
      <c r="C327" s="58" t="s">
        <v>36</v>
      </c>
      <c r="D327" s="58" t="s">
        <v>37</v>
      </c>
      <c r="E327" s="58" t="s">
        <v>45</v>
      </c>
      <c r="F327" s="58" t="s">
        <v>119</v>
      </c>
      <c r="G327" s="59">
        <v>3664.02</v>
      </c>
      <c r="H327" s="57">
        <v>443144363</v>
      </c>
      <c r="I327" s="59">
        <v>0</v>
      </c>
      <c r="J327" s="59">
        <v>0</v>
      </c>
      <c r="K327" s="59">
        <v>0</v>
      </c>
      <c r="L327" s="59">
        <v>0</v>
      </c>
      <c r="M327" s="59">
        <v>10017.89</v>
      </c>
      <c r="N327" s="5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0">
        <v>45918.068055555559</v>
      </c>
      <c r="B328" s="61">
        <v>443934690</v>
      </c>
      <c r="C328" s="62" t="s">
        <v>36</v>
      </c>
      <c r="D328" s="62" t="s">
        <v>38</v>
      </c>
      <c r="E328" s="62" t="s">
        <v>45</v>
      </c>
      <c r="F328" s="62" t="s">
        <v>119</v>
      </c>
      <c r="G328" s="63">
        <v>3662.13</v>
      </c>
      <c r="H328" s="61">
        <v>443146056</v>
      </c>
      <c r="I328" s="63">
        <v>0</v>
      </c>
      <c r="J328" s="63">
        <v>0</v>
      </c>
      <c r="K328" s="63">
        <v>0</v>
      </c>
      <c r="L328" s="63">
        <v>0</v>
      </c>
      <c r="M328" s="63">
        <v>10017.89</v>
      </c>
      <c r="N328" s="62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6">
        <v>45918.068055555559</v>
      </c>
      <c r="B329" s="57">
        <v>443934692</v>
      </c>
      <c r="C329" s="58" t="s">
        <v>36</v>
      </c>
      <c r="D329" s="58" t="s">
        <v>38</v>
      </c>
      <c r="E329" s="58" t="s">
        <v>45</v>
      </c>
      <c r="F329" s="58" t="s">
        <v>119</v>
      </c>
      <c r="G329" s="59">
        <v>3662.17</v>
      </c>
      <c r="H329" s="57">
        <v>443146058</v>
      </c>
      <c r="I329" s="59">
        <v>0</v>
      </c>
      <c r="J329" s="59">
        <v>0</v>
      </c>
      <c r="K329" s="59">
        <v>0</v>
      </c>
      <c r="L329" s="59">
        <v>0</v>
      </c>
      <c r="M329" s="59">
        <v>10017.89</v>
      </c>
      <c r="N329" s="5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0">
        <v>45918.069432870368</v>
      </c>
      <c r="B330" s="61">
        <v>443934855</v>
      </c>
      <c r="C330" s="62" t="s">
        <v>36</v>
      </c>
      <c r="D330" s="62" t="s">
        <v>38</v>
      </c>
      <c r="E330" s="62" t="s">
        <v>45</v>
      </c>
      <c r="F330" s="62" t="s">
        <v>119</v>
      </c>
      <c r="G330" s="63">
        <v>3661.89</v>
      </c>
      <c r="H330" s="61">
        <v>443146223</v>
      </c>
      <c r="I330" s="63">
        <v>0</v>
      </c>
      <c r="J330" s="63">
        <v>0</v>
      </c>
      <c r="K330" s="63">
        <v>0</v>
      </c>
      <c r="L330" s="63">
        <v>0</v>
      </c>
      <c r="M330" s="63">
        <v>10017.89</v>
      </c>
      <c r="N330" s="62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6">
        <v>45918.069537037038</v>
      </c>
      <c r="B331" s="57">
        <v>443934871</v>
      </c>
      <c r="C331" s="58" t="s">
        <v>36</v>
      </c>
      <c r="D331" s="58" t="s">
        <v>38</v>
      </c>
      <c r="E331" s="58" t="s">
        <v>46</v>
      </c>
      <c r="F331" s="58" t="s">
        <v>119</v>
      </c>
      <c r="G331" s="59">
        <v>3661.51</v>
      </c>
      <c r="H331" s="57">
        <v>443146243</v>
      </c>
      <c r="I331" s="59">
        <v>0</v>
      </c>
      <c r="J331" s="59">
        <v>0</v>
      </c>
      <c r="K331" s="59">
        <v>0</v>
      </c>
      <c r="L331" s="59">
        <v>-2.5099999999999998</v>
      </c>
      <c r="M331" s="59">
        <v>10015.379999999999</v>
      </c>
      <c r="N331" s="58" t="s">
        <v>851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0">
        <v>45918.06958333333</v>
      </c>
      <c r="B332" s="61">
        <v>443934883</v>
      </c>
      <c r="C332" s="62" t="s">
        <v>36</v>
      </c>
      <c r="D332" s="62" t="s">
        <v>38</v>
      </c>
      <c r="E332" s="62" t="s">
        <v>46</v>
      </c>
      <c r="F332" s="62" t="s">
        <v>119</v>
      </c>
      <c r="G332" s="63">
        <v>3661.17</v>
      </c>
      <c r="H332" s="61">
        <v>443146254</v>
      </c>
      <c r="I332" s="63">
        <v>0</v>
      </c>
      <c r="J332" s="63">
        <v>0</v>
      </c>
      <c r="K332" s="63">
        <v>0</v>
      </c>
      <c r="L332" s="63">
        <v>-3.01</v>
      </c>
      <c r="M332" s="63">
        <v>10012.370000000001</v>
      </c>
      <c r="N332" s="62" t="s">
        <v>852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6">
        <v>45918.086076388892</v>
      </c>
      <c r="B333" s="57">
        <v>443938832</v>
      </c>
      <c r="C333" s="58" t="s">
        <v>36</v>
      </c>
      <c r="D333" s="58" t="s">
        <v>37</v>
      </c>
      <c r="E333" s="58" t="s">
        <v>46</v>
      </c>
      <c r="F333" s="58" t="s">
        <v>119</v>
      </c>
      <c r="G333" s="59">
        <v>3664.89</v>
      </c>
      <c r="H333" s="57">
        <v>443150169</v>
      </c>
      <c r="I333" s="59">
        <v>0</v>
      </c>
      <c r="J333" s="59">
        <v>0</v>
      </c>
      <c r="K333" s="59">
        <v>0</v>
      </c>
      <c r="L333" s="59">
        <v>-3</v>
      </c>
      <c r="M333" s="59">
        <v>10009.370000000001</v>
      </c>
      <c r="N333" s="58" t="s">
        <v>853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0">
        <v>45918.086898148147</v>
      </c>
      <c r="B334" s="61">
        <v>443938999</v>
      </c>
      <c r="C334" s="62" t="s">
        <v>36</v>
      </c>
      <c r="D334" s="62" t="s">
        <v>37</v>
      </c>
      <c r="E334" s="62" t="s">
        <v>46</v>
      </c>
      <c r="F334" s="62" t="s">
        <v>119</v>
      </c>
      <c r="G334" s="63">
        <v>3665.41</v>
      </c>
      <c r="H334" s="61">
        <v>443150329</v>
      </c>
      <c r="I334" s="63">
        <v>0</v>
      </c>
      <c r="J334" s="63">
        <v>0</v>
      </c>
      <c r="K334" s="63">
        <v>0</v>
      </c>
      <c r="L334" s="63">
        <v>-3.28</v>
      </c>
      <c r="M334" s="63">
        <v>10006.09</v>
      </c>
      <c r="N334" s="62" t="s">
        <v>854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6">
        <v>45918.086898148147</v>
      </c>
      <c r="B335" s="57">
        <v>443939001</v>
      </c>
      <c r="C335" s="58" t="s">
        <v>36</v>
      </c>
      <c r="D335" s="58" t="s">
        <v>37</v>
      </c>
      <c r="E335" s="58" t="s">
        <v>46</v>
      </c>
      <c r="F335" s="58" t="s">
        <v>119</v>
      </c>
      <c r="G335" s="59">
        <v>3665.41</v>
      </c>
      <c r="H335" s="57">
        <v>443150330</v>
      </c>
      <c r="I335" s="59">
        <v>0</v>
      </c>
      <c r="J335" s="59">
        <v>0</v>
      </c>
      <c r="K335" s="59">
        <v>0</v>
      </c>
      <c r="L335" s="59">
        <v>-3.24</v>
      </c>
      <c r="M335" s="59">
        <v>10002.85</v>
      </c>
      <c r="N335" s="58" t="s">
        <v>854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0">
        <v>45918.08829861111</v>
      </c>
      <c r="B336" s="61">
        <v>443939256</v>
      </c>
      <c r="C336" s="62" t="s">
        <v>36</v>
      </c>
      <c r="D336" s="62" t="s">
        <v>37</v>
      </c>
      <c r="E336" s="62" t="s">
        <v>45</v>
      </c>
      <c r="F336" s="62" t="s">
        <v>119</v>
      </c>
      <c r="G336" s="63">
        <v>3664.57</v>
      </c>
      <c r="H336" s="61">
        <v>443150580</v>
      </c>
      <c r="I336" s="63">
        <v>0</v>
      </c>
      <c r="J336" s="63">
        <v>0</v>
      </c>
      <c r="K336" s="63">
        <v>0</v>
      </c>
      <c r="L336" s="63">
        <v>0</v>
      </c>
      <c r="M336" s="63">
        <v>10002.85</v>
      </c>
      <c r="N336" s="62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6">
        <v>45918.08829861111</v>
      </c>
      <c r="B337" s="57">
        <v>443939257</v>
      </c>
      <c r="C337" s="58" t="s">
        <v>36</v>
      </c>
      <c r="D337" s="58" t="s">
        <v>37</v>
      </c>
      <c r="E337" s="58" t="s">
        <v>45</v>
      </c>
      <c r="F337" s="58" t="s">
        <v>119</v>
      </c>
      <c r="G337" s="59">
        <v>3664.57</v>
      </c>
      <c r="H337" s="57">
        <v>443150581</v>
      </c>
      <c r="I337" s="59">
        <v>0</v>
      </c>
      <c r="J337" s="59">
        <v>0</v>
      </c>
      <c r="K337" s="59">
        <v>0</v>
      </c>
      <c r="L337" s="59">
        <v>0</v>
      </c>
      <c r="M337" s="59">
        <v>10002.85</v>
      </c>
      <c r="N337" s="5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0">
        <v>45918.089560185188</v>
      </c>
      <c r="B338" s="61">
        <v>443939553</v>
      </c>
      <c r="C338" s="62" t="s">
        <v>36</v>
      </c>
      <c r="D338" s="62" t="s">
        <v>38</v>
      </c>
      <c r="E338" s="62" t="s">
        <v>46</v>
      </c>
      <c r="F338" s="62" t="s">
        <v>119</v>
      </c>
      <c r="G338" s="63">
        <v>3665.93</v>
      </c>
      <c r="H338" s="61">
        <v>443150871</v>
      </c>
      <c r="I338" s="63">
        <v>0</v>
      </c>
      <c r="J338" s="63">
        <v>0</v>
      </c>
      <c r="K338" s="63">
        <v>0</v>
      </c>
      <c r="L338" s="63">
        <v>1.36</v>
      </c>
      <c r="M338" s="63">
        <v>10004.209999999999</v>
      </c>
      <c r="N338" s="62" t="s">
        <v>855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6">
        <v>45918.092361111114</v>
      </c>
      <c r="B339" s="57">
        <v>443940349</v>
      </c>
      <c r="C339" s="58" t="s">
        <v>36</v>
      </c>
      <c r="D339" s="58" t="s">
        <v>38</v>
      </c>
      <c r="E339" s="58" t="s">
        <v>46</v>
      </c>
      <c r="F339" s="58" t="s">
        <v>119</v>
      </c>
      <c r="G339" s="59">
        <v>3667.05</v>
      </c>
      <c r="H339" s="57">
        <v>443151642</v>
      </c>
      <c r="I339" s="59">
        <v>0</v>
      </c>
      <c r="J339" s="59">
        <v>0</v>
      </c>
      <c r="K339" s="59">
        <v>0</v>
      </c>
      <c r="L339" s="59">
        <v>3.03</v>
      </c>
      <c r="M339" s="59">
        <v>10007.24</v>
      </c>
      <c r="N339" s="58" t="s">
        <v>856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0">
        <v>45918.093912037039</v>
      </c>
      <c r="B340" s="61">
        <v>443940690</v>
      </c>
      <c r="C340" s="62" t="s">
        <v>36</v>
      </c>
      <c r="D340" s="62" t="s">
        <v>38</v>
      </c>
      <c r="E340" s="62" t="s">
        <v>46</v>
      </c>
      <c r="F340" s="62" t="s">
        <v>119</v>
      </c>
      <c r="G340" s="63">
        <v>3667.52</v>
      </c>
      <c r="H340" s="61">
        <v>443151985</v>
      </c>
      <c r="I340" s="63">
        <v>0</v>
      </c>
      <c r="J340" s="63">
        <v>0</v>
      </c>
      <c r="K340" s="63">
        <v>0</v>
      </c>
      <c r="L340" s="63">
        <v>3.5</v>
      </c>
      <c r="M340" s="63">
        <v>10010.74</v>
      </c>
      <c r="N340" s="62" t="s">
        <v>857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6">
        <v>45918.093935185185</v>
      </c>
      <c r="B341" s="57">
        <v>443940695</v>
      </c>
      <c r="C341" s="58" t="s">
        <v>36</v>
      </c>
      <c r="D341" s="58" t="s">
        <v>38</v>
      </c>
      <c r="E341" s="58" t="s">
        <v>46</v>
      </c>
      <c r="F341" s="58" t="s">
        <v>119</v>
      </c>
      <c r="G341" s="59">
        <v>3667.59</v>
      </c>
      <c r="H341" s="57">
        <v>443151990</v>
      </c>
      <c r="I341" s="59">
        <v>0</v>
      </c>
      <c r="J341" s="59">
        <v>0</v>
      </c>
      <c r="K341" s="59">
        <v>0</v>
      </c>
      <c r="L341" s="59">
        <v>3.02</v>
      </c>
      <c r="M341" s="59">
        <v>10013.76</v>
      </c>
      <c r="N341" s="58" t="s">
        <v>858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0">
        <v>45918.096284722225</v>
      </c>
      <c r="B342" s="61">
        <v>443941323</v>
      </c>
      <c r="C342" s="62" t="s">
        <v>36</v>
      </c>
      <c r="D342" s="62" t="s">
        <v>37</v>
      </c>
      <c r="E342" s="62" t="s">
        <v>45</v>
      </c>
      <c r="F342" s="62" t="s">
        <v>119</v>
      </c>
      <c r="G342" s="63">
        <v>3667.83</v>
      </c>
      <c r="H342" s="61">
        <v>443152612</v>
      </c>
      <c r="I342" s="63">
        <v>0</v>
      </c>
      <c r="J342" s="63">
        <v>0</v>
      </c>
      <c r="K342" s="63">
        <v>0</v>
      </c>
      <c r="L342" s="63">
        <v>0</v>
      </c>
      <c r="M342" s="63">
        <v>10013.76</v>
      </c>
      <c r="N342" s="62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6">
        <v>45918.096284722225</v>
      </c>
      <c r="B343" s="57">
        <v>443941326</v>
      </c>
      <c r="C343" s="58" t="s">
        <v>36</v>
      </c>
      <c r="D343" s="58" t="s">
        <v>37</v>
      </c>
      <c r="E343" s="58" t="s">
        <v>45</v>
      </c>
      <c r="F343" s="58" t="s">
        <v>119</v>
      </c>
      <c r="G343" s="59">
        <v>3667.83</v>
      </c>
      <c r="H343" s="57">
        <v>443152614</v>
      </c>
      <c r="I343" s="59">
        <v>0</v>
      </c>
      <c r="J343" s="59">
        <v>0</v>
      </c>
      <c r="K343" s="59">
        <v>0</v>
      </c>
      <c r="L343" s="59">
        <v>0</v>
      </c>
      <c r="M343" s="59">
        <v>10013.76</v>
      </c>
      <c r="N343" s="5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0">
        <v>45918.096284722225</v>
      </c>
      <c r="B344" s="61">
        <v>443941329</v>
      </c>
      <c r="C344" s="62" t="s">
        <v>36</v>
      </c>
      <c r="D344" s="62" t="s">
        <v>37</v>
      </c>
      <c r="E344" s="62" t="s">
        <v>45</v>
      </c>
      <c r="F344" s="62" t="s">
        <v>119</v>
      </c>
      <c r="G344" s="63">
        <v>3667.83</v>
      </c>
      <c r="H344" s="61">
        <v>443152617</v>
      </c>
      <c r="I344" s="63">
        <v>0</v>
      </c>
      <c r="J344" s="63">
        <v>0</v>
      </c>
      <c r="K344" s="63">
        <v>0</v>
      </c>
      <c r="L344" s="63">
        <v>0</v>
      </c>
      <c r="M344" s="63">
        <v>10013.76</v>
      </c>
      <c r="N344" s="62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6">
        <v>45918.096296296295</v>
      </c>
      <c r="B345" s="57">
        <v>443941330</v>
      </c>
      <c r="C345" s="58" t="s">
        <v>36</v>
      </c>
      <c r="D345" s="58" t="s">
        <v>37</v>
      </c>
      <c r="E345" s="58" t="s">
        <v>45</v>
      </c>
      <c r="F345" s="58" t="s">
        <v>119</v>
      </c>
      <c r="G345" s="59">
        <v>3667.73</v>
      </c>
      <c r="H345" s="57">
        <v>443152618</v>
      </c>
      <c r="I345" s="59">
        <v>0</v>
      </c>
      <c r="J345" s="59">
        <v>0</v>
      </c>
      <c r="K345" s="59">
        <v>0</v>
      </c>
      <c r="L345" s="59">
        <v>0</v>
      </c>
      <c r="M345" s="59">
        <v>10013.76</v>
      </c>
      <c r="N345" s="5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0">
        <v>45918.099270833336</v>
      </c>
      <c r="B346" s="61">
        <v>443941906</v>
      </c>
      <c r="C346" s="62" t="s">
        <v>36</v>
      </c>
      <c r="D346" s="62" t="s">
        <v>38</v>
      </c>
      <c r="E346" s="62" t="s">
        <v>46</v>
      </c>
      <c r="F346" s="62" t="s">
        <v>119</v>
      </c>
      <c r="G346" s="63">
        <v>3669.58</v>
      </c>
      <c r="H346" s="61">
        <v>443153182</v>
      </c>
      <c r="I346" s="63">
        <v>0</v>
      </c>
      <c r="J346" s="63">
        <v>0</v>
      </c>
      <c r="K346" s="63">
        <v>0</v>
      </c>
      <c r="L346" s="63">
        <v>1.75</v>
      </c>
      <c r="M346" s="63">
        <v>10015.51</v>
      </c>
      <c r="N346" s="62" t="s">
        <v>859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6">
        <v>45918.102488425924</v>
      </c>
      <c r="B347" s="57">
        <v>443942687</v>
      </c>
      <c r="C347" s="58" t="s">
        <v>36</v>
      </c>
      <c r="D347" s="58" t="s">
        <v>38</v>
      </c>
      <c r="E347" s="58" t="s">
        <v>46</v>
      </c>
      <c r="F347" s="58" t="s">
        <v>119</v>
      </c>
      <c r="G347" s="59">
        <v>3671.06</v>
      </c>
      <c r="H347" s="57">
        <v>443153956</v>
      </c>
      <c r="I347" s="59">
        <v>0</v>
      </c>
      <c r="J347" s="59">
        <v>0</v>
      </c>
      <c r="K347" s="59">
        <v>0</v>
      </c>
      <c r="L347" s="59">
        <v>3.23</v>
      </c>
      <c r="M347" s="59">
        <v>10018.74</v>
      </c>
      <c r="N347" s="58" t="s">
        <v>860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0">
        <v>45918.102488425924</v>
      </c>
      <c r="B348" s="61">
        <v>443942688</v>
      </c>
      <c r="C348" s="62" t="s">
        <v>36</v>
      </c>
      <c r="D348" s="62" t="s">
        <v>38</v>
      </c>
      <c r="E348" s="62" t="s">
        <v>46</v>
      </c>
      <c r="F348" s="62" t="s">
        <v>119</v>
      </c>
      <c r="G348" s="63">
        <v>3671.06</v>
      </c>
      <c r="H348" s="61">
        <v>443153957</v>
      </c>
      <c r="I348" s="63">
        <v>0</v>
      </c>
      <c r="J348" s="63">
        <v>0</v>
      </c>
      <c r="K348" s="63">
        <v>0</v>
      </c>
      <c r="L348" s="63">
        <v>3.23</v>
      </c>
      <c r="M348" s="63">
        <v>10021.969999999999</v>
      </c>
      <c r="N348" s="62" t="s">
        <v>860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6">
        <v>45918.102592592593</v>
      </c>
      <c r="B349" s="57">
        <v>443942740</v>
      </c>
      <c r="C349" s="58" t="s">
        <v>36</v>
      </c>
      <c r="D349" s="58" t="s">
        <v>38</v>
      </c>
      <c r="E349" s="58" t="s">
        <v>46</v>
      </c>
      <c r="F349" s="58" t="s">
        <v>119</v>
      </c>
      <c r="G349" s="59">
        <v>3671.97</v>
      </c>
      <c r="H349" s="57">
        <v>443154007</v>
      </c>
      <c r="I349" s="59">
        <v>0</v>
      </c>
      <c r="J349" s="59">
        <v>0</v>
      </c>
      <c r="K349" s="59">
        <v>0</v>
      </c>
      <c r="L349" s="59">
        <v>4.24</v>
      </c>
      <c r="M349" s="59">
        <v>10026.209999999999</v>
      </c>
      <c r="N349" s="58" t="s">
        <v>861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0">
        <v>45918.103113425925</v>
      </c>
      <c r="B350" s="61">
        <v>443942965</v>
      </c>
      <c r="C350" s="62" t="s">
        <v>36</v>
      </c>
      <c r="D350" s="62" t="s">
        <v>37</v>
      </c>
      <c r="E350" s="62" t="s">
        <v>45</v>
      </c>
      <c r="F350" s="62" t="s">
        <v>119</v>
      </c>
      <c r="G350" s="63">
        <v>3670.2</v>
      </c>
      <c r="H350" s="61">
        <v>443154231</v>
      </c>
      <c r="I350" s="63">
        <v>0</v>
      </c>
      <c r="J350" s="63">
        <v>0</v>
      </c>
      <c r="K350" s="63">
        <v>0</v>
      </c>
      <c r="L350" s="63">
        <v>0</v>
      </c>
      <c r="M350" s="63">
        <v>10026.209999999999</v>
      </c>
      <c r="N350" s="62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6">
        <v>45918.103113425925</v>
      </c>
      <c r="B351" s="57">
        <v>443942966</v>
      </c>
      <c r="C351" s="58" t="s">
        <v>36</v>
      </c>
      <c r="D351" s="58" t="s">
        <v>37</v>
      </c>
      <c r="E351" s="58" t="s">
        <v>45</v>
      </c>
      <c r="F351" s="58" t="s">
        <v>119</v>
      </c>
      <c r="G351" s="59">
        <v>3670.23</v>
      </c>
      <c r="H351" s="57">
        <v>443154232</v>
      </c>
      <c r="I351" s="59">
        <v>0</v>
      </c>
      <c r="J351" s="59">
        <v>0</v>
      </c>
      <c r="K351" s="59">
        <v>0</v>
      </c>
      <c r="L351" s="59">
        <v>0</v>
      </c>
      <c r="M351" s="59">
        <v>10026.209999999999</v>
      </c>
      <c r="N351" s="5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0">
        <v>45918.103113425925</v>
      </c>
      <c r="B352" s="61">
        <v>443942968</v>
      </c>
      <c r="C352" s="62" t="s">
        <v>36</v>
      </c>
      <c r="D352" s="62" t="s">
        <v>37</v>
      </c>
      <c r="E352" s="62" t="s">
        <v>45</v>
      </c>
      <c r="F352" s="62" t="s">
        <v>119</v>
      </c>
      <c r="G352" s="63">
        <v>3670.25</v>
      </c>
      <c r="H352" s="61">
        <v>443154234</v>
      </c>
      <c r="I352" s="63">
        <v>0</v>
      </c>
      <c r="J352" s="63">
        <v>0</v>
      </c>
      <c r="K352" s="63">
        <v>0</v>
      </c>
      <c r="L352" s="63">
        <v>0</v>
      </c>
      <c r="M352" s="63">
        <v>10026.209999999999</v>
      </c>
      <c r="N352" s="62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6">
        <v>45918.103125000001</v>
      </c>
      <c r="B353" s="57">
        <v>443942969</v>
      </c>
      <c r="C353" s="58" t="s">
        <v>36</v>
      </c>
      <c r="D353" s="58" t="s">
        <v>37</v>
      </c>
      <c r="E353" s="58" t="s">
        <v>45</v>
      </c>
      <c r="F353" s="58" t="s">
        <v>119</v>
      </c>
      <c r="G353" s="59">
        <v>3670.29</v>
      </c>
      <c r="H353" s="57">
        <v>443154235</v>
      </c>
      <c r="I353" s="59">
        <v>0</v>
      </c>
      <c r="J353" s="59">
        <v>0</v>
      </c>
      <c r="K353" s="59">
        <v>0</v>
      </c>
      <c r="L353" s="59">
        <v>0</v>
      </c>
      <c r="M353" s="59">
        <v>10026.209999999999</v>
      </c>
      <c r="N353" s="5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0">
        <v>45918.10496527778</v>
      </c>
      <c r="B354" s="61">
        <v>443943803</v>
      </c>
      <c r="C354" s="62" t="s">
        <v>36</v>
      </c>
      <c r="D354" s="62" t="s">
        <v>37</v>
      </c>
      <c r="E354" s="62" t="s">
        <v>45</v>
      </c>
      <c r="F354" s="62" t="s">
        <v>119</v>
      </c>
      <c r="G354" s="63">
        <v>3670.27</v>
      </c>
      <c r="H354" s="61">
        <v>443154980</v>
      </c>
      <c r="I354" s="63">
        <v>0</v>
      </c>
      <c r="J354" s="63">
        <v>0</v>
      </c>
      <c r="K354" s="63">
        <v>0</v>
      </c>
      <c r="L354" s="63">
        <v>0</v>
      </c>
      <c r="M354" s="63">
        <v>10026.209999999999</v>
      </c>
      <c r="N354" s="62" t="s">
        <v>92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6">
        <v>45918.10496527778</v>
      </c>
      <c r="B355" s="57">
        <v>443943804</v>
      </c>
      <c r="C355" s="58" t="s">
        <v>36</v>
      </c>
      <c r="D355" s="58" t="s">
        <v>37</v>
      </c>
      <c r="E355" s="58" t="s">
        <v>45</v>
      </c>
      <c r="F355" s="58" t="s">
        <v>119</v>
      </c>
      <c r="G355" s="59">
        <v>3670.27</v>
      </c>
      <c r="H355" s="57">
        <v>443154981</v>
      </c>
      <c r="I355" s="59">
        <v>0</v>
      </c>
      <c r="J355" s="59">
        <v>0</v>
      </c>
      <c r="K355" s="59">
        <v>0</v>
      </c>
      <c r="L355" s="59">
        <v>0</v>
      </c>
      <c r="M355" s="59">
        <v>10026.209999999999</v>
      </c>
      <c r="N355" s="5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0">
        <v>45918.125648148147</v>
      </c>
      <c r="B356" s="61">
        <v>443948287</v>
      </c>
      <c r="C356" s="62" t="s">
        <v>36</v>
      </c>
      <c r="D356" s="62" t="s">
        <v>38</v>
      </c>
      <c r="E356" s="62" t="s">
        <v>46</v>
      </c>
      <c r="F356" s="62" t="s">
        <v>119</v>
      </c>
      <c r="G356" s="63">
        <v>3667.66</v>
      </c>
      <c r="H356" s="61">
        <v>443159308</v>
      </c>
      <c r="I356" s="63">
        <v>0</v>
      </c>
      <c r="J356" s="63">
        <v>0</v>
      </c>
      <c r="K356" s="63">
        <v>0</v>
      </c>
      <c r="L356" s="63">
        <v>-2.63</v>
      </c>
      <c r="M356" s="63">
        <v>10023.58</v>
      </c>
      <c r="N356" s="62" t="s">
        <v>862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6">
        <v>45918.125740740739</v>
      </c>
      <c r="B357" s="57">
        <v>443948389</v>
      </c>
      <c r="C357" s="58" t="s">
        <v>36</v>
      </c>
      <c r="D357" s="58" t="s">
        <v>38</v>
      </c>
      <c r="E357" s="58" t="s">
        <v>46</v>
      </c>
      <c r="F357" s="58" t="s">
        <v>119</v>
      </c>
      <c r="G357" s="59">
        <v>3667.25</v>
      </c>
      <c r="H357" s="57">
        <v>443159410</v>
      </c>
      <c r="I357" s="59">
        <v>0</v>
      </c>
      <c r="J357" s="59">
        <v>0</v>
      </c>
      <c r="K357" s="59">
        <v>0</v>
      </c>
      <c r="L357" s="59">
        <v>-2.95</v>
      </c>
      <c r="M357" s="59">
        <v>10020.629999999999</v>
      </c>
      <c r="N357" s="58" t="s">
        <v>863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0">
        <v>45918.125740740739</v>
      </c>
      <c r="B358" s="61">
        <v>443948392</v>
      </c>
      <c r="C358" s="62" t="s">
        <v>36</v>
      </c>
      <c r="D358" s="62" t="s">
        <v>38</v>
      </c>
      <c r="E358" s="62" t="s">
        <v>46</v>
      </c>
      <c r="F358" s="62" t="s">
        <v>119</v>
      </c>
      <c r="G358" s="63">
        <v>3667.25</v>
      </c>
      <c r="H358" s="61">
        <v>443159411</v>
      </c>
      <c r="I358" s="63">
        <v>0</v>
      </c>
      <c r="J358" s="63">
        <v>0</v>
      </c>
      <c r="K358" s="63">
        <v>0</v>
      </c>
      <c r="L358" s="63">
        <v>-3.02</v>
      </c>
      <c r="M358" s="63">
        <v>10017.61</v>
      </c>
      <c r="N358" s="62" t="s">
        <v>864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6">
        <v>45918.125740740739</v>
      </c>
      <c r="B359" s="57">
        <v>443948393</v>
      </c>
      <c r="C359" s="58" t="s">
        <v>36</v>
      </c>
      <c r="D359" s="58" t="s">
        <v>38</v>
      </c>
      <c r="E359" s="58" t="s">
        <v>46</v>
      </c>
      <c r="F359" s="58" t="s">
        <v>119</v>
      </c>
      <c r="G359" s="59">
        <v>3667.25</v>
      </c>
      <c r="H359" s="57">
        <v>443159412</v>
      </c>
      <c r="I359" s="59">
        <v>0</v>
      </c>
      <c r="J359" s="59">
        <v>0</v>
      </c>
      <c r="K359" s="59">
        <v>0</v>
      </c>
      <c r="L359" s="59">
        <v>-3.02</v>
      </c>
      <c r="M359" s="59">
        <v>10014.59</v>
      </c>
      <c r="N359" s="58" t="s">
        <v>865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0">
        <v>45918.125752314816</v>
      </c>
      <c r="B360" s="61">
        <v>443948406</v>
      </c>
      <c r="C360" s="62" t="s">
        <v>36</v>
      </c>
      <c r="D360" s="62" t="s">
        <v>38</v>
      </c>
      <c r="E360" s="62" t="s">
        <v>46</v>
      </c>
      <c r="F360" s="62" t="s">
        <v>119</v>
      </c>
      <c r="G360" s="63">
        <v>3667.12</v>
      </c>
      <c r="H360" s="61">
        <v>443159426</v>
      </c>
      <c r="I360" s="63">
        <v>0</v>
      </c>
      <c r="J360" s="63">
        <v>0</v>
      </c>
      <c r="K360" s="63">
        <v>0</v>
      </c>
      <c r="L360" s="63">
        <v>-3.11</v>
      </c>
      <c r="M360" s="63">
        <v>10011.48</v>
      </c>
      <c r="N360" s="62" t="s">
        <v>866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6">
        <v>45918.125752314816</v>
      </c>
      <c r="B361" s="57">
        <v>443948409</v>
      </c>
      <c r="C361" s="58" t="s">
        <v>36</v>
      </c>
      <c r="D361" s="58" t="s">
        <v>38</v>
      </c>
      <c r="E361" s="58" t="s">
        <v>46</v>
      </c>
      <c r="F361" s="58" t="s">
        <v>119</v>
      </c>
      <c r="G361" s="59">
        <v>3667.12</v>
      </c>
      <c r="H361" s="57">
        <v>443159427</v>
      </c>
      <c r="I361" s="59">
        <v>0</v>
      </c>
      <c r="J361" s="59">
        <v>0</v>
      </c>
      <c r="K361" s="59">
        <v>0</v>
      </c>
      <c r="L361" s="59">
        <v>-3.13</v>
      </c>
      <c r="M361" s="59">
        <v>10008.35</v>
      </c>
      <c r="N361" s="58" t="s">
        <v>866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0">
        <v>45918.12903935185</v>
      </c>
      <c r="B362" s="61">
        <v>443949710</v>
      </c>
      <c r="C362" s="62" t="s">
        <v>36</v>
      </c>
      <c r="D362" s="62" t="s">
        <v>38</v>
      </c>
      <c r="E362" s="62" t="s">
        <v>45</v>
      </c>
      <c r="F362" s="62" t="s">
        <v>119</v>
      </c>
      <c r="G362" s="63">
        <v>3667.49</v>
      </c>
      <c r="H362" s="61">
        <v>443160702</v>
      </c>
      <c r="I362" s="63">
        <v>0</v>
      </c>
      <c r="J362" s="63">
        <v>0</v>
      </c>
      <c r="K362" s="63">
        <v>0</v>
      </c>
      <c r="L362" s="63">
        <v>0</v>
      </c>
      <c r="M362" s="63">
        <v>10008.35</v>
      </c>
      <c r="N362" s="62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6">
        <v>45918.12903935185</v>
      </c>
      <c r="B363" s="57">
        <v>443949712</v>
      </c>
      <c r="C363" s="58" t="s">
        <v>36</v>
      </c>
      <c r="D363" s="58" t="s">
        <v>38</v>
      </c>
      <c r="E363" s="58" t="s">
        <v>45</v>
      </c>
      <c r="F363" s="58" t="s">
        <v>119</v>
      </c>
      <c r="G363" s="59">
        <v>3667.49</v>
      </c>
      <c r="H363" s="57">
        <v>443160704</v>
      </c>
      <c r="I363" s="59">
        <v>0</v>
      </c>
      <c r="J363" s="59">
        <v>0</v>
      </c>
      <c r="K363" s="59">
        <v>0</v>
      </c>
      <c r="L363" s="59">
        <v>0</v>
      </c>
      <c r="M363" s="59">
        <v>10008.35</v>
      </c>
      <c r="N363" s="5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0">
        <v>45918.12903935185</v>
      </c>
      <c r="B364" s="61">
        <v>443949713</v>
      </c>
      <c r="C364" s="62" t="s">
        <v>36</v>
      </c>
      <c r="D364" s="62" t="s">
        <v>38</v>
      </c>
      <c r="E364" s="62" t="s">
        <v>45</v>
      </c>
      <c r="F364" s="62" t="s">
        <v>119</v>
      </c>
      <c r="G364" s="63">
        <v>3667.49</v>
      </c>
      <c r="H364" s="61">
        <v>443160705</v>
      </c>
      <c r="I364" s="63">
        <v>0</v>
      </c>
      <c r="J364" s="63">
        <v>0</v>
      </c>
      <c r="K364" s="63">
        <v>0</v>
      </c>
      <c r="L364" s="63">
        <v>0</v>
      </c>
      <c r="M364" s="63">
        <v>10008.35</v>
      </c>
      <c r="N364" s="62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6">
        <v>45918.129050925927</v>
      </c>
      <c r="B365" s="57">
        <v>443949714</v>
      </c>
      <c r="C365" s="58" t="s">
        <v>36</v>
      </c>
      <c r="D365" s="58" t="s">
        <v>38</v>
      </c>
      <c r="E365" s="58" t="s">
        <v>45</v>
      </c>
      <c r="F365" s="58" t="s">
        <v>119</v>
      </c>
      <c r="G365" s="59">
        <v>3667.49</v>
      </c>
      <c r="H365" s="57">
        <v>443160706</v>
      </c>
      <c r="I365" s="59">
        <v>0</v>
      </c>
      <c r="J365" s="59">
        <v>0</v>
      </c>
      <c r="K365" s="59">
        <v>0</v>
      </c>
      <c r="L365" s="59">
        <v>0</v>
      </c>
      <c r="M365" s="59">
        <v>10008.35</v>
      </c>
      <c r="N365" s="5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0">
        <v>45918.129976851851</v>
      </c>
      <c r="B366" s="61">
        <v>443949844</v>
      </c>
      <c r="C366" s="62" t="s">
        <v>36</v>
      </c>
      <c r="D366" s="62" t="s">
        <v>37</v>
      </c>
      <c r="E366" s="62" t="s">
        <v>46</v>
      </c>
      <c r="F366" s="62" t="s">
        <v>119</v>
      </c>
      <c r="G366" s="63">
        <v>3665.75</v>
      </c>
      <c r="H366" s="61">
        <v>443160833</v>
      </c>
      <c r="I366" s="63">
        <v>0</v>
      </c>
      <c r="J366" s="63">
        <v>0</v>
      </c>
      <c r="K366" s="63">
        <v>0</v>
      </c>
      <c r="L366" s="63">
        <v>1.74</v>
      </c>
      <c r="M366" s="63">
        <v>10010.09</v>
      </c>
      <c r="N366" s="62" t="s">
        <v>867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6">
        <v>45918.131342592591</v>
      </c>
      <c r="B367" s="57">
        <v>443950666</v>
      </c>
      <c r="C367" s="58" t="s">
        <v>36</v>
      </c>
      <c r="D367" s="58" t="s">
        <v>37</v>
      </c>
      <c r="E367" s="58" t="s">
        <v>46</v>
      </c>
      <c r="F367" s="58" t="s">
        <v>119</v>
      </c>
      <c r="G367" s="59">
        <v>3664.43</v>
      </c>
      <c r="H367" s="57">
        <v>443161652</v>
      </c>
      <c r="I367" s="59">
        <v>0</v>
      </c>
      <c r="J367" s="59">
        <v>0</v>
      </c>
      <c r="K367" s="59">
        <v>0</v>
      </c>
      <c r="L367" s="59">
        <v>3.06</v>
      </c>
      <c r="M367" s="59">
        <v>10013.15</v>
      </c>
      <c r="N367" s="58" t="s">
        <v>868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0">
        <v>45918.131342592591</v>
      </c>
      <c r="B368" s="61">
        <v>443950667</v>
      </c>
      <c r="C368" s="62" t="s">
        <v>36</v>
      </c>
      <c r="D368" s="62" t="s">
        <v>37</v>
      </c>
      <c r="E368" s="62" t="s">
        <v>46</v>
      </c>
      <c r="F368" s="62" t="s">
        <v>119</v>
      </c>
      <c r="G368" s="63">
        <v>3664.43</v>
      </c>
      <c r="H368" s="61">
        <v>443161653</v>
      </c>
      <c r="I368" s="63">
        <v>0</v>
      </c>
      <c r="J368" s="63">
        <v>0</v>
      </c>
      <c r="K368" s="63">
        <v>0</v>
      </c>
      <c r="L368" s="63">
        <v>3.06</v>
      </c>
      <c r="M368" s="63">
        <v>10016.209999999999</v>
      </c>
      <c r="N368" s="62" t="s">
        <v>868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6">
        <v>45918.131597222222</v>
      </c>
      <c r="B369" s="57">
        <v>443950926</v>
      </c>
      <c r="C369" s="58" t="s">
        <v>36</v>
      </c>
      <c r="D369" s="58" t="s">
        <v>37</v>
      </c>
      <c r="E369" s="58" t="s">
        <v>46</v>
      </c>
      <c r="F369" s="58" t="s">
        <v>119</v>
      </c>
      <c r="G369" s="59">
        <v>3663.99</v>
      </c>
      <c r="H369" s="57">
        <v>443161910</v>
      </c>
      <c r="I369" s="59">
        <v>0</v>
      </c>
      <c r="J369" s="59">
        <v>0</v>
      </c>
      <c r="K369" s="59">
        <v>0</v>
      </c>
      <c r="L369" s="59">
        <v>3.5</v>
      </c>
      <c r="M369" s="59">
        <v>10019.709999999999</v>
      </c>
      <c r="N369" s="58" t="s">
        <v>869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0">
        <v>45918.133784722224</v>
      </c>
      <c r="B370" s="61">
        <v>443951829</v>
      </c>
      <c r="C370" s="62" t="s">
        <v>36</v>
      </c>
      <c r="D370" s="62" t="s">
        <v>38</v>
      </c>
      <c r="E370" s="62" t="s">
        <v>45</v>
      </c>
      <c r="F370" s="62" t="s">
        <v>119</v>
      </c>
      <c r="G370" s="63">
        <v>3664.49</v>
      </c>
      <c r="H370" s="61">
        <v>443162800</v>
      </c>
      <c r="I370" s="63">
        <v>0</v>
      </c>
      <c r="J370" s="63">
        <v>0</v>
      </c>
      <c r="K370" s="63">
        <v>0</v>
      </c>
      <c r="L370" s="63">
        <v>0</v>
      </c>
      <c r="M370" s="63">
        <v>10019.709999999999</v>
      </c>
      <c r="N370" s="62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6">
        <v>45918.133784722224</v>
      </c>
      <c r="B371" s="57">
        <v>443951830</v>
      </c>
      <c r="C371" s="58" t="s">
        <v>36</v>
      </c>
      <c r="D371" s="58" t="s">
        <v>38</v>
      </c>
      <c r="E371" s="58" t="s">
        <v>45</v>
      </c>
      <c r="F371" s="58" t="s">
        <v>119</v>
      </c>
      <c r="G371" s="59">
        <v>3664.32</v>
      </c>
      <c r="H371" s="57">
        <v>443162801</v>
      </c>
      <c r="I371" s="59">
        <v>0</v>
      </c>
      <c r="J371" s="59">
        <v>0</v>
      </c>
      <c r="K371" s="59">
        <v>0</v>
      </c>
      <c r="L371" s="59">
        <v>0</v>
      </c>
      <c r="M371" s="59">
        <v>10019.709999999999</v>
      </c>
      <c r="N371" s="5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0">
        <v>45918.133784722224</v>
      </c>
      <c r="B372" s="61">
        <v>443951832</v>
      </c>
      <c r="C372" s="62" t="s">
        <v>36</v>
      </c>
      <c r="D372" s="62" t="s">
        <v>38</v>
      </c>
      <c r="E372" s="62" t="s">
        <v>45</v>
      </c>
      <c r="F372" s="62" t="s">
        <v>119</v>
      </c>
      <c r="G372" s="63">
        <v>3664.55</v>
      </c>
      <c r="H372" s="61">
        <v>443162804</v>
      </c>
      <c r="I372" s="63">
        <v>0</v>
      </c>
      <c r="J372" s="63">
        <v>0</v>
      </c>
      <c r="K372" s="63">
        <v>0</v>
      </c>
      <c r="L372" s="63">
        <v>0</v>
      </c>
      <c r="M372" s="63">
        <v>10019.709999999999</v>
      </c>
      <c r="N372" s="62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6">
        <v>45918.133796296293</v>
      </c>
      <c r="B373" s="57">
        <v>443951833</v>
      </c>
      <c r="C373" s="58" t="s">
        <v>36</v>
      </c>
      <c r="D373" s="58" t="s">
        <v>38</v>
      </c>
      <c r="E373" s="58" t="s">
        <v>45</v>
      </c>
      <c r="F373" s="58" t="s">
        <v>119</v>
      </c>
      <c r="G373" s="59">
        <v>3664.44</v>
      </c>
      <c r="H373" s="57">
        <v>443162805</v>
      </c>
      <c r="I373" s="59">
        <v>0</v>
      </c>
      <c r="J373" s="59">
        <v>0</v>
      </c>
      <c r="K373" s="59">
        <v>0</v>
      </c>
      <c r="L373" s="59">
        <v>0</v>
      </c>
      <c r="M373" s="59">
        <v>10019.709999999999</v>
      </c>
      <c r="N373" s="5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0">
        <v>45918.138356481482</v>
      </c>
      <c r="B374" s="61">
        <v>443952470</v>
      </c>
      <c r="C374" s="62" t="s">
        <v>36</v>
      </c>
      <c r="D374" s="62" t="s">
        <v>37</v>
      </c>
      <c r="E374" s="62" t="s">
        <v>46</v>
      </c>
      <c r="F374" s="62" t="s">
        <v>119</v>
      </c>
      <c r="G374" s="63">
        <v>3662.99</v>
      </c>
      <c r="H374" s="61">
        <v>443163421</v>
      </c>
      <c r="I374" s="63">
        <v>0</v>
      </c>
      <c r="J374" s="63">
        <v>0</v>
      </c>
      <c r="K374" s="63">
        <v>0</v>
      </c>
      <c r="L374" s="63">
        <v>1.5</v>
      </c>
      <c r="M374" s="63">
        <v>10021.209999999999</v>
      </c>
      <c r="N374" s="62" t="s">
        <v>870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6">
        <v>45918.141423611109</v>
      </c>
      <c r="B375" s="57">
        <v>443952834</v>
      </c>
      <c r="C375" s="58" t="s">
        <v>36</v>
      </c>
      <c r="D375" s="58" t="s">
        <v>38</v>
      </c>
      <c r="E375" s="58" t="s">
        <v>45</v>
      </c>
      <c r="F375" s="58" t="s">
        <v>119</v>
      </c>
      <c r="G375" s="59">
        <v>3663.48</v>
      </c>
      <c r="H375" s="57">
        <v>443163800</v>
      </c>
      <c r="I375" s="59">
        <v>0</v>
      </c>
      <c r="J375" s="59">
        <v>0</v>
      </c>
      <c r="K375" s="59">
        <v>0</v>
      </c>
      <c r="L375" s="59">
        <v>0</v>
      </c>
      <c r="M375" s="59">
        <v>10021.209999999999</v>
      </c>
      <c r="N375" s="5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0">
        <v>45918.141423611109</v>
      </c>
      <c r="B376" s="61">
        <v>443952835</v>
      </c>
      <c r="C376" s="62" t="s">
        <v>36</v>
      </c>
      <c r="D376" s="62" t="s">
        <v>37</v>
      </c>
      <c r="E376" s="62" t="s">
        <v>46</v>
      </c>
      <c r="F376" s="62" t="s">
        <v>119</v>
      </c>
      <c r="G376" s="63">
        <v>3663.76</v>
      </c>
      <c r="H376" s="61">
        <v>443163801</v>
      </c>
      <c r="I376" s="63">
        <v>0</v>
      </c>
      <c r="J376" s="63">
        <v>0</v>
      </c>
      <c r="K376" s="63">
        <v>0</v>
      </c>
      <c r="L376" s="63">
        <v>0.56000000000000005</v>
      </c>
      <c r="M376" s="63">
        <v>10021.77</v>
      </c>
      <c r="N376" s="62" t="s">
        <v>871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6">
        <v>45918.141423611109</v>
      </c>
      <c r="B377" s="57">
        <v>443952836</v>
      </c>
      <c r="C377" s="58" t="s">
        <v>36</v>
      </c>
      <c r="D377" s="58" t="s">
        <v>37</v>
      </c>
      <c r="E377" s="58" t="s">
        <v>46</v>
      </c>
      <c r="F377" s="58" t="s">
        <v>119</v>
      </c>
      <c r="G377" s="59">
        <v>3663.76</v>
      </c>
      <c r="H377" s="57">
        <v>443163802</v>
      </c>
      <c r="I377" s="59">
        <v>0</v>
      </c>
      <c r="J377" s="59">
        <v>0</v>
      </c>
      <c r="K377" s="59">
        <v>0</v>
      </c>
      <c r="L377" s="59">
        <v>0.79</v>
      </c>
      <c r="M377" s="59">
        <v>10022.56</v>
      </c>
      <c r="N377" s="58" t="s">
        <v>871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0">
        <v>45918.141423611109</v>
      </c>
      <c r="B378" s="61">
        <v>443952837</v>
      </c>
      <c r="C378" s="62" t="s">
        <v>36</v>
      </c>
      <c r="D378" s="62" t="s">
        <v>37</v>
      </c>
      <c r="E378" s="62" t="s">
        <v>46</v>
      </c>
      <c r="F378" s="62" t="s">
        <v>119</v>
      </c>
      <c r="G378" s="63">
        <v>3663.76</v>
      </c>
      <c r="H378" s="61">
        <v>443163803</v>
      </c>
      <c r="I378" s="63">
        <v>0</v>
      </c>
      <c r="J378" s="63">
        <v>0</v>
      </c>
      <c r="K378" s="63">
        <v>0</v>
      </c>
      <c r="L378" s="63">
        <v>0.68</v>
      </c>
      <c r="M378" s="63">
        <v>10023.24</v>
      </c>
      <c r="N378" s="62" t="s">
        <v>871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6">
        <v>45918.141539351855</v>
      </c>
      <c r="B379" s="57">
        <v>443952858</v>
      </c>
      <c r="C379" s="58" t="s">
        <v>36</v>
      </c>
      <c r="D379" s="58" t="s">
        <v>38</v>
      </c>
      <c r="E379" s="58" t="s">
        <v>45</v>
      </c>
      <c r="F379" s="58" t="s">
        <v>119</v>
      </c>
      <c r="G379" s="59">
        <v>3663.65</v>
      </c>
      <c r="H379" s="57">
        <v>443163826</v>
      </c>
      <c r="I379" s="59">
        <v>0</v>
      </c>
      <c r="J379" s="59">
        <v>0</v>
      </c>
      <c r="K379" s="59">
        <v>0</v>
      </c>
      <c r="L379" s="59">
        <v>0</v>
      </c>
      <c r="M379" s="59">
        <v>10023.24</v>
      </c>
      <c r="N379" s="5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0">
        <v>45918.141539351855</v>
      </c>
      <c r="B380" s="61">
        <v>443952859</v>
      </c>
      <c r="C380" s="62" t="s">
        <v>36</v>
      </c>
      <c r="D380" s="62" t="s">
        <v>38</v>
      </c>
      <c r="E380" s="62" t="s">
        <v>45</v>
      </c>
      <c r="F380" s="62" t="s">
        <v>119</v>
      </c>
      <c r="G380" s="63">
        <v>3663.65</v>
      </c>
      <c r="H380" s="61">
        <v>443163827</v>
      </c>
      <c r="I380" s="63">
        <v>0</v>
      </c>
      <c r="J380" s="63">
        <v>0</v>
      </c>
      <c r="K380" s="63">
        <v>0</v>
      </c>
      <c r="L380" s="63">
        <v>0</v>
      </c>
      <c r="M380" s="63">
        <v>10023.24</v>
      </c>
      <c r="N380" s="62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6">
        <v>45918.141539351855</v>
      </c>
      <c r="B381" s="57">
        <v>443952860</v>
      </c>
      <c r="C381" s="58" t="s">
        <v>36</v>
      </c>
      <c r="D381" s="58" t="s">
        <v>38</v>
      </c>
      <c r="E381" s="58" t="s">
        <v>45</v>
      </c>
      <c r="F381" s="58" t="s">
        <v>119</v>
      </c>
      <c r="G381" s="59">
        <v>3663.64</v>
      </c>
      <c r="H381" s="57">
        <v>443163828</v>
      </c>
      <c r="I381" s="59">
        <v>0</v>
      </c>
      <c r="J381" s="59">
        <v>0</v>
      </c>
      <c r="K381" s="59">
        <v>0</v>
      </c>
      <c r="L381" s="59">
        <v>0</v>
      </c>
      <c r="M381" s="59">
        <v>10023.24</v>
      </c>
      <c r="N381" s="5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0">
        <v>45918.143182870372</v>
      </c>
      <c r="B382" s="61">
        <v>443953691</v>
      </c>
      <c r="C382" s="62" t="s">
        <v>36</v>
      </c>
      <c r="D382" s="62" t="s">
        <v>37</v>
      </c>
      <c r="E382" s="62" t="s">
        <v>46</v>
      </c>
      <c r="F382" s="62" t="s">
        <v>119</v>
      </c>
      <c r="G382" s="63">
        <v>3661.91</v>
      </c>
      <c r="H382" s="61">
        <v>443164660</v>
      </c>
      <c r="I382" s="63">
        <v>0</v>
      </c>
      <c r="J382" s="63">
        <v>0</v>
      </c>
      <c r="K382" s="63">
        <v>0</v>
      </c>
      <c r="L382" s="63">
        <v>1.57</v>
      </c>
      <c r="M382" s="63">
        <v>10024.81</v>
      </c>
      <c r="N382" s="62" t="s">
        <v>872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6">
        <v>45918.144016203703</v>
      </c>
      <c r="B383" s="57">
        <v>443953837</v>
      </c>
      <c r="C383" s="58" t="s">
        <v>36</v>
      </c>
      <c r="D383" s="58" t="s">
        <v>37</v>
      </c>
      <c r="E383" s="58" t="s">
        <v>46</v>
      </c>
      <c r="F383" s="58" t="s">
        <v>119</v>
      </c>
      <c r="G383" s="59">
        <v>3663.22</v>
      </c>
      <c r="H383" s="57">
        <v>443164812</v>
      </c>
      <c r="I383" s="59">
        <v>0</v>
      </c>
      <c r="J383" s="59">
        <v>0</v>
      </c>
      <c r="K383" s="59">
        <v>0</v>
      </c>
      <c r="L383" s="59">
        <v>0.43</v>
      </c>
      <c r="M383" s="59">
        <v>10025.24</v>
      </c>
      <c r="N383" s="58" t="s">
        <v>873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0">
        <v>45918.144016203703</v>
      </c>
      <c r="B384" s="61">
        <v>443953838</v>
      </c>
      <c r="C384" s="62" t="s">
        <v>36</v>
      </c>
      <c r="D384" s="62" t="s">
        <v>37</v>
      </c>
      <c r="E384" s="62" t="s">
        <v>46</v>
      </c>
      <c r="F384" s="62" t="s">
        <v>119</v>
      </c>
      <c r="G384" s="63">
        <v>3663.22</v>
      </c>
      <c r="H384" s="61">
        <v>443164813</v>
      </c>
      <c r="I384" s="63">
        <v>0</v>
      </c>
      <c r="J384" s="63">
        <v>0</v>
      </c>
      <c r="K384" s="63">
        <v>0</v>
      </c>
      <c r="L384" s="63">
        <v>0.43</v>
      </c>
      <c r="M384" s="63">
        <v>10025.67</v>
      </c>
      <c r="N384" s="62" t="s">
        <v>873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6">
        <v>45918.144016203703</v>
      </c>
      <c r="B385" s="57">
        <v>443953839</v>
      </c>
      <c r="C385" s="58" t="s">
        <v>36</v>
      </c>
      <c r="D385" s="58" t="s">
        <v>37</v>
      </c>
      <c r="E385" s="58" t="s">
        <v>46</v>
      </c>
      <c r="F385" s="58" t="s">
        <v>119</v>
      </c>
      <c r="G385" s="59">
        <v>3663.22</v>
      </c>
      <c r="H385" s="57">
        <v>443164814</v>
      </c>
      <c r="I385" s="59">
        <v>0</v>
      </c>
      <c r="J385" s="59">
        <v>0</v>
      </c>
      <c r="K385" s="59">
        <v>0</v>
      </c>
      <c r="L385" s="59">
        <v>0.42</v>
      </c>
      <c r="M385" s="59">
        <v>10026.09</v>
      </c>
      <c r="N385" s="58" t="s">
        <v>874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0">
        <v>45918.144548611112</v>
      </c>
      <c r="B386" s="61">
        <v>443953884</v>
      </c>
      <c r="C386" s="62" t="s">
        <v>36</v>
      </c>
      <c r="D386" s="62" t="s">
        <v>38</v>
      </c>
      <c r="E386" s="62" t="s">
        <v>45</v>
      </c>
      <c r="F386" s="62" t="s">
        <v>119</v>
      </c>
      <c r="G386" s="63">
        <v>3662.69</v>
      </c>
      <c r="H386" s="61">
        <v>443164859</v>
      </c>
      <c r="I386" s="63">
        <v>0</v>
      </c>
      <c r="J386" s="63">
        <v>0</v>
      </c>
      <c r="K386" s="63">
        <v>0</v>
      </c>
      <c r="L386" s="63">
        <v>0</v>
      </c>
      <c r="M386" s="63">
        <v>10026.09</v>
      </c>
      <c r="N386" s="62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6">
        <v>45918.144548611112</v>
      </c>
      <c r="B387" s="57">
        <v>443953886</v>
      </c>
      <c r="C387" s="58" t="s">
        <v>36</v>
      </c>
      <c r="D387" s="58" t="s">
        <v>38</v>
      </c>
      <c r="E387" s="58" t="s">
        <v>45</v>
      </c>
      <c r="F387" s="58" t="s">
        <v>119</v>
      </c>
      <c r="G387" s="59">
        <v>3662.69</v>
      </c>
      <c r="H387" s="57">
        <v>443164860</v>
      </c>
      <c r="I387" s="59">
        <v>0</v>
      </c>
      <c r="J387" s="59">
        <v>0</v>
      </c>
      <c r="K387" s="59">
        <v>0</v>
      </c>
      <c r="L387" s="59">
        <v>0</v>
      </c>
      <c r="M387" s="59">
        <v>10026.09</v>
      </c>
      <c r="N387" s="5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0">
        <v>45918.144548611112</v>
      </c>
      <c r="B388" s="61">
        <v>443953887</v>
      </c>
      <c r="C388" s="62" t="s">
        <v>36</v>
      </c>
      <c r="D388" s="62" t="s">
        <v>38</v>
      </c>
      <c r="E388" s="62" t="s">
        <v>45</v>
      </c>
      <c r="F388" s="62" t="s">
        <v>119</v>
      </c>
      <c r="G388" s="63">
        <v>3662.64</v>
      </c>
      <c r="H388" s="61">
        <v>443164861</v>
      </c>
      <c r="I388" s="63">
        <v>0</v>
      </c>
      <c r="J388" s="63">
        <v>0</v>
      </c>
      <c r="K388" s="63">
        <v>0</v>
      </c>
      <c r="L388" s="63">
        <v>0</v>
      </c>
      <c r="M388" s="63">
        <v>10026.09</v>
      </c>
      <c r="N388" s="62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6">
        <v>45918.144548611112</v>
      </c>
      <c r="B389" s="57">
        <v>443953888</v>
      </c>
      <c r="C389" s="58" t="s">
        <v>36</v>
      </c>
      <c r="D389" s="58" t="s">
        <v>38</v>
      </c>
      <c r="E389" s="58" t="s">
        <v>45</v>
      </c>
      <c r="F389" s="58" t="s">
        <v>119</v>
      </c>
      <c r="G389" s="59">
        <v>3662.64</v>
      </c>
      <c r="H389" s="57">
        <v>443164862</v>
      </c>
      <c r="I389" s="59">
        <v>0</v>
      </c>
      <c r="J389" s="59">
        <v>0</v>
      </c>
      <c r="K389" s="59">
        <v>0</v>
      </c>
      <c r="L389" s="59">
        <v>0</v>
      </c>
      <c r="M389" s="59">
        <v>10026.09</v>
      </c>
      <c r="N389" s="5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0">
        <v>45918.146284722221</v>
      </c>
      <c r="B390" s="61">
        <v>443954043</v>
      </c>
      <c r="C390" s="62" t="s">
        <v>36</v>
      </c>
      <c r="D390" s="62" t="s">
        <v>38</v>
      </c>
      <c r="E390" s="62" t="s">
        <v>45</v>
      </c>
      <c r="F390" s="62" t="s">
        <v>119</v>
      </c>
      <c r="G390" s="63">
        <v>3663.14</v>
      </c>
      <c r="H390" s="61">
        <v>443165010</v>
      </c>
      <c r="I390" s="63">
        <v>0</v>
      </c>
      <c r="J390" s="63">
        <v>0</v>
      </c>
      <c r="K390" s="63">
        <v>0</v>
      </c>
      <c r="L390" s="63">
        <v>0</v>
      </c>
      <c r="M390" s="63">
        <v>10026.09</v>
      </c>
      <c r="N390" s="62" t="s">
        <v>92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6">
        <v>45918.146284722221</v>
      </c>
      <c r="B391" s="57">
        <v>443954044</v>
      </c>
      <c r="C391" s="58" t="s">
        <v>36</v>
      </c>
      <c r="D391" s="58" t="s">
        <v>38</v>
      </c>
      <c r="E391" s="58" t="s">
        <v>45</v>
      </c>
      <c r="F391" s="58" t="s">
        <v>119</v>
      </c>
      <c r="G391" s="59">
        <v>3663.14</v>
      </c>
      <c r="H391" s="57">
        <v>443165011</v>
      </c>
      <c r="I391" s="59">
        <v>0</v>
      </c>
      <c r="J391" s="59">
        <v>0</v>
      </c>
      <c r="K391" s="59">
        <v>0</v>
      </c>
      <c r="L391" s="59">
        <v>0</v>
      </c>
      <c r="M391" s="59">
        <v>10026.09</v>
      </c>
      <c r="N391" s="5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0">
        <v>45918.15079861111</v>
      </c>
      <c r="B392" s="61">
        <v>443955159</v>
      </c>
      <c r="C392" s="62" t="s">
        <v>36</v>
      </c>
      <c r="D392" s="62" t="s">
        <v>37</v>
      </c>
      <c r="E392" s="62" t="s">
        <v>46</v>
      </c>
      <c r="F392" s="62" t="s">
        <v>119</v>
      </c>
      <c r="G392" s="63">
        <v>3661</v>
      </c>
      <c r="H392" s="61">
        <v>443166135</v>
      </c>
      <c r="I392" s="63">
        <v>0</v>
      </c>
      <c r="J392" s="63">
        <v>0</v>
      </c>
      <c r="K392" s="63">
        <v>0</v>
      </c>
      <c r="L392" s="63">
        <v>1.69</v>
      </c>
      <c r="M392" s="63">
        <v>10027.780000000001</v>
      </c>
      <c r="N392" s="62" t="s">
        <v>875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6">
        <v>45918.151944444442</v>
      </c>
      <c r="B393" s="57">
        <v>443955803</v>
      </c>
      <c r="C393" s="58" t="s">
        <v>36</v>
      </c>
      <c r="D393" s="58" t="s">
        <v>37</v>
      </c>
      <c r="E393" s="58" t="s">
        <v>46</v>
      </c>
      <c r="F393" s="58" t="s">
        <v>119</v>
      </c>
      <c r="G393" s="59">
        <v>3659.68</v>
      </c>
      <c r="H393" s="57">
        <v>443166741</v>
      </c>
      <c r="I393" s="59">
        <v>0</v>
      </c>
      <c r="J393" s="59">
        <v>0</v>
      </c>
      <c r="K393" s="59">
        <v>0</v>
      </c>
      <c r="L393" s="59">
        <v>3.01</v>
      </c>
      <c r="M393" s="59">
        <v>10030.790000000001</v>
      </c>
      <c r="N393" s="58" t="s">
        <v>876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0">
        <v>45918.151944444442</v>
      </c>
      <c r="B394" s="61">
        <v>443955804</v>
      </c>
      <c r="C394" s="62" t="s">
        <v>36</v>
      </c>
      <c r="D394" s="62" t="s">
        <v>37</v>
      </c>
      <c r="E394" s="62" t="s">
        <v>46</v>
      </c>
      <c r="F394" s="62" t="s">
        <v>119</v>
      </c>
      <c r="G394" s="63">
        <v>3659.68</v>
      </c>
      <c r="H394" s="61">
        <v>443166742</v>
      </c>
      <c r="I394" s="63">
        <v>0</v>
      </c>
      <c r="J394" s="63">
        <v>0</v>
      </c>
      <c r="K394" s="63">
        <v>0</v>
      </c>
      <c r="L394" s="63">
        <v>2.96</v>
      </c>
      <c r="M394" s="63">
        <v>10033.75</v>
      </c>
      <c r="N394" s="62" t="s">
        <v>876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6">
        <v>45918.151944444442</v>
      </c>
      <c r="B395" s="57">
        <v>443955805</v>
      </c>
      <c r="C395" s="58" t="s">
        <v>36</v>
      </c>
      <c r="D395" s="58" t="s">
        <v>37</v>
      </c>
      <c r="E395" s="58" t="s">
        <v>46</v>
      </c>
      <c r="F395" s="58" t="s">
        <v>119</v>
      </c>
      <c r="G395" s="59">
        <v>3659.68</v>
      </c>
      <c r="H395" s="57">
        <v>443166743</v>
      </c>
      <c r="I395" s="59">
        <v>0</v>
      </c>
      <c r="J395" s="59">
        <v>0</v>
      </c>
      <c r="K395" s="59">
        <v>0</v>
      </c>
      <c r="L395" s="59">
        <v>3.46</v>
      </c>
      <c r="M395" s="59">
        <v>10037.209999999999</v>
      </c>
      <c r="N395" s="58" t="s">
        <v>877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0">
        <v>45918.151944444442</v>
      </c>
      <c r="B396" s="61">
        <v>443955806</v>
      </c>
      <c r="C396" s="62" t="s">
        <v>36</v>
      </c>
      <c r="D396" s="62" t="s">
        <v>37</v>
      </c>
      <c r="E396" s="62" t="s">
        <v>46</v>
      </c>
      <c r="F396" s="62" t="s">
        <v>119</v>
      </c>
      <c r="G396" s="63">
        <v>3659.68</v>
      </c>
      <c r="H396" s="61">
        <v>443166744</v>
      </c>
      <c r="I396" s="63">
        <v>0</v>
      </c>
      <c r="J396" s="63">
        <v>0</v>
      </c>
      <c r="K396" s="63">
        <v>0</v>
      </c>
      <c r="L396" s="63">
        <v>3.46</v>
      </c>
      <c r="M396" s="63">
        <v>10040.67</v>
      </c>
      <c r="N396" s="62" t="s">
        <v>877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6">
        <v>45918.152233796296</v>
      </c>
      <c r="B397" s="57">
        <v>443955921</v>
      </c>
      <c r="C397" s="58" t="s">
        <v>36</v>
      </c>
      <c r="D397" s="58" t="s">
        <v>37</v>
      </c>
      <c r="E397" s="58" t="s">
        <v>46</v>
      </c>
      <c r="F397" s="58" t="s">
        <v>119</v>
      </c>
      <c r="G397" s="59">
        <v>3659.17</v>
      </c>
      <c r="H397" s="57">
        <v>443166857</v>
      </c>
      <c r="I397" s="59">
        <v>0</v>
      </c>
      <c r="J397" s="59">
        <v>0</v>
      </c>
      <c r="K397" s="59">
        <v>0</v>
      </c>
      <c r="L397" s="59">
        <v>3.47</v>
      </c>
      <c r="M397" s="59">
        <v>10044.14</v>
      </c>
      <c r="N397" s="58" t="s">
        <v>878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0">
        <v>45918.155659722222</v>
      </c>
      <c r="B398" s="61">
        <v>443956815</v>
      </c>
      <c r="C398" s="62" t="s">
        <v>36</v>
      </c>
      <c r="D398" s="62" t="s">
        <v>38</v>
      </c>
      <c r="E398" s="62" t="s">
        <v>45</v>
      </c>
      <c r="F398" s="62" t="s">
        <v>119</v>
      </c>
      <c r="G398" s="63">
        <v>3659.56</v>
      </c>
      <c r="H398" s="61">
        <v>443167731</v>
      </c>
      <c r="I398" s="63">
        <v>0</v>
      </c>
      <c r="J398" s="63">
        <v>0</v>
      </c>
      <c r="K398" s="63">
        <v>0</v>
      </c>
      <c r="L398" s="63">
        <v>0</v>
      </c>
      <c r="M398" s="63">
        <v>10044.14</v>
      </c>
      <c r="N398" s="62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6">
        <v>45918.155659722222</v>
      </c>
      <c r="B399" s="57">
        <v>443956816</v>
      </c>
      <c r="C399" s="58" t="s">
        <v>36</v>
      </c>
      <c r="D399" s="58" t="s">
        <v>38</v>
      </c>
      <c r="E399" s="58" t="s">
        <v>45</v>
      </c>
      <c r="F399" s="58" t="s">
        <v>119</v>
      </c>
      <c r="G399" s="59">
        <v>3659.56</v>
      </c>
      <c r="H399" s="57">
        <v>443167732</v>
      </c>
      <c r="I399" s="59">
        <v>0</v>
      </c>
      <c r="J399" s="59">
        <v>0</v>
      </c>
      <c r="K399" s="59">
        <v>0</v>
      </c>
      <c r="L399" s="59">
        <v>0</v>
      </c>
      <c r="M399" s="59">
        <v>10044.14</v>
      </c>
      <c r="N399" s="5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0">
        <v>45918.155659722222</v>
      </c>
      <c r="B400" s="61">
        <v>443956817</v>
      </c>
      <c r="C400" s="62" t="s">
        <v>36</v>
      </c>
      <c r="D400" s="62" t="s">
        <v>38</v>
      </c>
      <c r="E400" s="62" t="s">
        <v>45</v>
      </c>
      <c r="F400" s="62" t="s">
        <v>119</v>
      </c>
      <c r="G400" s="63">
        <v>3659.56</v>
      </c>
      <c r="H400" s="61">
        <v>443167733</v>
      </c>
      <c r="I400" s="63">
        <v>0</v>
      </c>
      <c r="J400" s="63">
        <v>0</v>
      </c>
      <c r="K400" s="63">
        <v>0</v>
      </c>
      <c r="L400" s="63">
        <v>0</v>
      </c>
      <c r="M400" s="63">
        <v>10044.14</v>
      </c>
      <c r="N400" s="62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6">
        <v>45918.155659722222</v>
      </c>
      <c r="B401" s="57">
        <v>443956818</v>
      </c>
      <c r="C401" s="58" t="s">
        <v>36</v>
      </c>
      <c r="D401" s="58" t="s">
        <v>38</v>
      </c>
      <c r="E401" s="58" t="s">
        <v>45</v>
      </c>
      <c r="F401" s="58" t="s">
        <v>119</v>
      </c>
      <c r="G401" s="59">
        <v>3659.56</v>
      </c>
      <c r="H401" s="57">
        <v>443167734</v>
      </c>
      <c r="I401" s="59">
        <v>0</v>
      </c>
      <c r="J401" s="59">
        <v>0</v>
      </c>
      <c r="K401" s="59">
        <v>0</v>
      </c>
      <c r="L401" s="59">
        <v>0</v>
      </c>
      <c r="M401" s="59">
        <v>10044.14</v>
      </c>
      <c r="N401" s="5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0">
        <v>45918.156469907408</v>
      </c>
      <c r="B402" s="61">
        <v>443956972</v>
      </c>
      <c r="C402" s="62" t="s">
        <v>36</v>
      </c>
      <c r="D402" s="62" t="s">
        <v>38</v>
      </c>
      <c r="E402" s="62" t="s">
        <v>45</v>
      </c>
      <c r="F402" s="62" t="s">
        <v>119</v>
      </c>
      <c r="G402" s="63">
        <v>3660.2</v>
      </c>
      <c r="H402" s="61">
        <v>443167890</v>
      </c>
      <c r="I402" s="63">
        <v>0</v>
      </c>
      <c r="J402" s="63">
        <v>0</v>
      </c>
      <c r="K402" s="63">
        <v>0</v>
      </c>
      <c r="L402" s="63">
        <v>0</v>
      </c>
      <c r="M402" s="63">
        <v>10044.14</v>
      </c>
      <c r="N402" s="62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6">
        <v>45918.157569444447</v>
      </c>
      <c r="B403" s="57">
        <v>443957522</v>
      </c>
      <c r="C403" s="58" t="s">
        <v>36</v>
      </c>
      <c r="D403" s="58" t="s">
        <v>37</v>
      </c>
      <c r="E403" s="58" t="s">
        <v>46</v>
      </c>
      <c r="F403" s="58" t="s">
        <v>119</v>
      </c>
      <c r="G403" s="59">
        <v>3662.11</v>
      </c>
      <c r="H403" s="57">
        <v>443168441</v>
      </c>
      <c r="I403" s="59">
        <v>0</v>
      </c>
      <c r="J403" s="59">
        <v>0</v>
      </c>
      <c r="K403" s="59">
        <v>0</v>
      </c>
      <c r="L403" s="59">
        <v>-2.5499999999999998</v>
      </c>
      <c r="M403" s="59">
        <v>10041.59</v>
      </c>
      <c r="N403" s="58" t="s">
        <v>879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0">
        <v>45918.158009259256</v>
      </c>
      <c r="B404" s="61">
        <v>443957680</v>
      </c>
      <c r="C404" s="62" t="s">
        <v>36</v>
      </c>
      <c r="D404" s="62" t="s">
        <v>37</v>
      </c>
      <c r="E404" s="62" t="s">
        <v>46</v>
      </c>
      <c r="F404" s="62" t="s">
        <v>119</v>
      </c>
      <c r="G404" s="63">
        <v>3662.65</v>
      </c>
      <c r="H404" s="61">
        <v>443168599</v>
      </c>
      <c r="I404" s="63">
        <v>0</v>
      </c>
      <c r="J404" s="63">
        <v>0</v>
      </c>
      <c r="K404" s="63">
        <v>0</v>
      </c>
      <c r="L404" s="63">
        <v>-3.09</v>
      </c>
      <c r="M404" s="63">
        <v>10038.5</v>
      </c>
      <c r="N404" s="62" t="s">
        <v>880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6">
        <v>45918.158009259256</v>
      </c>
      <c r="B405" s="57">
        <v>443957681</v>
      </c>
      <c r="C405" s="58" t="s">
        <v>36</v>
      </c>
      <c r="D405" s="58" t="s">
        <v>37</v>
      </c>
      <c r="E405" s="58" t="s">
        <v>46</v>
      </c>
      <c r="F405" s="58" t="s">
        <v>119</v>
      </c>
      <c r="G405" s="59">
        <v>3662.65</v>
      </c>
      <c r="H405" s="57">
        <v>443168600</v>
      </c>
      <c r="I405" s="59">
        <v>0</v>
      </c>
      <c r="J405" s="59">
        <v>0</v>
      </c>
      <c r="K405" s="59">
        <v>0</v>
      </c>
      <c r="L405" s="59">
        <v>-3.09</v>
      </c>
      <c r="M405" s="59">
        <v>10035.41</v>
      </c>
      <c r="N405" s="58" t="s">
        <v>880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0">
        <v>45918.158009259256</v>
      </c>
      <c r="B406" s="61">
        <v>443957682</v>
      </c>
      <c r="C406" s="62" t="s">
        <v>36</v>
      </c>
      <c r="D406" s="62" t="s">
        <v>37</v>
      </c>
      <c r="E406" s="62" t="s">
        <v>46</v>
      </c>
      <c r="F406" s="62" t="s">
        <v>119</v>
      </c>
      <c r="G406" s="63">
        <v>3662.65</v>
      </c>
      <c r="H406" s="61">
        <v>443168601</v>
      </c>
      <c r="I406" s="63">
        <v>0</v>
      </c>
      <c r="J406" s="63">
        <v>0</v>
      </c>
      <c r="K406" s="63">
        <v>0</v>
      </c>
      <c r="L406" s="63">
        <v>-3.09</v>
      </c>
      <c r="M406" s="63">
        <v>10032.32</v>
      </c>
      <c r="N406" s="62" t="s">
        <v>880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6">
        <v>45918.158680555556</v>
      </c>
      <c r="B407" s="57">
        <v>443957927</v>
      </c>
      <c r="C407" s="58" t="s">
        <v>36</v>
      </c>
      <c r="D407" s="58" t="s">
        <v>37</v>
      </c>
      <c r="E407" s="58" t="s">
        <v>46</v>
      </c>
      <c r="F407" s="58" t="s">
        <v>119</v>
      </c>
      <c r="G407" s="59">
        <v>3663.25</v>
      </c>
      <c r="H407" s="57">
        <v>443168832</v>
      </c>
      <c r="I407" s="59">
        <v>0</v>
      </c>
      <c r="J407" s="59">
        <v>0</v>
      </c>
      <c r="K407" s="59">
        <v>0</v>
      </c>
      <c r="L407" s="59">
        <v>-3.05</v>
      </c>
      <c r="M407" s="59">
        <v>10029.27</v>
      </c>
      <c r="N407" s="58" t="s">
        <v>881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0">
        <v>45918.16815972222</v>
      </c>
      <c r="B408" s="61">
        <v>443962100</v>
      </c>
      <c r="C408" s="62" t="s">
        <v>36</v>
      </c>
      <c r="D408" s="62" t="s">
        <v>37</v>
      </c>
      <c r="E408" s="62" t="s">
        <v>45</v>
      </c>
      <c r="F408" s="62" t="s">
        <v>119</v>
      </c>
      <c r="G408" s="63">
        <v>3666</v>
      </c>
      <c r="H408" s="61">
        <v>443173042</v>
      </c>
      <c r="I408" s="63">
        <v>0</v>
      </c>
      <c r="J408" s="63">
        <v>0</v>
      </c>
      <c r="K408" s="63">
        <v>0</v>
      </c>
      <c r="L408" s="63">
        <v>0</v>
      </c>
      <c r="M408" s="63">
        <v>10029.27</v>
      </c>
      <c r="N408" s="62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6">
        <v>45918.16815972222</v>
      </c>
      <c r="B409" s="57">
        <v>443962101</v>
      </c>
      <c r="C409" s="58" t="s">
        <v>36</v>
      </c>
      <c r="D409" s="58" t="s">
        <v>37</v>
      </c>
      <c r="E409" s="58" t="s">
        <v>45</v>
      </c>
      <c r="F409" s="58" t="s">
        <v>119</v>
      </c>
      <c r="G409" s="59">
        <v>3665.97</v>
      </c>
      <c r="H409" s="57">
        <v>443173043</v>
      </c>
      <c r="I409" s="59">
        <v>0</v>
      </c>
      <c r="J409" s="59">
        <v>0</v>
      </c>
      <c r="K409" s="59">
        <v>0</v>
      </c>
      <c r="L409" s="59">
        <v>0</v>
      </c>
      <c r="M409" s="59">
        <v>10029.27</v>
      </c>
      <c r="N409" s="5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0">
        <v>45918.16815972222</v>
      </c>
      <c r="B410" s="61">
        <v>443962102</v>
      </c>
      <c r="C410" s="62" t="s">
        <v>36</v>
      </c>
      <c r="D410" s="62" t="s">
        <v>37</v>
      </c>
      <c r="E410" s="62" t="s">
        <v>45</v>
      </c>
      <c r="F410" s="62" t="s">
        <v>119</v>
      </c>
      <c r="G410" s="63">
        <v>3665.9</v>
      </c>
      <c r="H410" s="61">
        <v>443173044</v>
      </c>
      <c r="I410" s="63">
        <v>0</v>
      </c>
      <c r="J410" s="63">
        <v>0</v>
      </c>
      <c r="K410" s="63">
        <v>0</v>
      </c>
      <c r="L410" s="63">
        <v>0</v>
      </c>
      <c r="M410" s="63">
        <v>10029.27</v>
      </c>
      <c r="N410" s="62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6">
        <v>45918.16815972222</v>
      </c>
      <c r="B411" s="57">
        <v>443962103</v>
      </c>
      <c r="C411" s="58" t="s">
        <v>36</v>
      </c>
      <c r="D411" s="58" t="s">
        <v>37</v>
      </c>
      <c r="E411" s="58" t="s">
        <v>45</v>
      </c>
      <c r="F411" s="58" t="s">
        <v>119</v>
      </c>
      <c r="G411" s="59">
        <v>3665.88</v>
      </c>
      <c r="H411" s="57">
        <v>443173045</v>
      </c>
      <c r="I411" s="59">
        <v>0</v>
      </c>
      <c r="J411" s="59">
        <v>0</v>
      </c>
      <c r="K411" s="59">
        <v>0</v>
      </c>
      <c r="L411" s="59">
        <v>0</v>
      </c>
      <c r="M411" s="59">
        <v>10029.27</v>
      </c>
      <c r="N411" s="5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0">
        <v>45918.169340277775</v>
      </c>
      <c r="B412" s="61">
        <v>443963070</v>
      </c>
      <c r="C412" s="62" t="s">
        <v>36</v>
      </c>
      <c r="D412" s="62" t="s">
        <v>38</v>
      </c>
      <c r="E412" s="62" t="s">
        <v>46</v>
      </c>
      <c r="F412" s="62" t="s">
        <v>119</v>
      </c>
      <c r="G412" s="63">
        <v>3663.42</v>
      </c>
      <c r="H412" s="61">
        <v>443174012</v>
      </c>
      <c r="I412" s="63">
        <v>0</v>
      </c>
      <c r="J412" s="63">
        <v>0</v>
      </c>
      <c r="K412" s="63">
        <v>0</v>
      </c>
      <c r="L412" s="63">
        <v>-2.48</v>
      </c>
      <c r="M412" s="63">
        <v>10026.790000000001</v>
      </c>
      <c r="N412" s="62" t="s">
        <v>882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6">
        <v>45918.169374999998</v>
      </c>
      <c r="B413" s="57">
        <v>443963155</v>
      </c>
      <c r="C413" s="58" t="s">
        <v>36</v>
      </c>
      <c r="D413" s="58" t="s">
        <v>38</v>
      </c>
      <c r="E413" s="58" t="s">
        <v>46</v>
      </c>
      <c r="F413" s="58" t="s">
        <v>119</v>
      </c>
      <c r="G413" s="59">
        <v>3662.99</v>
      </c>
      <c r="H413" s="57">
        <v>443174097</v>
      </c>
      <c r="I413" s="59">
        <v>0</v>
      </c>
      <c r="J413" s="59">
        <v>0</v>
      </c>
      <c r="K413" s="59">
        <v>0</v>
      </c>
      <c r="L413" s="59">
        <v>-3.01</v>
      </c>
      <c r="M413" s="59">
        <v>10023.780000000001</v>
      </c>
      <c r="N413" s="58" t="s">
        <v>883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0">
        <v>45918.169398148151</v>
      </c>
      <c r="B414" s="61">
        <v>443963161</v>
      </c>
      <c r="C414" s="62" t="s">
        <v>36</v>
      </c>
      <c r="D414" s="62" t="s">
        <v>38</v>
      </c>
      <c r="E414" s="62" t="s">
        <v>46</v>
      </c>
      <c r="F414" s="62" t="s">
        <v>119</v>
      </c>
      <c r="G414" s="63">
        <v>3662.97</v>
      </c>
      <c r="H414" s="61">
        <v>443174103</v>
      </c>
      <c r="I414" s="63">
        <v>0</v>
      </c>
      <c r="J414" s="63">
        <v>0</v>
      </c>
      <c r="K414" s="63">
        <v>0</v>
      </c>
      <c r="L414" s="63">
        <v>-3</v>
      </c>
      <c r="M414" s="63">
        <v>10020.780000000001</v>
      </c>
      <c r="N414" s="62" t="s">
        <v>884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6">
        <v>45918.169398148151</v>
      </c>
      <c r="B415" s="57">
        <v>443963162</v>
      </c>
      <c r="C415" s="58" t="s">
        <v>36</v>
      </c>
      <c r="D415" s="58" t="s">
        <v>38</v>
      </c>
      <c r="E415" s="58" t="s">
        <v>46</v>
      </c>
      <c r="F415" s="58" t="s">
        <v>119</v>
      </c>
      <c r="G415" s="59">
        <v>3662.97</v>
      </c>
      <c r="H415" s="57">
        <v>443174104</v>
      </c>
      <c r="I415" s="59">
        <v>0</v>
      </c>
      <c r="J415" s="59">
        <v>0</v>
      </c>
      <c r="K415" s="59">
        <v>0</v>
      </c>
      <c r="L415" s="59">
        <v>-2.91</v>
      </c>
      <c r="M415" s="59">
        <v>10017.870000000001</v>
      </c>
      <c r="N415" s="58" t="s">
        <v>884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0">
        <v>45918.169432870367</v>
      </c>
      <c r="B416" s="61">
        <v>443963214</v>
      </c>
      <c r="C416" s="62" t="s">
        <v>36</v>
      </c>
      <c r="D416" s="62" t="s">
        <v>38</v>
      </c>
      <c r="E416" s="62" t="s">
        <v>45</v>
      </c>
      <c r="F416" s="62" t="s">
        <v>119</v>
      </c>
      <c r="G416" s="63">
        <v>3662.55</v>
      </c>
      <c r="H416" s="61">
        <v>443174155</v>
      </c>
      <c r="I416" s="63">
        <v>0</v>
      </c>
      <c r="J416" s="63">
        <v>0</v>
      </c>
      <c r="K416" s="63">
        <v>0</v>
      </c>
      <c r="L416" s="63">
        <v>0</v>
      </c>
      <c r="M416" s="63">
        <v>10017.870000000001</v>
      </c>
      <c r="N416" s="62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6">
        <v>45918.169432870367</v>
      </c>
      <c r="B417" s="57">
        <v>443963240</v>
      </c>
      <c r="C417" s="58" t="s">
        <v>36</v>
      </c>
      <c r="D417" s="58" t="s">
        <v>38</v>
      </c>
      <c r="E417" s="58" t="s">
        <v>45</v>
      </c>
      <c r="F417" s="58" t="s">
        <v>119</v>
      </c>
      <c r="G417" s="59">
        <v>3662.41</v>
      </c>
      <c r="H417" s="57">
        <v>443174180</v>
      </c>
      <c r="I417" s="59">
        <v>0</v>
      </c>
      <c r="J417" s="59">
        <v>0</v>
      </c>
      <c r="K417" s="59">
        <v>0</v>
      </c>
      <c r="L417" s="59">
        <v>0</v>
      </c>
      <c r="M417" s="59">
        <v>10017.870000000001</v>
      </c>
      <c r="N417" s="5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0">
        <v>45918.169456018521</v>
      </c>
      <c r="B418" s="61">
        <v>443963397</v>
      </c>
      <c r="C418" s="62" t="s">
        <v>36</v>
      </c>
      <c r="D418" s="62" t="s">
        <v>38</v>
      </c>
      <c r="E418" s="62" t="s">
        <v>45</v>
      </c>
      <c r="F418" s="62" t="s">
        <v>119</v>
      </c>
      <c r="G418" s="63">
        <v>3661.92</v>
      </c>
      <c r="H418" s="61">
        <v>443174338</v>
      </c>
      <c r="I418" s="63">
        <v>0</v>
      </c>
      <c r="J418" s="63">
        <v>0</v>
      </c>
      <c r="K418" s="63">
        <v>0</v>
      </c>
      <c r="L418" s="63">
        <v>0</v>
      </c>
      <c r="M418" s="63">
        <v>10017.870000000001</v>
      </c>
      <c r="N418" s="62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6">
        <v>45918.174143518518</v>
      </c>
      <c r="B419" s="57">
        <v>443965158</v>
      </c>
      <c r="C419" s="58" t="s">
        <v>36</v>
      </c>
      <c r="D419" s="58" t="s">
        <v>37</v>
      </c>
      <c r="E419" s="58" t="s">
        <v>46</v>
      </c>
      <c r="F419" s="58" t="s">
        <v>119</v>
      </c>
      <c r="G419" s="59">
        <v>3657.3</v>
      </c>
      <c r="H419" s="57">
        <v>443176079</v>
      </c>
      <c r="I419" s="59">
        <v>0</v>
      </c>
      <c r="J419" s="59">
        <v>0</v>
      </c>
      <c r="K419" s="59">
        <v>0</v>
      </c>
      <c r="L419" s="59">
        <v>4.62</v>
      </c>
      <c r="M419" s="59">
        <v>10022.49</v>
      </c>
      <c r="N419" s="58" t="s">
        <v>885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0">
        <v>45918.174212962964</v>
      </c>
      <c r="B420" s="61">
        <v>443965251</v>
      </c>
      <c r="C420" s="62" t="s">
        <v>36</v>
      </c>
      <c r="D420" s="62" t="s">
        <v>37</v>
      </c>
      <c r="E420" s="62" t="s">
        <v>46</v>
      </c>
      <c r="F420" s="62" t="s">
        <v>119</v>
      </c>
      <c r="G420" s="63">
        <v>3656.56</v>
      </c>
      <c r="H420" s="61">
        <v>443176167</v>
      </c>
      <c r="I420" s="63">
        <v>0</v>
      </c>
      <c r="J420" s="63">
        <v>0</v>
      </c>
      <c r="K420" s="63">
        <v>0</v>
      </c>
      <c r="L420" s="63">
        <v>5.99</v>
      </c>
      <c r="M420" s="63">
        <v>10028.48</v>
      </c>
      <c r="N420" s="62" t="s">
        <v>886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6">
        <v>45918.175219907411</v>
      </c>
      <c r="B421" s="57">
        <v>443965934</v>
      </c>
      <c r="C421" s="58" t="s">
        <v>36</v>
      </c>
      <c r="D421" s="58" t="s">
        <v>38</v>
      </c>
      <c r="E421" s="58" t="s">
        <v>45</v>
      </c>
      <c r="F421" s="58" t="s">
        <v>119</v>
      </c>
      <c r="G421" s="59">
        <v>3658.85</v>
      </c>
      <c r="H421" s="57">
        <v>443176844</v>
      </c>
      <c r="I421" s="59">
        <v>0</v>
      </c>
      <c r="J421" s="59">
        <v>0</v>
      </c>
      <c r="K421" s="59">
        <v>0</v>
      </c>
      <c r="L421" s="59">
        <v>0</v>
      </c>
      <c r="M421" s="59">
        <v>10028.48</v>
      </c>
      <c r="N421" s="5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0">
        <v>45918.175219907411</v>
      </c>
      <c r="B422" s="61">
        <v>443965935</v>
      </c>
      <c r="C422" s="62" t="s">
        <v>36</v>
      </c>
      <c r="D422" s="62" t="s">
        <v>38</v>
      </c>
      <c r="E422" s="62" t="s">
        <v>45</v>
      </c>
      <c r="F422" s="62" t="s">
        <v>119</v>
      </c>
      <c r="G422" s="63">
        <v>3658.85</v>
      </c>
      <c r="H422" s="61">
        <v>443176846</v>
      </c>
      <c r="I422" s="63">
        <v>0</v>
      </c>
      <c r="J422" s="63">
        <v>0</v>
      </c>
      <c r="K422" s="63">
        <v>0</v>
      </c>
      <c r="L422" s="63">
        <v>0</v>
      </c>
      <c r="M422" s="63">
        <v>10028.48</v>
      </c>
      <c r="N422" s="62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6">
        <v>45918.175219907411</v>
      </c>
      <c r="B423" s="57">
        <v>443965936</v>
      </c>
      <c r="C423" s="58" t="s">
        <v>36</v>
      </c>
      <c r="D423" s="58" t="s">
        <v>38</v>
      </c>
      <c r="E423" s="58" t="s">
        <v>45</v>
      </c>
      <c r="F423" s="58" t="s">
        <v>119</v>
      </c>
      <c r="G423" s="59">
        <v>3658.86</v>
      </c>
      <c r="H423" s="57">
        <v>443176847</v>
      </c>
      <c r="I423" s="59">
        <v>0</v>
      </c>
      <c r="J423" s="59">
        <v>0</v>
      </c>
      <c r="K423" s="59">
        <v>0</v>
      </c>
      <c r="L423" s="59">
        <v>0</v>
      </c>
      <c r="M423" s="59">
        <v>10028.48</v>
      </c>
      <c r="N423" s="5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0">
        <v>45918.175219907411</v>
      </c>
      <c r="B424" s="61">
        <v>443965937</v>
      </c>
      <c r="C424" s="62" t="s">
        <v>36</v>
      </c>
      <c r="D424" s="62" t="s">
        <v>38</v>
      </c>
      <c r="E424" s="62" t="s">
        <v>45</v>
      </c>
      <c r="F424" s="62" t="s">
        <v>119</v>
      </c>
      <c r="G424" s="63">
        <v>3658.86</v>
      </c>
      <c r="H424" s="61">
        <v>443176848</v>
      </c>
      <c r="I424" s="63">
        <v>0</v>
      </c>
      <c r="J424" s="63">
        <v>0</v>
      </c>
      <c r="K424" s="63">
        <v>0</v>
      </c>
      <c r="L424" s="63">
        <v>0</v>
      </c>
      <c r="M424" s="63">
        <v>10028.48</v>
      </c>
      <c r="N424" s="62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6">
        <v>45918.175543981481</v>
      </c>
      <c r="B425" s="57">
        <v>443966004</v>
      </c>
      <c r="C425" s="58" t="s">
        <v>36</v>
      </c>
      <c r="D425" s="58" t="s">
        <v>37</v>
      </c>
      <c r="E425" s="58" t="s">
        <v>46</v>
      </c>
      <c r="F425" s="58" t="s">
        <v>119</v>
      </c>
      <c r="G425" s="59">
        <v>3660.27</v>
      </c>
      <c r="H425" s="57">
        <v>443176914</v>
      </c>
      <c r="I425" s="59">
        <v>0</v>
      </c>
      <c r="J425" s="59">
        <v>0</v>
      </c>
      <c r="K425" s="59">
        <v>0</v>
      </c>
      <c r="L425" s="59">
        <v>2.14</v>
      </c>
      <c r="M425" s="59">
        <v>10030.620000000001</v>
      </c>
      <c r="N425" s="58" t="s">
        <v>887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0">
        <v>45918.176736111112</v>
      </c>
      <c r="B426" s="61">
        <v>443966436</v>
      </c>
      <c r="C426" s="62" t="s">
        <v>36</v>
      </c>
      <c r="D426" s="62" t="s">
        <v>37</v>
      </c>
      <c r="E426" s="62" t="s">
        <v>46</v>
      </c>
      <c r="F426" s="62" t="s">
        <v>119</v>
      </c>
      <c r="G426" s="63">
        <v>3661.43</v>
      </c>
      <c r="H426" s="61">
        <v>443177346</v>
      </c>
      <c r="I426" s="63">
        <v>0</v>
      </c>
      <c r="J426" s="63">
        <v>0</v>
      </c>
      <c r="K426" s="63">
        <v>0</v>
      </c>
      <c r="L426" s="63">
        <v>-2.57</v>
      </c>
      <c r="M426" s="63">
        <v>10028.049999999999</v>
      </c>
      <c r="N426" s="62" t="s">
        <v>888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6">
        <v>45918.177361111113</v>
      </c>
      <c r="B427" s="57">
        <v>443966848</v>
      </c>
      <c r="C427" s="58" t="s">
        <v>36</v>
      </c>
      <c r="D427" s="58" t="s">
        <v>37</v>
      </c>
      <c r="E427" s="58" t="s">
        <v>46</v>
      </c>
      <c r="F427" s="58" t="s">
        <v>119</v>
      </c>
      <c r="G427" s="59">
        <v>3657.29</v>
      </c>
      <c r="H427" s="57">
        <v>443177728</v>
      </c>
      <c r="I427" s="59">
        <v>0</v>
      </c>
      <c r="J427" s="59">
        <v>0</v>
      </c>
      <c r="K427" s="59">
        <v>0</v>
      </c>
      <c r="L427" s="59">
        <v>1.56</v>
      </c>
      <c r="M427" s="59">
        <v>10029.61</v>
      </c>
      <c r="N427" s="58" t="s">
        <v>889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0">
        <v>45918.177905092591</v>
      </c>
      <c r="B428" s="61">
        <v>443967107</v>
      </c>
      <c r="C428" s="62" t="s">
        <v>36</v>
      </c>
      <c r="D428" s="62" t="s">
        <v>37</v>
      </c>
      <c r="E428" s="62" t="s">
        <v>46</v>
      </c>
      <c r="F428" s="62" t="s">
        <v>119</v>
      </c>
      <c r="G428" s="63">
        <v>3655.61</v>
      </c>
      <c r="H428" s="61">
        <v>443177980</v>
      </c>
      <c r="I428" s="63">
        <v>0</v>
      </c>
      <c r="J428" s="63">
        <v>0</v>
      </c>
      <c r="K428" s="63">
        <v>0</v>
      </c>
      <c r="L428" s="63">
        <v>3.24</v>
      </c>
      <c r="M428" s="63">
        <v>10032.85</v>
      </c>
      <c r="N428" s="62" t="s">
        <v>890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6">
        <v>45918.179872685185</v>
      </c>
      <c r="B429" s="57">
        <v>443967478</v>
      </c>
      <c r="C429" s="58" t="s">
        <v>36</v>
      </c>
      <c r="D429" s="58" t="s">
        <v>37</v>
      </c>
      <c r="E429" s="58" t="s">
        <v>46</v>
      </c>
      <c r="F429" s="58" t="s">
        <v>119</v>
      </c>
      <c r="G429" s="59">
        <v>3655.34</v>
      </c>
      <c r="H429" s="57">
        <v>443178343</v>
      </c>
      <c r="I429" s="59">
        <v>0</v>
      </c>
      <c r="J429" s="59">
        <v>0</v>
      </c>
      <c r="K429" s="59">
        <v>0</v>
      </c>
      <c r="L429" s="59">
        <v>3.52</v>
      </c>
      <c r="M429" s="59">
        <v>10036.370000000001</v>
      </c>
      <c r="N429" s="58" t="s">
        <v>891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0">
        <v>45918.184131944443</v>
      </c>
      <c r="B430" s="61">
        <v>443968734</v>
      </c>
      <c r="C430" s="62" t="s">
        <v>36</v>
      </c>
      <c r="D430" s="62" t="s">
        <v>38</v>
      </c>
      <c r="E430" s="62" t="s">
        <v>45</v>
      </c>
      <c r="F430" s="62" t="s">
        <v>119</v>
      </c>
      <c r="G430" s="63">
        <v>3654.67</v>
      </c>
      <c r="H430" s="61">
        <v>443179581</v>
      </c>
      <c r="I430" s="63">
        <v>0</v>
      </c>
      <c r="J430" s="63">
        <v>0</v>
      </c>
      <c r="K430" s="63">
        <v>0</v>
      </c>
      <c r="L430" s="63">
        <v>0</v>
      </c>
      <c r="M430" s="63">
        <v>10036.370000000001</v>
      </c>
      <c r="N430" s="62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6">
        <v>45918.184131944443</v>
      </c>
      <c r="B431" s="57">
        <v>443968735</v>
      </c>
      <c r="C431" s="58" t="s">
        <v>36</v>
      </c>
      <c r="D431" s="58" t="s">
        <v>38</v>
      </c>
      <c r="E431" s="58" t="s">
        <v>45</v>
      </c>
      <c r="F431" s="58" t="s">
        <v>119</v>
      </c>
      <c r="G431" s="59">
        <v>3654.69</v>
      </c>
      <c r="H431" s="57">
        <v>443179582</v>
      </c>
      <c r="I431" s="59">
        <v>0</v>
      </c>
      <c r="J431" s="59">
        <v>0</v>
      </c>
      <c r="K431" s="59">
        <v>0</v>
      </c>
      <c r="L431" s="59">
        <v>0</v>
      </c>
      <c r="M431" s="59">
        <v>10036.370000000001</v>
      </c>
      <c r="N431" s="5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0">
        <v>45918.184131944443</v>
      </c>
      <c r="B432" s="61">
        <v>443968737</v>
      </c>
      <c r="C432" s="62" t="s">
        <v>36</v>
      </c>
      <c r="D432" s="62" t="s">
        <v>38</v>
      </c>
      <c r="E432" s="62" t="s">
        <v>45</v>
      </c>
      <c r="F432" s="62" t="s">
        <v>119</v>
      </c>
      <c r="G432" s="63">
        <v>3654.71</v>
      </c>
      <c r="H432" s="61">
        <v>443179584</v>
      </c>
      <c r="I432" s="63">
        <v>0</v>
      </c>
      <c r="J432" s="63">
        <v>0</v>
      </c>
      <c r="K432" s="63">
        <v>0</v>
      </c>
      <c r="L432" s="63">
        <v>0</v>
      </c>
      <c r="M432" s="63">
        <v>10036.370000000001</v>
      </c>
      <c r="N432" s="62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6">
        <v>45918.184131944443</v>
      </c>
      <c r="B433" s="57">
        <v>443968738</v>
      </c>
      <c r="C433" s="58" t="s">
        <v>36</v>
      </c>
      <c r="D433" s="58" t="s">
        <v>38</v>
      </c>
      <c r="E433" s="58" t="s">
        <v>45</v>
      </c>
      <c r="F433" s="58" t="s">
        <v>119</v>
      </c>
      <c r="G433" s="59">
        <v>3654.71</v>
      </c>
      <c r="H433" s="57">
        <v>443179586</v>
      </c>
      <c r="I433" s="59">
        <v>0</v>
      </c>
      <c r="J433" s="59">
        <v>0</v>
      </c>
      <c r="K433" s="59">
        <v>0</v>
      </c>
      <c r="L433" s="59">
        <v>0</v>
      </c>
      <c r="M433" s="59">
        <v>10036.370000000001</v>
      </c>
      <c r="N433" s="5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0">
        <v>45918.184710648151</v>
      </c>
      <c r="B434" s="61">
        <v>443968834</v>
      </c>
      <c r="C434" s="62" t="s">
        <v>36</v>
      </c>
      <c r="D434" s="62" t="s">
        <v>38</v>
      </c>
      <c r="E434" s="62" t="s">
        <v>45</v>
      </c>
      <c r="F434" s="62" t="s">
        <v>119</v>
      </c>
      <c r="G434" s="63">
        <v>3655.8</v>
      </c>
      <c r="H434" s="61">
        <v>443179681</v>
      </c>
      <c r="I434" s="63">
        <v>0</v>
      </c>
      <c r="J434" s="63">
        <v>0</v>
      </c>
      <c r="K434" s="63">
        <v>0</v>
      </c>
      <c r="L434" s="63">
        <v>0</v>
      </c>
      <c r="M434" s="63">
        <v>10036.370000000001</v>
      </c>
      <c r="N434" s="62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6">
        <v>45918.185810185183</v>
      </c>
      <c r="B435" s="57">
        <v>443969319</v>
      </c>
      <c r="C435" s="58" t="s">
        <v>36</v>
      </c>
      <c r="D435" s="58" t="s">
        <v>37</v>
      </c>
      <c r="E435" s="58" t="s">
        <v>46</v>
      </c>
      <c r="F435" s="58" t="s">
        <v>119</v>
      </c>
      <c r="G435" s="59">
        <v>3657.24</v>
      </c>
      <c r="H435" s="57">
        <v>443180173</v>
      </c>
      <c r="I435" s="59">
        <v>0</v>
      </c>
      <c r="J435" s="59">
        <v>0</v>
      </c>
      <c r="K435" s="59">
        <v>0</v>
      </c>
      <c r="L435" s="59">
        <v>-2.5299999999999998</v>
      </c>
      <c r="M435" s="59">
        <v>10033.84</v>
      </c>
      <c r="N435" s="58" t="s">
        <v>892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0">
        <v>45918.185844907406</v>
      </c>
      <c r="B436" s="61">
        <v>443969336</v>
      </c>
      <c r="C436" s="62" t="s">
        <v>36</v>
      </c>
      <c r="D436" s="62" t="s">
        <v>37</v>
      </c>
      <c r="E436" s="62" t="s">
        <v>46</v>
      </c>
      <c r="F436" s="62" t="s">
        <v>119</v>
      </c>
      <c r="G436" s="63">
        <v>3657.9</v>
      </c>
      <c r="H436" s="61">
        <v>443180188</v>
      </c>
      <c r="I436" s="63">
        <v>0</v>
      </c>
      <c r="J436" s="63">
        <v>0</v>
      </c>
      <c r="K436" s="63">
        <v>0</v>
      </c>
      <c r="L436" s="63">
        <v>-3.23</v>
      </c>
      <c r="M436" s="63">
        <v>10030.61</v>
      </c>
      <c r="N436" s="62" t="s">
        <v>893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6">
        <v>45918.185844907406</v>
      </c>
      <c r="B437" s="57">
        <v>443969339</v>
      </c>
      <c r="C437" s="58" t="s">
        <v>36</v>
      </c>
      <c r="D437" s="58" t="s">
        <v>37</v>
      </c>
      <c r="E437" s="58" t="s">
        <v>46</v>
      </c>
      <c r="F437" s="58" t="s">
        <v>119</v>
      </c>
      <c r="G437" s="59">
        <v>3657.9</v>
      </c>
      <c r="H437" s="57">
        <v>443180189</v>
      </c>
      <c r="I437" s="59">
        <v>0</v>
      </c>
      <c r="J437" s="59">
        <v>0</v>
      </c>
      <c r="K437" s="59">
        <v>0</v>
      </c>
      <c r="L437" s="59">
        <v>-3.21</v>
      </c>
      <c r="M437" s="59">
        <v>10027.4</v>
      </c>
      <c r="N437" s="58" t="s">
        <v>894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0">
        <v>45918.185844907406</v>
      </c>
      <c r="B438" s="61">
        <v>443969340</v>
      </c>
      <c r="C438" s="62" t="s">
        <v>36</v>
      </c>
      <c r="D438" s="62" t="s">
        <v>37</v>
      </c>
      <c r="E438" s="62" t="s">
        <v>46</v>
      </c>
      <c r="F438" s="62" t="s">
        <v>119</v>
      </c>
      <c r="G438" s="63">
        <v>3657.9</v>
      </c>
      <c r="H438" s="61">
        <v>443180190</v>
      </c>
      <c r="I438" s="63">
        <v>0</v>
      </c>
      <c r="J438" s="63">
        <v>0</v>
      </c>
      <c r="K438" s="63">
        <v>0</v>
      </c>
      <c r="L438" s="63">
        <v>-3.19</v>
      </c>
      <c r="M438" s="63">
        <v>10024.209999999999</v>
      </c>
      <c r="N438" s="62" t="s">
        <v>894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6">
        <v>45918.186793981484</v>
      </c>
      <c r="B439" s="57">
        <v>443969559</v>
      </c>
      <c r="C439" s="58" t="s">
        <v>36</v>
      </c>
      <c r="D439" s="58" t="s">
        <v>38</v>
      </c>
      <c r="E439" s="58" t="s">
        <v>45</v>
      </c>
      <c r="F439" s="58" t="s">
        <v>119</v>
      </c>
      <c r="G439" s="59">
        <v>3655.94</v>
      </c>
      <c r="H439" s="57">
        <v>443180410</v>
      </c>
      <c r="I439" s="59">
        <v>0</v>
      </c>
      <c r="J439" s="59">
        <v>0</v>
      </c>
      <c r="K439" s="59">
        <v>0</v>
      </c>
      <c r="L439" s="59">
        <v>0</v>
      </c>
      <c r="M439" s="59">
        <v>10024.209999999999</v>
      </c>
      <c r="N439" s="5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0">
        <v>45918.186793981484</v>
      </c>
      <c r="B440" s="61">
        <v>443969560</v>
      </c>
      <c r="C440" s="62" t="s">
        <v>36</v>
      </c>
      <c r="D440" s="62" t="s">
        <v>38</v>
      </c>
      <c r="E440" s="62" t="s">
        <v>45</v>
      </c>
      <c r="F440" s="62" t="s">
        <v>119</v>
      </c>
      <c r="G440" s="63">
        <v>3655.94</v>
      </c>
      <c r="H440" s="61">
        <v>443180411</v>
      </c>
      <c r="I440" s="63">
        <v>0</v>
      </c>
      <c r="J440" s="63">
        <v>0</v>
      </c>
      <c r="K440" s="63">
        <v>0</v>
      </c>
      <c r="L440" s="63">
        <v>0</v>
      </c>
      <c r="M440" s="63">
        <v>10024.209999999999</v>
      </c>
      <c r="N440" s="62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6">
        <v>45918.186793981484</v>
      </c>
      <c r="B441" s="57">
        <v>443969561</v>
      </c>
      <c r="C441" s="58" t="s">
        <v>36</v>
      </c>
      <c r="D441" s="58" t="s">
        <v>38</v>
      </c>
      <c r="E441" s="58" t="s">
        <v>45</v>
      </c>
      <c r="F441" s="58" t="s">
        <v>119</v>
      </c>
      <c r="G441" s="59">
        <v>3655.94</v>
      </c>
      <c r="H441" s="57">
        <v>443180412</v>
      </c>
      <c r="I441" s="59">
        <v>0</v>
      </c>
      <c r="J441" s="59">
        <v>0</v>
      </c>
      <c r="K441" s="59">
        <v>0</v>
      </c>
      <c r="L441" s="59">
        <v>0</v>
      </c>
      <c r="M441" s="59">
        <v>10024.209999999999</v>
      </c>
      <c r="N441" s="5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0">
        <v>45918.186793981484</v>
      </c>
      <c r="B442" s="61">
        <v>443969562</v>
      </c>
      <c r="C442" s="62" t="s">
        <v>36</v>
      </c>
      <c r="D442" s="62" t="s">
        <v>38</v>
      </c>
      <c r="E442" s="62" t="s">
        <v>45</v>
      </c>
      <c r="F442" s="62" t="s">
        <v>119</v>
      </c>
      <c r="G442" s="63">
        <v>3655.98</v>
      </c>
      <c r="H442" s="61">
        <v>443180413</v>
      </c>
      <c r="I442" s="63">
        <v>0</v>
      </c>
      <c r="J442" s="63">
        <v>0</v>
      </c>
      <c r="K442" s="63">
        <v>0</v>
      </c>
      <c r="L442" s="63">
        <v>0</v>
      </c>
      <c r="M442" s="63">
        <v>10024.209999999999</v>
      </c>
      <c r="N442" s="62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6">
        <v>45918.188217592593</v>
      </c>
      <c r="B443" s="57">
        <v>443969801</v>
      </c>
      <c r="C443" s="58" t="s">
        <v>36</v>
      </c>
      <c r="D443" s="58" t="s">
        <v>37</v>
      </c>
      <c r="E443" s="58" t="s">
        <v>46</v>
      </c>
      <c r="F443" s="58" t="s">
        <v>119</v>
      </c>
      <c r="G443" s="59">
        <v>3654.37</v>
      </c>
      <c r="H443" s="57">
        <v>443180653</v>
      </c>
      <c r="I443" s="59">
        <v>0</v>
      </c>
      <c r="J443" s="59">
        <v>0</v>
      </c>
      <c r="K443" s="59">
        <v>0</v>
      </c>
      <c r="L443" s="59">
        <v>1.57</v>
      </c>
      <c r="M443" s="59">
        <v>10025.780000000001</v>
      </c>
      <c r="N443" s="58" t="s">
        <v>895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0">
        <v>45918.189016203702</v>
      </c>
      <c r="B444" s="61">
        <v>443970187</v>
      </c>
      <c r="C444" s="62" t="s">
        <v>36</v>
      </c>
      <c r="D444" s="62" t="s">
        <v>37</v>
      </c>
      <c r="E444" s="62" t="s">
        <v>46</v>
      </c>
      <c r="F444" s="62" t="s">
        <v>119</v>
      </c>
      <c r="G444" s="63">
        <v>3652.87</v>
      </c>
      <c r="H444" s="61">
        <v>443181031</v>
      </c>
      <c r="I444" s="63">
        <v>0</v>
      </c>
      <c r="J444" s="63">
        <v>0</v>
      </c>
      <c r="K444" s="63">
        <v>0</v>
      </c>
      <c r="L444" s="63">
        <v>3.07</v>
      </c>
      <c r="M444" s="63">
        <v>10028.85</v>
      </c>
      <c r="N444" s="62" t="s">
        <v>896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6">
        <v>45918.189016203702</v>
      </c>
      <c r="B445" s="57">
        <v>443970189</v>
      </c>
      <c r="C445" s="58" t="s">
        <v>36</v>
      </c>
      <c r="D445" s="58" t="s">
        <v>37</v>
      </c>
      <c r="E445" s="58" t="s">
        <v>46</v>
      </c>
      <c r="F445" s="58" t="s">
        <v>119</v>
      </c>
      <c r="G445" s="59">
        <v>3652.87</v>
      </c>
      <c r="H445" s="57">
        <v>443181033</v>
      </c>
      <c r="I445" s="59">
        <v>0</v>
      </c>
      <c r="J445" s="59">
        <v>0</v>
      </c>
      <c r="K445" s="59">
        <v>0</v>
      </c>
      <c r="L445" s="59">
        <v>3.11</v>
      </c>
      <c r="M445" s="59">
        <v>10031.959999999999</v>
      </c>
      <c r="N445" s="58" t="s">
        <v>896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0">
        <v>45918.189699074072</v>
      </c>
      <c r="B446" s="61">
        <v>443970870</v>
      </c>
      <c r="C446" s="62" t="s">
        <v>36</v>
      </c>
      <c r="D446" s="62" t="s">
        <v>37</v>
      </c>
      <c r="E446" s="62" t="s">
        <v>46</v>
      </c>
      <c r="F446" s="62" t="s">
        <v>119</v>
      </c>
      <c r="G446" s="63">
        <v>3654.71</v>
      </c>
      <c r="H446" s="61">
        <v>443181707</v>
      </c>
      <c r="I446" s="63">
        <v>0</v>
      </c>
      <c r="J446" s="63">
        <v>0</v>
      </c>
      <c r="K446" s="63">
        <v>0</v>
      </c>
      <c r="L446" s="63">
        <v>1.23</v>
      </c>
      <c r="M446" s="63">
        <v>10033.19</v>
      </c>
      <c r="N446" s="62" t="s">
        <v>897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6">
        <v>45918.189918981479</v>
      </c>
      <c r="B447" s="57">
        <v>443970933</v>
      </c>
      <c r="C447" s="58" t="s">
        <v>36</v>
      </c>
      <c r="D447" s="58" t="s">
        <v>38</v>
      </c>
      <c r="E447" s="58" t="s">
        <v>45</v>
      </c>
      <c r="F447" s="58" t="s">
        <v>119</v>
      </c>
      <c r="G447" s="59">
        <v>3654.48</v>
      </c>
      <c r="H447" s="57">
        <v>443181766</v>
      </c>
      <c r="I447" s="59">
        <v>0</v>
      </c>
      <c r="J447" s="59">
        <v>0</v>
      </c>
      <c r="K447" s="59">
        <v>0</v>
      </c>
      <c r="L447" s="59">
        <v>0</v>
      </c>
      <c r="M447" s="59">
        <v>10033.19</v>
      </c>
      <c r="N447" s="5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0">
        <v>45918.189918981479</v>
      </c>
      <c r="B448" s="61">
        <v>443970934</v>
      </c>
      <c r="C448" s="62" t="s">
        <v>36</v>
      </c>
      <c r="D448" s="62" t="s">
        <v>38</v>
      </c>
      <c r="E448" s="62" t="s">
        <v>45</v>
      </c>
      <c r="F448" s="62" t="s">
        <v>119</v>
      </c>
      <c r="G448" s="63">
        <v>3654.44</v>
      </c>
      <c r="H448" s="61">
        <v>443181767</v>
      </c>
      <c r="I448" s="63">
        <v>0</v>
      </c>
      <c r="J448" s="63">
        <v>0</v>
      </c>
      <c r="K448" s="63">
        <v>0</v>
      </c>
      <c r="L448" s="63">
        <v>0</v>
      </c>
      <c r="M448" s="63">
        <v>10033.19</v>
      </c>
      <c r="N448" s="62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6">
        <v>45918.189918981479</v>
      </c>
      <c r="B449" s="57">
        <v>443970936</v>
      </c>
      <c r="C449" s="58" t="s">
        <v>36</v>
      </c>
      <c r="D449" s="58" t="s">
        <v>38</v>
      </c>
      <c r="E449" s="58" t="s">
        <v>45</v>
      </c>
      <c r="F449" s="58" t="s">
        <v>119</v>
      </c>
      <c r="G449" s="59">
        <v>3654.45</v>
      </c>
      <c r="H449" s="57">
        <v>443181769</v>
      </c>
      <c r="I449" s="59">
        <v>0</v>
      </c>
      <c r="J449" s="59">
        <v>0</v>
      </c>
      <c r="K449" s="59">
        <v>0</v>
      </c>
      <c r="L449" s="59">
        <v>0</v>
      </c>
      <c r="M449" s="59">
        <v>10033.19</v>
      </c>
      <c r="N449" s="5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0">
        <v>45918.189918981479</v>
      </c>
      <c r="B450" s="61">
        <v>443970937</v>
      </c>
      <c r="C450" s="62" t="s">
        <v>36</v>
      </c>
      <c r="D450" s="62" t="s">
        <v>38</v>
      </c>
      <c r="E450" s="62" t="s">
        <v>45</v>
      </c>
      <c r="F450" s="62" t="s">
        <v>119</v>
      </c>
      <c r="G450" s="63">
        <v>3654.45</v>
      </c>
      <c r="H450" s="61">
        <v>443181770</v>
      </c>
      <c r="I450" s="63">
        <v>0</v>
      </c>
      <c r="J450" s="63">
        <v>0</v>
      </c>
      <c r="K450" s="63">
        <v>0</v>
      </c>
      <c r="L450" s="63">
        <v>0</v>
      </c>
      <c r="M450" s="63">
        <v>10033.19</v>
      </c>
      <c r="N450" s="62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6">
        <v>45918.190104166664</v>
      </c>
      <c r="B451" s="57">
        <v>443971002</v>
      </c>
      <c r="C451" s="58" t="s">
        <v>36</v>
      </c>
      <c r="D451" s="58" t="s">
        <v>37</v>
      </c>
      <c r="E451" s="58" t="s">
        <v>46</v>
      </c>
      <c r="F451" s="58" t="s">
        <v>119</v>
      </c>
      <c r="G451" s="59">
        <v>3655</v>
      </c>
      <c r="H451" s="57">
        <v>443181828</v>
      </c>
      <c r="I451" s="59">
        <v>0</v>
      </c>
      <c r="J451" s="59">
        <v>0</v>
      </c>
      <c r="K451" s="59">
        <v>0</v>
      </c>
      <c r="L451" s="59">
        <v>0.8</v>
      </c>
      <c r="M451" s="59">
        <v>10033.99</v>
      </c>
      <c r="N451" s="58" t="s">
        <v>898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0">
        <v>45918.190266203703</v>
      </c>
      <c r="B452" s="61">
        <v>443971087</v>
      </c>
      <c r="C452" s="62" t="s">
        <v>36</v>
      </c>
      <c r="D452" s="62" t="s">
        <v>38</v>
      </c>
      <c r="E452" s="62" t="s">
        <v>45</v>
      </c>
      <c r="F452" s="62" t="s">
        <v>119</v>
      </c>
      <c r="G452" s="63">
        <v>3655.2</v>
      </c>
      <c r="H452" s="61">
        <v>443181911</v>
      </c>
      <c r="I452" s="63">
        <v>0</v>
      </c>
      <c r="J452" s="63">
        <v>0</v>
      </c>
      <c r="K452" s="63">
        <v>0</v>
      </c>
      <c r="L452" s="63">
        <v>0</v>
      </c>
      <c r="M452" s="63">
        <v>10033.99</v>
      </c>
      <c r="N452" s="62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6">
        <v>45918.193182870367</v>
      </c>
      <c r="B453" s="57">
        <v>443971854</v>
      </c>
      <c r="C453" s="58" t="s">
        <v>36</v>
      </c>
      <c r="D453" s="58" t="s">
        <v>37</v>
      </c>
      <c r="E453" s="58" t="s">
        <v>46</v>
      </c>
      <c r="F453" s="58" t="s">
        <v>119</v>
      </c>
      <c r="G453" s="59">
        <v>3652.8</v>
      </c>
      <c r="H453" s="57">
        <v>443182696</v>
      </c>
      <c r="I453" s="59">
        <v>0</v>
      </c>
      <c r="J453" s="59">
        <v>0</v>
      </c>
      <c r="K453" s="59">
        <v>0</v>
      </c>
      <c r="L453" s="59">
        <v>1.68</v>
      </c>
      <c r="M453" s="59">
        <v>10035.67</v>
      </c>
      <c r="N453" s="58" t="s">
        <v>899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0">
        <v>45918.193391203706</v>
      </c>
      <c r="B454" s="61">
        <v>443971984</v>
      </c>
      <c r="C454" s="62" t="s">
        <v>36</v>
      </c>
      <c r="D454" s="62" t="s">
        <v>38</v>
      </c>
      <c r="E454" s="62" t="s">
        <v>45</v>
      </c>
      <c r="F454" s="62" t="s">
        <v>119</v>
      </c>
      <c r="G454" s="63">
        <v>3654.48</v>
      </c>
      <c r="H454" s="61">
        <v>443182825</v>
      </c>
      <c r="I454" s="63">
        <v>0</v>
      </c>
      <c r="J454" s="63">
        <v>0</v>
      </c>
      <c r="K454" s="63">
        <v>0</v>
      </c>
      <c r="L454" s="63">
        <v>0</v>
      </c>
      <c r="M454" s="63">
        <v>10035.67</v>
      </c>
      <c r="N454" s="62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6">
        <v>45918.194421296299</v>
      </c>
      <c r="B455" s="57">
        <v>443972227</v>
      </c>
      <c r="C455" s="58" t="s">
        <v>36</v>
      </c>
      <c r="D455" s="58" t="s">
        <v>37</v>
      </c>
      <c r="E455" s="58" t="s">
        <v>46</v>
      </c>
      <c r="F455" s="58" t="s">
        <v>119</v>
      </c>
      <c r="G455" s="59">
        <v>3657.14</v>
      </c>
      <c r="H455" s="57">
        <v>443183063</v>
      </c>
      <c r="I455" s="59">
        <v>0</v>
      </c>
      <c r="J455" s="59">
        <v>0</v>
      </c>
      <c r="K455" s="59">
        <v>0</v>
      </c>
      <c r="L455" s="59">
        <v>-2.7</v>
      </c>
      <c r="M455" s="59">
        <v>10032.969999999999</v>
      </c>
      <c r="N455" s="58" t="s">
        <v>900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0">
        <v>45918.194444444445</v>
      </c>
      <c r="B456" s="61">
        <v>443972238</v>
      </c>
      <c r="C456" s="62" t="s">
        <v>36</v>
      </c>
      <c r="D456" s="62" t="s">
        <v>37</v>
      </c>
      <c r="E456" s="62" t="s">
        <v>46</v>
      </c>
      <c r="F456" s="62" t="s">
        <v>119</v>
      </c>
      <c r="G456" s="63">
        <v>3657.46</v>
      </c>
      <c r="H456" s="61">
        <v>443183073</v>
      </c>
      <c r="I456" s="63">
        <v>0</v>
      </c>
      <c r="J456" s="63">
        <v>0</v>
      </c>
      <c r="K456" s="63">
        <v>0</v>
      </c>
      <c r="L456" s="63">
        <v>-2.98</v>
      </c>
      <c r="M456" s="63">
        <v>10029.99</v>
      </c>
      <c r="N456" s="62" t="s">
        <v>901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6">
        <v>45918.194444444445</v>
      </c>
      <c r="B457" s="57">
        <v>443972247</v>
      </c>
      <c r="C457" s="58" t="s">
        <v>36</v>
      </c>
      <c r="D457" s="58" t="s">
        <v>37</v>
      </c>
      <c r="E457" s="58" t="s">
        <v>46</v>
      </c>
      <c r="F457" s="58" t="s">
        <v>119</v>
      </c>
      <c r="G457" s="59">
        <v>3657.48</v>
      </c>
      <c r="H457" s="57">
        <v>443183082</v>
      </c>
      <c r="I457" s="59">
        <v>0</v>
      </c>
      <c r="J457" s="59">
        <v>0</v>
      </c>
      <c r="K457" s="59">
        <v>0</v>
      </c>
      <c r="L457" s="59">
        <v>-3.03</v>
      </c>
      <c r="M457" s="59">
        <v>10026.959999999999</v>
      </c>
      <c r="N457" s="58" t="s">
        <v>902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0">
        <v>45918.194444444445</v>
      </c>
      <c r="B458" s="61">
        <v>443972248</v>
      </c>
      <c r="C458" s="62" t="s">
        <v>36</v>
      </c>
      <c r="D458" s="62" t="s">
        <v>37</v>
      </c>
      <c r="E458" s="62" t="s">
        <v>46</v>
      </c>
      <c r="F458" s="62" t="s">
        <v>119</v>
      </c>
      <c r="G458" s="63">
        <v>3657.48</v>
      </c>
      <c r="H458" s="61">
        <v>443183083</v>
      </c>
      <c r="I458" s="63">
        <v>0</v>
      </c>
      <c r="J458" s="63">
        <v>0</v>
      </c>
      <c r="K458" s="63">
        <v>0</v>
      </c>
      <c r="L458" s="63">
        <v>-3.03</v>
      </c>
      <c r="M458" s="63">
        <v>10023.93</v>
      </c>
      <c r="N458" s="62" t="s">
        <v>902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6">
        <v>45918.195057870369</v>
      </c>
      <c r="B459" s="57">
        <v>443972457</v>
      </c>
      <c r="C459" s="58" t="s">
        <v>36</v>
      </c>
      <c r="D459" s="58" t="s">
        <v>37</v>
      </c>
      <c r="E459" s="58" t="s">
        <v>46</v>
      </c>
      <c r="F459" s="58" t="s">
        <v>119</v>
      </c>
      <c r="G459" s="59">
        <v>3658.3</v>
      </c>
      <c r="H459" s="57">
        <v>443183291</v>
      </c>
      <c r="I459" s="59">
        <v>0</v>
      </c>
      <c r="J459" s="59">
        <v>0</v>
      </c>
      <c r="K459" s="59">
        <v>0</v>
      </c>
      <c r="L459" s="59">
        <v>-3.1</v>
      </c>
      <c r="M459" s="59">
        <v>10020.83</v>
      </c>
      <c r="N459" s="58" t="s">
        <v>903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0">
        <v>45918.196168981478</v>
      </c>
      <c r="B460" s="61">
        <v>443973177</v>
      </c>
      <c r="C460" s="62" t="s">
        <v>36</v>
      </c>
      <c r="D460" s="62" t="s">
        <v>38</v>
      </c>
      <c r="E460" s="62" t="s">
        <v>45</v>
      </c>
      <c r="F460" s="62" t="s">
        <v>119</v>
      </c>
      <c r="G460" s="63">
        <v>3655.35</v>
      </c>
      <c r="H460" s="61">
        <v>443184013</v>
      </c>
      <c r="I460" s="63">
        <v>0</v>
      </c>
      <c r="J460" s="63">
        <v>0</v>
      </c>
      <c r="K460" s="63">
        <v>0</v>
      </c>
      <c r="L460" s="63">
        <v>0</v>
      </c>
      <c r="M460" s="63">
        <v>10020.83</v>
      </c>
      <c r="N460" s="62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6">
        <v>45918.208784722221</v>
      </c>
      <c r="B461" s="57">
        <v>443975790</v>
      </c>
      <c r="C461" s="58" t="s">
        <v>36</v>
      </c>
      <c r="D461" s="58" t="s">
        <v>38</v>
      </c>
      <c r="E461" s="58" t="s">
        <v>45</v>
      </c>
      <c r="F461" s="58" t="s">
        <v>119</v>
      </c>
      <c r="G461" s="59">
        <v>3655.81</v>
      </c>
      <c r="H461" s="57">
        <v>443186621</v>
      </c>
      <c r="I461" s="59">
        <v>0</v>
      </c>
      <c r="J461" s="59">
        <v>0</v>
      </c>
      <c r="K461" s="59">
        <v>0</v>
      </c>
      <c r="L461" s="59">
        <v>0</v>
      </c>
      <c r="M461" s="59">
        <v>10020.83</v>
      </c>
      <c r="N461" s="58" t="s">
        <v>92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0">
        <v>45918.211215277777</v>
      </c>
      <c r="B462" s="61">
        <v>443976123</v>
      </c>
      <c r="C462" s="62" t="s">
        <v>36</v>
      </c>
      <c r="D462" s="62" t="s">
        <v>37</v>
      </c>
      <c r="E462" s="62" t="s">
        <v>45</v>
      </c>
      <c r="F462" s="62" t="s">
        <v>119</v>
      </c>
      <c r="G462" s="63">
        <v>3656.76</v>
      </c>
      <c r="H462" s="61">
        <v>443186951</v>
      </c>
      <c r="I462" s="63">
        <v>0</v>
      </c>
      <c r="J462" s="63">
        <v>0</v>
      </c>
      <c r="K462" s="63">
        <v>0</v>
      </c>
      <c r="L462" s="63">
        <v>0</v>
      </c>
      <c r="M462" s="63">
        <v>10020.83</v>
      </c>
      <c r="N462" s="62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6">
        <v>45918.211215277777</v>
      </c>
      <c r="B463" s="57">
        <v>443976125</v>
      </c>
      <c r="C463" s="58" t="s">
        <v>36</v>
      </c>
      <c r="D463" s="58" t="s">
        <v>37</v>
      </c>
      <c r="E463" s="58" t="s">
        <v>45</v>
      </c>
      <c r="F463" s="58" t="s">
        <v>119</v>
      </c>
      <c r="G463" s="59">
        <v>3656.76</v>
      </c>
      <c r="H463" s="57">
        <v>443186953</v>
      </c>
      <c r="I463" s="59">
        <v>0</v>
      </c>
      <c r="J463" s="59">
        <v>0</v>
      </c>
      <c r="K463" s="59">
        <v>0</v>
      </c>
      <c r="L463" s="59">
        <v>0</v>
      </c>
      <c r="M463" s="59">
        <v>10020.83</v>
      </c>
      <c r="N463" s="5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0">
        <v>45918.211215277777</v>
      </c>
      <c r="B464" s="61">
        <v>443976126</v>
      </c>
      <c r="C464" s="62" t="s">
        <v>36</v>
      </c>
      <c r="D464" s="62" t="s">
        <v>37</v>
      </c>
      <c r="E464" s="62" t="s">
        <v>45</v>
      </c>
      <c r="F464" s="62" t="s">
        <v>119</v>
      </c>
      <c r="G464" s="63">
        <v>3656.76</v>
      </c>
      <c r="H464" s="61">
        <v>443186954</v>
      </c>
      <c r="I464" s="63">
        <v>0</v>
      </c>
      <c r="J464" s="63">
        <v>0</v>
      </c>
      <c r="K464" s="63">
        <v>0</v>
      </c>
      <c r="L464" s="63">
        <v>0</v>
      </c>
      <c r="M464" s="63">
        <v>10020.83</v>
      </c>
      <c r="N464" s="62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6">
        <v>45918.211215277777</v>
      </c>
      <c r="B465" s="57">
        <v>443976127</v>
      </c>
      <c r="C465" s="58" t="s">
        <v>36</v>
      </c>
      <c r="D465" s="58" t="s">
        <v>37</v>
      </c>
      <c r="E465" s="58" t="s">
        <v>45</v>
      </c>
      <c r="F465" s="58" t="s">
        <v>119</v>
      </c>
      <c r="G465" s="59">
        <v>3656.78</v>
      </c>
      <c r="H465" s="57">
        <v>443186955</v>
      </c>
      <c r="I465" s="59">
        <v>0</v>
      </c>
      <c r="J465" s="59">
        <v>0</v>
      </c>
      <c r="K465" s="59">
        <v>0</v>
      </c>
      <c r="L465" s="59">
        <v>0</v>
      </c>
      <c r="M465" s="59">
        <v>10020.83</v>
      </c>
      <c r="N465" s="5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0">
        <v>45918.212418981479</v>
      </c>
      <c r="B466" s="61">
        <v>443976418</v>
      </c>
      <c r="C466" s="62" t="s">
        <v>36</v>
      </c>
      <c r="D466" s="62" t="s">
        <v>37</v>
      </c>
      <c r="E466" s="62" t="s">
        <v>46</v>
      </c>
      <c r="F466" s="62" t="s">
        <v>119</v>
      </c>
      <c r="G466" s="63">
        <v>3658.35</v>
      </c>
      <c r="H466" s="61">
        <v>443187237</v>
      </c>
      <c r="I466" s="63">
        <v>0</v>
      </c>
      <c r="J466" s="63">
        <v>0</v>
      </c>
      <c r="K466" s="63">
        <v>0</v>
      </c>
      <c r="L466" s="63">
        <v>-3</v>
      </c>
      <c r="M466" s="63">
        <v>10017.83</v>
      </c>
      <c r="N466" s="62" t="s">
        <v>904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6">
        <v>45918.212523148148</v>
      </c>
      <c r="B467" s="57">
        <v>443976465</v>
      </c>
      <c r="C467" s="58" t="s">
        <v>36</v>
      </c>
      <c r="D467" s="58" t="s">
        <v>38</v>
      </c>
      <c r="E467" s="58" t="s">
        <v>46</v>
      </c>
      <c r="F467" s="58" t="s">
        <v>119</v>
      </c>
      <c r="G467" s="59">
        <v>3658.3</v>
      </c>
      <c r="H467" s="57">
        <v>443187282</v>
      </c>
      <c r="I467" s="59">
        <v>0</v>
      </c>
      <c r="J467" s="59">
        <v>0</v>
      </c>
      <c r="K467" s="59">
        <v>0</v>
      </c>
      <c r="L467" s="59">
        <v>1.54</v>
      </c>
      <c r="M467" s="59">
        <v>10019.370000000001</v>
      </c>
      <c r="N467" s="58" t="s">
        <v>905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0">
        <v>45918.212685185186</v>
      </c>
      <c r="B468" s="61">
        <v>443976583</v>
      </c>
      <c r="C468" s="62" t="s">
        <v>36</v>
      </c>
      <c r="D468" s="62" t="s">
        <v>37</v>
      </c>
      <c r="E468" s="62" t="s">
        <v>46</v>
      </c>
      <c r="F468" s="62" t="s">
        <v>119</v>
      </c>
      <c r="G468" s="63">
        <v>3658.88</v>
      </c>
      <c r="H468" s="61">
        <v>443187400</v>
      </c>
      <c r="I468" s="63">
        <v>0</v>
      </c>
      <c r="J468" s="63">
        <v>0</v>
      </c>
      <c r="K468" s="63">
        <v>0</v>
      </c>
      <c r="L468" s="63">
        <v>-3.07</v>
      </c>
      <c r="M468" s="63">
        <v>10016.299999999999</v>
      </c>
      <c r="N468" s="62" t="s">
        <v>906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6">
        <v>45918.21297453704</v>
      </c>
      <c r="B469" s="57">
        <v>443976824</v>
      </c>
      <c r="C469" s="58" t="s">
        <v>36</v>
      </c>
      <c r="D469" s="58" t="s">
        <v>38</v>
      </c>
      <c r="E469" s="58" t="s">
        <v>46</v>
      </c>
      <c r="F469" s="58" t="s">
        <v>119</v>
      </c>
      <c r="G469" s="59">
        <v>3659.76</v>
      </c>
      <c r="H469" s="57">
        <v>443187634</v>
      </c>
      <c r="I469" s="59">
        <v>0</v>
      </c>
      <c r="J469" s="59">
        <v>0</v>
      </c>
      <c r="K469" s="59">
        <v>0</v>
      </c>
      <c r="L469" s="59">
        <v>3</v>
      </c>
      <c r="M469" s="59">
        <v>10019.299999999999</v>
      </c>
      <c r="N469" s="58" t="s">
        <v>815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0">
        <v>45918.21297453704</v>
      </c>
      <c r="B470" s="61">
        <v>443976826</v>
      </c>
      <c r="C470" s="62" t="s">
        <v>36</v>
      </c>
      <c r="D470" s="62" t="s">
        <v>38</v>
      </c>
      <c r="E470" s="62" t="s">
        <v>46</v>
      </c>
      <c r="F470" s="62" t="s">
        <v>119</v>
      </c>
      <c r="G470" s="63">
        <v>3659.76</v>
      </c>
      <c r="H470" s="61">
        <v>443187635</v>
      </c>
      <c r="I470" s="63">
        <v>0</v>
      </c>
      <c r="J470" s="63">
        <v>0</v>
      </c>
      <c r="K470" s="63">
        <v>0</v>
      </c>
      <c r="L470" s="63">
        <v>3</v>
      </c>
      <c r="M470" s="63">
        <v>10022.299999999999</v>
      </c>
      <c r="N470" s="62" t="s">
        <v>815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6">
        <v>45918.213310185187</v>
      </c>
      <c r="B471" s="57">
        <v>443976963</v>
      </c>
      <c r="C471" s="58" t="s">
        <v>36</v>
      </c>
      <c r="D471" s="58" t="s">
        <v>38</v>
      </c>
      <c r="E471" s="58" t="s">
        <v>46</v>
      </c>
      <c r="F471" s="58" t="s">
        <v>119</v>
      </c>
      <c r="G471" s="59">
        <v>3660.27</v>
      </c>
      <c r="H471" s="57">
        <v>443187774</v>
      </c>
      <c r="I471" s="59">
        <v>0</v>
      </c>
      <c r="J471" s="59">
        <v>0</v>
      </c>
      <c r="K471" s="59">
        <v>0</v>
      </c>
      <c r="L471" s="59">
        <v>3.49</v>
      </c>
      <c r="M471" s="59">
        <v>10025.790000000001</v>
      </c>
      <c r="N471" s="58" t="s">
        <v>907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0">
        <v>45918.219884259262</v>
      </c>
      <c r="B472" s="61">
        <v>443978888</v>
      </c>
      <c r="C472" s="62" t="s">
        <v>36</v>
      </c>
      <c r="D472" s="62" t="s">
        <v>37</v>
      </c>
      <c r="E472" s="62" t="s">
        <v>45</v>
      </c>
      <c r="F472" s="62" t="s">
        <v>119</v>
      </c>
      <c r="G472" s="63">
        <v>3661.86</v>
      </c>
      <c r="H472" s="61">
        <v>443189685</v>
      </c>
      <c r="I472" s="63">
        <v>0</v>
      </c>
      <c r="J472" s="63">
        <v>0</v>
      </c>
      <c r="K472" s="63">
        <v>0</v>
      </c>
      <c r="L472" s="63">
        <v>0</v>
      </c>
      <c r="M472" s="63">
        <v>10025.790000000001</v>
      </c>
      <c r="N472" s="62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6">
        <v>45918.219895833332</v>
      </c>
      <c r="B473" s="57">
        <v>443978889</v>
      </c>
      <c r="C473" s="58" t="s">
        <v>36</v>
      </c>
      <c r="D473" s="58" t="s">
        <v>37</v>
      </c>
      <c r="E473" s="58" t="s">
        <v>45</v>
      </c>
      <c r="F473" s="58" t="s">
        <v>119</v>
      </c>
      <c r="G473" s="59">
        <v>3661.86</v>
      </c>
      <c r="H473" s="57">
        <v>443189686</v>
      </c>
      <c r="I473" s="59">
        <v>0</v>
      </c>
      <c r="J473" s="59">
        <v>0</v>
      </c>
      <c r="K473" s="59">
        <v>0</v>
      </c>
      <c r="L473" s="59">
        <v>0</v>
      </c>
      <c r="M473" s="59">
        <v>10025.790000000001</v>
      </c>
      <c r="N473" s="5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0">
        <v>45918.219895833332</v>
      </c>
      <c r="B474" s="61">
        <v>443978890</v>
      </c>
      <c r="C474" s="62" t="s">
        <v>36</v>
      </c>
      <c r="D474" s="62" t="s">
        <v>37</v>
      </c>
      <c r="E474" s="62" t="s">
        <v>45</v>
      </c>
      <c r="F474" s="62" t="s">
        <v>119</v>
      </c>
      <c r="G474" s="63">
        <v>3661.86</v>
      </c>
      <c r="H474" s="61">
        <v>443189687</v>
      </c>
      <c r="I474" s="63">
        <v>0</v>
      </c>
      <c r="J474" s="63">
        <v>0</v>
      </c>
      <c r="K474" s="63">
        <v>0</v>
      </c>
      <c r="L474" s="63">
        <v>0</v>
      </c>
      <c r="M474" s="63">
        <v>10025.790000000001</v>
      </c>
      <c r="N474" s="62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6">
        <v>45918.219895833332</v>
      </c>
      <c r="B475" s="57">
        <v>443978895</v>
      </c>
      <c r="C475" s="58" t="s">
        <v>36</v>
      </c>
      <c r="D475" s="58" t="s">
        <v>37</v>
      </c>
      <c r="E475" s="58" t="s">
        <v>45</v>
      </c>
      <c r="F475" s="58" t="s">
        <v>119</v>
      </c>
      <c r="G475" s="59">
        <v>3661.84</v>
      </c>
      <c r="H475" s="57">
        <v>443189692</v>
      </c>
      <c r="I475" s="59">
        <v>0</v>
      </c>
      <c r="J475" s="59">
        <v>0</v>
      </c>
      <c r="K475" s="59">
        <v>0</v>
      </c>
      <c r="L475" s="59">
        <v>0</v>
      </c>
      <c r="M475" s="59">
        <v>10025.790000000001</v>
      </c>
      <c r="N475" s="5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0">
        <v>45918.226724537039</v>
      </c>
      <c r="B476" s="61">
        <v>443979671</v>
      </c>
      <c r="C476" s="62" t="s">
        <v>36</v>
      </c>
      <c r="D476" s="62" t="s">
        <v>38</v>
      </c>
      <c r="E476" s="62" t="s">
        <v>46</v>
      </c>
      <c r="F476" s="62" t="s">
        <v>119</v>
      </c>
      <c r="G476" s="63">
        <v>3663.39</v>
      </c>
      <c r="H476" s="61">
        <v>443190445</v>
      </c>
      <c r="I476" s="63">
        <v>0</v>
      </c>
      <c r="J476" s="63">
        <v>0</v>
      </c>
      <c r="K476" s="63">
        <v>0</v>
      </c>
      <c r="L476" s="63">
        <v>1.53</v>
      </c>
      <c r="M476" s="63">
        <v>10027.32</v>
      </c>
      <c r="N476" s="62" t="s">
        <v>908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6">
        <v>45918.227986111109</v>
      </c>
      <c r="B477" s="57">
        <v>443979799</v>
      </c>
      <c r="C477" s="58" t="s">
        <v>36</v>
      </c>
      <c r="D477" s="58" t="s">
        <v>37</v>
      </c>
      <c r="E477" s="58" t="s">
        <v>45</v>
      </c>
      <c r="F477" s="58" t="s">
        <v>119</v>
      </c>
      <c r="G477" s="59">
        <v>3662.57</v>
      </c>
      <c r="H477" s="57">
        <v>443190570</v>
      </c>
      <c r="I477" s="59">
        <v>0</v>
      </c>
      <c r="J477" s="59">
        <v>0</v>
      </c>
      <c r="K477" s="59">
        <v>0</v>
      </c>
      <c r="L477" s="59">
        <v>0</v>
      </c>
      <c r="M477" s="59">
        <v>10027.32</v>
      </c>
      <c r="N477" s="5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0">
        <v>45918.228009259263</v>
      </c>
      <c r="B478" s="61">
        <v>443979802</v>
      </c>
      <c r="C478" s="62" t="s">
        <v>36</v>
      </c>
      <c r="D478" s="62" t="s">
        <v>38</v>
      </c>
      <c r="E478" s="62" t="s">
        <v>46</v>
      </c>
      <c r="F478" s="62" t="s">
        <v>119</v>
      </c>
      <c r="G478" s="63">
        <v>3662.19</v>
      </c>
      <c r="H478" s="61">
        <v>443190573</v>
      </c>
      <c r="I478" s="63">
        <v>0</v>
      </c>
      <c r="J478" s="63">
        <v>0</v>
      </c>
      <c r="K478" s="63">
        <v>0</v>
      </c>
      <c r="L478" s="63">
        <v>0.33</v>
      </c>
      <c r="M478" s="63">
        <v>10027.65</v>
      </c>
      <c r="N478" s="62" t="s">
        <v>909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6">
        <v>45918.228009259263</v>
      </c>
      <c r="B479" s="57">
        <v>443979803</v>
      </c>
      <c r="C479" s="58" t="s">
        <v>36</v>
      </c>
      <c r="D479" s="58" t="s">
        <v>38</v>
      </c>
      <c r="E479" s="58" t="s">
        <v>46</v>
      </c>
      <c r="F479" s="58" t="s">
        <v>119</v>
      </c>
      <c r="G479" s="59">
        <v>3662.19</v>
      </c>
      <c r="H479" s="57">
        <v>443190574</v>
      </c>
      <c r="I479" s="59">
        <v>0</v>
      </c>
      <c r="J479" s="59">
        <v>0</v>
      </c>
      <c r="K479" s="59">
        <v>0</v>
      </c>
      <c r="L479" s="59">
        <v>0.33</v>
      </c>
      <c r="M479" s="59">
        <v>10027.98</v>
      </c>
      <c r="N479" s="58" t="s">
        <v>909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0">
        <v>45918.228009259263</v>
      </c>
      <c r="B480" s="61">
        <v>443979804</v>
      </c>
      <c r="C480" s="62" t="s">
        <v>36</v>
      </c>
      <c r="D480" s="62" t="s">
        <v>38</v>
      </c>
      <c r="E480" s="62" t="s">
        <v>46</v>
      </c>
      <c r="F480" s="62" t="s">
        <v>119</v>
      </c>
      <c r="G480" s="63">
        <v>3662.19</v>
      </c>
      <c r="H480" s="61">
        <v>443190575</v>
      </c>
      <c r="I480" s="63">
        <v>0</v>
      </c>
      <c r="J480" s="63">
        <v>0</v>
      </c>
      <c r="K480" s="63">
        <v>0</v>
      </c>
      <c r="L480" s="63">
        <v>0.35</v>
      </c>
      <c r="M480" s="63">
        <v>10028.33</v>
      </c>
      <c r="N480" s="62" t="s">
        <v>910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6">
        <v>45918.228564814817</v>
      </c>
      <c r="B481" s="57">
        <v>443979865</v>
      </c>
      <c r="C481" s="58" t="s">
        <v>36</v>
      </c>
      <c r="D481" s="58" t="s">
        <v>37</v>
      </c>
      <c r="E481" s="58" t="s">
        <v>45</v>
      </c>
      <c r="F481" s="58" t="s">
        <v>119</v>
      </c>
      <c r="G481" s="59">
        <v>3662.52</v>
      </c>
      <c r="H481" s="57">
        <v>443190634</v>
      </c>
      <c r="I481" s="59">
        <v>0</v>
      </c>
      <c r="J481" s="59">
        <v>0</v>
      </c>
      <c r="K481" s="59">
        <v>0</v>
      </c>
      <c r="L481" s="59">
        <v>0</v>
      </c>
      <c r="M481" s="59">
        <v>10028.33</v>
      </c>
      <c r="N481" s="5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0">
        <v>45918.228576388887</v>
      </c>
      <c r="B482" s="61">
        <v>443979866</v>
      </c>
      <c r="C482" s="62" t="s">
        <v>36</v>
      </c>
      <c r="D482" s="62" t="s">
        <v>37</v>
      </c>
      <c r="E482" s="62" t="s">
        <v>45</v>
      </c>
      <c r="F482" s="62" t="s">
        <v>119</v>
      </c>
      <c r="G482" s="63">
        <v>3662.52</v>
      </c>
      <c r="H482" s="61">
        <v>443190635</v>
      </c>
      <c r="I482" s="63">
        <v>0</v>
      </c>
      <c r="J482" s="63">
        <v>0</v>
      </c>
      <c r="K482" s="63">
        <v>0</v>
      </c>
      <c r="L482" s="63">
        <v>0</v>
      </c>
      <c r="M482" s="63">
        <v>10028.33</v>
      </c>
      <c r="N482" s="62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6">
        <v>45918.228576388887</v>
      </c>
      <c r="B483" s="57">
        <v>443979867</v>
      </c>
      <c r="C483" s="58" t="s">
        <v>36</v>
      </c>
      <c r="D483" s="58" t="s">
        <v>37</v>
      </c>
      <c r="E483" s="58" t="s">
        <v>45</v>
      </c>
      <c r="F483" s="58" t="s">
        <v>119</v>
      </c>
      <c r="G483" s="59">
        <v>3662.52</v>
      </c>
      <c r="H483" s="57">
        <v>443190636</v>
      </c>
      <c r="I483" s="59">
        <v>0</v>
      </c>
      <c r="J483" s="59">
        <v>0</v>
      </c>
      <c r="K483" s="59">
        <v>0</v>
      </c>
      <c r="L483" s="59">
        <v>0</v>
      </c>
      <c r="M483" s="59">
        <v>10028.33</v>
      </c>
      <c r="N483" s="5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0">
        <v>45918.231342592589</v>
      </c>
      <c r="B484" s="61">
        <v>443980430</v>
      </c>
      <c r="C484" s="62" t="s">
        <v>36</v>
      </c>
      <c r="D484" s="62" t="s">
        <v>37</v>
      </c>
      <c r="E484" s="62" t="s">
        <v>45</v>
      </c>
      <c r="F484" s="62" t="s">
        <v>119</v>
      </c>
      <c r="G484" s="63">
        <v>3662.6</v>
      </c>
      <c r="H484" s="61">
        <v>443191208</v>
      </c>
      <c r="I484" s="63">
        <v>0</v>
      </c>
      <c r="J484" s="63">
        <v>0</v>
      </c>
      <c r="K484" s="63">
        <v>0</v>
      </c>
      <c r="L484" s="63">
        <v>0</v>
      </c>
      <c r="M484" s="63">
        <v>10028.33</v>
      </c>
      <c r="N484" s="62" t="s">
        <v>92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6">
        <v>45918.231354166666</v>
      </c>
      <c r="B485" s="57">
        <v>443980431</v>
      </c>
      <c r="C485" s="58" t="s">
        <v>36</v>
      </c>
      <c r="D485" s="58" t="s">
        <v>37</v>
      </c>
      <c r="E485" s="58" t="s">
        <v>45</v>
      </c>
      <c r="F485" s="58" t="s">
        <v>119</v>
      </c>
      <c r="G485" s="59">
        <v>3662.6</v>
      </c>
      <c r="H485" s="57">
        <v>443191209</v>
      </c>
      <c r="I485" s="59">
        <v>0</v>
      </c>
      <c r="J485" s="59">
        <v>0</v>
      </c>
      <c r="K485" s="59">
        <v>0</v>
      </c>
      <c r="L485" s="59">
        <v>0</v>
      </c>
      <c r="M485" s="59">
        <v>10028.33</v>
      </c>
      <c r="N485" s="5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0">
        <v>45918.232546296298</v>
      </c>
      <c r="B486" s="61">
        <v>443980789</v>
      </c>
      <c r="C486" s="62" t="s">
        <v>36</v>
      </c>
      <c r="D486" s="62" t="s">
        <v>38</v>
      </c>
      <c r="E486" s="62" t="s">
        <v>46</v>
      </c>
      <c r="F486" s="62" t="s">
        <v>119</v>
      </c>
      <c r="G486" s="63">
        <v>3660.02</v>
      </c>
      <c r="H486" s="61">
        <v>443191568</v>
      </c>
      <c r="I486" s="63">
        <v>0</v>
      </c>
      <c r="J486" s="63">
        <v>0</v>
      </c>
      <c r="K486" s="63">
        <v>0</v>
      </c>
      <c r="L486" s="63">
        <v>-2.5</v>
      </c>
      <c r="M486" s="63">
        <v>10025.83</v>
      </c>
      <c r="N486" s="62" t="s">
        <v>911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6">
        <v>45918.235914351855</v>
      </c>
      <c r="B487" s="57">
        <v>443981728</v>
      </c>
      <c r="C487" s="58" t="s">
        <v>36</v>
      </c>
      <c r="D487" s="58" t="s">
        <v>38</v>
      </c>
      <c r="E487" s="58" t="s">
        <v>46</v>
      </c>
      <c r="F487" s="58" t="s">
        <v>119</v>
      </c>
      <c r="G487" s="59">
        <v>3664.08</v>
      </c>
      <c r="H487" s="57">
        <v>443192491</v>
      </c>
      <c r="I487" s="59">
        <v>0</v>
      </c>
      <c r="J487" s="59">
        <v>0</v>
      </c>
      <c r="K487" s="59">
        <v>0</v>
      </c>
      <c r="L487" s="59">
        <v>1.51</v>
      </c>
      <c r="M487" s="59">
        <v>10027.34</v>
      </c>
      <c r="N487" s="58" t="s">
        <v>912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0">
        <v>45918.237141203703</v>
      </c>
      <c r="B488" s="61">
        <v>443982354</v>
      </c>
      <c r="C488" s="62" t="s">
        <v>36</v>
      </c>
      <c r="D488" s="62" t="s">
        <v>38</v>
      </c>
      <c r="E488" s="62" t="s">
        <v>46</v>
      </c>
      <c r="F488" s="62" t="s">
        <v>119</v>
      </c>
      <c r="G488" s="63">
        <v>3662.46</v>
      </c>
      <c r="H488" s="61">
        <v>443193111</v>
      </c>
      <c r="I488" s="63">
        <v>0</v>
      </c>
      <c r="J488" s="63">
        <v>0</v>
      </c>
      <c r="K488" s="63">
        <v>0</v>
      </c>
      <c r="L488" s="63">
        <v>-0.06</v>
      </c>
      <c r="M488" s="63">
        <v>10027.280000000001</v>
      </c>
      <c r="N488" s="62" t="s">
        <v>913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6">
        <v>45918.237141203703</v>
      </c>
      <c r="B489" s="57">
        <v>443982355</v>
      </c>
      <c r="C489" s="58" t="s">
        <v>36</v>
      </c>
      <c r="D489" s="58" t="s">
        <v>38</v>
      </c>
      <c r="E489" s="58" t="s">
        <v>46</v>
      </c>
      <c r="F489" s="58" t="s">
        <v>119</v>
      </c>
      <c r="G489" s="59">
        <v>3662.46</v>
      </c>
      <c r="H489" s="57">
        <v>443193112</v>
      </c>
      <c r="I489" s="59">
        <v>0</v>
      </c>
      <c r="J489" s="59">
        <v>0</v>
      </c>
      <c r="K489" s="59">
        <v>0</v>
      </c>
      <c r="L489" s="59">
        <v>-0.06</v>
      </c>
      <c r="M489" s="59">
        <v>10027.219999999999</v>
      </c>
      <c r="N489" s="58" t="s">
        <v>913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0">
        <v>45918.244537037041</v>
      </c>
      <c r="B490" s="61">
        <v>443983690</v>
      </c>
      <c r="C490" s="62" t="s">
        <v>36</v>
      </c>
      <c r="D490" s="62" t="s">
        <v>37</v>
      </c>
      <c r="E490" s="62" t="s">
        <v>45</v>
      </c>
      <c r="F490" s="62" t="s">
        <v>119</v>
      </c>
      <c r="G490" s="63">
        <v>3664.23</v>
      </c>
      <c r="H490" s="61">
        <v>443194416</v>
      </c>
      <c r="I490" s="63">
        <v>0</v>
      </c>
      <c r="J490" s="63">
        <v>0</v>
      </c>
      <c r="K490" s="63">
        <v>0</v>
      </c>
      <c r="L490" s="63">
        <v>0</v>
      </c>
      <c r="M490" s="63">
        <v>10027.219999999999</v>
      </c>
      <c r="N490" s="62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6">
        <v>45918.24454861111</v>
      </c>
      <c r="B491" s="57">
        <v>443983691</v>
      </c>
      <c r="C491" s="58" t="s">
        <v>36</v>
      </c>
      <c r="D491" s="58" t="s">
        <v>37</v>
      </c>
      <c r="E491" s="58" t="s">
        <v>45</v>
      </c>
      <c r="F491" s="58" t="s">
        <v>119</v>
      </c>
      <c r="G491" s="59">
        <v>3664.23</v>
      </c>
      <c r="H491" s="57">
        <v>443194417</v>
      </c>
      <c r="I491" s="59">
        <v>0</v>
      </c>
      <c r="J491" s="59">
        <v>0</v>
      </c>
      <c r="K491" s="59">
        <v>0</v>
      </c>
      <c r="L491" s="59">
        <v>0</v>
      </c>
      <c r="M491" s="59">
        <v>10027.219999999999</v>
      </c>
      <c r="N491" s="5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0">
        <v>45918.24454861111</v>
      </c>
      <c r="B492" s="61">
        <v>443983692</v>
      </c>
      <c r="C492" s="62" t="s">
        <v>36</v>
      </c>
      <c r="D492" s="62" t="s">
        <v>37</v>
      </c>
      <c r="E492" s="62" t="s">
        <v>45</v>
      </c>
      <c r="F492" s="62" t="s">
        <v>119</v>
      </c>
      <c r="G492" s="63">
        <v>3664.23</v>
      </c>
      <c r="H492" s="61">
        <v>443194418</v>
      </c>
      <c r="I492" s="63">
        <v>0</v>
      </c>
      <c r="J492" s="63">
        <v>0</v>
      </c>
      <c r="K492" s="63">
        <v>0</v>
      </c>
      <c r="L492" s="63">
        <v>0</v>
      </c>
      <c r="M492" s="63">
        <v>10027.219999999999</v>
      </c>
      <c r="N492" s="62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6">
        <v>45918.24454861111</v>
      </c>
      <c r="B493" s="57">
        <v>443983693</v>
      </c>
      <c r="C493" s="58" t="s">
        <v>36</v>
      </c>
      <c r="D493" s="58" t="s">
        <v>37</v>
      </c>
      <c r="E493" s="58" t="s">
        <v>45</v>
      </c>
      <c r="F493" s="58" t="s">
        <v>119</v>
      </c>
      <c r="G493" s="59">
        <v>3664.23</v>
      </c>
      <c r="H493" s="57">
        <v>443194419</v>
      </c>
      <c r="I493" s="59">
        <v>0</v>
      </c>
      <c r="J493" s="59">
        <v>0</v>
      </c>
      <c r="K493" s="59">
        <v>0</v>
      </c>
      <c r="L493" s="59">
        <v>0</v>
      </c>
      <c r="M493" s="59">
        <v>10027.219999999999</v>
      </c>
      <c r="N493" s="5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0">
        <v>45918.249456018515</v>
      </c>
      <c r="B494" s="61">
        <v>443984630</v>
      </c>
      <c r="C494" s="62" t="s">
        <v>36</v>
      </c>
      <c r="D494" s="62" t="s">
        <v>38</v>
      </c>
      <c r="E494" s="62" t="s">
        <v>46</v>
      </c>
      <c r="F494" s="62" t="s">
        <v>119</v>
      </c>
      <c r="G494" s="63">
        <v>3665.82</v>
      </c>
      <c r="H494" s="61">
        <v>443195337</v>
      </c>
      <c r="I494" s="63">
        <v>0</v>
      </c>
      <c r="J494" s="63">
        <v>0</v>
      </c>
      <c r="K494" s="63">
        <v>0</v>
      </c>
      <c r="L494" s="63">
        <v>1.59</v>
      </c>
      <c r="M494" s="63">
        <v>10028.81</v>
      </c>
      <c r="N494" s="62" t="s">
        <v>914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6">
        <v>45918.24962962963</v>
      </c>
      <c r="B495" s="57">
        <v>443984665</v>
      </c>
      <c r="C495" s="58" t="s">
        <v>36</v>
      </c>
      <c r="D495" s="58" t="s">
        <v>37</v>
      </c>
      <c r="E495" s="58" t="s">
        <v>45</v>
      </c>
      <c r="F495" s="58" t="s">
        <v>119</v>
      </c>
      <c r="G495" s="59">
        <v>3665.06</v>
      </c>
      <c r="H495" s="57">
        <v>443195368</v>
      </c>
      <c r="I495" s="59">
        <v>0</v>
      </c>
      <c r="J495" s="59">
        <v>0</v>
      </c>
      <c r="K495" s="59">
        <v>0</v>
      </c>
      <c r="L495" s="59">
        <v>0</v>
      </c>
      <c r="M495" s="59">
        <v>10028.81</v>
      </c>
      <c r="N495" s="5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0">
        <v>45918.250833333332</v>
      </c>
      <c r="B496" s="61">
        <v>443984988</v>
      </c>
      <c r="C496" s="62" t="s">
        <v>36</v>
      </c>
      <c r="D496" s="62" t="s">
        <v>38</v>
      </c>
      <c r="E496" s="62" t="s">
        <v>46</v>
      </c>
      <c r="F496" s="62" t="s">
        <v>119</v>
      </c>
      <c r="G496" s="63">
        <v>3664.72</v>
      </c>
      <c r="H496" s="61">
        <v>443195700</v>
      </c>
      <c r="I496" s="63">
        <v>0</v>
      </c>
      <c r="J496" s="63">
        <v>0</v>
      </c>
      <c r="K496" s="63">
        <v>0</v>
      </c>
      <c r="L496" s="63">
        <v>0.49</v>
      </c>
      <c r="M496" s="63">
        <v>10029.299999999999</v>
      </c>
      <c r="N496" s="62" t="s">
        <v>915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6">
        <v>45918.250833333332</v>
      </c>
      <c r="B497" s="57">
        <v>443984990</v>
      </c>
      <c r="C497" s="58" t="s">
        <v>36</v>
      </c>
      <c r="D497" s="58" t="s">
        <v>38</v>
      </c>
      <c r="E497" s="58" t="s">
        <v>46</v>
      </c>
      <c r="F497" s="58" t="s">
        <v>119</v>
      </c>
      <c r="G497" s="59">
        <v>3664.72</v>
      </c>
      <c r="H497" s="57">
        <v>443195701</v>
      </c>
      <c r="I497" s="59">
        <v>0</v>
      </c>
      <c r="J497" s="59">
        <v>0</v>
      </c>
      <c r="K497" s="59">
        <v>0</v>
      </c>
      <c r="L497" s="59">
        <v>0.49</v>
      </c>
      <c r="M497" s="59">
        <v>10029.790000000001</v>
      </c>
      <c r="N497" s="58" t="s">
        <v>915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0">
        <v>45918.250833333332</v>
      </c>
      <c r="B498" s="61">
        <v>443984991</v>
      </c>
      <c r="C498" s="62" t="s">
        <v>36</v>
      </c>
      <c r="D498" s="62" t="s">
        <v>38</v>
      </c>
      <c r="E498" s="62" t="s">
        <v>46</v>
      </c>
      <c r="F498" s="62" t="s">
        <v>119</v>
      </c>
      <c r="G498" s="63">
        <v>3664.72</v>
      </c>
      <c r="H498" s="61">
        <v>443195702</v>
      </c>
      <c r="I498" s="63">
        <v>0</v>
      </c>
      <c r="J498" s="63">
        <v>0</v>
      </c>
      <c r="K498" s="63">
        <v>0</v>
      </c>
      <c r="L498" s="63">
        <v>0.49</v>
      </c>
      <c r="M498" s="63">
        <v>10030.280000000001</v>
      </c>
      <c r="N498" s="62" t="s">
        <v>915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6">
        <v>45918.250902777778</v>
      </c>
      <c r="B499" s="57">
        <v>443985011</v>
      </c>
      <c r="C499" s="58" t="s">
        <v>36</v>
      </c>
      <c r="D499" s="58" t="s">
        <v>37</v>
      </c>
      <c r="E499" s="58" t="s">
        <v>45</v>
      </c>
      <c r="F499" s="58" t="s">
        <v>119</v>
      </c>
      <c r="G499" s="59">
        <v>3664.98</v>
      </c>
      <c r="H499" s="57">
        <v>443195725</v>
      </c>
      <c r="I499" s="59">
        <v>0</v>
      </c>
      <c r="J499" s="59">
        <v>0</v>
      </c>
      <c r="K499" s="59">
        <v>0</v>
      </c>
      <c r="L499" s="59">
        <v>0</v>
      </c>
      <c r="M499" s="59">
        <v>10030.280000000001</v>
      </c>
      <c r="N499" s="5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0">
        <v>45918.250914351855</v>
      </c>
      <c r="B500" s="61">
        <v>443985012</v>
      </c>
      <c r="C500" s="62" t="s">
        <v>36</v>
      </c>
      <c r="D500" s="62" t="s">
        <v>37</v>
      </c>
      <c r="E500" s="62" t="s">
        <v>45</v>
      </c>
      <c r="F500" s="62" t="s">
        <v>119</v>
      </c>
      <c r="G500" s="63">
        <v>3665.04</v>
      </c>
      <c r="H500" s="61">
        <v>443195726</v>
      </c>
      <c r="I500" s="63">
        <v>0</v>
      </c>
      <c r="J500" s="63">
        <v>0</v>
      </c>
      <c r="K500" s="63">
        <v>0</v>
      </c>
      <c r="L500" s="63">
        <v>0</v>
      </c>
      <c r="M500" s="63">
        <v>10030.280000000001</v>
      </c>
      <c r="N500" s="62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6">
        <v>45918.250914351855</v>
      </c>
      <c r="B501" s="57">
        <v>443985015</v>
      </c>
      <c r="C501" s="58" t="s">
        <v>36</v>
      </c>
      <c r="D501" s="58" t="s">
        <v>37</v>
      </c>
      <c r="E501" s="58" t="s">
        <v>45</v>
      </c>
      <c r="F501" s="58" t="s">
        <v>119</v>
      </c>
      <c r="G501" s="59">
        <v>3665.05</v>
      </c>
      <c r="H501" s="57">
        <v>443195729</v>
      </c>
      <c r="I501" s="59">
        <v>0</v>
      </c>
      <c r="J501" s="59">
        <v>0</v>
      </c>
      <c r="K501" s="59">
        <v>0</v>
      </c>
      <c r="L501" s="59">
        <v>0</v>
      </c>
      <c r="M501" s="59">
        <v>10030.280000000001</v>
      </c>
      <c r="N501" s="5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0">
        <v>45918.250949074078</v>
      </c>
      <c r="B502" s="61">
        <v>443985027</v>
      </c>
      <c r="C502" s="62" t="s">
        <v>36</v>
      </c>
      <c r="D502" s="62" t="s">
        <v>38</v>
      </c>
      <c r="E502" s="62" t="s">
        <v>46</v>
      </c>
      <c r="F502" s="62" t="s">
        <v>119</v>
      </c>
      <c r="G502" s="63">
        <v>3664.28</v>
      </c>
      <c r="H502" s="61">
        <v>443195739</v>
      </c>
      <c r="I502" s="63">
        <v>0</v>
      </c>
      <c r="J502" s="63">
        <v>0</v>
      </c>
      <c r="K502" s="63">
        <v>0</v>
      </c>
      <c r="L502" s="63">
        <v>1.68</v>
      </c>
      <c r="M502" s="63">
        <v>10031.959999999999</v>
      </c>
      <c r="N502" s="62" t="s">
        <v>916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6">
        <v>45918.250949074078</v>
      </c>
      <c r="B503" s="57">
        <v>443985028</v>
      </c>
      <c r="C503" s="58" t="s">
        <v>36</v>
      </c>
      <c r="D503" s="58" t="s">
        <v>38</v>
      </c>
      <c r="E503" s="58" t="s">
        <v>46</v>
      </c>
      <c r="F503" s="58" t="s">
        <v>119</v>
      </c>
      <c r="G503" s="59">
        <v>3664.28</v>
      </c>
      <c r="H503" s="57">
        <v>443195740</v>
      </c>
      <c r="I503" s="59">
        <v>0</v>
      </c>
      <c r="J503" s="59">
        <v>0</v>
      </c>
      <c r="K503" s="59">
        <v>0</v>
      </c>
      <c r="L503" s="59">
        <v>1.68</v>
      </c>
      <c r="M503" s="59">
        <v>10033.64</v>
      </c>
      <c r="N503" s="58" t="s">
        <v>916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0">
        <v>45918.251018518517</v>
      </c>
      <c r="B504" s="61">
        <v>443985065</v>
      </c>
      <c r="C504" s="62" t="s">
        <v>36</v>
      </c>
      <c r="D504" s="62" t="s">
        <v>37</v>
      </c>
      <c r="E504" s="62" t="s">
        <v>45</v>
      </c>
      <c r="F504" s="62" t="s">
        <v>119</v>
      </c>
      <c r="G504" s="63">
        <v>3664.52</v>
      </c>
      <c r="H504" s="61">
        <v>443195777</v>
      </c>
      <c r="I504" s="63">
        <v>0</v>
      </c>
      <c r="J504" s="63">
        <v>0</v>
      </c>
      <c r="K504" s="63">
        <v>0</v>
      </c>
      <c r="L504" s="63">
        <v>0</v>
      </c>
      <c r="M504" s="63">
        <v>10033.64</v>
      </c>
      <c r="N504" s="62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6">
        <v>45918.251030092593</v>
      </c>
      <c r="B505" s="57">
        <v>443985069</v>
      </c>
      <c r="C505" s="58" t="s">
        <v>36</v>
      </c>
      <c r="D505" s="58" t="s">
        <v>37</v>
      </c>
      <c r="E505" s="58" t="s">
        <v>45</v>
      </c>
      <c r="F505" s="58" t="s">
        <v>119</v>
      </c>
      <c r="G505" s="59">
        <v>3664.53</v>
      </c>
      <c r="H505" s="57">
        <v>443195781</v>
      </c>
      <c r="I505" s="59">
        <v>0</v>
      </c>
      <c r="J505" s="59">
        <v>0</v>
      </c>
      <c r="K505" s="59">
        <v>0</v>
      </c>
      <c r="L505" s="59">
        <v>0</v>
      </c>
      <c r="M505" s="59">
        <v>10033.64</v>
      </c>
      <c r="N505" s="58" t="s">
        <v>92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0">
        <v>45918.252835648149</v>
      </c>
      <c r="B506" s="61">
        <v>443985673</v>
      </c>
      <c r="C506" s="62" t="s">
        <v>36</v>
      </c>
      <c r="D506" s="62" t="s">
        <v>38</v>
      </c>
      <c r="E506" s="62" t="s">
        <v>46</v>
      </c>
      <c r="F506" s="62" t="s">
        <v>119</v>
      </c>
      <c r="G506" s="63">
        <v>3662.48</v>
      </c>
      <c r="H506" s="61">
        <v>443196374</v>
      </c>
      <c r="I506" s="63">
        <v>0</v>
      </c>
      <c r="J506" s="63">
        <v>0</v>
      </c>
      <c r="K506" s="63">
        <v>0</v>
      </c>
      <c r="L506" s="63">
        <v>-2.56</v>
      </c>
      <c r="M506" s="63">
        <v>10031.08</v>
      </c>
      <c r="N506" s="62" t="s">
        <v>917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6">
        <v>45918.254432870373</v>
      </c>
      <c r="B507" s="57">
        <v>443986080</v>
      </c>
      <c r="C507" s="58" t="s">
        <v>36</v>
      </c>
      <c r="D507" s="58" t="s">
        <v>38</v>
      </c>
      <c r="E507" s="58" t="s">
        <v>46</v>
      </c>
      <c r="F507" s="58" t="s">
        <v>119</v>
      </c>
      <c r="G507" s="59">
        <v>3662.06</v>
      </c>
      <c r="H507" s="57">
        <v>443196767</v>
      </c>
      <c r="I507" s="59">
        <v>0</v>
      </c>
      <c r="J507" s="59">
        <v>0</v>
      </c>
      <c r="K507" s="59">
        <v>0</v>
      </c>
      <c r="L507" s="59">
        <v>-3</v>
      </c>
      <c r="M507" s="59">
        <v>10028.08</v>
      </c>
      <c r="N507" s="58" t="s">
        <v>879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0">
        <v>45918.254872685182</v>
      </c>
      <c r="B508" s="61">
        <v>443986148</v>
      </c>
      <c r="C508" s="62" t="s">
        <v>36</v>
      </c>
      <c r="D508" s="62" t="s">
        <v>38</v>
      </c>
      <c r="E508" s="62" t="s">
        <v>46</v>
      </c>
      <c r="F508" s="62" t="s">
        <v>119</v>
      </c>
      <c r="G508" s="63">
        <v>3662.01</v>
      </c>
      <c r="H508" s="61">
        <v>443196833</v>
      </c>
      <c r="I508" s="63">
        <v>0</v>
      </c>
      <c r="J508" s="63">
        <v>0</v>
      </c>
      <c r="K508" s="63">
        <v>0</v>
      </c>
      <c r="L508" s="63">
        <v>-2.97</v>
      </c>
      <c r="M508" s="63">
        <v>10025.11</v>
      </c>
      <c r="N508" s="62" t="s">
        <v>918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6">
        <v>45918.254872685182</v>
      </c>
      <c r="B509" s="57">
        <v>443986149</v>
      </c>
      <c r="C509" s="58" t="s">
        <v>36</v>
      </c>
      <c r="D509" s="58" t="s">
        <v>38</v>
      </c>
      <c r="E509" s="58" t="s">
        <v>46</v>
      </c>
      <c r="F509" s="58" t="s">
        <v>119</v>
      </c>
      <c r="G509" s="59">
        <v>3661.96</v>
      </c>
      <c r="H509" s="57">
        <v>443196834</v>
      </c>
      <c r="I509" s="59">
        <v>0</v>
      </c>
      <c r="J509" s="59">
        <v>0</v>
      </c>
      <c r="K509" s="59">
        <v>0</v>
      </c>
      <c r="L509" s="59">
        <v>-3.09</v>
      </c>
      <c r="M509" s="59">
        <v>10022.02</v>
      </c>
      <c r="N509" s="58" t="s">
        <v>919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0">
        <v>45918.254988425928</v>
      </c>
      <c r="B510" s="61">
        <v>443986180</v>
      </c>
      <c r="C510" s="62" t="s">
        <v>36</v>
      </c>
      <c r="D510" s="62" t="s">
        <v>38</v>
      </c>
      <c r="E510" s="62" t="s">
        <v>46</v>
      </c>
      <c r="F510" s="62" t="s">
        <v>119</v>
      </c>
      <c r="G510" s="63">
        <v>3661.49</v>
      </c>
      <c r="H510" s="61">
        <v>443196863</v>
      </c>
      <c r="I510" s="63">
        <v>0</v>
      </c>
      <c r="J510" s="63">
        <v>0</v>
      </c>
      <c r="K510" s="63">
        <v>0</v>
      </c>
      <c r="L510" s="63">
        <v>-3.03</v>
      </c>
      <c r="M510" s="63">
        <v>10018.99</v>
      </c>
      <c r="N510" s="62" t="s">
        <v>920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6">
        <v>45918.254988425928</v>
      </c>
      <c r="B511" s="57">
        <v>443986181</v>
      </c>
      <c r="C511" s="58" t="s">
        <v>36</v>
      </c>
      <c r="D511" s="58" t="s">
        <v>38</v>
      </c>
      <c r="E511" s="58" t="s">
        <v>46</v>
      </c>
      <c r="F511" s="58" t="s">
        <v>119</v>
      </c>
      <c r="G511" s="59">
        <v>3661.49</v>
      </c>
      <c r="H511" s="57">
        <v>443196864</v>
      </c>
      <c r="I511" s="59">
        <v>0</v>
      </c>
      <c r="J511" s="59">
        <v>0</v>
      </c>
      <c r="K511" s="59">
        <v>0</v>
      </c>
      <c r="L511" s="59">
        <v>-3.04</v>
      </c>
      <c r="M511" s="59">
        <v>10015.950000000001</v>
      </c>
      <c r="N511" s="58" t="s">
        <v>851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0">
        <v>45918.256805555553</v>
      </c>
      <c r="B512" s="61">
        <v>443986679</v>
      </c>
      <c r="C512" s="62" t="s">
        <v>36</v>
      </c>
      <c r="D512" s="62" t="s">
        <v>38</v>
      </c>
      <c r="E512" s="62" t="s">
        <v>45</v>
      </c>
      <c r="F512" s="62" t="s">
        <v>119</v>
      </c>
      <c r="G512" s="63">
        <v>3662.48</v>
      </c>
      <c r="H512" s="61">
        <v>443197339</v>
      </c>
      <c r="I512" s="63">
        <v>0</v>
      </c>
      <c r="J512" s="63">
        <v>0</v>
      </c>
      <c r="K512" s="63">
        <v>0</v>
      </c>
      <c r="L512" s="63">
        <v>0</v>
      </c>
      <c r="M512" s="63">
        <v>10015.950000000001</v>
      </c>
      <c r="N512" s="62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6">
        <v>45918.25681712963</v>
      </c>
      <c r="B513" s="57">
        <v>443986682</v>
      </c>
      <c r="C513" s="58" t="s">
        <v>36</v>
      </c>
      <c r="D513" s="58" t="s">
        <v>38</v>
      </c>
      <c r="E513" s="58" t="s">
        <v>45</v>
      </c>
      <c r="F513" s="58" t="s">
        <v>119</v>
      </c>
      <c r="G513" s="59">
        <v>3662.58</v>
      </c>
      <c r="H513" s="57">
        <v>443197342</v>
      </c>
      <c r="I513" s="59">
        <v>0</v>
      </c>
      <c r="J513" s="59">
        <v>0</v>
      </c>
      <c r="K513" s="59">
        <v>0</v>
      </c>
      <c r="L513" s="59">
        <v>0</v>
      </c>
      <c r="M513" s="59">
        <v>10015.950000000001</v>
      </c>
      <c r="N513" s="5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0">
        <v>45918.25681712963</v>
      </c>
      <c r="B514" s="61">
        <v>443986683</v>
      </c>
      <c r="C514" s="62" t="s">
        <v>36</v>
      </c>
      <c r="D514" s="62" t="s">
        <v>38</v>
      </c>
      <c r="E514" s="62" t="s">
        <v>45</v>
      </c>
      <c r="F514" s="62" t="s">
        <v>119</v>
      </c>
      <c r="G514" s="63">
        <v>3662.58</v>
      </c>
      <c r="H514" s="61">
        <v>443197343</v>
      </c>
      <c r="I514" s="63">
        <v>0</v>
      </c>
      <c r="J514" s="63">
        <v>0</v>
      </c>
      <c r="K514" s="63">
        <v>0</v>
      </c>
      <c r="L514" s="63">
        <v>0</v>
      </c>
      <c r="M514" s="63">
        <v>10015.950000000001</v>
      </c>
      <c r="N514" s="62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6">
        <v>45918.25681712963</v>
      </c>
      <c r="B515" s="57">
        <v>443986685</v>
      </c>
      <c r="C515" s="58" t="s">
        <v>36</v>
      </c>
      <c r="D515" s="58" t="s">
        <v>38</v>
      </c>
      <c r="E515" s="58" t="s">
        <v>45</v>
      </c>
      <c r="F515" s="58" t="s">
        <v>119</v>
      </c>
      <c r="G515" s="59">
        <v>3662.58</v>
      </c>
      <c r="H515" s="57">
        <v>443197345</v>
      </c>
      <c r="I515" s="59">
        <v>0</v>
      </c>
      <c r="J515" s="59">
        <v>0</v>
      </c>
      <c r="K515" s="59">
        <v>0</v>
      </c>
      <c r="L515" s="59">
        <v>0</v>
      </c>
      <c r="M515" s="59">
        <v>10015.950000000001</v>
      </c>
      <c r="N515" s="5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0">
        <v>45918.257384259261</v>
      </c>
      <c r="B516" s="61">
        <v>443986792</v>
      </c>
      <c r="C516" s="62" t="s">
        <v>36</v>
      </c>
      <c r="D516" s="62" t="s">
        <v>37</v>
      </c>
      <c r="E516" s="62" t="s">
        <v>45</v>
      </c>
      <c r="F516" s="62" t="s">
        <v>119</v>
      </c>
      <c r="G516" s="63">
        <v>3663.03</v>
      </c>
      <c r="H516" s="61">
        <v>443197453</v>
      </c>
      <c r="I516" s="63">
        <v>0</v>
      </c>
      <c r="J516" s="63">
        <v>0</v>
      </c>
      <c r="K516" s="63">
        <v>0</v>
      </c>
      <c r="L516" s="63">
        <v>0</v>
      </c>
      <c r="M516" s="63">
        <v>10015.950000000001</v>
      </c>
      <c r="N516" s="62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6">
        <v>45918.257395833331</v>
      </c>
      <c r="B517" s="57">
        <v>443986793</v>
      </c>
      <c r="C517" s="58" t="s">
        <v>36</v>
      </c>
      <c r="D517" s="58" t="s">
        <v>37</v>
      </c>
      <c r="E517" s="58" t="s">
        <v>45</v>
      </c>
      <c r="F517" s="58" t="s">
        <v>119</v>
      </c>
      <c r="G517" s="59">
        <v>3663.03</v>
      </c>
      <c r="H517" s="57">
        <v>443197454</v>
      </c>
      <c r="I517" s="59">
        <v>0</v>
      </c>
      <c r="J517" s="59">
        <v>0</v>
      </c>
      <c r="K517" s="59">
        <v>0</v>
      </c>
      <c r="L517" s="59">
        <v>0</v>
      </c>
      <c r="M517" s="59">
        <v>10015.950000000001</v>
      </c>
      <c r="N517" s="58" t="s">
        <v>92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0">
        <v>45918.267361111109</v>
      </c>
      <c r="B518" s="61">
        <v>443988603</v>
      </c>
      <c r="C518" s="62" t="s">
        <v>36</v>
      </c>
      <c r="D518" s="62" t="s">
        <v>37</v>
      </c>
      <c r="E518" s="62" t="s">
        <v>46</v>
      </c>
      <c r="F518" s="62" t="s">
        <v>119</v>
      </c>
      <c r="G518" s="63">
        <v>3662.31</v>
      </c>
      <c r="H518" s="61">
        <v>443199199</v>
      </c>
      <c r="I518" s="63">
        <v>0</v>
      </c>
      <c r="J518" s="63">
        <v>0</v>
      </c>
      <c r="K518" s="63">
        <v>0</v>
      </c>
      <c r="L518" s="63">
        <v>0.17</v>
      </c>
      <c r="M518" s="63">
        <v>10016.120000000001</v>
      </c>
      <c r="N518" s="62" t="s">
        <v>921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6">
        <v>45918.267361111109</v>
      </c>
      <c r="B519" s="57">
        <v>443988604</v>
      </c>
      <c r="C519" s="58" t="s">
        <v>36</v>
      </c>
      <c r="D519" s="58" t="s">
        <v>37</v>
      </c>
      <c r="E519" s="58" t="s">
        <v>46</v>
      </c>
      <c r="F519" s="58" t="s">
        <v>119</v>
      </c>
      <c r="G519" s="59">
        <v>3662.31</v>
      </c>
      <c r="H519" s="57">
        <v>443199200</v>
      </c>
      <c r="I519" s="59">
        <v>0</v>
      </c>
      <c r="J519" s="59">
        <v>0</v>
      </c>
      <c r="K519" s="59">
        <v>0</v>
      </c>
      <c r="L519" s="59">
        <v>0.27</v>
      </c>
      <c r="M519" s="59">
        <v>10016.39</v>
      </c>
      <c r="N519" s="58" t="s">
        <v>921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0">
        <v>45918.267361111109</v>
      </c>
      <c r="B520" s="61">
        <v>443988605</v>
      </c>
      <c r="C520" s="62" t="s">
        <v>36</v>
      </c>
      <c r="D520" s="62" t="s">
        <v>37</v>
      </c>
      <c r="E520" s="62" t="s">
        <v>46</v>
      </c>
      <c r="F520" s="62" t="s">
        <v>119</v>
      </c>
      <c r="G520" s="63">
        <v>3662.31</v>
      </c>
      <c r="H520" s="61">
        <v>443199201</v>
      </c>
      <c r="I520" s="63">
        <v>0</v>
      </c>
      <c r="J520" s="63">
        <v>0</v>
      </c>
      <c r="K520" s="63">
        <v>0</v>
      </c>
      <c r="L520" s="63">
        <v>0.27</v>
      </c>
      <c r="M520" s="63">
        <v>10016.66</v>
      </c>
      <c r="N520" s="62" t="s">
        <v>921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6">
        <v>45918.267361111109</v>
      </c>
      <c r="B521" s="57">
        <v>443988606</v>
      </c>
      <c r="C521" s="58" t="s">
        <v>36</v>
      </c>
      <c r="D521" s="58" t="s">
        <v>37</v>
      </c>
      <c r="E521" s="58" t="s">
        <v>46</v>
      </c>
      <c r="F521" s="58" t="s">
        <v>119</v>
      </c>
      <c r="G521" s="59">
        <v>3662.31</v>
      </c>
      <c r="H521" s="57">
        <v>443199202</v>
      </c>
      <c r="I521" s="59">
        <v>0</v>
      </c>
      <c r="J521" s="59">
        <v>0</v>
      </c>
      <c r="K521" s="59">
        <v>0</v>
      </c>
      <c r="L521" s="59">
        <v>0.27</v>
      </c>
      <c r="M521" s="59">
        <v>10016.93</v>
      </c>
      <c r="N521" s="58" t="s">
        <v>921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0">
        <v>45918.267685185187</v>
      </c>
      <c r="B522" s="61">
        <v>443988659</v>
      </c>
      <c r="C522" s="62" t="s">
        <v>36</v>
      </c>
      <c r="D522" s="62" t="s">
        <v>38</v>
      </c>
      <c r="E522" s="62" t="s">
        <v>45</v>
      </c>
      <c r="F522" s="62" t="s">
        <v>119</v>
      </c>
      <c r="G522" s="63">
        <v>3661.97</v>
      </c>
      <c r="H522" s="61">
        <v>443199246</v>
      </c>
      <c r="I522" s="63">
        <v>0</v>
      </c>
      <c r="J522" s="63">
        <v>0</v>
      </c>
      <c r="K522" s="63">
        <v>0</v>
      </c>
      <c r="L522" s="63">
        <v>0</v>
      </c>
      <c r="M522" s="63">
        <v>10016.93</v>
      </c>
      <c r="N522" s="62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6">
        <v>45918.267696759256</v>
      </c>
      <c r="B523" s="57">
        <v>443988661</v>
      </c>
      <c r="C523" s="58" t="s">
        <v>36</v>
      </c>
      <c r="D523" s="58" t="s">
        <v>38</v>
      </c>
      <c r="E523" s="58" t="s">
        <v>45</v>
      </c>
      <c r="F523" s="58" t="s">
        <v>119</v>
      </c>
      <c r="G523" s="59">
        <v>3661.97</v>
      </c>
      <c r="H523" s="57">
        <v>443199248</v>
      </c>
      <c r="I523" s="59">
        <v>0</v>
      </c>
      <c r="J523" s="59">
        <v>0</v>
      </c>
      <c r="K523" s="59">
        <v>0</v>
      </c>
      <c r="L523" s="59">
        <v>0</v>
      </c>
      <c r="M523" s="59">
        <v>10016.93</v>
      </c>
      <c r="N523" s="5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0">
        <v>45918.267696759256</v>
      </c>
      <c r="B524" s="61">
        <v>443988664</v>
      </c>
      <c r="C524" s="62" t="s">
        <v>36</v>
      </c>
      <c r="D524" s="62" t="s">
        <v>38</v>
      </c>
      <c r="E524" s="62" t="s">
        <v>45</v>
      </c>
      <c r="F524" s="62" t="s">
        <v>119</v>
      </c>
      <c r="G524" s="63">
        <v>3661.97</v>
      </c>
      <c r="H524" s="61">
        <v>443199252</v>
      </c>
      <c r="I524" s="63">
        <v>0</v>
      </c>
      <c r="J524" s="63">
        <v>0</v>
      </c>
      <c r="K524" s="63">
        <v>0</v>
      </c>
      <c r="L524" s="63">
        <v>0</v>
      </c>
      <c r="M524" s="63">
        <v>10016.93</v>
      </c>
      <c r="N524" s="62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6">
        <v>45918.267696759256</v>
      </c>
      <c r="B525" s="57">
        <v>443988666</v>
      </c>
      <c r="C525" s="58" t="s">
        <v>36</v>
      </c>
      <c r="D525" s="58" t="s">
        <v>38</v>
      </c>
      <c r="E525" s="58" t="s">
        <v>45</v>
      </c>
      <c r="F525" s="58" t="s">
        <v>119</v>
      </c>
      <c r="G525" s="59">
        <v>3661.97</v>
      </c>
      <c r="H525" s="57">
        <v>443199254</v>
      </c>
      <c r="I525" s="59">
        <v>0</v>
      </c>
      <c r="J525" s="59">
        <v>0</v>
      </c>
      <c r="K525" s="59">
        <v>0</v>
      </c>
      <c r="L525" s="59">
        <v>0</v>
      </c>
      <c r="M525" s="59">
        <v>10016.93</v>
      </c>
      <c r="N525" s="5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0">
        <v>45918.281712962962</v>
      </c>
      <c r="B526" s="61">
        <v>443991176</v>
      </c>
      <c r="C526" s="62" t="s">
        <v>36</v>
      </c>
      <c r="D526" s="62" t="s">
        <v>37</v>
      </c>
      <c r="E526" s="62" t="s">
        <v>46</v>
      </c>
      <c r="F526" s="62" t="s">
        <v>119</v>
      </c>
      <c r="G526" s="63">
        <v>3661.36</v>
      </c>
      <c r="H526" s="61">
        <v>443201804</v>
      </c>
      <c r="I526" s="63">
        <v>0</v>
      </c>
      <c r="J526" s="63">
        <v>0</v>
      </c>
      <c r="K526" s="63">
        <v>0</v>
      </c>
      <c r="L526" s="63">
        <v>0.61</v>
      </c>
      <c r="M526" s="63">
        <v>10017.540000000001</v>
      </c>
      <c r="N526" s="62" t="s">
        <v>922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6">
        <v>45918.281712962962</v>
      </c>
      <c r="B527" s="57">
        <v>443991177</v>
      </c>
      <c r="C527" s="58" t="s">
        <v>36</v>
      </c>
      <c r="D527" s="58" t="s">
        <v>37</v>
      </c>
      <c r="E527" s="58" t="s">
        <v>46</v>
      </c>
      <c r="F527" s="58" t="s">
        <v>119</v>
      </c>
      <c r="G527" s="59">
        <v>3661.36</v>
      </c>
      <c r="H527" s="57">
        <v>443201805</v>
      </c>
      <c r="I527" s="59">
        <v>0</v>
      </c>
      <c r="J527" s="59">
        <v>0</v>
      </c>
      <c r="K527" s="59">
        <v>0</v>
      </c>
      <c r="L527" s="59">
        <v>0.61</v>
      </c>
      <c r="M527" s="59">
        <v>10018.15</v>
      </c>
      <c r="N527" s="58" t="s">
        <v>922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0">
        <v>45918.281712962962</v>
      </c>
      <c r="B528" s="61">
        <v>443991178</v>
      </c>
      <c r="C528" s="62" t="s">
        <v>36</v>
      </c>
      <c r="D528" s="62" t="s">
        <v>37</v>
      </c>
      <c r="E528" s="62" t="s">
        <v>46</v>
      </c>
      <c r="F528" s="62" t="s">
        <v>119</v>
      </c>
      <c r="G528" s="63">
        <v>3661.36</v>
      </c>
      <c r="H528" s="61">
        <v>443201806</v>
      </c>
      <c r="I528" s="63">
        <v>0</v>
      </c>
      <c r="J528" s="63">
        <v>0</v>
      </c>
      <c r="K528" s="63">
        <v>0</v>
      </c>
      <c r="L528" s="63">
        <v>0.61</v>
      </c>
      <c r="M528" s="63">
        <v>10018.76</v>
      </c>
      <c r="N528" s="62" t="s">
        <v>922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6">
        <v>45918.281712962962</v>
      </c>
      <c r="B529" s="57">
        <v>443991179</v>
      </c>
      <c r="C529" s="58" t="s">
        <v>36</v>
      </c>
      <c r="D529" s="58" t="s">
        <v>37</v>
      </c>
      <c r="E529" s="58" t="s">
        <v>46</v>
      </c>
      <c r="F529" s="58" t="s">
        <v>119</v>
      </c>
      <c r="G529" s="59">
        <v>3661.36</v>
      </c>
      <c r="H529" s="57">
        <v>443201807</v>
      </c>
      <c r="I529" s="59">
        <v>0</v>
      </c>
      <c r="J529" s="59">
        <v>0</v>
      </c>
      <c r="K529" s="59">
        <v>0</v>
      </c>
      <c r="L529" s="59">
        <v>0.61</v>
      </c>
      <c r="M529" s="59">
        <v>10019.370000000001</v>
      </c>
      <c r="N529" s="58" t="s">
        <v>922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0">
        <v>45918.281921296293</v>
      </c>
      <c r="B530" s="61">
        <v>443991227</v>
      </c>
      <c r="C530" s="62" t="s">
        <v>36</v>
      </c>
      <c r="D530" s="62" t="s">
        <v>38</v>
      </c>
      <c r="E530" s="62" t="s">
        <v>45</v>
      </c>
      <c r="F530" s="62" t="s">
        <v>119</v>
      </c>
      <c r="G530" s="63">
        <v>3660.95</v>
      </c>
      <c r="H530" s="61">
        <v>443201861</v>
      </c>
      <c r="I530" s="63">
        <v>0</v>
      </c>
      <c r="J530" s="63">
        <v>0</v>
      </c>
      <c r="K530" s="63">
        <v>0</v>
      </c>
      <c r="L530" s="63">
        <v>0</v>
      </c>
      <c r="M530" s="63">
        <v>10019.370000000001</v>
      </c>
      <c r="N530" s="62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6">
        <v>45918.281921296293</v>
      </c>
      <c r="B531" s="57">
        <v>443991228</v>
      </c>
      <c r="C531" s="58" t="s">
        <v>36</v>
      </c>
      <c r="D531" s="58" t="s">
        <v>38</v>
      </c>
      <c r="E531" s="58" t="s">
        <v>45</v>
      </c>
      <c r="F531" s="58" t="s">
        <v>119</v>
      </c>
      <c r="G531" s="59">
        <v>3661.03</v>
      </c>
      <c r="H531" s="57">
        <v>443201862</v>
      </c>
      <c r="I531" s="59">
        <v>0</v>
      </c>
      <c r="J531" s="59">
        <v>0</v>
      </c>
      <c r="K531" s="59">
        <v>0</v>
      </c>
      <c r="L531" s="59">
        <v>0</v>
      </c>
      <c r="M531" s="59">
        <v>10019.370000000001</v>
      </c>
      <c r="N531" s="5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0">
        <v>45918.28193287037</v>
      </c>
      <c r="B532" s="61">
        <v>443991229</v>
      </c>
      <c r="C532" s="62" t="s">
        <v>36</v>
      </c>
      <c r="D532" s="62" t="s">
        <v>38</v>
      </c>
      <c r="E532" s="62" t="s">
        <v>45</v>
      </c>
      <c r="F532" s="62" t="s">
        <v>119</v>
      </c>
      <c r="G532" s="63">
        <v>3661.03</v>
      </c>
      <c r="H532" s="61">
        <v>443201863</v>
      </c>
      <c r="I532" s="63">
        <v>0</v>
      </c>
      <c r="J532" s="63">
        <v>0</v>
      </c>
      <c r="K532" s="63">
        <v>0</v>
      </c>
      <c r="L532" s="63">
        <v>0</v>
      </c>
      <c r="M532" s="63">
        <v>10019.370000000001</v>
      </c>
      <c r="N532" s="62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6">
        <v>45918.28193287037</v>
      </c>
      <c r="B533" s="57">
        <v>443991230</v>
      </c>
      <c r="C533" s="58" t="s">
        <v>36</v>
      </c>
      <c r="D533" s="58" t="s">
        <v>38</v>
      </c>
      <c r="E533" s="58" t="s">
        <v>45</v>
      </c>
      <c r="F533" s="58" t="s">
        <v>119</v>
      </c>
      <c r="G533" s="59">
        <v>3661.03</v>
      </c>
      <c r="H533" s="57">
        <v>443201864</v>
      </c>
      <c r="I533" s="59">
        <v>0</v>
      </c>
      <c r="J533" s="59">
        <v>0</v>
      </c>
      <c r="K533" s="59">
        <v>0</v>
      </c>
      <c r="L533" s="59">
        <v>0</v>
      </c>
      <c r="M533" s="59">
        <v>10019.370000000001</v>
      </c>
      <c r="N533" s="5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0">
        <v>45918.283009259256</v>
      </c>
      <c r="B534" s="61">
        <v>443991584</v>
      </c>
      <c r="C534" s="62" t="s">
        <v>36</v>
      </c>
      <c r="D534" s="62" t="s">
        <v>38</v>
      </c>
      <c r="E534" s="62" t="s">
        <v>46</v>
      </c>
      <c r="F534" s="62" t="s">
        <v>119</v>
      </c>
      <c r="G534" s="63">
        <v>3660.03</v>
      </c>
      <c r="H534" s="61">
        <v>443202203</v>
      </c>
      <c r="I534" s="63">
        <v>0</v>
      </c>
      <c r="J534" s="63">
        <v>0</v>
      </c>
      <c r="K534" s="63">
        <v>0</v>
      </c>
      <c r="L534" s="63">
        <v>-3</v>
      </c>
      <c r="M534" s="63">
        <v>10016.370000000001</v>
      </c>
      <c r="N534" s="62" t="s">
        <v>923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6">
        <v>45918.283229166664</v>
      </c>
      <c r="B535" s="57">
        <v>443991605</v>
      </c>
      <c r="C535" s="58" t="s">
        <v>36</v>
      </c>
      <c r="D535" s="58" t="s">
        <v>38</v>
      </c>
      <c r="E535" s="58" t="s">
        <v>46</v>
      </c>
      <c r="F535" s="58" t="s">
        <v>119</v>
      </c>
      <c r="G535" s="59">
        <v>3659.91</v>
      </c>
      <c r="H535" s="57">
        <v>443202222</v>
      </c>
      <c r="I535" s="59">
        <v>0</v>
      </c>
      <c r="J535" s="59">
        <v>0</v>
      </c>
      <c r="K535" s="59">
        <v>0</v>
      </c>
      <c r="L535" s="59">
        <v>-3.12</v>
      </c>
      <c r="M535" s="59">
        <v>10013.25</v>
      </c>
      <c r="N535" s="58" t="s">
        <v>924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0">
        <v>45918.287106481483</v>
      </c>
      <c r="B536" s="61">
        <v>443992244</v>
      </c>
      <c r="C536" s="62" t="s">
        <v>36</v>
      </c>
      <c r="D536" s="62" t="s">
        <v>37</v>
      </c>
      <c r="E536" s="62" t="s">
        <v>46</v>
      </c>
      <c r="F536" s="62" t="s">
        <v>119</v>
      </c>
      <c r="G536" s="63">
        <v>3659.45</v>
      </c>
      <c r="H536" s="61">
        <v>443202845</v>
      </c>
      <c r="I536" s="63">
        <v>0</v>
      </c>
      <c r="J536" s="63">
        <v>0</v>
      </c>
      <c r="K536" s="63">
        <v>0</v>
      </c>
      <c r="L536" s="63">
        <v>1.5</v>
      </c>
      <c r="M536" s="63">
        <v>10014.75</v>
      </c>
      <c r="N536" s="62" t="s">
        <v>925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6">
        <v>45918.287824074076</v>
      </c>
      <c r="B537" s="57">
        <v>443992308</v>
      </c>
      <c r="C537" s="58" t="s">
        <v>36</v>
      </c>
      <c r="D537" s="58" t="s">
        <v>38</v>
      </c>
      <c r="E537" s="58" t="s">
        <v>45</v>
      </c>
      <c r="F537" s="58" t="s">
        <v>119</v>
      </c>
      <c r="G537" s="59">
        <v>3659.49</v>
      </c>
      <c r="H537" s="57">
        <v>443202901</v>
      </c>
      <c r="I537" s="59">
        <v>0</v>
      </c>
      <c r="J537" s="59">
        <v>0</v>
      </c>
      <c r="K537" s="59">
        <v>0</v>
      </c>
      <c r="L537" s="59">
        <v>0</v>
      </c>
      <c r="M537" s="59">
        <v>10014.75</v>
      </c>
      <c r="N537" s="5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0">
        <v>45918.293275462966</v>
      </c>
      <c r="B538" s="61">
        <v>443993588</v>
      </c>
      <c r="C538" s="62" t="s">
        <v>36</v>
      </c>
      <c r="D538" s="62" t="s">
        <v>37</v>
      </c>
      <c r="E538" s="62" t="s">
        <v>46</v>
      </c>
      <c r="F538" s="62" t="s">
        <v>119</v>
      </c>
      <c r="G538" s="63">
        <v>3657.93</v>
      </c>
      <c r="H538" s="61">
        <v>443204128</v>
      </c>
      <c r="I538" s="63">
        <v>0</v>
      </c>
      <c r="J538" s="63">
        <v>0</v>
      </c>
      <c r="K538" s="63">
        <v>0</v>
      </c>
      <c r="L538" s="63">
        <v>3.1</v>
      </c>
      <c r="M538" s="63">
        <v>10017.85</v>
      </c>
      <c r="N538" s="62" t="s">
        <v>926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6">
        <v>45918.293275462966</v>
      </c>
      <c r="B539" s="57">
        <v>443993589</v>
      </c>
      <c r="C539" s="58" t="s">
        <v>36</v>
      </c>
      <c r="D539" s="58" t="s">
        <v>37</v>
      </c>
      <c r="E539" s="58" t="s">
        <v>46</v>
      </c>
      <c r="F539" s="58" t="s">
        <v>119</v>
      </c>
      <c r="G539" s="59">
        <v>3657.93</v>
      </c>
      <c r="H539" s="57">
        <v>443204129</v>
      </c>
      <c r="I539" s="59">
        <v>0</v>
      </c>
      <c r="J539" s="59">
        <v>0</v>
      </c>
      <c r="K539" s="59">
        <v>0</v>
      </c>
      <c r="L539" s="59">
        <v>3.1</v>
      </c>
      <c r="M539" s="59">
        <v>10020.950000000001</v>
      </c>
      <c r="N539" s="58" t="s">
        <v>926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0">
        <v>45918.293275462966</v>
      </c>
      <c r="B540" s="61">
        <v>443993590</v>
      </c>
      <c r="C540" s="62" t="s">
        <v>36</v>
      </c>
      <c r="D540" s="62" t="s">
        <v>37</v>
      </c>
      <c r="E540" s="62" t="s">
        <v>46</v>
      </c>
      <c r="F540" s="62" t="s">
        <v>119</v>
      </c>
      <c r="G540" s="63">
        <v>3657.93</v>
      </c>
      <c r="H540" s="61">
        <v>443204130</v>
      </c>
      <c r="I540" s="63">
        <v>0</v>
      </c>
      <c r="J540" s="63">
        <v>0</v>
      </c>
      <c r="K540" s="63">
        <v>0</v>
      </c>
      <c r="L540" s="63">
        <v>1.56</v>
      </c>
      <c r="M540" s="63">
        <v>10022.51</v>
      </c>
      <c r="N540" s="62" t="s">
        <v>927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6">
        <v>45918.293796296297</v>
      </c>
      <c r="B541" s="57">
        <v>443993737</v>
      </c>
      <c r="C541" s="58" t="s">
        <v>36</v>
      </c>
      <c r="D541" s="58" t="s">
        <v>37</v>
      </c>
      <c r="E541" s="58" t="s">
        <v>46</v>
      </c>
      <c r="F541" s="58" t="s">
        <v>119</v>
      </c>
      <c r="G541" s="59">
        <v>3657.43</v>
      </c>
      <c r="H541" s="57">
        <v>443204272</v>
      </c>
      <c r="I541" s="59">
        <v>0</v>
      </c>
      <c r="J541" s="59">
        <v>0</v>
      </c>
      <c r="K541" s="59">
        <v>0</v>
      </c>
      <c r="L541" s="59">
        <v>3.6</v>
      </c>
      <c r="M541" s="59">
        <v>10026.11</v>
      </c>
      <c r="N541" s="58" t="s">
        <v>928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0">
        <v>45918.296157407407</v>
      </c>
      <c r="B542" s="61">
        <v>443994533</v>
      </c>
      <c r="C542" s="62" t="s">
        <v>36</v>
      </c>
      <c r="D542" s="62" t="s">
        <v>38</v>
      </c>
      <c r="E542" s="62" t="s">
        <v>45</v>
      </c>
      <c r="F542" s="62" t="s">
        <v>119</v>
      </c>
      <c r="G542" s="63">
        <v>3657.87</v>
      </c>
      <c r="H542" s="61">
        <v>443205050</v>
      </c>
      <c r="I542" s="63">
        <v>0</v>
      </c>
      <c r="J542" s="63">
        <v>0</v>
      </c>
      <c r="K542" s="63">
        <v>0</v>
      </c>
      <c r="L542" s="63">
        <v>0</v>
      </c>
      <c r="M542" s="63">
        <v>10026.11</v>
      </c>
      <c r="N542" s="62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6">
        <v>45918.296157407407</v>
      </c>
      <c r="B543" s="57">
        <v>443994534</v>
      </c>
      <c r="C543" s="58" t="s">
        <v>36</v>
      </c>
      <c r="D543" s="58" t="s">
        <v>38</v>
      </c>
      <c r="E543" s="58" t="s">
        <v>45</v>
      </c>
      <c r="F543" s="58" t="s">
        <v>119</v>
      </c>
      <c r="G543" s="59">
        <v>3657.83</v>
      </c>
      <c r="H543" s="57">
        <v>443205051</v>
      </c>
      <c r="I543" s="59">
        <v>0</v>
      </c>
      <c r="J543" s="59">
        <v>0</v>
      </c>
      <c r="K543" s="59">
        <v>0</v>
      </c>
      <c r="L543" s="59">
        <v>0</v>
      </c>
      <c r="M543" s="59">
        <v>10026.11</v>
      </c>
      <c r="N543" s="5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0">
        <v>45918.296168981484</v>
      </c>
      <c r="B544" s="61">
        <v>443994535</v>
      </c>
      <c r="C544" s="62" t="s">
        <v>36</v>
      </c>
      <c r="D544" s="62" t="s">
        <v>38</v>
      </c>
      <c r="E544" s="62" t="s">
        <v>45</v>
      </c>
      <c r="F544" s="62" t="s">
        <v>119</v>
      </c>
      <c r="G544" s="63">
        <v>3657.81</v>
      </c>
      <c r="H544" s="61">
        <v>443205052</v>
      </c>
      <c r="I544" s="63">
        <v>0</v>
      </c>
      <c r="J544" s="63">
        <v>0</v>
      </c>
      <c r="K544" s="63">
        <v>0</v>
      </c>
      <c r="L544" s="63">
        <v>0</v>
      </c>
      <c r="M544" s="63">
        <v>10026.11</v>
      </c>
      <c r="N544" s="62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6">
        <v>45918.296168981484</v>
      </c>
      <c r="B545" s="57">
        <v>443994537</v>
      </c>
      <c r="C545" s="58" t="s">
        <v>36</v>
      </c>
      <c r="D545" s="58" t="s">
        <v>38</v>
      </c>
      <c r="E545" s="58" t="s">
        <v>45</v>
      </c>
      <c r="F545" s="58" t="s">
        <v>119</v>
      </c>
      <c r="G545" s="59">
        <v>3657.81</v>
      </c>
      <c r="H545" s="57">
        <v>443205054</v>
      </c>
      <c r="I545" s="59">
        <v>0</v>
      </c>
      <c r="J545" s="59">
        <v>0</v>
      </c>
      <c r="K545" s="59">
        <v>0</v>
      </c>
      <c r="L545" s="59">
        <v>0</v>
      </c>
      <c r="M545" s="59">
        <v>10026.11</v>
      </c>
      <c r="N545" s="5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0">
        <v>45918.296620370369</v>
      </c>
      <c r="B546" s="61">
        <v>443994582</v>
      </c>
      <c r="C546" s="62" t="s">
        <v>36</v>
      </c>
      <c r="D546" s="62" t="s">
        <v>38</v>
      </c>
      <c r="E546" s="62" t="s">
        <v>45</v>
      </c>
      <c r="F546" s="62" t="s">
        <v>119</v>
      </c>
      <c r="G546" s="63">
        <v>3658</v>
      </c>
      <c r="H546" s="61">
        <v>443205097</v>
      </c>
      <c r="I546" s="63">
        <v>0</v>
      </c>
      <c r="J546" s="63">
        <v>0</v>
      </c>
      <c r="K546" s="63">
        <v>0</v>
      </c>
      <c r="L546" s="63">
        <v>0</v>
      </c>
      <c r="M546" s="63">
        <v>10026.11</v>
      </c>
      <c r="N546" s="62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6">
        <v>45918.296620370369</v>
      </c>
      <c r="B547" s="57">
        <v>443994583</v>
      </c>
      <c r="C547" s="58" t="s">
        <v>36</v>
      </c>
      <c r="D547" s="58" t="s">
        <v>38</v>
      </c>
      <c r="E547" s="58" t="s">
        <v>45</v>
      </c>
      <c r="F547" s="58" t="s">
        <v>119</v>
      </c>
      <c r="G547" s="59">
        <v>3657.97</v>
      </c>
      <c r="H547" s="57">
        <v>443205098</v>
      </c>
      <c r="I547" s="59">
        <v>0</v>
      </c>
      <c r="J547" s="59">
        <v>0</v>
      </c>
      <c r="K547" s="59">
        <v>0</v>
      </c>
      <c r="L547" s="59">
        <v>0</v>
      </c>
      <c r="M547" s="59">
        <v>10026.11</v>
      </c>
      <c r="N547" s="58" t="s">
        <v>92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0">
        <v>45918.298587962963</v>
      </c>
      <c r="B548" s="61">
        <v>443994918</v>
      </c>
      <c r="C548" s="62" t="s">
        <v>36</v>
      </c>
      <c r="D548" s="62" t="s">
        <v>38</v>
      </c>
      <c r="E548" s="62" t="s">
        <v>45</v>
      </c>
      <c r="F548" s="62" t="s">
        <v>119</v>
      </c>
      <c r="G548" s="63">
        <v>3658.79</v>
      </c>
      <c r="H548" s="61">
        <v>443205423</v>
      </c>
      <c r="I548" s="63">
        <v>0</v>
      </c>
      <c r="J548" s="63">
        <v>0</v>
      </c>
      <c r="K548" s="63">
        <v>0</v>
      </c>
      <c r="L548" s="63">
        <v>0</v>
      </c>
      <c r="M548" s="63">
        <v>10026.11</v>
      </c>
      <c r="N548" s="62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6">
        <v>45918.29859953704</v>
      </c>
      <c r="B549" s="57">
        <v>443994919</v>
      </c>
      <c r="C549" s="58" t="s">
        <v>36</v>
      </c>
      <c r="D549" s="58" t="s">
        <v>38</v>
      </c>
      <c r="E549" s="58" t="s">
        <v>45</v>
      </c>
      <c r="F549" s="58" t="s">
        <v>119</v>
      </c>
      <c r="G549" s="59">
        <v>3658.79</v>
      </c>
      <c r="H549" s="57">
        <v>443205424</v>
      </c>
      <c r="I549" s="59">
        <v>0</v>
      </c>
      <c r="J549" s="59">
        <v>0</v>
      </c>
      <c r="K549" s="59">
        <v>0</v>
      </c>
      <c r="L549" s="59">
        <v>0</v>
      </c>
      <c r="M549" s="59">
        <v>10026.11</v>
      </c>
      <c r="N549" s="5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0">
        <v>45918.298622685186</v>
      </c>
      <c r="B550" s="61">
        <v>443994922</v>
      </c>
      <c r="C550" s="62" t="s">
        <v>36</v>
      </c>
      <c r="D550" s="62" t="s">
        <v>38</v>
      </c>
      <c r="E550" s="62" t="s">
        <v>45</v>
      </c>
      <c r="F550" s="62" t="s">
        <v>119</v>
      </c>
      <c r="G550" s="63">
        <v>3658.74</v>
      </c>
      <c r="H550" s="61">
        <v>443205427</v>
      </c>
      <c r="I550" s="63">
        <v>0</v>
      </c>
      <c r="J550" s="63">
        <v>0</v>
      </c>
      <c r="K550" s="63">
        <v>0</v>
      </c>
      <c r="L550" s="63">
        <v>0</v>
      </c>
      <c r="M550" s="63">
        <v>10026.11</v>
      </c>
      <c r="N550" s="62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6">
        <v>45918.315613425926</v>
      </c>
      <c r="B551" s="57">
        <v>443997513</v>
      </c>
      <c r="C551" s="58" t="s">
        <v>36</v>
      </c>
      <c r="D551" s="58" t="s">
        <v>37</v>
      </c>
      <c r="E551" s="58" t="s">
        <v>46</v>
      </c>
      <c r="F551" s="58" t="s">
        <v>119</v>
      </c>
      <c r="G551" s="59">
        <v>3656.3</v>
      </c>
      <c r="H551" s="57">
        <v>443207898</v>
      </c>
      <c r="I551" s="59">
        <v>0</v>
      </c>
      <c r="J551" s="59">
        <v>0</v>
      </c>
      <c r="K551" s="59">
        <v>0</v>
      </c>
      <c r="L551" s="59">
        <v>1.51</v>
      </c>
      <c r="M551" s="59">
        <v>10027.620000000001</v>
      </c>
      <c r="N551" s="58" t="s">
        <v>929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0">
        <v>45918.318611111114</v>
      </c>
      <c r="B552" s="61">
        <v>443998251</v>
      </c>
      <c r="C552" s="62" t="s">
        <v>36</v>
      </c>
      <c r="D552" s="62" t="s">
        <v>38</v>
      </c>
      <c r="E552" s="62" t="s">
        <v>45</v>
      </c>
      <c r="F552" s="62" t="s">
        <v>119</v>
      </c>
      <c r="G552" s="63">
        <v>3656.29</v>
      </c>
      <c r="H552" s="61">
        <v>443208612</v>
      </c>
      <c r="I552" s="63">
        <v>0</v>
      </c>
      <c r="J552" s="63">
        <v>0</v>
      </c>
      <c r="K552" s="63">
        <v>0</v>
      </c>
      <c r="L552" s="63">
        <v>0</v>
      </c>
      <c r="M552" s="63">
        <v>10027.620000000001</v>
      </c>
      <c r="N552" s="62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6">
        <v>45918.319976851853</v>
      </c>
      <c r="B553" s="57">
        <v>443998813</v>
      </c>
      <c r="C553" s="58" t="s">
        <v>36</v>
      </c>
      <c r="D553" s="58" t="s">
        <v>37</v>
      </c>
      <c r="E553" s="58" t="s">
        <v>46</v>
      </c>
      <c r="F553" s="58" t="s">
        <v>119</v>
      </c>
      <c r="G553" s="59">
        <v>3656.61</v>
      </c>
      <c r="H553" s="57">
        <v>443209172</v>
      </c>
      <c r="I553" s="59">
        <v>0</v>
      </c>
      <c r="J553" s="59">
        <v>0</v>
      </c>
      <c r="K553" s="59">
        <v>0</v>
      </c>
      <c r="L553" s="59">
        <v>1.26</v>
      </c>
      <c r="M553" s="59">
        <v>10028.879999999999</v>
      </c>
      <c r="N553" s="58" t="s">
        <v>930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0">
        <v>45918.319976851853</v>
      </c>
      <c r="B554" s="61">
        <v>443998814</v>
      </c>
      <c r="C554" s="62" t="s">
        <v>36</v>
      </c>
      <c r="D554" s="62" t="s">
        <v>37</v>
      </c>
      <c r="E554" s="62" t="s">
        <v>46</v>
      </c>
      <c r="F554" s="62" t="s">
        <v>119</v>
      </c>
      <c r="G554" s="63">
        <v>3656.61</v>
      </c>
      <c r="H554" s="61">
        <v>443209173</v>
      </c>
      <c r="I554" s="63">
        <v>0</v>
      </c>
      <c r="J554" s="63">
        <v>0</v>
      </c>
      <c r="K554" s="63">
        <v>0</v>
      </c>
      <c r="L554" s="63">
        <v>1.22</v>
      </c>
      <c r="M554" s="63">
        <v>10030.1</v>
      </c>
      <c r="N554" s="62" t="s">
        <v>930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6">
        <v>45918.319976851853</v>
      </c>
      <c r="B555" s="57">
        <v>443998815</v>
      </c>
      <c r="C555" s="58" t="s">
        <v>36</v>
      </c>
      <c r="D555" s="58" t="s">
        <v>37</v>
      </c>
      <c r="E555" s="58" t="s">
        <v>46</v>
      </c>
      <c r="F555" s="58" t="s">
        <v>119</v>
      </c>
      <c r="G555" s="59">
        <v>3656.61</v>
      </c>
      <c r="H555" s="57">
        <v>443209174</v>
      </c>
      <c r="I555" s="59">
        <v>0</v>
      </c>
      <c r="J555" s="59">
        <v>0</v>
      </c>
      <c r="K555" s="59">
        <v>0</v>
      </c>
      <c r="L555" s="59">
        <v>1.2</v>
      </c>
      <c r="M555" s="59">
        <v>10031.299999999999</v>
      </c>
      <c r="N555" s="58" t="s">
        <v>930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0">
        <v>45918.32</v>
      </c>
      <c r="B556" s="61">
        <v>443998819</v>
      </c>
      <c r="C556" s="62" t="s">
        <v>36</v>
      </c>
      <c r="D556" s="62" t="s">
        <v>38</v>
      </c>
      <c r="E556" s="62" t="s">
        <v>45</v>
      </c>
      <c r="F556" s="62" t="s">
        <v>119</v>
      </c>
      <c r="G556" s="63">
        <v>3656.23</v>
      </c>
      <c r="H556" s="61">
        <v>443209177</v>
      </c>
      <c r="I556" s="63">
        <v>0</v>
      </c>
      <c r="J556" s="63">
        <v>0</v>
      </c>
      <c r="K556" s="63">
        <v>0</v>
      </c>
      <c r="L556" s="63">
        <v>0</v>
      </c>
      <c r="M556" s="63">
        <v>10031.299999999999</v>
      </c>
      <c r="N556" s="62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6">
        <v>45918.32</v>
      </c>
      <c r="B557" s="57">
        <v>443998820</v>
      </c>
      <c r="C557" s="58" t="s">
        <v>36</v>
      </c>
      <c r="D557" s="58" t="s">
        <v>38</v>
      </c>
      <c r="E557" s="58" t="s">
        <v>45</v>
      </c>
      <c r="F557" s="58" t="s">
        <v>119</v>
      </c>
      <c r="G557" s="59">
        <v>3656.23</v>
      </c>
      <c r="H557" s="57">
        <v>443209178</v>
      </c>
      <c r="I557" s="59">
        <v>0</v>
      </c>
      <c r="J557" s="59">
        <v>0</v>
      </c>
      <c r="K557" s="59">
        <v>0</v>
      </c>
      <c r="L557" s="59">
        <v>0</v>
      </c>
      <c r="M557" s="59">
        <v>10031.299999999999</v>
      </c>
      <c r="N557" s="5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0">
        <v>45918.320011574076</v>
      </c>
      <c r="B558" s="61">
        <v>443998821</v>
      </c>
      <c r="C558" s="62" t="s">
        <v>36</v>
      </c>
      <c r="D558" s="62" t="s">
        <v>38</v>
      </c>
      <c r="E558" s="62" t="s">
        <v>45</v>
      </c>
      <c r="F558" s="62" t="s">
        <v>119</v>
      </c>
      <c r="G558" s="63">
        <v>3656.23</v>
      </c>
      <c r="H558" s="61">
        <v>443209179</v>
      </c>
      <c r="I558" s="63">
        <v>0</v>
      </c>
      <c r="J558" s="63">
        <v>0</v>
      </c>
      <c r="K558" s="63">
        <v>0</v>
      </c>
      <c r="L558" s="63">
        <v>0</v>
      </c>
      <c r="M558" s="63">
        <v>10031.299999999999</v>
      </c>
      <c r="N558" s="62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6">
        <v>45918.320798611108</v>
      </c>
      <c r="B559" s="57">
        <v>443999025</v>
      </c>
      <c r="C559" s="58" t="s">
        <v>36</v>
      </c>
      <c r="D559" s="58" t="s">
        <v>37</v>
      </c>
      <c r="E559" s="58" t="s">
        <v>46</v>
      </c>
      <c r="F559" s="58" t="s">
        <v>119</v>
      </c>
      <c r="G559" s="59">
        <v>3657.55</v>
      </c>
      <c r="H559" s="57">
        <v>443209379</v>
      </c>
      <c r="I559" s="59">
        <v>0</v>
      </c>
      <c r="J559" s="59">
        <v>0</v>
      </c>
      <c r="K559" s="59">
        <v>0</v>
      </c>
      <c r="L559" s="59">
        <v>1.24</v>
      </c>
      <c r="M559" s="59">
        <v>10032.540000000001</v>
      </c>
      <c r="N559" s="58" t="s">
        <v>931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0">
        <v>45918.320798611108</v>
      </c>
      <c r="B560" s="61">
        <v>443999026</v>
      </c>
      <c r="C560" s="62" t="s">
        <v>36</v>
      </c>
      <c r="D560" s="62" t="s">
        <v>37</v>
      </c>
      <c r="E560" s="62" t="s">
        <v>46</v>
      </c>
      <c r="F560" s="62" t="s">
        <v>119</v>
      </c>
      <c r="G560" s="63">
        <v>3657.55</v>
      </c>
      <c r="H560" s="61">
        <v>443209380</v>
      </c>
      <c r="I560" s="63">
        <v>0</v>
      </c>
      <c r="J560" s="63">
        <v>0</v>
      </c>
      <c r="K560" s="63">
        <v>0</v>
      </c>
      <c r="L560" s="63">
        <v>1.24</v>
      </c>
      <c r="M560" s="63">
        <v>10033.780000000001</v>
      </c>
      <c r="N560" s="62" t="s">
        <v>931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6">
        <v>45918.320821759262</v>
      </c>
      <c r="B561" s="57">
        <v>443999034</v>
      </c>
      <c r="C561" s="58" t="s">
        <v>36</v>
      </c>
      <c r="D561" s="58" t="s">
        <v>38</v>
      </c>
      <c r="E561" s="58" t="s">
        <v>45</v>
      </c>
      <c r="F561" s="58" t="s">
        <v>119</v>
      </c>
      <c r="G561" s="59">
        <v>3657.33</v>
      </c>
      <c r="H561" s="57">
        <v>443209388</v>
      </c>
      <c r="I561" s="59">
        <v>0</v>
      </c>
      <c r="J561" s="59">
        <v>0</v>
      </c>
      <c r="K561" s="59">
        <v>0</v>
      </c>
      <c r="L561" s="59">
        <v>0</v>
      </c>
      <c r="M561" s="59">
        <v>10033.780000000001</v>
      </c>
      <c r="N561" s="5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0">
        <v>45918.320821759262</v>
      </c>
      <c r="B562" s="61">
        <v>443999036</v>
      </c>
      <c r="C562" s="62" t="s">
        <v>36</v>
      </c>
      <c r="D562" s="62" t="s">
        <v>38</v>
      </c>
      <c r="E562" s="62" t="s">
        <v>45</v>
      </c>
      <c r="F562" s="62" t="s">
        <v>119</v>
      </c>
      <c r="G562" s="63">
        <v>3657.27</v>
      </c>
      <c r="H562" s="61">
        <v>443209390</v>
      </c>
      <c r="I562" s="63">
        <v>0</v>
      </c>
      <c r="J562" s="63">
        <v>0</v>
      </c>
      <c r="K562" s="63">
        <v>0</v>
      </c>
      <c r="L562" s="63">
        <v>0</v>
      </c>
      <c r="M562" s="63">
        <v>10033.780000000001</v>
      </c>
      <c r="N562" s="62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6">
        <v>45918.326666666668</v>
      </c>
      <c r="B563" s="57">
        <v>444000594</v>
      </c>
      <c r="C563" s="58" t="s">
        <v>36</v>
      </c>
      <c r="D563" s="58" t="s">
        <v>37</v>
      </c>
      <c r="E563" s="58" t="s">
        <v>46</v>
      </c>
      <c r="F563" s="58" t="s">
        <v>119</v>
      </c>
      <c r="G563" s="59">
        <v>3657.01</v>
      </c>
      <c r="H563" s="57">
        <v>443210912</v>
      </c>
      <c r="I563" s="59">
        <v>0</v>
      </c>
      <c r="J563" s="59">
        <v>0</v>
      </c>
      <c r="K563" s="59">
        <v>0</v>
      </c>
      <c r="L563" s="59">
        <v>1.73</v>
      </c>
      <c r="M563" s="59">
        <v>10035.51</v>
      </c>
      <c r="N563" s="58" t="s">
        <v>932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0">
        <v>45918.327060185184</v>
      </c>
      <c r="B564" s="61">
        <v>444000641</v>
      </c>
      <c r="C564" s="62" t="s">
        <v>36</v>
      </c>
      <c r="D564" s="62" t="s">
        <v>38</v>
      </c>
      <c r="E564" s="62" t="s">
        <v>45</v>
      </c>
      <c r="F564" s="62" t="s">
        <v>119</v>
      </c>
      <c r="G564" s="63">
        <v>3656.79</v>
      </c>
      <c r="H564" s="61">
        <v>443210955</v>
      </c>
      <c r="I564" s="63">
        <v>0</v>
      </c>
      <c r="J564" s="63">
        <v>0</v>
      </c>
      <c r="K564" s="63">
        <v>0</v>
      </c>
      <c r="L564" s="63">
        <v>0</v>
      </c>
      <c r="M564" s="63">
        <v>10035.51</v>
      </c>
      <c r="N564" s="62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6">
        <v>45918.33153935185</v>
      </c>
      <c r="B565" s="57">
        <v>444002046</v>
      </c>
      <c r="C565" s="58" t="s">
        <v>36</v>
      </c>
      <c r="D565" s="58" t="s">
        <v>37</v>
      </c>
      <c r="E565" s="58" t="s">
        <v>46</v>
      </c>
      <c r="F565" s="58" t="s">
        <v>119</v>
      </c>
      <c r="G565" s="59">
        <v>3654.73</v>
      </c>
      <c r="H565" s="57">
        <v>443212316</v>
      </c>
      <c r="I565" s="59">
        <v>0</v>
      </c>
      <c r="J565" s="59">
        <v>0</v>
      </c>
      <c r="K565" s="59">
        <v>0</v>
      </c>
      <c r="L565" s="59">
        <v>1.56</v>
      </c>
      <c r="M565" s="59">
        <v>10037.07</v>
      </c>
      <c r="N565" s="58" t="s">
        <v>933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0">
        <v>45918.331608796296</v>
      </c>
      <c r="B566" s="61">
        <v>444002118</v>
      </c>
      <c r="C566" s="62" t="s">
        <v>36</v>
      </c>
      <c r="D566" s="62" t="s">
        <v>37</v>
      </c>
      <c r="E566" s="62" t="s">
        <v>46</v>
      </c>
      <c r="F566" s="62" t="s">
        <v>119</v>
      </c>
      <c r="G566" s="63">
        <v>3654.49</v>
      </c>
      <c r="H566" s="61">
        <v>443212380</v>
      </c>
      <c r="I566" s="63">
        <v>0</v>
      </c>
      <c r="J566" s="63">
        <v>0</v>
      </c>
      <c r="K566" s="63">
        <v>0</v>
      </c>
      <c r="L566" s="63">
        <v>3.51</v>
      </c>
      <c r="M566" s="63">
        <v>10040.58</v>
      </c>
      <c r="N566" s="62" t="s">
        <v>934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6">
        <v>45918.331608796296</v>
      </c>
      <c r="B567" s="57">
        <v>444002119</v>
      </c>
      <c r="C567" s="58" t="s">
        <v>36</v>
      </c>
      <c r="D567" s="58" t="s">
        <v>37</v>
      </c>
      <c r="E567" s="58" t="s">
        <v>46</v>
      </c>
      <c r="F567" s="58" t="s">
        <v>119</v>
      </c>
      <c r="G567" s="59">
        <v>3654.49</v>
      </c>
      <c r="H567" s="57">
        <v>443212381</v>
      </c>
      <c r="I567" s="59">
        <v>0</v>
      </c>
      <c r="J567" s="59">
        <v>0</v>
      </c>
      <c r="K567" s="59">
        <v>0</v>
      </c>
      <c r="L567" s="59">
        <v>3.48</v>
      </c>
      <c r="M567" s="59">
        <v>10044.06</v>
      </c>
      <c r="N567" s="58" t="s">
        <v>934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0">
        <v>45918.334675925929</v>
      </c>
      <c r="B568" s="61">
        <v>444003059</v>
      </c>
      <c r="C568" s="62" t="s">
        <v>36</v>
      </c>
      <c r="D568" s="62" t="s">
        <v>37</v>
      </c>
      <c r="E568" s="62" t="s">
        <v>46</v>
      </c>
      <c r="F568" s="62" t="s">
        <v>119</v>
      </c>
      <c r="G568" s="63">
        <v>3653.17</v>
      </c>
      <c r="H568" s="61">
        <v>443213322</v>
      </c>
      <c r="I568" s="63">
        <v>0</v>
      </c>
      <c r="J568" s="63">
        <v>0</v>
      </c>
      <c r="K568" s="63">
        <v>0</v>
      </c>
      <c r="L568" s="63">
        <v>3.06</v>
      </c>
      <c r="M568" s="63">
        <v>10047.120000000001</v>
      </c>
      <c r="N568" s="62" t="s">
        <v>935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6">
        <v>45918.334675925929</v>
      </c>
      <c r="B569" s="57">
        <v>444003060</v>
      </c>
      <c r="C569" s="58" t="s">
        <v>36</v>
      </c>
      <c r="D569" s="58" t="s">
        <v>37</v>
      </c>
      <c r="E569" s="58" t="s">
        <v>46</v>
      </c>
      <c r="F569" s="58" t="s">
        <v>119</v>
      </c>
      <c r="G569" s="59">
        <v>3653.17</v>
      </c>
      <c r="H569" s="57">
        <v>443213323</v>
      </c>
      <c r="I569" s="59">
        <v>0</v>
      </c>
      <c r="J569" s="59">
        <v>0</v>
      </c>
      <c r="K569" s="59">
        <v>0</v>
      </c>
      <c r="L569" s="59">
        <v>3.06</v>
      </c>
      <c r="M569" s="59">
        <v>10050.18</v>
      </c>
      <c r="N569" s="58" t="s">
        <v>935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0">
        <v>45918.335509259261</v>
      </c>
      <c r="B570" s="61">
        <v>444003218</v>
      </c>
      <c r="C570" s="62" t="s">
        <v>36</v>
      </c>
      <c r="D570" s="62" t="s">
        <v>38</v>
      </c>
      <c r="E570" s="62" t="s">
        <v>45</v>
      </c>
      <c r="F570" s="62" t="s">
        <v>119</v>
      </c>
      <c r="G570" s="63">
        <v>3653.88</v>
      </c>
      <c r="H570" s="61">
        <v>443213475</v>
      </c>
      <c r="I570" s="63">
        <v>0</v>
      </c>
      <c r="J570" s="63">
        <v>0</v>
      </c>
      <c r="K570" s="63">
        <v>0</v>
      </c>
      <c r="L570" s="63">
        <v>0</v>
      </c>
      <c r="M570" s="63">
        <v>10050.18</v>
      </c>
      <c r="N570" s="62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6">
        <v>45918.335509259261</v>
      </c>
      <c r="B571" s="57">
        <v>444003220</v>
      </c>
      <c r="C571" s="58" t="s">
        <v>36</v>
      </c>
      <c r="D571" s="58" t="s">
        <v>38</v>
      </c>
      <c r="E571" s="58" t="s">
        <v>45</v>
      </c>
      <c r="F571" s="58" t="s">
        <v>119</v>
      </c>
      <c r="G571" s="59">
        <v>3653.88</v>
      </c>
      <c r="H571" s="57">
        <v>443213477</v>
      </c>
      <c r="I571" s="59">
        <v>0</v>
      </c>
      <c r="J571" s="59">
        <v>0</v>
      </c>
      <c r="K571" s="59">
        <v>0</v>
      </c>
      <c r="L571" s="59">
        <v>0</v>
      </c>
      <c r="M571" s="59">
        <v>10050.18</v>
      </c>
      <c r="N571" s="5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0">
        <v>45918.335509259261</v>
      </c>
      <c r="B572" s="61">
        <v>444003221</v>
      </c>
      <c r="C572" s="62" t="s">
        <v>36</v>
      </c>
      <c r="D572" s="62" t="s">
        <v>38</v>
      </c>
      <c r="E572" s="62" t="s">
        <v>45</v>
      </c>
      <c r="F572" s="62" t="s">
        <v>119</v>
      </c>
      <c r="G572" s="63">
        <v>3653.88</v>
      </c>
      <c r="H572" s="61">
        <v>443213478</v>
      </c>
      <c r="I572" s="63">
        <v>0</v>
      </c>
      <c r="J572" s="63">
        <v>0</v>
      </c>
      <c r="K572" s="63">
        <v>0</v>
      </c>
      <c r="L572" s="63">
        <v>0</v>
      </c>
      <c r="M572" s="63">
        <v>10050.18</v>
      </c>
      <c r="N572" s="62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6">
        <v>45918.335555555554</v>
      </c>
      <c r="B573" s="57">
        <v>444003254</v>
      </c>
      <c r="C573" s="58" t="s">
        <v>36</v>
      </c>
      <c r="D573" s="58" t="s">
        <v>37</v>
      </c>
      <c r="E573" s="58" t="s">
        <v>46</v>
      </c>
      <c r="F573" s="58" t="s">
        <v>119</v>
      </c>
      <c r="G573" s="59">
        <v>3654.2</v>
      </c>
      <c r="H573" s="57">
        <v>443213511</v>
      </c>
      <c r="I573" s="59">
        <v>0</v>
      </c>
      <c r="J573" s="59">
        <v>0</v>
      </c>
      <c r="K573" s="59">
        <v>0</v>
      </c>
      <c r="L573" s="59">
        <v>2.0299999999999998</v>
      </c>
      <c r="M573" s="59">
        <v>10052.209999999999</v>
      </c>
      <c r="N573" s="58" t="s">
        <v>936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0">
        <v>45918.335625</v>
      </c>
      <c r="B574" s="61">
        <v>444003472</v>
      </c>
      <c r="C574" s="62" t="s">
        <v>36</v>
      </c>
      <c r="D574" s="62" t="s">
        <v>38</v>
      </c>
      <c r="E574" s="62" t="s">
        <v>45</v>
      </c>
      <c r="F574" s="62" t="s">
        <v>119</v>
      </c>
      <c r="G574" s="63">
        <v>3653.88</v>
      </c>
      <c r="H574" s="61">
        <v>443213728</v>
      </c>
      <c r="I574" s="63">
        <v>0</v>
      </c>
      <c r="J574" s="63">
        <v>0</v>
      </c>
      <c r="K574" s="63">
        <v>0</v>
      </c>
      <c r="L574" s="63">
        <v>0</v>
      </c>
      <c r="M574" s="63">
        <v>10052.209999999999</v>
      </c>
      <c r="N574" s="62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6">
        <v>45918.336782407408</v>
      </c>
      <c r="B575" s="57">
        <v>444003578</v>
      </c>
      <c r="C575" s="58" t="s">
        <v>36</v>
      </c>
      <c r="D575" s="58" t="s">
        <v>38</v>
      </c>
      <c r="E575" s="58" t="s">
        <v>45</v>
      </c>
      <c r="F575" s="58" t="s">
        <v>119</v>
      </c>
      <c r="G575" s="59">
        <v>3653.99</v>
      </c>
      <c r="H575" s="57">
        <v>443213829</v>
      </c>
      <c r="I575" s="59">
        <v>0</v>
      </c>
      <c r="J575" s="59">
        <v>0</v>
      </c>
      <c r="K575" s="59">
        <v>0</v>
      </c>
      <c r="L575" s="59">
        <v>0</v>
      </c>
      <c r="M575" s="59">
        <v>10052.209999999999</v>
      </c>
      <c r="N575" s="58" t="s">
        <v>92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0">
        <v>45918.336782407408</v>
      </c>
      <c r="B576" s="61">
        <v>444003579</v>
      </c>
      <c r="C576" s="62" t="s">
        <v>36</v>
      </c>
      <c r="D576" s="62" t="s">
        <v>38</v>
      </c>
      <c r="E576" s="62" t="s">
        <v>45</v>
      </c>
      <c r="F576" s="62" t="s">
        <v>119</v>
      </c>
      <c r="G576" s="63">
        <v>3654</v>
      </c>
      <c r="H576" s="61">
        <v>443213830</v>
      </c>
      <c r="I576" s="63">
        <v>0</v>
      </c>
      <c r="J576" s="63">
        <v>0</v>
      </c>
      <c r="K576" s="63">
        <v>0</v>
      </c>
      <c r="L576" s="63">
        <v>0</v>
      </c>
      <c r="M576" s="63">
        <v>10052.209999999999</v>
      </c>
      <c r="N576" s="62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6">
        <v>45918.337013888886</v>
      </c>
      <c r="B577" s="57">
        <v>444003688</v>
      </c>
      <c r="C577" s="58" t="s">
        <v>36</v>
      </c>
      <c r="D577" s="58" t="s">
        <v>37</v>
      </c>
      <c r="E577" s="58" t="s">
        <v>46</v>
      </c>
      <c r="F577" s="58" t="s">
        <v>119</v>
      </c>
      <c r="G577" s="59">
        <v>3654.57</v>
      </c>
      <c r="H577" s="57">
        <v>443213938</v>
      </c>
      <c r="I577" s="59">
        <v>0</v>
      </c>
      <c r="J577" s="59">
        <v>0</v>
      </c>
      <c r="K577" s="59">
        <v>0</v>
      </c>
      <c r="L577" s="59">
        <v>2.76</v>
      </c>
      <c r="M577" s="59">
        <v>10054.969999999999</v>
      </c>
      <c r="N577" s="58" t="s">
        <v>937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0">
        <v>45918.337013888886</v>
      </c>
      <c r="B578" s="61">
        <v>444003689</v>
      </c>
      <c r="C578" s="62" t="s">
        <v>36</v>
      </c>
      <c r="D578" s="62" t="s">
        <v>37</v>
      </c>
      <c r="E578" s="62" t="s">
        <v>46</v>
      </c>
      <c r="F578" s="62" t="s">
        <v>119</v>
      </c>
      <c r="G578" s="63">
        <v>3654.65</v>
      </c>
      <c r="H578" s="61">
        <v>443213939</v>
      </c>
      <c r="I578" s="63">
        <v>0</v>
      </c>
      <c r="J578" s="63">
        <v>0</v>
      </c>
      <c r="K578" s="63">
        <v>0</v>
      </c>
      <c r="L578" s="63">
        <v>2.62</v>
      </c>
      <c r="M578" s="63">
        <v>10057.59</v>
      </c>
      <c r="N578" s="62" t="s">
        <v>938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6">
        <v>45918.337013888886</v>
      </c>
      <c r="B579" s="57">
        <v>444003691</v>
      </c>
      <c r="C579" s="58" t="s">
        <v>36</v>
      </c>
      <c r="D579" s="58" t="s">
        <v>37</v>
      </c>
      <c r="E579" s="58" t="s">
        <v>46</v>
      </c>
      <c r="F579" s="58" t="s">
        <v>119</v>
      </c>
      <c r="G579" s="59">
        <v>3654.75</v>
      </c>
      <c r="H579" s="57">
        <v>443213941</v>
      </c>
      <c r="I579" s="59">
        <v>0</v>
      </c>
      <c r="J579" s="59">
        <v>0</v>
      </c>
      <c r="K579" s="59">
        <v>0</v>
      </c>
      <c r="L579" s="59">
        <v>2.04</v>
      </c>
      <c r="M579" s="59">
        <v>10059.629999999999</v>
      </c>
      <c r="N579" s="58" t="s">
        <v>897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0">
        <v>45918.341666666667</v>
      </c>
      <c r="B580" s="61">
        <v>444004921</v>
      </c>
      <c r="C580" s="62" t="s">
        <v>36</v>
      </c>
      <c r="D580" s="62" t="s">
        <v>37</v>
      </c>
      <c r="E580" s="62" t="s">
        <v>46</v>
      </c>
      <c r="F580" s="62" t="s">
        <v>119</v>
      </c>
      <c r="G580" s="63">
        <v>3652.23</v>
      </c>
      <c r="H580" s="61">
        <v>443215221</v>
      </c>
      <c r="I580" s="63">
        <v>0</v>
      </c>
      <c r="J580" s="63">
        <v>0</v>
      </c>
      <c r="K580" s="63">
        <v>0</v>
      </c>
      <c r="L580" s="63">
        <v>1.65</v>
      </c>
      <c r="M580" s="63">
        <v>10061.280000000001</v>
      </c>
      <c r="N580" s="62" t="s">
        <v>939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6">
        <v>45918.342650462961</v>
      </c>
      <c r="B581" s="57">
        <v>444005305</v>
      </c>
      <c r="C581" s="58" t="s">
        <v>36</v>
      </c>
      <c r="D581" s="58" t="s">
        <v>37</v>
      </c>
      <c r="E581" s="58" t="s">
        <v>46</v>
      </c>
      <c r="F581" s="58" t="s">
        <v>119</v>
      </c>
      <c r="G581" s="59">
        <v>3653.02</v>
      </c>
      <c r="H581" s="57">
        <v>443215662</v>
      </c>
      <c r="I581" s="59">
        <v>0</v>
      </c>
      <c r="J581" s="59">
        <v>0</v>
      </c>
      <c r="K581" s="59">
        <v>0</v>
      </c>
      <c r="L581" s="59">
        <v>0.86</v>
      </c>
      <c r="M581" s="59">
        <v>10062.14</v>
      </c>
      <c r="N581" s="58" t="s">
        <v>940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0">
        <v>45918.342650462961</v>
      </c>
      <c r="B582" s="61">
        <v>444005306</v>
      </c>
      <c r="C582" s="62" t="s">
        <v>36</v>
      </c>
      <c r="D582" s="62" t="s">
        <v>37</v>
      </c>
      <c r="E582" s="62" t="s">
        <v>46</v>
      </c>
      <c r="F582" s="62" t="s">
        <v>119</v>
      </c>
      <c r="G582" s="63">
        <v>3653.02</v>
      </c>
      <c r="H582" s="61">
        <v>443215663</v>
      </c>
      <c r="I582" s="63">
        <v>0</v>
      </c>
      <c r="J582" s="63">
        <v>0</v>
      </c>
      <c r="K582" s="63">
        <v>0</v>
      </c>
      <c r="L582" s="63">
        <v>0.86</v>
      </c>
      <c r="M582" s="63">
        <v>10063</v>
      </c>
      <c r="N582" s="62" t="s">
        <v>821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6">
        <v>45918.342650462961</v>
      </c>
      <c r="B583" s="57">
        <v>444005307</v>
      </c>
      <c r="C583" s="58" t="s">
        <v>36</v>
      </c>
      <c r="D583" s="58" t="s">
        <v>37</v>
      </c>
      <c r="E583" s="58" t="s">
        <v>46</v>
      </c>
      <c r="F583" s="58" t="s">
        <v>119</v>
      </c>
      <c r="G583" s="59">
        <v>3653.02</v>
      </c>
      <c r="H583" s="57">
        <v>443215664</v>
      </c>
      <c r="I583" s="59">
        <v>0</v>
      </c>
      <c r="J583" s="59">
        <v>0</v>
      </c>
      <c r="K583" s="59">
        <v>0</v>
      </c>
      <c r="L583" s="59">
        <v>0.86</v>
      </c>
      <c r="M583" s="59">
        <v>10063.86</v>
      </c>
      <c r="N583" s="58" t="s">
        <v>940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0">
        <v>45918.342685185184</v>
      </c>
      <c r="B584" s="61">
        <v>444005320</v>
      </c>
      <c r="C584" s="62" t="s">
        <v>36</v>
      </c>
      <c r="D584" s="62" t="s">
        <v>38</v>
      </c>
      <c r="E584" s="62" t="s">
        <v>45</v>
      </c>
      <c r="F584" s="62" t="s">
        <v>119</v>
      </c>
      <c r="G584" s="63">
        <v>3652.63</v>
      </c>
      <c r="H584" s="61">
        <v>443215676</v>
      </c>
      <c r="I584" s="63">
        <v>0</v>
      </c>
      <c r="J584" s="63">
        <v>0</v>
      </c>
      <c r="K584" s="63">
        <v>0</v>
      </c>
      <c r="L584" s="63">
        <v>0</v>
      </c>
      <c r="M584" s="63">
        <v>10063.86</v>
      </c>
      <c r="N584" s="62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6">
        <v>45918.342685185184</v>
      </c>
      <c r="B585" s="57">
        <v>444005322</v>
      </c>
      <c r="C585" s="58" t="s">
        <v>36</v>
      </c>
      <c r="D585" s="58" t="s">
        <v>38</v>
      </c>
      <c r="E585" s="58" t="s">
        <v>45</v>
      </c>
      <c r="F585" s="58" t="s">
        <v>119</v>
      </c>
      <c r="G585" s="59">
        <v>3652.6</v>
      </c>
      <c r="H585" s="57">
        <v>443215678</v>
      </c>
      <c r="I585" s="59">
        <v>0</v>
      </c>
      <c r="J585" s="59">
        <v>0</v>
      </c>
      <c r="K585" s="59">
        <v>0</v>
      </c>
      <c r="L585" s="59">
        <v>0</v>
      </c>
      <c r="M585" s="59">
        <v>10063.86</v>
      </c>
      <c r="N585" s="5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0">
        <v>45918.342685185184</v>
      </c>
      <c r="B586" s="61">
        <v>444005323</v>
      </c>
      <c r="C586" s="62" t="s">
        <v>36</v>
      </c>
      <c r="D586" s="62" t="s">
        <v>38</v>
      </c>
      <c r="E586" s="62" t="s">
        <v>45</v>
      </c>
      <c r="F586" s="62" t="s">
        <v>119</v>
      </c>
      <c r="G586" s="63">
        <v>3652.6</v>
      </c>
      <c r="H586" s="61">
        <v>443215679</v>
      </c>
      <c r="I586" s="63">
        <v>0</v>
      </c>
      <c r="J586" s="63">
        <v>0</v>
      </c>
      <c r="K586" s="63">
        <v>0</v>
      </c>
      <c r="L586" s="63">
        <v>0</v>
      </c>
      <c r="M586" s="63">
        <v>10063.86</v>
      </c>
      <c r="N586" s="62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6">
        <v>45918.34269675926</v>
      </c>
      <c r="B587" s="57">
        <v>444005324</v>
      </c>
      <c r="C587" s="58" t="s">
        <v>36</v>
      </c>
      <c r="D587" s="58" t="s">
        <v>38</v>
      </c>
      <c r="E587" s="58" t="s">
        <v>45</v>
      </c>
      <c r="F587" s="58" t="s">
        <v>119</v>
      </c>
      <c r="G587" s="59">
        <v>3652.56</v>
      </c>
      <c r="H587" s="57">
        <v>443215680</v>
      </c>
      <c r="I587" s="59">
        <v>0</v>
      </c>
      <c r="J587" s="59">
        <v>0</v>
      </c>
      <c r="K587" s="59">
        <v>0</v>
      </c>
      <c r="L587" s="59">
        <v>0</v>
      </c>
      <c r="M587" s="59">
        <v>10063.86</v>
      </c>
      <c r="N587" s="5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0">
        <v>45918.342916666668</v>
      </c>
      <c r="B588" s="61">
        <v>444005430</v>
      </c>
      <c r="C588" s="62" t="s">
        <v>36</v>
      </c>
      <c r="D588" s="62" t="s">
        <v>37</v>
      </c>
      <c r="E588" s="62" t="s">
        <v>46</v>
      </c>
      <c r="F588" s="62" t="s">
        <v>119</v>
      </c>
      <c r="G588" s="63">
        <v>3655.33</v>
      </c>
      <c r="H588" s="61">
        <v>443215791</v>
      </c>
      <c r="I588" s="63">
        <v>0</v>
      </c>
      <c r="J588" s="63">
        <v>0</v>
      </c>
      <c r="K588" s="63">
        <v>0</v>
      </c>
      <c r="L588" s="63">
        <v>-2.7</v>
      </c>
      <c r="M588" s="63">
        <v>10061.16</v>
      </c>
      <c r="N588" s="62" t="s">
        <v>941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6">
        <v>45918.342928240738</v>
      </c>
      <c r="B589" s="57">
        <v>444005502</v>
      </c>
      <c r="C589" s="58" t="s">
        <v>36</v>
      </c>
      <c r="D589" s="58" t="s">
        <v>37</v>
      </c>
      <c r="E589" s="58" t="s">
        <v>46</v>
      </c>
      <c r="F589" s="58" t="s">
        <v>119</v>
      </c>
      <c r="G589" s="59">
        <v>3655.63</v>
      </c>
      <c r="H589" s="57">
        <v>443215861</v>
      </c>
      <c r="I589" s="59">
        <v>0</v>
      </c>
      <c r="J589" s="59">
        <v>0</v>
      </c>
      <c r="K589" s="59">
        <v>0</v>
      </c>
      <c r="L589" s="59">
        <v>-3.03</v>
      </c>
      <c r="M589" s="59">
        <v>10058.129999999999</v>
      </c>
      <c r="N589" s="58" t="s">
        <v>942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0">
        <v>45918.342928240738</v>
      </c>
      <c r="B590" s="61">
        <v>444005503</v>
      </c>
      <c r="C590" s="62" t="s">
        <v>36</v>
      </c>
      <c r="D590" s="62" t="s">
        <v>37</v>
      </c>
      <c r="E590" s="62" t="s">
        <v>46</v>
      </c>
      <c r="F590" s="62" t="s">
        <v>119</v>
      </c>
      <c r="G590" s="63">
        <v>3655.63</v>
      </c>
      <c r="H590" s="61">
        <v>443215862</v>
      </c>
      <c r="I590" s="63">
        <v>0</v>
      </c>
      <c r="J590" s="63">
        <v>0</v>
      </c>
      <c r="K590" s="63">
        <v>0</v>
      </c>
      <c r="L590" s="63">
        <v>-3.03</v>
      </c>
      <c r="M590" s="63">
        <v>10055.1</v>
      </c>
      <c r="N590" s="62" t="s">
        <v>942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6">
        <v>45918.342928240738</v>
      </c>
      <c r="B591" s="57">
        <v>444005504</v>
      </c>
      <c r="C591" s="58" t="s">
        <v>36</v>
      </c>
      <c r="D591" s="58" t="s">
        <v>37</v>
      </c>
      <c r="E591" s="58" t="s">
        <v>46</v>
      </c>
      <c r="F591" s="58" t="s">
        <v>119</v>
      </c>
      <c r="G591" s="59">
        <v>3655.63</v>
      </c>
      <c r="H591" s="57">
        <v>443215863</v>
      </c>
      <c r="I591" s="59">
        <v>0</v>
      </c>
      <c r="J591" s="59">
        <v>0</v>
      </c>
      <c r="K591" s="59">
        <v>0</v>
      </c>
      <c r="L591" s="59">
        <v>-3.07</v>
      </c>
      <c r="M591" s="59">
        <v>10052.030000000001</v>
      </c>
      <c r="N591" s="58" t="s">
        <v>943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0">
        <v>45918.347407407404</v>
      </c>
      <c r="B592" s="61">
        <v>444007332</v>
      </c>
      <c r="C592" s="62" t="s">
        <v>36</v>
      </c>
      <c r="D592" s="62" t="s">
        <v>37</v>
      </c>
      <c r="E592" s="62" t="s">
        <v>46</v>
      </c>
      <c r="F592" s="62" t="s">
        <v>119</v>
      </c>
      <c r="G592" s="63">
        <v>3657</v>
      </c>
      <c r="H592" s="61">
        <v>443217682</v>
      </c>
      <c r="I592" s="63">
        <v>0</v>
      </c>
      <c r="J592" s="63">
        <v>0</v>
      </c>
      <c r="K592" s="63">
        <v>0</v>
      </c>
      <c r="L592" s="63">
        <v>-3.01</v>
      </c>
      <c r="M592" s="63">
        <v>10049.02</v>
      </c>
      <c r="N592" s="62" t="s">
        <v>944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6">
        <v>45918.347407407404</v>
      </c>
      <c r="B593" s="57">
        <v>444007333</v>
      </c>
      <c r="C593" s="58" t="s">
        <v>36</v>
      </c>
      <c r="D593" s="58" t="s">
        <v>37</v>
      </c>
      <c r="E593" s="58" t="s">
        <v>46</v>
      </c>
      <c r="F593" s="58" t="s">
        <v>119</v>
      </c>
      <c r="G593" s="59">
        <v>3657</v>
      </c>
      <c r="H593" s="57">
        <v>443217683</v>
      </c>
      <c r="I593" s="59">
        <v>0</v>
      </c>
      <c r="J593" s="59">
        <v>0</v>
      </c>
      <c r="K593" s="59">
        <v>0</v>
      </c>
      <c r="L593" s="59">
        <v>-3</v>
      </c>
      <c r="M593" s="59">
        <v>10046.02</v>
      </c>
      <c r="N593" s="58" t="s">
        <v>944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0">
        <v>45918.353564814817</v>
      </c>
      <c r="B594" s="61">
        <v>444009079</v>
      </c>
      <c r="C594" s="62" t="s">
        <v>36</v>
      </c>
      <c r="D594" s="62" t="s">
        <v>37</v>
      </c>
      <c r="E594" s="62" t="s">
        <v>45</v>
      </c>
      <c r="F594" s="62" t="s">
        <v>119</v>
      </c>
      <c r="G594" s="63">
        <v>3657.87</v>
      </c>
      <c r="H594" s="61">
        <v>443219391</v>
      </c>
      <c r="I594" s="63">
        <v>0</v>
      </c>
      <c r="J594" s="63">
        <v>0</v>
      </c>
      <c r="K594" s="63">
        <v>0</v>
      </c>
      <c r="L594" s="63">
        <v>0</v>
      </c>
      <c r="M594" s="63">
        <v>10046.02</v>
      </c>
      <c r="N594" s="62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6">
        <v>45918.353564814817</v>
      </c>
      <c r="B595" s="57">
        <v>444009080</v>
      </c>
      <c r="C595" s="58" t="s">
        <v>36</v>
      </c>
      <c r="D595" s="58" t="s">
        <v>37</v>
      </c>
      <c r="E595" s="58" t="s">
        <v>45</v>
      </c>
      <c r="F595" s="58" t="s">
        <v>119</v>
      </c>
      <c r="G595" s="59">
        <v>3657.84</v>
      </c>
      <c r="H595" s="57">
        <v>443219392</v>
      </c>
      <c r="I595" s="59">
        <v>0</v>
      </c>
      <c r="J595" s="59">
        <v>0</v>
      </c>
      <c r="K595" s="59">
        <v>0</v>
      </c>
      <c r="L595" s="59">
        <v>0</v>
      </c>
      <c r="M595" s="59">
        <v>10046.02</v>
      </c>
      <c r="N595" s="5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0">
        <v>45918.353564814817</v>
      </c>
      <c r="B596" s="61">
        <v>444009083</v>
      </c>
      <c r="C596" s="62" t="s">
        <v>36</v>
      </c>
      <c r="D596" s="62" t="s">
        <v>37</v>
      </c>
      <c r="E596" s="62" t="s">
        <v>45</v>
      </c>
      <c r="F596" s="62" t="s">
        <v>119</v>
      </c>
      <c r="G596" s="63">
        <v>3657.84</v>
      </c>
      <c r="H596" s="61">
        <v>443219395</v>
      </c>
      <c r="I596" s="63">
        <v>0</v>
      </c>
      <c r="J596" s="63">
        <v>0</v>
      </c>
      <c r="K596" s="63">
        <v>0</v>
      </c>
      <c r="L596" s="63">
        <v>0</v>
      </c>
      <c r="M596" s="63">
        <v>10046.02</v>
      </c>
      <c r="N596" s="62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6">
        <v>45918.353576388887</v>
      </c>
      <c r="B597" s="57">
        <v>444009087</v>
      </c>
      <c r="C597" s="58" t="s">
        <v>36</v>
      </c>
      <c r="D597" s="58" t="s">
        <v>37</v>
      </c>
      <c r="E597" s="58" t="s">
        <v>45</v>
      </c>
      <c r="F597" s="58" t="s">
        <v>119</v>
      </c>
      <c r="G597" s="59">
        <v>3657.87</v>
      </c>
      <c r="H597" s="57">
        <v>443219399</v>
      </c>
      <c r="I597" s="59">
        <v>0</v>
      </c>
      <c r="J597" s="59">
        <v>0</v>
      </c>
      <c r="K597" s="59">
        <v>0</v>
      </c>
      <c r="L597" s="59">
        <v>0</v>
      </c>
      <c r="M597" s="59">
        <v>10046.02</v>
      </c>
      <c r="N597" s="5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0">
        <v>45918.358495370368</v>
      </c>
      <c r="B598" s="61">
        <v>444010874</v>
      </c>
      <c r="C598" s="62" t="s">
        <v>36</v>
      </c>
      <c r="D598" s="62" t="s">
        <v>38</v>
      </c>
      <c r="E598" s="62" t="s">
        <v>46</v>
      </c>
      <c r="F598" s="62" t="s">
        <v>119</v>
      </c>
      <c r="G598" s="63">
        <v>3655.36</v>
      </c>
      <c r="H598" s="61">
        <v>443221165</v>
      </c>
      <c r="I598" s="63">
        <v>0</v>
      </c>
      <c r="J598" s="63">
        <v>0</v>
      </c>
      <c r="K598" s="63">
        <v>0</v>
      </c>
      <c r="L598" s="63">
        <v>-2.48</v>
      </c>
      <c r="M598" s="63">
        <v>10043.540000000001</v>
      </c>
      <c r="N598" s="62" t="s">
        <v>945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6">
        <v>45918.36010416667</v>
      </c>
      <c r="B599" s="57">
        <v>444011551</v>
      </c>
      <c r="C599" s="58" t="s">
        <v>36</v>
      </c>
      <c r="D599" s="58" t="s">
        <v>38</v>
      </c>
      <c r="E599" s="58" t="s">
        <v>46</v>
      </c>
      <c r="F599" s="58" t="s">
        <v>119</v>
      </c>
      <c r="G599" s="59">
        <v>3654.88</v>
      </c>
      <c r="H599" s="57">
        <v>443221822</v>
      </c>
      <c r="I599" s="59">
        <v>0</v>
      </c>
      <c r="J599" s="59">
        <v>0</v>
      </c>
      <c r="K599" s="59">
        <v>0</v>
      </c>
      <c r="L599" s="59">
        <v>-2.99</v>
      </c>
      <c r="M599" s="59">
        <v>10040.549999999999</v>
      </c>
      <c r="N599" s="58" t="s">
        <v>946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0">
        <v>45918.360115740739</v>
      </c>
      <c r="B600" s="61">
        <v>444011587</v>
      </c>
      <c r="C600" s="62" t="s">
        <v>36</v>
      </c>
      <c r="D600" s="62" t="s">
        <v>38</v>
      </c>
      <c r="E600" s="62" t="s">
        <v>46</v>
      </c>
      <c r="F600" s="62" t="s">
        <v>119</v>
      </c>
      <c r="G600" s="63">
        <v>3654.87</v>
      </c>
      <c r="H600" s="61">
        <v>443221858</v>
      </c>
      <c r="I600" s="63">
        <v>0</v>
      </c>
      <c r="J600" s="63">
        <v>0</v>
      </c>
      <c r="K600" s="63">
        <v>0</v>
      </c>
      <c r="L600" s="63">
        <v>-2.97</v>
      </c>
      <c r="M600" s="63">
        <v>10037.58</v>
      </c>
      <c r="N600" s="62" t="s">
        <v>947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6">
        <v>45918.360115740739</v>
      </c>
      <c r="B601" s="57">
        <v>444011589</v>
      </c>
      <c r="C601" s="58" t="s">
        <v>36</v>
      </c>
      <c r="D601" s="58" t="s">
        <v>38</v>
      </c>
      <c r="E601" s="58" t="s">
        <v>46</v>
      </c>
      <c r="F601" s="58" t="s">
        <v>119</v>
      </c>
      <c r="G601" s="59">
        <v>3654.87</v>
      </c>
      <c r="H601" s="57">
        <v>443221859</v>
      </c>
      <c r="I601" s="59">
        <v>0</v>
      </c>
      <c r="J601" s="59">
        <v>0</v>
      </c>
      <c r="K601" s="59">
        <v>0</v>
      </c>
      <c r="L601" s="59">
        <v>-3</v>
      </c>
      <c r="M601" s="59">
        <v>10034.58</v>
      </c>
      <c r="N601" s="58" t="s">
        <v>947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0">
        <v>45918.363981481481</v>
      </c>
      <c r="B602" s="61">
        <v>444014296</v>
      </c>
      <c r="C602" s="62" t="s">
        <v>36</v>
      </c>
      <c r="D602" s="62" t="s">
        <v>38</v>
      </c>
      <c r="E602" s="62" t="s">
        <v>45</v>
      </c>
      <c r="F602" s="62" t="s">
        <v>119</v>
      </c>
      <c r="G602" s="63">
        <v>3653.51</v>
      </c>
      <c r="H602" s="61">
        <v>443224528</v>
      </c>
      <c r="I602" s="63">
        <v>0</v>
      </c>
      <c r="J602" s="63">
        <v>0</v>
      </c>
      <c r="K602" s="63">
        <v>0</v>
      </c>
      <c r="L602" s="63">
        <v>0</v>
      </c>
      <c r="M602" s="63">
        <v>10034.58</v>
      </c>
      <c r="N602" s="62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6">
        <v>45918.363981481481</v>
      </c>
      <c r="B603" s="57">
        <v>444014297</v>
      </c>
      <c r="C603" s="58" t="s">
        <v>36</v>
      </c>
      <c r="D603" s="58" t="s">
        <v>38</v>
      </c>
      <c r="E603" s="58" t="s">
        <v>45</v>
      </c>
      <c r="F603" s="58" t="s">
        <v>119</v>
      </c>
      <c r="G603" s="59">
        <v>3653.51</v>
      </c>
      <c r="H603" s="57">
        <v>443224529</v>
      </c>
      <c r="I603" s="59">
        <v>0</v>
      </c>
      <c r="J603" s="59">
        <v>0</v>
      </c>
      <c r="K603" s="59">
        <v>0</v>
      </c>
      <c r="L603" s="59">
        <v>0</v>
      </c>
      <c r="M603" s="59">
        <v>10034.58</v>
      </c>
      <c r="N603" s="5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0">
        <v>45918.363981481481</v>
      </c>
      <c r="B604" s="61">
        <v>444014299</v>
      </c>
      <c r="C604" s="62" t="s">
        <v>36</v>
      </c>
      <c r="D604" s="62" t="s">
        <v>38</v>
      </c>
      <c r="E604" s="62" t="s">
        <v>45</v>
      </c>
      <c r="F604" s="62" t="s">
        <v>119</v>
      </c>
      <c r="G604" s="63">
        <v>3653.51</v>
      </c>
      <c r="H604" s="61">
        <v>443224531</v>
      </c>
      <c r="I604" s="63">
        <v>0</v>
      </c>
      <c r="J604" s="63">
        <v>0</v>
      </c>
      <c r="K604" s="63">
        <v>0</v>
      </c>
      <c r="L604" s="63">
        <v>0</v>
      </c>
      <c r="M604" s="63">
        <v>10034.58</v>
      </c>
      <c r="N604" s="62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6">
        <v>45918.363993055558</v>
      </c>
      <c r="B605" s="57">
        <v>444014300</v>
      </c>
      <c r="C605" s="58" t="s">
        <v>36</v>
      </c>
      <c r="D605" s="58" t="s">
        <v>38</v>
      </c>
      <c r="E605" s="58" t="s">
        <v>45</v>
      </c>
      <c r="F605" s="58" t="s">
        <v>119</v>
      </c>
      <c r="G605" s="59">
        <v>3653.5</v>
      </c>
      <c r="H605" s="57">
        <v>443224532</v>
      </c>
      <c r="I605" s="59">
        <v>0</v>
      </c>
      <c r="J605" s="59">
        <v>0</v>
      </c>
      <c r="K605" s="59">
        <v>0</v>
      </c>
      <c r="L605" s="59">
        <v>0</v>
      </c>
      <c r="M605" s="59">
        <v>10034.58</v>
      </c>
      <c r="N605" s="5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0">
        <v>45918.369293981479</v>
      </c>
      <c r="B606" s="61">
        <v>444016411</v>
      </c>
      <c r="C606" s="62" t="s">
        <v>36</v>
      </c>
      <c r="D606" s="62" t="s">
        <v>37</v>
      </c>
      <c r="E606" s="62" t="s">
        <v>46</v>
      </c>
      <c r="F606" s="62" t="s">
        <v>119</v>
      </c>
      <c r="G606" s="63">
        <v>3653.2</v>
      </c>
      <c r="H606" s="61">
        <v>443226585</v>
      </c>
      <c r="I606" s="63">
        <v>0</v>
      </c>
      <c r="J606" s="63">
        <v>0</v>
      </c>
      <c r="K606" s="63">
        <v>0</v>
      </c>
      <c r="L606" s="63">
        <v>0.31</v>
      </c>
      <c r="M606" s="63">
        <v>10034.89</v>
      </c>
      <c r="N606" s="62" t="s">
        <v>948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6">
        <v>45918.369293981479</v>
      </c>
      <c r="B607" s="57">
        <v>444016412</v>
      </c>
      <c r="C607" s="58" t="s">
        <v>36</v>
      </c>
      <c r="D607" s="58" t="s">
        <v>37</v>
      </c>
      <c r="E607" s="58" t="s">
        <v>46</v>
      </c>
      <c r="F607" s="58" t="s">
        <v>119</v>
      </c>
      <c r="G607" s="59">
        <v>3653.2</v>
      </c>
      <c r="H607" s="57">
        <v>443226586</v>
      </c>
      <c r="I607" s="59">
        <v>0</v>
      </c>
      <c r="J607" s="59">
        <v>0</v>
      </c>
      <c r="K607" s="59">
        <v>0</v>
      </c>
      <c r="L607" s="59">
        <v>0.31</v>
      </c>
      <c r="M607" s="59">
        <v>10035.200000000001</v>
      </c>
      <c r="N607" s="58" t="s">
        <v>948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0">
        <v>45918.369293981479</v>
      </c>
      <c r="B608" s="61">
        <v>444016413</v>
      </c>
      <c r="C608" s="62" t="s">
        <v>36</v>
      </c>
      <c r="D608" s="62" t="s">
        <v>37</v>
      </c>
      <c r="E608" s="62" t="s">
        <v>46</v>
      </c>
      <c r="F608" s="62" t="s">
        <v>119</v>
      </c>
      <c r="G608" s="63">
        <v>3653.2</v>
      </c>
      <c r="H608" s="61">
        <v>443226587</v>
      </c>
      <c r="I608" s="63">
        <v>0</v>
      </c>
      <c r="J608" s="63">
        <v>0</v>
      </c>
      <c r="K608" s="63">
        <v>0</v>
      </c>
      <c r="L608" s="63">
        <v>0.31</v>
      </c>
      <c r="M608" s="63">
        <v>10035.51</v>
      </c>
      <c r="N608" s="62" t="s">
        <v>948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6">
        <v>45918.369293981479</v>
      </c>
      <c r="B609" s="57">
        <v>444016414</v>
      </c>
      <c r="C609" s="58" t="s">
        <v>36</v>
      </c>
      <c r="D609" s="58" t="s">
        <v>37</v>
      </c>
      <c r="E609" s="58" t="s">
        <v>46</v>
      </c>
      <c r="F609" s="58" t="s">
        <v>119</v>
      </c>
      <c r="G609" s="59">
        <v>3653.2</v>
      </c>
      <c r="H609" s="57">
        <v>443226588</v>
      </c>
      <c r="I609" s="59">
        <v>0</v>
      </c>
      <c r="J609" s="59">
        <v>0</v>
      </c>
      <c r="K609" s="59">
        <v>0</v>
      </c>
      <c r="L609" s="59">
        <v>0.3</v>
      </c>
      <c r="M609" s="59">
        <v>10035.81</v>
      </c>
      <c r="N609" s="58" t="s">
        <v>948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0">
        <v>45918.369305555556</v>
      </c>
      <c r="B610" s="61">
        <v>444016419</v>
      </c>
      <c r="C610" s="62" t="s">
        <v>36</v>
      </c>
      <c r="D610" s="62" t="s">
        <v>38</v>
      </c>
      <c r="E610" s="62" t="s">
        <v>45</v>
      </c>
      <c r="F610" s="62" t="s">
        <v>119</v>
      </c>
      <c r="G610" s="63">
        <v>3653.2</v>
      </c>
      <c r="H610" s="61">
        <v>443226592</v>
      </c>
      <c r="I610" s="63">
        <v>0</v>
      </c>
      <c r="J610" s="63">
        <v>0</v>
      </c>
      <c r="K610" s="63">
        <v>0</v>
      </c>
      <c r="L610" s="63">
        <v>0</v>
      </c>
      <c r="M610" s="63">
        <v>10035.81</v>
      </c>
      <c r="N610" s="62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6">
        <v>45918.369305555556</v>
      </c>
      <c r="B611" s="57">
        <v>444016421</v>
      </c>
      <c r="C611" s="58" t="s">
        <v>36</v>
      </c>
      <c r="D611" s="58" t="s">
        <v>38</v>
      </c>
      <c r="E611" s="58" t="s">
        <v>45</v>
      </c>
      <c r="F611" s="58" t="s">
        <v>119</v>
      </c>
      <c r="G611" s="59">
        <v>3652.86</v>
      </c>
      <c r="H611" s="57">
        <v>443226594</v>
      </c>
      <c r="I611" s="59">
        <v>0</v>
      </c>
      <c r="J611" s="59">
        <v>0</v>
      </c>
      <c r="K611" s="59">
        <v>0</v>
      </c>
      <c r="L611" s="59">
        <v>0</v>
      </c>
      <c r="M611" s="59">
        <v>10035.81</v>
      </c>
      <c r="N611" s="5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0">
        <v>45918.369305555556</v>
      </c>
      <c r="B612" s="61">
        <v>444016422</v>
      </c>
      <c r="C612" s="62" t="s">
        <v>36</v>
      </c>
      <c r="D612" s="62" t="s">
        <v>38</v>
      </c>
      <c r="E612" s="62" t="s">
        <v>45</v>
      </c>
      <c r="F612" s="62" t="s">
        <v>119</v>
      </c>
      <c r="G612" s="63">
        <v>3652.96</v>
      </c>
      <c r="H612" s="61">
        <v>443226595</v>
      </c>
      <c r="I612" s="63">
        <v>0</v>
      </c>
      <c r="J612" s="63">
        <v>0</v>
      </c>
      <c r="K612" s="63">
        <v>0</v>
      </c>
      <c r="L612" s="63">
        <v>0</v>
      </c>
      <c r="M612" s="63">
        <v>10035.81</v>
      </c>
      <c r="N612" s="62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6">
        <v>45918.369317129633</v>
      </c>
      <c r="B613" s="57">
        <v>444016423</v>
      </c>
      <c r="C613" s="58" t="s">
        <v>36</v>
      </c>
      <c r="D613" s="58" t="s">
        <v>38</v>
      </c>
      <c r="E613" s="58" t="s">
        <v>45</v>
      </c>
      <c r="F613" s="58" t="s">
        <v>119</v>
      </c>
      <c r="G613" s="59">
        <v>3652.95</v>
      </c>
      <c r="H613" s="57">
        <v>443226596</v>
      </c>
      <c r="I613" s="59">
        <v>0</v>
      </c>
      <c r="J613" s="59">
        <v>0</v>
      </c>
      <c r="K613" s="59">
        <v>0</v>
      </c>
      <c r="L613" s="59">
        <v>0</v>
      </c>
      <c r="M613" s="59">
        <v>10035.81</v>
      </c>
      <c r="N613" s="5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0">
        <v>45918.371180555558</v>
      </c>
      <c r="B614" s="61">
        <v>444018045</v>
      </c>
      <c r="C614" s="62" t="s">
        <v>36</v>
      </c>
      <c r="D614" s="62" t="s">
        <v>37</v>
      </c>
      <c r="E614" s="62" t="s">
        <v>46</v>
      </c>
      <c r="F614" s="62" t="s">
        <v>119</v>
      </c>
      <c r="G614" s="63">
        <v>3651.21</v>
      </c>
      <c r="H614" s="61">
        <v>443228169</v>
      </c>
      <c r="I614" s="63">
        <v>0</v>
      </c>
      <c r="J614" s="63">
        <v>0</v>
      </c>
      <c r="K614" s="63">
        <v>0</v>
      </c>
      <c r="L614" s="63">
        <v>1.99</v>
      </c>
      <c r="M614" s="63">
        <v>10037.799999999999</v>
      </c>
      <c r="N614" s="62" t="s">
        <v>949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6">
        <v>45918.37127314815</v>
      </c>
      <c r="B615" s="57">
        <v>444018645</v>
      </c>
      <c r="C615" s="58" t="s">
        <v>36</v>
      </c>
      <c r="D615" s="58" t="s">
        <v>37</v>
      </c>
      <c r="E615" s="58" t="s">
        <v>46</v>
      </c>
      <c r="F615" s="58" t="s">
        <v>119</v>
      </c>
      <c r="G615" s="59">
        <v>3649.86</v>
      </c>
      <c r="H615" s="57">
        <v>443228749</v>
      </c>
      <c r="I615" s="59">
        <v>0</v>
      </c>
      <c r="J615" s="59">
        <v>0</v>
      </c>
      <c r="K615" s="59">
        <v>0</v>
      </c>
      <c r="L615" s="59">
        <v>3</v>
      </c>
      <c r="M615" s="59">
        <v>10040.799999999999</v>
      </c>
      <c r="N615" s="58" t="s">
        <v>950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0">
        <v>45918.37127314815</v>
      </c>
      <c r="B616" s="61">
        <v>444018648</v>
      </c>
      <c r="C616" s="62" t="s">
        <v>36</v>
      </c>
      <c r="D616" s="62" t="s">
        <v>37</v>
      </c>
      <c r="E616" s="62" t="s">
        <v>46</v>
      </c>
      <c r="F616" s="62" t="s">
        <v>119</v>
      </c>
      <c r="G616" s="63">
        <v>3649.86</v>
      </c>
      <c r="H616" s="61">
        <v>443228751</v>
      </c>
      <c r="I616" s="63">
        <v>0</v>
      </c>
      <c r="J616" s="63">
        <v>0</v>
      </c>
      <c r="K616" s="63">
        <v>0</v>
      </c>
      <c r="L616" s="63">
        <v>3.09</v>
      </c>
      <c r="M616" s="63">
        <v>10043.89</v>
      </c>
      <c r="N616" s="62" t="s">
        <v>950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6">
        <v>45918.372106481482</v>
      </c>
      <c r="B617" s="57">
        <v>444019631</v>
      </c>
      <c r="C617" s="58" t="s">
        <v>36</v>
      </c>
      <c r="D617" s="58" t="s">
        <v>37</v>
      </c>
      <c r="E617" s="58" t="s">
        <v>46</v>
      </c>
      <c r="F617" s="58" t="s">
        <v>119</v>
      </c>
      <c r="G617" s="59">
        <v>3652.04</v>
      </c>
      <c r="H617" s="57">
        <v>443229694</v>
      </c>
      <c r="I617" s="59">
        <v>0</v>
      </c>
      <c r="J617" s="59">
        <v>0</v>
      </c>
      <c r="K617" s="59">
        <v>0</v>
      </c>
      <c r="L617" s="59">
        <v>0.92</v>
      </c>
      <c r="M617" s="59">
        <v>10044.81</v>
      </c>
      <c r="N617" s="58" t="s">
        <v>951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0">
        <v>45918.372314814813</v>
      </c>
      <c r="B618" s="61">
        <v>444019674</v>
      </c>
      <c r="C618" s="62" t="s">
        <v>36</v>
      </c>
      <c r="D618" s="62" t="s">
        <v>38</v>
      </c>
      <c r="E618" s="62" t="s">
        <v>45</v>
      </c>
      <c r="F618" s="62" t="s">
        <v>119</v>
      </c>
      <c r="G618" s="63">
        <v>3651.79</v>
      </c>
      <c r="H618" s="61">
        <v>443229730</v>
      </c>
      <c r="I618" s="63">
        <v>0</v>
      </c>
      <c r="J618" s="63">
        <v>0</v>
      </c>
      <c r="K618" s="63">
        <v>0</v>
      </c>
      <c r="L618" s="63">
        <v>0</v>
      </c>
      <c r="M618" s="63">
        <v>10044.81</v>
      </c>
      <c r="N618" s="62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6">
        <v>45918.372314814813</v>
      </c>
      <c r="B619" s="57">
        <v>444019675</v>
      </c>
      <c r="C619" s="58" t="s">
        <v>36</v>
      </c>
      <c r="D619" s="58" t="s">
        <v>38</v>
      </c>
      <c r="E619" s="58" t="s">
        <v>45</v>
      </c>
      <c r="F619" s="58" t="s">
        <v>119</v>
      </c>
      <c r="G619" s="59">
        <v>3651.79</v>
      </c>
      <c r="H619" s="57">
        <v>443229731</v>
      </c>
      <c r="I619" s="59">
        <v>0</v>
      </c>
      <c r="J619" s="59">
        <v>0</v>
      </c>
      <c r="K619" s="59">
        <v>0</v>
      </c>
      <c r="L619" s="59">
        <v>0</v>
      </c>
      <c r="M619" s="59">
        <v>10044.81</v>
      </c>
      <c r="N619" s="5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0">
        <v>45918.372314814813</v>
      </c>
      <c r="B620" s="61">
        <v>444019676</v>
      </c>
      <c r="C620" s="62" t="s">
        <v>36</v>
      </c>
      <c r="D620" s="62" t="s">
        <v>38</v>
      </c>
      <c r="E620" s="62" t="s">
        <v>45</v>
      </c>
      <c r="F620" s="62" t="s">
        <v>119</v>
      </c>
      <c r="G620" s="63">
        <v>3651.79</v>
      </c>
      <c r="H620" s="61">
        <v>443229732</v>
      </c>
      <c r="I620" s="63">
        <v>0</v>
      </c>
      <c r="J620" s="63">
        <v>0</v>
      </c>
      <c r="K620" s="63">
        <v>0</v>
      </c>
      <c r="L620" s="63">
        <v>0</v>
      </c>
      <c r="M620" s="63">
        <v>10044.81</v>
      </c>
      <c r="N620" s="62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6">
        <v>45918.37232638889</v>
      </c>
      <c r="B621" s="57">
        <v>444019677</v>
      </c>
      <c r="C621" s="58" t="s">
        <v>36</v>
      </c>
      <c r="D621" s="58" t="s">
        <v>38</v>
      </c>
      <c r="E621" s="58" t="s">
        <v>45</v>
      </c>
      <c r="F621" s="58" t="s">
        <v>119</v>
      </c>
      <c r="G621" s="59">
        <v>3651.71</v>
      </c>
      <c r="H621" s="57">
        <v>443229733</v>
      </c>
      <c r="I621" s="59">
        <v>0</v>
      </c>
      <c r="J621" s="59">
        <v>0</v>
      </c>
      <c r="K621" s="59">
        <v>0</v>
      </c>
      <c r="L621" s="59">
        <v>0</v>
      </c>
      <c r="M621" s="59">
        <v>10044.81</v>
      </c>
      <c r="N621" s="5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0">
        <v>45918.375949074078</v>
      </c>
      <c r="B622" s="61">
        <v>444022098</v>
      </c>
      <c r="C622" s="62" t="s">
        <v>36</v>
      </c>
      <c r="D622" s="62" t="s">
        <v>37</v>
      </c>
      <c r="E622" s="62" t="s">
        <v>46</v>
      </c>
      <c r="F622" s="62" t="s">
        <v>119</v>
      </c>
      <c r="G622" s="63">
        <v>3650.27</v>
      </c>
      <c r="H622" s="61">
        <v>443232180</v>
      </c>
      <c r="I622" s="63">
        <v>0</v>
      </c>
      <c r="J622" s="63">
        <v>0</v>
      </c>
      <c r="K622" s="63">
        <v>0</v>
      </c>
      <c r="L622" s="63">
        <v>1.52</v>
      </c>
      <c r="M622" s="63">
        <v>10046.33</v>
      </c>
      <c r="N622" s="62" t="s">
        <v>952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6">
        <v>45918.377372685187</v>
      </c>
      <c r="B623" s="57">
        <v>444023463</v>
      </c>
      <c r="C623" s="58" t="s">
        <v>36</v>
      </c>
      <c r="D623" s="58" t="s">
        <v>37</v>
      </c>
      <c r="E623" s="58" t="s">
        <v>46</v>
      </c>
      <c r="F623" s="58" t="s">
        <v>119</v>
      </c>
      <c r="G623" s="59">
        <v>3648.78</v>
      </c>
      <c r="H623" s="57">
        <v>443233632</v>
      </c>
      <c r="I623" s="59">
        <v>0</v>
      </c>
      <c r="J623" s="59">
        <v>0</v>
      </c>
      <c r="K623" s="59">
        <v>0</v>
      </c>
      <c r="L623" s="59">
        <v>3.01</v>
      </c>
      <c r="M623" s="59">
        <v>10049.34</v>
      </c>
      <c r="N623" s="58" t="s">
        <v>953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0">
        <v>45918.377372685187</v>
      </c>
      <c r="B624" s="61">
        <v>444023465</v>
      </c>
      <c r="C624" s="62" t="s">
        <v>36</v>
      </c>
      <c r="D624" s="62" t="s">
        <v>37</v>
      </c>
      <c r="E624" s="62" t="s">
        <v>46</v>
      </c>
      <c r="F624" s="62" t="s">
        <v>119</v>
      </c>
      <c r="G624" s="63">
        <v>3648.78</v>
      </c>
      <c r="H624" s="61">
        <v>443233633</v>
      </c>
      <c r="I624" s="63">
        <v>0</v>
      </c>
      <c r="J624" s="63">
        <v>0</v>
      </c>
      <c r="K624" s="63">
        <v>0</v>
      </c>
      <c r="L624" s="63">
        <v>3.01</v>
      </c>
      <c r="M624" s="63">
        <v>10052.35</v>
      </c>
      <c r="N624" s="62" t="s">
        <v>953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6">
        <v>45918.377395833333</v>
      </c>
      <c r="B625" s="57">
        <v>444023648</v>
      </c>
      <c r="C625" s="58" t="s">
        <v>36</v>
      </c>
      <c r="D625" s="58" t="s">
        <v>37</v>
      </c>
      <c r="E625" s="58" t="s">
        <v>46</v>
      </c>
      <c r="F625" s="58" t="s">
        <v>119</v>
      </c>
      <c r="G625" s="59">
        <v>3648.23</v>
      </c>
      <c r="H625" s="57">
        <v>443233818</v>
      </c>
      <c r="I625" s="59">
        <v>0</v>
      </c>
      <c r="J625" s="59">
        <v>0</v>
      </c>
      <c r="K625" s="59">
        <v>0</v>
      </c>
      <c r="L625" s="59">
        <v>3.48</v>
      </c>
      <c r="M625" s="59">
        <v>10055.83</v>
      </c>
      <c r="N625" s="58" t="s">
        <v>954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0">
        <v>45918.386203703703</v>
      </c>
      <c r="B626" s="61">
        <v>444036283</v>
      </c>
      <c r="C626" s="62" t="s">
        <v>36</v>
      </c>
      <c r="D626" s="62" t="s">
        <v>38</v>
      </c>
      <c r="E626" s="62" t="s">
        <v>45</v>
      </c>
      <c r="F626" s="62" t="s">
        <v>119</v>
      </c>
      <c r="G626" s="63">
        <v>3637.97</v>
      </c>
      <c r="H626" s="61">
        <v>443246235</v>
      </c>
      <c r="I626" s="63">
        <v>0</v>
      </c>
      <c r="J626" s="63">
        <v>0</v>
      </c>
      <c r="K626" s="63">
        <v>0</v>
      </c>
      <c r="L626" s="63">
        <v>0</v>
      </c>
      <c r="M626" s="63">
        <v>10055.83</v>
      </c>
      <c r="N626" s="62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6">
        <v>45918.386203703703</v>
      </c>
      <c r="B627" s="57">
        <v>444036287</v>
      </c>
      <c r="C627" s="58" t="s">
        <v>36</v>
      </c>
      <c r="D627" s="58" t="s">
        <v>38</v>
      </c>
      <c r="E627" s="58" t="s">
        <v>45</v>
      </c>
      <c r="F627" s="58" t="s">
        <v>119</v>
      </c>
      <c r="G627" s="59">
        <v>3638.03</v>
      </c>
      <c r="H627" s="57">
        <v>443246239</v>
      </c>
      <c r="I627" s="59">
        <v>0</v>
      </c>
      <c r="J627" s="59">
        <v>0</v>
      </c>
      <c r="K627" s="59">
        <v>0</v>
      </c>
      <c r="L627" s="59">
        <v>0</v>
      </c>
      <c r="M627" s="59">
        <v>10055.83</v>
      </c>
      <c r="N627" s="5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0">
        <v>45918.386203703703</v>
      </c>
      <c r="B628" s="61">
        <v>444036289</v>
      </c>
      <c r="C628" s="62" t="s">
        <v>36</v>
      </c>
      <c r="D628" s="62" t="s">
        <v>38</v>
      </c>
      <c r="E628" s="62" t="s">
        <v>45</v>
      </c>
      <c r="F628" s="62" t="s">
        <v>119</v>
      </c>
      <c r="G628" s="63">
        <v>3638.01</v>
      </c>
      <c r="H628" s="61">
        <v>443246241</v>
      </c>
      <c r="I628" s="63">
        <v>0</v>
      </c>
      <c r="J628" s="63">
        <v>0</v>
      </c>
      <c r="K628" s="63">
        <v>0</v>
      </c>
      <c r="L628" s="63">
        <v>0</v>
      </c>
      <c r="M628" s="63">
        <v>10055.83</v>
      </c>
      <c r="N628" s="62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6">
        <v>45918.38621527778</v>
      </c>
      <c r="B629" s="57">
        <v>444036291</v>
      </c>
      <c r="C629" s="58" t="s">
        <v>36</v>
      </c>
      <c r="D629" s="58" t="s">
        <v>38</v>
      </c>
      <c r="E629" s="58" t="s">
        <v>45</v>
      </c>
      <c r="F629" s="58" t="s">
        <v>119</v>
      </c>
      <c r="G629" s="59">
        <v>3638.03</v>
      </c>
      <c r="H629" s="57">
        <v>443246243</v>
      </c>
      <c r="I629" s="59">
        <v>0</v>
      </c>
      <c r="J629" s="59">
        <v>0</v>
      </c>
      <c r="K629" s="59">
        <v>0</v>
      </c>
      <c r="L629" s="59">
        <v>0</v>
      </c>
      <c r="M629" s="59">
        <v>10055.83</v>
      </c>
      <c r="N629" s="5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0">
        <v>45918.387233796297</v>
      </c>
      <c r="B630" s="61">
        <v>444036971</v>
      </c>
      <c r="C630" s="62" t="s">
        <v>36</v>
      </c>
      <c r="D630" s="62" t="s">
        <v>37</v>
      </c>
      <c r="E630" s="62" t="s">
        <v>46</v>
      </c>
      <c r="F630" s="62" t="s">
        <v>119</v>
      </c>
      <c r="G630" s="63">
        <v>3636.4</v>
      </c>
      <c r="H630" s="61">
        <v>443246918</v>
      </c>
      <c r="I630" s="63">
        <v>0</v>
      </c>
      <c r="J630" s="63">
        <v>0</v>
      </c>
      <c r="K630" s="63">
        <v>0</v>
      </c>
      <c r="L630" s="63">
        <v>1.63</v>
      </c>
      <c r="M630" s="63">
        <v>10057.459999999999</v>
      </c>
      <c r="N630" s="62" t="s">
        <v>955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6">
        <v>45918.38789351852</v>
      </c>
      <c r="B631" s="57">
        <v>444037485</v>
      </c>
      <c r="C631" s="58" t="s">
        <v>36</v>
      </c>
      <c r="D631" s="58" t="s">
        <v>37</v>
      </c>
      <c r="E631" s="58" t="s">
        <v>46</v>
      </c>
      <c r="F631" s="58" t="s">
        <v>119</v>
      </c>
      <c r="G631" s="59">
        <v>3637.33</v>
      </c>
      <c r="H631" s="57">
        <v>443247425</v>
      </c>
      <c r="I631" s="59">
        <v>0</v>
      </c>
      <c r="J631" s="59">
        <v>0</v>
      </c>
      <c r="K631" s="59">
        <v>0</v>
      </c>
      <c r="L631" s="59">
        <v>0.7</v>
      </c>
      <c r="M631" s="59">
        <v>10058.16</v>
      </c>
      <c r="N631" s="58" t="s">
        <v>956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0">
        <v>45918.38789351852</v>
      </c>
      <c r="B632" s="61">
        <v>444037488</v>
      </c>
      <c r="C632" s="62" t="s">
        <v>36</v>
      </c>
      <c r="D632" s="62" t="s">
        <v>37</v>
      </c>
      <c r="E632" s="62" t="s">
        <v>46</v>
      </c>
      <c r="F632" s="62" t="s">
        <v>119</v>
      </c>
      <c r="G632" s="63">
        <v>3637.34</v>
      </c>
      <c r="H632" s="61">
        <v>443247428</v>
      </c>
      <c r="I632" s="63">
        <v>0</v>
      </c>
      <c r="J632" s="63">
        <v>0</v>
      </c>
      <c r="K632" s="63">
        <v>0</v>
      </c>
      <c r="L632" s="63">
        <v>0.67</v>
      </c>
      <c r="M632" s="63">
        <v>10058.83</v>
      </c>
      <c r="N632" s="62" t="s">
        <v>957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6">
        <v>45918.38789351852</v>
      </c>
      <c r="B633" s="57">
        <v>444037491</v>
      </c>
      <c r="C633" s="58" t="s">
        <v>36</v>
      </c>
      <c r="D633" s="58" t="s">
        <v>37</v>
      </c>
      <c r="E633" s="58" t="s">
        <v>46</v>
      </c>
      <c r="F633" s="58" t="s">
        <v>119</v>
      </c>
      <c r="G633" s="59">
        <v>3637.63</v>
      </c>
      <c r="H633" s="57">
        <v>443247431</v>
      </c>
      <c r="I633" s="59">
        <v>0</v>
      </c>
      <c r="J633" s="59">
        <v>0</v>
      </c>
      <c r="K633" s="59">
        <v>0</v>
      </c>
      <c r="L633" s="59">
        <v>0.34</v>
      </c>
      <c r="M633" s="59">
        <v>10059.17</v>
      </c>
      <c r="N633" s="58" t="s">
        <v>958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0">
        <v>45918.387939814813</v>
      </c>
      <c r="B634" s="61">
        <v>444037529</v>
      </c>
      <c r="C634" s="62" t="s">
        <v>36</v>
      </c>
      <c r="D634" s="62" t="s">
        <v>38</v>
      </c>
      <c r="E634" s="62" t="s">
        <v>45</v>
      </c>
      <c r="F634" s="62" t="s">
        <v>119</v>
      </c>
      <c r="G634" s="63">
        <v>3637.71</v>
      </c>
      <c r="H634" s="61">
        <v>443247469</v>
      </c>
      <c r="I634" s="63">
        <v>0</v>
      </c>
      <c r="J634" s="63">
        <v>0</v>
      </c>
      <c r="K634" s="63">
        <v>0</v>
      </c>
      <c r="L634" s="63">
        <v>0</v>
      </c>
      <c r="M634" s="63">
        <v>10059.17</v>
      </c>
      <c r="N634" s="62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6">
        <v>45918.387939814813</v>
      </c>
      <c r="B635" s="57">
        <v>444037530</v>
      </c>
      <c r="C635" s="58" t="s">
        <v>36</v>
      </c>
      <c r="D635" s="58" t="s">
        <v>38</v>
      </c>
      <c r="E635" s="58" t="s">
        <v>45</v>
      </c>
      <c r="F635" s="58" t="s">
        <v>119</v>
      </c>
      <c r="G635" s="59">
        <v>3637.72</v>
      </c>
      <c r="H635" s="57">
        <v>443247470</v>
      </c>
      <c r="I635" s="59">
        <v>0</v>
      </c>
      <c r="J635" s="59">
        <v>0</v>
      </c>
      <c r="K635" s="59">
        <v>0</v>
      </c>
      <c r="L635" s="59">
        <v>0</v>
      </c>
      <c r="M635" s="59">
        <v>10059.17</v>
      </c>
      <c r="N635" s="5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0">
        <v>45918.387939814813</v>
      </c>
      <c r="B636" s="61">
        <v>444037531</v>
      </c>
      <c r="C636" s="62" t="s">
        <v>36</v>
      </c>
      <c r="D636" s="62" t="s">
        <v>38</v>
      </c>
      <c r="E636" s="62" t="s">
        <v>45</v>
      </c>
      <c r="F636" s="62" t="s">
        <v>119</v>
      </c>
      <c r="G636" s="63">
        <v>3637.73</v>
      </c>
      <c r="H636" s="61">
        <v>443247471</v>
      </c>
      <c r="I636" s="63">
        <v>0</v>
      </c>
      <c r="J636" s="63">
        <v>0</v>
      </c>
      <c r="K636" s="63">
        <v>0</v>
      </c>
      <c r="L636" s="63">
        <v>0</v>
      </c>
      <c r="M636" s="63">
        <v>10059.17</v>
      </c>
      <c r="N636" s="62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6">
        <v>45918.38795138889</v>
      </c>
      <c r="B637" s="57">
        <v>444037532</v>
      </c>
      <c r="C637" s="58" t="s">
        <v>36</v>
      </c>
      <c r="D637" s="58" t="s">
        <v>38</v>
      </c>
      <c r="E637" s="58" t="s">
        <v>45</v>
      </c>
      <c r="F637" s="58" t="s">
        <v>119</v>
      </c>
      <c r="G637" s="59">
        <v>3637.67</v>
      </c>
      <c r="H637" s="57">
        <v>443247472</v>
      </c>
      <c r="I637" s="59">
        <v>0</v>
      </c>
      <c r="J637" s="59">
        <v>0</v>
      </c>
      <c r="K637" s="59">
        <v>0</v>
      </c>
      <c r="L637" s="59">
        <v>0</v>
      </c>
      <c r="M637" s="59">
        <v>10059.17</v>
      </c>
      <c r="N637" s="5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0">
        <v>45918.38826388889</v>
      </c>
      <c r="B638" s="61">
        <v>444037610</v>
      </c>
      <c r="C638" s="62" t="s">
        <v>36</v>
      </c>
      <c r="D638" s="62" t="s">
        <v>37</v>
      </c>
      <c r="E638" s="62" t="s">
        <v>46</v>
      </c>
      <c r="F638" s="62" t="s">
        <v>119</v>
      </c>
      <c r="G638" s="63">
        <v>3636.21</v>
      </c>
      <c r="H638" s="61">
        <v>443247549</v>
      </c>
      <c r="I638" s="63">
        <v>0</v>
      </c>
      <c r="J638" s="63">
        <v>0</v>
      </c>
      <c r="K638" s="63">
        <v>0</v>
      </c>
      <c r="L638" s="63">
        <v>1.52</v>
      </c>
      <c r="M638" s="63">
        <v>10060.69</v>
      </c>
      <c r="N638" s="62" t="s">
        <v>959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6">
        <v>45918.388749999998</v>
      </c>
      <c r="B639" s="57">
        <v>444037742</v>
      </c>
      <c r="C639" s="58" t="s">
        <v>36</v>
      </c>
      <c r="D639" s="58" t="s">
        <v>38</v>
      </c>
      <c r="E639" s="58" t="s">
        <v>45</v>
      </c>
      <c r="F639" s="58" t="s">
        <v>119</v>
      </c>
      <c r="G639" s="59">
        <v>3637.52</v>
      </c>
      <c r="H639" s="57">
        <v>443247692</v>
      </c>
      <c r="I639" s="59">
        <v>0</v>
      </c>
      <c r="J639" s="59">
        <v>0</v>
      </c>
      <c r="K639" s="59">
        <v>0</v>
      </c>
      <c r="L639" s="59">
        <v>0</v>
      </c>
      <c r="M639" s="59">
        <v>10060.69</v>
      </c>
      <c r="N639" s="5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0">
        <v>45918.389097222222</v>
      </c>
      <c r="B640" s="61">
        <v>444037860</v>
      </c>
      <c r="C640" s="62" t="s">
        <v>36</v>
      </c>
      <c r="D640" s="62" t="s">
        <v>38</v>
      </c>
      <c r="E640" s="62" t="s">
        <v>45</v>
      </c>
      <c r="F640" s="62" t="s">
        <v>119</v>
      </c>
      <c r="G640" s="63">
        <v>3638.61</v>
      </c>
      <c r="H640" s="61">
        <v>443247808</v>
      </c>
      <c r="I640" s="63">
        <v>0</v>
      </c>
      <c r="J640" s="63">
        <v>0</v>
      </c>
      <c r="K640" s="63">
        <v>0</v>
      </c>
      <c r="L640" s="63">
        <v>0</v>
      </c>
      <c r="M640" s="63">
        <v>10060.69</v>
      </c>
      <c r="N640" s="62" t="s">
        <v>106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6">
        <v>45918.389097222222</v>
      </c>
      <c r="B641" s="57">
        <v>444037862</v>
      </c>
      <c r="C641" s="58" t="s">
        <v>36</v>
      </c>
      <c r="D641" s="58" t="s">
        <v>38</v>
      </c>
      <c r="E641" s="58" t="s">
        <v>45</v>
      </c>
      <c r="F641" s="58" t="s">
        <v>119</v>
      </c>
      <c r="G641" s="59">
        <v>3638.54</v>
      </c>
      <c r="H641" s="57">
        <v>443247810</v>
      </c>
      <c r="I641" s="59">
        <v>0</v>
      </c>
      <c r="J641" s="59">
        <v>0</v>
      </c>
      <c r="K641" s="59">
        <v>0</v>
      </c>
      <c r="L641" s="59">
        <v>0</v>
      </c>
      <c r="M641" s="59">
        <v>10060.69</v>
      </c>
      <c r="N641" s="5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0">
        <v>45918.390625</v>
      </c>
      <c r="B642" s="61">
        <v>444038703</v>
      </c>
      <c r="C642" s="62" t="s">
        <v>36</v>
      </c>
      <c r="D642" s="62" t="s">
        <v>37</v>
      </c>
      <c r="E642" s="62" t="s">
        <v>46</v>
      </c>
      <c r="F642" s="62" t="s">
        <v>119</v>
      </c>
      <c r="G642" s="63">
        <v>3635.79</v>
      </c>
      <c r="H642" s="61">
        <v>443248651</v>
      </c>
      <c r="I642" s="63">
        <v>0</v>
      </c>
      <c r="J642" s="63">
        <v>0</v>
      </c>
      <c r="K642" s="63">
        <v>0</v>
      </c>
      <c r="L642" s="63">
        <v>1.73</v>
      </c>
      <c r="M642" s="63">
        <v>10062.42</v>
      </c>
      <c r="N642" s="62" t="s">
        <v>960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6">
        <v>45918.390914351854</v>
      </c>
      <c r="B643" s="57">
        <v>444039006</v>
      </c>
      <c r="C643" s="58" t="s">
        <v>36</v>
      </c>
      <c r="D643" s="58" t="s">
        <v>37</v>
      </c>
      <c r="E643" s="58" t="s">
        <v>46</v>
      </c>
      <c r="F643" s="58" t="s">
        <v>119</v>
      </c>
      <c r="G643" s="59">
        <v>3635.13</v>
      </c>
      <c r="H643" s="57">
        <v>443248954</v>
      </c>
      <c r="I643" s="59">
        <v>0</v>
      </c>
      <c r="J643" s="59">
        <v>0</v>
      </c>
      <c r="K643" s="59">
        <v>0</v>
      </c>
      <c r="L643" s="59">
        <v>3.48</v>
      </c>
      <c r="M643" s="59">
        <v>10065.9</v>
      </c>
      <c r="N643" s="58" t="s">
        <v>961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0">
        <v>45918.391006944446</v>
      </c>
      <c r="B644" s="61">
        <v>444039161</v>
      </c>
      <c r="C644" s="62" t="s">
        <v>36</v>
      </c>
      <c r="D644" s="62" t="s">
        <v>37</v>
      </c>
      <c r="E644" s="62" t="s">
        <v>46</v>
      </c>
      <c r="F644" s="62" t="s">
        <v>119</v>
      </c>
      <c r="G644" s="63">
        <v>3635.08</v>
      </c>
      <c r="H644" s="61">
        <v>443249106</v>
      </c>
      <c r="I644" s="63">
        <v>0</v>
      </c>
      <c r="J644" s="63">
        <v>0</v>
      </c>
      <c r="K644" s="63">
        <v>0</v>
      </c>
      <c r="L644" s="63">
        <v>3.46</v>
      </c>
      <c r="M644" s="63">
        <v>10069.36</v>
      </c>
      <c r="N644" s="62" t="s">
        <v>962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6">
        <v>45918.391041666669</v>
      </c>
      <c r="B645" s="57">
        <v>444039228</v>
      </c>
      <c r="C645" s="58" t="s">
        <v>36</v>
      </c>
      <c r="D645" s="58" t="s">
        <v>37</v>
      </c>
      <c r="E645" s="58" t="s">
        <v>46</v>
      </c>
      <c r="F645" s="58" t="s">
        <v>119</v>
      </c>
      <c r="G645" s="59">
        <v>3634.66</v>
      </c>
      <c r="H645" s="57">
        <v>443249171</v>
      </c>
      <c r="I645" s="59">
        <v>0</v>
      </c>
      <c r="J645" s="59">
        <v>0</v>
      </c>
      <c r="K645" s="59">
        <v>0</v>
      </c>
      <c r="L645" s="59">
        <v>3.05</v>
      </c>
      <c r="M645" s="59">
        <v>10072.41</v>
      </c>
      <c r="N645" s="58" t="s">
        <v>963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0">
        <v>45918.391041666669</v>
      </c>
      <c r="B646" s="61">
        <v>444039230</v>
      </c>
      <c r="C646" s="62" t="s">
        <v>36</v>
      </c>
      <c r="D646" s="62" t="s">
        <v>37</v>
      </c>
      <c r="E646" s="62" t="s">
        <v>46</v>
      </c>
      <c r="F646" s="62" t="s">
        <v>119</v>
      </c>
      <c r="G646" s="63">
        <v>3634.66</v>
      </c>
      <c r="H646" s="61">
        <v>443249173</v>
      </c>
      <c r="I646" s="63">
        <v>0</v>
      </c>
      <c r="J646" s="63">
        <v>0</v>
      </c>
      <c r="K646" s="63">
        <v>0</v>
      </c>
      <c r="L646" s="63">
        <v>3.01</v>
      </c>
      <c r="M646" s="63">
        <v>10075.42</v>
      </c>
      <c r="N646" s="62" t="s">
        <v>963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6">
        <v>45918.391377314816</v>
      </c>
      <c r="B647" s="57">
        <v>444039376</v>
      </c>
      <c r="C647" s="58" t="s">
        <v>36</v>
      </c>
      <c r="D647" s="58" t="s">
        <v>37</v>
      </c>
      <c r="E647" s="58" t="s">
        <v>46</v>
      </c>
      <c r="F647" s="58" t="s">
        <v>119</v>
      </c>
      <c r="G647" s="59">
        <v>3636.79</v>
      </c>
      <c r="H647" s="57">
        <v>443249317</v>
      </c>
      <c r="I647" s="59">
        <v>0</v>
      </c>
      <c r="J647" s="59">
        <v>0</v>
      </c>
      <c r="K647" s="59">
        <v>0</v>
      </c>
      <c r="L647" s="59">
        <v>0.93</v>
      </c>
      <c r="M647" s="59">
        <v>10076.35</v>
      </c>
      <c r="N647" s="58" t="s">
        <v>964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0">
        <v>45918.391412037039</v>
      </c>
      <c r="B648" s="61">
        <v>444039380</v>
      </c>
      <c r="C648" s="62" t="s">
        <v>36</v>
      </c>
      <c r="D648" s="62" t="s">
        <v>38</v>
      </c>
      <c r="E648" s="62" t="s">
        <v>45</v>
      </c>
      <c r="F648" s="62" t="s">
        <v>119</v>
      </c>
      <c r="G648" s="63">
        <v>3636.49</v>
      </c>
      <c r="H648" s="61">
        <v>443249321</v>
      </c>
      <c r="I648" s="63">
        <v>0</v>
      </c>
      <c r="J648" s="63">
        <v>0</v>
      </c>
      <c r="K648" s="63">
        <v>0</v>
      </c>
      <c r="L648" s="63">
        <v>0</v>
      </c>
      <c r="M648" s="63">
        <v>10076.35</v>
      </c>
      <c r="N648" s="62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6">
        <v>45918.391412037039</v>
      </c>
      <c r="B649" s="57">
        <v>444039398</v>
      </c>
      <c r="C649" s="58" t="s">
        <v>36</v>
      </c>
      <c r="D649" s="58" t="s">
        <v>38</v>
      </c>
      <c r="E649" s="58" t="s">
        <v>45</v>
      </c>
      <c r="F649" s="58" t="s">
        <v>119</v>
      </c>
      <c r="G649" s="59">
        <v>3636.27</v>
      </c>
      <c r="H649" s="57">
        <v>443249340</v>
      </c>
      <c r="I649" s="59">
        <v>0</v>
      </c>
      <c r="J649" s="59">
        <v>0</v>
      </c>
      <c r="K649" s="59">
        <v>0</v>
      </c>
      <c r="L649" s="59">
        <v>0</v>
      </c>
      <c r="M649" s="59">
        <v>10076.35</v>
      </c>
      <c r="N649" s="5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0">
        <v>45918.391412037039</v>
      </c>
      <c r="B650" s="61">
        <v>444039406</v>
      </c>
      <c r="C650" s="62" t="s">
        <v>36</v>
      </c>
      <c r="D650" s="62" t="s">
        <v>38</v>
      </c>
      <c r="E650" s="62" t="s">
        <v>45</v>
      </c>
      <c r="F650" s="62" t="s">
        <v>119</v>
      </c>
      <c r="G650" s="63">
        <v>3636.26</v>
      </c>
      <c r="H650" s="61">
        <v>443249347</v>
      </c>
      <c r="I650" s="63">
        <v>0</v>
      </c>
      <c r="J650" s="63">
        <v>0</v>
      </c>
      <c r="K650" s="63">
        <v>0</v>
      </c>
      <c r="L650" s="63">
        <v>0</v>
      </c>
      <c r="M650" s="63">
        <v>10076.35</v>
      </c>
      <c r="N650" s="62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6">
        <v>45918.391423611109</v>
      </c>
      <c r="B651" s="57">
        <v>444039409</v>
      </c>
      <c r="C651" s="58" t="s">
        <v>36</v>
      </c>
      <c r="D651" s="58" t="s">
        <v>38</v>
      </c>
      <c r="E651" s="58" t="s">
        <v>45</v>
      </c>
      <c r="F651" s="58" t="s">
        <v>119</v>
      </c>
      <c r="G651" s="59">
        <v>3636.18</v>
      </c>
      <c r="H651" s="57">
        <v>443249350</v>
      </c>
      <c r="I651" s="59">
        <v>0</v>
      </c>
      <c r="J651" s="59">
        <v>0</v>
      </c>
      <c r="K651" s="59">
        <v>0</v>
      </c>
      <c r="L651" s="59">
        <v>0</v>
      </c>
      <c r="M651" s="59">
        <v>10076.35</v>
      </c>
      <c r="N651" s="5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0">
        <v>45918.391736111109</v>
      </c>
      <c r="B652" s="61">
        <v>444039625</v>
      </c>
      <c r="C652" s="62" t="s">
        <v>36</v>
      </c>
      <c r="D652" s="62" t="s">
        <v>37</v>
      </c>
      <c r="E652" s="62" t="s">
        <v>46</v>
      </c>
      <c r="F652" s="62" t="s">
        <v>119</v>
      </c>
      <c r="G652" s="63">
        <v>3634.99</v>
      </c>
      <c r="H652" s="61">
        <v>443249565</v>
      </c>
      <c r="I652" s="63">
        <v>0</v>
      </c>
      <c r="J652" s="63">
        <v>0</v>
      </c>
      <c r="K652" s="63">
        <v>0</v>
      </c>
      <c r="L652" s="63">
        <v>1.19</v>
      </c>
      <c r="M652" s="63">
        <v>10077.540000000001</v>
      </c>
      <c r="N652" s="62" t="s">
        <v>965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6">
        <v>45918.392245370371</v>
      </c>
      <c r="B653" s="57">
        <v>444039772</v>
      </c>
      <c r="C653" s="58" t="s">
        <v>36</v>
      </c>
      <c r="D653" s="58" t="s">
        <v>37</v>
      </c>
      <c r="E653" s="58" t="s">
        <v>46</v>
      </c>
      <c r="F653" s="58" t="s">
        <v>119</v>
      </c>
      <c r="G653" s="59">
        <v>3636.3</v>
      </c>
      <c r="H653" s="57">
        <v>443249704</v>
      </c>
      <c r="I653" s="59">
        <v>0</v>
      </c>
      <c r="J653" s="59">
        <v>0</v>
      </c>
      <c r="K653" s="59">
        <v>0</v>
      </c>
      <c r="L653" s="59">
        <v>0.19</v>
      </c>
      <c r="M653" s="59">
        <v>10077.73</v>
      </c>
      <c r="N653" s="58" t="s">
        <v>966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0">
        <v>45918.392245370371</v>
      </c>
      <c r="B654" s="61">
        <v>444039773</v>
      </c>
      <c r="C654" s="62" t="s">
        <v>36</v>
      </c>
      <c r="D654" s="62" t="s">
        <v>37</v>
      </c>
      <c r="E654" s="62" t="s">
        <v>46</v>
      </c>
      <c r="F654" s="62" t="s">
        <v>119</v>
      </c>
      <c r="G654" s="63">
        <v>3636.3</v>
      </c>
      <c r="H654" s="61">
        <v>443249705</v>
      </c>
      <c r="I654" s="63">
        <v>0</v>
      </c>
      <c r="J654" s="63">
        <v>0</v>
      </c>
      <c r="K654" s="63">
        <v>0</v>
      </c>
      <c r="L654" s="63">
        <v>-0.03</v>
      </c>
      <c r="M654" s="63">
        <v>10077.700000000001</v>
      </c>
      <c r="N654" s="62" t="s">
        <v>967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6">
        <v>45918.392245370371</v>
      </c>
      <c r="B655" s="57">
        <v>444039774</v>
      </c>
      <c r="C655" s="58" t="s">
        <v>36</v>
      </c>
      <c r="D655" s="58" t="s">
        <v>37</v>
      </c>
      <c r="E655" s="58" t="s">
        <v>46</v>
      </c>
      <c r="F655" s="58" t="s">
        <v>119</v>
      </c>
      <c r="G655" s="59">
        <v>3636.3</v>
      </c>
      <c r="H655" s="57">
        <v>443249706</v>
      </c>
      <c r="I655" s="59">
        <v>0</v>
      </c>
      <c r="J655" s="59">
        <v>0</v>
      </c>
      <c r="K655" s="59">
        <v>0</v>
      </c>
      <c r="L655" s="59">
        <v>-0.04</v>
      </c>
      <c r="M655" s="59">
        <v>10077.66</v>
      </c>
      <c r="N655" s="58" t="s">
        <v>966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0">
        <v>45918.392685185187</v>
      </c>
      <c r="B656" s="61">
        <v>444039966</v>
      </c>
      <c r="C656" s="62" t="s">
        <v>36</v>
      </c>
      <c r="D656" s="62" t="s">
        <v>38</v>
      </c>
      <c r="E656" s="62" t="s">
        <v>45</v>
      </c>
      <c r="F656" s="62" t="s">
        <v>119</v>
      </c>
      <c r="G656" s="63">
        <v>3636.78</v>
      </c>
      <c r="H656" s="61">
        <v>443249904</v>
      </c>
      <c r="I656" s="63">
        <v>0</v>
      </c>
      <c r="J656" s="63">
        <v>0</v>
      </c>
      <c r="K656" s="63">
        <v>0</v>
      </c>
      <c r="L656" s="63">
        <v>0</v>
      </c>
      <c r="M656" s="63">
        <v>10077.66</v>
      </c>
      <c r="N656" s="62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6">
        <v>45918.392685185187</v>
      </c>
      <c r="B657" s="57">
        <v>444039968</v>
      </c>
      <c r="C657" s="58" t="s">
        <v>36</v>
      </c>
      <c r="D657" s="58" t="s">
        <v>38</v>
      </c>
      <c r="E657" s="58" t="s">
        <v>45</v>
      </c>
      <c r="F657" s="58" t="s">
        <v>119</v>
      </c>
      <c r="G657" s="59">
        <v>3636.78</v>
      </c>
      <c r="H657" s="57">
        <v>443249906</v>
      </c>
      <c r="I657" s="59">
        <v>0</v>
      </c>
      <c r="J657" s="59">
        <v>0</v>
      </c>
      <c r="K657" s="59">
        <v>0</v>
      </c>
      <c r="L657" s="59">
        <v>0</v>
      </c>
      <c r="M657" s="59">
        <v>10077.66</v>
      </c>
      <c r="N657" s="5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0">
        <v>45918.392685185187</v>
      </c>
      <c r="B658" s="61">
        <v>444039970</v>
      </c>
      <c r="C658" s="62" t="s">
        <v>36</v>
      </c>
      <c r="D658" s="62" t="s">
        <v>38</v>
      </c>
      <c r="E658" s="62" t="s">
        <v>45</v>
      </c>
      <c r="F658" s="62" t="s">
        <v>119</v>
      </c>
      <c r="G658" s="63">
        <v>3636.78</v>
      </c>
      <c r="H658" s="61">
        <v>443249908</v>
      </c>
      <c r="I658" s="63">
        <v>0</v>
      </c>
      <c r="J658" s="63">
        <v>0</v>
      </c>
      <c r="K658" s="63">
        <v>0</v>
      </c>
      <c r="L658" s="63">
        <v>0</v>
      </c>
      <c r="M658" s="63">
        <v>10077.66</v>
      </c>
      <c r="N658" s="62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6">
        <v>45918.392696759256</v>
      </c>
      <c r="B659" s="57">
        <v>444039971</v>
      </c>
      <c r="C659" s="58" t="s">
        <v>36</v>
      </c>
      <c r="D659" s="58" t="s">
        <v>38</v>
      </c>
      <c r="E659" s="58" t="s">
        <v>45</v>
      </c>
      <c r="F659" s="58" t="s">
        <v>119</v>
      </c>
      <c r="G659" s="59">
        <v>3636.77</v>
      </c>
      <c r="H659" s="57">
        <v>443249909</v>
      </c>
      <c r="I659" s="59">
        <v>0</v>
      </c>
      <c r="J659" s="59">
        <v>0</v>
      </c>
      <c r="K659" s="59">
        <v>0</v>
      </c>
      <c r="L659" s="59">
        <v>0</v>
      </c>
      <c r="M659" s="59">
        <v>10077.66</v>
      </c>
      <c r="N659" s="5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0">
        <v>45918.394305555557</v>
      </c>
      <c r="B660" s="61">
        <v>444040953</v>
      </c>
      <c r="C660" s="62" t="s">
        <v>36</v>
      </c>
      <c r="D660" s="62" t="s">
        <v>38</v>
      </c>
      <c r="E660" s="62" t="s">
        <v>45</v>
      </c>
      <c r="F660" s="62" t="s">
        <v>119</v>
      </c>
      <c r="G660" s="63">
        <v>3636.91</v>
      </c>
      <c r="H660" s="61">
        <v>443250898</v>
      </c>
      <c r="I660" s="63">
        <v>0</v>
      </c>
      <c r="J660" s="63">
        <v>0</v>
      </c>
      <c r="K660" s="63">
        <v>0</v>
      </c>
      <c r="L660" s="63">
        <v>0</v>
      </c>
      <c r="M660" s="63">
        <v>10077.66</v>
      </c>
      <c r="N660" s="62" t="s">
        <v>106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6">
        <v>45918.394305555557</v>
      </c>
      <c r="B661" s="57">
        <v>444040957</v>
      </c>
      <c r="C661" s="58" t="s">
        <v>36</v>
      </c>
      <c r="D661" s="58" t="s">
        <v>38</v>
      </c>
      <c r="E661" s="58" t="s">
        <v>45</v>
      </c>
      <c r="F661" s="58" t="s">
        <v>119</v>
      </c>
      <c r="G661" s="59">
        <v>3636.87</v>
      </c>
      <c r="H661" s="57">
        <v>443250902</v>
      </c>
      <c r="I661" s="59">
        <v>0</v>
      </c>
      <c r="J661" s="59">
        <v>0</v>
      </c>
      <c r="K661" s="59">
        <v>0</v>
      </c>
      <c r="L661" s="59">
        <v>0</v>
      </c>
      <c r="M661" s="59">
        <v>10077.66</v>
      </c>
      <c r="N661" s="5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0">
        <v>45918.395011574074</v>
      </c>
      <c r="B662" s="61">
        <v>444041405</v>
      </c>
      <c r="C662" s="62" t="s">
        <v>36</v>
      </c>
      <c r="D662" s="62" t="s">
        <v>37</v>
      </c>
      <c r="E662" s="62" t="s">
        <v>46</v>
      </c>
      <c r="F662" s="62" t="s">
        <v>119</v>
      </c>
      <c r="G662" s="63">
        <v>3639.28</v>
      </c>
      <c r="H662" s="61">
        <v>443251340</v>
      </c>
      <c r="I662" s="63">
        <v>0</v>
      </c>
      <c r="J662" s="63">
        <v>0</v>
      </c>
      <c r="K662" s="63">
        <v>0</v>
      </c>
      <c r="L662" s="63">
        <v>-2.5099999999999998</v>
      </c>
      <c r="M662" s="63">
        <v>10075.15</v>
      </c>
      <c r="N662" s="62" t="s">
        <v>968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6">
        <v>45918.395416666666</v>
      </c>
      <c r="B663" s="57">
        <v>444041601</v>
      </c>
      <c r="C663" s="58" t="s">
        <v>36</v>
      </c>
      <c r="D663" s="58" t="s">
        <v>37</v>
      </c>
      <c r="E663" s="58" t="s">
        <v>46</v>
      </c>
      <c r="F663" s="58" t="s">
        <v>119</v>
      </c>
      <c r="G663" s="59">
        <v>3639.82</v>
      </c>
      <c r="H663" s="57">
        <v>443251529</v>
      </c>
      <c r="I663" s="59">
        <v>0</v>
      </c>
      <c r="J663" s="59">
        <v>0</v>
      </c>
      <c r="K663" s="59">
        <v>0</v>
      </c>
      <c r="L663" s="59">
        <v>-3.04</v>
      </c>
      <c r="M663" s="59">
        <v>10072.11</v>
      </c>
      <c r="N663" s="58" t="s">
        <v>969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0">
        <v>45918.395416666666</v>
      </c>
      <c r="B664" s="61">
        <v>444041603</v>
      </c>
      <c r="C664" s="62" t="s">
        <v>36</v>
      </c>
      <c r="D664" s="62" t="s">
        <v>37</v>
      </c>
      <c r="E664" s="62" t="s">
        <v>46</v>
      </c>
      <c r="F664" s="62" t="s">
        <v>119</v>
      </c>
      <c r="G664" s="63">
        <v>3639.82</v>
      </c>
      <c r="H664" s="61">
        <v>443251530</v>
      </c>
      <c r="I664" s="63">
        <v>0</v>
      </c>
      <c r="J664" s="63">
        <v>0</v>
      </c>
      <c r="K664" s="63">
        <v>0</v>
      </c>
      <c r="L664" s="63">
        <v>-3.04</v>
      </c>
      <c r="M664" s="63">
        <v>10069.07</v>
      </c>
      <c r="N664" s="62" t="s">
        <v>969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6">
        <v>45918.395416666666</v>
      </c>
      <c r="B665" s="57">
        <v>444041604</v>
      </c>
      <c r="C665" s="58" t="s">
        <v>36</v>
      </c>
      <c r="D665" s="58" t="s">
        <v>37</v>
      </c>
      <c r="E665" s="58" t="s">
        <v>46</v>
      </c>
      <c r="F665" s="58" t="s">
        <v>119</v>
      </c>
      <c r="G665" s="59">
        <v>3639.82</v>
      </c>
      <c r="H665" s="57">
        <v>443251531</v>
      </c>
      <c r="I665" s="59">
        <v>0</v>
      </c>
      <c r="J665" s="59">
        <v>0</v>
      </c>
      <c r="K665" s="59">
        <v>0</v>
      </c>
      <c r="L665" s="59">
        <v>-3.04</v>
      </c>
      <c r="M665" s="59">
        <v>10066.030000000001</v>
      </c>
      <c r="N665" s="58" t="s">
        <v>969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0">
        <v>45918.399108796293</v>
      </c>
      <c r="B666" s="61">
        <v>444042889</v>
      </c>
      <c r="C666" s="62" t="s">
        <v>36</v>
      </c>
      <c r="D666" s="62" t="s">
        <v>37</v>
      </c>
      <c r="E666" s="62" t="s">
        <v>46</v>
      </c>
      <c r="F666" s="62" t="s">
        <v>119</v>
      </c>
      <c r="G666" s="63">
        <v>3640.01</v>
      </c>
      <c r="H666" s="61">
        <v>443252835</v>
      </c>
      <c r="I666" s="63">
        <v>0</v>
      </c>
      <c r="J666" s="63">
        <v>0</v>
      </c>
      <c r="K666" s="63">
        <v>0</v>
      </c>
      <c r="L666" s="63">
        <v>-3.1</v>
      </c>
      <c r="M666" s="63">
        <v>10062.93</v>
      </c>
      <c r="N666" s="62" t="s">
        <v>970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6">
        <v>45918.399108796293</v>
      </c>
      <c r="B667" s="57">
        <v>444042891</v>
      </c>
      <c r="C667" s="58" t="s">
        <v>36</v>
      </c>
      <c r="D667" s="58" t="s">
        <v>37</v>
      </c>
      <c r="E667" s="58" t="s">
        <v>46</v>
      </c>
      <c r="F667" s="58" t="s">
        <v>119</v>
      </c>
      <c r="G667" s="59">
        <v>3640.01</v>
      </c>
      <c r="H667" s="57">
        <v>443252836</v>
      </c>
      <c r="I667" s="59">
        <v>0</v>
      </c>
      <c r="J667" s="59">
        <v>0</v>
      </c>
      <c r="K667" s="59">
        <v>0</v>
      </c>
      <c r="L667" s="59">
        <v>-3.14</v>
      </c>
      <c r="M667" s="59">
        <v>10059.790000000001</v>
      </c>
      <c r="N667" s="58" t="s">
        <v>971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0">
        <v>45918.400092592594</v>
      </c>
      <c r="B668" s="61">
        <v>444043662</v>
      </c>
      <c r="C668" s="62" t="s">
        <v>36</v>
      </c>
      <c r="D668" s="62" t="s">
        <v>38</v>
      </c>
      <c r="E668" s="62" t="s">
        <v>45</v>
      </c>
      <c r="F668" s="62" t="s">
        <v>119</v>
      </c>
      <c r="G668" s="63">
        <v>3637.76</v>
      </c>
      <c r="H668" s="61">
        <v>443253656</v>
      </c>
      <c r="I668" s="63">
        <v>0</v>
      </c>
      <c r="J668" s="63">
        <v>0</v>
      </c>
      <c r="K668" s="63">
        <v>0</v>
      </c>
      <c r="L668" s="63">
        <v>0</v>
      </c>
      <c r="M668" s="63">
        <v>10059.790000000001</v>
      </c>
      <c r="N668" s="62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6">
        <v>45918.400092592594</v>
      </c>
      <c r="B669" s="57">
        <v>444043663</v>
      </c>
      <c r="C669" s="58" t="s">
        <v>36</v>
      </c>
      <c r="D669" s="58" t="s">
        <v>38</v>
      </c>
      <c r="E669" s="58" t="s">
        <v>45</v>
      </c>
      <c r="F669" s="58" t="s">
        <v>119</v>
      </c>
      <c r="G669" s="59">
        <v>3637.81</v>
      </c>
      <c r="H669" s="57">
        <v>443253657</v>
      </c>
      <c r="I669" s="59">
        <v>0</v>
      </c>
      <c r="J669" s="59">
        <v>0</v>
      </c>
      <c r="K669" s="59">
        <v>0</v>
      </c>
      <c r="L669" s="59">
        <v>0</v>
      </c>
      <c r="M669" s="59">
        <v>10059.790000000001</v>
      </c>
      <c r="N669" s="58" t="s">
        <v>106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0">
        <v>45918.404953703706</v>
      </c>
      <c r="B670" s="61">
        <v>444045780</v>
      </c>
      <c r="C670" s="62" t="s">
        <v>36</v>
      </c>
      <c r="D670" s="62" t="s">
        <v>38</v>
      </c>
      <c r="E670" s="62" t="s">
        <v>45</v>
      </c>
      <c r="F670" s="62" t="s">
        <v>119</v>
      </c>
      <c r="G670" s="63">
        <v>3636.65</v>
      </c>
      <c r="H670" s="61">
        <v>443256031</v>
      </c>
      <c r="I670" s="63">
        <v>0</v>
      </c>
      <c r="J670" s="63">
        <v>0</v>
      </c>
      <c r="K670" s="63">
        <v>0</v>
      </c>
      <c r="L670" s="63">
        <v>0</v>
      </c>
      <c r="M670" s="63">
        <v>10059.790000000001</v>
      </c>
      <c r="N670" s="62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6">
        <v>45918.404953703706</v>
      </c>
      <c r="B671" s="57">
        <v>444045782</v>
      </c>
      <c r="C671" s="58" t="s">
        <v>36</v>
      </c>
      <c r="D671" s="58" t="s">
        <v>38</v>
      </c>
      <c r="E671" s="58" t="s">
        <v>45</v>
      </c>
      <c r="F671" s="58" t="s">
        <v>119</v>
      </c>
      <c r="G671" s="59">
        <v>3636.65</v>
      </c>
      <c r="H671" s="57">
        <v>443256033</v>
      </c>
      <c r="I671" s="59">
        <v>0</v>
      </c>
      <c r="J671" s="59">
        <v>0</v>
      </c>
      <c r="K671" s="59">
        <v>0</v>
      </c>
      <c r="L671" s="59">
        <v>0</v>
      </c>
      <c r="M671" s="59">
        <v>10059.790000000001</v>
      </c>
      <c r="N671" s="5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0">
        <v>45918.404953703706</v>
      </c>
      <c r="B672" s="61">
        <v>444045783</v>
      </c>
      <c r="C672" s="62" t="s">
        <v>36</v>
      </c>
      <c r="D672" s="62" t="s">
        <v>38</v>
      </c>
      <c r="E672" s="62" t="s">
        <v>45</v>
      </c>
      <c r="F672" s="62" t="s">
        <v>119</v>
      </c>
      <c r="G672" s="63">
        <v>3636.65</v>
      </c>
      <c r="H672" s="61">
        <v>443256034</v>
      </c>
      <c r="I672" s="63">
        <v>0</v>
      </c>
      <c r="J672" s="63">
        <v>0</v>
      </c>
      <c r="K672" s="63">
        <v>0</v>
      </c>
      <c r="L672" s="63">
        <v>0</v>
      </c>
      <c r="M672" s="63">
        <v>10059.790000000001</v>
      </c>
      <c r="N672" s="62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6">
        <v>45918.404953703706</v>
      </c>
      <c r="B673" s="57">
        <v>444045785</v>
      </c>
      <c r="C673" s="58" t="s">
        <v>36</v>
      </c>
      <c r="D673" s="58" t="s">
        <v>38</v>
      </c>
      <c r="E673" s="58" t="s">
        <v>45</v>
      </c>
      <c r="F673" s="58" t="s">
        <v>119</v>
      </c>
      <c r="G673" s="59">
        <v>3636.65</v>
      </c>
      <c r="H673" s="57">
        <v>443256035</v>
      </c>
      <c r="I673" s="59">
        <v>0</v>
      </c>
      <c r="J673" s="59">
        <v>0</v>
      </c>
      <c r="K673" s="59">
        <v>0</v>
      </c>
      <c r="L673" s="59">
        <v>0</v>
      </c>
      <c r="M673" s="59">
        <v>10059.790000000001</v>
      </c>
      <c r="N673" s="5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0">
        <v>45918.40766203704</v>
      </c>
      <c r="B674" s="61">
        <v>444046705</v>
      </c>
      <c r="C674" s="62" t="s">
        <v>36</v>
      </c>
      <c r="D674" s="62" t="s">
        <v>37</v>
      </c>
      <c r="E674" s="62" t="s">
        <v>46</v>
      </c>
      <c r="F674" s="62" t="s">
        <v>119</v>
      </c>
      <c r="G674" s="63">
        <v>3639.24</v>
      </c>
      <c r="H674" s="61">
        <v>443257120</v>
      </c>
      <c r="I674" s="63">
        <v>0</v>
      </c>
      <c r="J674" s="63">
        <v>0</v>
      </c>
      <c r="K674" s="63">
        <v>0</v>
      </c>
      <c r="L674" s="63">
        <v>-2.59</v>
      </c>
      <c r="M674" s="63">
        <v>10057.200000000001</v>
      </c>
      <c r="N674" s="62" t="s">
        <v>972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6">
        <v>45918.411435185182</v>
      </c>
      <c r="B675" s="57">
        <v>444048186</v>
      </c>
      <c r="C675" s="58" t="s">
        <v>36</v>
      </c>
      <c r="D675" s="58" t="s">
        <v>37</v>
      </c>
      <c r="E675" s="58" t="s">
        <v>46</v>
      </c>
      <c r="F675" s="58" t="s">
        <v>119</v>
      </c>
      <c r="G675" s="59">
        <v>3639.7</v>
      </c>
      <c r="H675" s="57">
        <v>443258878</v>
      </c>
      <c r="I675" s="59">
        <v>0</v>
      </c>
      <c r="J675" s="59">
        <v>0</v>
      </c>
      <c r="K675" s="59">
        <v>0</v>
      </c>
      <c r="L675" s="59">
        <v>-3.05</v>
      </c>
      <c r="M675" s="59">
        <v>10054.15</v>
      </c>
      <c r="N675" s="58" t="s">
        <v>973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0">
        <v>45918.411435185182</v>
      </c>
      <c r="B676" s="61">
        <v>444048187</v>
      </c>
      <c r="C676" s="62" t="s">
        <v>36</v>
      </c>
      <c r="D676" s="62" t="s">
        <v>37</v>
      </c>
      <c r="E676" s="62" t="s">
        <v>46</v>
      </c>
      <c r="F676" s="62" t="s">
        <v>119</v>
      </c>
      <c r="G676" s="63">
        <v>3639.7</v>
      </c>
      <c r="H676" s="61">
        <v>443258879</v>
      </c>
      <c r="I676" s="63">
        <v>0</v>
      </c>
      <c r="J676" s="63">
        <v>0</v>
      </c>
      <c r="K676" s="63">
        <v>0</v>
      </c>
      <c r="L676" s="63">
        <v>-3.05</v>
      </c>
      <c r="M676" s="63">
        <v>10051.1</v>
      </c>
      <c r="N676" s="62" t="s">
        <v>974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6">
        <v>45918.411435185182</v>
      </c>
      <c r="B677" s="57">
        <v>444048188</v>
      </c>
      <c r="C677" s="58" t="s">
        <v>36</v>
      </c>
      <c r="D677" s="58" t="s">
        <v>37</v>
      </c>
      <c r="E677" s="58" t="s">
        <v>46</v>
      </c>
      <c r="F677" s="58" t="s">
        <v>119</v>
      </c>
      <c r="G677" s="59">
        <v>3639.7</v>
      </c>
      <c r="H677" s="57">
        <v>443258880</v>
      </c>
      <c r="I677" s="59">
        <v>0</v>
      </c>
      <c r="J677" s="59">
        <v>0</v>
      </c>
      <c r="K677" s="59">
        <v>0</v>
      </c>
      <c r="L677" s="59">
        <v>-3.05</v>
      </c>
      <c r="M677" s="59">
        <v>10048.049999999999</v>
      </c>
      <c r="N677" s="58" t="s">
        <v>974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0">
        <v>45918.420902777776</v>
      </c>
      <c r="B678" s="61">
        <v>444053441</v>
      </c>
      <c r="C678" s="62" t="s">
        <v>36</v>
      </c>
      <c r="D678" s="62" t="s">
        <v>37</v>
      </c>
      <c r="E678" s="62" t="s">
        <v>46</v>
      </c>
      <c r="F678" s="62" t="s">
        <v>119</v>
      </c>
      <c r="G678" s="63">
        <v>3640.79</v>
      </c>
      <c r="H678" s="61">
        <v>443264631</v>
      </c>
      <c r="I678" s="63">
        <v>0</v>
      </c>
      <c r="J678" s="63">
        <v>0</v>
      </c>
      <c r="K678" s="63">
        <v>0</v>
      </c>
      <c r="L678" s="63">
        <v>-3.03</v>
      </c>
      <c r="M678" s="63">
        <v>10045.02</v>
      </c>
      <c r="N678" s="62" t="s">
        <v>975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6">
        <v>45918.420902777776</v>
      </c>
      <c r="B679" s="57">
        <v>444053445</v>
      </c>
      <c r="C679" s="58" t="s">
        <v>36</v>
      </c>
      <c r="D679" s="58" t="s">
        <v>37</v>
      </c>
      <c r="E679" s="58" t="s">
        <v>46</v>
      </c>
      <c r="F679" s="58" t="s">
        <v>119</v>
      </c>
      <c r="G679" s="59">
        <v>3640.79</v>
      </c>
      <c r="H679" s="57">
        <v>443264633</v>
      </c>
      <c r="I679" s="59">
        <v>0</v>
      </c>
      <c r="J679" s="59">
        <v>0</v>
      </c>
      <c r="K679" s="59">
        <v>0</v>
      </c>
      <c r="L679" s="59">
        <v>-2.98</v>
      </c>
      <c r="M679" s="59">
        <v>10042.040000000001</v>
      </c>
      <c r="N679" s="58" t="s">
        <v>975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0">
        <v>45918.43273148148</v>
      </c>
      <c r="B680" s="61">
        <v>444064796</v>
      </c>
      <c r="C680" s="62" t="s">
        <v>36</v>
      </c>
      <c r="D680" s="62" t="s">
        <v>37</v>
      </c>
      <c r="E680" s="62" t="s">
        <v>45</v>
      </c>
      <c r="F680" s="62" t="s">
        <v>119</v>
      </c>
      <c r="G680" s="63">
        <v>3647.42</v>
      </c>
      <c r="H680" s="61">
        <v>443276227</v>
      </c>
      <c r="I680" s="63">
        <v>0</v>
      </c>
      <c r="J680" s="63">
        <v>0</v>
      </c>
      <c r="K680" s="63">
        <v>0</v>
      </c>
      <c r="L680" s="63">
        <v>0</v>
      </c>
      <c r="M680" s="63">
        <v>10042.040000000001</v>
      </c>
      <c r="N680" s="62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6">
        <v>45918.43273148148</v>
      </c>
      <c r="B681" s="57">
        <v>444064797</v>
      </c>
      <c r="C681" s="58" t="s">
        <v>36</v>
      </c>
      <c r="D681" s="58" t="s">
        <v>37</v>
      </c>
      <c r="E681" s="58" t="s">
        <v>45</v>
      </c>
      <c r="F681" s="58" t="s">
        <v>119</v>
      </c>
      <c r="G681" s="59">
        <v>3647.45</v>
      </c>
      <c r="H681" s="57">
        <v>443276228</v>
      </c>
      <c r="I681" s="59">
        <v>0</v>
      </c>
      <c r="J681" s="59">
        <v>0</v>
      </c>
      <c r="K681" s="59">
        <v>0</v>
      </c>
      <c r="L681" s="59">
        <v>0</v>
      </c>
      <c r="M681" s="59">
        <v>10042.040000000001</v>
      </c>
      <c r="N681" s="5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0">
        <v>45918.43273148148</v>
      </c>
      <c r="B682" s="61">
        <v>444064799</v>
      </c>
      <c r="C682" s="62" t="s">
        <v>36</v>
      </c>
      <c r="D682" s="62" t="s">
        <v>37</v>
      </c>
      <c r="E682" s="62" t="s">
        <v>45</v>
      </c>
      <c r="F682" s="62" t="s">
        <v>119</v>
      </c>
      <c r="G682" s="63">
        <v>3647.53</v>
      </c>
      <c r="H682" s="61">
        <v>443276231</v>
      </c>
      <c r="I682" s="63">
        <v>0</v>
      </c>
      <c r="J682" s="63">
        <v>0</v>
      </c>
      <c r="K682" s="63">
        <v>0</v>
      </c>
      <c r="L682" s="63">
        <v>0</v>
      </c>
      <c r="M682" s="63">
        <v>10042.040000000001</v>
      </c>
      <c r="N682" s="62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6">
        <v>45918.43273148148</v>
      </c>
      <c r="B683" s="57">
        <v>444064800</v>
      </c>
      <c r="C683" s="58" t="s">
        <v>36</v>
      </c>
      <c r="D683" s="58" t="s">
        <v>37</v>
      </c>
      <c r="E683" s="58" t="s">
        <v>45</v>
      </c>
      <c r="F683" s="58" t="s">
        <v>119</v>
      </c>
      <c r="G683" s="59">
        <v>3647.76</v>
      </c>
      <c r="H683" s="57">
        <v>443276233</v>
      </c>
      <c r="I683" s="59">
        <v>0</v>
      </c>
      <c r="J683" s="59">
        <v>0</v>
      </c>
      <c r="K683" s="59">
        <v>0</v>
      </c>
      <c r="L683" s="59">
        <v>0</v>
      </c>
      <c r="M683" s="59">
        <v>10042.040000000001</v>
      </c>
      <c r="N683" s="5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0">
        <v>45918.435613425929</v>
      </c>
      <c r="B684" s="61">
        <v>444067159</v>
      </c>
      <c r="C684" s="62" t="s">
        <v>36</v>
      </c>
      <c r="D684" s="62" t="s">
        <v>38</v>
      </c>
      <c r="E684" s="62" t="s">
        <v>46</v>
      </c>
      <c r="F684" s="62" t="s">
        <v>119</v>
      </c>
      <c r="G684" s="63">
        <v>3648.95</v>
      </c>
      <c r="H684" s="61">
        <v>443278743</v>
      </c>
      <c r="I684" s="63">
        <v>0</v>
      </c>
      <c r="J684" s="63">
        <v>0</v>
      </c>
      <c r="K684" s="63">
        <v>0</v>
      </c>
      <c r="L684" s="63">
        <v>1.19</v>
      </c>
      <c r="M684" s="63">
        <v>10043.23</v>
      </c>
      <c r="N684" s="62" t="s">
        <v>976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6">
        <v>45918.438773148147</v>
      </c>
      <c r="B685" s="57">
        <v>444069249</v>
      </c>
      <c r="C685" s="58" t="s">
        <v>36</v>
      </c>
      <c r="D685" s="58" t="s">
        <v>38</v>
      </c>
      <c r="E685" s="58" t="s">
        <v>46</v>
      </c>
      <c r="F685" s="58" t="s">
        <v>119</v>
      </c>
      <c r="G685" s="59">
        <v>3650.54</v>
      </c>
      <c r="H685" s="57">
        <v>443281084</v>
      </c>
      <c r="I685" s="59">
        <v>0</v>
      </c>
      <c r="J685" s="59">
        <v>0</v>
      </c>
      <c r="K685" s="59">
        <v>0</v>
      </c>
      <c r="L685" s="59">
        <v>3.12</v>
      </c>
      <c r="M685" s="59">
        <v>10046.35</v>
      </c>
      <c r="N685" s="58" t="s">
        <v>977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0">
        <v>45918.438773148147</v>
      </c>
      <c r="B686" s="61">
        <v>444069250</v>
      </c>
      <c r="C686" s="62" t="s">
        <v>36</v>
      </c>
      <c r="D686" s="62" t="s">
        <v>38</v>
      </c>
      <c r="E686" s="62" t="s">
        <v>46</v>
      </c>
      <c r="F686" s="62" t="s">
        <v>119</v>
      </c>
      <c r="G686" s="63">
        <v>3650.54</v>
      </c>
      <c r="H686" s="61">
        <v>443281085</v>
      </c>
      <c r="I686" s="63">
        <v>0</v>
      </c>
      <c r="J686" s="63">
        <v>0</v>
      </c>
      <c r="K686" s="63">
        <v>0</v>
      </c>
      <c r="L686" s="63">
        <v>3.01</v>
      </c>
      <c r="M686" s="63">
        <v>10049.36</v>
      </c>
      <c r="N686" s="62" t="s">
        <v>978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6">
        <v>45918.439270833333</v>
      </c>
      <c r="B687" s="57">
        <v>444069595</v>
      </c>
      <c r="C687" s="58" t="s">
        <v>36</v>
      </c>
      <c r="D687" s="58" t="s">
        <v>38</v>
      </c>
      <c r="E687" s="58" t="s">
        <v>46</v>
      </c>
      <c r="F687" s="58" t="s">
        <v>119</v>
      </c>
      <c r="G687" s="59">
        <v>3651.04</v>
      </c>
      <c r="H687" s="57">
        <v>443281468</v>
      </c>
      <c r="I687" s="59">
        <v>0</v>
      </c>
      <c r="J687" s="59">
        <v>0</v>
      </c>
      <c r="K687" s="59">
        <v>0</v>
      </c>
      <c r="L687" s="59">
        <v>3.59</v>
      </c>
      <c r="M687" s="59">
        <v>10052.950000000001</v>
      </c>
      <c r="N687" s="58" t="s">
        <v>979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0">
        <v>45918.441296296296</v>
      </c>
      <c r="B688" s="61">
        <v>444070767</v>
      </c>
      <c r="C688" s="62" t="s">
        <v>36</v>
      </c>
      <c r="D688" s="62" t="s">
        <v>37</v>
      </c>
      <c r="E688" s="62" t="s">
        <v>45</v>
      </c>
      <c r="F688" s="62" t="s">
        <v>119</v>
      </c>
      <c r="G688" s="63">
        <v>3650.68</v>
      </c>
      <c r="H688" s="61">
        <v>443282831</v>
      </c>
      <c r="I688" s="63">
        <v>0</v>
      </c>
      <c r="J688" s="63">
        <v>0</v>
      </c>
      <c r="K688" s="63">
        <v>0</v>
      </c>
      <c r="L688" s="63">
        <v>0</v>
      </c>
      <c r="M688" s="63">
        <v>10052.950000000001</v>
      </c>
      <c r="N688" s="62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6">
        <v>45918.441296296296</v>
      </c>
      <c r="B689" s="57">
        <v>444070769</v>
      </c>
      <c r="C689" s="58" t="s">
        <v>36</v>
      </c>
      <c r="D689" s="58" t="s">
        <v>37</v>
      </c>
      <c r="E689" s="58" t="s">
        <v>45</v>
      </c>
      <c r="F689" s="58" t="s">
        <v>119</v>
      </c>
      <c r="G689" s="59">
        <v>3650.68</v>
      </c>
      <c r="H689" s="57">
        <v>443282833</v>
      </c>
      <c r="I689" s="59">
        <v>0</v>
      </c>
      <c r="J689" s="59">
        <v>0</v>
      </c>
      <c r="K689" s="59">
        <v>0</v>
      </c>
      <c r="L689" s="59">
        <v>0</v>
      </c>
      <c r="M689" s="59">
        <v>10052.950000000001</v>
      </c>
      <c r="N689" s="5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0">
        <v>45918.441296296296</v>
      </c>
      <c r="B690" s="61">
        <v>444070772</v>
      </c>
      <c r="C690" s="62" t="s">
        <v>36</v>
      </c>
      <c r="D690" s="62" t="s">
        <v>37</v>
      </c>
      <c r="E690" s="62" t="s">
        <v>45</v>
      </c>
      <c r="F690" s="62" t="s">
        <v>119</v>
      </c>
      <c r="G690" s="63">
        <v>3650.68</v>
      </c>
      <c r="H690" s="61">
        <v>443282835</v>
      </c>
      <c r="I690" s="63">
        <v>0</v>
      </c>
      <c r="J690" s="63">
        <v>0</v>
      </c>
      <c r="K690" s="63">
        <v>0</v>
      </c>
      <c r="L690" s="63">
        <v>0</v>
      </c>
      <c r="M690" s="63">
        <v>10052.950000000001</v>
      </c>
      <c r="N690" s="62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6">
        <v>45918.441296296296</v>
      </c>
      <c r="B691" s="57">
        <v>444070781</v>
      </c>
      <c r="C691" s="58" t="s">
        <v>36</v>
      </c>
      <c r="D691" s="58" t="s">
        <v>37</v>
      </c>
      <c r="E691" s="58" t="s">
        <v>45</v>
      </c>
      <c r="F691" s="58" t="s">
        <v>119</v>
      </c>
      <c r="G691" s="59">
        <v>3650.68</v>
      </c>
      <c r="H691" s="57">
        <v>443282844</v>
      </c>
      <c r="I691" s="59">
        <v>0</v>
      </c>
      <c r="J691" s="59">
        <v>0</v>
      </c>
      <c r="K691" s="59">
        <v>0</v>
      </c>
      <c r="L691" s="59">
        <v>0</v>
      </c>
      <c r="M691" s="59">
        <v>10052.950000000001</v>
      </c>
      <c r="N691" s="5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0">
        <v>45918.44363425926</v>
      </c>
      <c r="B692" s="61">
        <v>444071937</v>
      </c>
      <c r="C692" s="62" t="s">
        <v>36</v>
      </c>
      <c r="D692" s="62" t="s">
        <v>38</v>
      </c>
      <c r="E692" s="62" t="s">
        <v>46</v>
      </c>
      <c r="F692" s="62" t="s">
        <v>119</v>
      </c>
      <c r="G692" s="63">
        <v>3652.21</v>
      </c>
      <c r="H692" s="61">
        <v>443284193</v>
      </c>
      <c r="I692" s="63">
        <v>0</v>
      </c>
      <c r="J692" s="63">
        <v>0</v>
      </c>
      <c r="K692" s="63">
        <v>0</v>
      </c>
      <c r="L692" s="63">
        <v>1.53</v>
      </c>
      <c r="M692" s="63">
        <v>10054.48</v>
      </c>
      <c r="N692" s="62" t="s">
        <v>980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6">
        <v>45918.44494212963</v>
      </c>
      <c r="B693" s="57">
        <v>444072968</v>
      </c>
      <c r="C693" s="58" t="s">
        <v>36</v>
      </c>
      <c r="D693" s="58" t="s">
        <v>38</v>
      </c>
      <c r="E693" s="58" t="s">
        <v>46</v>
      </c>
      <c r="F693" s="58" t="s">
        <v>119</v>
      </c>
      <c r="G693" s="59">
        <v>3653.8</v>
      </c>
      <c r="H693" s="57">
        <v>443285306</v>
      </c>
      <c r="I693" s="59">
        <v>0</v>
      </c>
      <c r="J693" s="59">
        <v>0</v>
      </c>
      <c r="K693" s="59">
        <v>0</v>
      </c>
      <c r="L693" s="59">
        <v>3.12</v>
      </c>
      <c r="M693" s="59">
        <v>10057.6</v>
      </c>
      <c r="N693" s="58" t="s">
        <v>981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0">
        <v>45918.44494212963</v>
      </c>
      <c r="B694" s="61">
        <v>444072971</v>
      </c>
      <c r="C694" s="62" t="s">
        <v>36</v>
      </c>
      <c r="D694" s="62" t="s">
        <v>38</v>
      </c>
      <c r="E694" s="62" t="s">
        <v>46</v>
      </c>
      <c r="F694" s="62" t="s">
        <v>119</v>
      </c>
      <c r="G694" s="63">
        <v>3653.8</v>
      </c>
      <c r="H694" s="61">
        <v>443285307</v>
      </c>
      <c r="I694" s="63">
        <v>0</v>
      </c>
      <c r="J694" s="63">
        <v>0</v>
      </c>
      <c r="K694" s="63">
        <v>0</v>
      </c>
      <c r="L694" s="63">
        <v>3.12</v>
      </c>
      <c r="M694" s="63">
        <v>10060.719999999999</v>
      </c>
      <c r="N694" s="62" t="s">
        <v>981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6">
        <v>45918.444976851853</v>
      </c>
      <c r="B695" s="57">
        <v>444073089</v>
      </c>
      <c r="C695" s="58" t="s">
        <v>36</v>
      </c>
      <c r="D695" s="58" t="s">
        <v>38</v>
      </c>
      <c r="E695" s="58" t="s">
        <v>46</v>
      </c>
      <c r="F695" s="58" t="s">
        <v>119</v>
      </c>
      <c r="G695" s="59">
        <v>3654.21</v>
      </c>
      <c r="H695" s="57">
        <v>443285425</v>
      </c>
      <c r="I695" s="59">
        <v>0</v>
      </c>
      <c r="J695" s="59">
        <v>0</v>
      </c>
      <c r="K695" s="59">
        <v>0</v>
      </c>
      <c r="L695" s="59">
        <v>3.53</v>
      </c>
      <c r="M695" s="59">
        <v>10064.25</v>
      </c>
      <c r="N695" s="58" t="s">
        <v>982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0">
        <v>45918.450208333335</v>
      </c>
      <c r="B696" s="61">
        <v>444077235</v>
      </c>
      <c r="C696" s="62" t="s">
        <v>36</v>
      </c>
      <c r="D696" s="62" t="s">
        <v>37</v>
      </c>
      <c r="E696" s="62" t="s">
        <v>45</v>
      </c>
      <c r="F696" s="62" t="s">
        <v>119</v>
      </c>
      <c r="G696" s="63">
        <v>3657.89</v>
      </c>
      <c r="H696" s="61">
        <v>443289887</v>
      </c>
      <c r="I696" s="63">
        <v>0</v>
      </c>
      <c r="J696" s="63">
        <v>0</v>
      </c>
      <c r="K696" s="63">
        <v>0</v>
      </c>
      <c r="L696" s="63">
        <v>0</v>
      </c>
      <c r="M696" s="63">
        <v>10064.25</v>
      </c>
      <c r="N696" s="62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6">
        <v>45918.450208333335</v>
      </c>
      <c r="B697" s="57">
        <v>444077238</v>
      </c>
      <c r="C697" s="58" t="s">
        <v>36</v>
      </c>
      <c r="D697" s="58" t="s">
        <v>37</v>
      </c>
      <c r="E697" s="58" t="s">
        <v>45</v>
      </c>
      <c r="F697" s="58" t="s">
        <v>119</v>
      </c>
      <c r="G697" s="59">
        <v>3657.81</v>
      </c>
      <c r="H697" s="57">
        <v>443289890</v>
      </c>
      <c r="I697" s="59">
        <v>0</v>
      </c>
      <c r="J697" s="59">
        <v>0</v>
      </c>
      <c r="K697" s="59">
        <v>0</v>
      </c>
      <c r="L697" s="59">
        <v>0</v>
      </c>
      <c r="M697" s="59">
        <v>10064.25</v>
      </c>
      <c r="N697" s="5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0">
        <v>45918.450208333335</v>
      </c>
      <c r="B698" s="61">
        <v>444077240</v>
      </c>
      <c r="C698" s="62" t="s">
        <v>36</v>
      </c>
      <c r="D698" s="62" t="s">
        <v>37</v>
      </c>
      <c r="E698" s="62" t="s">
        <v>45</v>
      </c>
      <c r="F698" s="62" t="s">
        <v>119</v>
      </c>
      <c r="G698" s="63">
        <v>3657.86</v>
      </c>
      <c r="H698" s="61">
        <v>443289894</v>
      </c>
      <c r="I698" s="63">
        <v>0</v>
      </c>
      <c r="J698" s="63">
        <v>0</v>
      </c>
      <c r="K698" s="63">
        <v>0</v>
      </c>
      <c r="L698" s="63">
        <v>0</v>
      </c>
      <c r="M698" s="63">
        <v>10064.25</v>
      </c>
      <c r="N698" s="62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6">
        <v>45918.450208333335</v>
      </c>
      <c r="B699" s="57">
        <v>444077243</v>
      </c>
      <c r="C699" s="58" t="s">
        <v>36</v>
      </c>
      <c r="D699" s="58" t="s">
        <v>37</v>
      </c>
      <c r="E699" s="58" t="s">
        <v>45</v>
      </c>
      <c r="F699" s="58" t="s">
        <v>119</v>
      </c>
      <c r="G699" s="59">
        <v>3657.84</v>
      </c>
      <c r="H699" s="57">
        <v>443289896</v>
      </c>
      <c r="I699" s="59">
        <v>0</v>
      </c>
      <c r="J699" s="59">
        <v>0</v>
      </c>
      <c r="K699" s="59">
        <v>0</v>
      </c>
      <c r="L699" s="59">
        <v>0</v>
      </c>
      <c r="M699" s="59">
        <v>10064.25</v>
      </c>
      <c r="N699" s="5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0">
        <v>45918.451157407406</v>
      </c>
      <c r="B700" s="61">
        <v>444077679</v>
      </c>
      <c r="C700" s="62" t="s">
        <v>36</v>
      </c>
      <c r="D700" s="62" t="s">
        <v>38</v>
      </c>
      <c r="E700" s="62" t="s">
        <v>46</v>
      </c>
      <c r="F700" s="62" t="s">
        <v>119</v>
      </c>
      <c r="G700" s="63">
        <v>3659.49</v>
      </c>
      <c r="H700" s="61">
        <v>443290401</v>
      </c>
      <c r="I700" s="63">
        <v>0</v>
      </c>
      <c r="J700" s="63">
        <v>0</v>
      </c>
      <c r="K700" s="63">
        <v>0</v>
      </c>
      <c r="L700" s="63">
        <v>1.6</v>
      </c>
      <c r="M700" s="63">
        <v>10065.85</v>
      </c>
      <c r="N700" s="62" t="s">
        <v>983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6">
        <v>45918.451828703706</v>
      </c>
      <c r="B701" s="57">
        <v>444077912</v>
      </c>
      <c r="C701" s="58" t="s">
        <v>36</v>
      </c>
      <c r="D701" s="58" t="s">
        <v>37</v>
      </c>
      <c r="E701" s="58" t="s">
        <v>45</v>
      </c>
      <c r="F701" s="58" t="s">
        <v>119</v>
      </c>
      <c r="G701" s="59">
        <v>3658.58</v>
      </c>
      <c r="H701" s="57">
        <v>443290682</v>
      </c>
      <c r="I701" s="59">
        <v>0</v>
      </c>
      <c r="J701" s="59">
        <v>0</v>
      </c>
      <c r="K701" s="59">
        <v>0</v>
      </c>
      <c r="L701" s="59">
        <v>0</v>
      </c>
      <c r="M701" s="59">
        <v>10065.85</v>
      </c>
      <c r="N701" s="5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0">
        <v>45918.452291666668</v>
      </c>
      <c r="B702" s="61">
        <v>444078044</v>
      </c>
      <c r="C702" s="62" t="s">
        <v>36</v>
      </c>
      <c r="D702" s="62" t="s">
        <v>38</v>
      </c>
      <c r="E702" s="62" t="s">
        <v>46</v>
      </c>
      <c r="F702" s="62" t="s">
        <v>119</v>
      </c>
      <c r="G702" s="63">
        <v>3657.66</v>
      </c>
      <c r="H702" s="61">
        <v>443290835</v>
      </c>
      <c r="I702" s="63">
        <v>0</v>
      </c>
      <c r="J702" s="63">
        <v>0</v>
      </c>
      <c r="K702" s="63">
        <v>0</v>
      </c>
      <c r="L702" s="63">
        <v>-0.15</v>
      </c>
      <c r="M702" s="63">
        <v>10065.700000000001</v>
      </c>
      <c r="N702" s="62" t="s">
        <v>984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6">
        <v>45918.452291666668</v>
      </c>
      <c r="B703" s="57">
        <v>444078045</v>
      </c>
      <c r="C703" s="58" t="s">
        <v>36</v>
      </c>
      <c r="D703" s="58" t="s">
        <v>38</v>
      </c>
      <c r="E703" s="58" t="s">
        <v>46</v>
      </c>
      <c r="F703" s="58" t="s">
        <v>119</v>
      </c>
      <c r="G703" s="59">
        <v>3657.66</v>
      </c>
      <c r="H703" s="57">
        <v>443290836</v>
      </c>
      <c r="I703" s="59">
        <v>0</v>
      </c>
      <c r="J703" s="59">
        <v>0</v>
      </c>
      <c r="K703" s="59">
        <v>0</v>
      </c>
      <c r="L703" s="59">
        <v>-0.2</v>
      </c>
      <c r="M703" s="59">
        <v>10065.5</v>
      </c>
      <c r="N703" s="58" t="s">
        <v>984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0">
        <v>45918.452291666668</v>
      </c>
      <c r="B704" s="61">
        <v>444078046</v>
      </c>
      <c r="C704" s="62" t="s">
        <v>36</v>
      </c>
      <c r="D704" s="62" t="s">
        <v>38</v>
      </c>
      <c r="E704" s="62" t="s">
        <v>46</v>
      </c>
      <c r="F704" s="62" t="s">
        <v>119</v>
      </c>
      <c r="G704" s="63">
        <v>3657.66</v>
      </c>
      <c r="H704" s="61">
        <v>443290837</v>
      </c>
      <c r="I704" s="63">
        <v>0</v>
      </c>
      <c r="J704" s="63">
        <v>0</v>
      </c>
      <c r="K704" s="63">
        <v>0</v>
      </c>
      <c r="L704" s="63">
        <v>-0.18</v>
      </c>
      <c r="M704" s="63">
        <v>10065.32</v>
      </c>
      <c r="N704" s="62" t="s">
        <v>984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6">
        <v>45918.452523148146</v>
      </c>
      <c r="B705" s="57">
        <v>444078131</v>
      </c>
      <c r="C705" s="58" t="s">
        <v>36</v>
      </c>
      <c r="D705" s="58" t="s">
        <v>37</v>
      </c>
      <c r="E705" s="58" t="s">
        <v>45</v>
      </c>
      <c r="F705" s="58" t="s">
        <v>119</v>
      </c>
      <c r="G705" s="59">
        <v>3658.41</v>
      </c>
      <c r="H705" s="57">
        <v>443290925</v>
      </c>
      <c r="I705" s="59">
        <v>0</v>
      </c>
      <c r="J705" s="59">
        <v>0</v>
      </c>
      <c r="K705" s="59">
        <v>0</v>
      </c>
      <c r="L705" s="59">
        <v>0</v>
      </c>
      <c r="M705" s="59">
        <v>10065.32</v>
      </c>
      <c r="N705" s="5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0">
        <v>45918.452523148146</v>
      </c>
      <c r="B706" s="61">
        <v>444078135</v>
      </c>
      <c r="C706" s="62" t="s">
        <v>36</v>
      </c>
      <c r="D706" s="62" t="s">
        <v>37</v>
      </c>
      <c r="E706" s="62" t="s">
        <v>45</v>
      </c>
      <c r="F706" s="62" t="s">
        <v>119</v>
      </c>
      <c r="G706" s="63">
        <v>3658.41</v>
      </c>
      <c r="H706" s="61">
        <v>443290928</v>
      </c>
      <c r="I706" s="63">
        <v>0</v>
      </c>
      <c r="J706" s="63">
        <v>0</v>
      </c>
      <c r="K706" s="63">
        <v>0</v>
      </c>
      <c r="L706" s="63">
        <v>0</v>
      </c>
      <c r="M706" s="63">
        <v>10065.32</v>
      </c>
      <c r="N706" s="62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6">
        <v>45918.452523148146</v>
      </c>
      <c r="B707" s="57">
        <v>444078137</v>
      </c>
      <c r="C707" s="58" t="s">
        <v>36</v>
      </c>
      <c r="D707" s="58" t="s">
        <v>37</v>
      </c>
      <c r="E707" s="58" t="s">
        <v>45</v>
      </c>
      <c r="F707" s="58" t="s">
        <v>119</v>
      </c>
      <c r="G707" s="59">
        <v>3658.15</v>
      </c>
      <c r="H707" s="57">
        <v>443290929</v>
      </c>
      <c r="I707" s="59">
        <v>0</v>
      </c>
      <c r="J707" s="59">
        <v>0</v>
      </c>
      <c r="K707" s="59">
        <v>0</v>
      </c>
      <c r="L707" s="59">
        <v>0</v>
      </c>
      <c r="M707" s="59">
        <v>10065.32</v>
      </c>
      <c r="N707" s="5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0">
        <v>45918.455231481479</v>
      </c>
      <c r="B708" s="61">
        <v>444079066</v>
      </c>
      <c r="C708" s="62" t="s">
        <v>36</v>
      </c>
      <c r="D708" s="62" t="s">
        <v>38</v>
      </c>
      <c r="E708" s="62" t="s">
        <v>46</v>
      </c>
      <c r="F708" s="62" t="s">
        <v>119</v>
      </c>
      <c r="G708" s="63">
        <v>3658.14</v>
      </c>
      <c r="H708" s="61">
        <v>443291860</v>
      </c>
      <c r="I708" s="63">
        <v>0</v>
      </c>
      <c r="J708" s="63">
        <v>0</v>
      </c>
      <c r="K708" s="63">
        <v>0</v>
      </c>
      <c r="L708" s="63">
        <v>-0.01</v>
      </c>
      <c r="M708" s="63">
        <v>10065.31</v>
      </c>
      <c r="N708" s="62" t="s">
        <v>834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6">
        <v>45918.455416666664</v>
      </c>
      <c r="B709" s="57">
        <v>444079176</v>
      </c>
      <c r="C709" s="58" t="s">
        <v>36</v>
      </c>
      <c r="D709" s="58" t="s">
        <v>37</v>
      </c>
      <c r="E709" s="58" t="s">
        <v>45</v>
      </c>
      <c r="F709" s="58" t="s">
        <v>119</v>
      </c>
      <c r="G709" s="59">
        <v>3658.5</v>
      </c>
      <c r="H709" s="57">
        <v>443291971</v>
      </c>
      <c r="I709" s="59">
        <v>0</v>
      </c>
      <c r="J709" s="59">
        <v>0</v>
      </c>
      <c r="K709" s="59">
        <v>0</v>
      </c>
      <c r="L709" s="59">
        <v>0</v>
      </c>
      <c r="M709" s="59">
        <v>10065.31</v>
      </c>
      <c r="N709" s="5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0">
        <v>45918.456689814811</v>
      </c>
      <c r="B710" s="61">
        <v>444079879</v>
      </c>
      <c r="C710" s="62" t="s">
        <v>36</v>
      </c>
      <c r="D710" s="62" t="s">
        <v>37</v>
      </c>
      <c r="E710" s="62" t="s">
        <v>45</v>
      </c>
      <c r="F710" s="62" t="s">
        <v>119</v>
      </c>
      <c r="G710" s="63">
        <v>3658.04</v>
      </c>
      <c r="H710" s="61">
        <v>443292671</v>
      </c>
      <c r="I710" s="63">
        <v>0</v>
      </c>
      <c r="J710" s="63">
        <v>0</v>
      </c>
      <c r="K710" s="63">
        <v>0</v>
      </c>
      <c r="L710" s="63">
        <v>0</v>
      </c>
      <c r="M710" s="63">
        <v>10065.31</v>
      </c>
      <c r="N710" s="62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6">
        <v>45918.462962962964</v>
      </c>
      <c r="B711" s="57">
        <v>444083012</v>
      </c>
      <c r="C711" s="58" t="s">
        <v>36</v>
      </c>
      <c r="D711" s="58" t="s">
        <v>38</v>
      </c>
      <c r="E711" s="58" t="s">
        <v>46</v>
      </c>
      <c r="F711" s="58" t="s">
        <v>119</v>
      </c>
      <c r="G711" s="59">
        <v>3655.84</v>
      </c>
      <c r="H711" s="57">
        <v>443295779</v>
      </c>
      <c r="I711" s="59">
        <v>0</v>
      </c>
      <c r="J711" s="59">
        <v>0</v>
      </c>
      <c r="K711" s="59">
        <v>0</v>
      </c>
      <c r="L711" s="59">
        <v>-2.66</v>
      </c>
      <c r="M711" s="59">
        <v>10062.65</v>
      </c>
      <c r="N711" s="58" t="s">
        <v>985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0">
        <v>45918.463009259256</v>
      </c>
      <c r="B712" s="61">
        <v>444083072</v>
      </c>
      <c r="C712" s="62" t="s">
        <v>36</v>
      </c>
      <c r="D712" s="62" t="s">
        <v>38</v>
      </c>
      <c r="E712" s="62" t="s">
        <v>46</v>
      </c>
      <c r="F712" s="62" t="s">
        <v>119</v>
      </c>
      <c r="G712" s="63">
        <v>3655.48</v>
      </c>
      <c r="H712" s="61">
        <v>443295837</v>
      </c>
      <c r="I712" s="63">
        <v>0</v>
      </c>
      <c r="J712" s="63">
        <v>0</v>
      </c>
      <c r="K712" s="63">
        <v>0</v>
      </c>
      <c r="L712" s="63">
        <v>-3.1</v>
      </c>
      <c r="M712" s="63">
        <v>10059.549999999999</v>
      </c>
      <c r="N712" s="62" t="s">
        <v>986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6">
        <v>45918.463263888887</v>
      </c>
      <c r="B713" s="57">
        <v>444083399</v>
      </c>
      <c r="C713" s="58" t="s">
        <v>36</v>
      </c>
      <c r="D713" s="58" t="s">
        <v>38</v>
      </c>
      <c r="E713" s="58" t="s">
        <v>46</v>
      </c>
      <c r="F713" s="58" t="s">
        <v>119</v>
      </c>
      <c r="G713" s="59">
        <v>3655.4</v>
      </c>
      <c r="H713" s="57">
        <v>443296159</v>
      </c>
      <c r="I713" s="59">
        <v>0</v>
      </c>
      <c r="J713" s="59">
        <v>0</v>
      </c>
      <c r="K713" s="59">
        <v>0</v>
      </c>
      <c r="L713" s="59">
        <v>-3.01</v>
      </c>
      <c r="M713" s="59">
        <v>10056.540000000001</v>
      </c>
      <c r="N713" s="58" t="s">
        <v>987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0">
        <v>45918.463287037041</v>
      </c>
      <c r="B714" s="61">
        <v>444083408</v>
      </c>
      <c r="C714" s="62" t="s">
        <v>36</v>
      </c>
      <c r="D714" s="62" t="s">
        <v>38</v>
      </c>
      <c r="E714" s="62" t="s">
        <v>46</v>
      </c>
      <c r="F714" s="62" t="s">
        <v>119</v>
      </c>
      <c r="G714" s="63">
        <v>3655.34</v>
      </c>
      <c r="H714" s="61">
        <v>443296167</v>
      </c>
      <c r="I714" s="63">
        <v>0</v>
      </c>
      <c r="J714" s="63">
        <v>0</v>
      </c>
      <c r="K714" s="63">
        <v>0</v>
      </c>
      <c r="L714" s="63">
        <v>-3.07</v>
      </c>
      <c r="M714" s="63">
        <v>10053.469999999999</v>
      </c>
      <c r="N714" s="62" t="s">
        <v>988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6">
        <v>45918.463530092595</v>
      </c>
      <c r="B715" s="57">
        <v>444083686</v>
      </c>
      <c r="C715" s="58" t="s">
        <v>36</v>
      </c>
      <c r="D715" s="58" t="s">
        <v>38</v>
      </c>
      <c r="E715" s="58" t="s">
        <v>46</v>
      </c>
      <c r="F715" s="58" t="s">
        <v>119</v>
      </c>
      <c r="G715" s="59">
        <v>3655</v>
      </c>
      <c r="H715" s="57">
        <v>443296444</v>
      </c>
      <c r="I715" s="59">
        <v>0</v>
      </c>
      <c r="J715" s="59">
        <v>0</v>
      </c>
      <c r="K715" s="59">
        <v>0</v>
      </c>
      <c r="L715" s="59">
        <v>-3.04</v>
      </c>
      <c r="M715" s="59">
        <v>10050.43</v>
      </c>
      <c r="N715" s="58" t="s">
        <v>989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0">
        <v>45918.467453703706</v>
      </c>
      <c r="B716" s="61">
        <v>444085505</v>
      </c>
      <c r="C716" s="62" t="s">
        <v>36</v>
      </c>
      <c r="D716" s="62" t="s">
        <v>38</v>
      </c>
      <c r="E716" s="62" t="s">
        <v>45</v>
      </c>
      <c r="F716" s="62" t="s">
        <v>119</v>
      </c>
      <c r="G716" s="63">
        <v>3655.01</v>
      </c>
      <c r="H716" s="61">
        <v>443298547</v>
      </c>
      <c r="I716" s="63">
        <v>0</v>
      </c>
      <c r="J716" s="63">
        <v>0</v>
      </c>
      <c r="K716" s="63">
        <v>0</v>
      </c>
      <c r="L716" s="63">
        <v>0</v>
      </c>
      <c r="M716" s="63">
        <v>10050.43</v>
      </c>
      <c r="N716" s="62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6">
        <v>45918.467453703706</v>
      </c>
      <c r="B717" s="57">
        <v>444085506</v>
      </c>
      <c r="C717" s="58" t="s">
        <v>36</v>
      </c>
      <c r="D717" s="58" t="s">
        <v>38</v>
      </c>
      <c r="E717" s="58" t="s">
        <v>45</v>
      </c>
      <c r="F717" s="58" t="s">
        <v>119</v>
      </c>
      <c r="G717" s="59">
        <v>3655.01</v>
      </c>
      <c r="H717" s="57">
        <v>443298548</v>
      </c>
      <c r="I717" s="59">
        <v>0</v>
      </c>
      <c r="J717" s="59">
        <v>0</v>
      </c>
      <c r="K717" s="59">
        <v>0</v>
      </c>
      <c r="L717" s="59">
        <v>0</v>
      </c>
      <c r="M717" s="59">
        <v>10050.43</v>
      </c>
      <c r="N717" s="58" t="s">
        <v>107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0">
        <v>45918.467453703706</v>
      </c>
      <c r="B718" s="61">
        <v>444085507</v>
      </c>
      <c r="C718" s="62" t="s">
        <v>36</v>
      </c>
      <c r="D718" s="62" t="s">
        <v>38</v>
      </c>
      <c r="E718" s="62" t="s">
        <v>45</v>
      </c>
      <c r="F718" s="62" t="s">
        <v>119</v>
      </c>
      <c r="G718" s="63">
        <v>3655.01</v>
      </c>
      <c r="H718" s="61">
        <v>443298549</v>
      </c>
      <c r="I718" s="63">
        <v>0</v>
      </c>
      <c r="J718" s="63">
        <v>0</v>
      </c>
      <c r="K718" s="63">
        <v>0</v>
      </c>
      <c r="L718" s="63">
        <v>0</v>
      </c>
      <c r="M718" s="63">
        <v>10050.43</v>
      </c>
      <c r="N718" s="62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6">
        <v>45918.467453703706</v>
      </c>
      <c r="B719" s="57">
        <v>444085509</v>
      </c>
      <c r="C719" s="58" t="s">
        <v>36</v>
      </c>
      <c r="D719" s="58" t="s">
        <v>38</v>
      </c>
      <c r="E719" s="58" t="s">
        <v>45</v>
      </c>
      <c r="F719" s="58" t="s">
        <v>119</v>
      </c>
      <c r="G719" s="59">
        <v>3655.01</v>
      </c>
      <c r="H719" s="57">
        <v>443298551</v>
      </c>
      <c r="I719" s="59">
        <v>0</v>
      </c>
      <c r="J719" s="59">
        <v>0</v>
      </c>
      <c r="K719" s="59">
        <v>0</v>
      </c>
      <c r="L719" s="59">
        <v>0</v>
      </c>
      <c r="M719" s="59">
        <v>10050.43</v>
      </c>
      <c r="N719" s="5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0">
        <v>45918.467465277776</v>
      </c>
      <c r="B720" s="61">
        <v>444085511</v>
      </c>
      <c r="C720" s="62" t="s">
        <v>36</v>
      </c>
      <c r="D720" s="62" t="s">
        <v>38</v>
      </c>
      <c r="E720" s="62" t="s">
        <v>45</v>
      </c>
      <c r="F720" s="62" t="s">
        <v>119</v>
      </c>
      <c r="G720" s="63">
        <v>3655</v>
      </c>
      <c r="H720" s="61">
        <v>443298553</v>
      </c>
      <c r="I720" s="63">
        <v>0</v>
      </c>
      <c r="J720" s="63">
        <v>0</v>
      </c>
      <c r="K720" s="63">
        <v>0</v>
      </c>
      <c r="L720" s="63">
        <v>0</v>
      </c>
      <c r="M720" s="63">
        <v>10050.43</v>
      </c>
      <c r="N720" s="62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6">
        <v>45918.468831018516</v>
      </c>
      <c r="B721" s="57">
        <v>444085948</v>
      </c>
      <c r="C721" s="58" t="s">
        <v>36</v>
      </c>
      <c r="D721" s="58" t="s">
        <v>37</v>
      </c>
      <c r="E721" s="58" t="s">
        <v>45</v>
      </c>
      <c r="F721" s="58" t="s">
        <v>119</v>
      </c>
      <c r="G721" s="59">
        <v>3655.99</v>
      </c>
      <c r="H721" s="57">
        <v>443299057</v>
      </c>
      <c r="I721" s="59">
        <v>0</v>
      </c>
      <c r="J721" s="59">
        <v>0</v>
      </c>
      <c r="K721" s="59">
        <v>0</v>
      </c>
      <c r="L721" s="59">
        <v>0</v>
      </c>
      <c r="M721" s="59">
        <v>10050.43</v>
      </c>
      <c r="N721" s="5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0">
        <v>45918.479247685187</v>
      </c>
      <c r="B722" s="61">
        <v>444089787</v>
      </c>
      <c r="C722" s="62" t="s">
        <v>36</v>
      </c>
      <c r="D722" s="62" t="s">
        <v>37</v>
      </c>
      <c r="E722" s="62" t="s">
        <v>45</v>
      </c>
      <c r="F722" s="62" t="s">
        <v>119</v>
      </c>
      <c r="G722" s="63">
        <v>3655.99</v>
      </c>
      <c r="H722" s="61">
        <v>443303443</v>
      </c>
      <c r="I722" s="63">
        <v>0</v>
      </c>
      <c r="J722" s="63">
        <v>0</v>
      </c>
      <c r="K722" s="63">
        <v>0</v>
      </c>
      <c r="L722" s="63">
        <v>0</v>
      </c>
      <c r="M722" s="63">
        <v>10050.43</v>
      </c>
      <c r="N722" s="62" t="s">
        <v>106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6">
        <v>45918.482708333337</v>
      </c>
      <c r="B723" s="57">
        <v>444090952</v>
      </c>
      <c r="C723" s="58" t="s">
        <v>36</v>
      </c>
      <c r="D723" s="58" t="s">
        <v>37</v>
      </c>
      <c r="E723" s="58" t="s">
        <v>46</v>
      </c>
      <c r="F723" s="58" t="s">
        <v>119</v>
      </c>
      <c r="G723" s="59">
        <v>3657.52</v>
      </c>
      <c r="H723" s="57">
        <v>443304761</v>
      </c>
      <c r="I723" s="59">
        <v>0</v>
      </c>
      <c r="J723" s="59">
        <v>0</v>
      </c>
      <c r="K723" s="59">
        <v>0</v>
      </c>
      <c r="L723" s="59">
        <v>-2.52</v>
      </c>
      <c r="M723" s="59">
        <v>10047.91</v>
      </c>
      <c r="N723" s="58" t="s">
        <v>990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0">
        <v>45918.482986111114</v>
      </c>
      <c r="B724" s="61">
        <v>444091545</v>
      </c>
      <c r="C724" s="62" t="s">
        <v>36</v>
      </c>
      <c r="D724" s="62" t="s">
        <v>37</v>
      </c>
      <c r="E724" s="62" t="s">
        <v>46</v>
      </c>
      <c r="F724" s="62" t="s">
        <v>119</v>
      </c>
      <c r="G724" s="63">
        <v>3658.01</v>
      </c>
      <c r="H724" s="61">
        <v>443305289</v>
      </c>
      <c r="I724" s="63">
        <v>0</v>
      </c>
      <c r="J724" s="63">
        <v>0</v>
      </c>
      <c r="K724" s="63">
        <v>0</v>
      </c>
      <c r="L724" s="63">
        <v>-3</v>
      </c>
      <c r="M724" s="63">
        <v>10044.91</v>
      </c>
      <c r="N724" s="62" t="s">
        <v>991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6">
        <v>45918.482986111114</v>
      </c>
      <c r="B725" s="57">
        <v>444091546</v>
      </c>
      <c r="C725" s="58" t="s">
        <v>36</v>
      </c>
      <c r="D725" s="58" t="s">
        <v>37</v>
      </c>
      <c r="E725" s="58" t="s">
        <v>46</v>
      </c>
      <c r="F725" s="58" t="s">
        <v>119</v>
      </c>
      <c r="G725" s="59">
        <v>3658.01</v>
      </c>
      <c r="H725" s="57">
        <v>443305290</v>
      </c>
      <c r="I725" s="59">
        <v>0</v>
      </c>
      <c r="J725" s="59">
        <v>0</v>
      </c>
      <c r="K725" s="59">
        <v>0</v>
      </c>
      <c r="L725" s="59">
        <v>-3</v>
      </c>
      <c r="M725" s="59">
        <v>10041.91</v>
      </c>
      <c r="N725" s="58" t="s">
        <v>991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0">
        <v>45918.482986111114</v>
      </c>
      <c r="B726" s="61">
        <v>444091547</v>
      </c>
      <c r="C726" s="62" t="s">
        <v>36</v>
      </c>
      <c r="D726" s="62" t="s">
        <v>37</v>
      </c>
      <c r="E726" s="62" t="s">
        <v>46</v>
      </c>
      <c r="F726" s="62" t="s">
        <v>119</v>
      </c>
      <c r="G726" s="63">
        <v>3658.01</v>
      </c>
      <c r="H726" s="61">
        <v>443305291</v>
      </c>
      <c r="I726" s="63">
        <v>0</v>
      </c>
      <c r="J726" s="63">
        <v>0</v>
      </c>
      <c r="K726" s="63">
        <v>0</v>
      </c>
      <c r="L726" s="63">
        <v>-3</v>
      </c>
      <c r="M726" s="63">
        <v>10038.91</v>
      </c>
      <c r="N726" s="62" t="s">
        <v>991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6">
        <v>45918.483043981483</v>
      </c>
      <c r="B727" s="57">
        <v>444091563</v>
      </c>
      <c r="C727" s="58" t="s">
        <v>36</v>
      </c>
      <c r="D727" s="58" t="s">
        <v>37</v>
      </c>
      <c r="E727" s="58" t="s">
        <v>46</v>
      </c>
      <c r="F727" s="58" t="s">
        <v>119</v>
      </c>
      <c r="G727" s="59">
        <v>3658.09</v>
      </c>
      <c r="H727" s="57">
        <v>443305308</v>
      </c>
      <c r="I727" s="59">
        <v>0</v>
      </c>
      <c r="J727" s="59">
        <v>0</v>
      </c>
      <c r="K727" s="59">
        <v>0</v>
      </c>
      <c r="L727" s="59">
        <v>-3.08</v>
      </c>
      <c r="M727" s="59">
        <v>10035.83</v>
      </c>
      <c r="N727" s="58" t="s">
        <v>992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0">
        <v>45918.484282407408</v>
      </c>
      <c r="B728" s="61">
        <v>444092324</v>
      </c>
      <c r="C728" s="62" t="s">
        <v>36</v>
      </c>
      <c r="D728" s="62" t="s">
        <v>38</v>
      </c>
      <c r="E728" s="62" t="s">
        <v>46</v>
      </c>
      <c r="F728" s="62" t="s">
        <v>119</v>
      </c>
      <c r="G728" s="63">
        <v>3659.6</v>
      </c>
      <c r="H728" s="61">
        <v>443306086</v>
      </c>
      <c r="I728" s="63">
        <v>0</v>
      </c>
      <c r="J728" s="63">
        <v>0</v>
      </c>
      <c r="K728" s="63">
        <v>0</v>
      </c>
      <c r="L728" s="63">
        <v>3.61</v>
      </c>
      <c r="M728" s="63">
        <v>10039.44</v>
      </c>
      <c r="N728" s="62" t="s">
        <v>993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6">
        <v>45918.484293981484</v>
      </c>
      <c r="B729" s="57">
        <v>444092343</v>
      </c>
      <c r="C729" s="58" t="s">
        <v>36</v>
      </c>
      <c r="D729" s="58" t="s">
        <v>38</v>
      </c>
      <c r="E729" s="58" t="s">
        <v>46</v>
      </c>
      <c r="F729" s="58" t="s">
        <v>119</v>
      </c>
      <c r="G729" s="59">
        <v>3659.64</v>
      </c>
      <c r="H729" s="57">
        <v>443306107</v>
      </c>
      <c r="I729" s="59">
        <v>0</v>
      </c>
      <c r="J729" s="59">
        <v>0</v>
      </c>
      <c r="K729" s="59">
        <v>0</v>
      </c>
      <c r="L729" s="59">
        <v>3.65</v>
      </c>
      <c r="M729" s="59">
        <v>10043.09</v>
      </c>
      <c r="N729" s="58" t="s">
        <v>994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0">
        <v>45918.491168981483</v>
      </c>
      <c r="B730" s="61">
        <v>444096216</v>
      </c>
      <c r="C730" s="62" t="s">
        <v>36</v>
      </c>
      <c r="D730" s="62" t="s">
        <v>37</v>
      </c>
      <c r="E730" s="62" t="s">
        <v>45</v>
      </c>
      <c r="F730" s="62" t="s">
        <v>119</v>
      </c>
      <c r="G730" s="63">
        <v>3661.71</v>
      </c>
      <c r="H730" s="61">
        <v>443309947</v>
      </c>
      <c r="I730" s="63">
        <v>0</v>
      </c>
      <c r="J730" s="63">
        <v>0</v>
      </c>
      <c r="K730" s="63">
        <v>0</v>
      </c>
      <c r="L730" s="63">
        <v>0</v>
      </c>
      <c r="M730" s="63">
        <v>10043.09</v>
      </c>
      <c r="N730" s="62" t="s">
        <v>108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6">
        <v>45918.491180555553</v>
      </c>
      <c r="B731" s="57">
        <v>444096217</v>
      </c>
      <c r="C731" s="58" t="s">
        <v>36</v>
      </c>
      <c r="D731" s="58" t="s">
        <v>37</v>
      </c>
      <c r="E731" s="58" t="s">
        <v>45</v>
      </c>
      <c r="F731" s="58" t="s">
        <v>119</v>
      </c>
      <c r="G731" s="59">
        <v>3661.67</v>
      </c>
      <c r="H731" s="57">
        <v>443309948</v>
      </c>
      <c r="I731" s="59">
        <v>0</v>
      </c>
      <c r="J731" s="59">
        <v>0</v>
      </c>
      <c r="K731" s="59">
        <v>0</v>
      </c>
      <c r="L731" s="59">
        <v>0</v>
      </c>
      <c r="M731" s="59">
        <v>10043.09</v>
      </c>
      <c r="N731" s="58" t="s">
        <v>107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0">
        <v>45918.491180555553</v>
      </c>
      <c r="B732" s="61">
        <v>444096219</v>
      </c>
      <c r="C732" s="62" t="s">
        <v>36</v>
      </c>
      <c r="D732" s="62" t="s">
        <v>37</v>
      </c>
      <c r="E732" s="62" t="s">
        <v>45</v>
      </c>
      <c r="F732" s="62" t="s">
        <v>119</v>
      </c>
      <c r="G732" s="63">
        <v>3661.67</v>
      </c>
      <c r="H732" s="61">
        <v>443309950</v>
      </c>
      <c r="I732" s="63">
        <v>0</v>
      </c>
      <c r="J732" s="63">
        <v>0</v>
      </c>
      <c r="K732" s="63">
        <v>0</v>
      </c>
      <c r="L732" s="63">
        <v>0</v>
      </c>
      <c r="M732" s="63">
        <v>10043.09</v>
      </c>
      <c r="N732" s="62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6">
        <v>45918.491180555553</v>
      </c>
      <c r="B733" s="57">
        <v>444096220</v>
      </c>
      <c r="C733" s="58" t="s">
        <v>36</v>
      </c>
      <c r="D733" s="58" t="s">
        <v>37</v>
      </c>
      <c r="E733" s="58" t="s">
        <v>45</v>
      </c>
      <c r="F733" s="58" t="s">
        <v>119</v>
      </c>
      <c r="G733" s="59">
        <v>3661.67</v>
      </c>
      <c r="H733" s="57">
        <v>443309951</v>
      </c>
      <c r="I733" s="59">
        <v>0</v>
      </c>
      <c r="J733" s="59">
        <v>0</v>
      </c>
      <c r="K733" s="59">
        <v>0</v>
      </c>
      <c r="L733" s="59">
        <v>0</v>
      </c>
      <c r="M733" s="59">
        <v>10043.09</v>
      </c>
      <c r="N733" s="5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0">
        <v>45918.491180555553</v>
      </c>
      <c r="B734" s="61">
        <v>444096221</v>
      </c>
      <c r="C734" s="62" t="s">
        <v>36</v>
      </c>
      <c r="D734" s="62" t="s">
        <v>37</v>
      </c>
      <c r="E734" s="62" t="s">
        <v>45</v>
      </c>
      <c r="F734" s="62" t="s">
        <v>119</v>
      </c>
      <c r="G734" s="63">
        <v>3661.67</v>
      </c>
      <c r="H734" s="61">
        <v>443309952</v>
      </c>
      <c r="I734" s="63">
        <v>0</v>
      </c>
      <c r="J734" s="63">
        <v>0</v>
      </c>
      <c r="K734" s="63">
        <v>0</v>
      </c>
      <c r="L734" s="63">
        <v>0</v>
      </c>
      <c r="M734" s="63">
        <v>10043.09</v>
      </c>
      <c r="N734" s="62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6">
        <v>45918.49119212963</v>
      </c>
      <c r="B735" s="57">
        <v>444096222</v>
      </c>
      <c r="C735" s="58" t="s">
        <v>36</v>
      </c>
      <c r="D735" s="58" t="s">
        <v>37</v>
      </c>
      <c r="E735" s="58" t="s">
        <v>45</v>
      </c>
      <c r="F735" s="58" t="s">
        <v>119</v>
      </c>
      <c r="G735" s="59">
        <v>3661.82</v>
      </c>
      <c r="H735" s="57">
        <v>443309953</v>
      </c>
      <c r="I735" s="59">
        <v>0</v>
      </c>
      <c r="J735" s="59">
        <v>0</v>
      </c>
      <c r="K735" s="59">
        <v>0</v>
      </c>
      <c r="L735" s="59">
        <v>0</v>
      </c>
      <c r="M735" s="59">
        <v>10043.09</v>
      </c>
      <c r="N735" s="5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0">
        <v>45918.495138888888</v>
      </c>
      <c r="B736" s="61">
        <v>444097681</v>
      </c>
      <c r="C736" s="62" t="s">
        <v>36</v>
      </c>
      <c r="D736" s="62" t="s">
        <v>38</v>
      </c>
      <c r="E736" s="62" t="s">
        <v>46</v>
      </c>
      <c r="F736" s="62" t="s">
        <v>119</v>
      </c>
      <c r="G736" s="63">
        <v>3663.36</v>
      </c>
      <c r="H736" s="61">
        <v>443311533</v>
      </c>
      <c r="I736" s="63">
        <v>0</v>
      </c>
      <c r="J736" s="63">
        <v>0</v>
      </c>
      <c r="K736" s="63">
        <v>0</v>
      </c>
      <c r="L736" s="63">
        <v>1.65</v>
      </c>
      <c r="M736" s="63">
        <v>10044.74</v>
      </c>
      <c r="N736" s="62" t="s">
        <v>995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6">
        <v>45918.495138888888</v>
      </c>
      <c r="B737" s="57">
        <v>444097682</v>
      </c>
      <c r="C737" s="58" t="s">
        <v>36</v>
      </c>
      <c r="D737" s="58" t="s">
        <v>38</v>
      </c>
      <c r="E737" s="58" t="s">
        <v>46</v>
      </c>
      <c r="F737" s="58" t="s">
        <v>119</v>
      </c>
      <c r="G737" s="59">
        <v>3663.36</v>
      </c>
      <c r="H737" s="57">
        <v>443311534</v>
      </c>
      <c r="I737" s="59">
        <v>0</v>
      </c>
      <c r="J737" s="59">
        <v>0</v>
      </c>
      <c r="K737" s="59">
        <v>0</v>
      </c>
      <c r="L737" s="59">
        <v>1.69</v>
      </c>
      <c r="M737" s="59">
        <v>10046.43</v>
      </c>
      <c r="N737" s="58" t="s">
        <v>995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0">
        <v>45918.495138888888</v>
      </c>
      <c r="B738" s="61">
        <v>444097683</v>
      </c>
      <c r="C738" s="62" t="s">
        <v>36</v>
      </c>
      <c r="D738" s="62" t="s">
        <v>38</v>
      </c>
      <c r="E738" s="62" t="s">
        <v>46</v>
      </c>
      <c r="F738" s="62" t="s">
        <v>119</v>
      </c>
      <c r="G738" s="63">
        <v>3663.36</v>
      </c>
      <c r="H738" s="61">
        <v>443311535</v>
      </c>
      <c r="I738" s="63">
        <v>0</v>
      </c>
      <c r="J738" s="63">
        <v>0</v>
      </c>
      <c r="K738" s="63">
        <v>0</v>
      </c>
      <c r="L738" s="63">
        <v>1.69</v>
      </c>
      <c r="M738" s="63">
        <v>10048.120000000001</v>
      </c>
      <c r="N738" s="62" t="s">
        <v>995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6">
        <v>45918.496493055558</v>
      </c>
      <c r="B739" s="57">
        <v>444098239</v>
      </c>
      <c r="C739" s="58" t="s">
        <v>36</v>
      </c>
      <c r="D739" s="58" t="s">
        <v>37</v>
      </c>
      <c r="E739" s="58" t="s">
        <v>45</v>
      </c>
      <c r="F739" s="58" t="s">
        <v>119</v>
      </c>
      <c r="G739" s="59">
        <v>3662.97</v>
      </c>
      <c r="H739" s="57">
        <v>443312086</v>
      </c>
      <c r="I739" s="59">
        <v>0</v>
      </c>
      <c r="J739" s="59">
        <v>0</v>
      </c>
      <c r="K739" s="59">
        <v>0</v>
      </c>
      <c r="L739" s="59">
        <v>0</v>
      </c>
      <c r="M739" s="59">
        <v>10048.120000000001</v>
      </c>
      <c r="N739" s="58" t="s">
        <v>107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0">
        <v>45918.496504629627</v>
      </c>
      <c r="B740" s="61">
        <v>444098240</v>
      </c>
      <c r="C740" s="62" t="s">
        <v>36</v>
      </c>
      <c r="D740" s="62" t="s">
        <v>37</v>
      </c>
      <c r="E740" s="62" t="s">
        <v>45</v>
      </c>
      <c r="F740" s="62" t="s">
        <v>119</v>
      </c>
      <c r="G740" s="63">
        <v>3662.97</v>
      </c>
      <c r="H740" s="61">
        <v>443312087</v>
      </c>
      <c r="I740" s="63">
        <v>0</v>
      </c>
      <c r="J740" s="63">
        <v>0</v>
      </c>
      <c r="K740" s="63">
        <v>0</v>
      </c>
      <c r="L740" s="63">
        <v>0</v>
      </c>
      <c r="M740" s="63">
        <v>10048.120000000001</v>
      </c>
      <c r="N740" s="62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6">
        <v>45918.496504629627</v>
      </c>
      <c r="B741" s="57">
        <v>444098242</v>
      </c>
      <c r="C741" s="58" t="s">
        <v>36</v>
      </c>
      <c r="D741" s="58" t="s">
        <v>37</v>
      </c>
      <c r="E741" s="58" t="s">
        <v>45</v>
      </c>
      <c r="F741" s="58" t="s">
        <v>119</v>
      </c>
      <c r="G741" s="59">
        <v>3662.97</v>
      </c>
      <c r="H741" s="57">
        <v>443312089</v>
      </c>
      <c r="I741" s="59">
        <v>0</v>
      </c>
      <c r="J741" s="59">
        <v>0</v>
      </c>
      <c r="K741" s="59">
        <v>0</v>
      </c>
      <c r="L741" s="59">
        <v>0</v>
      </c>
      <c r="M741" s="59">
        <v>10048.120000000001</v>
      </c>
      <c r="N741" s="58" t="s">
        <v>108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0">
        <v>45918.496550925927</v>
      </c>
      <c r="B742" s="61">
        <v>444098269</v>
      </c>
      <c r="C742" s="62" t="s">
        <v>36</v>
      </c>
      <c r="D742" s="62" t="s">
        <v>38</v>
      </c>
      <c r="E742" s="62" t="s">
        <v>46</v>
      </c>
      <c r="F742" s="62" t="s">
        <v>119</v>
      </c>
      <c r="G742" s="63">
        <v>3662.69</v>
      </c>
      <c r="H742" s="61">
        <v>443312115</v>
      </c>
      <c r="I742" s="63">
        <v>0</v>
      </c>
      <c r="J742" s="63">
        <v>0</v>
      </c>
      <c r="K742" s="63">
        <v>0</v>
      </c>
      <c r="L742" s="63">
        <v>1.02</v>
      </c>
      <c r="M742" s="63">
        <v>10049.14</v>
      </c>
      <c r="N742" s="62" t="s">
        <v>996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6">
        <v>45918.496550925927</v>
      </c>
      <c r="B743" s="57">
        <v>444098270</v>
      </c>
      <c r="C743" s="58" t="s">
        <v>36</v>
      </c>
      <c r="D743" s="58" t="s">
        <v>38</v>
      </c>
      <c r="E743" s="58" t="s">
        <v>46</v>
      </c>
      <c r="F743" s="58" t="s">
        <v>119</v>
      </c>
      <c r="G743" s="59">
        <v>3662.67</v>
      </c>
      <c r="H743" s="57">
        <v>443312116</v>
      </c>
      <c r="I743" s="59">
        <v>0</v>
      </c>
      <c r="J743" s="59">
        <v>0</v>
      </c>
      <c r="K743" s="59">
        <v>0</v>
      </c>
      <c r="L743" s="59">
        <v>1</v>
      </c>
      <c r="M743" s="59">
        <v>10050.14</v>
      </c>
      <c r="N743" s="58" t="s">
        <v>997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0">
        <v>45918.496562499997</v>
      </c>
      <c r="B744" s="61">
        <v>444098272</v>
      </c>
      <c r="C744" s="62" t="s">
        <v>36</v>
      </c>
      <c r="D744" s="62" t="s">
        <v>38</v>
      </c>
      <c r="E744" s="62" t="s">
        <v>46</v>
      </c>
      <c r="F744" s="62" t="s">
        <v>119</v>
      </c>
      <c r="G744" s="63">
        <v>3662.6</v>
      </c>
      <c r="H744" s="61">
        <v>443312118</v>
      </c>
      <c r="I744" s="63">
        <v>0</v>
      </c>
      <c r="J744" s="63">
        <v>0</v>
      </c>
      <c r="K744" s="63">
        <v>0</v>
      </c>
      <c r="L744" s="63">
        <v>0.78</v>
      </c>
      <c r="M744" s="63">
        <v>10050.92</v>
      </c>
      <c r="N744" s="62" t="s">
        <v>998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6">
        <v>45918.496724537035</v>
      </c>
      <c r="B745" s="57">
        <v>444098346</v>
      </c>
      <c r="C745" s="58" t="s">
        <v>36</v>
      </c>
      <c r="D745" s="58" t="s">
        <v>37</v>
      </c>
      <c r="E745" s="58" t="s">
        <v>45</v>
      </c>
      <c r="F745" s="58" t="s">
        <v>119</v>
      </c>
      <c r="G745" s="59">
        <v>3663.17</v>
      </c>
      <c r="H745" s="57">
        <v>443312195</v>
      </c>
      <c r="I745" s="59">
        <v>0</v>
      </c>
      <c r="J745" s="59">
        <v>0</v>
      </c>
      <c r="K745" s="59">
        <v>0</v>
      </c>
      <c r="L745" s="59">
        <v>0</v>
      </c>
      <c r="M745" s="59">
        <v>10050.92</v>
      </c>
      <c r="N745" s="5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0">
        <v>45918.496736111112</v>
      </c>
      <c r="B746" s="61">
        <v>444098351</v>
      </c>
      <c r="C746" s="62" t="s">
        <v>36</v>
      </c>
      <c r="D746" s="62" t="s">
        <v>37</v>
      </c>
      <c r="E746" s="62" t="s">
        <v>45</v>
      </c>
      <c r="F746" s="62" t="s">
        <v>119</v>
      </c>
      <c r="G746" s="63">
        <v>3663.18</v>
      </c>
      <c r="H746" s="61">
        <v>443312200</v>
      </c>
      <c r="I746" s="63">
        <v>0</v>
      </c>
      <c r="J746" s="63">
        <v>0</v>
      </c>
      <c r="K746" s="63">
        <v>0</v>
      </c>
      <c r="L746" s="63">
        <v>0</v>
      </c>
      <c r="M746" s="63">
        <v>10050.92</v>
      </c>
      <c r="N746" s="62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6">
        <v>45918.496736111112</v>
      </c>
      <c r="B747" s="57">
        <v>444098354</v>
      </c>
      <c r="C747" s="58" t="s">
        <v>36</v>
      </c>
      <c r="D747" s="58" t="s">
        <v>37</v>
      </c>
      <c r="E747" s="58" t="s">
        <v>45</v>
      </c>
      <c r="F747" s="58" t="s">
        <v>119</v>
      </c>
      <c r="G747" s="59">
        <v>3663.18</v>
      </c>
      <c r="H747" s="57">
        <v>443312203</v>
      </c>
      <c r="I747" s="59">
        <v>0</v>
      </c>
      <c r="J747" s="59">
        <v>0</v>
      </c>
      <c r="K747" s="59">
        <v>0</v>
      </c>
      <c r="L747" s="59">
        <v>0</v>
      </c>
      <c r="M747" s="59">
        <v>10050.92</v>
      </c>
      <c r="N747" s="5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0">
        <v>45918.497488425928</v>
      </c>
      <c r="B748" s="61">
        <v>444098558</v>
      </c>
      <c r="C748" s="62" t="s">
        <v>36</v>
      </c>
      <c r="D748" s="62" t="s">
        <v>38</v>
      </c>
      <c r="E748" s="62" t="s">
        <v>46</v>
      </c>
      <c r="F748" s="62" t="s">
        <v>119</v>
      </c>
      <c r="G748" s="63">
        <v>3664.58</v>
      </c>
      <c r="H748" s="61">
        <v>443312393</v>
      </c>
      <c r="I748" s="63">
        <v>0</v>
      </c>
      <c r="J748" s="63">
        <v>0</v>
      </c>
      <c r="K748" s="63">
        <v>0</v>
      </c>
      <c r="L748" s="63">
        <v>1.61</v>
      </c>
      <c r="M748" s="63">
        <v>10052.530000000001</v>
      </c>
      <c r="N748" s="62" t="s">
        <v>999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6">
        <v>45918.497488425928</v>
      </c>
      <c r="B749" s="57">
        <v>444098560</v>
      </c>
      <c r="C749" s="58" t="s">
        <v>36</v>
      </c>
      <c r="D749" s="58" t="s">
        <v>38</v>
      </c>
      <c r="E749" s="58" t="s">
        <v>46</v>
      </c>
      <c r="F749" s="58" t="s">
        <v>119</v>
      </c>
      <c r="G749" s="59">
        <v>3664.58</v>
      </c>
      <c r="H749" s="57">
        <v>443312394</v>
      </c>
      <c r="I749" s="59">
        <v>0</v>
      </c>
      <c r="J749" s="59">
        <v>0</v>
      </c>
      <c r="K749" s="59">
        <v>0</v>
      </c>
      <c r="L749" s="59">
        <v>1.61</v>
      </c>
      <c r="M749" s="59">
        <v>10054.14</v>
      </c>
      <c r="N749" s="58" t="s">
        <v>1000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0">
        <v>45918.497488425928</v>
      </c>
      <c r="B750" s="61">
        <v>444098561</v>
      </c>
      <c r="C750" s="62" t="s">
        <v>36</v>
      </c>
      <c r="D750" s="62" t="s">
        <v>38</v>
      </c>
      <c r="E750" s="62" t="s">
        <v>46</v>
      </c>
      <c r="F750" s="62" t="s">
        <v>119</v>
      </c>
      <c r="G750" s="63">
        <v>3664.58</v>
      </c>
      <c r="H750" s="61">
        <v>443312395</v>
      </c>
      <c r="I750" s="63">
        <v>0</v>
      </c>
      <c r="J750" s="63">
        <v>0</v>
      </c>
      <c r="K750" s="63">
        <v>0</v>
      </c>
      <c r="L750" s="63">
        <v>1.61</v>
      </c>
      <c r="M750" s="63">
        <v>10055.75</v>
      </c>
      <c r="N750" s="62" t="s">
        <v>1000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6">
        <v>45918.5003125</v>
      </c>
      <c r="B751" s="57">
        <v>444100252</v>
      </c>
      <c r="C751" s="58" t="s">
        <v>36</v>
      </c>
      <c r="D751" s="58" t="s">
        <v>37</v>
      </c>
      <c r="E751" s="58" t="s">
        <v>45</v>
      </c>
      <c r="F751" s="58" t="s">
        <v>119</v>
      </c>
      <c r="G751" s="59">
        <v>3665.17</v>
      </c>
      <c r="H751" s="57">
        <v>443314101</v>
      </c>
      <c r="I751" s="59">
        <v>0</v>
      </c>
      <c r="J751" s="59">
        <v>0</v>
      </c>
      <c r="K751" s="59">
        <v>0</v>
      </c>
      <c r="L751" s="59">
        <v>0</v>
      </c>
      <c r="M751" s="59">
        <v>10055.75</v>
      </c>
      <c r="N751" s="5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0">
        <v>45918.500324074077</v>
      </c>
      <c r="B752" s="61">
        <v>444100254</v>
      </c>
      <c r="C752" s="62" t="s">
        <v>36</v>
      </c>
      <c r="D752" s="62" t="s">
        <v>37</v>
      </c>
      <c r="E752" s="62" t="s">
        <v>45</v>
      </c>
      <c r="F752" s="62" t="s">
        <v>119</v>
      </c>
      <c r="G752" s="63">
        <v>3665.1</v>
      </c>
      <c r="H752" s="61">
        <v>443314103</v>
      </c>
      <c r="I752" s="63">
        <v>0</v>
      </c>
      <c r="J752" s="63">
        <v>0</v>
      </c>
      <c r="K752" s="63">
        <v>0</v>
      </c>
      <c r="L752" s="63">
        <v>0</v>
      </c>
      <c r="M752" s="63">
        <v>10055.75</v>
      </c>
      <c r="N752" s="62" t="s">
        <v>107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6">
        <v>45918.500324074077</v>
      </c>
      <c r="B753" s="57">
        <v>444100258</v>
      </c>
      <c r="C753" s="58" t="s">
        <v>36</v>
      </c>
      <c r="D753" s="58" t="s">
        <v>37</v>
      </c>
      <c r="E753" s="58" t="s">
        <v>45</v>
      </c>
      <c r="F753" s="58" t="s">
        <v>119</v>
      </c>
      <c r="G753" s="59">
        <v>3665.11</v>
      </c>
      <c r="H753" s="57">
        <v>443314107</v>
      </c>
      <c r="I753" s="59">
        <v>0</v>
      </c>
      <c r="J753" s="59">
        <v>0</v>
      </c>
      <c r="K753" s="59">
        <v>0</v>
      </c>
      <c r="L753" s="59">
        <v>0</v>
      </c>
      <c r="M753" s="59">
        <v>10055.75</v>
      </c>
      <c r="N753" s="58" t="s">
        <v>108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0">
        <v>45918.502789351849</v>
      </c>
      <c r="B754" s="61">
        <v>444101101</v>
      </c>
      <c r="C754" s="62" t="s">
        <v>36</v>
      </c>
      <c r="D754" s="62" t="s">
        <v>38</v>
      </c>
      <c r="E754" s="62" t="s">
        <v>46</v>
      </c>
      <c r="F754" s="62" t="s">
        <v>119</v>
      </c>
      <c r="G754" s="63">
        <v>3666.2</v>
      </c>
      <c r="H754" s="61">
        <v>443314941</v>
      </c>
      <c r="I754" s="63">
        <v>0</v>
      </c>
      <c r="J754" s="63">
        <v>0</v>
      </c>
      <c r="K754" s="63">
        <v>0</v>
      </c>
      <c r="L754" s="63">
        <v>3.03</v>
      </c>
      <c r="M754" s="63">
        <v>10058.780000000001</v>
      </c>
      <c r="N754" s="62" t="s">
        <v>1001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6">
        <v>45918.502789351849</v>
      </c>
      <c r="B755" s="57">
        <v>444101102</v>
      </c>
      <c r="C755" s="58" t="s">
        <v>36</v>
      </c>
      <c r="D755" s="58" t="s">
        <v>38</v>
      </c>
      <c r="E755" s="58" t="s">
        <v>46</v>
      </c>
      <c r="F755" s="58" t="s">
        <v>119</v>
      </c>
      <c r="G755" s="59">
        <v>3666.2</v>
      </c>
      <c r="H755" s="57">
        <v>443314942</v>
      </c>
      <c r="I755" s="59">
        <v>0</v>
      </c>
      <c r="J755" s="59">
        <v>0</v>
      </c>
      <c r="K755" s="59">
        <v>0</v>
      </c>
      <c r="L755" s="59">
        <v>3.02</v>
      </c>
      <c r="M755" s="59">
        <v>10061.799999999999</v>
      </c>
      <c r="N755" s="58" t="s">
        <v>1001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0">
        <v>45918.502858796295</v>
      </c>
      <c r="B756" s="61">
        <v>444101148</v>
      </c>
      <c r="C756" s="62" t="s">
        <v>36</v>
      </c>
      <c r="D756" s="62" t="s">
        <v>38</v>
      </c>
      <c r="E756" s="62" t="s">
        <v>46</v>
      </c>
      <c r="F756" s="62" t="s">
        <v>119</v>
      </c>
      <c r="G756" s="63">
        <v>3666.57</v>
      </c>
      <c r="H756" s="61">
        <v>443314996</v>
      </c>
      <c r="I756" s="63">
        <v>0</v>
      </c>
      <c r="J756" s="63">
        <v>0</v>
      </c>
      <c r="K756" s="63">
        <v>0</v>
      </c>
      <c r="L756" s="63">
        <v>1.4</v>
      </c>
      <c r="M756" s="63">
        <v>10063.200000000001</v>
      </c>
      <c r="N756" s="62" t="s">
        <v>1002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6">
        <v>45918.503668981481</v>
      </c>
      <c r="B757" s="57">
        <v>444101802</v>
      </c>
      <c r="C757" s="58" t="s">
        <v>36</v>
      </c>
      <c r="D757" s="58" t="s">
        <v>37</v>
      </c>
      <c r="E757" s="58" t="s">
        <v>45</v>
      </c>
      <c r="F757" s="58" t="s">
        <v>119</v>
      </c>
      <c r="G757" s="59">
        <v>3665.54</v>
      </c>
      <c r="H757" s="57">
        <v>443315632</v>
      </c>
      <c r="I757" s="59">
        <v>0</v>
      </c>
      <c r="J757" s="59">
        <v>0</v>
      </c>
      <c r="K757" s="59">
        <v>0</v>
      </c>
      <c r="L757" s="59">
        <v>0</v>
      </c>
      <c r="M757" s="59">
        <v>10063.200000000001</v>
      </c>
      <c r="N757" s="5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0">
        <v>45918.503680555557</v>
      </c>
      <c r="B758" s="61">
        <v>444101805</v>
      </c>
      <c r="C758" s="62" t="s">
        <v>36</v>
      </c>
      <c r="D758" s="62" t="s">
        <v>37</v>
      </c>
      <c r="E758" s="62" t="s">
        <v>45</v>
      </c>
      <c r="F758" s="62" t="s">
        <v>119</v>
      </c>
      <c r="G758" s="63">
        <v>3665.54</v>
      </c>
      <c r="H758" s="61">
        <v>443315635</v>
      </c>
      <c r="I758" s="63">
        <v>0</v>
      </c>
      <c r="J758" s="63">
        <v>0</v>
      </c>
      <c r="K758" s="63">
        <v>0</v>
      </c>
      <c r="L758" s="63">
        <v>0</v>
      </c>
      <c r="M758" s="63">
        <v>10063.200000000001</v>
      </c>
      <c r="N758" s="62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6">
        <v>45918.503680555557</v>
      </c>
      <c r="B759" s="57">
        <v>444101807</v>
      </c>
      <c r="C759" s="58" t="s">
        <v>36</v>
      </c>
      <c r="D759" s="58" t="s">
        <v>37</v>
      </c>
      <c r="E759" s="58" t="s">
        <v>45</v>
      </c>
      <c r="F759" s="58" t="s">
        <v>119</v>
      </c>
      <c r="G759" s="59">
        <v>3665.51</v>
      </c>
      <c r="H759" s="57">
        <v>443315637</v>
      </c>
      <c r="I759" s="59">
        <v>0</v>
      </c>
      <c r="J759" s="59">
        <v>0</v>
      </c>
      <c r="K759" s="59">
        <v>0</v>
      </c>
      <c r="L759" s="59">
        <v>0</v>
      </c>
      <c r="M759" s="59">
        <v>10063.200000000001</v>
      </c>
      <c r="N759" s="5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0">
        <v>45918.50403935185</v>
      </c>
      <c r="B760" s="61">
        <v>444101960</v>
      </c>
      <c r="C760" s="62" t="s">
        <v>36</v>
      </c>
      <c r="D760" s="62" t="s">
        <v>38</v>
      </c>
      <c r="E760" s="62" t="s">
        <v>46</v>
      </c>
      <c r="F760" s="62" t="s">
        <v>119</v>
      </c>
      <c r="G760" s="63">
        <v>3666.67</v>
      </c>
      <c r="H760" s="61">
        <v>443315785</v>
      </c>
      <c r="I760" s="63">
        <v>0</v>
      </c>
      <c r="J760" s="63">
        <v>0</v>
      </c>
      <c r="K760" s="63">
        <v>0</v>
      </c>
      <c r="L760" s="63">
        <v>3.49</v>
      </c>
      <c r="M760" s="63">
        <v>10066.69</v>
      </c>
      <c r="N760" s="62" t="s">
        <v>1003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6">
        <v>45918.50403935185</v>
      </c>
      <c r="B761" s="57">
        <v>444101961</v>
      </c>
      <c r="C761" s="58" t="s">
        <v>36</v>
      </c>
      <c r="D761" s="58" t="s">
        <v>38</v>
      </c>
      <c r="E761" s="58" t="s">
        <v>46</v>
      </c>
      <c r="F761" s="58" t="s">
        <v>119</v>
      </c>
      <c r="G761" s="59">
        <v>3666.67</v>
      </c>
      <c r="H761" s="57">
        <v>443315786</v>
      </c>
      <c r="I761" s="59">
        <v>0</v>
      </c>
      <c r="J761" s="59">
        <v>0</v>
      </c>
      <c r="K761" s="59">
        <v>0</v>
      </c>
      <c r="L761" s="59">
        <v>1.57</v>
      </c>
      <c r="M761" s="59">
        <v>10068.26</v>
      </c>
      <c r="N761" s="58" t="s">
        <v>1003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0">
        <v>45918.50403935185</v>
      </c>
      <c r="B762" s="61">
        <v>444101962</v>
      </c>
      <c r="C762" s="62" t="s">
        <v>36</v>
      </c>
      <c r="D762" s="62" t="s">
        <v>38</v>
      </c>
      <c r="E762" s="62" t="s">
        <v>46</v>
      </c>
      <c r="F762" s="62" t="s">
        <v>119</v>
      </c>
      <c r="G762" s="63">
        <v>3666.67</v>
      </c>
      <c r="H762" s="61">
        <v>443315787</v>
      </c>
      <c r="I762" s="63">
        <v>0</v>
      </c>
      <c r="J762" s="63">
        <v>0</v>
      </c>
      <c r="K762" s="63">
        <v>0</v>
      </c>
      <c r="L762" s="63">
        <v>1.56</v>
      </c>
      <c r="M762" s="63">
        <v>10069.82</v>
      </c>
      <c r="N762" s="62" t="s">
        <v>1003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6">
        <v>45918.504062499997</v>
      </c>
      <c r="B763" s="57">
        <v>444102057</v>
      </c>
      <c r="C763" s="58" t="s">
        <v>36</v>
      </c>
      <c r="D763" s="58" t="s">
        <v>38</v>
      </c>
      <c r="E763" s="58" t="s">
        <v>46</v>
      </c>
      <c r="F763" s="58" t="s">
        <v>119</v>
      </c>
      <c r="G763" s="59">
        <v>3667.07</v>
      </c>
      <c r="H763" s="57">
        <v>443315882</v>
      </c>
      <c r="I763" s="59">
        <v>0</v>
      </c>
      <c r="J763" s="59">
        <v>0</v>
      </c>
      <c r="K763" s="59">
        <v>0</v>
      </c>
      <c r="L763" s="59">
        <v>1.56</v>
      </c>
      <c r="M763" s="59">
        <v>10071.379999999999</v>
      </c>
      <c r="N763" s="58" t="s">
        <v>1004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0">
        <v>45918.504942129628</v>
      </c>
      <c r="B764" s="61">
        <v>444102833</v>
      </c>
      <c r="C764" s="62" t="s">
        <v>36</v>
      </c>
      <c r="D764" s="62" t="s">
        <v>37</v>
      </c>
      <c r="E764" s="62" t="s">
        <v>45</v>
      </c>
      <c r="F764" s="62" t="s">
        <v>119</v>
      </c>
      <c r="G764" s="63">
        <v>3666.45</v>
      </c>
      <c r="H764" s="61">
        <v>443316623</v>
      </c>
      <c r="I764" s="63">
        <v>0</v>
      </c>
      <c r="J764" s="63">
        <v>0</v>
      </c>
      <c r="K764" s="63">
        <v>0</v>
      </c>
      <c r="L764" s="63">
        <v>0</v>
      </c>
      <c r="M764" s="63">
        <v>10071.379999999999</v>
      </c>
      <c r="N764" s="62" t="s">
        <v>107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6">
        <v>45918.504953703705</v>
      </c>
      <c r="B765" s="57">
        <v>444102834</v>
      </c>
      <c r="C765" s="58" t="s">
        <v>36</v>
      </c>
      <c r="D765" s="58" t="s">
        <v>37</v>
      </c>
      <c r="E765" s="58" t="s">
        <v>45</v>
      </c>
      <c r="F765" s="58" t="s">
        <v>119</v>
      </c>
      <c r="G765" s="59">
        <v>3666.44</v>
      </c>
      <c r="H765" s="57">
        <v>443316624</v>
      </c>
      <c r="I765" s="59">
        <v>0</v>
      </c>
      <c r="J765" s="59">
        <v>0</v>
      </c>
      <c r="K765" s="59">
        <v>0</v>
      </c>
      <c r="L765" s="59">
        <v>0</v>
      </c>
      <c r="M765" s="59">
        <v>10071.379999999999</v>
      </c>
      <c r="N765" s="58" t="s">
        <v>108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0">
        <v>45918.504953703705</v>
      </c>
      <c r="B766" s="61">
        <v>444102835</v>
      </c>
      <c r="C766" s="62" t="s">
        <v>36</v>
      </c>
      <c r="D766" s="62" t="s">
        <v>37</v>
      </c>
      <c r="E766" s="62" t="s">
        <v>45</v>
      </c>
      <c r="F766" s="62" t="s">
        <v>119</v>
      </c>
      <c r="G766" s="63">
        <v>3666.56</v>
      </c>
      <c r="H766" s="61">
        <v>443316625</v>
      </c>
      <c r="I766" s="63">
        <v>0</v>
      </c>
      <c r="J766" s="63">
        <v>0</v>
      </c>
      <c r="K766" s="63">
        <v>0</v>
      </c>
      <c r="L766" s="63">
        <v>0</v>
      </c>
      <c r="M766" s="63">
        <v>10071.379999999999</v>
      </c>
      <c r="N766" s="62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6">
        <v>45918.504953703705</v>
      </c>
      <c r="B767" s="57">
        <v>444102836</v>
      </c>
      <c r="C767" s="58" t="s">
        <v>36</v>
      </c>
      <c r="D767" s="58" t="s">
        <v>37</v>
      </c>
      <c r="E767" s="58" t="s">
        <v>45</v>
      </c>
      <c r="F767" s="58" t="s">
        <v>119</v>
      </c>
      <c r="G767" s="59">
        <v>3666.54</v>
      </c>
      <c r="H767" s="57">
        <v>443316626</v>
      </c>
      <c r="I767" s="59">
        <v>0</v>
      </c>
      <c r="J767" s="59">
        <v>0</v>
      </c>
      <c r="K767" s="59">
        <v>0</v>
      </c>
      <c r="L767" s="59">
        <v>0</v>
      </c>
      <c r="M767" s="59">
        <v>10071.379999999999</v>
      </c>
      <c r="N767" s="5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0">
        <v>45918.505023148151</v>
      </c>
      <c r="B768" s="61">
        <v>444102872</v>
      </c>
      <c r="C768" s="62" t="s">
        <v>36</v>
      </c>
      <c r="D768" s="62" t="s">
        <v>38</v>
      </c>
      <c r="E768" s="62" t="s">
        <v>46</v>
      </c>
      <c r="F768" s="62" t="s">
        <v>119</v>
      </c>
      <c r="G768" s="63">
        <v>3665.92</v>
      </c>
      <c r="H768" s="61">
        <v>443316663</v>
      </c>
      <c r="I768" s="63">
        <v>0</v>
      </c>
      <c r="J768" s="63">
        <v>0</v>
      </c>
      <c r="K768" s="63">
        <v>0</v>
      </c>
      <c r="L768" s="63">
        <v>0.38</v>
      </c>
      <c r="M768" s="63">
        <v>10071.76</v>
      </c>
      <c r="N768" s="62" t="s">
        <v>1005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6">
        <v>45918.505023148151</v>
      </c>
      <c r="B769" s="57">
        <v>444102873</v>
      </c>
      <c r="C769" s="58" t="s">
        <v>36</v>
      </c>
      <c r="D769" s="58" t="s">
        <v>38</v>
      </c>
      <c r="E769" s="58" t="s">
        <v>46</v>
      </c>
      <c r="F769" s="58" t="s">
        <v>119</v>
      </c>
      <c r="G769" s="59">
        <v>3665.92</v>
      </c>
      <c r="H769" s="57">
        <v>443316664</v>
      </c>
      <c r="I769" s="59">
        <v>0</v>
      </c>
      <c r="J769" s="59">
        <v>0</v>
      </c>
      <c r="K769" s="59">
        <v>0</v>
      </c>
      <c r="L769" s="59">
        <v>0.38</v>
      </c>
      <c r="M769" s="59">
        <v>10072.14</v>
      </c>
      <c r="N769" s="58" t="s">
        <v>1006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0">
        <v>45918.505173611113</v>
      </c>
      <c r="B770" s="61">
        <v>444102913</v>
      </c>
      <c r="C770" s="62" t="s">
        <v>36</v>
      </c>
      <c r="D770" s="62" t="s">
        <v>37</v>
      </c>
      <c r="E770" s="62" t="s">
        <v>45</v>
      </c>
      <c r="F770" s="62" t="s">
        <v>119</v>
      </c>
      <c r="G770" s="63">
        <v>3666.2</v>
      </c>
      <c r="H770" s="61">
        <v>443316703</v>
      </c>
      <c r="I770" s="63">
        <v>0</v>
      </c>
      <c r="J770" s="63">
        <v>0</v>
      </c>
      <c r="K770" s="63">
        <v>0</v>
      </c>
      <c r="L770" s="63">
        <v>0</v>
      </c>
      <c r="M770" s="63">
        <v>10072.14</v>
      </c>
      <c r="N770" s="62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6">
        <v>45918.505185185182</v>
      </c>
      <c r="B771" s="57">
        <v>444102914</v>
      </c>
      <c r="C771" s="58" t="s">
        <v>36</v>
      </c>
      <c r="D771" s="58" t="s">
        <v>37</v>
      </c>
      <c r="E771" s="58" t="s">
        <v>45</v>
      </c>
      <c r="F771" s="58" t="s">
        <v>119</v>
      </c>
      <c r="G771" s="59">
        <v>3666.21</v>
      </c>
      <c r="H771" s="57">
        <v>443316704</v>
      </c>
      <c r="I771" s="59">
        <v>0</v>
      </c>
      <c r="J771" s="59">
        <v>0</v>
      </c>
      <c r="K771" s="59">
        <v>0</v>
      </c>
      <c r="L771" s="59">
        <v>0</v>
      </c>
      <c r="M771" s="59">
        <v>10072.14</v>
      </c>
      <c r="N771" s="5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0">
        <v>45918.506574074076</v>
      </c>
      <c r="B772" s="61">
        <v>444103531</v>
      </c>
      <c r="C772" s="62" t="s">
        <v>36</v>
      </c>
      <c r="D772" s="62" t="s">
        <v>38</v>
      </c>
      <c r="E772" s="62" t="s">
        <v>46</v>
      </c>
      <c r="F772" s="62" t="s">
        <v>119</v>
      </c>
      <c r="G772" s="63">
        <v>3667.99</v>
      </c>
      <c r="H772" s="61">
        <v>443317322</v>
      </c>
      <c r="I772" s="63">
        <v>0</v>
      </c>
      <c r="J772" s="63">
        <v>0</v>
      </c>
      <c r="K772" s="63">
        <v>0</v>
      </c>
      <c r="L772" s="63">
        <v>1.55</v>
      </c>
      <c r="M772" s="63">
        <v>10073.69</v>
      </c>
      <c r="N772" s="62" t="s">
        <v>1007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6">
        <v>45918.506574074076</v>
      </c>
      <c r="B773" s="57">
        <v>444103532</v>
      </c>
      <c r="C773" s="58" t="s">
        <v>36</v>
      </c>
      <c r="D773" s="58" t="s">
        <v>38</v>
      </c>
      <c r="E773" s="58" t="s">
        <v>46</v>
      </c>
      <c r="F773" s="58" t="s">
        <v>119</v>
      </c>
      <c r="G773" s="59">
        <v>3667.99</v>
      </c>
      <c r="H773" s="57">
        <v>443317323</v>
      </c>
      <c r="I773" s="59">
        <v>0</v>
      </c>
      <c r="J773" s="59">
        <v>0</v>
      </c>
      <c r="K773" s="59">
        <v>0</v>
      </c>
      <c r="L773" s="59">
        <v>1.43</v>
      </c>
      <c r="M773" s="59">
        <v>10075.120000000001</v>
      </c>
      <c r="N773" s="58" t="s">
        <v>1007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0">
        <v>45918.506585648145</v>
      </c>
      <c r="B774" s="61">
        <v>444103536</v>
      </c>
      <c r="C774" s="62" t="s">
        <v>36</v>
      </c>
      <c r="D774" s="62" t="s">
        <v>38</v>
      </c>
      <c r="E774" s="62" t="s">
        <v>46</v>
      </c>
      <c r="F774" s="62" t="s">
        <v>119</v>
      </c>
      <c r="G774" s="63">
        <v>3668.04</v>
      </c>
      <c r="H774" s="61">
        <v>443317327</v>
      </c>
      <c r="I774" s="63">
        <v>0</v>
      </c>
      <c r="J774" s="63">
        <v>0</v>
      </c>
      <c r="K774" s="63">
        <v>0</v>
      </c>
      <c r="L774" s="63">
        <v>1.59</v>
      </c>
      <c r="M774" s="63">
        <v>10076.709999999999</v>
      </c>
      <c r="N774" s="62" t="s">
        <v>1008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6">
        <v>45918.508414351854</v>
      </c>
      <c r="B775" s="57">
        <v>444104576</v>
      </c>
      <c r="C775" s="58" t="s">
        <v>36</v>
      </c>
      <c r="D775" s="58" t="s">
        <v>38</v>
      </c>
      <c r="E775" s="58" t="s">
        <v>46</v>
      </c>
      <c r="F775" s="58" t="s">
        <v>119</v>
      </c>
      <c r="G775" s="59">
        <v>3669.14</v>
      </c>
      <c r="H775" s="57">
        <v>443318345</v>
      </c>
      <c r="I775" s="59">
        <v>0</v>
      </c>
      <c r="J775" s="59">
        <v>0</v>
      </c>
      <c r="K775" s="59">
        <v>0</v>
      </c>
      <c r="L775" s="59">
        <v>2.94</v>
      </c>
      <c r="M775" s="59">
        <v>10079.65</v>
      </c>
      <c r="N775" s="58" t="s">
        <v>1009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0">
        <v>45918.508425925924</v>
      </c>
      <c r="B776" s="61">
        <v>444104592</v>
      </c>
      <c r="C776" s="62" t="s">
        <v>36</v>
      </c>
      <c r="D776" s="62" t="s">
        <v>38</v>
      </c>
      <c r="E776" s="62" t="s">
        <v>46</v>
      </c>
      <c r="F776" s="62" t="s">
        <v>119</v>
      </c>
      <c r="G776" s="63">
        <v>3669.21</v>
      </c>
      <c r="H776" s="61">
        <v>443318361</v>
      </c>
      <c r="I776" s="63">
        <v>0</v>
      </c>
      <c r="J776" s="63">
        <v>0</v>
      </c>
      <c r="K776" s="63">
        <v>0</v>
      </c>
      <c r="L776" s="63">
        <v>3</v>
      </c>
      <c r="M776" s="63">
        <v>10082.65</v>
      </c>
      <c r="N776" s="62" t="s">
        <v>1010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6">
        <v>45918.509687500002</v>
      </c>
      <c r="B777" s="57">
        <v>444105081</v>
      </c>
      <c r="C777" s="58" t="s">
        <v>36</v>
      </c>
      <c r="D777" s="58" t="s">
        <v>37</v>
      </c>
      <c r="E777" s="58" t="s">
        <v>45</v>
      </c>
      <c r="F777" s="58" t="s">
        <v>119</v>
      </c>
      <c r="G777" s="59">
        <v>3668.14</v>
      </c>
      <c r="H777" s="57">
        <v>443318833</v>
      </c>
      <c r="I777" s="59">
        <v>0</v>
      </c>
      <c r="J777" s="59">
        <v>0</v>
      </c>
      <c r="K777" s="59">
        <v>0</v>
      </c>
      <c r="L777" s="59">
        <v>0</v>
      </c>
      <c r="M777" s="59">
        <v>10082.65</v>
      </c>
      <c r="N777" s="58" t="s">
        <v>107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0">
        <v>45918.509699074071</v>
      </c>
      <c r="B778" s="61">
        <v>444105082</v>
      </c>
      <c r="C778" s="62" t="s">
        <v>36</v>
      </c>
      <c r="D778" s="62" t="s">
        <v>37</v>
      </c>
      <c r="E778" s="62" t="s">
        <v>45</v>
      </c>
      <c r="F778" s="62" t="s">
        <v>119</v>
      </c>
      <c r="G778" s="63">
        <v>3668.14</v>
      </c>
      <c r="H778" s="61">
        <v>443318834</v>
      </c>
      <c r="I778" s="63">
        <v>0</v>
      </c>
      <c r="J778" s="63">
        <v>0</v>
      </c>
      <c r="K778" s="63">
        <v>0</v>
      </c>
      <c r="L778" s="63">
        <v>0</v>
      </c>
      <c r="M778" s="63">
        <v>10082.65</v>
      </c>
      <c r="N778" s="62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6">
        <v>45918.509699074071</v>
      </c>
      <c r="B779" s="57">
        <v>444105083</v>
      </c>
      <c r="C779" s="58" t="s">
        <v>36</v>
      </c>
      <c r="D779" s="58" t="s">
        <v>37</v>
      </c>
      <c r="E779" s="58" t="s">
        <v>45</v>
      </c>
      <c r="F779" s="58" t="s">
        <v>119</v>
      </c>
      <c r="G779" s="59">
        <v>3668.14</v>
      </c>
      <c r="H779" s="57">
        <v>443318835</v>
      </c>
      <c r="I779" s="59">
        <v>0</v>
      </c>
      <c r="J779" s="59">
        <v>0</v>
      </c>
      <c r="K779" s="59">
        <v>0</v>
      </c>
      <c r="L779" s="59">
        <v>0</v>
      </c>
      <c r="M779" s="59">
        <v>10082.65</v>
      </c>
      <c r="N779" s="58" t="s">
        <v>108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0">
        <v>45918.509699074071</v>
      </c>
      <c r="B780" s="61">
        <v>444105085</v>
      </c>
      <c r="C780" s="62" t="s">
        <v>36</v>
      </c>
      <c r="D780" s="62" t="s">
        <v>37</v>
      </c>
      <c r="E780" s="62" t="s">
        <v>45</v>
      </c>
      <c r="F780" s="62" t="s">
        <v>119</v>
      </c>
      <c r="G780" s="63">
        <v>3668.14</v>
      </c>
      <c r="H780" s="61">
        <v>443318836</v>
      </c>
      <c r="I780" s="63">
        <v>0</v>
      </c>
      <c r="J780" s="63">
        <v>0</v>
      </c>
      <c r="K780" s="63">
        <v>0</v>
      </c>
      <c r="L780" s="63">
        <v>0</v>
      </c>
      <c r="M780" s="63">
        <v>10082.65</v>
      </c>
      <c r="N780" s="62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6">
        <v>45918.509699074071</v>
      </c>
      <c r="B781" s="57">
        <v>444105086</v>
      </c>
      <c r="C781" s="58" t="s">
        <v>36</v>
      </c>
      <c r="D781" s="58" t="s">
        <v>37</v>
      </c>
      <c r="E781" s="58" t="s">
        <v>45</v>
      </c>
      <c r="F781" s="58" t="s">
        <v>119</v>
      </c>
      <c r="G781" s="59">
        <v>3668.14</v>
      </c>
      <c r="H781" s="57">
        <v>443318837</v>
      </c>
      <c r="I781" s="59">
        <v>0</v>
      </c>
      <c r="J781" s="59">
        <v>0</v>
      </c>
      <c r="K781" s="59">
        <v>0</v>
      </c>
      <c r="L781" s="59">
        <v>0</v>
      </c>
      <c r="M781" s="59">
        <v>10082.65</v>
      </c>
      <c r="N781" s="5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0">
        <v>45918.510196759256</v>
      </c>
      <c r="B782" s="61">
        <v>444105557</v>
      </c>
      <c r="C782" s="62" t="s">
        <v>36</v>
      </c>
      <c r="D782" s="62" t="s">
        <v>38</v>
      </c>
      <c r="E782" s="62" t="s">
        <v>46</v>
      </c>
      <c r="F782" s="62" t="s">
        <v>119</v>
      </c>
      <c r="G782" s="63">
        <v>3667.29</v>
      </c>
      <c r="H782" s="61">
        <v>443319306</v>
      </c>
      <c r="I782" s="63">
        <v>0</v>
      </c>
      <c r="J782" s="63">
        <v>0</v>
      </c>
      <c r="K782" s="63">
        <v>0</v>
      </c>
      <c r="L782" s="63">
        <v>0.75</v>
      </c>
      <c r="M782" s="63">
        <v>10083.4</v>
      </c>
      <c r="N782" s="62" t="s">
        <v>1011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6">
        <v>45918.510266203702</v>
      </c>
      <c r="B783" s="57">
        <v>444105610</v>
      </c>
      <c r="C783" s="58" t="s">
        <v>36</v>
      </c>
      <c r="D783" s="58" t="s">
        <v>37</v>
      </c>
      <c r="E783" s="58" t="s">
        <v>45</v>
      </c>
      <c r="F783" s="58" t="s">
        <v>119</v>
      </c>
      <c r="G783" s="59">
        <v>3667.23</v>
      </c>
      <c r="H783" s="57">
        <v>443319361</v>
      </c>
      <c r="I783" s="59">
        <v>0</v>
      </c>
      <c r="J783" s="59">
        <v>0</v>
      </c>
      <c r="K783" s="59">
        <v>0</v>
      </c>
      <c r="L783" s="59">
        <v>0</v>
      </c>
      <c r="M783" s="59">
        <v>10083.4</v>
      </c>
      <c r="N783" s="58" t="s">
        <v>92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0">
        <v>45918.510277777779</v>
      </c>
      <c r="B784" s="61">
        <v>444105613</v>
      </c>
      <c r="C784" s="62" t="s">
        <v>36</v>
      </c>
      <c r="D784" s="62" t="s">
        <v>37</v>
      </c>
      <c r="E784" s="62" t="s">
        <v>45</v>
      </c>
      <c r="F784" s="62" t="s">
        <v>119</v>
      </c>
      <c r="G784" s="63">
        <v>3667.21</v>
      </c>
      <c r="H784" s="61">
        <v>443319364</v>
      </c>
      <c r="I784" s="63">
        <v>0</v>
      </c>
      <c r="J784" s="63">
        <v>0</v>
      </c>
      <c r="K784" s="63">
        <v>0</v>
      </c>
      <c r="L784" s="63">
        <v>0</v>
      </c>
      <c r="M784" s="63">
        <v>10083.4</v>
      </c>
      <c r="N784" s="62" t="s">
        <v>106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6">
        <v>45918.510277777779</v>
      </c>
      <c r="B785" s="57">
        <v>444105616</v>
      </c>
      <c r="C785" s="58" t="s">
        <v>36</v>
      </c>
      <c r="D785" s="58" t="s">
        <v>37</v>
      </c>
      <c r="E785" s="58" t="s">
        <v>45</v>
      </c>
      <c r="F785" s="58" t="s">
        <v>119</v>
      </c>
      <c r="G785" s="59">
        <v>3667.21</v>
      </c>
      <c r="H785" s="57">
        <v>443319367</v>
      </c>
      <c r="I785" s="59">
        <v>0</v>
      </c>
      <c r="J785" s="59">
        <v>0</v>
      </c>
      <c r="K785" s="59">
        <v>0</v>
      </c>
      <c r="L785" s="59">
        <v>0</v>
      </c>
      <c r="M785" s="59">
        <v>10083.4</v>
      </c>
      <c r="N785" s="5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0">
        <v>45918.510381944441</v>
      </c>
      <c r="B786" s="61">
        <v>444105737</v>
      </c>
      <c r="C786" s="62" t="s">
        <v>36</v>
      </c>
      <c r="D786" s="62" t="s">
        <v>37</v>
      </c>
      <c r="E786" s="62" t="s">
        <v>45</v>
      </c>
      <c r="F786" s="62" t="s">
        <v>119</v>
      </c>
      <c r="G786" s="63">
        <v>3667.73</v>
      </c>
      <c r="H786" s="61">
        <v>443319488</v>
      </c>
      <c r="I786" s="63">
        <v>0</v>
      </c>
      <c r="J786" s="63">
        <v>0</v>
      </c>
      <c r="K786" s="63">
        <v>0</v>
      </c>
      <c r="L786" s="63">
        <v>0</v>
      </c>
      <c r="M786" s="63">
        <v>10083.4</v>
      </c>
      <c r="N786" s="62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6">
        <v>45918.511238425926</v>
      </c>
      <c r="B787" s="57">
        <v>444105986</v>
      </c>
      <c r="C787" s="58" t="s">
        <v>36</v>
      </c>
      <c r="D787" s="58" t="s">
        <v>38</v>
      </c>
      <c r="E787" s="58" t="s">
        <v>46</v>
      </c>
      <c r="F787" s="58" t="s">
        <v>119</v>
      </c>
      <c r="G787" s="59">
        <v>3666.61</v>
      </c>
      <c r="H787" s="57">
        <v>443319728</v>
      </c>
      <c r="I787" s="59">
        <v>0</v>
      </c>
      <c r="J787" s="59">
        <v>0</v>
      </c>
      <c r="K787" s="59">
        <v>0</v>
      </c>
      <c r="L787" s="59">
        <v>-1.53</v>
      </c>
      <c r="M787" s="59">
        <v>10081.870000000001</v>
      </c>
      <c r="N787" s="58" t="s">
        <v>1012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0">
        <v>45918.515370370369</v>
      </c>
      <c r="B788" s="61">
        <v>444107846</v>
      </c>
      <c r="C788" s="62" t="s">
        <v>36</v>
      </c>
      <c r="D788" s="62" t="s">
        <v>38</v>
      </c>
      <c r="E788" s="62" t="s">
        <v>46</v>
      </c>
      <c r="F788" s="62" t="s">
        <v>119</v>
      </c>
      <c r="G788" s="63">
        <v>3669.65</v>
      </c>
      <c r="H788" s="61">
        <v>443321544</v>
      </c>
      <c r="I788" s="63">
        <v>0</v>
      </c>
      <c r="J788" s="63">
        <v>0</v>
      </c>
      <c r="K788" s="63">
        <v>0</v>
      </c>
      <c r="L788" s="63">
        <v>1.51</v>
      </c>
      <c r="M788" s="63">
        <v>10083.379999999999</v>
      </c>
      <c r="N788" s="62" t="s">
        <v>1013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6">
        <v>45918.515370370369</v>
      </c>
      <c r="B789" s="57">
        <v>444107847</v>
      </c>
      <c r="C789" s="58" t="s">
        <v>36</v>
      </c>
      <c r="D789" s="58" t="s">
        <v>38</v>
      </c>
      <c r="E789" s="58" t="s">
        <v>46</v>
      </c>
      <c r="F789" s="58" t="s">
        <v>119</v>
      </c>
      <c r="G789" s="59">
        <v>3669.65</v>
      </c>
      <c r="H789" s="57">
        <v>443321545</v>
      </c>
      <c r="I789" s="59">
        <v>0</v>
      </c>
      <c r="J789" s="59">
        <v>0</v>
      </c>
      <c r="K789" s="59">
        <v>0</v>
      </c>
      <c r="L789" s="59">
        <v>1.51</v>
      </c>
      <c r="M789" s="59">
        <v>10084.89</v>
      </c>
      <c r="N789" s="58" t="s">
        <v>1013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0">
        <v>45918.515590277777</v>
      </c>
      <c r="B790" s="61">
        <v>444108311</v>
      </c>
      <c r="C790" s="62" t="s">
        <v>36</v>
      </c>
      <c r="D790" s="62" t="s">
        <v>38</v>
      </c>
      <c r="E790" s="62" t="s">
        <v>46</v>
      </c>
      <c r="F790" s="62" t="s">
        <v>119</v>
      </c>
      <c r="G790" s="63">
        <v>3670.67</v>
      </c>
      <c r="H790" s="61">
        <v>443322000</v>
      </c>
      <c r="I790" s="63">
        <v>0</v>
      </c>
      <c r="J790" s="63">
        <v>0</v>
      </c>
      <c r="K790" s="63">
        <v>0</v>
      </c>
      <c r="L790" s="63">
        <v>3.44</v>
      </c>
      <c r="M790" s="63">
        <v>10088.33</v>
      </c>
      <c r="N790" s="62" t="s">
        <v>1014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6">
        <v>45918.515590277777</v>
      </c>
      <c r="B791" s="57">
        <v>444108365</v>
      </c>
      <c r="C791" s="58" t="s">
        <v>36</v>
      </c>
      <c r="D791" s="58" t="s">
        <v>38</v>
      </c>
      <c r="E791" s="58" t="s">
        <v>46</v>
      </c>
      <c r="F791" s="58" t="s">
        <v>119</v>
      </c>
      <c r="G791" s="59">
        <v>3670.76</v>
      </c>
      <c r="H791" s="57">
        <v>443322050</v>
      </c>
      <c r="I791" s="59">
        <v>0</v>
      </c>
      <c r="J791" s="59">
        <v>0</v>
      </c>
      <c r="K791" s="59">
        <v>0</v>
      </c>
      <c r="L791" s="59">
        <v>3.55</v>
      </c>
      <c r="M791" s="59">
        <v>10091.879999999999</v>
      </c>
      <c r="N791" s="58" t="s">
        <v>1015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0">
        <v>45918.515590277777</v>
      </c>
      <c r="B792" s="61">
        <v>444108366</v>
      </c>
      <c r="C792" s="62" t="s">
        <v>36</v>
      </c>
      <c r="D792" s="62" t="s">
        <v>38</v>
      </c>
      <c r="E792" s="62" t="s">
        <v>46</v>
      </c>
      <c r="F792" s="62" t="s">
        <v>119</v>
      </c>
      <c r="G792" s="63">
        <v>3670.76</v>
      </c>
      <c r="H792" s="61">
        <v>443322051</v>
      </c>
      <c r="I792" s="63">
        <v>0</v>
      </c>
      <c r="J792" s="63">
        <v>0</v>
      </c>
      <c r="K792" s="63">
        <v>0</v>
      </c>
      <c r="L792" s="63">
        <v>3.55</v>
      </c>
      <c r="M792" s="63">
        <v>10095.43</v>
      </c>
      <c r="N792" s="62" t="s">
        <v>1015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6">
        <v>45918.516018518516</v>
      </c>
      <c r="B793" s="57">
        <v>444108700</v>
      </c>
      <c r="C793" s="58" t="s">
        <v>36</v>
      </c>
      <c r="D793" s="58" t="s">
        <v>38</v>
      </c>
      <c r="E793" s="58" t="s">
        <v>46</v>
      </c>
      <c r="F793" s="58" t="s">
        <v>119</v>
      </c>
      <c r="G793" s="59">
        <v>3671.14</v>
      </c>
      <c r="H793" s="57">
        <v>443322379</v>
      </c>
      <c r="I793" s="59">
        <v>0</v>
      </c>
      <c r="J793" s="59">
        <v>0</v>
      </c>
      <c r="K793" s="59">
        <v>0</v>
      </c>
      <c r="L793" s="59">
        <v>3</v>
      </c>
      <c r="M793" s="59">
        <v>10098.43</v>
      </c>
      <c r="N793" s="58" t="s">
        <v>1016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0">
        <v>45918.516018518516</v>
      </c>
      <c r="B794" s="61">
        <v>444108701</v>
      </c>
      <c r="C794" s="62" t="s">
        <v>36</v>
      </c>
      <c r="D794" s="62" t="s">
        <v>38</v>
      </c>
      <c r="E794" s="62" t="s">
        <v>46</v>
      </c>
      <c r="F794" s="62" t="s">
        <v>119</v>
      </c>
      <c r="G794" s="63">
        <v>3671.14</v>
      </c>
      <c r="H794" s="61">
        <v>443322380</v>
      </c>
      <c r="I794" s="63">
        <v>0</v>
      </c>
      <c r="J794" s="63">
        <v>0</v>
      </c>
      <c r="K794" s="63">
        <v>0</v>
      </c>
      <c r="L794" s="63">
        <v>3</v>
      </c>
      <c r="M794" s="63">
        <v>10101.43</v>
      </c>
      <c r="N794" s="62" t="s">
        <v>1016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6">
        <v>45918.516053240739</v>
      </c>
      <c r="B795" s="57">
        <v>444108732</v>
      </c>
      <c r="C795" s="58" t="s">
        <v>36</v>
      </c>
      <c r="D795" s="58" t="s">
        <v>38</v>
      </c>
      <c r="E795" s="58" t="s">
        <v>46</v>
      </c>
      <c r="F795" s="58" t="s">
        <v>119</v>
      </c>
      <c r="G795" s="59">
        <v>3671.26</v>
      </c>
      <c r="H795" s="57">
        <v>443322411</v>
      </c>
      <c r="I795" s="59">
        <v>0</v>
      </c>
      <c r="J795" s="59">
        <v>0</v>
      </c>
      <c r="K795" s="59">
        <v>0</v>
      </c>
      <c r="L795" s="59">
        <v>3.53</v>
      </c>
      <c r="M795" s="59">
        <v>10104.959999999999</v>
      </c>
      <c r="N795" s="58" t="s">
        <v>1017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0">
        <v>45918.520451388889</v>
      </c>
      <c r="B796" s="61">
        <v>444110613</v>
      </c>
      <c r="C796" s="62" t="s">
        <v>36</v>
      </c>
      <c r="D796" s="62" t="s">
        <v>37</v>
      </c>
      <c r="E796" s="62" t="s">
        <v>45</v>
      </c>
      <c r="F796" s="62" t="s">
        <v>119</v>
      </c>
      <c r="G796" s="63">
        <v>3671.48</v>
      </c>
      <c r="H796" s="61">
        <v>443324265</v>
      </c>
      <c r="I796" s="63">
        <v>0</v>
      </c>
      <c r="J796" s="63">
        <v>0</v>
      </c>
      <c r="K796" s="63">
        <v>0</v>
      </c>
      <c r="L796" s="63">
        <v>0</v>
      </c>
      <c r="M796" s="63">
        <v>10104.959999999999</v>
      </c>
      <c r="N796" s="62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6">
        <v>45918.520462962966</v>
      </c>
      <c r="B797" s="57">
        <v>444110614</v>
      </c>
      <c r="C797" s="58" t="s">
        <v>36</v>
      </c>
      <c r="D797" s="58" t="s">
        <v>37</v>
      </c>
      <c r="E797" s="58" t="s">
        <v>45</v>
      </c>
      <c r="F797" s="58" t="s">
        <v>119</v>
      </c>
      <c r="G797" s="59">
        <v>3671.48</v>
      </c>
      <c r="H797" s="57">
        <v>443324267</v>
      </c>
      <c r="I797" s="59">
        <v>0</v>
      </c>
      <c r="J797" s="59">
        <v>0</v>
      </c>
      <c r="K797" s="59">
        <v>0</v>
      </c>
      <c r="L797" s="59">
        <v>0</v>
      </c>
      <c r="M797" s="59">
        <v>10104.959999999999</v>
      </c>
      <c r="N797" s="5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0">
        <v>45918.520462962966</v>
      </c>
      <c r="B798" s="61">
        <v>444110616</v>
      </c>
      <c r="C798" s="62" t="s">
        <v>36</v>
      </c>
      <c r="D798" s="62" t="s">
        <v>37</v>
      </c>
      <c r="E798" s="62" t="s">
        <v>45</v>
      </c>
      <c r="F798" s="62" t="s">
        <v>119</v>
      </c>
      <c r="G798" s="63">
        <v>3671.48</v>
      </c>
      <c r="H798" s="61">
        <v>443324268</v>
      </c>
      <c r="I798" s="63">
        <v>0</v>
      </c>
      <c r="J798" s="63">
        <v>0</v>
      </c>
      <c r="K798" s="63">
        <v>0</v>
      </c>
      <c r="L798" s="63">
        <v>0</v>
      </c>
      <c r="M798" s="63">
        <v>10104.959999999999</v>
      </c>
      <c r="N798" s="62" t="s">
        <v>107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6">
        <v>45918.520462962966</v>
      </c>
      <c r="B799" s="57">
        <v>444110617</v>
      </c>
      <c r="C799" s="58" t="s">
        <v>36</v>
      </c>
      <c r="D799" s="58" t="s">
        <v>37</v>
      </c>
      <c r="E799" s="58" t="s">
        <v>45</v>
      </c>
      <c r="F799" s="58" t="s">
        <v>119</v>
      </c>
      <c r="G799" s="59">
        <v>3671.48</v>
      </c>
      <c r="H799" s="57">
        <v>443324269</v>
      </c>
      <c r="I799" s="59">
        <v>0</v>
      </c>
      <c r="J799" s="59">
        <v>0</v>
      </c>
      <c r="K799" s="59">
        <v>0</v>
      </c>
      <c r="L799" s="59">
        <v>0</v>
      </c>
      <c r="M799" s="59">
        <v>10104.959999999999</v>
      </c>
      <c r="N799" s="58" t="s">
        <v>108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0">
        <v>45918.520462962966</v>
      </c>
      <c r="B800" s="61">
        <v>444110618</v>
      </c>
      <c r="C800" s="62" t="s">
        <v>36</v>
      </c>
      <c r="D800" s="62" t="s">
        <v>37</v>
      </c>
      <c r="E800" s="62" t="s">
        <v>45</v>
      </c>
      <c r="F800" s="62" t="s">
        <v>119</v>
      </c>
      <c r="G800" s="63">
        <v>3671.48</v>
      </c>
      <c r="H800" s="61">
        <v>443324270</v>
      </c>
      <c r="I800" s="63">
        <v>0</v>
      </c>
      <c r="J800" s="63">
        <v>0</v>
      </c>
      <c r="K800" s="63">
        <v>0</v>
      </c>
      <c r="L800" s="63">
        <v>0</v>
      </c>
      <c r="M800" s="63">
        <v>10104.959999999999</v>
      </c>
      <c r="N800" s="62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6">
        <v>45918.520474537036</v>
      </c>
      <c r="B801" s="57">
        <v>444110620</v>
      </c>
      <c r="C801" s="58" t="s">
        <v>36</v>
      </c>
      <c r="D801" s="58" t="s">
        <v>37</v>
      </c>
      <c r="E801" s="58" t="s">
        <v>45</v>
      </c>
      <c r="F801" s="58" t="s">
        <v>119</v>
      </c>
      <c r="G801" s="59">
        <v>3671.48</v>
      </c>
      <c r="H801" s="57">
        <v>443324272</v>
      </c>
      <c r="I801" s="59">
        <v>0</v>
      </c>
      <c r="J801" s="59">
        <v>0</v>
      </c>
      <c r="K801" s="59">
        <v>0</v>
      </c>
      <c r="L801" s="59">
        <v>0</v>
      </c>
      <c r="M801" s="59">
        <v>10104.959999999999</v>
      </c>
      <c r="N801" s="5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0">
        <v>45918.522858796299</v>
      </c>
      <c r="B802" s="61">
        <v>444111620</v>
      </c>
      <c r="C802" s="62" t="s">
        <v>36</v>
      </c>
      <c r="D802" s="62" t="s">
        <v>38</v>
      </c>
      <c r="E802" s="62" t="s">
        <v>46</v>
      </c>
      <c r="F802" s="62" t="s">
        <v>119</v>
      </c>
      <c r="G802" s="63">
        <v>3671.25</v>
      </c>
      <c r="H802" s="61">
        <v>443325255</v>
      </c>
      <c r="I802" s="63">
        <v>0</v>
      </c>
      <c r="J802" s="63">
        <v>0</v>
      </c>
      <c r="K802" s="63">
        <v>0</v>
      </c>
      <c r="L802" s="63">
        <v>-0.23</v>
      </c>
      <c r="M802" s="63">
        <v>10104.73</v>
      </c>
      <c r="N802" s="62" t="s">
        <v>1018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6">
        <v>45918.522858796299</v>
      </c>
      <c r="B803" s="57">
        <v>444111621</v>
      </c>
      <c r="C803" s="58" t="s">
        <v>36</v>
      </c>
      <c r="D803" s="58" t="s">
        <v>38</v>
      </c>
      <c r="E803" s="58" t="s">
        <v>46</v>
      </c>
      <c r="F803" s="58" t="s">
        <v>119</v>
      </c>
      <c r="G803" s="59">
        <v>3671.25</v>
      </c>
      <c r="H803" s="57">
        <v>443325256</v>
      </c>
      <c r="I803" s="59">
        <v>0</v>
      </c>
      <c r="J803" s="59">
        <v>0</v>
      </c>
      <c r="K803" s="59">
        <v>0</v>
      </c>
      <c r="L803" s="59">
        <v>-0.23</v>
      </c>
      <c r="M803" s="59">
        <v>10104.5</v>
      </c>
      <c r="N803" s="58" t="s">
        <v>1018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0">
        <v>45918.523113425923</v>
      </c>
      <c r="B804" s="61">
        <v>444111740</v>
      </c>
      <c r="C804" s="62" t="s">
        <v>36</v>
      </c>
      <c r="D804" s="62" t="s">
        <v>37</v>
      </c>
      <c r="E804" s="62" t="s">
        <v>45</v>
      </c>
      <c r="F804" s="62" t="s">
        <v>119</v>
      </c>
      <c r="G804" s="63">
        <v>3671.11</v>
      </c>
      <c r="H804" s="61">
        <v>443325377</v>
      </c>
      <c r="I804" s="63">
        <v>0</v>
      </c>
      <c r="J804" s="63">
        <v>0</v>
      </c>
      <c r="K804" s="63">
        <v>0</v>
      </c>
      <c r="L804" s="63">
        <v>0</v>
      </c>
      <c r="M804" s="63">
        <v>10104.5</v>
      </c>
      <c r="N804" s="62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6">
        <v>45918.523125</v>
      </c>
      <c r="B805" s="57">
        <v>444111741</v>
      </c>
      <c r="C805" s="58" t="s">
        <v>36</v>
      </c>
      <c r="D805" s="58" t="s">
        <v>37</v>
      </c>
      <c r="E805" s="58" t="s">
        <v>45</v>
      </c>
      <c r="F805" s="58" t="s">
        <v>119</v>
      </c>
      <c r="G805" s="59">
        <v>3671.11</v>
      </c>
      <c r="H805" s="57">
        <v>443325378</v>
      </c>
      <c r="I805" s="59">
        <v>0</v>
      </c>
      <c r="J805" s="59">
        <v>0</v>
      </c>
      <c r="K805" s="59">
        <v>0</v>
      </c>
      <c r="L805" s="59">
        <v>0</v>
      </c>
      <c r="M805" s="59">
        <v>10104.5</v>
      </c>
      <c r="N805" s="58" t="s">
        <v>92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0">
        <v>45918.523125</v>
      </c>
      <c r="B806" s="61">
        <v>444111743</v>
      </c>
      <c r="C806" s="62" t="s">
        <v>36</v>
      </c>
      <c r="D806" s="62" t="s">
        <v>37</v>
      </c>
      <c r="E806" s="62" t="s">
        <v>45</v>
      </c>
      <c r="F806" s="62" t="s">
        <v>119</v>
      </c>
      <c r="G806" s="63">
        <v>3671.11</v>
      </c>
      <c r="H806" s="61">
        <v>443325380</v>
      </c>
      <c r="I806" s="63">
        <v>0</v>
      </c>
      <c r="J806" s="63">
        <v>0</v>
      </c>
      <c r="K806" s="63">
        <v>0</v>
      </c>
      <c r="L806" s="63">
        <v>0</v>
      </c>
      <c r="M806" s="63">
        <v>10104.5</v>
      </c>
      <c r="N806" s="62" t="s">
        <v>106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6">
        <v>45918.523692129631</v>
      </c>
      <c r="B807" s="57">
        <v>444111947</v>
      </c>
      <c r="C807" s="58" t="s">
        <v>36</v>
      </c>
      <c r="D807" s="58" t="s">
        <v>37</v>
      </c>
      <c r="E807" s="58" t="s">
        <v>45</v>
      </c>
      <c r="F807" s="58" t="s">
        <v>119</v>
      </c>
      <c r="G807" s="59">
        <v>3671.52</v>
      </c>
      <c r="H807" s="57">
        <v>443325590</v>
      </c>
      <c r="I807" s="59">
        <v>0</v>
      </c>
      <c r="J807" s="59">
        <v>0</v>
      </c>
      <c r="K807" s="59">
        <v>0</v>
      </c>
      <c r="L807" s="59">
        <v>0</v>
      </c>
      <c r="M807" s="59">
        <v>10104.5</v>
      </c>
      <c r="N807" s="5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0">
        <v>45918.5237037037</v>
      </c>
      <c r="B808" s="61">
        <v>444111949</v>
      </c>
      <c r="C808" s="62" t="s">
        <v>36</v>
      </c>
      <c r="D808" s="62" t="s">
        <v>37</v>
      </c>
      <c r="E808" s="62" t="s">
        <v>45</v>
      </c>
      <c r="F808" s="62" t="s">
        <v>119</v>
      </c>
      <c r="G808" s="63">
        <v>3671.52</v>
      </c>
      <c r="H808" s="61">
        <v>443325592</v>
      </c>
      <c r="I808" s="63">
        <v>0</v>
      </c>
      <c r="J808" s="63">
        <v>0</v>
      </c>
      <c r="K808" s="63">
        <v>0</v>
      </c>
      <c r="L808" s="63">
        <v>0</v>
      </c>
      <c r="M808" s="63">
        <v>10104.5</v>
      </c>
      <c r="N808" s="62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6">
        <v>45918.52888888889</v>
      </c>
      <c r="B809" s="57">
        <v>444113661</v>
      </c>
      <c r="C809" s="58" t="s">
        <v>36</v>
      </c>
      <c r="D809" s="58" t="s">
        <v>38</v>
      </c>
      <c r="E809" s="58" t="s">
        <v>46</v>
      </c>
      <c r="F809" s="58" t="s">
        <v>119</v>
      </c>
      <c r="G809" s="59">
        <v>3669.95</v>
      </c>
      <c r="H809" s="57">
        <v>443327237</v>
      </c>
      <c r="I809" s="59">
        <v>0</v>
      </c>
      <c r="J809" s="59">
        <v>0</v>
      </c>
      <c r="K809" s="59">
        <v>0</v>
      </c>
      <c r="L809" s="59">
        <v>-1.53</v>
      </c>
      <c r="M809" s="59">
        <v>10102.969999999999</v>
      </c>
      <c r="N809" s="58" t="s">
        <v>1019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0">
        <v>45918.544641203705</v>
      </c>
      <c r="B810" s="61">
        <v>444119546</v>
      </c>
      <c r="C810" s="62" t="s">
        <v>36</v>
      </c>
      <c r="D810" s="62" t="s">
        <v>37</v>
      </c>
      <c r="E810" s="62" t="s">
        <v>45</v>
      </c>
      <c r="F810" s="62" t="s">
        <v>119</v>
      </c>
      <c r="G810" s="63">
        <v>3672.19</v>
      </c>
      <c r="H810" s="61">
        <v>443333033</v>
      </c>
      <c r="I810" s="63">
        <v>0</v>
      </c>
      <c r="J810" s="63">
        <v>0</v>
      </c>
      <c r="K810" s="63">
        <v>0</v>
      </c>
      <c r="L810" s="63">
        <v>0</v>
      </c>
      <c r="M810" s="63">
        <v>10102.969999999999</v>
      </c>
      <c r="N810" s="62" t="s">
        <v>108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6">
        <v>45918.546631944446</v>
      </c>
      <c r="B811" s="57">
        <v>444119899</v>
      </c>
      <c r="C811" s="58" t="s">
        <v>36</v>
      </c>
      <c r="D811" s="58" t="s">
        <v>38</v>
      </c>
      <c r="E811" s="58" t="s">
        <v>46</v>
      </c>
      <c r="F811" s="58" t="s">
        <v>119</v>
      </c>
      <c r="G811" s="59">
        <v>3670.63</v>
      </c>
      <c r="H811" s="57">
        <v>443333389</v>
      </c>
      <c r="I811" s="59">
        <v>0</v>
      </c>
      <c r="J811" s="59">
        <v>0</v>
      </c>
      <c r="K811" s="59">
        <v>0</v>
      </c>
      <c r="L811" s="59">
        <v>-1.56</v>
      </c>
      <c r="M811" s="59">
        <v>10101.41</v>
      </c>
      <c r="N811" s="58" t="s">
        <v>1020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0">
        <v>45918.547893518517</v>
      </c>
      <c r="B812" s="61">
        <v>444120602</v>
      </c>
      <c r="C812" s="62" t="s">
        <v>36</v>
      </c>
      <c r="D812" s="62" t="s">
        <v>38</v>
      </c>
      <c r="E812" s="62" t="s">
        <v>46</v>
      </c>
      <c r="F812" s="62" t="s">
        <v>119</v>
      </c>
      <c r="G812" s="63">
        <v>3668.84</v>
      </c>
      <c r="H812" s="61">
        <v>443334065</v>
      </c>
      <c r="I812" s="63">
        <v>0</v>
      </c>
      <c r="J812" s="63">
        <v>0</v>
      </c>
      <c r="K812" s="63">
        <v>0</v>
      </c>
      <c r="L812" s="63">
        <v>-2.64</v>
      </c>
      <c r="M812" s="63">
        <v>10098.77</v>
      </c>
      <c r="N812" s="62" t="s">
        <v>1021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6">
        <v>45918.547974537039</v>
      </c>
      <c r="B813" s="57">
        <v>444120718</v>
      </c>
      <c r="C813" s="58" t="s">
        <v>36</v>
      </c>
      <c r="D813" s="58" t="s">
        <v>38</v>
      </c>
      <c r="E813" s="58" t="s">
        <v>46</v>
      </c>
      <c r="F813" s="58" t="s">
        <v>119</v>
      </c>
      <c r="G813" s="59">
        <v>3668.52</v>
      </c>
      <c r="H813" s="57">
        <v>443334179</v>
      </c>
      <c r="I813" s="59">
        <v>0</v>
      </c>
      <c r="J813" s="59">
        <v>0</v>
      </c>
      <c r="K813" s="59">
        <v>0</v>
      </c>
      <c r="L813" s="59">
        <v>-3</v>
      </c>
      <c r="M813" s="59">
        <v>10095.77</v>
      </c>
      <c r="N813" s="58" t="s">
        <v>1022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0">
        <v>45918.547974537039</v>
      </c>
      <c r="B814" s="61">
        <v>444120719</v>
      </c>
      <c r="C814" s="62" t="s">
        <v>36</v>
      </c>
      <c r="D814" s="62" t="s">
        <v>38</v>
      </c>
      <c r="E814" s="62" t="s">
        <v>46</v>
      </c>
      <c r="F814" s="62" t="s">
        <v>119</v>
      </c>
      <c r="G814" s="63">
        <v>3668.52</v>
      </c>
      <c r="H814" s="61">
        <v>443334180</v>
      </c>
      <c r="I814" s="63">
        <v>0</v>
      </c>
      <c r="J814" s="63">
        <v>0</v>
      </c>
      <c r="K814" s="63">
        <v>0</v>
      </c>
      <c r="L814" s="63">
        <v>-3</v>
      </c>
      <c r="M814" s="63">
        <v>10092.77</v>
      </c>
      <c r="N814" s="62" t="s">
        <v>1022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6">
        <v>45918.547997685186</v>
      </c>
      <c r="B815" s="57">
        <v>444120748</v>
      </c>
      <c r="C815" s="58" t="s">
        <v>36</v>
      </c>
      <c r="D815" s="58" t="s">
        <v>38</v>
      </c>
      <c r="E815" s="58" t="s">
        <v>46</v>
      </c>
      <c r="F815" s="58" t="s">
        <v>119</v>
      </c>
      <c r="G815" s="59">
        <v>3668.46</v>
      </c>
      <c r="H815" s="57">
        <v>443334209</v>
      </c>
      <c r="I815" s="59">
        <v>0</v>
      </c>
      <c r="J815" s="59">
        <v>0</v>
      </c>
      <c r="K815" s="59">
        <v>0</v>
      </c>
      <c r="L815" s="59">
        <v>-3.02</v>
      </c>
      <c r="M815" s="59">
        <v>10089.75</v>
      </c>
      <c r="N815" s="58" t="s">
        <v>1023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0">
        <v>45918.547997685186</v>
      </c>
      <c r="B816" s="61">
        <v>444120749</v>
      </c>
      <c r="C816" s="62" t="s">
        <v>36</v>
      </c>
      <c r="D816" s="62" t="s">
        <v>38</v>
      </c>
      <c r="E816" s="62" t="s">
        <v>46</v>
      </c>
      <c r="F816" s="62" t="s">
        <v>119</v>
      </c>
      <c r="G816" s="63">
        <v>3668.46</v>
      </c>
      <c r="H816" s="61">
        <v>443334210</v>
      </c>
      <c r="I816" s="63">
        <v>0</v>
      </c>
      <c r="J816" s="63">
        <v>0</v>
      </c>
      <c r="K816" s="63">
        <v>0</v>
      </c>
      <c r="L816" s="63">
        <v>-3.02</v>
      </c>
      <c r="M816" s="63">
        <v>10086.73</v>
      </c>
      <c r="N816" s="62" t="s">
        <v>1023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6">
        <v>45918.548032407409</v>
      </c>
      <c r="B817" s="57">
        <v>444120791</v>
      </c>
      <c r="C817" s="58" t="s">
        <v>36</v>
      </c>
      <c r="D817" s="58" t="s">
        <v>38</v>
      </c>
      <c r="E817" s="58" t="s">
        <v>46</v>
      </c>
      <c r="F817" s="58" t="s">
        <v>119</v>
      </c>
      <c r="G817" s="59">
        <v>3668.05</v>
      </c>
      <c r="H817" s="57">
        <v>443334250</v>
      </c>
      <c r="I817" s="59">
        <v>0</v>
      </c>
      <c r="J817" s="59">
        <v>0</v>
      </c>
      <c r="K817" s="59">
        <v>0</v>
      </c>
      <c r="L817" s="59">
        <v>-3.06</v>
      </c>
      <c r="M817" s="59">
        <v>10083.67</v>
      </c>
      <c r="N817" s="58" t="s">
        <v>1024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0">
        <v>45918.548032407409</v>
      </c>
      <c r="B818" s="61">
        <v>444120792</v>
      </c>
      <c r="C818" s="62" t="s">
        <v>36</v>
      </c>
      <c r="D818" s="62" t="s">
        <v>38</v>
      </c>
      <c r="E818" s="62" t="s">
        <v>46</v>
      </c>
      <c r="F818" s="62" t="s">
        <v>119</v>
      </c>
      <c r="G818" s="63">
        <v>3668.05</v>
      </c>
      <c r="H818" s="61">
        <v>443334253</v>
      </c>
      <c r="I818" s="63">
        <v>0</v>
      </c>
      <c r="J818" s="63">
        <v>0</v>
      </c>
      <c r="K818" s="63">
        <v>0</v>
      </c>
      <c r="L818" s="63">
        <v>-3.06</v>
      </c>
      <c r="M818" s="63">
        <v>10080.61</v>
      </c>
      <c r="N818" s="62" t="s">
        <v>1025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6">
        <v>45918.548032407409</v>
      </c>
      <c r="B819" s="57">
        <v>444120793</v>
      </c>
      <c r="C819" s="58" t="s">
        <v>36</v>
      </c>
      <c r="D819" s="58" t="s">
        <v>38</v>
      </c>
      <c r="E819" s="58" t="s">
        <v>46</v>
      </c>
      <c r="F819" s="58" t="s">
        <v>119</v>
      </c>
      <c r="G819" s="59">
        <v>3668.05</v>
      </c>
      <c r="H819" s="57">
        <v>443334254</v>
      </c>
      <c r="I819" s="59">
        <v>0</v>
      </c>
      <c r="J819" s="59">
        <v>0</v>
      </c>
      <c r="K819" s="59">
        <v>0</v>
      </c>
      <c r="L819" s="59">
        <v>-3.06</v>
      </c>
      <c r="M819" s="59">
        <v>10077.549999999999</v>
      </c>
      <c r="N819" s="58" t="s">
        <v>1025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0">
        <v>45918.550081018519</v>
      </c>
      <c r="B820" s="61">
        <v>444121786</v>
      </c>
      <c r="C820" s="62" t="s">
        <v>36</v>
      </c>
      <c r="D820" s="62" t="s">
        <v>38</v>
      </c>
      <c r="E820" s="62" t="s">
        <v>45</v>
      </c>
      <c r="F820" s="62" t="s">
        <v>119</v>
      </c>
      <c r="G820" s="63">
        <v>3669.89</v>
      </c>
      <c r="H820" s="61">
        <v>443335228</v>
      </c>
      <c r="I820" s="63">
        <v>0</v>
      </c>
      <c r="J820" s="63">
        <v>0</v>
      </c>
      <c r="K820" s="63">
        <v>0</v>
      </c>
      <c r="L820" s="63">
        <v>0</v>
      </c>
      <c r="M820" s="63">
        <v>10077.549999999999</v>
      </c>
      <c r="N820" s="62" t="s">
        <v>107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6">
        <v>45918.550081018519</v>
      </c>
      <c r="B821" s="57">
        <v>444121788</v>
      </c>
      <c r="C821" s="58" t="s">
        <v>36</v>
      </c>
      <c r="D821" s="58" t="s">
        <v>38</v>
      </c>
      <c r="E821" s="58" t="s">
        <v>45</v>
      </c>
      <c r="F821" s="58" t="s">
        <v>119</v>
      </c>
      <c r="G821" s="59">
        <v>3669.89</v>
      </c>
      <c r="H821" s="57">
        <v>443335230</v>
      </c>
      <c r="I821" s="59">
        <v>0</v>
      </c>
      <c r="J821" s="59">
        <v>0</v>
      </c>
      <c r="K821" s="59">
        <v>0</v>
      </c>
      <c r="L821" s="59">
        <v>0</v>
      </c>
      <c r="M821" s="59">
        <v>10077.549999999999</v>
      </c>
      <c r="N821" s="5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0">
        <v>45918.550092592595</v>
      </c>
      <c r="B822" s="61">
        <v>444121790</v>
      </c>
      <c r="C822" s="62" t="s">
        <v>36</v>
      </c>
      <c r="D822" s="62" t="s">
        <v>38</v>
      </c>
      <c r="E822" s="62" t="s">
        <v>45</v>
      </c>
      <c r="F822" s="62" t="s">
        <v>119</v>
      </c>
      <c r="G822" s="63">
        <v>3669.88</v>
      </c>
      <c r="H822" s="61">
        <v>443335232</v>
      </c>
      <c r="I822" s="63">
        <v>0</v>
      </c>
      <c r="J822" s="63">
        <v>0</v>
      </c>
      <c r="K822" s="63">
        <v>0</v>
      </c>
      <c r="L822" s="63">
        <v>0</v>
      </c>
      <c r="M822" s="63">
        <v>10077.549999999999</v>
      </c>
      <c r="N822" s="62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6">
        <v>45918.550092592595</v>
      </c>
      <c r="B823" s="57">
        <v>444121792</v>
      </c>
      <c r="C823" s="58" t="s">
        <v>36</v>
      </c>
      <c r="D823" s="58" t="s">
        <v>38</v>
      </c>
      <c r="E823" s="58" t="s">
        <v>45</v>
      </c>
      <c r="F823" s="58" t="s">
        <v>119</v>
      </c>
      <c r="G823" s="59">
        <v>3669.85</v>
      </c>
      <c r="H823" s="57">
        <v>443335234</v>
      </c>
      <c r="I823" s="59">
        <v>0</v>
      </c>
      <c r="J823" s="59">
        <v>0</v>
      </c>
      <c r="K823" s="59">
        <v>0</v>
      </c>
      <c r="L823" s="59">
        <v>0</v>
      </c>
      <c r="M823" s="59">
        <v>10077.549999999999</v>
      </c>
      <c r="N823" s="5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0">
        <v>45918.550092592595</v>
      </c>
      <c r="B824" s="61">
        <v>444121793</v>
      </c>
      <c r="C824" s="62" t="s">
        <v>36</v>
      </c>
      <c r="D824" s="62" t="s">
        <v>38</v>
      </c>
      <c r="E824" s="62" t="s">
        <v>45</v>
      </c>
      <c r="F824" s="62" t="s">
        <v>119</v>
      </c>
      <c r="G824" s="63">
        <v>3669.85</v>
      </c>
      <c r="H824" s="61">
        <v>443335235</v>
      </c>
      <c r="I824" s="63">
        <v>0</v>
      </c>
      <c r="J824" s="63">
        <v>0</v>
      </c>
      <c r="K824" s="63">
        <v>0</v>
      </c>
      <c r="L824" s="63">
        <v>0</v>
      </c>
      <c r="M824" s="63">
        <v>10077.549999999999</v>
      </c>
      <c r="N824" s="62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6">
        <v>45918.550092592595</v>
      </c>
      <c r="B825" s="57">
        <v>444121796</v>
      </c>
      <c r="C825" s="58" t="s">
        <v>36</v>
      </c>
      <c r="D825" s="58" t="s">
        <v>38</v>
      </c>
      <c r="E825" s="58" t="s">
        <v>45</v>
      </c>
      <c r="F825" s="58" t="s">
        <v>119</v>
      </c>
      <c r="G825" s="59">
        <v>3669.85</v>
      </c>
      <c r="H825" s="57">
        <v>443335238</v>
      </c>
      <c r="I825" s="59">
        <v>0</v>
      </c>
      <c r="J825" s="59">
        <v>0</v>
      </c>
      <c r="K825" s="59">
        <v>0</v>
      </c>
      <c r="L825" s="59">
        <v>0</v>
      </c>
      <c r="M825" s="59">
        <v>10077.549999999999</v>
      </c>
      <c r="N825" s="58" t="s">
        <v>108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0">
        <v>45918.551168981481</v>
      </c>
      <c r="B826" s="61">
        <v>444122173</v>
      </c>
      <c r="C826" s="62" t="s">
        <v>36</v>
      </c>
      <c r="D826" s="62" t="s">
        <v>37</v>
      </c>
      <c r="E826" s="62" t="s">
        <v>46</v>
      </c>
      <c r="F826" s="62" t="s">
        <v>119</v>
      </c>
      <c r="G826" s="63">
        <v>3668.37</v>
      </c>
      <c r="H826" s="61">
        <v>443335613</v>
      </c>
      <c r="I826" s="63">
        <v>0</v>
      </c>
      <c r="J826" s="63">
        <v>0</v>
      </c>
      <c r="K826" s="63">
        <v>0</v>
      </c>
      <c r="L826" s="63">
        <v>1.51</v>
      </c>
      <c r="M826" s="63">
        <v>10079.06</v>
      </c>
      <c r="N826" s="62" t="s">
        <v>1026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6">
        <v>45918.551168981481</v>
      </c>
      <c r="B827" s="57">
        <v>444122174</v>
      </c>
      <c r="C827" s="58" t="s">
        <v>36</v>
      </c>
      <c r="D827" s="58" t="s">
        <v>37</v>
      </c>
      <c r="E827" s="58" t="s">
        <v>46</v>
      </c>
      <c r="F827" s="58" t="s">
        <v>119</v>
      </c>
      <c r="G827" s="59">
        <v>3668.37</v>
      </c>
      <c r="H827" s="57">
        <v>443335614</v>
      </c>
      <c r="I827" s="59">
        <v>0</v>
      </c>
      <c r="J827" s="59">
        <v>0</v>
      </c>
      <c r="K827" s="59">
        <v>0</v>
      </c>
      <c r="L827" s="59">
        <v>1.48</v>
      </c>
      <c r="M827" s="59">
        <v>10080.540000000001</v>
      </c>
      <c r="N827" s="58" t="s">
        <v>1026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0">
        <v>45918.551168981481</v>
      </c>
      <c r="B828" s="61">
        <v>444122175</v>
      </c>
      <c r="C828" s="62" t="s">
        <v>36</v>
      </c>
      <c r="D828" s="62" t="s">
        <v>37</v>
      </c>
      <c r="E828" s="62" t="s">
        <v>46</v>
      </c>
      <c r="F828" s="62" t="s">
        <v>119</v>
      </c>
      <c r="G828" s="63">
        <v>3668.37</v>
      </c>
      <c r="H828" s="61">
        <v>443335615</v>
      </c>
      <c r="I828" s="63">
        <v>0</v>
      </c>
      <c r="J828" s="63">
        <v>0</v>
      </c>
      <c r="K828" s="63">
        <v>0</v>
      </c>
      <c r="L828" s="63">
        <v>1.52</v>
      </c>
      <c r="M828" s="63">
        <v>10082.06</v>
      </c>
      <c r="N828" s="62" t="s">
        <v>1026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6">
        <v>45918.552881944444</v>
      </c>
      <c r="B829" s="57">
        <v>444123068</v>
      </c>
      <c r="C829" s="58" t="s">
        <v>36</v>
      </c>
      <c r="D829" s="58" t="s">
        <v>37</v>
      </c>
      <c r="E829" s="58" t="s">
        <v>46</v>
      </c>
      <c r="F829" s="58" t="s">
        <v>119</v>
      </c>
      <c r="G829" s="59">
        <v>3666.78</v>
      </c>
      <c r="H829" s="57">
        <v>443336488</v>
      </c>
      <c r="I829" s="59">
        <v>0</v>
      </c>
      <c r="J829" s="59">
        <v>0</v>
      </c>
      <c r="K829" s="59">
        <v>0</v>
      </c>
      <c r="L829" s="59">
        <v>3.07</v>
      </c>
      <c r="M829" s="59">
        <v>10085.129999999999</v>
      </c>
      <c r="N829" s="58" t="s">
        <v>1027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0">
        <v>45918.552881944444</v>
      </c>
      <c r="B830" s="61">
        <v>444123069</v>
      </c>
      <c r="C830" s="62" t="s">
        <v>36</v>
      </c>
      <c r="D830" s="62" t="s">
        <v>37</v>
      </c>
      <c r="E830" s="62" t="s">
        <v>46</v>
      </c>
      <c r="F830" s="62" t="s">
        <v>119</v>
      </c>
      <c r="G830" s="63">
        <v>3666.78</v>
      </c>
      <c r="H830" s="61">
        <v>443336489</v>
      </c>
      <c r="I830" s="63">
        <v>0</v>
      </c>
      <c r="J830" s="63">
        <v>0</v>
      </c>
      <c r="K830" s="63">
        <v>0</v>
      </c>
      <c r="L830" s="63">
        <v>3.07</v>
      </c>
      <c r="M830" s="63">
        <v>10088.200000000001</v>
      </c>
      <c r="N830" s="62" t="s">
        <v>1027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6">
        <v>45918.553680555553</v>
      </c>
      <c r="B831" s="57">
        <v>444123494</v>
      </c>
      <c r="C831" s="58" t="s">
        <v>36</v>
      </c>
      <c r="D831" s="58" t="s">
        <v>37</v>
      </c>
      <c r="E831" s="58" t="s">
        <v>46</v>
      </c>
      <c r="F831" s="58" t="s">
        <v>119</v>
      </c>
      <c r="G831" s="59">
        <v>3666.34</v>
      </c>
      <c r="H831" s="57">
        <v>443336928</v>
      </c>
      <c r="I831" s="59">
        <v>0</v>
      </c>
      <c r="J831" s="59">
        <v>0</v>
      </c>
      <c r="K831" s="59">
        <v>0</v>
      </c>
      <c r="L831" s="59">
        <v>3.55</v>
      </c>
      <c r="M831" s="59">
        <v>10091.75</v>
      </c>
      <c r="N831" s="58" t="s">
        <v>1028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0">
        <v>45918.555752314816</v>
      </c>
      <c r="B832" s="61">
        <v>444124435</v>
      </c>
      <c r="C832" s="62" t="s">
        <v>36</v>
      </c>
      <c r="D832" s="62" t="s">
        <v>38</v>
      </c>
      <c r="E832" s="62" t="s">
        <v>45</v>
      </c>
      <c r="F832" s="62" t="s">
        <v>119</v>
      </c>
      <c r="G832" s="63">
        <v>3666.51</v>
      </c>
      <c r="H832" s="61">
        <v>443337877</v>
      </c>
      <c r="I832" s="63">
        <v>0</v>
      </c>
      <c r="J832" s="63">
        <v>0</v>
      </c>
      <c r="K832" s="63">
        <v>0</v>
      </c>
      <c r="L832" s="63">
        <v>0</v>
      </c>
      <c r="M832" s="63">
        <v>10091.75</v>
      </c>
      <c r="N832" s="62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6">
        <v>45918.555752314816</v>
      </c>
      <c r="B833" s="57">
        <v>444124437</v>
      </c>
      <c r="C833" s="58" t="s">
        <v>36</v>
      </c>
      <c r="D833" s="58" t="s">
        <v>38</v>
      </c>
      <c r="E833" s="58" t="s">
        <v>45</v>
      </c>
      <c r="F833" s="58" t="s">
        <v>119</v>
      </c>
      <c r="G833" s="59">
        <v>3666.51</v>
      </c>
      <c r="H833" s="57">
        <v>443337880</v>
      </c>
      <c r="I833" s="59">
        <v>0</v>
      </c>
      <c r="J833" s="59">
        <v>0</v>
      </c>
      <c r="K833" s="59">
        <v>0</v>
      </c>
      <c r="L833" s="59">
        <v>0</v>
      </c>
      <c r="M833" s="59">
        <v>10091.75</v>
      </c>
      <c r="N833" s="58" t="s">
        <v>108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0">
        <v>45918.555763888886</v>
      </c>
      <c r="B834" s="61">
        <v>444124440</v>
      </c>
      <c r="C834" s="62" t="s">
        <v>36</v>
      </c>
      <c r="D834" s="62" t="s">
        <v>38</v>
      </c>
      <c r="E834" s="62" t="s">
        <v>45</v>
      </c>
      <c r="F834" s="62" t="s">
        <v>119</v>
      </c>
      <c r="G834" s="63">
        <v>3666.51</v>
      </c>
      <c r="H834" s="61">
        <v>443337884</v>
      </c>
      <c r="I834" s="63">
        <v>0</v>
      </c>
      <c r="J834" s="63">
        <v>0</v>
      </c>
      <c r="K834" s="63">
        <v>0</v>
      </c>
      <c r="L834" s="63">
        <v>0</v>
      </c>
      <c r="M834" s="63">
        <v>10091.75</v>
      </c>
      <c r="N834" s="62" t="s">
        <v>107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6">
        <v>45918.555763888886</v>
      </c>
      <c r="B835" s="57">
        <v>444124441</v>
      </c>
      <c r="C835" s="58" t="s">
        <v>36</v>
      </c>
      <c r="D835" s="58" t="s">
        <v>38</v>
      </c>
      <c r="E835" s="58" t="s">
        <v>45</v>
      </c>
      <c r="F835" s="58" t="s">
        <v>119</v>
      </c>
      <c r="G835" s="59">
        <v>3666.52</v>
      </c>
      <c r="H835" s="57">
        <v>443337886</v>
      </c>
      <c r="I835" s="59">
        <v>0</v>
      </c>
      <c r="J835" s="59">
        <v>0</v>
      </c>
      <c r="K835" s="59">
        <v>0</v>
      </c>
      <c r="L835" s="59">
        <v>0</v>
      </c>
      <c r="M835" s="59">
        <v>10091.75</v>
      </c>
      <c r="N835" s="5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0">
        <v>45918.555763888886</v>
      </c>
      <c r="B836" s="61">
        <v>444124466</v>
      </c>
      <c r="C836" s="62" t="s">
        <v>36</v>
      </c>
      <c r="D836" s="62" t="s">
        <v>38</v>
      </c>
      <c r="E836" s="62" t="s">
        <v>45</v>
      </c>
      <c r="F836" s="62" t="s">
        <v>119</v>
      </c>
      <c r="G836" s="63">
        <v>3666.52</v>
      </c>
      <c r="H836" s="61">
        <v>443337912</v>
      </c>
      <c r="I836" s="63">
        <v>0</v>
      </c>
      <c r="J836" s="63">
        <v>0</v>
      </c>
      <c r="K836" s="63">
        <v>0</v>
      </c>
      <c r="L836" s="63">
        <v>0</v>
      </c>
      <c r="M836" s="63">
        <v>10091.75</v>
      </c>
      <c r="N836" s="62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6">
        <v>45918.555763888886</v>
      </c>
      <c r="B837" s="57">
        <v>444124480</v>
      </c>
      <c r="C837" s="58" t="s">
        <v>36</v>
      </c>
      <c r="D837" s="58" t="s">
        <v>38</v>
      </c>
      <c r="E837" s="58" t="s">
        <v>45</v>
      </c>
      <c r="F837" s="58" t="s">
        <v>119</v>
      </c>
      <c r="G837" s="59">
        <v>3666.52</v>
      </c>
      <c r="H837" s="57">
        <v>443337926</v>
      </c>
      <c r="I837" s="59">
        <v>0</v>
      </c>
      <c r="J837" s="59">
        <v>0</v>
      </c>
      <c r="K837" s="59">
        <v>0</v>
      </c>
      <c r="L837" s="59">
        <v>0</v>
      </c>
      <c r="M837" s="59">
        <v>10091.75</v>
      </c>
      <c r="N837" s="5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0">
        <v>45918.557013888887</v>
      </c>
      <c r="B838" s="61">
        <v>444125326</v>
      </c>
      <c r="C838" s="62" t="s">
        <v>36</v>
      </c>
      <c r="D838" s="62" t="s">
        <v>37</v>
      </c>
      <c r="E838" s="62" t="s">
        <v>46</v>
      </c>
      <c r="F838" s="62" t="s">
        <v>119</v>
      </c>
      <c r="G838" s="63">
        <v>3668.02</v>
      </c>
      <c r="H838" s="61">
        <v>443338794</v>
      </c>
      <c r="I838" s="63">
        <v>0</v>
      </c>
      <c r="J838" s="63">
        <v>0</v>
      </c>
      <c r="K838" s="63">
        <v>0</v>
      </c>
      <c r="L838" s="63">
        <v>-1.51</v>
      </c>
      <c r="M838" s="63">
        <v>10090.24</v>
      </c>
      <c r="N838" s="62" t="s">
        <v>1029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6">
        <v>45918.55878472222</v>
      </c>
      <c r="B839" s="57">
        <v>444126742</v>
      </c>
      <c r="C839" s="58" t="s">
        <v>36</v>
      </c>
      <c r="D839" s="58" t="s">
        <v>37</v>
      </c>
      <c r="E839" s="58" t="s">
        <v>46</v>
      </c>
      <c r="F839" s="58" t="s">
        <v>119</v>
      </c>
      <c r="G839" s="59">
        <v>3669.01</v>
      </c>
      <c r="H839" s="57">
        <v>443340225</v>
      </c>
      <c r="I839" s="59">
        <v>0</v>
      </c>
      <c r="J839" s="59">
        <v>0</v>
      </c>
      <c r="K839" s="59">
        <v>0</v>
      </c>
      <c r="L839" s="59">
        <v>-2.4900000000000002</v>
      </c>
      <c r="M839" s="59">
        <v>10087.75</v>
      </c>
      <c r="N839" s="58" t="s">
        <v>1030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0">
        <v>45918.558854166666</v>
      </c>
      <c r="B840" s="61">
        <v>444126814</v>
      </c>
      <c r="C840" s="62" t="s">
        <v>36</v>
      </c>
      <c r="D840" s="62" t="s">
        <v>37</v>
      </c>
      <c r="E840" s="62" t="s">
        <v>46</v>
      </c>
      <c r="F840" s="62" t="s">
        <v>119</v>
      </c>
      <c r="G840" s="63">
        <v>3669.53</v>
      </c>
      <c r="H840" s="61">
        <v>443340298</v>
      </c>
      <c r="I840" s="63">
        <v>0</v>
      </c>
      <c r="J840" s="63">
        <v>0</v>
      </c>
      <c r="K840" s="63">
        <v>0</v>
      </c>
      <c r="L840" s="63">
        <v>-3.02</v>
      </c>
      <c r="M840" s="63">
        <v>10084.73</v>
      </c>
      <c r="N840" s="62" t="s">
        <v>1031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6">
        <v>45918.558854166666</v>
      </c>
      <c r="B841" s="57">
        <v>444126815</v>
      </c>
      <c r="C841" s="58" t="s">
        <v>36</v>
      </c>
      <c r="D841" s="58" t="s">
        <v>37</v>
      </c>
      <c r="E841" s="58" t="s">
        <v>46</v>
      </c>
      <c r="F841" s="58" t="s">
        <v>119</v>
      </c>
      <c r="G841" s="59">
        <v>3669.53</v>
      </c>
      <c r="H841" s="57">
        <v>443340299</v>
      </c>
      <c r="I841" s="59">
        <v>0</v>
      </c>
      <c r="J841" s="59">
        <v>0</v>
      </c>
      <c r="K841" s="59">
        <v>0</v>
      </c>
      <c r="L841" s="59">
        <v>-3.02</v>
      </c>
      <c r="M841" s="59">
        <v>10081.709999999999</v>
      </c>
      <c r="N841" s="58" t="s">
        <v>1032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0">
        <v>45918.558854166666</v>
      </c>
      <c r="B842" s="61">
        <v>444126816</v>
      </c>
      <c r="C842" s="62" t="s">
        <v>36</v>
      </c>
      <c r="D842" s="62" t="s">
        <v>37</v>
      </c>
      <c r="E842" s="62" t="s">
        <v>46</v>
      </c>
      <c r="F842" s="62" t="s">
        <v>119</v>
      </c>
      <c r="G842" s="63">
        <v>3669.53</v>
      </c>
      <c r="H842" s="61">
        <v>443340300</v>
      </c>
      <c r="I842" s="63">
        <v>0</v>
      </c>
      <c r="J842" s="63">
        <v>0</v>
      </c>
      <c r="K842" s="63">
        <v>0</v>
      </c>
      <c r="L842" s="63">
        <v>-3.01</v>
      </c>
      <c r="M842" s="63">
        <v>10078.700000000001</v>
      </c>
      <c r="N842" s="62" t="s">
        <v>1032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6">
        <v>45918.558854166666</v>
      </c>
      <c r="B843" s="57">
        <v>444126817</v>
      </c>
      <c r="C843" s="58" t="s">
        <v>36</v>
      </c>
      <c r="D843" s="58" t="s">
        <v>37</v>
      </c>
      <c r="E843" s="58" t="s">
        <v>46</v>
      </c>
      <c r="F843" s="58" t="s">
        <v>119</v>
      </c>
      <c r="G843" s="59">
        <v>3669.53</v>
      </c>
      <c r="H843" s="57">
        <v>443340301</v>
      </c>
      <c r="I843" s="59">
        <v>0</v>
      </c>
      <c r="J843" s="59">
        <v>0</v>
      </c>
      <c r="K843" s="59">
        <v>0</v>
      </c>
      <c r="L843" s="59">
        <v>-3.01</v>
      </c>
      <c r="M843" s="59">
        <v>10075.69</v>
      </c>
      <c r="N843" s="58" t="s">
        <v>1032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0">
        <v>45918.569756944446</v>
      </c>
      <c r="B844" s="61">
        <v>444132306</v>
      </c>
      <c r="C844" s="62" t="s">
        <v>36</v>
      </c>
      <c r="D844" s="62" t="s">
        <v>38</v>
      </c>
      <c r="E844" s="62" t="s">
        <v>45</v>
      </c>
      <c r="F844" s="62" t="s">
        <v>119</v>
      </c>
      <c r="G844" s="63">
        <v>3667.2</v>
      </c>
      <c r="H844" s="61">
        <v>443345743</v>
      </c>
      <c r="I844" s="63">
        <v>0</v>
      </c>
      <c r="J844" s="63">
        <v>0</v>
      </c>
      <c r="K844" s="63">
        <v>0</v>
      </c>
      <c r="L844" s="63">
        <v>0</v>
      </c>
      <c r="M844" s="63">
        <v>10075.69</v>
      </c>
      <c r="N844" s="62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6">
        <v>45918.569756944446</v>
      </c>
      <c r="B845" s="57">
        <v>444132307</v>
      </c>
      <c r="C845" s="58" t="s">
        <v>36</v>
      </c>
      <c r="D845" s="58" t="s">
        <v>38</v>
      </c>
      <c r="E845" s="58" t="s">
        <v>45</v>
      </c>
      <c r="F845" s="58" t="s">
        <v>119</v>
      </c>
      <c r="G845" s="59">
        <v>3667.2</v>
      </c>
      <c r="H845" s="57">
        <v>443345744</v>
      </c>
      <c r="I845" s="59">
        <v>0</v>
      </c>
      <c r="J845" s="59">
        <v>0</v>
      </c>
      <c r="K845" s="59">
        <v>0</v>
      </c>
      <c r="L845" s="59">
        <v>0</v>
      </c>
      <c r="M845" s="59">
        <v>10075.69</v>
      </c>
      <c r="N845" s="5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0">
        <v>45918.569768518515</v>
      </c>
      <c r="B846" s="61">
        <v>444132308</v>
      </c>
      <c r="C846" s="62" t="s">
        <v>36</v>
      </c>
      <c r="D846" s="62" t="s">
        <v>38</v>
      </c>
      <c r="E846" s="62" t="s">
        <v>45</v>
      </c>
      <c r="F846" s="62" t="s">
        <v>119</v>
      </c>
      <c r="G846" s="63">
        <v>3667.15</v>
      </c>
      <c r="H846" s="61">
        <v>443345746</v>
      </c>
      <c r="I846" s="63">
        <v>0</v>
      </c>
      <c r="J846" s="63">
        <v>0</v>
      </c>
      <c r="K846" s="63">
        <v>0</v>
      </c>
      <c r="L846" s="63">
        <v>0</v>
      </c>
      <c r="M846" s="63">
        <v>10075.69</v>
      </c>
      <c r="N846" s="62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6">
        <v>45918.569768518515</v>
      </c>
      <c r="B847" s="57">
        <v>444132311</v>
      </c>
      <c r="C847" s="58" t="s">
        <v>36</v>
      </c>
      <c r="D847" s="58" t="s">
        <v>38</v>
      </c>
      <c r="E847" s="58" t="s">
        <v>45</v>
      </c>
      <c r="F847" s="58" t="s">
        <v>119</v>
      </c>
      <c r="G847" s="59">
        <v>3667.12</v>
      </c>
      <c r="H847" s="57">
        <v>443345749</v>
      </c>
      <c r="I847" s="59">
        <v>0</v>
      </c>
      <c r="J847" s="59">
        <v>0</v>
      </c>
      <c r="K847" s="59">
        <v>0</v>
      </c>
      <c r="L847" s="59">
        <v>0</v>
      </c>
      <c r="M847" s="59">
        <v>10075.69</v>
      </c>
      <c r="N847" s="5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0">
        <v>45918.574502314812</v>
      </c>
      <c r="B848" s="61">
        <v>444133999</v>
      </c>
      <c r="C848" s="62" t="s">
        <v>36</v>
      </c>
      <c r="D848" s="62" t="s">
        <v>38</v>
      </c>
      <c r="E848" s="62" t="s">
        <v>45</v>
      </c>
      <c r="F848" s="62" t="s">
        <v>119</v>
      </c>
      <c r="G848" s="63">
        <v>3666.23</v>
      </c>
      <c r="H848" s="61">
        <v>443347406</v>
      </c>
      <c r="I848" s="63">
        <v>0</v>
      </c>
      <c r="J848" s="63">
        <v>0</v>
      </c>
      <c r="K848" s="63">
        <v>0</v>
      </c>
      <c r="L848" s="63">
        <v>0</v>
      </c>
      <c r="M848" s="63">
        <v>10075.69</v>
      </c>
      <c r="N848" s="62" t="s">
        <v>108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6">
        <v>45918.574502314812</v>
      </c>
      <c r="B849" s="57">
        <v>444134001</v>
      </c>
      <c r="C849" s="58" t="s">
        <v>36</v>
      </c>
      <c r="D849" s="58" t="s">
        <v>38</v>
      </c>
      <c r="E849" s="58" t="s">
        <v>45</v>
      </c>
      <c r="F849" s="58" t="s">
        <v>119</v>
      </c>
      <c r="G849" s="59">
        <v>3666.23</v>
      </c>
      <c r="H849" s="57">
        <v>443347408</v>
      </c>
      <c r="I849" s="59">
        <v>0</v>
      </c>
      <c r="J849" s="59">
        <v>0</v>
      </c>
      <c r="K849" s="59">
        <v>0</v>
      </c>
      <c r="L849" s="59">
        <v>0</v>
      </c>
      <c r="M849" s="59">
        <v>10075.69</v>
      </c>
      <c r="N849" s="58" t="s">
        <v>107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0">
        <v>45918.576481481483</v>
      </c>
      <c r="B850" s="61">
        <v>444134576</v>
      </c>
      <c r="C850" s="62" t="s">
        <v>36</v>
      </c>
      <c r="D850" s="62" t="s">
        <v>37</v>
      </c>
      <c r="E850" s="62" t="s">
        <v>46</v>
      </c>
      <c r="F850" s="62" t="s">
        <v>119</v>
      </c>
      <c r="G850" s="63">
        <v>3667.75</v>
      </c>
      <c r="H850" s="61">
        <v>443347968</v>
      </c>
      <c r="I850" s="63">
        <v>0</v>
      </c>
      <c r="J850" s="63">
        <v>0</v>
      </c>
      <c r="K850" s="63">
        <v>0</v>
      </c>
      <c r="L850" s="63">
        <v>-1.52</v>
      </c>
      <c r="M850" s="63">
        <v>10074.17</v>
      </c>
      <c r="N850" s="62" t="s">
        <v>1033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6">
        <v>45918.578668981485</v>
      </c>
      <c r="B851" s="57">
        <v>444135358</v>
      </c>
      <c r="C851" s="58" t="s">
        <v>36</v>
      </c>
      <c r="D851" s="58" t="s">
        <v>37</v>
      </c>
      <c r="E851" s="58" t="s">
        <v>46</v>
      </c>
      <c r="F851" s="58" t="s">
        <v>119</v>
      </c>
      <c r="G851" s="59">
        <v>3669.25</v>
      </c>
      <c r="H851" s="57">
        <v>443348714</v>
      </c>
      <c r="I851" s="59">
        <v>0</v>
      </c>
      <c r="J851" s="59">
        <v>0</v>
      </c>
      <c r="K851" s="59">
        <v>0</v>
      </c>
      <c r="L851" s="59">
        <v>-3.02</v>
      </c>
      <c r="M851" s="59">
        <v>10071.15</v>
      </c>
      <c r="N851" s="58" t="s">
        <v>1034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0">
        <v>45918.595925925925</v>
      </c>
      <c r="B852" s="61">
        <v>444142009</v>
      </c>
      <c r="C852" s="62" t="s">
        <v>36</v>
      </c>
      <c r="D852" s="62" t="s">
        <v>37</v>
      </c>
      <c r="E852" s="62" t="s">
        <v>46</v>
      </c>
      <c r="F852" s="62" t="s">
        <v>119</v>
      </c>
      <c r="G852" s="63">
        <v>3669.72</v>
      </c>
      <c r="H852" s="61">
        <v>443355240</v>
      </c>
      <c r="I852" s="63">
        <v>0</v>
      </c>
      <c r="J852" s="63">
        <v>0</v>
      </c>
      <c r="K852" s="63">
        <v>0</v>
      </c>
      <c r="L852" s="63">
        <v>-2.57</v>
      </c>
      <c r="M852" s="63">
        <v>10068.58</v>
      </c>
      <c r="N852" s="62" t="s">
        <v>1035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6">
        <v>45918.596145833333</v>
      </c>
      <c r="B853" s="57">
        <v>444142153</v>
      </c>
      <c r="C853" s="58" t="s">
        <v>36</v>
      </c>
      <c r="D853" s="58" t="s">
        <v>37</v>
      </c>
      <c r="E853" s="58" t="s">
        <v>46</v>
      </c>
      <c r="F853" s="58" t="s">
        <v>119</v>
      </c>
      <c r="G853" s="59">
        <v>3670.23</v>
      </c>
      <c r="H853" s="57">
        <v>443355377</v>
      </c>
      <c r="I853" s="59">
        <v>0</v>
      </c>
      <c r="J853" s="59">
        <v>0</v>
      </c>
      <c r="K853" s="59">
        <v>0</v>
      </c>
      <c r="L853" s="59">
        <v>-3.03</v>
      </c>
      <c r="M853" s="59">
        <v>10065.549999999999</v>
      </c>
      <c r="N853" s="58" t="s">
        <v>1036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0">
        <v>45918.596145833333</v>
      </c>
      <c r="B854" s="61">
        <v>444142154</v>
      </c>
      <c r="C854" s="62" t="s">
        <v>36</v>
      </c>
      <c r="D854" s="62" t="s">
        <v>37</v>
      </c>
      <c r="E854" s="62" t="s">
        <v>46</v>
      </c>
      <c r="F854" s="62" t="s">
        <v>119</v>
      </c>
      <c r="G854" s="63">
        <v>3670.23</v>
      </c>
      <c r="H854" s="61">
        <v>443355378</v>
      </c>
      <c r="I854" s="63">
        <v>0</v>
      </c>
      <c r="J854" s="63">
        <v>0</v>
      </c>
      <c r="K854" s="63">
        <v>0</v>
      </c>
      <c r="L854" s="63">
        <v>-3.03</v>
      </c>
      <c r="M854" s="63">
        <v>10062.52</v>
      </c>
      <c r="N854" s="62" t="s">
        <v>1036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6">
        <v>45918.596145833333</v>
      </c>
      <c r="B855" s="57">
        <v>444142155</v>
      </c>
      <c r="C855" s="58" t="s">
        <v>36</v>
      </c>
      <c r="D855" s="58" t="s">
        <v>37</v>
      </c>
      <c r="E855" s="58" t="s">
        <v>46</v>
      </c>
      <c r="F855" s="58" t="s">
        <v>119</v>
      </c>
      <c r="G855" s="59">
        <v>3670.23</v>
      </c>
      <c r="H855" s="57">
        <v>443355379</v>
      </c>
      <c r="I855" s="59">
        <v>0</v>
      </c>
      <c r="J855" s="59">
        <v>0</v>
      </c>
      <c r="K855" s="59">
        <v>0</v>
      </c>
      <c r="L855" s="59">
        <v>-3.11</v>
      </c>
      <c r="M855" s="59">
        <v>10059.41</v>
      </c>
      <c r="N855" s="58" t="s">
        <v>1036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0">
        <v>45918.598807870374</v>
      </c>
      <c r="B856" s="61">
        <v>444143603</v>
      </c>
      <c r="C856" s="62" t="s">
        <v>36</v>
      </c>
      <c r="D856" s="62" t="s">
        <v>37</v>
      </c>
      <c r="E856" s="62" t="s">
        <v>45</v>
      </c>
      <c r="F856" s="62" t="s">
        <v>119</v>
      </c>
      <c r="G856" s="63">
        <v>3669.85</v>
      </c>
      <c r="H856" s="61">
        <v>443356771</v>
      </c>
      <c r="I856" s="63">
        <v>0</v>
      </c>
      <c r="J856" s="63">
        <v>0</v>
      </c>
      <c r="K856" s="63">
        <v>0</v>
      </c>
      <c r="L856" s="63">
        <v>0</v>
      </c>
      <c r="M856" s="63">
        <v>10059.41</v>
      </c>
      <c r="N856" s="62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6">
        <v>45918.598807870374</v>
      </c>
      <c r="B857" s="57">
        <v>444143604</v>
      </c>
      <c r="C857" s="58" t="s">
        <v>36</v>
      </c>
      <c r="D857" s="58" t="s">
        <v>37</v>
      </c>
      <c r="E857" s="58" t="s">
        <v>45</v>
      </c>
      <c r="F857" s="58" t="s">
        <v>119</v>
      </c>
      <c r="G857" s="59">
        <v>3669.84</v>
      </c>
      <c r="H857" s="57">
        <v>443356772</v>
      </c>
      <c r="I857" s="59">
        <v>0</v>
      </c>
      <c r="J857" s="59">
        <v>0</v>
      </c>
      <c r="K857" s="59">
        <v>0</v>
      </c>
      <c r="L857" s="59">
        <v>0</v>
      </c>
      <c r="M857" s="59">
        <v>10059.41</v>
      </c>
      <c r="N857" s="58" t="s">
        <v>108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0">
        <v>45918.598807870374</v>
      </c>
      <c r="B858" s="61">
        <v>444143605</v>
      </c>
      <c r="C858" s="62" t="s">
        <v>36</v>
      </c>
      <c r="D858" s="62" t="s">
        <v>37</v>
      </c>
      <c r="E858" s="62" t="s">
        <v>45</v>
      </c>
      <c r="F858" s="62" t="s">
        <v>119</v>
      </c>
      <c r="G858" s="63">
        <v>3669.84</v>
      </c>
      <c r="H858" s="61">
        <v>443356773</v>
      </c>
      <c r="I858" s="63">
        <v>0</v>
      </c>
      <c r="J858" s="63">
        <v>0</v>
      </c>
      <c r="K858" s="63">
        <v>0</v>
      </c>
      <c r="L858" s="63">
        <v>0</v>
      </c>
      <c r="M858" s="63">
        <v>10059.41</v>
      </c>
      <c r="N858" s="62" t="s">
        <v>107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6">
        <v>45918.598819444444</v>
      </c>
      <c r="B859" s="57">
        <v>444143606</v>
      </c>
      <c r="C859" s="58" t="s">
        <v>36</v>
      </c>
      <c r="D859" s="58" t="s">
        <v>37</v>
      </c>
      <c r="E859" s="58" t="s">
        <v>45</v>
      </c>
      <c r="F859" s="58" t="s">
        <v>119</v>
      </c>
      <c r="G859" s="59">
        <v>3669.87</v>
      </c>
      <c r="H859" s="57">
        <v>443356774</v>
      </c>
      <c r="I859" s="59">
        <v>0</v>
      </c>
      <c r="J859" s="59">
        <v>0</v>
      </c>
      <c r="K859" s="59">
        <v>0</v>
      </c>
      <c r="L859" s="59">
        <v>0</v>
      </c>
      <c r="M859" s="59">
        <v>10059.41</v>
      </c>
      <c r="N859" s="5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0">
        <v>45918.598819444444</v>
      </c>
      <c r="B860" s="61">
        <v>444143607</v>
      </c>
      <c r="C860" s="62" t="s">
        <v>36</v>
      </c>
      <c r="D860" s="62" t="s">
        <v>37</v>
      </c>
      <c r="E860" s="62" t="s">
        <v>45</v>
      </c>
      <c r="F860" s="62" t="s">
        <v>119</v>
      </c>
      <c r="G860" s="63">
        <v>3669.87</v>
      </c>
      <c r="H860" s="61">
        <v>443356775</v>
      </c>
      <c r="I860" s="63">
        <v>0</v>
      </c>
      <c r="J860" s="63">
        <v>0</v>
      </c>
      <c r="K860" s="63">
        <v>0</v>
      </c>
      <c r="L860" s="63">
        <v>0</v>
      </c>
      <c r="M860" s="63">
        <v>10059.41</v>
      </c>
      <c r="N860" s="62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6">
        <v>45918.598819444444</v>
      </c>
      <c r="B861" s="57">
        <v>444143609</v>
      </c>
      <c r="C861" s="58" t="s">
        <v>36</v>
      </c>
      <c r="D861" s="58" t="s">
        <v>37</v>
      </c>
      <c r="E861" s="58" t="s">
        <v>45</v>
      </c>
      <c r="F861" s="58" t="s">
        <v>119</v>
      </c>
      <c r="G861" s="59">
        <v>3669.87</v>
      </c>
      <c r="H861" s="57">
        <v>443356777</v>
      </c>
      <c r="I861" s="59">
        <v>0</v>
      </c>
      <c r="J861" s="59">
        <v>0</v>
      </c>
      <c r="K861" s="59">
        <v>0</v>
      </c>
      <c r="L861" s="59">
        <v>0</v>
      </c>
      <c r="M861" s="59">
        <v>10059.41</v>
      </c>
      <c r="N861" s="5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0">
        <v>45918.600578703707</v>
      </c>
      <c r="B862" s="61">
        <v>444144224</v>
      </c>
      <c r="C862" s="62" t="s">
        <v>36</v>
      </c>
      <c r="D862" s="62" t="s">
        <v>38</v>
      </c>
      <c r="E862" s="62" t="s">
        <v>46</v>
      </c>
      <c r="F862" s="62" t="s">
        <v>119</v>
      </c>
      <c r="G862" s="63">
        <v>3668.27</v>
      </c>
      <c r="H862" s="61">
        <v>443357387</v>
      </c>
      <c r="I862" s="63">
        <v>0</v>
      </c>
      <c r="J862" s="63">
        <v>0</v>
      </c>
      <c r="K862" s="63">
        <v>0</v>
      </c>
      <c r="L862" s="63">
        <v>-1.57</v>
      </c>
      <c r="M862" s="63">
        <v>10057.84</v>
      </c>
      <c r="N862" s="62" t="s">
        <v>1037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6">
        <v>45918.600949074076</v>
      </c>
      <c r="B863" s="57">
        <v>444144436</v>
      </c>
      <c r="C863" s="58" t="s">
        <v>36</v>
      </c>
      <c r="D863" s="58" t="s">
        <v>38</v>
      </c>
      <c r="E863" s="58" t="s">
        <v>46</v>
      </c>
      <c r="F863" s="58" t="s">
        <v>119</v>
      </c>
      <c r="G863" s="59">
        <v>3667.34</v>
      </c>
      <c r="H863" s="57">
        <v>443357597</v>
      </c>
      <c r="I863" s="59">
        <v>0</v>
      </c>
      <c r="J863" s="59">
        <v>0</v>
      </c>
      <c r="K863" s="59">
        <v>0</v>
      </c>
      <c r="L863" s="59">
        <v>-2.5299999999999998</v>
      </c>
      <c r="M863" s="59">
        <v>10055.31</v>
      </c>
      <c r="N863" s="58" t="s">
        <v>1038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0">
        <v>45918.601203703707</v>
      </c>
      <c r="B864" s="61">
        <v>444144623</v>
      </c>
      <c r="C864" s="62" t="s">
        <v>36</v>
      </c>
      <c r="D864" s="62" t="s">
        <v>38</v>
      </c>
      <c r="E864" s="62" t="s">
        <v>46</v>
      </c>
      <c r="F864" s="62" t="s">
        <v>119</v>
      </c>
      <c r="G864" s="63">
        <v>3666.89</v>
      </c>
      <c r="H864" s="61">
        <v>443357781</v>
      </c>
      <c r="I864" s="63">
        <v>0</v>
      </c>
      <c r="J864" s="63">
        <v>0</v>
      </c>
      <c r="K864" s="63">
        <v>0</v>
      </c>
      <c r="L864" s="63">
        <v>-2.96</v>
      </c>
      <c r="M864" s="63">
        <v>10052.35</v>
      </c>
      <c r="N864" s="62" t="s">
        <v>1039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6">
        <v>45918.601412037038</v>
      </c>
      <c r="B865" s="57">
        <v>444144690</v>
      </c>
      <c r="C865" s="58" t="s">
        <v>36</v>
      </c>
      <c r="D865" s="58" t="s">
        <v>38</v>
      </c>
      <c r="E865" s="58" t="s">
        <v>46</v>
      </c>
      <c r="F865" s="58" t="s">
        <v>119</v>
      </c>
      <c r="G865" s="59">
        <v>3666.85</v>
      </c>
      <c r="H865" s="57">
        <v>443357846</v>
      </c>
      <c r="I865" s="59">
        <v>0</v>
      </c>
      <c r="J865" s="59">
        <v>0</v>
      </c>
      <c r="K865" s="59">
        <v>0</v>
      </c>
      <c r="L865" s="59">
        <v>-2.99</v>
      </c>
      <c r="M865" s="59">
        <v>10049.36</v>
      </c>
      <c r="N865" s="58" t="s">
        <v>1040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0">
        <v>45918.601412037038</v>
      </c>
      <c r="B866" s="61">
        <v>444144691</v>
      </c>
      <c r="C866" s="62" t="s">
        <v>36</v>
      </c>
      <c r="D866" s="62" t="s">
        <v>38</v>
      </c>
      <c r="E866" s="62" t="s">
        <v>46</v>
      </c>
      <c r="F866" s="62" t="s">
        <v>119</v>
      </c>
      <c r="G866" s="63">
        <v>3666.85</v>
      </c>
      <c r="H866" s="61">
        <v>443357847</v>
      </c>
      <c r="I866" s="63">
        <v>0</v>
      </c>
      <c r="J866" s="63">
        <v>0</v>
      </c>
      <c r="K866" s="63">
        <v>0</v>
      </c>
      <c r="L866" s="63">
        <v>-3.02</v>
      </c>
      <c r="M866" s="63">
        <v>10046.34</v>
      </c>
      <c r="N866" s="62" t="s">
        <v>1040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6">
        <v>45918.601412037038</v>
      </c>
      <c r="B867" s="57">
        <v>444144692</v>
      </c>
      <c r="C867" s="58" t="s">
        <v>36</v>
      </c>
      <c r="D867" s="58" t="s">
        <v>38</v>
      </c>
      <c r="E867" s="58" t="s">
        <v>46</v>
      </c>
      <c r="F867" s="58" t="s">
        <v>119</v>
      </c>
      <c r="G867" s="59">
        <v>3666.85</v>
      </c>
      <c r="H867" s="57">
        <v>443357848</v>
      </c>
      <c r="I867" s="59">
        <v>0</v>
      </c>
      <c r="J867" s="59">
        <v>0</v>
      </c>
      <c r="K867" s="59">
        <v>0</v>
      </c>
      <c r="L867" s="59">
        <v>-3.02</v>
      </c>
      <c r="M867" s="59">
        <v>10043.32</v>
      </c>
      <c r="N867" s="58" t="s">
        <v>1040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0">
        <v>45918.607719907406</v>
      </c>
      <c r="B868" s="61">
        <v>444148870</v>
      </c>
      <c r="C868" s="62" t="s">
        <v>36</v>
      </c>
      <c r="D868" s="62" t="s">
        <v>38</v>
      </c>
      <c r="E868" s="62" t="s">
        <v>45</v>
      </c>
      <c r="F868" s="62" t="s">
        <v>119</v>
      </c>
      <c r="G868" s="63">
        <v>3665.73</v>
      </c>
      <c r="H868" s="61">
        <v>443361991</v>
      </c>
      <c r="I868" s="63">
        <v>0</v>
      </c>
      <c r="J868" s="63">
        <v>0</v>
      </c>
      <c r="K868" s="63">
        <v>0</v>
      </c>
      <c r="L868" s="63">
        <v>0</v>
      </c>
      <c r="M868" s="63">
        <v>10043.32</v>
      </c>
      <c r="N868" s="62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6">
        <v>45918.607719907406</v>
      </c>
      <c r="B869" s="57">
        <v>444148874</v>
      </c>
      <c r="C869" s="58" t="s">
        <v>36</v>
      </c>
      <c r="D869" s="58" t="s">
        <v>38</v>
      </c>
      <c r="E869" s="58" t="s">
        <v>45</v>
      </c>
      <c r="F869" s="58" t="s">
        <v>119</v>
      </c>
      <c r="G869" s="59">
        <v>3665.71</v>
      </c>
      <c r="H869" s="57">
        <v>443361994</v>
      </c>
      <c r="I869" s="59">
        <v>0</v>
      </c>
      <c r="J869" s="59">
        <v>0</v>
      </c>
      <c r="K869" s="59">
        <v>0</v>
      </c>
      <c r="L869" s="59">
        <v>0</v>
      </c>
      <c r="M869" s="59">
        <v>10043.32</v>
      </c>
      <c r="N869" s="58" t="s">
        <v>108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0">
        <v>45918.607719907406</v>
      </c>
      <c r="B870" s="61">
        <v>444148877</v>
      </c>
      <c r="C870" s="62" t="s">
        <v>36</v>
      </c>
      <c r="D870" s="62" t="s">
        <v>38</v>
      </c>
      <c r="E870" s="62" t="s">
        <v>45</v>
      </c>
      <c r="F870" s="62" t="s">
        <v>119</v>
      </c>
      <c r="G870" s="63">
        <v>3665.79</v>
      </c>
      <c r="H870" s="61">
        <v>443361997</v>
      </c>
      <c r="I870" s="63">
        <v>0</v>
      </c>
      <c r="J870" s="63">
        <v>0</v>
      </c>
      <c r="K870" s="63">
        <v>0</v>
      </c>
      <c r="L870" s="63">
        <v>0</v>
      </c>
      <c r="M870" s="63">
        <v>10043.32</v>
      </c>
      <c r="N870" s="62" t="s">
        <v>107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6">
        <v>45918.607731481483</v>
      </c>
      <c r="B871" s="57">
        <v>444148879</v>
      </c>
      <c r="C871" s="58" t="s">
        <v>36</v>
      </c>
      <c r="D871" s="58" t="s">
        <v>38</v>
      </c>
      <c r="E871" s="58" t="s">
        <v>45</v>
      </c>
      <c r="F871" s="58" t="s">
        <v>119</v>
      </c>
      <c r="G871" s="59">
        <v>3665.84</v>
      </c>
      <c r="H871" s="57">
        <v>443361999</v>
      </c>
      <c r="I871" s="59">
        <v>0</v>
      </c>
      <c r="J871" s="59">
        <v>0</v>
      </c>
      <c r="K871" s="59">
        <v>0</v>
      </c>
      <c r="L871" s="59">
        <v>0</v>
      </c>
      <c r="M871" s="59">
        <v>10043.32</v>
      </c>
      <c r="N871" s="5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0">
        <v>45918.607731481483</v>
      </c>
      <c r="B872" s="61">
        <v>444148882</v>
      </c>
      <c r="C872" s="62" t="s">
        <v>36</v>
      </c>
      <c r="D872" s="62" t="s">
        <v>38</v>
      </c>
      <c r="E872" s="62" t="s">
        <v>45</v>
      </c>
      <c r="F872" s="62" t="s">
        <v>119</v>
      </c>
      <c r="G872" s="63">
        <v>3665.83</v>
      </c>
      <c r="H872" s="61">
        <v>443362001</v>
      </c>
      <c r="I872" s="63">
        <v>0</v>
      </c>
      <c r="J872" s="63">
        <v>0</v>
      </c>
      <c r="K872" s="63">
        <v>0</v>
      </c>
      <c r="L872" s="63">
        <v>0</v>
      </c>
      <c r="M872" s="63">
        <v>10043.32</v>
      </c>
      <c r="N872" s="62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6">
        <v>45918.607731481483</v>
      </c>
      <c r="B873" s="57">
        <v>444148886</v>
      </c>
      <c r="C873" s="58" t="s">
        <v>36</v>
      </c>
      <c r="D873" s="58" t="s">
        <v>38</v>
      </c>
      <c r="E873" s="58" t="s">
        <v>45</v>
      </c>
      <c r="F873" s="58" t="s">
        <v>119</v>
      </c>
      <c r="G873" s="59">
        <v>3665.84</v>
      </c>
      <c r="H873" s="57">
        <v>443362005</v>
      </c>
      <c r="I873" s="59">
        <v>0</v>
      </c>
      <c r="J873" s="59">
        <v>0</v>
      </c>
      <c r="K873" s="59">
        <v>0</v>
      </c>
      <c r="L873" s="59">
        <v>0</v>
      </c>
      <c r="M873" s="59">
        <v>10043.32</v>
      </c>
      <c r="N873" s="5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0">
        <v>45918.608171296299</v>
      </c>
      <c r="B874" s="61">
        <v>444149282</v>
      </c>
      <c r="C874" s="62" t="s">
        <v>36</v>
      </c>
      <c r="D874" s="62" t="s">
        <v>37</v>
      </c>
      <c r="E874" s="62" t="s">
        <v>46</v>
      </c>
      <c r="F874" s="62" t="s">
        <v>119</v>
      </c>
      <c r="G874" s="63">
        <v>3667.25</v>
      </c>
      <c r="H874" s="61">
        <v>443362399</v>
      </c>
      <c r="I874" s="63">
        <v>0</v>
      </c>
      <c r="J874" s="63">
        <v>0</v>
      </c>
      <c r="K874" s="63">
        <v>0</v>
      </c>
      <c r="L874" s="63">
        <v>-1.54</v>
      </c>
      <c r="M874" s="63">
        <v>10041.780000000001</v>
      </c>
      <c r="N874" s="62" t="s">
        <v>1041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6">
        <v>45918.608449074076</v>
      </c>
      <c r="B875" s="57">
        <v>444149713</v>
      </c>
      <c r="C875" s="58" t="s">
        <v>36</v>
      </c>
      <c r="D875" s="58" t="s">
        <v>37</v>
      </c>
      <c r="E875" s="58" t="s">
        <v>46</v>
      </c>
      <c r="F875" s="58" t="s">
        <v>119</v>
      </c>
      <c r="G875" s="59">
        <v>3668.28</v>
      </c>
      <c r="H875" s="57">
        <v>443362831</v>
      </c>
      <c r="I875" s="59">
        <v>0</v>
      </c>
      <c r="J875" s="59">
        <v>0</v>
      </c>
      <c r="K875" s="59">
        <v>0</v>
      </c>
      <c r="L875" s="59">
        <v>-2.4500000000000002</v>
      </c>
      <c r="M875" s="59">
        <v>10039.33</v>
      </c>
      <c r="N875" s="58" t="s">
        <v>1042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0">
        <v>45918.608472222222</v>
      </c>
      <c r="B876" s="61">
        <v>444149749</v>
      </c>
      <c r="C876" s="62" t="s">
        <v>36</v>
      </c>
      <c r="D876" s="62" t="s">
        <v>37</v>
      </c>
      <c r="E876" s="62" t="s">
        <v>46</v>
      </c>
      <c r="F876" s="62" t="s">
        <v>119</v>
      </c>
      <c r="G876" s="63">
        <v>3668.56</v>
      </c>
      <c r="H876" s="61">
        <v>443362865</v>
      </c>
      <c r="I876" s="63">
        <v>0</v>
      </c>
      <c r="J876" s="63">
        <v>0</v>
      </c>
      <c r="K876" s="63">
        <v>0</v>
      </c>
      <c r="L876" s="63">
        <v>-2.83</v>
      </c>
      <c r="M876" s="63">
        <v>10036.5</v>
      </c>
      <c r="N876" s="62" t="s">
        <v>1043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6">
        <v>45918.608946759261</v>
      </c>
      <c r="B877" s="57">
        <v>444149969</v>
      </c>
      <c r="C877" s="58" t="s">
        <v>36</v>
      </c>
      <c r="D877" s="58" t="s">
        <v>37</v>
      </c>
      <c r="E877" s="58" t="s">
        <v>46</v>
      </c>
      <c r="F877" s="58" t="s">
        <v>119</v>
      </c>
      <c r="G877" s="59">
        <v>3668.78</v>
      </c>
      <c r="H877" s="57">
        <v>443363086</v>
      </c>
      <c r="I877" s="59">
        <v>0</v>
      </c>
      <c r="J877" s="59">
        <v>0</v>
      </c>
      <c r="K877" s="59">
        <v>0</v>
      </c>
      <c r="L877" s="59">
        <v>-2.99</v>
      </c>
      <c r="M877" s="59">
        <v>10033.51</v>
      </c>
      <c r="N877" s="58" t="s">
        <v>1044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0">
        <v>45918.608946759261</v>
      </c>
      <c r="B878" s="61">
        <v>444149971</v>
      </c>
      <c r="C878" s="62" t="s">
        <v>36</v>
      </c>
      <c r="D878" s="62" t="s">
        <v>37</v>
      </c>
      <c r="E878" s="62" t="s">
        <v>46</v>
      </c>
      <c r="F878" s="62" t="s">
        <v>119</v>
      </c>
      <c r="G878" s="63">
        <v>3668.78</v>
      </c>
      <c r="H878" s="61">
        <v>443363087</v>
      </c>
      <c r="I878" s="63">
        <v>0</v>
      </c>
      <c r="J878" s="63">
        <v>0</v>
      </c>
      <c r="K878" s="63">
        <v>0</v>
      </c>
      <c r="L878" s="63">
        <v>-2.94</v>
      </c>
      <c r="M878" s="63">
        <v>10030.57</v>
      </c>
      <c r="N878" s="62" t="s">
        <v>1044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6">
        <v>45918.608946759261</v>
      </c>
      <c r="B879" s="57">
        <v>444149973</v>
      </c>
      <c r="C879" s="58" t="s">
        <v>36</v>
      </c>
      <c r="D879" s="58" t="s">
        <v>37</v>
      </c>
      <c r="E879" s="58" t="s">
        <v>46</v>
      </c>
      <c r="F879" s="58" t="s">
        <v>119</v>
      </c>
      <c r="G879" s="59">
        <v>3668.78</v>
      </c>
      <c r="H879" s="57">
        <v>443363088</v>
      </c>
      <c r="I879" s="59">
        <v>0</v>
      </c>
      <c r="J879" s="59">
        <v>0</v>
      </c>
      <c r="K879" s="59">
        <v>0</v>
      </c>
      <c r="L879" s="59">
        <v>-2.94</v>
      </c>
      <c r="M879" s="59">
        <v>10027.629999999999</v>
      </c>
      <c r="N879" s="58" t="s">
        <v>1044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0">
        <v>45918.617094907408</v>
      </c>
      <c r="B880" s="61">
        <v>444154017</v>
      </c>
      <c r="C880" s="62" t="s">
        <v>36</v>
      </c>
      <c r="D880" s="62" t="s">
        <v>38</v>
      </c>
      <c r="E880" s="62" t="s">
        <v>45</v>
      </c>
      <c r="F880" s="62" t="s">
        <v>119</v>
      </c>
      <c r="G880" s="63">
        <v>3666.24</v>
      </c>
      <c r="H880" s="61">
        <v>443366994</v>
      </c>
      <c r="I880" s="63">
        <v>0</v>
      </c>
      <c r="J880" s="63">
        <v>0</v>
      </c>
      <c r="K880" s="63">
        <v>0</v>
      </c>
      <c r="L880" s="63">
        <v>0</v>
      </c>
      <c r="M880" s="63">
        <v>10027.629999999999</v>
      </c>
      <c r="N880" s="62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6">
        <v>45918.617094907408</v>
      </c>
      <c r="B881" s="57">
        <v>444154019</v>
      </c>
      <c r="C881" s="58" t="s">
        <v>36</v>
      </c>
      <c r="D881" s="58" t="s">
        <v>38</v>
      </c>
      <c r="E881" s="58" t="s">
        <v>45</v>
      </c>
      <c r="F881" s="58" t="s">
        <v>119</v>
      </c>
      <c r="G881" s="59">
        <v>3666.24</v>
      </c>
      <c r="H881" s="57">
        <v>443366996</v>
      </c>
      <c r="I881" s="59">
        <v>0</v>
      </c>
      <c r="J881" s="59">
        <v>0</v>
      </c>
      <c r="K881" s="59">
        <v>0</v>
      </c>
      <c r="L881" s="59">
        <v>0</v>
      </c>
      <c r="M881" s="59">
        <v>10027.629999999999</v>
      </c>
      <c r="N881" s="5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0">
        <v>45918.617094907408</v>
      </c>
      <c r="B882" s="61">
        <v>444154020</v>
      </c>
      <c r="C882" s="62" t="s">
        <v>36</v>
      </c>
      <c r="D882" s="62" t="s">
        <v>38</v>
      </c>
      <c r="E882" s="62" t="s">
        <v>45</v>
      </c>
      <c r="F882" s="62" t="s">
        <v>119</v>
      </c>
      <c r="G882" s="63">
        <v>3666.24</v>
      </c>
      <c r="H882" s="61">
        <v>443366997</v>
      </c>
      <c r="I882" s="63">
        <v>0</v>
      </c>
      <c r="J882" s="63">
        <v>0</v>
      </c>
      <c r="K882" s="63">
        <v>0</v>
      </c>
      <c r="L882" s="63">
        <v>0</v>
      </c>
      <c r="M882" s="63">
        <v>10027.629999999999</v>
      </c>
      <c r="N882" s="62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6">
        <v>45918.617106481484</v>
      </c>
      <c r="B883" s="57">
        <v>444154021</v>
      </c>
      <c r="C883" s="58" t="s">
        <v>36</v>
      </c>
      <c r="D883" s="58" t="s">
        <v>38</v>
      </c>
      <c r="E883" s="58" t="s">
        <v>45</v>
      </c>
      <c r="F883" s="58" t="s">
        <v>119</v>
      </c>
      <c r="G883" s="59">
        <v>3666.24</v>
      </c>
      <c r="H883" s="57">
        <v>443366998</v>
      </c>
      <c r="I883" s="59">
        <v>0</v>
      </c>
      <c r="J883" s="59">
        <v>0</v>
      </c>
      <c r="K883" s="59">
        <v>0</v>
      </c>
      <c r="L883" s="59">
        <v>0</v>
      </c>
      <c r="M883" s="59">
        <v>10027.629999999999</v>
      </c>
      <c r="N883" s="5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0">
        <v>45918.625069444446</v>
      </c>
      <c r="B884" s="61">
        <v>444157390</v>
      </c>
      <c r="C884" s="62" t="s">
        <v>36</v>
      </c>
      <c r="D884" s="62" t="s">
        <v>37</v>
      </c>
      <c r="E884" s="62" t="s">
        <v>45</v>
      </c>
      <c r="F884" s="62" t="s">
        <v>119</v>
      </c>
      <c r="G884" s="63">
        <v>3668.36</v>
      </c>
      <c r="H884" s="61">
        <v>443370365</v>
      </c>
      <c r="I884" s="63">
        <v>0</v>
      </c>
      <c r="J884" s="63">
        <v>0</v>
      </c>
      <c r="K884" s="63">
        <v>0</v>
      </c>
      <c r="L884" s="63">
        <v>0</v>
      </c>
      <c r="M884" s="63">
        <v>10027.629999999999</v>
      </c>
      <c r="N884" s="62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6">
        <v>45918.626354166663</v>
      </c>
      <c r="B885" s="57">
        <v>444157851</v>
      </c>
      <c r="C885" s="58" t="s">
        <v>36</v>
      </c>
      <c r="D885" s="58" t="s">
        <v>37</v>
      </c>
      <c r="E885" s="58" t="s">
        <v>45</v>
      </c>
      <c r="F885" s="58" t="s">
        <v>119</v>
      </c>
      <c r="G885" s="59">
        <v>3667.67</v>
      </c>
      <c r="H885" s="57">
        <v>443370836</v>
      </c>
      <c r="I885" s="59">
        <v>0</v>
      </c>
      <c r="J885" s="59">
        <v>0</v>
      </c>
      <c r="K885" s="59">
        <v>0</v>
      </c>
      <c r="L885" s="59">
        <v>0</v>
      </c>
      <c r="M885" s="59">
        <v>10027.629999999999</v>
      </c>
      <c r="N885" s="5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0">
        <v>45918.626354166663</v>
      </c>
      <c r="B886" s="61">
        <v>444157853</v>
      </c>
      <c r="C886" s="62" t="s">
        <v>36</v>
      </c>
      <c r="D886" s="62" t="s">
        <v>37</v>
      </c>
      <c r="E886" s="62" t="s">
        <v>45</v>
      </c>
      <c r="F886" s="62" t="s">
        <v>119</v>
      </c>
      <c r="G886" s="63">
        <v>3667.62</v>
      </c>
      <c r="H886" s="61">
        <v>443370838</v>
      </c>
      <c r="I886" s="63">
        <v>0</v>
      </c>
      <c r="J886" s="63">
        <v>0</v>
      </c>
      <c r="K886" s="63">
        <v>0</v>
      </c>
      <c r="L886" s="63">
        <v>0</v>
      </c>
      <c r="M886" s="63">
        <v>10027.629999999999</v>
      </c>
      <c r="N886" s="62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6">
        <v>45918.637291666666</v>
      </c>
      <c r="B887" s="57">
        <v>444162638</v>
      </c>
      <c r="C887" s="58" t="s">
        <v>36</v>
      </c>
      <c r="D887" s="58" t="s">
        <v>37</v>
      </c>
      <c r="E887" s="58" t="s">
        <v>46</v>
      </c>
      <c r="F887" s="58" t="s">
        <v>119</v>
      </c>
      <c r="G887" s="59">
        <v>3668.79</v>
      </c>
      <c r="H887" s="57">
        <v>443375634</v>
      </c>
      <c r="I887" s="59">
        <v>0</v>
      </c>
      <c r="J887" s="59">
        <v>0</v>
      </c>
      <c r="K887" s="59">
        <v>0</v>
      </c>
      <c r="L887" s="59">
        <v>-2.5499999999999998</v>
      </c>
      <c r="M887" s="59">
        <v>10025.08</v>
      </c>
      <c r="N887" s="58" t="s">
        <v>1045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0">
        <v>45918.637442129628</v>
      </c>
      <c r="B888" s="61">
        <v>444162732</v>
      </c>
      <c r="C888" s="62" t="s">
        <v>36</v>
      </c>
      <c r="D888" s="62" t="s">
        <v>37</v>
      </c>
      <c r="E888" s="62" t="s">
        <v>46</v>
      </c>
      <c r="F888" s="62" t="s">
        <v>119</v>
      </c>
      <c r="G888" s="63">
        <v>3669.24</v>
      </c>
      <c r="H888" s="61">
        <v>443375724</v>
      </c>
      <c r="I888" s="63">
        <v>0</v>
      </c>
      <c r="J888" s="63">
        <v>0</v>
      </c>
      <c r="K888" s="63">
        <v>0</v>
      </c>
      <c r="L888" s="63">
        <v>-3</v>
      </c>
      <c r="M888" s="63">
        <v>10022.08</v>
      </c>
      <c r="N888" s="62" t="s">
        <v>1046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6">
        <v>45918.637442129628</v>
      </c>
      <c r="B889" s="57">
        <v>444162733</v>
      </c>
      <c r="C889" s="58" t="s">
        <v>36</v>
      </c>
      <c r="D889" s="58" t="s">
        <v>37</v>
      </c>
      <c r="E889" s="58" t="s">
        <v>46</v>
      </c>
      <c r="F889" s="58" t="s">
        <v>119</v>
      </c>
      <c r="G889" s="59">
        <v>3669.24</v>
      </c>
      <c r="H889" s="57">
        <v>443375725</v>
      </c>
      <c r="I889" s="59">
        <v>0</v>
      </c>
      <c r="J889" s="59">
        <v>0</v>
      </c>
      <c r="K889" s="59">
        <v>0</v>
      </c>
      <c r="L889" s="59">
        <v>-3</v>
      </c>
      <c r="M889" s="59">
        <v>10019.08</v>
      </c>
      <c r="N889" s="58" t="s">
        <v>1046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0">
        <v>45918.637442129628</v>
      </c>
      <c r="B890" s="61">
        <v>444162734</v>
      </c>
      <c r="C890" s="62" t="s">
        <v>36</v>
      </c>
      <c r="D890" s="62" t="s">
        <v>37</v>
      </c>
      <c r="E890" s="62" t="s">
        <v>46</v>
      </c>
      <c r="F890" s="62" t="s">
        <v>119</v>
      </c>
      <c r="G890" s="63">
        <v>3669.24</v>
      </c>
      <c r="H890" s="61">
        <v>443375726</v>
      </c>
      <c r="I890" s="63">
        <v>0</v>
      </c>
      <c r="J890" s="63">
        <v>0</v>
      </c>
      <c r="K890" s="63">
        <v>0</v>
      </c>
      <c r="L890" s="63">
        <v>-3</v>
      </c>
      <c r="M890" s="63">
        <v>10016.08</v>
      </c>
      <c r="N890" s="62" t="s">
        <v>1046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6">
        <v>45918.643368055556</v>
      </c>
      <c r="B891" s="57">
        <v>444166690</v>
      </c>
      <c r="C891" s="58" t="s">
        <v>36</v>
      </c>
      <c r="D891" s="58" t="s">
        <v>37</v>
      </c>
      <c r="E891" s="58" t="s">
        <v>45</v>
      </c>
      <c r="F891" s="58" t="s">
        <v>119</v>
      </c>
      <c r="G891" s="59">
        <v>3670.86</v>
      </c>
      <c r="H891" s="57">
        <v>443379656</v>
      </c>
      <c r="I891" s="59">
        <v>0</v>
      </c>
      <c r="J891" s="59">
        <v>0</v>
      </c>
      <c r="K891" s="59">
        <v>0</v>
      </c>
      <c r="L891" s="59">
        <v>0</v>
      </c>
      <c r="M891" s="59">
        <v>10016.08</v>
      </c>
      <c r="N891" s="58" t="s">
        <v>108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0">
        <v>45918.643368055556</v>
      </c>
      <c r="B892" s="61">
        <v>444166691</v>
      </c>
      <c r="C892" s="62" t="s">
        <v>36</v>
      </c>
      <c r="D892" s="62" t="s">
        <v>37</v>
      </c>
      <c r="E892" s="62" t="s">
        <v>45</v>
      </c>
      <c r="F892" s="62" t="s">
        <v>119</v>
      </c>
      <c r="G892" s="63">
        <v>3670.86</v>
      </c>
      <c r="H892" s="61">
        <v>443379657</v>
      </c>
      <c r="I892" s="63">
        <v>0</v>
      </c>
      <c r="J892" s="63">
        <v>0</v>
      </c>
      <c r="K892" s="63">
        <v>0</v>
      </c>
      <c r="L892" s="63">
        <v>0</v>
      </c>
      <c r="M892" s="63">
        <v>10016.08</v>
      </c>
      <c r="N892" s="62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6">
        <v>45918.643368055556</v>
      </c>
      <c r="B893" s="57">
        <v>444166693</v>
      </c>
      <c r="C893" s="58" t="s">
        <v>36</v>
      </c>
      <c r="D893" s="58" t="s">
        <v>37</v>
      </c>
      <c r="E893" s="58" t="s">
        <v>45</v>
      </c>
      <c r="F893" s="58" t="s">
        <v>119</v>
      </c>
      <c r="G893" s="59">
        <v>3670.86</v>
      </c>
      <c r="H893" s="57">
        <v>443379659</v>
      </c>
      <c r="I893" s="59">
        <v>0</v>
      </c>
      <c r="J893" s="59">
        <v>0</v>
      </c>
      <c r="K893" s="59">
        <v>0</v>
      </c>
      <c r="L893" s="59">
        <v>0</v>
      </c>
      <c r="M893" s="59">
        <v>10016.08</v>
      </c>
      <c r="N893" s="58" t="s">
        <v>107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0">
        <v>45918.643379629626</v>
      </c>
      <c r="B894" s="61">
        <v>444166695</v>
      </c>
      <c r="C894" s="62" t="s">
        <v>36</v>
      </c>
      <c r="D894" s="62" t="s">
        <v>37</v>
      </c>
      <c r="E894" s="62" t="s">
        <v>45</v>
      </c>
      <c r="F894" s="62" t="s">
        <v>119</v>
      </c>
      <c r="G894" s="63">
        <v>3670.86</v>
      </c>
      <c r="H894" s="61">
        <v>443379661</v>
      </c>
      <c r="I894" s="63">
        <v>0</v>
      </c>
      <c r="J894" s="63">
        <v>0</v>
      </c>
      <c r="K894" s="63">
        <v>0</v>
      </c>
      <c r="L894" s="63">
        <v>0</v>
      </c>
      <c r="M894" s="63">
        <v>10016.08</v>
      </c>
      <c r="N894" s="62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6">
        <v>45918.643379629626</v>
      </c>
      <c r="B895" s="57">
        <v>444166696</v>
      </c>
      <c r="C895" s="58" t="s">
        <v>36</v>
      </c>
      <c r="D895" s="58" t="s">
        <v>37</v>
      </c>
      <c r="E895" s="58" t="s">
        <v>45</v>
      </c>
      <c r="F895" s="58" t="s">
        <v>119</v>
      </c>
      <c r="G895" s="59">
        <v>3670.81</v>
      </c>
      <c r="H895" s="57">
        <v>443379662</v>
      </c>
      <c r="I895" s="59">
        <v>0</v>
      </c>
      <c r="J895" s="59">
        <v>0</v>
      </c>
      <c r="K895" s="59">
        <v>0</v>
      </c>
      <c r="L895" s="59">
        <v>0</v>
      </c>
      <c r="M895" s="59">
        <v>10016.08</v>
      </c>
      <c r="N895" s="5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0">
        <v>45918.643379629626</v>
      </c>
      <c r="B896" s="61">
        <v>444166700</v>
      </c>
      <c r="C896" s="62" t="s">
        <v>36</v>
      </c>
      <c r="D896" s="62" t="s">
        <v>37</v>
      </c>
      <c r="E896" s="62" t="s">
        <v>45</v>
      </c>
      <c r="F896" s="62" t="s">
        <v>119</v>
      </c>
      <c r="G896" s="63">
        <v>3670.81</v>
      </c>
      <c r="H896" s="61">
        <v>443379666</v>
      </c>
      <c r="I896" s="63">
        <v>0</v>
      </c>
      <c r="J896" s="63">
        <v>0</v>
      </c>
      <c r="K896" s="63">
        <v>0</v>
      </c>
      <c r="L896" s="63">
        <v>0</v>
      </c>
      <c r="M896" s="63">
        <v>10016.08</v>
      </c>
      <c r="N896" s="62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6">
        <v>45918.645833333336</v>
      </c>
      <c r="B897" s="57">
        <v>444167939</v>
      </c>
      <c r="C897" s="58" t="s">
        <v>36</v>
      </c>
      <c r="D897" s="58" t="s">
        <v>38</v>
      </c>
      <c r="E897" s="58" t="s">
        <v>46</v>
      </c>
      <c r="F897" s="58" t="s">
        <v>119</v>
      </c>
      <c r="G897" s="59">
        <v>3669.11</v>
      </c>
      <c r="H897" s="57">
        <v>443380918</v>
      </c>
      <c r="I897" s="59">
        <v>0</v>
      </c>
      <c r="J897" s="59">
        <v>0</v>
      </c>
      <c r="K897" s="59">
        <v>0</v>
      </c>
      <c r="L897" s="59">
        <v>0.75</v>
      </c>
      <c r="M897" s="59">
        <v>10016.83</v>
      </c>
      <c r="N897" s="58" t="s">
        <v>1047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0">
        <v>45918.645833333336</v>
      </c>
      <c r="B898" s="61">
        <v>444167942</v>
      </c>
      <c r="C898" s="62" t="s">
        <v>36</v>
      </c>
      <c r="D898" s="62" t="s">
        <v>38</v>
      </c>
      <c r="E898" s="62" t="s">
        <v>46</v>
      </c>
      <c r="F898" s="62" t="s">
        <v>119</v>
      </c>
      <c r="G898" s="63">
        <v>3669.11</v>
      </c>
      <c r="H898" s="61">
        <v>443380919</v>
      </c>
      <c r="I898" s="63">
        <v>0</v>
      </c>
      <c r="J898" s="63">
        <v>0</v>
      </c>
      <c r="K898" s="63">
        <v>0</v>
      </c>
      <c r="L898" s="63">
        <v>1.44</v>
      </c>
      <c r="M898" s="63">
        <v>10018.27</v>
      </c>
      <c r="N898" s="62" t="s">
        <v>1048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6">
        <v>45918.645833333336</v>
      </c>
      <c r="B899" s="57">
        <v>444167943</v>
      </c>
      <c r="C899" s="58" t="s">
        <v>36</v>
      </c>
      <c r="D899" s="58" t="s">
        <v>38</v>
      </c>
      <c r="E899" s="58" t="s">
        <v>46</v>
      </c>
      <c r="F899" s="58" t="s">
        <v>119</v>
      </c>
      <c r="G899" s="59">
        <v>3669.11</v>
      </c>
      <c r="H899" s="57">
        <v>443380920</v>
      </c>
      <c r="I899" s="59">
        <v>0</v>
      </c>
      <c r="J899" s="59">
        <v>0</v>
      </c>
      <c r="K899" s="59">
        <v>0</v>
      </c>
      <c r="L899" s="59">
        <v>1.49</v>
      </c>
      <c r="M899" s="59">
        <v>10019.76</v>
      </c>
      <c r="N899" s="58" t="s">
        <v>1048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0">
        <v>45918.645833333336</v>
      </c>
      <c r="B900" s="61">
        <v>444167944</v>
      </c>
      <c r="C900" s="62" t="s">
        <v>36</v>
      </c>
      <c r="D900" s="62" t="s">
        <v>38</v>
      </c>
      <c r="E900" s="62" t="s">
        <v>46</v>
      </c>
      <c r="F900" s="62" t="s">
        <v>119</v>
      </c>
      <c r="G900" s="63">
        <v>3669.11</v>
      </c>
      <c r="H900" s="61">
        <v>443380921</v>
      </c>
      <c r="I900" s="63">
        <v>0</v>
      </c>
      <c r="J900" s="63">
        <v>0</v>
      </c>
      <c r="K900" s="63">
        <v>0</v>
      </c>
      <c r="L900" s="63">
        <v>-1.75</v>
      </c>
      <c r="M900" s="63">
        <v>10018.01</v>
      </c>
      <c r="N900" s="62" t="s">
        <v>1049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6">
        <v>45918.645937499998</v>
      </c>
      <c r="B901" s="57">
        <v>444168340</v>
      </c>
      <c r="C901" s="58" t="s">
        <v>36</v>
      </c>
      <c r="D901" s="58" t="s">
        <v>38</v>
      </c>
      <c r="E901" s="58" t="s">
        <v>46</v>
      </c>
      <c r="F901" s="58" t="s">
        <v>119</v>
      </c>
      <c r="G901" s="59">
        <v>3668.15</v>
      </c>
      <c r="H901" s="57">
        <v>443381290</v>
      </c>
      <c r="I901" s="59">
        <v>0</v>
      </c>
      <c r="J901" s="59">
        <v>0</v>
      </c>
      <c r="K901" s="59">
        <v>0</v>
      </c>
      <c r="L901" s="59">
        <v>-2.66</v>
      </c>
      <c r="M901" s="59">
        <v>10015.35</v>
      </c>
      <c r="N901" s="58" t="s">
        <v>1050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0">
        <v>45918.645949074074</v>
      </c>
      <c r="B902" s="61">
        <v>444168485</v>
      </c>
      <c r="C902" s="62" t="s">
        <v>36</v>
      </c>
      <c r="D902" s="62" t="s">
        <v>38</v>
      </c>
      <c r="E902" s="62" t="s">
        <v>46</v>
      </c>
      <c r="F902" s="62" t="s">
        <v>119</v>
      </c>
      <c r="G902" s="63">
        <v>3667.69</v>
      </c>
      <c r="H902" s="61">
        <v>443381422</v>
      </c>
      <c r="I902" s="63">
        <v>0</v>
      </c>
      <c r="J902" s="63">
        <v>0</v>
      </c>
      <c r="K902" s="63">
        <v>0</v>
      </c>
      <c r="L902" s="63">
        <v>-3.17</v>
      </c>
      <c r="M902" s="63">
        <v>10012.18</v>
      </c>
      <c r="N902" s="62" t="s">
        <v>1051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6">
        <v>45918.645949074074</v>
      </c>
      <c r="B903" s="57">
        <v>444168487</v>
      </c>
      <c r="C903" s="58" t="s">
        <v>36</v>
      </c>
      <c r="D903" s="58" t="s">
        <v>38</v>
      </c>
      <c r="E903" s="58" t="s">
        <v>46</v>
      </c>
      <c r="F903" s="58" t="s">
        <v>119</v>
      </c>
      <c r="G903" s="59">
        <v>3667.69</v>
      </c>
      <c r="H903" s="57">
        <v>443381425</v>
      </c>
      <c r="I903" s="59">
        <v>0</v>
      </c>
      <c r="J903" s="59">
        <v>0</v>
      </c>
      <c r="K903" s="59">
        <v>0</v>
      </c>
      <c r="L903" s="59">
        <v>-3.17</v>
      </c>
      <c r="M903" s="59">
        <v>10009.01</v>
      </c>
      <c r="N903" s="58" t="s">
        <v>1051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0">
        <v>45918.645949074074</v>
      </c>
      <c r="B904" s="61">
        <v>444168488</v>
      </c>
      <c r="C904" s="62" t="s">
        <v>36</v>
      </c>
      <c r="D904" s="62" t="s">
        <v>38</v>
      </c>
      <c r="E904" s="62" t="s">
        <v>46</v>
      </c>
      <c r="F904" s="62" t="s">
        <v>119</v>
      </c>
      <c r="G904" s="63">
        <v>3667.69</v>
      </c>
      <c r="H904" s="61">
        <v>443381426</v>
      </c>
      <c r="I904" s="63">
        <v>0</v>
      </c>
      <c r="J904" s="63">
        <v>0</v>
      </c>
      <c r="K904" s="63">
        <v>0</v>
      </c>
      <c r="L904" s="63">
        <v>-3.17</v>
      </c>
      <c r="M904" s="63">
        <v>10005.84</v>
      </c>
      <c r="N904" s="62" t="s">
        <v>1051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6">
        <v>45918.645949074074</v>
      </c>
      <c r="B905" s="57">
        <v>444168490</v>
      </c>
      <c r="C905" s="58" t="s">
        <v>36</v>
      </c>
      <c r="D905" s="58" t="s">
        <v>38</v>
      </c>
      <c r="E905" s="58" t="s">
        <v>46</v>
      </c>
      <c r="F905" s="58" t="s">
        <v>119</v>
      </c>
      <c r="G905" s="59">
        <v>3667.69</v>
      </c>
      <c r="H905" s="57">
        <v>443381427</v>
      </c>
      <c r="I905" s="59">
        <v>0</v>
      </c>
      <c r="J905" s="59">
        <v>0</v>
      </c>
      <c r="K905" s="59">
        <v>0</v>
      </c>
      <c r="L905" s="59">
        <v>-3.12</v>
      </c>
      <c r="M905" s="59">
        <v>10002.719999999999</v>
      </c>
      <c r="N905" s="58" t="s">
        <v>1051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0">
        <v>45918.648576388892</v>
      </c>
      <c r="B906" s="61">
        <v>444172328</v>
      </c>
      <c r="C906" s="62" t="s">
        <v>36</v>
      </c>
      <c r="D906" s="62" t="s">
        <v>37</v>
      </c>
      <c r="E906" s="62" t="s">
        <v>45</v>
      </c>
      <c r="F906" s="62" t="s">
        <v>119</v>
      </c>
      <c r="G906" s="63">
        <v>3668.94</v>
      </c>
      <c r="H906" s="61">
        <v>443385332</v>
      </c>
      <c r="I906" s="63">
        <v>0</v>
      </c>
      <c r="J906" s="63">
        <v>0</v>
      </c>
      <c r="K906" s="63">
        <v>0</v>
      </c>
      <c r="L906" s="63">
        <v>0</v>
      </c>
      <c r="M906" s="63">
        <v>10002.719999999999</v>
      </c>
      <c r="N906" s="62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6">
        <v>45918.649201388886</v>
      </c>
      <c r="B907" s="57">
        <v>444173115</v>
      </c>
      <c r="C907" s="58" t="s">
        <v>36</v>
      </c>
      <c r="D907" s="58" t="s">
        <v>38</v>
      </c>
      <c r="E907" s="58" t="s">
        <v>46</v>
      </c>
      <c r="F907" s="58" t="s">
        <v>119</v>
      </c>
      <c r="G907" s="59">
        <v>3665.68</v>
      </c>
      <c r="H907" s="57">
        <v>443386160</v>
      </c>
      <c r="I907" s="59">
        <v>0</v>
      </c>
      <c r="J907" s="59">
        <v>0</v>
      </c>
      <c r="K907" s="59">
        <v>0</v>
      </c>
      <c r="L907" s="59">
        <v>-3.26</v>
      </c>
      <c r="M907" s="59">
        <v>9999.4599999999991</v>
      </c>
      <c r="N907" s="58" t="s">
        <v>1052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0">
        <v>45918.652743055558</v>
      </c>
      <c r="B908" s="61">
        <v>444177531</v>
      </c>
      <c r="C908" s="62" t="s">
        <v>36</v>
      </c>
      <c r="D908" s="62" t="s">
        <v>37</v>
      </c>
      <c r="E908" s="62" t="s">
        <v>45</v>
      </c>
      <c r="F908" s="62" t="s">
        <v>119</v>
      </c>
      <c r="G908" s="63">
        <v>3669.23</v>
      </c>
      <c r="H908" s="61">
        <v>443390657</v>
      </c>
      <c r="I908" s="63">
        <v>0</v>
      </c>
      <c r="J908" s="63">
        <v>0</v>
      </c>
      <c r="K908" s="63">
        <v>0</v>
      </c>
      <c r="L908" s="63">
        <v>0</v>
      </c>
      <c r="M908" s="63">
        <v>9999.4599999999991</v>
      </c>
      <c r="N908" s="62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6">
        <v>45918.652743055558</v>
      </c>
      <c r="B909" s="57">
        <v>444177533</v>
      </c>
      <c r="C909" s="58" t="s">
        <v>36</v>
      </c>
      <c r="D909" s="58" t="s">
        <v>37</v>
      </c>
      <c r="E909" s="58" t="s">
        <v>45</v>
      </c>
      <c r="F909" s="58" t="s">
        <v>119</v>
      </c>
      <c r="G909" s="59">
        <v>3669.22</v>
      </c>
      <c r="H909" s="57">
        <v>443390659</v>
      </c>
      <c r="I909" s="59">
        <v>0</v>
      </c>
      <c r="J909" s="59">
        <v>0</v>
      </c>
      <c r="K909" s="59">
        <v>0</v>
      </c>
      <c r="L909" s="59">
        <v>0</v>
      </c>
      <c r="M909" s="59">
        <v>9999.4599999999991</v>
      </c>
      <c r="N909" s="5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0">
        <v>45918.652743055558</v>
      </c>
      <c r="B910" s="61">
        <v>444177550</v>
      </c>
      <c r="C910" s="62" t="s">
        <v>36</v>
      </c>
      <c r="D910" s="62" t="s">
        <v>37</v>
      </c>
      <c r="E910" s="62" t="s">
        <v>45</v>
      </c>
      <c r="F910" s="62" t="s">
        <v>119</v>
      </c>
      <c r="G910" s="63">
        <v>3669.22</v>
      </c>
      <c r="H910" s="61">
        <v>443390678</v>
      </c>
      <c r="I910" s="63">
        <v>0</v>
      </c>
      <c r="J910" s="63">
        <v>0</v>
      </c>
      <c r="K910" s="63">
        <v>0</v>
      </c>
      <c r="L910" s="63">
        <v>0</v>
      </c>
      <c r="M910" s="63">
        <v>9999.4599999999991</v>
      </c>
      <c r="N910" s="62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6">
        <v>45918.660671296297</v>
      </c>
      <c r="B911" s="57">
        <v>444182807</v>
      </c>
      <c r="C911" s="58" t="s">
        <v>36</v>
      </c>
      <c r="D911" s="58" t="s">
        <v>38</v>
      </c>
      <c r="E911" s="58" t="s">
        <v>46</v>
      </c>
      <c r="F911" s="58" t="s">
        <v>119</v>
      </c>
      <c r="G911" s="59">
        <v>3665.86</v>
      </c>
      <c r="H911" s="57">
        <v>443396062</v>
      </c>
      <c r="I911" s="59">
        <v>0</v>
      </c>
      <c r="J911" s="59">
        <v>0</v>
      </c>
      <c r="K911" s="59">
        <v>0</v>
      </c>
      <c r="L911" s="59">
        <v>-3.37</v>
      </c>
      <c r="M911" s="59">
        <v>9996.09</v>
      </c>
      <c r="N911" s="58" t="s">
        <v>1053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0">
        <v>45918.660671296297</v>
      </c>
      <c r="B912" s="61">
        <v>444182809</v>
      </c>
      <c r="C912" s="62" t="s">
        <v>36</v>
      </c>
      <c r="D912" s="62" t="s">
        <v>38</v>
      </c>
      <c r="E912" s="62" t="s">
        <v>46</v>
      </c>
      <c r="F912" s="62" t="s">
        <v>119</v>
      </c>
      <c r="G912" s="63">
        <v>3665.86</v>
      </c>
      <c r="H912" s="61">
        <v>443396063</v>
      </c>
      <c r="I912" s="63">
        <v>0</v>
      </c>
      <c r="J912" s="63">
        <v>0</v>
      </c>
      <c r="K912" s="63">
        <v>0</v>
      </c>
      <c r="L912" s="63">
        <v>-3.36</v>
      </c>
      <c r="M912" s="63">
        <v>9992.73</v>
      </c>
      <c r="N912" s="62" t="s">
        <v>1054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6">
        <v>45918.660671296297</v>
      </c>
      <c r="B913" s="57">
        <v>444182811</v>
      </c>
      <c r="C913" s="58" t="s">
        <v>36</v>
      </c>
      <c r="D913" s="58" t="s">
        <v>38</v>
      </c>
      <c r="E913" s="58" t="s">
        <v>46</v>
      </c>
      <c r="F913" s="58" t="s">
        <v>119</v>
      </c>
      <c r="G913" s="59">
        <v>3665.86</v>
      </c>
      <c r="H913" s="57">
        <v>443396064</v>
      </c>
      <c r="I913" s="59">
        <v>0</v>
      </c>
      <c r="J913" s="59">
        <v>0</v>
      </c>
      <c r="K913" s="59">
        <v>0</v>
      </c>
      <c r="L913" s="59">
        <v>-3.36</v>
      </c>
      <c r="M913" s="59">
        <v>9989.3700000000008</v>
      </c>
      <c r="N913" s="58" t="s">
        <v>1053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0">
        <v>45918.669525462959</v>
      </c>
      <c r="B914" s="61">
        <v>444194572</v>
      </c>
      <c r="C914" s="62" t="s">
        <v>36</v>
      </c>
      <c r="D914" s="62" t="s">
        <v>38</v>
      </c>
      <c r="E914" s="62" t="s">
        <v>45</v>
      </c>
      <c r="F914" s="62" t="s">
        <v>119</v>
      </c>
      <c r="G914" s="63">
        <v>3662.75</v>
      </c>
      <c r="H914" s="61">
        <v>443408014</v>
      </c>
      <c r="I914" s="63">
        <v>0</v>
      </c>
      <c r="J914" s="63">
        <v>0</v>
      </c>
      <c r="K914" s="63">
        <v>0</v>
      </c>
      <c r="L914" s="63">
        <v>0</v>
      </c>
      <c r="M914" s="63">
        <v>9989.3700000000008</v>
      </c>
      <c r="N914" s="62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6">
        <v>45918.669525462959</v>
      </c>
      <c r="B915" s="57">
        <v>444194576</v>
      </c>
      <c r="C915" s="58" t="s">
        <v>36</v>
      </c>
      <c r="D915" s="58" t="s">
        <v>38</v>
      </c>
      <c r="E915" s="58" t="s">
        <v>45</v>
      </c>
      <c r="F915" s="58" t="s">
        <v>119</v>
      </c>
      <c r="G915" s="59">
        <v>3662.76</v>
      </c>
      <c r="H915" s="57">
        <v>443408019</v>
      </c>
      <c r="I915" s="59">
        <v>0</v>
      </c>
      <c r="J915" s="59">
        <v>0</v>
      </c>
      <c r="K915" s="59">
        <v>0</v>
      </c>
      <c r="L915" s="59">
        <v>0</v>
      </c>
      <c r="M915" s="59">
        <v>9989.3700000000008</v>
      </c>
      <c r="N915" s="58" t="s">
        <v>107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0">
        <v>45918.669525462959</v>
      </c>
      <c r="B916" s="61">
        <v>444194579</v>
      </c>
      <c r="C916" s="62" t="s">
        <v>36</v>
      </c>
      <c r="D916" s="62" t="s">
        <v>38</v>
      </c>
      <c r="E916" s="62" t="s">
        <v>45</v>
      </c>
      <c r="F916" s="62" t="s">
        <v>119</v>
      </c>
      <c r="G916" s="63">
        <v>3662.86</v>
      </c>
      <c r="H916" s="61">
        <v>443408022</v>
      </c>
      <c r="I916" s="63">
        <v>0</v>
      </c>
      <c r="J916" s="63">
        <v>0</v>
      </c>
      <c r="K916" s="63">
        <v>0</v>
      </c>
      <c r="L916" s="63">
        <v>0</v>
      </c>
      <c r="M916" s="63">
        <v>9989.3700000000008</v>
      </c>
      <c r="N916" s="62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6">
        <v>45918.669525462959</v>
      </c>
      <c r="B917" s="57">
        <v>444194584</v>
      </c>
      <c r="C917" s="58" t="s">
        <v>36</v>
      </c>
      <c r="D917" s="58" t="s">
        <v>38</v>
      </c>
      <c r="E917" s="58" t="s">
        <v>45</v>
      </c>
      <c r="F917" s="58" t="s">
        <v>119</v>
      </c>
      <c r="G917" s="59">
        <v>3662.76</v>
      </c>
      <c r="H917" s="57">
        <v>443408028</v>
      </c>
      <c r="I917" s="59">
        <v>0</v>
      </c>
      <c r="J917" s="59">
        <v>0</v>
      </c>
      <c r="K917" s="59">
        <v>0</v>
      </c>
      <c r="L917" s="59">
        <v>0</v>
      </c>
      <c r="M917" s="59">
        <v>9989.3700000000008</v>
      </c>
      <c r="N917" s="5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0">
        <v>45918.669537037036</v>
      </c>
      <c r="B918" s="61">
        <v>444194590</v>
      </c>
      <c r="C918" s="62" t="s">
        <v>36</v>
      </c>
      <c r="D918" s="62" t="s">
        <v>38</v>
      </c>
      <c r="E918" s="62" t="s">
        <v>45</v>
      </c>
      <c r="F918" s="62" t="s">
        <v>119</v>
      </c>
      <c r="G918" s="63">
        <v>3662.76</v>
      </c>
      <c r="H918" s="61">
        <v>443408034</v>
      </c>
      <c r="I918" s="63">
        <v>0</v>
      </c>
      <c r="J918" s="63">
        <v>0</v>
      </c>
      <c r="K918" s="63">
        <v>0</v>
      </c>
      <c r="L918" s="63">
        <v>0</v>
      </c>
      <c r="M918" s="63">
        <v>9989.3700000000008</v>
      </c>
      <c r="N918" s="62" t="s">
        <v>108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6">
        <v>45918.669537037036</v>
      </c>
      <c r="B919" s="57">
        <v>444194593</v>
      </c>
      <c r="C919" s="58" t="s">
        <v>36</v>
      </c>
      <c r="D919" s="58" t="s">
        <v>38</v>
      </c>
      <c r="E919" s="58" t="s">
        <v>45</v>
      </c>
      <c r="F919" s="58" t="s">
        <v>119</v>
      </c>
      <c r="G919" s="59">
        <v>3662.76</v>
      </c>
      <c r="H919" s="57">
        <v>443408037</v>
      </c>
      <c r="I919" s="59">
        <v>0</v>
      </c>
      <c r="J919" s="59">
        <v>0</v>
      </c>
      <c r="K919" s="59">
        <v>0</v>
      </c>
      <c r="L919" s="59">
        <v>0</v>
      </c>
      <c r="M919" s="59">
        <v>9989.3700000000008</v>
      </c>
      <c r="N919" s="5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0">
        <v>45918.669537037036</v>
      </c>
      <c r="B920" s="61">
        <v>444194598</v>
      </c>
      <c r="C920" s="62" t="s">
        <v>36</v>
      </c>
      <c r="D920" s="62" t="s">
        <v>38</v>
      </c>
      <c r="E920" s="62" t="s">
        <v>45</v>
      </c>
      <c r="F920" s="62" t="s">
        <v>119</v>
      </c>
      <c r="G920" s="63">
        <v>3662.75</v>
      </c>
      <c r="H920" s="61">
        <v>443408042</v>
      </c>
      <c r="I920" s="63">
        <v>0</v>
      </c>
      <c r="J920" s="63">
        <v>0</v>
      </c>
      <c r="K920" s="63">
        <v>0</v>
      </c>
      <c r="L920" s="63">
        <v>0</v>
      </c>
      <c r="M920" s="63">
        <v>9989.3700000000008</v>
      </c>
      <c r="N920" s="62" t="s">
        <v>113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6">
        <v>45918.669745370367</v>
      </c>
      <c r="B921" s="57">
        <v>444194911</v>
      </c>
      <c r="C921" s="58" t="s">
        <v>36</v>
      </c>
      <c r="D921" s="58" t="s">
        <v>37</v>
      </c>
      <c r="E921" s="58" t="s">
        <v>46</v>
      </c>
      <c r="F921" s="58" t="s">
        <v>119</v>
      </c>
      <c r="G921" s="59">
        <v>3664.33</v>
      </c>
      <c r="H921" s="57">
        <v>443408373</v>
      </c>
      <c r="I921" s="59">
        <v>0</v>
      </c>
      <c r="J921" s="59">
        <v>0</v>
      </c>
      <c r="K921" s="59">
        <v>0</v>
      </c>
      <c r="L921" s="59">
        <v>-1.57</v>
      </c>
      <c r="M921" s="59">
        <v>9987.7999999999993</v>
      </c>
      <c r="N921" s="58" t="s">
        <v>1055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0">
        <v>45918.669988425929</v>
      </c>
      <c r="B922" s="61">
        <v>444195245</v>
      </c>
      <c r="C922" s="62" t="s">
        <v>36</v>
      </c>
      <c r="D922" s="62" t="s">
        <v>38</v>
      </c>
      <c r="E922" s="62" t="s">
        <v>45</v>
      </c>
      <c r="F922" s="62" t="s">
        <v>119</v>
      </c>
      <c r="G922" s="63">
        <v>3662.63</v>
      </c>
      <c r="H922" s="61">
        <v>443408730</v>
      </c>
      <c r="I922" s="63">
        <v>0</v>
      </c>
      <c r="J922" s="63">
        <v>0</v>
      </c>
      <c r="K922" s="63">
        <v>0</v>
      </c>
      <c r="L922" s="63">
        <v>0</v>
      </c>
      <c r="M922" s="63">
        <v>9987.7999999999993</v>
      </c>
      <c r="N922" s="62" t="s">
        <v>108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6">
        <v>45918.67019675926</v>
      </c>
      <c r="B923" s="57">
        <v>444195422</v>
      </c>
      <c r="C923" s="58" t="s">
        <v>36</v>
      </c>
      <c r="D923" s="58" t="s">
        <v>37</v>
      </c>
      <c r="E923" s="58" t="s">
        <v>46</v>
      </c>
      <c r="F923" s="58" t="s">
        <v>119</v>
      </c>
      <c r="G923" s="59">
        <v>3661.02</v>
      </c>
      <c r="H923" s="57">
        <v>443408926</v>
      </c>
      <c r="I923" s="59">
        <v>0</v>
      </c>
      <c r="J923" s="59">
        <v>0</v>
      </c>
      <c r="K923" s="59">
        <v>0</v>
      </c>
      <c r="L923" s="59">
        <v>1.74</v>
      </c>
      <c r="M923" s="59">
        <v>9989.5400000000009</v>
      </c>
      <c r="N923" s="58" t="s">
        <v>1056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0">
        <v>45918.67019675926</v>
      </c>
      <c r="B924" s="61">
        <v>444195423</v>
      </c>
      <c r="C924" s="62" t="s">
        <v>36</v>
      </c>
      <c r="D924" s="62" t="s">
        <v>37</v>
      </c>
      <c r="E924" s="62" t="s">
        <v>46</v>
      </c>
      <c r="F924" s="62" t="s">
        <v>119</v>
      </c>
      <c r="G924" s="63">
        <v>3661.02</v>
      </c>
      <c r="H924" s="61">
        <v>443408927</v>
      </c>
      <c r="I924" s="63">
        <v>0</v>
      </c>
      <c r="J924" s="63">
        <v>0</v>
      </c>
      <c r="K924" s="63">
        <v>0</v>
      </c>
      <c r="L924" s="63">
        <v>1.84</v>
      </c>
      <c r="M924" s="63">
        <v>9991.3799999999992</v>
      </c>
      <c r="N924" s="62" t="s">
        <v>1056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6">
        <v>45918.67019675926</v>
      </c>
      <c r="B925" s="57">
        <v>444195424</v>
      </c>
      <c r="C925" s="58" t="s">
        <v>36</v>
      </c>
      <c r="D925" s="58" t="s">
        <v>37</v>
      </c>
      <c r="E925" s="58" t="s">
        <v>46</v>
      </c>
      <c r="F925" s="58" t="s">
        <v>119</v>
      </c>
      <c r="G925" s="59">
        <v>3661.02</v>
      </c>
      <c r="H925" s="57">
        <v>443408928</v>
      </c>
      <c r="I925" s="59">
        <v>0</v>
      </c>
      <c r="J925" s="59">
        <v>0</v>
      </c>
      <c r="K925" s="59">
        <v>0</v>
      </c>
      <c r="L925" s="59">
        <v>1.61</v>
      </c>
      <c r="M925" s="59">
        <v>9992.99</v>
      </c>
      <c r="N925" s="58" t="s">
        <v>1057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0">
        <v>45918.670451388891</v>
      </c>
      <c r="B926" s="61">
        <v>444195807</v>
      </c>
      <c r="C926" s="62" t="s">
        <v>36</v>
      </c>
      <c r="D926" s="62" t="s">
        <v>37</v>
      </c>
      <c r="E926" s="62" t="s">
        <v>46</v>
      </c>
      <c r="F926" s="62" t="s">
        <v>119</v>
      </c>
      <c r="G926" s="63">
        <v>3659.72</v>
      </c>
      <c r="H926" s="61">
        <v>443409319</v>
      </c>
      <c r="I926" s="63">
        <v>0</v>
      </c>
      <c r="J926" s="63">
        <v>0</v>
      </c>
      <c r="K926" s="63">
        <v>0</v>
      </c>
      <c r="L926" s="63">
        <v>3.04</v>
      </c>
      <c r="M926" s="63">
        <v>9996.0300000000007</v>
      </c>
      <c r="N926" s="62" t="s">
        <v>1058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6">
        <v>45918.670486111114</v>
      </c>
      <c r="B927" s="57">
        <v>444196029</v>
      </c>
      <c r="C927" s="58" t="s">
        <v>36</v>
      </c>
      <c r="D927" s="58" t="s">
        <v>37</v>
      </c>
      <c r="E927" s="58" t="s">
        <v>46</v>
      </c>
      <c r="F927" s="58" t="s">
        <v>119</v>
      </c>
      <c r="G927" s="59">
        <v>3659.51</v>
      </c>
      <c r="H927" s="57">
        <v>443409543</v>
      </c>
      <c r="I927" s="59">
        <v>0</v>
      </c>
      <c r="J927" s="59">
        <v>0</v>
      </c>
      <c r="K927" s="59">
        <v>0</v>
      </c>
      <c r="L927" s="59">
        <v>3.24</v>
      </c>
      <c r="M927" s="59">
        <v>9999.27</v>
      </c>
      <c r="N927" s="58" t="s">
        <v>1059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0">
        <v>45918.670578703706</v>
      </c>
      <c r="B928" s="61">
        <v>444196515</v>
      </c>
      <c r="C928" s="62" t="s">
        <v>36</v>
      </c>
      <c r="D928" s="62" t="s">
        <v>37</v>
      </c>
      <c r="E928" s="62" t="s">
        <v>46</v>
      </c>
      <c r="F928" s="62" t="s">
        <v>119</v>
      </c>
      <c r="G928" s="63">
        <v>3659.25</v>
      </c>
      <c r="H928" s="61">
        <v>443410025</v>
      </c>
      <c r="I928" s="63">
        <v>0</v>
      </c>
      <c r="J928" s="63">
        <v>0</v>
      </c>
      <c r="K928" s="63">
        <v>0</v>
      </c>
      <c r="L928" s="63">
        <v>3.51</v>
      </c>
      <c r="M928" s="63">
        <v>10002.780000000001</v>
      </c>
      <c r="N928" s="62" t="s">
        <v>1060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6">
        <v>45918.670578703706</v>
      </c>
      <c r="B929" s="57">
        <v>444196516</v>
      </c>
      <c r="C929" s="58" t="s">
        <v>36</v>
      </c>
      <c r="D929" s="58" t="s">
        <v>37</v>
      </c>
      <c r="E929" s="58" t="s">
        <v>46</v>
      </c>
      <c r="F929" s="58" t="s">
        <v>119</v>
      </c>
      <c r="G929" s="59">
        <v>3659.25</v>
      </c>
      <c r="H929" s="57">
        <v>443410026</v>
      </c>
      <c r="I929" s="59">
        <v>0</v>
      </c>
      <c r="J929" s="59">
        <v>0</v>
      </c>
      <c r="K929" s="59">
        <v>0</v>
      </c>
      <c r="L929" s="59">
        <v>3.5</v>
      </c>
      <c r="M929" s="59">
        <v>10006.280000000001</v>
      </c>
      <c r="N929" s="58" t="s">
        <v>1060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0">
        <v>45918.674502314818</v>
      </c>
      <c r="B930" s="61">
        <v>444202161</v>
      </c>
      <c r="C930" s="62" t="s">
        <v>36</v>
      </c>
      <c r="D930" s="62" t="s">
        <v>38</v>
      </c>
      <c r="E930" s="62" t="s">
        <v>45</v>
      </c>
      <c r="F930" s="62" t="s">
        <v>119</v>
      </c>
      <c r="G930" s="63">
        <v>3658.52</v>
      </c>
      <c r="H930" s="61">
        <v>443416002</v>
      </c>
      <c r="I930" s="63">
        <v>0</v>
      </c>
      <c r="J930" s="63">
        <v>0</v>
      </c>
      <c r="K930" s="63">
        <v>0</v>
      </c>
      <c r="L930" s="63">
        <v>0</v>
      </c>
      <c r="M930" s="63">
        <v>10006.280000000001</v>
      </c>
      <c r="N930" s="62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6">
        <v>45918.674502314818</v>
      </c>
      <c r="B931" s="57">
        <v>444202163</v>
      </c>
      <c r="C931" s="58" t="s">
        <v>36</v>
      </c>
      <c r="D931" s="58" t="s">
        <v>38</v>
      </c>
      <c r="E931" s="58" t="s">
        <v>45</v>
      </c>
      <c r="F931" s="58" t="s">
        <v>119</v>
      </c>
      <c r="G931" s="59">
        <v>3658.52</v>
      </c>
      <c r="H931" s="57">
        <v>443416004</v>
      </c>
      <c r="I931" s="59">
        <v>0</v>
      </c>
      <c r="J931" s="59">
        <v>0</v>
      </c>
      <c r="K931" s="59">
        <v>0</v>
      </c>
      <c r="L931" s="59">
        <v>0</v>
      </c>
      <c r="M931" s="59">
        <v>10006.280000000001</v>
      </c>
      <c r="N931" s="5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0">
        <v>45918.674502314818</v>
      </c>
      <c r="B932" s="61">
        <v>444202164</v>
      </c>
      <c r="C932" s="62" t="s">
        <v>36</v>
      </c>
      <c r="D932" s="62" t="s">
        <v>38</v>
      </c>
      <c r="E932" s="62" t="s">
        <v>45</v>
      </c>
      <c r="F932" s="62" t="s">
        <v>119</v>
      </c>
      <c r="G932" s="63">
        <v>3658.6</v>
      </c>
      <c r="H932" s="61">
        <v>443416005</v>
      </c>
      <c r="I932" s="63">
        <v>0</v>
      </c>
      <c r="J932" s="63">
        <v>0</v>
      </c>
      <c r="K932" s="63">
        <v>0</v>
      </c>
      <c r="L932" s="63">
        <v>0</v>
      </c>
      <c r="M932" s="63">
        <v>10006.280000000001</v>
      </c>
      <c r="N932" s="62" t="s">
        <v>108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6">
        <v>45918.674502314818</v>
      </c>
      <c r="B933" s="57">
        <v>444202166</v>
      </c>
      <c r="C933" s="58" t="s">
        <v>36</v>
      </c>
      <c r="D933" s="58" t="s">
        <v>38</v>
      </c>
      <c r="E933" s="58" t="s">
        <v>45</v>
      </c>
      <c r="F933" s="58" t="s">
        <v>119</v>
      </c>
      <c r="G933" s="59">
        <v>3658.59</v>
      </c>
      <c r="H933" s="57">
        <v>443416007</v>
      </c>
      <c r="I933" s="59">
        <v>0</v>
      </c>
      <c r="J933" s="59">
        <v>0</v>
      </c>
      <c r="K933" s="59">
        <v>0</v>
      </c>
      <c r="L933" s="59">
        <v>0</v>
      </c>
      <c r="M933" s="59">
        <v>10006.280000000001</v>
      </c>
      <c r="N933" s="5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0">
        <v>45918.674513888887</v>
      </c>
      <c r="B934" s="61">
        <v>444202168</v>
      </c>
      <c r="C934" s="62" t="s">
        <v>36</v>
      </c>
      <c r="D934" s="62" t="s">
        <v>38</v>
      </c>
      <c r="E934" s="62" t="s">
        <v>45</v>
      </c>
      <c r="F934" s="62" t="s">
        <v>119</v>
      </c>
      <c r="G934" s="63">
        <v>3658.59</v>
      </c>
      <c r="H934" s="61">
        <v>443416009</v>
      </c>
      <c r="I934" s="63">
        <v>0</v>
      </c>
      <c r="J934" s="63">
        <v>0</v>
      </c>
      <c r="K934" s="63">
        <v>0</v>
      </c>
      <c r="L934" s="63">
        <v>0</v>
      </c>
      <c r="M934" s="63">
        <v>10006.280000000001</v>
      </c>
      <c r="N934" s="62" t="s">
        <v>107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6">
        <v>45918.674513888887</v>
      </c>
      <c r="B935" s="57">
        <v>444202170</v>
      </c>
      <c r="C935" s="58" t="s">
        <v>36</v>
      </c>
      <c r="D935" s="58" t="s">
        <v>38</v>
      </c>
      <c r="E935" s="58" t="s">
        <v>45</v>
      </c>
      <c r="F935" s="58" t="s">
        <v>119</v>
      </c>
      <c r="G935" s="59">
        <v>3658.58</v>
      </c>
      <c r="H935" s="57">
        <v>443416011</v>
      </c>
      <c r="I935" s="59">
        <v>0</v>
      </c>
      <c r="J935" s="59">
        <v>0</v>
      </c>
      <c r="K935" s="59">
        <v>0</v>
      </c>
      <c r="L935" s="59">
        <v>0</v>
      </c>
      <c r="M935" s="59">
        <v>10006.280000000001</v>
      </c>
      <c r="N935" s="58" t="s">
        <v>113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0">
        <v>45918.674513888887</v>
      </c>
      <c r="B936" s="61">
        <v>444202173</v>
      </c>
      <c r="C936" s="62" t="s">
        <v>36</v>
      </c>
      <c r="D936" s="62" t="s">
        <v>38</v>
      </c>
      <c r="E936" s="62" t="s">
        <v>45</v>
      </c>
      <c r="F936" s="62" t="s">
        <v>119</v>
      </c>
      <c r="G936" s="63">
        <v>3658.63</v>
      </c>
      <c r="H936" s="61">
        <v>443416014</v>
      </c>
      <c r="I936" s="63">
        <v>0</v>
      </c>
      <c r="J936" s="63">
        <v>0</v>
      </c>
      <c r="K936" s="63">
        <v>0</v>
      </c>
      <c r="L936" s="63">
        <v>0</v>
      </c>
      <c r="M936" s="63">
        <v>10006.280000000001</v>
      </c>
      <c r="N936" s="62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6">
        <v>45918.67560185185</v>
      </c>
      <c r="B937" s="57">
        <v>444202854</v>
      </c>
      <c r="C937" s="58" t="s">
        <v>36</v>
      </c>
      <c r="D937" s="58" t="s">
        <v>37</v>
      </c>
      <c r="E937" s="58" t="s">
        <v>46</v>
      </c>
      <c r="F937" s="58" t="s">
        <v>119</v>
      </c>
      <c r="G937" s="59">
        <v>3657.01</v>
      </c>
      <c r="H937" s="57">
        <v>443416780</v>
      </c>
      <c r="I937" s="59">
        <v>0</v>
      </c>
      <c r="J937" s="59">
        <v>0</v>
      </c>
      <c r="K937" s="59">
        <v>0</v>
      </c>
      <c r="L937" s="59">
        <v>1.59</v>
      </c>
      <c r="M937" s="59">
        <v>10007.870000000001</v>
      </c>
      <c r="N937" s="58" t="s">
        <v>1061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0">
        <v>45918.67560185185</v>
      </c>
      <c r="B938" s="61">
        <v>444202855</v>
      </c>
      <c r="C938" s="62" t="s">
        <v>36</v>
      </c>
      <c r="D938" s="62" t="s">
        <v>37</v>
      </c>
      <c r="E938" s="62" t="s">
        <v>46</v>
      </c>
      <c r="F938" s="62" t="s">
        <v>119</v>
      </c>
      <c r="G938" s="63">
        <v>3657.01</v>
      </c>
      <c r="H938" s="61">
        <v>443416781</v>
      </c>
      <c r="I938" s="63">
        <v>0</v>
      </c>
      <c r="J938" s="63">
        <v>0</v>
      </c>
      <c r="K938" s="63">
        <v>0</v>
      </c>
      <c r="L938" s="63">
        <v>1.58</v>
      </c>
      <c r="M938" s="63">
        <v>10009.450000000001</v>
      </c>
      <c r="N938" s="62" t="s">
        <v>1061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6">
        <v>45918.67560185185</v>
      </c>
      <c r="B939" s="57">
        <v>444202856</v>
      </c>
      <c r="C939" s="58" t="s">
        <v>36</v>
      </c>
      <c r="D939" s="58" t="s">
        <v>37</v>
      </c>
      <c r="E939" s="58" t="s">
        <v>46</v>
      </c>
      <c r="F939" s="58" t="s">
        <v>119</v>
      </c>
      <c r="G939" s="59">
        <v>3657.01</v>
      </c>
      <c r="H939" s="57">
        <v>443416782</v>
      </c>
      <c r="I939" s="59">
        <v>0</v>
      </c>
      <c r="J939" s="59">
        <v>0</v>
      </c>
      <c r="K939" s="59">
        <v>0</v>
      </c>
      <c r="L939" s="59">
        <v>1.62</v>
      </c>
      <c r="M939" s="59">
        <v>10011.07</v>
      </c>
      <c r="N939" s="58" t="s">
        <v>1061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0">
        <v>45918.676157407404</v>
      </c>
      <c r="B940" s="61">
        <v>444203220</v>
      </c>
      <c r="C940" s="62" t="s">
        <v>36</v>
      </c>
      <c r="D940" s="62" t="s">
        <v>37</v>
      </c>
      <c r="E940" s="62" t="s">
        <v>46</v>
      </c>
      <c r="F940" s="62" t="s">
        <v>119</v>
      </c>
      <c r="G940" s="63">
        <v>3658.08</v>
      </c>
      <c r="H940" s="61">
        <v>443417190</v>
      </c>
      <c r="I940" s="63">
        <v>0</v>
      </c>
      <c r="J940" s="63">
        <v>0</v>
      </c>
      <c r="K940" s="63">
        <v>0</v>
      </c>
      <c r="L940" s="63">
        <v>0.44</v>
      </c>
      <c r="M940" s="63">
        <v>10011.51</v>
      </c>
      <c r="N940" s="62" t="s">
        <v>1062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6">
        <v>45918.676157407404</v>
      </c>
      <c r="B941" s="57">
        <v>444203221</v>
      </c>
      <c r="C941" s="58" t="s">
        <v>36</v>
      </c>
      <c r="D941" s="58" t="s">
        <v>37</v>
      </c>
      <c r="E941" s="58" t="s">
        <v>46</v>
      </c>
      <c r="F941" s="58" t="s">
        <v>119</v>
      </c>
      <c r="G941" s="59">
        <v>3658.08</v>
      </c>
      <c r="H941" s="57">
        <v>443417191</v>
      </c>
      <c r="I941" s="59">
        <v>0</v>
      </c>
      <c r="J941" s="59">
        <v>0</v>
      </c>
      <c r="K941" s="59">
        <v>0</v>
      </c>
      <c r="L941" s="59">
        <v>0.44</v>
      </c>
      <c r="M941" s="59">
        <v>10011.950000000001</v>
      </c>
      <c r="N941" s="58" t="s">
        <v>1062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0">
        <v>45918.676296296297</v>
      </c>
      <c r="B942" s="61">
        <v>444203329</v>
      </c>
      <c r="C942" s="62" t="s">
        <v>36</v>
      </c>
      <c r="D942" s="62" t="s">
        <v>37</v>
      </c>
      <c r="E942" s="62" t="s">
        <v>46</v>
      </c>
      <c r="F942" s="62" t="s">
        <v>119</v>
      </c>
      <c r="G942" s="63">
        <v>3658.11</v>
      </c>
      <c r="H942" s="61">
        <v>443417314</v>
      </c>
      <c r="I942" s="63">
        <v>0</v>
      </c>
      <c r="J942" s="63">
        <v>0</v>
      </c>
      <c r="K942" s="63">
        <v>0</v>
      </c>
      <c r="L942" s="63">
        <v>0.48</v>
      </c>
      <c r="M942" s="63">
        <v>10012.43</v>
      </c>
      <c r="N942" s="62" t="s">
        <v>1063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6">
        <v>45918.676296296297</v>
      </c>
      <c r="B943" s="57">
        <v>444203330</v>
      </c>
      <c r="C943" s="58" t="s">
        <v>36</v>
      </c>
      <c r="D943" s="58" t="s">
        <v>37</v>
      </c>
      <c r="E943" s="58" t="s">
        <v>46</v>
      </c>
      <c r="F943" s="58" t="s">
        <v>119</v>
      </c>
      <c r="G943" s="59">
        <v>3658.11</v>
      </c>
      <c r="H943" s="57">
        <v>443417315</v>
      </c>
      <c r="I943" s="59">
        <v>0</v>
      </c>
      <c r="J943" s="59">
        <v>0</v>
      </c>
      <c r="K943" s="59">
        <v>0</v>
      </c>
      <c r="L943" s="59">
        <v>0.47</v>
      </c>
      <c r="M943" s="59">
        <v>10012.9</v>
      </c>
      <c r="N943" s="58" t="s">
        <v>1063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0">
        <v>45918.676354166666</v>
      </c>
      <c r="B944" s="61">
        <v>444203628</v>
      </c>
      <c r="C944" s="62" t="s">
        <v>36</v>
      </c>
      <c r="D944" s="62" t="s">
        <v>38</v>
      </c>
      <c r="E944" s="62" t="s">
        <v>45</v>
      </c>
      <c r="F944" s="62" t="s">
        <v>119</v>
      </c>
      <c r="G944" s="63">
        <v>3658.28</v>
      </c>
      <c r="H944" s="61">
        <v>443417617</v>
      </c>
      <c r="I944" s="63">
        <v>0</v>
      </c>
      <c r="J944" s="63">
        <v>0</v>
      </c>
      <c r="K944" s="63">
        <v>0</v>
      </c>
      <c r="L944" s="63">
        <v>0</v>
      </c>
      <c r="M944" s="63">
        <v>10012.9</v>
      </c>
      <c r="N944" s="62" t="s">
        <v>108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6">
        <v>45918.676354166666</v>
      </c>
      <c r="B945" s="57">
        <v>444203630</v>
      </c>
      <c r="C945" s="58" t="s">
        <v>36</v>
      </c>
      <c r="D945" s="58" t="s">
        <v>38</v>
      </c>
      <c r="E945" s="58" t="s">
        <v>45</v>
      </c>
      <c r="F945" s="58" t="s">
        <v>119</v>
      </c>
      <c r="G945" s="59">
        <v>3658.2</v>
      </c>
      <c r="H945" s="57">
        <v>443417619</v>
      </c>
      <c r="I945" s="59">
        <v>0</v>
      </c>
      <c r="J945" s="59">
        <v>0</v>
      </c>
      <c r="K945" s="59">
        <v>0</v>
      </c>
      <c r="L945" s="59">
        <v>0</v>
      </c>
      <c r="M945" s="59">
        <v>10012.9</v>
      </c>
      <c r="N945" s="5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0">
        <v>45918.676354166666</v>
      </c>
      <c r="B946" s="61">
        <v>444203631</v>
      </c>
      <c r="C946" s="62" t="s">
        <v>36</v>
      </c>
      <c r="D946" s="62" t="s">
        <v>38</v>
      </c>
      <c r="E946" s="62" t="s">
        <v>45</v>
      </c>
      <c r="F946" s="62" t="s">
        <v>119</v>
      </c>
      <c r="G946" s="63">
        <v>3658.22</v>
      </c>
      <c r="H946" s="61">
        <v>443417620</v>
      </c>
      <c r="I946" s="63">
        <v>0</v>
      </c>
      <c r="J946" s="63">
        <v>0</v>
      </c>
      <c r="K946" s="63">
        <v>0</v>
      </c>
      <c r="L946" s="63">
        <v>0</v>
      </c>
      <c r="M946" s="63">
        <v>10012.9</v>
      </c>
      <c r="N946" s="62" t="s">
        <v>113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6">
        <v>45918.676354166666</v>
      </c>
      <c r="B947" s="57">
        <v>444203634</v>
      </c>
      <c r="C947" s="58" t="s">
        <v>36</v>
      </c>
      <c r="D947" s="58" t="s">
        <v>38</v>
      </c>
      <c r="E947" s="58" t="s">
        <v>45</v>
      </c>
      <c r="F947" s="58" t="s">
        <v>119</v>
      </c>
      <c r="G947" s="59">
        <v>3658.25</v>
      </c>
      <c r="H947" s="57">
        <v>443417624</v>
      </c>
      <c r="I947" s="59">
        <v>0</v>
      </c>
      <c r="J947" s="59">
        <v>0</v>
      </c>
      <c r="K947" s="59">
        <v>0</v>
      </c>
      <c r="L947" s="59">
        <v>0</v>
      </c>
      <c r="M947" s="59">
        <v>10012.9</v>
      </c>
      <c r="N947" s="58" t="s">
        <v>107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0">
        <v>45918.676365740743</v>
      </c>
      <c r="B948" s="61">
        <v>444203636</v>
      </c>
      <c r="C948" s="62" t="s">
        <v>36</v>
      </c>
      <c r="D948" s="62" t="s">
        <v>38</v>
      </c>
      <c r="E948" s="62" t="s">
        <v>45</v>
      </c>
      <c r="F948" s="62" t="s">
        <v>119</v>
      </c>
      <c r="G948" s="63">
        <v>3658.24</v>
      </c>
      <c r="H948" s="61">
        <v>443417626</v>
      </c>
      <c r="I948" s="63">
        <v>0</v>
      </c>
      <c r="J948" s="63">
        <v>0</v>
      </c>
      <c r="K948" s="63">
        <v>0</v>
      </c>
      <c r="L948" s="63">
        <v>0</v>
      </c>
      <c r="M948" s="63">
        <v>10012.9</v>
      </c>
      <c r="N948" s="62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6">
        <v>45918.676365740743</v>
      </c>
      <c r="B949" s="57">
        <v>444203637</v>
      </c>
      <c r="C949" s="58" t="s">
        <v>36</v>
      </c>
      <c r="D949" s="58" t="s">
        <v>38</v>
      </c>
      <c r="E949" s="58" t="s">
        <v>45</v>
      </c>
      <c r="F949" s="58" t="s">
        <v>119</v>
      </c>
      <c r="G949" s="59">
        <v>3658.24</v>
      </c>
      <c r="H949" s="57">
        <v>443417628</v>
      </c>
      <c r="I949" s="59">
        <v>0</v>
      </c>
      <c r="J949" s="59">
        <v>0</v>
      </c>
      <c r="K949" s="59">
        <v>0</v>
      </c>
      <c r="L949" s="59">
        <v>0</v>
      </c>
      <c r="M949" s="59">
        <v>10012.9</v>
      </c>
      <c r="N949" s="5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0">
        <v>45918.676365740743</v>
      </c>
      <c r="B950" s="61">
        <v>444203639</v>
      </c>
      <c r="C950" s="62" t="s">
        <v>36</v>
      </c>
      <c r="D950" s="62" t="s">
        <v>38</v>
      </c>
      <c r="E950" s="62" t="s">
        <v>45</v>
      </c>
      <c r="F950" s="62" t="s">
        <v>119</v>
      </c>
      <c r="G950" s="63">
        <v>3658.24</v>
      </c>
      <c r="H950" s="61">
        <v>443417630</v>
      </c>
      <c r="I950" s="63">
        <v>0</v>
      </c>
      <c r="J950" s="63">
        <v>0</v>
      </c>
      <c r="K950" s="63">
        <v>0</v>
      </c>
      <c r="L950" s="63">
        <v>0</v>
      </c>
      <c r="M950" s="63">
        <v>10012.9</v>
      </c>
      <c r="N950" s="62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6">
        <v>45918.677210648151</v>
      </c>
      <c r="B951" s="57">
        <v>444205170</v>
      </c>
      <c r="C951" s="58" t="s">
        <v>36</v>
      </c>
      <c r="D951" s="58" t="s">
        <v>37</v>
      </c>
      <c r="E951" s="58" t="s">
        <v>46</v>
      </c>
      <c r="F951" s="58" t="s">
        <v>119</v>
      </c>
      <c r="G951" s="59">
        <v>3659.78</v>
      </c>
      <c r="H951" s="57">
        <v>443419219</v>
      </c>
      <c r="I951" s="59">
        <v>0</v>
      </c>
      <c r="J951" s="59">
        <v>0</v>
      </c>
      <c r="K951" s="59">
        <v>0</v>
      </c>
      <c r="L951" s="59">
        <v>-1.5</v>
      </c>
      <c r="M951" s="59">
        <v>10011.4</v>
      </c>
      <c r="N951" s="58" t="s">
        <v>1064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0">
        <v>45918.67728009259</v>
      </c>
      <c r="B952" s="61">
        <v>444205345</v>
      </c>
      <c r="C952" s="62" t="s">
        <v>36</v>
      </c>
      <c r="D952" s="62" t="s">
        <v>38</v>
      </c>
      <c r="E952" s="62" t="s">
        <v>45</v>
      </c>
      <c r="F952" s="62" t="s">
        <v>119</v>
      </c>
      <c r="G952" s="63">
        <v>3659.96</v>
      </c>
      <c r="H952" s="61">
        <v>443419399</v>
      </c>
      <c r="I952" s="63">
        <v>0</v>
      </c>
      <c r="J952" s="63">
        <v>0</v>
      </c>
      <c r="K952" s="63">
        <v>0</v>
      </c>
      <c r="L952" s="63">
        <v>0</v>
      </c>
      <c r="M952" s="63">
        <v>10011.4</v>
      </c>
      <c r="N952" s="62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6">
        <v>45918.67728009259</v>
      </c>
      <c r="B953" s="57">
        <v>444205348</v>
      </c>
      <c r="C953" s="58" t="s">
        <v>36</v>
      </c>
      <c r="D953" s="58" t="s">
        <v>38</v>
      </c>
      <c r="E953" s="58" t="s">
        <v>45</v>
      </c>
      <c r="F953" s="58" t="s">
        <v>119</v>
      </c>
      <c r="G953" s="59">
        <v>3659.92</v>
      </c>
      <c r="H953" s="57">
        <v>443419402</v>
      </c>
      <c r="I953" s="59">
        <v>0</v>
      </c>
      <c r="J953" s="59">
        <v>0</v>
      </c>
      <c r="K953" s="59">
        <v>0</v>
      </c>
      <c r="L953" s="59">
        <v>0</v>
      </c>
      <c r="M953" s="59">
        <v>10011.4</v>
      </c>
      <c r="N953" s="58" t="s">
        <v>92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0">
        <v>45918.678020833337</v>
      </c>
      <c r="B954" s="61">
        <v>444206193</v>
      </c>
      <c r="C954" s="62" t="s">
        <v>36</v>
      </c>
      <c r="D954" s="62" t="s">
        <v>37</v>
      </c>
      <c r="E954" s="62" t="s">
        <v>46</v>
      </c>
      <c r="F954" s="62" t="s">
        <v>119</v>
      </c>
      <c r="G954" s="63">
        <v>3660.87</v>
      </c>
      <c r="H954" s="61">
        <v>443420312</v>
      </c>
      <c r="I954" s="63">
        <v>0</v>
      </c>
      <c r="J954" s="63">
        <v>0</v>
      </c>
      <c r="K954" s="63">
        <v>0</v>
      </c>
      <c r="L954" s="63">
        <v>-2.63</v>
      </c>
      <c r="M954" s="63">
        <v>10008.77</v>
      </c>
      <c r="N954" s="62" t="s">
        <v>1065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6">
        <v>45918.67900462963</v>
      </c>
      <c r="B955" s="57">
        <v>444207283</v>
      </c>
      <c r="C955" s="58" t="s">
        <v>36</v>
      </c>
      <c r="D955" s="58" t="s">
        <v>37</v>
      </c>
      <c r="E955" s="58" t="s">
        <v>46</v>
      </c>
      <c r="F955" s="58" t="s">
        <v>119</v>
      </c>
      <c r="G955" s="59">
        <v>3661.29</v>
      </c>
      <c r="H955" s="57">
        <v>443421468</v>
      </c>
      <c r="I955" s="59">
        <v>0</v>
      </c>
      <c r="J955" s="59">
        <v>0</v>
      </c>
      <c r="K955" s="59">
        <v>0</v>
      </c>
      <c r="L955" s="59">
        <v>-3.09</v>
      </c>
      <c r="M955" s="59">
        <v>10005.68</v>
      </c>
      <c r="N955" s="58" t="s">
        <v>1066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0">
        <v>45918.67900462963</v>
      </c>
      <c r="B956" s="61">
        <v>444207284</v>
      </c>
      <c r="C956" s="62" t="s">
        <v>36</v>
      </c>
      <c r="D956" s="62" t="s">
        <v>37</v>
      </c>
      <c r="E956" s="62" t="s">
        <v>46</v>
      </c>
      <c r="F956" s="62" t="s">
        <v>119</v>
      </c>
      <c r="G956" s="63">
        <v>3661.29</v>
      </c>
      <c r="H956" s="61">
        <v>443421469</v>
      </c>
      <c r="I956" s="63">
        <v>0</v>
      </c>
      <c r="J956" s="63">
        <v>0</v>
      </c>
      <c r="K956" s="63">
        <v>0</v>
      </c>
      <c r="L956" s="63">
        <v>-3.07</v>
      </c>
      <c r="M956" s="63">
        <v>10002.61</v>
      </c>
      <c r="N956" s="62" t="s">
        <v>1066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6">
        <v>45918.67900462963</v>
      </c>
      <c r="B957" s="57">
        <v>444207285</v>
      </c>
      <c r="C957" s="58" t="s">
        <v>36</v>
      </c>
      <c r="D957" s="58" t="s">
        <v>37</v>
      </c>
      <c r="E957" s="58" t="s">
        <v>46</v>
      </c>
      <c r="F957" s="58" t="s">
        <v>119</v>
      </c>
      <c r="G957" s="59">
        <v>3661.29</v>
      </c>
      <c r="H957" s="57">
        <v>443421470</v>
      </c>
      <c r="I957" s="59">
        <v>0</v>
      </c>
      <c r="J957" s="59">
        <v>0</v>
      </c>
      <c r="K957" s="59">
        <v>0</v>
      </c>
      <c r="L957" s="59">
        <v>-3.04</v>
      </c>
      <c r="M957" s="59">
        <v>9999.57</v>
      </c>
      <c r="N957" s="58" t="s">
        <v>1066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0">
        <v>45918.67900462963</v>
      </c>
      <c r="B958" s="61">
        <v>444207287</v>
      </c>
      <c r="C958" s="62" t="s">
        <v>36</v>
      </c>
      <c r="D958" s="62" t="s">
        <v>37</v>
      </c>
      <c r="E958" s="62" t="s">
        <v>46</v>
      </c>
      <c r="F958" s="62" t="s">
        <v>119</v>
      </c>
      <c r="G958" s="63">
        <v>3661.29</v>
      </c>
      <c r="H958" s="61">
        <v>443421471</v>
      </c>
      <c r="I958" s="63">
        <v>0</v>
      </c>
      <c r="J958" s="63">
        <v>0</v>
      </c>
      <c r="K958" s="63">
        <v>0</v>
      </c>
      <c r="L958" s="63">
        <v>-3.05</v>
      </c>
      <c r="M958" s="63">
        <v>9996.52</v>
      </c>
      <c r="N958" s="62" t="s">
        <v>1066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6">
        <v>45918.67900462963</v>
      </c>
      <c r="B959" s="57">
        <v>444207288</v>
      </c>
      <c r="C959" s="58" t="s">
        <v>36</v>
      </c>
      <c r="D959" s="58" t="s">
        <v>37</v>
      </c>
      <c r="E959" s="58" t="s">
        <v>46</v>
      </c>
      <c r="F959" s="58" t="s">
        <v>119</v>
      </c>
      <c r="G959" s="59">
        <v>3661.29</v>
      </c>
      <c r="H959" s="57">
        <v>443421472</v>
      </c>
      <c r="I959" s="59">
        <v>0</v>
      </c>
      <c r="J959" s="59">
        <v>0</v>
      </c>
      <c r="K959" s="59">
        <v>0</v>
      </c>
      <c r="L959" s="59">
        <v>-3.05</v>
      </c>
      <c r="M959" s="59">
        <v>9993.4699999999993</v>
      </c>
      <c r="N959" s="58" t="s">
        <v>1066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0">
        <v>45918.680289351854</v>
      </c>
      <c r="B960" s="61">
        <v>444208142</v>
      </c>
      <c r="C960" s="62" t="s">
        <v>36</v>
      </c>
      <c r="D960" s="62" t="s">
        <v>38</v>
      </c>
      <c r="E960" s="62" t="s">
        <v>45</v>
      </c>
      <c r="F960" s="62" t="s">
        <v>119</v>
      </c>
      <c r="G960" s="63">
        <v>3659.49</v>
      </c>
      <c r="H960" s="61">
        <v>443422430</v>
      </c>
      <c r="I960" s="63">
        <v>0</v>
      </c>
      <c r="J960" s="63">
        <v>0</v>
      </c>
      <c r="K960" s="63">
        <v>0</v>
      </c>
      <c r="L960" s="63">
        <v>0</v>
      </c>
      <c r="M960" s="63">
        <v>9993.4699999999993</v>
      </c>
      <c r="N960" s="62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6">
        <v>45918.680289351854</v>
      </c>
      <c r="B961" s="57">
        <v>444208146</v>
      </c>
      <c r="C961" s="58" t="s">
        <v>36</v>
      </c>
      <c r="D961" s="58" t="s">
        <v>38</v>
      </c>
      <c r="E961" s="58" t="s">
        <v>45</v>
      </c>
      <c r="F961" s="58" t="s">
        <v>119</v>
      </c>
      <c r="G961" s="59">
        <v>3659.49</v>
      </c>
      <c r="H961" s="57">
        <v>443422434</v>
      </c>
      <c r="I961" s="59">
        <v>0</v>
      </c>
      <c r="J961" s="59">
        <v>0</v>
      </c>
      <c r="K961" s="59">
        <v>0</v>
      </c>
      <c r="L961" s="59">
        <v>0</v>
      </c>
      <c r="M961" s="59">
        <v>9993.4699999999993</v>
      </c>
      <c r="N961" s="5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0">
        <v>45918.680289351854</v>
      </c>
      <c r="B962" s="61">
        <v>444208148</v>
      </c>
      <c r="C962" s="62" t="s">
        <v>36</v>
      </c>
      <c r="D962" s="62" t="s">
        <v>38</v>
      </c>
      <c r="E962" s="62" t="s">
        <v>45</v>
      </c>
      <c r="F962" s="62" t="s">
        <v>119</v>
      </c>
      <c r="G962" s="63">
        <v>3659.51</v>
      </c>
      <c r="H962" s="61">
        <v>443422437</v>
      </c>
      <c r="I962" s="63">
        <v>0</v>
      </c>
      <c r="J962" s="63">
        <v>0</v>
      </c>
      <c r="K962" s="63">
        <v>0</v>
      </c>
      <c r="L962" s="63">
        <v>0</v>
      </c>
      <c r="M962" s="63">
        <v>9993.4699999999993</v>
      </c>
      <c r="N962" s="62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6">
        <v>45918.680289351854</v>
      </c>
      <c r="B963" s="57">
        <v>444208149</v>
      </c>
      <c r="C963" s="58" t="s">
        <v>36</v>
      </c>
      <c r="D963" s="58" t="s">
        <v>38</v>
      </c>
      <c r="E963" s="58" t="s">
        <v>45</v>
      </c>
      <c r="F963" s="58" t="s">
        <v>119</v>
      </c>
      <c r="G963" s="59">
        <v>3659.51</v>
      </c>
      <c r="H963" s="57">
        <v>443422439</v>
      </c>
      <c r="I963" s="59">
        <v>0</v>
      </c>
      <c r="J963" s="59">
        <v>0</v>
      </c>
      <c r="K963" s="59">
        <v>0</v>
      </c>
      <c r="L963" s="59">
        <v>0</v>
      </c>
      <c r="M963" s="59">
        <v>9993.4699999999993</v>
      </c>
      <c r="N963" s="5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0">
        <v>45918.680914351855</v>
      </c>
      <c r="B964" s="61">
        <v>444208711</v>
      </c>
      <c r="C964" s="62" t="s">
        <v>36</v>
      </c>
      <c r="D964" s="62" t="s">
        <v>37</v>
      </c>
      <c r="E964" s="62" t="s">
        <v>46</v>
      </c>
      <c r="F964" s="62" t="s">
        <v>119</v>
      </c>
      <c r="G964" s="63">
        <v>3657.91</v>
      </c>
      <c r="H964" s="61">
        <v>443423065</v>
      </c>
      <c r="I964" s="63">
        <v>0</v>
      </c>
      <c r="J964" s="63">
        <v>0</v>
      </c>
      <c r="K964" s="63">
        <v>0</v>
      </c>
      <c r="L964" s="63">
        <v>1.58</v>
      </c>
      <c r="M964" s="63">
        <v>9995.0499999999993</v>
      </c>
      <c r="N964" s="62" t="s">
        <v>1067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6">
        <v>45918.682662037034</v>
      </c>
      <c r="B965" s="57">
        <v>444209941</v>
      </c>
      <c r="C965" s="58" t="s">
        <v>36</v>
      </c>
      <c r="D965" s="58" t="s">
        <v>37</v>
      </c>
      <c r="E965" s="58" t="s">
        <v>46</v>
      </c>
      <c r="F965" s="58" t="s">
        <v>119</v>
      </c>
      <c r="G965" s="59">
        <v>3656.48</v>
      </c>
      <c r="H965" s="57">
        <v>443424485</v>
      </c>
      <c r="I965" s="59">
        <v>0</v>
      </c>
      <c r="J965" s="59">
        <v>0</v>
      </c>
      <c r="K965" s="59">
        <v>0</v>
      </c>
      <c r="L965" s="59">
        <v>3.01</v>
      </c>
      <c r="M965" s="59">
        <v>9998.06</v>
      </c>
      <c r="N965" s="58" t="s">
        <v>1068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0">
        <v>45918.682662037034</v>
      </c>
      <c r="B966" s="61">
        <v>444209943</v>
      </c>
      <c r="C966" s="62" t="s">
        <v>36</v>
      </c>
      <c r="D966" s="62" t="s">
        <v>37</v>
      </c>
      <c r="E966" s="62" t="s">
        <v>46</v>
      </c>
      <c r="F966" s="62" t="s">
        <v>119</v>
      </c>
      <c r="G966" s="63">
        <v>3656.48</v>
      </c>
      <c r="H966" s="61">
        <v>443424486</v>
      </c>
      <c r="I966" s="63">
        <v>0</v>
      </c>
      <c r="J966" s="63">
        <v>0</v>
      </c>
      <c r="K966" s="63">
        <v>0</v>
      </c>
      <c r="L966" s="63">
        <v>3.03</v>
      </c>
      <c r="M966" s="63">
        <v>10001.09</v>
      </c>
      <c r="N966" s="62" t="s">
        <v>1068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6">
        <v>45918.682673611111</v>
      </c>
      <c r="B967" s="57">
        <v>444209947</v>
      </c>
      <c r="C967" s="58" t="s">
        <v>36</v>
      </c>
      <c r="D967" s="58" t="s">
        <v>37</v>
      </c>
      <c r="E967" s="58" t="s">
        <v>46</v>
      </c>
      <c r="F967" s="58" t="s">
        <v>119</v>
      </c>
      <c r="G967" s="59">
        <v>3656.4</v>
      </c>
      <c r="H967" s="57">
        <v>443424489</v>
      </c>
      <c r="I967" s="59">
        <v>0</v>
      </c>
      <c r="J967" s="59">
        <v>0</v>
      </c>
      <c r="K967" s="59">
        <v>0</v>
      </c>
      <c r="L967" s="59">
        <v>3.56</v>
      </c>
      <c r="M967" s="59">
        <v>10004.65</v>
      </c>
      <c r="N967" s="58" t="s">
        <v>1069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0">
        <v>45918.682673611111</v>
      </c>
      <c r="B968" s="61">
        <v>444209948</v>
      </c>
      <c r="C968" s="62" t="s">
        <v>36</v>
      </c>
      <c r="D968" s="62" t="s">
        <v>37</v>
      </c>
      <c r="E968" s="62" t="s">
        <v>46</v>
      </c>
      <c r="F968" s="62" t="s">
        <v>119</v>
      </c>
      <c r="G968" s="63">
        <v>3656.4</v>
      </c>
      <c r="H968" s="61">
        <v>443424491</v>
      </c>
      <c r="I968" s="63">
        <v>0</v>
      </c>
      <c r="J968" s="63">
        <v>0</v>
      </c>
      <c r="K968" s="63">
        <v>0</v>
      </c>
      <c r="L968" s="63">
        <v>3.52</v>
      </c>
      <c r="M968" s="63">
        <v>10008.17</v>
      </c>
      <c r="N968" s="62" t="s">
        <v>1070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6">
        <v>45918.682685185187</v>
      </c>
      <c r="B969" s="57">
        <v>444209993</v>
      </c>
      <c r="C969" s="58" t="s">
        <v>36</v>
      </c>
      <c r="D969" s="58" t="s">
        <v>37</v>
      </c>
      <c r="E969" s="58" t="s">
        <v>46</v>
      </c>
      <c r="F969" s="58" t="s">
        <v>119</v>
      </c>
      <c r="G969" s="59">
        <v>3655.99</v>
      </c>
      <c r="H969" s="57">
        <v>443424538</v>
      </c>
      <c r="I969" s="59">
        <v>0</v>
      </c>
      <c r="J969" s="59">
        <v>0</v>
      </c>
      <c r="K969" s="59">
        <v>0</v>
      </c>
      <c r="L969" s="59">
        <v>3.52</v>
      </c>
      <c r="M969" s="59">
        <v>10011.69</v>
      </c>
      <c r="N969" s="58" t="s">
        <v>1071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0">
        <v>45918.699733796297</v>
      </c>
      <c r="B970" s="61">
        <v>444245630</v>
      </c>
      <c r="C970" s="62" t="s">
        <v>36</v>
      </c>
      <c r="D970" s="62" t="s">
        <v>38</v>
      </c>
      <c r="E970" s="62" t="s">
        <v>45</v>
      </c>
      <c r="F970" s="62" t="s">
        <v>119</v>
      </c>
      <c r="G970" s="63">
        <v>3635.2</v>
      </c>
      <c r="H970" s="61">
        <v>443461444</v>
      </c>
      <c r="I970" s="63">
        <v>0</v>
      </c>
      <c r="J970" s="63">
        <v>0</v>
      </c>
      <c r="K970" s="63">
        <v>0</v>
      </c>
      <c r="L970" s="63">
        <v>0</v>
      </c>
      <c r="M970" s="63">
        <v>10011.69</v>
      </c>
      <c r="N970" s="62" t="s">
        <v>107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6">
        <v>45918.699733796297</v>
      </c>
      <c r="B971" s="57">
        <v>444245636</v>
      </c>
      <c r="C971" s="58" t="s">
        <v>36</v>
      </c>
      <c r="D971" s="58" t="s">
        <v>38</v>
      </c>
      <c r="E971" s="58" t="s">
        <v>45</v>
      </c>
      <c r="F971" s="58" t="s">
        <v>119</v>
      </c>
      <c r="G971" s="59">
        <v>3634.93</v>
      </c>
      <c r="H971" s="57">
        <v>443461450</v>
      </c>
      <c r="I971" s="59">
        <v>0</v>
      </c>
      <c r="J971" s="59">
        <v>0</v>
      </c>
      <c r="K971" s="59">
        <v>0</v>
      </c>
      <c r="L971" s="59">
        <v>0</v>
      </c>
      <c r="M971" s="59">
        <v>10011.69</v>
      </c>
      <c r="N971" s="5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0">
        <v>45918.699733796297</v>
      </c>
      <c r="B972" s="61">
        <v>444245643</v>
      </c>
      <c r="C972" s="62" t="s">
        <v>36</v>
      </c>
      <c r="D972" s="62" t="s">
        <v>38</v>
      </c>
      <c r="E972" s="62" t="s">
        <v>45</v>
      </c>
      <c r="F972" s="62" t="s">
        <v>119</v>
      </c>
      <c r="G972" s="63">
        <v>3634.92</v>
      </c>
      <c r="H972" s="61">
        <v>443461457</v>
      </c>
      <c r="I972" s="63">
        <v>0</v>
      </c>
      <c r="J972" s="63">
        <v>0</v>
      </c>
      <c r="K972" s="63">
        <v>0</v>
      </c>
      <c r="L972" s="63">
        <v>0</v>
      </c>
      <c r="M972" s="63">
        <v>10011.69</v>
      </c>
      <c r="N972" s="62" t="s">
        <v>108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6">
        <v>45918.699733796297</v>
      </c>
      <c r="B973" s="57">
        <v>444245652</v>
      </c>
      <c r="C973" s="58" t="s">
        <v>36</v>
      </c>
      <c r="D973" s="58" t="s">
        <v>38</v>
      </c>
      <c r="E973" s="58" t="s">
        <v>45</v>
      </c>
      <c r="F973" s="58" t="s">
        <v>119</v>
      </c>
      <c r="G973" s="59">
        <v>3634.89</v>
      </c>
      <c r="H973" s="57">
        <v>443461467</v>
      </c>
      <c r="I973" s="59">
        <v>0</v>
      </c>
      <c r="J973" s="59">
        <v>0</v>
      </c>
      <c r="K973" s="59">
        <v>0</v>
      </c>
      <c r="L973" s="59">
        <v>0</v>
      </c>
      <c r="M973" s="59">
        <v>10011.69</v>
      </c>
      <c r="N973" s="58" t="s">
        <v>113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0">
        <v>45918.699745370373</v>
      </c>
      <c r="B974" s="61">
        <v>444245659</v>
      </c>
      <c r="C974" s="62" t="s">
        <v>36</v>
      </c>
      <c r="D974" s="62" t="s">
        <v>38</v>
      </c>
      <c r="E974" s="62" t="s">
        <v>45</v>
      </c>
      <c r="F974" s="62" t="s">
        <v>119</v>
      </c>
      <c r="G974" s="63">
        <v>3634.82</v>
      </c>
      <c r="H974" s="61">
        <v>443461475</v>
      </c>
      <c r="I974" s="63">
        <v>0</v>
      </c>
      <c r="J974" s="63">
        <v>0</v>
      </c>
      <c r="K974" s="63">
        <v>0</v>
      </c>
      <c r="L974" s="63">
        <v>0</v>
      </c>
      <c r="M974" s="63">
        <v>10011.69</v>
      </c>
      <c r="N974" s="62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6">
        <v>45918.699745370373</v>
      </c>
      <c r="B975" s="57">
        <v>444245662</v>
      </c>
      <c r="C975" s="58" t="s">
        <v>36</v>
      </c>
      <c r="D975" s="58" t="s">
        <v>38</v>
      </c>
      <c r="E975" s="58" t="s">
        <v>45</v>
      </c>
      <c r="F975" s="58" t="s">
        <v>119</v>
      </c>
      <c r="G975" s="59">
        <v>3634.76</v>
      </c>
      <c r="H975" s="57">
        <v>443461478</v>
      </c>
      <c r="I975" s="59">
        <v>0</v>
      </c>
      <c r="J975" s="59">
        <v>0</v>
      </c>
      <c r="K975" s="59">
        <v>0</v>
      </c>
      <c r="L975" s="59">
        <v>0</v>
      </c>
      <c r="M975" s="59">
        <v>10011.69</v>
      </c>
      <c r="N975" s="5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0">
        <v>45918.699745370373</v>
      </c>
      <c r="B976" s="61">
        <v>444245668</v>
      </c>
      <c r="C976" s="62" t="s">
        <v>36</v>
      </c>
      <c r="D976" s="62" t="s">
        <v>38</v>
      </c>
      <c r="E976" s="62" t="s">
        <v>45</v>
      </c>
      <c r="F976" s="62" t="s">
        <v>119</v>
      </c>
      <c r="G976" s="63">
        <v>3634.72</v>
      </c>
      <c r="H976" s="61">
        <v>443461483</v>
      </c>
      <c r="I976" s="63">
        <v>0</v>
      </c>
      <c r="J976" s="63">
        <v>0</v>
      </c>
      <c r="K976" s="63">
        <v>0</v>
      </c>
      <c r="L976" s="63">
        <v>0</v>
      </c>
      <c r="M976" s="63">
        <v>10011.69</v>
      </c>
      <c r="N976" s="62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6">
        <v>45918.699780092589</v>
      </c>
      <c r="B977" s="57">
        <v>444245725</v>
      </c>
      <c r="C977" s="58" t="s">
        <v>36</v>
      </c>
      <c r="D977" s="58" t="s">
        <v>37</v>
      </c>
      <c r="E977" s="58" t="s">
        <v>46</v>
      </c>
      <c r="F977" s="58" t="s">
        <v>119</v>
      </c>
      <c r="G977" s="59">
        <v>3633.63</v>
      </c>
      <c r="H977" s="57">
        <v>443461545</v>
      </c>
      <c r="I977" s="59">
        <v>0</v>
      </c>
      <c r="J977" s="59">
        <v>0</v>
      </c>
      <c r="K977" s="59">
        <v>0</v>
      </c>
      <c r="L977" s="59">
        <v>1.57</v>
      </c>
      <c r="M977" s="59">
        <v>10013.26</v>
      </c>
      <c r="N977" s="58" t="s">
        <v>1072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0">
        <v>45918.699780092589</v>
      </c>
      <c r="B978" s="61">
        <v>444245726</v>
      </c>
      <c r="C978" s="62" t="s">
        <v>36</v>
      </c>
      <c r="D978" s="62" t="s">
        <v>37</v>
      </c>
      <c r="E978" s="62" t="s">
        <v>46</v>
      </c>
      <c r="F978" s="62" t="s">
        <v>119</v>
      </c>
      <c r="G978" s="63">
        <v>3633.63</v>
      </c>
      <c r="H978" s="61">
        <v>443461546</v>
      </c>
      <c r="I978" s="63">
        <v>0</v>
      </c>
      <c r="J978" s="63">
        <v>0</v>
      </c>
      <c r="K978" s="63">
        <v>0</v>
      </c>
      <c r="L978" s="63">
        <v>1.3</v>
      </c>
      <c r="M978" s="63">
        <v>10014.56</v>
      </c>
      <c r="N978" s="62" t="s">
        <v>1073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6">
        <v>45918.699780092589</v>
      </c>
      <c r="B979" s="57">
        <v>444245727</v>
      </c>
      <c r="C979" s="58" t="s">
        <v>36</v>
      </c>
      <c r="D979" s="58" t="s">
        <v>37</v>
      </c>
      <c r="E979" s="58" t="s">
        <v>46</v>
      </c>
      <c r="F979" s="58" t="s">
        <v>119</v>
      </c>
      <c r="G979" s="59">
        <v>3633.63</v>
      </c>
      <c r="H979" s="57">
        <v>443461547</v>
      </c>
      <c r="I979" s="59">
        <v>0</v>
      </c>
      <c r="J979" s="59">
        <v>0</v>
      </c>
      <c r="K979" s="59">
        <v>0</v>
      </c>
      <c r="L979" s="59">
        <v>1.29</v>
      </c>
      <c r="M979" s="59">
        <v>10015.85</v>
      </c>
      <c r="N979" s="58" t="s">
        <v>1073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0">
        <v>45918.700023148151</v>
      </c>
      <c r="B980" s="61">
        <v>444246300</v>
      </c>
      <c r="C980" s="62" t="s">
        <v>36</v>
      </c>
      <c r="D980" s="62" t="s">
        <v>37</v>
      </c>
      <c r="E980" s="62" t="s">
        <v>46</v>
      </c>
      <c r="F980" s="62" t="s">
        <v>119</v>
      </c>
      <c r="G980" s="63">
        <v>3635.26</v>
      </c>
      <c r="H980" s="61">
        <v>443462147</v>
      </c>
      <c r="I980" s="63">
        <v>0</v>
      </c>
      <c r="J980" s="63">
        <v>0</v>
      </c>
      <c r="K980" s="63">
        <v>0</v>
      </c>
      <c r="L980" s="63">
        <v>-0.37</v>
      </c>
      <c r="M980" s="63">
        <v>10015.48</v>
      </c>
      <c r="N980" s="62" t="s">
        <v>1074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6">
        <v>45918.700023148151</v>
      </c>
      <c r="B981" s="57">
        <v>444246301</v>
      </c>
      <c r="C981" s="58" t="s">
        <v>36</v>
      </c>
      <c r="D981" s="58" t="s">
        <v>37</v>
      </c>
      <c r="E981" s="58" t="s">
        <v>46</v>
      </c>
      <c r="F981" s="58" t="s">
        <v>119</v>
      </c>
      <c r="G981" s="59">
        <v>3635.26</v>
      </c>
      <c r="H981" s="57">
        <v>443462148</v>
      </c>
      <c r="I981" s="59">
        <v>0</v>
      </c>
      <c r="J981" s="59">
        <v>0</v>
      </c>
      <c r="K981" s="59">
        <v>0</v>
      </c>
      <c r="L981" s="59">
        <v>-0.44</v>
      </c>
      <c r="M981" s="59">
        <v>10015.040000000001</v>
      </c>
      <c r="N981" s="58" t="s">
        <v>1074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0">
        <v>45918.700196759259</v>
      </c>
      <c r="B982" s="61">
        <v>444246578</v>
      </c>
      <c r="C982" s="62" t="s">
        <v>36</v>
      </c>
      <c r="D982" s="62" t="s">
        <v>38</v>
      </c>
      <c r="E982" s="62" t="s">
        <v>45</v>
      </c>
      <c r="F982" s="62" t="s">
        <v>119</v>
      </c>
      <c r="G982" s="63">
        <v>3635.28</v>
      </c>
      <c r="H982" s="61">
        <v>443462449</v>
      </c>
      <c r="I982" s="63">
        <v>0</v>
      </c>
      <c r="J982" s="63">
        <v>0</v>
      </c>
      <c r="K982" s="63">
        <v>0</v>
      </c>
      <c r="L982" s="63">
        <v>0</v>
      </c>
      <c r="M982" s="63">
        <v>10015.040000000001</v>
      </c>
      <c r="N982" s="62" t="s">
        <v>108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6">
        <v>45918.700196759259</v>
      </c>
      <c r="B983" s="57">
        <v>444246589</v>
      </c>
      <c r="C983" s="58" t="s">
        <v>36</v>
      </c>
      <c r="D983" s="58" t="s">
        <v>38</v>
      </c>
      <c r="E983" s="58" t="s">
        <v>45</v>
      </c>
      <c r="F983" s="58" t="s">
        <v>119</v>
      </c>
      <c r="G983" s="59">
        <v>3635.37</v>
      </c>
      <c r="H983" s="57">
        <v>443462459</v>
      </c>
      <c r="I983" s="59">
        <v>0</v>
      </c>
      <c r="J983" s="59">
        <v>0</v>
      </c>
      <c r="K983" s="59">
        <v>0</v>
      </c>
      <c r="L983" s="59">
        <v>0</v>
      </c>
      <c r="M983" s="59">
        <v>10015.040000000001</v>
      </c>
      <c r="N983" s="58" t="s">
        <v>113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0">
        <v>45918.700196759259</v>
      </c>
      <c r="B984" s="61">
        <v>444246593</v>
      </c>
      <c r="C984" s="62" t="s">
        <v>36</v>
      </c>
      <c r="D984" s="62" t="s">
        <v>38</v>
      </c>
      <c r="E984" s="62" t="s">
        <v>45</v>
      </c>
      <c r="F984" s="62" t="s">
        <v>119</v>
      </c>
      <c r="G984" s="63">
        <v>3635.36</v>
      </c>
      <c r="H984" s="61">
        <v>443462463</v>
      </c>
      <c r="I984" s="63">
        <v>0</v>
      </c>
      <c r="J984" s="63">
        <v>0</v>
      </c>
      <c r="K984" s="63">
        <v>0</v>
      </c>
      <c r="L984" s="63">
        <v>0</v>
      </c>
      <c r="M984" s="63">
        <v>10015.040000000001</v>
      </c>
      <c r="N984" s="62" t="s">
        <v>107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6">
        <v>45918.700196759259</v>
      </c>
      <c r="B985" s="57">
        <v>444246600</v>
      </c>
      <c r="C985" s="58" t="s">
        <v>36</v>
      </c>
      <c r="D985" s="58" t="s">
        <v>38</v>
      </c>
      <c r="E985" s="58" t="s">
        <v>45</v>
      </c>
      <c r="F985" s="58" t="s">
        <v>119</v>
      </c>
      <c r="G985" s="59">
        <v>3635.47</v>
      </c>
      <c r="H985" s="57">
        <v>443462470</v>
      </c>
      <c r="I985" s="59">
        <v>0</v>
      </c>
      <c r="J985" s="59">
        <v>0</v>
      </c>
      <c r="K985" s="59">
        <v>0</v>
      </c>
      <c r="L985" s="59">
        <v>0</v>
      </c>
      <c r="M985" s="59">
        <v>10015.040000000001</v>
      </c>
      <c r="N985" s="5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0">
        <v>45918.700208333335</v>
      </c>
      <c r="B986" s="61">
        <v>444246607</v>
      </c>
      <c r="C986" s="62" t="s">
        <v>36</v>
      </c>
      <c r="D986" s="62" t="s">
        <v>38</v>
      </c>
      <c r="E986" s="62" t="s">
        <v>45</v>
      </c>
      <c r="F986" s="62" t="s">
        <v>119</v>
      </c>
      <c r="G986" s="63">
        <v>3635.49</v>
      </c>
      <c r="H986" s="61">
        <v>443462479</v>
      </c>
      <c r="I986" s="63">
        <v>0</v>
      </c>
      <c r="J986" s="63">
        <v>0</v>
      </c>
      <c r="K986" s="63">
        <v>0</v>
      </c>
      <c r="L986" s="63">
        <v>0</v>
      </c>
      <c r="M986" s="63">
        <v>10015.040000000001</v>
      </c>
      <c r="N986" s="62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6">
        <v>45918.700601851851</v>
      </c>
      <c r="B987" s="57">
        <v>444247320</v>
      </c>
      <c r="C987" s="58" t="s">
        <v>36</v>
      </c>
      <c r="D987" s="58" t="s">
        <v>37</v>
      </c>
      <c r="E987" s="58" t="s">
        <v>46</v>
      </c>
      <c r="F987" s="58" t="s">
        <v>119</v>
      </c>
      <c r="G987" s="59">
        <v>3636.8</v>
      </c>
      <c r="H987" s="57">
        <v>443463236</v>
      </c>
      <c r="I987" s="59">
        <v>0</v>
      </c>
      <c r="J987" s="59">
        <v>0</v>
      </c>
      <c r="K987" s="59">
        <v>0</v>
      </c>
      <c r="L987" s="59">
        <v>-1.52</v>
      </c>
      <c r="M987" s="59">
        <v>10013.52</v>
      </c>
      <c r="N987" s="58" t="s">
        <v>1075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0">
        <v>45918.701469907406</v>
      </c>
      <c r="B988" s="61">
        <v>444248463</v>
      </c>
      <c r="C988" s="62" t="s">
        <v>36</v>
      </c>
      <c r="D988" s="62" t="s">
        <v>38</v>
      </c>
      <c r="E988" s="62" t="s">
        <v>45</v>
      </c>
      <c r="F988" s="62" t="s">
        <v>119</v>
      </c>
      <c r="G988" s="63">
        <v>3636.03</v>
      </c>
      <c r="H988" s="61">
        <v>443464484</v>
      </c>
      <c r="I988" s="63">
        <v>0</v>
      </c>
      <c r="J988" s="63">
        <v>0</v>
      </c>
      <c r="K988" s="63">
        <v>0</v>
      </c>
      <c r="L988" s="63">
        <v>0</v>
      </c>
      <c r="M988" s="63">
        <v>10013.52</v>
      </c>
      <c r="N988" s="62" t="s">
        <v>114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6">
        <v>45918.701608796298</v>
      </c>
      <c r="B989" s="57">
        <v>444248740</v>
      </c>
      <c r="C989" s="58" t="s">
        <v>36</v>
      </c>
      <c r="D989" s="58" t="s">
        <v>37</v>
      </c>
      <c r="E989" s="58" t="s">
        <v>46</v>
      </c>
      <c r="F989" s="58" t="s">
        <v>119</v>
      </c>
      <c r="G989" s="59">
        <v>3637.74</v>
      </c>
      <c r="H989" s="57">
        <v>443464780</v>
      </c>
      <c r="I989" s="59">
        <v>0</v>
      </c>
      <c r="J989" s="59">
        <v>0</v>
      </c>
      <c r="K989" s="59">
        <v>0</v>
      </c>
      <c r="L989" s="59">
        <v>-2.98</v>
      </c>
      <c r="M989" s="59">
        <v>10010.540000000001</v>
      </c>
      <c r="N989" s="58" t="s">
        <v>1076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0">
        <v>45918.701643518521</v>
      </c>
      <c r="B990" s="61">
        <v>444248776</v>
      </c>
      <c r="C990" s="62" t="s">
        <v>36</v>
      </c>
      <c r="D990" s="62" t="s">
        <v>37</v>
      </c>
      <c r="E990" s="62" t="s">
        <v>46</v>
      </c>
      <c r="F990" s="62" t="s">
        <v>119</v>
      </c>
      <c r="G990" s="63">
        <v>3638.2</v>
      </c>
      <c r="H990" s="61">
        <v>443464817</v>
      </c>
      <c r="I990" s="63">
        <v>0</v>
      </c>
      <c r="J990" s="63">
        <v>0</v>
      </c>
      <c r="K990" s="63">
        <v>0</v>
      </c>
      <c r="L990" s="63">
        <v>-3.48</v>
      </c>
      <c r="M990" s="63">
        <v>10007.06</v>
      </c>
      <c r="N990" s="62" t="s">
        <v>1077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6">
        <v>45918.701643518521</v>
      </c>
      <c r="B991" s="57">
        <v>444248782</v>
      </c>
      <c r="C991" s="58" t="s">
        <v>36</v>
      </c>
      <c r="D991" s="58" t="s">
        <v>37</v>
      </c>
      <c r="E991" s="58" t="s">
        <v>46</v>
      </c>
      <c r="F991" s="58" t="s">
        <v>119</v>
      </c>
      <c r="G991" s="59">
        <v>3638.36</v>
      </c>
      <c r="H991" s="57">
        <v>443464823</v>
      </c>
      <c r="I991" s="59">
        <v>0</v>
      </c>
      <c r="J991" s="59">
        <v>0</v>
      </c>
      <c r="K991" s="59">
        <v>0</v>
      </c>
      <c r="L991" s="59">
        <v>-2.99</v>
      </c>
      <c r="M991" s="59">
        <v>10004.07</v>
      </c>
      <c r="N991" s="58" t="s">
        <v>1078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0">
        <v>45918.701643518521</v>
      </c>
      <c r="B992" s="61">
        <v>444248784</v>
      </c>
      <c r="C992" s="62" t="s">
        <v>36</v>
      </c>
      <c r="D992" s="62" t="s">
        <v>37</v>
      </c>
      <c r="E992" s="62" t="s">
        <v>46</v>
      </c>
      <c r="F992" s="62" t="s">
        <v>119</v>
      </c>
      <c r="G992" s="63">
        <v>3638.36</v>
      </c>
      <c r="H992" s="61">
        <v>443464824</v>
      </c>
      <c r="I992" s="63">
        <v>0</v>
      </c>
      <c r="J992" s="63">
        <v>0</v>
      </c>
      <c r="K992" s="63">
        <v>0</v>
      </c>
      <c r="L992" s="63">
        <v>-3</v>
      </c>
      <c r="M992" s="63">
        <v>10001.07</v>
      </c>
      <c r="N992" s="62" t="s">
        <v>1078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6">
        <v>45918.701643518521</v>
      </c>
      <c r="B993" s="57">
        <v>444248785</v>
      </c>
      <c r="C993" s="58" t="s">
        <v>36</v>
      </c>
      <c r="D993" s="58" t="s">
        <v>37</v>
      </c>
      <c r="E993" s="58" t="s">
        <v>46</v>
      </c>
      <c r="F993" s="58" t="s">
        <v>119</v>
      </c>
      <c r="G993" s="59">
        <v>3638.36</v>
      </c>
      <c r="H993" s="57">
        <v>443464825</v>
      </c>
      <c r="I993" s="59">
        <v>0</v>
      </c>
      <c r="J993" s="59">
        <v>0</v>
      </c>
      <c r="K993" s="59">
        <v>0</v>
      </c>
      <c r="L993" s="59">
        <v>-2.89</v>
      </c>
      <c r="M993" s="59">
        <v>9998.18</v>
      </c>
      <c r="N993" s="58" t="s">
        <v>1078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0">
        <v>45918.701643518521</v>
      </c>
      <c r="B994" s="61">
        <v>444248786</v>
      </c>
      <c r="C994" s="62" t="s">
        <v>36</v>
      </c>
      <c r="D994" s="62" t="s">
        <v>37</v>
      </c>
      <c r="E994" s="62" t="s">
        <v>46</v>
      </c>
      <c r="F994" s="62" t="s">
        <v>119</v>
      </c>
      <c r="G994" s="63">
        <v>3638.36</v>
      </c>
      <c r="H994" s="61">
        <v>443464826</v>
      </c>
      <c r="I994" s="63">
        <v>0</v>
      </c>
      <c r="J994" s="63">
        <v>0</v>
      </c>
      <c r="K994" s="63">
        <v>0</v>
      </c>
      <c r="L994" s="63">
        <v>-2.87</v>
      </c>
      <c r="M994" s="63">
        <v>9995.31</v>
      </c>
      <c r="N994" s="62" t="s">
        <v>1078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6">
        <v>45918.701701388891</v>
      </c>
      <c r="B995" s="57">
        <v>444248896</v>
      </c>
      <c r="C995" s="58" t="s">
        <v>36</v>
      </c>
      <c r="D995" s="58" t="s">
        <v>37</v>
      </c>
      <c r="E995" s="58" t="s">
        <v>46</v>
      </c>
      <c r="F995" s="58" t="s">
        <v>119</v>
      </c>
      <c r="G995" s="59">
        <v>3639.05</v>
      </c>
      <c r="H995" s="57">
        <v>443464947</v>
      </c>
      <c r="I995" s="59">
        <v>0</v>
      </c>
      <c r="J995" s="59">
        <v>0</v>
      </c>
      <c r="K995" s="59">
        <v>0</v>
      </c>
      <c r="L995" s="59">
        <v>-3.02</v>
      </c>
      <c r="M995" s="59">
        <v>9992.2900000000009</v>
      </c>
      <c r="N995" s="58" t="s">
        <v>1079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0">
        <v>45918.702048611114</v>
      </c>
      <c r="B996" s="61">
        <v>444249750</v>
      </c>
      <c r="C996" s="62" t="s">
        <v>36</v>
      </c>
      <c r="D996" s="62" t="s">
        <v>38</v>
      </c>
      <c r="E996" s="62" t="s">
        <v>45</v>
      </c>
      <c r="F996" s="62" t="s">
        <v>119</v>
      </c>
      <c r="G996" s="63">
        <v>3638.13</v>
      </c>
      <c r="H996" s="61">
        <v>443465832</v>
      </c>
      <c r="I996" s="63">
        <v>0</v>
      </c>
      <c r="J996" s="63">
        <v>0</v>
      </c>
      <c r="K996" s="63">
        <v>0</v>
      </c>
      <c r="L996" s="63">
        <v>0</v>
      </c>
      <c r="M996" s="63">
        <v>9992.2900000000009</v>
      </c>
      <c r="N996" s="62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6">
        <v>45918.702048611114</v>
      </c>
      <c r="B997" s="57">
        <v>444249751</v>
      </c>
      <c r="C997" s="58" t="s">
        <v>36</v>
      </c>
      <c r="D997" s="58" t="s">
        <v>38</v>
      </c>
      <c r="E997" s="58" t="s">
        <v>45</v>
      </c>
      <c r="F997" s="58" t="s">
        <v>119</v>
      </c>
      <c r="G997" s="59">
        <v>3638.27</v>
      </c>
      <c r="H997" s="57">
        <v>443465833</v>
      </c>
      <c r="I997" s="59">
        <v>0</v>
      </c>
      <c r="J997" s="59">
        <v>0</v>
      </c>
      <c r="K997" s="59">
        <v>0</v>
      </c>
      <c r="L997" s="59">
        <v>0</v>
      </c>
      <c r="M997" s="59">
        <v>9992.2900000000009</v>
      </c>
      <c r="N997" s="58" t="s">
        <v>106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0">
        <v>45918.703009259261</v>
      </c>
      <c r="B998" s="61">
        <v>444251390</v>
      </c>
      <c r="C998" s="62" t="s">
        <v>36</v>
      </c>
      <c r="D998" s="62" t="s">
        <v>37</v>
      </c>
      <c r="E998" s="62" t="s">
        <v>46</v>
      </c>
      <c r="F998" s="62" t="s">
        <v>119</v>
      </c>
      <c r="G998" s="63">
        <v>3641.17</v>
      </c>
      <c r="H998" s="61">
        <v>443467607</v>
      </c>
      <c r="I998" s="63">
        <v>0</v>
      </c>
      <c r="J998" s="63">
        <v>0</v>
      </c>
      <c r="K998" s="63">
        <v>0</v>
      </c>
      <c r="L998" s="63">
        <v>-3.04</v>
      </c>
      <c r="M998" s="63">
        <v>9989.25</v>
      </c>
      <c r="N998" s="62" t="s">
        <v>1080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6">
        <v>45918.703009259261</v>
      </c>
      <c r="B999" s="57">
        <v>444251392</v>
      </c>
      <c r="C999" s="58" t="s">
        <v>36</v>
      </c>
      <c r="D999" s="58" t="s">
        <v>37</v>
      </c>
      <c r="E999" s="58" t="s">
        <v>46</v>
      </c>
      <c r="F999" s="58" t="s">
        <v>119</v>
      </c>
      <c r="G999" s="59">
        <v>3641.17</v>
      </c>
      <c r="H999" s="57">
        <v>443467609</v>
      </c>
      <c r="I999" s="59">
        <v>0</v>
      </c>
      <c r="J999" s="59">
        <v>0</v>
      </c>
      <c r="K999" s="59">
        <v>0</v>
      </c>
      <c r="L999" s="59">
        <v>-2.9</v>
      </c>
      <c r="M999" s="59">
        <v>9986.35</v>
      </c>
      <c r="N999" s="58" t="s">
        <v>1081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0">
        <v>45918.704016203701</v>
      </c>
      <c r="B1000" s="61">
        <v>444252695</v>
      </c>
      <c r="C1000" s="62" t="s">
        <v>36</v>
      </c>
      <c r="D1000" s="62" t="s">
        <v>37</v>
      </c>
      <c r="E1000" s="62" t="s">
        <v>45</v>
      </c>
      <c r="F1000" s="62" t="s">
        <v>119</v>
      </c>
      <c r="G1000" s="63">
        <v>3639.73</v>
      </c>
      <c r="H1000" s="61">
        <v>443469036</v>
      </c>
      <c r="I1000" s="63">
        <v>0</v>
      </c>
      <c r="J1000" s="63">
        <v>0</v>
      </c>
      <c r="K1000" s="63">
        <v>0</v>
      </c>
      <c r="L1000" s="63">
        <v>0</v>
      </c>
      <c r="M1000" s="63">
        <v>9986.35</v>
      </c>
      <c r="N1000" s="62" t="s">
        <v>114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6">
        <v>45918.704328703701</v>
      </c>
      <c r="B1001" s="57">
        <v>444253248</v>
      </c>
      <c r="C1001" s="58" t="s">
        <v>36</v>
      </c>
      <c r="D1001" s="58" t="s">
        <v>38</v>
      </c>
      <c r="E1001" s="58" t="s">
        <v>46</v>
      </c>
      <c r="F1001" s="58" t="s">
        <v>119</v>
      </c>
      <c r="G1001" s="59">
        <v>3637.05</v>
      </c>
      <c r="H1001" s="57">
        <v>443469638</v>
      </c>
      <c r="I1001" s="59">
        <v>0</v>
      </c>
      <c r="J1001" s="59">
        <v>0</v>
      </c>
      <c r="K1001" s="59">
        <v>0</v>
      </c>
      <c r="L1001" s="59">
        <v>-2.68</v>
      </c>
      <c r="M1001" s="59">
        <v>9983.67</v>
      </c>
      <c r="N1001" s="58" t="s">
        <v>1082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0">
        <v>45918.705983796295</v>
      </c>
      <c r="B1002" s="61">
        <v>444255506</v>
      </c>
      <c r="C1002" s="62" t="s">
        <v>36</v>
      </c>
      <c r="D1002" s="62" t="s">
        <v>38</v>
      </c>
      <c r="E1002" s="62" t="s">
        <v>45</v>
      </c>
      <c r="F1002" s="62" t="s">
        <v>119</v>
      </c>
      <c r="G1002" s="63">
        <v>3638.22</v>
      </c>
      <c r="H1002" s="61">
        <v>443472079</v>
      </c>
      <c r="I1002" s="63">
        <v>0</v>
      </c>
      <c r="J1002" s="63">
        <v>0</v>
      </c>
      <c r="K1002" s="63">
        <v>0</v>
      </c>
      <c r="L1002" s="63">
        <v>0</v>
      </c>
      <c r="M1002" s="63">
        <v>9983.67</v>
      </c>
      <c r="N1002" s="62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6">
        <v>45918.705983796295</v>
      </c>
      <c r="B1003" s="57">
        <v>444255509</v>
      </c>
      <c r="C1003" s="58" t="s">
        <v>36</v>
      </c>
      <c r="D1003" s="58" t="s">
        <v>38</v>
      </c>
      <c r="E1003" s="58" t="s">
        <v>45</v>
      </c>
      <c r="F1003" s="58" t="s">
        <v>119</v>
      </c>
      <c r="G1003" s="59">
        <v>3638.16</v>
      </c>
      <c r="H1003" s="57">
        <v>443472082</v>
      </c>
      <c r="I1003" s="59">
        <v>0</v>
      </c>
      <c r="J1003" s="59">
        <v>0</v>
      </c>
      <c r="K1003" s="59">
        <v>0</v>
      </c>
      <c r="L1003" s="59">
        <v>0</v>
      </c>
      <c r="M1003" s="59">
        <v>9983.67</v>
      </c>
      <c r="N1003" s="58" t="s">
        <v>106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0">
        <v>45918.707245370373</v>
      </c>
      <c r="B1004" s="61">
        <v>444257803</v>
      </c>
      <c r="C1004" s="62" t="s">
        <v>36</v>
      </c>
      <c r="D1004" s="62" t="s">
        <v>37</v>
      </c>
      <c r="E1004" s="62" t="s">
        <v>46</v>
      </c>
      <c r="F1004" s="62" t="s">
        <v>119</v>
      </c>
      <c r="G1004" s="63">
        <v>3641.25</v>
      </c>
      <c r="H1004" s="61">
        <v>443474514</v>
      </c>
      <c r="I1004" s="63">
        <v>0</v>
      </c>
      <c r="J1004" s="63">
        <v>0</v>
      </c>
      <c r="K1004" s="63">
        <v>0</v>
      </c>
      <c r="L1004" s="63">
        <v>-3.03</v>
      </c>
      <c r="M1004" s="63">
        <v>9980.64</v>
      </c>
      <c r="N1004" s="62" t="s">
        <v>1083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6">
        <v>45918.707245370373</v>
      </c>
      <c r="B1005" s="57">
        <v>444257805</v>
      </c>
      <c r="C1005" s="58" t="s">
        <v>36</v>
      </c>
      <c r="D1005" s="58" t="s">
        <v>37</v>
      </c>
      <c r="E1005" s="58" t="s">
        <v>46</v>
      </c>
      <c r="F1005" s="58" t="s">
        <v>119</v>
      </c>
      <c r="G1005" s="59">
        <v>3641.25</v>
      </c>
      <c r="H1005" s="57">
        <v>443474516</v>
      </c>
      <c r="I1005" s="59">
        <v>0</v>
      </c>
      <c r="J1005" s="59">
        <v>0</v>
      </c>
      <c r="K1005" s="59">
        <v>0</v>
      </c>
      <c r="L1005" s="59">
        <v>-3.09</v>
      </c>
      <c r="M1005" s="59">
        <v>9977.5499999999993</v>
      </c>
      <c r="N1005" s="58" t="s">
        <v>1084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0">
        <v>45918.710034722222</v>
      </c>
      <c r="B1006" s="61">
        <v>444261721</v>
      </c>
      <c r="C1006" s="62" t="s">
        <v>36</v>
      </c>
      <c r="D1006" s="62" t="s">
        <v>37</v>
      </c>
      <c r="E1006" s="62" t="s">
        <v>45</v>
      </c>
      <c r="F1006" s="62" t="s">
        <v>119</v>
      </c>
      <c r="G1006" s="63">
        <v>3644.36</v>
      </c>
      <c r="H1006" s="61">
        <v>443478769</v>
      </c>
      <c r="I1006" s="63">
        <v>0</v>
      </c>
      <c r="J1006" s="63">
        <v>0</v>
      </c>
      <c r="K1006" s="63">
        <v>0</v>
      </c>
      <c r="L1006" s="63">
        <v>0</v>
      </c>
      <c r="M1006" s="63">
        <v>9977.5499999999993</v>
      </c>
      <c r="N1006" s="62" t="s">
        <v>114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6">
        <v>45918.711898148147</v>
      </c>
      <c r="B1007" s="57">
        <v>444264591</v>
      </c>
      <c r="C1007" s="58" t="s">
        <v>36</v>
      </c>
      <c r="D1007" s="58" t="s">
        <v>38</v>
      </c>
      <c r="E1007" s="58" t="s">
        <v>46</v>
      </c>
      <c r="F1007" s="58" t="s">
        <v>119</v>
      </c>
      <c r="G1007" s="59">
        <v>3644.68</v>
      </c>
      <c r="H1007" s="57">
        <v>443481797</v>
      </c>
      <c r="I1007" s="59">
        <v>0</v>
      </c>
      <c r="J1007" s="59">
        <v>0</v>
      </c>
      <c r="K1007" s="59">
        <v>0</v>
      </c>
      <c r="L1007" s="59">
        <v>0.32</v>
      </c>
      <c r="M1007" s="59">
        <v>9977.8700000000008</v>
      </c>
      <c r="N1007" s="58" t="s">
        <v>1085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0">
        <v>45918.712002314816</v>
      </c>
      <c r="B1008" s="61">
        <v>444264631</v>
      </c>
      <c r="C1008" s="62" t="s">
        <v>36</v>
      </c>
      <c r="D1008" s="62" t="s">
        <v>37</v>
      </c>
      <c r="E1008" s="62" t="s">
        <v>45</v>
      </c>
      <c r="F1008" s="62" t="s">
        <v>119</v>
      </c>
      <c r="G1008" s="63">
        <v>3645.36</v>
      </c>
      <c r="H1008" s="61">
        <v>443481851</v>
      </c>
      <c r="I1008" s="63">
        <v>0</v>
      </c>
      <c r="J1008" s="63">
        <v>0</v>
      </c>
      <c r="K1008" s="63">
        <v>0</v>
      </c>
      <c r="L1008" s="63">
        <v>0</v>
      </c>
      <c r="M1008" s="63">
        <v>9977.8700000000008</v>
      </c>
      <c r="N1008" s="62" t="s">
        <v>114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6">
        <v>45918.71234953704</v>
      </c>
      <c r="B1009" s="57">
        <v>444264923</v>
      </c>
      <c r="C1009" s="58" t="s">
        <v>36</v>
      </c>
      <c r="D1009" s="58" t="s">
        <v>37</v>
      </c>
      <c r="E1009" s="58" t="s">
        <v>45</v>
      </c>
      <c r="F1009" s="58" t="s">
        <v>119</v>
      </c>
      <c r="G1009" s="59">
        <v>3643.74</v>
      </c>
      <c r="H1009" s="57">
        <v>443482184</v>
      </c>
      <c r="I1009" s="59">
        <v>0</v>
      </c>
      <c r="J1009" s="59">
        <v>0</v>
      </c>
      <c r="K1009" s="59">
        <v>0</v>
      </c>
      <c r="L1009" s="59">
        <v>0</v>
      </c>
      <c r="M1009" s="59">
        <v>9977.8700000000008</v>
      </c>
      <c r="N1009" s="58" t="s">
        <v>107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0">
        <v>45918.71234953704</v>
      </c>
      <c r="B1010" s="61">
        <v>444264927</v>
      </c>
      <c r="C1010" s="62" t="s">
        <v>36</v>
      </c>
      <c r="D1010" s="62" t="s">
        <v>37</v>
      </c>
      <c r="E1010" s="62" t="s">
        <v>45</v>
      </c>
      <c r="F1010" s="62" t="s">
        <v>119</v>
      </c>
      <c r="G1010" s="63">
        <v>3643.74</v>
      </c>
      <c r="H1010" s="61">
        <v>443482189</v>
      </c>
      <c r="I1010" s="63">
        <v>0</v>
      </c>
      <c r="J1010" s="63">
        <v>0</v>
      </c>
      <c r="K1010" s="63">
        <v>0</v>
      </c>
      <c r="L1010" s="63">
        <v>0</v>
      </c>
      <c r="M1010" s="63">
        <v>9977.8700000000008</v>
      </c>
      <c r="N1010" s="62" t="s">
        <v>113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6">
        <v>45918.71234953704</v>
      </c>
      <c r="B1011" s="57">
        <v>444264929</v>
      </c>
      <c r="C1011" s="58" t="s">
        <v>36</v>
      </c>
      <c r="D1011" s="58" t="s">
        <v>37</v>
      </c>
      <c r="E1011" s="58" t="s">
        <v>45</v>
      </c>
      <c r="F1011" s="58" t="s">
        <v>119</v>
      </c>
      <c r="G1011" s="59">
        <v>3643.74</v>
      </c>
      <c r="H1011" s="57">
        <v>443482192</v>
      </c>
      <c r="I1011" s="59">
        <v>0</v>
      </c>
      <c r="J1011" s="59">
        <v>0</v>
      </c>
      <c r="K1011" s="59">
        <v>0</v>
      </c>
      <c r="L1011" s="59">
        <v>0</v>
      </c>
      <c r="M1011" s="59">
        <v>9977.8700000000008</v>
      </c>
      <c r="N1011" s="58" t="s">
        <v>108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0">
        <v>45918.712500000001</v>
      </c>
      <c r="B1012" s="61">
        <v>444265208</v>
      </c>
      <c r="C1012" s="62" t="s">
        <v>36</v>
      </c>
      <c r="D1012" s="62" t="s">
        <v>38</v>
      </c>
      <c r="E1012" s="62" t="s">
        <v>46</v>
      </c>
      <c r="F1012" s="62" t="s">
        <v>119</v>
      </c>
      <c r="G1012" s="63">
        <v>3642.14</v>
      </c>
      <c r="H1012" s="61">
        <v>443482478</v>
      </c>
      <c r="I1012" s="63">
        <v>0</v>
      </c>
      <c r="J1012" s="63">
        <v>0</v>
      </c>
      <c r="K1012" s="63">
        <v>0</v>
      </c>
      <c r="L1012" s="63">
        <v>-3.22</v>
      </c>
      <c r="M1012" s="63">
        <v>9974.65</v>
      </c>
      <c r="N1012" s="62" t="s">
        <v>1086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6">
        <v>45918.712500000001</v>
      </c>
      <c r="B1013" s="57">
        <v>444265211</v>
      </c>
      <c r="C1013" s="58" t="s">
        <v>36</v>
      </c>
      <c r="D1013" s="58" t="s">
        <v>38</v>
      </c>
      <c r="E1013" s="58" t="s">
        <v>46</v>
      </c>
      <c r="F1013" s="58" t="s">
        <v>119</v>
      </c>
      <c r="G1013" s="59">
        <v>3642.14</v>
      </c>
      <c r="H1013" s="57">
        <v>443482480</v>
      </c>
      <c r="I1013" s="59">
        <v>0</v>
      </c>
      <c r="J1013" s="59">
        <v>0</v>
      </c>
      <c r="K1013" s="59">
        <v>0</v>
      </c>
      <c r="L1013" s="59">
        <v>-1.6</v>
      </c>
      <c r="M1013" s="59">
        <v>9973.0499999999993</v>
      </c>
      <c r="N1013" s="58" t="s">
        <v>1087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0">
        <v>45918.713159722225</v>
      </c>
      <c r="B1014" s="61">
        <v>444265976</v>
      </c>
      <c r="C1014" s="62" t="s">
        <v>36</v>
      </c>
      <c r="D1014" s="62" t="s">
        <v>38</v>
      </c>
      <c r="E1014" s="62" t="s">
        <v>45</v>
      </c>
      <c r="F1014" s="62" t="s">
        <v>119</v>
      </c>
      <c r="G1014" s="63">
        <v>3642</v>
      </c>
      <c r="H1014" s="61">
        <v>443483284</v>
      </c>
      <c r="I1014" s="63">
        <v>0</v>
      </c>
      <c r="J1014" s="63">
        <v>0</v>
      </c>
      <c r="K1014" s="63">
        <v>0</v>
      </c>
      <c r="L1014" s="63">
        <v>0</v>
      </c>
      <c r="M1014" s="63">
        <v>9973.0499999999993</v>
      </c>
      <c r="N1014" s="62" t="s">
        <v>106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6">
        <v>45918.713159722225</v>
      </c>
      <c r="B1015" s="57">
        <v>444265989</v>
      </c>
      <c r="C1015" s="58" t="s">
        <v>36</v>
      </c>
      <c r="D1015" s="58" t="s">
        <v>38</v>
      </c>
      <c r="E1015" s="58" t="s">
        <v>45</v>
      </c>
      <c r="F1015" s="58" t="s">
        <v>119</v>
      </c>
      <c r="G1015" s="59">
        <v>3642</v>
      </c>
      <c r="H1015" s="57">
        <v>443483298</v>
      </c>
      <c r="I1015" s="59">
        <v>0</v>
      </c>
      <c r="J1015" s="59">
        <v>0</v>
      </c>
      <c r="K1015" s="59">
        <v>0</v>
      </c>
      <c r="L1015" s="59">
        <v>0</v>
      </c>
      <c r="M1015" s="59">
        <v>9973.0499999999993</v>
      </c>
      <c r="N1015" s="5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0">
        <v>45918.714131944442</v>
      </c>
      <c r="B1016" s="61">
        <v>444266929</v>
      </c>
      <c r="C1016" s="62" t="s">
        <v>36</v>
      </c>
      <c r="D1016" s="62" t="s">
        <v>38</v>
      </c>
      <c r="E1016" s="62" t="s">
        <v>46</v>
      </c>
      <c r="F1016" s="62" t="s">
        <v>119</v>
      </c>
      <c r="G1016" s="63">
        <v>3640.71</v>
      </c>
      <c r="H1016" s="61">
        <v>443484319</v>
      </c>
      <c r="I1016" s="63">
        <v>0</v>
      </c>
      <c r="J1016" s="63">
        <v>0</v>
      </c>
      <c r="K1016" s="63">
        <v>0</v>
      </c>
      <c r="L1016" s="63">
        <v>-3.03</v>
      </c>
      <c r="M1016" s="63">
        <v>9970.02</v>
      </c>
      <c r="N1016" s="62" t="s">
        <v>1088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6">
        <v>45918.714131944442</v>
      </c>
      <c r="B1017" s="57">
        <v>444266930</v>
      </c>
      <c r="C1017" s="58" t="s">
        <v>36</v>
      </c>
      <c r="D1017" s="58" t="s">
        <v>38</v>
      </c>
      <c r="E1017" s="58" t="s">
        <v>46</v>
      </c>
      <c r="F1017" s="58" t="s">
        <v>119</v>
      </c>
      <c r="G1017" s="59">
        <v>3640.71</v>
      </c>
      <c r="H1017" s="57">
        <v>443484320</v>
      </c>
      <c r="I1017" s="59">
        <v>0</v>
      </c>
      <c r="J1017" s="59">
        <v>0</v>
      </c>
      <c r="K1017" s="59">
        <v>0</v>
      </c>
      <c r="L1017" s="59">
        <v>-3.03</v>
      </c>
      <c r="M1017" s="59">
        <v>9966.99</v>
      </c>
      <c r="N1017" s="58" t="s">
        <v>1088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0">
        <v>45918.715543981481</v>
      </c>
      <c r="B1018" s="61">
        <v>444268400</v>
      </c>
      <c r="C1018" s="62" t="s">
        <v>36</v>
      </c>
      <c r="D1018" s="62" t="s">
        <v>37</v>
      </c>
      <c r="E1018" s="62" t="s">
        <v>46</v>
      </c>
      <c r="F1018" s="62" t="s">
        <v>119</v>
      </c>
      <c r="G1018" s="63">
        <v>3642.55</v>
      </c>
      <c r="H1018" s="61">
        <v>443485993</v>
      </c>
      <c r="I1018" s="63">
        <v>0</v>
      </c>
      <c r="J1018" s="63">
        <v>0</v>
      </c>
      <c r="K1018" s="63">
        <v>0</v>
      </c>
      <c r="L1018" s="63">
        <v>-0.55000000000000004</v>
      </c>
      <c r="M1018" s="63">
        <v>9966.44</v>
      </c>
      <c r="N1018" s="62" t="s">
        <v>1089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6">
        <v>45918.715543981481</v>
      </c>
      <c r="B1019" s="57">
        <v>444268402</v>
      </c>
      <c r="C1019" s="58" t="s">
        <v>36</v>
      </c>
      <c r="D1019" s="58" t="s">
        <v>37</v>
      </c>
      <c r="E1019" s="58" t="s">
        <v>46</v>
      </c>
      <c r="F1019" s="58" t="s">
        <v>119</v>
      </c>
      <c r="G1019" s="59">
        <v>3642.55</v>
      </c>
      <c r="H1019" s="57">
        <v>443485994</v>
      </c>
      <c r="I1019" s="59">
        <v>0</v>
      </c>
      <c r="J1019" s="59">
        <v>0</v>
      </c>
      <c r="K1019" s="59">
        <v>0</v>
      </c>
      <c r="L1019" s="59">
        <v>-0.55000000000000004</v>
      </c>
      <c r="M1019" s="59">
        <v>9965.89</v>
      </c>
      <c r="N1019" s="58" t="s">
        <v>1089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0">
        <v>45918.718136574076</v>
      </c>
      <c r="B1020" s="61">
        <v>444270683</v>
      </c>
      <c r="C1020" s="62" t="s">
        <v>36</v>
      </c>
      <c r="D1020" s="62" t="s">
        <v>37</v>
      </c>
      <c r="E1020" s="62" t="s">
        <v>45</v>
      </c>
      <c r="F1020" s="62" t="s">
        <v>119</v>
      </c>
      <c r="G1020" s="63">
        <v>3643.49</v>
      </c>
      <c r="H1020" s="61">
        <v>443488543</v>
      </c>
      <c r="I1020" s="63">
        <v>0</v>
      </c>
      <c r="J1020" s="63">
        <v>0</v>
      </c>
      <c r="K1020" s="63">
        <v>0</v>
      </c>
      <c r="L1020" s="63">
        <v>0</v>
      </c>
      <c r="M1020" s="63">
        <v>9965.89</v>
      </c>
      <c r="N1020" s="62" t="s">
        <v>114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6">
        <v>45918.718587962961</v>
      </c>
      <c r="B1021" s="57">
        <v>444271156</v>
      </c>
      <c r="C1021" s="58" t="s">
        <v>36</v>
      </c>
      <c r="D1021" s="58" t="s">
        <v>38</v>
      </c>
      <c r="E1021" s="58" t="s">
        <v>46</v>
      </c>
      <c r="F1021" s="58" t="s">
        <v>119</v>
      </c>
      <c r="G1021" s="59">
        <v>3640.46</v>
      </c>
      <c r="H1021" s="57">
        <v>443489056</v>
      </c>
      <c r="I1021" s="59">
        <v>0</v>
      </c>
      <c r="J1021" s="59">
        <v>0</v>
      </c>
      <c r="K1021" s="59">
        <v>0</v>
      </c>
      <c r="L1021" s="59">
        <v>-3.03</v>
      </c>
      <c r="M1021" s="59">
        <v>9962.86</v>
      </c>
      <c r="N1021" s="58" t="s">
        <v>1090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0">
        <v>45918.721493055556</v>
      </c>
      <c r="B1022" s="61">
        <v>444273595</v>
      </c>
      <c r="C1022" s="62" t="s">
        <v>36</v>
      </c>
      <c r="D1022" s="62" t="s">
        <v>38</v>
      </c>
      <c r="E1022" s="62" t="s">
        <v>45</v>
      </c>
      <c r="F1022" s="62" t="s">
        <v>119</v>
      </c>
      <c r="G1022" s="63">
        <v>3637.94</v>
      </c>
      <c r="H1022" s="61">
        <v>443491780</v>
      </c>
      <c r="I1022" s="63">
        <v>0</v>
      </c>
      <c r="J1022" s="63">
        <v>0</v>
      </c>
      <c r="K1022" s="63">
        <v>0</v>
      </c>
      <c r="L1022" s="63">
        <v>0</v>
      </c>
      <c r="M1022" s="63">
        <v>9962.86</v>
      </c>
      <c r="N1022" s="62" t="s">
        <v>114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6">
        <v>45918.721493055556</v>
      </c>
      <c r="B1023" s="57">
        <v>444273597</v>
      </c>
      <c r="C1023" s="58" t="s">
        <v>36</v>
      </c>
      <c r="D1023" s="58" t="s">
        <v>38</v>
      </c>
      <c r="E1023" s="58" t="s">
        <v>45</v>
      </c>
      <c r="F1023" s="58" t="s">
        <v>119</v>
      </c>
      <c r="G1023" s="59">
        <v>3638.05</v>
      </c>
      <c r="H1023" s="57">
        <v>443491783</v>
      </c>
      <c r="I1023" s="59">
        <v>0</v>
      </c>
      <c r="J1023" s="59">
        <v>0</v>
      </c>
      <c r="K1023" s="59">
        <v>0</v>
      </c>
      <c r="L1023" s="59">
        <v>0</v>
      </c>
      <c r="M1023" s="59">
        <v>9962.86</v>
      </c>
      <c r="N1023" s="58" t="s">
        <v>115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0">
        <v>45918.721608796295</v>
      </c>
      <c r="B1024" s="61">
        <v>444273662</v>
      </c>
      <c r="C1024" s="62" t="s">
        <v>36</v>
      </c>
      <c r="D1024" s="62" t="s">
        <v>38</v>
      </c>
      <c r="E1024" s="62" t="s">
        <v>45</v>
      </c>
      <c r="F1024" s="62" t="s">
        <v>119</v>
      </c>
      <c r="G1024" s="63">
        <v>3639.35</v>
      </c>
      <c r="H1024" s="61">
        <v>443491852</v>
      </c>
      <c r="I1024" s="63">
        <v>0</v>
      </c>
      <c r="J1024" s="63">
        <v>0</v>
      </c>
      <c r="K1024" s="63">
        <v>0</v>
      </c>
      <c r="L1024" s="63">
        <v>0</v>
      </c>
      <c r="M1024" s="63">
        <v>9962.86</v>
      </c>
      <c r="N1024" s="62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6">
        <v>45918.721608796295</v>
      </c>
      <c r="B1025" s="57">
        <v>444273663</v>
      </c>
      <c r="C1025" s="58" t="s">
        <v>36</v>
      </c>
      <c r="D1025" s="58" t="s">
        <v>38</v>
      </c>
      <c r="E1025" s="58" t="s">
        <v>45</v>
      </c>
      <c r="F1025" s="58" t="s">
        <v>119</v>
      </c>
      <c r="G1025" s="59">
        <v>3639.36</v>
      </c>
      <c r="H1025" s="57">
        <v>443491853</v>
      </c>
      <c r="I1025" s="59">
        <v>0</v>
      </c>
      <c r="J1025" s="59">
        <v>0</v>
      </c>
      <c r="K1025" s="59">
        <v>0</v>
      </c>
      <c r="L1025" s="59">
        <v>0</v>
      </c>
      <c r="M1025" s="59">
        <v>9962.86</v>
      </c>
      <c r="N1025" s="5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0">
        <v>45918.721608796295</v>
      </c>
      <c r="B1026" s="61">
        <v>444273667</v>
      </c>
      <c r="C1026" s="62" t="s">
        <v>36</v>
      </c>
      <c r="D1026" s="62" t="s">
        <v>38</v>
      </c>
      <c r="E1026" s="62" t="s">
        <v>45</v>
      </c>
      <c r="F1026" s="62" t="s">
        <v>119</v>
      </c>
      <c r="G1026" s="63">
        <v>3639.36</v>
      </c>
      <c r="H1026" s="61">
        <v>443491857</v>
      </c>
      <c r="I1026" s="63">
        <v>0</v>
      </c>
      <c r="J1026" s="63">
        <v>0</v>
      </c>
      <c r="K1026" s="63">
        <v>0</v>
      </c>
      <c r="L1026" s="63">
        <v>0</v>
      </c>
      <c r="M1026" s="63">
        <v>9962.86</v>
      </c>
      <c r="N1026" s="62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6">
        <v>45918.721608796295</v>
      </c>
      <c r="B1027" s="57">
        <v>444273670</v>
      </c>
      <c r="C1027" s="58" t="s">
        <v>36</v>
      </c>
      <c r="D1027" s="58" t="s">
        <v>38</v>
      </c>
      <c r="E1027" s="58" t="s">
        <v>45</v>
      </c>
      <c r="F1027" s="58" t="s">
        <v>119</v>
      </c>
      <c r="G1027" s="59">
        <v>3639.35</v>
      </c>
      <c r="H1027" s="57">
        <v>443491860</v>
      </c>
      <c r="I1027" s="59">
        <v>0</v>
      </c>
      <c r="J1027" s="59">
        <v>0</v>
      </c>
      <c r="K1027" s="59">
        <v>0</v>
      </c>
      <c r="L1027" s="59">
        <v>0</v>
      </c>
      <c r="M1027" s="59">
        <v>9962.86</v>
      </c>
      <c r="N1027" s="5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0">
        <v>45918.722048611111</v>
      </c>
      <c r="B1028" s="61">
        <v>444274097</v>
      </c>
      <c r="C1028" s="62" t="s">
        <v>36</v>
      </c>
      <c r="D1028" s="62" t="s">
        <v>37</v>
      </c>
      <c r="E1028" s="62" t="s">
        <v>46</v>
      </c>
      <c r="F1028" s="62" t="s">
        <v>119</v>
      </c>
      <c r="G1028" s="63">
        <v>3637.56</v>
      </c>
      <c r="H1028" s="61">
        <v>443492324</v>
      </c>
      <c r="I1028" s="63">
        <v>0</v>
      </c>
      <c r="J1028" s="63">
        <v>0</v>
      </c>
      <c r="K1028" s="63">
        <v>0</v>
      </c>
      <c r="L1028" s="63">
        <v>1.79</v>
      </c>
      <c r="M1028" s="63">
        <v>9964.65</v>
      </c>
      <c r="N1028" s="62" t="s">
        <v>1091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6">
        <v>45918.722881944443</v>
      </c>
      <c r="B1029" s="57">
        <v>444274821</v>
      </c>
      <c r="C1029" s="58" t="s">
        <v>36</v>
      </c>
      <c r="D1029" s="58" t="s">
        <v>38</v>
      </c>
      <c r="E1029" s="58" t="s">
        <v>45</v>
      </c>
      <c r="F1029" s="58" t="s">
        <v>119</v>
      </c>
      <c r="G1029" s="59">
        <v>3638.8</v>
      </c>
      <c r="H1029" s="57">
        <v>443493132</v>
      </c>
      <c r="I1029" s="59">
        <v>0</v>
      </c>
      <c r="J1029" s="59">
        <v>0</v>
      </c>
      <c r="K1029" s="59">
        <v>0</v>
      </c>
      <c r="L1029" s="59">
        <v>0</v>
      </c>
      <c r="M1029" s="59">
        <v>9964.65</v>
      </c>
      <c r="N1029" s="5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0">
        <v>45918.722916666666</v>
      </c>
      <c r="B1030" s="61">
        <v>444274832</v>
      </c>
      <c r="C1030" s="62" t="s">
        <v>36</v>
      </c>
      <c r="D1030" s="62" t="s">
        <v>37</v>
      </c>
      <c r="E1030" s="62" t="s">
        <v>46</v>
      </c>
      <c r="F1030" s="62" t="s">
        <v>119</v>
      </c>
      <c r="G1030" s="63">
        <v>3639.26</v>
      </c>
      <c r="H1030" s="61">
        <v>443493146</v>
      </c>
      <c r="I1030" s="63">
        <v>0</v>
      </c>
      <c r="J1030" s="63">
        <v>0</v>
      </c>
      <c r="K1030" s="63">
        <v>0</v>
      </c>
      <c r="L1030" s="63">
        <v>0.1</v>
      </c>
      <c r="M1030" s="63">
        <v>9964.75</v>
      </c>
      <c r="N1030" s="62" t="s">
        <v>1092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6">
        <v>45918.722916666666</v>
      </c>
      <c r="B1031" s="57">
        <v>444274833</v>
      </c>
      <c r="C1031" s="58" t="s">
        <v>36</v>
      </c>
      <c r="D1031" s="58" t="s">
        <v>37</v>
      </c>
      <c r="E1031" s="58" t="s">
        <v>46</v>
      </c>
      <c r="F1031" s="58" t="s">
        <v>119</v>
      </c>
      <c r="G1031" s="59">
        <v>3639.26</v>
      </c>
      <c r="H1031" s="57">
        <v>443493147</v>
      </c>
      <c r="I1031" s="59">
        <v>0</v>
      </c>
      <c r="J1031" s="59">
        <v>0</v>
      </c>
      <c r="K1031" s="59">
        <v>0</v>
      </c>
      <c r="L1031" s="59">
        <v>0.1</v>
      </c>
      <c r="M1031" s="59">
        <v>9964.85</v>
      </c>
      <c r="N1031" s="58" t="s">
        <v>1092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0">
        <v>45918.722916666666</v>
      </c>
      <c r="B1032" s="61">
        <v>444274834</v>
      </c>
      <c r="C1032" s="62" t="s">
        <v>36</v>
      </c>
      <c r="D1032" s="62" t="s">
        <v>37</v>
      </c>
      <c r="E1032" s="62" t="s">
        <v>46</v>
      </c>
      <c r="F1032" s="62" t="s">
        <v>119</v>
      </c>
      <c r="G1032" s="63">
        <v>3639.26</v>
      </c>
      <c r="H1032" s="61">
        <v>443493148</v>
      </c>
      <c r="I1032" s="63">
        <v>0</v>
      </c>
      <c r="J1032" s="63">
        <v>0</v>
      </c>
      <c r="K1032" s="63">
        <v>0</v>
      </c>
      <c r="L1032" s="63">
        <v>0.09</v>
      </c>
      <c r="M1032" s="63">
        <v>9964.94</v>
      </c>
      <c r="N1032" s="62" t="s">
        <v>1093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6">
        <v>45918.723391203705</v>
      </c>
      <c r="B1033" s="57">
        <v>444275222</v>
      </c>
      <c r="C1033" s="58" t="s">
        <v>36</v>
      </c>
      <c r="D1033" s="58" t="s">
        <v>37</v>
      </c>
      <c r="E1033" s="58" t="s">
        <v>46</v>
      </c>
      <c r="F1033" s="58" t="s">
        <v>119</v>
      </c>
      <c r="G1033" s="59">
        <v>3637.11</v>
      </c>
      <c r="H1033" s="57">
        <v>443493587</v>
      </c>
      <c r="I1033" s="59">
        <v>0</v>
      </c>
      <c r="J1033" s="59">
        <v>0</v>
      </c>
      <c r="K1033" s="59">
        <v>0</v>
      </c>
      <c r="L1033" s="59">
        <v>1.69</v>
      </c>
      <c r="M1033" s="59">
        <v>9966.6299999999992</v>
      </c>
      <c r="N1033" s="58" t="s">
        <v>1094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0">
        <v>45918.724317129629</v>
      </c>
      <c r="B1034" s="61">
        <v>444276327</v>
      </c>
      <c r="C1034" s="62" t="s">
        <v>36</v>
      </c>
      <c r="D1034" s="62" t="s">
        <v>37</v>
      </c>
      <c r="E1034" s="62" t="s">
        <v>46</v>
      </c>
      <c r="F1034" s="62" t="s">
        <v>119</v>
      </c>
      <c r="G1034" s="63">
        <v>3636.95</v>
      </c>
      <c r="H1034" s="61">
        <v>443494776</v>
      </c>
      <c r="I1034" s="63">
        <v>0</v>
      </c>
      <c r="J1034" s="63">
        <v>0</v>
      </c>
      <c r="K1034" s="63">
        <v>0</v>
      </c>
      <c r="L1034" s="63">
        <v>0.99</v>
      </c>
      <c r="M1034" s="63">
        <v>9967.6200000000008</v>
      </c>
      <c r="N1034" s="62" t="s">
        <v>1095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6">
        <v>45918.724317129629</v>
      </c>
      <c r="B1035" s="57">
        <v>444276329</v>
      </c>
      <c r="C1035" s="58" t="s">
        <v>36</v>
      </c>
      <c r="D1035" s="58" t="s">
        <v>37</v>
      </c>
      <c r="E1035" s="58" t="s">
        <v>46</v>
      </c>
      <c r="F1035" s="58" t="s">
        <v>119</v>
      </c>
      <c r="G1035" s="59">
        <v>3636.95</v>
      </c>
      <c r="H1035" s="57">
        <v>443494777</v>
      </c>
      <c r="I1035" s="59">
        <v>0</v>
      </c>
      <c r="J1035" s="59">
        <v>0</v>
      </c>
      <c r="K1035" s="59">
        <v>0</v>
      </c>
      <c r="L1035" s="59">
        <v>1.1000000000000001</v>
      </c>
      <c r="M1035" s="59">
        <v>9968.7199999999993</v>
      </c>
      <c r="N1035" s="58" t="s">
        <v>1096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0">
        <v>45918.724386574075</v>
      </c>
      <c r="B1036" s="61">
        <v>444276368</v>
      </c>
      <c r="C1036" s="62" t="s">
        <v>36</v>
      </c>
      <c r="D1036" s="62" t="s">
        <v>38</v>
      </c>
      <c r="E1036" s="62" t="s">
        <v>45</v>
      </c>
      <c r="F1036" s="62" t="s">
        <v>119</v>
      </c>
      <c r="G1036" s="63">
        <v>3636.64</v>
      </c>
      <c r="H1036" s="61">
        <v>443494828</v>
      </c>
      <c r="I1036" s="63">
        <v>0</v>
      </c>
      <c r="J1036" s="63">
        <v>0</v>
      </c>
      <c r="K1036" s="63">
        <v>0</v>
      </c>
      <c r="L1036" s="63">
        <v>0</v>
      </c>
      <c r="M1036" s="63">
        <v>9968.7199999999993</v>
      </c>
      <c r="N1036" s="62" t="s">
        <v>114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6">
        <v>45918.724386574075</v>
      </c>
      <c r="B1037" s="57">
        <v>444276373</v>
      </c>
      <c r="C1037" s="58" t="s">
        <v>36</v>
      </c>
      <c r="D1037" s="58" t="s">
        <v>38</v>
      </c>
      <c r="E1037" s="58" t="s">
        <v>45</v>
      </c>
      <c r="F1037" s="58" t="s">
        <v>119</v>
      </c>
      <c r="G1037" s="59">
        <v>3636.64</v>
      </c>
      <c r="H1037" s="57">
        <v>443494833</v>
      </c>
      <c r="I1037" s="59">
        <v>0</v>
      </c>
      <c r="J1037" s="59">
        <v>0</v>
      </c>
      <c r="K1037" s="59">
        <v>0</v>
      </c>
      <c r="L1037" s="59">
        <v>0</v>
      </c>
      <c r="M1037" s="59">
        <v>9968.7199999999993</v>
      </c>
      <c r="N1037" s="58" t="s">
        <v>115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0">
        <v>45918.724930555552</v>
      </c>
      <c r="B1038" s="61">
        <v>444276957</v>
      </c>
      <c r="C1038" s="62" t="s">
        <v>36</v>
      </c>
      <c r="D1038" s="62" t="s">
        <v>37</v>
      </c>
      <c r="E1038" s="62" t="s">
        <v>46</v>
      </c>
      <c r="F1038" s="62" t="s">
        <v>119</v>
      </c>
      <c r="G1038" s="63">
        <v>3636.44</v>
      </c>
      <c r="H1038" s="61">
        <v>443495473</v>
      </c>
      <c r="I1038" s="63">
        <v>0</v>
      </c>
      <c r="J1038" s="63">
        <v>0</v>
      </c>
      <c r="K1038" s="63">
        <v>0</v>
      </c>
      <c r="L1038" s="63">
        <v>0.2</v>
      </c>
      <c r="M1038" s="63">
        <v>9968.92</v>
      </c>
      <c r="N1038" s="62" t="s">
        <v>1097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6">
        <v>45918.724930555552</v>
      </c>
      <c r="B1039" s="57">
        <v>444276958</v>
      </c>
      <c r="C1039" s="58" t="s">
        <v>36</v>
      </c>
      <c r="D1039" s="58" t="s">
        <v>37</v>
      </c>
      <c r="E1039" s="58" t="s">
        <v>46</v>
      </c>
      <c r="F1039" s="58" t="s">
        <v>119</v>
      </c>
      <c r="G1039" s="59">
        <v>3636.44</v>
      </c>
      <c r="H1039" s="57">
        <v>443495474</v>
      </c>
      <c r="I1039" s="59">
        <v>0</v>
      </c>
      <c r="J1039" s="59">
        <v>0</v>
      </c>
      <c r="K1039" s="59">
        <v>0</v>
      </c>
      <c r="L1039" s="59">
        <v>0.2</v>
      </c>
      <c r="M1039" s="59">
        <v>9969.1200000000008</v>
      </c>
      <c r="N1039" s="58" t="s">
        <v>1098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0">
        <v>45918.72519675926</v>
      </c>
      <c r="B1040" s="61">
        <v>444277166</v>
      </c>
      <c r="C1040" s="62" t="s">
        <v>36</v>
      </c>
      <c r="D1040" s="62" t="s">
        <v>38</v>
      </c>
      <c r="E1040" s="62" t="s">
        <v>45</v>
      </c>
      <c r="F1040" s="62" t="s">
        <v>119</v>
      </c>
      <c r="G1040" s="63">
        <v>3636.46</v>
      </c>
      <c r="H1040" s="61">
        <v>443495717</v>
      </c>
      <c r="I1040" s="63">
        <v>0</v>
      </c>
      <c r="J1040" s="63">
        <v>0</v>
      </c>
      <c r="K1040" s="63">
        <v>0</v>
      </c>
      <c r="L1040" s="63">
        <v>0</v>
      </c>
      <c r="M1040" s="63">
        <v>9969.1200000000008</v>
      </c>
      <c r="N1040" s="62" t="s">
        <v>115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6">
        <v>45918.72519675926</v>
      </c>
      <c r="B1041" s="57">
        <v>444277170</v>
      </c>
      <c r="C1041" s="58" t="s">
        <v>36</v>
      </c>
      <c r="D1041" s="58" t="s">
        <v>38</v>
      </c>
      <c r="E1041" s="58" t="s">
        <v>45</v>
      </c>
      <c r="F1041" s="58" t="s">
        <v>119</v>
      </c>
      <c r="G1041" s="59">
        <v>3636.46</v>
      </c>
      <c r="H1041" s="57">
        <v>443495721</v>
      </c>
      <c r="I1041" s="59">
        <v>0</v>
      </c>
      <c r="J1041" s="59">
        <v>0</v>
      </c>
      <c r="K1041" s="59">
        <v>0</v>
      </c>
      <c r="L1041" s="59">
        <v>0</v>
      </c>
      <c r="M1041" s="59">
        <v>9969.1200000000008</v>
      </c>
      <c r="N1041" s="58" t="s">
        <v>114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0">
        <v>45918.725636574076</v>
      </c>
      <c r="B1042" s="61">
        <v>444277566</v>
      </c>
      <c r="C1042" s="62" t="s">
        <v>36</v>
      </c>
      <c r="D1042" s="62" t="s">
        <v>37</v>
      </c>
      <c r="E1042" s="62" t="s">
        <v>46</v>
      </c>
      <c r="F1042" s="62" t="s">
        <v>119</v>
      </c>
      <c r="G1042" s="63">
        <v>3635.83</v>
      </c>
      <c r="H1042" s="61">
        <v>443496159</v>
      </c>
      <c r="I1042" s="63">
        <v>0</v>
      </c>
      <c r="J1042" s="63">
        <v>0</v>
      </c>
      <c r="K1042" s="63">
        <v>0</v>
      </c>
      <c r="L1042" s="63">
        <v>0.63</v>
      </c>
      <c r="M1042" s="63">
        <v>9969.75</v>
      </c>
      <c r="N1042" s="62" t="s">
        <v>1099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6">
        <v>45918.725636574076</v>
      </c>
      <c r="B1043" s="57">
        <v>444277567</v>
      </c>
      <c r="C1043" s="58" t="s">
        <v>36</v>
      </c>
      <c r="D1043" s="58" t="s">
        <v>37</v>
      </c>
      <c r="E1043" s="58" t="s">
        <v>46</v>
      </c>
      <c r="F1043" s="58" t="s">
        <v>119</v>
      </c>
      <c r="G1043" s="59">
        <v>3635.83</v>
      </c>
      <c r="H1043" s="57">
        <v>443496160</v>
      </c>
      <c r="I1043" s="59">
        <v>0</v>
      </c>
      <c r="J1043" s="59">
        <v>0</v>
      </c>
      <c r="K1043" s="59">
        <v>0</v>
      </c>
      <c r="L1043" s="59">
        <v>0.63</v>
      </c>
      <c r="M1043" s="59">
        <v>9970.3799999999992</v>
      </c>
      <c r="N1043" s="58" t="s">
        <v>1099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0">
        <v>45918.725775462961</v>
      </c>
      <c r="B1044" s="61">
        <v>444277923</v>
      </c>
      <c r="C1044" s="62" t="s">
        <v>36</v>
      </c>
      <c r="D1044" s="62" t="s">
        <v>38</v>
      </c>
      <c r="E1044" s="62" t="s">
        <v>45</v>
      </c>
      <c r="F1044" s="62" t="s">
        <v>119</v>
      </c>
      <c r="G1044" s="63">
        <v>3636.28</v>
      </c>
      <c r="H1044" s="61">
        <v>443496531</v>
      </c>
      <c r="I1044" s="63">
        <v>0</v>
      </c>
      <c r="J1044" s="63">
        <v>0</v>
      </c>
      <c r="K1044" s="63">
        <v>0</v>
      </c>
      <c r="L1044" s="63">
        <v>0</v>
      </c>
      <c r="M1044" s="63">
        <v>9970.3799999999992</v>
      </c>
      <c r="N1044" s="62" t="s">
        <v>114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6">
        <v>45918.725775462961</v>
      </c>
      <c r="B1045" s="57">
        <v>444277930</v>
      </c>
      <c r="C1045" s="58" t="s">
        <v>36</v>
      </c>
      <c r="D1045" s="58" t="s">
        <v>38</v>
      </c>
      <c r="E1045" s="58" t="s">
        <v>45</v>
      </c>
      <c r="F1045" s="58" t="s">
        <v>119</v>
      </c>
      <c r="G1045" s="59">
        <v>3636.47</v>
      </c>
      <c r="H1045" s="57">
        <v>443496539</v>
      </c>
      <c r="I1045" s="59">
        <v>0</v>
      </c>
      <c r="J1045" s="59">
        <v>0</v>
      </c>
      <c r="K1045" s="59">
        <v>0</v>
      </c>
      <c r="L1045" s="59">
        <v>0</v>
      </c>
      <c r="M1045" s="59">
        <v>9970.3799999999992</v>
      </c>
      <c r="N1045" s="58" t="s">
        <v>115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0">
        <v>45918.725995370369</v>
      </c>
      <c r="B1046" s="61">
        <v>444278201</v>
      </c>
      <c r="C1046" s="62" t="s">
        <v>36</v>
      </c>
      <c r="D1046" s="62" t="s">
        <v>38</v>
      </c>
      <c r="E1046" s="62" t="s">
        <v>45</v>
      </c>
      <c r="F1046" s="62" t="s">
        <v>119</v>
      </c>
      <c r="G1046" s="63">
        <v>3636.78</v>
      </c>
      <c r="H1046" s="61">
        <v>443496838</v>
      </c>
      <c r="I1046" s="63">
        <v>0</v>
      </c>
      <c r="J1046" s="63">
        <v>0</v>
      </c>
      <c r="K1046" s="63">
        <v>0</v>
      </c>
      <c r="L1046" s="63">
        <v>0</v>
      </c>
      <c r="M1046" s="63">
        <v>9970.3799999999992</v>
      </c>
      <c r="N1046" s="62" t="s">
        <v>107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6">
        <v>45918.726006944446</v>
      </c>
      <c r="B1047" s="57">
        <v>444278204</v>
      </c>
      <c r="C1047" s="58" t="s">
        <v>36</v>
      </c>
      <c r="D1047" s="58" t="s">
        <v>38</v>
      </c>
      <c r="E1047" s="58" t="s">
        <v>45</v>
      </c>
      <c r="F1047" s="58" t="s">
        <v>119</v>
      </c>
      <c r="G1047" s="59">
        <v>3636.79</v>
      </c>
      <c r="H1047" s="57">
        <v>443496841</v>
      </c>
      <c r="I1047" s="59">
        <v>0</v>
      </c>
      <c r="J1047" s="59">
        <v>0</v>
      </c>
      <c r="K1047" s="59">
        <v>0</v>
      </c>
      <c r="L1047" s="59">
        <v>0</v>
      </c>
      <c r="M1047" s="59">
        <v>9970.3799999999992</v>
      </c>
      <c r="N1047" s="58" t="s">
        <v>108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0">
        <v>45918.726006944446</v>
      </c>
      <c r="B1048" s="61">
        <v>444278206</v>
      </c>
      <c r="C1048" s="62" t="s">
        <v>36</v>
      </c>
      <c r="D1048" s="62" t="s">
        <v>38</v>
      </c>
      <c r="E1048" s="62" t="s">
        <v>45</v>
      </c>
      <c r="F1048" s="62" t="s">
        <v>119</v>
      </c>
      <c r="G1048" s="63">
        <v>3636.75</v>
      </c>
      <c r="H1048" s="61">
        <v>443496843</v>
      </c>
      <c r="I1048" s="63">
        <v>0</v>
      </c>
      <c r="J1048" s="63">
        <v>0</v>
      </c>
      <c r="K1048" s="63">
        <v>0</v>
      </c>
      <c r="L1048" s="63">
        <v>0</v>
      </c>
      <c r="M1048" s="63">
        <v>9970.3799999999992</v>
      </c>
      <c r="N1048" s="62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6">
        <v>45918.726006944446</v>
      </c>
      <c r="B1049" s="57">
        <v>444278209</v>
      </c>
      <c r="C1049" s="58" t="s">
        <v>36</v>
      </c>
      <c r="D1049" s="58" t="s">
        <v>38</v>
      </c>
      <c r="E1049" s="58" t="s">
        <v>45</v>
      </c>
      <c r="F1049" s="58" t="s">
        <v>119</v>
      </c>
      <c r="G1049" s="59">
        <v>3636.42</v>
      </c>
      <c r="H1049" s="57">
        <v>443496846</v>
      </c>
      <c r="I1049" s="59">
        <v>0</v>
      </c>
      <c r="J1049" s="59">
        <v>0</v>
      </c>
      <c r="K1049" s="59">
        <v>0</v>
      </c>
      <c r="L1049" s="59">
        <v>0</v>
      </c>
      <c r="M1049" s="59">
        <v>9970.3799999999992</v>
      </c>
      <c r="N1049" s="58" t="s">
        <v>113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0">
        <v>45918.726006944446</v>
      </c>
      <c r="B1050" s="61">
        <v>444278212</v>
      </c>
      <c r="C1050" s="62" t="s">
        <v>36</v>
      </c>
      <c r="D1050" s="62" t="s">
        <v>38</v>
      </c>
      <c r="E1050" s="62" t="s">
        <v>45</v>
      </c>
      <c r="F1050" s="62" t="s">
        <v>119</v>
      </c>
      <c r="G1050" s="63">
        <v>3636.32</v>
      </c>
      <c r="H1050" s="61">
        <v>443496850</v>
      </c>
      <c r="I1050" s="63">
        <v>0</v>
      </c>
      <c r="J1050" s="63">
        <v>0</v>
      </c>
      <c r="K1050" s="63">
        <v>0</v>
      </c>
      <c r="L1050" s="63">
        <v>0</v>
      </c>
      <c r="M1050" s="63">
        <v>9970.3799999999992</v>
      </c>
      <c r="N1050" s="62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6">
        <v>45918.726018518515</v>
      </c>
      <c r="B1051" s="57">
        <v>444278216</v>
      </c>
      <c r="C1051" s="58" t="s">
        <v>36</v>
      </c>
      <c r="D1051" s="58" t="s">
        <v>38</v>
      </c>
      <c r="E1051" s="58" t="s">
        <v>45</v>
      </c>
      <c r="F1051" s="58" t="s">
        <v>119</v>
      </c>
      <c r="G1051" s="59">
        <v>3636.29</v>
      </c>
      <c r="H1051" s="57">
        <v>443496855</v>
      </c>
      <c r="I1051" s="59">
        <v>0</v>
      </c>
      <c r="J1051" s="59">
        <v>0</v>
      </c>
      <c r="K1051" s="59">
        <v>0</v>
      </c>
      <c r="L1051" s="59">
        <v>0</v>
      </c>
      <c r="M1051" s="59">
        <v>9970.3799999999992</v>
      </c>
      <c r="N1051" s="5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0">
        <v>45918.726018518515</v>
      </c>
      <c r="B1052" s="61">
        <v>444278223</v>
      </c>
      <c r="C1052" s="62" t="s">
        <v>36</v>
      </c>
      <c r="D1052" s="62" t="s">
        <v>38</v>
      </c>
      <c r="E1052" s="62" t="s">
        <v>45</v>
      </c>
      <c r="F1052" s="62" t="s">
        <v>119</v>
      </c>
      <c r="G1052" s="63">
        <v>3636.35</v>
      </c>
      <c r="H1052" s="61">
        <v>443496862</v>
      </c>
      <c r="I1052" s="63">
        <v>0</v>
      </c>
      <c r="J1052" s="63">
        <v>0</v>
      </c>
      <c r="K1052" s="63">
        <v>0</v>
      </c>
      <c r="L1052" s="63">
        <v>0</v>
      </c>
      <c r="M1052" s="63">
        <v>9970.3799999999992</v>
      </c>
      <c r="N1052" s="62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6">
        <v>45918.728402777779</v>
      </c>
      <c r="B1053" s="57">
        <v>444279870</v>
      </c>
      <c r="C1053" s="58" t="s">
        <v>36</v>
      </c>
      <c r="D1053" s="58" t="s">
        <v>37</v>
      </c>
      <c r="E1053" s="58" t="s">
        <v>46</v>
      </c>
      <c r="F1053" s="58" t="s">
        <v>119</v>
      </c>
      <c r="G1053" s="59">
        <v>3635.17</v>
      </c>
      <c r="H1053" s="57">
        <v>443498730</v>
      </c>
      <c r="I1053" s="59">
        <v>0</v>
      </c>
      <c r="J1053" s="59">
        <v>0</v>
      </c>
      <c r="K1053" s="59">
        <v>0</v>
      </c>
      <c r="L1053" s="59">
        <v>1.61</v>
      </c>
      <c r="M1053" s="59">
        <v>9971.99</v>
      </c>
      <c r="N1053" s="58" t="s">
        <v>1100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0">
        <v>45918.728402777779</v>
      </c>
      <c r="B1054" s="61">
        <v>444279871</v>
      </c>
      <c r="C1054" s="62" t="s">
        <v>36</v>
      </c>
      <c r="D1054" s="62" t="s">
        <v>37</v>
      </c>
      <c r="E1054" s="62" t="s">
        <v>46</v>
      </c>
      <c r="F1054" s="62" t="s">
        <v>119</v>
      </c>
      <c r="G1054" s="63">
        <v>3635.17</v>
      </c>
      <c r="H1054" s="61">
        <v>443498731</v>
      </c>
      <c r="I1054" s="63">
        <v>0</v>
      </c>
      <c r="J1054" s="63">
        <v>0</v>
      </c>
      <c r="K1054" s="63">
        <v>0</v>
      </c>
      <c r="L1054" s="63">
        <v>1.62</v>
      </c>
      <c r="M1054" s="63">
        <v>9973.61</v>
      </c>
      <c r="N1054" s="62" t="s">
        <v>1101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6">
        <v>45918.728402777779</v>
      </c>
      <c r="B1055" s="57">
        <v>444279872</v>
      </c>
      <c r="C1055" s="58" t="s">
        <v>36</v>
      </c>
      <c r="D1055" s="58" t="s">
        <v>37</v>
      </c>
      <c r="E1055" s="58" t="s">
        <v>46</v>
      </c>
      <c r="F1055" s="58" t="s">
        <v>119</v>
      </c>
      <c r="G1055" s="59">
        <v>3635.17</v>
      </c>
      <c r="H1055" s="57">
        <v>443498732</v>
      </c>
      <c r="I1055" s="59">
        <v>0</v>
      </c>
      <c r="J1055" s="59">
        <v>0</v>
      </c>
      <c r="K1055" s="59">
        <v>0</v>
      </c>
      <c r="L1055" s="59">
        <v>1.58</v>
      </c>
      <c r="M1055" s="59">
        <v>9975.19</v>
      </c>
      <c r="N1055" s="58" t="s">
        <v>1101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0">
        <v>45918.729004629633</v>
      </c>
      <c r="B1056" s="61">
        <v>444280175</v>
      </c>
      <c r="C1056" s="62" t="s">
        <v>36</v>
      </c>
      <c r="D1056" s="62" t="s">
        <v>38</v>
      </c>
      <c r="E1056" s="62" t="s">
        <v>45</v>
      </c>
      <c r="F1056" s="62" t="s">
        <v>119</v>
      </c>
      <c r="G1056" s="63">
        <v>3636.36</v>
      </c>
      <c r="H1056" s="61">
        <v>443499117</v>
      </c>
      <c r="I1056" s="63">
        <v>0</v>
      </c>
      <c r="J1056" s="63">
        <v>0</v>
      </c>
      <c r="K1056" s="63">
        <v>0</v>
      </c>
      <c r="L1056" s="63">
        <v>0</v>
      </c>
      <c r="M1056" s="63">
        <v>9975.19</v>
      </c>
      <c r="N1056" s="62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6">
        <v>45918.729351851849</v>
      </c>
      <c r="B1057" s="57">
        <v>444280563</v>
      </c>
      <c r="C1057" s="58" t="s">
        <v>36</v>
      </c>
      <c r="D1057" s="58" t="s">
        <v>38</v>
      </c>
      <c r="E1057" s="58" t="s">
        <v>45</v>
      </c>
      <c r="F1057" s="58" t="s">
        <v>119</v>
      </c>
      <c r="G1057" s="59">
        <v>3636.8</v>
      </c>
      <c r="H1057" s="57">
        <v>443499544</v>
      </c>
      <c r="I1057" s="59">
        <v>0</v>
      </c>
      <c r="J1057" s="59">
        <v>0</v>
      </c>
      <c r="K1057" s="59">
        <v>0</v>
      </c>
      <c r="L1057" s="59">
        <v>0</v>
      </c>
      <c r="M1057" s="59">
        <v>9975.19</v>
      </c>
      <c r="N1057" s="5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0">
        <v>45918.729363425926</v>
      </c>
      <c r="B1058" s="61">
        <v>444280565</v>
      </c>
      <c r="C1058" s="62" t="s">
        <v>36</v>
      </c>
      <c r="D1058" s="62" t="s">
        <v>38</v>
      </c>
      <c r="E1058" s="62" t="s">
        <v>45</v>
      </c>
      <c r="F1058" s="62" t="s">
        <v>119</v>
      </c>
      <c r="G1058" s="63">
        <v>3636.8</v>
      </c>
      <c r="H1058" s="61">
        <v>443499547</v>
      </c>
      <c r="I1058" s="63">
        <v>0</v>
      </c>
      <c r="J1058" s="63">
        <v>0</v>
      </c>
      <c r="K1058" s="63">
        <v>0</v>
      </c>
      <c r="L1058" s="63">
        <v>0</v>
      </c>
      <c r="M1058" s="63">
        <v>9975.19</v>
      </c>
      <c r="N1058" s="62" t="s">
        <v>106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6">
        <v>45918.730497685188</v>
      </c>
      <c r="B1059" s="57">
        <v>444281437</v>
      </c>
      <c r="C1059" s="58" t="s">
        <v>36</v>
      </c>
      <c r="D1059" s="58" t="s">
        <v>37</v>
      </c>
      <c r="E1059" s="58" t="s">
        <v>46</v>
      </c>
      <c r="F1059" s="58" t="s">
        <v>119</v>
      </c>
      <c r="G1059" s="59">
        <v>3639.29</v>
      </c>
      <c r="H1059" s="57">
        <v>443500516</v>
      </c>
      <c r="I1059" s="59">
        <v>0</v>
      </c>
      <c r="J1059" s="59">
        <v>0</v>
      </c>
      <c r="K1059" s="59">
        <v>0</v>
      </c>
      <c r="L1059" s="59">
        <v>-3.01</v>
      </c>
      <c r="M1059" s="59">
        <v>9972.18</v>
      </c>
      <c r="N1059" s="58" t="s">
        <v>968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0">
        <v>45918.730497685188</v>
      </c>
      <c r="B1060" s="61">
        <v>444281438</v>
      </c>
      <c r="C1060" s="62" t="s">
        <v>36</v>
      </c>
      <c r="D1060" s="62" t="s">
        <v>37</v>
      </c>
      <c r="E1060" s="62" t="s">
        <v>46</v>
      </c>
      <c r="F1060" s="62" t="s">
        <v>119</v>
      </c>
      <c r="G1060" s="63">
        <v>3639.29</v>
      </c>
      <c r="H1060" s="61">
        <v>443500517</v>
      </c>
      <c r="I1060" s="63">
        <v>0</v>
      </c>
      <c r="J1060" s="63">
        <v>0</v>
      </c>
      <c r="K1060" s="63">
        <v>0</v>
      </c>
      <c r="L1060" s="63">
        <v>-2.82</v>
      </c>
      <c r="M1060" s="63">
        <v>9969.36</v>
      </c>
      <c r="N1060" s="62" t="s">
        <v>968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6">
        <v>45918.730497685188</v>
      </c>
      <c r="B1061" s="57">
        <v>444281439</v>
      </c>
      <c r="C1061" s="58" t="s">
        <v>36</v>
      </c>
      <c r="D1061" s="58" t="s">
        <v>37</v>
      </c>
      <c r="E1061" s="58" t="s">
        <v>46</v>
      </c>
      <c r="F1061" s="58" t="s">
        <v>119</v>
      </c>
      <c r="G1061" s="59">
        <v>3639.29</v>
      </c>
      <c r="H1061" s="57">
        <v>443500518</v>
      </c>
      <c r="I1061" s="59">
        <v>0</v>
      </c>
      <c r="J1061" s="59">
        <v>0</v>
      </c>
      <c r="K1061" s="59">
        <v>0</v>
      </c>
      <c r="L1061" s="59">
        <v>-2.97</v>
      </c>
      <c r="M1061" s="59">
        <v>9966.39</v>
      </c>
      <c r="N1061" s="58" t="s">
        <v>968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0">
        <v>45918.730509259258</v>
      </c>
      <c r="B1062" s="61">
        <v>444281467</v>
      </c>
      <c r="C1062" s="62" t="s">
        <v>36</v>
      </c>
      <c r="D1062" s="62" t="s">
        <v>37</v>
      </c>
      <c r="E1062" s="62" t="s">
        <v>46</v>
      </c>
      <c r="F1062" s="62" t="s">
        <v>119</v>
      </c>
      <c r="G1062" s="63">
        <v>3639.38</v>
      </c>
      <c r="H1062" s="61">
        <v>443500547</v>
      </c>
      <c r="I1062" s="63">
        <v>0</v>
      </c>
      <c r="J1062" s="63">
        <v>0</v>
      </c>
      <c r="K1062" s="63">
        <v>0</v>
      </c>
      <c r="L1062" s="63">
        <v>-3.02</v>
      </c>
      <c r="M1062" s="63">
        <v>9963.3700000000008</v>
      </c>
      <c r="N1062" s="62" t="s">
        <v>1102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6">
        <v>45918.733275462961</v>
      </c>
      <c r="B1063" s="57">
        <v>444284042</v>
      </c>
      <c r="C1063" s="58" t="s">
        <v>36</v>
      </c>
      <c r="D1063" s="58" t="s">
        <v>37</v>
      </c>
      <c r="E1063" s="58" t="s">
        <v>46</v>
      </c>
      <c r="F1063" s="58" t="s">
        <v>119</v>
      </c>
      <c r="G1063" s="59">
        <v>3639.81</v>
      </c>
      <c r="H1063" s="57">
        <v>443503260</v>
      </c>
      <c r="I1063" s="59">
        <v>0</v>
      </c>
      <c r="J1063" s="59">
        <v>0</v>
      </c>
      <c r="K1063" s="59">
        <v>0</v>
      </c>
      <c r="L1063" s="59">
        <v>-3.39</v>
      </c>
      <c r="M1063" s="59">
        <v>9959.98</v>
      </c>
      <c r="N1063" s="58" t="s">
        <v>969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0">
        <v>45918.733275462961</v>
      </c>
      <c r="B1064" s="61">
        <v>444284043</v>
      </c>
      <c r="C1064" s="62" t="s">
        <v>36</v>
      </c>
      <c r="D1064" s="62" t="s">
        <v>37</v>
      </c>
      <c r="E1064" s="62" t="s">
        <v>46</v>
      </c>
      <c r="F1064" s="62" t="s">
        <v>119</v>
      </c>
      <c r="G1064" s="63">
        <v>3639.81</v>
      </c>
      <c r="H1064" s="61">
        <v>443503262</v>
      </c>
      <c r="I1064" s="63">
        <v>0</v>
      </c>
      <c r="J1064" s="63">
        <v>0</v>
      </c>
      <c r="K1064" s="63">
        <v>0</v>
      </c>
      <c r="L1064" s="63">
        <v>-3.52</v>
      </c>
      <c r="M1064" s="63">
        <v>9956.4599999999991</v>
      </c>
      <c r="N1064" s="62" t="s">
        <v>969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6">
        <v>45918.733275462961</v>
      </c>
      <c r="B1065" s="57">
        <v>444284045</v>
      </c>
      <c r="C1065" s="58" t="s">
        <v>36</v>
      </c>
      <c r="D1065" s="58" t="s">
        <v>37</v>
      </c>
      <c r="E1065" s="58" t="s">
        <v>46</v>
      </c>
      <c r="F1065" s="58" t="s">
        <v>119</v>
      </c>
      <c r="G1065" s="59">
        <v>3639.81</v>
      </c>
      <c r="H1065" s="57">
        <v>443503263</v>
      </c>
      <c r="I1065" s="59">
        <v>0</v>
      </c>
      <c r="J1065" s="59">
        <v>0</v>
      </c>
      <c r="K1065" s="59">
        <v>0</v>
      </c>
      <c r="L1065" s="59">
        <v>-3.46</v>
      </c>
      <c r="M1065" s="59">
        <v>9953</v>
      </c>
      <c r="N1065" s="58" t="s">
        <v>969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0">
        <v>45918.733275462961</v>
      </c>
      <c r="B1066" s="61">
        <v>444284047</v>
      </c>
      <c r="C1066" s="62" t="s">
        <v>36</v>
      </c>
      <c r="D1066" s="62" t="s">
        <v>37</v>
      </c>
      <c r="E1066" s="62" t="s">
        <v>46</v>
      </c>
      <c r="F1066" s="62" t="s">
        <v>119</v>
      </c>
      <c r="G1066" s="63">
        <v>3639.81</v>
      </c>
      <c r="H1066" s="61">
        <v>443503264</v>
      </c>
      <c r="I1066" s="63">
        <v>0</v>
      </c>
      <c r="J1066" s="63">
        <v>0</v>
      </c>
      <c r="K1066" s="63">
        <v>0</v>
      </c>
      <c r="L1066" s="63">
        <v>-3.01</v>
      </c>
      <c r="M1066" s="63">
        <v>9949.99</v>
      </c>
      <c r="N1066" s="62" t="s">
        <v>1103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6">
        <v>45918.73333333333</v>
      </c>
      <c r="B1067" s="57">
        <v>444284153</v>
      </c>
      <c r="C1067" s="58" t="s">
        <v>36</v>
      </c>
      <c r="D1067" s="58" t="s">
        <v>37</v>
      </c>
      <c r="E1067" s="58" t="s">
        <v>46</v>
      </c>
      <c r="F1067" s="58" t="s">
        <v>119</v>
      </c>
      <c r="G1067" s="59">
        <v>3639.83</v>
      </c>
      <c r="H1067" s="57">
        <v>443503379</v>
      </c>
      <c r="I1067" s="59">
        <v>0</v>
      </c>
      <c r="J1067" s="59">
        <v>0</v>
      </c>
      <c r="K1067" s="59">
        <v>0</v>
      </c>
      <c r="L1067" s="59">
        <v>-3.03</v>
      </c>
      <c r="M1067" s="59">
        <v>9946.9599999999991</v>
      </c>
      <c r="N1067" s="58" t="s">
        <v>1104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0">
        <v>45918.736527777779</v>
      </c>
      <c r="B1068" s="61">
        <v>444287054</v>
      </c>
      <c r="C1068" s="62" t="s">
        <v>36</v>
      </c>
      <c r="D1068" s="62" t="s">
        <v>37</v>
      </c>
      <c r="E1068" s="62" t="s">
        <v>45</v>
      </c>
      <c r="F1068" s="62" t="s">
        <v>119</v>
      </c>
      <c r="G1068" s="63">
        <v>3642.66</v>
      </c>
      <c r="H1068" s="61">
        <v>443506618</v>
      </c>
      <c r="I1068" s="63">
        <v>0</v>
      </c>
      <c r="J1068" s="63">
        <v>0</v>
      </c>
      <c r="K1068" s="63">
        <v>0</v>
      </c>
      <c r="L1068" s="63">
        <v>0</v>
      </c>
      <c r="M1068" s="63">
        <v>9946.9599999999991</v>
      </c>
      <c r="N1068" s="62" t="s">
        <v>114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6">
        <v>45918.736539351848</v>
      </c>
      <c r="B1069" s="57">
        <v>444287056</v>
      </c>
      <c r="C1069" s="58" t="s">
        <v>36</v>
      </c>
      <c r="D1069" s="58" t="s">
        <v>37</v>
      </c>
      <c r="E1069" s="58" t="s">
        <v>45</v>
      </c>
      <c r="F1069" s="58" t="s">
        <v>119</v>
      </c>
      <c r="G1069" s="59">
        <v>3642.69</v>
      </c>
      <c r="H1069" s="57">
        <v>443506620</v>
      </c>
      <c r="I1069" s="59">
        <v>0</v>
      </c>
      <c r="J1069" s="59">
        <v>0</v>
      </c>
      <c r="K1069" s="59">
        <v>0</v>
      </c>
      <c r="L1069" s="59">
        <v>0</v>
      </c>
      <c r="M1069" s="59">
        <v>9946.9599999999991</v>
      </c>
      <c r="N1069" s="58" t="s">
        <v>115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0">
        <v>45918.738032407404</v>
      </c>
      <c r="B1070" s="61">
        <v>444288073</v>
      </c>
      <c r="C1070" s="62" t="s">
        <v>36</v>
      </c>
      <c r="D1070" s="62" t="s">
        <v>37</v>
      </c>
      <c r="E1070" s="62" t="s">
        <v>45</v>
      </c>
      <c r="F1070" s="62" t="s">
        <v>119</v>
      </c>
      <c r="G1070" s="63">
        <v>3641.93</v>
      </c>
      <c r="H1070" s="61">
        <v>443507805</v>
      </c>
      <c r="I1070" s="63">
        <v>0</v>
      </c>
      <c r="J1070" s="63">
        <v>0</v>
      </c>
      <c r="K1070" s="63">
        <v>0</v>
      </c>
      <c r="L1070" s="63">
        <v>0</v>
      </c>
      <c r="M1070" s="63">
        <v>9946.9599999999991</v>
      </c>
      <c r="N1070" s="62" t="s">
        <v>108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6">
        <v>45918.738043981481</v>
      </c>
      <c r="B1071" s="57">
        <v>444288075</v>
      </c>
      <c r="C1071" s="58" t="s">
        <v>36</v>
      </c>
      <c r="D1071" s="58" t="s">
        <v>37</v>
      </c>
      <c r="E1071" s="58" t="s">
        <v>45</v>
      </c>
      <c r="F1071" s="58" t="s">
        <v>119</v>
      </c>
      <c r="G1071" s="59">
        <v>3641.9</v>
      </c>
      <c r="H1071" s="57">
        <v>443507807</v>
      </c>
      <c r="I1071" s="59">
        <v>0</v>
      </c>
      <c r="J1071" s="59">
        <v>0</v>
      </c>
      <c r="K1071" s="59">
        <v>0</v>
      </c>
      <c r="L1071" s="59">
        <v>0</v>
      </c>
      <c r="M1071" s="59">
        <v>9946.9599999999991</v>
      </c>
      <c r="N1071" s="58" t="s">
        <v>113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0">
        <v>45918.738043981481</v>
      </c>
      <c r="B1072" s="61">
        <v>444288076</v>
      </c>
      <c r="C1072" s="62" t="s">
        <v>36</v>
      </c>
      <c r="D1072" s="62" t="s">
        <v>37</v>
      </c>
      <c r="E1072" s="62" t="s">
        <v>45</v>
      </c>
      <c r="F1072" s="62" t="s">
        <v>119</v>
      </c>
      <c r="G1072" s="63">
        <v>3641.92</v>
      </c>
      <c r="H1072" s="61">
        <v>443507809</v>
      </c>
      <c r="I1072" s="63">
        <v>0</v>
      </c>
      <c r="J1072" s="63">
        <v>0</v>
      </c>
      <c r="K1072" s="63">
        <v>0</v>
      </c>
      <c r="L1072" s="63">
        <v>0</v>
      </c>
      <c r="M1072" s="63">
        <v>9946.9599999999991</v>
      </c>
      <c r="N1072" s="62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6">
        <v>45918.738043981481</v>
      </c>
      <c r="B1073" s="57">
        <v>444288077</v>
      </c>
      <c r="C1073" s="58" t="s">
        <v>36</v>
      </c>
      <c r="D1073" s="58" t="s">
        <v>37</v>
      </c>
      <c r="E1073" s="58" t="s">
        <v>45</v>
      </c>
      <c r="F1073" s="58" t="s">
        <v>119</v>
      </c>
      <c r="G1073" s="59">
        <v>3641.89</v>
      </c>
      <c r="H1073" s="57">
        <v>443507811</v>
      </c>
      <c r="I1073" s="59">
        <v>0</v>
      </c>
      <c r="J1073" s="59">
        <v>0</v>
      </c>
      <c r="K1073" s="59">
        <v>0</v>
      </c>
      <c r="L1073" s="59">
        <v>0</v>
      </c>
      <c r="M1073" s="59">
        <v>9946.9599999999991</v>
      </c>
      <c r="N1073" s="58" t="s">
        <v>107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0">
        <v>45918.738043981481</v>
      </c>
      <c r="B1074" s="61">
        <v>444288079</v>
      </c>
      <c r="C1074" s="62" t="s">
        <v>36</v>
      </c>
      <c r="D1074" s="62" t="s">
        <v>37</v>
      </c>
      <c r="E1074" s="62" t="s">
        <v>45</v>
      </c>
      <c r="F1074" s="62" t="s">
        <v>119</v>
      </c>
      <c r="G1074" s="63">
        <v>3641.86</v>
      </c>
      <c r="H1074" s="61">
        <v>443507814</v>
      </c>
      <c r="I1074" s="63">
        <v>0</v>
      </c>
      <c r="J1074" s="63">
        <v>0</v>
      </c>
      <c r="K1074" s="63">
        <v>0</v>
      </c>
      <c r="L1074" s="63">
        <v>0</v>
      </c>
      <c r="M1074" s="63">
        <v>9946.9599999999991</v>
      </c>
      <c r="N1074" s="62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6">
        <v>45918.738055555557</v>
      </c>
      <c r="B1075" s="57">
        <v>444288083</v>
      </c>
      <c r="C1075" s="58" t="s">
        <v>36</v>
      </c>
      <c r="D1075" s="58" t="s">
        <v>37</v>
      </c>
      <c r="E1075" s="58" t="s">
        <v>45</v>
      </c>
      <c r="F1075" s="58" t="s">
        <v>119</v>
      </c>
      <c r="G1075" s="59">
        <v>3641.87</v>
      </c>
      <c r="H1075" s="57">
        <v>443507819</v>
      </c>
      <c r="I1075" s="59">
        <v>0</v>
      </c>
      <c r="J1075" s="59">
        <v>0</v>
      </c>
      <c r="K1075" s="59">
        <v>0</v>
      </c>
      <c r="L1075" s="59">
        <v>0</v>
      </c>
      <c r="M1075" s="59">
        <v>9946.9599999999991</v>
      </c>
      <c r="N1075" s="5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0">
        <v>45918.738055555557</v>
      </c>
      <c r="B1076" s="61">
        <v>444288084</v>
      </c>
      <c r="C1076" s="62" t="s">
        <v>36</v>
      </c>
      <c r="D1076" s="62" t="s">
        <v>37</v>
      </c>
      <c r="E1076" s="62" t="s">
        <v>45</v>
      </c>
      <c r="F1076" s="62" t="s">
        <v>119</v>
      </c>
      <c r="G1076" s="63">
        <v>3641.86</v>
      </c>
      <c r="H1076" s="61">
        <v>443507820</v>
      </c>
      <c r="I1076" s="63">
        <v>0</v>
      </c>
      <c r="J1076" s="63">
        <v>0</v>
      </c>
      <c r="K1076" s="63">
        <v>0</v>
      </c>
      <c r="L1076" s="63">
        <v>0</v>
      </c>
      <c r="M1076" s="63">
        <v>9946.9599999999991</v>
      </c>
      <c r="N1076" s="62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6">
        <v>45918.74</v>
      </c>
      <c r="B1077" s="57">
        <v>444289085</v>
      </c>
      <c r="C1077" s="58" t="s">
        <v>36</v>
      </c>
      <c r="D1077" s="58" t="s">
        <v>38</v>
      </c>
      <c r="E1077" s="58" t="s">
        <v>45</v>
      </c>
      <c r="F1077" s="58" t="s">
        <v>119</v>
      </c>
      <c r="G1077" s="59">
        <v>3640.72</v>
      </c>
      <c r="H1077" s="57">
        <v>443508965</v>
      </c>
      <c r="I1077" s="59">
        <v>0</v>
      </c>
      <c r="J1077" s="59">
        <v>0</v>
      </c>
      <c r="K1077" s="59">
        <v>0</v>
      </c>
      <c r="L1077" s="59">
        <v>0</v>
      </c>
      <c r="M1077" s="59">
        <v>9946.9599999999991</v>
      </c>
      <c r="N1077" s="5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0">
        <v>45918.740370370368</v>
      </c>
      <c r="B1078" s="61">
        <v>444289293</v>
      </c>
      <c r="C1078" s="62" t="s">
        <v>36</v>
      </c>
      <c r="D1078" s="62" t="s">
        <v>38</v>
      </c>
      <c r="E1078" s="62" t="s">
        <v>46</v>
      </c>
      <c r="F1078" s="62" t="s">
        <v>119</v>
      </c>
      <c r="G1078" s="63">
        <v>3643.4</v>
      </c>
      <c r="H1078" s="61">
        <v>443509196</v>
      </c>
      <c r="I1078" s="63">
        <v>0</v>
      </c>
      <c r="J1078" s="63">
        <v>0</v>
      </c>
      <c r="K1078" s="63">
        <v>0</v>
      </c>
      <c r="L1078" s="63">
        <v>1.47</v>
      </c>
      <c r="M1078" s="63">
        <v>9948.43</v>
      </c>
      <c r="N1078" s="62" t="s">
        <v>1105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6">
        <v>45918.74046296296</v>
      </c>
      <c r="B1079" s="57">
        <v>444289341</v>
      </c>
      <c r="C1079" s="58" t="s">
        <v>36</v>
      </c>
      <c r="D1079" s="58" t="s">
        <v>38</v>
      </c>
      <c r="E1079" s="58" t="s">
        <v>46</v>
      </c>
      <c r="F1079" s="58" t="s">
        <v>119</v>
      </c>
      <c r="G1079" s="59">
        <v>3643.43</v>
      </c>
      <c r="H1079" s="57">
        <v>443509242</v>
      </c>
      <c r="I1079" s="59">
        <v>0</v>
      </c>
      <c r="J1079" s="59">
        <v>0</v>
      </c>
      <c r="K1079" s="59">
        <v>0</v>
      </c>
      <c r="L1079" s="59">
        <v>1.51</v>
      </c>
      <c r="M1079" s="59">
        <v>9949.94</v>
      </c>
      <c r="N1079" s="58" t="s">
        <v>1106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0">
        <v>45918.74046296296</v>
      </c>
      <c r="B1080" s="61">
        <v>444289342</v>
      </c>
      <c r="C1080" s="62" t="s">
        <v>36</v>
      </c>
      <c r="D1080" s="62" t="s">
        <v>38</v>
      </c>
      <c r="E1080" s="62" t="s">
        <v>46</v>
      </c>
      <c r="F1080" s="62" t="s">
        <v>119</v>
      </c>
      <c r="G1080" s="63">
        <v>3643.43</v>
      </c>
      <c r="H1080" s="61">
        <v>443509243</v>
      </c>
      <c r="I1080" s="63">
        <v>0</v>
      </c>
      <c r="J1080" s="63">
        <v>0</v>
      </c>
      <c r="K1080" s="63">
        <v>0</v>
      </c>
      <c r="L1080" s="63">
        <v>1.54</v>
      </c>
      <c r="M1080" s="63">
        <v>9951.48</v>
      </c>
      <c r="N1080" s="62" t="s">
        <v>1106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6">
        <v>45918.74050925926</v>
      </c>
      <c r="B1081" s="57">
        <v>444289398</v>
      </c>
      <c r="C1081" s="58" t="s">
        <v>36</v>
      </c>
      <c r="D1081" s="58" t="s">
        <v>37</v>
      </c>
      <c r="E1081" s="58" t="s">
        <v>46</v>
      </c>
      <c r="F1081" s="58" t="s">
        <v>119</v>
      </c>
      <c r="G1081" s="59">
        <v>3643.73</v>
      </c>
      <c r="H1081" s="57">
        <v>443509318</v>
      </c>
      <c r="I1081" s="59">
        <v>0</v>
      </c>
      <c r="J1081" s="59">
        <v>0</v>
      </c>
      <c r="K1081" s="59">
        <v>0</v>
      </c>
      <c r="L1081" s="59">
        <v>-3.01</v>
      </c>
      <c r="M1081" s="59">
        <v>9948.4699999999993</v>
      </c>
      <c r="N1081" s="58" t="s">
        <v>1107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0">
        <v>45918.741273148145</v>
      </c>
      <c r="B1082" s="61">
        <v>444290035</v>
      </c>
      <c r="C1082" s="62" t="s">
        <v>36</v>
      </c>
      <c r="D1082" s="62" t="s">
        <v>38</v>
      </c>
      <c r="E1082" s="62" t="s">
        <v>46</v>
      </c>
      <c r="F1082" s="62" t="s">
        <v>119</v>
      </c>
      <c r="G1082" s="63">
        <v>3644.94</v>
      </c>
      <c r="H1082" s="61">
        <v>443510227</v>
      </c>
      <c r="I1082" s="63">
        <v>0</v>
      </c>
      <c r="J1082" s="63">
        <v>0</v>
      </c>
      <c r="K1082" s="63">
        <v>0</v>
      </c>
      <c r="L1082" s="63">
        <v>3.08</v>
      </c>
      <c r="M1082" s="63">
        <v>9951.5499999999993</v>
      </c>
      <c r="N1082" s="62" t="s">
        <v>1108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6">
        <v>45918.741273148145</v>
      </c>
      <c r="B1083" s="57">
        <v>444290037</v>
      </c>
      <c r="C1083" s="58" t="s">
        <v>36</v>
      </c>
      <c r="D1083" s="58" t="s">
        <v>38</v>
      </c>
      <c r="E1083" s="58" t="s">
        <v>46</v>
      </c>
      <c r="F1083" s="58" t="s">
        <v>119</v>
      </c>
      <c r="G1083" s="59">
        <v>3644.94</v>
      </c>
      <c r="H1083" s="57">
        <v>443510228</v>
      </c>
      <c r="I1083" s="59">
        <v>0</v>
      </c>
      <c r="J1083" s="59">
        <v>0</v>
      </c>
      <c r="K1083" s="59">
        <v>0</v>
      </c>
      <c r="L1083" s="59">
        <v>3.07</v>
      </c>
      <c r="M1083" s="59">
        <v>9954.6200000000008</v>
      </c>
      <c r="N1083" s="58" t="s">
        <v>1108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0">
        <v>45918.741273148145</v>
      </c>
      <c r="B1084" s="61">
        <v>444290050</v>
      </c>
      <c r="C1084" s="62" t="s">
        <v>36</v>
      </c>
      <c r="D1084" s="62" t="s">
        <v>38</v>
      </c>
      <c r="E1084" s="62" t="s">
        <v>46</v>
      </c>
      <c r="F1084" s="62" t="s">
        <v>119</v>
      </c>
      <c r="G1084" s="63">
        <v>3645.48</v>
      </c>
      <c r="H1084" s="61">
        <v>443510242</v>
      </c>
      <c r="I1084" s="63">
        <v>0</v>
      </c>
      <c r="J1084" s="63">
        <v>0</v>
      </c>
      <c r="K1084" s="63">
        <v>0</v>
      </c>
      <c r="L1084" s="63">
        <v>3.58</v>
      </c>
      <c r="M1084" s="63">
        <v>9958.2000000000007</v>
      </c>
      <c r="N1084" s="62" t="s">
        <v>1109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6">
        <v>45918.741273148145</v>
      </c>
      <c r="B1085" s="57">
        <v>444290052</v>
      </c>
      <c r="C1085" s="58" t="s">
        <v>36</v>
      </c>
      <c r="D1085" s="58" t="s">
        <v>38</v>
      </c>
      <c r="E1085" s="58" t="s">
        <v>46</v>
      </c>
      <c r="F1085" s="58" t="s">
        <v>119</v>
      </c>
      <c r="G1085" s="59">
        <v>3645.48</v>
      </c>
      <c r="H1085" s="57">
        <v>443510243</v>
      </c>
      <c r="I1085" s="59">
        <v>0</v>
      </c>
      <c r="J1085" s="59">
        <v>0</v>
      </c>
      <c r="K1085" s="59">
        <v>0</v>
      </c>
      <c r="L1085" s="59">
        <v>3.62</v>
      </c>
      <c r="M1085" s="59">
        <v>9961.82</v>
      </c>
      <c r="N1085" s="58" t="s">
        <v>1109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0">
        <v>45918.742129629631</v>
      </c>
      <c r="B1086" s="61">
        <v>444290794</v>
      </c>
      <c r="C1086" s="62" t="s">
        <v>36</v>
      </c>
      <c r="D1086" s="62" t="s">
        <v>38</v>
      </c>
      <c r="E1086" s="62" t="s">
        <v>46</v>
      </c>
      <c r="F1086" s="62" t="s">
        <v>119</v>
      </c>
      <c r="G1086" s="63">
        <v>3646.2</v>
      </c>
      <c r="H1086" s="61">
        <v>443511134</v>
      </c>
      <c r="I1086" s="63">
        <v>0</v>
      </c>
      <c r="J1086" s="63">
        <v>0</v>
      </c>
      <c r="K1086" s="63">
        <v>0</v>
      </c>
      <c r="L1086" s="63">
        <v>3.54</v>
      </c>
      <c r="M1086" s="63">
        <v>9965.36</v>
      </c>
      <c r="N1086" s="62" t="s">
        <v>1110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6">
        <v>45918.742905092593</v>
      </c>
      <c r="B1087" s="57">
        <v>444291435</v>
      </c>
      <c r="C1087" s="58" t="s">
        <v>36</v>
      </c>
      <c r="D1087" s="58" t="s">
        <v>38</v>
      </c>
      <c r="E1087" s="58" t="s">
        <v>46</v>
      </c>
      <c r="F1087" s="58" t="s">
        <v>119</v>
      </c>
      <c r="G1087" s="59">
        <v>3645.41</v>
      </c>
      <c r="H1087" s="57">
        <v>443511902</v>
      </c>
      <c r="I1087" s="59">
        <v>0</v>
      </c>
      <c r="J1087" s="59">
        <v>0</v>
      </c>
      <c r="K1087" s="59">
        <v>0</v>
      </c>
      <c r="L1087" s="59">
        <v>2.72</v>
      </c>
      <c r="M1087" s="59">
        <v>9968.08</v>
      </c>
      <c r="N1087" s="58" t="s">
        <v>1111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0">
        <v>45918.743009259262</v>
      </c>
      <c r="B1088" s="61">
        <v>444291493</v>
      </c>
      <c r="C1088" s="62" t="s">
        <v>36</v>
      </c>
      <c r="D1088" s="62" t="s">
        <v>37</v>
      </c>
      <c r="E1088" s="62" t="s">
        <v>45</v>
      </c>
      <c r="F1088" s="62" t="s">
        <v>119</v>
      </c>
      <c r="G1088" s="63">
        <v>3645.31</v>
      </c>
      <c r="H1088" s="61">
        <v>443511962</v>
      </c>
      <c r="I1088" s="63">
        <v>0</v>
      </c>
      <c r="J1088" s="63">
        <v>0</v>
      </c>
      <c r="K1088" s="63">
        <v>0</v>
      </c>
      <c r="L1088" s="63">
        <v>0</v>
      </c>
      <c r="M1088" s="63">
        <v>9968.08</v>
      </c>
      <c r="N1088" s="62" t="s">
        <v>114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6">
        <v>45918.743020833332</v>
      </c>
      <c r="B1089" s="57">
        <v>444291500</v>
      </c>
      <c r="C1089" s="58" t="s">
        <v>36</v>
      </c>
      <c r="D1089" s="58" t="s">
        <v>37</v>
      </c>
      <c r="E1089" s="58" t="s">
        <v>45</v>
      </c>
      <c r="F1089" s="58" t="s">
        <v>119</v>
      </c>
      <c r="G1089" s="59">
        <v>3645.16</v>
      </c>
      <c r="H1089" s="57">
        <v>443511969</v>
      </c>
      <c r="I1089" s="59">
        <v>0</v>
      </c>
      <c r="J1089" s="59">
        <v>0</v>
      </c>
      <c r="K1089" s="59">
        <v>0</v>
      </c>
      <c r="L1089" s="59">
        <v>0</v>
      </c>
      <c r="M1089" s="59">
        <v>9968.08</v>
      </c>
      <c r="N1089" s="58" t="s">
        <v>115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0">
        <v>45918.745312500003</v>
      </c>
      <c r="B1090" s="61">
        <v>444293083</v>
      </c>
      <c r="C1090" s="62" t="s">
        <v>36</v>
      </c>
      <c r="D1090" s="62" t="s">
        <v>38</v>
      </c>
      <c r="E1090" s="62" t="s">
        <v>46</v>
      </c>
      <c r="F1090" s="62" t="s">
        <v>119</v>
      </c>
      <c r="G1090" s="63">
        <v>3642.33</v>
      </c>
      <c r="H1090" s="61">
        <v>443513766</v>
      </c>
      <c r="I1090" s="63">
        <v>0</v>
      </c>
      <c r="J1090" s="63">
        <v>0</v>
      </c>
      <c r="K1090" s="63">
        <v>0</v>
      </c>
      <c r="L1090" s="63">
        <v>-2.98</v>
      </c>
      <c r="M1090" s="63">
        <v>9965.1</v>
      </c>
      <c r="N1090" s="62" t="s">
        <v>1112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6">
        <v>45918.745312500003</v>
      </c>
      <c r="B1091" s="57">
        <v>444293085</v>
      </c>
      <c r="C1091" s="58" t="s">
        <v>36</v>
      </c>
      <c r="D1091" s="58" t="s">
        <v>38</v>
      </c>
      <c r="E1091" s="58" t="s">
        <v>46</v>
      </c>
      <c r="F1091" s="58" t="s">
        <v>119</v>
      </c>
      <c r="G1091" s="59">
        <v>3642.31</v>
      </c>
      <c r="H1091" s="57">
        <v>443513768</v>
      </c>
      <c r="I1091" s="59">
        <v>0</v>
      </c>
      <c r="J1091" s="59">
        <v>0</v>
      </c>
      <c r="K1091" s="59">
        <v>0</v>
      </c>
      <c r="L1091" s="59">
        <v>-2.85</v>
      </c>
      <c r="M1091" s="59">
        <v>9962.25</v>
      </c>
      <c r="N1091" s="58" t="s">
        <v>1086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0">
        <v>45918.74659722222</v>
      </c>
      <c r="B1092" s="61">
        <v>444294353</v>
      </c>
      <c r="C1092" s="62" t="s">
        <v>36</v>
      </c>
      <c r="D1092" s="62" t="s">
        <v>38</v>
      </c>
      <c r="E1092" s="62" t="s">
        <v>45</v>
      </c>
      <c r="F1092" s="62" t="s">
        <v>119</v>
      </c>
      <c r="G1092" s="63">
        <v>3641.9</v>
      </c>
      <c r="H1092" s="61">
        <v>443515164</v>
      </c>
      <c r="I1092" s="63">
        <v>0</v>
      </c>
      <c r="J1092" s="63">
        <v>0</v>
      </c>
      <c r="K1092" s="63">
        <v>0</v>
      </c>
      <c r="L1092" s="63">
        <v>0</v>
      </c>
      <c r="M1092" s="63">
        <v>9962.25</v>
      </c>
      <c r="N1092" s="62" t="s">
        <v>115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6">
        <v>45918.746608796297</v>
      </c>
      <c r="B1093" s="57">
        <v>444294355</v>
      </c>
      <c r="C1093" s="58" t="s">
        <v>36</v>
      </c>
      <c r="D1093" s="58" t="s">
        <v>38</v>
      </c>
      <c r="E1093" s="58" t="s">
        <v>45</v>
      </c>
      <c r="F1093" s="58" t="s">
        <v>119</v>
      </c>
      <c r="G1093" s="59">
        <v>3641.87</v>
      </c>
      <c r="H1093" s="57">
        <v>443515166</v>
      </c>
      <c r="I1093" s="59">
        <v>0</v>
      </c>
      <c r="J1093" s="59">
        <v>0</v>
      </c>
      <c r="K1093" s="59">
        <v>0</v>
      </c>
      <c r="L1093" s="59">
        <v>0</v>
      </c>
      <c r="M1093" s="59">
        <v>9962.25</v>
      </c>
      <c r="N1093" s="58" t="s">
        <v>114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0">
        <v>45918.748749999999</v>
      </c>
      <c r="B1094" s="61">
        <v>444295608</v>
      </c>
      <c r="C1094" s="62" t="s">
        <v>36</v>
      </c>
      <c r="D1094" s="62" t="s">
        <v>37</v>
      </c>
      <c r="E1094" s="62" t="s">
        <v>46</v>
      </c>
      <c r="F1094" s="62" t="s">
        <v>119</v>
      </c>
      <c r="G1094" s="63">
        <v>3640.64</v>
      </c>
      <c r="H1094" s="61">
        <v>443516617</v>
      </c>
      <c r="I1094" s="63">
        <v>0</v>
      </c>
      <c r="J1094" s="63">
        <v>0</v>
      </c>
      <c r="K1094" s="63">
        <v>0</v>
      </c>
      <c r="L1094" s="63">
        <v>1.26</v>
      </c>
      <c r="M1094" s="63">
        <v>9963.51</v>
      </c>
      <c r="N1094" s="62" t="s">
        <v>1113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6">
        <v>45918.748749999999</v>
      </c>
      <c r="B1095" s="57">
        <v>444295609</v>
      </c>
      <c r="C1095" s="58" t="s">
        <v>36</v>
      </c>
      <c r="D1095" s="58" t="s">
        <v>37</v>
      </c>
      <c r="E1095" s="58" t="s">
        <v>46</v>
      </c>
      <c r="F1095" s="58" t="s">
        <v>119</v>
      </c>
      <c r="G1095" s="59">
        <v>3640.64</v>
      </c>
      <c r="H1095" s="57">
        <v>443516618</v>
      </c>
      <c r="I1095" s="59">
        <v>0</v>
      </c>
      <c r="J1095" s="59">
        <v>0</v>
      </c>
      <c r="K1095" s="59">
        <v>0</v>
      </c>
      <c r="L1095" s="59">
        <v>1.23</v>
      </c>
      <c r="M1095" s="59">
        <v>9964.74</v>
      </c>
      <c r="N1095" s="58" t="s">
        <v>1114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0">
        <v>45918.748912037037</v>
      </c>
      <c r="B1096" s="61">
        <v>444295673</v>
      </c>
      <c r="C1096" s="62" t="s">
        <v>36</v>
      </c>
      <c r="D1096" s="62" t="s">
        <v>38</v>
      </c>
      <c r="E1096" s="62" t="s">
        <v>45</v>
      </c>
      <c r="F1096" s="62" t="s">
        <v>119</v>
      </c>
      <c r="G1096" s="63">
        <v>3640.23</v>
      </c>
      <c r="H1096" s="61">
        <v>443516693</v>
      </c>
      <c r="I1096" s="63">
        <v>0</v>
      </c>
      <c r="J1096" s="63">
        <v>0</v>
      </c>
      <c r="K1096" s="63">
        <v>0</v>
      </c>
      <c r="L1096" s="63">
        <v>0</v>
      </c>
      <c r="M1096" s="63">
        <v>9964.74</v>
      </c>
      <c r="N1096" s="62" t="s">
        <v>115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6">
        <v>45918.748923611114</v>
      </c>
      <c r="B1097" s="57">
        <v>444295675</v>
      </c>
      <c r="C1097" s="58" t="s">
        <v>36</v>
      </c>
      <c r="D1097" s="58" t="s">
        <v>38</v>
      </c>
      <c r="E1097" s="58" t="s">
        <v>45</v>
      </c>
      <c r="F1097" s="58" t="s">
        <v>119</v>
      </c>
      <c r="G1097" s="59">
        <v>3640.23</v>
      </c>
      <c r="H1097" s="57">
        <v>443516695</v>
      </c>
      <c r="I1097" s="59">
        <v>0</v>
      </c>
      <c r="J1097" s="59">
        <v>0</v>
      </c>
      <c r="K1097" s="59">
        <v>0</v>
      </c>
      <c r="L1097" s="59">
        <v>0</v>
      </c>
      <c r="M1097" s="59">
        <v>9964.74</v>
      </c>
      <c r="N1097" s="58" t="s">
        <v>114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0">
        <v>45918.7503125</v>
      </c>
      <c r="B1098" s="61">
        <v>444297040</v>
      </c>
      <c r="C1098" s="62" t="s">
        <v>36</v>
      </c>
      <c r="D1098" s="62" t="s">
        <v>37</v>
      </c>
      <c r="E1098" s="62" t="s">
        <v>46</v>
      </c>
      <c r="F1098" s="62" t="s">
        <v>119</v>
      </c>
      <c r="G1098" s="63">
        <v>3639.19</v>
      </c>
      <c r="H1098" s="61">
        <v>443518210</v>
      </c>
      <c r="I1098" s="63">
        <v>0</v>
      </c>
      <c r="J1098" s="63">
        <v>0</v>
      </c>
      <c r="K1098" s="63">
        <v>0</v>
      </c>
      <c r="L1098" s="63">
        <v>1.04</v>
      </c>
      <c r="M1098" s="63">
        <v>9965.7800000000007</v>
      </c>
      <c r="N1098" s="62" t="s">
        <v>1115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6">
        <v>45918.750324074077</v>
      </c>
      <c r="B1099" s="57">
        <v>444297044</v>
      </c>
      <c r="C1099" s="58" t="s">
        <v>36</v>
      </c>
      <c r="D1099" s="58" t="s">
        <v>37</v>
      </c>
      <c r="E1099" s="58" t="s">
        <v>46</v>
      </c>
      <c r="F1099" s="58" t="s">
        <v>119</v>
      </c>
      <c r="G1099" s="59">
        <v>3639.26</v>
      </c>
      <c r="H1099" s="57">
        <v>443518214</v>
      </c>
      <c r="I1099" s="59">
        <v>0</v>
      </c>
      <c r="J1099" s="59">
        <v>0</v>
      </c>
      <c r="K1099" s="59">
        <v>0</v>
      </c>
      <c r="L1099" s="59">
        <v>0.97</v>
      </c>
      <c r="M1099" s="59">
        <v>9966.75</v>
      </c>
      <c r="N1099" s="58" t="s">
        <v>1116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0">
        <v>45918.750416666669</v>
      </c>
      <c r="B1100" s="61">
        <v>444297152</v>
      </c>
      <c r="C1100" s="62" t="s">
        <v>36</v>
      </c>
      <c r="D1100" s="62" t="s">
        <v>38</v>
      </c>
      <c r="E1100" s="62" t="s">
        <v>45</v>
      </c>
      <c r="F1100" s="62" t="s">
        <v>119</v>
      </c>
      <c r="G1100" s="63">
        <v>3639.25</v>
      </c>
      <c r="H1100" s="61">
        <v>443518337</v>
      </c>
      <c r="I1100" s="63">
        <v>0</v>
      </c>
      <c r="J1100" s="63">
        <v>0</v>
      </c>
      <c r="K1100" s="63">
        <v>0</v>
      </c>
      <c r="L1100" s="63">
        <v>0</v>
      </c>
      <c r="M1100" s="63">
        <v>9966.75</v>
      </c>
      <c r="N1100" s="62" t="s">
        <v>114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6">
        <v>45918.750428240739</v>
      </c>
      <c r="B1101" s="57">
        <v>444297156</v>
      </c>
      <c r="C1101" s="58" t="s">
        <v>36</v>
      </c>
      <c r="D1101" s="58" t="s">
        <v>38</v>
      </c>
      <c r="E1101" s="58" t="s">
        <v>45</v>
      </c>
      <c r="F1101" s="58" t="s">
        <v>119</v>
      </c>
      <c r="G1101" s="59">
        <v>3639.45</v>
      </c>
      <c r="H1101" s="57">
        <v>443518341</v>
      </c>
      <c r="I1101" s="59">
        <v>0</v>
      </c>
      <c r="J1101" s="59">
        <v>0</v>
      </c>
      <c r="K1101" s="59">
        <v>0</v>
      </c>
      <c r="L1101" s="59">
        <v>0</v>
      </c>
      <c r="M1101" s="59">
        <v>9966.75</v>
      </c>
      <c r="N1101" s="58" t="s">
        <v>115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0">
        <v>45918.750879629632</v>
      </c>
      <c r="B1102" s="61">
        <v>444297572</v>
      </c>
      <c r="C1102" s="62" t="s">
        <v>36</v>
      </c>
      <c r="D1102" s="62" t="s">
        <v>38</v>
      </c>
      <c r="E1102" s="62" t="s">
        <v>45</v>
      </c>
      <c r="F1102" s="62" t="s">
        <v>119</v>
      </c>
      <c r="G1102" s="63">
        <v>3640.33</v>
      </c>
      <c r="H1102" s="61">
        <v>443518796</v>
      </c>
      <c r="I1102" s="63">
        <v>0</v>
      </c>
      <c r="J1102" s="63">
        <v>0</v>
      </c>
      <c r="K1102" s="63">
        <v>0</v>
      </c>
      <c r="L1102" s="63">
        <v>0</v>
      </c>
      <c r="M1102" s="63">
        <v>9966.75</v>
      </c>
      <c r="N1102" s="62" t="s">
        <v>107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6">
        <v>45918.750891203701</v>
      </c>
      <c r="B1103" s="57">
        <v>444297574</v>
      </c>
      <c r="C1103" s="58" t="s">
        <v>36</v>
      </c>
      <c r="D1103" s="58" t="s">
        <v>38</v>
      </c>
      <c r="E1103" s="58" t="s">
        <v>45</v>
      </c>
      <c r="F1103" s="58" t="s">
        <v>119</v>
      </c>
      <c r="G1103" s="59">
        <v>3640.33</v>
      </c>
      <c r="H1103" s="57">
        <v>443518798</v>
      </c>
      <c r="I1103" s="59">
        <v>0</v>
      </c>
      <c r="J1103" s="59">
        <v>0</v>
      </c>
      <c r="K1103" s="59">
        <v>0</v>
      </c>
      <c r="L1103" s="59">
        <v>0</v>
      </c>
      <c r="M1103" s="59">
        <v>9966.75</v>
      </c>
      <c r="N1103" s="58" t="s">
        <v>113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0">
        <v>45918.750891203701</v>
      </c>
      <c r="B1104" s="61">
        <v>444297576</v>
      </c>
      <c r="C1104" s="62" t="s">
        <v>36</v>
      </c>
      <c r="D1104" s="62" t="s">
        <v>38</v>
      </c>
      <c r="E1104" s="62" t="s">
        <v>45</v>
      </c>
      <c r="F1104" s="62" t="s">
        <v>119</v>
      </c>
      <c r="G1104" s="63">
        <v>3640.32</v>
      </c>
      <c r="H1104" s="61">
        <v>443518800</v>
      </c>
      <c r="I1104" s="63">
        <v>0</v>
      </c>
      <c r="J1104" s="63">
        <v>0</v>
      </c>
      <c r="K1104" s="63">
        <v>0</v>
      </c>
      <c r="L1104" s="63">
        <v>0</v>
      </c>
      <c r="M1104" s="63">
        <v>9966.75</v>
      </c>
      <c r="N1104" s="62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6">
        <v>45918.750891203701</v>
      </c>
      <c r="B1105" s="57">
        <v>444297577</v>
      </c>
      <c r="C1105" s="58" t="s">
        <v>36</v>
      </c>
      <c r="D1105" s="58" t="s">
        <v>38</v>
      </c>
      <c r="E1105" s="58" t="s">
        <v>45</v>
      </c>
      <c r="F1105" s="58" t="s">
        <v>119</v>
      </c>
      <c r="G1105" s="59">
        <v>3640.31</v>
      </c>
      <c r="H1105" s="57">
        <v>443518801</v>
      </c>
      <c r="I1105" s="59">
        <v>0</v>
      </c>
      <c r="J1105" s="59">
        <v>0</v>
      </c>
      <c r="K1105" s="59">
        <v>0</v>
      </c>
      <c r="L1105" s="59">
        <v>0</v>
      </c>
      <c r="M1105" s="59">
        <v>9966.75</v>
      </c>
      <c r="N1105" s="58" t="s">
        <v>108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0">
        <v>45918.750891203701</v>
      </c>
      <c r="B1106" s="61">
        <v>444297578</v>
      </c>
      <c r="C1106" s="62" t="s">
        <v>36</v>
      </c>
      <c r="D1106" s="62" t="s">
        <v>38</v>
      </c>
      <c r="E1106" s="62" t="s">
        <v>45</v>
      </c>
      <c r="F1106" s="62" t="s">
        <v>119</v>
      </c>
      <c r="G1106" s="63">
        <v>3640.37</v>
      </c>
      <c r="H1106" s="61">
        <v>443518803</v>
      </c>
      <c r="I1106" s="63">
        <v>0</v>
      </c>
      <c r="J1106" s="63">
        <v>0</v>
      </c>
      <c r="K1106" s="63">
        <v>0</v>
      </c>
      <c r="L1106" s="63">
        <v>0</v>
      </c>
      <c r="M1106" s="63">
        <v>9966.75</v>
      </c>
      <c r="N1106" s="62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6">
        <v>45918.750902777778</v>
      </c>
      <c r="B1107" s="57">
        <v>444297579</v>
      </c>
      <c r="C1107" s="58" t="s">
        <v>36</v>
      </c>
      <c r="D1107" s="58" t="s">
        <v>38</v>
      </c>
      <c r="E1107" s="58" t="s">
        <v>45</v>
      </c>
      <c r="F1107" s="58" t="s">
        <v>119</v>
      </c>
      <c r="G1107" s="59">
        <v>3640.39</v>
      </c>
      <c r="H1107" s="57">
        <v>443518805</v>
      </c>
      <c r="I1107" s="59">
        <v>0</v>
      </c>
      <c r="J1107" s="59">
        <v>0</v>
      </c>
      <c r="K1107" s="59">
        <v>0</v>
      </c>
      <c r="L1107" s="59">
        <v>0</v>
      </c>
      <c r="M1107" s="59">
        <v>9966.75</v>
      </c>
      <c r="N1107" s="5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0">
        <v>45918.750902777778</v>
      </c>
      <c r="B1108" s="61">
        <v>444297580</v>
      </c>
      <c r="C1108" s="62" t="s">
        <v>36</v>
      </c>
      <c r="D1108" s="62" t="s">
        <v>38</v>
      </c>
      <c r="E1108" s="62" t="s">
        <v>45</v>
      </c>
      <c r="F1108" s="62" t="s">
        <v>119</v>
      </c>
      <c r="G1108" s="63">
        <v>3640.3</v>
      </c>
      <c r="H1108" s="61">
        <v>443518806</v>
      </c>
      <c r="I1108" s="63">
        <v>0</v>
      </c>
      <c r="J1108" s="63">
        <v>0</v>
      </c>
      <c r="K1108" s="63">
        <v>0</v>
      </c>
      <c r="L1108" s="63">
        <v>0</v>
      </c>
      <c r="M1108" s="63">
        <v>9966.75</v>
      </c>
      <c r="N1108" s="62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6">
        <v>45918.751388888886</v>
      </c>
      <c r="B1109" s="57">
        <v>444297806</v>
      </c>
      <c r="C1109" s="58" t="s">
        <v>36</v>
      </c>
      <c r="D1109" s="58" t="s">
        <v>37</v>
      </c>
      <c r="E1109" s="58" t="s">
        <v>46</v>
      </c>
      <c r="F1109" s="58" t="s">
        <v>119</v>
      </c>
      <c r="G1109" s="59">
        <v>3638.87</v>
      </c>
      <c r="H1109" s="57">
        <v>443519092</v>
      </c>
      <c r="I1109" s="59">
        <v>0</v>
      </c>
      <c r="J1109" s="59">
        <v>0</v>
      </c>
      <c r="K1109" s="59">
        <v>0</v>
      </c>
      <c r="L1109" s="59">
        <v>1.46</v>
      </c>
      <c r="M1109" s="59">
        <v>9968.2099999999991</v>
      </c>
      <c r="N1109" s="58" t="s">
        <v>1117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0">
        <v>45918.752129629633</v>
      </c>
      <c r="B1110" s="61">
        <v>444298209</v>
      </c>
      <c r="C1110" s="62" t="s">
        <v>36</v>
      </c>
      <c r="D1110" s="62" t="s">
        <v>37</v>
      </c>
      <c r="E1110" s="62" t="s">
        <v>46</v>
      </c>
      <c r="F1110" s="62" t="s">
        <v>119</v>
      </c>
      <c r="G1110" s="63">
        <v>3641.83</v>
      </c>
      <c r="H1110" s="61">
        <v>443519550</v>
      </c>
      <c r="I1110" s="63">
        <v>0</v>
      </c>
      <c r="J1110" s="63">
        <v>0</v>
      </c>
      <c r="K1110" s="63">
        <v>0</v>
      </c>
      <c r="L1110" s="63">
        <v>-1.52</v>
      </c>
      <c r="M1110" s="63">
        <v>9966.69</v>
      </c>
      <c r="N1110" s="62" t="s">
        <v>1118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6">
        <v>45918.756909722222</v>
      </c>
      <c r="B1111" s="57">
        <v>444300155</v>
      </c>
      <c r="C1111" s="58" t="s">
        <v>36</v>
      </c>
      <c r="D1111" s="58" t="s">
        <v>37</v>
      </c>
      <c r="E1111" s="58" t="s">
        <v>46</v>
      </c>
      <c r="F1111" s="58" t="s">
        <v>119</v>
      </c>
      <c r="G1111" s="59">
        <v>3638.83</v>
      </c>
      <c r="H1111" s="57">
        <v>443521917</v>
      </c>
      <c r="I1111" s="59">
        <v>0</v>
      </c>
      <c r="J1111" s="59">
        <v>0</v>
      </c>
      <c r="K1111" s="59">
        <v>0</v>
      </c>
      <c r="L1111" s="59">
        <v>1.49</v>
      </c>
      <c r="M1111" s="59">
        <v>9968.18</v>
      </c>
      <c r="N1111" s="58" t="s">
        <v>1119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0">
        <v>45918.757662037038</v>
      </c>
      <c r="B1112" s="61">
        <v>444300796</v>
      </c>
      <c r="C1112" s="62" t="s">
        <v>36</v>
      </c>
      <c r="D1112" s="62" t="s">
        <v>37</v>
      </c>
      <c r="E1112" s="62" t="s">
        <v>46</v>
      </c>
      <c r="F1112" s="62" t="s">
        <v>119</v>
      </c>
      <c r="G1112" s="63">
        <v>3637.26</v>
      </c>
      <c r="H1112" s="61">
        <v>443522639</v>
      </c>
      <c r="I1112" s="63">
        <v>0</v>
      </c>
      <c r="J1112" s="63">
        <v>0</v>
      </c>
      <c r="K1112" s="63">
        <v>0</v>
      </c>
      <c r="L1112" s="63">
        <v>3.13</v>
      </c>
      <c r="M1112" s="63">
        <v>9971.31</v>
      </c>
      <c r="N1112" s="62" t="s">
        <v>1120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6">
        <v>45918.757662037038</v>
      </c>
      <c r="B1113" s="57">
        <v>444300797</v>
      </c>
      <c r="C1113" s="58" t="s">
        <v>36</v>
      </c>
      <c r="D1113" s="58" t="s">
        <v>37</v>
      </c>
      <c r="E1113" s="58" t="s">
        <v>46</v>
      </c>
      <c r="F1113" s="58" t="s">
        <v>119</v>
      </c>
      <c r="G1113" s="59">
        <v>3637.26</v>
      </c>
      <c r="H1113" s="57">
        <v>443522640</v>
      </c>
      <c r="I1113" s="59">
        <v>0</v>
      </c>
      <c r="J1113" s="59">
        <v>0</v>
      </c>
      <c r="K1113" s="59">
        <v>0</v>
      </c>
      <c r="L1113" s="59">
        <v>3.04</v>
      </c>
      <c r="M1113" s="59">
        <v>9974.35</v>
      </c>
      <c r="N1113" s="58" t="s">
        <v>1120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0">
        <v>45918.757997685185</v>
      </c>
      <c r="B1114" s="61">
        <v>444301029</v>
      </c>
      <c r="C1114" s="62" t="s">
        <v>36</v>
      </c>
      <c r="D1114" s="62" t="s">
        <v>37</v>
      </c>
      <c r="E1114" s="62" t="s">
        <v>46</v>
      </c>
      <c r="F1114" s="62" t="s">
        <v>119</v>
      </c>
      <c r="G1114" s="63">
        <v>3638.09</v>
      </c>
      <c r="H1114" s="61">
        <v>443522912</v>
      </c>
      <c r="I1114" s="63">
        <v>0</v>
      </c>
      <c r="J1114" s="63">
        <v>0</v>
      </c>
      <c r="K1114" s="63">
        <v>0</v>
      </c>
      <c r="L1114" s="63">
        <v>1.1599999999999999</v>
      </c>
      <c r="M1114" s="63">
        <v>9975.51</v>
      </c>
      <c r="N1114" s="62" t="s">
        <v>1121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6">
        <v>45918.757997685185</v>
      </c>
      <c r="B1115" s="57">
        <v>444301030</v>
      </c>
      <c r="C1115" s="58" t="s">
        <v>36</v>
      </c>
      <c r="D1115" s="58" t="s">
        <v>37</v>
      </c>
      <c r="E1115" s="58" t="s">
        <v>46</v>
      </c>
      <c r="F1115" s="58" t="s">
        <v>119</v>
      </c>
      <c r="G1115" s="59">
        <v>3638.09</v>
      </c>
      <c r="H1115" s="57">
        <v>443522913</v>
      </c>
      <c r="I1115" s="59">
        <v>0</v>
      </c>
      <c r="J1115" s="59">
        <v>0</v>
      </c>
      <c r="K1115" s="59">
        <v>0</v>
      </c>
      <c r="L1115" s="59">
        <v>1.36</v>
      </c>
      <c r="M1115" s="59">
        <v>9976.8700000000008</v>
      </c>
      <c r="N1115" s="58" t="s">
        <v>1122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0">
        <v>45918.758055555554</v>
      </c>
      <c r="B1116" s="61">
        <v>444301047</v>
      </c>
      <c r="C1116" s="62" t="s">
        <v>36</v>
      </c>
      <c r="D1116" s="62" t="s">
        <v>38</v>
      </c>
      <c r="E1116" s="62" t="s">
        <v>45</v>
      </c>
      <c r="F1116" s="62" t="s">
        <v>119</v>
      </c>
      <c r="G1116" s="63">
        <v>3638.17</v>
      </c>
      <c r="H1116" s="61">
        <v>443522942</v>
      </c>
      <c r="I1116" s="63">
        <v>0</v>
      </c>
      <c r="J1116" s="63">
        <v>0</v>
      </c>
      <c r="K1116" s="63">
        <v>0</v>
      </c>
      <c r="L1116" s="63">
        <v>0</v>
      </c>
      <c r="M1116" s="63">
        <v>9976.8700000000008</v>
      </c>
      <c r="N1116" s="62" t="s">
        <v>115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6">
        <v>45918.758067129631</v>
      </c>
      <c r="B1117" s="57">
        <v>444301048</v>
      </c>
      <c r="C1117" s="58" t="s">
        <v>36</v>
      </c>
      <c r="D1117" s="58" t="s">
        <v>38</v>
      </c>
      <c r="E1117" s="58" t="s">
        <v>45</v>
      </c>
      <c r="F1117" s="58" t="s">
        <v>119</v>
      </c>
      <c r="G1117" s="59">
        <v>3638.16</v>
      </c>
      <c r="H1117" s="57">
        <v>443522944</v>
      </c>
      <c r="I1117" s="59">
        <v>0</v>
      </c>
      <c r="J1117" s="59">
        <v>0</v>
      </c>
      <c r="K1117" s="59">
        <v>0</v>
      </c>
      <c r="L1117" s="59">
        <v>0</v>
      </c>
      <c r="M1117" s="59">
        <v>9976.8700000000008</v>
      </c>
      <c r="N1117" s="58" t="s">
        <v>114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0">
        <v>45918.758240740739</v>
      </c>
      <c r="B1118" s="61">
        <v>444301091</v>
      </c>
      <c r="C1118" s="62" t="s">
        <v>36</v>
      </c>
      <c r="D1118" s="62" t="s">
        <v>37</v>
      </c>
      <c r="E1118" s="62" t="s">
        <v>46</v>
      </c>
      <c r="F1118" s="62" t="s">
        <v>119</v>
      </c>
      <c r="G1118" s="63">
        <v>3638.89</v>
      </c>
      <c r="H1118" s="61">
        <v>443523014</v>
      </c>
      <c r="I1118" s="63">
        <v>0</v>
      </c>
      <c r="J1118" s="63">
        <v>0</v>
      </c>
      <c r="K1118" s="63">
        <v>0</v>
      </c>
      <c r="L1118" s="63">
        <v>1.44</v>
      </c>
      <c r="M1118" s="63">
        <v>9978.31</v>
      </c>
      <c r="N1118" s="62" t="s">
        <v>1123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6">
        <v>45918.758240740739</v>
      </c>
      <c r="B1119" s="57">
        <v>444301092</v>
      </c>
      <c r="C1119" s="58" t="s">
        <v>36</v>
      </c>
      <c r="D1119" s="58" t="s">
        <v>37</v>
      </c>
      <c r="E1119" s="58" t="s">
        <v>46</v>
      </c>
      <c r="F1119" s="58" t="s">
        <v>119</v>
      </c>
      <c r="G1119" s="59">
        <v>3638.89</v>
      </c>
      <c r="H1119" s="57">
        <v>443523015</v>
      </c>
      <c r="I1119" s="59">
        <v>0</v>
      </c>
      <c r="J1119" s="59">
        <v>0</v>
      </c>
      <c r="K1119" s="59">
        <v>0</v>
      </c>
      <c r="L1119" s="59">
        <v>1.48</v>
      </c>
      <c r="M1119" s="59">
        <v>9979.7900000000009</v>
      </c>
      <c r="N1119" s="58" t="s">
        <v>1124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0">
        <v>45918.758287037039</v>
      </c>
      <c r="B1120" s="61">
        <v>444301114</v>
      </c>
      <c r="C1120" s="62" t="s">
        <v>36</v>
      </c>
      <c r="D1120" s="62" t="s">
        <v>38</v>
      </c>
      <c r="E1120" s="62" t="s">
        <v>45</v>
      </c>
      <c r="F1120" s="62" t="s">
        <v>119</v>
      </c>
      <c r="G1120" s="63">
        <v>3638.91</v>
      </c>
      <c r="H1120" s="61">
        <v>443523045</v>
      </c>
      <c r="I1120" s="63">
        <v>0</v>
      </c>
      <c r="J1120" s="63">
        <v>0</v>
      </c>
      <c r="K1120" s="63">
        <v>0</v>
      </c>
      <c r="L1120" s="63">
        <v>0</v>
      </c>
      <c r="M1120" s="63">
        <v>9979.7900000000009</v>
      </c>
      <c r="N1120" s="62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6">
        <v>45918.758298611108</v>
      </c>
      <c r="B1121" s="57">
        <v>444301115</v>
      </c>
      <c r="C1121" s="58" t="s">
        <v>36</v>
      </c>
      <c r="D1121" s="58" t="s">
        <v>38</v>
      </c>
      <c r="E1121" s="58" t="s">
        <v>45</v>
      </c>
      <c r="F1121" s="58" t="s">
        <v>119</v>
      </c>
      <c r="G1121" s="59">
        <v>3638.81</v>
      </c>
      <c r="H1121" s="57">
        <v>443523046</v>
      </c>
      <c r="I1121" s="59">
        <v>0</v>
      </c>
      <c r="J1121" s="59">
        <v>0</v>
      </c>
      <c r="K1121" s="59">
        <v>0</v>
      </c>
      <c r="L1121" s="59">
        <v>0</v>
      </c>
      <c r="M1121" s="59">
        <v>9979.7900000000009</v>
      </c>
      <c r="N1121" s="5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0">
        <v>45918.758298611108</v>
      </c>
      <c r="B1122" s="61">
        <v>444301116</v>
      </c>
      <c r="C1122" s="62" t="s">
        <v>36</v>
      </c>
      <c r="D1122" s="62" t="s">
        <v>38</v>
      </c>
      <c r="E1122" s="62" t="s">
        <v>45</v>
      </c>
      <c r="F1122" s="62" t="s">
        <v>119</v>
      </c>
      <c r="G1122" s="63">
        <v>3638.82</v>
      </c>
      <c r="H1122" s="61">
        <v>443523047</v>
      </c>
      <c r="I1122" s="63">
        <v>0</v>
      </c>
      <c r="J1122" s="63">
        <v>0</v>
      </c>
      <c r="K1122" s="63">
        <v>0</v>
      </c>
      <c r="L1122" s="63">
        <v>0</v>
      </c>
      <c r="M1122" s="63">
        <v>9979.7900000000009</v>
      </c>
      <c r="N1122" s="62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6">
        <v>45918.758298611108</v>
      </c>
      <c r="B1123" s="57">
        <v>444301117</v>
      </c>
      <c r="C1123" s="58" t="s">
        <v>36</v>
      </c>
      <c r="D1123" s="58" t="s">
        <v>38</v>
      </c>
      <c r="E1123" s="58" t="s">
        <v>45</v>
      </c>
      <c r="F1123" s="58" t="s">
        <v>119</v>
      </c>
      <c r="G1123" s="59">
        <v>3638.82</v>
      </c>
      <c r="H1123" s="57">
        <v>443523048</v>
      </c>
      <c r="I1123" s="59">
        <v>0</v>
      </c>
      <c r="J1123" s="59">
        <v>0</v>
      </c>
      <c r="K1123" s="59">
        <v>0</v>
      </c>
      <c r="L1123" s="59">
        <v>0</v>
      </c>
      <c r="M1123" s="59">
        <v>9979.7900000000009</v>
      </c>
      <c r="N1123" s="5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0">
        <v>45918.759444444448</v>
      </c>
      <c r="B1124" s="61">
        <v>444301582</v>
      </c>
      <c r="C1124" s="62" t="s">
        <v>36</v>
      </c>
      <c r="D1124" s="62" t="s">
        <v>38</v>
      </c>
      <c r="E1124" s="62" t="s">
        <v>45</v>
      </c>
      <c r="F1124" s="62" t="s">
        <v>119</v>
      </c>
      <c r="G1124" s="63">
        <v>3639.44</v>
      </c>
      <c r="H1124" s="61">
        <v>443523629</v>
      </c>
      <c r="I1124" s="63">
        <v>0</v>
      </c>
      <c r="J1124" s="63">
        <v>0</v>
      </c>
      <c r="K1124" s="63">
        <v>0</v>
      </c>
      <c r="L1124" s="63">
        <v>0</v>
      </c>
      <c r="M1124" s="63">
        <v>9979.7900000000009</v>
      </c>
      <c r="N1124" s="62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6">
        <v>45918.762499999997</v>
      </c>
      <c r="B1125" s="57">
        <v>444304138</v>
      </c>
      <c r="C1125" s="58" t="s">
        <v>36</v>
      </c>
      <c r="D1125" s="58" t="s">
        <v>37</v>
      </c>
      <c r="E1125" s="58" t="s">
        <v>46</v>
      </c>
      <c r="F1125" s="58" t="s">
        <v>119</v>
      </c>
      <c r="G1125" s="59">
        <v>3641.16</v>
      </c>
      <c r="H1125" s="57">
        <v>443526494</v>
      </c>
      <c r="I1125" s="59">
        <v>0</v>
      </c>
      <c r="J1125" s="59">
        <v>0</v>
      </c>
      <c r="K1125" s="59">
        <v>0</v>
      </c>
      <c r="L1125" s="59">
        <v>-2.99</v>
      </c>
      <c r="M1125" s="59">
        <v>9976.7999999999993</v>
      </c>
      <c r="N1125" s="58" t="s">
        <v>1125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0">
        <v>45918.762499999997</v>
      </c>
      <c r="B1126" s="61">
        <v>444304139</v>
      </c>
      <c r="C1126" s="62" t="s">
        <v>36</v>
      </c>
      <c r="D1126" s="62" t="s">
        <v>37</v>
      </c>
      <c r="E1126" s="62" t="s">
        <v>46</v>
      </c>
      <c r="F1126" s="62" t="s">
        <v>119</v>
      </c>
      <c r="G1126" s="63">
        <v>3641.3</v>
      </c>
      <c r="H1126" s="61">
        <v>443526495</v>
      </c>
      <c r="I1126" s="63">
        <v>0</v>
      </c>
      <c r="J1126" s="63">
        <v>0</v>
      </c>
      <c r="K1126" s="63">
        <v>0</v>
      </c>
      <c r="L1126" s="63">
        <v>-3.14</v>
      </c>
      <c r="M1126" s="63">
        <v>9973.66</v>
      </c>
      <c r="N1126" s="62" t="s">
        <v>1126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6">
        <v>45918.76253472222</v>
      </c>
      <c r="B1127" s="57">
        <v>444304157</v>
      </c>
      <c r="C1127" s="58" t="s">
        <v>36</v>
      </c>
      <c r="D1127" s="58" t="s">
        <v>37</v>
      </c>
      <c r="E1127" s="58" t="s">
        <v>46</v>
      </c>
      <c r="F1127" s="58" t="s">
        <v>119</v>
      </c>
      <c r="G1127" s="59">
        <v>3641.46</v>
      </c>
      <c r="H1127" s="57">
        <v>443526515</v>
      </c>
      <c r="I1127" s="59">
        <v>0</v>
      </c>
      <c r="J1127" s="59">
        <v>0</v>
      </c>
      <c r="K1127" s="59">
        <v>0</v>
      </c>
      <c r="L1127" s="59">
        <v>-2.64</v>
      </c>
      <c r="M1127" s="59">
        <v>9971.02</v>
      </c>
      <c r="N1127" s="58" t="s">
        <v>1127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0">
        <v>45918.763287037036</v>
      </c>
      <c r="B1128" s="61">
        <v>444304453</v>
      </c>
      <c r="C1128" s="62" t="s">
        <v>36</v>
      </c>
      <c r="D1128" s="62" t="s">
        <v>37</v>
      </c>
      <c r="E1128" s="62" t="s">
        <v>46</v>
      </c>
      <c r="F1128" s="62" t="s">
        <v>119</v>
      </c>
      <c r="G1128" s="63">
        <v>3641.91</v>
      </c>
      <c r="H1128" s="61">
        <v>443526875</v>
      </c>
      <c r="I1128" s="63">
        <v>0</v>
      </c>
      <c r="J1128" s="63">
        <v>0</v>
      </c>
      <c r="K1128" s="63">
        <v>0</v>
      </c>
      <c r="L1128" s="63">
        <v>-3</v>
      </c>
      <c r="M1128" s="63">
        <v>9968.02</v>
      </c>
      <c r="N1128" s="62" t="s">
        <v>1128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6">
        <v>45918.763287037036</v>
      </c>
      <c r="B1129" s="57">
        <v>444304454</v>
      </c>
      <c r="C1129" s="58" t="s">
        <v>36</v>
      </c>
      <c r="D1129" s="58" t="s">
        <v>37</v>
      </c>
      <c r="E1129" s="58" t="s">
        <v>46</v>
      </c>
      <c r="F1129" s="58" t="s">
        <v>119</v>
      </c>
      <c r="G1129" s="59">
        <v>3641.91</v>
      </c>
      <c r="H1129" s="57">
        <v>443526876</v>
      </c>
      <c r="I1129" s="59">
        <v>0</v>
      </c>
      <c r="J1129" s="59">
        <v>0</v>
      </c>
      <c r="K1129" s="59">
        <v>0</v>
      </c>
      <c r="L1129" s="59">
        <v>-3.1</v>
      </c>
      <c r="M1129" s="59">
        <v>9964.92</v>
      </c>
      <c r="N1129" s="58" t="s">
        <v>1128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0">
        <v>45918.763287037036</v>
      </c>
      <c r="B1130" s="61">
        <v>444304455</v>
      </c>
      <c r="C1130" s="62" t="s">
        <v>36</v>
      </c>
      <c r="D1130" s="62" t="s">
        <v>37</v>
      </c>
      <c r="E1130" s="62" t="s">
        <v>46</v>
      </c>
      <c r="F1130" s="62" t="s">
        <v>119</v>
      </c>
      <c r="G1130" s="63">
        <v>3641.91</v>
      </c>
      <c r="H1130" s="61">
        <v>443526877</v>
      </c>
      <c r="I1130" s="63">
        <v>0</v>
      </c>
      <c r="J1130" s="63">
        <v>0</v>
      </c>
      <c r="K1130" s="63">
        <v>0</v>
      </c>
      <c r="L1130" s="63">
        <v>-3.09</v>
      </c>
      <c r="M1130" s="63">
        <v>9961.83</v>
      </c>
      <c r="N1130" s="62" t="s">
        <v>1128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6">
        <v>45918.76394675926</v>
      </c>
      <c r="B1131" s="57">
        <v>444304880</v>
      </c>
      <c r="C1131" s="58" t="s">
        <v>36</v>
      </c>
      <c r="D1131" s="58" t="s">
        <v>37</v>
      </c>
      <c r="E1131" s="58" t="s">
        <v>46</v>
      </c>
      <c r="F1131" s="58" t="s">
        <v>119</v>
      </c>
      <c r="G1131" s="59">
        <v>3642.48</v>
      </c>
      <c r="H1131" s="57">
        <v>443527354</v>
      </c>
      <c r="I1131" s="59">
        <v>0</v>
      </c>
      <c r="J1131" s="59">
        <v>0</v>
      </c>
      <c r="K1131" s="59">
        <v>0</v>
      </c>
      <c r="L1131" s="59">
        <v>-3.04</v>
      </c>
      <c r="M1131" s="59">
        <v>9958.7900000000009</v>
      </c>
      <c r="N1131" s="58" t="s">
        <v>1129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0">
        <v>45918.764421296299</v>
      </c>
      <c r="B1132" s="61">
        <v>444305186</v>
      </c>
      <c r="C1132" s="62" t="s">
        <v>36</v>
      </c>
      <c r="D1132" s="62" t="s">
        <v>37</v>
      </c>
      <c r="E1132" s="62" t="s">
        <v>45</v>
      </c>
      <c r="F1132" s="62" t="s">
        <v>119</v>
      </c>
      <c r="G1132" s="63">
        <v>3641.18</v>
      </c>
      <c r="H1132" s="61">
        <v>443527678</v>
      </c>
      <c r="I1132" s="63">
        <v>0</v>
      </c>
      <c r="J1132" s="63">
        <v>0</v>
      </c>
      <c r="K1132" s="63">
        <v>0</v>
      </c>
      <c r="L1132" s="63">
        <v>0</v>
      </c>
      <c r="M1132" s="63">
        <v>9958.7900000000009</v>
      </c>
      <c r="N1132" s="62" t="s">
        <v>114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6">
        <v>45918.764432870368</v>
      </c>
      <c r="B1133" s="57">
        <v>444305187</v>
      </c>
      <c r="C1133" s="58" t="s">
        <v>36</v>
      </c>
      <c r="D1133" s="58" t="s">
        <v>37</v>
      </c>
      <c r="E1133" s="58" t="s">
        <v>45</v>
      </c>
      <c r="F1133" s="58" t="s">
        <v>119</v>
      </c>
      <c r="G1133" s="59">
        <v>3641.12</v>
      </c>
      <c r="H1133" s="57">
        <v>443527679</v>
      </c>
      <c r="I1133" s="59">
        <v>0</v>
      </c>
      <c r="J1133" s="59">
        <v>0</v>
      </c>
      <c r="K1133" s="59">
        <v>0</v>
      </c>
      <c r="L1133" s="59">
        <v>0</v>
      </c>
      <c r="M1133" s="59">
        <v>9958.7900000000009</v>
      </c>
      <c r="N1133" s="58" t="s">
        <v>115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0">
        <v>45918.770902777775</v>
      </c>
      <c r="B1134" s="61">
        <v>444307586</v>
      </c>
      <c r="C1134" s="62" t="s">
        <v>36</v>
      </c>
      <c r="D1134" s="62" t="s">
        <v>38</v>
      </c>
      <c r="E1134" s="62" t="s">
        <v>45</v>
      </c>
      <c r="F1134" s="62" t="s">
        <v>119</v>
      </c>
      <c r="G1134" s="63">
        <v>3639.61</v>
      </c>
      <c r="H1134" s="61">
        <v>443530333</v>
      </c>
      <c r="I1134" s="63">
        <v>0</v>
      </c>
      <c r="J1134" s="63">
        <v>0</v>
      </c>
      <c r="K1134" s="63">
        <v>0</v>
      </c>
      <c r="L1134" s="63">
        <v>0</v>
      </c>
      <c r="M1134" s="63">
        <v>9958.7900000000009</v>
      </c>
      <c r="N1134" s="62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6">
        <v>45918.792395833334</v>
      </c>
      <c r="B1135" s="57">
        <v>444312735</v>
      </c>
      <c r="C1135" s="58" t="s">
        <v>36</v>
      </c>
      <c r="D1135" s="58" t="s">
        <v>37</v>
      </c>
      <c r="E1135" s="58" t="s">
        <v>46</v>
      </c>
      <c r="F1135" s="58" t="s">
        <v>119</v>
      </c>
      <c r="G1135" s="59">
        <v>3642.75</v>
      </c>
      <c r="H1135" s="57">
        <v>443535320</v>
      </c>
      <c r="I1135" s="59">
        <v>0</v>
      </c>
      <c r="J1135" s="59">
        <v>0</v>
      </c>
      <c r="K1135" s="59">
        <v>0</v>
      </c>
      <c r="L1135" s="59">
        <v>-3.14</v>
      </c>
      <c r="M1135" s="59">
        <v>9955.65</v>
      </c>
      <c r="N1135" s="58" t="s">
        <v>1130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0">
        <v>45918.794166666667</v>
      </c>
      <c r="B1136" s="61">
        <v>444313318</v>
      </c>
      <c r="C1136" s="62" t="s">
        <v>36</v>
      </c>
      <c r="D1136" s="62" t="s">
        <v>38</v>
      </c>
      <c r="E1136" s="62" t="s">
        <v>46</v>
      </c>
      <c r="F1136" s="62" t="s">
        <v>119</v>
      </c>
      <c r="G1136" s="63">
        <v>3641.66</v>
      </c>
      <c r="H1136" s="61">
        <v>443535914</v>
      </c>
      <c r="I1136" s="63">
        <v>0</v>
      </c>
      <c r="J1136" s="63">
        <v>0</v>
      </c>
      <c r="K1136" s="63">
        <v>0</v>
      </c>
      <c r="L1136" s="63">
        <v>0.48</v>
      </c>
      <c r="M1136" s="63">
        <v>9956.1299999999992</v>
      </c>
      <c r="N1136" s="62" t="s">
        <v>1131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6">
        <v>45918.794166666667</v>
      </c>
      <c r="B1137" s="57">
        <v>444313319</v>
      </c>
      <c r="C1137" s="58" t="s">
        <v>36</v>
      </c>
      <c r="D1137" s="58" t="s">
        <v>38</v>
      </c>
      <c r="E1137" s="58" t="s">
        <v>46</v>
      </c>
      <c r="F1137" s="58" t="s">
        <v>119</v>
      </c>
      <c r="G1137" s="59">
        <v>3641.66</v>
      </c>
      <c r="H1137" s="57">
        <v>443535915</v>
      </c>
      <c r="I1137" s="59">
        <v>0</v>
      </c>
      <c r="J1137" s="59">
        <v>0</v>
      </c>
      <c r="K1137" s="59">
        <v>0</v>
      </c>
      <c r="L1137" s="59">
        <v>0.54</v>
      </c>
      <c r="M1137" s="59">
        <v>9956.67</v>
      </c>
      <c r="N1137" s="58" t="s">
        <v>1132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0">
        <v>45918.794282407405</v>
      </c>
      <c r="B1138" s="61">
        <v>444313357</v>
      </c>
      <c r="C1138" s="62" t="s">
        <v>36</v>
      </c>
      <c r="D1138" s="62" t="s">
        <v>37</v>
      </c>
      <c r="E1138" s="62" t="s">
        <v>45</v>
      </c>
      <c r="F1138" s="62" t="s">
        <v>119</v>
      </c>
      <c r="G1138" s="63">
        <v>3641.76</v>
      </c>
      <c r="H1138" s="61">
        <v>443535946</v>
      </c>
      <c r="I1138" s="63">
        <v>0</v>
      </c>
      <c r="J1138" s="63">
        <v>0</v>
      </c>
      <c r="K1138" s="63">
        <v>0</v>
      </c>
      <c r="L1138" s="63">
        <v>0</v>
      </c>
      <c r="M1138" s="63">
        <v>9956.67</v>
      </c>
      <c r="N1138" s="62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6">
        <v>45918.794282407405</v>
      </c>
      <c r="B1139" s="57">
        <v>444313358</v>
      </c>
      <c r="C1139" s="58" t="s">
        <v>36</v>
      </c>
      <c r="D1139" s="58" t="s">
        <v>37</v>
      </c>
      <c r="E1139" s="58" t="s">
        <v>45</v>
      </c>
      <c r="F1139" s="58" t="s">
        <v>119</v>
      </c>
      <c r="G1139" s="59">
        <v>3641.76</v>
      </c>
      <c r="H1139" s="57">
        <v>443535947</v>
      </c>
      <c r="I1139" s="59">
        <v>0</v>
      </c>
      <c r="J1139" s="59">
        <v>0</v>
      </c>
      <c r="K1139" s="59">
        <v>0</v>
      </c>
      <c r="L1139" s="59">
        <v>0</v>
      </c>
      <c r="M1139" s="59">
        <v>9956.67</v>
      </c>
      <c r="N1139" s="58" t="s">
        <v>107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0">
        <v>45918.794293981482</v>
      </c>
      <c r="B1140" s="61">
        <v>444313359</v>
      </c>
      <c r="C1140" s="62" t="s">
        <v>36</v>
      </c>
      <c r="D1140" s="62" t="s">
        <v>37</v>
      </c>
      <c r="E1140" s="62" t="s">
        <v>45</v>
      </c>
      <c r="F1140" s="62" t="s">
        <v>119</v>
      </c>
      <c r="G1140" s="63">
        <v>3641.76</v>
      </c>
      <c r="H1140" s="61">
        <v>443535948</v>
      </c>
      <c r="I1140" s="63">
        <v>0</v>
      </c>
      <c r="J1140" s="63">
        <v>0</v>
      </c>
      <c r="K1140" s="63">
        <v>0</v>
      </c>
      <c r="L1140" s="63">
        <v>0</v>
      </c>
      <c r="M1140" s="63">
        <v>9956.67</v>
      </c>
      <c r="N1140" s="62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6">
        <v>45918.794293981482</v>
      </c>
      <c r="B1141" s="57">
        <v>444313361</v>
      </c>
      <c r="C1141" s="58" t="s">
        <v>36</v>
      </c>
      <c r="D1141" s="58" t="s">
        <v>37</v>
      </c>
      <c r="E1141" s="58" t="s">
        <v>45</v>
      </c>
      <c r="F1141" s="58" t="s">
        <v>119</v>
      </c>
      <c r="G1141" s="59">
        <v>3641.76</v>
      </c>
      <c r="H1141" s="57">
        <v>443535950</v>
      </c>
      <c r="I1141" s="59">
        <v>0</v>
      </c>
      <c r="J1141" s="59">
        <v>0</v>
      </c>
      <c r="K1141" s="59">
        <v>0</v>
      </c>
      <c r="L1141" s="59">
        <v>0</v>
      </c>
      <c r="M1141" s="59">
        <v>9956.67</v>
      </c>
      <c r="N1141" s="58" t="s">
        <v>108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0">
        <v>45918.794293981482</v>
      </c>
      <c r="B1142" s="61">
        <v>444313362</v>
      </c>
      <c r="C1142" s="62" t="s">
        <v>36</v>
      </c>
      <c r="D1142" s="62" t="s">
        <v>37</v>
      </c>
      <c r="E1142" s="62" t="s">
        <v>45</v>
      </c>
      <c r="F1142" s="62" t="s">
        <v>119</v>
      </c>
      <c r="G1142" s="63">
        <v>3641.89</v>
      </c>
      <c r="H1142" s="61">
        <v>443535951</v>
      </c>
      <c r="I1142" s="63">
        <v>0</v>
      </c>
      <c r="J1142" s="63">
        <v>0</v>
      </c>
      <c r="K1142" s="63">
        <v>0</v>
      </c>
      <c r="L1142" s="63">
        <v>0</v>
      </c>
      <c r="M1142" s="63">
        <v>9956.67</v>
      </c>
      <c r="N1142" s="62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6">
        <v>45918.794293981482</v>
      </c>
      <c r="B1143" s="57">
        <v>444313364</v>
      </c>
      <c r="C1143" s="58" t="s">
        <v>36</v>
      </c>
      <c r="D1143" s="58" t="s">
        <v>37</v>
      </c>
      <c r="E1143" s="58" t="s">
        <v>45</v>
      </c>
      <c r="F1143" s="58" t="s">
        <v>119</v>
      </c>
      <c r="G1143" s="59">
        <v>3641.85</v>
      </c>
      <c r="H1143" s="57">
        <v>443535953</v>
      </c>
      <c r="I1143" s="59">
        <v>0</v>
      </c>
      <c r="J1143" s="59">
        <v>0</v>
      </c>
      <c r="K1143" s="59">
        <v>0</v>
      </c>
      <c r="L1143" s="59">
        <v>0</v>
      </c>
      <c r="M1143" s="59">
        <v>9956.67</v>
      </c>
      <c r="N1143" s="58" t="s">
        <v>113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0">
        <v>45918.794305555559</v>
      </c>
      <c r="B1144" s="61">
        <v>444313367</v>
      </c>
      <c r="C1144" s="62" t="s">
        <v>36</v>
      </c>
      <c r="D1144" s="62" t="s">
        <v>37</v>
      </c>
      <c r="E1144" s="62" t="s">
        <v>45</v>
      </c>
      <c r="F1144" s="62" t="s">
        <v>119</v>
      </c>
      <c r="G1144" s="63">
        <v>3641.89</v>
      </c>
      <c r="H1144" s="61">
        <v>443535956</v>
      </c>
      <c r="I1144" s="63">
        <v>0</v>
      </c>
      <c r="J1144" s="63">
        <v>0</v>
      </c>
      <c r="K1144" s="63">
        <v>0</v>
      </c>
      <c r="L1144" s="63">
        <v>0</v>
      </c>
      <c r="M1144" s="63">
        <v>9956.67</v>
      </c>
      <c r="N1144" s="62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6">
        <v>45918.794976851852</v>
      </c>
      <c r="B1145" s="57">
        <v>444313622</v>
      </c>
      <c r="C1145" s="58" t="s">
        <v>36</v>
      </c>
      <c r="D1145" s="58" t="s">
        <v>37</v>
      </c>
      <c r="E1145" s="58" t="s">
        <v>45</v>
      </c>
      <c r="F1145" s="58" t="s">
        <v>119</v>
      </c>
      <c r="G1145" s="59">
        <v>3641.65</v>
      </c>
      <c r="H1145" s="57">
        <v>443536211</v>
      </c>
      <c r="I1145" s="59">
        <v>0</v>
      </c>
      <c r="J1145" s="59">
        <v>0</v>
      </c>
      <c r="K1145" s="59">
        <v>0</v>
      </c>
      <c r="L1145" s="59">
        <v>0</v>
      </c>
      <c r="M1145" s="59">
        <v>9956.67</v>
      </c>
      <c r="N1145" s="58" t="s">
        <v>115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0">
        <v>45918.794976851852</v>
      </c>
      <c r="B1146" s="61">
        <v>444313623</v>
      </c>
      <c r="C1146" s="62" t="s">
        <v>36</v>
      </c>
      <c r="D1146" s="62" t="s">
        <v>37</v>
      </c>
      <c r="E1146" s="62" t="s">
        <v>45</v>
      </c>
      <c r="F1146" s="62" t="s">
        <v>119</v>
      </c>
      <c r="G1146" s="63">
        <v>3641.63</v>
      </c>
      <c r="H1146" s="61">
        <v>443536212</v>
      </c>
      <c r="I1146" s="63">
        <v>0</v>
      </c>
      <c r="J1146" s="63">
        <v>0</v>
      </c>
      <c r="K1146" s="63">
        <v>0</v>
      </c>
      <c r="L1146" s="63">
        <v>0</v>
      </c>
      <c r="M1146" s="63">
        <v>9956.67</v>
      </c>
      <c r="N1146" s="62" t="s">
        <v>114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6">
        <v>45918.795902777776</v>
      </c>
      <c r="B1147" s="57">
        <v>444313916</v>
      </c>
      <c r="C1147" s="58" t="s">
        <v>36</v>
      </c>
      <c r="D1147" s="58" t="s">
        <v>38</v>
      </c>
      <c r="E1147" s="58" t="s">
        <v>46</v>
      </c>
      <c r="F1147" s="58" t="s">
        <v>119</v>
      </c>
      <c r="G1147" s="59">
        <v>3643.31</v>
      </c>
      <c r="H1147" s="57">
        <v>443536496</v>
      </c>
      <c r="I1147" s="59">
        <v>0</v>
      </c>
      <c r="J1147" s="59">
        <v>0</v>
      </c>
      <c r="K1147" s="59">
        <v>0</v>
      </c>
      <c r="L1147" s="59">
        <v>1.55</v>
      </c>
      <c r="M1147" s="59">
        <v>9958.2199999999993</v>
      </c>
      <c r="N1147" s="58" t="s">
        <v>1133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0">
        <v>45918.795902777776</v>
      </c>
      <c r="B1148" s="61">
        <v>444313917</v>
      </c>
      <c r="C1148" s="62" t="s">
        <v>36</v>
      </c>
      <c r="D1148" s="62" t="s">
        <v>38</v>
      </c>
      <c r="E1148" s="62" t="s">
        <v>46</v>
      </c>
      <c r="F1148" s="62" t="s">
        <v>119</v>
      </c>
      <c r="G1148" s="63">
        <v>3643.31</v>
      </c>
      <c r="H1148" s="61">
        <v>443536497</v>
      </c>
      <c r="I1148" s="63">
        <v>0</v>
      </c>
      <c r="J1148" s="63">
        <v>0</v>
      </c>
      <c r="K1148" s="63">
        <v>0</v>
      </c>
      <c r="L1148" s="63">
        <v>1.55</v>
      </c>
      <c r="M1148" s="63">
        <v>9959.77</v>
      </c>
      <c r="N1148" s="62" t="s">
        <v>1134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6">
        <v>45918.795902777776</v>
      </c>
      <c r="B1149" s="57">
        <v>444313918</v>
      </c>
      <c r="C1149" s="58" t="s">
        <v>36</v>
      </c>
      <c r="D1149" s="58" t="s">
        <v>38</v>
      </c>
      <c r="E1149" s="58" t="s">
        <v>46</v>
      </c>
      <c r="F1149" s="58" t="s">
        <v>119</v>
      </c>
      <c r="G1149" s="59">
        <v>3643.31</v>
      </c>
      <c r="H1149" s="57">
        <v>443536498</v>
      </c>
      <c r="I1149" s="59">
        <v>0</v>
      </c>
      <c r="J1149" s="59">
        <v>0</v>
      </c>
      <c r="K1149" s="59">
        <v>0</v>
      </c>
      <c r="L1149" s="59">
        <v>1.55</v>
      </c>
      <c r="M1149" s="59">
        <v>9961.32</v>
      </c>
      <c r="N1149" s="58" t="s">
        <v>1134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0">
        <v>45918.796550925923</v>
      </c>
      <c r="B1150" s="61">
        <v>444314075</v>
      </c>
      <c r="C1150" s="62" t="s">
        <v>36</v>
      </c>
      <c r="D1150" s="62" t="s">
        <v>38</v>
      </c>
      <c r="E1150" s="62" t="s">
        <v>46</v>
      </c>
      <c r="F1150" s="62" t="s">
        <v>119</v>
      </c>
      <c r="G1150" s="63">
        <v>3642.33</v>
      </c>
      <c r="H1150" s="61">
        <v>443536654</v>
      </c>
      <c r="I1150" s="63">
        <v>0</v>
      </c>
      <c r="J1150" s="63">
        <v>0</v>
      </c>
      <c r="K1150" s="63">
        <v>0</v>
      </c>
      <c r="L1150" s="63">
        <v>0.68</v>
      </c>
      <c r="M1150" s="63">
        <v>9962</v>
      </c>
      <c r="N1150" s="62" t="s">
        <v>1135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6">
        <v>45918.796550925923</v>
      </c>
      <c r="B1151" s="57">
        <v>444314076</v>
      </c>
      <c r="C1151" s="58" t="s">
        <v>36</v>
      </c>
      <c r="D1151" s="58" t="s">
        <v>38</v>
      </c>
      <c r="E1151" s="58" t="s">
        <v>46</v>
      </c>
      <c r="F1151" s="58" t="s">
        <v>119</v>
      </c>
      <c r="G1151" s="59">
        <v>3642.33</v>
      </c>
      <c r="H1151" s="57">
        <v>443536655</v>
      </c>
      <c r="I1151" s="59">
        <v>0</v>
      </c>
      <c r="J1151" s="59">
        <v>0</v>
      </c>
      <c r="K1151" s="59">
        <v>0</v>
      </c>
      <c r="L1151" s="59">
        <v>0.7</v>
      </c>
      <c r="M1151" s="59">
        <v>9962.7000000000007</v>
      </c>
      <c r="N1151" s="58" t="s">
        <v>1136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0">
        <v>45918.796597222223</v>
      </c>
      <c r="B1152" s="61">
        <v>444314090</v>
      </c>
      <c r="C1152" s="62" t="s">
        <v>36</v>
      </c>
      <c r="D1152" s="62" t="s">
        <v>37</v>
      </c>
      <c r="E1152" s="62" t="s">
        <v>45</v>
      </c>
      <c r="F1152" s="62" t="s">
        <v>119</v>
      </c>
      <c r="G1152" s="63">
        <v>3642.38</v>
      </c>
      <c r="H1152" s="61">
        <v>443536668</v>
      </c>
      <c r="I1152" s="63">
        <v>0</v>
      </c>
      <c r="J1152" s="63">
        <v>0</v>
      </c>
      <c r="K1152" s="63">
        <v>0</v>
      </c>
      <c r="L1152" s="63">
        <v>0</v>
      </c>
      <c r="M1152" s="63">
        <v>9962.7000000000007</v>
      </c>
      <c r="N1152" s="62" t="s">
        <v>108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6">
        <v>45918.796597222223</v>
      </c>
      <c r="B1153" s="57">
        <v>444314091</v>
      </c>
      <c r="C1153" s="58" t="s">
        <v>36</v>
      </c>
      <c r="D1153" s="58" t="s">
        <v>37</v>
      </c>
      <c r="E1153" s="58" t="s">
        <v>45</v>
      </c>
      <c r="F1153" s="58" t="s">
        <v>119</v>
      </c>
      <c r="G1153" s="59">
        <v>3642.44</v>
      </c>
      <c r="H1153" s="57">
        <v>443536669</v>
      </c>
      <c r="I1153" s="59">
        <v>0</v>
      </c>
      <c r="J1153" s="59">
        <v>0</v>
      </c>
      <c r="K1153" s="59">
        <v>0</v>
      </c>
      <c r="L1153" s="59">
        <v>0</v>
      </c>
      <c r="M1153" s="59">
        <v>9962.7000000000007</v>
      </c>
      <c r="N1153" s="58" t="s">
        <v>107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0">
        <v>45918.7966087963</v>
      </c>
      <c r="B1154" s="61">
        <v>444314092</v>
      </c>
      <c r="C1154" s="62" t="s">
        <v>36</v>
      </c>
      <c r="D1154" s="62" t="s">
        <v>37</v>
      </c>
      <c r="E1154" s="62" t="s">
        <v>45</v>
      </c>
      <c r="F1154" s="62" t="s">
        <v>119</v>
      </c>
      <c r="G1154" s="63">
        <v>3642.51</v>
      </c>
      <c r="H1154" s="61">
        <v>443536670</v>
      </c>
      <c r="I1154" s="63">
        <v>0</v>
      </c>
      <c r="J1154" s="63">
        <v>0</v>
      </c>
      <c r="K1154" s="63">
        <v>0</v>
      </c>
      <c r="L1154" s="63">
        <v>0</v>
      </c>
      <c r="M1154" s="63">
        <v>9962.7000000000007</v>
      </c>
      <c r="N1154" s="62" t="s">
        <v>114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6">
        <v>45918.7966087963</v>
      </c>
      <c r="B1155" s="57">
        <v>444314093</v>
      </c>
      <c r="C1155" s="58" t="s">
        <v>36</v>
      </c>
      <c r="D1155" s="58" t="s">
        <v>37</v>
      </c>
      <c r="E1155" s="58" t="s">
        <v>45</v>
      </c>
      <c r="F1155" s="58" t="s">
        <v>119</v>
      </c>
      <c r="G1155" s="59">
        <v>3642.55</v>
      </c>
      <c r="H1155" s="57">
        <v>443536671</v>
      </c>
      <c r="I1155" s="59">
        <v>0</v>
      </c>
      <c r="J1155" s="59">
        <v>0</v>
      </c>
      <c r="K1155" s="59">
        <v>0</v>
      </c>
      <c r="L1155" s="59">
        <v>0</v>
      </c>
      <c r="M1155" s="59">
        <v>9962.7000000000007</v>
      </c>
      <c r="N1155" s="5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0">
        <v>45918.7966087963</v>
      </c>
      <c r="B1156" s="61">
        <v>444314095</v>
      </c>
      <c r="C1156" s="62" t="s">
        <v>36</v>
      </c>
      <c r="D1156" s="62" t="s">
        <v>37</v>
      </c>
      <c r="E1156" s="62" t="s">
        <v>45</v>
      </c>
      <c r="F1156" s="62" t="s">
        <v>119</v>
      </c>
      <c r="G1156" s="63">
        <v>3642.77</v>
      </c>
      <c r="H1156" s="61">
        <v>443536673</v>
      </c>
      <c r="I1156" s="63">
        <v>0</v>
      </c>
      <c r="J1156" s="63">
        <v>0</v>
      </c>
      <c r="K1156" s="63">
        <v>0</v>
      </c>
      <c r="L1156" s="63">
        <v>0</v>
      </c>
      <c r="M1156" s="63">
        <v>9962.7000000000007</v>
      </c>
      <c r="N1156" s="62" t="s">
        <v>115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6">
        <v>45918.797071759262</v>
      </c>
      <c r="B1157" s="57">
        <v>444314284</v>
      </c>
      <c r="C1157" s="58" t="s">
        <v>36</v>
      </c>
      <c r="D1157" s="58" t="s">
        <v>38</v>
      </c>
      <c r="E1157" s="58" t="s">
        <v>46</v>
      </c>
      <c r="F1157" s="58" t="s">
        <v>119</v>
      </c>
      <c r="G1157" s="59">
        <v>3641.75</v>
      </c>
      <c r="H1157" s="57">
        <v>443536863</v>
      </c>
      <c r="I1157" s="59">
        <v>0</v>
      </c>
      <c r="J1157" s="59">
        <v>0</v>
      </c>
      <c r="K1157" s="59">
        <v>0</v>
      </c>
      <c r="L1157" s="59">
        <v>-0.01</v>
      </c>
      <c r="M1157" s="59">
        <v>9962.69</v>
      </c>
      <c r="N1157" s="58" t="s">
        <v>1137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0">
        <v>45918.797071759262</v>
      </c>
      <c r="B1158" s="61">
        <v>444314285</v>
      </c>
      <c r="C1158" s="62" t="s">
        <v>36</v>
      </c>
      <c r="D1158" s="62" t="s">
        <v>38</v>
      </c>
      <c r="E1158" s="62" t="s">
        <v>46</v>
      </c>
      <c r="F1158" s="62" t="s">
        <v>119</v>
      </c>
      <c r="G1158" s="63">
        <v>3641.75</v>
      </c>
      <c r="H1158" s="61">
        <v>443536864</v>
      </c>
      <c r="I1158" s="63">
        <v>0</v>
      </c>
      <c r="J1158" s="63">
        <v>0</v>
      </c>
      <c r="K1158" s="63">
        <v>0</v>
      </c>
      <c r="L1158" s="63">
        <v>-0.14000000000000001</v>
      </c>
      <c r="M1158" s="63">
        <v>9962.5499999999993</v>
      </c>
      <c r="N1158" s="62" t="s">
        <v>1137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6">
        <v>45918.797071759262</v>
      </c>
      <c r="B1159" s="57">
        <v>444314286</v>
      </c>
      <c r="C1159" s="58" t="s">
        <v>36</v>
      </c>
      <c r="D1159" s="58" t="s">
        <v>38</v>
      </c>
      <c r="E1159" s="58" t="s">
        <v>46</v>
      </c>
      <c r="F1159" s="58" t="s">
        <v>119</v>
      </c>
      <c r="G1159" s="59">
        <v>3641.75</v>
      </c>
      <c r="H1159" s="57">
        <v>443536865</v>
      </c>
      <c r="I1159" s="59">
        <v>0</v>
      </c>
      <c r="J1159" s="59">
        <v>0</v>
      </c>
      <c r="K1159" s="59">
        <v>0</v>
      </c>
      <c r="L1159" s="59">
        <v>-0.1</v>
      </c>
      <c r="M1159" s="59">
        <v>9962.4500000000007</v>
      </c>
      <c r="N1159" s="58" t="s">
        <v>1138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0">
        <v>45918.797071759262</v>
      </c>
      <c r="B1160" s="61">
        <v>444314287</v>
      </c>
      <c r="C1160" s="62" t="s">
        <v>36</v>
      </c>
      <c r="D1160" s="62" t="s">
        <v>38</v>
      </c>
      <c r="E1160" s="62" t="s">
        <v>46</v>
      </c>
      <c r="F1160" s="62" t="s">
        <v>119</v>
      </c>
      <c r="G1160" s="63">
        <v>3641.75</v>
      </c>
      <c r="H1160" s="61">
        <v>443536866</v>
      </c>
      <c r="I1160" s="63">
        <v>0</v>
      </c>
      <c r="J1160" s="63">
        <v>0</v>
      </c>
      <c r="K1160" s="63">
        <v>0</v>
      </c>
      <c r="L1160" s="63">
        <v>-0.14000000000000001</v>
      </c>
      <c r="M1160" s="63">
        <v>9962.31</v>
      </c>
      <c r="N1160" s="62" t="s">
        <v>1137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6">
        <v>45918.797291666669</v>
      </c>
      <c r="B1161" s="57">
        <v>444314397</v>
      </c>
      <c r="C1161" s="58" t="s">
        <v>36</v>
      </c>
      <c r="D1161" s="58" t="s">
        <v>37</v>
      </c>
      <c r="E1161" s="58" t="s">
        <v>45</v>
      </c>
      <c r="F1161" s="58" t="s">
        <v>119</v>
      </c>
      <c r="G1161" s="59">
        <v>3641.95</v>
      </c>
      <c r="H1161" s="57">
        <v>443536975</v>
      </c>
      <c r="I1161" s="59">
        <v>0</v>
      </c>
      <c r="J1161" s="59">
        <v>0</v>
      </c>
      <c r="K1161" s="59">
        <v>0</v>
      </c>
      <c r="L1161" s="59">
        <v>0</v>
      </c>
      <c r="M1161" s="59">
        <v>9962.31</v>
      </c>
      <c r="N1161" s="5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0">
        <v>45918.797291666669</v>
      </c>
      <c r="B1162" s="61">
        <v>444314400</v>
      </c>
      <c r="C1162" s="62" t="s">
        <v>36</v>
      </c>
      <c r="D1162" s="62" t="s">
        <v>37</v>
      </c>
      <c r="E1162" s="62" t="s">
        <v>45</v>
      </c>
      <c r="F1162" s="62" t="s">
        <v>119</v>
      </c>
      <c r="G1162" s="63">
        <v>3642</v>
      </c>
      <c r="H1162" s="61">
        <v>443536978</v>
      </c>
      <c r="I1162" s="63">
        <v>0</v>
      </c>
      <c r="J1162" s="63">
        <v>0</v>
      </c>
      <c r="K1162" s="63">
        <v>0</v>
      </c>
      <c r="L1162" s="63">
        <v>0</v>
      </c>
      <c r="M1162" s="63">
        <v>9962.31</v>
      </c>
      <c r="N1162" s="62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6">
        <v>45918.797303240739</v>
      </c>
      <c r="B1163" s="57">
        <v>444314401</v>
      </c>
      <c r="C1163" s="58" t="s">
        <v>36</v>
      </c>
      <c r="D1163" s="58" t="s">
        <v>37</v>
      </c>
      <c r="E1163" s="58" t="s">
        <v>45</v>
      </c>
      <c r="F1163" s="58" t="s">
        <v>119</v>
      </c>
      <c r="G1163" s="59">
        <v>3642</v>
      </c>
      <c r="H1163" s="57">
        <v>443536979</v>
      </c>
      <c r="I1163" s="59">
        <v>0</v>
      </c>
      <c r="J1163" s="59">
        <v>0</v>
      </c>
      <c r="K1163" s="59">
        <v>0</v>
      </c>
      <c r="L1163" s="59">
        <v>0</v>
      </c>
      <c r="M1163" s="59">
        <v>9962.31</v>
      </c>
      <c r="N1163" s="5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0">
        <v>45918.800034722219</v>
      </c>
      <c r="B1164" s="61">
        <v>444315316</v>
      </c>
      <c r="C1164" s="62" t="s">
        <v>36</v>
      </c>
      <c r="D1164" s="62" t="s">
        <v>38</v>
      </c>
      <c r="E1164" s="62" t="s">
        <v>46</v>
      </c>
      <c r="F1164" s="62" t="s">
        <v>119</v>
      </c>
      <c r="G1164" s="63">
        <v>3644</v>
      </c>
      <c r="H1164" s="61">
        <v>443537885</v>
      </c>
      <c r="I1164" s="63">
        <v>0</v>
      </c>
      <c r="J1164" s="63">
        <v>0</v>
      </c>
      <c r="K1164" s="63">
        <v>0</v>
      </c>
      <c r="L1164" s="63">
        <v>1.62</v>
      </c>
      <c r="M1164" s="63">
        <v>9963.93</v>
      </c>
      <c r="N1164" s="62" t="s">
        <v>1139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6">
        <v>45918.800034722219</v>
      </c>
      <c r="B1165" s="57">
        <v>444315317</v>
      </c>
      <c r="C1165" s="58" t="s">
        <v>36</v>
      </c>
      <c r="D1165" s="58" t="s">
        <v>38</v>
      </c>
      <c r="E1165" s="58" t="s">
        <v>46</v>
      </c>
      <c r="F1165" s="58" t="s">
        <v>119</v>
      </c>
      <c r="G1165" s="59">
        <v>3644</v>
      </c>
      <c r="H1165" s="57">
        <v>443537886</v>
      </c>
      <c r="I1165" s="59">
        <v>0</v>
      </c>
      <c r="J1165" s="59">
        <v>0</v>
      </c>
      <c r="K1165" s="59">
        <v>0</v>
      </c>
      <c r="L1165" s="59">
        <v>1.56</v>
      </c>
      <c r="M1165" s="59">
        <v>9965.49</v>
      </c>
      <c r="N1165" s="58" t="s">
        <v>1140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0">
        <v>45918.800034722219</v>
      </c>
      <c r="B1166" s="61">
        <v>444315318</v>
      </c>
      <c r="C1166" s="62" t="s">
        <v>36</v>
      </c>
      <c r="D1166" s="62" t="s">
        <v>38</v>
      </c>
      <c r="E1166" s="62" t="s">
        <v>46</v>
      </c>
      <c r="F1166" s="62" t="s">
        <v>119</v>
      </c>
      <c r="G1166" s="63">
        <v>3644</v>
      </c>
      <c r="H1166" s="61">
        <v>443537887</v>
      </c>
      <c r="I1166" s="63">
        <v>0</v>
      </c>
      <c r="J1166" s="63">
        <v>0</v>
      </c>
      <c r="K1166" s="63">
        <v>0</v>
      </c>
      <c r="L1166" s="63">
        <v>1.45</v>
      </c>
      <c r="M1166" s="63">
        <v>9966.94</v>
      </c>
      <c r="N1166" s="62" t="s">
        <v>1140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6">
        <v>45918.800983796296</v>
      </c>
      <c r="B1167" s="57">
        <v>444315737</v>
      </c>
      <c r="C1167" s="58" t="s">
        <v>36</v>
      </c>
      <c r="D1167" s="58" t="s">
        <v>38</v>
      </c>
      <c r="E1167" s="58" t="s">
        <v>46</v>
      </c>
      <c r="F1167" s="58" t="s">
        <v>119</v>
      </c>
      <c r="G1167" s="59">
        <v>3642.96</v>
      </c>
      <c r="H1167" s="57">
        <v>443538296</v>
      </c>
      <c r="I1167" s="59">
        <v>0</v>
      </c>
      <c r="J1167" s="59">
        <v>0</v>
      </c>
      <c r="K1167" s="59">
        <v>0</v>
      </c>
      <c r="L1167" s="59">
        <v>0.45</v>
      </c>
      <c r="M1167" s="59">
        <v>9967.39</v>
      </c>
      <c r="N1167" s="58" t="s">
        <v>1141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0">
        <v>45918.800995370373</v>
      </c>
      <c r="B1168" s="61">
        <v>444315750</v>
      </c>
      <c r="C1168" s="62" t="s">
        <v>36</v>
      </c>
      <c r="D1168" s="62" t="s">
        <v>37</v>
      </c>
      <c r="E1168" s="62" t="s">
        <v>45</v>
      </c>
      <c r="F1168" s="62" t="s">
        <v>119</v>
      </c>
      <c r="G1168" s="63">
        <v>3643.35</v>
      </c>
      <c r="H1168" s="61">
        <v>443538309</v>
      </c>
      <c r="I1168" s="63">
        <v>0</v>
      </c>
      <c r="J1168" s="63">
        <v>0</v>
      </c>
      <c r="K1168" s="63">
        <v>0</v>
      </c>
      <c r="L1168" s="63">
        <v>0</v>
      </c>
      <c r="M1168" s="63">
        <v>9967.39</v>
      </c>
      <c r="N1168" s="62" t="s">
        <v>114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6">
        <v>45918.801921296297</v>
      </c>
      <c r="B1169" s="57">
        <v>444315978</v>
      </c>
      <c r="C1169" s="58" t="s">
        <v>36</v>
      </c>
      <c r="D1169" s="58" t="s">
        <v>37</v>
      </c>
      <c r="E1169" s="58" t="s">
        <v>45</v>
      </c>
      <c r="F1169" s="58" t="s">
        <v>119</v>
      </c>
      <c r="G1169" s="59">
        <v>3643.28</v>
      </c>
      <c r="H1169" s="57">
        <v>443538515</v>
      </c>
      <c r="I1169" s="59">
        <v>0</v>
      </c>
      <c r="J1169" s="59">
        <v>0</v>
      </c>
      <c r="K1169" s="59">
        <v>0</v>
      </c>
      <c r="L1169" s="59">
        <v>0</v>
      </c>
      <c r="M1169" s="59">
        <v>9967.39</v>
      </c>
      <c r="N1169" s="58" t="s">
        <v>107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0">
        <v>45918.801921296297</v>
      </c>
      <c r="B1170" s="61">
        <v>444315979</v>
      </c>
      <c r="C1170" s="62" t="s">
        <v>36</v>
      </c>
      <c r="D1170" s="62" t="s">
        <v>37</v>
      </c>
      <c r="E1170" s="62" t="s">
        <v>45</v>
      </c>
      <c r="F1170" s="62" t="s">
        <v>119</v>
      </c>
      <c r="G1170" s="63">
        <v>3643.28</v>
      </c>
      <c r="H1170" s="61">
        <v>443538516</v>
      </c>
      <c r="I1170" s="63">
        <v>0</v>
      </c>
      <c r="J1170" s="63">
        <v>0</v>
      </c>
      <c r="K1170" s="63">
        <v>0</v>
      </c>
      <c r="L1170" s="63">
        <v>0</v>
      </c>
      <c r="M1170" s="63">
        <v>9967.39</v>
      </c>
      <c r="N1170" s="62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6">
        <v>45918.801932870374</v>
      </c>
      <c r="B1171" s="57">
        <v>444315980</v>
      </c>
      <c r="C1171" s="58" t="s">
        <v>36</v>
      </c>
      <c r="D1171" s="58" t="s">
        <v>37</v>
      </c>
      <c r="E1171" s="58" t="s">
        <v>45</v>
      </c>
      <c r="F1171" s="58" t="s">
        <v>119</v>
      </c>
      <c r="G1171" s="59">
        <v>3643.28</v>
      </c>
      <c r="H1171" s="57">
        <v>443538517</v>
      </c>
      <c r="I1171" s="59">
        <v>0</v>
      </c>
      <c r="J1171" s="59">
        <v>0</v>
      </c>
      <c r="K1171" s="59">
        <v>0</v>
      </c>
      <c r="L1171" s="59">
        <v>0</v>
      </c>
      <c r="M1171" s="59">
        <v>9967.39</v>
      </c>
      <c r="N1171" s="58" t="s">
        <v>113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0">
        <v>45918.801932870374</v>
      </c>
      <c r="B1172" s="61">
        <v>444315981</v>
      </c>
      <c r="C1172" s="62" t="s">
        <v>36</v>
      </c>
      <c r="D1172" s="62" t="s">
        <v>37</v>
      </c>
      <c r="E1172" s="62" t="s">
        <v>45</v>
      </c>
      <c r="F1172" s="62" t="s">
        <v>119</v>
      </c>
      <c r="G1172" s="63">
        <v>3643.28</v>
      </c>
      <c r="H1172" s="61">
        <v>443538518</v>
      </c>
      <c r="I1172" s="63">
        <v>0</v>
      </c>
      <c r="J1172" s="63">
        <v>0</v>
      </c>
      <c r="K1172" s="63">
        <v>0</v>
      </c>
      <c r="L1172" s="63">
        <v>0</v>
      </c>
      <c r="M1172" s="63">
        <v>9967.39</v>
      </c>
      <c r="N1172" s="62" t="s">
        <v>108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6">
        <v>45918.802662037036</v>
      </c>
      <c r="B1173" s="57">
        <v>444316236</v>
      </c>
      <c r="C1173" s="58" t="s">
        <v>36</v>
      </c>
      <c r="D1173" s="58" t="s">
        <v>38</v>
      </c>
      <c r="E1173" s="58" t="s">
        <v>46</v>
      </c>
      <c r="F1173" s="58" t="s">
        <v>119</v>
      </c>
      <c r="G1173" s="59">
        <v>3644.78</v>
      </c>
      <c r="H1173" s="57">
        <v>443538760</v>
      </c>
      <c r="I1173" s="59">
        <v>0</v>
      </c>
      <c r="J1173" s="59">
        <v>0</v>
      </c>
      <c r="K1173" s="59">
        <v>0</v>
      </c>
      <c r="L1173" s="59">
        <v>1.5</v>
      </c>
      <c r="M1173" s="59">
        <v>9968.89</v>
      </c>
      <c r="N1173" s="58" t="s">
        <v>1142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0">
        <v>45918.802662037036</v>
      </c>
      <c r="B1174" s="61">
        <v>444316237</v>
      </c>
      <c r="C1174" s="62" t="s">
        <v>36</v>
      </c>
      <c r="D1174" s="62" t="s">
        <v>38</v>
      </c>
      <c r="E1174" s="62" t="s">
        <v>46</v>
      </c>
      <c r="F1174" s="62" t="s">
        <v>119</v>
      </c>
      <c r="G1174" s="63">
        <v>3644.78</v>
      </c>
      <c r="H1174" s="61">
        <v>443538761</v>
      </c>
      <c r="I1174" s="63">
        <v>0</v>
      </c>
      <c r="J1174" s="63">
        <v>0</v>
      </c>
      <c r="K1174" s="63">
        <v>0</v>
      </c>
      <c r="L1174" s="63">
        <v>1.5</v>
      </c>
      <c r="M1174" s="63">
        <v>9970.39</v>
      </c>
      <c r="N1174" s="62" t="s">
        <v>1142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6">
        <v>45918.802662037036</v>
      </c>
      <c r="B1175" s="57">
        <v>444316238</v>
      </c>
      <c r="C1175" s="58" t="s">
        <v>36</v>
      </c>
      <c r="D1175" s="58" t="s">
        <v>38</v>
      </c>
      <c r="E1175" s="58" t="s">
        <v>46</v>
      </c>
      <c r="F1175" s="58" t="s">
        <v>119</v>
      </c>
      <c r="G1175" s="59">
        <v>3644.78</v>
      </c>
      <c r="H1175" s="57">
        <v>443538762</v>
      </c>
      <c r="I1175" s="59">
        <v>0</v>
      </c>
      <c r="J1175" s="59">
        <v>0</v>
      </c>
      <c r="K1175" s="59">
        <v>0</v>
      </c>
      <c r="L1175" s="59">
        <v>1.5</v>
      </c>
      <c r="M1175" s="59">
        <v>9971.89</v>
      </c>
      <c r="N1175" s="58" t="s">
        <v>1142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0">
        <v>45918.802708333336</v>
      </c>
      <c r="B1176" s="61">
        <v>444316340</v>
      </c>
      <c r="C1176" s="62" t="s">
        <v>36</v>
      </c>
      <c r="D1176" s="62" t="s">
        <v>38</v>
      </c>
      <c r="E1176" s="62" t="s">
        <v>46</v>
      </c>
      <c r="F1176" s="62" t="s">
        <v>119</v>
      </c>
      <c r="G1176" s="63">
        <v>3644.96</v>
      </c>
      <c r="H1176" s="61">
        <v>443538864</v>
      </c>
      <c r="I1176" s="63">
        <v>0</v>
      </c>
      <c r="J1176" s="63">
        <v>0</v>
      </c>
      <c r="K1176" s="63">
        <v>0</v>
      </c>
      <c r="L1176" s="63">
        <v>2.96</v>
      </c>
      <c r="M1176" s="63">
        <v>9974.85</v>
      </c>
      <c r="N1176" s="62" t="s">
        <v>1143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6">
        <v>45918.802719907406</v>
      </c>
      <c r="B1177" s="57">
        <v>444316363</v>
      </c>
      <c r="C1177" s="58" t="s">
        <v>36</v>
      </c>
      <c r="D1177" s="58" t="s">
        <v>38</v>
      </c>
      <c r="E1177" s="58" t="s">
        <v>46</v>
      </c>
      <c r="F1177" s="58" t="s">
        <v>119</v>
      </c>
      <c r="G1177" s="59">
        <v>3645.13</v>
      </c>
      <c r="H1177" s="57">
        <v>443538885</v>
      </c>
      <c r="I1177" s="59">
        <v>0</v>
      </c>
      <c r="J1177" s="59">
        <v>0</v>
      </c>
      <c r="K1177" s="59">
        <v>0</v>
      </c>
      <c r="L1177" s="59">
        <v>3.18</v>
      </c>
      <c r="M1177" s="59">
        <v>9978.0300000000007</v>
      </c>
      <c r="N1177" s="58" t="s">
        <v>1144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0">
        <v>45918.804143518515</v>
      </c>
      <c r="B1178" s="61">
        <v>444317494</v>
      </c>
      <c r="C1178" s="62" t="s">
        <v>36</v>
      </c>
      <c r="D1178" s="62" t="s">
        <v>38</v>
      </c>
      <c r="E1178" s="62" t="s">
        <v>46</v>
      </c>
      <c r="F1178" s="62" t="s">
        <v>119</v>
      </c>
      <c r="G1178" s="63">
        <v>3645.45</v>
      </c>
      <c r="H1178" s="61">
        <v>443540020</v>
      </c>
      <c r="I1178" s="63">
        <v>0</v>
      </c>
      <c r="J1178" s="63">
        <v>0</v>
      </c>
      <c r="K1178" s="63">
        <v>0</v>
      </c>
      <c r="L1178" s="63">
        <v>3.45</v>
      </c>
      <c r="M1178" s="63">
        <v>9981.48</v>
      </c>
      <c r="N1178" s="62" t="s">
        <v>1145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6">
        <v>45918.805023148147</v>
      </c>
      <c r="B1179" s="57">
        <v>444317961</v>
      </c>
      <c r="C1179" s="58" t="s">
        <v>36</v>
      </c>
      <c r="D1179" s="58" t="s">
        <v>38</v>
      </c>
      <c r="E1179" s="58" t="s">
        <v>46</v>
      </c>
      <c r="F1179" s="58" t="s">
        <v>119</v>
      </c>
      <c r="G1179" s="59">
        <v>3644.99</v>
      </c>
      <c r="H1179" s="57">
        <v>443540480</v>
      </c>
      <c r="I1179" s="59">
        <v>0</v>
      </c>
      <c r="J1179" s="59">
        <v>0</v>
      </c>
      <c r="K1179" s="59">
        <v>0</v>
      </c>
      <c r="L1179" s="59">
        <v>2.2200000000000002</v>
      </c>
      <c r="M1179" s="59">
        <v>9983.7000000000007</v>
      </c>
      <c r="N1179" s="58" t="s">
        <v>1146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0">
        <v>45918.805023148147</v>
      </c>
      <c r="B1180" s="61">
        <v>444317962</v>
      </c>
      <c r="C1180" s="62" t="s">
        <v>36</v>
      </c>
      <c r="D1180" s="62" t="s">
        <v>38</v>
      </c>
      <c r="E1180" s="62" t="s">
        <v>46</v>
      </c>
      <c r="F1180" s="62" t="s">
        <v>119</v>
      </c>
      <c r="G1180" s="63">
        <v>3644.99</v>
      </c>
      <c r="H1180" s="61">
        <v>443540481</v>
      </c>
      <c r="I1180" s="63">
        <v>0</v>
      </c>
      <c r="J1180" s="63">
        <v>0</v>
      </c>
      <c r="K1180" s="63">
        <v>0</v>
      </c>
      <c r="L1180" s="63">
        <v>1.64</v>
      </c>
      <c r="M1180" s="63">
        <v>9985.34</v>
      </c>
      <c r="N1180" s="62" t="s">
        <v>1147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6">
        <v>45918.805046296293</v>
      </c>
      <c r="B1181" s="57">
        <v>444317977</v>
      </c>
      <c r="C1181" s="58" t="s">
        <v>36</v>
      </c>
      <c r="D1181" s="58" t="s">
        <v>37</v>
      </c>
      <c r="E1181" s="58" t="s">
        <v>45</v>
      </c>
      <c r="F1181" s="58" t="s">
        <v>119</v>
      </c>
      <c r="G1181" s="59">
        <v>3645.17</v>
      </c>
      <c r="H1181" s="57">
        <v>443540497</v>
      </c>
      <c r="I1181" s="59">
        <v>0</v>
      </c>
      <c r="J1181" s="59">
        <v>0</v>
      </c>
      <c r="K1181" s="59">
        <v>0</v>
      </c>
      <c r="L1181" s="59">
        <v>0</v>
      </c>
      <c r="M1181" s="59">
        <v>9985.34</v>
      </c>
      <c r="N1181" s="58" t="s">
        <v>114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0">
        <v>45918.805046296293</v>
      </c>
      <c r="B1182" s="61">
        <v>444317983</v>
      </c>
      <c r="C1182" s="62" t="s">
        <v>36</v>
      </c>
      <c r="D1182" s="62" t="s">
        <v>37</v>
      </c>
      <c r="E1182" s="62" t="s">
        <v>45</v>
      </c>
      <c r="F1182" s="62" t="s">
        <v>119</v>
      </c>
      <c r="G1182" s="63">
        <v>3645.17</v>
      </c>
      <c r="H1182" s="61">
        <v>443540503</v>
      </c>
      <c r="I1182" s="63">
        <v>0</v>
      </c>
      <c r="J1182" s="63">
        <v>0</v>
      </c>
      <c r="K1182" s="63">
        <v>0</v>
      </c>
      <c r="L1182" s="63">
        <v>0</v>
      </c>
      <c r="M1182" s="63">
        <v>9985.34</v>
      </c>
      <c r="N1182" s="62" t="s">
        <v>115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6">
        <v>45918.805127314816</v>
      </c>
      <c r="B1183" s="57">
        <v>444318029</v>
      </c>
      <c r="C1183" s="58" t="s">
        <v>36</v>
      </c>
      <c r="D1183" s="58" t="s">
        <v>38</v>
      </c>
      <c r="E1183" s="58" t="s">
        <v>46</v>
      </c>
      <c r="F1183" s="58" t="s">
        <v>119</v>
      </c>
      <c r="G1183" s="59">
        <v>3644.34</v>
      </c>
      <c r="H1183" s="57">
        <v>443540546</v>
      </c>
      <c r="I1183" s="59">
        <v>0</v>
      </c>
      <c r="J1183" s="59">
        <v>0</v>
      </c>
      <c r="K1183" s="59">
        <v>0</v>
      </c>
      <c r="L1183" s="59">
        <v>1.06</v>
      </c>
      <c r="M1183" s="59">
        <v>9986.4</v>
      </c>
      <c r="N1183" s="58" t="s">
        <v>1148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0">
        <v>45918.805162037039</v>
      </c>
      <c r="B1184" s="61">
        <v>444318043</v>
      </c>
      <c r="C1184" s="62" t="s">
        <v>36</v>
      </c>
      <c r="D1184" s="62" t="s">
        <v>37</v>
      </c>
      <c r="E1184" s="62" t="s">
        <v>45</v>
      </c>
      <c r="F1184" s="62" t="s">
        <v>119</v>
      </c>
      <c r="G1184" s="63">
        <v>3644.7</v>
      </c>
      <c r="H1184" s="61">
        <v>443540561</v>
      </c>
      <c r="I1184" s="63">
        <v>0</v>
      </c>
      <c r="J1184" s="63">
        <v>0</v>
      </c>
      <c r="K1184" s="63">
        <v>0</v>
      </c>
      <c r="L1184" s="63">
        <v>0</v>
      </c>
      <c r="M1184" s="63">
        <v>9986.4</v>
      </c>
      <c r="N1184" s="62" t="s">
        <v>107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6">
        <v>45918.805162037039</v>
      </c>
      <c r="B1185" s="57">
        <v>444318046</v>
      </c>
      <c r="C1185" s="58" t="s">
        <v>36</v>
      </c>
      <c r="D1185" s="58" t="s">
        <v>37</v>
      </c>
      <c r="E1185" s="58" t="s">
        <v>45</v>
      </c>
      <c r="F1185" s="58" t="s">
        <v>119</v>
      </c>
      <c r="G1185" s="59">
        <v>3644.7</v>
      </c>
      <c r="H1185" s="57">
        <v>443540564</v>
      </c>
      <c r="I1185" s="59">
        <v>0</v>
      </c>
      <c r="J1185" s="59">
        <v>0</v>
      </c>
      <c r="K1185" s="59">
        <v>0</v>
      </c>
      <c r="L1185" s="59">
        <v>0</v>
      </c>
      <c r="M1185" s="59">
        <v>9986.4</v>
      </c>
      <c r="N1185" s="5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0">
        <v>45918.805173611108</v>
      </c>
      <c r="B1186" s="61">
        <v>444318048</v>
      </c>
      <c r="C1186" s="62" t="s">
        <v>36</v>
      </c>
      <c r="D1186" s="62" t="s">
        <v>37</v>
      </c>
      <c r="E1186" s="62" t="s">
        <v>45</v>
      </c>
      <c r="F1186" s="62" t="s">
        <v>119</v>
      </c>
      <c r="G1186" s="63">
        <v>3644.73</v>
      </c>
      <c r="H1186" s="61">
        <v>443540566</v>
      </c>
      <c r="I1186" s="63">
        <v>0</v>
      </c>
      <c r="J1186" s="63">
        <v>0</v>
      </c>
      <c r="K1186" s="63">
        <v>0</v>
      </c>
      <c r="L1186" s="63">
        <v>0</v>
      </c>
      <c r="M1186" s="63">
        <v>9986.4</v>
      </c>
      <c r="N1186" s="62" t="s">
        <v>108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6">
        <v>45918.805173611108</v>
      </c>
      <c r="B1187" s="57">
        <v>444318051</v>
      </c>
      <c r="C1187" s="58" t="s">
        <v>36</v>
      </c>
      <c r="D1187" s="58" t="s">
        <v>37</v>
      </c>
      <c r="E1187" s="58" t="s">
        <v>45</v>
      </c>
      <c r="F1187" s="58" t="s">
        <v>119</v>
      </c>
      <c r="G1187" s="59">
        <v>3644.73</v>
      </c>
      <c r="H1187" s="57">
        <v>443540569</v>
      </c>
      <c r="I1187" s="59">
        <v>0</v>
      </c>
      <c r="J1187" s="59">
        <v>0</v>
      </c>
      <c r="K1187" s="59">
        <v>0</v>
      </c>
      <c r="L1187" s="59">
        <v>0</v>
      </c>
      <c r="M1187" s="59">
        <v>9986.4</v>
      </c>
      <c r="N1187" s="58" t="s">
        <v>113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0">
        <v>45918.805173611108</v>
      </c>
      <c r="B1188" s="61">
        <v>444318053</v>
      </c>
      <c r="C1188" s="62" t="s">
        <v>36</v>
      </c>
      <c r="D1188" s="62" t="s">
        <v>37</v>
      </c>
      <c r="E1188" s="62" t="s">
        <v>45</v>
      </c>
      <c r="F1188" s="62" t="s">
        <v>119</v>
      </c>
      <c r="G1188" s="63">
        <v>3644.73</v>
      </c>
      <c r="H1188" s="61">
        <v>443540571</v>
      </c>
      <c r="I1188" s="63">
        <v>0</v>
      </c>
      <c r="J1188" s="63">
        <v>0</v>
      </c>
      <c r="K1188" s="63">
        <v>0</v>
      </c>
      <c r="L1188" s="63">
        <v>0</v>
      </c>
      <c r="M1188" s="63">
        <v>9986.4</v>
      </c>
      <c r="N1188" s="62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6">
        <v>45918.805173611108</v>
      </c>
      <c r="B1189" s="57">
        <v>444318054</v>
      </c>
      <c r="C1189" s="58" t="s">
        <v>36</v>
      </c>
      <c r="D1189" s="58" t="s">
        <v>37</v>
      </c>
      <c r="E1189" s="58" t="s">
        <v>45</v>
      </c>
      <c r="F1189" s="58" t="s">
        <v>119</v>
      </c>
      <c r="G1189" s="59">
        <v>3644.75</v>
      </c>
      <c r="H1189" s="57">
        <v>443540572</v>
      </c>
      <c r="I1189" s="59">
        <v>0</v>
      </c>
      <c r="J1189" s="59">
        <v>0</v>
      </c>
      <c r="K1189" s="59">
        <v>0</v>
      </c>
      <c r="L1189" s="59">
        <v>0</v>
      </c>
      <c r="M1189" s="59">
        <v>9986.4</v>
      </c>
      <c r="N1189" s="5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0">
        <v>45918.805185185185</v>
      </c>
      <c r="B1190" s="61">
        <v>444318063</v>
      </c>
      <c r="C1190" s="62" t="s">
        <v>36</v>
      </c>
      <c r="D1190" s="62" t="s">
        <v>37</v>
      </c>
      <c r="E1190" s="62" t="s">
        <v>45</v>
      </c>
      <c r="F1190" s="62" t="s">
        <v>119</v>
      </c>
      <c r="G1190" s="63">
        <v>3644.75</v>
      </c>
      <c r="H1190" s="61">
        <v>443540582</v>
      </c>
      <c r="I1190" s="63">
        <v>0</v>
      </c>
      <c r="J1190" s="63">
        <v>0</v>
      </c>
      <c r="K1190" s="63">
        <v>0</v>
      </c>
      <c r="L1190" s="63">
        <v>0</v>
      </c>
      <c r="M1190" s="63">
        <v>9986.4</v>
      </c>
      <c r="N1190" s="62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6">
        <v>45918.809791666667</v>
      </c>
      <c r="B1191" s="57">
        <v>444319539</v>
      </c>
      <c r="C1191" s="58" t="s">
        <v>36</v>
      </c>
      <c r="D1191" s="58" t="s">
        <v>37</v>
      </c>
      <c r="E1191" s="58" t="s">
        <v>45</v>
      </c>
      <c r="F1191" s="58" t="s">
        <v>119</v>
      </c>
      <c r="G1191" s="59">
        <v>3644.5</v>
      </c>
      <c r="H1191" s="57">
        <v>443542073</v>
      </c>
      <c r="I1191" s="59">
        <v>0</v>
      </c>
      <c r="J1191" s="59">
        <v>0</v>
      </c>
      <c r="K1191" s="59">
        <v>0</v>
      </c>
      <c r="L1191" s="59">
        <v>0</v>
      </c>
      <c r="M1191" s="59">
        <v>9986.4</v>
      </c>
      <c r="N1191" s="5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0">
        <v>45918.829224537039</v>
      </c>
      <c r="B1192" s="61">
        <v>444324826</v>
      </c>
      <c r="C1192" s="62" t="s">
        <v>36</v>
      </c>
      <c r="D1192" s="62" t="s">
        <v>38</v>
      </c>
      <c r="E1192" s="62" t="s">
        <v>46</v>
      </c>
      <c r="F1192" s="62" t="s">
        <v>119</v>
      </c>
      <c r="G1192" s="63">
        <v>3646.28</v>
      </c>
      <c r="H1192" s="61">
        <v>443547239</v>
      </c>
      <c r="I1192" s="63">
        <v>0</v>
      </c>
      <c r="J1192" s="63">
        <v>0</v>
      </c>
      <c r="K1192" s="63">
        <v>0</v>
      </c>
      <c r="L1192" s="63">
        <v>1.58</v>
      </c>
      <c r="M1192" s="63">
        <v>9987.98</v>
      </c>
      <c r="N1192" s="62" t="s">
        <v>1149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6">
        <v>45918.829224537039</v>
      </c>
      <c r="B1193" s="57">
        <v>444324827</v>
      </c>
      <c r="C1193" s="58" t="s">
        <v>36</v>
      </c>
      <c r="D1193" s="58" t="s">
        <v>38</v>
      </c>
      <c r="E1193" s="58" t="s">
        <v>46</v>
      </c>
      <c r="F1193" s="58" t="s">
        <v>119</v>
      </c>
      <c r="G1193" s="59">
        <v>3646.28</v>
      </c>
      <c r="H1193" s="57">
        <v>443547240</v>
      </c>
      <c r="I1193" s="59">
        <v>0</v>
      </c>
      <c r="J1193" s="59">
        <v>0</v>
      </c>
      <c r="K1193" s="59">
        <v>0</v>
      </c>
      <c r="L1193" s="59">
        <v>1.58</v>
      </c>
      <c r="M1193" s="59">
        <v>9989.56</v>
      </c>
      <c r="N1193" s="58" t="s">
        <v>1149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0">
        <v>45918.829224537039</v>
      </c>
      <c r="B1194" s="61">
        <v>444324828</v>
      </c>
      <c r="C1194" s="62" t="s">
        <v>36</v>
      </c>
      <c r="D1194" s="62" t="s">
        <v>38</v>
      </c>
      <c r="E1194" s="62" t="s">
        <v>46</v>
      </c>
      <c r="F1194" s="62" t="s">
        <v>119</v>
      </c>
      <c r="G1194" s="63">
        <v>3646.28</v>
      </c>
      <c r="H1194" s="61">
        <v>443547241</v>
      </c>
      <c r="I1194" s="63">
        <v>0</v>
      </c>
      <c r="J1194" s="63">
        <v>0</v>
      </c>
      <c r="K1194" s="63">
        <v>0</v>
      </c>
      <c r="L1194" s="63">
        <v>1.55</v>
      </c>
      <c r="M1194" s="63">
        <v>9991.11</v>
      </c>
      <c r="N1194" s="62" t="s">
        <v>1149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6">
        <v>45918.830625000002</v>
      </c>
      <c r="B1195" s="57">
        <v>444325653</v>
      </c>
      <c r="C1195" s="58" t="s">
        <v>36</v>
      </c>
      <c r="D1195" s="58" t="s">
        <v>37</v>
      </c>
      <c r="E1195" s="58" t="s">
        <v>45</v>
      </c>
      <c r="F1195" s="58" t="s">
        <v>119</v>
      </c>
      <c r="G1195" s="59">
        <v>3647.07</v>
      </c>
      <c r="H1195" s="57">
        <v>443548024</v>
      </c>
      <c r="I1195" s="59">
        <v>0</v>
      </c>
      <c r="J1195" s="59">
        <v>0</v>
      </c>
      <c r="K1195" s="59">
        <v>0</v>
      </c>
      <c r="L1195" s="59">
        <v>0</v>
      </c>
      <c r="M1195" s="59">
        <v>9991.11</v>
      </c>
      <c r="N1195" s="58" t="s">
        <v>118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0">
        <v>45918.831111111111</v>
      </c>
      <c r="B1196" s="61">
        <v>444326026</v>
      </c>
      <c r="C1196" s="62" t="s">
        <v>36</v>
      </c>
      <c r="D1196" s="62" t="s">
        <v>38</v>
      </c>
      <c r="E1196" s="62" t="s">
        <v>46</v>
      </c>
      <c r="F1196" s="62" t="s">
        <v>119</v>
      </c>
      <c r="G1196" s="63">
        <v>3646.33</v>
      </c>
      <c r="H1196" s="61">
        <v>443548396</v>
      </c>
      <c r="I1196" s="63">
        <v>0</v>
      </c>
      <c r="J1196" s="63">
        <v>0</v>
      </c>
      <c r="K1196" s="63">
        <v>0</v>
      </c>
      <c r="L1196" s="63">
        <v>1.1599999999999999</v>
      </c>
      <c r="M1196" s="63">
        <v>9992.27</v>
      </c>
      <c r="N1196" s="62" t="s">
        <v>1150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6">
        <v>45918.831203703703</v>
      </c>
      <c r="B1197" s="57">
        <v>444326045</v>
      </c>
      <c r="C1197" s="58" t="s">
        <v>36</v>
      </c>
      <c r="D1197" s="58" t="s">
        <v>37</v>
      </c>
      <c r="E1197" s="58" t="s">
        <v>45</v>
      </c>
      <c r="F1197" s="58" t="s">
        <v>119</v>
      </c>
      <c r="G1197" s="59">
        <v>3646.38</v>
      </c>
      <c r="H1197" s="57">
        <v>443548414</v>
      </c>
      <c r="I1197" s="59">
        <v>0</v>
      </c>
      <c r="J1197" s="59">
        <v>0</v>
      </c>
      <c r="K1197" s="59">
        <v>0</v>
      </c>
      <c r="L1197" s="59">
        <v>0</v>
      </c>
      <c r="M1197" s="59">
        <v>9992.27</v>
      </c>
      <c r="N1197" s="58" t="s">
        <v>115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0">
        <v>45918.831319444442</v>
      </c>
      <c r="B1198" s="61">
        <v>444326066</v>
      </c>
      <c r="C1198" s="62" t="s">
        <v>36</v>
      </c>
      <c r="D1198" s="62" t="s">
        <v>37</v>
      </c>
      <c r="E1198" s="62" t="s">
        <v>45</v>
      </c>
      <c r="F1198" s="62" t="s">
        <v>119</v>
      </c>
      <c r="G1198" s="63">
        <v>3646.33</v>
      </c>
      <c r="H1198" s="61">
        <v>443548436</v>
      </c>
      <c r="I1198" s="63">
        <v>0</v>
      </c>
      <c r="J1198" s="63">
        <v>0</v>
      </c>
      <c r="K1198" s="63">
        <v>0</v>
      </c>
      <c r="L1198" s="63">
        <v>0</v>
      </c>
      <c r="M1198" s="63">
        <v>9992.27</v>
      </c>
      <c r="N1198" s="62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6">
        <v>45918.831319444442</v>
      </c>
      <c r="B1199" s="57">
        <v>444326068</v>
      </c>
      <c r="C1199" s="58" t="s">
        <v>36</v>
      </c>
      <c r="D1199" s="58" t="s">
        <v>37</v>
      </c>
      <c r="E1199" s="58" t="s">
        <v>45</v>
      </c>
      <c r="F1199" s="58" t="s">
        <v>119</v>
      </c>
      <c r="G1199" s="59">
        <v>3646.39</v>
      </c>
      <c r="H1199" s="57">
        <v>443548438</v>
      </c>
      <c r="I1199" s="59">
        <v>0</v>
      </c>
      <c r="J1199" s="59">
        <v>0</v>
      </c>
      <c r="K1199" s="59">
        <v>0</v>
      </c>
      <c r="L1199" s="59">
        <v>0</v>
      </c>
      <c r="M1199" s="59">
        <v>9992.27</v>
      </c>
      <c r="N1199" s="58" t="s">
        <v>107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0">
        <v>45918.831331018519</v>
      </c>
      <c r="B1200" s="61">
        <v>444326069</v>
      </c>
      <c r="C1200" s="62" t="s">
        <v>36</v>
      </c>
      <c r="D1200" s="62" t="s">
        <v>37</v>
      </c>
      <c r="E1200" s="62" t="s">
        <v>45</v>
      </c>
      <c r="F1200" s="62" t="s">
        <v>119</v>
      </c>
      <c r="G1200" s="63">
        <v>3646.43</v>
      </c>
      <c r="H1200" s="61">
        <v>443548439</v>
      </c>
      <c r="I1200" s="63">
        <v>0</v>
      </c>
      <c r="J1200" s="63">
        <v>0</v>
      </c>
      <c r="K1200" s="63">
        <v>0</v>
      </c>
      <c r="L1200" s="63">
        <v>0</v>
      </c>
      <c r="M1200" s="63">
        <v>9992.27</v>
      </c>
      <c r="N1200" s="62" t="s">
        <v>108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6">
        <v>45918.832766203705</v>
      </c>
      <c r="B1201" s="57">
        <v>444326745</v>
      </c>
      <c r="C1201" s="58" t="s">
        <v>36</v>
      </c>
      <c r="D1201" s="58" t="s">
        <v>38</v>
      </c>
      <c r="E1201" s="58" t="s">
        <v>46</v>
      </c>
      <c r="F1201" s="58" t="s">
        <v>119</v>
      </c>
      <c r="G1201" s="59">
        <v>3645.71</v>
      </c>
      <c r="H1201" s="57">
        <v>443549104</v>
      </c>
      <c r="I1201" s="59">
        <v>0</v>
      </c>
      <c r="J1201" s="59">
        <v>0</v>
      </c>
      <c r="K1201" s="59">
        <v>0</v>
      </c>
      <c r="L1201" s="59">
        <v>0.98</v>
      </c>
      <c r="M1201" s="59">
        <v>9993.25</v>
      </c>
      <c r="N1201" s="58" t="s">
        <v>1151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0">
        <v>45918.832766203705</v>
      </c>
      <c r="B1202" s="61">
        <v>444326746</v>
      </c>
      <c r="C1202" s="62" t="s">
        <v>36</v>
      </c>
      <c r="D1202" s="62" t="s">
        <v>38</v>
      </c>
      <c r="E1202" s="62" t="s">
        <v>46</v>
      </c>
      <c r="F1202" s="62" t="s">
        <v>119</v>
      </c>
      <c r="G1202" s="63">
        <v>3645.71</v>
      </c>
      <c r="H1202" s="61">
        <v>443549105</v>
      </c>
      <c r="I1202" s="63">
        <v>0</v>
      </c>
      <c r="J1202" s="63">
        <v>0</v>
      </c>
      <c r="K1202" s="63">
        <v>0</v>
      </c>
      <c r="L1202" s="63">
        <v>0.96</v>
      </c>
      <c r="M1202" s="63">
        <v>9994.2099999999991</v>
      </c>
      <c r="N1202" s="62" t="s">
        <v>1152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6">
        <v>45918.832766203705</v>
      </c>
      <c r="B1203" s="57">
        <v>444326747</v>
      </c>
      <c r="C1203" s="58" t="s">
        <v>36</v>
      </c>
      <c r="D1203" s="58" t="s">
        <v>38</v>
      </c>
      <c r="E1203" s="58" t="s">
        <v>46</v>
      </c>
      <c r="F1203" s="58" t="s">
        <v>119</v>
      </c>
      <c r="G1203" s="59">
        <v>3645.71</v>
      </c>
      <c r="H1203" s="57">
        <v>443549106</v>
      </c>
      <c r="I1203" s="59">
        <v>0</v>
      </c>
      <c r="J1203" s="59">
        <v>0</v>
      </c>
      <c r="K1203" s="59">
        <v>0</v>
      </c>
      <c r="L1203" s="59">
        <v>0.96</v>
      </c>
      <c r="M1203" s="59">
        <v>9995.17</v>
      </c>
      <c r="N1203" s="58" t="s">
        <v>1152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0">
        <v>45918.832939814813</v>
      </c>
      <c r="B1204" s="61">
        <v>444326783</v>
      </c>
      <c r="C1204" s="62" t="s">
        <v>36</v>
      </c>
      <c r="D1204" s="62" t="s">
        <v>37</v>
      </c>
      <c r="E1204" s="62" t="s">
        <v>45</v>
      </c>
      <c r="F1204" s="62" t="s">
        <v>119</v>
      </c>
      <c r="G1204" s="63">
        <v>3646.09</v>
      </c>
      <c r="H1204" s="61">
        <v>443549142</v>
      </c>
      <c r="I1204" s="63">
        <v>0</v>
      </c>
      <c r="J1204" s="63">
        <v>0</v>
      </c>
      <c r="K1204" s="63">
        <v>0</v>
      </c>
      <c r="L1204" s="63">
        <v>0</v>
      </c>
      <c r="M1204" s="63">
        <v>9995.17</v>
      </c>
      <c r="N1204" s="62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6">
        <v>45918.832939814813</v>
      </c>
      <c r="B1205" s="57">
        <v>444326785</v>
      </c>
      <c r="C1205" s="58" t="s">
        <v>36</v>
      </c>
      <c r="D1205" s="58" t="s">
        <v>37</v>
      </c>
      <c r="E1205" s="58" t="s">
        <v>45</v>
      </c>
      <c r="F1205" s="58" t="s">
        <v>119</v>
      </c>
      <c r="G1205" s="59">
        <v>3646.09</v>
      </c>
      <c r="H1205" s="57">
        <v>443549144</v>
      </c>
      <c r="I1205" s="59">
        <v>0</v>
      </c>
      <c r="J1205" s="59">
        <v>0</v>
      </c>
      <c r="K1205" s="59">
        <v>0</v>
      </c>
      <c r="L1205" s="59">
        <v>0</v>
      </c>
      <c r="M1205" s="59">
        <v>9995.17</v>
      </c>
      <c r="N1205" s="5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0">
        <v>45918.832951388889</v>
      </c>
      <c r="B1206" s="61">
        <v>444326786</v>
      </c>
      <c r="C1206" s="62" t="s">
        <v>36</v>
      </c>
      <c r="D1206" s="62" t="s">
        <v>37</v>
      </c>
      <c r="E1206" s="62" t="s">
        <v>45</v>
      </c>
      <c r="F1206" s="62" t="s">
        <v>119</v>
      </c>
      <c r="G1206" s="63">
        <v>3646.09</v>
      </c>
      <c r="H1206" s="61">
        <v>443549145</v>
      </c>
      <c r="I1206" s="63">
        <v>0</v>
      </c>
      <c r="J1206" s="63">
        <v>0</v>
      </c>
      <c r="K1206" s="63">
        <v>0</v>
      </c>
      <c r="L1206" s="63">
        <v>0</v>
      </c>
      <c r="M1206" s="63">
        <v>9995.17</v>
      </c>
      <c r="N1206" s="62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6">
        <v>45918.833518518521</v>
      </c>
      <c r="B1207" s="57">
        <v>444327050</v>
      </c>
      <c r="C1207" s="58" t="s">
        <v>36</v>
      </c>
      <c r="D1207" s="58" t="s">
        <v>37</v>
      </c>
      <c r="E1207" s="58" t="s">
        <v>45</v>
      </c>
      <c r="F1207" s="58" t="s">
        <v>119</v>
      </c>
      <c r="G1207" s="59">
        <v>3645.98</v>
      </c>
      <c r="H1207" s="57">
        <v>443549430</v>
      </c>
      <c r="I1207" s="59">
        <v>0</v>
      </c>
      <c r="J1207" s="59">
        <v>0</v>
      </c>
      <c r="K1207" s="59">
        <v>0</v>
      </c>
      <c r="L1207" s="59">
        <v>0</v>
      </c>
      <c r="M1207" s="59">
        <v>9995.17</v>
      </c>
      <c r="N1207" s="58" t="s">
        <v>92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0">
        <v>45918.83630787037</v>
      </c>
      <c r="B1208" s="61">
        <v>444327783</v>
      </c>
      <c r="C1208" s="62" t="s">
        <v>36</v>
      </c>
      <c r="D1208" s="62" t="s">
        <v>38</v>
      </c>
      <c r="E1208" s="62" t="s">
        <v>46</v>
      </c>
      <c r="F1208" s="62" t="s">
        <v>119</v>
      </c>
      <c r="G1208" s="63">
        <v>3644.83</v>
      </c>
      <c r="H1208" s="61">
        <v>443550168</v>
      </c>
      <c r="I1208" s="63">
        <v>0</v>
      </c>
      <c r="J1208" s="63">
        <v>0</v>
      </c>
      <c r="K1208" s="63">
        <v>0</v>
      </c>
      <c r="L1208" s="63">
        <v>-1.6</v>
      </c>
      <c r="M1208" s="63">
        <v>9993.57</v>
      </c>
      <c r="N1208" s="62" t="s">
        <v>1153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6">
        <v>45918.840231481481</v>
      </c>
      <c r="B1209" s="57">
        <v>444329172</v>
      </c>
      <c r="C1209" s="58" t="s">
        <v>36</v>
      </c>
      <c r="D1209" s="58" t="s">
        <v>38</v>
      </c>
      <c r="E1209" s="58" t="s">
        <v>45</v>
      </c>
      <c r="F1209" s="58" t="s">
        <v>119</v>
      </c>
      <c r="G1209" s="59">
        <v>3644.82</v>
      </c>
      <c r="H1209" s="57">
        <v>443551536</v>
      </c>
      <c r="I1209" s="59">
        <v>0</v>
      </c>
      <c r="J1209" s="59">
        <v>0</v>
      </c>
      <c r="K1209" s="59">
        <v>0</v>
      </c>
      <c r="L1209" s="59">
        <v>0</v>
      </c>
      <c r="M1209" s="59">
        <v>9993.57</v>
      </c>
      <c r="N1209" s="5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0">
        <v>45918.840231481481</v>
      </c>
      <c r="B1210" s="61">
        <v>444329174</v>
      </c>
      <c r="C1210" s="62" t="s">
        <v>36</v>
      </c>
      <c r="D1210" s="62" t="s">
        <v>38</v>
      </c>
      <c r="E1210" s="62" t="s">
        <v>45</v>
      </c>
      <c r="F1210" s="62" t="s">
        <v>119</v>
      </c>
      <c r="G1210" s="63">
        <v>3644.78</v>
      </c>
      <c r="H1210" s="61">
        <v>443551538</v>
      </c>
      <c r="I1210" s="63">
        <v>0</v>
      </c>
      <c r="J1210" s="63">
        <v>0</v>
      </c>
      <c r="K1210" s="63">
        <v>0</v>
      </c>
      <c r="L1210" s="63">
        <v>0</v>
      </c>
      <c r="M1210" s="63">
        <v>9993.57</v>
      </c>
      <c r="N1210" s="62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6">
        <v>45918.840243055558</v>
      </c>
      <c r="B1211" s="57">
        <v>444329175</v>
      </c>
      <c r="C1211" s="58" t="s">
        <v>36</v>
      </c>
      <c r="D1211" s="58" t="s">
        <v>38</v>
      </c>
      <c r="E1211" s="58" t="s">
        <v>45</v>
      </c>
      <c r="F1211" s="58" t="s">
        <v>119</v>
      </c>
      <c r="G1211" s="59">
        <v>3644.69</v>
      </c>
      <c r="H1211" s="57">
        <v>443551539</v>
      </c>
      <c r="I1211" s="59">
        <v>0</v>
      </c>
      <c r="J1211" s="59">
        <v>0</v>
      </c>
      <c r="K1211" s="59">
        <v>0</v>
      </c>
      <c r="L1211" s="59">
        <v>0</v>
      </c>
      <c r="M1211" s="59">
        <v>9993.57</v>
      </c>
      <c r="N1211" s="5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0">
        <v>45918.840914351851</v>
      </c>
      <c r="B1212" s="61">
        <v>444329261</v>
      </c>
      <c r="C1212" s="62" t="s">
        <v>36</v>
      </c>
      <c r="D1212" s="62" t="s">
        <v>38</v>
      </c>
      <c r="E1212" s="62" t="s">
        <v>46</v>
      </c>
      <c r="F1212" s="62" t="s">
        <v>119</v>
      </c>
      <c r="G1212" s="63">
        <v>3644.08</v>
      </c>
      <c r="H1212" s="61">
        <v>443551631</v>
      </c>
      <c r="I1212" s="63">
        <v>0</v>
      </c>
      <c r="J1212" s="63">
        <v>0</v>
      </c>
      <c r="K1212" s="63">
        <v>0</v>
      </c>
      <c r="L1212" s="63">
        <v>-2.99</v>
      </c>
      <c r="M1212" s="63">
        <v>9990.58</v>
      </c>
      <c r="N1212" s="62" t="s">
        <v>1154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6">
        <v>45918.841157407405</v>
      </c>
      <c r="B1213" s="57">
        <v>444329357</v>
      </c>
      <c r="C1213" s="58" t="s">
        <v>36</v>
      </c>
      <c r="D1213" s="58" t="s">
        <v>38</v>
      </c>
      <c r="E1213" s="58" t="s">
        <v>45</v>
      </c>
      <c r="F1213" s="58" t="s">
        <v>119</v>
      </c>
      <c r="G1213" s="59">
        <v>3644.1</v>
      </c>
      <c r="H1213" s="57">
        <v>443551726</v>
      </c>
      <c r="I1213" s="59">
        <v>0</v>
      </c>
      <c r="J1213" s="59">
        <v>0</v>
      </c>
      <c r="K1213" s="59">
        <v>0</v>
      </c>
      <c r="L1213" s="59">
        <v>0</v>
      </c>
      <c r="M1213" s="59">
        <v>9990.58</v>
      </c>
      <c r="N1213" s="58" t="s">
        <v>118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0">
        <v>45918.846018518518</v>
      </c>
      <c r="B1214" s="61">
        <v>444331424</v>
      </c>
      <c r="C1214" s="62" t="s">
        <v>36</v>
      </c>
      <c r="D1214" s="62" t="s">
        <v>38</v>
      </c>
      <c r="E1214" s="62" t="s">
        <v>45</v>
      </c>
      <c r="F1214" s="62" t="s">
        <v>119</v>
      </c>
      <c r="G1214" s="63">
        <v>3644.19</v>
      </c>
      <c r="H1214" s="61">
        <v>443553743</v>
      </c>
      <c r="I1214" s="63">
        <v>0</v>
      </c>
      <c r="J1214" s="63">
        <v>0</v>
      </c>
      <c r="K1214" s="63">
        <v>0</v>
      </c>
      <c r="L1214" s="63">
        <v>0</v>
      </c>
      <c r="M1214" s="63">
        <v>9990.58</v>
      </c>
      <c r="N1214" s="62" t="s">
        <v>108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6">
        <v>45918.846620370372</v>
      </c>
      <c r="B1215" s="57">
        <v>444331556</v>
      </c>
      <c r="C1215" s="58" t="s">
        <v>36</v>
      </c>
      <c r="D1215" s="58" t="s">
        <v>38</v>
      </c>
      <c r="E1215" s="58" t="s">
        <v>46</v>
      </c>
      <c r="F1215" s="58" t="s">
        <v>119</v>
      </c>
      <c r="G1215" s="59">
        <v>3643.59</v>
      </c>
      <c r="H1215" s="57">
        <v>443553873</v>
      </c>
      <c r="I1215" s="59">
        <v>0</v>
      </c>
      <c r="J1215" s="59">
        <v>0</v>
      </c>
      <c r="K1215" s="59">
        <v>0</v>
      </c>
      <c r="L1215" s="59">
        <v>-2.5</v>
      </c>
      <c r="M1215" s="59">
        <v>9988.08</v>
      </c>
      <c r="N1215" s="58" t="s">
        <v>1155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0">
        <v>45918.847060185188</v>
      </c>
      <c r="B1216" s="61">
        <v>444331743</v>
      </c>
      <c r="C1216" s="62" t="s">
        <v>36</v>
      </c>
      <c r="D1216" s="62" t="s">
        <v>38</v>
      </c>
      <c r="E1216" s="62" t="s">
        <v>45</v>
      </c>
      <c r="F1216" s="62" t="s">
        <v>119</v>
      </c>
      <c r="G1216" s="63">
        <v>3644.02</v>
      </c>
      <c r="H1216" s="61">
        <v>443554057</v>
      </c>
      <c r="I1216" s="63">
        <v>0</v>
      </c>
      <c r="J1216" s="63">
        <v>0</v>
      </c>
      <c r="K1216" s="63">
        <v>0</v>
      </c>
      <c r="L1216" s="63">
        <v>0</v>
      </c>
      <c r="M1216" s="63">
        <v>9988.08</v>
      </c>
      <c r="N1216" s="62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6">
        <v>45918.852777777778</v>
      </c>
      <c r="B1217" s="57">
        <v>444333052</v>
      </c>
      <c r="C1217" s="58" t="s">
        <v>36</v>
      </c>
      <c r="D1217" s="58" t="s">
        <v>37</v>
      </c>
      <c r="E1217" s="58" t="s">
        <v>46</v>
      </c>
      <c r="F1217" s="58" t="s">
        <v>119</v>
      </c>
      <c r="G1217" s="59">
        <v>3645.76</v>
      </c>
      <c r="H1217" s="57">
        <v>443555344</v>
      </c>
      <c r="I1217" s="59">
        <v>0</v>
      </c>
      <c r="J1217" s="59">
        <v>0</v>
      </c>
      <c r="K1217" s="59">
        <v>0</v>
      </c>
      <c r="L1217" s="59">
        <v>-1.57</v>
      </c>
      <c r="M1217" s="59">
        <v>9986.51</v>
      </c>
      <c r="N1217" s="58" t="s">
        <v>1156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0">
        <v>45918.869513888887</v>
      </c>
      <c r="B1218" s="61">
        <v>444337459</v>
      </c>
      <c r="C1218" s="62" t="s">
        <v>36</v>
      </c>
      <c r="D1218" s="62" t="s">
        <v>38</v>
      </c>
      <c r="E1218" s="62" t="s">
        <v>45</v>
      </c>
      <c r="F1218" s="62" t="s">
        <v>119</v>
      </c>
      <c r="G1218" s="63">
        <v>3643.79</v>
      </c>
      <c r="H1218" s="61">
        <v>443559678</v>
      </c>
      <c r="I1218" s="63">
        <v>0</v>
      </c>
      <c r="J1218" s="63">
        <v>0</v>
      </c>
      <c r="K1218" s="63">
        <v>0</v>
      </c>
      <c r="L1218" s="63">
        <v>0</v>
      </c>
      <c r="M1218" s="63">
        <v>9986.51</v>
      </c>
      <c r="N1218" s="62" t="s">
        <v>106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6">
        <v>45918.872604166667</v>
      </c>
      <c r="B1219" s="57">
        <v>444338044</v>
      </c>
      <c r="C1219" s="58" t="s">
        <v>36</v>
      </c>
      <c r="D1219" s="58" t="s">
        <v>38</v>
      </c>
      <c r="E1219" s="58" t="s">
        <v>46</v>
      </c>
      <c r="F1219" s="58" t="s">
        <v>119</v>
      </c>
      <c r="G1219" s="59">
        <v>3643.38</v>
      </c>
      <c r="H1219" s="57">
        <v>443560243</v>
      </c>
      <c r="I1219" s="59">
        <v>0</v>
      </c>
      <c r="J1219" s="59">
        <v>0</v>
      </c>
      <c r="K1219" s="59">
        <v>0</v>
      </c>
      <c r="L1219" s="59">
        <v>-3</v>
      </c>
      <c r="M1219" s="59">
        <v>9983.51</v>
      </c>
      <c r="N1219" s="58" t="s">
        <v>1157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0">
        <v>45918.872893518521</v>
      </c>
      <c r="B1220" s="61">
        <v>444338075</v>
      </c>
      <c r="C1220" s="62" t="s">
        <v>36</v>
      </c>
      <c r="D1220" s="62" t="s">
        <v>38</v>
      </c>
      <c r="E1220" s="62" t="s">
        <v>46</v>
      </c>
      <c r="F1220" s="62" t="s">
        <v>119</v>
      </c>
      <c r="G1220" s="63">
        <v>3643.34</v>
      </c>
      <c r="H1220" s="61">
        <v>443560270</v>
      </c>
      <c r="I1220" s="63">
        <v>0</v>
      </c>
      <c r="J1220" s="63">
        <v>0</v>
      </c>
      <c r="K1220" s="63">
        <v>0</v>
      </c>
      <c r="L1220" s="63">
        <v>-2.99</v>
      </c>
      <c r="M1220" s="63">
        <v>9980.52</v>
      </c>
      <c r="N1220" s="62" t="s">
        <v>1158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6">
        <v>45918.872893518521</v>
      </c>
      <c r="B1221" s="57">
        <v>444338078</v>
      </c>
      <c r="C1221" s="58" t="s">
        <v>36</v>
      </c>
      <c r="D1221" s="58" t="s">
        <v>38</v>
      </c>
      <c r="E1221" s="58" t="s">
        <v>46</v>
      </c>
      <c r="F1221" s="58" t="s">
        <v>119</v>
      </c>
      <c r="G1221" s="59">
        <v>3643.3</v>
      </c>
      <c r="H1221" s="57">
        <v>443560273</v>
      </c>
      <c r="I1221" s="59">
        <v>0</v>
      </c>
      <c r="J1221" s="59">
        <v>0</v>
      </c>
      <c r="K1221" s="59">
        <v>0</v>
      </c>
      <c r="L1221" s="59">
        <v>-3.09</v>
      </c>
      <c r="M1221" s="59">
        <v>9977.43</v>
      </c>
      <c r="N1221" s="58" t="s">
        <v>1159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0">
        <v>45918.872986111113</v>
      </c>
      <c r="B1222" s="61">
        <v>444338094</v>
      </c>
      <c r="C1222" s="62" t="s">
        <v>36</v>
      </c>
      <c r="D1222" s="62" t="s">
        <v>38</v>
      </c>
      <c r="E1222" s="62" t="s">
        <v>45</v>
      </c>
      <c r="F1222" s="62" t="s">
        <v>119</v>
      </c>
      <c r="G1222" s="63">
        <v>3643.49</v>
      </c>
      <c r="H1222" s="61">
        <v>443560288</v>
      </c>
      <c r="I1222" s="63">
        <v>0</v>
      </c>
      <c r="J1222" s="63">
        <v>0</v>
      </c>
      <c r="K1222" s="63">
        <v>0</v>
      </c>
      <c r="L1222" s="63">
        <v>0</v>
      </c>
      <c r="M1222" s="63">
        <v>9977.43</v>
      </c>
      <c r="N1222" s="62" t="s">
        <v>115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6">
        <v>45918.873680555553</v>
      </c>
      <c r="B1223" s="57">
        <v>444338523</v>
      </c>
      <c r="C1223" s="58" t="s">
        <v>36</v>
      </c>
      <c r="D1223" s="58" t="s">
        <v>38</v>
      </c>
      <c r="E1223" s="58" t="s">
        <v>45</v>
      </c>
      <c r="F1223" s="58" t="s">
        <v>119</v>
      </c>
      <c r="G1223" s="59">
        <v>3643.63</v>
      </c>
      <c r="H1223" s="57">
        <v>443560717</v>
      </c>
      <c r="I1223" s="59">
        <v>0</v>
      </c>
      <c r="J1223" s="59">
        <v>0</v>
      </c>
      <c r="K1223" s="59">
        <v>0</v>
      </c>
      <c r="L1223" s="59">
        <v>0</v>
      </c>
      <c r="M1223" s="59">
        <v>9977.43</v>
      </c>
      <c r="N1223" s="5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0">
        <v>45918.875914351855</v>
      </c>
      <c r="B1224" s="61">
        <v>444338976</v>
      </c>
      <c r="C1224" s="62" t="s">
        <v>36</v>
      </c>
      <c r="D1224" s="62" t="s">
        <v>38</v>
      </c>
      <c r="E1224" s="62" t="s">
        <v>46</v>
      </c>
      <c r="F1224" s="62" t="s">
        <v>119</v>
      </c>
      <c r="G1224" s="63">
        <v>3643.08</v>
      </c>
      <c r="H1224" s="61">
        <v>443561163</v>
      </c>
      <c r="I1224" s="63">
        <v>0</v>
      </c>
      <c r="J1224" s="63">
        <v>0</v>
      </c>
      <c r="K1224" s="63">
        <v>0</v>
      </c>
      <c r="L1224" s="63">
        <v>-3.01</v>
      </c>
      <c r="M1224" s="63">
        <v>9974.42</v>
      </c>
      <c r="N1224" s="62" t="s">
        <v>1160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6">
        <v>45918.875914351855</v>
      </c>
      <c r="B1225" s="57">
        <v>444338978</v>
      </c>
      <c r="C1225" s="58" t="s">
        <v>36</v>
      </c>
      <c r="D1225" s="58" t="s">
        <v>38</v>
      </c>
      <c r="E1225" s="58" t="s">
        <v>46</v>
      </c>
      <c r="F1225" s="58" t="s">
        <v>119</v>
      </c>
      <c r="G1225" s="59">
        <v>3643.08</v>
      </c>
      <c r="H1225" s="57">
        <v>443561164</v>
      </c>
      <c r="I1225" s="59">
        <v>0</v>
      </c>
      <c r="J1225" s="59">
        <v>0</v>
      </c>
      <c r="K1225" s="59">
        <v>0</v>
      </c>
      <c r="L1225" s="59">
        <v>-3.01</v>
      </c>
      <c r="M1225" s="59">
        <v>9971.41</v>
      </c>
      <c r="N1225" s="58" t="s">
        <v>1160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0">
        <v>45918.876099537039</v>
      </c>
      <c r="B1226" s="61">
        <v>444339020</v>
      </c>
      <c r="C1226" s="62" t="s">
        <v>36</v>
      </c>
      <c r="D1226" s="62" t="s">
        <v>38</v>
      </c>
      <c r="E1226" s="62" t="s">
        <v>46</v>
      </c>
      <c r="F1226" s="62" t="s">
        <v>119</v>
      </c>
      <c r="G1226" s="63">
        <v>3643</v>
      </c>
      <c r="H1226" s="61">
        <v>443561204</v>
      </c>
      <c r="I1226" s="63">
        <v>0</v>
      </c>
      <c r="J1226" s="63">
        <v>0</v>
      </c>
      <c r="K1226" s="63">
        <v>0</v>
      </c>
      <c r="L1226" s="63">
        <v>-2.98</v>
      </c>
      <c r="M1226" s="63">
        <v>9968.43</v>
      </c>
      <c r="N1226" s="62" t="s">
        <v>1161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6">
        <v>45918.876238425924</v>
      </c>
      <c r="B1227" s="57">
        <v>444339145</v>
      </c>
      <c r="C1227" s="58" t="s">
        <v>36</v>
      </c>
      <c r="D1227" s="58" t="s">
        <v>38</v>
      </c>
      <c r="E1227" s="58" t="s">
        <v>46</v>
      </c>
      <c r="F1227" s="58" t="s">
        <v>119</v>
      </c>
      <c r="G1227" s="59">
        <v>3642.2</v>
      </c>
      <c r="H1227" s="57">
        <v>443561325</v>
      </c>
      <c r="I1227" s="59">
        <v>0</v>
      </c>
      <c r="J1227" s="59">
        <v>0</v>
      </c>
      <c r="K1227" s="59">
        <v>0</v>
      </c>
      <c r="L1227" s="59">
        <v>-2.97</v>
      </c>
      <c r="M1227" s="59">
        <v>9965.4599999999991</v>
      </c>
      <c r="N1227" s="58" t="s">
        <v>1162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0">
        <v>45918.876261574071</v>
      </c>
      <c r="B1228" s="61">
        <v>444339187</v>
      </c>
      <c r="C1228" s="62" t="s">
        <v>36</v>
      </c>
      <c r="D1228" s="62" t="s">
        <v>37</v>
      </c>
      <c r="E1228" s="62" t="s">
        <v>46</v>
      </c>
      <c r="F1228" s="62" t="s">
        <v>119</v>
      </c>
      <c r="G1228" s="63">
        <v>3642.13</v>
      </c>
      <c r="H1228" s="61">
        <v>443561365</v>
      </c>
      <c r="I1228" s="63">
        <v>0</v>
      </c>
      <c r="J1228" s="63">
        <v>0</v>
      </c>
      <c r="K1228" s="63">
        <v>0</v>
      </c>
      <c r="L1228" s="63">
        <v>1.5</v>
      </c>
      <c r="M1228" s="63">
        <v>9966.9599999999991</v>
      </c>
      <c r="N1228" s="62" t="s">
        <v>1163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6">
        <v>45918.876273148147</v>
      </c>
      <c r="B1229" s="57">
        <v>444339222</v>
      </c>
      <c r="C1229" s="58" t="s">
        <v>36</v>
      </c>
      <c r="D1229" s="58" t="s">
        <v>38</v>
      </c>
      <c r="E1229" s="58" t="s">
        <v>46</v>
      </c>
      <c r="F1229" s="58" t="s">
        <v>119</v>
      </c>
      <c r="G1229" s="59">
        <v>3641.44</v>
      </c>
      <c r="H1229" s="57">
        <v>443561399</v>
      </c>
      <c r="I1229" s="59">
        <v>0</v>
      </c>
      <c r="J1229" s="59">
        <v>0</v>
      </c>
      <c r="K1229" s="59">
        <v>0</v>
      </c>
      <c r="L1229" s="59">
        <v>-3.29</v>
      </c>
      <c r="M1229" s="59">
        <v>9963.67</v>
      </c>
      <c r="N1229" s="58" t="s">
        <v>1132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0">
        <v>45918.876284722224</v>
      </c>
      <c r="B1230" s="61">
        <v>444339270</v>
      </c>
      <c r="C1230" s="62" t="s">
        <v>36</v>
      </c>
      <c r="D1230" s="62" t="s">
        <v>38</v>
      </c>
      <c r="E1230" s="62" t="s">
        <v>46</v>
      </c>
      <c r="F1230" s="62" t="s">
        <v>119</v>
      </c>
      <c r="G1230" s="63">
        <v>3640.88</v>
      </c>
      <c r="H1230" s="61">
        <v>443561441</v>
      </c>
      <c r="I1230" s="63">
        <v>0</v>
      </c>
      <c r="J1230" s="63">
        <v>0</v>
      </c>
      <c r="K1230" s="63">
        <v>0</v>
      </c>
      <c r="L1230" s="63">
        <v>-3.62</v>
      </c>
      <c r="M1230" s="63">
        <v>9960.0499999999993</v>
      </c>
      <c r="N1230" s="62" t="s">
        <v>1164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6">
        <v>45918.876284722224</v>
      </c>
      <c r="B1231" s="57">
        <v>444339330</v>
      </c>
      <c r="C1231" s="58" t="s">
        <v>36</v>
      </c>
      <c r="D1231" s="58" t="s">
        <v>37</v>
      </c>
      <c r="E1231" s="58" t="s">
        <v>46</v>
      </c>
      <c r="F1231" s="58" t="s">
        <v>119</v>
      </c>
      <c r="G1231" s="59">
        <v>3640.82</v>
      </c>
      <c r="H1231" s="57">
        <v>443561504</v>
      </c>
      <c r="I1231" s="59">
        <v>0</v>
      </c>
      <c r="J1231" s="59">
        <v>0</v>
      </c>
      <c r="K1231" s="59">
        <v>0</v>
      </c>
      <c r="L1231" s="59">
        <v>3.2</v>
      </c>
      <c r="M1231" s="59">
        <v>9963.25</v>
      </c>
      <c r="N1231" s="58" t="s">
        <v>1165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0">
        <v>45918.877152777779</v>
      </c>
      <c r="B1232" s="61">
        <v>444339687</v>
      </c>
      <c r="C1232" s="62" t="s">
        <v>36</v>
      </c>
      <c r="D1232" s="62" t="s">
        <v>38</v>
      </c>
      <c r="E1232" s="62" t="s">
        <v>45</v>
      </c>
      <c r="F1232" s="62" t="s">
        <v>119</v>
      </c>
      <c r="G1232" s="63">
        <v>3641.82</v>
      </c>
      <c r="H1232" s="61">
        <v>443561856</v>
      </c>
      <c r="I1232" s="63">
        <v>0</v>
      </c>
      <c r="J1232" s="63">
        <v>0</v>
      </c>
      <c r="K1232" s="63">
        <v>0</v>
      </c>
      <c r="L1232" s="63">
        <v>0</v>
      </c>
      <c r="M1232" s="63">
        <v>9963.25</v>
      </c>
      <c r="N1232" s="62" t="s">
        <v>114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6">
        <v>45918.879236111112</v>
      </c>
      <c r="B1233" s="57">
        <v>444340169</v>
      </c>
      <c r="C1233" s="58" t="s">
        <v>36</v>
      </c>
      <c r="D1233" s="58" t="s">
        <v>37</v>
      </c>
      <c r="E1233" s="58" t="s">
        <v>46</v>
      </c>
      <c r="F1233" s="58" t="s">
        <v>119</v>
      </c>
      <c r="G1233" s="59">
        <v>3642.24</v>
      </c>
      <c r="H1233" s="57">
        <v>443562334</v>
      </c>
      <c r="I1233" s="59">
        <v>0</v>
      </c>
      <c r="J1233" s="59">
        <v>0</v>
      </c>
      <c r="K1233" s="59">
        <v>0</v>
      </c>
      <c r="L1233" s="59">
        <v>1.25</v>
      </c>
      <c r="M1233" s="59">
        <v>9964.5</v>
      </c>
      <c r="N1233" s="58" t="s">
        <v>1166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0">
        <v>45918.879351851851</v>
      </c>
      <c r="B1234" s="61">
        <v>444340185</v>
      </c>
      <c r="C1234" s="62" t="s">
        <v>36</v>
      </c>
      <c r="D1234" s="62" t="s">
        <v>38</v>
      </c>
      <c r="E1234" s="62" t="s">
        <v>45</v>
      </c>
      <c r="F1234" s="62" t="s">
        <v>119</v>
      </c>
      <c r="G1234" s="63">
        <v>3642</v>
      </c>
      <c r="H1234" s="61">
        <v>443562349</v>
      </c>
      <c r="I1234" s="63">
        <v>0</v>
      </c>
      <c r="J1234" s="63">
        <v>0</v>
      </c>
      <c r="K1234" s="63">
        <v>0</v>
      </c>
      <c r="L1234" s="63">
        <v>0</v>
      </c>
      <c r="M1234" s="63">
        <v>9964.5</v>
      </c>
      <c r="N1234" s="62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6">
        <v>45918.879351851851</v>
      </c>
      <c r="B1235" s="57">
        <v>444340186</v>
      </c>
      <c r="C1235" s="58" t="s">
        <v>36</v>
      </c>
      <c r="D1235" s="58" t="s">
        <v>38</v>
      </c>
      <c r="E1235" s="58" t="s">
        <v>45</v>
      </c>
      <c r="F1235" s="58" t="s">
        <v>119</v>
      </c>
      <c r="G1235" s="59">
        <v>3642</v>
      </c>
      <c r="H1235" s="57">
        <v>443562350</v>
      </c>
      <c r="I1235" s="59">
        <v>0</v>
      </c>
      <c r="J1235" s="59">
        <v>0</v>
      </c>
      <c r="K1235" s="59">
        <v>0</v>
      </c>
      <c r="L1235" s="59">
        <v>0</v>
      </c>
      <c r="M1235" s="59">
        <v>9964.5</v>
      </c>
      <c r="N1235" s="58" t="s">
        <v>115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0">
        <v>45918.879351851851</v>
      </c>
      <c r="B1236" s="61">
        <v>444340187</v>
      </c>
      <c r="C1236" s="62" t="s">
        <v>36</v>
      </c>
      <c r="D1236" s="62" t="s">
        <v>38</v>
      </c>
      <c r="E1236" s="62" t="s">
        <v>45</v>
      </c>
      <c r="F1236" s="62" t="s">
        <v>119</v>
      </c>
      <c r="G1236" s="63">
        <v>3642.01</v>
      </c>
      <c r="H1236" s="61">
        <v>443562351</v>
      </c>
      <c r="I1236" s="63">
        <v>0</v>
      </c>
      <c r="J1236" s="63">
        <v>0</v>
      </c>
      <c r="K1236" s="63">
        <v>0</v>
      </c>
      <c r="L1236" s="63">
        <v>0</v>
      </c>
      <c r="M1236" s="63">
        <v>9964.5</v>
      </c>
      <c r="N1236" s="62" t="s">
        <v>108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6">
        <v>45918.879363425927</v>
      </c>
      <c r="B1237" s="57">
        <v>444340189</v>
      </c>
      <c r="C1237" s="58" t="s">
        <v>36</v>
      </c>
      <c r="D1237" s="58" t="s">
        <v>38</v>
      </c>
      <c r="E1237" s="58" t="s">
        <v>45</v>
      </c>
      <c r="F1237" s="58" t="s">
        <v>119</v>
      </c>
      <c r="G1237" s="59">
        <v>3642.01</v>
      </c>
      <c r="H1237" s="57">
        <v>443562353</v>
      </c>
      <c r="I1237" s="59">
        <v>0</v>
      </c>
      <c r="J1237" s="59">
        <v>0</v>
      </c>
      <c r="K1237" s="59">
        <v>0</v>
      </c>
      <c r="L1237" s="59">
        <v>0</v>
      </c>
      <c r="M1237" s="59">
        <v>9964.5</v>
      </c>
      <c r="N1237" s="5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0">
        <v>45918.879363425927</v>
      </c>
      <c r="B1238" s="61">
        <v>444340191</v>
      </c>
      <c r="C1238" s="62" t="s">
        <v>36</v>
      </c>
      <c r="D1238" s="62" t="s">
        <v>38</v>
      </c>
      <c r="E1238" s="62" t="s">
        <v>45</v>
      </c>
      <c r="F1238" s="62" t="s">
        <v>119</v>
      </c>
      <c r="G1238" s="63">
        <v>3642.01</v>
      </c>
      <c r="H1238" s="61">
        <v>443562355</v>
      </c>
      <c r="I1238" s="63">
        <v>0</v>
      </c>
      <c r="J1238" s="63">
        <v>0</v>
      </c>
      <c r="K1238" s="63">
        <v>0</v>
      </c>
      <c r="L1238" s="63">
        <v>0</v>
      </c>
      <c r="M1238" s="63">
        <v>9964.5</v>
      </c>
      <c r="N1238" s="62" t="s">
        <v>113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6">
        <v>45918.879363425927</v>
      </c>
      <c r="B1239" s="57">
        <v>444340192</v>
      </c>
      <c r="C1239" s="58" t="s">
        <v>36</v>
      </c>
      <c r="D1239" s="58" t="s">
        <v>38</v>
      </c>
      <c r="E1239" s="58" t="s">
        <v>45</v>
      </c>
      <c r="F1239" s="58" t="s">
        <v>119</v>
      </c>
      <c r="G1239" s="59">
        <v>3642.01</v>
      </c>
      <c r="H1239" s="57">
        <v>443562356</v>
      </c>
      <c r="I1239" s="59">
        <v>0</v>
      </c>
      <c r="J1239" s="59">
        <v>0</v>
      </c>
      <c r="K1239" s="59">
        <v>0</v>
      </c>
      <c r="L1239" s="59">
        <v>0</v>
      </c>
      <c r="M1239" s="59">
        <v>9964.5</v>
      </c>
      <c r="N1239" s="5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0">
        <v>45918.879363425927</v>
      </c>
      <c r="B1240" s="61">
        <v>444340193</v>
      </c>
      <c r="C1240" s="62" t="s">
        <v>36</v>
      </c>
      <c r="D1240" s="62" t="s">
        <v>38</v>
      </c>
      <c r="E1240" s="62" t="s">
        <v>45</v>
      </c>
      <c r="F1240" s="62" t="s">
        <v>119</v>
      </c>
      <c r="G1240" s="63">
        <v>3642.03</v>
      </c>
      <c r="H1240" s="61">
        <v>443562357</v>
      </c>
      <c r="I1240" s="63">
        <v>0</v>
      </c>
      <c r="J1240" s="63">
        <v>0</v>
      </c>
      <c r="K1240" s="63">
        <v>0</v>
      </c>
      <c r="L1240" s="63">
        <v>0</v>
      </c>
      <c r="M1240" s="63">
        <v>9964.5</v>
      </c>
      <c r="N1240" s="62" t="s">
        <v>107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6">
        <v>45918.879374999997</v>
      </c>
      <c r="B1241" s="57">
        <v>444340194</v>
      </c>
      <c r="C1241" s="58" t="s">
        <v>36</v>
      </c>
      <c r="D1241" s="58" t="s">
        <v>38</v>
      </c>
      <c r="E1241" s="58" t="s">
        <v>45</v>
      </c>
      <c r="F1241" s="58" t="s">
        <v>119</v>
      </c>
      <c r="G1241" s="59">
        <v>3642.03</v>
      </c>
      <c r="H1241" s="57">
        <v>443562358</v>
      </c>
      <c r="I1241" s="59">
        <v>0</v>
      </c>
      <c r="J1241" s="59">
        <v>0</v>
      </c>
      <c r="K1241" s="59">
        <v>0</v>
      </c>
      <c r="L1241" s="59">
        <v>0</v>
      </c>
      <c r="M1241" s="59">
        <v>9964.5</v>
      </c>
      <c r="N1241" s="5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0">
        <v>45918.880810185183</v>
      </c>
      <c r="B1242" s="61">
        <v>444340549</v>
      </c>
      <c r="C1242" s="62" t="s">
        <v>36</v>
      </c>
      <c r="D1242" s="62" t="s">
        <v>37</v>
      </c>
      <c r="E1242" s="62" t="s">
        <v>46</v>
      </c>
      <c r="F1242" s="62" t="s">
        <v>119</v>
      </c>
      <c r="G1242" s="63">
        <v>3641.46</v>
      </c>
      <c r="H1242" s="61">
        <v>443562698</v>
      </c>
      <c r="I1242" s="63">
        <v>0</v>
      </c>
      <c r="J1242" s="63">
        <v>0</v>
      </c>
      <c r="K1242" s="63">
        <v>0</v>
      </c>
      <c r="L1242" s="63">
        <v>2.64</v>
      </c>
      <c r="M1242" s="63">
        <v>9967.14</v>
      </c>
      <c r="N1242" s="62" t="s">
        <v>1167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6">
        <v>45918.880856481483</v>
      </c>
      <c r="B1243" s="57">
        <v>444340557</v>
      </c>
      <c r="C1243" s="58" t="s">
        <v>36</v>
      </c>
      <c r="D1243" s="58" t="s">
        <v>38</v>
      </c>
      <c r="E1243" s="58" t="s">
        <v>45</v>
      </c>
      <c r="F1243" s="58" t="s">
        <v>119</v>
      </c>
      <c r="G1243" s="59">
        <v>3641.18</v>
      </c>
      <c r="H1243" s="57">
        <v>443562707</v>
      </c>
      <c r="I1243" s="59">
        <v>0</v>
      </c>
      <c r="J1243" s="59">
        <v>0</v>
      </c>
      <c r="K1243" s="59">
        <v>0</v>
      </c>
      <c r="L1243" s="59">
        <v>0</v>
      </c>
      <c r="M1243" s="59">
        <v>9967.14</v>
      </c>
      <c r="N1243" s="58" t="s">
        <v>118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0">
        <v>45918.884675925925</v>
      </c>
      <c r="B1244" s="61">
        <v>444341701</v>
      </c>
      <c r="C1244" s="62" t="s">
        <v>36</v>
      </c>
      <c r="D1244" s="62" t="s">
        <v>38</v>
      </c>
      <c r="E1244" s="62" t="s">
        <v>45</v>
      </c>
      <c r="F1244" s="62" t="s">
        <v>119</v>
      </c>
      <c r="G1244" s="63">
        <v>3641.59</v>
      </c>
      <c r="H1244" s="61">
        <v>443563814</v>
      </c>
      <c r="I1244" s="63">
        <v>0</v>
      </c>
      <c r="J1244" s="63">
        <v>0</v>
      </c>
      <c r="K1244" s="63">
        <v>0</v>
      </c>
      <c r="L1244" s="63">
        <v>0</v>
      </c>
      <c r="M1244" s="63">
        <v>9967.14</v>
      </c>
      <c r="N1244" s="62" t="s">
        <v>92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6">
        <v>45918.884675925925</v>
      </c>
      <c r="B1245" s="57">
        <v>444341702</v>
      </c>
      <c r="C1245" s="58" t="s">
        <v>36</v>
      </c>
      <c r="D1245" s="58" t="s">
        <v>38</v>
      </c>
      <c r="E1245" s="58" t="s">
        <v>45</v>
      </c>
      <c r="F1245" s="58" t="s">
        <v>119</v>
      </c>
      <c r="G1245" s="59">
        <v>3641.59</v>
      </c>
      <c r="H1245" s="57">
        <v>443563815</v>
      </c>
      <c r="I1245" s="59">
        <v>0</v>
      </c>
      <c r="J1245" s="59">
        <v>0</v>
      </c>
      <c r="K1245" s="59">
        <v>0</v>
      </c>
      <c r="L1245" s="59">
        <v>0</v>
      </c>
      <c r="M1245" s="59">
        <v>9967.14</v>
      </c>
      <c r="N1245" s="5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0">
        <v>45918.885266203702</v>
      </c>
      <c r="B1246" s="61">
        <v>444341878</v>
      </c>
      <c r="C1246" s="62" t="s">
        <v>36</v>
      </c>
      <c r="D1246" s="62" t="s">
        <v>37</v>
      </c>
      <c r="E1246" s="62" t="s">
        <v>46</v>
      </c>
      <c r="F1246" s="62" t="s">
        <v>119</v>
      </c>
      <c r="G1246" s="63">
        <v>3642.05</v>
      </c>
      <c r="H1246" s="61">
        <v>443563986</v>
      </c>
      <c r="I1246" s="63">
        <v>0</v>
      </c>
      <c r="J1246" s="63">
        <v>0</v>
      </c>
      <c r="K1246" s="63">
        <v>0</v>
      </c>
      <c r="L1246" s="63">
        <v>2.77</v>
      </c>
      <c r="M1246" s="63">
        <v>9969.91</v>
      </c>
      <c r="N1246" s="62" t="s">
        <v>1168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6">
        <v>45918.885266203702</v>
      </c>
      <c r="B1247" s="57">
        <v>444341879</v>
      </c>
      <c r="C1247" s="58" t="s">
        <v>36</v>
      </c>
      <c r="D1247" s="58" t="s">
        <v>37</v>
      </c>
      <c r="E1247" s="58" t="s">
        <v>46</v>
      </c>
      <c r="F1247" s="58" t="s">
        <v>119</v>
      </c>
      <c r="G1247" s="59">
        <v>3642.05</v>
      </c>
      <c r="H1247" s="57">
        <v>443563987</v>
      </c>
      <c r="I1247" s="59">
        <v>0</v>
      </c>
      <c r="J1247" s="59">
        <v>0</v>
      </c>
      <c r="K1247" s="59">
        <v>0</v>
      </c>
      <c r="L1247" s="59">
        <v>2.73</v>
      </c>
      <c r="M1247" s="59">
        <v>9972.64</v>
      </c>
      <c r="N1247" s="58" t="s">
        <v>1168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0">
        <v>45918.885266203702</v>
      </c>
      <c r="B1248" s="61">
        <v>444341880</v>
      </c>
      <c r="C1248" s="62" t="s">
        <v>36</v>
      </c>
      <c r="D1248" s="62" t="s">
        <v>37</v>
      </c>
      <c r="E1248" s="62" t="s">
        <v>46</v>
      </c>
      <c r="F1248" s="62" t="s">
        <v>119</v>
      </c>
      <c r="G1248" s="63">
        <v>3642.05</v>
      </c>
      <c r="H1248" s="61">
        <v>443563988</v>
      </c>
      <c r="I1248" s="63">
        <v>0</v>
      </c>
      <c r="J1248" s="63">
        <v>0</v>
      </c>
      <c r="K1248" s="63">
        <v>0</v>
      </c>
      <c r="L1248" s="63">
        <v>2.64</v>
      </c>
      <c r="M1248" s="63">
        <v>9975.2800000000007</v>
      </c>
      <c r="N1248" s="62" t="s">
        <v>1168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6">
        <v>45918.885370370372</v>
      </c>
      <c r="B1249" s="57">
        <v>444341941</v>
      </c>
      <c r="C1249" s="58" t="s">
        <v>36</v>
      </c>
      <c r="D1249" s="58" t="s">
        <v>38</v>
      </c>
      <c r="E1249" s="58" t="s">
        <v>45</v>
      </c>
      <c r="F1249" s="58" t="s">
        <v>119</v>
      </c>
      <c r="G1249" s="59">
        <v>3641.67</v>
      </c>
      <c r="H1249" s="57">
        <v>443564050</v>
      </c>
      <c r="I1249" s="59">
        <v>0</v>
      </c>
      <c r="J1249" s="59">
        <v>0</v>
      </c>
      <c r="K1249" s="59">
        <v>0</v>
      </c>
      <c r="L1249" s="59">
        <v>0</v>
      </c>
      <c r="M1249" s="59">
        <v>9975.2800000000007</v>
      </c>
      <c r="N1249" s="5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0">
        <v>45918.885555555556</v>
      </c>
      <c r="B1250" s="61">
        <v>444342028</v>
      </c>
      <c r="C1250" s="62" t="s">
        <v>36</v>
      </c>
      <c r="D1250" s="62" t="s">
        <v>37</v>
      </c>
      <c r="E1250" s="62" t="s">
        <v>46</v>
      </c>
      <c r="F1250" s="62" t="s">
        <v>119</v>
      </c>
      <c r="G1250" s="63">
        <v>3642.25</v>
      </c>
      <c r="H1250" s="61">
        <v>443564137</v>
      </c>
      <c r="I1250" s="63">
        <v>0</v>
      </c>
      <c r="J1250" s="63">
        <v>0</v>
      </c>
      <c r="K1250" s="63">
        <v>0</v>
      </c>
      <c r="L1250" s="63">
        <v>1.54</v>
      </c>
      <c r="M1250" s="63">
        <v>9976.82</v>
      </c>
      <c r="N1250" s="62" t="s">
        <v>1169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6">
        <v>45918.885833333334</v>
      </c>
      <c r="B1251" s="57">
        <v>444342306</v>
      </c>
      <c r="C1251" s="58" t="s">
        <v>36</v>
      </c>
      <c r="D1251" s="58" t="s">
        <v>38</v>
      </c>
      <c r="E1251" s="58" t="s">
        <v>45</v>
      </c>
      <c r="F1251" s="58" t="s">
        <v>119</v>
      </c>
      <c r="G1251" s="59">
        <v>3641.92</v>
      </c>
      <c r="H1251" s="57">
        <v>443564413</v>
      </c>
      <c r="I1251" s="59">
        <v>0</v>
      </c>
      <c r="J1251" s="59">
        <v>0</v>
      </c>
      <c r="K1251" s="59">
        <v>0</v>
      </c>
      <c r="L1251" s="59">
        <v>0</v>
      </c>
      <c r="M1251" s="59">
        <v>9976.82</v>
      </c>
      <c r="N1251" s="58" t="s">
        <v>106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0">
        <v>45918.886064814818</v>
      </c>
      <c r="B1252" s="61">
        <v>444342514</v>
      </c>
      <c r="C1252" s="62" t="s">
        <v>36</v>
      </c>
      <c r="D1252" s="62" t="s">
        <v>38</v>
      </c>
      <c r="E1252" s="62" t="s">
        <v>45</v>
      </c>
      <c r="F1252" s="62" t="s">
        <v>119</v>
      </c>
      <c r="G1252" s="63">
        <v>3641.7</v>
      </c>
      <c r="H1252" s="61">
        <v>443564622</v>
      </c>
      <c r="I1252" s="63">
        <v>0</v>
      </c>
      <c r="J1252" s="63">
        <v>0</v>
      </c>
      <c r="K1252" s="63">
        <v>0</v>
      </c>
      <c r="L1252" s="63">
        <v>0</v>
      </c>
      <c r="M1252" s="63">
        <v>9976.82</v>
      </c>
      <c r="N1252" s="62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6">
        <v>45918.886064814818</v>
      </c>
      <c r="B1253" s="57">
        <v>444342515</v>
      </c>
      <c r="C1253" s="58" t="s">
        <v>36</v>
      </c>
      <c r="D1253" s="58" t="s">
        <v>38</v>
      </c>
      <c r="E1253" s="58" t="s">
        <v>45</v>
      </c>
      <c r="F1253" s="58" t="s">
        <v>119</v>
      </c>
      <c r="G1253" s="59">
        <v>3641.66</v>
      </c>
      <c r="H1253" s="57">
        <v>443564623</v>
      </c>
      <c r="I1253" s="59">
        <v>0</v>
      </c>
      <c r="J1253" s="59">
        <v>0</v>
      </c>
      <c r="K1253" s="59">
        <v>0</v>
      </c>
      <c r="L1253" s="59">
        <v>0</v>
      </c>
      <c r="M1253" s="59">
        <v>9976.82</v>
      </c>
      <c r="N1253" s="5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0">
        <v>45918.930185185185</v>
      </c>
      <c r="B1254" s="61">
        <v>444348731</v>
      </c>
      <c r="C1254" s="62" t="s">
        <v>36</v>
      </c>
      <c r="D1254" s="62" t="s">
        <v>37</v>
      </c>
      <c r="E1254" s="62" t="s">
        <v>46</v>
      </c>
      <c r="F1254" s="62" t="s">
        <v>119</v>
      </c>
      <c r="G1254" s="63">
        <v>3643.53</v>
      </c>
      <c r="H1254" s="61">
        <v>443570613</v>
      </c>
      <c r="I1254" s="63">
        <v>0</v>
      </c>
      <c r="J1254" s="63">
        <v>0</v>
      </c>
      <c r="K1254" s="63">
        <v>0</v>
      </c>
      <c r="L1254" s="63">
        <v>-1.52</v>
      </c>
      <c r="M1254" s="63">
        <v>9975.2999999999993</v>
      </c>
      <c r="N1254" s="62" t="s">
        <v>1170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6">
        <v>45918.930671296293</v>
      </c>
      <c r="B1255" s="57">
        <v>444348824</v>
      </c>
      <c r="C1255" s="58" t="s">
        <v>36</v>
      </c>
      <c r="D1255" s="58" t="s">
        <v>37</v>
      </c>
      <c r="E1255" s="58" t="s">
        <v>45</v>
      </c>
      <c r="F1255" s="58" t="s">
        <v>119</v>
      </c>
      <c r="G1255" s="59">
        <v>3642.76</v>
      </c>
      <c r="H1255" s="57">
        <v>443570717</v>
      </c>
      <c r="I1255" s="59">
        <v>0</v>
      </c>
      <c r="J1255" s="59">
        <v>0</v>
      </c>
      <c r="K1255" s="59">
        <v>0</v>
      </c>
      <c r="L1255" s="59">
        <v>0</v>
      </c>
      <c r="M1255" s="59">
        <v>9975.2999999999993</v>
      </c>
      <c r="N1255" s="58" t="s">
        <v>108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0">
        <v>45918.933935185189</v>
      </c>
      <c r="B1256" s="61">
        <v>444349429</v>
      </c>
      <c r="C1256" s="62" t="s">
        <v>36</v>
      </c>
      <c r="D1256" s="62" t="s">
        <v>37</v>
      </c>
      <c r="E1256" s="62" t="s">
        <v>46</v>
      </c>
      <c r="F1256" s="62" t="s">
        <v>119</v>
      </c>
      <c r="G1256" s="63">
        <v>3644.14</v>
      </c>
      <c r="H1256" s="61">
        <v>443571341</v>
      </c>
      <c r="I1256" s="63">
        <v>0</v>
      </c>
      <c r="J1256" s="63">
        <v>0</v>
      </c>
      <c r="K1256" s="63">
        <v>0</v>
      </c>
      <c r="L1256" s="63">
        <v>-2.96</v>
      </c>
      <c r="M1256" s="63">
        <v>9972.34</v>
      </c>
      <c r="N1256" s="62" t="s">
        <v>1171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6">
        <v>45918.93414351852</v>
      </c>
      <c r="B1257" s="57">
        <v>444349488</v>
      </c>
      <c r="C1257" s="58" t="s">
        <v>36</v>
      </c>
      <c r="D1257" s="58" t="s">
        <v>37</v>
      </c>
      <c r="E1257" s="58" t="s">
        <v>45</v>
      </c>
      <c r="F1257" s="58" t="s">
        <v>119</v>
      </c>
      <c r="G1257" s="59">
        <v>3644.02</v>
      </c>
      <c r="H1257" s="57">
        <v>443571398</v>
      </c>
      <c r="I1257" s="59">
        <v>0</v>
      </c>
      <c r="J1257" s="59">
        <v>0</v>
      </c>
      <c r="K1257" s="59">
        <v>0</v>
      </c>
      <c r="L1257" s="59">
        <v>0</v>
      </c>
      <c r="M1257" s="59">
        <v>9972.34</v>
      </c>
      <c r="N1257" s="58" t="s">
        <v>118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0">
        <v>45918.951307870368</v>
      </c>
      <c r="B1258" s="61">
        <v>444352851</v>
      </c>
      <c r="C1258" s="62" t="s">
        <v>36</v>
      </c>
      <c r="D1258" s="62" t="s">
        <v>38</v>
      </c>
      <c r="E1258" s="62" t="s">
        <v>46</v>
      </c>
      <c r="F1258" s="62" t="s">
        <v>119</v>
      </c>
      <c r="G1258" s="63">
        <v>3644.28</v>
      </c>
      <c r="H1258" s="61">
        <v>443574671</v>
      </c>
      <c r="I1258" s="63">
        <v>0</v>
      </c>
      <c r="J1258" s="63">
        <v>0</v>
      </c>
      <c r="K1258" s="63">
        <v>0</v>
      </c>
      <c r="L1258" s="63">
        <v>1.52</v>
      </c>
      <c r="M1258" s="63">
        <v>9973.86</v>
      </c>
      <c r="N1258" s="62" t="s">
        <v>1172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6">
        <v>45918.951307870368</v>
      </c>
      <c r="B1259" s="57">
        <v>444352859</v>
      </c>
      <c r="C1259" s="58" t="s">
        <v>36</v>
      </c>
      <c r="D1259" s="58" t="s">
        <v>37</v>
      </c>
      <c r="E1259" s="58" t="s">
        <v>46</v>
      </c>
      <c r="F1259" s="58" t="s">
        <v>119</v>
      </c>
      <c r="G1259" s="59">
        <v>3644.53</v>
      </c>
      <c r="H1259" s="57">
        <v>443574679</v>
      </c>
      <c r="I1259" s="59">
        <v>0</v>
      </c>
      <c r="J1259" s="59">
        <v>0</v>
      </c>
      <c r="K1259" s="59">
        <v>0</v>
      </c>
      <c r="L1259" s="59">
        <v>-2.52</v>
      </c>
      <c r="M1259" s="59">
        <v>9971.34</v>
      </c>
      <c r="N1259" s="58" t="s">
        <v>1173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0">
        <v>45918.951388888891</v>
      </c>
      <c r="B1260" s="61">
        <v>444352875</v>
      </c>
      <c r="C1260" s="62" t="s">
        <v>36</v>
      </c>
      <c r="D1260" s="62" t="s">
        <v>37</v>
      </c>
      <c r="E1260" s="62" t="s">
        <v>46</v>
      </c>
      <c r="F1260" s="62" t="s">
        <v>119</v>
      </c>
      <c r="G1260" s="63">
        <v>3644.66</v>
      </c>
      <c r="H1260" s="61">
        <v>443574694</v>
      </c>
      <c r="I1260" s="63">
        <v>0</v>
      </c>
      <c r="J1260" s="63">
        <v>0</v>
      </c>
      <c r="K1260" s="63">
        <v>0</v>
      </c>
      <c r="L1260" s="63">
        <v>-3.07</v>
      </c>
      <c r="M1260" s="63">
        <v>9968.27</v>
      </c>
      <c r="N1260" s="62" t="s">
        <v>1174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6">
        <v>45918.951388888891</v>
      </c>
      <c r="B1261" s="57">
        <v>444352877</v>
      </c>
      <c r="C1261" s="58" t="s">
        <v>36</v>
      </c>
      <c r="D1261" s="58" t="s">
        <v>37</v>
      </c>
      <c r="E1261" s="58" t="s">
        <v>46</v>
      </c>
      <c r="F1261" s="58" t="s">
        <v>119</v>
      </c>
      <c r="G1261" s="59">
        <v>3644.66</v>
      </c>
      <c r="H1261" s="57">
        <v>443574695</v>
      </c>
      <c r="I1261" s="59">
        <v>0</v>
      </c>
      <c r="J1261" s="59">
        <v>0</v>
      </c>
      <c r="K1261" s="59">
        <v>0</v>
      </c>
      <c r="L1261" s="59">
        <v>-3.07</v>
      </c>
      <c r="M1261" s="59">
        <v>9965.2000000000007</v>
      </c>
      <c r="N1261" s="58" t="s">
        <v>1174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0">
        <v>45918.951388888891</v>
      </c>
      <c r="B1262" s="61">
        <v>444352879</v>
      </c>
      <c r="C1262" s="62" t="s">
        <v>36</v>
      </c>
      <c r="D1262" s="62" t="s">
        <v>37</v>
      </c>
      <c r="E1262" s="62" t="s">
        <v>46</v>
      </c>
      <c r="F1262" s="62" t="s">
        <v>119</v>
      </c>
      <c r="G1262" s="63">
        <v>3644.66</v>
      </c>
      <c r="H1262" s="61">
        <v>443574696</v>
      </c>
      <c r="I1262" s="63">
        <v>0</v>
      </c>
      <c r="J1262" s="63">
        <v>0</v>
      </c>
      <c r="K1262" s="63">
        <v>0</v>
      </c>
      <c r="L1262" s="63">
        <v>-3</v>
      </c>
      <c r="M1262" s="63">
        <v>9962.2000000000007</v>
      </c>
      <c r="N1262" s="62" t="s">
        <v>1175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6">
        <v>45918.951388888891</v>
      </c>
      <c r="B1263" s="57">
        <v>444352883</v>
      </c>
      <c r="C1263" s="58" t="s">
        <v>36</v>
      </c>
      <c r="D1263" s="58" t="s">
        <v>37</v>
      </c>
      <c r="E1263" s="58" t="s">
        <v>46</v>
      </c>
      <c r="F1263" s="58" t="s">
        <v>119</v>
      </c>
      <c r="G1263" s="59">
        <v>3644.68</v>
      </c>
      <c r="H1263" s="57">
        <v>443574702</v>
      </c>
      <c r="I1263" s="59">
        <v>0</v>
      </c>
      <c r="J1263" s="59">
        <v>0</v>
      </c>
      <c r="K1263" s="59">
        <v>0</v>
      </c>
      <c r="L1263" s="59">
        <v>-3.01</v>
      </c>
      <c r="M1263" s="59">
        <v>9959.19</v>
      </c>
      <c r="N1263" s="58" t="s">
        <v>1176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0">
        <v>45918.95140046296</v>
      </c>
      <c r="B1264" s="61">
        <v>444352888</v>
      </c>
      <c r="C1264" s="62" t="s">
        <v>36</v>
      </c>
      <c r="D1264" s="62" t="s">
        <v>37</v>
      </c>
      <c r="E1264" s="62" t="s">
        <v>46</v>
      </c>
      <c r="F1264" s="62" t="s">
        <v>119</v>
      </c>
      <c r="G1264" s="63">
        <v>3644.71</v>
      </c>
      <c r="H1264" s="61">
        <v>443574707</v>
      </c>
      <c r="I1264" s="63">
        <v>0</v>
      </c>
      <c r="J1264" s="63">
        <v>0</v>
      </c>
      <c r="K1264" s="63">
        <v>0</v>
      </c>
      <c r="L1264" s="63">
        <v>-3.01</v>
      </c>
      <c r="M1264" s="63">
        <v>9956.18</v>
      </c>
      <c r="N1264" s="62" t="s">
        <v>1177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6">
        <v>45918.951736111114</v>
      </c>
      <c r="B1265" s="57">
        <v>444352970</v>
      </c>
      <c r="C1265" s="58" t="s">
        <v>36</v>
      </c>
      <c r="D1265" s="58" t="s">
        <v>37</v>
      </c>
      <c r="E1265" s="58" t="s">
        <v>46</v>
      </c>
      <c r="F1265" s="58" t="s">
        <v>119</v>
      </c>
      <c r="G1265" s="59">
        <v>3644.83</v>
      </c>
      <c r="H1265" s="57">
        <v>443574788</v>
      </c>
      <c r="I1265" s="59">
        <v>0</v>
      </c>
      <c r="J1265" s="59">
        <v>0</v>
      </c>
      <c r="K1265" s="59">
        <v>0</v>
      </c>
      <c r="L1265" s="59">
        <v>-3.01</v>
      </c>
      <c r="M1265" s="59">
        <v>9953.17</v>
      </c>
      <c r="N1265" s="58" t="s">
        <v>1178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0">
        <v>45918.951793981483</v>
      </c>
      <c r="B1266" s="61">
        <v>444352983</v>
      </c>
      <c r="C1266" s="62" t="s">
        <v>36</v>
      </c>
      <c r="D1266" s="62" t="s">
        <v>37</v>
      </c>
      <c r="E1266" s="62" t="s">
        <v>46</v>
      </c>
      <c r="F1266" s="62" t="s">
        <v>119</v>
      </c>
      <c r="G1266" s="63">
        <v>3644.92</v>
      </c>
      <c r="H1266" s="61">
        <v>443574801</v>
      </c>
      <c r="I1266" s="63">
        <v>0</v>
      </c>
      <c r="J1266" s="63">
        <v>0</v>
      </c>
      <c r="K1266" s="63">
        <v>0</v>
      </c>
      <c r="L1266" s="63">
        <v>-3</v>
      </c>
      <c r="M1266" s="63">
        <v>9950.17</v>
      </c>
      <c r="N1266" s="62" t="s">
        <v>1179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6">
        <v>45918.951886574076</v>
      </c>
      <c r="B1267" s="57">
        <v>444352997</v>
      </c>
      <c r="C1267" s="58" t="s">
        <v>36</v>
      </c>
      <c r="D1267" s="58" t="s">
        <v>37</v>
      </c>
      <c r="E1267" s="58" t="s">
        <v>46</v>
      </c>
      <c r="F1267" s="58" t="s">
        <v>119</v>
      </c>
      <c r="G1267" s="59">
        <v>3645.08</v>
      </c>
      <c r="H1267" s="57">
        <v>443574815</v>
      </c>
      <c r="I1267" s="59">
        <v>0</v>
      </c>
      <c r="J1267" s="59">
        <v>0</v>
      </c>
      <c r="K1267" s="59">
        <v>0</v>
      </c>
      <c r="L1267" s="59">
        <v>-3.08</v>
      </c>
      <c r="M1267" s="59">
        <v>9947.09</v>
      </c>
      <c r="N1267" s="58" t="s">
        <v>1180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0">
        <v>45918.951886574076</v>
      </c>
      <c r="B1268" s="61">
        <v>444352999</v>
      </c>
      <c r="C1268" s="62" t="s">
        <v>36</v>
      </c>
      <c r="D1268" s="62" t="s">
        <v>37</v>
      </c>
      <c r="E1268" s="62" t="s">
        <v>46</v>
      </c>
      <c r="F1268" s="62" t="s">
        <v>119</v>
      </c>
      <c r="G1268" s="63">
        <v>3645.08</v>
      </c>
      <c r="H1268" s="61">
        <v>443574816</v>
      </c>
      <c r="I1268" s="63">
        <v>0</v>
      </c>
      <c r="J1268" s="63">
        <v>0</v>
      </c>
      <c r="K1268" s="63">
        <v>0</v>
      </c>
      <c r="L1268" s="63">
        <v>-3.08</v>
      </c>
      <c r="M1268" s="63">
        <v>9944.01</v>
      </c>
      <c r="N1268" s="62" t="s">
        <v>1180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6">
        <v>45918.951886574076</v>
      </c>
      <c r="B1269" s="57">
        <v>444353000</v>
      </c>
      <c r="C1269" s="58" t="s">
        <v>36</v>
      </c>
      <c r="D1269" s="58" t="s">
        <v>37</v>
      </c>
      <c r="E1269" s="58" t="s">
        <v>46</v>
      </c>
      <c r="F1269" s="58" t="s">
        <v>119</v>
      </c>
      <c r="G1269" s="59">
        <v>3645.08</v>
      </c>
      <c r="H1269" s="57">
        <v>443574817</v>
      </c>
      <c r="I1269" s="59">
        <v>0</v>
      </c>
      <c r="J1269" s="59">
        <v>0</v>
      </c>
      <c r="K1269" s="59">
        <v>0</v>
      </c>
      <c r="L1269" s="59">
        <v>-3.07</v>
      </c>
      <c r="M1269" s="59">
        <v>9940.94</v>
      </c>
      <c r="N1269" s="58" t="s">
        <v>1180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0">
        <v>45918.951886574076</v>
      </c>
      <c r="B1270" s="61">
        <v>444353001</v>
      </c>
      <c r="C1270" s="62" t="s">
        <v>36</v>
      </c>
      <c r="D1270" s="62" t="s">
        <v>37</v>
      </c>
      <c r="E1270" s="62" t="s">
        <v>46</v>
      </c>
      <c r="F1270" s="62" t="s">
        <v>119</v>
      </c>
      <c r="G1270" s="63">
        <v>3645.08</v>
      </c>
      <c r="H1270" s="61">
        <v>443574818</v>
      </c>
      <c r="I1270" s="63">
        <v>0</v>
      </c>
      <c r="J1270" s="63">
        <v>0</v>
      </c>
      <c r="K1270" s="63">
        <v>0</v>
      </c>
      <c r="L1270" s="63">
        <v>-3.07</v>
      </c>
      <c r="M1270" s="63">
        <v>9937.8700000000008</v>
      </c>
      <c r="N1270" s="62" t="s">
        <v>1180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6">
        <v>45918.951886574076</v>
      </c>
      <c r="B1271" s="57">
        <v>444353002</v>
      </c>
      <c r="C1271" s="58" t="s">
        <v>36</v>
      </c>
      <c r="D1271" s="58" t="s">
        <v>37</v>
      </c>
      <c r="E1271" s="58" t="s">
        <v>46</v>
      </c>
      <c r="F1271" s="58" t="s">
        <v>119</v>
      </c>
      <c r="G1271" s="59">
        <v>3645.08</v>
      </c>
      <c r="H1271" s="57">
        <v>443574819</v>
      </c>
      <c r="I1271" s="59">
        <v>0</v>
      </c>
      <c r="J1271" s="59">
        <v>0</v>
      </c>
      <c r="K1271" s="59">
        <v>0</v>
      </c>
      <c r="L1271" s="59">
        <v>-3.05</v>
      </c>
      <c r="M1271" s="59">
        <v>9934.82</v>
      </c>
      <c r="N1271" s="58" t="s">
        <v>1180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0">
        <v>45918.951886574076</v>
      </c>
      <c r="B1272" s="61">
        <v>444353003</v>
      </c>
      <c r="C1272" s="62" t="s">
        <v>36</v>
      </c>
      <c r="D1272" s="62" t="s">
        <v>37</v>
      </c>
      <c r="E1272" s="62" t="s">
        <v>46</v>
      </c>
      <c r="F1272" s="62" t="s">
        <v>119</v>
      </c>
      <c r="G1272" s="63">
        <v>3645.08</v>
      </c>
      <c r="H1272" s="61">
        <v>443574820</v>
      </c>
      <c r="I1272" s="63">
        <v>0</v>
      </c>
      <c r="J1272" s="63">
        <v>0</v>
      </c>
      <c r="K1272" s="63">
        <v>0</v>
      </c>
      <c r="L1272" s="63">
        <v>-3.05</v>
      </c>
      <c r="M1272" s="63">
        <v>9931.77</v>
      </c>
      <c r="N1272" s="62" t="s">
        <v>1180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6">
        <v>45918.952199074076</v>
      </c>
      <c r="B1273" s="57">
        <v>444353064</v>
      </c>
      <c r="C1273" s="58" t="s">
        <v>36</v>
      </c>
      <c r="D1273" s="58" t="s">
        <v>37</v>
      </c>
      <c r="E1273" s="58" t="s">
        <v>45</v>
      </c>
      <c r="F1273" s="58" t="s">
        <v>119</v>
      </c>
      <c r="G1273" s="59">
        <v>3644.96</v>
      </c>
      <c r="H1273" s="57">
        <v>443574881</v>
      </c>
      <c r="I1273" s="59">
        <v>0</v>
      </c>
      <c r="J1273" s="59">
        <v>0</v>
      </c>
      <c r="K1273" s="59">
        <v>0</v>
      </c>
      <c r="L1273" s="59">
        <v>0</v>
      </c>
      <c r="M1273" s="59">
        <v>9931.77</v>
      </c>
      <c r="N1273" s="58" t="s">
        <v>115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0">
        <v>45918.952199074076</v>
      </c>
      <c r="B1274" s="61">
        <v>444353065</v>
      </c>
      <c r="C1274" s="62" t="s">
        <v>36</v>
      </c>
      <c r="D1274" s="62" t="s">
        <v>37</v>
      </c>
      <c r="E1274" s="62" t="s">
        <v>45</v>
      </c>
      <c r="F1274" s="62" t="s">
        <v>119</v>
      </c>
      <c r="G1274" s="63">
        <v>3644.96</v>
      </c>
      <c r="H1274" s="61">
        <v>443574882</v>
      </c>
      <c r="I1274" s="63">
        <v>0</v>
      </c>
      <c r="J1274" s="63">
        <v>0</v>
      </c>
      <c r="K1274" s="63">
        <v>0</v>
      </c>
      <c r="L1274" s="63">
        <v>0</v>
      </c>
      <c r="M1274" s="63">
        <v>9931.77</v>
      </c>
      <c r="N1274" s="62" t="s">
        <v>114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6">
        <v>45918.952777777777</v>
      </c>
      <c r="B1275" s="57">
        <v>444353138</v>
      </c>
      <c r="C1275" s="58" t="s">
        <v>36</v>
      </c>
      <c r="D1275" s="58" t="s">
        <v>37</v>
      </c>
      <c r="E1275" s="58" t="s">
        <v>45</v>
      </c>
      <c r="F1275" s="58" t="s">
        <v>119</v>
      </c>
      <c r="G1275" s="59">
        <v>3644.4</v>
      </c>
      <c r="H1275" s="57">
        <v>443574956</v>
      </c>
      <c r="I1275" s="59">
        <v>0</v>
      </c>
      <c r="J1275" s="59">
        <v>0</v>
      </c>
      <c r="K1275" s="59">
        <v>0</v>
      </c>
      <c r="L1275" s="59">
        <v>0</v>
      </c>
      <c r="M1275" s="59">
        <v>9931.77</v>
      </c>
      <c r="N1275" s="5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0">
        <v>45918.952777777777</v>
      </c>
      <c r="B1276" s="61">
        <v>444353139</v>
      </c>
      <c r="C1276" s="62" t="s">
        <v>36</v>
      </c>
      <c r="D1276" s="62" t="s">
        <v>37</v>
      </c>
      <c r="E1276" s="62" t="s">
        <v>45</v>
      </c>
      <c r="F1276" s="62" t="s">
        <v>119</v>
      </c>
      <c r="G1276" s="63">
        <v>3644.4</v>
      </c>
      <c r="H1276" s="61">
        <v>443574957</v>
      </c>
      <c r="I1276" s="63">
        <v>0</v>
      </c>
      <c r="J1276" s="63">
        <v>0</v>
      </c>
      <c r="K1276" s="63">
        <v>0</v>
      </c>
      <c r="L1276" s="63">
        <v>0</v>
      </c>
      <c r="M1276" s="63">
        <v>9931.77</v>
      </c>
      <c r="N1276" s="62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6">
        <v>45918.952777777777</v>
      </c>
      <c r="B1277" s="57">
        <v>444353140</v>
      </c>
      <c r="C1277" s="58" t="s">
        <v>36</v>
      </c>
      <c r="D1277" s="58" t="s">
        <v>37</v>
      </c>
      <c r="E1277" s="58" t="s">
        <v>45</v>
      </c>
      <c r="F1277" s="58" t="s">
        <v>119</v>
      </c>
      <c r="G1277" s="59">
        <v>3644.4</v>
      </c>
      <c r="H1277" s="57">
        <v>443574958</v>
      </c>
      <c r="I1277" s="59">
        <v>0</v>
      </c>
      <c r="J1277" s="59">
        <v>0</v>
      </c>
      <c r="K1277" s="59">
        <v>0</v>
      </c>
      <c r="L1277" s="59">
        <v>0</v>
      </c>
      <c r="M1277" s="59">
        <v>9931.77</v>
      </c>
      <c r="N1277" s="5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0">
        <v>45918.952777777777</v>
      </c>
      <c r="B1278" s="61">
        <v>444353141</v>
      </c>
      <c r="C1278" s="62" t="s">
        <v>36</v>
      </c>
      <c r="D1278" s="62" t="s">
        <v>37</v>
      </c>
      <c r="E1278" s="62" t="s">
        <v>45</v>
      </c>
      <c r="F1278" s="62" t="s">
        <v>119</v>
      </c>
      <c r="G1278" s="63">
        <v>3644.49</v>
      </c>
      <c r="H1278" s="61">
        <v>443574959</v>
      </c>
      <c r="I1278" s="63">
        <v>0</v>
      </c>
      <c r="J1278" s="63">
        <v>0</v>
      </c>
      <c r="K1278" s="63">
        <v>0</v>
      </c>
      <c r="L1278" s="63">
        <v>0</v>
      </c>
      <c r="M1278" s="63">
        <v>9931.77</v>
      </c>
      <c r="N1278" s="62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6">
        <v>45918.955069444448</v>
      </c>
      <c r="B1279" s="57">
        <v>444353827</v>
      </c>
      <c r="C1279" s="58" t="s">
        <v>36</v>
      </c>
      <c r="D1279" s="58" t="s">
        <v>38</v>
      </c>
      <c r="E1279" s="58" t="s">
        <v>46</v>
      </c>
      <c r="F1279" s="58" t="s">
        <v>119</v>
      </c>
      <c r="G1279" s="59">
        <v>3645.9</v>
      </c>
      <c r="H1279" s="57">
        <v>443575626</v>
      </c>
      <c r="I1279" s="59">
        <v>0</v>
      </c>
      <c r="J1279" s="59">
        <v>0</v>
      </c>
      <c r="K1279" s="59">
        <v>0</v>
      </c>
      <c r="L1279" s="59">
        <v>1.5</v>
      </c>
      <c r="M1279" s="59">
        <v>9933.27</v>
      </c>
      <c r="N1279" s="58" t="s">
        <v>1181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0">
        <v>45918.957060185188</v>
      </c>
      <c r="B1280" s="61">
        <v>444354395</v>
      </c>
      <c r="C1280" s="62" t="s">
        <v>36</v>
      </c>
      <c r="D1280" s="62" t="s">
        <v>37</v>
      </c>
      <c r="E1280" s="62" t="s">
        <v>45</v>
      </c>
      <c r="F1280" s="62" t="s">
        <v>119</v>
      </c>
      <c r="G1280" s="63">
        <v>3645.89</v>
      </c>
      <c r="H1280" s="61">
        <v>443576083</v>
      </c>
      <c r="I1280" s="63">
        <v>0</v>
      </c>
      <c r="J1280" s="63">
        <v>0</v>
      </c>
      <c r="K1280" s="63">
        <v>0</v>
      </c>
      <c r="L1280" s="63">
        <v>0</v>
      </c>
      <c r="M1280" s="63">
        <v>9933.27</v>
      </c>
      <c r="N1280" s="62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6">
        <v>45918.957060185188</v>
      </c>
      <c r="B1281" s="57">
        <v>444354403</v>
      </c>
      <c r="C1281" s="58" t="s">
        <v>36</v>
      </c>
      <c r="D1281" s="58" t="s">
        <v>37</v>
      </c>
      <c r="E1281" s="58" t="s">
        <v>45</v>
      </c>
      <c r="F1281" s="58" t="s">
        <v>119</v>
      </c>
      <c r="G1281" s="59">
        <v>3645.92</v>
      </c>
      <c r="H1281" s="57">
        <v>443576091</v>
      </c>
      <c r="I1281" s="59">
        <v>0</v>
      </c>
      <c r="J1281" s="59">
        <v>0</v>
      </c>
      <c r="K1281" s="59">
        <v>0</v>
      </c>
      <c r="L1281" s="59">
        <v>0</v>
      </c>
      <c r="M1281" s="59">
        <v>9933.27</v>
      </c>
      <c r="N1281" s="58" t="s">
        <v>113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0">
        <v>45918.957060185188</v>
      </c>
      <c r="B1282" s="61">
        <v>444354405</v>
      </c>
      <c r="C1282" s="62" t="s">
        <v>36</v>
      </c>
      <c r="D1282" s="62" t="s">
        <v>37</v>
      </c>
      <c r="E1282" s="62" t="s">
        <v>45</v>
      </c>
      <c r="F1282" s="62" t="s">
        <v>119</v>
      </c>
      <c r="G1282" s="63">
        <v>3645.94</v>
      </c>
      <c r="H1282" s="61">
        <v>443576092</v>
      </c>
      <c r="I1282" s="63">
        <v>0</v>
      </c>
      <c r="J1282" s="63">
        <v>0</v>
      </c>
      <c r="K1282" s="63">
        <v>0</v>
      </c>
      <c r="L1282" s="63">
        <v>0</v>
      </c>
      <c r="M1282" s="63">
        <v>9933.27</v>
      </c>
      <c r="N1282" s="62" t="s">
        <v>108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6">
        <v>45918.957060185188</v>
      </c>
      <c r="B1283" s="57">
        <v>444354406</v>
      </c>
      <c r="C1283" s="58" t="s">
        <v>36</v>
      </c>
      <c r="D1283" s="58" t="s">
        <v>37</v>
      </c>
      <c r="E1283" s="58" t="s">
        <v>45</v>
      </c>
      <c r="F1283" s="58" t="s">
        <v>119</v>
      </c>
      <c r="G1283" s="59">
        <v>3645.94</v>
      </c>
      <c r="H1283" s="57">
        <v>443576093</v>
      </c>
      <c r="I1283" s="59">
        <v>0</v>
      </c>
      <c r="J1283" s="59">
        <v>0</v>
      </c>
      <c r="K1283" s="59">
        <v>0</v>
      </c>
      <c r="L1283" s="59">
        <v>0</v>
      </c>
      <c r="M1283" s="59">
        <v>9933.27</v>
      </c>
      <c r="N1283" s="58" t="s">
        <v>107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0">
        <v>45918.958553240744</v>
      </c>
      <c r="B1284" s="61">
        <v>444354985</v>
      </c>
      <c r="C1284" s="62" t="s">
        <v>36</v>
      </c>
      <c r="D1284" s="62" t="s">
        <v>38</v>
      </c>
      <c r="E1284" s="62" t="s">
        <v>46</v>
      </c>
      <c r="F1284" s="62" t="s">
        <v>119</v>
      </c>
      <c r="G1284" s="63">
        <v>3646.28</v>
      </c>
      <c r="H1284" s="61">
        <v>443576660</v>
      </c>
      <c r="I1284" s="63">
        <v>0</v>
      </c>
      <c r="J1284" s="63">
        <v>0</v>
      </c>
      <c r="K1284" s="63">
        <v>0</v>
      </c>
      <c r="L1284" s="63">
        <v>2.2599999999999998</v>
      </c>
      <c r="M1284" s="63">
        <v>9935.5300000000007</v>
      </c>
      <c r="N1284" s="62" t="s">
        <v>1150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6">
        <v>45918.958553240744</v>
      </c>
      <c r="B1285" s="57">
        <v>444354987</v>
      </c>
      <c r="C1285" s="58" t="s">
        <v>36</v>
      </c>
      <c r="D1285" s="58" t="s">
        <v>38</v>
      </c>
      <c r="E1285" s="58" t="s">
        <v>46</v>
      </c>
      <c r="F1285" s="58" t="s">
        <v>119</v>
      </c>
      <c r="G1285" s="59">
        <v>3646.23</v>
      </c>
      <c r="H1285" s="57">
        <v>443576662</v>
      </c>
      <c r="I1285" s="59">
        <v>0</v>
      </c>
      <c r="J1285" s="59">
        <v>0</v>
      </c>
      <c r="K1285" s="59">
        <v>0</v>
      </c>
      <c r="L1285" s="59">
        <v>1.27</v>
      </c>
      <c r="M1285" s="59">
        <v>9936.7999999999993</v>
      </c>
      <c r="N1285" s="58" t="s">
        <v>1182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0">
        <v>45918.958553240744</v>
      </c>
      <c r="B1286" s="61">
        <v>444354991</v>
      </c>
      <c r="C1286" s="62" t="s">
        <v>36</v>
      </c>
      <c r="D1286" s="62" t="s">
        <v>37</v>
      </c>
      <c r="E1286" s="62" t="s">
        <v>45</v>
      </c>
      <c r="F1286" s="62" t="s">
        <v>119</v>
      </c>
      <c r="G1286" s="63">
        <v>3646.44</v>
      </c>
      <c r="H1286" s="61">
        <v>443576666</v>
      </c>
      <c r="I1286" s="63">
        <v>0</v>
      </c>
      <c r="J1286" s="63">
        <v>0</v>
      </c>
      <c r="K1286" s="63">
        <v>0</v>
      </c>
      <c r="L1286" s="63">
        <v>0</v>
      </c>
      <c r="M1286" s="63">
        <v>9936.7999999999993</v>
      </c>
      <c r="N1286" s="62" t="s">
        <v>115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6">
        <v>45918.958564814813</v>
      </c>
      <c r="B1287" s="57">
        <v>444354993</v>
      </c>
      <c r="C1287" s="58" t="s">
        <v>36</v>
      </c>
      <c r="D1287" s="58" t="s">
        <v>37</v>
      </c>
      <c r="E1287" s="58" t="s">
        <v>45</v>
      </c>
      <c r="F1287" s="58" t="s">
        <v>119</v>
      </c>
      <c r="G1287" s="59">
        <v>3646.42</v>
      </c>
      <c r="H1287" s="57">
        <v>443576667</v>
      </c>
      <c r="I1287" s="59">
        <v>0</v>
      </c>
      <c r="J1287" s="59">
        <v>0</v>
      </c>
      <c r="K1287" s="59">
        <v>0</v>
      </c>
      <c r="L1287" s="59">
        <v>0</v>
      </c>
      <c r="M1287" s="59">
        <v>9936.7999999999993</v>
      </c>
      <c r="N1287" s="58" t="s">
        <v>118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0">
        <v>45918.958773148152</v>
      </c>
      <c r="B1288" s="61">
        <v>444355049</v>
      </c>
      <c r="C1288" s="62" t="s">
        <v>36</v>
      </c>
      <c r="D1288" s="62" t="s">
        <v>38</v>
      </c>
      <c r="E1288" s="62" t="s">
        <v>46</v>
      </c>
      <c r="F1288" s="62" t="s">
        <v>119</v>
      </c>
      <c r="G1288" s="63">
        <v>3645.74</v>
      </c>
      <c r="H1288" s="61">
        <v>443576721</v>
      </c>
      <c r="I1288" s="63">
        <v>0</v>
      </c>
      <c r="J1288" s="63">
        <v>0</v>
      </c>
      <c r="K1288" s="63">
        <v>0</v>
      </c>
      <c r="L1288" s="63">
        <v>1.34</v>
      </c>
      <c r="M1288" s="63">
        <v>9938.14</v>
      </c>
      <c r="N1288" s="62" t="s">
        <v>1183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6">
        <v>45918.958773148152</v>
      </c>
      <c r="B1289" s="57">
        <v>444355050</v>
      </c>
      <c r="C1289" s="58" t="s">
        <v>36</v>
      </c>
      <c r="D1289" s="58" t="s">
        <v>38</v>
      </c>
      <c r="E1289" s="58" t="s">
        <v>46</v>
      </c>
      <c r="F1289" s="58" t="s">
        <v>119</v>
      </c>
      <c r="G1289" s="59">
        <v>3645.74</v>
      </c>
      <c r="H1289" s="57">
        <v>443576722</v>
      </c>
      <c r="I1289" s="59">
        <v>0</v>
      </c>
      <c r="J1289" s="59">
        <v>0</v>
      </c>
      <c r="K1289" s="59">
        <v>0</v>
      </c>
      <c r="L1289" s="59">
        <v>1.34</v>
      </c>
      <c r="M1289" s="59">
        <v>9939.48</v>
      </c>
      <c r="N1289" s="58" t="s">
        <v>1184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0">
        <v>45918.958773148152</v>
      </c>
      <c r="B1290" s="61">
        <v>444355051</v>
      </c>
      <c r="C1290" s="62" t="s">
        <v>36</v>
      </c>
      <c r="D1290" s="62" t="s">
        <v>38</v>
      </c>
      <c r="E1290" s="62" t="s">
        <v>46</v>
      </c>
      <c r="F1290" s="62" t="s">
        <v>119</v>
      </c>
      <c r="G1290" s="63">
        <v>3645.74</v>
      </c>
      <c r="H1290" s="61">
        <v>443576723</v>
      </c>
      <c r="I1290" s="63">
        <v>0</v>
      </c>
      <c r="J1290" s="63">
        <v>0</v>
      </c>
      <c r="K1290" s="63">
        <v>0</v>
      </c>
      <c r="L1290" s="63">
        <v>1.25</v>
      </c>
      <c r="M1290" s="63">
        <v>9940.73</v>
      </c>
      <c r="N1290" s="62" t="s">
        <v>1183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6">
        <v>45918.958784722221</v>
      </c>
      <c r="B1291" s="57">
        <v>444355053</v>
      </c>
      <c r="C1291" s="58" t="s">
        <v>36</v>
      </c>
      <c r="D1291" s="58" t="s">
        <v>37</v>
      </c>
      <c r="E1291" s="58" t="s">
        <v>45</v>
      </c>
      <c r="F1291" s="58" t="s">
        <v>119</v>
      </c>
      <c r="G1291" s="59">
        <v>3645.79</v>
      </c>
      <c r="H1291" s="57">
        <v>443576725</v>
      </c>
      <c r="I1291" s="59">
        <v>0</v>
      </c>
      <c r="J1291" s="59">
        <v>0</v>
      </c>
      <c r="K1291" s="59">
        <v>0</v>
      </c>
      <c r="L1291" s="59">
        <v>0</v>
      </c>
      <c r="M1291" s="59">
        <v>9940.73</v>
      </c>
      <c r="N1291" s="58" t="s">
        <v>92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0">
        <v>45918.958796296298</v>
      </c>
      <c r="B1292" s="61">
        <v>444355054</v>
      </c>
      <c r="C1292" s="62" t="s">
        <v>36</v>
      </c>
      <c r="D1292" s="62" t="s">
        <v>37</v>
      </c>
      <c r="E1292" s="62" t="s">
        <v>45</v>
      </c>
      <c r="F1292" s="62" t="s">
        <v>119</v>
      </c>
      <c r="G1292" s="63">
        <v>3645.79</v>
      </c>
      <c r="H1292" s="61">
        <v>443576726</v>
      </c>
      <c r="I1292" s="63">
        <v>0</v>
      </c>
      <c r="J1292" s="63">
        <v>0</v>
      </c>
      <c r="K1292" s="63">
        <v>0</v>
      </c>
      <c r="L1292" s="63">
        <v>0</v>
      </c>
      <c r="M1292" s="63">
        <v>9940.73</v>
      </c>
      <c r="N1292" s="62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6">
        <v>45918.959131944444</v>
      </c>
      <c r="B1293" s="57">
        <v>444355119</v>
      </c>
      <c r="C1293" s="58" t="s">
        <v>36</v>
      </c>
      <c r="D1293" s="58" t="s">
        <v>37</v>
      </c>
      <c r="E1293" s="58" t="s">
        <v>45</v>
      </c>
      <c r="F1293" s="58" t="s">
        <v>119</v>
      </c>
      <c r="G1293" s="59">
        <v>3645.94</v>
      </c>
      <c r="H1293" s="57">
        <v>443576778</v>
      </c>
      <c r="I1293" s="59">
        <v>0</v>
      </c>
      <c r="J1293" s="59">
        <v>0</v>
      </c>
      <c r="K1293" s="59">
        <v>0</v>
      </c>
      <c r="L1293" s="59">
        <v>0</v>
      </c>
      <c r="M1293" s="59">
        <v>9940.73</v>
      </c>
      <c r="N1293" s="5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0">
        <v>45918.959143518521</v>
      </c>
      <c r="B1294" s="61">
        <v>444355120</v>
      </c>
      <c r="C1294" s="62" t="s">
        <v>36</v>
      </c>
      <c r="D1294" s="62" t="s">
        <v>37</v>
      </c>
      <c r="E1294" s="62" t="s">
        <v>45</v>
      </c>
      <c r="F1294" s="62" t="s">
        <v>119</v>
      </c>
      <c r="G1294" s="63">
        <v>3645.95</v>
      </c>
      <c r="H1294" s="61">
        <v>443576779</v>
      </c>
      <c r="I1294" s="63">
        <v>0</v>
      </c>
      <c r="J1294" s="63">
        <v>0</v>
      </c>
      <c r="K1294" s="63">
        <v>0</v>
      </c>
      <c r="L1294" s="63">
        <v>0</v>
      </c>
      <c r="M1294" s="63">
        <v>9940.73</v>
      </c>
      <c r="N1294" s="62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6">
        <v>45918.959143518521</v>
      </c>
      <c r="B1295" s="57">
        <v>444355122</v>
      </c>
      <c r="C1295" s="58" t="s">
        <v>36</v>
      </c>
      <c r="D1295" s="58" t="s">
        <v>37</v>
      </c>
      <c r="E1295" s="58" t="s">
        <v>45</v>
      </c>
      <c r="F1295" s="58" t="s">
        <v>119</v>
      </c>
      <c r="G1295" s="59">
        <v>3645.97</v>
      </c>
      <c r="H1295" s="57">
        <v>443576781</v>
      </c>
      <c r="I1295" s="59">
        <v>0</v>
      </c>
      <c r="J1295" s="59">
        <v>0</v>
      </c>
      <c r="K1295" s="59">
        <v>0</v>
      </c>
      <c r="L1295" s="59">
        <v>0</v>
      </c>
      <c r="M1295" s="59">
        <v>9940.73</v>
      </c>
      <c r="N1295" s="5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0">
        <v>45918.963159722225</v>
      </c>
      <c r="B1296" s="61">
        <v>444356206</v>
      </c>
      <c r="C1296" s="62" t="s">
        <v>36</v>
      </c>
      <c r="D1296" s="62" t="s">
        <v>37</v>
      </c>
      <c r="E1296" s="62" t="s">
        <v>45</v>
      </c>
      <c r="F1296" s="62" t="s">
        <v>119</v>
      </c>
      <c r="G1296" s="63">
        <v>3645.81</v>
      </c>
      <c r="H1296" s="61">
        <v>443577840</v>
      </c>
      <c r="I1296" s="63">
        <v>0</v>
      </c>
      <c r="J1296" s="63">
        <v>0</v>
      </c>
      <c r="K1296" s="63">
        <v>0</v>
      </c>
      <c r="L1296" s="63">
        <v>0</v>
      </c>
      <c r="M1296" s="63">
        <v>9940.73</v>
      </c>
      <c r="N1296" s="62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6">
        <v>45918.982719907406</v>
      </c>
      <c r="B1297" s="57">
        <v>444358940</v>
      </c>
      <c r="C1297" s="58" t="s">
        <v>36</v>
      </c>
      <c r="D1297" s="58" t="s">
        <v>38</v>
      </c>
      <c r="E1297" s="58" t="s">
        <v>46</v>
      </c>
      <c r="F1297" s="58" t="s">
        <v>119</v>
      </c>
      <c r="G1297" s="59">
        <v>3644.37</v>
      </c>
      <c r="H1297" s="57">
        <v>443580450</v>
      </c>
      <c r="I1297" s="59">
        <v>0</v>
      </c>
      <c r="J1297" s="59">
        <v>0</v>
      </c>
      <c r="K1297" s="59">
        <v>0</v>
      </c>
      <c r="L1297" s="59">
        <v>-1.57</v>
      </c>
      <c r="M1297" s="59">
        <v>9939.16</v>
      </c>
      <c r="N1297" s="58" t="s">
        <v>1185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0">
        <v>45918.984826388885</v>
      </c>
      <c r="B1298" s="61">
        <v>444359397</v>
      </c>
      <c r="C1298" s="62" t="s">
        <v>36</v>
      </c>
      <c r="D1298" s="62" t="s">
        <v>38</v>
      </c>
      <c r="E1298" s="62" t="s">
        <v>45</v>
      </c>
      <c r="F1298" s="62" t="s">
        <v>119</v>
      </c>
      <c r="G1298" s="63">
        <v>3644.32</v>
      </c>
      <c r="H1298" s="61">
        <v>443580901</v>
      </c>
      <c r="I1298" s="63">
        <v>0</v>
      </c>
      <c r="J1298" s="63">
        <v>0</v>
      </c>
      <c r="K1298" s="63">
        <v>0</v>
      </c>
      <c r="L1298" s="63">
        <v>0</v>
      </c>
      <c r="M1298" s="63">
        <v>9939.16</v>
      </c>
      <c r="N1298" s="62" t="s">
        <v>108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6">
        <v>45918.995937500003</v>
      </c>
      <c r="B1299" s="57">
        <v>444361114</v>
      </c>
      <c r="C1299" s="58" t="s">
        <v>36</v>
      </c>
      <c r="D1299" s="58" t="s">
        <v>38</v>
      </c>
      <c r="E1299" s="58" t="s">
        <v>45</v>
      </c>
      <c r="F1299" s="58" t="s">
        <v>119</v>
      </c>
      <c r="G1299" s="59">
        <v>3644.38</v>
      </c>
      <c r="H1299" s="57">
        <v>443582505</v>
      </c>
      <c r="I1299" s="59">
        <v>0</v>
      </c>
      <c r="J1299" s="59">
        <v>0</v>
      </c>
      <c r="K1299" s="59">
        <v>0</v>
      </c>
      <c r="L1299" s="59">
        <v>0</v>
      </c>
      <c r="M1299" s="59">
        <v>9939.16</v>
      </c>
      <c r="N1299" s="58" t="s">
        <v>106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0">
        <v>45919.045138888891</v>
      </c>
      <c r="B1300" s="61">
        <v>444365096</v>
      </c>
      <c r="C1300" s="62" t="s">
        <v>36</v>
      </c>
      <c r="D1300" s="62" t="s">
        <v>38</v>
      </c>
      <c r="E1300" s="62" t="s">
        <v>46</v>
      </c>
      <c r="F1300" s="62" t="s">
        <v>119</v>
      </c>
      <c r="G1300" s="63">
        <v>3643.05</v>
      </c>
      <c r="H1300" s="61">
        <v>443584156</v>
      </c>
      <c r="I1300" s="63">
        <v>0</v>
      </c>
      <c r="J1300" s="63">
        <v>0</v>
      </c>
      <c r="K1300" s="63">
        <v>0</v>
      </c>
      <c r="L1300" s="63">
        <v>-3.39</v>
      </c>
      <c r="M1300" s="63">
        <v>9935.77</v>
      </c>
      <c r="N1300" s="62" t="s">
        <v>1186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6">
        <v>45919.045138888891</v>
      </c>
      <c r="B1301" s="57">
        <v>444365098</v>
      </c>
      <c r="C1301" s="58" t="s">
        <v>36</v>
      </c>
      <c r="D1301" s="58" t="s">
        <v>38</v>
      </c>
      <c r="E1301" s="58" t="s">
        <v>46</v>
      </c>
      <c r="F1301" s="58" t="s">
        <v>119</v>
      </c>
      <c r="G1301" s="59">
        <v>3643.05</v>
      </c>
      <c r="H1301" s="57">
        <v>443584158</v>
      </c>
      <c r="I1301" s="59">
        <v>0</v>
      </c>
      <c r="J1301" s="59">
        <v>0</v>
      </c>
      <c r="K1301" s="59">
        <v>0</v>
      </c>
      <c r="L1301" s="59">
        <v>-3.37</v>
      </c>
      <c r="M1301" s="59">
        <v>9932.4</v>
      </c>
      <c r="N1301" s="58" t="s">
        <v>1187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0">
        <v>45919.045138888891</v>
      </c>
      <c r="B1302" s="61">
        <v>444365100</v>
      </c>
      <c r="C1302" s="62" t="s">
        <v>36</v>
      </c>
      <c r="D1302" s="62" t="s">
        <v>38</v>
      </c>
      <c r="E1302" s="62" t="s">
        <v>46</v>
      </c>
      <c r="F1302" s="62" t="s">
        <v>119</v>
      </c>
      <c r="G1302" s="63">
        <v>3643.05</v>
      </c>
      <c r="H1302" s="61">
        <v>443584160</v>
      </c>
      <c r="I1302" s="63">
        <v>0</v>
      </c>
      <c r="J1302" s="63">
        <v>0</v>
      </c>
      <c r="K1302" s="63">
        <v>0</v>
      </c>
      <c r="L1302" s="63">
        <v>-2.89</v>
      </c>
      <c r="M1302" s="63">
        <v>9929.51</v>
      </c>
      <c r="N1302" s="62" t="s">
        <v>1187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6">
        <v>45919.045243055552</v>
      </c>
      <c r="B1303" s="57">
        <v>444365229</v>
      </c>
      <c r="C1303" s="58" t="s">
        <v>36</v>
      </c>
      <c r="D1303" s="58" t="s">
        <v>38</v>
      </c>
      <c r="E1303" s="58" t="s">
        <v>45</v>
      </c>
      <c r="F1303" s="58" t="s">
        <v>119</v>
      </c>
      <c r="G1303" s="59">
        <v>3643.05</v>
      </c>
      <c r="H1303" s="57">
        <v>443584292</v>
      </c>
      <c r="I1303" s="59">
        <v>0</v>
      </c>
      <c r="J1303" s="59">
        <v>0</v>
      </c>
      <c r="K1303" s="59">
        <v>0</v>
      </c>
      <c r="L1303" s="59">
        <v>0</v>
      </c>
      <c r="M1303" s="59">
        <v>9929.51</v>
      </c>
      <c r="N1303" s="58" t="s">
        <v>118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0">
        <v>45919.045243055552</v>
      </c>
      <c r="B1304" s="61">
        <v>444365230</v>
      </c>
      <c r="C1304" s="62" t="s">
        <v>36</v>
      </c>
      <c r="D1304" s="62" t="s">
        <v>38</v>
      </c>
      <c r="E1304" s="62" t="s">
        <v>45</v>
      </c>
      <c r="F1304" s="62" t="s">
        <v>119</v>
      </c>
      <c r="G1304" s="63">
        <v>3643.03</v>
      </c>
      <c r="H1304" s="61">
        <v>443584293</v>
      </c>
      <c r="I1304" s="63">
        <v>0</v>
      </c>
      <c r="J1304" s="63">
        <v>0</v>
      </c>
      <c r="K1304" s="63">
        <v>0</v>
      </c>
      <c r="L1304" s="63">
        <v>0</v>
      </c>
      <c r="M1304" s="63">
        <v>9929.51</v>
      </c>
      <c r="N1304" s="62" t="s">
        <v>115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6">
        <v>45919.046481481484</v>
      </c>
      <c r="B1305" s="57">
        <v>444365405</v>
      </c>
      <c r="C1305" s="58" t="s">
        <v>36</v>
      </c>
      <c r="D1305" s="58" t="s">
        <v>38</v>
      </c>
      <c r="E1305" s="58" t="s">
        <v>46</v>
      </c>
      <c r="F1305" s="58" t="s">
        <v>119</v>
      </c>
      <c r="G1305" s="59">
        <v>3642.94</v>
      </c>
      <c r="H1305" s="57">
        <v>443584465</v>
      </c>
      <c r="I1305" s="59">
        <v>0</v>
      </c>
      <c r="J1305" s="59">
        <v>0</v>
      </c>
      <c r="K1305" s="59">
        <v>0</v>
      </c>
      <c r="L1305" s="59">
        <v>-3.01</v>
      </c>
      <c r="M1305" s="59">
        <v>9926.5</v>
      </c>
      <c r="N1305" s="58" t="s">
        <v>1188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0">
        <v>45919.046481481484</v>
      </c>
      <c r="B1306" s="61">
        <v>444365406</v>
      </c>
      <c r="C1306" s="62" t="s">
        <v>36</v>
      </c>
      <c r="D1306" s="62" t="s">
        <v>38</v>
      </c>
      <c r="E1306" s="62" t="s">
        <v>46</v>
      </c>
      <c r="F1306" s="62" t="s">
        <v>119</v>
      </c>
      <c r="G1306" s="63">
        <v>3642.94</v>
      </c>
      <c r="H1306" s="61">
        <v>443584466</v>
      </c>
      <c r="I1306" s="63">
        <v>0</v>
      </c>
      <c r="J1306" s="63">
        <v>0</v>
      </c>
      <c r="K1306" s="63">
        <v>0</v>
      </c>
      <c r="L1306" s="63">
        <v>-3.03</v>
      </c>
      <c r="M1306" s="63">
        <v>9923.4699999999993</v>
      </c>
      <c r="N1306" s="62" t="s">
        <v>1188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6">
        <v>45919.046574074076</v>
      </c>
      <c r="B1307" s="57">
        <v>444365414</v>
      </c>
      <c r="C1307" s="58" t="s">
        <v>36</v>
      </c>
      <c r="D1307" s="58" t="s">
        <v>38</v>
      </c>
      <c r="E1307" s="58" t="s">
        <v>46</v>
      </c>
      <c r="F1307" s="58" t="s">
        <v>119</v>
      </c>
      <c r="G1307" s="59">
        <v>3642.79</v>
      </c>
      <c r="H1307" s="57">
        <v>443584474</v>
      </c>
      <c r="I1307" s="59">
        <v>0</v>
      </c>
      <c r="J1307" s="59">
        <v>0</v>
      </c>
      <c r="K1307" s="59">
        <v>0</v>
      </c>
      <c r="L1307" s="59">
        <v>-3.1</v>
      </c>
      <c r="M1307" s="59">
        <v>9920.3700000000008</v>
      </c>
      <c r="N1307" s="58" t="s">
        <v>1189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0">
        <v>45919.046574074076</v>
      </c>
      <c r="B1308" s="61">
        <v>444365416</v>
      </c>
      <c r="C1308" s="62" t="s">
        <v>36</v>
      </c>
      <c r="D1308" s="62" t="s">
        <v>38</v>
      </c>
      <c r="E1308" s="62" t="s">
        <v>46</v>
      </c>
      <c r="F1308" s="62" t="s">
        <v>119</v>
      </c>
      <c r="G1308" s="63">
        <v>3642.79</v>
      </c>
      <c r="H1308" s="61">
        <v>443584475</v>
      </c>
      <c r="I1308" s="63">
        <v>0</v>
      </c>
      <c r="J1308" s="63">
        <v>0</v>
      </c>
      <c r="K1308" s="63">
        <v>0</v>
      </c>
      <c r="L1308" s="63">
        <v>-3.13</v>
      </c>
      <c r="M1308" s="63">
        <v>9917.24</v>
      </c>
      <c r="N1308" s="62" t="s">
        <v>1189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6">
        <v>45919.046574074076</v>
      </c>
      <c r="B1309" s="57">
        <v>444365419</v>
      </c>
      <c r="C1309" s="58" t="s">
        <v>36</v>
      </c>
      <c r="D1309" s="58" t="s">
        <v>38</v>
      </c>
      <c r="E1309" s="58" t="s">
        <v>46</v>
      </c>
      <c r="F1309" s="58" t="s">
        <v>119</v>
      </c>
      <c r="G1309" s="59">
        <v>3642.79</v>
      </c>
      <c r="H1309" s="57">
        <v>443584476</v>
      </c>
      <c r="I1309" s="59">
        <v>0</v>
      </c>
      <c r="J1309" s="59">
        <v>0</v>
      </c>
      <c r="K1309" s="59">
        <v>0</v>
      </c>
      <c r="L1309" s="59">
        <v>-3.15</v>
      </c>
      <c r="M1309" s="59">
        <v>9914.09</v>
      </c>
      <c r="N1309" s="58" t="s">
        <v>1189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0">
        <v>45919.046574074076</v>
      </c>
      <c r="B1310" s="61">
        <v>444365421</v>
      </c>
      <c r="C1310" s="62" t="s">
        <v>36</v>
      </c>
      <c r="D1310" s="62" t="s">
        <v>38</v>
      </c>
      <c r="E1310" s="62" t="s">
        <v>46</v>
      </c>
      <c r="F1310" s="62" t="s">
        <v>119</v>
      </c>
      <c r="G1310" s="63">
        <v>3642.79</v>
      </c>
      <c r="H1310" s="61">
        <v>443584477</v>
      </c>
      <c r="I1310" s="63">
        <v>0</v>
      </c>
      <c r="J1310" s="63">
        <v>0</v>
      </c>
      <c r="K1310" s="63">
        <v>0</v>
      </c>
      <c r="L1310" s="63">
        <v>-3</v>
      </c>
      <c r="M1310" s="63">
        <v>9911.09</v>
      </c>
      <c r="N1310" s="62" t="s">
        <v>1190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6">
        <v>45919.046574074076</v>
      </c>
      <c r="B1311" s="57">
        <v>444365422</v>
      </c>
      <c r="C1311" s="58" t="s">
        <v>36</v>
      </c>
      <c r="D1311" s="58" t="s">
        <v>38</v>
      </c>
      <c r="E1311" s="58" t="s">
        <v>46</v>
      </c>
      <c r="F1311" s="58" t="s">
        <v>119</v>
      </c>
      <c r="G1311" s="59">
        <v>3642.79</v>
      </c>
      <c r="H1311" s="57">
        <v>443584478</v>
      </c>
      <c r="I1311" s="59">
        <v>0</v>
      </c>
      <c r="J1311" s="59">
        <v>0</v>
      </c>
      <c r="K1311" s="59">
        <v>0</v>
      </c>
      <c r="L1311" s="59">
        <v>-3.02</v>
      </c>
      <c r="M1311" s="59">
        <v>9908.07</v>
      </c>
      <c r="N1311" s="58" t="s">
        <v>1191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0">
        <v>45919.046620370369</v>
      </c>
      <c r="B1312" s="61">
        <v>444365427</v>
      </c>
      <c r="C1312" s="62" t="s">
        <v>36</v>
      </c>
      <c r="D1312" s="62" t="s">
        <v>38</v>
      </c>
      <c r="E1312" s="62" t="s">
        <v>46</v>
      </c>
      <c r="F1312" s="62" t="s">
        <v>119</v>
      </c>
      <c r="G1312" s="63">
        <v>3642.72</v>
      </c>
      <c r="H1312" s="61">
        <v>443584487</v>
      </c>
      <c r="I1312" s="63">
        <v>0</v>
      </c>
      <c r="J1312" s="63">
        <v>0</v>
      </c>
      <c r="K1312" s="63">
        <v>0</v>
      </c>
      <c r="L1312" s="63">
        <v>-3.07</v>
      </c>
      <c r="M1312" s="63">
        <v>9905</v>
      </c>
      <c r="N1312" s="62" t="s">
        <v>1192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6">
        <v>45919.046620370369</v>
      </c>
      <c r="B1313" s="57">
        <v>444365436</v>
      </c>
      <c r="C1313" s="58" t="s">
        <v>36</v>
      </c>
      <c r="D1313" s="58" t="s">
        <v>37</v>
      </c>
      <c r="E1313" s="58" t="s">
        <v>46</v>
      </c>
      <c r="F1313" s="58" t="s">
        <v>119</v>
      </c>
      <c r="G1313" s="59">
        <v>3642.74</v>
      </c>
      <c r="H1313" s="57">
        <v>443584499</v>
      </c>
      <c r="I1313" s="59">
        <v>0</v>
      </c>
      <c r="J1313" s="59">
        <v>0</v>
      </c>
      <c r="K1313" s="59">
        <v>0</v>
      </c>
      <c r="L1313" s="59">
        <v>1.58</v>
      </c>
      <c r="M1313" s="59">
        <v>9906.58</v>
      </c>
      <c r="N1313" s="58" t="s">
        <v>1193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0">
        <v>45919.048715277779</v>
      </c>
      <c r="B1314" s="61">
        <v>444365581</v>
      </c>
      <c r="C1314" s="62" t="s">
        <v>36</v>
      </c>
      <c r="D1314" s="62" t="s">
        <v>38</v>
      </c>
      <c r="E1314" s="62" t="s">
        <v>45</v>
      </c>
      <c r="F1314" s="62" t="s">
        <v>119</v>
      </c>
      <c r="G1314" s="63">
        <v>3642.65</v>
      </c>
      <c r="H1314" s="61">
        <v>443584629</v>
      </c>
      <c r="I1314" s="63">
        <v>0</v>
      </c>
      <c r="J1314" s="63">
        <v>0</v>
      </c>
      <c r="K1314" s="63">
        <v>0</v>
      </c>
      <c r="L1314" s="63">
        <v>0</v>
      </c>
      <c r="M1314" s="63">
        <v>9906.58</v>
      </c>
      <c r="N1314" s="62" t="s">
        <v>108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6">
        <v>45919.048715277779</v>
      </c>
      <c r="B1315" s="57">
        <v>444365582</v>
      </c>
      <c r="C1315" s="58" t="s">
        <v>36</v>
      </c>
      <c r="D1315" s="58" t="s">
        <v>38</v>
      </c>
      <c r="E1315" s="58" t="s">
        <v>45</v>
      </c>
      <c r="F1315" s="58" t="s">
        <v>119</v>
      </c>
      <c r="G1315" s="59">
        <v>3642.65</v>
      </c>
      <c r="H1315" s="57">
        <v>443584630</v>
      </c>
      <c r="I1315" s="59">
        <v>0</v>
      </c>
      <c r="J1315" s="59">
        <v>0</v>
      </c>
      <c r="K1315" s="59">
        <v>0</v>
      </c>
      <c r="L1315" s="59">
        <v>0</v>
      </c>
      <c r="M1315" s="59">
        <v>9906.58</v>
      </c>
      <c r="N1315" s="5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0">
        <v>45919.048726851855</v>
      </c>
      <c r="B1316" s="61">
        <v>444365583</v>
      </c>
      <c r="C1316" s="62" t="s">
        <v>36</v>
      </c>
      <c r="D1316" s="62" t="s">
        <v>38</v>
      </c>
      <c r="E1316" s="62" t="s">
        <v>45</v>
      </c>
      <c r="F1316" s="62" t="s">
        <v>119</v>
      </c>
      <c r="G1316" s="63">
        <v>3642.65</v>
      </c>
      <c r="H1316" s="61">
        <v>443584631</v>
      </c>
      <c r="I1316" s="63">
        <v>0</v>
      </c>
      <c r="J1316" s="63">
        <v>0</v>
      </c>
      <c r="K1316" s="63">
        <v>0</v>
      </c>
      <c r="L1316" s="63">
        <v>0</v>
      </c>
      <c r="M1316" s="63">
        <v>9906.58</v>
      </c>
      <c r="N1316" s="62" t="s">
        <v>113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6">
        <v>45919.048726851855</v>
      </c>
      <c r="B1317" s="57">
        <v>444365584</v>
      </c>
      <c r="C1317" s="58" t="s">
        <v>36</v>
      </c>
      <c r="D1317" s="58" t="s">
        <v>38</v>
      </c>
      <c r="E1317" s="58" t="s">
        <v>45</v>
      </c>
      <c r="F1317" s="58" t="s">
        <v>119</v>
      </c>
      <c r="G1317" s="59">
        <v>3642.65</v>
      </c>
      <c r="H1317" s="57">
        <v>443584632</v>
      </c>
      <c r="I1317" s="59">
        <v>0</v>
      </c>
      <c r="J1317" s="59">
        <v>0</v>
      </c>
      <c r="K1317" s="59">
        <v>0</v>
      </c>
      <c r="L1317" s="59">
        <v>0</v>
      </c>
      <c r="M1317" s="59">
        <v>9906.58</v>
      </c>
      <c r="N1317" s="58" t="s">
        <v>107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0">
        <v>45919.048726851855</v>
      </c>
      <c r="B1318" s="61">
        <v>444365585</v>
      </c>
      <c r="C1318" s="62" t="s">
        <v>36</v>
      </c>
      <c r="D1318" s="62" t="s">
        <v>38</v>
      </c>
      <c r="E1318" s="62" t="s">
        <v>45</v>
      </c>
      <c r="F1318" s="62" t="s">
        <v>119</v>
      </c>
      <c r="G1318" s="63">
        <v>3642.65</v>
      </c>
      <c r="H1318" s="61">
        <v>443584633</v>
      </c>
      <c r="I1318" s="63">
        <v>0</v>
      </c>
      <c r="J1318" s="63">
        <v>0</v>
      </c>
      <c r="K1318" s="63">
        <v>0</v>
      </c>
      <c r="L1318" s="63">
        <v>0</v>
      </c>
      <c r="M1318" s="63">
        <v>9906.58</v>
      </c>
      <c r="N1318" s="62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6">
        <v>45919.048726851855</v>
      </c>
      <c r="B1319" s="57">
        <v>444365586</v>
      </c>
      <c r="C1319" s="58" t="s">
        <v>36</v>
      </c>
      <c r="D1319" s="58" t="s">
        <v>38</v>
      </c>
      <c r="E1319" s="58" t="s">
        <v>45</v>
      </c>
      <c r="F1319" s="58" t="s">
        <v>119</v>
      </c>
      <c r="G1319" s="59">
        <v>3642.65</v>
      </c>
      <c r="H1319" s="57">
        <v>443584634</v>
      </c>
      <c r="I1319" s="59">
        <v>0</v>
      </c>
      <c r="J1319" s="59">
        <v>0</v>
      </c>
      <c r="K1319" s="59">
        <v>0</v>
      </c>
      <c r="L1319" s="59">
        <v>0</v>
      </c>
      <c r="M1319" s="59">
        <v>9906.58</v>
      </c>
      <c r="N1319" s="5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0">
        <v>45919.048738425925</v>
      </c>
      <c r="B1320" s="61">
        <v>444365587</v>
      </c>
      <c r="C1320" s="62" t="s">
        <v>36</v>
      </c>
      <c r="D1320" s="62" t="s">
        <v>38</v>
      </c>
      <c r="E1320" s="62" t="s">
        <v>45</v>
      </c>
      <c r="F1320" s="62" t="s">
        <v>119</v>
      </c>
      <c r="G1320" s="63">
        <v>3642.65</v>
      </c>
      <c r="H1320" s="61">
        <v>443584635</v>
      </c>
      <c r="I1320" s="63">
        <v>0</v>
      </c>
      <c r="J1320" s="63">
        <v>0</v>
      </c>
      <c r="K1320" s="63">
        <v>0</v>
      </c>
      <c r="L1320" s="63">
        <v>0</v>
      </c>
      <c r="M1320" s="63">
        <v>9906.58</v>
      </c>
      <c r="N1320" s="62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6">
        <v>45919.05195601852</v>
      </c>
      <c r="B1321" s="57">
        <v>444365783</v>
      </c>
      <c r="C1321" s="58" t="s">
        <v>36</v>
      </c>
      <c r="D1321" s="58" t="s">
        <v>38</v>
      </c>
      <c r="E1321" s="58" t="s">
        <v>45</v>
      </c>
      <c r="F1321" s="58" t="s">
        <v>119</v>
      </c>
      <c r="G1321" s="59">
        <v>3642.54</v>
      </c>
      <c r="H1321" s="57">
        <v>443584810</v>
      </c>
      <c r="I1321" s="59">
        <v>0</v>
      </c>
      <c r="J1321" s="59">
        <v>0</v>
      </c>
      <c r="K1321" s="59">
        <v>0</v>
      </c>
      <c r="L1321" s="59">
        <v>0</v>
      </c>
      <c r="M1321" s="59">
        <v>9906.58</v>
      </c>
      <c r="N1321" s="5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0">
        <v>45919.05195601852</v>
      </c>
      <c r="B1322" s="61">
        <v>444365784</v>
      </c>
      <c r="C1322" s="62" t="s">
        <v>36</v>
      </c>
      <c r="D1322" s="62" t="s">
        <v>38</v>
      </c>
      <c r="E1322" s="62" t="s">
        <v>45</v>
      </c>
      <c r="F1322" s="62" t="s">
        <v>119</v>
      </c>
      <c r="G1322" s="63">
        <v>3642.54</v>
      </c>
      <c r="H1322" s="61">
        <v>443584811</v>
      </c>
      <c r="I1322" s="63">
        <v>0</v>
      </c>
      <c r="J1322" s="63">
        <v>0</v>
      </c>
      <c r="K1322" s="63">
        <v>0</v>
      </c>
      <c r="L1322" s="63">
        <v>0</v>
      </c>
      <c r="M1322" s="63">
        <v>9906.58</v>
      </c>
      <c r="N1322" s="62" t="s">
        <v>92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6">
        <v>45919.059710648151</v>
      </c>
      <c r="B1323" s="57">
        <v>444366615</v>
      </c>
      <c r="C1323" s="58" t="s">
        <v>36</v>
      </c>
      <c r="D1323" s="58" t="s">
        <v>38</v>
      </c>
      <c r="E1323" s="58" t="s">
        <v>45</v>
      </c>
      <c r="F1323" s="58" t="s">
        <v>119</v>
      </c>
      <c r="G1323" s="59">
        <v>3642</v>
      </c>
      <c r="H1323" s="57">
        <v>443585631</v>
      </c>
      <c r="I1323" s="59">
        <v>0</v>
      </c>
      <c r="J1323" s="59">
        <v>0</v>
      </c>
      <c r="K1323" s="59">
        <v>0</v>
      </c>
      <c r="L1323" s="59">
        <v>0</v>
      </c>
      <c r="M1323" s="59">
        <v>9906.58</v>
      </c>
      <c r="N1323" s="5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0">
        <v>45919.059710648151</v>
      </c>
      <c r="B1324" s="61">
        <v>444366616</v>
      </c>
      <c r="C1324" s="62" t="s">
        <v>36</v>
      </c>
      <c r="D1324" s="62" t="s">
        <v>38</v>
      </c>
      <c r="E1324" s="62" t="s">
        <v>45</v>
      </c>
      <c r="F1324" s="62" t="s">
        <v>119</v>
      </c>
      <c r="G1324" s="63">
        <v>3642</v>
      </c>
      <c r="H1324" s="61">
        <v>443585632</v>
      </c>
      <c r="I1324" s="63">
        <v>0</v>
      </c>
      <c r="J1324" s="63">
        <v>0</v>
      </c>
      <c r="K1324" s="63">
        <v>0</v>
      </c>
      <c r="L1324" s="63">
        <v>0</v>
      </c>
      <c r="M1324" s="63">
        <v>9906.58</v>
      </c>
      <c r="N1324" s="62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6">
        <v>45919.059733796297</v>
      </c>
      <c r="B1325" s="57">
        <v>444366622</v>
      </c>
      <c r="C1325" s="58" t="s">
        <v>36</v>
      </c>
      <c r="D1325" s="58" t="s">
        <v>38</v>
      </c>
      <c r="E1325" s="58" t="s">
        <v>46</v>
      </c>
      <c r="F1325" s="58" t="s">
        <v>119</v>
      </c>
      <c r="G1325" s="59">
        <v>3641.91</v>
      </c>
      <c r="H1325" s="57">
        <v>443585637</v>
      </c>
      <c r="I1325" s="59">
        <v>0</v>
      </c>
      <c r="J1325" s="59">
        <v>0</v>
      </c>
      <c r="K1325" s="59">
        <v>0</v>
      </c>
      <c r="L1325" s="59">
        <v>-3.05</v>
      </c>
      <c r="M1325" s="59">
        <v>9903.5300000000007</v>
      </c>
      <c r="N1325" s="58" t="s">
        <v>1194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0">
        <v>45919.05982638889</v>
      </c>
      <c r="B1326" s="61">
        <v>444366636</v>
      </c>
      <c r="C1326" s="62" t="s">
        <v>36</v>
      </c>
      <c r="D1326" s="62" t="s">
        <v>38</v>
      </c>
      <c r="E1326" s="62" t="s">
        <v>45</v>
      </c>
      <c r="F1326" s="62" t="s">
        <v>119</v>
      </c>
      <c r="G1326" s="63">
        <v>3641.88</v>
      </c>
      <c r="H1326" s="61">
        <v>443585651</v>
      </c>
      <c r="I1326" s="63">
        <v>0</v>
      </c>
      <c r="J1326" s="63">
        <v>0</v>
      </c>
      <c r="K1326" s="63">
        <v>0</v>
      </c>
      <c r="L1326" s="63">
        <v>0</v>
      </c>
      <c r="M1326" s="63">
        <v>9903.5300000000007</v>
      </c>
      <c r="N1326" s="62" t="s">
        <v>114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6">
        <v>45919.063240740739</v>
      </c>
      <c r="B1327" s="57">
        <v>444366969</v>
      </c>
      <c r="C1327" s="58" t="s">
        <v>36</v>
      </c>
      <c r="D1327" s="58" t="s">
        <v>37</v>
      </c>
      <c r="E1327" s="58" t="s">
        <v>46</v>
      </c>
      <c r="F1327" s="58" t="s">
        <v>119</v>
      </c>
      <c r="G1327" s="59">
        <v>3642.26</v>
      </c>
      <c r="H1327" s="57">
        <v>443585996</v>
      </c>
      <c r="I1327" s="59">
        <v>0</v>
      </c>
      <c r="J1327" s="59">
        <v>0</v>
      </c>
      <c r="K1327" s="59">
        <v>0</v>
      </c>
      <c r="L1327" s="59">
        <v>0.77</v>
      </c>
      <c r="M1327" s="59">
        <v>9904.2999999999993</v>
      </c>
      <c r="N1327" s="58" t="s">
        <v>1195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0">
        <v>45919.067465277774</v>
      </c>
      <c r="B1328" s="61">
        <v>444367155</v>
      </c>
      <c r="C1328" s="62" t="s">
        <v>36</v>
      </c>
      <c r="D1328" s="62" t="s">
        <v>37</v>
      </c>
      <c r="E1328" s="62" t="s">
        <v>45</v>
      </c>
      <c r="F1328" s="62" t="s">
        <v>119</v>
      </c>
      <c r="G1328" s="63">
        <v>3642.5</v>
      </c>
      <c r="H1328" s="61">
        <v>443586208</v>
      </c>
      <c r="I1328" s="63">
        <v>0</v>
      </c>
      <c r="J1328" s="63">
        <v>0</v>
      </c>
      <c r="K1328" s="63">
        <v>0</v>
      </c>
      <c r="L1328" s="63">
        <v>0</v>
      </c>
      <c r="M1328" s="63">
        <v>9904.2999999999993</v>
      </c>
      <c r="N1328" s="62" t="s">
        <v>115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6">
        <v>45919.078148148146</v>
      </c>
      <c r="B1329" s="57">
        <v>444367985</v>
      </c>
      <c r="C1329" s="58" t="s">
        <v>36</v>
      </c>
      <c r="D1329" s="58" t="s">
        <v>37</v>
      </c>
      <c r="E1329" s="58" t="s">
        <v>46</v>
      </c>
      <c r="F1329" s="58" t="s">
        <v>119</v>
      </c>
      <c r="G1329" s="59">
        <v>3641.09</v>
      </c>
      <c r="H1329" s="57">
        <v>443587039</v>
      </c>
      <c r="I1329" s="59">
        <v>0</v>
      </c>
      <c r="J1329" s="59">
        <v>0</v>
      </c>
      <c r="K1329" s="59">
        <v>0</v>
      </c>
      <c r="L1329" s="59">
        <v>1.56</v>
      </c>
      <c r="M1329" s="59">
        <v>9905.86</v>
      </c>
      <c r="N1329" s="58" t="s">
        <v>1196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0">
        <v>45919.078148148146</v>
      </c>
      <c r="B1330" s="61">
        <v>444367986</v>
      </c>
      <c r="C1330" s="62" t="s">
        <v>36</v>
      </c>
      <c r="D1330" s="62" t="s">
        <v>37</v>
      </c>
      <c r="E1330" s="62" t="s">
        <v>46</v>
      </c>
      <c r="F1330" s="62" t="s">
        <v>119</v>
      </c>
      <c r="G1330" s="63">
        <v>3641.09</v>
      </c>
      <c r="H1330" s="61">
        <v>443587040</v>
      </c>
      <c r="I1330" s="63">
        <v>0</v>
      </c>
      <c r="J1330" s="63">
        <v>0</v>
      </c>
      <c r="K1330" s="63">
        <v>0</v>
      </c>
      <c r="L1330" s="63">
        <v>1.56</v>
      </c>
      <c r="M1330" s="63">
        <v>9907.42</v>
      </c>
      <c r="N1330" s="62" t="s">
        <v>1196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6">
        <v>45919.078148148146</v>
      </c>
      <c r="B1331" s="57">
        <v>444367987</v>
      </c>
      <c r="C1331" s="58" t="s">
        <v>36</v>
      </c>
      <c r="D1331" s="58" t="s">
        <v>37</v>
      </c>
      <c r="E1331" s="58" t="s">
        <v>46</v>
      </c>
      <c r="F1331" s="58" t="s">
        <v>119</v>
      </c>
      <c r="G1331" s="59">
        <v>3641.09</v>
      </c>
      <c r="H1331" s="57">
        <v>443587041</v>
      </c>
      <c r="I1331" s="59">
        <v>0</v>
      </c>
      <c r="J1331" s="59">
        <v>0</v>
      </c>
      <c r="K1331" s="59">
        <v>0</v>
      </c>
      <c r="L1331" s="59">
        <v>1.56</v>
      </c>
      <c r="M1331" s="59">
        <v>9908.98</v>
      </c>
      <c r="N1331" s="58" t="s">
        <v>1196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0">
        <v>45919.080034722225</v>
      </c>
      <c r="B1332" s="61">
        <v>444368176</v>
      </c>
      <c r="C1332" s="62" t="s">
        <v>36</v>
      </c>
      <c r="D1332" s="62" t="s">
        <v>37</v>
      </c>
      <c r="E1332" s="62" t="s">
        <v>46</v>
      </c>
      <c r="F1332" s="62" t="s">
        <v>119</v>
      </c>
      <c r="G1332" s="63">
        <v>3640.85</v>
      </c>
      <c r="H1332" s="61">
        <v>443587218</v>
      </c>
      <c r="I1332" s="63">
        <v>0</v>
      </c>
      <c r="J1332" s="63">
        <v>0</v>
      </c>
      <c r="K1332" s="63">
        <v>0</v>
      </c>
      <c r="L1332" s="63">
        <v>3.53</v>
      </c>
      <c r="M1332" s="63">
        <v>9912.51</v>
      </c>
      <c r="N1332" s="62" t="s">
        <v>1197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6">
        <v>45919.081574074073</v>
      </c>
      <c r="B1333" s="57">
        <v>444368525</v>
      </c>
      <c r="C1333" s="58" t="s">
        <v>36</v>
      </c>
      <c r="D1333" s="58" t="s">
        <v>38</v>
      </c>
      <c r="E1333" s="58" t="s">
        <v>46</v>
      </c>
      <c r="F1333" s="58" t="s">
        <v>119</v>
      </c>
      <c r="G1333" s="59">
        <v>3639.46</v>
      </c>
      <c r="H1333" s="57">
        <v>443587533</v>
      </c>
      <c r="I1333" s="59">
        <v>0</v>
      </c>
      <c r="J1333" s="59">
        <v>0</v>
      </c>
      <c r="K1333" s="59">
        <v>0</v>
      </c>
      <c r="L1333" s="59">
        <v>-3.04</v>
      </c>
      <c r="M1333" s="59">
        <v>9909.4699999999993</v>
      </c>
      <c r="N1333" s="58" t="s">
        <v>1198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0">
        <v>45919.081967592596</v>
      </c>
      <c r="B1334" s="61">
        <v>444368833</v>
      </c>
      <c r="C1334" s="62" t="s">
        <v>36</v>
      </c>
      <c r="D1334" s="62" t="s">
        <v>37</v>
      </c>
      <c r="E1334" s="62" t="s">
        <v>46</v>
      </c>
      <c r="F1334" s="62" t="s">
        <v>119</v>
      </c>
      <c r="G1334" s="63">
        <v>3640.32</v>
      </c>
      <c r="H1334" s="61">
        <v>443587840</v>
      </c>
      <c r="I1334" s="63">
        <v>0</v>
      </c>
      <c r="J1334" s="63">
        <v>0</v>
      </c>
      <c r="K1334" s="63">
        <v>0</v>
      </c>
      <c r="L1334" s="63">
        <v>2.73</v>
      </c>
      <c r="M1334" s="63">
        <v>9912.2000000000007</v>
      </c>
      <c r="N1334" s="62" t="s">
        <v>1199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6">
        <v>45919.082048611112</v>
      </c>
      <c r="B1335" s="57">
        <v>444368888</v>
      </c>
      <c r="C1335" s="58" t="s">
        <v>36</v>
      </c>
      <c r="D1335" s="58" t="s">
        <v>38</v>
      </c>
      <c r="E1335" s="58" t="s">
        <v>45</v>
      </c>
      <c r="F1335" s="58" t="s">
        <v>119</v>
      </c>
      <c r="G1335" s="59">
        <v>3639.85</v>
      </c>
      <c r="H1335" s="57">
        <v>443587895</v>
      </c>
      <c r="I1335" s="59">
        <v>0</v>
      </c>
      <c r="J1335" s="59">
        <v>0</v>
      </c>
      <c r="K1335" s="59">
        <v>0</v>
      </c>
      <c r="L1335" s="59">
        <v>0</v>
      </c>
      <c r="M1335" s="59">
        <v>9912.2000000000007</v>
      </c>
      <c r="N1335" s="58" t="s">
        <v>115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0">
        <v>45919.082048611112</v>
      </c>
      <c r="B1336" s="61">
        <v>444368889</v>
      </c>
      <c r="C1336" s="62" t="s">
        <v>36</v>
      </c>
      <c r="D1336" s="62" t="s">
        <v>38</v>
      </c>
      <c r="E1336" s="62" t="s">
        <v>45</v>
      </c>
      <c r="F1336" s="62" t="s">
        <v>119</v>
      </c>
      <c r="G1336" s="63">
        <v>3639.85</v>
      </c>
      <c r="H1336" s="61">
        <v>443587896</v>
      </c>
      <c r="I1336" s="63">
        <v>0</v>
      </c>
      <c r="J1336" s="63">
        <v>0</v>
      </c>
      <c r="K1336" s="63">
        <v>0</v>
      </c>
      <c r="L1336" s="63">
        <v>0</v>
      </c>
      <c r="M1336" s="63">
        <v>9912.2000000000007</v>
      </c>
      <c r="N1336" s="62" t="s">
        <v>118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6">
        <v>45919.083321759259</v>
      </c>
      <c r="B1337" s="57">
        <v>444368957</v>
      </c>
      <c r="C1337" s="58" t="s">
        <v>36</v>
      </c>
      <c r="D1337" s="58" t="s">
        <v>38</v>
      </c>
      <c r="E1337" s="58" t="s">
        <v>45</v>
      </c>
      <c r="F1337" s="58" t="s">
        <v>119</v>
      </c>
      <c r="G1337" s="59">
        <v>3640.21</v>
      </c>
      <c r="H1337" s="57">
        <v>443587961</v>
      </c>
      <c r="I1337" s="59">
        <v>0</v>
      </c>
      <c r="J1337" s="59">
        <v>0</v>
      </c>
      <c r="K1337" s="59">
        <v>0</v>
      </c>
      <c r="L1337" s="59">
        <v>0</v>
      </c>
      <c r="M1337" s="59">
        <v>9912.2000000000007</v>
      </c>
      <c r="N1337" s="5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0">
        <v>45919.083321759259</v>
      </c>
      <c r="B1338" s="61">
        <v>444368958</v>
      </c>
      <c r="C1338" s="62" t="s">
        <v>36</v>
      </c>
      <c r="D1338" s="62" t="s">
        <v>38</v>
      </c>
      <c r="E1338" s="62" t="s">
        <v>45</v>
      </c>
      <c r="F1338" s="62" t="s">
        <v>119</v>
      </c>
      <c r="G1338" s="63">
        <v>3640.21</v>
      </c>
      <c r="H1338" s="61">
        <v>443587962</v>
      </c>
      <c r="I1338" s="63">
        <v>0</v>
      </c>
      <c r="J1338" s="63">
        <v>0</v>
      </c>
      <c r="K1338" s="63">
        <v>0</v>
      </c>
      <c r="L1338" s="63">
        <v>0</v>
      </c>
      <c r="M1338" s="63">
        <v>9912.2000000000007</v>
      </c>
      <c r="N1338" s="62" t="s">
        <v>107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6">
        <v>45919.083321759259</v>
      </c>
      <c r="B1339" s="57">
        <v>444368959</v>
      </c>
      <c r="C1339" s="58" t="s">
        <v>36</v>
      </c>
      <c r="D1339" s="58" t="s">
        <v>38</v>
      </c>
      <c r="E1339" s="58" t="s">
        <v>45</v>
      </c>
      <c r="F1339" s="58" t="s">
        <v>119</v>
      </c>
      <c r="G1339" s="59">
        <v>3640.21</v>
      </c>
      <c r="H1339" s="57">
        <v>443587964</v>
      </c>
      <c r="I1339" s="59">
        <v>0</v>
      </c>
      <c r="J1339" s="59">
        <v>0</v>
      </c>
      <c r="K1339" s="59">
        <v>0</v>
      </c>
      <c r="L1339" s="59">
        <v>0</v>
      </c>
      <c r="M1339" s="59">
        <v>9912.2000000000007</v>
      </c>
      <c r="N1339" s="58" t="s">
        <v>108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0">
        <v>45919.083645833336</v>
      </c>
      <c r="B1340" s="61">
        <v>444369013</v>
      </c>
      <c r="C1340" s="62" t="s">
        <v>36</v>
      </c>
      <c r="D1340" s="62" t="s">
        <v>37</v>
      </c>
      <c r="E1340" s="62" t="s">
        <v>46</v>
      </c>
      <c r="F1340" s="62" t="s">
        <v>119</v>
      </c>
      <c r="G1340" s="63">
        <v>3640.51</v>
      </c>
      <c r="H1340" s="61">
        <v>443588032</v>
      </c>
      <c r="I1340" s="63">
        <v>0</v>
      </c>
      <c r="J1340" s="63">
        <v>0</v>
      </c>
      <c r="K1340" s="63">
        <v>0</v>
      </c>
      <c r="L1340" s="63">
        <v>2.14</v>
      </c>
      <c r="M1340" s="63">
        <v>9914.34</v>
      </c>
      <c r="N1340" s="62" t="s">
        <v>1200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6">
        <v>45919.083645833336</v>
      </c>
      <c r="B1341" s="57">
        <v>444369014</v>
      </c>
      <c r="C1341" s="58" t="s">
        <v>36</v>
      </c>
      <c r="D1341" s="58" t="s">
        <v>37</v>
      </c>
      <c r="E1341" s="58" t="s">
        <v>46</v>
      </c>
      <c r="F1341" s="58" t="s">
        <v>119</v>
      </c>
      <c r="G1341" s="59">
        <v>3640.51</v>
      </c>
      <c r="H1341" s="57">
        <v>443588033</v>
      </c>
      <c r="I1341" s="59">
        <v>0</v>
      </c>
      <c r="J1341" s="59">
        <v>0</v>
      </c>
      <c r="K1341" s="59">
        <v>0</v>
      </c>
      <c r="L1341" s="59">
        <v>2.14</v>
      </c>
      <c r="M1341" s="59">
        <v>9916.48</v>
      </c>
      <c r="N1341" s="58" t="s">
        <v>1090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0">
        <v>45919.083645833336</v>
      </c>
      <c r="B1342" s="61">
        <v>444369015</v>
      </c>
      <c r="C1342" s="62" t="s">
        <v>36</v>
      </c>
      <c r="D1342" s="62" t="s">
        <v>37</v>
      </c>
      <c r="E1342" s="62" t="s">
        <v>46</v>
      </c>
      <c r="F1342" s="62" t="s">
        <v>119</v>
      </c>
      <c r="G1342" s="63">
        <v>3640.51</v>
      </c>
      <c r="H1342" s="61">
        <v>443588034</v>
      </c>
      <c r="I1342" s="63">
        <v>0</v>
      </c>
      <c r="J1342" s="63">
        <v>0</v>
      </c>
      <c r="K1342" s="63">
        <v>0</v>
      </c>
      <c r="L1342" s="63">
        <v>2.14</v>
      </c>
      <c r="M1342" s="63">
        <v>9918.6200000000008</v>
      </c>
      <c r="N1342" s="62" t="s">
        <v>1200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6">
        <v>45919.083668981482</v>
      </c>
      <c r="B1343" s="57">
        <v>444369016</v>
      </c>
      <c r="C1343" s="58" t="s">
        <v>36</v>
      </c>
      <c r="D1343" s="58" t="s">
        <v>38</v>
      </c>
      <c r="E1343" s="58" t="s">
        <v>45</v>
      </c>
      <c r="F1343" s="58" t="s">
        <v>119</v>
      </c>
      <c r="G1343" s="59">
        <v>3640.27</v>
      </c>
      <c r="H1343" s="57">
        <v>443588035</v>
      </c>
      <c r="I1343" s="59">
        <v>0</v>
      </c>
      <c r="J1343" s="59">
        <v>0</v>
      </c>
      <c r="K1343" s="59">
        <v>0</v>
      </c>
      <c r="L1343" s="59">
        <v>0</v>
      </c>
      <c r="M1343" s="59">
        <v>9918.6200000000008</v>
      </c>
      <c r="N1343" s="5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0">
        <v>45919.083668981482</v>
      </c>
      <c r="B1344" s="61">
        <v>444369017</v>
      </c>
      <c r="C1344" s="62" t="s">
        <v>36</v>
      </c>
      <c r="D1344" s="62" t="s">
        <v>38</v>
      </c>
      <c r="E1344" s="62" t="s">
        <v>45</v>
      </c>
      <c r="F1344" s="62" t="s">
        <v>119</v>
      </c>
      <c r="G1344" s="63">
        <v>3640.27</v>
      </c>
      <c r="H1344" s="61">
        <v>443588036</v>
      </c>
      <c r="I1344" s="63">
        <v>0</v>
      </c>
      <c r="J1344" s="63">
        <v>0</v>
      </c>
      <c r="K1344" s="63">
        <v>0</v>
      </c>
      <c r="L1344" s="63">
        <v>0</v>
      </c>
      <c r="M1344" s="63">
        <v>9918.6200000000008</v>
      </c>
      <c r="N1344" s="62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6">
        <v>45919.083668981482</v>
      </c>
      <c r="B1345" s="57">
        <v>444369018</v>
      </c>
      <c r="C1345" s="58" t="s">
        <v>36</v>
      </c>
      <c r="D1345" s="58" t="s">
        <v>38</v>
      </c>
      <c r="E1345" s="58" t="s">
        <v>45</v>
      </c>
      <c r="F1345" s="58" t="s">
        <v>119</v>
      </c>
      <c r="G1345" s="59">
        <v>3640.27</v>
      </c>
      <c r="H1345" s="57">
        <v>443588037</v>
      </c>
      <c r="I1345" s="59">
        <v>0</v>
      </c>
      <c r="J1345" s="59">
        <v>0</v>
      </c>
      <c r="K1345" s="59">
        <v>0</v>
      </c>
      <c r="L1345" s="59">
        <v>0</v>
      </c>
      <c r="M1345" s="59">
        <v>9918.6200000000008</v>
      </c>
      <c r="N1345" s="5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0">
        <v>45919.083784722221</v>
      </c>
      <c r="B1346" s="61">
        <v>444369034</v>
      </c>
      <c r="C1346" s="62" t="s">
        <v>36</v>
      </c>
      <c r="D1346" s="62" t="s">
        <v>38</v>
      </c>
      <c r="E1346" s="62" t="s">
        <v>45</v>
      </c>
      <c r="F1346" s="62" t="s">
        <v>119</v>
      </c>
      <c r="G1346" s="63">
        <v>3640.63</v>
      </c>
      <c r="H1346" s="61">
        <v>443588049</v>
      </c>
      <c r="I1346" s="63">
        <v>0</v>
      </c>
      <c r="J1346" s="63">
        <v>0</v>
      </c>
      <c r="K1346" s="63">
        <v>0</v>
      </c>
      <c r="L1346" s="63">
        <v>0</v>
      </c>
      <c r="M1346" s="63">
        <v>9918.6200000000008</v>
      </c>
      <c r="N1346" s="62" t="s">
        <v>106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6">
        <v>45919.08390046296</v>
      </c>
      <c r="B1347" s="57">
        <v>444369151</v>
      </c>
      <c r="C1347" s="58" t="s">
        <v>36</v>
      </c>
      <c r="D1347" s="58" t="s">
        <v>37</v>
      </c>
      <c r="E1347" s="58" t="s">
        <v>46</v>
      </c>
      <c r="F1347" s="58" t="s">
        <v>119</v>
      </c>
      <c r="G1347" s="59">
        <v>3641.13</v>
      </c>
      <c r="H1347" s="57">
        <v>443588157</v>
      </c>
      <c r="I1347" s="59">
        <v>0</v>
      </c>
      <c r="J1347" s="59">
        <v>0</v>
      </c>
      <c r="K1347" s="59">
        <v>0</v>
      </c>
      <c r="L1347" s="59">
        <v>1.41</v>
      </c>
      <c r="M1347" s="59">
        <v>9920.0300000000007</v>
      </c>
      <c r="N1347" s="58" t="s">
        <v>1081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0">
        <v>45919.08390046296</v>
      </c>
      <c r="B1348" s="61">
        <v>444369152</v>
      </c>
      <c r="C1348" s="62" t="s">
        <v>36</v>
      </c>
      <c r="D1348" s="62" t="s">
        <v>37</v>
      </c>
      <c r="E1348" s="62" t="s">
        <v>46</v>
      </c>
      <c r="F1348" s="62" t="s">
        <v>119</v>
      </c>
      <c r="G1348" s="63">
        <v>3641.13</v>
      </c>
      <c r="H1348" s="61">
        <v>443588158</v>
      </c>
      <c r="I1348" s="63">
        <v>0</v>
      </c>
      <c r="J1348" s="63">
        <v>0</v>
      </c>
      <c r="K1348" s="63">
        <v>0</v>
      </c>
      <c r="L1348" s="63">
        <v>1.41</v>
      </c>
      <c r="M1348" s="63">
        <v>9921.44</v>
      </c>
      <c r="N1348" s="62" t="s">
        <v>1081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6">
        <v>45919.084699074076</v>
      </c>
      <c r="B1349" s="57">
        <v>444369318</v>
      </c>
      <c r="C1349" s="58" t="s">
        <v>36</v>
      </c>
      <c r="D1349" s="58" t="s">
        <v>37</v>
      </c>
      <c r="E1349" s="58" t="s">
        <v>46</v>
      </c>
      <c r="F1349" s="58" t="s">
        <v>119</v>
      </c>
      <c r="G1349" s="59">
        <v>3641.87</v>
      </c>
      <c r="H1349" s="57">
        <v>443588325</v>
      </c>
      <c r="I1349" s="59">
        <v>0</v>
      </c>
      <c r="J1349" s="59">
        <v>0</v>
      </c>
      <c r="K1349" s="59">
        <v>0</v>
      </c>
      <c r="L1349" s="59">
        <v>-1.66</v>
      </c>
      <c r="M1349" s="59">
        <v>9919.7800000000007</v>
      </c>
      <c r="N1349" s="58" t="s">
        <v>1201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0">
        <v>45919.086215277777</v>
      </c>
      <c r="B1350" s="61">
        <v>444369514</v>
      </c>
      <c r="C1350" s="62" t="s">
        <v>36</v>
      </c>
      <c r="D1350" s="62" t="s">
        <v>38</v>
      </c>
      <c r="E1350" s="62" t="s">
        <v>45</v>
      </c>
      <c r="F1350" s="62" t="s">
        <v>119</v>
      </c>
      <c r="G1350" s="63">
        <v>3641.24</v>
      </c>
      <c r="H1350" s="61">
        <v>443588519</v>
      </c>
      <c r="I1350" s="63">
        <v>0</v>
      </c>
      <c r="J1350" s="63">
        <v>0</v>
      </c>
      <c r="K1350" s="63">
        <v>0</v>
      </c>
      <c r="L1350" s="63">
        <v>0</v>
      </c>
      <c r="M1350" s="63">
        <v>9919.7800000000007</v>
      </c>
      <c r="N1350" s="62" t="s">
        <v>92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6">
        <v>45919.086215277777</v>
      </c>
      <c r="B1351" s="57">
        <v>444369515</v>
      </c>
      <c r="C1351" s="58" t="s">
        <v>36</v>
      </c>
      <c r="D1351" s="58" t="s">
        <v>38</v>
      </c>
      <c r="E1351" s="58" t="s">
        <v>45</v>
      </c>
      <c r="F1351" s="58" t="s">
        <v>119</v>
      </c>
      <c r="G1351" s="59">
        <v>3641.24</v>
      </c>
      <c r="H1351" s="57">
        <v>443588520</v>
      </c>
      <c r="I1351" s="59">
        <v>0</v>
      </c>
      <c r="J1351" s="59">
        <v>0</v>
      </c>
      <c r="K1351" s="59">
        <v>0</v>
      </c>
      <c r="L1351" s="59">
        <v>0</v>
      </c>
      <c r="M1351" s="59">
        <v>9919.7800000000007</v>
      </c>
      <c r="N1351" s="5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0">
        <v>45919.095243055555</v>
      </c>
      <c r="B1352" s="61">
        <v>444370559</v>
      </c>
      <c r="C1352" s="62" t="s">
        <v>36</v>
      </c>
      <c r="D1352" s="62" t="s">
        <v>38</v>
      </c>
      <c r="E1352" s="62" t="s">
        <v>45</v>
      </c>
      <c r="F1352" s="62" t="s">
        <v>119</v>
      </c>
      <c r="G1352" s="63">
        <v>3640.44</v>
      </c>
      <c r="H1352" s="61">
        <v>443589545</v>
      </c>
      <c r="I1352" s="63">
        <v>0</v>
      </c>
      <c r="J1352" s="63">
        <v>0</v>
      </c>
      <c r="K1352" s="63">
        <v>0</v>
      </c>
      <c r="L1352" s="63">
        <v>0</v>
      </c>
      <c r="M1352" s="63">
        <v>9919.7800000000007</v>
      </c>
      <c r="N1352" s="62" t="s">
        <v>108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6">
        <v>45919.096539351849</v>
      </c>
      <c r="B1353" s="57">
        <v>444371065</v>
      </c>
      <c r="C1353" s="58" t="s">
        <v>36</v>
      </c>
      <c r="D1353" s="58" t="s">
        <v>38</v>
      </c>
      <c r="E1353" s="58" t="s">
        <v>45</v>
      </c>
      <c r="F1353" s="58" t="s">
        <v>119</v>
      </c>
      <c r="G1353" s="59">
        <v>3639.85</v>
      </c>
      <c r="H1353" s="57">
        <v>443590046</v>
      </c>
      <c r="I1353" s="59">
        <v>0</v>
      </c>
      <c r="J1353" s="59">
        <v>0</v>
      </c>
      <c r="K1353" s="59">
        <v>0</v>
      </c>
      <c r="L1353" s="59">
        <v>0</v>
      </c>
      <c r="M1353" s="59">
        <v>9919.7800000000007</v>
      </c>
      <c r="N1353" s="5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0">
        <v>45919.101574074077</v>
      </c>
      <c r="B1354" s="61">
        <v>444371705</v>
      </c>
      <c r="C1354" s="62" t="s">
        <v>36</v>
      </c>
      <c r="D1354" s="62" t="s">
        <v>37</v>
      </c>
      <c r="E1354" s="62" t="s">
        <v>46</v>
      </c>
      <c r="F1354" s="62" t="s">
        <v>119</v>
      </c>
      <c r="G1354" s="63">
        <v>3639.06</v>
      </c>
      <c r="H1354" s="61">
        <v>443590662</v>
      </c>
      <c r="I1354" s="63">
        <v>0</v>
      </c>
      <c r="J1354" s="63">
        <v>0</v>
      </c>
      <c r="K1354" s="63">
        <v>0</v>
      </c>
      <c r="L1354" s="63">
        <v>3.59</v>
      </c>
      <c r="M1354" s="63">
        <v>9923.3700000000008</v>
      </c>
      <c r="N1354" s="62" t="s">
        <v>1202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6">
        <v>45919.101840277777</v>
      </c>
      <c r="B1355" s="57">
        <v>444371794</v>
      </c>
      <c r="C1355" s="58" t="s">
        <v>36</v>
      </c>
      <c r="D1355" s="58" t="s">
        <v>38</v>
      </c>
      <c r="E1355" s="58" t="s">
        <v>45</v>
      </c>
      <c r="F1355" s="58" t="s">
        <v>119</v>
      </c>
      <c r="G1355" s="59">
        <v>3639.43</v>
      </c>
      <c r="H1355" s="57">
        <v>443590747</v>
      </c>
      <c r="I1355" s="59">
        <v>0</v>
      </c>
      <c r="J1355" s="59">
        <v>0</v>
      </c>
      <c r="K1355" s="59">
        <v>0</v>
      </c>
      <c r="L1355" s="59">
        <v>0</v>
      </c>
      <c r="M1355" s="59">
        <v>9923.3700000000008</v>
      </c>
      <c r="N1355" s="58" t="s">
        <v>113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0">
        <v>45919.101875</v>
      </c>
      <c r="B1356" s="61">
        <v>444371807</v>
      </c>
      <c r="C1356" s="62" t="s">
        <v>36</v>
      </c>
      <c r="D1356" s="62" t="s">
        <v>37</v>
      </c>
      <c r="E1356" s="62" t="s">
        <v>46</v>
      </c>
      <c r="F1356" s="62" t="s">
        <v>119</v>
      </c>
      <c r="G1356" s="63">
        <v>3639.83</v>
      </c>
      <c r="H1356" s="61">
        <v>443590758</v>
      </c>
      <c r="I1356" s="63">
        <v>0</v>
      </c>
      <c r="J1356" s="63">
        <v>0</v>
      </c>
      <c r="K1356" s="63">
        <v>0</v>
      </c>
      <c r="L1356" s="63">
        <v>0.61</v>
      </c>
      <c r="M1356" s="63">
        <v>9923.98</v>
      </c>
      <c r="N1356" s="62" t="s">
        <v>1203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6">
        <v>45919.101956018516</v>
      </c>
      <c r="B1357" s="57">
        <v>444371808</v>
      </c>
      <c r="C1357" s="58" t="s">
        <v>36</v>
      </c>
      <c r="D1357" s="58" t="s">
        <v>38</v>
      </c>
      <c r="E1357" s="58" t="s">
        <v>45</v>
      </c>
      <c r="F1357" s="58" t="s">
        <v>119</v>
      </c>
      <c r="G1357" s="59">
        <v>3639.62</v>
      </c>
      <c r="H1357" s="57">
        <v>443590759</v>
      </c>
      <c r="I1357" s="59">
        <v>0</v>
      </c>
      <c r="J1357" s="59">
        <v>0</v>
      </c>
      <c r="K1357" s="59">
        <v>0</v>
      </c>
      <c r="L1357" s="59">
        <v>0</v>
      </c>
      <c r="M1357" s="59">
        <v>9923.98</v>
      </c>
      <c r="N1357" s="58" t="s">
        <v>108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0">
        <v>45919.105821759258</v>
      </c>
      <c r="B1358" s="61">
        <v>444372317</v>
      </c>
      <c r="C1358" s="62" t="s">
        <v>36</v>
      </c>
      <c r="D1358" s="62" t="s">
        <v>37</v>
      </c>
      <c r="E1358" s="62" t="s">
        <v>46</v>
      </c>
      <c r="F1358" s="62" t="s">
        <v>119</v>
      </c>
      <c r="G1358" s="63">
        <v>3638.53</v>
      </c>
      <c r="H1358" s="61">
        <v>443591257</v>
      </c>
      <c r="I1358" s="63">
        <v>0</v>
      </c>
      <c r="J1358" s="63">
        <v>0</v>
      </c>
      <c r="K1358" s="63">
        <v>0</v>
      </c>
      <c r="L1358" s="63">
        <v>1.68</v>
      </c>
      <c r="M1358" s="63">
        <v>9925.66</v>
      </c>
      <c r="N1358" s="62" t="s">
        <v>1204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6">
        <v>45919.105821759258</v>
      </c>
      <c r="B1359" s="57">
        <v>444372322</v>
      </c>
      <c r="C1359" s="58" t="s">
        <v>36</v>
      </c>
      <c r="D1359" s="58" t="s">
        <v>37</v>
      </c>
      <c r="E1359" s="58" t="s">
        <v>46</v>
      </c>
      <c r="F1359" s="58" t="s">
        <v>119</v>
      </c>
      <c r="G1359" s="59">
        <v>3638.53</v>
      </c>
      <c r="H1359" s="57">
        <v>443591260</v>
      </c>
      <c r="I1359" s="59">
        <v>0</v>
      </c>
      <c r="J1359" s="59">
        <v>0</v>
      </c>
      <c r="K1359" s="59">
        <v>0</v>
      </c>
      <c r="L1359" s="59">
        <v>1.68</v>
      </c>
      <c r="M1359" s="59">
        <v>9927.34</v>
      </c>
      <c r="N1359" s="58" t="s">
        <v>1204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0">
        <v>45919.105833333335</v>
      </c>
      <c r="B1360" s="61">
        <v>444372394</v>
      </c>
      <c r="C1360" s="62" t="s">
        <v>36</v>
      </c>
      <c r="D1360" s="62" t="s">
        <v>37</v>
      </c>
      <c r="E1360" s="62" t="s">
        <v>46</v>
      </c>
      <c r="F1360" s="62" t="s">
        <v>119</v>
      </c>
      <c r="G1360" s="63">
        <v>3638.37</v>
      </c>
      <c r="H1360" s="61">
        <v>443591330</v>
      </c>
      <c r="I1360" s="63">
        <v>0</v>
      </c>
      <c r="J1360" s="63">
        <v>0</v>
      </c>
      <c r="K1360" s="63">
        <v>0</v>
      </c>
      <c r="L1360" s="63">
        <v>3.51</v>
      </c>
      <c r="M1360" s="63">
        <v>9930.85</v>
      </c>
      <c r="N1360" s="62" t="s">
        <v>1205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6">
        <v>45919.106030092589</v>
      </c>
      <c r="B1361" s="57">
        <v>444372467</v>
      </c>
      <c r="C1361" s="58" t="s">
        <v>36</v>
      </c>
      <c r="D1361" s="58" t="s">
        <v>37</v>
      </c>
      <c r="E1361" s="58" t="s">
        <v>46</v>
      </c>
      <c r="F1361" s="58" t="s">
        <v>119</v>
      </c>
      <c r="G1361" s="59">
        <v>3638.11</v>
      </c>
      <c r="H1361" s="57">
        <v>443591401</v>
      </c>
      <c r="I1361" s="59">
        <v>0</v>
      </c>
      <c r="J1361" s="59">
        <v>0</v>
      </c>
      <c r="K1361" s="59">
        <v>0</v>
      </c>
      <c r="L1361" s="59">
        <v>1.51</v>
      </c>
      <c r="M1361" s="59">
        <v>9932.36</v>
      </c>
      <c r="N1361" s="58" t="s">
        <v>1206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0">
        <v>45919.10628472222</v>
      </c>
      <c r="B1362" s="61">
        <v>444372501</v>
      </c>
      <c r="C1362" s="62" t="s">
        <v>36</v>
      </c>
      <c r="D1362" s="62" t="s">
        <v>37</v>
      </c>
      <c r="E1362" s="62" t="s">
        <v>46</v>
      </c>
      <c r="F1362" s="62" t="s">
        <v>119</v>
      </c>
      <c r="G1362" s="63">
        <v>3638.9</v>
      </c>
      <c r="H1362" s="61">
        <v>443591435</v>
      </c>
      <c r="I1362" s="63">
        <v>0</v>
      </c>
      <c r="J1362" s="63">
        <v>0</v>
      </c>
      <c r="K1362" s="63">
        <v>0</v>
      </c>
      <c r="L1362" s="63">
        <v>0.95</v>
      </c>
      <c r="M1362" s="63">
        <v>9933.31</v>
      </c>
      <c r="N1362" s="62" t="s">
        <v>1207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6">
        <v>45919.106354166666</v>
      </c>
      <c r="B1363" s="57">
        <v>444372509</v>
      </c>
      <c r="C1363" s="58" t="s">
        <v>36</v>
      </c>
      <c r="D1363" s="58" t="s">
        <v>38</v>
      </c>
      <c r="E1363" s="58" t="s">
        <v>45</v>
      </c>
      <c r="F1363" s="58" t="s">
        <v>119</v>
      </c>
      <c r="G1363" s="59">
        <v>3638.56</v>
      </c>
      <c r="H1363" s="57">
        <v>443591443</v>
      </c>
      <c r="I1363" s="59">
        <v>0</v>
      </c>
      <c r="J1363" s="59">
        <v>0</v>
      </c>
      <c r="K1363" s="59">
        <v>0</v>
      </c>
      <c r="L1363" s="59">
        <v>0</v>
      </c>
      <c r="M1363" s="59">
        <v>9933.31</v>
      </c>
      <c r="N1363" s="58" t="s">
        <v>115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0">
        <v>45919.106354166666</v>
      </c>
      <c r="B1364" s="61">
        <v>444372510</v>
      </c>
      <c r="C1364" s="62" t="s">
        <v>36</v>
      </c>
      <c r="D1364" s="62" t="s">
        <v>38</v>
      </c>
      <c r="E1364" s="62" t="s">
        <v>45</v>
      </c>
      <c r="F1364" s="62" t="s">
        <v>119</v>
      </c>
      <c r="G1364" s="63">
        <v>3638.56</v>
      </c>
      <c r="H1364" s="61">
        <v>443591444</v>
      </c>
      <c r="I1364" s="63">
        <v>0</v>
      </c>
      <c r="J1364" s="63">
        <v>0</v>
      </c>
      <c r="K1364" s="63">
        <v>0</v>
      </c>
      <c r="L1364" s="63">
        <v>0</v>
      </c>
      <c r="M1364" s="63">
        <v>9933.31</v>
      </c>
      <c r="N1364" s="62" t="s">
        <v>114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6">
        <v>45919.106469907405</v>
      </c>
      <c r="B1365" s="57">
        <v>444372514</v>
      </c>
      <c r="C1365" s="58" t="s">
        <v>36</v>
      </c>
      <c r="D1365" s="58" t="s">
        <v>38</v>
      </c>
      <c r="E1365" s="58" t="s">
        <v>45</v>
      </c>
      <c r="F1365" s="58" t="s">
        <v>119</v>
      </c>
      <c r="G1365" s="59">
        <v>3638.78</v>
      </c>
      <c r="H1365" s="57">
        <v>443591448</v>
      </c>
      <c r="I1365" s="59">
        <v>0</v>
      </c>
      <c r="J1365" s="59">
        <v>0</v>
      </c>
      <c r="K1365" s="59">
        <v>0</v>
      </c>
      <c r="L1365" s="59">
        <v>0</v>
      </c>
      <c r="M1365" s="59">
        <v>9933.31</v>
      </c>
      <c r="N1365" s="5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0">
        <v>45919.106469907405</v>
      </c>
      <c r="B1366" s="61">
        <v>444372516</v>
      </c>
      <c r="C1366" s="62" t="s">
        <v>36</v>
      </c>
      <c r="D1366" s="62" t="s">
        <v>38</v>
      </c>
      <c r="E1366" s="62" t="s">
        <v>45</v>
      </c>
      <c r="F1366" s="62" t="s">
        <v>119</v>
      </c>
      <c r="G1366" s="63">
        <v>3638.82</v>
      </c>
      <c r="H1366" s="61">
        <v>443591450</v>
      </c>
      <c r="I1366" s="63">
        <v>0</v>
      </c>
      <c r="J1366" s="63">
        <v>0</v>
      </c>
      <c r="K1366" s="63">
        <v>0</v>
      </c>
      <c r="L1366" s="63">
        <v>0</v>
      </c>
      <c r="M1366" s="63">
        <v>9933.31</v>
      </c>
      <c r="N1366" s="62" t="s">
        <v>107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6">
        <v>45919.106469907405</v>
      </c>
      <c r="B1367" s="57">
        <v>444372517</v>
      </c>
      <c r="C1367" s="58" t="s">
        <v>36</v>
      </c>
      <c r="D1367" s="58" t="s">
        <v>38</v>
      </c>
      <c r="E1367" s="58" t="s">
        <v>45</v>
      </c>
      <c r="F1367" s="58" t="s">
        <v>119</v>
      </c>
      <c r="G1367" s="59">
        <v>3638.82</v>
      </c>
      <c r="H1367" s="57">
        <v>443591451</v>
      </c>
      <c r="I1367" s="59">
        <v>0</v>
      </c>
      <c r="J1367" s="59">
        <v>0</v>
      </c>
      <c r="K1367" s="59">
        <v>0</v>
      </c>
      <c r="L1367" s="59">
        <v>0</v>
      </c>
      <c r="M1367" s="59">
        <v>9933.31</v>
      </c>
      <c r="N1367" s="58" t="s">
        <v>108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0">
        <v>45919.106504629628</v>
      </c>
      <c r="B1368" s="61">
        <v>444372519</v>
      </c>
      <c r="C1368" s="62" t="s">
        <v>36</v>
      </c>
      <c r="D1368" s="62" t="s">
        <v>37</v>
      </c>
      <c r="E1368" s="62" t="s">
        <v>46</v>
      </c>
      <c r="F1368" s="62" t="s">
        <v>119</v>
      </c>
      <c r="G1368" s="63">
        <v>3639.22</v>
      </c>
      <c r="H1368" s="61">
        <v>443591453</v>
      </c>
      <c r="I1368" s="63">
        <v>0</v>
      </c>
      <c r="J1368" s="63">
        <v>0</v>
      </c>
      <c r="K1368" s="63">
        <v>0</v>
      </c>
      <c r="L1368" s="63">
        <v>1.05</v>
      </c>
      <c r="M1368" s="63">
        <v>9934.36</v>
      </c>
      <c r="N1368" s="62" t="s">
        <v>1208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6">
        <v>45919.106504629628</v>
      </c>
      <c r="B1369" s="57">
        <v>444372520</v>
      </c>
      <c r="C1369" s="58" t="s">
        <v>36</v>
      </c>
      <c r="D1369" s="58" t="s">
        <v>37</v>
      </c>
      <c r="E1369" s="58" t="s">
        <v>46</v>
      </c>
      <c r="F1369" s="58" t="s">
        <v>119</v>
      </c>
      <c r="G1369" s="59">
        <v>3639.22</v>
      </c>
      <c r="H1369" s="57">
        <v>443591454</v>
      </c>
      <c r="I1369" s="59">
        <v>0</v>
      </c>
      <c r="J1369" s="59">
        <v>0</v>
      </c>
      <c r="K1369" s="59">
        <v>0</v>
      </c>
      <c r="L1369" s="59">
        <v>1.05</v>
      </c>
      <c r="M1369" s="59">
        <v>9935.41</v>
      </c>
      <c r="N1369" s="58" t="s">
        <v>1208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0">
        <v>45919.106504629628</v>
      </c>
      <c r="B1370" s="61">
        <v>444372521</v>
      </c>
      <c r="C1370" s="62" t="s">
        <v>36</v>
      </c>
      <c r="D1370" s="62" t="s">
        <v>37</v>
      </c>
      <c r="E1370" s="62" t="s">
        <v>46</v>
      </c>
      <c r="F1370" s="62" t="s">
        <v>119</v>
      </c>
      <c r="G1370" s="63">
        <v>3639.22</v>
      </c>
      <c r="H1370" s="61">
        <v>443591455</v>
      </c>
      <c r="I1370" s="63">
        <v>0</v>
      </c>
      <c r="J1370" s="63">
        <v>0</v>
      </c>
      <c r="K1370" s="63">
        <v>0</v>
      </c>
      <c r="L1370" s="63">
        <v>1.05</v>
      </c>
      <c r="M1370" s="63">
        <v>9936.4599999999991</v>
      </c>
      <c r="N1370" s="62" t="s">
        <v>1208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6">
        <v>45919.106585648151</v>
      </c>
      <c r="B1371" s="57">
        <v>444372529</v>
      </c>
      <c r="C1371" s="58" t="s">
        <v>36</v>
      </c>
      <c r="D1371" s="58" t="s">
        <v>38</v>
      </c>
      <c r="E1371" s="58" t="s">
        <v>45</v>
      </c>
      <c r="F1371" s="58" t="s">
        <v>119</v>
      </c>
      <c r="G1371" s="59">
        <v>3639</v>
      </c>
      <c r="H1371" s="57">
        <v>443591463</v>
      </c>
      <c r="I1371" s="59">
        <v>0</v>
      </c>
      <c r="J1371" s="59">
        <v>0</v>
      </c>
      <c r="K1371" s="59">
        <v>0</v>
      </c>
      <c r="L1371" s="59">
        <v>0</v>
      </c>
      <c r="M1371" s="59">
        <v>9936.4599999999991</v>
      </c>
      <c r="N1371" s="5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0">
        <v>45919.106585648151</v>
      </c>
      <c r="B1372" s="61">
        <v>444372530</v>
      </c>
      <c r="C1372" s="62" t="s">
        <v>36</v>
      </c>
      <c r="D1372" s="62" t="s">
        <v>38</v>
      </c>
      <c r="E1372" s="62" t="s">
        <v>45</v>
      </c>
      <c r="F1372" s="62" t="s">
        <v>119</v>
      </c>
      <c r="G1372" s="63">
        <v>3639</v>
      </c>
      <c r="H1372" s="61">
        <v>443591464</v>
      </c>
      <c r="I1372" s="63">
        <v>0</v>
      </c>
      <c r="J1372" s="63">
        <v>0</v>
      </c>
      <c r="K1372" s="63">
        <v>0</v>
      </c>
      <c r="L1372" s="63">
        <v>0</v>
      </c>
      <c r="M1372" s="63">
        <v>9936.4599999999991</v>
      </c>
      <c r="N1372" s="62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6">
        <v>45919.106585648151</v>
      </c>
      <c r="B1373" s="57">
        <v>444372532</v>
      </c>
      <c r="C1373" s="58" t="s">
        <v>36</v>
      </c>
      <c r="D1373" s="58" t="s">
        <v>38</v>
      </c>
      <c r="E1373" s="58" t="s">
        <v>45</v>
      </c>
      <c r="F1373" s="58" t="s">
        <v>119</v>
      </c>
      <c r="G1373" s="59">
        <v>3639</v>
      </c>
      <c r="H1373" s="57">
        <v>443591466</v>
      </c>
      <c r="I1373" s="59">
        <v>0</v>
      </c>
      <c r="J1373" s="59">
        <v>0</v>
      </c>
      <c r="K1373" s="59">
        <v>0</v>
      </c>
      <c r="L1373" s="59">
        <v>0</v>
      </c>
      <c r="M1373" s="59">
        <v>9936.4599999999991</v>
      </c>
      <c r="N1373" s="5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0">
        <v>45919.106747685182</v>
      </c>
      <c r="B1374" s="61">
        <v>444372563</v>
      </c>
      <c r="C1374" s="62" t="s">
        <v>36</v>
      </c>
      <c r="D1374" s="62" t="s">
        <v>37</v>
      </c>
      <c r="E1374" s="62" t="s">
        <v>46</v>
      </c>
      <c r="F1374" s="62" t="s">
        <v>119</v>
      </c>
      <c r="G1374" s="63">
        <v>3639.55</v>
      </c>
      <c r="H1374" s="61">
        <v>443591497</v>
      </c>
      <c r="I1374" s="63">
        <v>0</v>
      </c>
      <c r="J1374" s="63">
        <v>0</v>
      </c>
      <c r="K1374" s="63">
        <v>0</v>
      </c>
      <c r="L1374" s="63">
        <v>2.4500000000000002</v>
      </c>
      <c r="M1374" s="63">
        <v>9938.91</v>
      </c>
      <c r="N1374" s="62" t="s">
        <v>1209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6">
        <v>45919.106747685182</v>
      </c>
      <c r="B1375" s="57">
        <v>444372564</v>
      </c>
      <c r="C1375" s="58" t="s">
        <v>36</v>
      </c>
      <c r="D1375" s="58" t="s">
        <v>37</v>
      </c>
      <c r="E1375" s="58" t="s">
        <v>46</v>
      </c>
      <c r="F1375" s="58" t="s">
        <v>119</v>
      </c>
      <c r="G1375" s="59">
        <v>3639.55</v>
      </c>
      <c r="H1375" s="57">
        <v>443591498</v>
      </c>
      <c r="I1375" s="59">
        <v>0</v>
      </c>
      <c r="J1375" s="59">
        <v>0</v>
      </c>
      <c r="K1375" s="59">
        <v>0</v>
      </c>
      <c r="L1375" s="59">
        <v>2.4500000000000002</v>
      </c>
      <c r="M1375" s="59">
        <v>9941.36</v>
      </c>
      <c r="N1375" s="58" t="s">
        <v>1210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0">
        <v>45919.106747685182</v>
      </c>
      <c r="B1376" s="61">
        <v>444372565</v>
      </c>
      <c r="C1376" s="62" t="s">
        <v>36</v>
      </c>
      <c r="D1376" s="62" t="s">
        <v>37</v>
      </c>
      <c r="E1376" s="62" t="s">
        <v>46</v>
      </c>
      <c r="F1376" s="62" t="s">
        <v>119</v>
      </c>
      <c r="G1376" s="63">
        <v>3639.55</v>
      </c>
      <c r="H1376" s="61">
        <v>443591499</v>
      </c>
      <c r="I1376" s="63">
        <v>0</v>
      </c>
      <c r="J1376" s="63">
        <v>0</v>
      </c>
      <c r="K1376" s="63">
        <v>0</v>
      </c>
      <c r="L1376" s="63">
        <v>1.69</v>
      </c>
      <c r="M1376" s="63">
        <v>9943.0499999999993</v>
      </c>
      <c r="N1376" s="62" t="s">
        <v>1209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6">
        <v>45919.106747685182</v>
      </c>
      <c r="B1377" s="57">
        <v>444372566</v>
      </c>
      <c r="C1377" s="58" t="s">
        <v>36</v>
      </c>
      <c r="D1377" s="58" t="s">
        <v>37</v>
      </c>
      <c r="E1377" s="58" t="s">
        <v>46</v>
      </c>
      <c r="F1377" s="58" t="s">
        <v>119</v>
      </c>
      <c r="G1377" s="59">
        <v>3639.55</v>
      </c>
      <c r="H1377" s="57">
        <v>443591500</v>
      </c>
      <c r="I1377" s="59">
        <v>0</v>
      </c>
      <c r="J1377" s="59">
        <v>0</v>
      </c>
      <c r="K1377" s="59">
        <v>0</v>
      </c>
      <c r="L1377" s="59">
        <v>1.69</v>
      </c>
      <c r="M1377" s="59">
        <v>9944.74</v>
      </c>
      <c r="N1377" s="58" t="s">
        <v>1209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0">
        <v>45919.106817129628</v>
      </c>
      <c r="B1378" s="61">
        <v>444372577</v>
      </c>
      <c r="C1378" s="62" t="s">
        <v>36</v>
      </c>
      <c r="D1378" s="62" t="s">
        <v>38</v>
      </c>
      <c r="E1378" s="62" t="s">
        <v>45</v>
      </c>
      <c r="F1378" s="62" t="s">
        <v>119</v>
      </c>
      <c r="G1378" s="63">
        <v>3639.3</v>
      </c>
      <c r="H1378" s="61">
        <v>443591511</v>
      </c>
      <c r="I1378" s="63">
        <v>0</v>
      </c>
      <c r="J1378" s="63">
        <v>0</v>
      </c>
      <c r="K1378" s="63">
        <v>0</v>
      </c>
      <c r="L1378" s="63">
        <v>0</v>
      </c>
      <c r="M1378" s="63">
        <v>9944.74</v>
      </c>
      <c r="N1378" s="62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6">
        <v>45919.106817129628</v>
      </c>
      <c r="B1379" s="57">
        <v>444372580</v>
      </c>
      <c r="C1379" s="58" t="s">
        <v>36</v>
      </c>
      <c r="D1379" s="58" t="s">
        <v>38</v>
      </c>
      <c r="E1379" s="58" t="s">
        <v>45</v>
      </c>
      <c r="F1379" s="58" t="s">
        <v>119</v>
      </c>
      <c r="G1379" s="59">
        <v>3639.3</v>
      </c>
      <c r="H1379" s="57">
        <v>443591514</v>
      </c>
      <c r="I1379" s="59">
        <v>0</v>
      </c>
      <c r="J1379" s="59">
        <v>0</v>
      </c>
      <c r="K1379" s="59">
        <v>0</v>
      </c>
      <c r="L1379" s="59">
        <v>0</v>
      </c>
      <c r="M1379" s="59">
        <v>9944.74</v>
      </c>
      <c r="N1379" s="58" t="s">
        <v>92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0">
        <v>45919.106932870367</v>
      </c>
      <c r="B1380" s="61">
        <v>444372607</v>
      </c>
      <c r="C1380" s="62" t="s">
        <v>36</v>
      </c>
      <c r="D1380" s="62" t="s">
        <v>38</v>
      </c>
      <c r="E1380" s="62" t="s">
        <v>45</v>
      </c>
      <c r="F1380" s="62" t="s">
        <v>119</v>
      </c>
      <c r="G1380" s="63">
        <v>3639.32</v>
      </c>
      <c r="H1380" s="61">
        <v>443591540</v>
      </c>
      <c r="I1380" s="63">
        <v>0</v>
      </c>
      <c r="J1380" s="63">
        <v>0</v>
      </c>
      <c r="K1380" s="63">
        <v>0</v>
      </c>
      <c r="L1380" s="63">
        <v>0</v>
      </c>
      <c r="M1380" s="63">
        <v>9944.74</v>
      </c>
      <c r="N1380" s="62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6">
        <v>45919.106944444444</v>
      </c>
      <c r="B1381" s="57">
        <v>444372614</v>
      </c>
      <c r="C1381" s="58" t="s">
        <v>36</v>
      </c>
      <c r="D1381" s="58" t="s">
        <v>38</v>
      </c>
      <c r="E1381" s="58" t="s">
        <v>45</v>
      </c>
      <c r="F1381" s="58" t="s">
        <v>119</v>
      </c>
      <c r="G1381" s="59">
        <v>3639.32</v>
      </c>
      <c r="H1381" s="57">
        <v>443591547</v>
      </c>
      <c r="I1381" s="59">
        <v>0</v>
      </c>
      <c r="J1381" s="59">
        <v>0</v>
      </c>
      <c r="K1381" s="59">
        <v>0</v>
      </c>
      <c r="L1381" s="59">
        <v>0</v>
      </c>
      <c r="M1381" s="59">
        <v>9944.74</v>
      </c>
      <c r="N1381" s="5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0">
        <v>45919.12059027778</v>
      </c>
      <c r="B1382" s="61">
        <v>444373898</v>
      </c>
      <c r="C1382" s="62" t="s">
        <v>36</v>
      </c>
      <c r="D1382" s="62" t="s">
        <v>37</v>
      </c>
      <c r="E1382" s="62" t="s">
        <v>46</v>
      </c>
      <c r="F1382" s="62" t="s">
        <v>119</v>
      </c>
      <c r="G1382" s="63">
        <v>3640.28</v>
      </c>
      <c r="H1382" s="61">
        <v>443592799</v>
      </c>
      <c r="I1382" s="63">
        <v>0</v>
      </c>
      <c r="J1382" s="63">
        <v>0</v>
      </c>
      <c r="K1382" s="63">
        <v>0</v>
      </c>
      <c r="L1382" s="63">
        <v>-1.46</v>
      </c>
      <c r="M1382" s="63">
        <v>9943.2800000000007</v>
      </c>
      <c r="N1382" s="62" t="s">
        <v>1211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6">
        <v>45919.125428240739</v>
      </c>
      <c r="B1383" s="57">
        <v>444374590</v>
      </c>
      <c r="C1383" s="58" t="s">
        <v>36</v>
      </c>
      <c r="D1383" s="58" t="s">
        <v>37</v>
      </c>
      <c r="E1383" s="58" t="s">
        <v>46</v>
      </c>
      <c r="F1383" s="58" t="s">
        <v>119</v>
      </c>
      <c r="G1383" s="59">
        <v>3641.53</v>
      </c>
      <c r="H1383" s="57">
        <v>443593508</v>
      </c>
      <c r="I1383" s="59">
        <v>0</v>
      </c>
      <c r="J1383" s="59">
        <v>0</v>
      </c>
      <c r="K1383" s="59">
        <v>0</v>
      </c>
      <c r="L1383" s="59">
        <v>-2.5299999999999998</v>
      </c>
      <c r="M1383" s="59">
        <v>9940.75</v>
      </c>
      <c r="N1383" s="58" t="s">
        <v>1212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0">
        <v>45919.125428240739</v>
      </c>
      <c r="B1384" s="61">
        <v>444374595</v>
      </c>
      <c r="C1384" s="62" t="s">
        <v>36</v>
      </c>
      <c r="D1384" s="62" t="s">
        <v>37</v>
      </c>
      <c r="E1384" s="62" t="s">
        <v>46</v>
      </c>
      <c r="F1384" s="62" t="s">
        <v>119</v>
      </c>
      <c r="G1384" s="63">
        <v>3641.63</v>
      </c>
      <c r="H1384" s="61">
        <v>443593513</v>
      </c>
      <c r="I1384" s="63">
        <v>0</v>
      </c>
      <c r="J1384" s="63">
        <v>0</v>
      </c>
      <c r="K1384" s="63">
        <v>0</v>
      </c>
      <c r="L1384" s="63">
        <v>-3.07</v>
      </c>
      <c r="M1384" s="63">
        <v>9937.68</v>
      </c>
      <c r="N1384" s="62" t="s">
        <v>1213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6">
        <v>45919.125428240739</v>
      </c>
      <c r="B1385" s="57">
        <v>444374596</v>
      </c>
      <c r="C1385" s="58" t="s">
        <v>36</v>
      </c>
      <c r="D1385" s="58" t="s">
        <v>37</v>
      </c>
      <c r="E1385" s="58" t="s">
        <v>46</v>
      </c>
      <c r="F1385" s="58" t="s">
        <v>119</v>
      </c>
      <c r="G1385" s="59">
        <v>3641.63</v>
      </c>
      <c r="H1385" s="57">
        <v>443593514</v>
      </c>
      <c r="I1385" s="59">
        <v>0</v>
      </c>
      <c r="J1385" s="59">
        <v>0</v>
      </c>
      <c r="K1385" s="59">
        <v>0</v>
      </c>
      <c r="L1385" s="59">
        <v>-3.07</v>
      </c>
      <c r="M1385" s="59">
        <v>9934.61</v>
      </c>
      <c r="N1385" s="58" t="s">
        <v>1213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0">
        <v>45919.125462962962</v>
      </c>
      <c r="B1386" s="61">
        <v>444374605</v>
      </c>
      <c r="C1386" s="62" t="s">
        <v>36</v>
      </c>
      <c r="D1386" s="62" t="s">
        <v>37</v>
      </c>
      <c r="E1386" s="62" t="s">
        <v>46</v>
      </c>
      <c r="F1386" s="62" t="s">
        <v>119</v>
      </c>
      <c r="G1386" s="63">
        <v>3641.79</v>
      </c>
      <c r="H1386" s="61">
        <v>443593522</v>
      </c>
      <c r="I1386" s="63">
        <v>0</v>
      </c>
      <c r="J1386" s="63">
        <v>0</v>
      </c>
      <c r="K1386" s="63">
        <v>0</v>
      </c>
      <c r="L1386" s="63">
        <v>-3.01</v>
      </c>
      <c r="M1386" s="63">
        <v>9931.6</v>
      </c>
      <c r="N1386" s="62" t="s">
        <v>1214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6">
        <v>45919.125462962962</v>
      </c>
      <c r="B1387" s="57">
        <v>444374607</v>
      </c>
      <c r="C1387" s="58" t="s">
        <v>36</v>
      </c>
      <c r="D1387" s="58" t="s">
        <v>37</v>
      </c>
      <c r="E1387" s="58" t="s">
        <v>46</v>
      </c>
      <c r="F1387" s="58" t="s">
        <v>119</v>
      </c>
      <c r="G1387" s="59">
        <v>3641.79</v>
      </c>
      <c r="H1387" s="57">
        <v>443593523</v>
      </c>
      <c r="I1387" s="59">
        <v>0</v>
      </c>
      <c r="J1387" s="59">
        <v>0</v>
      </c>
      <c r="K1387" s="59">
        <v>0</v>
      </c>
      <c r="L1387" s="59">
        <v>-2.97</v>
      </c>
      <c r="M1387" s="59">
        <v>9928.6299999999992</v>
      </c>
      <c r="N1387" s="58" t="s">
        <v>1214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0">
        <v>45919.125520833331</v>
      </c>
      <c r="B1388" s="61">
        <v>444374645</v>
      </c>
      <c r="C1388" s="62" t="s">
        <v>36</v>
      </c>
      <c r="D1388" s="62" t="s">
        <v>37</v>
      </c>
      <c r="E1388" s="62" t="s">
        <v>46</v>
      </c>
      <c r="F1388" s="62" t="s">
        <v>119</v>
      </c>
      <c r="G1388" s="63">
        <v>3642.13</v>
      </c>
      <c r="H1388" s="61">
        <v>443593561</v>
      </c>
      <c r="I1388" s="63">
        <v>0</v>
      </c>
      <c r="J1388" s="63">
        <v>0</v>
      </c>
      <c r="K1388" s="63">
        <v>0</v>
      </c>
      <c r="L1388" s="63">
        <v>-3.13</v>
      </c>
      <c r="M1388" s="63">
        <v>9925.5</v>
      </c>
      <c r="N1388" s="62" t="s">
        <v>1215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6">
        <v>45919.125520833331</v>
      </c>
      <c r="B1389" s="57">
        <v>444374646</v>
      </c>
      <c r="C1389" s="58" t="s">
        <v>36</v>
      </c>
      <c r="D1389" s="58" t="s">
        <v>37</v>
      </c>
      <c r="E1389" s="58" t="s">
        <v>46</v>
      </c>
      <c r="F1389" s="58" t="s">
        <v>119</v>
      </c>
      <c r="G1389" s="59">
        <v>3642.13</v>
      </c>
      <c r="H1389" s="57">
        <v>443593562</v>
      </c>
      <c r="I1389" s="59">
        <v>0</v>
      </c>
      <c r="J1389" s="59">
        <v>0</v>
      </c>
      <c r="K1389" s="59">
        <v>0</v>
      </c>
      <c r="L1389" s="59">
        <v>-3.13</v>
      </c>
      <c r="M1389" s="59">
        <v>9922.3700000000008</v>
      </c>
      <c r="N1389" s="58" t="s">
        <v>1216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0">
        <v>45919.126006944447</v>
      </c>
      <c r="B1390" s="61">
        <v>444374806</v>
      </c>
      <c r="C1390" s="62" t="s">
        <v>36</v>
      </c>
      <c r="D1390" s="62" t="s">
        <v>37</v>
      </c>
      <c r="E1390" s="62" t="s">
        <v>46</v>
      </c>
      <c r="F1390" s="62" t="s">
        <v>119</v>
      </c>
      <c r="G1390" s="63">
        <v>3642.36</v>
      </c>
      <c r="H1390" s="61">
        <v>443593717</v>
      </c>
      <c r="I1390" s="63">
        <v>0</v>
      </c>
      <c r="J1390" s="63">
        <v>0</v>
      </c>
      <c r="K1390" s="63">
        <v>0</v>
      </c>
      <c r="L1390" s="63">
        <v>-3.06</v>
      </c>
      <c r="M1390" s="63">
        <v>9919.31</v>
      </c>
      <c r="N1390" s="62" t="s">
        <v>1217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6">
        <v>45919.126006944447</v>
      </c>
      <c r="B1391" s="57">
        <v>444374807</v>
      </c>
      <c r="C1391" s="58" t="s">
        <v>36</v>
      </c>
      <c r="D1391" s="58" t="s">
        <v>37</v>
      </c>
      <c r="E1391" s="58" t="s">
        <v>46</v>
      </c>
      <c r="F1391" s="58" t="s">
        <v>119</v>
      </c>
      <c r="G1391" s="59">
        <v>3642.36</v>
      </c>
      <c r="H1391" s="57">
        <v>443593718</v>
      </c>
      <c r="I1391" s="59">
        <v>0</v>
      </c>
      <c r="J1391" s="59">
        <v>0</v>
      </c>
      <c r="K1391" s="59">
        <v>0</v>
      </c>
      <c r="L1391" s="59">
        <v>-3.06</v>
      </c>
      <c r="M1391" s="59">
        <v>9916.25</v>
      </c>
      <c r="N1391" s="58" t="s">
        <v>1217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0">
        <v>45919.126006944447</v>
      </c>
      <c r="B1392" s="61">
        <v>444374808</v>
      </c>
      <c r="C1392" s="62" t="s">
        <v>36</v>
      </c>
      <c r="D1392" s="62" t="s">
        <v>37</v>
      </c>
      <c r="E1392" s="62" t="s">
        <v>46</v>
      </c>
      <c r="F1392" s="62" t="s">
        <v>119</v>
      </c>
      <c r="G1392" s="63">
        <v>3642.36</v>
      </c>
      <c r="H1392" s="61">
        <v>443593719</v>
      </c>
      <c r="I1392" s="63">
        <v>0</v>
      </c>
      <c r="J1392" s="63">
        <v>0</v>
      </c>
      <c r="K1392" s="63">
        <v>0</v>
      </c>
      <c r="L1392" s="63">
        <v>-3.04</v>
      </c>
      <c r="M1392" s="63">
        <v>9913.2099999999991</v>
      </c>
      <c r="N1392" s="62" t="s">
        <v>1218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6">
        <v>45919.126006944447</v>
      </c>
      <c r="B1393" s="57">
        <v>444374809</v>
      </c>
      <c r="C1393" s="58" t="s">
        <v>36</v>
      </c>
      <c r="D1393" s="58" t="s">
        <v>37</v>
      </c>
      <c r="E1393" s="58" t="s">
        <v>46</v>
      </c>
      <c r="F1393" s="58" t="s">
        <v>119</v>
      </c>
      <c r="G1393" s="59">
        <v>3642.36</v>
      </c>
      <c r="H1393" s="57">
        <v>443593720</v>
      </c>
      <c r="I1393" s="59">
        <v>0</v>
      </c>
      <c r="J1393" s="59">
        <v>0</v>
      </c>
      <c r="K1393" s="59">
        <v>0</v>
      </c>
      <c r="L1393" s="59">
        <v>-3.04</v>
      </c>
      <c r="M1393" s="59">
        <v>9910.17</v>
      </c>
      <c r="N1393" s="58" t="s">
        <v>1218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0">
        <v>45919.126018518517</v>
      </c>
      <c r="B1394" s="61">
        <v>444374819</v>
      </c>
      <c r="C1394" s="62" t="s">
        <v>36</v>
      </c>
      <c r="D1394" s="62" t="s">
        <v>37</v>
      </c>
      <c r="E1394" s="62" t="s">
        <v>46</v>
      </c>
      <c r="F1394" s="62" t="s">
        <v>119</v>
      </c>
      <c r="G1394" s="63">
        <v>3642.44</v>
      </c>
      <c r="H1394" s="61">
        <v>443593728</v>
      </c>
      <c r="I1394" s="63">
        <v>0</v>
      </c>
      <c r="J1394" s="63">
        <v>0</v>
      </c>
      <c r="K1394" s="63">
        <v>0</v>
      </c>
      <c r="L1394" s="63">
        <v>-3.01</v>
      </c>
      <c r="M1394" s="63">
        <v>9907.16</v>
      </c>
      <c r="N1394" s="62" t="s">
        <v>1219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6">
        <v>45919.126250000001</v>
      </c>
      <c r="B1395" s="57">
        <v>444374926</v>
      </c>
      <c r="C1395" s="58" t="s">
        <v>36</v>
      </c>
      <c r="D1395" s="58" t="s">
        <v>37</v>
      </c>
      <c r="E1395" s="58" t="s">
        <v>46</v>
      </c>
      <c r="F1395" s="58" t="s">
        <v>119</v>
      </c>
      <c r="G1395" s="59">
        <v>3642.88</v>
      </c>
      <c r="H1395" s="57">
        <v>443593835</v>
      </c>
      <c r="I1395" s="59">
        <v>0</v>
      </c>
      <c r="J1395" s="59">
        <v>0</v>
      </c>
      <c r="K1395" s="59">
        <v>0</v>
      </c>
      <c r="L1395" s="59">
        <v>-3.03</v>
      </c>
      <c r="M1395" s="59">
        <v>9904.1299999999992</v>
      </c>
      <c r="N1395" s="58" t="s">
        <v>1220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0">
        <v>45919.126250000001</v>
      </c>
      <c r="B1396" s="61">
        <v>444374927</v>
      </c>
      <c r="C1396" s="62" t="s">
        <v>36</v>
      </c>
      <c r="D1396" s="62" t="s">
        <v>37</v>
      </c>
      <c r="E1396" s="62" t="s">
        <v>46</v>
      </c>
      <c r="F1396" s="62" t="s">
        <v>119</v>
      </c>
      <c r="G1396" s="63">
        <v>3642.88</v>
      </c>
      <c r="H1396" s="61">
        <v>443593836</v>
      </c>
      <c r="I1396" s="63">
        <v>0</v>
      </c>
      <c r="J1396" s="63">
        <v>0</v>
      </c>
      <c r="K1396" s="63">
        <v>0</v>
      </c>
      <c r="L1396" s="63">
        <v>-3.03</v>
      </c>
      <c r="M1396" s="63">
        <v>9901.1</v>
      </c>
      <c r="N1396" s="62" t="s">
        <v>1220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6">
        <v>45919.126493055555</v>
      </c>
      <c r="B1397" s="57">
        <v>444374988</v>
      </c>
      <c r="C1397" s="58" t="s">
        <v>36</v>
      </c>
      <c r="D1397" s="58" t="s">
        <v>37</v>
      </c>
      <c r="E1397" s="58" t="s">
        <v>45</v>
      </c>
      <c r="F1397" s="58" t="s">
        <v>119</v>
      </c>
      <c r="G1397" s="59">
        <v>3642.4</v>
      </c>
      <c r="H1397" s="57">
        <v>443593896</v>
      </c>
      <c r="I1397" s="59">
        <v>0</v>
      </c>
      <c r="J1397" s="59">
        <v>0</v>
      </c>
      <c r="K1397" s="59">
        <v>0</v>
      </c>
      <c r="L1397" s="59">
        <v>0</v>
      </c>
      <c r="M1397" s="59">
        <v>9901.1</v>
      </c>
      <c r="N1397" s="58" t="s">
        <v>114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0">
        <v>45919.126493055555</v>
      </c>
      <c r="B1398" s="61">
        <v>444374989</v>
      </c>
      <c r="C1398" s="62" t="s">
        <v>36</v>
      </c>
      <c r="D1398" s="62" t="s">
        <v>37</v>
      </c>
      <c r="E1398" s="62" t="s">
        <v>45</v>
      </c>
      <c r="F1398" s="62" t="s">
        <v>119</v>
      </c>
      <c r="G1398" s="63">
        <v>3642.4</v>
      </c>
      <c r="H1398" s="61">
        <v>443593897</v>
      </c>
      <c r="I1398" s="63">
        <v>0</v>
      </c>
      <c r="J1398" s="63">
        <v>0</v>
      </c>
      <c r="K1398" s="63">
        <v>0</v>
      </c>
      <c r="L1398" s="63">
        <v>0</v>
      </c>
      <c r="M1398" s="63">
        <v>9901.1</v>
      </c>
      <c r="N1398" s="62" t="s">
        <v>115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6">
        <v>45919.126493055555</v>
      </c>
      <c r="B1399" s="57">
        <v>444374990</v>
      </c>
      <c r="C1399" s="58" t="s">
        <v>36</v>
      </c>
      <c r="D1399" s="58" t="s">
        <v>37</v>
      </c>
      <c r="E1399" s="58" t="s">
        <v>45</v>
      </c>
      <c r="F1399" s="58" t="s">
        <v>119</v>
      </c>
      <c r="G1399" s="59">
        <v>3642.37</v>
      </c>
      <c r="H1399" s="57">
        <v>443593898</v>
      </c>
      <c r="I1399" s="59">
        <v>0</v>
      </c>
      <c r="J1399" s="59">
        <v>0</v>
      </c>
      <c r="K1399" s="59">
        <v>0</v>
      </c>
      <c r="L1399" s="59">
        <v>0</v>
      </c>
      <c r="M1399" s="59">
        <v>9901.1</v>
      </c>
      <c r="N1399" s="58" t="s">
        <v>118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0">
        <v>45919.128576388888</v>
      </c>
      <c r="B1400" s="61">
        <v>444375331</v>
      </c>
      <c r="C1400" s="62" t="s">
        <v>36</v>
      </c>
      <c r="D1400" s="62" t="s">
        <v>37</v>
      </c>
      <c r="E1400" s="62" t="s">
        <v>45</v>
      </c>
      <c r="F1400" s="62" t="s">
        <v>119</v>
      </c>
      <c r="G1400" s="63">
        <v>3641.67</v>
      </c>
      <c r="H1400" s="61">
        <v>443594230</v>
      </c>
      <c r="I1400" s="63">
        <v>0</v>
      </c>
      <c r="J1400" s="63">
        <v>0</v>
      </c>
      <c r="K1400" s="63">
        <v>0</v>
      </c>
      <c r="L1400" s="63">
        <v>0</v>
      </c>
      <c r="M1400" s="63">
        <v>9901.1</v>
      </c>
      <c r="N1400" s="62" t="s">
        <v>113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6">
        <v>45919.128576388888</v>
      </c>
      <c r="B1401" s="57">
        <v>444375332</v>
      </c>
      <c r="C1401" s="58" t="s">
        <v>36</v>
      </c>
      <c r="D1401" s="58" t="s">
        <v>37</v>
      </c>
      <c r="E1401" s="58" t="s">
        <v>45</v>
      </c>
      <c r="F1401" s="58" t="s">
        <v>119</v>
      </c>
      <c r="G1401" s="59">
        <v>3641.67</v>
      </c>
      <c r="H1401" s="57">
        <v>443594231</v>
      </c>
      <c r="I1401" s="59">
        <v>0</v>
      </c>
      <c r="J1401" s="59">
        <v>0</v>
      </c>
      <c r="K1401" s="59">
        <v>0</v>
      </c>
      <c r="L1401" s="59">
        <v>0</v>
      </c>
      <c r="M1401" s="59">
        <v>9901.1</v>
      </c>
      <c r="N1401" s="5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0">
        <v>45919.128576388888</v>
      </c>
      <c r="B1402" s="61">
        <v>444375334</v>
      </c>
      <c r="C1402" s="62" t="s">
        <v>36</v>
      </c>
      <c r="D1402" s="62" t="s">
        <v>37</v>
      </c>
      <c r="E1402" s="62" t="s">
        <v>45</v>
      </c>
      <c r="F1402" s="62" t="s">
        <v>119</v>
      </c>
      <c r="G1402" s="63">
        <v>3641.67</v>
      </c>
      <c r="H1402" s="61">
        <v>443594233</v>
      </c>
      <c r="I1402" s="63">
        <v>0</v>
      </c>
      <c r="J1402" s="63">
        <v>0</v>
      </c>
      <c r="K1402" s="63">
        <v>0</v>
      </c>
      <c r="L1402" s="63">
        <v>0</v>
      </c>
      <c r="M1402" s="63">
        <v>9901.1</v>
      </c>
      <c r="N1402" s="62" t="s">
        <v>107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6">
        <v>45919.128587962965</v>
      </c>
      <c r="B1403" s="57">
        <v>444375336</v>
      </c>
      <c r="C1403" s="58" t="s">
        <v>36</v>
      </c>
      <c r="D1403" s="58" t="s">
        <v>37</v>
      </c>
      <c r="E1403" s="58" t="s">
        <v>45</v>
      </c>
      <c r="F1403" s="58" t="s">
        <v>119</v>
      </c>
      <c r="G1403" s="59">
        <v>3641.5</v>
      </c>
      <c r="H1403" s="57">
        <v>443594235</v>
      </c>
      <c r="I1403" s="59">
        <v>0</v>
      </c>
      <c r="J1403" s="59">
        <v>0</v>
      </c>
      <c r="K1403" s="59">
        <v>0</v>
      </c>
      <c r="L1403" s="59">
        <v>0</v>
      </c>
      <c r="M1403" s="59">
        <v>9901.1</v>
      </c>
      <c r="N1403" s="58" t="s">
        <v>108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0">
        <v>45919.128587962965</v>
      </c>
      <c r="B1404" s="61">
        <v>444375338</v>
      </c>
      <c r="C1404" s="62" t="s">
        <v>36</v>
      </c>
      <c r="D1404" s="62" t="s">
        <v>37</v>
      </c>
      <c r="E1404" s="62" t="s">
        <v>45</v>
      </c>
      <c r="F1404" s="62" t="s">
        <v>119</v>
      </c>
      <c r="G1404" s="63">
        <v>3641.54</v>
      </c>
      <c r="H1404" s="61">
        <v>443594236</v>
      </c>
      <c r="I1404" s="63">
        <v>0</v>
      </c>
      <c r="J1404" s="63">
        <v>0</v>
      </c>
      <c r="K1404" s="63">
        <v>0</v>
      </c>
      <c r="L1404" s="63">
        <v>0</v>
      </c>
      <c r="M1404" s="63">
        <v>9901.1</v>
      </c>
      <c r="N1404" s="62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6">
        <v>45919.128587962965</v>
      </c>
      <c r="B1405" s="57">
        <v>444375340</v>
      </c>
      <c r="C1405" s="58" t="s">
        <v>36</v>
      </c>
      <c r="D1405" s="58" t="s">
        <v>37</v>
      </c>
      <c r="E1405" s="58" t="s">
        <v>45</v>
      </c>
      <c r="F1405" s="58" t="s">
        <v>119</v>
      </c>
      <c r="G1405" s="59">
        <v>3641.54</v>
      </c>
      <c r="H1405" s="57">
        <v>443594238</v>
      </c>
      <c r="I1405" s="59">
        <v>0</v>
      </c>
      <c r="J1405" s="59">
        <v>0</v>
      </c>
      <c r="K1405" s="59">
        <v>0</v>
      </c>
      <c r="L1405" s="59">
        <v>0</v>
      </c>
      <c r="M1405" s="59">
        <v>9901.1</v>
      </c>
      <c r="N1405" s="5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0">
        <v>45919.128587962965</v>
      </c>
      <c r="B1406" s="61">
        <v>444375342</v>
      </c>
      <c r="C1406" s="62" t="s">
        <v>36</v>
      </c>
      <c r="D1406" s="62" t="s">
        <v>37</v>
      </c>
      <c r="E1406" s="62" t="s">
        <v>45</v>
      </c>
      <c r="F1406" s="62" t="s">
        <v>119</v>
      </c>
      <c r="G1406" s="63">
        <v>3641.54</v>
      </c>
      <c r="H1406" s="61">
        <v>443594240</v>
      </c>
      <c r="I1406" s="63">
        <v>0</v>
      </c>
      <c r="J1406" s="63">
        <v>0</v>
      </c>
      <c r="K1406" s="63">
        <v>0</v>
      </c>
      <c r="L1406" s="63">
        <v>0</v>
      </c>
      <c r="M1406" s="63">
        <v>9901.1</v>
      </c>
      <c r="N1406" s="62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6">
        <v>45919.129803240743</v>
      </c>
      <c r="B1407" s="57">
        <v>444375651</v>
      </c>
      <c r="C1407" s="58" t="s">
        <v>36</v>
      </c>
      <c r="D1407" s="58" t="s">
        <v>38</v>
      </c>
      <c r="E1407" s="58" t="s">
        <v>46</v>
      </c>
      <c r="F1407" s="58" t="s">
        <v>119</v>
      </c>
      <c r="G1407" s="59">
        <v>3640.13</v>
      </c>
      <c r="H1407" s="57">
        <v>443594559</v>
      </c>
      <c r="I1407" s="59">
        <v>0</v>
      </c>
      <c r="J1407" s="59">
        <v>0</v>
      </c>
      <c r="K1407" s="59">
        <v>0</v>
      </c>
      <c r="L1407" s="59">
        <v>-1.37</v>
      </c>
      <c r="M1407" s="59">
        <v>9899.73</v>
      </c>
      <c r="N1407" s="58" t="s">
        <v>1221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0">
        <v>45919.130543981482</v>
      </c>
      <c r="B1408" s="61">
        <v>444375838</v>
      </c>
      <c r="C1408" s="62" t="s">
        <v>36</v>
      </c>
      <c r="D1408" s="62" t="s">
        <v>38</v>
      </c>
      <c r="E1408" s="62" t="s">
        <v>45</v>
      </c>
      <c r="F1408" s="62" t="s">
        <v>119</v>
      </c>
      <c r="G1408" s="63">
        <v>3639.59</v>
      </c>
      <c r="H1408" s="61">
        <v>443594863</v>
      </c>
      <c r="I1408" s="63">
        <v>0</v>
      </c>
      <c r="J1408" s="63">
        <v>0</v>
      </c>
      <c r="K1408" s="63">
        <v>0</v>
      </c>
      <c r="L1408" s="63">
        <v>0</v>
      </c>
      <c r="M1408" s="63">
        <v>9899.73</v>
      </c>
      <c r="N1408" s="62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6">
        <v>45919.130543981482</v>
      </c>
      <c r="B1409" s="57">
        <v>444375839</v>
      </c>
      <c r="C1409" s="58" t="s">
        <v>36</v>
      </c>
      <c r="D1409" s="58" t="s">
        <v>38</v>
      </c>
      <c r="E1409" s="58" t="s">
        <v>45</v>
      </c>
      <c r="F1409" s="58" t="s">
        <v>119</v>
      </c>
      <c r="G1409" s="59">
        <v>3639.59</v>
      </c>
      <c r="H1409" s="57">
        <v>443594865</v>
      </c>
      <c r="I1409" s="59">
        <v>0</v>
      </c>
      <c r="J1409" s="59">
        <v>0</v>
      </c>
      <c r="K1409" s="59">
        <v>0</v>
      </c>
      <c r="L1409" s="59">
        <v>0</v>
      </c>
      <c r="M1409" s="59">
        <v>9899.73</v>
      </c>
      <c r="N1409" s="5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0">
        <v>45919.130555555559</v>
      </c>
      <c r="B1410" s="61">
        <v>444375842</v>
      </c>
      <c r="C1410" s="62" t="s">
        <v>36</v>
      </c>
      <c r="D1410" s="62" t="s">
        <v>38</v>
      </c>
      <c r="E1410" s="62" t="s">
        <v>45</v>
      </c>
      <c r="F1410" s="62" t="s">
        <v>119</v>
      </c>
      <c r="G1410" s="63">
        <v>3639.59</v>
      </c>
      <c r="H1410" s="61">
        <v>443594869</v>
      </c>
      <c r="I1410" s="63">
        <v>0</v>
      </c>
      <c r="J1410" s="63">
        <v>0</v>
      </c>
      <c r="K1410" s="63">
        <v>0</v>
      </c>
      <c r="L1410" s="63">
        <v>0</v>
      </c>
      <c r="M1410" s="63">
        <v>9899.73</v>
      </c>
      <c r="N1410" s="62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6">
        <v>45919.133738425924</v>
      </c>
      <c r="B1411" s="57">
        <v>444376263</v>
      </c>
      <c r="C1411" s="58" t="s">
        <v>36</v>
      </c>
      <c r="D1411" s="58" t="s">
        <v>38</v>
      </c>
      <c r="E1411" s="58" t="s">
        <v>46</v>
      </c>
      <c r="F1411" s="58" t="s">
        <v>119</v>
      </c>
      <c r="G1411" s="59">
        <v>3639.39</v>
      </c>
      <c r="H1411" s="57">
        <v>443595362</v>
      </c>
      <c r="I1411" s="59">
        <v>0</v>
      </c>
      <c r="J1411" s="59">
        <v>0</v>
      </c>
      <c r="K1411" s="59">
        <v>0</v>
      </c>
      <c r="L1411" s="59">
        <v>-3.01</v>
      </c>
      <c r="M1411" s="59">
        <v>9896.7199999999993</v>
      </c>
      <c r="N1411" s="58" t="s">
        <v>1222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0">
        <v>45919.133738425924</v>
      </c>
      <c r="B1412" s="61">
        <v>444376264</v>
      </c>
      <c r="C1412" s="62" t="s">
        <v>36</v>
      </c>
      <c r="D1412" s="62" t="s">
        <v>38</v>
      </c>
      <c r="E1412" s="62" t="s">
        <v>46</v>
      </c>
      <c r="F1412" s="62" t="s">
        <v>119</v>
      </c>
      <c r="G1412" s="63">
        <v>3639.39</v>
      </c>
      <c r="H1412" s="61">
        <v>443595364</v>
      </c>
      <c r="I1412" s="63">
        <v>0</v>
      </c>
      <c r="J1412" s="63">
        <v>0</v>
      </c>
      <c r="K1412" s="63">
        <v>0</v>
      </c>
      <c r="L1412" s="63">
        <v>-3.01</v>
      </c>
      <c r="M1412" s="63">
        <v>9893.7099999999991</v>
      </c>
      <c r="N1412" s="62" t="s">
        <v>1222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6">
        <v>45919.133738425924</v>
      </c>
      <c r="B1413" s="57">
        <v>444376265</v>
      </c>
      <c r="C1413" s="58" t="s">
        <v>36</v>
      </c>
      <c r="D1413" s="58" t="s">
        <v>38</v>
      </c>
      <c r="E1413" s="58" t="s">
        <v>46</v>
      </c>
      <c r="F1413" s="58" t="s">
        <v>119</v>
      </c>
      <c r="G1413" s="59">
        <v>3639.39</v>
      </c>
      <c r="H1413" s="57">
        <v>443595365</v>
      </c>
      <c r="I1413" s="59">
        <v>0</v>
      </c>
      <c r="J1413" s="59">
        <v>0</v>
      </c>
      <c r="K1413" s="59">
        <v>0</v>
      </c>
      <c r="L1413" s="59">
        <v>-2.98</v>
      </c>
      <c r="M1413" s="59">
        <v>9890.73</v>
      </c>
      <c r="N1413" s="58" t="s">
        <v>1222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0">
        <v>45919.133784722224</v>
      </c>
      <c r="B1414" s="61">
        <v>444376281</v>
      </c>
      <c r="C1414" s="62" t="s">
        <v>36</v>
      </c>
      <c r="D1414" s="62" t="s">
        <v>38</v>
      </c>
      <c r="E1414" s="62" t="s">
        <v>46</v>
      </c>
      <c r="F1414" s="62" t="s">
        <v>119</v>
      </c>
      <c r="G1414" s="63">
        <v>3639.17</v>
      </c>
      <c r="H1414" s="61">
        <v>443595387</v>
      </c>
      <c r="I1414" s="63">
        <v>0</v>
      </c>
      <c r="J1414" s="63">
        <v>0</v>
      </c>
      <c r="K1414" s="63">
        <v>0</v>
      </c>
      <c r="L1414" s="63">
        <v>-2.37</v>
      </c>
      <c r="M1414" s="63">
        <v>9888.36</v>
      </c>
      <c r="N1414" s="62" t="s">
        <v>1223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6">
        <v>45919.134074074071</v>
      </c>
      <c r="B1415" s="57">
        <v>444376355</v>
      </c>
      <c r="C1415" s="58" t="s">
        <v>36</v>
      </c>
      <c r="D1415" s="58" t="s">
        <v>38</v>
      </c>
      <c r="E1415" s="58" t="s">
        <v>46</v>
      </c>
      <c r="F1415" s="58" t="s">
        <v>119</v>
      </c>
      <c r="G1415" s="59">
        <v>3638.47</v>
      </c>
      <c r="H1415" s="57">
        <v>443595524</v>
      </c>
      <c r="I1415" s="59">
        <v>0</v>
      </c>
      <c r="J1415" s="59">
        <v>0</v>
      </c>
      <c r="K1415" s="59">
        <v>0</v>
      </c>
      <c r="L1415" s="59">
        <v>-3.2</v>
      </c>
      <c r="M1415" s="59">
        <v>9885.16</v>
      </c>
      <c r="N1415" s="58" t="s">
        <v>1224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0">
        <v>45919.134074074071</v>
      </c>
      <c r="B1416" s="61">
        <v>444376357</v>
      </c>
      <c r="C1416" s="62" t="s">
        <v>36</v>
      </c>
      <c r="D1416" s="62" t="s">
        <v>38</v>
      </c>
      <c r="E1416" s="62" t="s">
        <v>46</v>
      </c>
      <c r="F1416" s="62" t="s">
        <v>119</v>
      </c>
      <c r="G1416" s="63">
        <v>3638.47</v>
      </c>
      <c r="H1416" s="61">
        <v>443595525</v>
      </c>
      <c r="I1416" s="63">
        <v>0</v>
      </c>
      <c r="J1416" s="63">
        <v>0</v>
      </c>
      <c r="K1416" s="63">
        <v>0</v>
      </c>
      <c r="L1416" s="63">
        <v>-3.2</v>
      </c>
      <c r="M1416" s="63">
        <v>9881.9599999999991</v>
      </c>
      <c r="N1416" s="62" t="s">
        <v>1225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6">
        <v>45919.134074074071</v>
      </c>
      <c r="B1417" s="57">
        <v>444376359</v>
      </c>
      <c r="C1417" s="58" t="s">
        <v>36</v>
      </c>
      <c r="D1417" s="58" t="s">
        <v>38</v>
      </c>
      <c r="E1417" s="58" t="s">
        <v>46</v>
      </c>
      <c r="F1417" s="58" t="s">
        <v>119</v>
      </c>
      <c r="G1417" s="59">
        <v>3638.47</v>
      </c>
      <c r="H1417" s="57">
        <v>443595526</v>
      </c>
      <c r="I1417" s="59">
        <v>0</v>
      </c>
      <c r="J1417" s="59">
        <v>0</v>
      </c>
      <c r="K1417" s="59">
        <v>0</v>
      </c>
      <c r="L1417" s="59">
        <v>-3.2</v>
      </c>
      <c r="M1417" s="59">
        <v>9878.76</v>
      </c>
      <c r="N1417" s="58" t="s">
        <v>1225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0">
        <v>45919.134074074071</v>
      </c>
      <c r="B1418" s="61">
        <v>444376361</v>
      </c>
      <c r="C1418" s="62" t="s">
        <v>36</v>
      </c>
      <c r="D1418" s="62" t="s">
        <v>38</v>
      </c>
      <c r="E1418" s="62" t="s">
        <v>46</v>
      </c>
      <c r="F1418" s="62" t="s">
        <v>119</v>
      </c>
      <c r="G1418" s="63">
        <v>3638.47</v>
      </c>
      <c r="H1418" s="61">
        <v>443595527</v>
      </c>
      <c r="I1418" s="63">
        <v>0</v>
      </c>
      <c r="J1418" s="63">
        <v>0</v>
      </c>
      <c r="K1418" s="63">
        <v>0</v>
      </c>
      <c r="L1418" s="63">
        <v>-3.07</v>
      </c>
      <c r="M1418" s="63">
        <v>9875.69</v>
      </c>
      <c r="N1418" s="62" t="s">
        <v>1225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6">
        <v>45919.134074074071</v>
      </c>
      <c r="B1419" s="57">
        <v>444376362</v>
      </c>
      <c r="C1419" s="58" t="s">
        <v>36</v>
      </c>
      <c r="D1419" s="58" t="s">
        <v>38</v>
      </c>
      <c r="E1419" s="58" t="s">
        <v>46</v>
      </c>
      <c r="F1419" s="58" t="s">
        <v>119</v>
      </c>
      <c r="G1419" s="59">
        <v>3638.47</v>
      </c>
      <c r="H1419" s="57">
        <v>443595528</v>
      </c>
      <c r="I1419" s="59">
        <v>0</v>
      </c>
      <c r="J1419" s="59">
        <v>0</v>
      </c>
      <c r="K1419" s="59">
        <v>0</v>
      </c>
      <c r="L1419" s="59">
        <v>-3.07</v>
      </c>
      <c r="M1419" s="59">
        <v>9872.6200000000008</v>
      </c>
      <c r="N1419" s="58" t="s">
        <v>1225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0">
        <v>45919.134594907409</v>
      </c>
      <c r="B1420" s="61">
        <v>444376511</v>
      </c>
      <c r="C1420" s="62" t="s">
        <v>36</v>
      </c>
      <c r="D1420" s="62" t="s">
        <v>38</v>
      </c>
      <c r="E1420" s="62" t="s">
        <v>45</v>
      </c>
      <c r="F1420" s="62" t="s">
        <v>119</v>
      </c>
      <c r="G1420" s="63">
        <v>3639.21</v>
      </c>
      <c r="H1420" s="61">
        <v>443595672</v>
      </c>
      <c r="I1420" s="63">
        <v>0</v>
      </c>
      <c r="J1420" s="63">
        <v>0</v>
      </c>
      <c r="K1420" s="63">
        <v>0</v>
      </c>
      <c r="L1420" s="63">
        <v>0</v>
      </c>
      <c r="M1420" s="63">
        <v>9872.6200000000008</v>
      </c>
      <c r="N1420" s="62" t="s">
        <v>115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6">
        <v>45919.134594907409</v>
      </c>
      <c r="B1421" s="57">
        <v>444376512</v>
      </c>
      <c r="C1421" s="58" t="s">
        <v>36</v>
      </c>
      <c r="D1421" s="58" t="s">
        <v>38</v>
      </c>
      <c r="E1421" s="58" t="s">
        <v>45</v>
      </c>
      <c r="F1421" s="58" t="s">
        <v>119</v>
      </c>
      <c r="G1421" s="59">
        <v>3639.21</v>
      </c>
      <c r="H1421" s="57">
        <v>443595674</v>
      </c>
      <c r="I1421" s="59">
        <v>0</v>
      </c>
      <c r="J1421" s="59">
        <v>0</v>
      </c>
      <c r="K1421" s="59">
        <v>0</v>
      </c>
      <c r="L1421" s="59">
        <v>0</v>
      </c>
      <c r="M1421" s="59">
        <v>9872.6200000000008</v>
      </c>
      <c r="N1421" s="58" t="s">
        <v>114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0">
        <v>45919.134594907409</v>
      </c>
      <c r="B1422" s="61">
        <v>444376514</v>
      </c>
      <c r="C1422" s="62" t="s">
        <v>36</v>
      </c>
      <c r="D1422" s="62" t="s">
        <v>38</v>
      </c>
      <c r="E1422" s="62" t="s">
        <v>45</v>
      </c>
      <c r="F1422" s="62" t="s">
        <v>119</v>
      </c>
      <c r="G1422" s="63">
        <v>3639.21</v>
      </c>
      <c r="H1422" s="61">
        <v>443595676</v>
      </c>
      <c r="I1422" s="63">
        <v>0</v>
      </c>
      <c r="J1422" s="63">
        <v>0</v>
      </c>
      <c r="K1422" s="63">
        <v>0</v>
      </c>
      <c r="L1422" s="63">
        <v>0</v>
      </c>
      <c r="M1422" s="63">
        <v>9872.6200000000008</v>
      </c>
      <c r="N1422" s="62" t="s">
        <v>118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6">
        <v>45919.135520833333</v>
      </c>
      <c r="B1423" s="57">
        <v>444376625</v>
      </c>
      <c r="C1423" s="58" t="s">
        <v>36</v>
      </c>
      <c r="D1423" s="58" t="s">
        <v>38</v>
      </c>
      <c r="E1423" s="58" t="s">
        <v>45</v>
      </c>
      <c r="F1423" s="58" t="s">
        <v>119</v>
      </c>
      <c r="G1423" s="59">
        <v>3639.67</v>
      </c>
      <c r="H1423" s="57">
        <v>443595793</v>
      </c>
      <c r="I1423" s="59">
        <v>0</v>
      </c>
      <c r="J1423" s="59">
        <v>0</v>
      </c>
      <c r="K1423" s="59">
        <v>0</v>
      </c>
      <c r="L1423" s="59">
        <v>0</v>
      </c>
      <c r="M1423" s="59">
        <v>9872.6200000000008</v>
      </c>
      <c r="N1423" s="5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0">
        <v>45919.135520833333</v>
      </c>
      <c r="B1424" s="61">
        <v>444376626</v>
      </c>
      <c r="C1424" s="62" t="s">
        <v>36</v>
      </c>
      <c r="D1424" s="62" t="s">
        <v>38</v>
      </c>
      <c r="E1424" s="62" t="s">
        <v>45</v>
      </c>
      <c r="F1424" s="62" t="s">
        <v>119</v>
      </c>
      <c r="G1424" s="63">
        <v>3639.67</v>
      </c>
      <c r="H1424" s="61">
        <v>443595794</v>
      </c>
      <c r="I1424" s="63">
        <v>0</v>
      </c>
      <c r="J1424" s="63">
        <v>0</v>
      </c>
      <c r="K1424" s="63">
        <v>0</v>
      </c>
      <c r="L1424" s="63">
        <v>0</v>
      </c>
      <c r="M1424" s="63">
        <v>9872.6200000000008</v>
      </c>
      <c r="N1424" s="62" t="s">
        <v>113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6">
        <v>45919.135520833333</v>
      </c>
      <c r="B1425" s="57">
        <v>444376627</v>
      </c>
      <c r="C1425" s="58" t="s">
        <v>36</v>
      </c>
      <c r="D1425" s="58" t="s">
        <v>38</v>
      </c>
      <c r="E1425" s="58" t="s">
        <v>45</v>
      </c>
      <c r="F1425" s="58" t="s">
        <v>119</v>
      </c>
      <c r="G1425" s="59">
        <v>3639.67</v>
      </c>
      <c r="H1425" s="57">
        <v>443595795</v>
      </c>
      <c r="I1425" s="59">
        <v>0</v>
      </c>
      <c r="J1425" s="59">
        <v>0</v>
      </c>
      <c r="K1425" s="59">
        <v>0</v>
      </c>
      <c r="L1425" s="59">
        <v>0</v>
      </c>
      <c r="M1425" s="59">
        <v>9872.6200000000008</v>
      </c>
      <c r="N1425" s="5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0">
        <v>45919.13553240741</v>
      </c>
      <c r="B1426" s="61">
        <v>444376628</v>
      </c>
      <c r="C1426" s="62" t="s">
        <v>36</v>
      </c>
      <c r="D1426" s="62" t="s">
        <v>38</v>
      </c>
      <c r="E1426" s="62" t="s">
        <v>45</v>
      </c>
      <c r="F1426" s="62" t="s">
        <v>119</v>
      </c>
      <c r="G1426" s="63">
        <v>3639.67</v>
      </c>
      <c r="H1426" s="61">
        <v>443595796</v>
      </c>
      <c r="I1426" s="63">
        <v>0</v>
      </c>
      <c r="J1426" s="63">
        <v>0</v>
      </c>
      <c r="K1426" s="63">
        <v>0</v>
      </c>
      <c r="L1426" s="63">
        <v>0</v>
      </c>
      <c r="M1426" s="63">
        <v>9872.6200000000008</v>
      </c>
      <c r="N1426" s="62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6">
        <v>45919.13553240741</v>
      </c>
      <c r="B1427" s="57">
        <v>444376629</v>
      </c>
      <c r="C1427" s="58" t="s">
        <v>36</v>
      </c>
      <c r="D1427" s="58" t="s">
        <v>38</v>
      </c>
      <c r="E1427" s="58" t="s">
        <v>45</v>
      </c>
      <c r="F1427" s="58" t="s">
        <v>119</v>
      </c>
      <c r="G1427" s="59">
        <v>3639.63</v>
      </c>
      <c r="H1427" s="57">
        <v>443595797</v>
      </c>
      <c r="I1427" s="59">
        <v>0</v>
      </c>
      <c r="J1427" s="59">
        <v>0</v>
      </c>
      <c r="K1427" s="59">
        <v>0</v>
      </c>
      <c r="L1427" s="59">
        <v>0</v>
      </c>
      <c r="M1427" s="59">
        <v>9872.6200000000008</v>
      </c>
      <c r="N1427" s="58" t="s">
        <v>107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0">
        <v>45919.13553240741</v>
      </c>
      <c r="B1428" s="61">
        <v>444376630</v>
      </c>
      <c r="C1428" s="62" t="s">
        <v>36</v>
      </c>
      <c r="D1428" s="62" t="s">
        <v>38</v>
      </c>
      <c r="E1428" s="62" t="s">
        <v>45</v>
      </c>
      <c r="F1428" s="62" t="s">
        <v>119</v>
      </c>
      <c r="G1428" s="63">
        <v>3639.67</v>
      </c>
      <c r="H1428" s="61">
        <v>443595798</v>
      </c>
      <c r="I1428" s="63">
        <v>0</v>
      </c>
      <c r="J1428" s="63">
        <v>0</v>
      </c>
      <c r="K1428" s="63">
        <v>0</v>
      </c>
      <c r="L1428" s="63">
        <v>0</v>
      </c>
      <c r="M1428" s="63">
        <v>9872.6200000000008</v>
      </c>
      <c r="N1428" s="62" t="s">
        <v>108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6">
        <v>45919.13553240741</v>
      </c>
      <c r="B1429" s="57">
        <v>444376631</v>
      </c>
      <c r="C1429" s="58" t="s">
        <v>36</v>
      </c>
      <c r="D1429" s="58" t="s">
        <v>38</v>
      </c>
      <c r="E1429" s="58" t="s">
        <v>45</v>
      </c>
      <c r="F1429" s="58" t="s">
        <v>119</v>
      </c>
      <c r="G1429" s="59">
        <v>3639.67</v>
      </c>
      <c r="H1429" s="57">
        <v>443595799</v>
      </c>
      <c r="I1429" s="59">
        <v>0</v>
      </c>
      <c r="J1429" s="59">
        <v>0</v>
      </c>
      <c r="K1429" s="59">
        <v>0</v>
      </c>
      <c r="L1429" s="59">
        <v>0</v>
      </c>
      <c r="M1429" s="59">
        <v>9872.6200000000008</v>
      </c>
      <c r="N1429" s="5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0">
        <v>45919.138090277775</v>
      </c>
      <c r="B1430" s="61">
        <v>444377047</v>
      </c>
      <c r="C1430" s="62" t="s">
        <v>36</v>
      </c>
      <c r="D1430" s="62" t="s">
        <v>37</v>
      </c>
      <c r="E1430" s="62" t="s">
        <v>46</v>
      </c>
      <c r="F1430" s="62" t="s">
        <v>119</v>
      </c>
      <c r="G1430" s="63">
        <v>3637.87</v>
      </c>
      <c r="H1430" s="61">
        <v>443596201</v>
      </c>
      <c r="I1430" s="63">
        <v>0</v>
      </c>
      <c r="J1430" s="63">
        <v>0</v>
      </c>
      <c r="K1430" s="63">
        <v>0</v>
      </c>
      <c r="L1430" s="63">
        <v>1.8</v>
      </c>
      <c r="M1430" s="63">
        <v>9874.42</v>
      </c>
      <c r="N1430" s="62" t="s">
        <v>1226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6">
        <v>45919.138090277775</v>
      </c>
      <c r="B1431" s="57">
        <v>444377048</v>
      </c>
      <c r="C1431" s="58" t="s">
        <v>36</v>
      </c>
      <c r="D1431" s="58" t="s">
        <v>37</v>
      </c>
      <c r="E1431" s="58" t="s">
        <v>46</v>
      </c>
      <c r="F1431" s="58" t="s">
        <v>119</v>
      </c>
      <c r="G1431" s="59">
        <v>3637.87</v>
      </c>
      <c r="H1431" s="57">
        <v>443596202</v>
      </c>
      <c r="I1431" s="59">
        <v>0</v>
      </c>
      <c r="J1431" s="59">
        <v>0</v>
      </c>
      <c r="K1431" s="59">
        <v>0</v>
      </c>
      <c r="L1431" s="59">
        <v>1.76</v>
      </c>
      <c r="M1431" s="59">
        <v>9876.18</v>
      </c>
      <c r="N1431" s="58" t="s">
        <v>1226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0">
        <v>45919.138090277775</v>
      </c>
      <c r="B1432" s="61">
        <v>444377049</v>
      </c>
      <c r="C1432" s="62" t="s">
        <v>36</v>
      </c>
      <c r="D1432" s="62" t="s">
        <v>37</v>
      </c>
      <c r="E1432" s="62" t="s">
        <v>46</v>
      </c>
      <c r="F1432" s="62" t="s">
        <v>119</v>
      </c>
      <c r="G1432" s="63">
        <v>3637.87</v>
      </c>
      <c r="H1432" s="61">
        <v>443596203</v>
      </c>
      <c r="I1432" s="63">
        <v>0</v>
      </c>
      <c r="J1432" s="63">
        <v>0</v>
      </c>
      <c r="K1432" s="63">
        <v>0</v>
      </c>
      <c r="L1432" s="63">
        <v>1.8</v>
      </c>
      <c r="M1432" s="63">
        <v>9877.98</v>
      </c>
      <c r="N1432" s="62" t="s">
        <v>1226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6">
        <v>45919.138449074075</v>
      </c>
      <c r="B1433" s="57">
        <v>444377363</v>
      </c>
      <c r="C1433" s="58" t="s">
        <v>36</v>
      </c>
      <c r="D1433" s="58" t="s">
        <v>37</v>
      </c>
      <c r="E1433" s="58" t="s">
        <v>46</v>
      </c>
      <c r="F1433" s="58" t="s">
        <v>119</v>
      </c>
      <c r="G1433" s="59">
        <v>3637.04</v>
      </c>
      <c r="H1433" s="57">
        <v>443596500</v>
      </c>
      <c r="I1433" s="59">
        <v>0</v>
      </c>
      <c r="J1433" s="59">
        <v>0</v>
      </c>
      <c r="K1433" s="59">
        <v>0</v>
      </c>
      <c r="L1433" s="59">
        <v>3.59</v>
      </c>
      <c r="M1433" s="59">
        <v>9881.57</v>
      </c>
      <c r="N1433" s="58" t="s">
        <v>1227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0">
        <v>45919.138483796298</v>
      </c>
      <c r="B1434" s="61">
        <v>444377423</v>
      </c>
      <c r="C1434" s="62" t="s">
        <v>36</v>
      </c>
      <c r="D1434" s="62" t="s">
        <v>37</v>
      </c>
      <c r="E1434" s="62" t="s">
        <v>46</v>
      </c>
      <c r="F1434" s="62" t="s">
        <v>119</v>
      </c>
      <c r="G1434" s="63">
        <v>3638.16</v>
      </c>
      <c r="H1434" s="61">
        <v>443596556</v>
      </c>
      <c r="I1434" s="63">
        <v>0</v>
      </c>
      <c r="J1434" s="63">
        <v>0</v>
      </c>
      <c r="K1434" s="63">
        <v>0</v>
      </c>
      <c r="L1434" s="63">
        <v>1.05</v>
      </c>
      <c r="M1434" s="63">
        <v>9882.6200000000008</v>
      </c>
      <c r="N1434" s="62" t="s">
        <v>1228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6">
        <v>45919.138993055552</v>
      </c>
      <c r="B1435" s="57">
        <v>444377549</v>
      </c>
      <c r="C1435" s="58" t="s">
        <v>36</v>
      </c>
      <c r="D1435" s="58" t="s">
        <v>38</v>
      </c>
      <c r="E1435" s="58" t="s">
        <v>45</v>
      </c>
      <c r="F1435" s="58" t="s">
        <v>119</v>
      </c>
      <c r="G1435" s="59">
        <v>3638.05</v>
      </c>
      <c r="H1435" s="57">
        <v>443596685</v>
      </c>
      <c r="I1435" s="59">
        <v>0</v>
      </c>
      <c r="J1435" s="59">
        <v>0</v>
      </c>
      <c r="K1435" s="59">
        <v>0</v>
      </c>
      <c r="L1435" s="59">
        <v>0</v>
      </c>
      <c r="M1435" s="59">
        <v>9882.6200000000008</v>
      </c>
      <c r="N1435" s="58" t="s">
        <v>115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0">
        <v>45919.139293981483</v>
      </c>
      <c r="B1436" s="61">
        <v>444377640</v>
      </c>
      <c r="C1436" s="62" t="s">
        <v>36</v>
      </c>
      <c r="D1436" s="62" t="s">
        <v>37</v>
      </c>
      <c r="E1436" s="62" t="s">
        <v>46</v>
      </c>
      <c r="F1436" s="62" t="s">
        <v>119</v>
      </c>
      <c r="G1436" s="63">
        <v>3638.89</v>
      </c>
      <c r="H1436" s="61">
        <v>443596803</v>
      </c>
      <c r="I1436" s="63">
        <v>0</v>
      </c>
      <c r="J1436" s="63">
        <v>0</v>
      </c>
      <c r="K1436" s="63">
        <v>0</v>
      </c>
      <c r="L1436" s="63">
        <v>0.78</v>
      </c>
      <c r="M1436" s="63">
        <v>9883.4</v>
      </c>
      <c r="N1436" s="62" t="s">
        <v>1123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6">
        <v>45919.139293981483</v>
      </c>
      <c r="B1437" s="57">
        <v>444377641</v>
      </c>
      <c r="C1437" s="58" t="s">
        <v>36</v>
      </c>
      <c r="D1437" s="58" t="s">
        <v>37</v>
      </c>
      <c r="E1437" s="58" t="s">
        <v>46</v>
      </c>
      <c r="F1437" s="58" t="s">
        <v>119</v>
      </c>
      <c r="G1437" s="59">
        <v>3638.89</v>
      </c>
      <c r="H1437" s="57">
        <v>443596804</v>
      </c>
      <c r="I1437" s="59">
        <v>0</v>
      </c>
      <c r="J1437" s="59">
        <v>0</v>
      </c>
      <c r="K1437" s="59">
        <v>0</v>
      </c>
      <c r="L1437" s="59">
        <v>0.78</v>
      </c>
      <c r="M1437" s="59">
        <v>9884.18</v>
      </c>
      <c r="N1437" s="58" t="s">
        <v>1123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0">
        <v>45919.139293981483</v>
      </c>
      <c r="B1438" s="61">
        <v>444377642</v>
      </c>
      <c r="C1438" s="62" t="s">
        <v>36</v>
      </c>
      <c r="D1438" s="62" t="s">
        <v>37</v>
      </c>
      <c r="E1438" s="62" t="s">
        <v>46</v>
      </c>
      <c r="F1438" s="62" t="s">
        <v>119</v>
      </c>
      <c r="G1438" s="63">
        <v>3638.89</v>
      </c>
      <c r="H1438" s="61">
        <v>443596805</v>
      </c>
      <c r="I1438" s="63">
        <v>0</v>
      </c>
      <c r="J1438" s="63">
        <v>0</v>
      </c>
      <c r="K1438" s="63">
        <v>0</v>
      </c>
      <c r="L1438" s="63">
        <v>0.78</v>
      </c>
      <c r="M1438" s="63">
        <v>9884.9599999999991</v>
      </c>
      <c r="N1438" s="62" t="s">
        <v>1123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6">
        <v>45919.139340277776</v>
      </c>
      <c r="B1439" s="57">
        <v>444377650</v>
      </c>
      <c r="C1439" s="58" t="s">
        <v>36</v>
      </c>
      <c r="D1439" s="58" t="s">
        <v>38</v>
      </c>
      <c r="E1439" s="58" t="s">
        <v>45</v>
      </c>
      <c r="F1439" s="58" t="s">
        <v>119</v>
      </c>
      <c r="G1439" s="59">
        <v>3638.7</v>
      </c>
      <c r="H1439" s="57">
        <v>443596813</v>
      </c>
      <c r="I1439" s="59">
        <v>0</v>
      </c>
      <c r="J1439" s="59">
        <v>0</v>
      </c>
      <c r="K1439" s="59">
        <v>0</v>
      </c>
      <c r="L1439" s="59">
        <v>0</v>
      </c>
      <c r="M1439" s="59">
        <v>9884.9599999999991</v>
      </c>
      <c r="N1439" s="58" t="s">
        <v>108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0">
        <v>45919.139340277776</v>
      </c>
      <c r="B1440" s="61">
        <v>444377652</v>
      </c>
      <c r="C1440" s="62" t="s">
        <v>36</v>
      </c>
      <c r="D1440" s="62" t="s">
        <v>38</v>
      </c>
      <c r="E1440" s="62" t="s">
        <v>45</v>
      </c>
      <c r="F1440" s="62" t="s">
        <v>119</v>
      </c>
      <c r="G1440" s="63">
        <v>3638.7</v>
      </c>
      <c r="H1440" s="61">
        <v>443596815</v>
      </c>
      <c r="I1440" s="63">
        <v>0</v>
      </c>
      <c r="J1440" s="63">
        <v>0</v>
      </c>
      <c r="K1440" s="63">
        <v>0</v>
      </c>
      <c r="L1440" s="63">
        <v>0</v>
      </c>
      <c r="M1440" s="63">
        <v>9884.9599999999991</v>
      </c>
      <c r="N1440" s="62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6">
        <v>45919.139340277776</v>
      </c>
      <c r="B1441" s="57">
        <v>444377654</v>
      </c>
      <c r="C1441" s="58" t="s">
        <v>36</v>
      </c>
      <c r="D1441" s="58" t="s">
        <v>38</v>
      </c>
      <c r="E1441" s="58" t="s">
        <v>45</v>
      </c>
      <c r="F1441" s="58" t="s">
        <v>119</v>
      </c>
      <c r="G1441" s="59">
        <v>3638.7</v>
      </c>
      <c r="H1441" s="57">
        <v>443596817</v>
      </c>
      <c r="I1441" s="59">
        <v>0</v>
      </c>
      <c r="J1441" s="59">
        <v>0</v>
      </c>
      <c r="K1441" s="59">
        <v>0</v>
      </c>
      <c r="L1441" s="59">
        <v>0</v>
      </c>
      <c r="M1441" s="59">
        <v>9884.9599999999991</v>
      </c>
      <c r="N1441" s="58" t="s">
        <v>107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0">
        <v>45919.139351851853</v>
      </c>
      <c r="B1442" s="61">
        <v>444377656</v>
      </c>
      <c r="C1442" s="62" t="s">
        <v>36</v>
      </c>
      <c r="D1442" s="62" t="s">
        <v>38</v>
      </c>
      <c r="E1442" s="62" t="s">
        <v>45</v>
      </c>
      <c r="F1442" s="62" t="s">
        <v>119</v>
      </c>
      <c r="G1442" s="63">
        <v>3638.7</v>
      </c>
      <c r="H1442" s="61">
        <v>443596819</v>
      </c>
      <c r="I1442" s="63">
        <v>0</v>
      </c>
      <c r="J1442" s="63">
        <v>0</v>
      </c>
      <c r="K1442" s="63">
        <v>0</v>
      </c>
      <c r="L1442" s="63">
        <v>0</v>
      </c>
      <c r="M1442" s="63">
        <v>9884.9599999999991</v>
      </c>
      <c r="N1442" s="62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6">
        <v>45919.139351851853</v>
      </c>
      <c r="B1443" s="57">
        <v>444377657</v>
      </c>
      <c r="C1443" s="58" t="s">
        <v>36</v>
      </c>
      <c r="D1443" s="58" t="s">
        <v>38</v>
      </c>
      <c r="E1443" s="58" t="s">
        <v>45</v>
      </c>
      <c r="F1443" s="58" t="s">
        <v>119</v>
      </c>
      <c r="G1443" s="59">
        <v>3638.7</v>
      </c>
      <c r="H1443" s="57">
        <v>443596820</v>
      </c>
      <c r="I1443" s="59">
        <v>0</v>
      </c>
      <c r="J1443" s="59">
        <v>0</v>
      </c>
      <c r="K1443" s="59">
        <v>0</v>
      </c>
      <c r="L1443" s="59">
        <v>0</v>
      </c>
      <c r="M1443" s="59">
        <v>9884.9599999999991</v>
      </c>
      <c r="N1443" s="5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0">
        <v>45919.139351851853</v>
      </c>
      <c r="B1444" s="61">
        <v>444377659</v>
      </c>
      <c r="C1444" s="62" t="s">
        <v>36</v>
      </c>
      <c r="D1444" s="62" t="s">
        <v>38</v>
      </c>
      <c r="E1444" s="62" t="s">
        <v>45</v>
      </c>
      <c r="F1444" s="62" t="s">
        <v>119</v>
      </c>
      <c r="G1444" s="63">
        <v>3638.7</v>
      </c>
      <c r="H1444" s="61">
        <v>443596822</v>
      </c>
      <c r="I1444" s="63">
        <v>0</v>
      </c>
      <c r="J1444" s="63">
        <v>0</v>
      </c>
      <c r="K1444" s="63">
        <v>0</v>
      </c>
      <c r="L1444" s="63">
        <v>0</v>
      </c>
      <c r="M1444" s="63">
        <v>9884.9599999999991</v>
      </c>
      <c r="N1444" s="62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6">
        <v>45919.144074074073</v>
      </c>
      <c r="B1445" s="57">
        <v>444378501</v>
      </c>
      <c r="C1445" s="58" t="s">
        <v>36</v>
      </c>
      <c r="D1445" s="58" t="s">
        <v>37</v>
      </c>
      <c r="E1445" s="58" t="s">
        <v>46</v>
      </c>
      <c r="F1445" s="58" t="s">
        <v>119</v>
      </c>
      <c r="G1445" s="59">
        <v>3637.2</v>
      </c>
      <c r="H1445" s="57">
        <v>443597659</v>
      </c>
      <c r="I1445" s="59">
        <v>0</v>
      </c>
      <c r="J1445" s="59">
        <v>0</v>
      </c>
      <c r="K1445" s="59">
        <v>0</v>
      </c>
      <c r="L1445" s="59">
        <v>1.5</v>
      </c>
      <c r="M1445" s="59">
        <v>9886.4599999999991</v>
      </c>
      <c r="N1445" s="58" t="s">
        <v>1229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0">
        <v>45919.144074074073</v>
      </c>
      <c r="B1446" s="61">
        <v>444378502</v>
      </c>
      <c r="C1446" s="62" t="s">
        <v>36</v>
      </c>
      <c r="D1446" s="62" t="s">
        <v>37</v>
      </c>
      <c r="E1446" s="62" t="s">
        <v>46</v>
      </c>
      <c r="F1446" s="62" t="s">
        <v>119</v>
      </c>
      <c r="G1446" s="63">
        <v>3637.2</v>
      </c>
      <c r="H1446" s="61">
        <v>443597660</v>
      </c>
      <c r="I1446" s="63">
        <v>0</v>
      </c>
      <c r="J1446" s="63">
        <v>0</v>
      </c>
      <c r="K1446" s="63">
        <v>0</v>
      </c>
      <c r="L1446" s="63">
        <v>1.5</v>
      </c>
      <c r="M1446" s="63">
        <v>9887.9599999999991</v>
      </c>
      <c r="N1446" s="62" t="s">
        <v>1229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6">
        <v>45919.144074074073</v>
      </c>
      <c r="B1447" s="57">
        <v>444378503</v>
      </c>
      <c r="C1447" s="58" t="s">
        <v>36</v>
      </c>
      <c r="D1447" s="58" t="s">
        <v>37</v>
      </c>
      <c r="E1447" s="58" t="s">
        <v>46</v>
      </c>
      <c r="F1447" s="58" t="s">
        <v>119</v>
      </c>
      <c r="G1447" s="59">
        <v>3637.2</v>
      </c>
      <c r="H1447" s="57">
        <v>443597661</v>
      </c>
      <c r="I1447" s="59">
        <v>0</v>
      </c>
      <c r="J1447" s="59">
        <v>0</v>
      </c>
      <c r="K1447" s="59">
        <v>0</v>
      </c>
      <c r="L1447" s="59">
        <v>1.5</v>
      </c>
      <c r="M1447" s="59">
        <v>9889.4599999999991</v>
      </c>
      <c r="N1447" s="58" t="s">
        <v>1229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0">
        <v>45919.144895833335</v>
      </c>
      <c r="B1448" s="61">
        <v>444378663</v>
      </c>
      <c r="C1448" s="62" t="s">
        <v>36</v>
      </c>
      <c r="D1448" s="62" t="s">
        <v>38</v>
      </c>
      <c r="E1448" s="62" t="s">
        <v>45</v>
      </c>
      <c r="F1448" s="62" t="s">
        <v>119</v>
      </c>
      <c r="G1448" s="63">
        <v>3637.76</v>
      </c>
      <c r="H1448" s="61">
        <v>443597817</v>
      </c>
      <c r="I1448" s="63">
        <v>0</v>
      </c>
      <c r="J1448" s="63">
        <v>0</v>
      </c>
      <c r="K1448" s="63">
        <v>0</v>
      </c>
      <c r="L1448" s="63">
        <v>0</v>
      </c>
      <c r="M1448" s="63">
        <v>9889.4599999999991</v>
      </c>
      <c r="N1448" s="62" t="s">
        <v>107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6">
        <v>45919.144895833335</v>
      </c>
      <c r="B1449" s="57">
        <v>444378664</v>
      </c>
      <c r="C1449" s="58" t="s">
        <v>36</v>
      </c>
      <c r="D1449" s="58" t="s">
        <v>38</v>
      </c>
      <c r="E1449" s="58" t="s">
        <v>45</v>
      </c>
      <c r="F1449" s="58" t="s">
        <v>119</v>
      </c>
      <c r="G1449" s="59">
        <v>3637.76</v>
      </c>
      <c r="H1449" s="57">
        <v>443597818</v>
      </c>
      <c r="I1449" s="59">
        <v>0</v>
      </c>
      <c r="J1449" s="59">
        <v>0</v>
      </c>
      <c r="K1449" s="59">
        <v>0</v>
      </c>
      <c r="L1449" s="59">
        <v>0</v>
      </c>
      <c r="M1449" s="59">
        <v>9889.4599999999991</v>
      </c>
      <c r="N1449" s="58" t="s">
        <v>108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0">
        <v>45919.144895833335</v>
      </c>
      <c r="B1450" s="61">
        <v>444378665</v>
      </c>
      <c r="C1450" s="62" t="s">
        <v>36</v>
      </c>
      <c r="D1450" s="62" t="s">
        <v>38</v>
      </c>
      <c r="E1450" s="62" t="s">
        <v>45</v>
      </c>
      <c r="F1450" s="62" t="s">
        <v>119</v>
      </c>
      <c r="G1450" s="63">
        <v>3637.75</v>
      </c>
      <c r="H1450" s="61">
        <v>443597819</v>
      </c>
      <c r="I1450" s="63">
        <v>0</v>
      </c>
      <c r="J1450" s="63">
        <v>0</v>
      </c>
      <c r="K1450" s="63">
        <v>0</v>
      </c>
      <c r="L1450" s="63">
        <v>0</v>
      </c>
      <c r="M1450" s="63">
        <v>9889.4599999999991</v>
      </c>
      <c r="N1450" s="62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6">
        <v>45919.144907407404</v>
      </c>
      <c r="B1451" s="57">
        <v>444378668</v>
      </c>
      <c r="C1451" s="58" t="s">
        <v>36</v>
      </c>
      <c r="D1451" s="58" t="s">
        <v>37</v>
      </c>
      <c r="E1451" s="58" t="s">
        <v>46</v>
      </c>
      <c r="F1451" s="58" t="s">
        <v>119</v>
      </c>
      <c r="G1451" s="59">
        <v>3638.08</v>
      </c>
      <c r="H1451" s="57">
        <v>443597822</v>
      </c>
      <c r="I1451" s="59">
        <v>0</v>
      </c>
      <c r="J1451" s="59">
        <v>0</v>
      </c>
      <c r="K1451" s="59">
        <v>0</v>
      </c>
      <c r="L1451" s="59">
        <v>0.62</v>
      </c>
      <c r="M1451" s="59">
        <v>9890.08</v>
      </c>
      <c r="N1451" s="58" t="s">
        <v>1230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0">
        <v>45919.144907407404</v>
      </c>
      <c r="B1452" s="61">
        <v>444378669</v>
      </c>
      <c r="C1452" s="62" t="s">
        <v>36</v>
      </c>
      <c r="D1452" s="62" t="s">
        <v>37</v>
      </c>
      <c r="E1452" s="62" t="s">
        <v>46</v>
      </c>
      <c r="F1452" s="62" t="s">
        <v>119</v>
      </c>
      <c r="G1452" s="63">
        <v>3638.08</v>
      </c>
      <c r="H1452" s="61">
        <v>443597823</v>
      </c>
      <c r="I1452" s="63">
        <v>0</v>
      </c>
      <c r="J1452" s="63">
        <v>0</v>
      </c>
      <c r="K1452" s="63">
        <v>0</v>
      </c>
      <c r="L1452" s="63">
        <v>0.62</v>
      </c>
      <c r="M1452" s="63">
        <v>9890.7000000000007</v>
      </c>
      <c r="N1452" s="62" t="s">
        <v>1231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6">
        <v>45919.144907407404</v>
      </c>
      <c r="B1453" s="57">
        <v>444378670</v>
      </c>
      <c r="C1453" s="58" t="s">
        <v>36</v>
      </c>
      <c r="D1453" s="58" t="s">
        <v>37</v>
      </c>
      <c r="E1453" s="58" t="s">
        <v>46</v>
      </c>
      <c r="F1453" s="58" t="s">
        <v>119</v>
      </c>
      <c r="G1453" s="59">
        <v>3638.08</v>
      </c>
      <c r="H1453" s="57">
        <v>443597824</v>
      </c>
      <c r="I1453" s="59">
        <v>0</v>
      </c>
      <c r="J1453" s="59">
        <v>0</v>
      </c>
      <c r="K1453" s="59">
        <v>0</v>
      </c>
      <c r="L1453" s="59">
        <v>0.62</v>
      </c>
      <c r="M1453" s="59">
        <v>9891.32</v>
      </c>
      <c r="N1453" s="58" t="s">
        <v>1231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0">
        <v>45919.145127314812</v>
      </c>
      <c r="B1454" s="61">
        <v>444378699</v>
      </c>
      <c r="C1454" s="62" t="s">
        <v>36</v>
      </c>
      <c r="D1454" s="62" t="s">
        <v>38</v>
      </c>
      <c r="E1454" s="62" t="s">
        <v>45</v>
      </c>
      <c r="F1454" s="62" t="s">
        <v>119</v>
      </c>
      <c r="G1454" s="63">
        <v>3637.58</v>
      </c>
      <c r="H1454" s="61">
        <v>443597853</v>
      </c>
      <c r="I1454" s="63">
        <v>0</v>
      </c>
      <c r="J1454" s="63">
        <v>0</v>
      </c>
      <c r="K1454" s="63">
        <v>0</v>
      </c>
      <c r="L1454" s="63">
        <v>0</v>
      </c>
      <c r="M1454" s="63">
        <v>9891.32</v>
      </c>
      <c r="N1454" s="62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6">
        <v>45919.145127314812</v>
      </c>
      <c r="B1455" s="57">
        <v>444378700</v>
      </c>
      <c r="C1455" s="58" t="s">
        <v>36</v>
      </c>
      <c r="D1455" s="58" t="s">
        <v>38</v>
      </c>
      <c r="E1455" s="58" t="s">
        <v>45</v>
      </c>
      <c r="F1455" s="58" t="s">
        <v>119</v>
      </c>
      <c r="G1455" s="59">
        <v>3637.58</v>
      </c>
      <c r="H1455" s="57">
        <v>443597854</v>
      </c>
      <c r="I1455" s="59">
        <v>0</v>
      </c>
      <c r="J1455" s="59">
        <v>0</v>
      </c>
      <c r="K1455" s="59">
        <v>0</v>
      </c>
      <c r="L1455" s="59">
        <v>0</v>
      </c>
      <c r="M1455" s="59">
        <v>9891.32</v>
      </c>
      <c r="N1455" s="5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0">
        <v>45919.145127314812</v>
      </c>
      <c r="B1456" s="61">
        <v>444378707</v>
      </c>
      <c r="C1456" s="62" t="s">
        <v>36</v>
      </c>
      <c r="D1456" s="62" t="s">
        <v>38</v>
      </c>
      <c r="E1456" s="62" t="s">
        <v>45</v>
      </c>
      <c r="F1456" s="62" t="s">
        <v>119</v>
      </c>
      <c r="G1456" s="63">
        <v>3637.58</v>
      </c>
      <c r="H1456" s="61">
        <v>443597861</v>
      </c>
      <c r="I1456" s="63">
        <v>0</v>
      </c>
      <c r="J1456" s="63">
        <v>0</v>
      </c>
      <c r="K1456" s="63">
        <v>0</v>
      </c>
      <c r="L1456" s="63">
        <v>0</v>
      </c>
      <c r="M1456" s="63">
        <v>9891.32</v>
      </c>
      <c r="N1456" s="62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6">
        <v>45919.145474537036</v>
      </c>
      <c r="B1457" s="57">
        <v>444378825</v>
      </c>
      <c r="C1457" s="58" t="s">
        <v>36</v>
      </c>
      <c r="D1457" s="58" t="s">
        <v>38</v>
      </c>
      <c r="E1457" s="58" t="s">
        <v>45</v>
      </c>
      <c r="F1457" s="58" t="s">
        <v>119</v>
      </c>
      <c r="G1457" s="59">
        <v>3638.1</v>
      </c>
      <c r="H1457" s="57">
        <v>443597976</v>
      </c>
      <c r="I1457" s="59">
        <v>0</v>
      </c>
      <c r="J1457" s="59">
        <v>0</v>
      </c>
      <c r="K1457" s="59">
        <v>0</v>
      </c>
      <c r="L1457" s="59">
        <v>0</v>
      </c>
      <c r="M1457" s="59">
        <v>9891.32</v>
      </c>
      <c r="N1457" s="5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0">
        <v>45919.145474537036</v>
      </c>
      <c r="B1458" s="61">
        <v>444378828</v>
      </c>
      <c r="C1458" s="62" t="s">
        <v>36</v>
      </c>
      <c r="D1458" s="62" t="s">
        <v>38</v>
      </c>
      <c r="E1458" s="62" t="s">
        <v>45</v>
      </c>
      <c r="F1458" s="62" t="s">
        <v>119</v>
      </c>
      <c r="G1458" s="63">
        <v>3638.1</v>
      </c>
      <c r="H1458" s="61">
        <v>443597979</v>
      </c>
      <c r="I1458" s="63">
        <v>0</v>
      </c>
      <c r="J1458" s="63">
        <v>0</v>
      </c>
      <c r="K1458" s="63">
        <v>0</v>
      </c>
      <c r="L1458" s="63">
        <v>0</v>
      </c>
      <c r="M1458" s="63">
        <v>9891.32</v>
      </c>
      <c r="N1458" s="62" t="s">
        <v>92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6">
        <v>45919.151608796295</v>
      </c>
      <c r="B1459" s="57">
        <v>444380249</v>
      </c>
      <c r="C1459" s="58" t="s">
        <v>36</v>
      </c>
      <c r="D1459" s="58" t="s">
        <v>38</v>
      </c>
      <c r="E1459" s="58" t="s">
        <v>45</v>
      </c>
      <c r="F1459" s="58" t="s">
        <v>119</v>
      </c>
      <c r="G1459" s="59">
        <v>3637.56</v>
      </c>
      <c r="H1459" s="57">
        <v>443599409</v>
      </c>
      <c r="I1459" s="59">
        <v>0</v>
      </c>
      <c r="J1459" s="59">
        <v>0</v>
      </c>
      <c r="K1459" s="59">
        <v>0</v>
      </c>
      <c r="L1459" s="59">
        <v>0</v>
      </c>
      <c r="M1459" s="59">
        <v>9891.32</v>
      </c>
      <c r="N1459" s="58" t="s">
        <v>106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0">
        <v>45919.154062499998</v>
      </c>
      <c r="B1460" s="61">
        <v>444380911</v>
      </c>
      <c r="C1460" s="62" t="s">
        <v>36</v>
      </c>
      <c r="D1460" s="62" t="s">
        <v>37</v>
      </c>
      <c r="E1460" s="62" t="s">
        <v>46</v>
      </c>
      <c r="F1460" s="62" t="s">
        <v>119</v>
      </c>
      <c r="G1460" s="63">
        <v>3637.35</v>
      </c>
      <c r="H1460" s="61">
        <v>443600071</v>
      </c>
      <c r="I1460" s="63">
        <v>0</v>
      </c>
      <c r="J1460" s="63">
        <v>0</v>
      </c>
      <c r="K1460" s="63">
        <v>0</v>
      </c>
      <c r="L1460" s="63">
        <v>0.7</v>
      </c>
      <c r="M1460" s="63">
        <v>9892.02</v>
      </c>
      <c r="N1460" s="62" t="s">
        <v>1082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6">
        <v>45919.154062499998</v>
      </c>
      <c r="B1461" s="57">
        <v>444380914</v>
      </c>
      <c r="C1461" s="58" t="s">
        <v>36</v>
      </c>
      <c r="D1461" s="58" t="s">
        <v>37</v>
      </c>
      <c r="E1461" s="58" t="s">
        <v>46</v>
      </c>
      <c r="F1461" s="58" t="s">
        <v>119</v>
      </c>
      <c r="G1461" s="59">
        <v>3637.5</v>
      </c>
      <c r="H1461" s="57">
        <v>443600074</v>
      </c>
      <c r="I1461" s="59">
        <v>0</v>
      </c>
      <c r="J1461" s="59">
        <v>0</v>
      </c>
      <c r="K1461" s="59">
        <v>0</v>
      </c>
      <c r="L1461" s="59">
        <v>2.17</v>
      </c>
      <c r="M1461" s="59">
        <v>9894.19</v>
      </c>
      <c r="N1461" s="58" t="s">
        <v>1232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0">
        <v>45919.15415509259</v>
      </c>
      <c r="B1462" s="61">
        <v>444380918</v>
      </c>
      <c r="C1462" s="62" t="s">
        <v>36</v>
      </c>
      <c r="D1462" s="62" t="s">
        <v>38</v>
      </c>
      <c r="E1462" s="62" t="s">
        <v>45</v>
      </c>
      <c r="F1462" s="62" t="s">
        <v>119</v>
      </c>
      <c r="G1462" s="63">
        <v>3637.35</v>
      </c>
      <c r="H1462" s="61">
        <v>443600079</v>
      </c>
      <c r="I1462" s="63">
        <v>0</v>
      </c>
      <c r="J1462" s="63">
        <v>0</v>
      </c>
      <c r="K1462" s="63">
        <v>0</v>
      </c>
      <c r="L1462" s="63">
        <v>0</v>
      </c>
      <c r="M1462" s="63">
        <v>9894.19</v>
      </c>
      <c r="N1462" s="62" t="s">
        <v>113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6">
        <v>45919.154270833336</v>
      </c>
      <c r="B1463" s="57">
        <v>444380935</v>
      </c>
      <c r="C1463" s="58" t="s">
        <v>36</v>
      </c>
      <c r="D1463" s="58" t="s">
        <v>38</v>
      </c>
      <c r="E1463" s="58" t="s">
        <v>45</v>
      </c>
      <c r="F1463" s="58" t="s">
        <v>119</v>
      </c>
      <c r="G1463" s="59">
        <v>3637.06</v>
      </c>
      <c r="H1463" s="57">
        <v>443600097</v>
      </c>
      <c r="I1463" s="59">
        <v>0</v>
      </c>
      <c r="J1463" s="59">
        <v>0</v>
      </c>
      <c r="K1463" s="59">
        <v>0</v>
      </c>
      <c r="L1463" s="59">
        <v>0</v>
      </c>
      <c r="M1463" s="59">
        <v>9894.19</v>
      </c>
      <c r="N1463" s="58" t="s">
        <v>115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0">
        <v>45919.154606481483</v>
      </c>
      <c r="B1464" s="61">
        <v>444380964</v>
      </c>
      <c r="C1464" s="62" t="s">
        <v>36</v>
      </c>
      <c r="D1464" s="62" t="s">
        <v>37</v>
      </c>
      <c r="E1464" s="62" t="s">
        <v>46</v>
      </c>
      <c r="F1464" s="62" t="s">
        <v>119</v>
      </c>
      <c r="G1464" s="63">
        <v>3637.78</v>
      </c>
      <c r="H1464" s="61">
        <v>443600120</v>
      </c>
      <c r="I1464" s="63">
        <v>0</v>
      </c>
      <c r="J1464" s="63">
        <v>0</v>
      </c>
      <c r="K1464" s="63">
        <v>0</v>
      </c>
      <c r="L1464" s="63">
        <v>1.81</v>
      </c>
      <c r="M1464" s="63">
        <v>9896</v>
      </c>
      <c r="N1464" s="62" t="s">
        <v>1233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6">
        <v>45919.154942129629</v>
      </c>
      <c r="B1465" s="57">
        <v>444381024</v>
      </c>
      <c r="C1465" s="58" t="s">
        <v>36</v>
      </c>
      <c r="D1465" s="58" t="s">
        <v>37</v>
      </c>
      <c r="E1465" s="58" t="s">
        <v>46</v>
      </c>
      <c r="F1465" s="58" t="s">
        <v>119</v>
      </c>
      <c r="G1465" s="59">
        <v>3638.14</v>
      </c>
      <c r="H1465" s="57">
        <v>443600177</v>
      </c>
      <c r="I1465" s="59">
        <v>0</v>
      </c>
      <c r="J1465" s="59">
        <v>0</v>
      </c>
      <c r="K1465" s="59">
        <v>0</v>
      </c>
      <c r="L1465" s="59">
        <v>1.45</v>
      </c>
      <c r="M1465" s="59">
        <v>9897.4500000000007</v>
      </c>
      <c r="N1465" s="58" t="s">
        <v>1228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0">
        <v>45919.155555555553</v>
      </c>
      <c r="B1466" s="61">
        <v>444381135</v>
      </c>
      <c r="C1466" s="62" t="s">
        <v>36</v>
      </c>
      <c r="D1466" s="62" t="s">
        <v>38</v>
      </c>
      <c r="E1466" s="62" t="s">
        <v>45</v>
      </c>
      <c r="F1466" s="62" t="s">
        <v>119</v>
      </c>
      <c r="G1466" s="63">
        <v>3638.44</v>
      </c>
      <c r="H1466" s="61">
        <v>443600286</v>
      </c>
      <c r="I1466" s="63">
        <v>0</v>
      </c>
      <c r="J1466" s="63">
        <v>0</v>
      </c>
      <c r="K1466" s="63">
        <v>0</v>
      </c>
      <c r="L1466" s="63">
        <v>0</v>
      </c>
      <c r="M1466" s="63">
        <v>9897.4500000000007</v>
      </c>
      <c r="N1466" s="62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6">
        <v>45919.159710648149</v>
      </c>
      <c r="B1467" s="57">
        <v>444381650</v>
      </c>
      <c r="C1467" s="58" t="s">
        <v>36</v>
      </c>
      <c r="D1467" s="58" t="s">
        <v>38</v>
      </c>
      <c r="E1467" s="58" t="s">
        <v>45</v>
      </c>
      <c r="F1467" s="58" t="s">
        <v>119</v>
      </c>
      <c r="G1467" s="59">
        <v>3638.2</v>
      </c>
      <c r="H1467" s="57">
        <v>443600801</v>
      </c>
      <c r="I1467" s="59">
        <v>0</v>
      </c>
      <c r="J1467" s="59">
        <v>0</v>
      </c>
      <c r="K1467" s="59">
        <v>0</v>
      </c>
      <c r="L1467" s="59">
        <v>0</v>
      </c>
      <c r="M1467" s="59">
        <v>9897.4500000000007</v>
      </c>
      <c r="N1467" s="5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0">
        <v>45919.161874999998</v>
      </c>
      <c r="B1468" s="61">
        <v>444382009</v>
      </c>
      <c r="C1468" s="62" t="s">
        <v>36</v>
      </c>
      <c r="D1468" s="62" t="s">
        <v>37</v>
      </c>
      <c r="E1468" s="62" t="s">
        <v>46</v>
      </c>
      <c r="F1468" s="62" t="s">
        <v>119</v>
      </c>
      <c r="G1468" s="63">
        <v>3639.26</v>
      </c>
      <c r="H1468" s="61">
        <v>443601009</v>
      </c>
      <c r="I1468" s="63">
        <v>0</v>
      </c>
      <c r="J1468" s="63">
        <v>0</v>
      </c>
      <c r="K1468" s="63">
        <v>0</v>
      </c>
      <c r="L1468" s="63">
        <v>-1.5</v>
      </c>
      <c r="M1468" s="63">
        <v>9895.9500000000007</v>
      </c>
      <c r="N1468" s="62" t="s">
        <v>1234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6">
        <v>45919.162465277775</v>
      </c>
      <c r="B1469" s="57">
        <v>444382190</v>
      </c>
      <c r="C1469" s="58" t="s">
        <v>36</v>
      </c>
      <c r="D1469" s="58" t="s">
        <v>37</v>
      </c>
      <c r="E1469" s="58" t="s">
        <v>46</v>
      </c>
      <c r="F1469" s="58" t="s">
        <v>119</v>
      </c>
      <c r="G1469" s="59">
        <v>3640.09</v>
      </c>
      <c r="H1469" s="57">
        <v>443601177</v>
      </c>
      <c r="I1469" s="59">
        <v>0</v>
      </c>
      <c r="J1469" s="59">
        <v>0</v>
      </c>
      <c r="K1469" s="59">
        <v>0</v>
      </c>
      <c r="L1469" s="59">
        <v>-3.03</v>
      </c>
      <c r="M1469" s="59">
        <v>9892.92</v>
      </c>
      <c r="N1469" s="58" t="s">
        <v>1235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0">
        <v>45919.162488425929</v>
      </c>
      <c r="B1470" s="61">
        <v>444382195</v>
      </c>
      <c r="C1470" s="62" t="s">
        <v>36</v>
      </c>
      <c r="D1470" s="62" t="s">
        <v>37</v>
      </c>
      <c r="E1470" s="62" t="s">
        <v>46</v>
      </c>
      <c r="F1470" s="62" t="s">
        <v>119</v>
      </c>
      <c r="G1470" s="63">
        <v>3640.16</v>
      </c>
      <c r="H1470" s="61">
        <v>443601181</v>
      </c>
      <c r="I1470" s="63">
        <v>0</v>
      </c>
      <c r="J1470" s="63">
        <v>0</v>
      </c>
      <c r="K1470" s="63">
        <v>0</v>
      </c>
      <c r="L1470" s="63">
        <v>-2.58</v>
      </c>
      <c r="M1470" s="63">
        <v>9890.34</v>
      </c>
      <c r="N1470" s="62" t="s">
        <v>1236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6">
        <v>45919.162499999999</v>
      </c>
      <c r="B1471" s="57">
        <v>444382203</v>
      </c>
      <c r="C1471" s="58" t="s">
        <v>36</v>
      </c>
      <c r="D1471" s="58" t="s">
        <v>37</v>
      </c>
      <c r="E1471" s="58" t="s">
        <v>46</v>
      </c>
      <c r="F1471" s="58" t="s">
        <v>119</v>
      </c>
      <c r="G1471" s="59">
        <v>3640.35</v>
      </c>
      <c r="H1471" s="57">
        <v>443601189</v>
      </c>
      <c r="I1471" s="59">
        <v>0</v>
      </c>
      <c r="J1471" s="59">
        <v>0</v>
      </c>
      <c r="K1471" s="59">
        <v>0</v>
      </c>
      <c r="L1471" s="59">
        <v>-3</v>
      </c>
      <c r="M1471" s="59">
        <v>9887.34</v>
      </c>
      <c r="N1471" s="58" t="s">
        <v>1237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0">
        <v>45919.162627314814</v>
      </c>
      <c r="B1472" s="61">
        <v>444382278</v>
      </c>
      <c r="C1472" s="62" t="s">
        <v>36</v>
      </c>
      <c r="D1472" s="62" t="s">
        <v>37</v>
      </c>
      <c r="E1472" s="62" t="s">
        <v>46</v>
      </c>
      <c r="F1472" s="62" t="s">
        <v>119</v>
      </c>
      <c r="G1472" s="63">
        <v>3640.56</v>
      </c>
      <c r="H1472" s="61">
        <v>443601258</v>
      </c>
      <c r="I1472" s="63">
        <v>0</v>
      </c>
      <c r="J1472" s="63">
        <v>0</v>
      </c>
      <c r="K1472" s="63">
        <v>0</v>
      </c>
      <c r="L1472" s="63">
        <v>-3</v>
      </c>
      <c r="M1472" s="63">
        <v>9884.34</v>
      </c>
      <c r="N1472" s="62" t="s">
        <v>1238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6">
        <v>45919.162662037037</v>
      </c>
      <c r="B1473" s="57">
        <v>444382290</v>
      </c>
      <c r="C1473" s="58" t="s">
        <v>36</v>
      </c>
      <c r="D1473" s="58" t="s">
        <v>37</v>
      </c>
      <c r="E1473" s="58" t="s">
        <v>46</v>
      </c>
      <c r="F1473" s="58" t="s">
        <v>119</v>
      </c>
      <c r="G1473" s="59">
        <v>3640.59</v>
      </c>
      <c r="H1473" s="57">
        <v>443601269</v>
      </c>
      <c r="I1473" s="59">
        <v>0</v>
      </c>
      <c r="J1473" s="59">
        <v>0</v>
      </c>
      <c r="K1473" s="59">
        <v>0</v>
      </c>
      <c r="L1473" s="59">
        <v>-3.01</v>
      </c>
      <c r="M1473" s="59">
        <v>9881.33</v>
      </c>
      <c r="N1473" s="58" t="s">
        <v>1239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0">
        <v>45919.162662037037</v>
      </c>
      <c r="B1474" s="61">
        <v>444382291</v>
      </c>
      <c r="C1474" s="62" t="s">
        <v>36</v>
      </c>
      <c r="D1474" s="62" t="s">
        <v>37</v>
      </c>
      <c r="E1474" s="62" t="s">
        <v>46</v>
      </c>
      <c r="F1474" s="62" t="s">
        <v>119</v>
      </c>
      <c r="G1474" s="63">
        <v>3640.59</v>
      </c>
      <c r="H1474" s="61">
        <v>443601270</v>
      </c>
      <c r="I1474" s="63">
        <v>0</v>
      </c>
      <c r="J1474" s="63">
        <v>0</v>
      </c>
      <c r="K1474" s="63">
        <v>0</v>
      </c>
      <c r="L1474" s="63">
        <v>-3.01</v>
      </c>
      <c r="M1474" s="63">
        <v>9878.32</v>
      </c>
      <c r="N1474" s="62" t="s">
        <v>1239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6">
        <v>45919.16269675926</v>
      </c>
      <c r="B1475" s="57">
        <v>444382310</v>
      </c>
      <c r="C1475" s="58" t="s">
        <v>36</v>
      </c>
      <c r="D1475" s="58" t="s">
        <v>37</v>
      </c>
      <c r="E1475" s="58" t="s">
        <v>46</v>
      </c>
      <c r="F1475" s="58" t="s">
        <v>119</v>
      </c>
      <c r="G1475" s="59">
        <v>3640.77</v>
      </c>
      <c r="H1475" s="57">
        <v>443601288</v>
      </c>
      <c r="I1475" s="59">
        <v>0</v>
      </c>
      <c r="J1475" s="59">
        <v>0</v>
      </c>
      <c r="K1475" s="59">
        <v>0</v>
      </c>
      <c r="L1475" s="59">
        <v>-3.01</v>
      </c>
      <c r="M1475" s="59">
        <v>9875.31</v>
      </c>
      <c r="N1475" s="58" t="s">
        <v>975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0">
        <v>45919.16269675926</v>
      </c>
      <c r="B1476" s="61">
        <v>444382311</v>
      </c>
      <c r="C1476" s="62" t="s">
        <v>36</v>
      </c>
      <c r="D1476" s="62" t="s">
        <v>37</v>
      </c>
      <c r="E1476" s="62" t="s">
        <v>46</v>
      </c>
      <c r="F1476" s="62" t="s">
        <v>119</v>
      </c>
      <c r="G1476" s="63">
        <v>3640.77</v>
      </c>
      <c r="H1476" s="61">
        <v>443601289</v>
      </c>
      <c r="I1476" s="63">
        <v>0</v>
      </c>
      <c r="J1476" s="63">
        <v>0</v>
      </c>
      <c r="K1476" s="63">
        <v>0</v>
      </c>
      <c r="L1476" s="63">
        <v>-3.02</v>
      </c>
      <c r="M1476" s="63">
        <v>9872.2900000000009</v>
      </c>
      <c r="N1476" s="62" t="s">
        <v>975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6">
        <v>45919.162731481483</v>
      </c>
      <c r="B1477" s="57">
        <v>444382343</v>
      </c>
      <c r="C1477" s="58" t="s">
        <v>36</v>
      </c>
      <c r="D1477" s="58" t="s">
        <v>37</v>
      </c>
      <c r="E1477" s="58" t="s">
        <v>46</v>
      </c>
      <c r="F1477" s="58" t="s">
        <v>119</v>
      </c>
      <c r="G1477" s="59">
        <v>3641.11</v>
      </c>
      <c r="H1477" s="57">
        <v>443601319</v>
      </c>
      <c r="I1477" s="59">
        <v>0</v>
      </c>
      <c r="J1477" s="59">
        <v>0</v>
      </c>
      <c r="K1477" s="59">
        <v>0</v>
      </c>
      <c r="L1477" s="59">
        <v>-3.01</v>
      </c>
      <c r="M1477" s="59">
        <v>9869.2800000000007</v>
      </c>
      <c r="N1477" s="58" t="s">
        <v>1240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0">
        <v>45919.162731481483</v>
      </c>
      <c r="B1478" s="61">
        <v>444382351</v>
      </c>
      <c r="C1478" s="62" t="s">
        <v>36</v>
      </c>
      <c r="D1478" s="62" t="s">
        <v>37</v>
      </c>
      <c r="E1478" s="62" t="s">
        <v>46</v>
      </c>
      <c r="F1478" s="62" t="s">
        <v>119</v>
      </c>
      <c r="G1478" s="63">
        <v>3641.14</v>
      </c>
      <c r="H1478" s="61">
        <v>443601327</v>
      </c>
      <c r="I1478" s="63">
        <v>0</v>
      </c>
      <c r="J1478" s="63">
        <v>0</v>
      </c>
      <c r="K1478" s="63">
        <v>0</v>
      </c>
      <c r="L1478" s="63">
        <v>-3.04</v>
      </c>
      <c r="M1478" s="63">
        <v>9866.24</v>
      </c>
      <c r="N1478" s="62" t="s">
        <v>1080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6">
        <v>45919.162777777776</v>
      </c>
      <c r="B1479" s="57">
        <v>444382366</v>
      </c>
      <c r="C1479" s="58" t="s">
        <v>36</v>
      </c>
      <c r="D1479" s="58" t="s">
        <v>37</v>
      </c>
      <c r="E1479" s="58" t="s">
        <v>46</v>
      </c>
      <c r="F1479" s="58" t="s">
        <v>119</v>
      </c>
      <c r="G1479" s="59">
        <v>3641.3</v>
      </c>
      <c r="H1479" s="57">
        <v>443601340</v>
      </c>
      <c r="I1479" s="59">
        <v>0</v>
      </c>
      <c r="J1479" s="59">
        <v>0</v>
      </c>
      <c r="K1479" s="59">
        <v>0</v>
      </c>
      <c r="L1479" s="59">
        <v>-3.1</v>
      </c>
      <c r="M1479" s="59">
        <v>9863.14</v>
      </c>
      <c r="N1479" s="58" t="s">
        <v>1083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0">
        <v>45919.162824074076</v>
      </c>
      <c r="B1480" s="61">
        <v>444382423</v>
      </c>
      <c r="C1480" s="62" t="s">
        <v>36</v>
      </c>
      <c r="D1480" s="62" t="s">
        <v>37</v>
      </c>
      <c r="E1480" s="62" t="s">
        <v>46</v>
      </c>
      <c r="F1480" s="62" t="s">
        <v>119</v>
      </c>
      <c r="G1480" s="63">
        <v>3641.45</v>
      </c>
      <c r="H1480" s="61">
        <v>443601396</v>
      </c>
      <c r="I1480" s="63">
        <v>0</v>
      </c>
      <c r="J1480" s="63">
        <v>0</v>
      </c>
      <c r="K1480" s="63">
        <v>0</v>
      </c>
      <c r="L1480" s="63">
        <v>-3.01</v>
      </c>
      <c r="M1480" s="63">
        <v>9860.1299999999992</v>
      </c>
      <c r="N1480" s="62" t="s">
        <v>1241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6">
        <v>45919.163993055554</v>
      </c>
      <c r="B1481" s="57">
        <v>444382641</v>
      </c>
      <c r="C1481" s="58" t="s">
        <v>36</v>
      </c>
      <c r="D1481" s="58" t="s">
        <v>37</v>
      </c>
      <c r="E1481" s="58" t="s">
        <v>45</v>
      </c>
      <c r="F1481" s="58" t="s">
        <v>119</v>
      </c>
      <c r="G1481" s="59">
        <v>3640.89</v>
      </c>
      <c r="H1481" s="57">
        <v>443601602</v>
      </c>
      <c r="I1481" s="59">
        <v>0</v>
      </c>
      <c r="J1481" s="59">
        <v>0</v>
      </c>
      <c r="K1481" s="59">
        <v>0</v>
      </c>
      <c r="L1481" s="59">
        <v>0</v>
      </c>
      <c r="M1481" s="59">
        <v>9860.1299999999992</v>
      </c>
      <c r="N1481" s="58" t="s">
        <v>115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0">
        <v>45919.165497685186</v>
      </c>
      <c r="B1482" s="61">
        <v>444382838</v>
      </c>
      <c r="C1482" s="62" t="s">
        <v>36</v>
      </c>
      <c r="D1482" s="62" t="s">
        <v>37</v>
      </c>
      <c r="E1482" s="62" t="s">
        <v>45</v>
      </c>
      <c r="F1482" s="62" t="s">
        <v>119</v>
      </c>
      <c r="G1482" s="63">
        <v>3640.34</v>
      </c>
      <c r="H1482" s="61">
        <v>443601796</v>
      </c>
      <c r="I1482" s="63">
        <v>0</v>
      </c>
      <c r="J1482" s="63">
        <v>0</v>
      </c>
      <c r="K1482" s="63">
        <v>0</v>
      </c>
      <c r="L1482" s="63">
        <v>0</v>
      </c>
      <c r="M1482" s="63">
        <v>9860.1299999999992</v>
      </c>
      <c r="N1482" s="62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6">
        <v>45919.165497685186</v>
      </c>
      <c r="B1483" s="57">
        <v>444382839</v>
      </c>
      <c r="C1483" s="58" t="s">
        <v>36</v>
      </c>
      <c r="D1483" s="58" t="s">
        <v>37</v>
      </c>
      <c r="E1483" s="58" t="s">
        <v>45</v>
      </c>
      <c r="F1483" s="58" t="s">
        <v>119</v>
      </c>
      <c r="G1483" s="59">
        <v>3640.28</v>
      </c>
      <c r="H1483" s="57">
        <v>443601797</v>
      </c>
      <c r="I1483" s="59">
        <v>0</v>
      </c>
      <c r="J1483" s="59">
        <v>0</v>
      </c>
      <c r="K1483" s="59">
        <v>0</v>
      </c>
      <c r="L1483" s="59">
        <v>0</v>
      </c>
      <c r="M1483" s="59">
        <v>9860.1299999999992</v>
      </c>
      <c r="N1483" s="58" t="s">
        <v>107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0">
        <v>45919.165497685186</v>
      </c>
      <c r="B1484" s="61">
        <v>444382840</v>
      </c>
      <c r="C1484" s="62" t="s">
        <v>36</v>
      </c>
      <c r="D1484" s="62" t="s">
        <v>37</v>
      </c>
      <c r="E1484" s="62" t="s">
        <v>45</v>
      </c>
      <c r="F1484" s="62" t="s">
        <v>119</v>
      </c>
      <c r="G1484" s="63">
        <v>3640.31</v>
      </c>
      <c r="H1484" s="61">
        <v>443601798</v>
      </c>
      <c r="I1484" s="63">
        <v>0</v>
      </c>
      <c r="J1484" s="63">
        <v>0</v>
      </c>
      <c r="K1484" s="63">
        <v>0</v>
      </c>
      <c r="L1484" s="63">
        <v>0</v>
      </c>
      <c r="M1484" s="63">
        <v>9860.1299999999992</v>
      </c>
      <c r="N1484" s="62" t="s">
        <v>113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6">
        <v>45919.165509259263</v>
      </c>
      <c r="B1485" s="57">
        <v>444382841</v>
      </c>
      <c r="C1485" s="58" t="s">
        <v>36</v>
      </c>
      <c r="D1485" s="58" t="s">
        <v>37</v>
      </c>
      <c r="E1485" s="58" t="s">
        <v>45</v>
      </c>
      <c r="F1485" s="58" t="s">
        <v>119</v>
      </c>
      <c r="G1485" s="59">
        <v>3640.31</v>
      </c>
      <c r="H1485" s="57">
        <v>443601799</v>
      </c>
      <c r="I1485" s="59">
        <v>0</v>
      </c>
      <c r="J1485" s="59">
        <v>0</v>
      </c>
      <c r="K1485" s="59">
        <v>0</v>
      </c>
      <c r="L1485" s="59">
        <v>0</v>
      </c>
      <c r="M1485" s="59">
        <v>9860.1299999999992</v>
      </c>
      <c r="N1485" s="5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0">
        <v>45919.165509259263</v>
      </c>
      <c r="B1486" s="61">
        <v>444382842</v>
      </c>
      <c r="C1486" s="62" t="s">
        <v>36</v>
      </c>
      <c r="D1486" s="62" t="s">
        <v>37</v>
      </c>
      <c r="E1486" s="62" t="s">
        <v>45</v>
      </c>
      <c r="F1486" s="62" t="s">
        <v>119</v>
      </c>
      <c r="G1486" s="63">
        <v>3640.28</v>
      </c>
      <c r="H1486" s="61">
        <v>443601800</v>
      </c>
      <c r="I1486" s="63">
        <v>0</v>
      </c>
      <c r="J1486" s="63">
        <v>0</v>
      </c>
      <c r="K1486" s="63">
        <v>0</v>
      </c>
      <c r="L1486" s="63">
        <v>0</v>
      </c>
      <c r="M1486" s="63">
        <v>9860.1299999999992</v>
      </c>
      <c r="N1486" s="62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6">
        <v>45919.165509259263</v>
      </c>
      <c r="B1487" s="57">
        <v>444382844</v>
      </c>
      <c r="C1487" s="58" t="s">
        <v>36</v>
      </c>
      <c r="D1487" s="58" t="s">
        <v>37</v>
      </c>
      <c r="E1487" s="58" t="s">
        <v>45</v>
      </c>
      <c r="F1487" s="58" t="s">
        <v>119</v>
      </c>
      <c r="G1487" s="59">
        <v>3640.22</v>
      </c>
      <c r="H1487" s="57">
        <v>443601801</v>
      </c>
      <c r="I1487" s="59">
        <v>0</v>
      </c>
      <c r="J1487" s="59">
        <v>0</v>
      </c>
      <c r="K1487" s="59">
        <v>0</v>
      </c>
      <c r="L1487" s="59">
        <v>0</v>
      </c>
      <c r="M1487" s="59">
        <v>9860.1299999999992</v>
      </c>
      <c r="N1487" s="58" t="s">
        <v>108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0">
        <v>45919.165509259263</v>
      </c>
      <c r="B1488" s="61">
        <v>444382846</v>
      </c>
      <c r="C1488" s="62" t="s">
        <v>36</v>
      </c>
      <c r="D1488" s="62" t="s">
        <v>37</v>
      </c>
      <c r="E1488" s="62" t="s">
        <v>45</v>
      </c>
      <c r="F1488" s="62" t="s">
        <v>119</v>
      </c>
      <c r="G1488" s="63">
        <v>3640.25</v>
      </c>
      <c r="H1488" s="61">
        <v>443601803</v>
      </c>
      <c r="I1488" s="63">
        <v>0</v>
      </c>
      <c r="J1488" s="63">
        <v>0</v>
      </c>
      <c r="K1488" s="63">
        <v>0</v>
      </c>
      <c r="L1488" s="63">
        <v>0</v>
      </c>
      <c r="M1488" s="63">
        <v>9860.1299999999992</v>
      </c>
      <c r="N1488" s="62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6">
        <v>45919.167384259257</v>
      </c>
      <c r="B1489" s="57">
        <v>444383201</v>
      </c>
      <c r="C1489" s="58" t="s">
        <v>36</v>
      </c>
      <c r="D1489" s="58" t="s">
        <v>38</v>
      </c>
      <c r="E1489" s="58" t="s">
        <v>46</v>
      </c>
      <c r="F1489" s="58" t="s">
        <v>119</v>
      </c>
      <c r="G1489" s="59">
        <v>3641.88</v>
      </c>
      <c r="H1489" s="57">
        <v>443602157</v>
      </c>
      <c r="I1489" s="59">
        <v>0</v>
      </c>
      <c r="J1489" s="59">
        <v>0</v>
      </c>
      <c r="K1489" s="59">
        <v>0</v>
      </c>
      <c r="L1489" s="59">
        <v>1.54</v>
      </c>
      <c r="M1489" s="59">
        <v>9861.67</v>
      </c>
      <c r="N1489" s="58" t="s">
        <v>1242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0">
        <v>45919.167384259257</v>
      </c>
      <c r="B1490" s="61">
        <v>444383202</v>
      </c>
      <c r="C1490" s="62" t="s">
        <v>36</v>
      </c>
      <c r="D1490" s="62" t="s">
        <v>38</v>
      </c>
      <c r="E1490" s="62" t="s">
        <v>46</v>
      </c>
      <c r="F1490" s="62" t="s">
        <v>119</v>
      </c>
      <c r="G1490" s="63">
        <v>3641.88</v>
      </c>
      <c r="H1490" s="61">
        <v>443602158</v>
      </c>
      <c r="I1490" s="63">
        <v>0</v>
      </c>
      <c r="J1490" s="63">
        <v>0</v>
      </c>
      <c r="K1490" s="63">
        <v>0</v>
      </c>
      <c r="L1490" s="63">
        <v>1.6</v>
      </c>
      <c r="M1490" s="63">
        <v>9863.27</v>
      </c>
      <c r="N1490" s="62" t="s">
        <v>1242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6">
        <v>45919.167384259257</v>
      </c>
      <c r="B1491" s="57">
        <v>444383203</v>
      </c>
      <c r="C1491" s="58" t="s">
        <v>36</v>
      </c>
      <c r="D1491" s="58" t="s">
        <v>38</v>
      </c>
      <c r="E1491" s="58" t="s">
        <v>46</v>
      </c>
      <c r="F1491" s="58" t="s">
        <v>119</v>
      </c>
      <c r="G1491" s="59">
        <v>3641.88</v>
      </c>
      <c r="H1491" s="57">
        <v>443602159</v>
      </c>
      <c r="I1491" s="59">
        <v>0</v>
      </c>
      <c r="J1491" s="59">
        <v>0</v>
      </c>
      <c r="K1491" s="59">
        <v>0</v>
      </c>
      <c r="L1491" s="59">
        <v>1.66</v>
      </c>
      <c r="M1491" s="59">
        <v>9864.93</v>
      </c>
      <c r="N1491" s="58" t="s">
        <v>1242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0">
        <v>45919.168217592596</v>
      </c>
      <c r="B1492" s="61">
        <v>444383338</v>
      </c>
      <c r="C1492" s="62" t="s">
        <v>36</v>
      </c>
      <c r="D1492" s="62" t="s">
        <v>37</v>
      </c>
      <c r="E1492" s="62" t="s">
        <v>46</v>
      </c>
      <c r="F1492" s="62" t="s">
        <v>119</v>
      </c>
      <c r="G1492" s="63">
        <v>3642.22</v>
      </c>
      <c r="H1492" s="61">
        <v>443602292</v>
      </c>
      <c r="I1492" s="63">
        <v>0</v>
      </c>
      <c r="J1492" s="63">
        <v>0</v>
      </c>
      <c r="K1492" s="63">
        <v>0</v>
      </c>
      <c r="L1492" s="63">
        <v>-3.01</v>
      </c>
      <c r="M1492" s="63">
        <v>9861.92</v>
      </c>
      <c r="N1492" s="62" t="s">
        <v>1243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6">
        <v>45919.168217592596</v>
      </c>
      <c r="B1493" s="57">
        <v>444383339</v>
      </c>
      <c r="C1493" s="58" t="s">
        <v>36</v>
      </c>
      <c r="D1493" s="58" t="s">
        <v>37</v>
      </c>
      <c r="E1493" s="58" t="s">
        <v>46</v>
      </c>
      <c r="F1493" s="58" t="s">
        <v>119</v>
      </c>
      <c r="G1493" s="59">
        <v>3642.22</v>
      </c>
      <c r="H1493" s="57">
        <v>443602293</v>
      </c>
      <c r="I1493" s="59">
        <v>0</v>
      </c>
      <c r="J1493" s="59">
        <v>0</v>
      </c>
      <c r="K1493" s="59">
        <v>0</v>
      </c>
      <c r="L1493" s="59">
        <v>-3.01</v>
      </c>
      <c r="M1493" s="59">
        <v>9858.91</v>
      </c>
      <c r="N1493" s="58" t="s">
        <v>1243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0">
        <v>45919.168391203704</v>
      </c>
      <c r="B1494" s="61">
        <v>444383360</v>
      </c>
      <c r="C1494" s="62" t="s">
        <v>36</v>
      </c>
      <c r="D1494" s="62" t="s">
        <v>37</v>
      </c>
      <c r="E1494" s="62" t="s">
        <v>45</v>
      </c>
      <c r="F1494" s="62" t="s">
        <v>119</v>
      </c>
      <c r="G1494" s="63">
        <v>3641.49</v>
      </c>
      <c r="H1494" s="61">
        <v>443602313</v>
      </c>
      <c r="I1494" s="63">
        <v>0</v>
      </c>
      <c r="J1494" s="63">
        <v>0</v>
      </c>
      <c r="K1494" s="63">
        <v>0</v>
      </c>
      <c r="L1494" s="63">
        <v>0</v>
      </c>
      <c r="M1494" s="63">
        <v>9858.91</v>
      </c>
      <c r="N1494" s="62" t="s">
        <v>114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6">
        <v>45919.168391203704</v>
      </c>
      <c r="B1495" s="57">
        <v>444383363</v>
      </c>
      <c r="C1495" s="58" t="s">
        <v>36</v>
      </c>
      <c r="D1495" s="58" t="s">
        <v>37</v>
      </c>
      <c r="E1495" s="58" t="s">
        <v>45</v>
      </c>
      <c r="F1495" s="58" t="s">
        <v>119</v>
      </c>
      <c r="G1495" s="59">
        <v>3641.44</v>
      </c>
      <c r="H1495" s="57">
        <v>443602314</v>
      </c>
      <c r="I1495" s="59">
        <v>0</v>
      </c>
      <c r="J1495" s="59">
        <v>0</v>
      </c>
      <c r="K1495" s="59">
        <v>0</v>
      </c>
      <c r="L1495" s="59">
        <v>0</v>
      </c>
      <c r="M1495" s="59">
        <v>9858.91</v>
      </c>
      <c r="N1495" s="58" t="s">
        <v>118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0">
        <v>45919.16951388889</v>
      </c>
      <c r="B1496" s="61">
        <v>444383550</v>
      </c>
      <c r="C1496" s="62" t="s">
        <v>36</v>
      </c>
      <c r="D1496" s="62" t="s">
        <v>37</v>
      </c>
      <c r="E1496" s="62" t="s">
        <v>46</v>
      </c>
      <c r="F1496" s="62" t="s">
        <v>119</v>
      </c>
      <c r="G1496" s="63">
        <v>3642.63</v>
      </c>
      <c r="H1496" s="61">
        <v>443602492</v>
      </c>
      <c r="I1496" s="63">
        <v>0</v>
      </c>
      <c r="J1496" s="63">
        <v>0</v>
      </c>
      <c r="K1496" s="63">
        <v>0</v>
      </c>
      <c r="L1496" s="63">
        <v>-3.04</v>
      </c>
      <c r="M1496" s="63">
        <v>9855.8700000000008</v>
      </c>
      <c r="N1496" s="62" t="s">
        <v>1244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6">
        <v>45919.169618055559</v>
      </c>
      <c r="B1497" s="57">
        <v>444383662</v>
      </c>
      <c r="C1497" s="58" t="s">
        <v>36</v>
      </c>
      <c r="D1497" s="58" t="s">
        <v>38</v>
      </c>
      <c r="E1497" s="58" t="s">
        <v>46</v>
      </c>
      <c r="F1497" s="58" t="s">
        <v>119</v>
      </c>
      <c r="G1497" s="59">
        <v>3643.36</v>
      </c>
      <c r="H1497" s="57">
        <v>443602578</v>
      </c>
      <c r="I1497" s="59">
        <v>0</v>
      </c>
      <c r="J1497" s="59">
        <v>0</v>
      </c>
      <c r="K1497" s="59">
        <v>0</v>
      </c>
      <c r="L1497" s="59">
        <v>3.08</v>
      </c>
      <c r="M1497" s="59">
        <v>9858.9500000000007</v>
      </c>
      <c r="N1497" s="58" t="s">
        <v>1245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0">
        <v>45919.169618055559</v>
      </c>
      <c r="B1498" s="61">
        <v>444383663</v>
      </c>
      <c r="C1498" s="62" t="s">
        <v>36</v>
      </c>
      <c r="D1498" s="62" t="s">
        <v>38</v>
      </c>
      <c r="E1498" s="62" t="s">
        <v>46</v>
      </c>
      <c r="F1498" s="62" t="s">
        <v>119</v>
      </c>
      <c r="G1498" s="63">
        <v>3643.36</v>
      </c>
      <c r="H1498" s="61">
        <v>443602579</v>
      </c>
      <c r="I1498" s="63">
        <v>0</v>
      </c>
      <c r="J1498" s="63">
        <v>0</v>
      </c>
      <c r="K1498" s="63">
        <v>0</v>
      </c>
      <c r="L1498" s="63">
        <v>3.11</v>
      </c>
      <c r="M1498" s="63">
        <v>9862.06</v>
      </c>
      <c r="N1498" s="62" t="s">
        <v>1245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6">
        <v>45919.169675925928</v>
      </c>
      <c r="B1499" s="57">
        <v>444383729</v>
      </c>
      <c r="C1499" s="58" t="s">
        <v>36</v>
      </c>
      <c r="D1499" s="58" t="s">
        <v>38</v>
      </c>
      <c r="E1499" s="58" t="s">
        <v>46</v>
      </c>
      <c r="F1499" s="58" t="s">
        <v>119</v>
      </c>
      <c r="G1499" s="59">
        <v>3643.88</v>
      </c>
      <c r="H1499" s="57">
        <v>443602634</v>
      </c>
      <c r="I1499" s="59">
        <v>0</v>
      </c>
      <c r="J1499" s="59">
        <v>0</v>
      </c>
      <c r="K1499" s="59">
        <v>0</v>
      </c>
      <c r="L1499" s="59">
        <v>3.57</v>
      </c>
      <c r="M1499" s="59">
        <v>9865.6299999999992</v>
      </c>
      <c r="N1499" s="58" t="s">
        <v>1246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0">
        <v>45919.169675925928</v>
      </c>
      <c r="B1500" s="61">
        <v>444383730</v>
      </c>
      <c r="C1500" s="62" t="s">
        <v>36</v>
      </c>
      <c r="D1500" s="62" t="s">
        <v>38</v>
      </c>
      <c r="E1500" s="62" t="s">
        <v>46</v>
      </c>
      <c r="F1500" s="62" t="s">
        <v>119</v>
      </c>
      <c r="G1500" s="63">
        <v>3643.88</v>
      </c>
      <c r="H1500" s="61">
        <v>443602635</v>
      </c>
      <c r="I1500" s="63">
        <v>0</v>
      </c>
      <c r="J1500" s="63">
        <v>0</v>
      </c>
      <c r="K1500" s="63">
        <v>0</v>
      </c>
      <c r="L1500" s="63">
        <v>3.57</v>
      </c>
      <c r="M1500" s="63">
        <v>9869.2000000000007</v>
      </c>
      <c r="N1500" s="62" t="s">
        <v>1246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6">
        <v>45919.170787037037</v>
      </c>
      <c r="B1501" s="57">
        <v>444384013</v>
      </c>
      <c r="C1501" s="58" t="s">
        <v>36</v>
      </c>
      <c r="D1501" s="58" t="s">
        <v>38</v>
      </c>
      <c r="E1501" s="58" t="s">
        <v>46</v>
      </c>
      <c r="F1501" s="58" t="s">
        <v>119</v>
      </c>
      <c r="G1501" s="59">
        <v>3643.12</v>
      </c>
      <c r="H1501" s="57">
        <v>443602913</v>
      </c>
      <c r="I1501" s="59">
        <v>0</v>
      </c>
      <c r="J1501" s="59">
        <v>0</v>
      </c>
      <c r="K1501" s="59">
        <v>0</v>
      </c>
      <c r="L1501" s="59">
        <v>2.23</v>
      </c>
      <c r="M1501" s="59">
        <v>9871.43</v>
      </c>
      <c r="N1501" s="58" t="s">
        <v>1247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0">
        <v>45919.17082175926</v>
      </c>
      <c r="B1502" s="61">
        <v>444384017</v>
      </c>
      <c r="C1502" s="62" t="s">
        <v>36</v>
      </c>
      <c r="D1502" s="62" t="s">
        <v>37</v>
      </c>
      <c r="E1502" s="62" t="s">
        <v>45</v>
      </c>
      <c r="F1502" s="62" t="s">
        <v>119</v>
      </c>
      <c r="G1502" s="63">
        <v>3643.32</v>
      </c>
      <c r="H1502" s="61">
        <v>443602917</v>
      </c>
      <c r="I1502" s="63">
        <v>0</v>
      </c>
      <c r="J1502" s="63">
        <v>0</v>
      </c>
      <c r="K1502" s="63">
        <v>0</v>
      </c>
      <c r="L1502" s="63">
        <v>0</v>
      </c>
      <c r="M1502" s="63">
        <v>9871.43</v>
      </c>
      <c r="N1502" s="62" t="s">
        <v>115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6">
        <v>45919.171377314815</v>
      </c>
      <c r="B1503" s="57">
        <v>444384420</v>
      </c>
      <c r="C1503" s="58" t="s">
        <v>36</v>
      </c>
      <c r="D1503" s="58" t="s">
        <v>38</v>
      </c>
      <c r="E1503" s="58" t="s">
        <v>46</v>
      </c>
      <c r="F1503" s="58" t="s">
        <v>119</v>
      </c>
      <c r="G1503" s="59">
        <v>3645</v>
      </c>
      <c r="H1503" s="57">
        <v>443603306</v>
      </c>
      <c r="I1503" s="59">
        <v>0</v>
      </c>
      <c r="J1503" s="59">
        <v>0</v>
      </c>
      <c r="K1503" s="59">
        <v>0</v>
      </c>
      <c r="L1503" s="59">
        <v>3.51</v>
      </c>
      <c r="M1503" s="59">
        <v>9874.94</v>
      </c>
      <c r="N1503" s="58" t="s">
        <v>1248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0">
        <v>45919.17428240741</v>
      </c>
      <c r="B1504" s="61">
        <v>444386716</v>
      </c>
      <c r="C1504" s="62" t="s">
        <v>36</v>
      </c>
      <c r="D1504" s="62" t="s">
        <v>38</v>
      </c>
      <c r="E1504" s="62" t="s">
        <v>46</v>
      </c>
      <c r="F1504" s="62" t="s">
        <v>119</v>
      </c>
      <c r="G1504" s="63">
        <v>3649.36</v>
      </c>
      <c r="H1504" s="61">
        <v>443605492</v>
      </c>
      <c r="I1504" s="63">
        <v>0</v>
      </c>
      <c r="J1504" s="63">
        <v>0</v>
      </c>
      <c r="K1504" s="63">
        <v>0</v>
      </c>
      <c r="L1504" s="63">
        <v>7.92</v>
      </c>
      <c r="M1504" s="63">
        <v>9882.86</v>
      </c>
      <c r="N1504" s="62" t="s">
        <v>1249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6">
        <v>45919.17428240741</v>
      </c>
      <c r="B1505" s="57">
        <v>444386717</v>
      </c>
      <c r="C1505" s="58" t="s">
        <v>36</v>
      </c>
      <c r="D1505" s="58" t="s">
        <v>38</v>
      </c>
      <c r="E1505" s="58" t="s">
        <v>46</v>
      </c>
      <c r="F1505" s="58" t="s">
        <v>119</v>
      </c>
      <c r="G1505" s="59">
        <v>3649.36</v>
      </c>
      <c r="H1505" s="57">
        <v>443605493</v>
      </c>
      <c r="I1505" s="59">
        <v>0</v>
      </c>
      <c r="J1505" s="59">
        <v>0</v>
      </c>
      <c r="K1505" s="59">
        <v>0</v>
      </c>
      <c r="L1505" s="59">
        <v>6.04</v>
      </c>
      <c r="M1505" s="59">
        <v>9888.9</v>
      </c>
      <c r="N1505" s="58" t="s">
        <v>1249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0">
        <v>45919.174409722225</v>
      </c>
      <c r="B1506" s="61">
        <v>444386939</v>
      </c>
      <c r="C1506" s="62" t="s">
        <v>36</v>
      </c>
      <c r="D1506" s="62" t="s">
        <v>37</v>
      </c>
      <c r="E1506" s="62" t="s">
        <v>45</v>
      </c>
      <c r="F1506" s="62" t="s">
        <v>119</v>
      </c>
      <c r="G1506" s="63">
        <v>3649.39</v>
      </c>
      <c r="H1506" s="61">
        <v>443605720</v>
      </c>
      <c r="I1506" s="63">
        <v>0</v>
      </c>
      <c r="J1506" s="63">
        <v>0</v>
      </c>
      <c r="K1506" s="63">
        <v>0</v>
      </c>
      <c r="L1506" s="63">
        <v>0</v>
      </c>
      <c r="M1506" s="63">
        <v>9888.9</v>
      </c>
      <c r="N1506" s="62" t="s">
        <v>115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6">
        <v>45919.174409722225</v>
      </c>
      <c r="B1507" s="57">
        <v>444386942</v>
      </c>
      <c r="C1507" s="58" t="s">
        <v>36</v>
      </c>
      <c r="D1507" s="58" t="s">
        <v>37</v>
      </c>
      <c r="E1507" s="58" t="s">
        <v>45</v>
      </c>
      <c r="F1507" s="58" t="s">
        <v>119</v>
      </c>
      <c r="G1507" s="59">
        <v>3649.39</v>
      </c>
      <c r="H1507" s="57">
        <v>443605723</v>
      </c>
      <c r="I1507" s="59">
        <v>0</v>
      </c>
      <c r="J1507" s="59">
        <v>0</v>
      </c>
      <c r="K1507" s="59">
        <v>0</v>
      </c>
      <c r="L1507" s="59">
        <v>0</v>
      </c>
      <c r="M1507" s="59">
        <v>9888.9</v>
      </c>
      <c r="N1507" s="58" t="s">
        <v>114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0">
        <v>45919.174409722225</v>
      </c>
      <c r="B1508" s="61">
        <v>444386945</v>
      </c>
      <c r="C1508" s="62" t="s">
        <v>36</v>
      </c>
      <c r="D1508" s="62" t="s">
        <v>37</v>
      </c>
      <c r="E1508" s="62" t="s">
        <v>45</v>
      </c>
      <c r="F1508" s="62" t="s">
        <v>119</v>
      </c>
      <c r="G1508" s="63">
        <v>3649.41</v>
      </c>
      <c r="H1508" s="61">
        <v>443605726</v>
      </c>
      <c r="I1508" s="63">
        <v>0</v>
      </c>
      <c r="J1508" s="63">
        <v>0</v>
      </c>
      <c r="K1508" s="63">
        <v>0</v>
      </c>
      <c r="L1508" s="63">
        <v>0</v>
      </c>
      <c r="M1508" s="63">
        <v>9888.9</v>
      </c>
      <c r="N1508" s="62" t="s">
        <v>118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6">
        <v>45919.175219907411</v>
      </c>
      <c r="B1509" s="57">
        <v>444387480</v>
      </c>
      <c r="C1509" s="58" t="s">
        <v>36</v>
      </c>
      <c r="D1509" s="58" t="s">
        <v>37</v>
      </c>
      <c r="E1509" s="58" t="s">
        <v>45</v>
      </c>
      <c r="F1509" s="58" t="s">
        <v>119</v>
      </c>
      <c r="G1509" s="59">
        <v>3648.36</v>
      </c>
      <c r="H1509" s="57">
        <v>443606261</v>
      </c>
      <c r="I1509" s="59">
        <v>0</v>
      </c>
      <c r="J1509" s="59">
        <v>0</v>
      </c>
      <c r="K1509" s="59">
        <v>0</v>
      </c>
      <c r="L1509" s="59">
        <v>0</v>
      </c>
      <c r="M1509" s="59">
        <v>9888.9</v>
      </c>
      <c r="N1509" s="58" t="s">
        <v>113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0">
        <v>45919.175219907411</v>
      </c>
      <c r="B1510" s="61">
        <v>444387481</v>
      </c>
      <c r="C1510" s="62" t="s">
        <v>36</v>
      </c>
      <c r="D1510" s="62" t="s">
        <v>37</v>
      </c>
      <c r="E1510" s="62" t="s">
        <v>45</v>
      </c>
      <c r="F1510" s="62" t="s">
        <v>119</v>
      </c>
      <c r="G1510" s="63">
        <v>3648.36</v>
      </c>
      <c r="H1510" s="61">
        <v>443606262</v>
      </c>
      <c r="I1510" s="63">
        <v>0</v>
      </c>
      <c r="J1510" s="63">
        <v>0</v>
      </c>
      <c r="K1510" s="63">
        <v>0</v>
      </c>
      <c r="L1510" s="63">
        <v>0</v>
      </c>
      <c r="M1510" s="63">
        <v>9888.9</v>
      </c>
      <c r="N1510" s="62" t="s">
        <v>108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6">
        <v>45919.175219907411</v>
      </c>
      <c r="B1511" s="57">
        <v>444387482</v>
      </c>
      <c r="C1511" s="58" t="s">
        <v>36</v>
      </c>
      <c r="D1511" s="58" t="s">
        <v>37</v>
      </c>
      <c r="E1511" s="58" t="s">
        <v>45</v>
      </c>
      <c r="F1511" s="58" t="s">
        <v>119</v>
      </c>
      <c r="G1511" s="59">
        <v>3648.36</v>
      </c>
      <c r="H1511" s="57">
        <v>443606263</v>
      </c>
      <c r="I1511" s="59">
        <v>0</v>
      </c>
      <c r="J1511" s="59">
        <v>0</v>
      </c>
      <c r="K1511" s="59">
        <v>0</v>
      </c>
      <c r="L1511" s="59">
        <v>0</v>
      </c>
      <c r="M1511" s="59">
        <v>9888.9</v>
      </c>
      <c r="N1511" s="5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0">
        <v>45919.175219907411</v>
      </c>
      <c r="B1512" s="61">
        <v>444387484</v>
      </c>
      <c r="C1512" s="62" t="s">
        <v>36</v>
      </c>
      <c r="D1512" s="62" t="s">
        <v>37</v>
      </c>
      <c r="E1512" s="62" t="s">
        <v>45</v>
      </c>
      <c r="F1512" s="62" t="s">
        <v>119</v>
      </c>
      <c r="G1512" s="63">
        <v>3648.36</v>
      </c>
      <c r="H1512" s="61">
        <v>443606265</v>
      </c>
      <c r="I1512" s="63">
        <v>0</v>
      </c>
      <c r="J1512" s="63">
        <v>0</v>
      </c>
      <c r="K1512" s="63">
        <v>0</v>
      </c>
      <c r="L1512" s="63">
        <v>0</v>
      </c>
      <c r="M1512" s="63">
        <v>9888.9</v>
      </c>
      <c r="N1512" s="62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6">
        <v>45919.17523148148</v>
      </c>
      <c r="B1513" s="57">
        <v>444387485</v>
      </c>
      <c r="C1513" s="58" t="s">
        <v>36</v>
      </c>
      <c r="D1513" s="58" t="s">
        <v>37</v>
      </c>
      <c r="E1513" s="58" t="s">
        <v>45</v>
      </c>
      <c r="F1513" s="58" t="s">
        <v>119</v>
      </c>
      <c r="G1513" s="59">
        <v>3648.52</v>
      </c>
      <c r="H1513" s="57">
        <v>443606266</v>
      </c>
      <c r="I1513" s="59">
        <v>0</v>
      </c>
      <c r="J1513" s="59">
        <v>0</v>
      </c>
      <c r="K1513" s="59">
        <v>0</v>
      </c>
      <c r="L1513" s="59">
        <v>0</v>
      </c>
      <c r="M1513" s="59">
        <v>9888.9</v>
      </c>
      <c r="N1513" s="5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0">
        <v>45919.17523148148</v>
      </c>
      <c r="B1514" s="61">
        <v>444387486</v>
      </c>
      <c r="C1514" s="62" t="s">
        <v>36</v>
      </c>
      <c r="D1514" s="62" t="s">
        <v>37</v>
      </c>
      <c r="E1514" s="62" t="s">
        <v>45</v>
      </c>
      <c r="F1514" s="62" t="s">
        <v>119</v>
      </c>
      <c r="G1514" s="63">
        <v>3648.53</v>
      </c>
      <c r="H1514" s="61">
        <v>443606267</v>
      </c>
      <c r="I1514" s="63">
        <v>0</v>
      </c>
      <c r="J1514" s="63">
        <v>0</v>
      </c>
      <c r="K1514" s="63">
        <v>0</v>
      </c>
      <c r="L1514" s="63">
        <v>0</v>
      </c>
      <c r="M1514" s="63">
        <v>9888.9</v>
      </c>
      <c r="N1514" s="62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6">
        <v>45919.17523148148</v>
      </c>
      <c r="B1515" s="57">
        <v>444387487</v>
      </c>
      <c r="C1515" s="58" t="s">
        <v>36</v>
      </c>
      <c r="D1515" s="58" t="s">
        <v>37</v>
      </c>
      <c r="E1515" s="58" t="s">
        <v>45</v>
      </c>
      <c r="F1515" s="58" t="s">
        <v>119</v>
      </c>
      <c r="G1515" s="59">
        <v>3648.53</v>
      </c>
      <c r="H1515" s="57">
        <v>443606268</v>
      </c>
      <c r="I1515" s="59">
        <v>0</v>
      </c>
      <c r="J1515" s="59">
        <v>0</v>
      </c>
      <c r="K1515" s="59">
        <v>0</v>
      </c>
      <c r="L1515" s="59">
        <v>0</v>
      </c>
      <c r="M1515" s="59">
        <v>9888.9</v>
      </c>
      <c r="N1515" s="58" t="s">
        <v>107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0">
        <v>45919.178229166668</v>
      </c>
      <c r="B1516" s="61">
        <v>444388436</v>
      </c>
      <c r="C1516" s="62" t="s">
        <v>36</v>
      </c>
      <c r="D1516" s="62" t="s">
        <v>37</v>
      </c>
      <c r="E1516" s="62" t="s">
        <v>45</v>
      </c>
      <c r="F1516" s="62" t="s">
        <v>119</v>
      </c>
      <c r="G1516" s="63">
        <v>3647.34</v>
      </c>
      <c r="H1516" s="61">
        <v>443607217</v>
      </c>
      <c r="I1516" s="63">
        <v>0</v>
      </c>
      <c r="J1516" s="63">
        <v>0</v>
      </c>
      <c r="K1516" s="63">
        <v>0</v>
      </c>
      <c r="L1516" s="63">
        <v>0</v>
      </c>
      <c r="M1516" s="63">
        <v>9888.9</v>
      </c>
      <c r="N1516" s="62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6">
        <v>45919.182071759256</v>
      </c>
      <c r="B1517" s="57">
        <v>444389442</v>
      </c>
      <c r="C1517" s="58" t="s">
        <v>36</v>
      </c>
      <c r="D1517" s="58" t="s">
        <v>38</v>
      </c>
      <c r="E1517" s="58" t="s">
        <v>46</v>
      </c>
      <c r="F1517" s="58" t="s">
        <v>119</v>
      </c>
      <c r="G1517" s="59">
        <v>3649.92</v>
      </c>
      <c r="H1517" s="57">
        <v>443608269</v>
      </c>
      <c r="I1517" s="59">
        <v>0</v>
      </c>
      <c r="J1517" s="59">
        <v>0</v>
      </c>
      <c r="K1517" s="59">
        <v>0</v>
      </c>
      <c r="L1517" s="59">
        <v>1.56</v>
      </c>
      <c r="M1517" s="59">
        <v>9890.4599999999991</v>
      </c>
      <c r="N1517" s="58" t="s">
        <v>1250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0">
        <v>45919.182071759256</v>
      </c>
      <c r="B1518" s="61">
        <v>444389443</v>
      </c>
      <c r="C1518" s="62" t="s">
        <v>36</v>
      </c>
      <c r="D1518" s="62" t="s">
        <v>38</v>
      </c>
      <c r="E1518" s="62" t="s">
        <v>46</v>
      </c>
      <c r="F1518" s="62" t="s">
        <v>119</v>
      </c>
      <c r="G1518" s="63">
        <v>3649.92</v>
      </c>
      <c r="H1518" s="61">
        <v>443608270</v>
      </c>
      <c r="I1518" s="63">
        <v>0</v>
      </c>
      <c r="J1518" s="63">
        <v>0</v>
      </c>
      <c r="K1518" s="63">
        <v>0</v>
      </c>
      <c r="L1518" s="63">
        <v>1.39</v>
      </c>
      <c r="M1518" s="63">
        <v>9891.85</v>
      </c>
      <c r="N1518" s="62" t="s">
        <v>1251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6">
        <v>45919.182071759256</v>
      </c>
      <c r="B1519" s="57">
        <v>444389444</v>
      </c>
      <c r="C1519" s="58" t="s">
        <v>36</v>
      </c>
      <c r="D1519" s="58" t="s">
        <v>38</v>
      </c>
      <c r="E1519" s="58" t="s">
        <v>46</v>
      </c>
      <c r="F1519" s="58" t="s">
        <v>119</v>
      </c>
      <c r="G1519" s="59">
        <v>3649.92</v>
      </c>
      <c r="H1519" s="57">
        <v>443608271</v>
      </c>
      <c r="I1519" s="59">
        <v>0</v>
      </c>
      <c r="J1519" s="59">
        <v>0</v>
      </c>
      <c r="K1519" s="59">
        <v>0</v>
      </c>
      <c r="L1519" s="59">
        <v>1.39</v>
      </c>
      <c r="M1519" s="59">
        <v>9893.24</v>
      </c>
      <c r="N1519" s="58" t="s">
        <v>1251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0">
        <v>45919.182766203703</v>
      </c>
      <c r="B1520" s="61">
        <v>444389610</v>
      </c>
      <c r="C1520" s="62" t="s">
        <v>36</v>
      </c>
      <c r="D1520" s="62" t="s">
        <v>38</v>
      </c>
      <c r="E1520" s="62" t="s">
        <v>46</v>
      </c>
      <c r="F1520" s="62" t="s">
        <v>119</v>
      </c>
      <c r="G1520" s="63">
        <v>3648.81</v>
      </c>
      <c r="H1520" s="61">
        <v>443608435</v>
      </c>
      <c r="I1520" s="63">
        <v>0</v>
      </c>
      <c r="J1520" s="63">
        <v>0</v>
      </c>
      <c r="K1520" s="63">
        <v>0</v>
      </c>
      <c r="L1520" s="63">
        <v>0.45</v>
      </c>
      <c r="M1520" s="63">
        <v>9893.69</v>
      </c>
      <c r="N1520" s="62" t="s">
        <v>1252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6">
        <v>45919.182766203703</v>
      </c>
      <c r="B1521" s="57">
        <v>444389611</v>
      </c>
      <c r="C1521" s="58" t="s">
        <v>36</v>
      </c>
      <c r="D1521" s="58" t="s">
        <v>38</v>
      </c>
      <c r="E1521" s="58" t="s">
        <v>46</v>
      </c>
      <c r="F1521" s="58" t="s">
        <v>119</v>
      </c>
      <c r="G1521" s="59">
        <v>3648.81</v>
      </c>
      <c r="H1521" s="57">
        <v>443608436</v>
      </c>
      <c r="I1521" s="59">
        <v>0</v>
      </c>
      <c r="J1521" s="59">
        <v>0</v>
      </c>
      <c r="K1521" s="59">
        <v>0</v>
      </c>
      <c r="L1521" s="59">
        <v>0.28999999999999998</v>
      </c>
      <c r="M1521" s="59">
        <v>9893.98</v>
      </c>
      <c r="N1521" s="58" t="s">
        <v>1252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0">
        <v>45919.182858796295</v>
      </c>
      <c r="B1522" s="61">
        <v>444389619</v>
      </c>
      <c r="C1522" s="62" t="s">
        <v>36</v>
      </c>
      <c r="D1522" s="62" t="s">
        <v>37</v>
      </c>
      <c r="E1522" s="62" t="s">
        <v>45</v>
      </c>
      <c r="F1522" s="62" t="s">
        <v>119</v>
      </c>
      <c r="G1522" s="63">
        <v>3649</v>
      </c>
      <c r="H1522" s="61">
        <v>443608445</v>
      </c>
      <c r="I1522" s="63">
        <v>0</v>
      </c>
      <c r="J1522" s="63">
        <v>0</v>
      </c>
      <c r="K1522" s="63">
        <v>0</v>
      </c>
      <c r="L1522" s="63">
        <v>0</v>
      </c>
      <c r="M1522" s="63">
        <v>9893.98</v>
      </c>
      <c r="N1522" s="62" t="s">
        <v>108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6">
        <v>45919.182858796295</v>
      </c>
      <c r="B1523" s="57">
        <v>444389623</v>
      </c>
      <c r="C1523" s="58" t="s">
        <v>36</v>
      </c>
      <c r="D1523" s="58" t="s">
        <v>37</v>
      </c>
      <c r="E1523" s="58" t="s">
        <v>45</v>
      </c>
      <c r="F1523" s="58" t="s">
        <v>119</v>
      </c>
      <c r="G1523" s="59">
        <v>3648.99</v>
      </c>
      <c r="H1523" s="57">
        <v>443608449</v>
      </c>
      <c r="I1523" s="59">
        <v>0</v>
      </c>
      <c r="J1523" s="59">
        <v>0</v>
      </c>
      <c r="K1523" s="59">
        <v>0</v>
      </c>
      <c r="L1523" s="59">
        <v>0</v>
      </c>
      <c r="M1523" s="59">
        <v>9893.98</v>
      </c>
      <c r="N1523" s="5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0">
        <v>45919.182858796295</v>
      </c>
      <c r="B1524" s="61">
        <v>444389624</v>
      </c>
      <c r="C1524" s="62" t="s">
        <v>36</v>
      </c>
      <c r="D1524" s="62" t="s">
        <v>37</v>
      </c>
      <c r="E1524" s="62" t="s">
        <v>45</v>
      </c>
      <c r="F1524" s="62" t="s">
        <v>119</v>
      </c>
      <c r="G1524" s="63">
        <v>3648.99</v>
      </c>
      <c r="H1524" s="61">
        <v>443608450</v>
      </c>
      <c r="I1524" s="63">
        <v>0</v>
      </c>
      <c r="J1524" s="63">
        <v>0</v>
      </c>
      <c r="K1524" s="63">
        <v>0</v>
      </c>
      <c r="L1524" s="63">
        <v>0</v>
      </c>
      <c r="M1524" s="63">
        <v>9893.98</v>
      </c>
      <c r="N1524" s="62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6">
        <v>45919.182858796295</v>
      </c>
      <c r="B1525" s="57">
        <v>444389625</v>
      </c>
      <c r="C1525" s="58" t="s">
        <v>36</v>
      </c>
      <c r="D1525" s="58" t="s">
        <v>38</v>
      </c>
      <c r="E1525" s="58" t="s">
        <v>46</v>
      </c>
      <c r="F1525" s="58" t="s">
        <v>119</v>
      </c>
      <c r="G1525" s="59">
        <v>3648.72</v>
      </c>
      <c r="H1525" s="57">
        <v>443608451</v>
      </c>
      <c r="I1525" s="59">
        <v>0</v>
      </c>
      <c r="J1525" s="59">
        <v>0</v>
      </c>
      <c r="K1525" s="59">
        <v>0</v>
      </c>
      <c r="L1525" s="59">
        <v>0.36</v>
      </c>
      <c r="M1525" s="59">
        <v>9894.34</v>
      </c>
      <c r="N1525" s="58" t="s">
        <v>1253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0">
        <v>45919.182858796295</v>
      </c>
      <c r="B1526" s="61">
        <v>444389627</v>
      </c>
      <c r="C1526" s="62" t="s">
        <v>36</v>
      </c>
      <c r="D1526" s="62" t="s">
        <v>37</v>
      </c>
      <c r="E1526" s="62" t="s">
        <v>45</v>
      </c>
      <c r="F1526" s="62" t="s">
        <v>119</v>
      </c>
      <c r="G1526" s="63">
        <v>3648.9</v>
      </c>
      <c r="H1526" s="61">
        <v>443608453</v>
      </c>
      <c r="I1526" s="63">
        <v>0</v>
      </c>
      <c r="J1526" s="63">
        <v>0</v>
      </c>
      <c r="K1526" s="63">
        <v>0</v>
      </c>
      <c r="L1526" s="63">
        <v>0</v>
      </c>
      <c r="M1526" s="63">
        <v>9894.34</v>
      </c>
      <c r="N1526" s="62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6">
        <v>45919.182870370372</v>
      </c>
      <c r="B1527" s="57">
        <v>444389629</v>
      </c>
      <c r="C1527" s="58" t="s">
        <v>36</v>
      </c>
      <c r="D1527" s="58" t="s">
        <v>37</v>
      </c>
      <c r="E1527" s="58" t="s">
        <v>45</v>
      </c>
      <c r="F1527" s="58" t="s">
        <v>119</v>
      </c>
      <c r="G1527" s="59">
        <v>3648.9</v>
      </c>
      <c r="H1527" s="57">
        <v>443608455</v>
      </c>
      <c r="I1527" s="59">
        <v>0</v>
      </c>
      <c r="J1527" s="59">
        <v>0</v>
      </c>
      <c r="K1527" s="59">
        <v>0</v>
      </c>
      <c r="L1527" s="59">
        <v>0</v>
      </c>
      <c r="M1527" s="59">
        <v>9894.34</v>
      </c>
      <c r="N1527" s="58" t="s">
        <v>107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0">
        <v>45919.183206018519</v>
      </c>
      <c r="B1528" s="61">
        <v>444389659</v>
      </c>
      <c r="C1528" s="62" t="s">
        <v>36</v>
      </c>
      <c r="D1528" s="62" t="s">
        <v>37</v>
      </c>
      <c r="E1528" s="62" t="s">
        <v>45</v>
      </c>
      <c r="F1528" s="62" t="s">
        <v>119</v>
      </c>
      <c r="G1528" s="63">
        <v>3649</v>
      </c>
      <c r="H1528" s="61">
        <v>443608488</v>
      </c>
      <c r="I1528" s="63">
        <v>0</v>
      </c>
      <c r="J1528" s="63">
        <v>0</v>
      </c>
      <c r="K1528" s="63">
        <v>0</v>
      </c>
      <c r="L1528" s="63">
        <v>0</v>
      </c>
      <c r="M1528" s="63">
        <v>9894.34</v>
      </c>
      <c r="N1528" s="62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6">
        <v>45919.184479166666</v>
      </c>
      <c r="B1529" s="57">
        <v>444389847</v>
      </c>
      <c r="C1529" s="58" t="s">
        <v>36</v>
      </c>
      <c r="D1529" s="58" t="s">
        <v>38</v>
      </c>
      <c r="E1529" s="58" t="s">
        <v>46</v>
      </c>
      <c r="F1529" s="58" t="s">
        <v>119</v>
      </c>
      <c r="G1529" s="59">
        <v>3648.11</v>
      </c>
      <c r="H1529" s="57">
        <v>443608675</v>
      </c>
      <c r="I1529" s="59">
        <v>0</v>
      </c>
      <c r="J1529" s="59">
        <v>0</v>
      </c>
      <c r="K1529" s="59">
        <v>0</v>
      </c>
      <c r="L1529" s="59">
        <v>0.77</v>
      </c>
      <c r="M1529" s="59">
        <v>9895.11</v>
      </c>
      <c r="N1529" s="58" t="s">
        <v>1254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0">
        <v>45919.184594907405</v>
      </c>
      <c r="B1530" s="61">
        <v>444389876</v>
      </c>
      <c r="C1530" s="62" t="s">
        <v>36</v>
      </c>
      <c r="D1530" s="62" t="s">
        <v>37</v>
      </c>
      <c r="E1530" s="62" t="s">
        <v>45</v>
      </c>
      <c r="F1530" s="62" t="s">
        <v>119</v>
      </c>
      <c r="G1530" s="63">
        <v>3648.21</v>
      </c>
      <c r="H1530" s="61">
        <v>443608704</v>
      </c>
      <c r="I1530" s="63">
        <v>0</v>
      </c>
      <c r="J1530" s="63">
        <v>0</v>
      </c>
      <c r="K1530" s="63">
        <v>0</v>
      </c>
      <c r="L1530" s="63">
        <v>0</v>
      </c>
      <c r="M1530" s="63">
        <v>9895.11</v>
      </c>
      <c r="N1530" s="62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6">
        <v>45919.184699074074</v>
      </c>
      <c r="B1531" s="57">
        <v>444389899</v>
      </c>
      <c r="C1531" s="58" t="s">
        <v>36</v>
      </c>
      <c r="D1531" s="58" t="s">
        <v>38</v>
      </c>
      <c r="E1531" s="58" t="s">
        <v>46</v>
      </c>
      <c r="F1531" s="58" t="s">
        <v>119</v>
      </c>
      <c r="G1531" s="59">
        <v>3647.54</v>
      </c>
      <c r="H1531" s="57">
        <v>443608724</v>
      </c>
      <c r="I1531" s="59">
        <v>0</v>
      </c>
      <c r="J1531" s="59">
        <v>0</v>
      </c>
      <c r="K1531" s="59">
        <v>0</v>
      </c>
      <c r="L1531" s="59">
        <v>-1.46</v>
      </c>
      <c r="M1531" s="59">
        <v>9893.65</v>
      </c>
      <c r="N1531" s="58" t="s">
        <v>1255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0">
        <v>45919.189571759256</v>
      </c>
      <c r="B1532" s="61">
        <v>444390904</v>
      </c>
      <c r="C1532" s="62" t="s">
        <v>36</v>
      </c>
      <c r="D1532" s="62" t="s">
        <v>38</v>
      </c>
      <c r="E1532" s="62" t="s">
        <v>46</v>
      </c>
      <c r="F1532" s="62" t="s">
        <v>119</v>
      </c>
      <c r="G1532" s="63">
        <v>3646.46</v>
      </c>
      <c r="H1532" s="61">
        <v>443609778</v>
      </c>
      <c r="I1532" s="63">
        <v>0</v>
      </c>
      <c r="J1532" s="63">
        <v>0</v>
      </c>
      <c r="K1532" s="63">
        <v>0</v>
      </c>
      <c r="L1532" s="63">
        <v>-2.54</v>
      </c>
      <c r="M1532" s="63">
        <v>9891.11</v>
      </c>
      <c r="N1532" s="62" t="s">
        <v>1256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6">
        <v>45919.189756944441</v>
      </c>
      <c r="B1533" s="57">
        <v>444391000</v>
      </c>
      <c r="C1533" s="58" t="s">
        <v>36</v>
      </c>
      <c r="D1533" s="58" t="s">
        <v>38</v>
      </c>
      <c r="E1533" s="58" t="s">
        <v>46</v>
      </c>
      <c r="F1533" s="58" t="s">
        <v>119</v>
      </c>
      <c r="G1533" s="59">
        <v>3646.37</v>
      </c>
      <c r="H1533" s="57">
        <v>443609874</v>
      </c>
      <c r="I1533" s="59">
        <v>0</v>
      </c>
      <c r="J1533" s="59">
        <v>0</v>
      </c>
      <c r="K1533" s="59">
        <v>0</v>
      </c>
      <c r="L1533" s="59">
        <v>-3.02</v>
      </c>
      <c r="M1533" s="59">
        <v>9888.09</v>
      </c>
      <c r="N1533" s="58" t="s">
        <v>1257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0">
        <v>45919.189756944441</v>
      </c>
      <c r="B1534" s="61">
        <v>444391001</v>
      </c>
      <c r="C1534" s="62" t="s">
        <v>36</v>
      </c>
      <c r="D1534" s="62" t="s">
        <v>38</v>
      </c>
      <c r="E1534" s="62" t="s">
        <v>46</v>
      </c>
      <c r="F1534" s="62" t="s">
        <v>119</v>
      </c>
      <c r="G1534" s="63">
        <v>3646.37</v>
      </c>
      <c r="H1534" s="61">
        <v>443609875</v>
      </c>
      <c r="I1534" s="63">
        <v>0</v>
      </c>
      <c r="J1534" s="63">
        <v>0</v>
      </c>
      <c r="K1534" s="63">
        <v>0</v>
      </c>
      <c r="L1534" s="63">
        <v>-3.02</v>
      </c>
      <c r="M1534" s="63">
        <v>9885.07</v>
      </c>
      <c r="N1534" s="62" t="s">
        <v>1150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6">
        <v>45919.189756944441</v>
      </c>
      <c r="B1535" s="57">
        <v>444391002</v>
      </c>
      <c r="C1535" s="58" t="s">
        <v>36</v>
      </c>
      <c r="D1535" s="58" t="s">
        <v>38</v>
      </c>
      <c r="E1535" s="58" t="s">
        <v>46</v>
      </c>
      <c r="F1535" s="58" t="s">
        <v>119</v>
      </c>
      <c r="G1535" s="59">
        <v>3646.37</v>
      </c>
      <c r="H1535" s="57">
        <v>443609876</v>
      </c>
      <c r="I1535" s="59">
        <v>0</v>
      </c>
      <c r="J1535" s="59">
        <v>0</v>
      </c>
      <c r="K1535" s="59">
        <v>0</v>
      </c>
      <c r="L1535" s="59">
        <v>-3.04</v>
      </c>
      <c r="M1535" s="59">
        <v>9882.0300000000007</v>
      </c>
      <c r="N1535" s="58" t="s">
        <v>1150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0">
        <v>45919.191770833335</v>
      </c>
      <c r="B1536" s="61">
        <v>444391613</v>
      </c>
      <c r="C1536" s="62" t="s">
        <v>36</v>
      </c>
      <c r="D1536" s="62" t="s">
        <v>38</v>
      </c>
      <c r="E1536" s="62" t="s">
        <v>45</v>
      </c>
      <c r="F1536" s="62" t="s">
        <v>119</v>
      </c>
      <c r="G1536" s="63">
        <v>3646.69</v>
      </c>
      <c r="H1536" s="61">
        <v>443610489</v>
      </c>
      <c r="I1536" s="63">
        <v>0</v>
      </c>
      <c r="J1536" s="63">
        <v>0</v>
      </c>
      <c r="K1536" s="63">
        <v>0</v>
      </c>
      <c r="L1536" s="63">
        <v>0</v>
      </c>
      <c r="M1536" s="63">
        <v>9882.0300000000007</v>
      </c>
      <c r="N1536" s="62" t="s">
        <v>114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6">
        <v>45919.191770833335</v>
      </c>
      <c r="B1537" s="57">
        <v>444391614</v>
      </c>
      <c r="C1537" s="58" t="s">
        <v>36</v>
      </c>
      <c r="D1537" s="58" t="s">
        <v>38</v>
      </c>
      <c r="E1537" s="58" t="s">
        <v>45</v>
      </c>
      <c r="F1537" s="58" t="s">
        <v>119</v>
      </c>
      <c r="G1537" s="59">
        <v>3646.69</v>
      </c>
      <c r="H1537" s="57">
        <v>443610490</v>
      </c>
      <c r="I1537" s="59">
        <v>0</v>
      </c>
      <c r="J1537" s="59">
        <v>0</v>
      </c>
      <c r="K1537" s="59">
        <v>0</v>
      </c>
      <c r="L1537" s="59">
        <v>0</v>
      </c>
      <c r="M1537" s="59">
        <v>9882.0300000000007</v>
      </c>
      <c r="N1537" s="58" t="s">
        <v>115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0">
        <v>45919.191770833335</v>
      </c>
      <c r="B1538" s="61">
        <v>444391616</v>
      </c>
      <c r="C1538" s="62" t="s">
        <v>36</v>
      </c>
      <c r="D1538" s="62" t="s">
        <v>38</v>
      </c>
      <c r="E1538" s="62" t="s">
        <v>45</v>
      </c>
      <c r="F1538" s="62" t="s">
        <v>119</v>
      </c>
      <c r="G1538" s="63">
        <v>3646.68</v>
      </c>
      <c r="H1538" s="61">
        <v>443610492</v>
      </c>
      <c r="I1538" s="63">
        <v>0</v>
      </c>
      <c r="J1538" s="63">
        <v>0</v>
      </c>
      <c r="K1538" s="63">
        <v>0</v>
      </c>
      <c r="L1538" s="63">
        <v>0</v>
      </c>
      <c r="M1538" s="63">
        <v>9882.0300000000007</v>
      </c>
      <c r="N1538" s="62" t="s">
        <v>118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6">
        <v>45919.191921296297</v>
      </c>
      <c r="B1539" s="57">
        <v>444391633</v>
      </c>
      <c r="C1539" s="58" t="s">
        <v>36</v>
      </c>
      <c r="D1539" s="58" t="s">
        <v>38</v>
      </c>
      <c r="E1539" s="58" t="s">
        <v>46</v>
      </c>
      <c r="F1539" s="58" t="s">
        <v>119</v>
      </c>
      <c r="G1539" s="59">
        <v>3645.67</v>
      </c>
      <c r="H1539" s="57">
        <v>443610510</v>
      </c>
      <c r="I1539" s="59">
        <v>0</v>
      </c>
      <c r="J1539" s="59">
        <v>0</v>
      </c>
      <c r="K1539" s="59">
        <v>0</v>
      </c>
      <c r="L1539" s="59">
        <v>-3.32</v>
      </c>
      <c r="M1539" s="59">
        <v>9878.7099999999991</v>
      </c>
      <c r="N1539" s="58" t="s">
        <v>1258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0">
        <v>45919.191921296297</v>
      </c>
      <c r="B1540" s="61">
        <v>444391637</v>
      </c>
      <c r="C1540" s="62" t="s">
        <v>36</v>
      </c>
      <c r="D1540" s="62" t="s">
        <v>38</v>
      </c>
      <c r="E1540" s="62" t="s">
        <v>46</v>
      </c>
      <c r="F1540" s="62" t="s">
        <v>119</v>
      </c>
      <c r="G1540" s="63">
        <v>3645.67</v>
      </c>
      <c r="H1540" s="61">
        <v>443610511</v>
      </c>
      <c r="I1540" s="63">
        <v>0</v>
      </c>
      <c r="J1540" s="63">
        <v>0</v>
      </c>
      <c r="K1540" s="63">
        <v>0</v>
      </c>
      <c r="L1540" s="63">
        <v>-3.32</v>
      </c>
      <c r="M1540" s="63">
        <v>9875.39</v>
      </c>
      <c r="N1540" s="62" t="s">
        <v>1258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6">
        <v>45919.191921296297</v>
      </c>
      <c r="B1541" s="57">
        <v>444391638</v>
      </c>
      <c r="C1541" s="58" t="s">
        <v>36</v>
      </c>
      <c r="D1541" s="58" t="s">
        <v>38</v>
      </c>
      <c r="E1541" s="58" t="s">
        <v>46</v>
      </c>
      <c r="F1541" s="58" t="s">
        <v>119</v>
      </c>
      <c r="G1541" s="59">
        <v>3645.67</v>
      </c>
      <c r="H1541" s="57">
        <v>443610512</v>
      </c>
      <c r="I1541" s="59">
        <v>0</v>
      </c>
      <c r="J1541" s="59">
        <v>0</v>
      </c>
      <c r="K1541" s="59">
        <v>0</v>
      </c>
      <c r="L1541" s="59">
        <v>-3.23</v>
      </c>
      <c r="M1541" s="59">
        <v>9872.16</v>
      </c>
      <c r="N1541" s="58" t="s">
        <v>1258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0">
        <v>45919.191921296297</v>
      </c>
      <c r="B1542" s="61">
        <v>444391639</v>
      </c>
      <c r="C1542" s="62" t="s">
        <v>36</v>
      </c>
      <c r="D1542" s="62" t="s">
        <v>38</v>
      </c>
      <c r="E1542" s="62" t="s">
        <v>46</v>
      </c>
      <c r="F1542" s="62" t="s">
        <v>119</v>
      </c>
      <c r="G1542" s="63">
        <v>3645.67</v>
      </c>
      <c r="H1542" s="61">
        <v>443610513</v>
      </c>
      <c r="I1542" s="63">
        <v>0</v>
      </c>
      <c r="J1542" s="63">
        <v>0</v>
      </c>
      <c r="K1542" s="63">
        <v>0</v>
      </c>
      <c r="L1542" s="63">
        <v>-3.23</v>
      </c>
      <c r="M1542" s="63">
        <v>9868.93</v>
      </c>
      <c r="N1542" s="62" t="s">
        <v>1258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6">
        <v>45919.195937500001</v>
      </c>
      <c r="B1543" s="57">
        <v>444392861</v>
      </c>
      <c r="C1543" s="58" t="s">
        <v>36</v>
      </c>
      <c r="D1543" s="58" t="s">
        <v>37</v>
      </c>
      <c r="E1543" s="58" t="s">
        <v>45</v>
      </c>
      <c r="F1543" s="58" t="s">
        <v>119</v>
      </c>
      <c r="G1543" s="59">
        <v>3646.88</v>
      </c>
      <c r="H1543" s="57">
        <v>443611715</v>
      </c>
      <c r="I1543" s="59">
        <v>0</v>
      </c>
      <c r="J1543" s="59">
        <v>0</v>
      </c>
      <c r="K1543" s="59">
        <v>0</v>
      </c>
      <c r="L1543" s="59">
        <v>0</v>
      </c>
      <c r="M1543" s="59">
        <v>9868.93</v>
      </c>
      <c r="N1543" s="58" t="s">
        <v>106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0">
        <v>45919.198946759258</v>
      </c>
      <c r="B1544" s="61">
        <v>444393585</v>
      </c>
      <c r="C1544" s="62" t="s">
        <v>36</v>
      </c>
      <c r="D1544" s="62" t="s">
        <v>38</v>
      </c>
      <c r="E1544" s="62" t="s">
        <v>46</v>
      </c>
      <c r="F1544" s="62" t="s">
        <v>119</v>
      </c>
      <c r="G1544" s="63">
        <v>3645.31</v>
      </c>
      <c r="H1544" s="61">
        <v>443612427</v>
      </c>
      <c r="I1544" s="63">
        <v>0</v>
      </c>
      <c r="J1544" s="63">
        <v>0</v>
      </c>
      <c r="K1544" s="63">
        <v>0</v>
      </c>
      <c r="L1544" s="63">
        <v>-3.05</v>
      </c>
      <c r="M1544" s="63">
        <v>9865.8799999999992</v>
      </c>
      <c r="N1544" s="62" t="s">
        <v>1259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6">
        <v>45919.198958333334</v>
      </c>
      <c r="B1545" s="57">
        <v>444393594</v>
      </c>
      <c r="C1545" s="58" t="s">
        <v>36</v>
      </c>
      <c r="D1545" s="58" t="s">
        <v>38</v>
      </c>
      <c r="E1545" s="58" t="s">
        <v>46</v>
      </c>
      <c r="F1545" s="58" t="s">
        <v>119</v>
      </c>
      <c r="G1545" s="59">
        <v>3645.23</v>
      </c>
      <c r="H1545" s="57">
        <v>443612435</v>
      </c>
      <c r="I1545" s="59">
        <v>0</v>
      </c>
      <c r="J1545" s="59">
        <v>0</v>
      </c>
      <c r="K1545" s="59">
        <v>0</v>
      </c>
      <c r="L1545" s="59">
        <v>-2.98</v>
      </c>
      <c r="M1545" s="59">
        <v>9862.9</v>
      </c>
      <c r="N1545" s="58" t="s">
        <v>1260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0">
        <v>45919.199606481481</v>
      </c>
      <c r="B1546" s="61">
        <v>444393982</v>
      </c>
      <c r="C1546" s="62" t="s">
        <v>36</v>
      </c>
      <c r="D1546" s="62" t="s">
        <v>37</v>
      </c>
      <c r="E1546" s="62" t="s">
        <v>46</v>
      </c>
      <c r="F1546" s="62" t="s">
        <v>119</v>
      </c>
      <c r="G1546" s="63">
        <v>3645.45</v>
      </c>
      <c r="H1546" s="61">
        <v>443612815</v>
      </c>
      <c r="I1546" s="63">
        <v>0</v>
      </c>
      <c r="J1546" s="63">
        <v>0</v>
      </c>
      <c r="K1546" s="63">
        <v>0</v>
      </c>
      <c r="L1546" s="63">
        <v>1.24</v>
      </c>
      <c r="M1546" s="63">
        <v>9864.14</v>
      </c>
      <c r="N1546" s="62" t="s">
        <v>1261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6">
        <v>45919.199641203704</v>
      </c>
      <c r="B1547" s="57">
        <v>444394006</v>
      </c>
      <c r="C1547" s="58" t="s">
        <v>36</v>
      </c>
      <c r="D1547" s="58" t="s">
        <v>38</v>
      </c>
      <c r="E1547" s="58" t="s">
        <v>45</v>
      </c>
      <c r="F1547" s="58" t="s">
        <v>119</v>
      </c>
      <c r="G1547" s="59">
        <v>3645.58</v>
      </c>
      <c r="H1547" s="57">
        <v>443612839</v>
      </c>
      <c r="I1547" s="59">
        <v>0</v>
      </c>
      <c r="J1547" s="59">
        <v>0</v>
      </c>
      <c r="K1547" s="59">
        <v>0</v>
      </c>
      <c r="L1547" s="59">
        <v>0</v>
      </c>
      <c r="M1547" s="59">
        <v>9864.14</v>
      </c>
      <c r="N1547" s="58" t="s">
        <v>115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0">
        <v>45919.200115740743</v>
      </c>
      <c r="B1548" s="61">
        <v>444394095</v>
      </c>
      <c r="C1548" s="62" t="s">
        <v>36</v>
      </c>
      <c r="D1548" s="62" t="s">
        <v>38</v>
      </c>
      <c r="E1548" s="62" t="s">
        <v>46</v>
      </c>
      <c r="F1548" s="62" t="s">
        <v>119</v>
      </c>
      <c r="G1548" s="63">
        <v>3643.79</v>
      </c>
      <c r="H1548" s="61">
        <v>443612924</v>
      </c>
      <c r="I1548" s="63">
        <v>0</v>
      </c>
      <c r="J1548" s="63">
        <v>0</v>
      </c>
      <c r="K1548" s="63">
        <v>0</v>
      </c>
      <c r="L1548" s="63">
        <v>-3.09</v>
      </c>
      <c r="M1548" s="63">
        <v>9861.0499999999993</v>
      </c>
      <c r="N1548" s="62" t="s">
        <v>1262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6">
        <v>45919.200925925928</v>
      </c>
      <c r="B1549" s="57">
        <v>444394291</v>
      </c>
      <c r="C1549" s="58" t="s">
        <v>36</v>
      </c>
      <c r="D1549" s="58" t="s">
        <v>37</v>
      </c>
      <c r="E1549" s="58" t="s">
        <v>46</v>
      </c>
      <c r="F1549" s="58" t="s">
        <v>119</v>
      </c>
      <c r="G1549" s="59">
        <v>3643.07</v>
      </c>
      <c r="H1549" s="57">
        <v>443613108</v>
      </c>
      <c r="I1549" s="59">
        <v>0</v>
      </c>
      <c r="J1549" s="59">
        <v>0</v>
      </c>
      <c r="K1549" s="59">
        <v>0</v>
      </c>
      <c r="L1549" s="59">
        <v>3.62</v>
      </c>
      <c r="M1549" s="59">
        <v>9864.67</v>
      </c>
      <c r="N1549" s="58" t="s">
        <v>1263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0">
        <v>45919.202847222223</v>
      </c>
      <c r="B1550" s="61">
        <v>444397090</v>
      </c>
      <c r="C1550" s="62" t="s">
        <v>36</v>
      </c>
      <c r="D1550" s="62" t="s">
        <v>37</v>
      </c>
      <c r="E1550" s="62" t="s">
        <v>46</v>
      </c>
      <c r="F1550" s="62" t="s">
        <v>119</v>
      </c>
      <c r="G1550" s="63">
        <v>3635.18</v>
      </c>
      <c r="H1550" s="61">
        <v>443615821</v>
      </c>
      <c r="I1550" s="63">
        <v>0</v>
      </c>
      <c r="J1550" s="63">
        <v>0</v>
      </c>
      <c r="K1550" s="63">
        <v>0</v>
      </c>
      <c r="L1550" s="63">
        <v>10.4</v>
      </c>
      <c r="M1550" s="63">
        <v>9875.07</v>
      </c>
      <c r="N1550" s="62" t="s">
        <v>1264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6">
        <v>45919.202847222223</v>
      </c>
      <c r="B1551" s="57">
        <v>444397091</v>
      </c>
      <c r="C1551" s="58" t="s">
        <v>36</v>
      </c>
      <c r="D1551" s="58" t="s">
        <v>37</v>
      </c>
      <c r="E1551" s="58" t="s">
        <v>46</v>
      </c>
      <c r="F1551" s="58" t="s">
        <v>119</v>
      </c>
      <c r="G1551" s="59">
        <v>3635.42</v>
      </c>
      <c r="H1551" s="57">
        <v>443615822</v>
      </c>
      <c r="I1551" s="59">
        <v>0</v>
      </c>
      <c r="J1551" s="59">
        <v>0</v>
      </c>
      <c r="K1551" s="59">
        <v>0</v>
      </c>
      <c r="L1551" s="59">
        <v>11.26</v>
      </c>
      <c r="M1551" s="59">
        <v>9886.33</v>
      </c>
      <c r="N1551" s="58" t="s">
        <v>1265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0">
        <v>45919.203229166669</v>
      </c>
      <c r="B1552" s="61">
        <v>444397250</v>
      </c>
      <c r="C1552" s="62" t="s">
        <v>36</v>
      </c>
      <c r="D1552" s="62" t="s">
        <v>38</v>
      </c>
      <c r="E1552" s="62" t="s">
        <v>45</v>
      </c>
      <c r="F1552" s="62" t="s">
        <v>119</v>
      </c>
      <c r="G1552" s="63">
        <v>3636.2</v>
      </c>
      <c r="H1552" s="61">
        <v>443615983</v>
      </c>
      <c r="I1552" s="63">
        <v>0</v>
      </c>
      <c r="J1552" s="63">
        <v>0</v>
      </c>
      <c r="K1552" s="63">
        <v>0</v>
      </c>
      <c r="L1552" s="63">
        <v>0</v>
      </c>
      <c r="M1552" s="63">
        <v>9886.33</v>
      </c>
      <c r="N1552" s="62" t="s">
        <v>114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6">
        <v>45919.203229166669</v>
      </c>
      <c r="B1553" s="57">
        <v>444397251</v>
      </c>
      <c r="C1553" s="58" t="s">
        <v>36</v>
      </c>
      <c r="D1553" s="58" t="s">
        <v>38</v>
      </c>
      <c r="E1553" s="58" t="s">
        <v>45</v>
      </c>
      <c r="F1553" s="58" t="s">
        <v>119</v>
      </c>
      <c r="G1553" s="59">
        <v>3636.08</v>
      </c>
      <c r="H1553" s="57">
        <v>443615984</v>
      </c>
      <c r="I1553" s="59">
        <v>0</v>
      </c>
      <c r="J1553" s="59">
        <v>0</v>
      </c>
      <c r="K1553" s="59">
        <v>0</v>
      </c>
      <c r="L1553" s="59">
        <v>0</v>
      </c>
      <c r="M1553" s="59">
        <v>9886.33</v>
      </c>
      <c r="N1553" s="58" t="s">
        <v>115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0">
        <v>45919.203229166669</v>
      </c>
      <c r="B1554" s="61">
        <v>444397254</v>
      </c>
      <c r="C1554" s="62" t="s">
        <v>36</v>
      </c>
      <c r="D1554" s="62" t="s">
        <v>38</v>
      </c>
      <c r="E1554" s="62" t="s">
        <v>45</v>
      </c>
      <c r="F1554" s="62" t="s">
        <v>119</v>
      </c>
      <c r="G1554" s="63">
        <v>3636.05</v>
      </c>
      <c r="H1554" s="61">
        <v>443615987</v>
      </c>
      <c r="I1554" s="63">
        <v>0</v>
      </c>
      <c r="J1554" s="63">
        <v>0</v>
      </c>
      <c r="K1554" s="63">
        <v>0</v>
      </c>
      <c r="L1554" s="63">
        <v>0</v>
      </c>
      <c r="M1554" s="63">
        <v>9886.33</v>
      </c>
      <c r="N1554" s="62" t="s">
        <v>118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6">
        <v>45919.203483796293</v>
      </c>
      <c r="B1555" s="57">
        <v>444397427</v>
      </c>
      <c r="C1555" s="58" t="s">
        <v>36</v>
      </c>
      <c r="D1555" s="58" t="s">
        <v>37</v>
      </c>
      <c r="E1555" s="58" t="s">
        <v>46</v>
      </c>
      <c r="F1555" s="58" t="s">
        <v>119</v>
      </c>
      <c r="G1555" s="59">
        <v>3639.13</v>
      </c>
      <c r="H1555" s="57">
        <v>443616162</v>
      </c>
      <c r="I1555" s="59">
        <v>0</v>
      </c>
      <c r="J1555" s="59">
        <v>0</v>
      </c>
      <c r="K1555" s="59">
        <v>0</v>
      </c>
      <c r="L1555" s="59">
        <v>-2.93</v>
      </c>
      <c r="M1555" s="59">
        <v>9883.4</v>
      </c>
      <c r="N1555" s="58" t="s">
        <v>1266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0">
        <v>45919.20349537037</v>
      </c>
      <c r="B1556" s="61">
        <v>444397438</v>
      </c>
      <c r="C1556" s="62" t="s">
        <v>36</v>
      </c>
      <c r="D1556" s="62" t="s">
        <v>37</v>
      </c>
      <c r="E1556" s="62" t="s">
        <v>46</v>
      </c>
      <c r="F1556" s="62" t="s">
        <v>119</v>
      </c>
      <c r="G1556" s="63">
        <v>3639.21</v>
      </c>
      <c r="H1556" s="61">
        <v>443616173</v>
      </c>
      <c r="I1556" s="63">
        <v>0</v>
      </c>
      <c r="J1556" s="63">
        <v>0</v>
      </c>
      <c r="K1556" s="63">
        <v>0</v>
      </c>
      <c r="L1556" s="63">
        <v>-3.13</v>
      </c>
      <c r="M1556" s="63">
        <v>9880.27</v>
      </c>
      <c r="N1556" s="62" t="s">
        <v>1267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6">
        <v>45919.20349537037</v>
      </c>
      <c r="B1557" s="57">
        <v>444397439</v>
      </c>
      <c r="C1557" s="58" t="s">
        <v>36</v>
      </c>
      <c r="D1557" s="58" t="s">
        <v>37</v>
      </c>
      <c r="E1557" s="58" t="s">
        <v>46</v>
      </c>
      <c r="F1557" s="58" t="s">
        <v>119</v>
      </c>
      <c r="G1557" s="59">
        <v>3639.21</v>
      </c>
      <c r="H1557" s="57">
        <v>443616174</v>
      </c>
      <c r="I1557" s="59">
        <v>0</v>
      </c>
      <c r="J1557" s="59">
        <v>0</v>
      </c>
      <c r="K1557" s="59">
        <v>0</v>
      </c>
      <c r="L1557" s="59">
        <v>-3.16</v>
      </c>
      <c r="M1557" s="59">
        <v>9877.11</v>
      </c>
      <c r="N1557" s="58" t="s">
        <v>1267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0">
        <v>45919.20380787037</v>
      </c>
      <c r="B1558" s="61">
        <v>444397598</v>
      </c>
      <c r="C1558" s="62" t="s">
        <v>36</v>
      </c>
      <c r="D1558" s="62" t="s">
        <v>38</v>
      </c>
      <c r="E1558" s="62" t="s">
        <v>45</v>
      </c>
      <c r="F1558" s="62" t="s">
        <v>119</v>
      </c>
      <c r="G1558" s="63">
        <v>3639.48</v>
      </c>
      <c r="H1558" s="61">
        <v>443616334</v>
      </c>
      <c r="I1558" s="63">
        <v>0</v>
      </c>
      <c r="J1558" s="63">
        <v>0</v>
      </c>
      <c r="K1558" s="63">
        <v>0</v>
      </c>
      <c r="L1558" s="63">
        <v>0</v>
      </c>
      <c r="M1558" s="63">
        <v>9877.11</v>
      </c>
      <c r="N1558" s="62" t="s">
        <v>113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6">
        <v>45919.20380787037</v>
      </c>
      <c r="B1559" s="57">
        <v>444397599</v>
      </c>
      <c r="C1559" s="58" t="s">
        <v>36</v>
      </c>
      <c r="D1559" s="58" t="s">
        <v>38</v>
      </c>
      <c r="E1559" s="58" t="s">
        <v>45</v>
      </c>
      <c r="F1559" s="58" t="s">
        <v>119</v>
      </c>
      <c r="G1559" s="59">
        <v>3639.48</v>
      </c>
      <c r="H1559" s="57">
        <v>443616335</v>
      </c>
      <c r="I1559" s="59">
        <v>0</v>
      </c>
      <c r="J1559" s="59">
        <v>0</v>
      </c>
      <c r="K1559" s="59">
        <v>0</v>
      </c>
      <c r="L1559" s="59">
        <v>0</v>
      </c>
      <c r="M1559" s="59">
        <v>9877.11</v>
      </c>
      <c r="N1559" s="5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0">
        <v>45919.20380787037</v>
      </c>
      <c r="B1560" s="61">
        <v>444397600</v>
      </c>
      <c r="C1560" s="62" t="s">
        <v>36</v>
      </c>
      <c r="D1560" s="62" t="s">
        <v>38</v>
      </c>
      <c r="E1560" s="62" t="s">
        <v>45</v>
      </c>
      <c r="F1560" s="62" t="s">
        <v>119</v>
      </c>
      <c r="G1560" s="63">
        <v>3639.53</v>
      </c>
      <c r="H1560" s="61">
        <v>443616336</v>
      </c>
      <c r="I1560" s="63">
        <v>0</v>
      </c>
      <c r="J1560" s="63">
        <v>0</v>
      </c>
      <c r="K1560" s="63">
        <v>0</v>
      </c>
      <c r="L1560" s="63">
        <v>0</v>
      </c>
      <c r="M1560" s="63">
        <v>9877.11</v>
      </c>
      <c r="N1560" s="62" t="s">
        <v>107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6">
        <v>45919.20380787037</v>
      </c>
      <c r="B1561" s="57">
        <v>444397601</v>
      </c>
      <c r="C1561" s="58" t="s">
        <v>36</v>
      </c>
      <c r="D1561" s="58" t="s">
        <v>38</v>
      </c>
      <c r="E1561" s="58" t="s">
        <v>45</v>
      </c>
      <c r="F1561" s="58" t="s">
        <v>119</v>
      </c>
      <c r="G1561" s="59">
        <v>3639.41</v>
      </c>
      <c r="H1561" s="57">
        <v>443616337</v>
      </c>
      <c r="I1561" s="59">
        <v>0</v>
      </c>
      <c r="J1561" s="59">
        <v>0</v>
      </c>
      <c r="K1561" s="59">
        <v>0</v>
      </c>
      <c r="L1561" s="59">
        <v>0</v>
      </c>
      <c r="M1561" s="59">
        <v>9877.11</v>
      </c>
      <c r="N1561" s="5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0">
        <v>45919.203819444447</v>
      </c>
      <c r="B1562" s="61">
        <v>444397602</v>
      </c>
      <c r="C1562" s="62" t="s">
        <v>36</v>
      </c>
      <c r="D1562" s="62" t="s">
        <v>38</v>
      </c>
      <c r="E1562" s="62" t="s">
        <v>45</v>
      </c>
      <c r="F1562" s="62" t="s">
        <v>119</v>
      </c>
      <c r="G1562" s="63">
        <v>3639.41</v>
      </c>
      <c r="H1562" s="61">
        <v>443616338</v>
      </c>
      <c r="I1562" s="63">
        <v>0</v>
      </c>
      <c r="J1562" s="63">
        <v>0</v>
      </c>
      <c r="K1562" s="63">
        <v>0</v>
      </c>
      <c r="L1562" s="63">
        <v>0</v>
      </c>
      <c r="M1562" s="63">
        <v>9877.11</v>
      </c>
      <c r="N1562" s="62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6">
        <v>45919.203819444447</v>
      </c>
      <c r="B1563" s="57">
        <v>444397603</v>
      </c>
      <c r="C1563" s="58" t="s">
        <v>36</v>
      </c>
      <c r="D1563" s="58" t="s">
        <v>38</v>
      </c>
      <c r="E1563" s="58" t="s">
        <v>45</v>
      </c>
      <c r="F1563" s="58" t="s">
        <v>119</v>
      </c>
      <c r="G1563" s="59">
        <v>3639.41</v>
      </c>
      <c r="H1563" s="57">
        <v>443616339</v>
      </c>
      <c r="I1563" s="59">
        <v>0</v>
      </c>
      <c r="J1563" s="59">
        <v>0</v>
      </c>
      <c r="K1563" s="59">
        <v>0</v>
      </c>
      <c r="L1563" s="59">
        <v>0</v>
      </c>
      <c r="M1563" s="59">
        <v>9877.11</v>
      </c>
      <c r="N1563" s="5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0">
        <v>45919.203819444447</v>
      </c>
      <c r="B1564" s="61">
        <v>444397604</v>
      </c>
      <c r="C1564" s="62" t="s">
        <v>36</v>
      </c>
      <c r="D1564" s="62" t="s">
        <v>38</v>
      </c>
      <c r="E1564" s="62" t="s">
        <v>45</v>
      </c>
      <c r="F1564" s="62" t="s">
        <v>119</v>
      </c>
      <c r="G1564" s="63">
        <v>3639.39</v>
      </c>
      <c r="H1564" s="61">
        <v>443616340</v>
      </c>
      <c r="I1564" s="63">
        <v>0</v>
      </c>
      <c r="J1564" s="63">
        <v>0</v>
      </c>
      <c r="K1564" s="63">
        <v>0</v>
      </c>
      <c r="L1564" s="63">
        <v>0</v>
      </c>
      <c r="M1564" s="63">
        <v>9877.11</v>
      </c>
      <c r="N1564" s="62" t="s">
        <v>108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6">
        <v>45919.204236111109</v>
      </c>
      <c r="B1565" s="57">
        <v>444397770</v>
      </c>
      <c r="C1565" s="58" t="s">
        <v>36</v>
      </c>
      <c r="D1565" s="58" t="s">
        <v>37</v>
      </c>
      <c r="E1565" s="58" t="s">
        <v>46</v>
      </c>
      <c r="F1565" s="58" t="s">
        <v>119</v>
      </c>
      <c r="G1565" s="59">
        <v>3640.99</v>
      </c>
      <c r="H1565" s="57">
        <v>443616508</v>
      </c>
      <c r="I1565" s="59">
        <v>0</v>
      </c>
      <c r="J1565" s="59">
        <v>0</v>
      </c>
      <c r="K1565" s="59">
        <v>0</v>
      </c>
      <c r="L1565" s="59">
        <v>-1.6</v>
      </c>
      <c r="M1565" s="59">
        <v>9875.51</v>
      </c>
      <c r="N1565" s="58" t="s">
        <v>1268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60">
        <v>45919.204965277779</v>
      </c>
      <c r="B1566" s="61">
        <v>444398233</v>
      </c>
      <c r="C1566" s="62" t="s">
        <v>36</v>
      </c>
      <c r="D1566" s="62" t="s">
        <v>38</v>
      </c>
      <c r="E1566" s="62" t="s">
        <v>45</v>
      </c>
      <c r="F1566" s="62" t="s">
        <v>119</v>
      </c>
      <c r="G1566" s="63">
        <v>3639.6</v>
      </c>
      <c r="H1566" s="61">
        <v>443616975</v>
      </c>
      <c r="I1566" s="63">
        <v>0</v>
      </c>
      <c r="J1566" s="63">
        <v>0</v>
      </c>
      <c r="K1566" s="63">
        <v>0</v>
      </c>
      <c r="L1566" s="63">
        <v>0</v>
      </c>
      <c r="M1566" s="63">
        <v>9875.51</v>
      </c>
      <c r="N1566" s="62" t="s">
        <v>108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6">
        <v>45919.205428240741</v>
      </c>
      <c r="B1567" s="57">
        <v>444398381</v>
      </c>
      <c r="C1567" s="58" t="s">
        <v>36</v>
      </c>
      <c r="D1567" s="58" t="s">
        <v>38</v>
      </c>
      <c r="E1567" s="58" t="s">
        <v>45</v>
      </c>
      <c r="F1567" s="58" t="s">
        <v>119</v>
      </c>
      <c r="G1567" s="59">
        <v>3639.43</v>
      </c>
      <c r="H1567" s="57">
        <v>443617123</v>
      </c>
      <c r="I1567" s="59">
        <v>0</v>
      </c>
      <c r="J1567" s="59">
        <v>0</v>
      </c>
      <c r="K1567" s="59">
        <v>0</v>
      </c>
      <c r="L1567" s="59">
        <v>0</v>
      </c>
      <c r="M1567" s="59">
        <v>9875.51</v>
      </c>
      <c r="N1567" s="58" t="s">
        <v>118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60">
        <v>45919.205428240741</v>
      </c>
      <c r="B1568" s="61">
        <v>444398383</v>
      </c>
      <c r="C1568" s="62" t="s">
        <v>36</v>
      </c>
      <c r="D1568" s="62" t="s">
        <v>38</v>
      </c>
      <c r="E1568" s="62" t="s">
        <v>45</v>
      </c>
      <c r="F1568" s="62" t="s">
        <v>119</v>
      </c>
      <c r="G1568" s="63">
        <v>3639.43</v>
      </c>
      <c r="H1568" s="61">
        <v>443617125</v>
      </c>
      <c r="I1568" s="63">
        <v>0</v>
      </c>
      <c r="J1568" s="63">
        <v>0</v>
      </c>
      <c r="K1568" s="63">
        <v>0</v>
      </c>
      <c r="L1568" s="63">
        <v>0</v>
      </c>
      <c r="M1568" s="63">
        <v>9875.51</v>
      </c>
      <c r="N1568" s="62" t="s">
        <v>114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6">
        <v>45919.205428240741</v>
      </c>
      <c r="B1569" s="57">
        <v>444398384</v>
      </c>
      <c r="C1569" s="58" t="s">
        <v>36</v>
      </c>
      <c r="D1569" s="58" t="s">
        <v>38</v>
      </c>
      <c r="E1569" s="58" t="s">
        <v>45</v>
      </c>
      <c r="F1569" s="58" t="s">
        <v>119</v>
      </c>
      <c r="G1569" s="59">
        <v>3639.5</v>
      </c>
      <c r="H1569" s="57">
        <v>443617126</v>
      </c>
      <c r="I1569" s="59">
        <v>0</v>
      </c>
      <c r="J1569" s="59">
        <v>0</v>
      </c>
      <c r="K1569" s="59">
        <v>0</v>
      </c>
      <c r="L1569" s="59">
        <v>0</v>
      </c>
      <c r="M1569" s="59">
        <v>9875.51</v>
      </c>
      <c r="N1569" s="58" t="s">
        <v>115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60">
        <v>45919.20685185185</v>
      </c>
      <c r="B1570" s="61">
        <v>444398806</v>
      </c>
      <c r="C1570" s="62" t="s">
        <v>36</v>
      </c>
      <c r="D1570" s="62" t="s">
        <v>37</v>
      </c>
      <c r="E1570" s="62" t="s">
        <v>46</v>
      </c>
      <c r="F1570" s="62" t="s">
        <v>119</v>
      </c>
      <c r="G1570" s="63">
        <v>3638.19</v>
      </c>
      <c r="H1570" s="61">
        <v>443617544</v>
      </c>
      <c r="I1570" s="63">
        <v>0</v>
      </c>
      <c r="J1570" s="63">
        <v>0</v>
      </c>
      <c r="K1570" s="63">
        <v>0</v>
      </c>
      <c r="L1570" s="63">
        <v>1.41</v>
      </c>
      <c r="M1570" s="63">
        <v>9876.92</v>
      </c>
      <c r="N1570" s="62" t="s">
        <v>1269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6">
        <v>45919.207592592589</v>
      </c>
      <c r="B1571" s="57">
        <v>444399067</v>
      </c>
      <c r="C1571" s="58" t="s">
        <v>36</v>
      </c>
      <c r="D1571" s="58" t="s">
        <v>37</v>
      </c>
      <c r="E1571" s="58" t="s">
        <v>46</v>
      </c>
      <c r="F1571" s="58" t="s">
        <v>119</v>
      </c>
      <c r="G1571" s="59">
        <v>3639.29</v>
      </c>
      <c r="H1571" s="57">
        <v>443617806</v>
      </c>
      <c r="I1571" s="59">
        <v>0</v>
      </c>
      <c r="J1571" s="59">
        <v>0</v>
      </c>
      <c r="K1571" s="59">
        <v>0</v>
      </c>
      <c r="L1571" s="59">
        <v>0.21</v>
      </c>
      <c r="M1571" s="59">
        <v>9877.1299999999992</v>
      </c>
      <c r="N1571" s="58" t="s">
        <v>1208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60">
        <v>45919.207592592589</v>
      </c>
      <c r="B1572" s="61">
        <v>444399068</v>
      </c>
      <c r="C1572" s="62" t="s">
        <v>36</v>
      </c>
      <c r="D1572" s="62" t="s">
        <v>37</v>
      </c>
      <c r="E1572" s="62" t="s">
        <v>46</v>
      </c>
      <c r="F1572" s="62" t="s">
        <v>119</v>
      </c>
      <c r="G1572" s="63">
        <v>3639.42</v>
      </c>
      <c r="H1572" s="61">
        <v>443617807</v>
      </c>
      <c r="I1572" s="63">
        <v>0</v>
      </c>
      <c r="J1572" s="63">
        <v>0</v>
      </c>
      <c r="K1572" s="63">
        <v>0</v>
      </c>
      <c r="L1572" s="63">
        <v>0.11</v>
      </c>
      <c r="M1572" s="63">
        <v>9877.24</v>
      </c>
      <c r="N1572" s="62" t="s">
        <v>1270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6">
        <v>45919.207627314812</v>
      </c>
      <c r="B1573" s="57">
        <v>444399078</v>
      </c>
      <c r="C1573" s="58" t="s">
        <v>36</v>
      </c>
      <c r="D1573" s="58" t="s">
        <v>38</v>
      </c>
      <c r="E1573" s="58" t="s">
        <v>45</v>
      </c>
      <c r="F1573" s="58" t="s">
        <v>119</v>
      </c>
      <c r="G1573" s="59">
        <v>3639.42</v>
      </c>
      <c r="H1573" s="57">
        <v>443617817</v>
      </c>
      <c r="I1573" s="59">
        <v>0</v>
      </c>
      <c r="J1573" s="59">
        <v>0</v>
      </c>
      <c r="K1573" s="59">
        <v>0</v>
      </c>
      <c r="L1573" s="59">
        <v>0</v>
      </c>
      <c r="M1573" s="59">
        <v>9877.24</v>
      </c>
      <c r="N1573" s="58" t="s">
        <v>108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60">
        <v>45919.207627314812</v>
      </c>
      <c r="B1574" s="61">
        <v>444399079</v>
      </c>
      <c r="C1574" s="62" t="s">
        <v>36</v>
      </c>
      <c r="D1574" s="62" t="s">
        <v>38</v>
      </c>
      <c r="E1574" s="62" t="s">
        <v>45</v>
      </c>
      <c r="F1574" s="62" t="s">
        <v>119</v>
      </c>
      <c r="G1574" s="63">
        <v>3639.42</v>
      </c>
      <c r="H1574" s="61">
        <v>443617818</v>
      </c>
      <c r="I1574" s="63">
        <v>0</v>
      </c>
      <c r="J1574" s="63">
        <v>0</v>
      </c>
      <c r="K1574" s="63">
        <v>0</v>
      </c>
      <c r="L1574" s="63">
        <v>0</v>
      </c>
      <c r="M1574" s="63">
        <v>9877.24</v>
      </c>
      <c r="N1574" s="62" t="s">
        <v>107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6">
        <v>45919.208796296298</v>
      </c>
      <c r="B1575" s="57">
        <v>444399425</v>
      </c>
      <c r="C1575" s="58" t="s">
        <v>36</v>
      </c>
      <c r="D1575" s="58" t="s">
        <v>37</v>
      </c>
      <c r="E1575" s="58" t="s">
        <v>46</v>
      </c>
      <c r="F1575" s="58" t="s">
        <v>119</v>
      </c>
      <c r="G1575" s="59">
        <v>3640.94</v>
      </c>
      <c r="H1575" s="57">
        <v>443618172</v>
      </c>
      <c r="I1575" s="59">
        <v>0</v>
      </c>
      <c r="J1575" s="59">
        <v>0</v>
      </c>
      <c r="K1575" s="59">
        <v>0</v>
      </c>
      <c r="L1575" s="59">
        <v>-1.52</v>
      </c>
      <c r="M1575" s="59">
        <v>9875.7199999999993</v>
      </c>
      <c r="N1575" s="58" t="s">
        <v>1271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60">
        <v>45919.209456018521</v>
      </c>
      <c r="B1576" s="61">
        <v>444399797</v>
      </c>
      <c r="C1576" s="62" t="s">
        <v>36</v>
      </c>
      <c r="D1576" s="62" t="s">
        <v>37</v>
      </c>
      <c r="E1576" s="62" t="s">
        <v>46</v>
      </c>
      <c r="F1576" s="62" t="s">
        <v>119</v>
      </c>
      <c r="G1576" s="63">
        <v>3641.98</v>
      </c>
      <c r="H1576" s="61">
        <v>443618543</v>
      </c>
      <c r="I1576" s="63">
        <v>0</v>
      </c>
      <c r="J1576" s="63">
        <v>0</v>
      </c>
      <c r="K1576" s="63">
        <v>0</v>
      </c>
      <c r="L1576" s="63">
        <v>-2.57</v>
      </c>
      <c r="M1576" s="63">
        <v>9873.15</v>
      </c>
      <c r="N1576" s="62" t="s">
        <v>1215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6">
        <v>45919.210868055554</v>
      </c>
      <c r="B1577" s="57">
        <v>444400382</v>
      </c>
      <c r="C1577" s="58" t="s">
        <v>36</v>
      </c>
      <c r="D1577" s="58" t="s">
        <v>38</v>
      </c>
      <c r="E1577" s="58" t="s">
        <v>45</v>
      </c>
      <c r="F1577" s="58" t="s">
        <v>119</v>
      </c>
      <c r="G1577" s="59">
        <v>3640.71</v>
      </c>
      <c r="H1577" s="57">
        <v>443619138</v>
      </c>
      <c r="I1577" s="59">
        <v>0</v>
      </c>
      <c r="J1577" s="59">
        <v>0</v>
      </c>
      <c r="K1577" s="59">
        <v>0</v>
      </c>
      <c r="L1577" s="59">
        <v>0</v>
      </c>
      <c r="M1577" s="59">
        <v>9873.15</v>
      </c>
      <c r="N1577" s="5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60">
        <v>45919.214849537035</v>
      </c>
      <c r="B1578" s="61">
        <v>444401410</v>
      </c>
      <c r="C1578" s="62" t="s">
        <v>36</v>
      </c>
      <c r="D1578" s="62" t="s">
        <v>37</v>
      </c>
      <c r="E1578" s="62" t="s">
        <v>46</v>
      </c>
      <c r="F1578" s="62" t="s">
        <v>119</v>
      </c>
      <c r="G1578" s="63">
        <v>3642.48</v>
      </c>
      <c r="H1578" s="61">
        <v>443620146</v>
      </c>
      <c r="I1578" s="63">
        <v>0</v>
      </c>
      <c r="J1578" s="63">
        <v>0</v>
      </c>
      <c r="K1578" s="63">
        <v>0</v>
      </c>
      <c r="L1578" s="63">
        <v>-3</v>
      </c>
      <c r="M1578" s="63">
        <v>9870.15</v>
      </c>
      <c r="N1578" s="62" t="s">
        <v>1272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6">
        <v>45919.214849537035</v>
      </c>
      <c r="B1579" s="57">
        <v>444401411</v>
      </c>
      <c r="C1579" s="58" t="s">
        <v>36</v>
      </c>
      <c r="D1579" s="58" t="s">
        <v>37</v>
      </c>
      <c r="E1579" s="58" t="s">
        <v>46</v>
      </c>
      <c r="F1579" s="58" t="s">
        <v>119</v>
      </c>
      <c r="G1579" s="59">
        <v>3642.48</v>
      </c>
      <c r="H1579" s="57">
        <v>443620147</v>
      </c>
      <c r="I1579" s="59">
        <v>0</v>
      </c>
      <c r="J1579" s="59">
        <v>0</v>
      </c>
      <c r="K1579" s="59">
        <v>0</v>
      </c>
      <c r="L1579" s="59">
        <v>-3</v>
      </c>
      <c r="M1579" s="59">
        <v>9867.15</v>
      </c>
      <c r="N1579" s="58" t="s">
        <v>1272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60">
        <v>45919.214849537035</v>
      </c>
      <c r="B1580" s="61">
        <v>444401412</v>
      </c>
      <c r="C1580" s="62" t="s">
        <v>36</v>
      </c>
      <c r="D1580" s="62" t="s">
        <v>37</v>
      </c>
      <c r="E1580" s="62" t="s">
        <v>46</v>
      </c>
      <c r="F1580" s="62" t="s">
        <v>119</v>
      </c>
      <c r="G1580" s="63">
        <v>3642.48</v>
      </c>
      <c r="H1580" s="61">
        <v>443620148</v>
      </c>
      <c r="I1580" s="63">
        <v>0</v>
      </c>
      <c r="J1580" s="63">
        <v>0</v>
      </c>
      <c r="K1580" s="63">
        <v>0</v>
      </c>
      <c r="L1580" s="63">
        <v>-3.07</v>
      </c>
      <c r="M1580" s="63">
        <v>9864.08</v>
      </c>
      <c r="N1580" s="62" t="s">
        <v>1272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6">
        <v>45919.214849537035</v>
      </c>
      <c r="B1581" s="57">
        <v>444401413</v>
      </c>
      <c r="C1581" s="58" t="s">
        <v>36</v>
      </c>
      <c r="D1581" s="58" t="s">
        <v>37</v>
      </c>
      <c r="E1581" s="58" t="s">
        <v>46</v>
      </c>
      <c r="F1581" s="58" t="s">
        <v>119</v>
      </c>
      <c r="G1581" s="59">
        <v>3642.48</v>
      </c>
      <c r="H1581" s="57">
        <v>443620149</v>
      </c>
      <c r="I1581" s="59">
        <v>0</v>
      </c>
      <c r="J1581" s="59">
        <v>0</v>
      </c>
      <c r="K1581" s="59">
        <v>0</v>
      </c>
      <c r="L1581" s="59">
        <v>-3.07</v>
      </c>
      <c r="M1581" s="59">
        <v>9861.01</v>
      </c>
      <c r="N1581" s="58" t="s">
        <v>1272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60">
        <v>45919.214849537035</v>
      </c>
      <c r="B1582" s="61">
        <v>444401414</v>
      </c>
      <c r="C1582" s="62" t="s">
        <v>36</v>
      </c>
      <c r="D1582" s="62" t="s">
        <v>37</v>
      </c>
      <c r="E1582" s="62" t="s">
        <v>46</v>
      </c>
      <c r="F1582" s="62" t="s">
        <v>119</v>
      </c>
      <c r="G1582" s="63">
        <v>3642.48</v>
      </c>
      <c r="H1582" s="61">
        <v>443620150</v>
      </c>
      <c r="I1582" s="63">
        <v>0</v>
      </c>
      <c r="J1582" s="63">
        <v>0</v>
      </c>
      <c r="K1582" s="63">
        <v>0</v>
      </c>
      <c r="L1582" s="63">
        <v>-3.05</v>
      </c>
      <c r="M1582" s="63">
        <v>9857.9599999999991</v>
      </c>
      <c r="N1582" s="62" t="s">
        <v>1219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6">
        <v>45919.214861111112</v>
      </c>
      <c r="B1583" s="57">
        <v>444401416</v>
      </c>
      <c r="C1583" s="58" t="s">
        <v>36</v>
      </c>
      <c r="D1583" s="58" t="s">
        <v>37</v>
      </c>
      <c r="E1583" s="58" t="s">
        <v>46</v>
      </c>
      <c r="F1583" s="58" t="s">
        <v>119</v>
      </c>
      <c r="G1583" s="59">
        <v>3642.48</v>
      </c>
      <c r="H1583" s="57">
        <v>443620151</v>
      </c>
      <c r="I1583" s="59">
        <v>0</v>
      </c>
      <c r="J1583" s="59">
        <v>0</v>
      </c>
      <c r="K1583" s="59">
        <v>0</v>
      </c>
      <c r="L1583" s="59">
        <v>-3.05</v>
      </c>
      <c r="M1583" s="59">
        <v>9854.91</v>
      </c>
      <c r="N1583" s="58" t="s">
        <v>1219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60">
        <v>45919.214861111112</v>
      </c>
      <c r="B1584" s="61">
        <v>444401418</v>
      </c>
      <c r="C1584" s="62" t="s">
        <v>36</v>
      </c>
      <c r="D1584" s="62" t="s">
        <v>37</v>
      </c>
      <c r="E1584" s="62" t="s">
        <v>46</v>
      </c>
      <c r="F1584" s="62" t="s">
        <v>119</v>
      </c>
      <c r="G1584" s="63">
        <v>3642.48</v>
      </c>
      <c r="H1584" s="61">
        <v>443620152</v>
      </c>
      <c r="I1584" s="63">
        <v>0</v>
      </c>
      <c r="J1584" s="63">
        <v>0</v>
      </c>
      <c r="K1584" s="63">
        <v>0</v>
      </c>
      <c r="L1584" s="63">
        <v>-3.06</v>
      </c>
      <c r="M1584" s="63">
        <v>9851.85</v>
      </c>
      <c r="N1584" s="62" t="s">
        <v>1129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6">
        <v>45919.214930555558</v>
      </c>
      <c r="B1585" s="57">
        <v>444401469</v>
      </c>
      <c r="C1585" s="58" t="s">
        <v>36</v>
      </c>
      <c r="D1585" s="58" t="s">
        <v>37</v>
      </c>
      <c r="E1585" s="58" t="s">
        <v>46</v>
      </c>
      <c r="F1585" s="58" t="s">
        <v>119</v>
      </c>
      <c r="G1585" s="59">
        <v>3643.21</v>
      </c>
      <c r="H1585" s="57">
        <v>443620201</v>
      </c>
      <c r="I1585" s="59">
        <v>0</v>
      </c>
      <c r="J1585" s="59">
        <v>0</v>
      </c>
      <c r="K1585" s="59">
        <v>0</v>
      </c>
      <c r="L1585" s="59">
        <v>-2.5</v>
      </c>
      <c r="M1585" s="59">
        <v>9849.35</v>
      </c>
      <c r="N1585" s="58" t="s">
        <v>1273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60">
        <v>45919.216539351852</v>
      </c>
      <c r="B1586" s="61">
        <v>444402556</v>
      </c>
      <c r="C1586" s="62" t="s">
        <v>36</v>
      </c>
      <c r="D1586" s="62" t="s">
        <v>37</v>
      </c>
      <c r="E1586" s="62" t="s">
        <v>45</v>
      </c>
      <c r="F1586" s="62" t="s">
        <v>119</v>
      </c>
      <c r="G1586" s="63">
        <v>3643.56</v>
      </c>
      <c r="H1586" s="61">
        <v>443621274</v>
      </c>
      <c r="I1586" s="63">
        <v>0</v>
      </c>
      <c r="J1586" s="63">
        <v>0</v>
      </c>
      <c r="K1586" s="63">
        <v>0</v>
      </c>
      <c r="L1586" s="63">
        <v>0</v>
      </c>
      <c r="M1586" s="63">
        <v>9849.35</v>
      </c>
      <c r="N1586" s="62" t="s">
        <v>114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6">
        <v>45919.216539351852</v>
      </c>
      <c r="B1587" s="57">
        <v>444402558</v>
      </c>
      <c r="C1587" s="58" t="s">
        <v>36</v>
      </c>
      <c r="D1587" s="58" t="s">
        <v>37</v>
      </c>
      <c r="E1587" s="58" t="s">
        <v>45</v>
      </c>
      <c r="F1587" s="58" t="s">
        <v>119</v>
      </c>
      <c r="G1587" s="59">
        <v>3643.48</v>
      </c>
      <c r="H1587" s="57">
        <v>443621276</v>
      </c>
      <c r="I1587" s="59">
        <v>0</v>
      </c>
      <c r="J1587" s="59">
        <v>0</v>
      </c>
      <c r="K1587" s="59">
        <v>0</v>
      </c>
      <c r="L1587" s="59">
        <v>0</v>
      </c>
      <c r="M1587" s="59">
        <v>9849.35</v>
      </c>
      <c r="N1587" s="58" t="s">
        <v>118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60">
        <v>45919.216539351852</v>
      </c>
      <c r="B1588" s="61">
        <v>444402560</v>
      </c>
      <c r="C1588" s="62" t="s">
        <v>36</v>
      </c>
      <c r="D1588" s="62" t="s">
        <v>37</v>
      </c>
      <c r="E1588" s="62" t="s">
        <v>45</v>
      </c>
      <c r="F1588" s="62" t="s">
        <v>119</v>
      </c>
      <c r="G1588" s="63">
        <v>3643.48</v>
      </c>
      <c r="H1588" s="61">
        <v>443621278</v>
      </c>
      <c r="I1588" s="63">
        <v>0</v>
      </c>
      <c r="J1588" s="63">
        <v>0</v>
      </c>
      <c r="K1588" s="63">
        <v>0</v>
      </c>
      <c r="L1588" s="63">
        <v>0</v>
      </c>
      <c r="M1588" s="63">
        <v>9849.35</v>
      </c>
      <c r="N1588" s="62" t="s">
        <v>115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6">
        <v>45919.218553240738</v>
      </c>
      <c r="B1589" s="57">
        <v>444403191</v>
      </c>
      <c r="C1589" s="58" t="s">
        <v>36</v>
      </c>
      <c r="D1589" s="58" t="s">
        <v>38</v>
      </c>
      <c r="E1589" s="58" t="s">
        <v>46</v>
      </c>
      <c r="F1589" s="58" t="s">
        <v>119</v>
      </c>
      <c r="G1589" s="59">
        <v>3647.12</v>
      </c>
      <c r="H1589" s="57">
        <v>443621892</v>
      </c>
      <c r="I1589" s="59">
        <v>0</v>
      </c>
      <c r="J1589" s="59">
        <v>0</v>
      </c>
      <c r="K1589" s="59">
        <v>0</v>
      </c>
      <c r="L1589" s="59">
        <v>3.56</v>
      </c>
      <c r="M1589" s="59">
        <v>9852.91</v>
      </c>
      <c r="N1589" s="58" t="s">
        <v>1274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60">
        <v>45919.218969907408</v>
      </c>
      <c r="B1590" s="61">
        <v>444403330</v>
      </c>
      <c r="C1590" s="62" t="s">
        <v>36</v>
      </c>
      <c r="D1590" s="62" t="s">
        <v>37</v>
      </c>
      <c r="E1590" s="62" t="s">
        <v>45</v>
      </c>
      <c r="F1590" s="62" t="s">
        <v>119</v>
      </c>
      <c r="G1590" s="63">
        <v>3646.28</v>
      </c>
      <c r="H1590" s="61">
        <v>443622035</v>
      </c>
      <c r="I1590" s="63">
        <v>0</v>
      </c>
      <c r="J1590" s="63">
        <v>0</v>
      </c>
      <c r="K1590" s="63">
        <v>0</v>
      </c>
      <c r="L1590" s="63">
        <v>0</v>
      </c>
      <c r="M1590" s="63">
        <v>9852.91</v>
      </c>
      <c r="N1590" s="62" t="s">
        <v>114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6">
        <v>45919.2190162037</v>
      </c>
      <c r="B1591" s="57">
        <v>444403343</v>
      </c>
      <c r="C1591" s="58" t="s">
        <v>36</v>
      </c>
      <c r="D1591" s="58" t="s">
        <v>38</v>
      </c>
      <c r="E1591" s="58" t="s">
        <v>46</v>
      </c>
      <c r="F1591" s="58" t="s">
        <v>119</v>
      </c>
      <c r="G1591" s="59">
        <v>3645.9</v>
      </c>
      <c r="H1591" s="57">
        <v>443622049</v>
      </c>
      <c r="I1591" s="59">
        <v>0</v>
      </c>
      <c r="J1591" s="59">
        <v>0</v>
      </c>
      <c r="K1591" s="59">
        <v>0</v>
      </c>
      <c r="L1591" s="59">
        <v>2.42</v>
      </c>
      <c r="M1591" s="59">
        <v>9855.33</v>
      </c>
      <c r="N1591" s="58" t="s">
        <v>1275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60">
        <v>45919.219085648147</v>
      </c>
      <c r="B1592" s="61">
        <v>444403353</v>
      </c>
      <c r="C1592" s="62" t="s">
        <v>36</v>
      </c>
      <c r="D1592" s="62" t="s">
        <v>37</v>
      </c>
      <c r="E1592" s="62" t="s">
        <v>45</v>
      </c>
      <c r="F1592" s="62" t="s">
        <v>119</v>
      </c>
      <c r="G1592" s="63">
        <v>3646.18</v>
      </c>
      <c r="H1592" s="61">
        <v>443622059</v>
      </c>
      <c r="I1592" s="63">
        <v>0</v>
      </c>
      <c r="J1592" s="63">
        <v>0</v>
      </c>
      <c r="K1592" s="63">
        <v>0</v>
      </c>
      <c r="L1592" s="63">
        <v>0</v>
      </c>
      <c r="M1592" s="63">
        <v>9855.33</v>
      </c>
      <c r="N1592" s="62" t="s">
        <v>115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6">
        <v>45919.219178240739</v>
      </c>
      <c r="B1593" s="57">
        <v>444403363</v>
      </c>
      <c r="C1593" s="58" t="s">
        <v>36</v>
      </c>
      <c r="D1593" s="58" t="s">
        <v>38</v>
      </c>
      <c r="E1593" s="58" t="s">
        <v>46</v>
      </c>
      <c r="F1593" s="58" t="s">
        <v>119</v>
      </c>
      <c r="G1593" s="59">
        <v>3645.79</v>
      </c>
      <c r="H1593" s="57">
        <v>443622068</v>
      </c>
      <c r="I1593" s="59">
        <v>0</v>
      </c>
      <c r="J1593" s="59">
        <v>0</v>
      </c>
      <c r="K1593" s="59">
        <v>0</v>
      </c>
      <c r="L1593" s="59">
        <v>2.31</v>
      </c>
      <c r="M1593" s="59">
        <v>9857.64</v>
      </c>
      <c r="N1593" s="58" t="s">
        <v>1276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60">
        <v>45919.219201388885</v>
      </c>
      <c r="B1594" s="61">
        <v>444403364</v>
      </c>
      <c r="C1594" s="62" t="s">
        <v>36</v>
      </c>
      <c r="D1594" s="62" t="s">
        <v>37</v>
      </c>
      <c r="E1594" s="62" t="s">
        <v>45</v>
      </c>
      <c r="F1594" s="62" t="s">
        <v>119</v>
      </c>
      <c r="G1594" s="63">
        <v>3646.01</v>
      </c>
      <c r="H1594" s="61">
        <v>443622069</v>
      </c>
      <c r="I1594" s="63">
        <v>0</v>
      </c>
      <c r="J1594" s="63">
        <v>0</v>
      </c>
      <c r="K1594" s="63">
        <v>0</v>
      </c>
      <c r="L1594" s="63">
        <v>0</v>
      </c>
      <c r="M1594" s="63">
        <v>9857.64</v>
      </c>
      <c r="N1594" s="62" t="s">
        <v>118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6">
        <v>45919.220011574071</v>
      </c>
      <c r="B1595" s="57">
        <v>444404098</v>
      </c>
      <c r="C1595" s="58" t="s">
        <v>36</v>
      </c>
      <c r="D1595" s="58" t="s">
        <v>37</v>
      </c>
      <c r="E1595" s="58" t="s">
        <v>45</v>
      </c>
      <c r="F1595" s="58" t="s">
        <v>119</v>
      </c>
      <c r="G1595" s="59">
        <v>3644.81</v>
      </c>
      <c r="H1595" s="57">
        <v>443622806</v>
      </c>
      <c r="I1595" s="59">
        <v>0</v>
      </c>
      <c r="J1595" s="59">
        <v>0</v>
      </c>
      <c r="K1595" s="59">
        <v>0</v>
      </c>
      <c r="L1595" s="59">
        <v>0</v>
      </c>
      <c r="M1595" s="59">
        <v>9857.64</v>
      </c>
      <c r="N1595" s="5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60">
        <v>45919.220011574071</v>
      </c>
      <c r="B1596" s="61">
        <v>444404102</v>
      </c>
      <c r="C1596" s="62" t="s">
        <v>36</v>
      </c>
      <c r="D1596" s="62" t="s">
        <v>37</v>
      </c>
      <c r="E1596" s="62" t="s">
        <v>45</v>
      </c>
      <c r="F1596" s="62" t="s">
        <v>119</v>
      </c>
      <c r="G1596" s="63">
        <v>3644.81</v>
      </c>
      <c r="H1596" s="61">
        <v>443622810</v>
      </c>
      <c r="I1596" s="63">
        <v>0</v>
      </c>
      <c r="J1596" s="63">
        <v>0</v>
      </c>
      <c r="K1596" s="63">
        <v>0</v>
      </c>
      <c r="L1596" s="63">
        <v>0</v>
      </c>
      <c r="M1596" s="63">
        <v>9857.64</v>
      </c>
      <c r="N1596" s="62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6">
        <v>45919.220011574071</v>
      </c>
      <c r="B1597" s="57">
        <v>444404105</v>
      </c>
      <c r="C1597" s="58" t="s">
        <v>36</v>
      </c>
      <c r="D1597" s="58" t="s">
        <v>37</v>
      </c>
      <c r="E1597" s="58" t="s">
        <v>45</v>
      </c>
      <c r="F1597" s="58" t="s">
        <v>119</v>
      </c>
      <c r="G1597" s="59">
        <v>3644.86</v>
      </c>
      <c r="H1597" s="57">
        <v>443622814</v>
      </c>
      <c r="I1597" s="59">
        <v>0</v>
      </c>
      <c r="J1597" s="59">
        <v>0</v>
      </c>
      <c r="K1597" s="59">
        <v>0</v>
      </c>
      <c r="L1597" s="59">
        <v>0</v>
      </c>
      <c r="M1597" s="59">
        <v>9857.64</v>
      </c>
      <c r="N1597" s="58" t="s">
        <v>107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60">
        <v>45919.220011574071</v>
      </c>
      <c r="B1598" s="61">
        <v>444404113</v>
      </c>
      <c r="C1598" s="62" t="s">
        <v>36</v>
      </c>
      <c r="D1598" s="62" t="s">
        <v>37</v>
      </c>
      <c r="E1598" s="62" t="s">
        <v>45</v>
      </c>
      <c r="F1598" s="62" t="s">
        <v>119</v>
      </c>
      <c r="G1598" s="63">
        <v>3644.86</v>
      </c>
      <c r="H1598" s="61">
        <v>443622822</v>
      </c>
      <c r="I1598" s="63">
        <v>0</v>
      </c>
      <c r="J1598" s="63">
        <v>0</v>
      </c>
      <c r="K1598" s="63">
        <v>0</v>
      </c>
      <c r="L1598" s="63">
        <v>0</v>
      </c>
      <c r="M1598" s="63">
        <v>9857.64</v>
      </c>
      <c r="N1598" s="62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6">
        <v>45919.220011574071</v>
      </c>
      <c r="B1599" s="57">
        <v>444404117</v>
      </c>
      <c r="C1599" s="58" t="s">
        <v>36</v>
      </c>
      <c r="D1599" s="58" t="s">
        <v>37</v>
      </c>
      <c r="E1599" s="58" t="s">
        <v>45</v>
      </c>
      <c r="F1599" s="58" t="s">
        <v>119</v>
      </c>
      <c r="G1599" s="59">
        <v>3644.79</v>
      </c>
      <c r="H1599" s="57">
        <v>443622826</v>
      </c>
      <c r="I1599" s="59">
        <v>0</v>
      </c>
      <c r="J1599" s="59">
        <v>0</v>
      </c>
      <c r="K1599" s="59">
        <v>0</v>
      </c>
      <c r="L1599" s="59">
        <v>0</v>
      </c>
      <c r="M1599" s="59">
        <v>9857.64</v>
      </c>
      <c r="N1599" s="58" t="s">
        <v>108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60">
        <v>45919.220023148147</v>
      </c>
      <c r="B1600" s="61">
        <v>444404124</v>
      </c>
      <c r="C1600" s="62" t="s">
        <v>36</v>
      </c>
      <c r="D1600" s="62" t="s">
        <v>37</v>
      </c>
      <c r="E1600" s="62" t="s">
        <v>45</v>
      </c>
      <c r="F1600" s="62" t="s">
        <v>119</v>
      </c>
      <c r="G1600" s="63">
        <v>3644.76</v>
      </c>
      <c r="H1600" s="61">
        <v>443622833</v>
      </c>
      <c r="I1600" s="63">
        <v>0</v>
      </c>
      <c r="J1600" s="63">
        <v>0</v>
      </c>
      <c r="K1600" s="63">
        <v>0</v>
      </c>
      <c r="L1600" s="63">
        <v>0</v>
      </c>
      <c r="M1600" s="63">
        <v>9857.64</v>
      </c>
      <c r="N1600" s="62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6">
        <v>45919.220023148147</v>
      </c>
      <c r="B1601" s="57">
        <v>444404126</v>
      </c>
      <c r="C1601" s="58" t="s">
        <v>36</v>
      </c>
      <c r="D1601" s="58" t="s">
        <v>37</v>
      </c>
      <c r="E1601" s="58" t="s">
        <v>45</v>
      </c>
      <c r="F1601" s="58" t="s">
        <v>119</v>
      </c>
      <c r="G1601" s="59">
        <v>3644.75</v>
      </c>
      <c r="H1601" s="57">
        <v>443622835</v>
      </c>
      <c r="I1601" s="59">
        <v>0</v>
      </c>
      <c r="J1601" s="59">
        <v>0</v>
      </c>
      <c r="K1601" s="59">
        <v>0</v>
      </c>
      <c r="L1601" s="59">
        <v>0</v>
      </c>
      <c r="M1601" s="59">
        <v>9857.64</v>
      </c>
      <c r="N1601" s="58" t="s">
        <v>113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60">
        <v>45919.2265625</v>
      </c>
      <c r="B1602" s="61">
        <v>444406228</v>
      </c>
      <c r="C1602" s="62" t="s">
        <v>36</v>
      </c>
      <c r="D1602" s="62" t="s">
        <v>38</v>
      </c>
      <c r="E1602" s="62" t="s">
        <v>46</v>
      </c>
      <c r="F1602" s="62" t="s">
        <v>119</v>
      </c>
      <c r="G1602" s="63">
        <v>3646.32</v>
      </c>
      <c r="H1602" s="61">
        <v>443624932</v>
      </c>
      <c r="I1602" s="63">
        <v>0</v>
      </c>
      <c r="J1602" s="63">
        <v>0</v>
      </c>
      <c r="K1602" s="63">
        <v>0</v>
      </c>
      <c r="L1602" s="63">
        <v>1.46</v>
      </c>
      <c r="M1602" s="63">
        <v>9859.1</v>
      </c>
      <c r="N1602" s="62" t="s">
        <v>1277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6">
        <v>45919.2265625</v>
      </c>
      <c r="B1603" s="57">
        <v>444406229</v>
      </c>
      <c r="C1603" s="58" t="s">
        <v>36</v>
      </c>
      <c r="D1603" s="58" t="s">
        <v>38</v>
      </c>
      <c r="E1603" s="58" t="s">
        <v>46</v>
      </c>
      <c r="F1603" s="58" t="s">
        <v>119</v>
      </c>
      <c r="G1603" s="59">
        <v>3646.32</v>
      </c>
      <c r="H1603" s="57">
        <v>443624933</v>
      </c>
      <c r="I1603" s="59">
        <v>0</v>
      </c>
      <c r="J1603" s="59">
        <v>0</v>
      </c>
      <c r="K1603" s="59">
        <v>0</v>
      </c>
      <c r="L1603" s="59">
        <v>1.53</v>
      </c>
      <c r="M1603" s="59">
        <v>9860.6299999999992</v>
      </c>
      <c r="N1603" s="58" t="s">
        <v>1277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60">
        <v>45919.2265625</v>
      </c>
      <c r="B1604" s="61">
        <v>444406230</v>
      </c>
      <c r="C1604" s="62" t="s">
        <v>36</v>
      </c>
      <c r="D1604" s="62" t="s">
        <v>38</v>
      </c>
      <c r="E1604" s="62" t="s">
        <v>46</v>
      </c>
      <c r="F1604" s="62" t="s">
        <v>119</v>
      </c>
      <c r="G1604" s="63">
        <v>3646.32</v>
      </c>
      <c r="H1604" s="61">
        <v>443624934</v>
      </c>
      <c r="I1604" s="63">
        <v>0</v>
      </c>
      <c r="J1604" s="63">
        <v>0</v>
      </c>
      <c r="K1604" s="63">
        <v>0</v>
      </c>
      <c r="L1604" s="63">
        <v>1.56</v>
      </c>
      <c r="M1604" s="63">
        <v>9862.19</v>
      </c>
      <c r="N1604" s="62" t="s">
        <v>1277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6">
        <v>45919.227060185185</v>
      </c>
      <c r="B1605" s="57">
        <v>444406317</v>
      </c>
      <c r="C1605" s="58" t="s">
        <v>36</v>
      </c>
      <c r="D1605" s="58" t="s">
        <v>37</v>
      </c>
      <c r="E1605" s="58" t="s">
        <v>45</v>
      </c>
      <c r="F1605" s="58" t="s">
        <v>119</v>
      </c>
      <c r="G1605" s="59">
        <v>3645.85</v>
      </c>
      <c r="H1605" s="57">
        <v>443625020</v>
      </c>
      <c r="I1605" s="59">
        <v>0</v>
      </c>
      <c r="J1605" s="59">
        <v>0</v>
      </c>
      <c r="K1605" s="59">
        <v>0</v>
      </c>
      <c r="L1605" s="59">
        <v>0</v>
      </c>
      <c r="M1605" s="59">
        <v>9862.19</v>
      </c>
      <c r="N1605" s="5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60">
        <v>45919.227071759262</v>
      </c>
      <c r="B1606" s="61">
        <v>444406318</v>
      </c>
      <c r="C1606" s="62" t="s">
        <v>36</v>
      </c>
      <c r="D1606" s="62" t="s">
        <v>37</v>
      </c>
      <c r="E1606" s="62" t="s">
        <v>45</v>
      </c>
      <c r="F1606" s="62" t="s">
        <v>119</v>
      </c>
      <c r="G1606" s="63">
        <v>3645.81</v>
      </c>
      <c r="H1606" s="61">
        <v>443625021</v>
      </c>
      <c r="I1606" s="63">
        <v>0</v>
      </c>
      <c r="J1606" s="63">
        <v>0</v>
      </c>
      <c r="K1606" s="63">
        <v>0</v>
      </c>
      <c r="L1606" s="63">
        <v>0</v>
      </c>
      <c r="M1606" s="63">
        <v>9862.19</v>
      </c>
      <c r="N1606" s="62" t="s">
        <v>107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6">
        <v>45919.227071759262</v>
      </c>
      <c r="B1607" s="57">
        <v>444406319</v>
      </c>
      <c r="C1607" s="58" t="s">
        <v>36</v>
      </c>
      <c r="D1607" s="58" t="s">
        <v>37</v>
      </c>
      <c r="E1607" s="58" t="s">
        <v>45</v>
      </c>
      <c r="F1607" s="58" t="s">
        <v>119</v>
      </c>
      <c r="G1607" s="59">
        <v>3645.81</v>
      </c>
      <c r="H1607" s="57">
        <v>443625022</v>
      </c>
      <c r="I1607" s="59">
        <v>0</v>
      </c>
      <c r="J1607" s="59">
        <v>0</v>
      </c>
      <c r="K1607" s="59">
        <v>0</v>
      </c>
      <c r="L1607" s="59">
        <v>0</v>
      </c>
      <c r="M1607" s="59">
        <v>9862.19</v>
      </c>
      <c r="N1607" s="58" t="s">
        <v>108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60">
        <v>45919.22724537037</v>
      </c>
      <c r="B1608" s="61">
        <v>444406368</v>
      </c>
      <c r="C1608" s="62" t="s">
        <v>36</v>
      </c>
      <c r="D1608" s="62" t="s">
        <v>38</v>
      </c>
      <c r="E1608" s="62" t="s">
        <v>46</v>
      </c>
      <c r="F1608" s="62" t="s">
        <v>119</v>
      </c>
      <c r="G1608" s="63">
        <v>3645.2</v>
      </c>
      <c r="H1608" s="61">
        <v>443625071</v>
      </c>
      <c r="I1608" s="63">
        <v>0</v>
      </c>
      <c r="J1608" s="63">
        <v>0</v>
      </c>
      <c r="K1608" s="63">
        <v>0</v>
      </c>
      <c r="L1608" s="63">
        <v>0.34</v>
      </c>
      <c r="M1608" s="63">
        <v>9862.5300000000007</v>
      </c>
      <c r="N1608" s="62" t="s">
        <v>1278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6">
        <v>45919.22724537037</v>
      </c>
      <c r="B1609" s="57">
        <v>444406369</v>
      </c>
      <c r="C1609" s="58" t="s">
        <v>36</v>
      </c>
      <c r="D1609" s="58" t="s">
        <v>38</v>
      </c>
      <c r="E1609" s="58" t="s">
        <v>46</v>
      </c>
      <c r="F1609" s="58" t="s">
        <v>119</v>
      </c>
      <c r="G1609" s="59">
        <v>3645.15</v>
      </c>
      <c r="H1609" s="57">
        <v>443625072</v>
      </c>
      <c r="I1609" s="59">
        <v>0</v>
      </c>
      <c r="J1609" s="59">
        <v>0</v>
      </c>
      <c r="K1609" s="59">
        <v>0</v>
      </c>
      <c r="L1609" s="59">
        <v>0.34</v>
      </c>
      <c r="M1609" s="59">
        <v>9862.8700000000008</v>
      </c>
      <c r="N1609" s="58" t="s">
        <v>1279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60">
        <v>45919.22724537037</v>
      </c>
      <c r="B1610" s="61">
        <v>444406370</v>
      </c>
      <c r="C1610" s="62" t="s">
        <v>36</v>
      </c>
      <c r="D1610" s="62" t="s">
        <v>38</v>
      </c>
      <c r="E1610" s="62" t="s">
        <v>46</v>
      </c>
      <c r="F1610" s="62" t="s">
        <v>119</v>
      </c>
      <c r="G1610" s="63">
        <v>3645.15</v>
      </c>
      <c r="H1610" s="61">
        <v>443625073</v>
      </c>
      <c r="I1610" s="63">
        <v>0</v>
      </c>
      <c r="J1610" s="63">
        <v>0</v>
      </c>
      <c r="K1610" s="63">
        <v>0</v>
      </c>
      <c r="L1610" s="63">
        <v>0.34</v>
      </c>
      <c r="M1610" s="63">
        <v>9863.2099999999991</v>
      </c>
      <c r="N1610" s="62" t="s">
        <v>1279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6">
        <v>45919.227523148147</v>
      </c>
      <c r="B1611" s="57">
        <v>444406518</v>
      </c>
      <c r="C1611" s="58" t="s">
        <v>36</v>
      </c>
      <c r="D1611" s="58" t="s">
        <v>37</v>
      </c>
      <c r="E1611" s="58" t="s">
        <v>45</v>
      </c>
      <c r="F1611" s="58" t="s">
        <v>119</v>
      </c>
      <c r="G1611" s="59">
        <v>3645.85</v>
      </c>
      <c r="H1611" s="57">
        <v>443625218</v>
      </c>
      <c r="I1611" s="59">
        <v>0</v>
      </c>
      <c r="J1611" s="59">
        <v>0</v>
      </c>
      <c r="K1611" s="59">
        <v>0</v>
      </c>
      <c r="L1611" s="59">
        <v>0</v>
      </c>
      <c r="M1611" s="59">
        <v>9863.2099999999991</v>
      </c>
      <c r="N1611" s="5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60">
        <v>45919.227534722224</v>
      </c>
      <c r="B1612" s="61">
        <v>444406520</v>
      </c>
      <c r="C1612" s="62" t="s">
        <v>36</v>
      </c>
      <c r="D1612" s="62" t="s">
        <v>37</v>
      </c>
      <c r="E1612" s="62" t="s">
        <v>45</v>
      </c>
      <c r="F1612" s="62" t="s">
        <v>119</v>
      </c>
      <c r="G1612" s="63">
        <v>3645.85</v>
      </c>
      <c r="H1612" s="61">
        <v>443625220</v>
      </c>
      <c r="I1612" s="63">
        <v>0</v>
      </c>
      <c r="J1612" s="63">
        <v>0</v>
      </c>
      <c r="K1612" s="63">
        <v>0</v>
      </c>
      <c r="L1612" s="63">
        <v>0</v>
      </c>
      <c r="M1612" s="63">
        <v>9863.2099999999991</v>
      </c>
      <c r="N1612" s="62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6">
        <v>45919.227534722224</v>
      </c>
      <c r="B1613" s="57">
        <v>444406522</v>
      </c>
      <c r="C1613" s="58" t="s">
        <v>36</v>
      </c>
      <c r="D1613" s="58" t="s">
        <v>37</v>
      </c>
      <c r="E1613" s="58" t="s">
        <v>45</v>
      </c>
      <c r="F1613" s="58" t="s">
        <v>119</v>
      </c>
      <c r="G1613" s="59">
        <v>3645.85</v>
      </c>
      <c r="H1613" s="57">
        <v>443625222</v>
      </c>
      <c r="I1613" s="59">
        <v>0</v>
      </c>
      <c r="J1613" s="59">
        <v>0</v>
      </c>
      <c r="K1613" s="59">
        <v>0</v>
      </c>
      <c r="L1613" s="59">
        <v>0</v>
      </c>
      <c r="M1613" s="59">
        <v>9863.2099999999991</v>
      </c>
      <c r="N1613" s="5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60">
        <v>45919.229849537034</v>
      </c>
      <c r="B1614" s="61">
        <v>444406876</v>
      </c>
      <c r="C1614" s="62" t="s">
        <v>36</v>
      </c>
      <c r="D1614" s="62" t="s">
        <v>38</v>
      </c>
      <c r="E1614" s="62" t="s">
        <v>46</v>
      </c>
      <c r="F1614" s="62" t="s">
        <v>119</v>
      </c>
      <c r="G1614" s="63">
        <v>3644.33</v>
      </c>
      <c r="H1614" s="61">
        <v>443625558</v>
      </c>
      <c r="I1614" s="63">
        <v>0</v>
      </c>
      <c r="J1614" s="63">
        <v>0</v>
      </c>
      <c r="K1614" s="63">
        <v>0</v>
      </c>
      <c r="L1614" s="63">
        <v>-1.48</v>
      </c>
      <c r="M1614" s="63">
        <v>9861.73</v>
      </c>
      <c r="N1614" s="62" t="s">
        <v>1280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6">
        <v>45919.236898148149</v>
      </c>
      <c r="B1615" s="57">
        <v>444408562</v>
      </c>
      <c r="C1615" s="58" t="s">
        <v>36</v>
      </c>
      <c r="D1615" s="58" t="s">
        <v>38</v>
      </c>
      <c r="E1615" s="58" t="s">
        <v>46</v>
      </c>
      <c r="F1615" s="58" t="s">
        <v>119</v>
      </c>
      <c r="G1615" s="59">
        <v>3647.37</v>
      </c>
      <c r="H1615" s="57">
        <v>443627204</v>
      </c>
      <c r="I1615" s="59">
        <v>0</v>
      </c>
      <c r="J1615" s="59">
        <v>0</v>
      </c>
      <c r="K1615" s="59">
        <v>0</v>
      </c>
      <c r="L1615" s="59">
        <v>1.52</v>
      </c>
      <c r="M1615" s="59">
        <v>9863.25</v>
      </c>
      <c r="N1615" s="58" t="s">
        <v>1281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60">
        <v>45919.236898148149</v>
      </c>
      <c r="B1616" s="61">
        <v>444408565</v>
      </c>
      <c r="C1616" s="62" t="s">
        <v>36</v>
      </c>
      <c r="D1616" s="62" t="s">
        <v>38</v>
      </c>
      <c r="E1616" s="62" t="s">
        <v>46</v>
      </c>
      <c r="F1616" s="62" t="s">
        <v>119</v>
      </c>
      <c r="G1616" s="63">
        <v>3647.37</v>
      </c>
      <c r="H1616" s="61">
        <v>443627205</v>
      </c>
      <c r="I1616" s="63">
        <v>0</v>
      </c>
      <c r="J1616" s="63">
        <v>0</v>
      </c>
      <c r="K1616" s="63">
        <v>0</v>
      </c>
      <c r="L1616" s="63">
        <v>1.56</v>
      </c>
      <c r="M1616" s="63">
        <v>9864.81</v>
      </c>
      <c r="N1616" s="62" t="s">
        <v>1281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6">
        <v>45919.237256944441</v>
      </c>
      <c r="B1617" s="57">
        <v>444408686</v>
      </c>
      <c r="C1617" s="58" t="s">
        <v>36</v>
      </c>
      <c r="D1617" s="58" t="s">
        <v>38</v>
      </c>
      <c r="E1617" s="58" t="s">
        <v>46</v>
      </c>
      <c r="F1617" s="58" t="s">
        <v>119</v>
      </c>
      <c r="G1617" s="59">
        <v>3646.47</v>
      </c>
      <c r="H1617" s="57">
        <v>443627321</v>
      </c>
      <c r="I1617" s="59">
        <v>0</v>
      </c>
      <c r="J1617" s="59">
        <v>0</v>
      </c>
      <c r="K1617" s="59">
        <v>0</v>
      </c>
      <c r="L1617" s="59">
        <v>0.28999999999999998</v>
      </c>
      <c r="M1617" s="59">
        <v>9865.1</v>
      </c>
      <c r="N1617" s="58" t="s">
        <v>1282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60">
        <v>45919.237824074073</v>
      </c>
      <c r="B1618" s="61">
        <v>444408746</v>
      </c>
      <c r="C1618" s="62" t="s">
        <v>36</v>
      </c>
      <c r="D1618" s="62" t="s">
        <v>37</v>
      </c>
      <c r="E1618" s="62" t="s">
        <v>45</v>
      </c>
      <c r="F1618" s="62" t="s">
        <v>119</v>
      </c>
      <c r="G1618" s="63">
        <v>3647.09</v>
      </c>
      <c r="H1618" s="61">
        <v>443627377</v>
      </c>
      <c r="I1618" s="63">
        <v>0</v>
      </c>
      <c r="J1618" s="63">
        <v>0</v>
      </c>
      <c r="K1618" s="63">
        <v>0</v>
      </c>
      <c r="L1618" s="63">
        <v>0</v>
      </c>
      <c r="M1618" s="63">
        <v>9865.1</v>
      </c>
      <c r="N1618" s="62" t="s">
        <v>115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6">
        <v>45919.238287037035</v>
      </c>
      <c r="B1619" s="57">
        <v>444408818</v>
      </c>
      <c r="C1619" s="58" t="s">
        <v>36</v>
      </c>
      <c r="D1619" s="58" t="s">
        <v>37</v>
      </c>
      <c r="E1619" s="58" t="s">
        <v>45</v>
      </c>
      <c r="F1619" s="58" t="s">
        <v>119</v>
      </c>
      <c r="G1619" s="59">
        <v>3646.72</v>
      </c>
      <c r="H1619" s="57">
        <v>443627446</v>
      </c>
      <c r="I1619" s="59">
        <v>0</v>
      </c>
      <c r="J1619" s="59">
        <v>0</v>
      </c>
      <c r="K1619" s="59">
        <v>0</v>
      </c>
      <c r="L1619" s="59">
        <v>0</v>
      </c>
      <c r="M1619" s="59">
        <v>9865.1</v>
      </c>
      <c r="N1619" s="5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60">
        <v>45919.239201388889</v>
      </c>
      <c r="B1620" s="61">
        <v>444408966</v>
      </c>
      <c r="C1620" s="62" t="s">
        <v>36</v>
      </c>
      <c r="D1620" s="62" t="s">
        <v>38</v>
      </c>
      <c r="E1620" s="62" t="s">
        <v>46</v>
      </c>
      <c r="F1620" s="62" t="s">
        <v>119</v>
      </c>
      <c r="G1620" s="63">
        <v>3646.36</v>
      </c>
      <c r="H1620" s="61">
        <v>443627593</v>
      </c>
      <c r="I1620" s="63">
        <v>0</v>
      </c>
      <c r="J1620" s="63">
        <v>0</v>
      </c>
      <c r="K1620" s="63">
        <v>0</v>
      </c>
      <c r="L1620" s="63">
        <v>0.51</v>
      </c>
      <c r="M1620" s="63">
        <v>9865.61</v>
      </c>
      <c r="N1620" s="62" t="s">
        <v>1257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6">
        <v>45919.239201388889</v>
      </c>
      <c r="B1621" s="57">
        <v>444408967</v>
      </c>
      <c r="C1621" s="58" t="s">
        <v>36</v>
      </c>
      <c r="D1621" s="58" t="s">
        <v>38</v>
      </c>
      <c r="E1621" s="58" t="s">
        <v>46</v>
      </c>
      <c r="F1621" s="58" t="s">
        <v>119</v>
      </c>
      <c r="G1621" s="59">
        <v>3646.36</v>
      </c>
      <c r="H1621" s="57">
        <v>443627594</v>
      </c>
      <c r="I1621" s="59">
        <v>0</v>
      </c>
      <c r="J1621" s="59">
        <v>0</v>
      </c>
      <c r="K1621" s="59">
        <v>0</v>
      </c>
      <c r="L1621" s="59">
        <v>0.51</v>
      </c>
      <c r="M1621" s="59">
        <v>9866.1200000000008</v>
      </c>
      <c r="N1621" s="58" t="s">
        <v>1257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60">
        <v>45919.239212962966</v>
      </c>
      <c r="B1622" s="61">
        <v>444408969</v>
      </c>
      <c r="C1622" s="62" t="s">
        <v>36</v>
      </c>
      <c r="D1622" s="62" t="s">
        <v>37</v>
      </c>
      <c r="E1622" s="62" t="s">
        <v>45</v>
      </c>
      <c r="F1622" s="62" t="s">
        <v>119</v>
      </c>
      <c r="G1622" s="63">
        <v>3646.61</v>
      </c>
      <c r="H1622" s="61">
        <v>443627596</v>
      </c>
      <c r="I1622" s="63">
        <v>0</v>
      </c>
      <c r="J1622" s="63">
        <v>0</v>
      </c>
      <c r="K1622" s="63">
        <v>0</v>
      </c>
      <c r="L1622" s="63">
        <v>0</v>
      </c>
      <c r="M1622" s="63">
        <v>9866.1200000000008</v>
      </c>
      <c r="N1622" s="62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6">
        <v>45919.239224537036</v>
      </c>
      <c r="B1623" s="57">
        <v>444408970</v>
      </c>
      <c r="C1623" s="58" t="s">
        <v>36</v>
      </c>
      <c r="D1623" s="58" t="s">
        <v>37</v>
      </c>
      <c r="E1623" s="58" t="s">
        <v>45</v>
      </c>
      <c r="F1623" s="58" t="s">
        <v>119</v>
      </c>
      <c r="G1623" s="59">
        <v>3646.64</v>
      </c>
      <c r="H1623" s="57">
        <v>443627597</v>
      </c>
      <c r="I1623" s="59">
        <v>0</v>
      </c>
      <c r="J1623" s="59">
        <v>0</v>
      </c>
      <c r="K1623" s="59">
        <v>0</v>
      </c>
      <c r="L1623" s="59">
        <v>0</v>
      </c>
      <c r="M1623" s="59">
        <v>9866.1200000000008</v>
      </c>
      <c r="N1623" s="58" t="s">
        <v>106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60">
        <v>45919.239224537036</v>
      </c>
      <c r="B1624" s="61">
        <v>444408971</v>
      </c>
      <c r="C1624" s="62" t="s">
        <v>36</v>
      </c>
      <c r="D1624" s="62" t="s">
        <v>37</v>
      </c>
      <c r="E1624" s="62" t="s">
        <v>45</v>
      </c>
      <c r="F1624" s="62" t="s">
        <v>119</v>
      </c>
      <c r="G1624" s="63">
        <v>3646.68</v>
      </c>
      <c r="H1624" s="61">
        <v>443627598</v>
      </c>
      <c r="I1624" s="63">
        <v>0</v>
      </c>
      <c r="J1624" s="63">
        <v>0</v>
      </c>
      <c r="K1624" s="63">
        <v>0</v>
      </c>
      <c r="L1624" s="63">
        <v>0</v>
      </c>
      <c r="M1624" s="63">
        <v>9866.1200000000008</v>
      </c>
      <c r="N1624" s="62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6">
        <v>45919.239479166667</v>
      </c>
      <c r="B1625" s="57">
        <v>444408988</v>
      </c>
      <c r="C1625" s="58" t="s">
        <v>36</v>
      </c>
      <c r="D1625" s="58" t="s">
        <v>38</v>
      </c>
      <c r="E1625" s="58" t="s">
        <v>46</v>
      </c>
      <c r="F1625" s="58" t="s">
        <v>119</v>
      </c>
      <c r="G1625" s="59">
        <v>3646.3</v>
      </c>
      <c r="H1625" s="57">
        <v>443627612</v>
      </c>
      <c r="I1625" s="59">
        <v>0</v>
      </c>
      <c r="J1625" s="59">
        <v>0</v>
      </c>
      <c r="K1625" s="59">
        <v>0</v>
      </c>
      <c r="L1625" s="59">
        <v>0.45</v>
      </c>
      <c r="M1625" s="59">
        <v>9866.57</v>
      </c>
      <c r="N1625" s="58" t="s">
        <v>1283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60">
        <v>45919.239560185182</v>
      </c>
      <c r="B1626" s="61">
        <v>444408992</v>
      </c>
      <c r="C1626" s="62" t="s">
        <v>36</v>
      </c>
      <c r="D1626" s="62" t="s">
        <v>37</v>
      </c>
      <c r="E1626" s="62" t="s">
        <v>45</v>
      </c>
      <c r="F1626" s="62" t="s">
        <v>119</v>
      </c>
      <c r="G1626" s="63">
        <v>3646.63</v>
      </c>
      <c r="H1626" s="61">
        <v>443627615</v>
      </c>
      <c r="I1626" s="63">
        <v>0</v>
      </c>
      <c r="J1626" s="63">
        <v>0</v>
      </c>
      <c r="K1626" s="63">
        <v>0</v>
      </c>
      <c r="L1626" s="63">
        <v>0</v>
      </c>
      <c r="M1626" s="63">
        <v>9866.57</v>
      </c>
      <c r="N1626" s="62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6">
        <v>45919.240601851852</v>
      </c>
      <c r="B1627" s="57">
        <v>444409181</v>
      </c>
      <c r="C1627" s="58" t="s">
        <v>36</v>
      </c>
      <c r="D1627" s="58" t="s">
        <v>38</v>
      </c>
      <c r="E1627" s="58" t="s">
        <v>46</v>
      </c>
      <c r="F1627" s="58" t="s">
        <v>119</v>
      </c>
      <c r="G1627" s="59">
        <v>3648.21</v>
      </c>
      <c r="H1627" s="57">
        <v>443627801</v>
      </c>
      <c r="I1627" s="59">
        <v>0</v>
      </c>
      <c r="J1627" s="59">
        <v>0</v>
      </c>
      <c r="K1627" s="59">
        <v>0</v>
      </c>
      <c r="L1627" s="59">
        <v>1.49</v>
      </c>
      <c r="M1627" s="59">
        <v>9868.06</v>
      </c>
      <c r="N1627" s="58" t="s">
        <v>1284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60">
        <v>45919.240601851852</v>
      </c>
      <c r="B1628" s="61">
        <v>444409188</v>
      </c>
      <c r="C1628" s="62" t="s">
        <v>36</v>
      </c>
      <c r="D1628" s="62" t="s">
        <v>38</v>
      </c>
      <c r="E1628" s="62" t="s">
        <v>46</v>
      </c>
      <c r="F1628" s="62" t="s">
        <v>119</v>
      </c>
      <c r="G1628" s="63">
        <v>3648.34</v>
      </c>
      <c r="H1628" s="61">
        <v>443627806</v>
      </c>
      <c r="I1628" s="63">
        <v>0</v>
      </c>
      <c r="J1628" s="63">
        <v>0</v>
      </c>
      <c r="K1628" s="63">
        <v>0</v>
      </c>
      <c r="L1628" s="63">
        <v>3.59</v>
      </c>
      <c r="M1628" s="63">
        <v>9871.65</v>
      </c>
      <c r="N1628" s="62" t="s">
        <v>1285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6">
        <v>45919.241724537038</v>
      </c>
      <c r="B1629" s="57">
        <v>444409499</v>
      </c>
      <c r="C1629" s="58" t="s">
        <v>36</v>
      </c>
      <c r="D1629" s="58" t="s">
        <v>38</v>
      </c>
      <c r="E1629" s="58" t="s">
        <v>46</v>
      </c>
      <c r="F1629" s="58" t="s">
        <v>119</v>
      </c>
      <c r="G1629" s="59">
        <v>3649.65</v>
      </c>
      <c r="H1629" s="57">
        <v>443628113</v>
      </c>
      <c r="I1629" s="59">
        <v>0</v>
      </c>
      <c r="J1629" s="59">
        <v>0</v>
      </c>
      <c r="K1629" s="59">
        <v>0</v>
      </c>
      <c r="L1629" s="59">
        <v>3.04</v>
      </c>
      <c r="M1629" s="59">
        <v>9874.69</v>
      </c>
      <c r="N1629" s="58" t="s">
        <v>1286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60">
        <v>45919.241724537038</v>
      </c>
      <c r="B1630" s="61">
        <v>444409500</v>
      </c>
      <c r="C1630" s="62" t="s">
        <v>36</v>
      </c>
      <c r="D1630" s="62" t="s">
        <v>38</v>
      </c>
      <c r="E1630" s="62" t="s">
        <v>46</v>
      </c>
      <c r="F1630" s="62" t="s">
        <v>119</v>
      </c>
      <c r="G1630" s="63">
        <v>3649.65</v>
      </c>
      <c r="H1630" s="61">
        <v>443628114</v>
      </c>
      <c r="I1630" s="63">
        <v>0</v>
      </c>
      <c r="J1630" s="63">
        <v>0</v>
      </c>
      <c r="K1630" s="63">
        <v>0</v>
      </c>
      <c r="L1630" s="63">
        <v>3.02</v>
      </c>
      <c r="M1630" s="63">
        <v>9877.7099999999991</v>
      </c>
      <c r="N1630" s="62" t="s">
        <v>1287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6">
        <v>45919.241724537038</v>
      </c>
      <c r="B1631" s="57">
        <v>444409514</v>
      </c>
      <c r="C1631" s="58" t="s">
        <v>36</v>
      </c>
      <c r="D1631" s="58" t="s">
        <v>38</v>
      </c>
      <c r="E1631" s="58" t="s">
        <v>46</v>
      </c>
      <c r="F1631" s="58" t="s">
        <v>119</v>
      </c>
      <c r="G1631" s="59">
        <v>3649.88</v>
      </c>
      <c r="H1631" s="57">
        <v>443628137</v>
      </c>
      <c r="I1631" s="59">
        <v>0</v>
      </c>
      <c r="J1631" s="59">
        <v>0</v>
      </c>
      <c r="K1631" s="59">
        <v>0</v>
      </c>
      <c r="L1631" s="59">
        <v>3.6</v>
      </c>
      <c r="M1631" s="59">
        <v>9881.31</v>
      </c>
      <c r="N1631" s="58" t="s">
        <v>1288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60">
        <v>45919.241747685184</v>
      </c>
      <c r="B1632" s="61">
        <v>444409549</v>
      </c>
      <c r="C1632" s="62" t="s">
        <v>36</v>
      </c>
      <c r="D1632" s="62" t="s">
        <v>38</v>
      </c>
      <c r="E1632" s="62" t="s">
        <v>46</v>
      </c>
      <c r="F1632" s="62" t="s">
        <v>119</v>
      </c>
      <c r="G1632" s="63">
        <v>3650.11</v>
      </c>
      <c r="H1632" s="61">
        <v>443628159</v>
      </c>
      <c r="I1632" s="63">
        <v>0</v>
      </c>
      <c r="J1632" s="63">
        <v>0</v>
      </c>
      <c r="K1632" s="63">
        <v>0</v>
      </c>
      <c r="L1632" s="63">
        <v>3.47</v>
      </c>
      <c r="M1632" s="63">
        <v>9884.7800000000007</v>
      </c>
      <c r="N1632" s="62" t="s">
        <v>1289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6">
        <v>45919.241747685184</v>
      </c>
      <c r="B1633" s="57">
        <v>444409550</v>
      </c>
      <c r="C1633" s="58" t="s">
        <v>36</v>
      </c>
      <c r="D1633" s="58" t="s">
        <v>38</v>
      </c>
      <c r="E1633" s="58" t="s">
        <v>46</v>
      </c>
      <c r="F1633" s="58" t="s">
        <v>119</v>
      </c>
      <c r="G1633" s="59">
        <v>3650.11</v>
      </c>
      <c r="H1633" s="57">
        <v>443628160</v>
      </c>
      <c r="I1633" s="59">
        <v>0</v>
      </c>
      <c r="J1633" s="59">
        <v>0</v>
      </c>
      <c r="K1633" s="59">
        <v>0</v>
      </c>
      <c r="L1633" s="59">
        <v>3.43</v>
      </c>
      <c r="M1633" s="59">
        <v>9888.2099999999991</v>
      </c>
      <c r="N1633" s="58" t="s">
        <v>1289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60">
        <v>45919.242037037038</v>
      </c>
      <c r="B1634" s="61">
        <v>444409734</v>
      </c>
      <c r="C1634" s="62" t="s">
        <v>36</v>
      </c>
      <c r="D1634" s="62" t="s">
        <v>38</v>
      </c>
      <c r="E1634" s="62" t="s">
        <v>46</v>
      </c>
      <c r="F1634" s="62" t="s">
        <v>119</v>
      </c>
      <c r="G1634" s="63">
        <v>3648.32</v>
      </c>
      <c r="H1634" s="61">
        <v>443628341</v>
      </c>
      <c r="I1634" s="63">
        <v>0</v>
      </c>
      <c r="J1634" s="63">
        <v>0</v>
      </c>
      <c r="K1634" s="63">
        <v>0</v>
      </c>
      <c r="L1634" s="63">
        <v>2.31</v>
      </c>
      <c r="M1634" s="63">
        <v>9890.52</v>
      </c>
      <c r="N1634" s="62" t="s">
        <v>1290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6">
        <v>45919.242037037038</v>
      </c>
      <c r="B1635" s="57">
        <v>444409735</v>
      </c>
      <c r="C1635" s="58" t="s">
        <v>36</v>
      </c>
      <c r="D1635" s="58" t="s">
        <v>38</v>
      </c>
      <c r="E1635" s="58" t="s">
        <v>46</v>
      </c>
      <c r="F1635" s="58" t="s">
        <v>119</v>
      </c>
      <c r="G1635" s="59">
        <v>3648.32</v>
      </c>
      <c r="H1635" s="57">
        <v>443628342</v>
      </c>
      <c r="I1635" s="59">
        <v>0</v>
      </c>
      <c r="J1635" s="59">
        <v>0</v>
      </c>
      <c r="K1635" s="59">
        <v>0</v>
      </c>
      <c r="L1635" s="59">
        <v>1.23</v>
      </c>
      <c r="M1635" s="59">
        <v>9891.75</v>
      </c>
      <c r="N1635" s="58" t="s">
        <v>1291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60">
        <v>45919.242106481484</v>
      </c>
      <c r="B1636" s="61">
        <v>444409793</v>
      </c>
      <c r="C1636" s="62" t="s">
        <v>36</v>
      </c>
      <c r="D1636" s="62" t="s">
        <v>37</v>
      </c>
      <c r="E1636" s="62" t="s">
        <v>45</v>
      </c>
      <c r="F1636" s="62" t="s">
        <v>119</v>
      </c>
      <c r="G1636" s="63">
        <v>3647.86</v>
      </c>
      <c r="H1636" s="61">
        <v>443628401</v>
      </c>
      <c r="I1636" s="63">
        <v>0</v>
      </c>
      <c r="J1636" s="63">
        <v>0</v>
      </c>
      <c r="K1636" s="63">
        <v>0</v>
      </c>
      <c r="L1636" s="63">
        <v>0</v>
      </c>
      <c r="M1636" s="63">
        <v>9891.75</v>
      </c>
      <c r="N1636" s="62" t="s">
        <v>113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6">
        <v>45919.242118055554</v>
      </c>
      <c r="B1637" s="57">
        <v>444409795</v>
      </c>
      <c r="C1637" s="58" t="s">
        <v>36</v>
      </c>
      <c r="D1637" s="58" t="s">
        <v>37</v>
      </c>
      <c r="E1637" s="58" t="s">
        <v>45</v>
      </c>
      <c r="F1637" s="58" t="s">
        <v>119</v>
      </c>
      <c r="G1637" s="59">
        <v>3647.84</v>
      </c>
      <c r="H1637" s="57">
        <v>443628403</v>
      </c>
      <c r="I1637" s="59">
        <v>0</v>
      </c>
      <c r="J1637" s="59">
        <v>0</v>
      </c>
      <c r="K1637" s="59">
        <v>0</v>
      </c>
      <c r="L1637" s="59">
        <v>0</v>
      </c>
      <c r="M1637" s="59">
        <v>9891.75</v>
      </c>
      <c r="N1637" s="5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60">
        <v>45919.242118055554</v>
      </c>
      <c r="B1638" s="61">
        <v>444409798</v>
      </c>
      <c r="C1638" s="62" t="s">
        <v>36</v>
      </c>
      <c r="D1638" s="62" t="s">
        <v>37</v>
      </c>
      <c r="E1638" s="62" t="s">
        <v>45</v>
      </c>
      <c r="F1638" s="62" t="s">
        <v>119</v>
      </c>
      <c r="G1638" s="63">
        <v>3648.14</v>
      </c>
      <c r="H1638" s="61">
        <v>443628406</v>
      </c>
      <c r="I1638" s="63">
        <v>0</v>
      </c>
      <c r="J1638" s="63">
        <v>0</v>
      </c>
      <c r="K1638" s="63">
        <v>0</v>
      </c>
      <c r="L1638" s="63">
        <v>0</v>
      </c>
      <c r="M1638" s="63">
        <v>9891.75</v>
      </c>
      <c r="N1638" s="62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6">
        <v>45919.242118055554</v>
      </c>
      <c r="B1639" s="57">
        <v>444409800</v>
      </c>
      <c r="C1639" s="58" t="s">
        <v>36</v>
      </c>
      <c r="D1639" s="58" t="s">
        <v>37</v>
      </c>
      <c r="E1639" s="58" t="s">
        <v>45</v>
      </c>
      <c r="F1639" s="58" t="s">
        <v>119</v>
      </c>
      <c r="G1639" s="59">
        <v>3648.1</v>
      </c>
      <c r="H1639" s="57">
        <v>443628408</v>
      </c>
      <c r="I1639" s="59">
        <v>0</v>
      </c>
      <c r="J1639" s="59">
        <v>0</v>
      </c>
      <c r="K1639" s="59">
        <v>0</v>
      </c>
      <c r="L1639" s="59">
        <v>0</v>
      </c>
      <c r="M1639" s="59">
        <v>9891.75</v>
      </c>
      <c r="N1639" s="5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60">
        <v>45919.242118055554</v>
      </c>
      <c r="B1640" s="61">
        <v>444409805</v>
      </c>
      <c r="C1640" s="62" t="s">
        <v>36</v>
      </c>
      <c r="D1640" s="62" t="s">
        <v>37</v>
      </c>
      <c r="E1640" s="62" t="s">
        <v>45</v>
      </c>
      <c r="F1640" s="62" t="s">
        <v>119</v>
      </c>
      <c r="G1640" s="63">
        <v>3648.07</v>
      </c>
      <c r="H1640" s="61">
        <v>443628413</v>
      </c>
      <c r="I1640" s="63">
        <v>0</v>
      </c>
      <c r="J1640" s="63">
        <v>0</v>
      </c>
      <c r="K1640" s="63">
        <v>0</v>
      </c>
      <c r="L1640" s="63">
        <v>0</v>
      </c>
      <c r="M1640" s="63">
        <v>9891.75</v>
      </c>
      <c r="N1640" s="62" t="s">
        <v>107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6">
        <v>45919.242129629631</v>
      </c>
      <c r="B1641" s="57">
        <v>444409807</v>
      </c>
      <c r="C1641" s="58" t="s">
        <v>36</v>
      </c>
      <c r="D1641" s="58" t="s">
        <v>37</v>
      </c>
      <c r="E1641" s="58" t="s">
        <v>45</v>
      </c>
      <c r="F1641" s="58" t="s">
        <v>119</v>
      </c>
      <c r="G1641" s="59">
        <v>3648.1</v>
      </c>
      <c r="H1641" s="57">
        <v>443628416</v>
      </c>
      <c r="I1641" s="59">
        <v>0</v>
      </c>
      <c r="J1641" s="59">
        <v>0</v>
      </c>
      <c r="K1641" s="59">
        <v>0</v>
      </c>
      <c r="L1641" s="59">
        <v>0</v>
      </c>
      <c r="M1641" s="59">
        <v>9891.75</v>
      </c>
      <c r="N1641" s="5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60">
        <v>45919.242129629631</v>
      </c>
      <c r="B1642" s="61">
        <v>444409811</v>
      </c>
      <c r="C1642" s="62" t="s">
        <v>36</v>
      </c>
      <c r="D1642" s="62" t="s">
        <v>37</v>
      </c>
      <c r="E1642" s="62" t="s">
        <v>45</v>
      </c>
      <c r="F1642" s="62" t="s">
        <v>119</v>
      </c>
      <c r="G1642" s="63">
        <v>3648.11</v>
      </c>
      <c r="H1642" s="61">
        <v>443628420</v>
      </c>
      <c r="I1642" s="63">
        <v>0</v>
      </c>
      <c r="J1642" s="63">
        <v>0</v>
      </c>
      <c r="K1642" s="63">
        <v>0</v>
      </c>
      <c r="L1642" s="63">
        <v>0</v>
      </c>
      <c r="M1642" s="63">
        <v>9891.75</v>
      </c>
      <c r="N1642" s="62" t="s">
        <v>108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6">
        <v>45919.2424537037</v>
      </c>
      <c r="B1643" s="57">
        <v>444409932</v>
      </c>
      <c r="C1643" s="58" t="s">
        <v>36</v>
      </c>
      <c r="D1643" s="58" t="s">
        <v>37</v>
      </c>
      <c r="E1643" s="58" t="s">
        <v>45</v>
      </c>
      <c r="F1643" s="58" t="s">
        <v>119</v>
      </c>
      <c r="G1643" s="59">
        <v>3647.58</v>
      </c>
      <c r="H1643" s="57">
        <v>443628542</v>
      </c>
      <c r="I1643" s="59">
        <v>0</v>
      </c>
      <c r="J1643" s="59">
        <v>0</v>
      </c>
      <c r="K1643" s="59">
        <v>0</v>
      </c>
      <c r="L1643" s="59">
        <v>0</v>
      </c>
      <c r="M1643" s="59">
        <v>9891.75</v>
      </c>
      <c r="N1643" s="58" t="s">
        <v>106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60">
        <v>45919.243113425924</v>
      </c>
      <c r="B1644" s="61">
        <v>444410149</v>
      </c>
      <c r="C1644" s="62" t="s">
        <v>36</v>
      </c>
      <c r="D1644" s="62" t="s">
        <v>38</v>
      </c>
      <c r="E1644" s="62" t="s">
        <v>46</v>
      </c>
      <c r="F1644" s="62" t="s">
        <v>119</v>
      </c>
      <c r="G1644" s="63">
        <v>3646.34</v>
      </c>
      <c r="H1644" s="61">
        <v>443628756</v>
      </c>
      <c r="I1644" s="63">
        <v>0</v>
      </c>
      <c r="J1644" s="63">
        <v>0</v>
      </c>
      <c r="K1644" s="63">
        <v>0</v>
      </c>
      <c r="L1644" s="63">
        <v>-1.77</v>
      </c>
      <c r="M1644" s="63">
        <v>9889.98</v>
      </c>
      <c r="N1644" s="62" t="s">
        <v>1292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6">
        <v>45919.24324074074</v>
      </c>
      <c r="B1645" s="57">
        <v>444410249</v>
      </c>
      <c r="C1645" s="58" t="s">
        <v>36</v>
      </c>
      <c r="D1645" s="58" t="s">
        <v>38</v>
      </c>
      <c r="E1645" s="58" t="s">
        <v>46</v>
      </c>
      <c r="F1645" s="58" t="s">
        <v>119</v>
      </c>
      <c r="G1645" s="59">
        <v>3645.35</v>
      </c>
      <c r="H1645" s="57">
        <v>443628854</v>
      </c>
      <c r="I1645" s="59">
        <v>0</v>
      </c>
      <c r="J1645" s="59">
        <v>0</v>
      </c>
      <c r="K1645" s="59">
        <v>0</v>
      </c>
      <c r="L1645" s="59">
        <v>-2.79</v>
      </c>
      <c r="M1645" s="59">
        <v>9887.19</v>
      </c>
      <c r="N1645" s="58" t="s">
        <v>1261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60">
        <v>45919.244537037041</v>
      </c>
      <c r="B1646" s="61">
        <v>444410513</v>
      </c>
      <c r="C1646" s="62" t="s">
        <v>36</v>
      </c>
      <c r="D1646" s="62" t="s">
        <v>38</v>
      </c>
      <c r="E1646" s="62" t="s">
        <v>45</v>
      </c>
      <c r="F1646" s="62" t="s">
        <v>119</v>
      </c>
      <c r="G1646" s="63">
        <v>3646.16</v>
      </c>
      <c r="H1646" s="61">
        <v>443629114</v>
      </c>
      <c r="I1646" s="63">
        <v>0</v>
      </c>
      <c r="J1646" s="63">
        <v>0</v>
      </c>
      <c r="K1646" s="63">
        <v>0</v>
      </c>
      <c r="L1646" s="63">
        <v>0</v>
      </c>
      <c r="M1646" s="63">
        <v>9887.19</v>
      </c>
      <c r="N1646" s="62" t="s">
        <v>114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6">
        <v>45919.24454861111</v>
      </c>
      <c r="B1647" s="57">
        <v>444410514</v>
      </c>
      <c r="C1647" s="58" t="s">
        <v>36</v>
      </c>
      <c r="D1647" s="58" t="s">
        <v>38</v>
      </c>
      <c r="E1647" s="58" t="s">
        <v>45</v>
      </c>
      <c r="F1647" s="58" t="s">
        <v>119</v>
      </c>
      <c r="G1647" s="59">
        <v>3646.16</v>
      </c>
      <c r="H1647" s="57">
        <v>443629115</v>
      </c>
      <c r="I1647" s="59">
        <v>0</v>
      </c>
      <c r="J1647" s="59">
        <v>0</v>
      </c>
      <c r="K1647" s="59">
        <v>0</v>
      </c>
      <c r="L1647" s="59">
        <v>0</v>
      </c>
      <c r="M1647" s="59">
        <v>9887.19</v>
      </c>
      <c r="N1647" s="58" t="s">
        <v>118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60">
        <v>45919.24454861111</v>
      </c>
      <c r="B1648" s="61">
        <v>444410515</v>
      </c>
      <c r="C1648" s="62" t="s">
        <v>36</v>
      </c>
      <c r="D1648" s="62" t="s">
        <v>38</v>
      </c>
      <c r="E1648" s="62" t="s">
        <v>45</v>
      </c>
      <c r="F1648" s="62" t="s">
        <v>119</v>
      </c>
      <c r="G1648" s="63">
        <v>3646.16</v>
      </c>
      <c r="H1648" s="61">
        <v>443629116</v>
      </c>
      <c r="I1648" s="63">
        <v>0</v>
      </c>
      <c r="J1648" s="63">
        <v>0</v>
      </c>
      <c r="K1648" s="63">
        <v>0</v>
      </c>
      <c r="L1648" s="63">
        <v>0</v>
      </c>
      <c r="M1648" s="63">
        <v>9887.19</v>
      </c>
      <c r="N1648" s="62" t="s">
        <v>115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6">
        <v>45919.245069444441</v>
      </c>
      <c r="B1649" s="57">
        <v>444410673</v>
      </c>
      <c r="C1649" s="58" t="s">
        <v>36</v>
      </c>
      <c r="D1649" s="58" t="s">
        <v>38</v>
      </c>
      <c r="E1649" s="58" t="s">
        <v>46</v>
      </c>
      <c r="F1649" s="58" t="s">
        <v>119</v>
      </c>
      <c r="G1649" s="59">
        <v>3644.5</v>
      </c>
      <c r="H1649" s="57">
        <v>443629270</v>
      </c>
      <c r="I1649" s="59">
        <v>0</v>
      </c>
      <c r="J1649" s="59">
        <v>0</v>
      </c>
      <c r="K1649" s="59">
        <v>0</v>
      </c>
      <c r="L1649" s="59">
        <v>-3.36</v>
      </c>
      <c r="M1649" s="59">
        <v>9883.83</v>
      </c>
      <c r="N1649" s="58" t="s">
        <v>1293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60">
        <v>45919.245069444441</v>
      </c>
      <c r="B1650" s="61">
        <v>444410674</v>
      </c>
      <c r="C1650" s="62" t="s">
        <v>36</v>
      </c>
      <c r="D1650" s="62" t="s">
        <v>38</v>
      </c>
      <c r="E1650" s="62" t="s">
        <v>46</v>
      </c>
      <c r="F1650" s="62" t="s">
        <v>119</v>
      </c>
      <c r="G1650" s="63">
        <v>3644.5</v>
      </c>
      <c r="H1650" s="61">
        <v>443629271</v>
      </c>
      <c r="I1650" s="63">
        <v>0</v>
      </c>
      <c r="J1650" s="63">
        <v>0</v>
      </c>
      <c r="K1650" s="63">
        <v>0</v>
      </c>
      <c r="L1650" s="63">
        <v>-3.34</v>
      </c>
      <c r="M1650" s="63">
        <v>9880.49</v>
      </c>
      <c r="N1650" s="62" t="s">
        <v>1293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6">
        <v>45919.245069444441</v>
      </c>
      <c r="B1651" s="57">
        <v>444410675</v>
      </c>
      <c r="C1651" s="58" t="s">
        <v>36</v>
      </c>
      <c r="D1651" s="58" t="s">
        <v>38</v>
      </c>
      <c r="E1651" s="58" t="s">
        <v>46</v>
      </c>
      <c r="F1651" s="58" t="s">
        <v>119</v>
      </c>
      <c r="G1651" s="59">
        <v>3644.5</v>
      </c>
      <c r="H1651" s="57">
        <v>443629272</v>
      </c>
      <c r="I1651" s="59">
        <v>0</v>
      </c>
      <c r="J1651" s="59">
        <v>0</v>
      </c>
      <c r="K1651" s="59">
        <v>0</v>
      </c>
      <c r="L1651" s="59">
        <v>-3.6</v>
      </c>
      <c r="M1651" s="59">
        <v>9876.89</v>
      </c>
      <c r="N1651" s="58" t="s">
        <v>1293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60">
        <v>45919.245069444441</v>
      </c>
      <c r="B1652" s="61">
        <v>444410676</v>
      </c>
      <c r="C1652" s="62" t="s">
        <v>36</v>
      </c>
      <c r="D1652" s="62" t="s">
        <v>38</v>
      </c>
      <c r="E1652" s="62" t="s">
        <v>46</v>
      </c>
      <c r="F1652" s="62" t="s">
        <v>119</v>
      </c>
      <c r="G1652" s="63">
        <v>3644.5</v>
      </c>
      <c r="H1652" s="61">
        <v>443629273</v>
      </c>
      <c r="I1652" s="63">
        <v>0</v>
      </c>
      <c r="J1652" s="63">
        <v>0</v>
      </c>
      <c r="K1652" s="63">
        <v>0</v>
      </c>
      <c r="L1652" s="63">
        <v>-3.57</v>
      </c>
      <c r="M1652" s="63">
        <v>9873.32</v>
      </c>
      <c r="N1652" s="62" t="s">
        <v>1293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6">
        <v>45919.245069444441</v>
      </c>
      <c r="B1653" s="57">
        <v>444410677</v>
      </c>
      <c r="C1653" s="58" t="s">
        <v>36</v>
      </c>
      <c r="D1653" s="58" t="s">
        <v>38</v>
      </c>
      <c r="E1653" s="58" t="s">
        <v>46</v>
      </c>
      <c r="F1653" s="58" t="s">
        <v>119</v>
      </c>
      <c r="G1653" s="59">
        <v>3644.5</v>
      </c>
      <c r="H1653" s="57">
        <v>443629274</v>
      </c>
      <c r="I1653" s="59">
        <v>0</v>
      </c>
      <c r="J1653" s="59">
        <v>0</v>
      </c>
      <c r="K1653" s="59">
        <v>0</v>
      </c>
      <c r="L1653" s="59">
        <v>-3.6</v>
      </c>
      <c r="M1653" s="59">
        <v>9869.7199999999993</v>
      </c>
      <c r="N1653" s="58" t="s">
        <v>1293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60">
        <v>45919.245069444441</v>
      </c>
      <c r="B1654" s="61">
        <v>444410678</v>
      </c>
      <c r="C1654" s="62" t="s">
        <v>36</v>
      </c>
      <c r="D1654" s="62" t="s">
        <v>38</v>
      </c>
      <c r="E1654" s="62" t="s">
        <v>46</v>
      </c>
      <c r="F1654" s="62" t="s">
        <v>119</v>
      </c>
      <c r="G1654" s="63">
        <v>3644.5</v>
      </c>
      <c r="H1654" s="61">
        <v>443629275</v>
      </c>
      <c r="I1654" s="63">
        <v>0</v>
      </c>
      <c r="J1654" s="63">
        <v>0</v>
      </c>
      <c r="K1654" s="63">
        <v>0</v>
      </c>
      <c r="L1654" s="63">
        <v>-3.08</v>
      </c>
      <c r="M1654" s="63">
        <v>9866.64</v>
      </c>
      <c r="N1654" s="62" t="s">
        <v>1294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6">
        <v>45919.245925925927</v>
      </c>
      <c r="B1655" s="57">
        <v>444410924</v>
      </c>
      <c r="C1655" s="58" t="s">
        <v>36</v>
      </c>
      <c r="D1655" s="58" t="s">
        <v>37</v>
      </c>
      <c r="E1655" s="58" t="s">
        <v>45</v>
      </c>
      <c r="F1655" s="58" t="s">
        <v>119</v>
      </c>
      <c r="G1655" s="59">
        <v>3646.79</v>
      </c>
      <c r="H1655" s="57">
        <v>443629520</v>
      </c>
      <c r="I1655" s="59">
        <v>0</v>
      </c>
      <c r="J1655" s="59">
        <v>0</v>
      </c>
      <c r="K1655" s="59">
        <v>0</v>
      </c>
      <c r="L1655" s="59">
        <v>0</v>
      </c>
      <c r="M1655" s="59">
        <v>9866.64</v>
      </c>
      <c r="N1655" s="58" t="s">
        <v>106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60">
        <v>45919.262604166666</v>
      </c>
      <c r="B1656" s="61">
        <v>444414221</v>
      </c>
      <c r="C1656" s="62" t="s">
        <v>36</v>
      </c>
      <c r="D1656" s="62" t="s">
        <v>37</v>
      </c>
      <c r="E1656" s="62" t="s">
        <v>46</v>
      </c>
      <c r="F1656" s="62" t="s">
        <v>119</v>
      </c>
      <c r="G1656" s="63">
        <v>3649.24</v>
      </c>
      <c r="H1656" s="61">
        <v>443632828</v>
      </c>
      <c r="I1656" s="63">
        <v>0</v>
      </c>
      <c r="J1656" s="63">
        <v>0</v>
      </c>
      <c r="K1656" s="63">
        <v>0</v>
      </c>
      <c r="L1656" s="63">
        <v>-3.08</v>
      </c>
      <c r="M1656" s="63">
        <v>9863.56</v>
      </c>
      <c r="N1656" s="62" t="s">
        <v>1295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6">
        <v>45919.262604166666</v>
      </c>
      <c r="B1657" s="57">
        <v>444414222</v>
      </c>
      <c r="C1657" s="58" t="s">
        <v>36</v>
      </c>
      <c r="D1657" s="58" t="s">
        <v>37</v>
      </c>
      <c r="E1657" s="58" t="s">
        <v>46</v>
      </c>
      <c r="F1657" s="58" t="s">
        <v>119</v>
      </c>
      <c r="G1657" s="59">
        <v>3649.24</v>
      </c>
      <c r="H1657" s="57">
        <v>443632829</v>
      </c>
      <c r="I1657" s="59">
        <v>0</v>
      </c>
      <c r="J1657" s="59">
        <v>0</v>
      </c>
      <c r="K1657" s="59">
        <v>0</v>
      </c>
      <c r="L1657" s="59">
        <v>-3.08</v>
      </c>
      <c r="M1657" s="59">
        <v>9860.48</v>
      </c>
      <c r="N1657" s="58" t="s">
        <v>1295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60">
        <v>45919.262604166666</v>
      </c>
      <c r="B1658" s="61">
        <v>444414223</v>
      </c>
      <c r="C1658" s="62" t="s">
        <v>36</v>
      </c>
      <c r="D1658" s="62" t="s">
        <v>37</v>
      </c>
      <c r="E1658" s="62" t="s">
        <v>46</v>
      </c>
      <c r="F1658" s="62" t="s">
        <v>119</v>
      </c>
      <c r="G1658" s="63">
        <v>3649.24</v>
      </c>
      <c r="H1658" s="61">
        <v>443632830</v>
      </c>
      <c r="I1658" s="63">
        <v>0</v>
      </c>
      <c r="J1658" s="63">
        <v>0</v>
      </c>
      <c r="K1658" s="63">
        <v>0</v>
      </c>
      <c r="L1658" s="63">
        <v>-3.08</v>
      </c>
      <c r="M1658" s="63">
        <v>9857.4</v>
      </c>
      <c r="N1658" s="62" t="s">
        <v>1295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6">
        <v>45919.26421296296</v>
      </c>
      <c r="B1659" s="57">
        <v>444414605</v>
      </c>
      <c r="C1659" s="58" t="s">
        <v>36</v>
      </c>
      <c r="D1659" s="58" t="s">
        <v>37</v>
      </c>
      <c r="E1659" s="58" t="s">
        <v>45</v>
      </c>
      <c r="F1659" s="58" t="s">
        <v>119</v>
      </c>
      <c r="G1659" s="59">
        <v>3649.97</v>
      </c>
      <c r="H1659" s="57">
        <v>443633221</v>
      </c>
      <c r="I1659" s="59">
        <v>0</v>
      </c>
      <c r="J1659" s="59">
        <v>0</v>
      </c>
      <c r="K1659" s="59">
        <v>0</v>
      </c>
      <c r="L1659" s="59">
        <v>0</v>
      </c>
      <c r="M1659" s="59">
        <v>9857.4</v>
      </c>
      <c r="N1659" s="58" t="s">
        <v>114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60">
        <v>45919.264224537037</v>
      </c>
      <c r="B1660" s="61">
        <v>444414606</v>
      </c>
      <c r="C1660" s="62" t="s">
        <v>36</v>
      </c>
      <c r="D1660" s="62" t="s">
        <v>37</v>
      </c>
      <c r="E1660" s="62" t="s">
        <v>45</v>
      </c>
      <c r="F1660" s="62" t="s">
        <v>119</v>
      </c>
      <c r="G1660" s="63">
        <v>3649.91</v>
      </c>
      <c r="H1660" s="61">
        <v>443633222</v>
      </c>
      <c r="I1660" s="63">
        <v>0</v>
      </c>
      <c r="J1660" s="63">
        <v>0</v>
      </c>
      <c r="K1660" s="63">
        <v>0</v>
      </c>
      <c r="L1660" s="63">
        <v>0</v>
      </c>
      <c r="M1660" s="63">
        <v>9857.4</v>
      </c>
      <c r="N1660" s="62" t="s">
        <v>118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6">
        <v>45919.264224537037</v>
      </c>
      <c r="B1661" s="57">
        <v>444414607</v>
      </c>
      <c r="C1661" s="58" t="s">
        <v>36</v>
      </c>
      <c r="D1661" s="58" t="s">
        <v>37</v>
      </c>
      <c r="E1661" s="58" t="s">
        <v>45</v>
      </c>
      <c r="F1661" s="58" t="s">
        <v>119</v>
      </c>
      <c r="G1661" s="59">
        <v>3649.9</v>
      </c>
      <c r="H1661" s="57">
        <v>443633223</v>
      </c>
      <c r="I1661" s="59">
        <v>0</v>
      </c>
      <c r="J1661" s="59">
        <v>0</v>
      </c>
      <c r="K1661" s="59">
        <v>0</v>
      </c>
      <c r="L1661" s="59">
        <v>0</v>
      </c>
      <c r="M1661" s="59">
        <v>9857.4</v>
      </c>
      <c r="N1661" s="58" t="s">
        <v>115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60">
        <v>45919.265023148146</v>
      </c>
      <c r="B1662" s="61">
        <v>444414918</v>
      </c>
      <c r="C1662" s="62" t="s">
        <v>36</v>
      </c>
      <c r="D1662" s="62" t="s">
        <v>38</v>
      </c>
      <c r="E1662" s="62" t="s">
        <v>46</v>
      </c>
      <c r="F1662" s="62" t="s">
        <v>119</v>
      </c>
      <c r="G1662" s="63">
        <v>3650.3</v>
      </c>
      <c r="H1662" s="61">
        <v>443633529</v>
      </c>
      <c r="I1662" s="63">
        <v>0</v>
      </c>
      <c r="J1662" s="63">
        <v>0</v>
      </c>
      <c r="K1662" s="63">
        <v>0</v>
      </c>
      <c r="L1662" s="63">
        <v>3.51</v>
      </c>
      <c r="M1662" s="63">
        <v>9860.91</v>
      </c>
      <c r="N1662" s="62" t="s">
        <v>1296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6">
        <v>45919.266458333332</v>
      </c>
      <c r="B1663" s="57">
        <v>444416592</v>
      </c>
      <c r="C1663" s="58" t="s">
        <v>36</v>
      </c>
      <c r="D1663" s="58" t="s">
        <v>38</v>
      </c>
      <c r="E1663" s="58" t="s">
        <v>46</v>
      </c>
      <c r="F1663" s="58" t="s">
        <v>119</v>
      </c>
      <c r="G1663" s="59">
        <v>3653.48</v>
      </c>
      <c r="H1663" s="57">
        <v>443635157</v>
      </c>
      <c r="I1663" s="59">
        <v>0</v>
      </c>
      <c r="J1663" s="59">
        <v>0</v>
      </c>
      <c r="K1663" s="59">
        <v>0</v>
      </c>
      <c r="L1663" s="59">
        <v>3.51</v>
      </c>
      <c r="M1663" s="59">
        <v>9864.42</v>
      </c>
      <c r="N1663" s="58" t="s">
        <v>1297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60">
        <v>45919.267048611109</v>
      </c>
      <c r="B1664" s="61">
        <v>444417069</v>
      </c>
      <c r="C1664" s="62" t="s">
        <v>36</v>
      </c>
      <c r="D1664" s="62" t="s">
        <v>38</v>
      </c>
      <c r="E1664" s="62" t="s">
        <v>46</v>
      </c>
      <c r="F1664" s="62" t="s">
        <v>119</v>
      </c>
      <c r="G1664" s="63">
        <v>3653.52</v>
      </c>
      <c r="H1664" s="61">
        <v>443635609</v>
      </c>
      <c r="I1664" s="63">
        <v>0</v>
      </c>
      <c r="J1664" s="63">
        <v>0</v>
      </c>
      <c r="K1664" s="63">
        <v>0</v>
      </c>
      <c r="L1664" s="63">
        <v>3.62</v>
      </c>
      <c r="M1664" s="63">
        <v>9868.0400000000009</v>
      </c>
      <c r="N1664" s="62" t="s">
        <v>1298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6">
        <v>45919.267060185186</v>
      </c>
      <c r="B1665" s="57">
        <v>444417074</v>
      </c>
      <c r="C1665" s="58" t="s">
        <v>36</v>
      </c>
      <c r="D1665" s="58" t="s">
        <v>38</v>
      </c>
      <c r="E1665" s="58" t="s">
        <v>46</v>
      </c>
      <c r="F1665" s="58" t="s">
        <v>119</v>
      </c>
      <c r="G1665" s="59">
        <v>3653.34</v>
      </c>
      <c r="H1665" s="57">
        <v>443635613</v>
      </c>
      <c r="I1665" s="59">
        <v>0</v>
      </c>
      <c r="J1665" s="59">
        <v>0</v>
      </c>
      <c r="K1665" s="59">
        <v>0</v>
      </c>
      <c r="L1665" s="59">
        <v>3.43</v>
      </c>
      <c r="M1665" s="59">
        <v>9871.4699999999993</v>
      </c>
      <c r="N1665" s="58" t="s">
        <v>1299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60">
        <v>45919.267222222225</v>
      </c>
      <c r="B1666" s="61">
        <v>444417113</v>
      </c>
      <c r="C1666" s="62" t="s">
        <v>36</v>
      </c>
      <c r="D1666" s="62" t="s">
        <v>37</v>
      </c>
      <c r="E1666" s="62" t="s">
        <v>45</v>
      </c>
      <c r="F1666" s="62" t="s">
        <v>119</v>
      </c>
      <c r="G1666" s="63">
        <v>3653.36</v>
      </c>
      <c r="H1666" s="61">
        <v>443635655</v>
      </c>
      <c r="I1666" s="63">
        <v>0</v>
      </c>
      <c r="J1666" s="63">
        <v>0</v>
      </c>
      <c r="K1666" s="63">
        <v>0</v>
      </c>
      <c r="L1666" s="63">
        <v>0</v>
      </c>
      <c r="M1666" s="63">
        <v>9871.4699999999993</v>
      </c>
      <c r="N1666" s="62" t="s">
        <v>115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6">
        <v>45919.267233796294</v>
      </c>
      <c r="B1667" s="57">
        <v>444417115</v>
      </c>
      <c r="C1667" s="58" t="s">
        <v>36</v>
      </c>
      <c r="D1667" s="58" t="s">
        <v>37</v>
      </c>
      <c r="E1667" s="58" t="s">
        <v>45</v>
      </c>
      <c r="F1667" s="58" t="s">
        <v>119</v>
      </c>
      <c r="G1667" s="59">
        <v>3653.36</v>
      </c>
      <c r="H1667" s="57">
        <v>443635657</v>
      </c>
      <c r="I1667" s="59">
        <v>0</v>
      </c>
      <c r="J1667" s="59">
        <v>0</v>
      </c>
      <c r="K1667" s="59">
        <v>0</v>
      </c>
      <c r="L1667" s="59">
        <v>0</v>
      </c>
      <c r="M1667" s="59">
        <v>9871.4699999999993</v>
      </c>
      <c r="N1667" s="58" t="s">
        <v>118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60">
        <v>45919.267233796294</v>
      </c>
      <c r="B1668" s="61">
        <v>444417116</v>
      </c>
      <c r="C1668" s="62" t="s">
        <v>36</v>
      </c>
      <c r="D1668" s="62" t="s">
        <v>37</v>
      </c>
      <c r="E1668" s="62" t="s">
        <v>45</v>
      </c>
      <c r="F1668" s="62" t="s">
        <v>119</v>
      </c>
      <c r="G1668" s="63">
        <v>3653.36</v>
      </c>
      <c r="H1668" s="61">
        <v>443635658</v>
      </c>
      <c r="I1668" s="63">
        <v>0</v>
      </c>
      <c r="J1668" s="63">
        <v>0</v>
      </c>
      <c r="K1668" s="63">
        <v>0</v>
      </c>
      <c r="L1668" s="63">
        <v>0</v>
      </c>
      <c r="M1668" s="63">
        <v>9871.4699999999993</v>
      </c>
      <c r="N1668" s="62" t="s">
        <v>114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6">
        <v>45919.268148148149</v>
      </c>
      <c r="B1669" s="57">
        <v>444417419</v>
      </c>
      <c r="C1669" s="58" t="s">
        <v>36</v>
      </c>
      <c r="D1669" s="58" t="s">
        <v>37</v>
      </c>
      <c r="E1669" s="58" t="s">
        <v>45</v>
      </c>
      <c r="F1669" s="58" t="s">
        <v>119</v>
      </c>
      <c r="G1669" s="59">
        <v>3652.28</v>
      </c>
      <c r="H1669" s="57">
        <v>443635970</v>
      </c>
      <c r="I1669" s="59">
        <v>0</v>
      </c>
      <c r="J1669" s="59">
        <v>0</v>
      </c>
      <c r="K1669" s="59">
        <v>0</v>
      </c>
      <c r="L1669" s="59">
        <v>0</v>
      </c>
      <c r="M1669" s="59">
        <v>9871.4699999999993</v>
      </c>
      <c r="N1669" s="5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60">
        <v>45919.268159722225</v>
      </c>
      <c r="B1670" s="61">
        <v>444417421</v>
      </c>
      <c r="C1670" s="62" t="s">
        <v>36</v>
      </c>
      <c r="D1670" s="62" t="s">
        <v>37</v>
      </c>
      <c r="E1670" s="62" t="s">
        <v>45</v>
      </c>
      <c r="F1670" s="62" t="s">
        <v>119</v>
      </c>
      <c r="G1670" s="63">
        <v>3652.28</v>
      </c>
      <c r="H1670" s="61">
        <v>443635972</v>
      </c>
      <c r="I1670" s="63">
        <v>0</v>
      </c>
      <c r="J1670" s="63">
        <v>0</v>
      </c>
      <c r="K1670" s="63">
        <v>0</v>
      </c>
      <c r="L1670" s="63">
        <v>0</v>
      </c>
      <c r="M1670" s="63">
        <v>9871.4699999999993</v>
      </c>
      <c r="N1670" s="62" t="s">
        <v>107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6">
        <v>45919.268159722225</v>
      </c>
      <c r="B1671" s="57">
        <v>444417423</v>
      </c>
      <c r="C1671" s="58" t="s">
        <v>36</v>
      </c>
      <c r="D1671" s="58" t="s">
        <v>37</v>
      </c>
      <c r="E1671" s="58" t="s">
        <v>45</v>
      </c>
      <c r="F1671" s="58" t="s">
        <v>119</v>
      </c>
      <c r="G1671" s="59">
        <v>3652.28</v>
      </c>
      <c r="H1671" s="57">
        <v>443635974</v>
      </c>
      <c r="I1671" s="59">
        <v>0</v>
      </c>
      <c r="J1671" s="59">
        <v>0</v>
      </c>
      <c r="K1671" s="59">
        <v>0</v>
      </c>
      <c r="L1671" s="59">
        <v>0</v>
      </c>
      <c r="M1671" s="59">
        <v>9871.4699999999993</v>
      </c>
      <c r="N1671" s="5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60">
        <v>45919.268159722225</v>
      </c>
      <c r="B1672" s="61">
        <v>444417424</v>
      </c>
      <c r="C1672" s="62" t="s">
        <v>36</v>
      </c>
      <c r="D1672" s="62" t="s">
        <v>37</v>
      </c>
      <c r="E1672" s="62" t="s">
        <v>45</v>
      </c>
      <c r="F1672" s="62" t="s">
        <v>119</v>
      </c>
      <c r="G1672" s="63">
        <v>3652.2</v>
      </c>
      <c r="H1672" s="61">
        <v>443635975</v>
      </c>
      <c r="I1672" s="63">
        <v>0</v>
      </c>
      <c r="J1672" s="63">
        <v>0</v>
      </c>
      <c r="K1672" s="63">
        <v>0</v>
      </c>
      <c r="L1672" s="63">
        <v>0</v>
      </c>
      <c r="M1672" s="63">
        <v>9871.4699999999993</v>
      </c>
      <c r="N1672" s="62" t="s">
        <v>113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6">
        <v>45919.268159722225</v>
      </c>
      <c r="B1673" s="57">
        <v>444417425</v>
      </c>
      <c r="C1673" s="58" t="s">
        <v>36</v>
      </c>
      <c r="D1673" s="58" t="s">
        <v>37</v>
      </c>
      <c r="E1673" s="58" t="s">
        <v>45</v>
      </c>
      <c r="F1673" s="58" t="s">
        <v>119</v>
      </c>
      <c r="G1673" s="59">
        <v>3652.11</v>
      </c>
      <c r="H1673" s="57">
        <v>443635976</v>
      </c>
      <c r="I1673" s="59">
        <v>0</v>
      </c>
      <c r="J1673" s="59">
        <v>0</v>
      </c>
      <c r="K1673" s="59">
        <v>0</v>
      </c>
      <c r="L1673" s="59">
        <v>0</v>
      </c>
      <c r="M1673" s="59">
        <v>9871.4699999999993</v>
      </c>
      <c r="N1673" s="5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60">
        <v>45919.268171296295</v>
      </c>
      <c r="B1674" s="61">
        <v>444417427</v>
      </c>
      <c r="C1674" s="62" t="s">
        <v>36</v>
      </c>
      <c r="D1674" s="62" t="s">
        <v>37</v>
      </c>
      <c r="E1674" s="62" t="s">
        <v>45</v>
      </c>
      <c r="F1674" s="62" t="s">
        <v>119</v>
      </c>
      <c r="G1674" s="63">
        <v>3652.11</v>
      </c>
      <c r="H1674" s="61">
        <v>443635978</v>
      </c>
      <c r="I1674" s="63">
        <v>0</v>
      </c>
      <c r="J1674" s="63">
        <v>0</v>
      </c>
      <c r="K1674" s="63">
        <v>0</v>
      </c>
      <c r="L1674" s="63">
        <v>0</v>
      </c>
      <c r="M1674" s="63">
        <v>9871.4699999999993</v>
      </c>
      <c r="N1674" s="62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6">
        <v>45919.268171296295</v>
      </c>
      <c r="B1675" s="57">
        <v>444417428</v>
      </c>
      <c r="C1675" s="58" t="s">
        <v>36</v>
      </c>
      <c r="D1675" s="58" t="s">
        <v>37</v>
      </c>
      <c r="E1675" s="58" t="s">
        <v>45</v>
      </c>
      <c r="F1675" s="58" t="s">
        <v>119</v>
      </c>
      <c r="G1675" s="59">
        <v>3652.13</v>
      </c>
      <c r="H1675" s="57">
        <v>443635979</v>
      </c>
      <c r="I1675" s="59">
        <v>0</v>
      </c>
      <c r="J1675" s="59">
        <v>0</v>
      </c>
      <c r="K1675" s="59">
        <v>0</v>
      </c>
      <c r="L1675" s="59">
        <v>0</v>
      </c>
      <c r="M1675" s="59">
        <v>9871.4699999999993</v>
      </c>
      <c r="N1675" s="58" t="s">
        <v>108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60">
        <v>45919.269641203704</v>
      </c>
      <c r="B1676" s="61">
        <v>444418062</v>
      </c>
      <c r="C1676" s="62" t="s">
        <v>36</v>
      </c>
      <c r="D1676" s="62" t="s">
        <v>38</v>
      </c>
      <c r="E1676" s="62" t="s">
        <v>46</v>
      </c>
      <c r="F1676" s="62" t="s">
        <v>119</v>
      </c>
      <c r="G1676" s="63">
        <v>3653.85</v>
      </c>
      <c r="H1676" s="61">
        <v>443636662</v>
      </c>
      <c r="I1676" s="63">
        <v>0</v>
      </c>
      <c r="J1676" s="63">
        <v>0</v>
      </c>
      <c r="K1676" s="63">
        <v>0</v>
      </c>
      <c r="L1676" s="63">
        <v>1.57</v>
      </c>
      <c r="M1676" s="63">
        <v>9873.0400000000009</v>
      </c>
      <c r="N1676" s="62" t="s">
        <v>1300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6">
        <v>45919.269641203704</v>
      </c>
      <c r="B1677" s="57">
        <v>444418063</v>
      </c>
      <c r="C1677" s="58" t="s">
        <v>36</v>
      </c>
      <c r="D1677" s="58" t="s">
        <v>38</v>
      </c>
      <c r="E1677" s="58" t="s">
        <v>46</v>
      </c>
      <c r="F1677" s="58" t="s">
        <v>119</v>
      </c>
      <c r="G1677" s="59">
        <v>3653.85</v>
      </c>
      <c r="H1677" s="57">
        <v>443636663</v>
      </c>
      <c r="I1677" s="59">
        <v>0</v>
      </c>
      <c r="J1677" s="59">
        <v>0</v>
      </c>
      <c r="K1677" s="59">
        <v>0</v>
      </c>
      <c r="L1677" s="59">
        <v>1.74</v>
      </c>
      <c r="M1677" s="59">
        <v>9874.7800000000007</v>
      </c>
      <c r="N1677" s="58" t="s">
        <v>1300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60">
        <v>45919.269641203704</v>
      </c>
      <c r="B1678" s="61">
        <v>444418064</v>
      </c>
      <c r="C1678" s="62" t="s">
        <v>36</v>
      </c>
      <c r="D1678" s="62" t="s">
        <v>38</v>
      </c>
      <c r="E1678" s="62" t="s">
        <v>46</v>
      </c>
      <c r="F1678" s="62" t="s">
        <v>119</v>
      </c>
      <c r="G1678" s="63">
        <v>3653.85</v>
      </c>
      <c r="H1678" s="61">
        <v>443636664</v>
      </c>
      <c r="I1678" s="63">
        <v>0</v>
      </c>
      <c r="J1678" s="63">
        <v>0</v>
      </c>
      <c r="K1678" s="63">
        <v>0</v>
      </c>
      <c r="L1678" s="63">
        <v>1.72</v>
      </c>
      <c r="M1678" s="63">
        <v>9876.5</v>
      </c>
      <c r="N1678" s="62" t="s">
        <v>1300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6">
        <v>45919.270138888889</v>
      </c>
      <c r="B1679" s="57">
        <v>444418265</v>
      </c>
      <c r="C1679" s="58" t="s">
        <v>36</v>
      </c>
      <c r="D1679" s="58" t="s">
        <v>38</v>
      </c>
      <c r="E1679" s="58" t="s">
        <v>46</v>
      </c>
      <c r="F1679" s="58" t="s">
        <v>119</v>
      </c>
      <c r="G1679" s="59">
        <v>3653.4</v>
      </c>
      <c r="H1679" s="57">
        <v>443636858</v>
      </c>
      <c r="I1679" s="59">
        <v>0</v>
      </c>
      <c r="J1679" s="59">
        <v>0</v>
      </c>
      <c r="K1679" s="59">
        <v>0</v>
      </c>
      <c r="L1679" s="59">
        <v>0.04</v>
      </c>
      <c r="M1679" s="59">
        <v>9876.5400000000009</v>
      </c>
      <c r="N1679" s="58" t="s">
        <v>1301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60">
        <v>45919.270925925928</v>
      </c>
      <c r="B1680" s="61">
        <v>444418454</v>
      </c>
      <c r="C1680" s="62" t="s">
        <v>36</v>
      </c>
      <c r="D1680" s="62" t="s">
        <v>37</v>
      </c>
      <c r="E1680" s="62" t="s">
        <v>45</v>
      </c>
      <c r="F1680" s="62" t="s">
        <v>119</v>
      </c>
      <c r="G1680" s="63">
        <v>3654.12</v>
      </c>
      <c r="H1680" s="61">
        <v>443637052</v>
      </c>
      <c r="I1680" s="63">
        <v>0</v>
      </c>
      <c r="J1680" s="63">
        <v>0</v>
      </c>
      <c r="K1680" s="63">
        <v>0</v>
      </c>
      <c r="L1680" s="63">
        <v>0</v>
      </c>
      <c r="M1680" s="63">
        <v>9876.5400000000009</v>
      </c>
      <c r="N1680" s="62" t="s">
        <v>115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6">
        <v>45919.272893518515</v>
      </c>
      <c r="B1681" s="57">
        <v>444419020</v>
      </c>
      <c r="C1681" s="58" t="s">
        <v>36</v>
      </c>
      <c r="D1681" s="58" t="s">
        <v>37</v>
      </c>
      <c r="E1681" s="58" t="s">
        <v>45</v>
      </c>
      <c r="F1681" s="58" t="s">
        <v>119</v>
      </c>
      <c r="G1681" s="59">
        <v>3654.08</v>
      </c>
      <c r="H1681" s="57">
        <v>443637608</v>
      </c>
      <c r="I1681" s="59">
        <v>0</v>
      </c>
      <c r="J1681" s="59">
        <v>0</v>
      </c>
      <c r="K1681" s="59">
        <v>0</v>
      </c>
      <c r="L1681" s="59">
        <v>0</v>
      </c>
      <c r="M1681" s="59">
        <v>9876.5400000000009</v>
      </c>
      <c r="N1681" s="5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60">
        <v>45919.272905092592</v>
      </c>
      <c r="B1682" s="61">
        <v>444419021</v>
      </c>
      <c r="C1682" s="62" t="s">
        <v>36</v>
      </c>
      <c r="D1682" s="62" t="s">
        <v>37</v>
      </c>
      <c r="E1682" s="62" t="s">
        <v>45</v>
      </c>
      <c r="F1682" s="62" t="s">
        <v>119</v>
      </c>
      <c r="G1682" s="63">
        <v>3654.08</v>
      </c>
      <c r="H1682" s="61">
        <v>443637610</v>
      </c>
      <c r="I1682" s="63">
        <v>0</v>
      </c>
      <c r="J1682" s="63">
        <v>0</v>
      </c>
      <c r="K1682" s="63">
        <v>0</v>
      </c>
      <c r="L1682" s="63">
        <v>0</v>
      </c>
      <c r="M1682" s="63">
        <v>9876.5400000000009</v>
      </c>
      <c r="N1682" s="62" t="s">
        <v>107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6">
        <v>45919.272905092592</v>
      </c>
      <c r="B1683" s="57">
        <v>444419022</v>
      </c>
      <c r="C1683" s="58" t="s">
        <v>36</v>
      </c>
      <c r="D1683" s="58" t="s">
        <v>37</v>
      </c>
      <c r="E1683" s="58" t="s">
        <v>45</v>
      </c>
      <c r="F1683" s="58" t="s">
        <v>119</v>
      </c>
      <c r="G1683" s="59">
        <v>3654.16</v>
      </c>
      <c r="H1683" s="57">
        <v>443637611</v>
      </c>
      <c r="I1683" s="59">
        <v>0</v>
      </c>
      <c r="J1683" s="59">
        <v>0</v>
      </c>
      <c r="K1683" s="59">
        <v>0</v>
      </c>
      <c r="L1683" s="59">
        <v>0</v>
      </c>
      <c r="M1683" s="59">
        <v>9876.5400000000009</v>
      </c>
      <c r="N1683" s="58" t="s">
        <v>108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60">
        <v>45919.275983796295</v>
      </c>
      <c r="B1684" s="61">
        <v>444420468</v>
      </c>
      <c r="C1684" s="62" t="s">
        <v>36</v>
      </c>
      <c r="D1684" s="62" t="s">
        <v>38</v>
      </c>
      <c r="E1684" s="62" t="s">
        <v>46</v>
      </c>
      <c r="F1684" s="62" t="s">
        <v>119</v>
      </c>
      <c r="G1684" s="63">
        <v>3654.02</v>
      </c>
      <c r="H1684" s="61">
        <v>443639059</v>
      </c>
      <c r="I1684" s="63">
        <v>0</v>
      </c>
      <c r="J1684" s="63">
        <v>0</v>
      </c>
      <c r="K1684" s="63">
        <v>0</v>
      </c>
      <c r="L1684" s="63">
        <v>1.74</v>
      </c>
      <c r="M1684" s="63">
        <v>9878.2800000000007</v>
      </c>
      <c r="N1684" s="62" t="s">
        <v>1302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6">
        <v>45919.275983796295</v>
      </c>
      <c r="B1685" s="57">
        <v>444420469</v>
      </c>
      <c r="C1685" s="58" t="s">
        <v>36</v>
      </c>
      <c r="D1685" s="58" t="s">
        <v>38</v>
      </c>
      <c r="E1685" s="58" t="s">
        <v>46</v>
      </c>
      <c r="F1685" s="58" t="s">
        <v>119</v>
      </c>
      <c r="G1685" s="59">
        <v>3654.02</v>
      </c>
      <c r="H1685" s="57">
        <v>443639060</v>
      </c>
      <c r="I1685" s="59">
        <v>0</v>
      </c>
      <c r="J1685" s="59">
        <v>0</v>
      </c>
      <c r="K1685" s="59">
        <v>0</v>
      </c>
      <c r="L1685" s="59">
        <v>1.74</v>
      </c>
      <c r="M1685" s="59">
        <v>9880.02</v>
      </c>
      <c r="N1685" s="58" t="s">
        <v>1303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60">
        <v>45919.275983796295</v>
      </c>
      <c r="B1686" s="61">
        <v>444420470</v>
      </c>
      <c r="C1686" s="62" t="s">
        <v>36</v>
      </c>
      <c r="D1686" s="62" t="s">
        <v>38</v>
      </c>
      <c r="E1686" s="62" t="s">
        <v>46</v>
      </c>
      <c r="F1686" s="62" t="s">
        <v>119</v>
      </c>
      <c r="G1686" s="63">
        <v>3654.02</v>
      </c>
      <c r="H1686" s="61">
        <v>443639061</v>
      </c>
      <c r="I1686" s="63">
        <v>0</v>
      </c>
      <c r="J1686" s="63">
        <v>0</v>
      </c>
      <c r="K1686" s="63">
        <v>0</v>
      </c>
      <c r="L1686" s="63">
        <v>1.91</v>
      </c>
      <c r="M1686" s="63">
        <v>9881.93</v>
      </c>
      <c r="N1686" s="62" t="s">
        <v>1303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6">
        <v>45919.276018518518</v>
      </c>
      <c r="B1687" s="57">
        <v>444420477</v>
      </c>
      <c r="C1687" s="58" t="s">
        <v>36</v>
      </c>
      <c r="D1687" s="58" t="s">
        <v>37</v>
      </c>
      <c r="E1687" s="58" t="s">
        <v>45</v>
      </c>
      <c r="F1687" s="58" t="s">
        <v>119</v>
      </c>
      <c r="G1687" s="59">
        <v>3653.98</v>
      </c>
      <c r="H1687" s="57">
        <v>443639068</v>
      </c>
      <c r="I1687" s="59">
        <v>0</v>
      </c>
      <c r="J1687" s="59">
        <v>0</v>
      </c>
      <c r="K1687" s="59">
        <v>0</v>
      </c>
      <c r="L1687" s="59">
        <v>0</v>
      </c>
      <c r="M1687" s="59">
        <v>9881.93</v>
      </c>
      <c r="N1687" s="58" t="s">
        <v>106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60">
        <v>45919.276030092595</v>
      </c>
      <c r="B1688" s="61">
        <v>444420479</v>
      </c>
      <c r="C1688" s="62" t="s">
        <v>36</v>
      </c>
      <c r="D1688" s="62" t="s">
        <v>37</v>
      </c>
      <c r="E1688" s="62" t="s">
        <v>45</v>
      </c>
      <c r="F1688" s="62" t="s">
        <v>119</v>
      </c>
      <c r="G1688" s="63">
        <v>3653.98</v>
      </c>
      <c r="H1688" s="61">
        <v>443639069</v>
      </c>
      <c r="I1688" s="63">
        <v>0</v>
      </c>
      <c r="J1688" s="63">
        <v>0</v>
      </c>
      <c r="K1688" s="63">
        <v>0</v>
      </c>
      <c r="L1688" s="63">
        <v>0</v>
      </c>
      <c r="M1688" s="63">
        <v>9881.93</v>
      </c>
      <c r="N1688" s="62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6">
        <v>45919.27648148148</v>
      </c>
      <c r="B1689" s="57">
        <v>444420780</v>
      </c>
      <c r="C1689" s="58" t="s">
        <v>36</v>
      </c>
      <c r="D1689" s="58" t="s">
        <v>37</v>
      </c>
      <c r="E1689" s="58" t="s">
        <v>45</v>
      </c>
      <c r="F1689" s="58" t="s">
        <v>119</v>
      </c>
      <c r="G1689" s="59">
        <v>3654.37</v>
      </c>
      <c r="H1689" s="57">
        <v>443639367</v>
      </c>
      <c r="I1689" s="59">
        <v>0</v>
      </c>
      <c r="J1689" s="59">
        <v>0</v>
      </c>
      <c r="K1689" s="59">
        <v>0</v>
      </c>
      <c r="L1689" s="59">
        <v>0</v>
      </c>
      <c r="M1689" s="59">
        <v>9881.93</v>
      </c>
      <c r="N1689" s="5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60">
        <v>45919.27648148148</v>
      </c>
      <c r="B1690" s="61">
        <v>444420782</v>
      </c>
      <c r="C1690" s="62" t="s">
        <v>36</v>
      </c>
      <c r="D1690" s="62" t="s">
        <v>37</v>
      </c>
      <c r="E1690" s="62" t="s">
        <v>45</v>
      </c>
      <c r="F1690" s="62" t="s">
        <v>119</v>
      </c>
      <c r="G1690" s="63">
        <v>3654.34</v>
      </c>
      <c r="H1690" s="61">
        <v>443639369</v>
      </c>
      <c r="I1690" s="63">
        <v>0</v>
      </c>
      <c r="J1690" s="63">
        <v>0</v>
      </c>
      <c r="K1690" s="63">
        <v>0</v>
      </c>
      <c r="L1690" s="63">
        <v>0</v>
      </c>
      <c r="M1690" s="63">
        <v>9881.93</v>
      </c>
      <c r="N1690" s="62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6">
        <v>45919.276493055557</v>
      </c>
      <c r="B1691" s="57">
        <v>444420784</v>
      </c>
      <c r="C1691" s="58" t="s">
        <v>36</v>
      </c>
      <c r="D1691" s="58" t="s">
        <v>37</v>
      </c>
      <c r="E1691" s="58" t="s">
        <v>45</v>
      </c>
      <c r="F1691" s="58" t="s">
        <v>119</v>
      </c>
      <c r="G1691" s="59">
        <v>3654.34</v>
      </c>
      <c r="H1691" s="57">
        <v>443639371</v>
      </c>
      <c r="I1691" s="59">
        <v>0</v>
      </c>
      <c r="J1691" s="59">
        <v>0</v>
      </c>
      <c r="K1691" s="59">
        <v>0</v>
      </c>
      <c r="L1691" s="59">
        <v>0</v>
      </c>
      <c r="M1691" s="59">
        <v>9881.93</v>
      </c>
      <c r="N1691" s="5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60">
        <v>45919.280115740738</v>
      </c>
      <c r="B1692" s="61">
        <v>444421826</v>
      </c>
      <c r="C1692" s="62" t="s">
        <v>36</v>
      </c>
      <c r="D1692" s="62" t="s">
        <v>38</v>
      </c>
      <c r="E1692" s="62" t="s">
        <v>46</v>
      </c>
      <c r="F1692" s="62" t="s">
        <v>119</v>
      </c>
      <c r="G1692" s="63">
        <v>3654.18</v>
      </c>
      <c r="H1692" s="61">
        <v>443640377</v>
      </c>
      <c r="I1692" s="63">
        <v>0</v>
      </c>
      <c r="J1692" s="63">
        <v>0</v>
      </c>
      <c r="K1692" s="63">
        <v>0</v>
      </c>
      <c r="L1692" s="63">
        <v>1.98</v>
      </c>
      <c r="M1692" s="63">
        <v>9883.91</v>
      </c>
      <c r="N1692" s="62" t="s">
        <v>1304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6">
        <v>45919.281261574077</v>
      </c>
      <c r="B1693" s="57">
        <v>444422773</v>
      </c>
      <c r="C1693" s="58" t="s">
        <v>36</v>
      </c>
      <c r="D1693" s="58" t="s">
        <v>38</v>
      </c>
      <c r="E1693" s="58" t="s">
        <v>46</v>
      </c>
      <c r="F1693" s="58" t="s">
        <v>119</v>
      </c>
      <c r="G1693" s="59">
        <v>3655.59</v>
      </c>
      <c r="H1693" s="57">
        <v>443641310</v>
      </c>
      <c r="I1693" s="59">
        <v>0</v>
      </c>
      <c r="J1693" s="59">
        <v>0</v>
      </c>
      <c r="K1693" s="59">
        <v>0</v>
      </c>
      <c r="L1693" s="59">
        <v>1.51</v>
      </c>
      <c r="M1693" s="59">
        <v>9885.42</v>
      </c>
      <c r="N1693" s="58" t="s">
        <v>1305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60">
        <v>45919.281261574077</v>
      </c>
      <c r="B1694" s="61">
        <v>444422774</v>
      </c>
      <c r="C1694" s="62" t="s">
        <v>36</v>
      </c>
      <c r="D1694" s="62" t="s">
        <v>38</v>
      </c>
      <c r="E1694" s="62" t="s">
        <v>46</v>
      </c>
      <c r="F1694" s="62" t="s">
        <v>119</v>
      </c>
      <c r="G1694" s="63">
        <v>3655.59</v>
      </c>
      <c r="H1694" s="61">
        <v>443641311</v>
      </c>
      <c r="I1694" s="63">
        <v>0</v>
      </c>
      <c r="J1694" s="63">
        <v>0</v>
      </c>
      <c r="K1694" s="63">
        <v>0</v>
      </c>
      <c r="L1694" s="63">
        <v>1.51</v>
      </c>
      <c r="M1694" s="63">
        <v>9886.93</v>
      </c>
      <c r="N1694" s="62" t="s">
        <v>1305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6">
        <v>45919.281261574077</v>
      </c>
      <c r="B1695" s="57">
        <v>444422775</v>
      </c>
      <c r="C1695" s="58" t="s">
        <v>36</v>
      </c>
      <c r="D1695" s="58" t="s">
        <v>38</v>
      </c>
      <c r="E1695" s="58" t="s">
        <v>46</v>
      </c>
      <c r="F1695" s="58" t="s">
        <v>119</v>
      </c>
      <c r="G1695" s="59">
        <v>3655.59</v>
      </c>
      <c r="H1695" s="57">
        <v>443641312</v>
      </c>
      <c r="I1695" s="59">
        <v>0</v>
      </c>
      <c r="J1695" s="59">
        <v>0</v>
      </c>
      <c r="K1695" s="59">
        <v>0</v>
      </c>
      <c r="L1695" s="59">
        <v>1.43</v>
      </c>
      <c r="M1695" s="59">
        <v>9888.36</v>
      </c>
      <c r="N1695" s="58" t="s">
        <v>1305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60">
        <v>45919.282696759263</v>
      </c>
      <c r="B1696" s="61">
        <v>444423690</v>
      </c>
      <c r="C1696" s="62" t="s">
        <v>36</v>
      </c>
      <c r="D1696" s="62" t="s">
        <v>38</v>
      </c>
      <c r="E1696" s="62" t="s">
        <v>46</v>
      </c>
      <c r="F1696" s="62" t="s">
        <v>119</v>
      </c>
      <c r="G1696" s="63">
        <v>3655.07</v>
      </c>
      <c r="H1696" s="61">
        <v>443642211</v>
      </c>
      <c r="I1696" s="63">
        <v>0</v>
      </c>
      <c r="J1696" s="63">
        <v>0</v>
      </c>
      <c r="K1696" s="63">
        <v>0</v>
      </c>
      <c r="L1696" s="63">
        <v>0.95</v>
      </c>
      <c r="M1696" s="63">
        <v>9889.31</v>
      </c>
      <c r="N1696" s="62" t="s">
        <v>1306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6">
        <v>45919.282731481479</v>
      </c>
      <c r="B1697" s="57">
        <v>444423704</v>
      </c>
      <c r="C1697" s="58" t="s">
        <v>36</v>
      </c>
      <c r="D1697" s="58" t="s">
        <v>37</v>
      </c>
      <c r="E1697" s="58" t="s">
        <v>45</v>
      </c>
      <c r="F1697" s="58" t="s">
        <v>119</v>
      </c>
      <c r="G1697" s="59">
        <v>3655.27</v>
      </c>
      <c r="H1697" s="57">
        <v>443642223</v>
      </c>
      <c r="I1697" s="59">
        <v>0</v>
      </c>
      <c r="J1697" s="59">
        <v>0</v>
      </c>
      <c r="K1697" s="59">
        <v>0</v>
      </c>
      <c r="L1697" s="59">
        <v>0</v>
      </c>
      <c r="M1697" s="59">
        <v>9889.31</v>
      </c>
      <c r="N1697" s="58" t="s">
        <v>107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60">
        <v>45919.282731481479</v>
      </c>
      <c r="B1698" s="61">
        <v>444423705</v>
      </c>
      <c r="C1698" s="62" t="s">
        <v>36</v>
      </c>
      <c r="D1698" s="62" t="s">
        <v>37</v>
      </c>
      <c r="E1698" s="62" t="s">
        <v>45</v>
      </c>
      <c r="F1698" s="62" t="s">
        <v>119</v>
      </c>
      <c r="G1698" s="63">
        <v>3655.24</v>
      </c>
      <c r="H1698" s="61">
        <v>443642224</v>
      </c>
      <c r="I1698" s="63">
        <v>0</v>
      </c>
      <c r="J1698" s="63">
        <v>0</v>
      </c>
      <c r="K1698" s="63">
        <v>0</v>
      </c>
      <c r="L1698" s="63">
        <v>0</v>
      </c>
      <c r="M1698" s="63">
        <v>9889.31</v>
      </c>
      <c r="N1698" s="62" t="s">
        <v>108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6">
        <v>45919.282743055555</v>
      </c>
      <c r="B1699" s="57">
        <v>444423707</v>
      </c>
      <c r="C1699" s="58" t="s">
        <v>36</v>
      </c>
      <c r="D1699" s="58" t="s">
        <v>37</v>
      </c>
      <c r="E1699" s="58" t="s">
        <v>45</v>
      </c>
      <c r="F1699" s="58" t="s">
        <v>119</v>
      </c>
      <c r="G1699" s="59">
        <v>3655.24</v>
      </c>
      <c r="H1699" s="57">
        <v>443642226</v>
      </c>
      <c r="I1699" s="59">
        <v>0</v>
      </c>
      <c r="J1699" s="59">
        <v>0</v>
      </c>
      <c r="K1699" s="59">
        <v>0</v>
      </c>
      <c r="L1699" s="59">
        <v>0</v>
      </c>
      <c r="M1699" s="59">
        <v>9889.31</v>
      </c>
      <c r="N1699" s="5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60">
        <v>45919.282743055555</v>
      </c>
      <c r="B1700" s="61">
        <v>444423708</v>
      </c>
      <c r="C1700" s="62" t="s">
        <v>36</v>
      </c>
      <c r="D1700" s="62" t="s">
        <v>37</v>
      </c>
      <c r="E1700" s="62" t="s">
        <v>45</v>
      </c>
      <c r="F1700" s="62" t="s">
        <v>119</v>
      </c>
      <c r="G1700" s="63">
        <v>3655.28</v>
      </c>
      <c r="H1700" s="61">
        <v>443642227</v>
      </c>
      <c r="I1700" s="63">
        <v>0</v>
      </c>
      <c r="J1700" s="63">
        <v>0</v>
      </c>
      <c r="K1700" s="63">
        <v>0</v>
      </c>
      <c r="L1700" s="63">
        <v>0</v>
      </c>
      <c r="M1700" s="63">
        <v>9889.31</v>
      </c>
      <c r="N1700" s="62" t="s">
        <v>115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6">
        <v>45919.282743055555</v>
      </c>
      <c r="B1701" s="57">
        <v>444423709</v>
      </c>
      <c r="C1701" s="58" t="s">
        <v>36</v>
      </c>
      <c r="D1701" s="58" t="s">
        <v>37</v>
      </c>
      <c r="E1701" s="58" t="s">
        <v>45</v>
      </c>
      <c r="F1701" s="58" t="s">
        <v>119</v>
      </c>
      <c r="G1701" s="59">
        <v>3655.5</v>
      </c>
      <c r="H1701" s="57">
        <v>443642228</v>
      </c>
      <c r="I1701" s="59">
        <v>0</v>
      </c>
      <c r="J1701" s="59">
        <v>0</v>
      </c>
      <c r="K1701" s="59">
        <v>0</v>
      </c>
      <c r="L1701" s="59">
        <v>0</v>
      </c>
      <c r="M1701" s="59">
        <v>9889.31</v>
      </c>
      <c r="N1701" s="58" t="s">
        <v>113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60">
        <v>45919.283761574072</v>
      </c>
      <c r="B1702" s="61">
        <v>444424220</v>
      </c>
      <c r="C1702" s="62" t="s">
        <v>36</v>
      </c>
      <c r="D1702" s="62" t="s">
        <v>38</v>
      </c>
      <c r="E1702" s="62" t="s">
        <v>46</v>
      </c>
      <c r="F1702" s="62" t="s">
        <v>119</v>
      </c>
      <c r="G1702" s="63">
        <v>3655</v>
      </c>
      <c r="H1702" s="61">
        <v>443642708</v>
      </c>
      <c r="I1702" s="63">
        <v>0</v>
      </c>
      <c r="J1702" s="63">
        <v>0</v>
      </c>
      <c r="K1702" s="63">
        <v>0</v>
      </c>
      <c r="L1702" s="63">
        <v>0.63</v>
      </c>
      <c r="M1702" s="63">
        <v>9889.94</v>
      </c>
      <c r="N1702" s="62" t="s">
        <v>1307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6">
        <v>45919.283761574072</v>
      </c>
      <c r="B1703" s="57">
        <v>444424221</v>
      </c>
      <c r="C1703" s="58" t="s">
        <v>36</v>
      </c>
      <c r="D1703" s="58" t="s">
        <v>38</v>
      </c>
      <c r="E1703" s="58" t="s">
        <v>46</v>
      </c>
      <c r="F1703" s="58" t="s">
        <v>119</v>
      </c>
      <c r="G1703" s="59">
        <v>3655</v>
      </c>
      <c r="H1703" s="57">
        <v>443642709</v>
      </c>
      <c r="I1703" s="59">
        <v>0</v>
      </c>
      <c r="J1703" s="59">
        <v>0</v>
      </c>
      <c r="K1703" s="59">
        <v>0</v>
      </c>
      <c r="L1703" s="59">
        <v>0.66</v>
      </c>
      <c r="M1703" s="59">
        <v>9890.6</v>
      </c>
      <c r="N1703" s="58" t="s">
        <v>1308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60">
        <v>45919.283761574072</v>
      </c>
      <c r="B1704" s="61">
        <v>444424222</v>
      </c>
      <c r="C1704" s="62" t="s">
        <v>36</v>
      </c>
      <c r="D1704" s="62" t="s">
        <v>38</v>
      </c>
      <c r="E1704" s="62" t="s">
        <v>46</v>
      </c>
      <c r="F1704" s="62" t="s">
        <v>119</v>
      </c>
      <c r="G1704" s="63">
        <v>3655</v>
      </c>
      <c r="H1704" s="61">
        <v>443642710</v>
      </c>
      <c r="I1704" s="63">
        <v>0</v>
      </c>
      <c r="J1704" s="63">
        <v>0</v>
      </c>
      <c r="K1704" s="63">
        <v>0</v>
      </c>
      <c r="L1704" s="63">
        <v>0.66</v>
      </c>
      <c r="M1704" s="63">
        <v>9891.26</v>
      </c>
      <c r="N1704" s="62" t="s">
        <v>1309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6">
        <v>45919.28392361111</v>
      </c>
      <c r="B1705" s="57">
        <v>444424304</v>
      </c>
      <c r="C1705" s="58" t="s">
        <v>36</v>
      </c>
      <c r="D1705" s="58" t="s">
        <v>38</v>
      </c>
      <c r="E1705" s="58" t="s">
        <v>46</v>
      </c>
      <c r="F1705" s="58" t="s">
        <v>119</v>
      </c>
      <c r="G1705" s="59">
        <v>3653.74</v>
      </c>
      <c r="H1705" s="57">
        <v>443642794</v>
      </c>
      <c r="I1705" s="59">
        <v>0</v>
      </c>
      <c r="J1705" s="59">
        <v>0</v>
      </c>
      <c r="K1705" s="59">
        <v>0</v>
      </c>
      <c r="L1705" s="59">
        <v>-1.5</v>
      </c>
      <c r="M1705" s="59">
        <v>9889.76</v>
      </c>
      <c r="N1705" s="58" t="s">
        <v>1310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60">
        <v>45919.295381944445</v>
      </c>
      <c r="B1706" s="61">
        <v>444428683</v>
      </c>
      <c r="C1706" s="62" t="s">
        <v>36</v>
      </c>
      <c r="D1706" s="62" t="s">
        <v>38</v>
      </c>
      <c r="E1706" s="62" t="s">
        <v>46</v>
      </c>
      <c r="F1706" s="62" t="s">
        <v>119</v>
      </c>
      <c r="G1706" s="63">
        <v>3656.78</v>
      </c>
      <c r="H1706" s="61">
        <v>443647070</v>
      </c>
      <c r="I1706" s="63">
        <v>0</v>
      </c>
      <c r="J1706" s="63">
        <v>0</v>
      </c>
      <c r="K1706" s="63">
        <v>0</v>
      </c>
      <c r="L1706" s="63">
        <v>1.51</v>
      </c>
      <c r="M1706" s="63">
        <v>9891.27</v>
      </c>
      <c r="N1706" s="62" t="s">
        <v>1311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6">
        <v>45919.295381944445</v>
      </c>
      <c r="B1707" s="57">
        <v>444428684</v>
      </c>
      <c r="C1707" s="58" t="s">
        <v>36</v>
      </c>
      <c r="D1707" s="58" t="s">
        <v>38</v>
      </c>
      <c r="E1707" s="58" t="s">
        <v>46</v>
      </c>
      <c r="F1707" s="58" t="s">
        <v>119</v>
      </c>
      <c r="G1707" s="59">
        <v>3656.78</v>
      </c>
      <c r="H1707" s="57">
        <v>443647071</v>
      </c>
      <c r="I1707" s="59">
        <v>0</v>
      </c>
      <c r="J1707" s="59">
        <v>0</v>
      </c>
      <c r="K1707" s="59">
        <v>0</v>
      </c>
      <c r="L1707" s="59">
        <v>1.54</v>
      </c>
      <c r="M1707" s="59">
        <v>9892.81</v>
      </c>
      <c r="N1707" s="58" t="s">
        <v>1312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60">
        <v>45919.29546296296</v>
      </c>
      <c r="B1708" s="61">
        <v>444428805</v>
      </c>
      <c r="C1708" s="62" t="s">
        <v>36</v>
      </c>
      <c r="D1708" s="62" t="s">
        <v>38</v>
      </c>
      <c r="E1708" s="62" t="s">
        <v>46</v>
      </c>
      <c r="F1708" s="62" t="s">
        <v>119</v>
      </c>
      <c r="G1708" s="63">
        <v>3657.04</v>
      </c>
      <c r="H1708" s="61">
        <v>443647189</v>
      </c>
      <c r="I1708" s="63">
        <v>0</v>
      </c>
      <c r="J1708" s="63">
        <v>0</v>
      </c>
      <c r="K1708" s="63">
        <v>0</v>
      </c>
      <c r="L1708" s="63">
        <v>3.68</v>
      </c>
      <c r="M1708" s="63">
        <v>9896.49</v>
      </c>
      <c r="N1708" s="62" t="s">
        <v>1313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6">
        <v>45919.295497685183</v>
      </c>
      <c r="B1709" s="57">
        <v>444429264</v>
      </c>
      <c r="C1709" s="58" t="s">
        <v>36</v>
      </c>
      <c r="D1709" s="58" t="s">
        <v>38</v>
      </c>
      <c r="E1709" s="58" t="s">
        <v>46</v>
      </c>
      <c r="F1709" s="58" t="s">
        <v>119</v>
      </c>
      <c r="G1709" s="59">
        <v>3657.46</v>
      </c>
      <c r="H1709" s="57">
        <v>443647642</v>
      </c>
      <c r="I1709" s="59">
        <v>0</v>
      </c>
      <c r="J1709" s="59">
        <v>0</v>
      </c>
      <c r="K1709" s="59">
        <v>0</v>
      </c>
      <c r="L1709" s="59">
        <v>3.48</v>
      </c>
      <c r="M1709" s="59">
        <v>9899.9699999999993</v>
      </c>
      <c r="N1709" s="58" t="s">
        <v>1314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60">
        <v>45919.295497685183</v>
      </c>
      <c r="B1710" s="61">
        <v>444429291</v>
      </c>
      <c r="C1710" s="62" t="s">
        <v>36</v>
      </c>
      <c r="D1710" s="62" t="s">
        <v>38</v>
      </c>
      <c r="E1710" s="62" t="s">
        <v>46</v>
      </c>
      <c r="F1710" s="62" t="s">
        <v>119</v>
      </c>
      <c r="G1710" s="63">
        <v>3657.49</v>
      </c>
      <c r="H1710" s="61">
        <v>443647668</v>
      </c>
      <c r="I1710" s="63">
        <v>0</v>
      </c>
      <c r="J1710" s="63">
        <v>0</v>
      </c>
      <c r="K1710" s="63">
        <v>0</v>
      </c>
      <c r="L1710" s="63">
        <v>3.51</v>
      </c>
      <c r="M1710" s="63">
        <v>9903.48</v>
      </c>
      <c r="N1710" s="62" t="s">
        <v>1315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6">
        <v>45919.296469907407</v>
      </c>
      <c r="B1711" s="57">
        <v>444430398</v>
      </c>
      <c r="C1711" s="58" t="s">
        <v>36</v>
      </c>
      <c r="D1711" s="58" t="s">
        <v>38</v>
      </c>
      <c r="E1711" s="58" t="s">
        <v>46</v>
      </c>
      <c r="F1711" s="58" t="s">
        <v>119</v>
      </c>
      <c r="G1711" s="59">
        <v>3658.78</v>
      </c>
      <c r="H1711" s="57">
        <v>443648757</v>
      </c>
      <c r="I1711" s="59">
        <v>0</v>
      </c>
      <c r="J1711" s="59">
        <v>0</v>
      </c>
      <c r="K1711" s="59">
        <v>0</v>
      </c>
      <c r="L1711" s="59">
        <v>3.28</v>
      </c>
      <c r="M1711" s="59">
        <v>9906.76</v>
      </c>
      <c r="N1711" s="58" t="s">
        <v>1316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60">
        <v>45919.297777777778</v>
      </c>
      <c r="B1712" s="61">
        <v>444431461</v>
      </c>
      <c r="C1712" s="62" t="s">
        <v>36</v>
      </c>
      <c r="D1712" s="62" t="s">
        <v>37</v>
      </c>
      <c r="E1712" s="62" t="s">
        <v>45</v>
      </c>
      <c r="F1712" s="62" t="s">
        <v>119</v>
      </c>
      <c r="G1712" s="63">
        <v>3658.8</v>
      </c>
      <c r="H1712" s="61">
        <v>443649806</v>
      </c>
      <c r="I1712" s="63">
        <v>0</v>
      </c>
      <c r="J1712" s="63">
        <v>0</v>
      </c>
      <c r="K1712" s="63">
        <v>0</v>
      </c>
      <c r="L1712" s="63">
        <v>0</v>
      </c>
      <c r="M1712" s="63">
        <v>9906.76</v>
      </c>
      <c r="N1712" s="62" t="s">
        <v>114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6">
        <v>45919.299328703702</v>
      </c>
      <c r="B1713" s="57">
        <v>444431942</v>
      </c>
      <c r="C1713" s="58" t="s">
        <v>36</v>
      </c>
      <c r="D1713" s="58" t="s">
        <v>38</v>
      </c>
      <c r="E1713" s="58" t="s">
        <v>46</v>
      </c>
      <c r="F1713" s="58" t="s">
        <v>119</v>
      </c>
      <c r="G1713" s="59">
        <v>3658.72</v>
      </c>
      <c r="H1713" s="57">
        <v>443650274</v>
      </c>
      <c r="I1713" s="59">
        <v>0</v>
      </c>
      <c r="J1713" s="59">
        <v>0</v>
      </c>
      <c r="K1713" s="59">
        <v>0</v>
      </c>
      <c r="L1713" s="59">
        <v>5.36</v>
      </c>
      <c r="M1713" s="59">
        <v>9912.1200000000008</v>
      </c>
      <c r="N1713" s="58" t="s">
        <v>1317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60">
        <v>45919.299328703702</v>
      </c>
      <c r="B1714" s="61">
        <v>444431943</v>
      </c>
      <c r="C1714" s="62" t="s">
        <v>36</v>
      </c>
      <c r="D1714" s="62" t="s">
        <v>38</v>
      </c>
      <c r="E1714" s="62" t="s">
        <v>46</v>
      </c>
      <c r="F1714" s="62" t="s">
        <v>119</v>
      </c>
      <c r="G1714" s="63">
        <v>3658.72</v>
      </c>
      <c r="H1714" s="61">
        <v>443650275</v>
      </c>
      <c r="I1714" s="63">
        <v>0</v>
      </c>
      <c r="J1714" s="63">
        <v>0</v>
      </c>
      <c r="K1714" s="63">
        <v>0</v>
      </c>
      <c r="L1714" s="63">
        <v>3.44</v>
      </c>
      <c r="M1714" s="63">
        <v>9915.56</v>
      </c>
      <c r="N1714" s="62" t="s">
        <v>1318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6">
        <v>45919.299398148149</v>
      </c>
      <c r="B1715" s="57">
        <v>444431972</v>
      </c>
      <c r="C1715" s="58" t="s">
        <v>36</v>
      </c>
      <c r="D1715" s="58" t="s">
        <v>37</v>
      </c>
      <c r="E1715" s="58" t="s">
        <v>45</v>
      </c>
      <c r="F1715" s="58" t="s">
        <v>119</v>
      </c>
      <c r="G1715" s="59">
        <v>3659.13</v>
      </c>
      <c r="H1715" s="57">
        <v>443650304</v>
      </c>
      <c r="I1715" s="59">
        <v>0</v>
      </c>
      <c r="J1715" s="59">
        <v>0</v>
      </c>
      <c r="K1715" s="59">
        <v>0</v>
      </c>
      <c r="L1715" s="59">
        <v>0</v>
      </c>
      <c r="M1715" s="59">
        <v>9915.56</v>
      </c>
      <c r="N1715" s="58" t="s">
        <v>115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60">
        <v>45919.299409722225</v>
      </c>
      <c r="B1716" s="61">
        <v>444431974</v>
      </c>
      <c r="C1716" s="62" t="s">
        <v>36</v>
      </c>
      <c r="D1716" s="62" t="s">
        <v>37</v>
      </c>
      <c r="E1716" s="62" t="s">
        <v>45</v>
      </c>
      <c r="F1716" s="62" t="s">
        <v>119</v>
      </c>
      <c r="G1716" s="63">
        <v>3659.15</v>
      </c>
      <c r="H1716" s="61">
        <v>443650305</v>
      </c>
      <c r="I1716" s="63">
        <v>0</v>
      </c>
      <c r="J1716" s="63">
        <v>0</v>
      </c>
      <c r="K1716" s="63">
        <v>0</v>
      </c>
      <c r="L1716" s="63">
        <v>0</v>
      </c>
      <c r="M1716" s="63">
        <v>9915.56</v>
      </c>
      <c r="N1716" s="62" t="s">
        <v>118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6">
        <v>45919.300555555557</v>
      </c>
      <c r="B1717" s="57">
        <v>444432429</v>
      </c>
      <c r="C1717" s="58" t="s">
        <v>36</v>
      </c>
      <c r="D1717" s="58" t="s">
        <v>37</v>
      </c>
      <c r="E1717" s="58" t="s">
        <v>45</v>
      </c>
      <c r="F1717" s="58" t="s">
        <v>119</v>
      </c>
      <c r="G1717" s="59">
        <v>3658.93</v>
      </c>
      <c r="H1717" s="57">
        <v>443650916</v>
      </c>
      <c r="I1717" s="59">
        <v>0</v>
      </c>
      <c r="J1717" s="59">
        <v>0</v>
      </c>
      <c r="K1717" s="59">
        <v>0</v>
      </c>
      <c r="L1717" s="59">
        <v>0</v>
      </c>
      <c r="M1717" s="59">
        <v>9915.56</v>
      </c>
      <c r="N1717" s="58" t="s">
        <v>113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60">
        <v>45919.300555555557</v>
      </c>
      <c r="B1718" s="61">
        <v>444432432</v>
      </c>
      <c r="C1718" s="62" t="s">
        <v>36</v>
      </c>
      <c r="D1718" s="62" t="s">
        <v>37</v>
      </c>
      <c r="E1718" s="62" t="s">
        <v>45</v>
      </c>
      <c r="F1718" s="62" t="s">
        <v>119</v>
      </c>
      <c r="G1718" s="63">
        <v>3658.92</v>
      </c>
      <c r="H1718" s="61">
        <v>443650920</v>
      </c>
      <c r="I1718" s="63">
        <v>0</v>
      </c>
      <c r="J1718" s="63">
        <v>0</v>
      </c>
      <c r="K1718" s="63">
        <v>0</v>
      </c>
      <c r="L1718" s="63">
        <v>0</v>
      </c>
      <c r="M1718" s="63">
        <v>9915.56</v>
      </c>
      <c r="N1718" s="62" t="s">
        <v>108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6">
        <v>45919.300567129627</v>
      </c>
      <c r="B1719" s="57">
        <v>444432434</v>
      </c>
      <c r="C1719" s="58" t="s">
        <v>36</v>
      </c>
      <c r="D1719" s="58" t="s">
        <v>37</v>
      </c>
      <c r="E1719" s="58" t="s">
        <v>45</v>
      </c>
      <c r="F1719" s="58" t="s">
        <v>119</v>
      </c>
      <c r="G1719" s="59">
        <v>3658.93</v>
      </c>
      <c r="H1719" s="57">
        <v>443650922</v>
      </c>
      <c r="I1719" s="59">
        <v>0</v>
      </c>
      <c r="J1719" s="59">
        <v>0</v>
      </c>
      <c r="K1719" s="59">
        <v>0</v>
      </c>
      <c r="L1719" s="59">
        <v>0</v>
      </c>
      <c r="M1719" s="59">
        <v>9915.56</v>
      </c>
      <c r="N1719" s="5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60">
        <v>45919.300567129627</v>
      </c>
      <c r="B1720" s="61">
        <v>444432436</v>
      </c>
      <c r="C1720" s="62" t="s">
        <v>36</v>
      </c>
      <c r="D1720" s="62" t="s">
        <v>37</v>
      </c>
      <c r="E1720" s="62" t="s">
        <v>45</v>
      </c>
      <c r="F1720" s="62" t="s">
        <v>119</v>
      </c>
      <c r="G1720" s="63">
        <v>3658.93</v>
      </c>
      <c r="H1720" s="61">
        <v>443650924</v>
      </c>
      <c r="I1720" s="63">
        <v>0</v>
      </c>
      <c r="J1720" s="63">
        <v>0</v>
      </c>
      <c r="K1720" s="63">
        <v>0</v>
      </c>
      <c r="L1720" s="63">
        <v>0</v>
      </c>
      <c r="M1720" s="63">
        <v>9915.56</v>
      </c>
      <c r="N1720" s="62" t="s">
        <v>107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6">
        <v>45919.300567129627</v>
      </c>
      <c r="B1721" s="57">
        <v>444432439</v>
      </c>
      <c r="C1721" s="58" t="s">
        <v>36</v>
      </c>
      <c r="D1721" s="58" t="s">
        <v>37</v>
      </c>
      <c r="E1721" s="58" t="s">
        <v>45</v>
      </c>
      <c r="F1721" s="58" t="s">
        <v>119</v>
      </c>
      <c r="G1721" s="59">
        <v>3658.93</v>
      </c>
      <c r="H1721" s="57">
        <v>443650927</v>
      </c>
      <c r="I1721" s="59">
        <v>0</v>
      </c>
      <c r="J1721" s="59">
        <v>0</v>
      </c>
      <c r="K1721" s="59">
        <v>0</v>
      </c>
      <c r="L1721" s="59">
        <v>0</v>
      </c>
      <c r="M1721" s="59">
        <v>9915.56</v>
      </c>
      <c r="N1721" s="5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60">
        <v>45919.300567129627</v>
      </c>
      <c r="B1722" s="61">
        <v>444432440</v>
      </c>
      <c r="C1722" s="62" t="s">
        <v>36</v>
      </c>
      <c r="D1722" s="62" t="s">
        <v>37</v>
      </c>
      <c r="E1722" s="62" t="s">
        <v>45</v>
      </c>
      <c r="F1722" s="62" t="s">
        <v>119</v>
      </c>
      <c r="G1722" s="63">
        <v>3658.92</v>
      </c>
      <c r="H1722" s="61">
        <v>443650928</v>
      </c>
      <c r="I1722" s="63">
        <v>0</v>
      </c>
      <c r="J1722" s="63">
        <v>0</v>
      </c>
      <c r="K1722" s="63">
        <v>0</v>
      </c>
      <c r="L1722" s="63">
        <v>0</v>
      </c>
      <c r="M1722" s="63">
        <v>9915.56</v>
      </c>
      <c r="N1722" s="62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6">
        <v>45919.300578703704</v>
      </c>
      <c r="B1723" s="57">
        <v>444432442</v>
      </c>
      <c r="C1723" s="58" t="s">
        <v>36</v>
      </c>
      <c r="D1723" s="58" t="s">
        <v>37</v>
      </c>
      <c r="E1723" s="58" t="s">
        <v>45</v>
      </c>
      <c r="F1723" s="58" t="s">
        <v>119</v>
      </c>
      <c r="G1723" s="59">
        <v>3658.92</v>
      </c>
      <c r="H1723" s="57">
        <v>443650929</v>
      </c>
      <c r="I1723" s="59">
        <v>0</v>
      </c>
      <c r="J1723" s="59">
        <v>0</v>
      </c>
      <c r="K1723" s="59">
        <v>0</v>
      </c>
      <c r="L1723" s="59">
        <v>0</v>
      </c>
      <c r="M1723" s="59">
        <v>9915.56</v>
      </c>
      <c r="N1723" s="5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60">
        <v>45919.304606481484</v>
      </c>
      <c r="B1724" s="61">
        <v>444434063</v>
      </c>
      <c r="C1724" s="62" t="s">
        <v>36</v>
      </c>
      <c r="D1724" s="62" t="s">
        <v>37</v>
      </c>
      <c r="E1724" s="62" t="s">
        <v>45</v>
      </c>
      <c r="F1724" s="62" t="s">
        <v>119</v>
      </c>
      <c r="G1724" s="63">
        <v>3658.33</v>
      </c>
      <c r="H1724" s="61">
        <v>443652949</v>
      </c>
      <c r="I1724" s="63">
        <v>0</v>
      </c>
      <c r="J1724" s="63">
        <v>0</v>
      </c>
      <c r="K1724" s="63">
        <v>0</v>
      </c>
      <c r="L1724" s="63">
        <v>0</v>
      </c>
      <c r="M1724" s="63">
        <v>9915.56</v>
      </c>
      <c r="N1724" s="62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6">
        <v>45919.304606481484</v>
      </c>
      <c r="B1725" s="57">
        <v>444434064</v>
      </c>
      <c r="C1725" s="58" t="s">
        <v>36</v>
      </c>
      <c r="D1725" s="58" t="s">
        <v>37</v>
      </c>
      <c r="E1725" s="58" t="s">
        <v>45</v>
      </c>
      <c r="F1725" s="58" t="s">
        <v>119</v>
      </c>
      <c r="G1725" s="59">
        <v>3658.33</v>
      </c>
      <c r="H1725" s="57">
        <v>443652950</v>
      </c>
      <c r="I1725" s="59">
        <v>0</v>
      </c>
      <c r="J1725" s="59">
        <v>0</v>
      </c>
      <c r="K1725" s="59">
        <v>0</v>
      </c>
      <c r="L1725" s="59">
        <v>0</v>
      </c>
      <c r="M1725" s="59">
        <v>9915.56</v>
      </c>
      <c r="N1725" s="58" t="s">
        <v>106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60">
        <v>45919.319548611114</v>
      </c>
      <c r="B1726" s="61">
        <v>444438537</v>
      </c>
      <c r="C1726" s="62" t="s">
        <v>36</v>
      </c>
      <c r="D1726" s="62" t="s">
        <v>38</v>
      </c>
      <c r="E1726" s="62" t="s">
        <v>46</v>
      </c>
      <c r="F1726" s="62" t="s">
        <v>119</v>
      </c>
      <c r="G1726" s="63">
        <v>3657.37</v>
      </c>
      <c r="H1726" s="61">
        <v>443658308</v>
      </c>
      <c r="I1726" s="63">
        <v>0</v>
      </c>
      <c r="J1726" s="63">
        <v>0</v>
      </c>
      <c r="K1726" s="63">
        <v>0</v>
      </c>
      <c r="L1726" s="63">
        <v>-1.55</v>
      </c>
      <c r="M1726" s="63">
        <v>9914.01</v>
      </c>
      <c r="N1726" s="62" t="s">
        <v>1319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6">
        <v>45919.320462962962</v>
      </c>
      <c r="B1727" s="57">
        <v>444438845</v>
      </c>
      <c r="C1727" s="58" t="s">
        <v>36</v>
      </c>
      <c r="D1727" s="58" t="s">
        <v>38</v>
      </c>
      <c r="E1727" s="58" t="s">
        <v>45</v>
      </c>
      <c r="F1727" s="58" t="s">
        <v>119</v>
      </c>
      <c r="G1727" s="59">
        <v>3657.86</v>
      </c>
      <c r="H1727" s="57">
        <v>443658600</v>
      </c>
      <c r="I1727" s="59">
        <v>0</v>
      </c>
      <c r="J1727" s="59">
        <v>0</v>
      </c>
      <c r="K1727" s="59">
        <v>0</v>
      </c>
      <c r="L1727" s="59">
        <v>0</v>
      </c>
      <c r="M1727" s="59">
        <v>9914.01</v>
      </c>
      <c r="N1727" s="58" t="s">
        <v>108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60">
        <v>45919.322314814817</v>
      </c>
      <c r="B1728" s="61">
        <v>444439572</v>
      </c>
      <c r="C1728" s="62" t="s">
        <v>36</v>
      </c>
      <c r="D1728" s="62" t="s">
        <v>37</v>
      </c>
      <c r="E1728" s="62" t="s">
        <v>46</v>
      </c>
      <c r="F1728" s="62" t="s">
        <v>119</v>
      </c>
      <c r="G1728" s="63">
        <v>3659.36</v>
      </c>
      <c r="H1728" s="61">
        <v>443659360</v>
      </c>
      <c r="I1728" s="63">
        <v>0</v>
      </c>
      <c r="J1728" s="63">
        <v>0</v>
      </c>
      <c r="K1728" s="63">
        <v>0</v>
      </c>
      <c r="L1728" s="63">
        <v>-1.5</v>
      </c>
      <c r="M1728" s="63">
        <v>9912.51</v>
      </c>
      <c r="N1728" s="62" t="s">
        <v>1320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6">
        <v>45919.333425925928</v>
      </c>
      <c r="B1729" s="57">
        <v>444442820</v>
      </c>
      <c r="C1729" s="58" t="s">
        <v>36</v>
      </c>
      <c r="D1729" s="58" t="s">
        <v>37</v>
      </c>
      <c r="E1729" s="58" t="s">
        <v>45</v>
      </c>
      <c r="F1729" s="58" t="s">
        <v>119</v>
      </c>
      <c r="G1729" s="59">
        <v>3659.04</v>
      </c>
      <c r="H1729" s="57">
        <v>443662606</v>
      </c>
      <c r="I1729" s="59">
        <v>0</v>
      </c>
      <c r="J1729" s="59">
        <v>0</v>
      </c>
      <c r="K1729" s="59">
        <v>0</v>
      </c>
      <c r="L1729" s="59">
        <v>0</v>
      </c>
      <c r="M1729" s="59">
        <v>9912.51</v>
      </c>
      <c r="N1729" s="58" t="s">
        <v>92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60">
        <v>45919.335775462961</v>
      </c>
      <c r="B1730" s="61">
        <v>444443522</v>
      </c>
      <c r="C1730" s="62" t="s">
        <v>36</v>
      </c>
      <c r="D1730" s="62" t="s">
        <v>38</v>
      </c>
      <c r="E1730" s="62" t="s">
        <v>46</v>
      </c>
      <c r="F1730" s="62" t="s">
        <v>119</v>
      </c>
      <c r="G1730" s="63">
        <v>3660.43</v>
      </c>
      <c r="H1730" s="61">
        <v>443663295</v>
      </c>
      <c r="I1730" s="63">
        <v>0</v>
      </c>
      <c r="J1730" s="63">
        <v>0</v>
      </c>
      <c r="K1730" s="63">
        <v>0</v>
      </c>
      <c r="L1730" s="63">
        <v>1.5</v>
      </c>
      <c r="M1730" s="63">
        <v>9914.01</v>
      </c>
      <c r="N1730" s="62" t="s">
        <v>1321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6">
        <v>45919.335775462961</v>
      </c>
      <c r="B1731" s="57">
        <v>444443524</v>
      </c>
      <c r="C1731" s="58" t="s">
        <v>36</v>
      </c>
      <c r="D1731" s="58" t="s">
        <v>38</v>
      </c>
      <c r="E1731" s="58" t="s">
        <v>46</v>
      </c>
      <c r="F1731" s="58" t="s">
        <v>119</v>
      </c>
      <c r="G1731" s="59">
        <v>3660.43</v>
      </c>
      <c r="H1731" s="57">
        <v>443663296</v>
      </c>
      <c r="I1731" s="59">
        <v>0</v>
      </c>
      <c r="J1731" s="59">
        <v>0</v>
      </c>
      <c r="K1731" s="59">
        <v>0</v>
      </c>
      <c r="L1731" s="59">
        <v>1.51</v>
      </c>
      <c r="M1731" s="59">
        <v>9915.52</v>
      </c>
      <c r="N1731" s="58" t="s">
        <v>1321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60">
        <v>45919.336759259262</v>
      </c>
      <c r="B1732" s="61">
        <v>444443922</v>
      </c>
      <c r="C1732" s="62" t="s">
        <v>36</v>
      </c>
      <c r="D1732" s="62" t="s">
        <v>38</v>
      </c>
      <c r="E1732" s="62" t="s">
        <v>46</v>
      </c>
      <c r="F1732" s="62" t="s">
        <v>119</v>
      </c>
      <c r="G1732" s="63">
        <v>3660.1</v>
      </c>
      <c r="H1732" s="61">
        <v>443663709</v>
      </c>
      <c r="I1732" s="63">
        <v>0</v>
      </c>
      <c r="J1732" s="63">
        <v>0</v>
      </c>
      <c r="K1732" s="63">
        <v>0</v>
      </c>
      <c r="L1732" s="63">
        <v>0.97</v>
      </c>
      <c r="M1732" s="63">
        <v>9916.49</v>
      </c>
      <c r="N1732" s="62" t="s">
        <v>1322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6">
        <v>45919.336782407408</v>
      </c>
      <c r="B1733" s="57">
        <v>444443923</v>
      </c>
      <c r="C1733" s="58" t="s">
        <v>36</v>
      </c>
      <c r="D1733" s="58" t="s">
        <v>37</v>
      </c>
      <c r="E1733" s="58" t="s">
        <v>45</v>
      </c>
      <c r="F1733" s="58" t="s">
        <v>119</v>
      </c>
      <c r="G1733" s="59">
        <v>3660.29</v>
      </c>
      <c r="H1733" s="57">
        <v>443663710</v>
      </c>
      <c r="I1733" s="59">
        <v>0</v>
      </c>
      <c r="J1733" s="59">
        <v>0</v>
      </c>
      <c r="K1733" s="59">
        <v>0</v>
      </c>
      <c r="L1733" s="59">
        <v>0</v>
      </c>
      <c r="M1733" s="59">
        <v>9916.49</v>
      </c>
      <c r="N1733" s="58" t="s">
        <v>115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60">
        <v>45919.336840277778</v>
      </c>
      <c r="B1734" s="61">
        <v>444443933</v>
      </c>
      <c r="C1734" s="62" t="s">
        <v>36</v>
      </c>
      <c r="D1734" s="62" t="s">
        <v>38</v>
      </c>
      <c r="E1734" s="62" t="s">
        <v>46</v>
      </c>
      <c r="F1734" s="62" t="s">
        <v>119</v>
      </c>
      <c r="G1734" s="63">
        <v>3659.55</v>
      </c>
      <c r="H1734" s="61">
        <v>443663719</v>
      </c>
      <c r="I1734" s="63">
        <v>0</v>
      </c>
      <c r="J1734" s="63">
        <v>0</v>
      </c>
      <c r="K1734" s="63">
        <v>0</v>
      </c>
      <c r="L1734" s="63">
        <v>0.62</v>
      </c>
      <c r="M1734" s="63">
        <v>9917.11</v>
      </c>
      <c r="N1734" s="62" t="s">
        <v>1323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6">
        <v>45919.336840277778</v>
      </c>
      <c r="B1735" s="57">
        <v>444443934</v>
      </c>
      <c r="C1735" s="58" t="s">
        <v>36</v>
      </c>
      <c r="D1735" s="58" t="s">
        <v>38</v>
      </c>
      <c r="E1735" s="58" t="s">
        <v>46</v>
      </c>
      <c r="F1735" s="58" t="s">
        <v>119</v>
      </c>
      <c r="G1735" s="59">
        <v>3659.55</v>
      </c>
      <c r="H1735" s="57">
        <v>443663720</v>
      </c>
      <c r="I1735" s="59">
        <v>0</v>
      </c>
      <c r="J1735" s="59">
        <v>0</v>
      </c>
      <c r="K1735" s="59">
        <v>0</v>
      </c>
      <c r="L1735" s="59">
        <v>0.62</v>
      </c>
      <c r="M1735" s="59">
        <v>9917.73</v>
      </c>
      <c r="N1735" s="58" t="s">
        <v>1324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60">
        <v>45919.336840277778</v>
      </c>
      <c r="B1736" s="61">
        <v>444443935</v>
      </c>
      <c r="C1736" s="62" t="s">
        <v>36</v>
      </c>
      <c r="D1736" s="62" t="s">
        <v>38</v>
      </c>
      <c r="E1736" s="62" t="s">
        <v>46</v>
      </c>
      <c r="F1736" s="62" t="s">
        <v>119</v>
      </c>
      <c r="G1736" s="63">
        <v>3659.55</v>
      </c>
      <c r="H1736" s="61">
        <v>443663721</v>
      </c>
      <c r="I1736" s="63">
        <v>0</v>
      </c>
      <c r="J1736" s="63">
        <v>0</v>
      </c>
      <c r="K1736" s="63">
        <v>0</v>
      </c>
      <c r="L1736" s="63">
        <v>0.63</v>
      </c>
      <c r="M1736" s="63">
        <v>9918.36</v>
      </c>
      <c r="N1736" s="62" t="s">
        <v>1324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6">
        <v>45919.336898148147</v>
      </c>
      <c r="B1737" s="57">
        <v>444443947</v>
      </c>
      <c r="C1737" s="58" t="s">
        <v>36</v>
      </c>
      <c r="D1737" s="58" t="s">
        <v>37</v>
      </c>
      <c r="E1737" s="58" t="s">
        <v>45</v>
      </c>
      <c r="F1737" s="58" t="s">
        <v>119</v>
      </c>
      <c r="G1737" s="59">
        <v>3659.89</v>
      </c>
      <c r="H1737" s="57">
        <v>443663732</v>
      </c>
      <c r="I1737" s="59">
        <v>0</v>
      </c>
      <c r="J1737" s="59">
        <v>0</v>
      </c>
      <c r="K1737" s="59">
        <v>0</v>
      </c>
      <c r="L1737" s="59">
        <v>0</v>
      </c>
      <c r="M1737" s="59">
        <v>9918.36</v>
      </c>
      <c r="N1737" s="5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60">
        <v>45919.336898148147</v>
      </c>
      <c r="B1738" s="61">
        <v>444443948</v>
      </c>
      <c r="C1738" s="62" t="s">
        <v>36</v>
      </c>
      <c r="D1738" s="62" t="s">
        <v>37</v>
      </c>
      <c r="E1738" s="62" t="s">
        <v>45</v>
      </c>
      <c r="F1738" s="62" t="s">
        <v>119</v>
      </c>
      <c r="G1738" s="63">
        <v>3659.89</v>
      </c>
      <c r="H1738" s="61">
        <v>443663733</v>
      </c>
      <c r="I1738" s="63">
        <v>0</v>
      </c>
      <c r="J1738" s="63">
        <v>0</v>
      </c>
      <c r="K1738" s="63">
        <v>0</v>
      </c>
      <c r="L1738" s="63">
        <v>0</v>
      </c>
      <c r="M1738" s="63">
        <v>9918.36</v>
      </c>
      <c r="N1738" s="62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6">
        <v>45919.336909722224</v>
      </c>
      <c r="B1739" s="57">
        <v>444443949</v>
      </c>
      <c r="C1739" s="58" t="s">
        <v>36</v>
      </c>
      <c r="D1739" s="58" t="s">
        <v>37</v>
      </c>
      <c r="E1739" s="58" t="s">
        <v>45</v>
      </c>
      <c r="F1739" s="58" t="s">
        <v>119</v>
      </c>
      <c r="G1739" s="59">
        <v>3659.92</v>
      </c>
      <c r="H1739" s="57">
        <v>443663734</v>
      </c>
      <c r="I1739" s="59">
        <v>0</v>
      </c>
      <c r="J1739" s="59">
        <v>0</v>
      </c>
      <c r="K1739" s="59">
        <v>0</v>
      </c>
      <c r="L1739" s="59">
        <v>0</v>
      </c>
      <c r="M1739" s="59">
        <v>9918.36</v>
      </c>
      <c r="N1739" s="5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60">
        <v>45919.336909722224</v>
      </c>
      <c r="B1740" s="61">
        <v>444443951</v>
      </c>
      <c r="C1740" s="62" t="s">
        <v>36</v>
      </c>
      <c r="D1740" s="62" t="s">
        <v>37</v>
      </c>
      <c r="E1740" s="62" t="s">
        <v>45</v>
      </c>
      <c r="F1740" s="62" t="s">
        <v>119</v>
      </c>
      <c r="G1740" s="63">
        <v>3659.92</v>
      </c>
      <c r="H1740" s="61">
        <v>443663736</v>
      </c>
      <c r="I1740" s="63">
        <v>0</v>
      </c>
      <c r="J1740" s="63">
        <v>0</v>
      </c>
      <c r="K1740" s="63">
        <v>0</v>
      </c>
      <c r="L1740" s="63">
        <v>0</v>
      </c>
      <c r="M1740" s="63">
        <v>9918.36</v>
      </c>
      <c r="N1740" s="62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6">
        <v>45919.342870370368</v>
      </c>
      <c r="B1741" s="57">
        <v>444445997</v>
      </c>
      <c r="C1741" s="58" t="s">
        <v>36</v>
      </c>
      <c r="D1741" s="58" t="s">
        <v>38</v>
      </c>
      <c r="E1741" s="58" t="s">
        <v>46</v>
      </c>
      <c r="F1741" s="58" t="s">
        <v>119</v>
      </c>
      <c r="G1741" s="59">
        <v>3657.38</v>
      </c>
      <c r="H1741" s="57">
        <v>443665765</v>
      </c>
      <c r="I1741" s="59">
        <v>0</v>
      </c>
      <c r="J1741" s="59">
        <v>0</v>
      </c>
      <c r="K1741" s="59">
        <v>0</v>
      </c>
      <c r="L1741" s="59">
        <v>-2.54</v>
      </c>
      <c r="M1741" s="59">
        <v>9915.82</v>
      </c>
      <c r="N1741" s="58" t="s">
        <v>1325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60">
        <v>45919.343009259261</v>
      </c>
      <c r="B1742" s="61">
        <v>444446033</v>
      </c>
      <c r="C1742" s="62" t="s">
        <v>36</v>
      </c>
      <c r="D1742" s="62" t="s">
        <v>38</v>
      </c>
      <c r="E1742" s="62" t="s">
        <v>46</v>
      </c>
      <c r="F1742" s="62" t="s">
        <v>119</v>
      </c>
      <c r="G1742" s="63">
        <v>3657.28</v>
      </c>
      <c r="H1742" s="61">
        <v>443665801</v>
      </c>
      <c r="I1742" s="63">
        <v>0</v>
      </c>
      <c r="J1742" s="63">
        <v>0</v>
      </c>
      <c r="K1742" s="63">
        <v>0</v>
      </c>
      <c r="L1742" s="63">
        <v>-3.01</v>
      </c>
      <c r="M1742" s="63">
        <v>9912.81</v>
      </c>
      <c r="N1742" s="62" t="s">
        <v>901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6">
        <v>45919.343148148146</v>
      </c>
      <c r="B1743" s="57">
        <v>444446089</v>
      </c>
      <c r="C1743" s="58" t="s">
        <v>36</v>
      </c>
      <c r="D1743" s="58" t="s">
        <v>38</v>
      </c>
      <c r="E1743" s="58" t="s">
        <v>45</v>
      </c>
      <c r="F1743" s="58" t="s">
        <v>119</v>
      </c>
      <c r="G1743" s="59">
        <v>3657.73</v>
      </c>
      <c r="H1743" s="57">
        <v>443665859</v>
      </c>
      <c r="I1743" s="59">
        <v>0</v>
      </c>
      <c r="J1743" s="59">
        <v>0</v>
      </c>
      <c r="K1743" s="59">
        <v>0</v>
      </c>
      <c r="L1743" s="59">
        <v>0</v>
      </c>
      <c r="M1743" s="59">
        <v>9912.81</v>
      </c>
      <c r="N1743" s="58" t="s">
        <v>115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60">
        <v>45919.34511574074</v>
      </c>
      <c r="B1744" s="61">
        <v>444446445</v>
      </c>
      <c r="C1744" s="62" t="s">
        <v>36</v>
      </c>
      <c r="D1744" s="62" t="s">
        <v>38</v>
      </c>
      <c r="E1744" s="62" t="s">
        <v>45</v>
      </c>
      <c r="F1744" s="62" t="s">
        <v>119</v>
      </c>
      <c r="G1744" s="63">
        <v>3658.08</v>
      </c>
      <c r="H1744" s="61">
        <v>443666212</v>
      </c>
      <c r="I1744" s="63">
        <v>0</v>
      </c>
      <c r="J1744" s="63">
        <v>0</v>
      </c>
      <c r="K1744" s="63">
        <v>0</v>
      </c>
      <c r="L1744" s="63">
        <v>0</v>
      </c>
      <c r="M1744" s="63">
        <v>9912.81</v>
      </c>
      <c r="N1744" s="62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6">
        <v>45919.34511574074</v>
      </c>
      <c r="B1745" s="57">
        <v>444446446</v>
      </c>
      <c r="C1745" s="58" t="s">
        <v>36</v>
      </c>
      <c r="D1745" s="58" t="s">
        <v>38</v>
      </c>
      <c r="E1745" s="58" t="s">
        <v>45</v>
      </c>
      <c r="F1745" s="58" t="s">
        <v>119</v>
      </c>
      <c r="G1745" s="59">
        <v>3658.08</v>
      </c>
      <c r="H1745" s="57">
        <v>443666213</v>
      </c>
      <c r="I1745" s="59">
        <v>0</v>
      </c>
      <c r="J1745" s="59">
        <v>0</v>
      </c>
      <c r="K1745" s="59">
        <v>0</v>
      </c>
      <c r="L1745" s="59">
        <v>0</v>
      </c>
      <c r="M1745" s="59">
        <v>9912.81</v>
      </c>
      <c r="N1745" s="58" t="s">
        <v>107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60">
        <v>45919.34511574074</v>
      </c>
      <c r="B1746" s="61">
        <v>444446447</v>
      </c>
      <c r="C1746" s="62" t="s">
        <v>36</v>
      </c>
      <c r="D1746" s="62" t="s">
        <v>38</v>
      </c>
      <c r="E1746" s="62" t="s">
        <v>45</v>
      </c>
      <c r="F1746" s="62" t="s">
        <v>119</v>
      </c>
      <c r="G1746" s="63">
        <v>3658.08</v>
      </c>
      <c r="H1746" s="61">
        <v>443666214</v>
      </c>
      <c r="I1746" s="63">
        <v>0</v>
      </c>
      <c r="J1746" s="63">
        <v>0</v>
      </c>
      <c r="K1746" s="63">
        <v>0</v>
      </c>
      <c r="L1746" s="63">
        <v>0</v>
      </c>
      <c r="M1746" s="63">
        <v>9912.81</v>
      </c>
      <c r="N1746" s="62" t="s">
        <v>108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6">
        <v>45919.346064814818</v>
      </c>
      <c r="B1747" s="57">
        <v>444446581</v>
      </c>
      <c r="C1747" s="58" t="s">
        <v>36</v>
      </c>
      <c r="D1747" s="58" t="s">
        <v>37</v>
      </c>
      <c r="E1747" s="58" t="s">
        <v>46</v>
      </c>
      <c r="F1747" s="58" t="s">
        <v>119</v>
      </c>
      <c r="G1747" s="59">
        <v>3659.59</v>
      </c>
      <c r="H1747" s="57">
        <v>443666359</v>
      </c>
      <c r="I1747" s="59">
        <v>0</v>
      </c>
      <c r="J1747" s="59">
        <v>0</v>
      </c>
      <c r="K1747" s="59">
        <v>0</v>
      </c>
      <c r="L1747" s="59">
        <v>-1.51</v>
      </c>
      <c r="M1747" s="59">
        <v>9911.2999999999993</v>
      </c>
      <c r="N1747" s="58" t="s">
        <v>1326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60">
        <v>45919.351342592592</v>
      </c>
      <c r="B1748" s="61">
        <v>444447758</v>
      </c>
      <c r="C1748" s="62" t="s">
        <v>36</v>
      </c>
      <c r="D1748" s="62" t="s">
        <v>38</v>
      </c>
      <c r="E1748" s="62" t="s">
        <v>46</v>
      </c>
      <c r="F1748" s="62" t="s">
        <v>119</v>
      </c>
      <c r="G1748" s="63">
        <v>3656.87</v>
      </c>
      <c r="H1748" s="61">
        <v>443667515</v>
      </c>
      <c r="I1748" s="63">
        <v>0</v>
      </c>
      <c r="J1748" s="63">
        <v>0</v>
      </c>
      <c r="K1748" s="63">
        <v>0</v>
      </c>
      <c r="L1748" s="63">
        <v>-3.02</v>
      </c>
      <c r="M1748" s="63">
        <v>9908.2800000000007</v>
      </c>
      <c r="N1748" s="62" t="s">
        <v>1327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6">
        <v>45919.351342592592</v>
      </c>
      <c r="B1749" s="57">
        <v>444447759</v>
      </c>
      <c r="C1749" s="58" t="s">
        <v>36</v>
      </c>
      <c r="D1749" s="58" t="s">
        <v>38</v>
      </c>
      <c r="E1749" s="58" t="s">
        <v>46</v>
      </c>
      <c r="F1749" s="58" t="s">
        <v>119</v>
      </c>
      <c r="G1749" s="59">
        <v>3656.87</v>
      </c>
      <c r="H1749" s="57">
        <v>443667516</v>
      </c>
      <c r="I1749" s="59">
        <v>0</v>
      </c>
      <c r="J1749" s="59">
        <v>0</v>
      </c>
      <c r="K1749" s="59">
        <v>0</v>
      </c>
      <c r="L1749" s="59">
        <v>-3.05</v>
      </c>
      <c r="M1749" s="59">
        <v>9905.23</v>
      </c>
      <c r="N1749" s="58" t="s">
        <v>1327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60">
        <v>45919.351354166669</v>
      </c>
      <c r="B1750" s="61">
        <v>444447763</v>
      </c>
      <c r="C1750" s="62" t="s">
        <v>36</v>
      </c>
      <c r="D1750" s="62" t="s">
        <v>38</v>
      </c>
      <c r="E1750" s="62" t="s">
        <v>46</v>
      </c>
      <c r="F1750" s="62" t="s">
        <v>119</v>
      </c>
      <c r="G1750" s="63">
        <v>3656.85</v>
      </c>
      <c r="H1750" s="61">
        <v>443667520</v>
      </c>
      <c r="I1750" s="63">
        <v>0</v>
      </c>
      <c r="J1750" s="63">
        <v>0</v>
      </c>
      <c r="K1750" s="63">
        <v>0</v>
      </c>
      <c r="L1750" s="63">
        <v>-3.04</v>
      </c>
      <c r="M1750" s="63">
        <v>9902.19</v>
      </c>
      <c r="N1750" s="62" t="s">
        <v>1328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6">
        <v>45919.351736111108</v>
      </c>
      <c r="B1751" s="57">
        <v>444448278</v>
      </c>
      <c r="C1751" s="58" t="s">
        <v>36</v>
      </c>
      <c r="D1751" s="58" t="s">
        <v>37</v>
      </c>
      <c r="E1751" s="58" t="s">
        <v>46</v>
      </c>
      <c r="F1751" s="58" t="s">
        <v>119</v>
      </c>
      <c r="G1751" s="59">
        <v>3656.58</v>
      </c>
      <c r="H1751" s="57">
        <v>443668033</v>
      </c>
      <c r="I1751" s="59">
        <v>0</v>
      </c>
      <c r="J1751" s="59">
        <v>0</v>
      </c>
      <c r="K1751" s="59">
        <v>0</v>
      </c>
      <c r="L1751" s="59">
        <v>1.5</v>
      </c>
      <c r="M1751" s="59">
        <v>9903.69</v>
      </c>
      <c r="N1751" s="58" t="s">
        <v>1329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60">
        <v>45919.352407407408</v>
      </c>
      <c r="B1752" s="61">
        <v>444448767</v>
      </c>
      <c r="C1752" s="62" t="s">
        <v>36</v>
      </c>
      <c r="D1752" s="62" t="s">
        <v>38</v>
      </c>
      <c r="E1752" s="62" t="s">
        <v>45</v>
      </c>
      <c r="F1752" s="62" t="s">
        <v>119</v>
      </c>
      <c r="G1752" s="63">
        <v>3657.6</v>
      </c>
      <c r="H1752" s="61">
        <v>443668525</v>
      </c>
      <c r="I1752" s="63">
        <v>0</v>
      </c>
      <c r="J1752" s="63">
        <v>0</v>
      </c>
      <c r="K1752" s="63">
        <v>0</v>
      </c>
      <c r="L1752" s="63">
        <v>0</v>
      </c>
      <c r="M1752" s="63">
        <v>9903.69</v>
      </c>
      <c r="N1752" s="62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6">
        <v>45919.352407407408</v>
      </c>
      <c r="B1753" s="57">
        <v>444448771</v>
      </c>
      <c r="C1753" s="58" t="s">
        <v>36</v>
      </c>
      <c r="D1753" s="58" t="s">
        <v>38</v>
      </c>
      <c r="E1753" s="58" t="s">
        <v>45</v>
      </c>
      <c r="F1753" s="58" t="s">
        <v>119</v>
      </c>
      <c r="G1753" s="59">
        <v>3657.69</v>
      </c>
      <c r="H1753" s="57">
        <v>443668529</v>
      </c>
      <c r="I1753" s="59">
        <v>0</v>
      </c>
      <c r="J1753" s="59">
        <v>0</v>
      </c>
      <c r="K1753" s="59">
        <v>0</v>
      </c>
      <c r="L1753" s="59">
        <v>0</v>
      </c>
      <c r="M1753" s="59">
        <v>9903.69</v>
      </c>
      <c r="N1753" s="58" t="s">
        <v>107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60">
        <v>45919.352407407408</v>
      </c>
      <c r="B1754" s="61">
        <v>444448772</v>
      </c>
      <c r="C1754" s="62" t="s">
        <v>36</v>
      </c>
      <c r="D1754" s="62" t="s">
        <v>37</v>
      </c>
      <c r="E1754" s="62" t="s">
        <v>46</v>
      </c>
      <c r="F1754" s="62" t="s">
        <v>119</v>
      </c>
      <c r="G1754" s="63">
        <v>3657.96</v>
      </c>
      <c r="H1754" s="61">
        <v>443668530</v>
      </c>
      <c r="I1754" s="63">
        <v>0</v>
      </c>
      <c r="J1754" s="63">
        <v>0</v>
      </c>
      <c r="K1754" s="63">
        <v>0</v>
      </c>
      <c r="L1754" s="63">
        <v>0.12</v>
      </c>
      <c r="M1754" s="63">
        <v>9903.81</v>
      </c>
      <c r="N1754" s="62" t="s">
        <v>1330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6">
        <v>45919.352407407408</v>
      </c>
      <c r="B1755" s="57">
        <v>444448773</v>
      </c>
      <c r="C1755" s="58" t="s">
        <v>36</v>
      </c>
      <c r="D1755" s="58" t="s">
        <v>38</v>
      </c>
      <c r="E1755" s="58" t="s">
        <v>45</v>
      </c>
      <c r="F1755" s="58" t="s">
        <v>119</v>
      </c>
      <c r="G1755" s="59">
        <v>3657.67</v>
      </c>
      <c r="H1755" s="57">
        <v>443668531</v>
      </c>
      <c r="I1755" s="59">
        <v>0</v>
      </c>
      <c r="J1755" s="59">
        <v>0</v>
      </c>
      <c r="K1755" s="59">
        <v>0</v>
      </c>
      <c r="L1755" s="59">
        <v>0</v>
      </c>
      <c r="M1755" s="59">
        <v>9903.81</v>
      </c>
      <c r="N1755" s="58" t="s">
        <v>108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60">
        <v>45919.352418981478</v>
      </c>
      <c r="B1756" s="61">
        <v>444448774</v>
      </c>
      <c r="C1756" s="62" t="s">
        <v>36</v>
      </c>
      <c r="D1756" s="62" t="s">
        <v>38</v>
      </c>
      <c r="E1756" s="62" t="s">
        <v>45</v>
      </c>
      <c r="F1756" s="62" t="s">
        <v>119</v>
      </c>
      <c r="G1756" s="63">
        <v>3657.67</v>
      </c>
      <c r="H1756" s="61">
        <v>443668532</v>
      </c>
      <c r="I1756" s="63">
        <v>0</v>
      </c>
      <c r="J1756" s="63">
        <v>0</v>
      </c>
      <c r="K1756" s="63">
        <v>0</v>
      </c>
      <c r="L1756" s="63">
        <v>0</v>
      </c>
      <c r="M1756" s="63">
        <v>9903.81</v>
      </c>
      <c r="N1756" s="62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6">
        <v>45919.352418981478</v>
      </c>
      <c r="B1757" s="57">
        <v>444448776</v>
      </c>
      <c r="C1757" s="58" t="s">
        <v>36</v>
      </c>
      <c r="D1757" s="58" t="s">
        <v>38</v>
      </c>
      <c r="E1757" s="58" t="s">
        <v>45</v>
      </c>
      <c r="F1757" s="58" t="s">
        <v>119</v>
      </c>
      <c r="G1757" s="59">
        <v>3657.67</v>
      </c>
      <c r="H1757" s="57">
        <v>443668534</v>
      </c>
      <c r="I1757" s="59">
        <v>0</v>
      </c>
      <c r="J1757" s="59">
        <v>0</v>
      </c>
      <c r="K1757" s="59">
        <v>0</v>
      </c>
      <c r="L1757" s="59">
        <v>0</v>
      </c>
      <c r="M1757" s="59">
        <v>9903.81</v>
      </c>
      <c r="N1757" s="5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60">
        <v>45919.352523148147</v>
      </c>
      <c r="B1758" s="61">
        <v>444448807</v>
      </c>
      <c r="C1758" s="62" t="s">
        <v>36</v>
      </c>
      <c r="D1758" s="62" t="s">
        <v>38</v>
      </c>
      <c r="E1758" s="62" t="s">
        <v>45</v>
      </c>
      <c r="F1758" s="62" t="s">
        <v>119</v>
      </c>
      <c r="G1758" s="63">
        <v>3657.57</v>
      </c>
      <c r="H1758" s="61">
        <v>443668566</v>
      </c>
      <c r="I1758" s="63">
        <v>0</v>
      </c>
      <c r="J1758" s="63">
        <v>0</v>
      </c>
      <c r="K1758" s="63">
        <v>0</v>
      </c>
      <c r="L1758" s="63">
        <v>0</v>
      </c>
      <c r="M1758" s="63">
        <v>9903.81</v>
      </c>
      <c r="N1758" s="62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6">
        <v>45919.354594907411</v>
      </c>
      <c r="B1759" s="57">
        <v>444449471</v>
      </c>
      <c r="C1759" s="58" t="s">
        <v>36</v>
      </c>
      <c r="D1759" s="58" t="s">
        <v>38</v>
      </c>
      <c r="E1759" s="58" t="s">
        <v>46</v>
      </c>
      <c r="F1759" s="58" t="s">
        <v>119</v>
      </c>
      <c r="G1759" s="59">
        <v>3656.09</v>
      </c>
      <c r="H1759" s="57">
        <v>443669136</v>
      </c>
      <c r="I1759" s="59">
        <v>0</v>
      </c>
      <c r="J1759" s="59">
        <v>0</v>
      </c>
      <c r="K1759" s="59">
        <v>0</v>
      </c>
      <c r="L1759" s="59">
        <v>-3.06</v>
      </c>
      <c r="M1759" s="59">
        <v>9900.75</v>
      </c>
      <c r="N1759" s="58" t="s">
        <v>1331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60">
        <v>45919.354756944442</v>
      </c>
      <c r="B1760" s="61">
        <v>444449555</v>
      </c>
      <c r="C1760" s="62" t="s">
        <v>36</v>
      </c>
      <c r="D1760" s="62" t="s">
        <v>38</v>
      </c>
      <c r="E1760" s="62" t="s">
        <v>46</v>
      </c>
      <c r="F1760" s="62" t="s">
        <v>119</v>
      </c>
      <c r="G1760" s="63">
        <v>3656.02</v>
      </c>
      <c r="H1760" s="61">
        <v>443669219</v>
      </c>
      <c r="I1760" s="63">
        <v>0</v>
      </c>
      <c r="J1760" s="63">
        <v>0</v>
      </c>
      <c r="K1760" s="63">
        <v>0</v>
      </c>
      <c r="L1760" s="63">
        <v>-3.02</v>
      </c>
      <c r="M1760" s="63">
        <v>9897.73</v>
      </c>
      <c r="N1760" s="62" t="s">
        <v>1332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6">
        <v>45919.354756944442</v>
      </c>
      <c r="B1761" s="57">
        <v>444449557</v>
      </c>
      <c r="C1761" s="58" t="s">
        <v>36</v>
      </c>
      <c r="D1761" s="58" t="s">
        <v>38</v>
      </c>
      <c r="E1761" s="58" t="s">
        <v>46</v>
      </c>
      <c r="F1761" s="58" t="s">
        <v>119</v>
      </c>
      <c r="G1761" s="59">
        <v>3655.92</v>
      </c>
      <c r="H1761" s="57">
        <v>443669221</v>
      </c>
      <c r="I1761" s="59">
        <v>0</v>
      </c>
      <c r="J1761" s="59">
        <v>0</v>
      </c>
      <c r="K1761" s="59">
        <v>0</v>
      </c>
      <c r="L1761" s="59">
        <v>-3.01</v>
      </c>
      <c r="M1761" s="59">
        <v>9894.7199999999993</v>
      </c>
      <c r="N1761" s="58" t="s">
        <v>1333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60">
        <v>45919.354756944442</v>
      </c>
      <c r="B1762" s="61">
        <v>444449565</v>
      </c>
      <c r="C1762" s="62" t="s">
        <v>36</v>
      </c>
      <c r="D1762" s="62" t="s">
        <v>37</v>
      </c>
      <c r="E1762" s="62" t="s">
        <v>46</v>
      </c>
      <c r="F1762" s="62" t="s">
        <v>119</v>
      </c>
      <c r="G1762" s="63">
        <v>3656.1</v>
      </c>
      <c r="H1762" s="61">
        <v>443669228</v>
      </c>
      <c r="I1762" s="63">
        <v>0</v>
      </c>
      <c r="J1762" s="63">
        <v>0</v>
      </c>
      <c r="K1762" s="63">
        <v>0</v>
      </c>
      <c r="L1762" s="63">
        <v>1.59</v>
      </c>
      <c r="M1762" s="63">
        <v>9896.31</v>
      </c>
      <c r="N1762" s="62" t="s">
        <v>1334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6">
        <v>45919.354756944442</v>
      </c>
      <c r="B1763" s="57">
        <v>444449566</v>
      </c>
      <c r="C1763" s="58" t="s">
        <v>36</v>
      </c>
      <c r="D1763" s="58" t="s">
        <v>37</v>
      </c>
      <c r="E1763" s="58" t="s">
        <v>46</v>
      </c>
      <c r="F1763" s="58" t="s">
        <v>119</v>
      </c>
      <c r="G1763" s="59">
        <v>3656.1</v>
      </c>
      <c r="H1763" s="57">
        <v>443669229</v>
      </c>
      <c r="I1763" s="59">
        <v>0</v>
      </c>
      <c r="J1763" s="59">
        <v>0</v>
      </c>
      <c r="K1763" s="59">
        <v>0</v>
      </c>
      <c r="L1763" s="59">
        <v>1.57</v>
      </c>
      <c r="M1763" s="59">
        <v>9897.8799999999992</v>
      </c>
      <c r="N1763" s="58" t="s">
        <v>1334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60">
        <v>45919.354756944442</v>
      </c>
      <c r="B1764" s="61">
        <v>444449567</v>
      </c>
      <c r="C1764" s="62" t="s">
        <v>36</v>
      </c>
      <c r="D1764" s="62" t="s">
        <v>37</v>
      </c>
      <c r="E1764" s="62" t="s">
        <v>46</v>
      </c>
      <c r="F1764" s="62" t="s">
        <v>119</v>
      </c>
      <c r="G1764" s="63">
        <v>3656.1</v>
      </c>
      <c r="H1764" s="61">
        <v>443669230</v>
      </c>
      <c r="I1764" s="63">
        <v>0</v>
      </c>
      <c r="J1764" s="63">
        <v>0</v>
      </c>
      <c r="K1764" s="63">
        <v>0</v>
      </c>
      <c r="L1764" s="63">
        <v>1.57</v>
      </c>
      <c r="M1764" s="63">
        <v>9899.4500000000007</v>
      </c>
      <c r="N1764" s="62" t="s">
        <v>1334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6">
        <v>45919.355011574073</v>
      </c>
      <c r="B1765" s="57">
        <v>444449714</v>
      </c>
      <c r="C1765" s="58" t="s">
        <v>36</v>
      </c>
      <c r="D1765" s="58" t="s">
        <v>38</v>
      </c>
      <c r="E1765" s="58" t="s">
        <v>46</v>
      </c>
      <c r="F1765" s="58" t="s">
        <v>119</v>
      </c>
      <c r="G1765" s="59">
        <v>3655.79</v>
      </c>
      <c r="H1765" s="57">
        <v>443669370</v>
      </c>
      <c r="I1765" s="59">
        <v>0</v>
      </c>
      <c r="J1765" s="59">
        <v>0</v>
      </c>
      <c r="K1765" s="59">
        <v>0</v>
      </c>
      <c r="L1765" s="59">
        <v>-3.01</v>
      </c>
      <c r="M1765" s="59">
        <v>9896.44</v>
      </c>
      <c r="N1765" s="58" t="s">
        <v>1335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60">
        <v>45919.35527777778</v>
      </c>
      <c r="B1766" s="61">
        <v>444449913</v>
      </c>
      <c r="C1766" s="62" t="s">
        <v>36</v>
      </c>
      <c r="D1766" s="62" t="s">
        <v>37</v>
      </c>
      <c r="E1766" s="62" t="s">
        <v>46</v>
      </c>
      <c r="F1766" s="62" t="s">
        <v>119</v>
      </c>
      <c r="G1766" s="63">
        <v>3657.01</v>
      </c>
      <c r="H1766" s="61">
        <v>443669565</v>
      </c>
      <c r="I1766" s="63">
        <v>0</v>
      </c>
      <c r="J1766" s="63">
        <v>0</v>
      </c>
      <c r="K1766" s="63">
        <v>0</v>
      </c>
      <c r="L1766" s="63">
        <v>0.72</v>
      </c>
      <c r="M1766" s="63">
        <v>9897.16</v>
      </c>
      <c r="N1766" s="62" t="s">
        <v>1336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6">
        <v>45919.356840277775</v>
      </c>
      <c r="B1767" s="57">
        <v>444450880</v>
      </c>
      <c r="C1767" s="58" t="s">
        <v>36</v>
      </c>
      <c r="D1767" s="58" t="s">
        <v>38</v>
      </c>
      <c r="E1767" s="58" t="s">
        <v>46</v>
      </c>
      <c r="F1767" s="58" t="s">
        <v>119</v>
      </c>
      <c r="G1767" s="59">
        <v>3655.34</v>
      </c>
      <c r="H1767" s="57">
        <v>443670526</v>
      </c>
      <c r="I1767" s="59">
        <v>0</v>
      </c>
      <c r="J1767" s="59">
        <v>0</v>
      </c>
      <c r="K1767" s="59">
        <v>0</v>
      </c>
      <c r="L1767" s="59">
        <v>-2.99</v>
      </c>
      <c r="M1767" s="59">
        <v>9894.17</v>
      </c>
      <c r="N1767" s="58" t="s">
        <v>1337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60">
        <v>45919.356863425928</v>
      </c>
      <c r="B1768" s="61">
        <v>444450885</v>
      </c>
      <c r="C1768" s="62" t="s">
        <v>36</v>
      </c>
      <c r="D1768" s="62" t="s">
        <v>38</v>
      </c>
      <c r="E1768" s="62" t="s">
        <v>46</v>
      </c>
      <c r="F1768" s="62" t="s">
        <v>119</v>
      </c>
      <c r="G1768" s="63">
        <v>3655.33</v>
      </c>
      <c r="H1768" s="61">
        <v>443670531</v>
      </c>
      <c r="I1768" s="63">
        <v>0</v>
      </c>
      <c r="J1768" s="63">
        <v>0</v>
      </c>
      <c r="K1768" s="63">
        <v>0</v>
      </c>
      <c r="L1768" s="63">
        <v>-3</v>
      </c>
      <c r="M1768" s="63">
        <v>9891.17</v>
      </c>
      <c r="N1768" s="62" t="s">
        <v>1338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6">
        <v>45919.357037037036</v>
      </c>
      <c r="B1769" s="57">
        <v>444450928</v>
      </c>
      <c r="C1769" s="58" t="s">
        <v>36</v>
      </c>
      <c r="D1769" s="58" t="s">
        <v>38</v>
      </c>
      <c r="E1769" s="58" t="s">
        <v>45</v>
      </c>
      <c r="F1769" s="58" t="s">
        <v>119</v>
      </c>
      <c r="G1769" s="59">
        <v>3655.7</v>
      </c>
      <c r="H1769" s="57">
        <v>443670571</v>
      </c>
      <c r="I1769" s="59">
        <v>0</v>
      </c>
      <c r="J1769" s="59">
        <v>0</v>
      </c>
      <c r="K1769" s="59">
        <v>0</v>
      </c>
      <c r="L1769" s="59">
        <v>0</v>
      </c>
      <c r="M1769" s="59">
        <v>9891.17</v>
      </c>
      <c r="N1769" s="58" t="s">
        <v>115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60">
        <v>45919.357037037036</v>
      </c>
      <c r="B1770" s="61">
        <v>444450932</v>
      </c>
      <c r="C1770" s="62" t="s">
        <v>36</v>
      </c>
      <c r="D1770" s="62" t="s">
        <v>38</v>
      </c>
      <c r="E1770" s="62" t="s">
        <v>45</v>
      </c>
      <c r="F1770" s="62" t="s">
        <v>119</v>
      </c>
      <c r="G1770" s="63">
        <v>3655.67</v>
      </c>
      <c r="H1770" s="61">
        <v>443670575</v>
      </c>
      <c r="I1770" s="63">
        <v>0</v>
      </c>
      <c r="J1770" s="63">
        <v>0</v>
      </c>
      <c r="K1770" s="63">
        <v>0</v>
      </c>
      <c r="L1770" s="63">
        <v>0</v>
      </c>
      <c r="M1770" s="63">
        <v>9891.17</v>
      </c>
      <c r="N1770" s="62" t="s">
        <v>118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6">
        <v>45919.357037037036</v>
      </c>
      <c r="B1771" s="57">
        <v>444450936</v>
      </c>
      <c r="C1771" s="58" t="s">
        <v>36</v>
      </c>
      <c r="D1771" s="58" t="s">
        <v>38</v>
      </c>
      <c r="E1771" s="58" t="s">
        <v>45</v>
      </c>
      <c r="F1771" s="58" t="s">
        <v>119</v>
      </c>
      <c r="G1771" s="59">
        <v>3655.67</v>
      </c>
      <c r="H1771" s="57">
        <v>443670579</v>
      </c>
      <c r="I1771" s="59">
        <v>0</v>
      </c>
      <c r="J1771" s="59">
        <v>0</v>
      </c>
      <c r="K1771" s="59">
        <v>0</v>
      </c>
      <c r="L1771" s="59">
        <v>0</v>
      </c>
      <c r="M1771" s="59">
        <v>9891.17</v>
      </c>
      <c r="N1771" s="58" t="s">
        <v>114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60">
        <v>45919.35833333333</v>
      </c>
      <c r="B1772" s="61">
        <v>444451266</v>
      </c>
      <c r="C1772" s="62" t="s">
        <v>36</v>
      </c>
      <c r="D1772" s="62" t="s">
        <v>37</v>
      </c>
      <c r="E1772" s="62" t="s">
        <v>46</v>
      </c>
      <c r="F1772" s="62" t="s">
        <v>119</v>
      </c>
      <c r="G1772" s="63">
        <v>3654.59</v>
      </c>
      <c r="H1772" s="61">
        <v>443670909</v>
      </c>
      <c r="I1772" s="63">
        <v>0</v>
      </c>
      <c r="J1772" s="63">
        <v>0</v>
      </c>
      <c r="K1772" s="63">
        <v>0</v>
      </c>
      <c r="L1772" s="63">
        <v>3.08</v>
      </c>
      <c r="M1772" s="63">
        <v>9894.25</v>
      </c>
      <c r="N1772" s="62" t="s">
        <v>1339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6">
        <v>45919.35833333333</v>
      </c>
      <c r="B1773" s="57">
        <v>444451294</v>
      </c>
      <c r="C1773" s="58" t="s">
        <v>36</v>
      </c>
      <c r="D1773" s="58" t="s">
        <v>37</v>
      </c>
      <c r="E1773" s="58" t="s">
        <v>46</v>
      </c>
      <c r="F1773" s="58" t="s">
        <v>119</v>
      </c>
      <c r="G1773" s="59">
        <v>3654.55</v>
      </c>
      <c r="H1773" s="57">
        <v>443670936</v>
      </c>
      <c r="I1773" s="59">
        <v>0</v>
      </c>
      <c r="J1773" s="59">
        <v>0</v>
      </c>
      <c r="K1773" s="59">
        <v>0</v>
      </c>
      <c r="L1773" s="59">
        <v>3.02</v>
      </c>
      <c r="M1773" s="59">
        <v>9897.27</v>
      </c>
      <c r="N1773" s="58" t="s">
        <v>1340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60">
        <v>45919.358449074076</v>
      </c>
      <c r="B1774" s="61">
        <v>444451383</v>
      </c>
      <c r="C1774" s="62" t="s">
        <v>36</v>
      </c>
      <c r="D1774" s="62" t="s">
        <v>37</v>
      </c>
      <c r="E1774" s="62" t="s">
        <v>46</v>
      </c>
      <c r="F1774" s="62" t="s">
        <v>119</v>
      </c>
      <c r="G1774" s="63">
        <v>3654.01</v>
      </c>
      <c r="H1774" s="61">
        <v>443671018</v>
      </c>
      <c r="I1774" s="63">
        <v>0</v>
      </c>
      <c r="J1774" s="63">
        <v>0</v>
      </c>
      <c r="K1774" s="63">
        <v>0</v>
      </c>
      <c r="L1774" s="63">
        <v>3.59</v>
      </c>
      <c r="M1774" s="63">
        <v>9900.86</v>
      </c>
      <c r="N1774" s="62" t="s">
        <v>1341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6">
        <v>45919.358831018515</v>
      </c>
      <c r="B1775" s="57">
        <v>444451555</v>
      </c>
      <c r="C1775" s="58" t="s">
        <v>36</v>
      </c>
      <c r="D1775" s="58" t="s">
        <v>37</v>
      </c>
      <c r="E1775" s="58" t="s">
        <v>46</v>
      </c>
      <c r="F1775" s="58" t="s">
        <v>119</v>
      </c>
      <c r="G1775" s="59">
        <v>3655.21</v>
      </c>
      <c r="H1775" s="57">
        <v>443671188</v>
      </c>
      <c r="I1775" s="59">
        <v>0</v>
      </c>
      <c r="J1775" s="59">
        <v>0</v>
      </c>
      <c r="K1775" s="59">
        <v>0</v>
      </c>
      <c r="L1775" s="59">
        <v>0.49</v>
      </c>
      <c r="M1775" s="59">
        <v>9901.35</v>
      </c>
      <c r="N1775" s="58" t="s">
        <v>1342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60">
        <v>45919.359120370369</v>
      </c>
      <c r="B1776" s="61">
        <v>444451589</v>
      </c>
      <c r="C1776" s="62" t="s">
        <v>36</v>
      </c>
      <c r="D1776" s="62" t="s">
        <v>38</v>
      </c>
      <c r="E1776" s="62" t="s">
        <v>45</v>
      </c>
      <c r="F1776" s="62" t="s">
        <v>119</v>
      </c>
      <c r="G1776" s="63">
        <v>3654.75</v>
      </c>
      <c r="H1776" s="61">
        <v>443671221</v>
      </c>
      <c r="I1776" s="63">
        <v>0</v>
      </c>
      <c r="J1776" s="63">
        <v>0</v>
      </c>
      <c r="K1776" s="63">
        <v>0</v>
      </c>
      <c r="L1776" s="63">
        <v>0</v>
      </c>
      <c r="M1776" s="63">
        <v>9901.35</v>
      </c>
      <c r="N1776" s="62" t="s">
        <v>115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6">
        <v>45919.359930555554</v>
      </c>
      <c r="B1777" s="57">
        <v>444452097</v>
      </c>
      <c r="C1777" s="58" t="s">
        <v>36</v>
      </c>
      <c r="D1777" s="58" t="s">
        <v>38</v>
      </c>
      <c r="E1777" s="58" t="s">
        <v>45</v>
      </c>
      <c r="F1777" s="58" t="s">
        <v>119</v>
      </c>
      <c r="G1777" s="59">
        <v>3655.52</v>
      </c>
      <c r="H1777" s="57">
        <v>443671727</v>
      </c>
      <c r="I1777" s="59">
        <v>0</v>
      </c>
      <c r="J1777" s="59">
        <v>0</v>
      </c>
      <c r="K1777" s="59">
        <v>0</v>
      </c>
      <c r="L1777" s="59">
        <v>0</v>
      </c>
      <c r="M1777" s="59">
        <v>9901.35</v>
      </c>
      <c r="N1777" s="5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60">
        <v>45919.359930555554</v>
      </c>
      <c r="B1778" s="61">
        <v>444452099</v>
      </c>
      <c r="C1778" s="62" t="s">
        <v>36</v>
      </c>
      <c r="D1778" s="62" t="s">
        <v>38</v>
      </c>
      <c r="E1778" s="62" t="s">
        <v>45</v>
      </c>
      <c r="F1778" s="62" t="s">
        <v>119</v>
      </c>
      <c r="G1778" s="63">
        <v>3655.48</v>
      </c>
      <c r="H1778" s="61">
        <v>443671729</v>
      </c>
      <c r="I1778" s="63">
        <v>0</v>
      </c>
      <c r="J1778" s="63">
        <v>0</v>
      </c>
      <c r="K1778" s="63">
        <v>0</v>
      </c>
      <c r="L1778" s="63">
        <v>0</v>
      </c>
      <c r="M1778" s="63">
        <v>9901.35</v>
      </c>
      <c r="N1778" s="62" t="s">
        <v>107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6">
        <v>45919.359930555554</v>
      </c>
      <c r="B1779" s="57">
        <v>444452101</v>
      </c>
      <c r="C1779" s="58" t="s">
        <v>36</v>
      </c>
      <c r="D1779" s="58" t="s">
        <v>38</v>
      </c>
      <c r="E1779" s="58" t="s">
        <v>45</v>
      </c>
      <c r="F1779" s="58" t="s">
        <v>119</v>
      </c>
      <c r="G1779" s="59">
        <v>3655.48</v>
      </c>
      <c r="H1779" s="57">
        <v>443671731</v>
      </c>
      <c r="I1779" s="59">
        <v>0</v>
      </c>
      <c r="J1779" s="59">
        <v>0</v>
      </c>
      <c r="K1779" s="59">
        <v>0</v>
      </c>
      <c r="L1779" s="59">
        <v>0</v>
      </c>
      <c r="M1779" s="59">
        <v>9901.35</v>
      </c>
      <c r="N1779" s="58" t="s">
        <v>113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60">
        <v>45919.359942129631</v>
      </c>
      <c r="B1780" s="61">
        <v>444452104</v>
      </c>
      <c r="C1780" s="62" t="s">
        <v>36</v>
      </c>
      <c r="D1780" s="62" t="s">
        <v>38</v>
      </c>
      <c r="E1780" s="62" t="s">
        <v>45</v>
      </c>
      <c r="F1780" s="62" t="s">
        <v>119</v>
      </c>
      <c r="G1780" s="63">
        <v>3655.44</v>
      </c>
      <c r="H1780" s="61">
        <v>443671734</v>
      </c>
      <c r="I1780" s="63">
        <v>0</v>
      </c>
      <c r="J1780" s="63">
        <v>0</v>
      </c>
      <c r="K1780" s="63">
        <v>0</v>
      </c>
      <c r="L1780" s="63">
        <v>0</v>
      </c>
      <c r="M1780" s="63">
        <v>9901.35</v>
      </c>
      <c r="N1780" s="62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6">
        <v>45919.359942129631</v>
      </c>
      <c r="B1781" s="57">
        <v>444452106</v>
      </c>
      <c r="C1781" s="58" t="s">
        <v>36</v>
      </c>
      <c r="D1781" s="58" t="s">
        <v>38</v>
      </c>
      <c r="E1781" s="58" t="s">
        <v>45</v>
      </c>
      <c r="F1781" s="58" t="s">
        <v>119</v>
      </c>
      <c r="G1781" s="59">
        <v>3655.44</v>
      </c>
      <c r="H1781" s="57">
        <v>443671736</v>
      </c>
      <c r="I1781" s="59">
        <v>0</v>
      </c>
      <c r="J1781" s="59">
        <v>0</v>
      </c>
      <c r="K1781" s="59">
        <v>0</v>
      </c>
      <c r="L1781" s="59">
        <v>0</v>
      </c>
      <c r="M1781" s="59">
        <v>9901.35</v>
      </c>
      <c r="N1781" s="58" t="s">
        <v>108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60">
        <v>45919.359942129631</v>
      </c>
      <c r="B1782" s="61">
        <v>444452117</v>
      </c>
      <c r="C1782" s="62" t="s">
        <v>36</v>
      </c>
      <c r="D1782" s="62" t="s">
        <v>38</v>
      </c>
      <c r="E1782" s="62" t="s">
        <v>45</v>
      </c>
      <c r="F1782" s="62" t="s">
        <v>119</v>
      </c>
      <c r="G1782" s="63">
        <v>3655.44</v>
      </c>
      <c r="H1782" s="61">
        <v>443671747</v>
      </c>
      <c r="I1782" s="63">
        <v>0</v>
      </c>
      <c r="J1782" s="63">
        <v>0</v>
      </c>
      <c r="K1782" s="63">
        <v>0</v>
      </c>
      <c r="L1782" s="63">
        <v>0</v>
      </c>
      <c r="M1782" s="63">
        <v>9901.35</v>
      </c>
      <c r="N1782" s="62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6">
        <v>45919.359942129631</v>
      </c>
      <c r="B1783" s="57">
        <v>444452121</v>
      </c>
      <c r="C1783" s="58" t="s">
        <v>36</v>
      </c>
      <c r="D1783" s="58" t="s">
        <v>38</v>
      </c>
      <c r="E1783" s="58" t="s">
        <v>45</v>
      </c>
      <c r="F1783" s="58" t="s">
        <v>119</v>
      </c>
      <c r="G1783" s="59">
        <v>3655.42</v>
      </c>
      <c r="H1783" s="57">
        <v>443671751</v>
      </c>
      <c r="I1783" s="59">
        <v>0</v>
      </c>
      <c r="J1783" s="59">
        <v>0</v>
      </c>
      <c r="K1783" s="59">
        <v>0</v>
      </c>
      <c r="L1783" s="59">
        <v>0</v>
      </c>
      <c r="M1783" s="59">
        <v>9901.35</v>
      </c>
      <c r="N1783" s="5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60">
        <v>45919.360509259262</v>
      </c>
      <c r="B1784" s="61">
        <v>444452429</v>
      </c>
      <c r="C1784" s="62" t="s">
        <v>36</v>
      </c>
      <c r="D1784" s="62" t="s">
        <v>37</v>
      </c>
      <c r="E1784" s="62" t="s">
        <v>46</v>
      </c>
      <c r="F1784" s="62" t="s">
        <v>119</v>
      </c>
      <c r="G1784" s="63">
        <v>3653.86</v>
      </c>
      <c r="H1784" s="61">
        <v>443672058</v>
      </c>
      <c r="I1784" s="63">
        <v>0</v>
      </c>
      <c r="J1784" s="63">
        <v>0</v>
      </c>
      <c r="K1784" s="63">
        <v>0</v>
      </c>
      <c r="L1784" s="63">
        <v>1.66</v>
      </c>
      <c r="M1784" s="63">
        <v>9903.01</v>
      </c>
      <c r="N1784" s="62" t="s">
        <v>1343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6">
        <v>45919.360509259262</v>
      </c>
      <c r="B1785" s="57">
        <v>444452431</v>
      </c>
      <c r="C1785" s="58" t="s">
        <v>36</v>
      </c>
      <c r="D1785" s="58" t="s">
        <v>37</v>
      </c>
      <c r="E1785" s="58" t="s">
        <v>46</v>
      </c>
      <c r="F1785" s="58" t="s">
        <v>119</v>
      </c>
      <c r="G1785" s="59">
        <v>3653.86</v>
      </c>
      <c r="H1785" s="57">
        <v>443672059</v>
      </c>
      <c r="I1785" s="59">
        <v>0</v>
      </c>
      <c r="J1785" s="59">
        <v>0</v>
      </c>
      <c r="K1785" s="59">
        <v>0</v>
      </c>
      <c r="L1785" s="59">
        <v>1.62</v>
      </c>
      <c r="M1785" s="59">
        <v>9904.6299999999992</v>
      </c>
      <c r="N1785" s="58" t="s">
        <v>1344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60">
        <v>45919.360509259262</v>
      </c>
      <c r="B1786" s="61">
        <v>444452433</v>
      </c>
      <c r="C1786" s="62" t="s">
        <v>36</v>
      </c>
      <c r="D1786" s="62" t="s">
        <v>37</v>
      </c>
      <c r="E1786" s="62" t="s">
        <v>46</v>
      </c>
      <c r="F1786" s="62" t="s">
        <v>119</v>
      </c>
      <c r="G1786" s="63">
        <v>3653.86</v>
      </c>
      <c r="H1786" s="61">
        <v>443672060</v>
      </c>
      <c r="I1786" s="63">
        <v>0</v>
      </c>
      <c r="J1786" s="63">
        <v>0</v>
      </c>
      <c r="K1786" s="63">
        <v>0</v>
      </c>
      <c r="L1786" s="63">
        <v>1.58</v>
      </c>
      <c r="M1786" s="63">
        <v>9906.2099999999991</v>
      </c>
      <c r="N1786" s="62" t="s">
        <v>1344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6">
        <v>45919.361550925925</v>
      </c>
      <c r="B1787" s="57">
        <v>444452839</v>
      </c>
      <c r="C1787" s="58" t="s">
        <v>36</v>
      </c>
      <c r="D1787" s="58" t="s">
        <v>38</v>
      </c>
      <c r="E1787" s="58" t="s">
        <v>45</v>
      </c>
      <c r="F1787" s="58" t="s">
        <v>119</v>
      </c>
      <c r="G1787" s="59">
        <v>3654.66</v>
      </c>
      <c r="H1787" s="57">
        <v>443672446</v>
      </c>
      <c r="I1787" s="59">
        <v>0</v>
      </c>
      <c r="J1787" s="59">
        <v>0</v>
      </c>
      <c r="K1787" s="59">
        <v>0</v>
      </c>
      <c r="L1787" s="59">
        <v>0</v>
      </c>
      <c r="M1787" s="59">
        <v>9906.2099999999991</v>
      </c>
      <c r="N1787" s="5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60">
        <v>45919.361550925925</v>
      </c>
      <c r="B1788" s="61">
        <v>444452841</v>
      </c>
      <c r="C1788" s="62" t="s">
        <v>36</v>
      </c>
      <c r="D1788" s="62" t="s">
        <v>38</v>
      </c>
      <c r="E1788" s="62" t="s">
        <v>45</v>
      </c>
      <c r="F1788" s="62" t="s">
        <v>119</v>
      </c>
      <c r="G1788" s="63">
        <v>3654.66</v>
      </c>
      <c r="H1788" s="61">
        <v>443672448</v>
      </c>
      <c r="I1788" s="63">
        <v>0</v>
      </c>
      <c r="J1788" s="63">
        <v>0</v>
      </c>
      <c r="K1788" s="63">
        <v>0</v>
      </c>
      <c r="L1788" s="63">
        <v>0</v>
      </c>
      <c r="M1788" s="63">
        <v>9906.2099999999991</v>
      </c>
      <c r="N1788" s="62" t="s">
        <v>107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6">
        <v>45919.361550925925</v>
      </c>
      <c r="B1789" s="57">
        <v>444452845</v>
      </c>
      <c r="C1789" s="58" t="s">
        <v>36</v>
      </c>
      <c r="D1789" s="58" t="s">
        <v>38</v>
      </c>
      <c r="E1789" s="58" t="s">
        <v>45</v>
      </c>
      <c r="F1789" s="58" t="s">
        <v>119</v>
      </c>
      <c r="G1789" s="59">
        <v>3654.66</v>
      </c>
      <c r="H1789" s="57">
        <v>443672452</v>
      </c>
      <c r="I1789" s="59">
        <v>0</v>
      </c>
      <c r="J1789" s="59">
        <v>0</v>
      </c>
      <c r="K1789" s="59">
        <v>0</v>
      </c>
      <c r="L1789" s="59">
        <v>0</v>
      </c>
      <c r="M1789" s="59">
        <v>9906.2099999999991</v>
      </c>
      <c r="N1789" s="58" t="s">
        <v>108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60">
        <v>45919.361631944441</v>
      </c>
      <c r="B1790" s="61">
        <v>444452882</v>
      </c>
      <c r="C1790" s="62" t="s">
        <v>36</v>
      </c>
      <c r="D1790" s="62" t="s">
        <v>37</v>
      </c>
      <c r="E1790" s="62" t="s">
        <v>46</v>
      </c>
      <c r="F1790" s="62" t="s">
        <v>119</v>
      </c>
      <c r="G1790" s="63">
        <v>3655.23</v>
      </c>
      <c r="H1790" s="61">
        <v>443672488</v>
      </c>
      <c r="I1790" s="63">
        <v>0</v>
      </c>
      <c r="J1790" s="63">
        <v>0</v>
      </c>
      <c r="K1790" s="63">
        <v>0</v>
      </c>
      <c r="L1790" s="63">
        <v>0.21</v>
      </c>
      <c r="M1790" s="63">
        <v>9906.42</v>
      </c>
      <c r="N1790" s="62" t="s">
        <v>1345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6">
        <v>45919.361631944441</v>
      </c>
      <c r="B1791" s="57">
        <v>444452883</v>
      </c>
      <c r="C1791" s="58" t="s">
        <v>36</v>
      </c>
      <c r="D1791" s="58" t="s">
        <v>37</v>
      </c>
      <c r="E1791" s="58" t="s">
        <v>46</v>
      </c>
      <c r="F1791" s="58" t="s">
        <v>119</v>
      </c>
      <c r="G1791" s="59">
        <v>3655.23</v>
      </c>
      <c r="H1791" s="57">
        <v>443672489</v>
      </c>
      <c r="I1791" s="59">
        <v>0</v>
      </c>
      <c r="J1791" s="59">
        <v>0</v>
      </c>
      <c r="K1791" s="59">
        <v>0</v>
      </c>
      <c r="L1791" s="59">
        <v>0.21</v>
      </c>
      <c r="M1791" s="59">
        <v>9906.6299999999992</v>
      </c>
      <c r="N1791" s="58" t="s">
        <v>1345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60">
        <v>45919.361631944441</v>
      </c>
      <c r="B1792" s="61">
        <v>444452884</v>
      </c>
      <c r="C1792" s="62" t="s">
        <v>36</v>
      </c>
      <c r="D1792" s="62" t="s">
        <v>37</v>
      </c>
      <c r="E1792" s="62" t="s">
        <v>46</v>
      </c>
      <c r="F1792" s="62" t="s">
        <v>119</v>
      </c>
      <c r="G1792" s="63">
        <v>3655.23</v>
      </c>
      <c r="H1792" s="61">
        <v>443672490</v>
      </c>
      <c r="I1792" s="63">
        <v>0</v>
      </c>
      <c r="J1792" s="63">
        <v>0</v>
      </c>
      <c r="K1792" s="63">
        <v>0</v>
      </c>
      <c r="L1792" s="63">
        <v>0.19</v>
      </c>
      <c r="M1792" s="63">
        <v>9906.82</v>
      </c>
      <c r="N1792" s="62" t="s">
        <v>1345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6">
        <v>45919.361666666664</v>
      </c>
      <c r="B1793" s="57">
        <v>444452902</v>
      </c>
      <c r="C1793" s="58" t="s">
        <v>36</v>
      </c>
      <c r="D1793" s="58" t="s">
        <v>38</v>
      </c>
      <c r="E1793" s="58" t="s">
        <v>45</v>
      </c>
      <c r="F1793" s="58" t="s">
        <v>119</v>
      </c>
      <c r="G1793" s="59">
        <v>3655.15</v>
      </c>
      <c r="H1793" s="57">
        <v>443672507</v>
      </c>
      <c r="I1793" s="59">
        <v>0</v>
      </c>
      <c r="J1793" s="59">
        <v>0</v>
      </c>
      <c r="K1793" s="59">
        <v>0</v>
      </c>
      <c r="L1793" s="59">
        <v>0</v>
      </c>
      <c r="M1793" s="59">
        <v>9906.82</v>
      </c>
      <c r="N1793" s="5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60">
        <v>45919.361666666664</v>
      </c>
      <c r="B1794" s="61">
        <v>444452903</v>
      </c>
      <c r="C1794" s="62" t="s">
        <v>36</v>
      </c>
      <c r="D1794" s="62" t="s">
        <v>38</v>
      </c>
      <c r="E1794" s="62" t="s">
        <v>45</v>
      </c>
      <c r="F1794" s="62" t="s">
        <v>119</v>
      </c>
      <c r="G1794" s="63">
        <v>3655.13</v>
      </c>
      <c r="H1794" s="61">
        <v>443672508</v>
      </c>
      <c r="I1794" s="63">
        <v>0</v>
      </c>
      <c r="J1794" s="63">
        <v>0</v>
      </c>
      <c r="K1794" s="63">
        <v>0</v>
      </c>
      <c r="L1794" s="63">
        <v>0</v>
      </c>
      <c r="M1794" s="63">
        <v>9906.82</v>
      </c>
      <c r="N1794" s="62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6">
        <v>45919.361666666664</v>
      </c>
      <c r="B1795" s="57">
        <v>444452905</v>
      </c>
      <c r="C1795" s="58" t="s">
        <v>36</v>
      </c>
      <c r="D1795" s="58" t="s">
        <v>38</v>
      </c>
      <c r="E1795" s="58" t="s">
        <v>45</v>
      </c>
      <c r="F1795" s="58" t="s">
        <v>119</v>
      </c>
      <c r="G1795" s="59">
        <v>3655.08</v>
      </c>
      <c r="H1795" s="57">
        <v>443672510</v>
      </c>
      <c r="I1795" s="59">
        <v>0</v>
      </c>
      <c r="J1795" s="59">
        <v>0</v>
      </c>
      <c r="K1795" s="59">
        <v>0</v>
      </c>
      <c r="L1795" s="59">
        <v>0</v>
      </c>
      <c r="M1795" s="59">
        <v>9906.82</v>
      </c>
      <c r="N1795" s="5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60">
        <v>45919.362407407411</v>
      </c>
      <c r="B1796" s="61">
        <v>444453307</v>
      </c>
      <c r="C1796" s="62" t="s">
        <v>36</v>
      </c>
      <c r="D1796" s="62" t="s">
        <v>37</v>
      </c>
      <c r="E1796" s="62" t="s">
        <v>46</v>
      </c>
      <c r="F1796" s="62" t="s">
        <v>119</v>
      </c>
      <c r="G1796" s="63">
        <v>3653.09</v>
      </c>
      <c r="H1796" s="61">
        <v>443672899</v>
      </c>
      <c r="I1796" s="63">
        <v>0</v>
      </c>
      <c r="J1796" s="63">
        <v>0</v>
      </c>
      <c r="K1796" s="63">
        <v>0</v>
      </c>
      <c r="L1796" s="63">
        <v>1.57</v>
      </c>
      <c r="M1796" s="63">
        <v>9908.39</v>
      </c>
      <c r="N1796" s="62" t="s">
        <v>1346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6">
        <v>45919.362407407411</v>
      </c>
      <c r="B1797" s="57">
        <v>444453308</v>
      </c>
      <c r="C1797" s="58" t="s">
        <v>36</v>
      </c>
      <c r="D1797" s="58" t="s">
        <v>37</v>
      </c>
      <c r="E1797" s="58" t="s">
        <v>46</v>
      </c>
      <c r="F1797" s="58" t="s">
        <v>119</v>
      </c>
      <c r="G1797" s="59">
        <v>3653.09</v>
      </c>
      <c r="H1797" s="57">
        <v>443672900</v>
      </c>
      <c r="I1797" s="59">
        <v>0</v>
      </c>
      <c r="J1797" s="59">
        <v>0</v>
      </c>
      <c r="K1797" s="59">
        <v>0</v>
      </c>
      <c r="L1797" s="59">
        <v>1.57</v>
      </c>
      <c r="M1797" s="59">
        <v>9909.9599999999991</v>
      </c>
      <c r="N1797" s="58" t="s">
        <v>1346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60">
        <v>45919.362407407411</v>
      </c>
      <c r="B1798" s="61">
        <v>444453309</v>
      </c>
      <c r="C1798" s="62" t="s">
        <v>36</v>
      </c>
      <c r="D1798" s="62" t="s">
        <v>37</v>
      </c>
      <c r="E1798" s="62" t="s">
        <v>46</v>
      </c>
      <c r="F1798" s="62" t="s">
        <v>119</v>
      </c>
      <c r="G1798" s="63">
        <v>3653.09</v>
      </c>
      <c r="H1798" s="61">
        <v>443672901</v>
      </c>
      <c r="I1798" s="63">
        <v>0</v>
      </c>
      <c r="J1798" s="63">
        <v>0</v>
      </c>
      <c r="K1798" s="63">
        <v>0</v>
      </c>
      <c r="L1798" s="63">
        <v>1.57</v>
      </c>
      <c r="M1798" s="63">
        <v>9911.5300000000007</v>
      </c>
      <c r="N1798" s="62" t="s">
        <v>1346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6">
        <v>45919.363287037035</v>
      </c>
      <c r="B1799" s="57">
        <v>444453939</v>
      </c>
      <c r="C1799" s="58" t="s">
        <v>36</v>
      </c>
      <c r="D1799" s="58" t="s">
        <v>38</v>
      </c>
      <c r="E1799" s="58" t="s">
        <v>45</v>
      </c>
      <c r="F1799" s="58" t="s">
        <v>119</v>
      </c>
      <c r="G1799" s="59">
        <v>3654.09</v>
      </c>
      <c r="H1799" s="57">
        <v>443673525</v>
      </c>
      <c r="I1799" s="59">
        <v>0</v>
      </c>
      <c r="J1799" s="59">
        <v>0</v>
      </c>
      <c r="K1799" s="59">
        <v>0</v>
      </c>
      <c r="L1799" s="59">
        <v>0</v>
      </c>
      <c r="M1799" s="59">
        <v>9911.5300000000007</v>
      </c>
      <c r="N1799" s="58" t="s">
        <v>108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60">
        <v>45919.363287037035</v>
      </c>
      <c r="B1800" s="61">
        <v>444453942</v>
      </c>
      <c r="C1800" s="62" t="s">
        <v>36</v>
      </c>
      <c r="D1800" s="62" t="s">
        <v>38</v>
      </c>
      <c r="E1800" s="62" t="s">
        <v>45</v>
      </c>
      <c r="F1800" s="62" t="s">
        <v>119</v>
      </c>
      <c r="G1800" s="63">
        <v>3654.09</v>
      </c>
      <c r="H1800" s="61">
        <v>443673528</v>
      </c>
      <c r="I1800" s="63">
        <v>0</v>
      </c>
      <c r="J1800" s="63">
        <v>0</v>
      </c>
      <c r="K1800" s="63">
        <v>0</v>
      </c>
      <c r="L1800" s="63">
        <v>0</v>
      </c>
      <c r="M1800" s="63">
        <v>9911.5300000000007</v>
      </c>
      <c r="N1800" s="62" t="s">
        <v>107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6">
        <v>45919.363287037035</v>
      </c>
      <c r="B1801" s="57">
        <v>444453945</v>
      </c>
      <c r="C1801" s="58" t="s">
        <v>36</v>
      </c>
      <c r="D1801" s="58" t="s">
        <v>38</v>
      </c>
      <c r="E1801" s="58" t="s">
        <v>45</v>
      </c>
      <c r="F1801" s="58" t="s">
        <v>119</v>
      </c>
      <c r="G1801" s="59">
        <v>3654.11</v>
      </c>
      <c r="H1801" s="57">
        <v>443673531</v>
      </c>
      <c r="I1801" s="59">
        <v>0</v>
      </c>
      <c r="J1801" s="59">
        <v>0</v>
      </c>
      <c r="K1801" s="59">
        <v>0</v>
      </c>
      <c r="L1801" s="59">
        <v>0</v>
      </c>
      <c r="M1801" s="59">
        <v>9911.5300000000007</v>
      </c>
      <c r="N1801" s="5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60">
        <v>45919.363287037035</v>
      </c>
      <c r="B1802" s="61">
        <v>444453946</v>
      </c>
      <c r="C1802" s="62" t="s">
        <v>36</v>
      </c>
      <c r="D1802" s="62" t="s">
        <v>37</v>
      </c>
      <c r="E1802" s="62" t="s">
        <v>46</v>
      </c>
      <c r="F1802" s="62" t="s">
        <v>119</v>
      </c>
      <c r="G1802" s="63">
        <v>3654.42</v>
      </c>
      <c r="H1802" s="61">
        <v>443673532</v>
      </c>
      <c r="I1802" s="63">
        <v>0</v>
      </c>
      <c r="J1802" s="63">
        <v>0</v>
      </c>
      <c r="K1802" s="63">
        <v>0</v>
      </c>
      <c r="L1802" s="63">
        <v>0.33</v>
      </c>
      <c r="M1802" s="63">
        <v>9911.86</v>
      </c>
      <c r="N1802" s="62" t="s">
        <v>1347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6">
        <v>45919.363298611112</v>
      </c>
      <c r="B1803" s="57">
        <v>444453951</v>
      </c>
      <c r="C1803" s="58" t="s">
        <v>36</v>
      </c>
      <c r="D1803" s="58" t="s">
        <v>37</v>
      </c>
      <c r="E1803" s="58" t="s">
        <v>46</v>
      </c>
      <c r="F1803" s="58" t="s">
        <v>119</v>
      </c>
      <c r="G1803" s="59">
        <v>3654.67</v>
      </c>
      <c r="H1803" s="57">
        <v>443673537</v>
      </c>
      <c r="I1803" s="59">
        <v>0</v>
      </c>
      <c r="J1803" s="59">
        <v>0</v>
      </c>
      <c r="K1803" s="59">
        <v>0</v>
      </c>
      <c r="L1803" s="59">
        <v>0.48</v>
      </c>
      <c r="M1803" s="59">
        <v>9912.34</v>
      </c>
      <c r="N1803" s="58" t="s">
        <v>1348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60">
        <v>45919.363298611112</v>
      </c>
      <c r="B1804" s="61">
        <v>444453952</v>
      </c>
      <c r="C1804" s="62" t="s">
        <v>36</v>
      </c>
      <c r="D1804" s="62" t="s">
        <v>37</v>
      </c>
      <c r="E1804" s="62" t="s">
        <v>46</v>
      </c>
      <c r="F1804" s="62" t="s">
        <v>119</v>
      </c>
      <c r="G1804" s="63">
        <v>3654.67</v>
      </c>
      <c r="H1804" s="61">
        <v>443673538</v>
      </c>
      <c r="I1804" s="63">
        <v>0</v>
      </c>
      <c r="J1804" s="63">
        <v>0</v>
      </c>
      <c r="K1804" s="63">
        <v>0</v>
      </c>
      <c r="L1804" s="63">
        <v>0.46</v>
      </c>
      <c r="M1804" s="63">
        <v>9912.7999999999993</v>
      </c>
      <c r="N1804" s="62" t="s">
        <v>1349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6">
        <v>45919.363298611112</v>
      </c>
      <c r="B1805" s="57">
        <v>444453953</v>
      </c>
      <c r="C1805" s="58" t="s">
        <v>36</v>
      </c>
      <c r="D1805" s="58" t="s">
        <v>37</v>
      </c>
      <c r="E1805" s="58" t="s">
        <v>46</v>
      </c>
      <c r="F1805" s="58" t="s">
        <v>119</v>
      </c>
      <c r="G1805" s="59">
        <v>3654.67</v>
      </c>
      <c r="H1805" s="57">
        <v>443673539</v>
      </c>
      <c r="I1805" s="59">
        <v>0</v>
      </c>
      <c r="J1805" s="59">
        <v>0</v>
      </c>
      <c r="K1805" s="59">
        <v>0</v>
      </c>
      <c r="L1805" s="59">
        <v>0.41</v>
      </c>
      <c r="M1805" s="59">
        <v>9913.2099999999991</v>
      </c>
      <c r="N1805" s="58" t="s">
        <v>1349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60">
        <v>45919.363518518519</v>
      </c>
      <c r="B1806" s="61">
        <v>444454060</v>
      </c>
      <c r="C1806" s="62" t="s">
        <v>36</v>
      </c>
      <c r="D1806" s="62" t="s">
        <v>38</v>
      </c>
      <c r="E1806" s="62" t="s">
        <v>45</v>
      </c>
      <c r="F1806" s="62" t="s">
        <v>119</v>
      </c>
      <c r="G1806" s="63">
        <v>3654.46</v>
      </c>
      <c r="H1806" s="61">
        <v>443673643</v>
      </c>
      <c r="I1806" s="63">
        <v>0</v>
      </c>
      <c r="J1806" s="63">
        <v>0</v>
      </c>
      <c r="K1806" s="63">
        <v>0</v>
      </c>
      <c r="L1806" s="63">
        <v>0</v>
      </c>
      <c r="M1806" s="63">
        <v>9913.2099999999991</v>
      </c>
      <c r="N1806" s="62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6">
        <v>45919.363518518519</v>
      </c>
      <c r="B1807" s="57">
        <v>444454061</v>
      </c>
      <c r="C1807" s="58" t="s">
        <v>36</v>
      </c>
      <c r="D1807" s="58" t="s">
        <v>38</v>
      </c>
      <c r="E1807" s="58" t="s">
        <v>45</v>
      </c>
      <c r="F1807" s="58" t="s">
        <v>119</v>
      </c>
      <c r="G1807" s="59">
        <v>3654.46</v>
      </c>
      <c r="H1807" s="57">
        <v>443673644</v>
      </c>
      <c r="I1807" s="59">
        <v>0</v>
      </c>
      <c r="J1807" s="59">
        <v>0</v>
      </c>
      <c r="K1807" s="59">
        <v>0</v>
      </c>
      <c r="L1807" s="59">
        <v>0</v>
      </c>
      <c r="M1807" s="59">
        <v>9913.2099999999991</v>
      </c>
      <c r="N1807" s="5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60">
        <v>45919.363518518519</v>
      </c>
      <c r="B1808" s="61">
        <v>444454062</v>
      </c>
      <c r="C1808" s="62" t="s">
        <v>36</v>
      </c>
      <c r="D1808" s="62" t="s">
        <v>38</v>
      </c>
      <c r="E1808" s="62" t="s">
        <v>45</v>
      </c>
      <c r="F1808" s="62" t="s">
        <v>119</v>
      </c>
      <c r="G1808" s="63">
        <v>3654.46</v>
      </c>
      <c r="H1808" s="61">
        <v>443673645</v>
      </c>
      <c r="I1808" s="63">
        <v>0</v>
      </c>
      <c r="J1808" s="63">
        <v>0</v>
      </c>
      <c r="K1808" s="63">
        <v>0</v>
      </c>
      <c r="L1808" s="63">
        <v>0</v>
      </c>
      <c r="M1808" s="63">
        <v>9913.2099999999991</v>
      </c>
      <c r="N1808" s="62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6">
        <v>45919.364259259259</v>
      </c>
      <c r="B1809" s="57">
        <v>444454216</v>
      </c>
      <c r="C1809" s="58" t="s">
        <v>36</v>
      </c>
      <c r="D1809" s="58" t="s">
        <v>37</v>
      </c>
      <c r="E1809" s="58" t="s">
        <v>46</v>
      </c>
      <c r="F1809" s="58" t="s">
        <v>119</v>
      </c>
      <c r="G1809" s="59">
        <v>3655.66</v>
      </c>
      <c r="H1809" s="57">
        <v>443673796</v>
      </c>
      <c r="I1809" s="59">
        <v>0</v>
      </c>
      <c r="J1809" s="59">
        <v>0</v>
      </c>
      <c r="K1809" s="59">
        <v>0</v>
      </c>
      <c r="L1809" s="59">
        <v>-1.57</v>
      </c>
      <c r="M1809" s="59">
        <v>9911.64</v>
      </c>
      <c r="N1809" s="58" t="s">
        <v>1350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60">
        <v>45919.368310185186</v>
      </c>
      <c r="B1810" s="61">
        <v>444455347</v>
      </c>
      <c r="C1810" s="62" t="s">
        <v>36</v>
      </c>
      <c r="D1810" s="62" t="s">
        <v>37</v>
      </c>
      <c r="E1810" s="62" t="s">
        <v>46</v>
      </c>
      <c r="F1810" s="62" t="s">
        <v>119</v>
      </c>
      <c r="G1810" s="63">
        <v>3656.98</v>
      </c>
      <c r="H1810" s="61">
        <v>443674898</v>
      </c>
      <c r="I1810" s="63">
        <v>0</v>
      </c>
      <c r="J1810" s="63">
        <v>0</v>
      </c>
      <c r="K1810" s="63">
        <v>0</v>
      </c>
      <c r="L1810" s="63">
        <v>-2.52</v>
      </c>
      <c r="M1810" s="63">
        <v>9909.1200000000008</v>
      </c>
      <c r="N1810" s="62" t="s">
        <v>1351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6">
        <v>45919.369537037041</v>
      </c>
      <c r="B1811" s="57">
        <v>444455620</v>
      </c>
      <c r="C1811" s="58" t="s">
        <v>36</v>
      </c>
      <c r="D1811" s="58" t="s">
        <v>37</v>
      </c>
      <c r="E1811" s="58" t="s">
        <v>45</v>
      </c>
      <c r="F1811" s="58" t="s">
        <v>119</v>
      </c>
      <c r="G1811" s="59">
        <v>3655.82</v>
      </c>
      <c r="H1811" s="57">
        <v>443675164</v>
      </c>
      <c r="I1811" s="59">
        <v>0</v>
      </c>
      <c r="J1811" s="59">
        <v>0</v>
      </c>
      <c r="K1811" s="59">
        <v>0</v>
      </c>
      <c r="L1811" s="59">
        <v>0</v>
      </c>
      <c r="M1811" s="59">
        <v>9909.1200000000008</v>
      </c>
      <c r="N1811" s="58" t="s">
        <v>115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60">
        <v>45919.371030092596</v>
      </c>
      <c r="B1812" s="61">
        <v>444456222</v>
      </c>
      <c r="C1812" s="62" t="s">
        <v>36</v>
      </c>
      <c r="D1812" s="62" t="s">
        <v>38</v>
      </c>
      <c r="E1812" s="62" t="s">
        <v>46</v>
      </c>
      <c r="F1812" s="62" t="s">
        <v>119</v>
      </c>
      <c r="G1812" s="63">
        <v>3652.82</v>
      </c>
      <c r="H1812" s="61">
        <v>443675726</v>
      </c>
      <c r="I1812" s="63">
        <v>0</v>
      </c>
      <c r="J1812" s="63">
        <v>0</v>
      </c>
      <c r="K1812" s="63">
        <v>0</v>
      </c>
      <c r="L1812" s="63">
        <v>-3</v>
      </c>
      <c r="M1812" s="63">
        <v>9906.1200000000008</v>
      </c>
      <c r="N1812" s="62" t="s">
        <v>1352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6">
        <v>45919.371041666665</v>
      </c>
      <c r="B1813" s="57">
        <v>444456289</v>
      </c>
      <c r="C1813" s="58" t="s">
        <v>36</v>
      </c>
      <c r="D1813" s="58" t="s">
        <v>37</v>
      </c>
      <c r="E1813" s="58" t="s">
        <v>46</v>
      </c>
      <c r="F1813" s="58" t="s">
        <v>119</v>
      </c>
      <c r="G1813" s="59">
        <v>3652.53</v>
      </c>
      <c r="H1813" s="57">
        <v>443675790</v>
      </c>
      <c r="I1813" s="59">
        <v>0</v>
      </c>
      <c r="J1813" s="59">
        <v>0</v>
      </c>
      <c r="K1813" s="59">
        <v>0</v>
      </c>
      <c r="L1813" s="59">
        <v>1.56</v>
      </c>
      <c r="M1813" s="59">
        <v>9907.68</v>
      </c>
      <c r="N1813" s="58" t="s">
        <v>1353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60">
        <v>45919.371041666665</v>
      </c>
      <c r="B1814" s="61">
        <v>444456291</v>
      </c>
      <c r="C1814" s="62" t="s">
        <v>36</v>
      </c>
      <c r="D1814" s="62" t="s">
        <v>37</v>
      </c>
      <c r="E1814" s="62" t="s">
        <v>46</v>
      </c>
      <c r="F1814" s="62" t="s">
        <v>119</v>
      </c>
      <c r="G1814" s="63">
        <v>3652.53</v>
      </c>
      <c r="H1814" s="61">
        <v>443675791</v>
      </c>
      <c r="I1814" s="63">
        <v>0</v>
      </c>
      <c r="J1814" s="63">
        <v>0</v>
      </c>
      <c r="K1814" s="63">
        <v>0</v>
      </c>
      <c r="L1814" s="63">
        <v>1.58</v>
      </c>
      <c r="M1814" s="63">
        <v>9909.26</v>
      </c>
      <c r="N1814" s="62" t="s">
        <v>1353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6">
        <v>45919.371249999997</v>
      </c>
      <c r="B1815" s="57">
        <v>444456483</v>
      </c>
      <c r="C1815" s="58" t="s">
        <v>36</v>
      </c>
      <c r="D1815" s="58" t="s">
        <v>37</v>
      </c>
      <c r="E1815" s="58" t="s">
        <v>46</v>
      </c>
      <c r="F1815" s="58" t="s">
        <v>119</v>
      </c>
      <c r="G1815" s="59">
        <v>3652.14</v>
      </c>
      <c r="H1815" s="57">
        <v>443675980</v>
      </c>
      <c r="I1815" s="59">
        <v>0</v>
      </c>
      <c r="J1815" s="59">
        <v>0</v>
      </c>
      <c r="K1815" s="59">
        <v>0</v>
      </c>
      <c r="L1815" s="59">
        <v>3.53</v>
      </c>
      <c r="M1815" s="59">
        <v>9912.7900000000009</v>
      </c>
      <c r="N1815" s="58" t="s">
        <v>1354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60">
        <v>45919.371319444443</v>
      </c>
      <c r="B1816" s="61">
        <v>444456608</v>
      </c>
      <c r="C1816" s="62" t="s">
        <v>36</v>
      </c>
      <c r="D1816" s="62" t="s">
        <v>37</v>
      </c>
      <c r="E1816" s="62" t="s">
        <v>46</v>
      </c>
      <c r="F1816" s="62" t="s">
        <v>119</v>
      </c>
      <c r="G1816" s="63">
        <v>3651.94</v>
      </c>
      <c r="H1816" s="61">
        <v>443676102</v>
      </c>
      <c r="I1816" s="63">
        <v>0</v>
      </c>
      <c r="J1816" s="63">
        <v>0</v>
      </c>
      <c r="K1816" s="63">
        <v>0</v>
      </c>
      <c r="L1816" s="63">
        <v>3.54</v>
      </c>
      <c r="M1816" s="63">
        <v>9916.33</v>
      </c>
      <c r="N1816" s="62" t="s">
        <v>1355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6">
        <v>45919.371805555558</v>
      </c>
      <c r="B1817" s="57">
        <v>444456879</v>
      </c>
      <c r="C1817" s="58" t="s">
        <v>36</v>
      </c>
      <c r="D1817" s="58" t="s">
        <v>37</v>
      </c>
      <c r="E1817" s="58" t="s">
        <v>46</v>
      </c>
      <c r="F1817" s="58" t="s">
        <v>119</v>
      </c>
      <c r="G1817" s="59">
        <v>3652.84</v>
      </c>
      <c r="H1817" s="57">
        <v>443676361</v>
      </c>
      <c r="I1817" s="59">
        <v>0</v>
      </c>
      <c r="J1817" s="59">
        <v>0</v>
      </c>
      <c r="K1817" s="59">
        <v>0</v>
      </c>
      <c r="L1817" s="59">
        <v>2.83</v>
      </c>
      <c r="M1817" s="59">
        <v>9919.16</v>
      </c>
      <c r="N1817" s="58" t="s">
        <v>940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60">
        <v>45919.371851851851</v>
      </c>
      <c r="B1818" s="61">
        <v>444456898</v>
      </c>
      <c r="C1818" s="62" t="s">
        <v>36</v>
      </c>
      <c r="D1818" s="62" t="s">
        <v>38</v>
      </c>
      <c r="E1818" s="62" t="s">
        <v>45</v>
      </c>
      <c r="F1818" s="62" t="s">
        <v>119</v>
      </c>
      <c r="G1818" s="63">
        <v>3652.63</v>
      </c>
      <c r="H1818" s="61">
        <v>443676377</v>
      </c>
      <c r="I1818" s="63">
        <v>0</v>
      </c>
      <c r="J1818" s="63">
        <v>0</v>
      </c>
      <c r="K1818" s="63">
        <v>0</v>
      </c>
      <c r="L1818" s="63">
        <v>0</v>
      </c>
      <c r="M1818" s="63">
        <v>9919.16</v>
      </c>
      <c r="N1818" s="62" t="s">
        <v>115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6">
        <v>45919.371851851851</v>
      </c>
      <c r="B1819" s="57">
        <v>444456899</v>
      </c>
      <c r="C1819" s="58" t="s">
        <v>36</v>
      </c>
      <c r="D1819" s="58" t="s">
        <v>38</v>
      </c>
      <c r="E1819" s="58" t="s">
        <v>45</v>
      </c>
      <c r="F1819" s="58" t="s">
        <v>119</v>
      </c>
      <c r="G1819" s="59">
        <v>3652.67</v>
      </c>
      <c r="H1819" s="57">
        <v>443676378</v>
      </c>
      <c r="I1819" s="59">
        <v>0</v>
      </c>
      <c r="J1819" s="59">
        <v>0</v>
      </c>
      <c r="K1819" s="59">
        <v>0</v>
      </c>
      <c r="L1819" s="59">
        <v>0</v>
      </c>
      <c r="M1819" s="59">
        <v>9919.16</v>
      </c>
      <c r="N1819" s="58" t="s">
        <v>114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60">
        <v>45919.371851851851</v>
      </c>
      <c r="B1820" s="61">
        <v>444456903</v>
      </c>
      <c r="C1820" s="62" t="s">
        <v>36</v>
      </c>
      <c r="D1820" s="62" t="s">
        <v>38</v>
      </c>
      <c r="E1820" s="62" t="s">
        <v>45</v>
      </c>
      <c r="F1820" s="62" t="s">
        <v>119</v>
      </c>
      <c r="G1820" s="63">
        <v>3652.67</v>
      </c>
      <c r="H1820" s="61">
        <v>443676382</v>
      </c>
      <c r="I1820" s="63">
        <v>0</v>
      </c>
      <c r="J1820" s="63">
        <v>0</v>
      </c>
      <c r="K1820" s="63">
        <v>0</v>
      </c>
      <c r="L1820" s="63">
        <v>0</v>
      </c>
      <c r="M1820" s="63">
        <v>9919.16</v>
      </c>
      <c r="N1820" s="62" t="s">
        <v>118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6">
        <v>45919.375358796293</v>
      </c>
      <c r="B1821" s="57">
        <v>444457732</v>
      </c>
      <c r="C1821" s="58" t="s">
        <v>36</v>
      </c>
      <c r="D1821" s="58" t="s">
        <v>37</v>
      </c>
      <c r="E1821" s="58" t="s">
        <v>46</v>
      </c>
      <c r="F1821" s="58" t="s">
        <v>119</v>
      </c>
      <c r="G1821" s="59">
        <v>3651.45</v>
      </c>
      <c r="H1821" s="57">
        <v>443677195</v>
      </c>
      <c r="I1821" s="59">
        <v>0</v>
      </c>
      <c r="J1821" s="59">
        <v>0</v>
      </c>
      <c r="K1821" s="59">
        <v>0</v>
      </c>
      <c r="L1821" s="59">
        <v>3.01</v>
      </c>
      <c r="M1821" s="59">
        <v>9922.17</v>
      </c>
      <c r="N1821" s="58" t="s">
        <v>1356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60">
        <v>45919.377638888887</v>
      </c>
      <c r="B1822" s="61">
        <v>444459079</v>
      </c>
      <c r="C1822" s="62" t="s">
        <v>36</v>
      </c>
      <c r="D1822" s="62" t="s">
        <v>37</v>
      </c>
      <c r="E1822" s="62" t="s">
        <v>46</v>
      </c>
      <c r="F1822" s="62" t="s">
        <v>119</v>
      </c>
      <c r="G1822" s="63">
        <v>3652.18</v>
      </c>
      <c r="H1822" s="61">
        <v>443678523</v>
      </c>
      <c r="I1822" s="63">
        <v>0</v>
      </c>
      <c r="J1822" s="63">
        <v>0</v>
      </c>
      <c r="K1822" s="63">
        <v>0</v>
      </c>
      <c r="L1822" s="63">
        <v>2.2799999999999998</v>
      </c>
      <c r="M1822" s="63">
        <v>9924.4500000000007</v>
      </c>
      <c r="N1822" s="62" t="s">
        <v>1357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6">
        <v>45919.377754629626</v>
      </c>
      <c r="B1823" s="57">
        <v>444459110</v>
      </c>
      <c r="C1823" s="58" t="s">
        <v>36</v>
      </c>
      <c r="D1823" s="58" t="s">
        <v>38</v>
      </c>
      <c r="E1823" s="58" t="s">
        <v>45</v>
      </c>
      <c r="F1823" s="58" t="s">
        <v>119</v>
      </c>
      <c r="G1823" s="59">
        <v>3651.8</v>
      </c>
      <c r="H1823" s="57">
        <v>443678554</v>
      </c>
      <c r="I1823" s="59">
        <v>0</v>
      </c>
      <c r="J1823" s="59">
        <v>0</v>
      </c>
      <c r="K1823" s="59">
        <v>0</v>
      </c>
      <c r="L1823" s="59">
        <v>0</v>
      </c>
      <c r="M1823" s="59">
        <v>9924.4500000000007</v>
      </c>
      <c r="N1823" s="58" t="s">
        <v>108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60">
        <v>45919.377754629626</v>
      </c>
      <c r="B1824" s="61">
        <v>444459111</v>
      </c>
      <c r="C1824" s="62" t="s">
        <v>36</v>
      </c>
      <c r="D1824" s="62" t="s">
        <v>38</v>
      </c>
      <c r="E1824" s="62" t="s">
        <v>45</v>
      </c>
      <c r="F1824" s="62" t="s">
        <v>119</v>
      </c>
      <c r="G1824" s="63">
        <v>3651.71</v>
      </c>
      <c r="H1824" s="61">
        <v>443678555</v>
      </c>
      <c r="I1824" s="63">
        <v>0</v>
      </c>
      <c r="J1824" s="63">
        <v>0</v>
      </c>
      <c r="K1824" s="63">
        <v>0</v>
      </c>
      <c r="L1824" s="63">
        <v>0</v>
      </c>
      <c r="M1824" s="63">
        <v>9924.4500000000007</v>
      </c>
      <c r="N1824" s="62" t="s">
        <v>113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6">
        <v>45919.377754629626</v>
      </c>
      <c r="B1825" s="57">
        <v>444459112</v>
      </c>
      <c r="C1825" s="58" t="s">
        <v>36</v>
      </c>
      <c r="D1825" s="58" t="s">
        <v>38</v>
      </c>
      <c r="E1825" s="58" t="s">
        <v>45</v>
      </c>
      <c r="F1825" s="58" t="s">
        <v>119</v>
      </c>
      <c r="G1825" s="59">
        <v>3651.71</v>
      </c>
      <c r="H1825" s="57">
        <v>443678556</v>
      </c>
      <c r="I1825" s="59">
        <v>0</v>
      </c>
      <c r="J1825" s="59">
        <v>0</v>
      </c>
      <c r="K1825" s="59">
        <v>0</v>
      </c>
      <c r="L1825" s="59">
        <v>0</v>
      </c>
      <c r="M1825" s="59">
        <v>9924.4500000000007</v>
      </c>
      <c r="N1825" s="58" t="s">
        <v>107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60">
        <v>45919.377766203703</v>
      </c>
      <c r="B1826" s="61">
        <v>444459113</v>
      </c>
      <c r="C1826" s="62" t="s">
        <v>36</v>
      </c>
      <c r="D1826" s="62" t="s">
        <v>38</v>
      </c>
      <c r="E1826" s="62" t="s">
        <v>45</v>
      </c>
      <c r="F1826" s="62" t="s">
        <v>119</v>
      </c>
      <c r="G1826" s="63">
        <v>3651.73</v>
      </c>
      <c r="H1826" s="61">
        <v>443678557</v>
      </c>
      <c r="I1826" s="63">
        <v>0</v>
      </c>
      <c r="J1826" s="63">
        <v>0</v>
      </c>
      <c r="K1826" s="63">
        <v>0</v>
      </c>
      <c r="L1826" s="63">
        <v>0</v>
      </c>
      <c r="M1826" s="63">
        <v>9924.4500000000007</v>
      </c>
      <c r="N1826" s="62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6">
        <v>45919.377766203703</v>
      </c>
      <c r="B1827" s="57">
        <v>444459114</v>
      </c>
      <c r="C1827" s="58" t="s">
        <v>36</v>
      </c>
      <c r="D1827" s="58" t="s">
        <v>38</v>
      </c>
      <c r="E1827" s="58" t="s">
        <v>45</v>
      </c>
      <c r="F1827" s="58" t="s">
        <v>119</v>
      </c>
      <c r="G1827" s="59">
        <v>3651.73</v>
      </c>
      <c r="H1827" s="57">
        <v>443678558</v>
      </c>
      <c r="I1827" s="59">
        <v>0</v>
      </c>
      <c r="J1827" s="59">
        <v>0</v>
      </c>
      <c r="K1827" s="59">
        <v>0</v>
      </c>
      <c r="L1827" s="59">
        <v>0</v>
      </c>
      <c r="M1827" s="59">
        <v>9924.4500000000007</v>
      </c>
      <c r="N1827" s="5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60">
        <v>45919.377766203703</v>
      </c>
      <c r="B1828" s="61">
        <v>444459117</v>
      </c>
      <c r="C1828" s="62" t="s">
        <v>36</v>
      </c>
      <c r="D1828" s="62" t="s">
        <v>38</v>
      </c>
      <c r="E1828" s="62" t="s">
        <v>45</v>
      </c>
      <c r="F1828" s="62" t="s">
        <v>119</v>
      </c>
      <c r="G1828" s="63">
        <v>3651.75</v>
      </c>
      <c r="H1828" s="61">
        <v>443678561</v>
      </c>
      <c r="I1828" s="63">
        <v>0</v>
      </c>
      <c r="J1828" s="63">
        <v>0</v>
      </c>
      <c r="K1828" s="63">
        <v>0</v>
      </c>
      <c r="L1828" s="63">
        <v>0</v>
      </c>
      <c r="M1828" s="63">
        <v>9924.4500000000007</v>
      </c>
      <c r="N1828" s="62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6">
        <v>45919.377766203703</v>
      </c>
      <c r="B1829" s="57">
        <v>444459120</v>
      </c>
      <c r="C1829" s="58" t="s">
        <v>36</v>
      </c>
      <c r="D1829" s="58" t="s">
        <v>38</v>
      </c>
      <c r="E1829" s="58" t="s">
        <v>45</v>
      </c>
      <c r="F1829" s="58" t="s">
        <v>119</v>
      </c>
      <c r="G1829" s="59">
        <v>3651.54</v>
      </c>
      <c r="H1829" s="57">
        <v>443678564</v>
      </c>
      <c r="I1829" s="59">
        <v>0</v>
      </c>
      <c r="J1829" s="59">
        <v>0</v>
      </c>
      <c r="K1829" s="59">
        <v>0</v>
      </c>
      <c r="L1829" s="59">
        <v>0</v>
      </c>
      <c r="M1829" s="59">
        <v>9924.4500000000007</v>
      </c>
      <c r="N1829" s="5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60">
        <v>45919.378217592595</v>
      </c>
      <c r="B1830" s="61">
        <v>444459394</v>
      </c>
      <c r="C1830" s="62" t="s">
        <v>36</v>
      </c>
      <c r="D1830" s="62" t="s">
        <v>38</v>
      </c>
      <c r="E1830" s="62" t="s">
        <v>45</v>
      </c>
      <c r="F1830" s="62" t="s">
        <v>119</v>
      </c>
      <c r="G1830" s="63">
        <v>3652.55</v>
      </c>
      <c r="H1830" s="61">
        <v>443678833</v>
      </c>
      <c r="I1830" s="63">
        <v>0</v>
      </c>
      <c r="J1830" s="63">
        <v>0</v>
      </c>
      <c r="K1830" s="63">
        <v>0</v>
      </c>
      <c r="L1830" s="63">
        <v>0</v>
      </c>
      <c r="M1830" s="63">
        <v>9924.4500000000007</v>
      </c>
      <c r="N1830" s="62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6">
        <v>45919.378217592595</v>
      </c>
      <c r="B1831" s="57">
        <v>444459395</v>
      </c>
      <c r="C1831" s="58" t="s">
        <v>36</v>
      </c>
      <c r="D1831" s="58" t="s">
        <v>38</v>
      </c>
      <c r="E1831" s="58" t="s">
        <v>45</v>
      </c>
      <c r="F1831" s="58" t="s">
        <v>119</v>
      </c>
      <c r="G1831" s="59">
        <v>3652.55</v>
      </c>
      <c r="H1831" s="57">
        <v>443678834</v>
      </c>
      <c r="I1831" s="59">
        <v>0</v>
      </c>
      <c r="J1831" s="59">
        <v>0</v>
      </c>
      <c r="K1831" s="59">
        <v>0</v>
      </c>
      <c r="L1831" s="59">
        <v>0</v>
      </c>
      <c r="M1831" s="59">
        <v>9924.4500000000007</v>
      </c>
      <c r="N1831" s="58" t="s">
        <v>92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60">
        <v>45919.38040509259</v>
      </c>
      <c r="B1832" s="61">
        <v>444460277</v>
      </c>
      <c r="C1832" s="62" t="s">
        <v>36</v>
      </c>
      <c r="D1832" s="62" t="s">
        <v>37</v>
      </c>
      <c r="E1832" s="62" t="s">
        <v>46</v>
      </c>
      <c r="F1832" s="62" t="s">
        <v>119</v>
      </c>
      <c r="G1832" s="63">
        <v>3653.34</v>
      </c>
      <c r="H1832" s="61">
        <v>443679708</v>
      </c>
      <c r="I1832" s="63">
        <v>0</v>
      </c>
      <c r="J1832" s="63">
        <v>0</v>
      </c>
      <c r="K1832" s="63">
        <v>0</v>
      </c>
      <c r="L1832" s="63">
        <v>-1.54</v>
      </c>
      <c r="M1832" s="63">
        <v>9922.91</v>
      </c>
      <c r="N1832" s="62" t="s">
        <v>1358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6">
        <v>45919.383194444446</v>
      </c>
      <c r="B1833" s="57">
        <v>444462061</v>
      </c>
      <c r="C1833" s="58" t="s">
        <v>36</v>
      </c>
      <c r="D1833" s="58" t="s">
        <v>37</v>
      </c>
      <c r="E1833" s="58" t="s">
        <v>46</v>
      </c>
      <c r="F1833" s="58" t="s">
        <v>119</v>
      </c>
      <c r="G1833" s="59">
        <v>3654.35</v>
      </c>
      <c r="H1833" s="57">
        <v>443681461</v>
      </c>
      <c r="I1833" s="59">
        <v>0</v>
      </c>
      <c r="J1833" s="59">
        <v>0</v>
      </c>
      <c r="K1833" s="59">
        <v>0</v>
      </c>
      <c r="L1833" s="59">
        <v>-2.62</v>
      </c>
      <c r="M1833" s="59">
        <v>9920.2900000000009</v>
      </c>
      <c r="N1833" s="58" t="s">
        <v>1359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60">
        <v>45919.386990740742</v>
      </c>
      <c r="B1834" s="61">
        <v>444463309</v>
      </c>
      <c r="C1834" s="62" t="s">
        <v>36</v>
      </c>
      <c r="D1834" s="62" t="s">
        <v>37</v>
      </c>
      <c r="E1834" s="62" t="s">
        <v>46</v>
      </c>
      <c r="F1834" s="62" t="s">
        <v>119</v>
      </c>
      <c r="G1834" s="63">
        <v>3651.75</v>
      </c>
      <c r="H1834" s="61">
        <v>443682704</v>
      </c>
      <c r="I1834" s="63">
        <v>0</v>
      </c>
      <c r="J1834" s="63">
        <v>0</v>
      </c>
      <c r="K1834" s="63">
        <v>0</v>
      </c>
      <c r="L1834" s="63">
        <v>0.88</v>
      </c>
      <c r="M1834" s="63">
        <v>9921.17</v>
      </c>
      <c r="N1834" s="62" t="s">
        <v>1360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6">
        <v>45919.387013888889</v>
      </c>
      <c r="B1835" s="57">
        <v>444463319</v>
      </c>
      <c r="C1835" s="58" t="s">
        <v>36</v>
      </c>
      <c r="D1835" s="58" t="s">
        <v>38</v>
      </c>
      <c r="E1835" s="58" t="s">
        <v>45</v>
      </c>
      <c r="F1835" s="58" t="s">
        <v>119</v>
      </c>
      <c r="G1835" s="59">
        <v>3651.51</v>
      </c>
      <c r="H1835" s="57">
        <v>443682714</v>
      </c>
      <c r="I1835" s="59">
        <v>0</v>
      </c>
      <c r="J1835" s="59">
        <v>0</v>
      </c>
      <c r="K1835" s="59">
        <v>0</v>
      </c>
      <c r="L1835" s="59">
        <v>0</v>
      </c>
      <c r="M1835" s="59">
        <v>9921.17</v>
      </c>
      <c r="N1835" s="58" t="s">
        <v>115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60">
        <v>45919.387326388889</v>
      </c>
      <c r="B1836" s="61">
        <v>444463621</v>
      </c>
      <c r="C1836" s="62" t="s">
        <v>36</v>
      </c>
      <c r="D1836" s="62" t="s">
        <v>37</v>
      </c>
      <c r="E1836" s="62" t="s">
        <v>46</v>
      </c>
      <c r="F1836" s="62" t="s">
        <v>119</v>
      </c>
      <c r="G1836" s="63">
        <v>3650.26</v>
      </c>
      <c r="H1836" s="61">
        <v>443683008</v>
      </c>
      <c r="I1836" s="63">
        <v>0</v>
      </c>
      <c r="J1836" s="63">
        <v>0</v>
      </c>
      <c r="K1836" s="63">
        <v>0</v>
      </c>
      <c r="L1836" s="63">
        <v>1.45</v>
      </c>
      <c r="M1836" s="63">
        <v>9922.6200000000008</v>
      </c>
      <c r="N1836" s="62" t="s">
        <v>1361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6">
        <v>45919.387326388889</v>
      </c>
      <c r="B1837" s="57">
        <v>444463622</v>
      </c>
      <c r="C1837" s="58" t="s">
        <v>36</v>
      </c>
      <c r="D1837" s="58" t="s">
        <v>37</v>
      </c>
      <c r="E1837" s="58" t="s">
        <v>46</v>
      </c>
      <c r="F1837" s="58" t="s">
        <v>119</v>
      </c>
      <c r="G1837" s="59">
        <v>3650.26</v>
      </c>
      <c r="H1837" s="57">
        <v>443683009</v>
      </c>
      <c r="I1837" s="59">
        <v>0</v>
      </c>
      <c r="J1837" s="59">
        <v>0</v>
      </c>
      <c r="K1837" s="59">
        <v>0</v>
      </c>
      <c r="L1837" s="59">
        <v>1.47</v>
      </c>
      <c r="M1837" s="59">
        <v>9924.09</v>
      </c>
      <c r="N1837" s="58" t="s">
        <v>1361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60">
        <v>45919.388773148145</v>
      </c>
      <c r="B1838" s="61">
        <v>444464701</v>
      </c>
      <c r="C1838" s="62" t="s">
        <v>36</v>
      </c>
      <c r="D1838" s="62" t="s">
        <v>37</v>
      </c>
      <c r="E1838" s="62" t="s">
        <v>46</v>
      </c>
      <c r="F1838" s="62" t="s">
        <v>119</v>
      </c>
      <c r="G1838" s="63">
        <v>3649.07</v>
      </c>
      <c r="H1838" s="61">
        <v>443684080</v>
      </c>
      <c r="I1838" s="63">
        <v>0</v>
      </c>
      <c r="J1838" s="63">
        <v>0</v>
      </c>
      <c r="K1838" s="63">
        <v>0</v>
      </c>
      <c r="L1838" s="63">
        <v>3.6</v>
      </c>
      <c r="M1838" s="63">
        <v>9927.69</v>
      </c>
      <c r="N1838" s="62" t="s">
        <v>1362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6">
        <v>45919.388784722221</v>
      </c>
      <c r="B1839" s="57">
        <v>444464715</v>
      </c>
      <c r="C1839" s="58" t="s">
        <v>36</v>
      </c>
      <c r="D1839" s="58" t="s">
        <v>37</v>
      </c>
      <c r="E1839" s="58" t="s">
        <v>46</v>
      </c>
      <c r="F1839" s="58" t="s">
        <v>119</v>
      </c>
      <c r="G1839" s="59">
        <v>3649.05</v>
      </c>
      <c r="H1839" s="57">
        <v>443684092</v>
      </c>
      <c r="I1839" s="59">
        <v>0</v>
      </c>
      <c r="J1839" s="59">
        <v>0</v>
      </c>
      <c r="K1839" s="59">
        <v>0</v>
      </c>
      <c r="L1839" s="59">
        <v>3.5</v>
      </c>
      <c r="M1839" s="59">
        <v>9931.19</v>
      </c>
      <c r="N1839" s="58" t="s">
        <v>823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60">
        <v>45919.388784722221</v>
      </c>
      <c r="B1840" s="61">
        <v>444464716</v>
      </c>
      <c r="C1840" s="62" t="s">
        <v>36</v>
      </c>
      <c r="D1840" s="62" t="s">
        <v>37</v>
      </c>
      <c r="E1840" s="62" t="s">
        <v>46</v>
      </c>
      <c r="F1840" s="62" t="s">
        <v>119</v>
      </c>
      <c r="G1840" s="63">
        <v>3649.05</v>
      </c>
      <c r="H1840" s="61">
        <v>443684093</v>
      </c>
      <c r="I1840" s="63">
        <v>0</v>
      </c>
      <c r="J1840" s="63">
        <v>0</v>
      </c>
      <c r="K1840" s="63">
        <v>0</v>
      </c>
      <c r="L1840" s="63">
        <v>3.5</v>
      </c>
      <c r="M1840" s="63">
        <v>9934.69</v>
      </c>
      <c r="N1840" s="62" t="s">
        <v>823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6">
        <v>45919.389155092591</v>
      </c>
      <c r="B1841" s="57">
        <v>444464909</v>
      </c>
      <c r="C1841" s="58" t="s">
        <v>36</v>
      </c>
      <c r="D1841" s="58" t="s">
        <v>37</v>
      </c>
      <c r="E1841" s="58" t="s">
        <v>46</v>
      </c>
      <c r="F1841" s="58" t="s">
        <v>119</v>
      </c>
      <c r="G1841" s="59">
        <v>3648.64</v>
      </c>
      <c r="H1841" s="57">
        <v>443684281</v>
      </c>
      <c r="I1841" s="59">
        <v>0</v>
      </c>
      <c r="J1841" s="59">
        <v>0</v>
      </c>
      <c r="K1841" s="59">
        <v>0</v>
      </c>
      <c r="L1841" s="59">
        <v>3.11</v>
      </c>
      <c r="M1841" s="59">
        <v>9937.7999999999993</v>
      </c>
      <c r="N1841" s="58" t="s">
        <v>1363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60">
        <v>45919.389363425929</v>
      </c>
      <c r="B1842" s="61">
        <v>444465003</v>
      </c>
      <c r="C1842" s="62" t="s">
        <v>36</v>
      </c>
      <c r="D1842" s="62" t="s">
        <v>37</v>
      </c>
      <c r="E1842" s="62" t="s">
        <v>46</v>
      </c>
      <c r="F1842" s="62" t="s">
        <v>119</v>
      </c>
      <c r="G1842" s="63">
        <v>3648.3</v>
      </c>
      <c r="H1842" s="61">
        <v>443684370</v>
      </c>
      <c r="I1842" s="63">
        <v>0</v>
      </c>
      <c r="J1842" s="63">
        <v>0</v>
      </c>
      <c r="K1842" s="63">
        <v>0</v>
      </c>
      <c r="L1842" s="63">
        <v>3.41</v>
      </c>
      <c r="M1842" s="63">
        <v>9941.2099999999991</v>
      </c>
      <c r="N1842" s="62" t="s">
        <v>1364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6">
        <v>45919.389363425929</v>
      </c>
      <c r="B1843" s="57">
        <v>444465004</v>
      </c>
      <c r="C1843" s="58" t="s">
        <v>36</v>
      </c>
      <c r="D1843" s="58" t="s">
        <v>37</v>
      </c>
      <c r="E1843" s="58" t="s">
        <v>46</v>
      </c>
      <c r="F1843" s="58" t="s">
        <v>119</v>
      </c>
      <c r="G1843" s="59">
        <v>3648.3</v>
      </c>
      <c r="H1843" s="57">
        <v>443684371</v>
      </c>
      <c r="I1843" s="59">
        <v>0</v>
      </c>
      <c r="J1843" s="59">
        <v>0</v>
      </c>
      <c r="K1843" s="59">
        <v>0</v>
      </c>
      <c r="L1843" s="59">
        <v>3.24</v>
      </c>
      <c r="M1843" s="59">
        <v>9944.4500000000007</v>
      </c>
      <c r="N1843" s="58" t="s">
        <v>1364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60">
        <v>45919.390486111108</v>
      </c>
      <c r="B1844" s="61">
        <v>444465582</v>
      </c>
      <c r="C1844" s="62" t="s">
        <v>36</v>
      </c>
      <c r="D1844" s="62" t="s">
        <v>38</v>
      </c>
      <c r="E1844" s="62" t="s">
        <v>45</v>
      </c>
      <c r="F1844" s="62" t="s">
        <v>119</v>
      </c>
      <c r="G1844" s="63">
        <v>3647.87</v>
      </c>
      <c r="H1844" s="61">
        <v>443684931</v>
      </c>
      <c r="I1844" s="63">
        <v>0</v>
      </c>
      <c r="J1844" s="63">
        <v>0</v>
      </c>
      <c r="K1844" s="63">
        <v>0</v>
      </c>
      <c r="L1844" s="63">
        <v>0</v>
      </c>
      <c r="M1844" s="63">
        <v>9944.4500000000007</v>
      </c>
      <c r="N1844" s="62" t="s">
        <v>114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6">
        <v>45919.390740740739</v>
      </c>
      <c r="B1845" s="57">
        <v>444466075</v>
      </c>
      <c r="C1845" s="58" t="s">
        <v>36</v>
      </c>
      <c r="D1845" s="58" t="s">
        <v>37</v>
      </c>
      <c r="E1845" s="58" t="s">
        <v>46</v>
      </c>
      <c r="F1845" s="58" t="s">
        <v>119</v>
      </c>
      <c r="G1845" s="59">
        <v>3647.82</v>
      </c>
      <c r="H1845" s="57">
        <v>443685419</v>
      </c>
      <c r="I1845" s="59">
        <v>0</v>
      </c>
      <c r="J1845" s="59">
        <v>0</v>
      </c>
      <c r="K1845" s="59">
        <v>0</v>
      </c>
      <c r="L1845" s="59">
        <v>3.69</v>
      </c>
      <c r="M1845" s="59">
        <v>9948.14</v>
      </c>
      <c r="N1845" s="58" t="s">
        <v>1365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60">
        <v>45919.390752314815</v>
      </c>
      <c r="B1846" s="61">
        <v>444466080</v>
      </c>
      <c r="C1846" s="62" t="s">
        <v>36</v>
      </c>
      <c r="D1846" s="62" t="s">
        <v>37</v>
      </c>
      <c r="E1846" s="62" t="s">
        <v>46</v>
      </c>
      <c r="F1846" s="62" t="s">
        <v>119</v>
      </c>
      <c r="G1846" s="63">
        <v>3647.92</v>
      </c>
      <c r="H1846" s="61">
        <v>443685424</v>
      </c>
      <c r="I1846" s="63">
        <v>0</v>
      </c>
      <c r="J1846" s="63">
        <v>0</v>
      </c>
      <c r="K1846" s="63">
        <v>0</v>
      </c>
      <c r="L1846" s="63">
        <v>4.75</v>
      </c>
      <c r="M1846" s="63">
        <v>9952.89</v>
      </c>
      <c r="N1846" s="62" t="s">
        <v>1366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6">
        <v>45919.390833333331</v>
      </c>
      <c r="B1847" s="57">
        <v>444466102</v>
      </c>
      <c r="C1847" s="58" t="s">
        <v>36</v>
      </c>
      <c r="D1847" s="58" t="s">
        <v>38</v>
      </c>
      <c r="E1847" s="58" t="s">
        <v>45</v>
      </c>
      <c r="F1847" s="58" t="s">
        <v>119</v>
      </c>
      <c r="G1847" s="59">
        <v>3647.9</v>
      </c>
      <c r="H1847" s="57">
        <v>443685446</v>
      </c>
      <c r="I1847" s="59">
        <v>0</v>
      </c>
      <c r="J1847" s="59">
        <v>0</v>
      </c>
      <c r="K1847" s="59">
        <v>0</v>
      </c>
      <c r="L1847" s="59">
        <v>0</v>
      </c>
      <c r="M1847" s="59">
        <v>9952.89</v>
      </c>
      <c r="N1847" s="58" t="s">
        <v>118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60">
        <v>45919.390833333331</v>
      </c>
      <c r="B1848" s="61">
        <v>444466104</v>
      </c>
      <c r="C1848" s="62" t="s">
        <v>36</v>
      </c>
      <c r="D1848" s="62" t="s">
        <v>38</v>
      </c>
      <c r="E1848" s="62" t="s">
        <v>45</v>
      </c>
      <c r="F1848" s="62" t="s">
        <v>119</v>
      </c>
      <c r="G1848" s="63">
        <v>3647.77</v>
      </c>
      <c r="H1848" s="61">
        <v>443685448</v>
      </c>
      <c r="I1848" s="63">
        <v>0</v>
      </c>
      <c r="J1848" s="63">
        <v>0</v>
      </c>
      <c r="K1848" s="63">
        <v>0</v>
      </c>
      <c r="L1848" s="63">
        <v>0</v>
      </c>
      <c r="M1848" s="63">
        <v>9952.89</v>
      </c>
      <c r="N1848" s="62" t="s">
        <v>115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6">
        <v>45919.391875000001</v>
      </c>
      <c r="B1849" s="57">
        <v>444466475</v>
      </c>
      <c r="C1849" s="58" t="s">
        <v>36</v>
      </c>
      <c r="D1849" s="58" t="s">
        <v>38</v>
      </c>
      <c r="E1849" s="58" t="s">
        <v>45</v>
      </c>
      <c r="F1849" s="58" t="s">
        <v>119</v>
      </c>
      <c r="G1849" s="59">
        <v>3648.58</v>
      </c>
      <c r="H1849" s="57">
        <v>443685819</v>
      </c>
      <c r="I1849" s="59">
        <v>0</v>
      </c>
      <c r="J1849" s="59">
        <v>0</v>
      </c>
      <c r="K1849" s="59">
        <v>0</v>
      </c>
      <c r="L1849" s="59">
        <v>0</v>
      </c>
      <c r="M1849" s="59">
        <v>9952.89</v>
      </c>
      <c r="N1849" s="5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60">
        <v>45919.391875000001</v>
      </c>
      <c r="B1850" s="61">
        <v>444466477</v>
      </c>
      <c r="C1850" s="62" t="s">
        <v>36</v>
      </c>
      <c r="D1850" s="62" t="s">
        <v>38</v>
      </c>
      <c r="E1850" s="62" t="s">
        <v>45</v>
      </c>
      <c r="F1850" s="62" t="s">
        <v>119</v>
      </c>
      <c r="G1850" s="63">
        <v>3648.58</v>
      </c>
      <c r="H1850" s="61">
        <v>443685821</v>
      </c>
      <c r="I1850" s="63">
        <v>0</v>
      </c>
      <c r="J1850" s="63">
        <v>0</v>
      </c>
      <c r="K1850" s="63">
        <v>0</v>
      </c>
      <c r="L1850" s="63">
        <v>0</v>
      </c>
      <c r="M1850" s="63">
        <v>9952.89</v>
      </c>
      <c r="N1850" s="62" t="s">
        <v>108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6">
        <v>45919.391875000001</v>
      </c>
      <c r="B1851" s="57">
        <v>444466480</v>
      </c>
      <c r="C1851" s="58" t="s">
        <v>36</v>
      </c>
      <c r="D1851" s="58" t="s">
        <v>38</v>
      </c>
      <c r="E1851" s="58" t="s">
        <v>45</v>
      </c>
      <c r="F1851" s="58" t="s">
        <v>119</v>
      </c>
      <c r="G1851" s="59">
        <v>3648.58</v>
      </c>
      <c r="H1851" s="57">
        <v>443685824</v>
      </c>
      <c r="I1851" s="59">
        <v>0</v>
      </c>
      <c r="J1851" s="59">
        <v>0</v>
      </c>
      <c r="K1851" s="59">
        <v>0</v>
      </c>
      <c r="L1851" s="59">
        <v>0</v>
      </c>
      <c r="M1851" s="59">
        <v>9952.89</v>
      </c>
      <c r="N1851" s="58" t="s">
        <v>113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60">
        <v>45919.391886574071</v>
      </c>
      <c r="B1852" s="61">
        <v>444466482</v>
      </c>
      <c r="C1852" s="62" t="s">
        <v>36</v>
      </c>
      <c r="D1852" s="62" t="s">
        <v>38</v>
      </c>
      <c r="E1852" s="62" t="s">
        <v>45</v>
      </c>
      <c r="F1852" s="62" t="s">
        <v>119</v>
      </c>
      <c r="G1852" s="63">
        <v>3648.52</v>
      </c>
      <c r="H1852" s="61">
        <v>443685826</v>
      </c>
      <c r="I1852" s="63">
        <v>0</v>
      </c>
      <c r="J1852" s="63">
        <v>0</v>
      </c>
      <c r="K1852" s="63">
        <v>0</v>
      </c>
      <c r="L1852" s="63">
        <v>0</v>
      </c>
      <c r="M1852" s="63">
        <v>9952.89</v>
      </c>
      <c r="N1852" s="62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6">
        <v>45919.391886574071</v>
      </c>
      <c r="B1853" s="57">
        <v>444466483</v>
      </c>
      <c r="C1853" s="58" t="s">
        <v>36</v>
      </c>
      <c r="D1853" s="58" t="s">
        <v>38</v>
      </c>
      <c r="E1853" s="58" t="s">
        <v>45</v>
      </c>
      <c r="F1853" s="58" t="s">
        <v>119</v>
      </c>
      <c r="G1853" s="59">
        <v>3648.44</v>
      </c>
      <c r="H1853" s="57">
        <v>443685827</v>
      </c>
      <c r="I1853" s="59">
        <v>0</v>
      </c>
      <c r="J1853" s="59">
        <v>0</v>
      </c>
      <c r="K1853" s="59">
        <v>0</v>
      </c>
      <c r="L1853" s="59">
        <v>0</v>
      </c>
      <c r="M1853" s="59">
        <v>9952.89</v>
      </c>
      <c r="N1853" s="5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60">
        <v>45919.391886574071</v>
      </c>
      <c r="B1854" s="61">
        <v>444466484</v>
      </c>
      <c r="C1854" s="62" t="s">
        <v>36</v>
      </c>
      <c r="D1854" s="62" t="s">
        <v>38</v>
      </c>
      <c r="E1854" s="62" t="s">
        <v>45</v>
      </c>
      <c r="F1854" s="62" t="s">
        <v>119</v>
      </c>
      <c r="G1854" s="63">
        <v>3648.51</v>
      </c>
      <c r="H1854" s="61">
        <v>443685828</v>
      </c>
      <c r="I1854" s="63">
        <v>0</v>
      </c>
      <c r="J1854" s="63">
        <v>0</v>
      </c>
      <c r="K1854" s="63">
        <v>0</v>
      </c>
      <c r="L1854" s="63">
        <v>0</v>
      </c>
      <c r="M1854" s="63">
        <v>9952.89</v>
      </c>
      <c r="N1854" s="62" t="s">
        <v>107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6">
        <v>45919.391886574071</v>
      </c>
      <c r="B1855" s="57">
        <v>444466485</v>
      </c>
      <c r="C1855" s="58" t="s">
        <v>36</v>
      </c>
      <c r="D1855" s="58" t="s">
        <v>38</v>
      </c>
      <c r="E1855" s="58" t="s">
        <v>45</v>
      </c>
      <c r="F1855" s="58" t="s">
        <v>119</v>
      </c>
      <c r="G1855" s="59">
        <v>3648.56</v>
      </c>
      <c r="H1855" s="57">
        <v>443685829</v>
      </c>
      <c r="I1855" s="59">
        <v>0</v>
      </c>
      <c r="J1855" s="59">
        <v>0</v>
      </c>
      <c r="K1855" s="59">
        <v>0</v>
      </c>
      <c r="L1855" s="59">
        <v>0</v>
      </c>
      <c r="M1855" s="59">
        <v>9952.89</v>
      </c>
      <c r="N1855" s="5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60">
        <v>45919.392337962963</v>
      </c>
      <c r="B1856" s="61">
        <v>444466688</v>
      </c>
      <c r="C1856" s="62" t="s">
        <v>36</v>
      </c>
      <c r="D1856" s="62" t="s">
        <v>38</v>
      </c>
      <c r="E1856" s="62" t="s">
        <v>45</v>
      </c>
      <c r="F1856" s="62" t="s">
        <v>119</v>
      </c>
      <c r="G1856" s="63">
        <v>3649.5</v>
      </c>
      <c r="H1856" s="61">
        <v>443686027</v>
      </c>
      <c r="I1856" s="63">
        <v>0</v>
      </c>
      <c r="J1856" s="63">
        <v>0</v>
      </c>
      <c r="K1856" s="63">
        <v>0</v>
      </c>
      <c r="L1856" s="63">
        <v>0</v>
      </c>
      <c r="M1856" s="63">
        <v>9952.89</v>
      </c>
      <c r="N1856" s="62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6">
        <v>45919.392337962963</v>
      </c>
      <c r="B1857" s="57">
        <v>444466689</v>
      </c>
      <c r="C1857" s="58" t="s">
        <v>36</v>
      </c>
      <c r="D1857" s="58" t="s">
        <v>38</v>
      </c>
      <c r="E1857" s="58" t="s">
        <v>45</v>
      </c>
      <c r="F1857" s="58" t="s">
        <v>119</v>
      </c>
      <c r="G1857" s="59">
        <v>3649.5</v>
      </c>
      <c r="H1857" s="57">
        <v>443686028</v>
      </c>
      <c r="I1857" s="59">
        <v>0</v>
      </c>
      <c r="J1857" s="59">
        <v>0</v>
      </c>
      <c r="K1857" s="59">
        <v>0</v>
      </c>
      <c r="L1857" s="59">
        <v>0</v>
      </c>
      <c r="M1857" s="59">
        <v>9952.89</v>
      </c>
      <c r="N1857" s="58" t="s">
        <v>92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60">
        <v>45919.392476851855</v>
      </c>
      <c r="B1858" s="61">
        <v>444466752</v>
      </c>
      <c r="C1858" s="62" t="s">
        <v>36</v>
      </c>
      <c r="D1858" s="62" t="s">
        <v>37</v>
      </c>
      <c r="E1858" s="62" t="s">
        <v>46</v>
      </c>
      <c r="F1858" s="62" t="s">
        <v>119</v>
      </c>
      <c r="G1858" s="63">
        <v>3650.09</v>
      </c>
      <c r="H1858" s="61">
        <v>443686089</v>
      </c>
      <c r="I1858" s="63">
        <v>0</v>
      </c>
      <c r="J1858" s="63">
        <v>0</v>
      </c>
      <c r="K1858" s="63">
        <v>0</v>
      </c>
      <c r="L1858" s="63">
        <v>-1.51</v>
      </c>
      <c r="M1858" s="63">
        <v>9951.3799999999992</v>
      </c>
      <c r="N1858" s="62" t="s">
        <v>1367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6">
        <v>45919.392962962964</v>
      </c>
      <c r="B1859" s="57">
        <v>444466922</v>
      </c>
      <c r="C1859" s="58" t="s">
        <v>36</v>
      </c>
      <c r="D1859" s="58" t="s">
        <v>37</v>
      </c>
      <c r="E1859" s="58" t="s">
        <v>46</v>
      </c>
      <c r="F1859" s="58" t="s">
        <v>119</v>
      </c>
      <c r="G1859" s="59">
        <v>3650.95</v>
      </c>
      <c r="H1859" s="57">
        <v>443686257</v>
      </c>
      <c r="I1859" s="59">
        <v>0</v>
      </c>
      <c r="J1859" s="59">
        <v>0</v>
      </c>
      <c r="K1859" s="59">
        <v>0</v>
      </c>
      <c r="L1859" s="59">
        <v>-3.08</v>
      </c>
      <c r="M1859" s="59">
        <v>9948.2999999999993</v>
      </c>
      <c r="N1859" s="58" t="s">
        <v>1368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60">
        <v>45919.392962962964</v>
      </c>
      <c r="B1860" s="61">
        <v>444466923</v>
      </c>
      <c r="C1860" s="62" t="s">
        <v>36</v>
      </c>
      <c r="D1860" s="62" t="s">
        <v>37</v>
      </c>
      <c r="E1860" s="62" t="s">
        <v>46</v>
      </c>
      <c r="F1860" s="62" t="s">
        <v>119</v>
      </c>
      <c r="G1860" s="63">
        <v>3650.95</v>
      </c>
      <c r="H1860" s="61">
        <v>443686258</v>
      </c>
      <c r="I1860" s="63">
        <v>0</v>
      </c>
      <c r="J1860" s="63">
        <v>0</v>
      </c>
      <c r="K1860" s="63">
        <v>0</v>
      </c>
      <c r="L1860" s="63">
        <v>-3.18</v>
      </c>
      <c r="M1860" s="63">
        <v>9945.1200000000008</v>
      </c>
      <c r="N1860" s="62" t="s">
        <v>1369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6">
        <v>45919.393125000002</v>
      </c>
      <c r="B1861" s="57">
        <v>444466970</v>
      </c>
      <c r="C1861" s="58" t="s">
        <v>36</v>
      </c>
      <c r="D1861" s="58" t="s">
        <v>37</v>
      </c>
      <c r="E1861" s="58" t="s">
        <v>46</v>
      </c>
      <c r="F1861" s="58" t="s">
        <v>119</v>
      </c>
      <c r="G1861" s="59">
        <v>3651.02</v>
      </c>
      <c r="H1861" s="57">
        <v>443686304</v>
      </c>
      <c r="I1861" s="59">
        <v>0</v>
      </c>
      <c r="J1861" s="59">
        <v>0</v>
      </c>
      <c r="K1861" s="59">
        <v>0</v>
      </c>
      <c r="L1861" s="59">
        <v>-3.12</v>
      </c>
      <c r="M1861" s="59">
        <v>9942</v>
      </c>
      <c r="N1861" s="58" t="s">
        <v>1370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60">
        <v>45919.393148148149</v>
      </c>
      <c r="B1862" s="61">
        <v>444466976</v>
      </c>
      <c r="C1862" s="62" t="s">
        <v>36</v>
      </c>
      <c r="D1862" s="62" t="s">
        <v>37</v>
      </c>
      <c r="E1862" s="62" t="s">
        <v>46</v>
      </c>
      <c r="F1862" s="62" t="s">
        <v>119</v>
      </c>
      <c r="G1862" s="63">
        <v>3651.11</v>
      </c>
      <c r="H1862" s="61">
        <v>443686309</v>
      </c>
      <c r="I1862" s="63">
        <v>0</v>
      </c>
      <c r="J1862" s="63">
        <v>0</v>
      </c>
      <c r="K1862" s="63">
        <v>0</v>
      </c>
      <c r="L1862" s="63">
        <v>-2.59</v>
      </c>
      <c r="M1862" s="63">
        <v>9939.41</v>
      </c>
      <c r="N1862" s="62" t="s">
        <v>1371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6">
        <v>45919.393958333334</v>
      </c>
      <c r="B1863" s="57">
        <v>444467624</v>
      </c>
      <c r="C1863" s="58" t="s">
        <v>36</v>
      </c>
      <c r="D1863" s="58" t="s">
        <v>37</v>
      </c>
      <c r="E1863" s="58" t="s">
        <v>45</v>
      </c>
      <c r="F1863" s="58" t="s">
        <v>119</v>
      </c>
      <c r="G1863" s="59">
        <v>3650.88</v>
      </c>
      <c r="H1863" s="57">
        <v>443686949</v>
      </c>
      <c r="I1863" s="59">
        <v>0</v>
      </c>
      <c r="J1863" s="59">
        <v>0</v>
      </c>
      <c r="K1863" s="59">
        <v>0</v>
      </c>
      <c r="L1863" s="59">
        <v>0</v>
      </c>
      <c r="M1863" s="59">
        <v>9939.41</v>
      </c>
      <c r="N1863" s="58" t="s">
        <v>115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60">
        <v>45919.393958333334</v>
      </c>
      <c r="B1864" s="61">
        <v>444467626</v>
      </c>
      <c r="C1864" s="62" t="s">
        <v>36</v>
      </c>
      <c r="D1864" s="62" t="s">
        <v>37</v>
      </c>
      <c r="E1864" s="62" t="s">
        <v>45</v>
      </c>
      <c r="F1864" s="62" t="s">
        <v>119</v>
      </c>
      <c r="G1864" s="63">
        <v>3650.91</v>
      </c>
      <c r="H1864" s="61">
        <v>443686951</v>
      </c>
      <c r="I1864" s="63">
        <v>0</v>
      </c>
      <c r="J1864" s="63">
        <v>0</v>
      </c>
      <c r="K1864" s="63">
        <v>0</v>
      </c>
      <c r="L1864" s="63">
        <v>0</v>
      </c>
      <c r="M1864" s="63">
        <v>9939.41</v>
      </c>
      <c r="N1864" s="62" t="s">
        <v>114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6">
        <v>45919.393958333334</v>
      </c>
      <c r="B1865" s="57">
        <v>444467629</v>
      </c>
      <c r="C1865" s="58" t="s">
        <v>36</v>
      </c>
      <c r="D1865" s="58" t="s">
        <v>37</v>
      </c>
      <c r="E1865" s="58" t="s">
        <v>45</v>
      </c>
      <c r="F1865" s="58" t="s">
        <v>119</v>
      </c>
      <c r="G1865" s="59">
        <v>3650.91</v>
      </c>
      <c r="H1865" s="57">
        <v>443686954</v>
      </c>
      <c r="I1865" s="59">
        <v>0</v>
      </c>
      <c r="J1865" s="59">
        <v>0</v>
      </c>
      <c r="K1865" s="59">
        <v>0</v>
      </c>
      <c r="L1865" s="59">
        <v>0</v>
      </c>
      <c r="M1865" s="59">
        <v>9939.41</v>
      </c>
      <c r="N1865" s="58" t="s">
        <v>118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60">
        <v>45919.398078703707</v>
      </c>
      <c r="B1866" s="61">
        <v>444469794</v>
      </c>
      <c r="C1866" s="62" t="s">
        <v>36</v>
      </c>
      <c r="D1866" s="62" t="s">
        <v>38</v>
      </c>
      <c r="E1866" s="62" t="s">
        <v>46</v>
      </c>
      <c r="F1866" s="62" t="s">
        <v>119</v>
      </c>
      <c r="G1866" s="63">
        <v>3647.72</v>
      </c>
      <c r="H1866" s="61">
        <v>443689087</v>
      </c>
      <c r="I1866" s="63">
        <v>0</v>
      </c>
      <c r="J1866" s="63">
        <v>0</v>
      </c>
      <c r="K1866" s="63">
        <v>0</v>
      </c>
      <c r="L1866" s="63">
        <v>-3.16</v>
      </c>
      <c r="M1866" s="63">
        <v>9936.25</v>
      </c>
      <c r="N1866" s="62" t="s">
        <v>1372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6">
        <v>45919.398078703707</v>
      </c>
      <c r="B1867" s="57">
        <v>444469795</v>
      </c>
      <c r="C1867" s="58" t="s">
        <v>36</v>
      </c>
      <c r="D1867" s="58" t="s">
        <v>38</v>
      </c>
      <c r="E1867" s="58" t="s">
        <v>46</v>
      </c>
      <c r="F1867" s="58" t="s">
        <v>119</v>
      </c>
      <c r="G1867" s="59">
        <v>3647.72</v>
      </c>
      <c r="H1867" s="57">
        <v>443689088</v>
      </c>
      <c r="I1867" s="59">
        <v>0</v>
      </c>
      <c r="J1867" s="59">
        <v>0</v>
      </c>
      <c r="K1867" s="59">
        <v>0</v>
      </c>
      <c r="L1867" s="59">
        <v>-3.19</v>
      </c>
      <c r="M1867" s="59">
        <v>9933.06</v>
      </c>
      <c r="N1867" s="58" t="s">
        <v>1372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60">
        <v>45919.398078703707</v>
      </c>
      <c r="B1868" s="61">
        <v>444469797</v>
      </c>
      <c r="C1868" s="62" t="s">
        <v>36</v>
      </c>
      <c r="D1868" s="62" t="s">
        <v>38</v>
      </c>
      <c r="E1868" s="62" t="s">
        <v>46</v>
      </c>
      <c r="F1868" s="62" t="s">
        <v>119</v>
      </c>
      <c r="G1868" s="63">
        <v>3647.72</v>
      </c>
      <c r="H1868" s="61">
        <v>443689090</v>
      </c>
      <c r="I1868" s="63">
        <v>0</v>
      </c>
      <c r="J1868" s="63">
        <v>0</v>
      </c>
      <c r="K1868" s="63">
        <v>0</v>
      </c>
      <c r="L1868" s="63">
        <v>-3.19</v>
      </c>
      <c r="M1868" s="63">
        <v>9929.8700000000008</v>
      </c>
      <c r="N1868" s="62" t="s">
        <v>1372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6">
        <v>45919.398379629631</v>
      </c>
      <c r="B1869" s="57">
        <v>444470050</v>
      </c>
      <c r="C1869" s="58" t="s">
        <v>36</v>
      </c>
      <c r="D1869" s="58" t="s">
        <v>37</v>
      </c>
      <c r="E1869" s="58" t="s">
        <v>46</v>
      </c>
      <c r="F1869" s="58" t="s">
        <v>119</v>
      </c>
      <c r="G1869" s="59">
        <v>3646.99</v>
      </c>
      <c r="H1869" s="57">
        <v>443689354</v>
      </c>
      <c r="I1869" s="59">
        <v>0</v>
      </c>
      <c r="J1869" s="59">
        <v>0</v>
      </c>
      <c r="K1869" s="59">
        <v>0</v>
      </c>
      <c r="L1869" s="59">
        <v>1.59</v>
      </c>
      <c r="M1869" s="59">
        <v>9931.4599999999991</v>
      </c>
      <c r="N1869" s="58" t="s">
        <v>1373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60">
        <v>45919.398379629631</v>
      </c>
      <c r="B1870" s="61">
        <v>444470051</v>
      </c>
      <c r="C1870" s="62" t="s">
        <v>36</v>
      </c>
      <c r="D1870" s="62" t="s">
        <v>37</v>
      </c>
      <c r="E1870" s="62" t="s">
        <v>46</v>
      </c>
      <c r="F1870" s="62" t="s">
        <v>119</v>
      </c>
      <c r="G1870" s="63">
        <v>3646.99</v>
      </c>
      <c r="H1870" s="61">
        <v>443689355</v>
      </c>
      <c r="I1870" s="63">
        <v>0</v>
      </c>
      <c r="J1870" s="63">
        <v>0</v>
      </c>
      <c r="K1870" s="63">
        <v>0</v>
      </c>
      <c r="L1870" s="63">
        <v>1.52</v>
      </c>
      <c r="M1870" s="63">
        <v>9932.98</v>
      </c>
      <c r="N1870" s="62" t="s">
        <v>1373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6">
        <v>45919.398680555554</v>
      </c>
      <c r="B1871" s="57">
        <v>444470421</v>
      </c>
      <c r="C1871" s="58" t="s">
        <v>36</v>
      </c>
      <c r="D1871" s="58" t="s">
        <v>37</v>
      </c>
      <c r="E1871" s="58" t="s">
        <v>46</v>
      </c>
      <c r="F1871" s="58" t="s">
        <v>119</v>
      </c>
      <c r="G1871" s="59">
        <v>3646</v>
      </c>
      <c r="H1871" s="57">
        <v>443689738</v>
      </c>
      <c r="I1871" s="59">
        <v>0</v>
      </c>
      <c r="J1871" s="59">
        <v>0</v>
      </c>
      <c r="K1871" s="59">
        <v>0</v>
      </c>
      <c r="L1871" s="59">
        <v>3.5</v>
      </c>
      <c r="M1871" s="59">
        <v>9936.48</v>
      </c>
      <c r="N1871" s="58" t="s">
        <v>1374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60">
        <v>45919.398680555554</v>
      </c>
      <c r="B1872" s="61">
        <v>444470422</v>
      </c>
      <c r="C1872" s="62" t="s">
        <v>36</v>
      </c>
      <c r="D1872" s="62" t="s">
        <v>37</v>
      </c>
      <c r="E1872" s="62" t="s">
        <v>46</v>
      </c>
      <c r="F1872" s="62" t="s">
        <v>119</v>
      </c>
      <c r="G1872" s="63">
        <v>3646</v>
      </c>
      <c r="H1872" s="61">
        <v>443689739</v>
      </c>
      <c r="I1872" s="63">
        <v>0</v>
      </c>
      <c r="J1872" s="63">
        <v>0</v>
      </c>
      <c r="K1872" s="63">
        <v>0</v>
      </c>
      <c r="L1872" s="63">
        <v>3.5</v>
      </c>
      <c r="M1872" s="63">
        <v>9939.98</v>
      </c>
      <c r="N1872" s="62" t="s">
        <v>1374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6">
        <v>45919.399201388886</v>
      </c>
      <c r="B1873" s="57">
        <v>444470884</v>
      </c>
      <c r="C1873" s="58" t="s">
        <v>36</v>
      </c>
      <c r="D1873" s="58" t="s">
        <v>37</v>
      </c>
      <c r="E1873" s="58" t="s">
        <v>46</v>
      </c>
      <c r="F1873" s="58" t="s">
        <v>119</v>
      </c>
      <c r="G1873" s="59">
        <v>3645.52</v>
      </c>
      <c r="H1873" s="57">
        <v>443690198</v>
      </c>
      <c r="I1873" s="59">
        <v>0</v>
      </c>
      <c r="J1873" s="59">
        <v>0</v>
      </c>
      <c r="K1873" s="59">
        <v>0</v>
      </c>
      <c r="L1873" s="59">
        <v>3.04</v>
      </c>
      <c r="M1873" s="59">
        <v>9943.02</v>
      </c>
      <c r="N1873" s="58" t="s">
        <v>1375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60">
        <v>45919.399560185186</v>
      </c>
      <c r="B1874" s="61">
        <v>444471443</v>
      </c>
      <c r="C1874" s="62" t="s">
        <v>36</v>
      </c>
      <c r="D1874" s="62" t="s">
        <v>37</v>
      </c>
      <c r="E1874" s="62" t="s">
        <v>46</v>
      </c>
      <c r="F1874" s="62" t="s">
        <v>119</v>
      </c>
      <c r="G1874" s="63">
        <v>3645.07</v>
      </c>
      <c r="H1874" s="61">
        <v>443690749</v>
      </c>
      <c r="I1874" s="63">
        <v>0</v>
      </c>
      <c r="J1874" s="63">
        <v>0</v>
      </c>
      <c r="K1874" s="63">
        <v>0</v>
      </c>
      <c r="L1874" s="63">
        <v>3.51</v>
      </c>
      <c r="M1874" s="63">
        <v>9946.5300000000007</v>
      </c>
      <c r="N1874" s="62" t="s">
        <v>1376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6">
        <v>45919.399560185186</v>
      </c>
      <c r="B1875" s="57">
        <v>444471444</v>
      </c>
      <c r="C1875" s="58" t="s">
        <v>36</v>
      </c>
      <c r="D1875" s="58" t="s">
        <v>37</v>
      </c>
      <c r="E1875" s="58" t="s">
        <v>46</v>
      </c>
      <c r="F1875" s="58" t="s">
        <v>119</v>
      </c>
      <c r="G1875" s="59">
        <v>3645.07</v>
      </c>
      <c r="H1875" s="57">
        <v>443690750</v>
      </c>
      <c r="I1875" s="59">
        <v>0</v>
      </c>
      <c r="J1875" s="59">
        <v>0</v>
      </c>
      <c r="K1875" s="59">
        <v>0</v>
      </c>
      <c r="L1875" s="59">
        <v>3.37</v>
      </c>
      <c r="M1875" s="59">
        <v>9949.9</v>
      </c>
      <c r="N1875" s="58" t="s">
        <v>1376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60">
        <v>45919.400902777779</v>
      </c>
      <c r="B1876" s="61">
        <v>444472366</v>
      </c>
      <c r="C1876" s="62" t="s">
        <v>36</v>
      </c>
      <c r="D1876" s="62" t="s">
        <v>38</v>
      </c>
      <c r="E1876" s="62" t="s">
        <v>45</v>
      </c>
      <c r="F1876" s="62" t="s">
        <v>119</v>
      </c>
      <c r="G1876" s="63">
        <v>3645.73</v>
      </c>
      <c r="H1876" s="61">
        <v>443691629</v>
      </c>
      <c r="I1876" s="63">
        <v>0</v>
      </c>
      <c r="J1876" s="63">
        <v>0</v>
      </c>
      <c r="K1876" s="63">
        <v>0</v>
      </c>
      <c r="L1876" s="63">
        <v>0</v>
      </c>
      <c r="M1876" s="63">
        <v>9949.9</v>
      </c>
      <c r="N1876" s="62" t="s">
        <v>118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6">
        <v>45919.400902777779</v>
      </c>
      <c r="B1877" s="57">
        <v>444472369</v>
      </c>
      <c r="C1877" s="58" t="s">
        <v>36</v>
      </c>
      <c r="D1877" s="58" t="s">
        <v>38</v>
      </c>
      <c r="E1877" s="58" t="s">
        <v>45</v>
      </c>
      <c r="F1877" s="58" t="s">
        <v>119</v>
      </c>
      <c r="G1877" s="59">
        <v>3645.68</v>
      </c>
      <c r="H1877" s="57">
        <v>443691632</v>
      </c>
      <c r="I1877" s="59">
        <v>0</v>
      </c>
      <c r="J1877" s="59">
        <v>0</v>
      </c>
      <c r="K1877" s="59">
        <v>0</v>
      </c>
      <c r="L1877" s="59">
        <v>0</v>
      </c>
      <c r="M1877" s="59">
        <v>9949.9</v>
      </c>
      <c r="N1877" s="58" t="s">
        <v>115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60">
        <v>45919.400902777779</v>
      </c>
      <c r="B1878" s="61">
        <v>444472371</v>
      </c>
      <c r="C1878" s="62" t="s">
        <v>36</v>
      </c>
      <c r="D1878" s="62" t="s">
        <v>38</v>
      </c>
      <c r="E1878" s="62" t="s">
        <v>45</v>
      </c>
      <c r="F1878" s="62" t="s">
        <v>119</v>
      </c>
      <c r="G1878" s="63">
        <v>3645.8</v>
      </c>
      <c r="H1878" s="61">
        <v>443691634</v>
      </c>
      <c r="I1878" s="63">
        <v>0</v>
      </c>
      <c r="J1878" s="63">
        <v>0</v>
      </c>
      <c r="K1878" s="63">
        <v>0</v>
      </c>
      <c r="L1878" s="63">
        <v>0</v>
      </c>
      <c r="M1878" s="63">
        <v>9949.9</v>
      </c>
      <c r="N1878" s="62" t="s">
        <v>114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6">
        <v>45919.40148148148</v>
      </c>
      <c r="B1879" s="57">
        <v>444472694</v>
      </c>
      <c r="C1879" s="58" t="s">
        <v>36</v>
      </c>
      <c r="D1879" s="58" t="s">
        <v>38</v>
      </c>
      <c r="E1879" s="58" t="s">
        <v>45</v>
      </c>
      <c r="F1879" s="58" t="s">
        <v>119</v>
      </c>
      <c r="G1879" s="59">
        <v>3646.71</v>
      </c>
      <c r="H1879" s="57">
        <v>443691953</v>
      </c>
      <c r="I1879" s="59">
        <v>0</v>
      </c>
      <c r="J1879" s="59">
        <v>0</v>
      </c>
      <c r="K1879" s="59">
        <v>0</v>
      </c>
      <c r="L1879" s="59">
        <v>0</v>
      </c>
      <c r="M1879" s="59">
        <v>9949.9</v>
      </c>
      <c r="N1879" s="5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60">
        <v>45919.40148148148</v>
      </c>
      <c r="B1880" s="61">
        <v>444472696</v>
      </c>
      <c r="C1880" s="62" t="s">
        <v>36</v>
      </c>
      <c r="D1880" s="62" t="s">
        <v>38</v>
      </c>
      <c r="E1880" s="62" t="s">
        <v>45</v>
      </c>
      <c r="F1880" s="62" t="s">
        <v>119</v>
      </c>
      <c r="G1880" s="63">
        <v>3646.72</v>
      </c>
      <c r="H1880" s="61">
        <v>443691955</v>
      </c>
      <c r="I1880" s="63">
        <v>0</v>
      </c>
      <c r="J1880" s="63">
        <v>0</v>
      </c>
      <c r="K1880" s="63">
        <v>0</v>
      </c>
      <c r="L1880" s="63">
        <v>0</v>
      </c>
      <c r="M1880" s="63">
        <v>9949.9</v>
      </c>
      <c r="N1880" s="62" t="s">
        <v>107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6">
        <v>45919.40148148148</v>
      </c>
      <c r="B1881" s="57">
        <v>444472700</v>
      </c>
      <c r="C1881" s="58" t="s">
        <v>36</v>
      </c>
      <c r="D1881" s="58" t="s">
        <v>38</v>
      </c>
      <c r="E1881" s="58" t="s">
        <v>45</v>
      </c>
      <c r="F1881" s="58" t="s">
        <v>119</v>
      </c>
      <c r="G1881" s="59">
        <v>3646.81</v>
      </c>
      <c r="H1881" s="57">
        <v>443691960</v>
      </c>
      <c r="I1881" s="59">
        <v>0</v>
      </c>
      <c r="J1881" s="59">
        <v>0</v>
      </c>
      <c r="K1881" s="59">
        <v>0</v>
      </c>
      <c r="L1881" s="59">
        <v>0</v>
      </c>
      <c r="M1881" s="59">
        <v>9949.9</v>
      </c>
      <c r="N1881" s="58" t="s">
        <v>108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60">
        <v>45919.401493055557</v>
      </c>
      <c r="B1882" s="61">
        <v>444472701</v>
      </c>
      <c r="C1882" s="62" t="s">
        <v>36</v>
      </c>
      <c r="D1882" s="62" t="s">
        <v>38</v>
      </c>
      <c r="E1882" s="62" t="s">
        <v>45</v>
      </c>
      <c r="F1882" s="62" t="s">
        <v>119</v>
      </c>
      <c r="G1882" s="63">
        <v>3646.82</v>
      </c>
      <c r="H1882" s="61">
        <v>443691962</v>
      </c>
      <c r="I1882" s="63">
        <v>0</v>
      </c>
      <c r="J1882" s="63">
        <v>0</v>
      </c>
      <c r="K1882" s="63">
        <v>0</v>
      </c>
      <c r="L1882" s="63">
        <v>0</v>
      </c>
      <c r="M1882" s="63">
        <v>9949.9</v>
      </c>
      <c r="N1882" s="62" t="s">
        <v>113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6">
        <v>45919.401493055557</v>
      </c>
      <c r="B1883" s="57">
        <v>444472703</v>
      </c>
      <c r="C1883" s="58" t="s">
        <v>36</v>
      </c>
      <c r="D1883" s="58" t="s">
        <v>38</v>
      </c>
      <c r="E1883" s="58" t="s">
        <v>45</v>
      </c>
      <c r="F1883" s="58" t="s">
        <v>119</v>
      </c>
      <c r="G1883" s="59">
        <v>3646.74</v>
      </c>
      <c r="H1883" s="57">
        <v>443691964</v>
      </c>
      <c r="I1883" s="59">
        <v>0</v>
      </c>
      <c r="J1883" s="59">
        <v>0</v>
      </c>
      <c r="K1883" s="59">
        <v>0</v>
      </c>
      <c r="L1883" s="59">
        <v>0</v>
      </c>
      <c r="M1883" s="59">
        <v>9949.9</v>
      </c>
      <c r="N1883" s="5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60">
        <v>45919.401493055557</v>
      </c>
      <c r="B1884" s="61">
        <v>444472706</v>
      </c>
      <c r="C1884" s="62" t="s">
        <v>36</v>
      </c>
      <c r="D1884" s="62" t="s">
        <v>38</v>
      </c>
      <c r="E1884" s="62" t="s">
        <v>45</v>
      </c>
      <c r="F1884" s="62" t="s">
        <v>119</v>
      </c>
      <c r="G1884" s="63">
        <v>3646.72</v>
      </c>
      <c r="H1884" s="61">
        <v>443691967</v>
      </c>
      <c r="I1884" s="63">
        <v>0</v>
      </c>
      <c r="J1884" s="63">
        <v>0</v>
      </c>
      <c r="K1884" s="63">
        <v>0</v>
      </c>
      <c r="L1884" s="63">
        <v>0</v>
      </c>
      <c r="M1884" s="63">
        <v>9949.9</v>
      </c>
      <c r="N1884" s="62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6">
        <v>45919.401493055557</v>
      </c>
      <c r="B1885" s="57">
        <v>444472709</v>
      </c>
      <c r="C1885" s="58" t="s">
        <v>36</v>
      </c>
      <c r="D1885" s="58" t="s">
        <v>38</v>
      </c>
      <c r="E1885" s="58" t="s">
        <v>45</v>
      </c>
      <c r="F1885" s="58" t="s">
        <v>119</v>
      </c>
      <c r="G1885" s="59">
        <v>3646.71</v>
      </c>
      <c r="H1885" s="57">
        <v>443691970</v>
      </c>
      <c r="I1885" s="59">
        <v>0</v>
      </c>
      <c r="J1885" s="59">
        <v>0</v>
      </c>
      <c r="K1885" s="59">
        <v>0</v>
      </c>
      <c r="L1885" s="59">
        <v>0</v>
      </c>
      <c r="M1885" s="59">
        <v>9949.9</v>
      </c>
      <c r="N1885" s="5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60">
        <v>45919.401828703703</v>
      </c>
      <c r="B1886" s="61">
        <v>444472998</v>
      </c>
      <c r="C1886" s="62" t="s">
        <v>36</v>
      </c>
      <c r="D1886" s="62" t="s">
        <v>38</v>
      </c>
      <c r="E1886" s="62" t="s">
        <v>45</v>
      </c>
      <c r="F1886" s="62" t="s">
        <v>119</v>
      </c>
      <c r="G1886" s="63">
        <v>3647.37</v>
      </c>
      <c r="H1886" s="61">
        <v>443692259</v>
      </c>
      <c r="I1886" s="63">
        <v>0</v>
      </c>
      <c r="J1886" s="63">
        <v>0</v>
      </c>
      <c r="K1886" s="63">
        <v>0</v>
      </c>
      <c r="L1886" s="63">
        <v>0</v>
      </c>
      <c r="M1886" s="63">
        <v>9949.9</v>
      </c>
      <c r="N1886" s="62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6">
        <v>45919.401828703703</v>
      </c>
      <c r="B1887" s="57">
        <v>444473000</v>
      </c>
      <c r="C1887" s="58" t="s">
        <v>36</v>
      </c>
      <c r="D1887" s="58" t="s">
        <v>38</v>
      </c>
      <c r="E1887" s="58" t="s">
        <v>45</v>
      </c>
      <c r="F1887" s="58" t="s">
        <v>119</v>
      </c>
      <c r="G1887" s="59">
        <v>3647.37</v>
      </c>
      <c r="H1887" s="57">
        <v>443692260</v>
      </c>
      <c r="I1887" s="59">
        <v>0</v>
      </c>
      <c r="J1887" s="59">
        <v>0</v>
      </c>
      <c r="K1887" s="59">
        <v>0</v>
      </c>
      <c r="L1887" s="59">
        <v>0</v>
      </c>
      <c r="M1887" s="59">
        <v>9949.9</v>
      </c>
      <c r="N1887" s="58" t="s">
        <v>92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60">
        <v>45919.404606481483</v>
      </c>
      <c r="B1888" s="61">
        <v>444474571</v>
      </c>
      <c r="C1888" s="62" t="s">
        <v>36</v>
      </c>
      <c r="D1888" s="62" t="s">
        <v>37</v>
      </c>
      <c r="E1888" s="62" t="s">
        <v>46</v>
      </c>
      <c r="F1888" s="62" t="s">
        <v>119</v>
      </c>
      <c r="G1888" s="63">
        <v>3648.23</v>
      </c>
      <c r="H1888" s="61">
        <v>443693818</v>
      </c>
      <c r="I1888" s="63">
        <v>0</v>
      </c>
      <c r="J1888" s="63">
        <v>0</v>
      </c>
      <c r="K1888" s="63">
        <v>0</v>
      </c>
      <c r="L1888" s="63">
        <v>-1.42</v>
      </c>
      <c r="M1888" s="63">
        <v>9948.48</v>
      </c>
      <c r="N1888" s="62" t="s">
        <v>1377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6">
        <v>45919.405995370369</v>
      </c>
      <c r="B1889" s="57">
        <v>444475094</v>
      </c>
      <c r="C1889" s="58" t="s">
        <v>36</v>
      </c>
      <c r="D1889" s="58" t="s">
        <v>37</v>
      </c>
      <c r="E1889" s="58" t="s">
        <v>46</v>
      </c>
      <c r="F1889" s="58" t="s">
        <v>119</v>
      </c>
      <c r="G1889" s="59">
        <v>3648.8</v>
      </c>
      <c r="H1889" s="57">
        <v>443694333</v>
      </c>
      <c r="I1889" s="59">
        <v>0</v>
      </c>
      <c r="J1889" s="59">
        <v>0</v>
      </c>
      <c r="K1889" s="59">
        <v>0</v>
      </c>
      <c r="L1889" s="59">
        <v>-3.07</v>
      </c>
      <c r="M1889" s="59">
        <v>9945.41</v>
      </c>
      <c r="N1889" s="58" t="s">
        <v>1378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60">
        <v>45919.405995370369</v>
      </c>
      <c r="B1890" s="61">
        <v>444475095</v>
      </c>
      <c r="C1890" s="62" t="s">
        <v>36</v>
      </c>
      <c r="D1890" s="62" t="s">
        <v>37</v>
      </c>
      <c r="E1890" s="62" t="s">
        <v>46</v>
      </c>
      <c r="F1890" s="62" t="s">
        <v>119</v>
      </c>
      <c r="G1890" s="63">
        <v>3648.8</v>
      </c>
      <c r="H1890" s="61">
        <v>443694334</v>
      </c>
      <c r="I1890" s="63">
        <v>0</v>
      </c>
      <c r="J1890" s="63">
        <v>0</v>
      </c>
      <c r="K1890" s="63">
        <v>0</v>
      </c>
      <c r="L1890" s="63">
        <v>-3.12</v>
      </c>
      <c r="M1890" s="63">
        <v>9942.2900000000009</v>
      </c>
      <c r="N1890" s="62" t="s">
        <v>1379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6">
        <v>45919.405995370369</v>
      </c>
      <c r="B1891" s="57">
        <v>444475096</v>
      </c>
      <c r="C1891" s="58" t="s">
        <v>36</v>
      </c>
      <c r="D1891" s="58" t="s">
        <v>37</v>
      </c>
      <c r="E1891" s="58" t="s">
        <v>46</v>
      </c>
      <c r="F1891" s="58" t="s">
        <v>119</v>
      </c>
      <c r="G1891" s="59">
        <v>3648.8</v>
      </c>
      <c r="H1891" s="57">
        <v>443694335</v>
      </c>
      <c r="I1891" s="59">
        <v>0</v>
      </c>
      <c r="J1891" s="59">
        <v>0</v>
      </c>
      <c r="K1891" s="59">
        <v>0</v>
      </c>
      <c r="L1891" s="59">
        <v>-3</v>
      </c>
      <c r="M1891" s="59">
        <v>9939.2900000000009</v>
      </c>
      <c r="N1891" s="58" t="s">
        <v>1379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60">
        <v>45919.410995370374</v>
      </c>
      <c r="B1892" s="61">
        <v>444477147</v>
      </c>
      <c r="C1892" s="62" t="s">
        <v>36</v>
      </c>
      <c r="D1892" s="62" t="s">
        <v>37</v>
      </c>
      <c r="E1892" s="62" t="s">
        <v>46</v>
      </c>
      <c r="F1892" s="62" t="s">
        <v>119</v>
      </c>
      <c r="G1892" s="63">
        <v>3645.22</v>
      </c>
      <c r="H1892" s="61">
        <v>443696480</v>
      </c>
      <c r="I1892" s="63">
        <v>0</v>
      </c>
      <c r="J1892" s="63">
        <v>0</v>
      </c>
      <c r="K1892" s="63">
        <v>0</v>
      </c>
      <c r="L1892" s="63">
        <v>1.49</v>
      </c>
      <c r="M1892" s="63">
        <v>9940.7800000000007</v>
      </c>
      <c r="N1892" s="62" t="s">
        <v>1380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6">
        <v>45919.411006944443</v>
      </c>
      <c r="B1893" s="57">
        <v>444477155</v>
      </c>
      <c r="C1893" s="58" t="s">
        <v>36</v>
      </c>
      <c r="D1893" s="58" t="s">
        <v>37</v>
      </c>
      <c r="E1893" s="58" t="s">
        <v>46</v>
      </c>
      <c r="F1893" s="58" t="s">
        <v>119</v>
      </c>
      <c r="G1893" s="59">
        <v>3645.19</v>
      </c>
      <c r="H1893" s="57">
        <v>443696488</v>
      </c>
      <c r="I1893" s="59">
        <v>0</v>
      </c>
      <c r="J1893" s="59">
        <v>0</v>
      </c>
      <c r="K1893" s="59">
        <v>0</v>
      </c>
      <c r="L1893" s="59">
        <v>1.53</v>
      </c>
      <c r="M1893" s="59">
        <v>9942.31</v>
      </c>
      <c r="N1893" s="58" t="s">
        <v>1381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60">
        <v>45919.411412037036</v>
      </c>
      <c r="B1894" s="61">
        <v>444477385</v>
      </c>
      <c r="C1894" s="62" t="s">
        <v>36</v>
      </c>
      <c r="D1894" s="62" t="s">
        <v>37</v>
      </c>
      <c r="E1894" s="62" t="s">
        <v>46</v>
      </c>
      <c r="F1894" s="62" t="s">
        <v>119</v>
      </c>
      <c r="G1894" s="63">
        <v>3646.63</v>
      </c>
      <c r="H1894" s="61">
        <v>443696765</v>
      </c>
      <c r="I1894" s="63">
        <v>0</v>
      </c>
      <c r="J1894" s="63">
        <v>0</v>
      </c>
      <c r="K1894" s="63">
        <v>0</v>
      </c>
      <c r="L1894" s="63">
        <v>0.08</v>
      </c>
      <c r="M1894" s="63">
        <v>9942.39</v>
      </c>
      <c r="N1894" s="62" t="s">
        <v>1382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6">
        <v>45919.411412037036</v>
      </c>
      <c r="B1895" s="57">
        <v>444477388</v>
      </c>
      <c r="C1895" s="58" t="s">
        <v>36</v>
      </c>
      <c r="D1895" s="58" t="s">
        <v>37</v>
      </c>
      <c r="E1895" s="58" t="s">
        <v>46</v>
      </c>
      <c r="F1895" s="58" t="s">
        <v>119</v>
      </c>
      <c r="G1895" s="59">
        <v>3646.66</v>
      </c>
      <c r="H1895" s="57">
        <v>443696768</v>
      </c>
      <c r="I1895" s="59">
        <v>0</v>
      </c>
      <c r="J1895" s="59">
        <v>0</v>
      </c>
      <c r="K1895" s="59">
        <v>0</v>
      </c>
      <c r="L1895" s="59">
        <v>0.08</v>
      </c>
      <c r="M1895" s="59">
        <v>9942.4699999999993</v>
      </c>
      <c r="N1895" s="58" t="s">
        <v>1383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60">
        <v>45919.411412037036</v>
      </c>
      <c r="B1896" s="61">
        <v>444477389</v>
      </c>
      <c r="C1896" s="62" t="s">
        <v>36</v>
      </c>
      <c r="D1896" s="62" t="s">
        <v>37</v>
      </c>
      <c r="E1896" s="62" t="s">
        <v>46</v>
      </c>
      <c r="F1896" s="62" t="s">
        <v>119</v>
      </c>
      <c r="G1896" s="63">
        <v>3646.66</v>
      </c>
      <c r="H1896" s="61">
        <v>443696769</v>
      </c>
      <c r="I1896" s="63">
        <v>0</v>
      </c>
      <c r="J1896" s="63">
        <v>0</v>
      </c>
      <c r="K1896" s="63">
        <v>0</v>
      </c>
      <c r="L1896" s="63">
        <v>0.06</v>
      </c>
      <c r="M1896" s="63">
        <v>9942.5300000000007</v>
      </c>
      <c r="N1896" s="62" t="s">
        <v>1383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6">
        <v>45919.411435185182</v>
      </c>
      <c r="B1897" s="57">
        <v>444477404</v>
      </c>
      <c r="C1897" s="58" t="s">
        <v>36</v>
      </c>
      <c r="D1897" s="58" t="s">
        <v>38</v>
      </c>
      <c r="E1897" s="58" t="s">
        <v>45</v>
      </c>
      <c r="F1897" s="58" t="s">
        <v>119</v>
      </c>
      <c r="G1897" s="59">
        <v>3646.43</v>
      </c>
      <c r="H1897" s="57">
        <v>443696785</v>
      </c>
      <c r="I1897" s="59">
        <v>0</v>
      </c>
      <c r="J1897" s="59">
        <v>0</v>
      </c>
      <c r="K1897" s="59">
        <v>0</v>
      </c>
      <c r="L1897" s="59">
        <v>0</v>
      </c>
      <c r="M1897" s="59">
        <v>9942.5300000000007</v>
      </c>
      <c r="N1897" s="5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60">
        <v>45919.411435185182</v>
      </c>
      <c r="B1898" s="61">
        <v>444477406</v>
      </c>
      <c r="C1898" s="62" t="s">
        <v>36</v>
      </c>
      <c r="D1898" s="62" t="s">
        <v>38</v>
      </c>
      <c r="E1898" s="62" t="s">
        <v>45</v>
      </c>
      <c r="F1898" s="62" t="s">
        <v>119</v>
      </c>
      <c r="G1898" s="63">
        <v>3646.43</v>
      </c>
      <c r="H1898" s="61">
        <v>443696788</v>
      </c>
      <c r="I1898" s="63">
        <v>0</v>
      </c>
      <c r="J1898" s="63">
        <v>0</v>
      </c>
      <c r="K1898" s="63">
        <v>0</v>
      </c>
      <c r="L1898" s="63">
        <v>0</v>
      </c>
      <c r="M1898" s="63">
        <v>9942.5300000000007</v>
      </c>
      <c r="N1898" s="62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6">
        <v>45919.411435185182</v>
      </c>
      <c r="B1899" s="57">
        <v>444477408</v>
      </c>
      <c r="C1899" s="58" t="s">
        <v>36</v>
      </c>
      <c r="D1899" s="58" t="s">
        <v>38</v>
      </c>
      <c r="E1899" s="58" t="s">
        <v>45</v>
      </c>
      <c r="F1899" s="58" t="s">
        <v>119</v>
      </c>
      <c r="G1899" s="59">
        <v>3646.44</v>
      </c>
      <c r="H1899" s="57">
        <v>443696792</v>
      </c>
      <c r="I1899" s="59">
        <v>0</v>
      </c>
      <c r="J1899" s="59">
        <v>0</v>
      </c>
      <c r="K1899" s="59">
        <v>0</v>
      </c>
      <c r="L1899" s="59">
        <v>0</v>
      </c>
      <c r="M1899" s="59">
        <v>9942.5300000000007</v>
      </c>
      <c r="N1899" s="5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60">
        <v>45919.411446759259</v>
      </c>
      <c r="B1900" s="61">
        <v>444477409</v>
      </c>
      <c r="C1900" s="62" t="s">
        <v>36</v>
      </c>
      <c r="D1900" s="62" t="s">
        <v>38</v>
      </c>
      <c r="E1900" s="62" t="s">
        <v>45</v>
      </c>
      <c r="F1900" s="62" t="s">
        <v>119</v>
      </c>
      <c r="G1900" s="63">
        <v>3646.53</v>
      </c>
      <c r="H1900" s="61">
        <v>443696793</v>
      </c>
      <c r="I1900" s="63">
        <v>0</v>
      </c>
      <c r="J1900" s="63">
        <v>0</v>
      </c>
      <c r="K1900" s="63">
        <v>0</v>
      </c>
      <c r="L1900" s="63">
        <v>0</v>
      </c>
      <c r="M1900" s="63">
        <v>9942.5300000000007</v>
      </c>
      <c r="N1900" s="62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6">
        <v>45919.411550925928</v>
      </c>
      <c r="B1901" s="57">
        <v>444477465</v>
      </c>
      <c r="C1901" s="58" t="s">
        <v>36</v>
      </c>
      <c r="D1901" s="58" t="s">
        <v>38</v>
      </c>
      <c r="E1901" s="58" t="s">
        <v>45</v>
      </c>
      <c r="F1901" s="58" t="s">
        <v>119</v>
      </c>
      <c r="G1901" s="59">
        <v>3646.36</v>
      </c>
      <c r="H1901" s="57">
        <v>443696858</v>
      </c>
      <c r="I1901" s="59">
        <v>0</v>
      </c>
      <c r="J1901" s="59">
        <v>0</v>
      </c>
      <c r="K1901" s="59">
        <v>0</v>
      </c>
      <c r="L1901" s="59">
        <v>0</v>
      </c>
      <c r="M1901" s="59">
        <v>9942.5300000000007</v>
      </c>
      <c r="N1901" s="58" t="s">
        <v>114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60">
        <v>45919.411550925928</v>
      </c>
      <c r="B1902" s="61">
        <v>444477468</v>
      </c>
      <c r="C1902" s="62" t="s">
        <v>36</v>
      </c>
      <c r="D1902" s="62" t="s">
        <v>38</v>
      </c>
      <c r="E1902" s="62" t="s">
        <v>45</v>
      </c>
      <c r="F1902" s="62" t="s">
        <v>119</v>
      </c>
      <c r="G1902" s="63">
        <v>3646.36</v>
      </c>
      <c r="H1902" s="61">
        <v>443696861</v>
      </c>
      <c r="I1902" s="63">
        <v>0</v>
      </c>
      <c r="J1902" s="63">
        <v>0</v>
      </c>
      <c r="K1902" s="63">
        <v>0</v>
      </c>
      <c r="L1902" s="63">
        <v>0</v>
      </c>
      <c r="M1902" s="63">
        <v>9942.5300000000007</v>
      </c>
      <c r="N1902" s="62" t="s">
        <v>115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6">
        <v>45919.411550925928</v>
      </c>
      <c r="B1903" s="57">
        <v>444477471</v>
      </c>
      <c r="C1903" s="58" t="s">
        <v>36</v>
      </c>
      <c r="D1903" s="58" t="s">
        <v>38</v>
      </c>
      <c r="E1903" s="58" t="s">
        <v>45</v>
      </c>
      <c r="F1903" s="58" t="s">
        <v>119</v>
      </c>
      <c r="G1903" s="59">
        <v>3646.38</v>
      </c>
      <c r="H1903" s="57">
        <v>443696864</v>
      </c>
      <c r="I1903" s="59">
        <v>0</v>
      </c>
      <c r="J1903" s="59">
        <v>0</v>
      </c>
      <c r="K1903" s="59">
        <v>0</v>
      </c>
      <c r="L1903" s="59">
        <v>0</v>
      </c>
      <c r="M1903" s="59">
        <v>9942.5300000000007</v>
      </c>
      <c r="N1903" s="58" t="s">
        <v>118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60">
        <v>45919.413981481484</v>
      </c>
      <c r="B1904" s="61">
        <v>444478401</v>
      </c>
      <c r="C1904" s="62" t="s">
        <v>36</v>
      </c>
      <c r="D1904" s="62" t="s">
        <v>38</v>
      </c>
      <c r="E1904" s="62" t="s">
        <v>45</v>
      </c>
      <c r="F1904" s="62" t="s">
        <v>119</v>
      </c>
      <c r="G1904" s="63">
        <v>3647.17</v>
      </c>
      <c r="H1904" s="61">
        <v>443698059</v>
      </c>
      <c r="I1904" s="63">
        <v>0</v>
      </c>
      <c r="J1904" s="63">
        <v>0</v>
      </c>
      <c r="K1904" s="63">
        <v>0</v>
      </c>
      <c r="L1904" s="63">
        <v>0</v>
      </c>
      <c r="M1904" s="63">
        <v>9942.5300000000007</v>
      </c>
      <c r="N1904" s="62" t="s">
        <v>106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6">
        <v>45919.415370370371</v>
      </c>
      <c r="B1905" s="57">
        <v>444479088</v>
      </c>
      <c r="C1905" s="58" t="s">
        <v>36</v>
      </c>
      <c r="D1905" s="58" t="s">
        <v>38</v>
      </c>
      <c r="E1905" s="58" t="s">
        <v>45</v>
      </c>
      <c r="F1905" s="58" t="s">
        <v>119</v>
      </c>
      <c r="G1905" s="59">
        <v>3646.53</v>
      </c>
      <c r="H1905" s="57">
        <v>443698881</v>
      </c>
      <c r="I1905" s="59">
        <v>0</v>
      </c>
      <c r="J1905" s="59">
        <v>0</v>
      </c>
      <c r="K1905" s="59">
        <v>0</v>
      </c>
      <c r="L1905" s="59">
        <v>0</v>
      </c>
      <c r="M1905" s="59">
        <v>9942.5300000000007</v>
      </c>
      <c r="N1905" s="58" t="s">
        <v>1384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60">
        <v>45919.417129629626</v>
      </c>
      <c r="B1906" s="61">
        <v>444480202</v>
      </c>
      <c r="C1906" s="62" t="s">
        <v>36</v>
      </c>
      <c r="D1906" s="62" t="s">
        <v>37</v>
      </c>
      <c r="E1906" s="62" t="s">
        <v>46</v>
      </c>
      <c r="F1906" s="62" t="s">
        <v>119</v>
      </c>
      <c r="G1906" s="63">
        <v>3649.02</v>
      </c>
      <c r="H1906" s="61">
        <v>443700187</v>
      </c>
      <c r="I1906" s="63">
        <v>0</v>
      </c>
      <c r="J1906" s="63">
        <v>0</v>
      </c>
      <c r="K1906" s="63">
        <v>0</v>
      </c>
      <c r="L1906" s="63">
        <v>-2.4900000000000002</v>
      </c>
      <c r="M1906" s="63">
        <v>9940.0400000000009</v>
      </c>
      <c r="N1906" s="62" t="s">
        <v>1385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6">
        <v>45919.41715277778</v>
      </c>
      <c r="B1907" s="57">
        <v>444480249</v>
      </c>
      <c r="C1907" s="58" t="s">
        <v>36</v>
      </c>
      <c r="D1907" s="58" t="s">
        <v>37</v>
      </c>
      <c r="E1907" s="58" t="s">
        <v>46</v>
      </c>
      <c r="F1907" s="58" t="s">
        <v>119</v>
      </c>
      <c r="G1907" s="59">
        <v>3649.41</v>
      </c>
      <c r="H1907" s="57">
        <v>443700234</v>
      </c>
      <c r="I1907" s="59">
        <v>0</v>
      </c>
      <c r="J1907" s="59">
        <v>0</v>
      </c>
      <c r="K1907" s="59">
        <v>0</v>
      </c>
      <c r="L1907" s="59">
        <v>-3.05</v>
      </c>
      <c r="M1907" s="59">
        <v>9936.99</v>
      </c>
      <c r="N1907" s="58" t="s">
        <v>1386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60">
        <v>45919.41715277778</v>
      </c>
      <c r="B1908" s="61">
        <v>444480251</v>
      </c>
      <c r="C1908" s="62" t="s">
        <v>36</v>
      </c>
      <c r="D1908" s="62" t="s">
        <v>37</v>
      </c>
      <c r="E1908" s="62" t="s">
        <v>46</v>
      </c>
      <c r="F1908" s="62" t="s">
        <v>119</v>
      </c>
      <c r="G1908" s="63">
        <v>3649.41</v>
      </c>
      <c r="H1908" s="61">
        <v>443700235</v>
      </c>
      <c r="I1908" s="63">
        <v>0</v>
      </c>
      <c r="J1908" s="63">
        <v>0</v>
      </c>
      <c r="K1908" s="63">
        <v>0</v>
      </c>
      <c r="L1908" s="63">
        <v>-3.05</v>
      </c>
      <c r="M1908" s="63">
        <v>9933.94</v>
      </c>
      <c r="N1908" s="62" t="s">
        <v>1387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6">
        <v>45919.41715277778</v>
      </c>
      <c r="B1909" s="57">
        <v>444480252</v>
      </c>
      <c r="C1909" s="58" t="s">
        <v>36</v>
      </c>
      <c r="D1909" s="58" t="s">
        <v>37</v>
      </c>
      <c r="E1909" s="58" t="s">
        <v>46</v>
      </c>
      <c r="F1909" s="58" t="s">
        <v>119</v>
      </c>
      <c r="G1909" s="59">
        <v>3649.41</v>
      </c>
      <c r="H1909" s="57">
        <v>443700236</v>
      </c>
      <c r="I1909" s="59">
        <v>0</v>
      </c>
      <c r="J1909" s="59">
        <v>0</v>
      </c>
      <c r="K1909" s="59">
        <v>0</v>
      </c>
      <c r="L1909" s="59">
        <v>-3.03</v>
      </c>
      <c r="M1909" s="59">
        <v>9930.91</v>
      </c>
      <c r="N1909" s="58" t="s">
        <v>1387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60">
        <v>45919.41715277778</v>
      </c>
      <c r="B1910" s="61">
        <v>444480253</v>
      </c>
      <c r="C1910" s="62" t="s">
        <v>36</v>
      </c>
      <c r="D1910" s="62" t="s">
        <v>37</v>
      </c>
      <c r="E1910" s="62" t="s">
        <v>46</v>
      </c>
      <c r="F1910" s="62" t="s">
        <v>119</v>
      </c>
      <c r="G1910" s="63">
        <v>3649.41</v>
      </c>
      <c r="H1910" s="61">
        <v>443700237</v>
      </c>
      <c r="I1910" s="63">
        <v>0</v>
      </c>
      <c r="J1910" s="63">
        <v>0</v>
      </c>
      <c r="K1910" s="63">
        <v>0</v>
      </c>
      <c r="L1910" s="63">
        <v>-2.88</v>
      </c>
      <c r="M1910" s="63">
        <v>9928.0300000000007</v>
      </c>
      <c r="N1910" s="62" t="s">
        <v>1388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6">
        <v>45919.41715277778</v>
      </c>
      <c r="B1911" s="57">
        <v>444480278</v>
      </c>
      <c r="C1911" s="58" t="s">
        <v>36</v>
      </c>
      <c r="D1911" s="58" t="s">
        <v>37</v>
      </c>
      <c r="E1911" s="58" t="s">
        <v>46</v>
      </c>
      <c r="F1911" s="58" t="s">
        <v>119</v>
      </c>
      <c r="G1911" s="59">
        <v>3649.44</v>
      </c>
      <c r="H1911" s="57">
        <v>443700262</v>
      </c>
      <c r="I1911" s="59">
        <v>0</v>
      </c>
      <c r="J1911" s="59">
        <v>0</v>
      </c>
      <c r="K1911" s="59">
        <v>0</v>
      </c>
      <c r="L1911" s="59">
        <v>-3.01</v>
      </c>
      <c r="M1911" s="59">
        <v>9925.02</v>
      </c>
      <c r="N1911" s="58" t="s">
        <v>1389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60">
        <v>45919.41715277778</v>
      </c>
      <c r="B1912" s="61">
        <v>444480279</v>
      </c>
      <c r="C1912" s="62" t="s">
        <v>36</v>
      </c>
      <c r="D1912" s="62" t="s">
        <v>37</v>
      </c>
      <c r="E1912" s="62" t="s">
        <v>46</v>
      </c>
      <c r="F1912" s="62" t="s">
        <v>119</v>
      </c>
      <c r="G1912" s="63">
        <v>3649.44</v>
      </c>
      <c r="H1912" s="61">
        <v>443700263</v>
      </c>
      <c r="I1912" s="63">
        <v>0</v>
      </c>
      <c r="J1912" s="63">
        <v>0</v>
      </c>
      <c r="K1912" s="63">
        <v>0</v>
      </c>
      <c r="L1912" s="63">
        <v>-3</v>
      </c>
      <c r="M1912" s="63">
        <v>9922.02</v>
      </c>
      <c r="N1912" s="62" t="s">
        <v>1389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6">
        <v>45919.41715277778</v>
      </c>
      <c r="B1913" s="57">
        <v>444480281</v>
      </c>
      <c r="C1913" s="58" t="s">
        <v>36</v>
      </c>
      <c r="D1913" s="58" t="s">
        <v>37</v>
      </c>
      <c r="E1913" s="58" t="s">
        <v>46</v>
      </c>
      <c r="F1913" s="58" t="s">
        <v>119</v>
      </c>
      <c r="G1913" s="59">
        <v>3649.54</v>
      </c>
      <c r="H1913" s="57">
        <v>443700266</v>
      </c>
      <c r="I1913" s="59">
        <v>0</v>
      </c>
      <c r="J1913" s="59">
        <v>0</v>
      </c>
      <c r="K1913" s="59">
        <v>0</v>
      </c>
      <c r="L1913" s="59">
        <v>-3.11</v>
      </c>
      <c r="M1913" s="59">
        <v>9918.91</v>
      </c>
      <c r="N1913" s="58" t="s">
        <v>1390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60">
        <v>45919.41715277778</v>
      </c>
      <c r="B1914" s="61">
        <v>444480304</v>
      </c>
      <c r="C1914" s="62" t="s">
        <v>36</v>
      </c>
      <c r="D1914" s="62" t="s">
        <v>37</v>
      </c>
      <c r="E1914" s="62" t="s">
        <v>46</v>
      </c>
      <c r="F1914" s="62" t="s">
        <v>119</v>
      </c>
      <c r="G1914" s="63">
        <v>3649.74</v>
      </c>
      <c r="H1914" s="61">
        <v>443700288</v>
      </c>
      <c r="I1914" s="63">
        <v>0</v>
      </c>
      <c r="J1914" s="63">
        <v>0</v>
      </c>
      <c r="K1914" s="63">
        <v>0</v>
      </c>
      <c r="L1914" s="63">
        <v>-2.92</v>
      </c>
      <c r="M1914" s="63">
        <v>9915.99</v>
      </c>
      <c r="N1914" s="62" t="s">
        <v>1391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6">
        <v>45919.417314814818</v>
      </c>
      <c r="B1915" s="57">
        <v>444480465</v>
      </c>
      <c r="C1915" s="58" t="s">
        <v>36</v>
      </c>
      <c r="D1915" s="58" t="s">
        <v>37</v>
      </c>
      <c r="E1915" s="58" t="s">
        <v>46</v>
      </c>
      <c r="F1915" s="58" t="s">
        <v>119</v>
      </c>
      <c r="G1915" s="59">
        <v>3650.3</v>
      </c>
      <c r="H1915" s="57">
        <v>443700462</v>
      </c>
      <c r="I1915" s="59">
        <v>0</v>
      </c>
      <c r="J1915" s="59">
        <v>0</v>
      </c>
      <c r="K1915" s="59">
        <v>0</v>
      </c>
      <c r="L1915" s="59">
        <v>-3.13</v>
      </c>
      <c r="M1915" s="59">
        <v>9912.86</v>
      </c>
      <c r="N1915" s="58" t="s">
        <v>1392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60">
        <v>45919.417314814818</v>
      </c>
      <c r="B1916" s="61">
        <v>444480513</v>
      </c>
      <c r="C1916" s="62" t="s">
        <v>36</v>
      </c>
      <c r="D1916" s="62" t="s">
        <v>37</v>
      </c>
      <c r="E1916" s="62" t="s">
        <v>46</v>
      </c>
      <c r="F1916" s="62" t="s">
        <v>119</v>
      </c>
      <c r="G1916" s="63">
        <v>3650.33</v>
      </c>
      <c r="H1916" s="61">
        <v>443700510</v>
      </c>
      <c r="I1916" s="63">
        <v>0</v>
      </c>
      <c r="J1916" s="63">
        <v>0</v>
      </c>
      <c r="K1916" s="63">
        <v>0</v>
      </c>
      <c r="L1916" s="63">
        <v>-2.96</v>
      </c>
      <c r="M1916" s="63">
        <v>9909.9</v>
      </c>
      <c r="N1916" s="62" t="s">
        <v>1393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6">
        <v>45919.417314814818</v>
      </c>
      <c r="B1917" s="57">
        <v>444480525</v>
      </c>
      <c r="C1917" s="58" t="s">
        <v>36</v>
      </c>
      <c r="D1917" s="58" t="s">
        <v>37</v>
      </c>
      <c r="E1917" s="58" t="s">
        <v>46</v>
      </c>
      <c r="F1917" s="58" t="s">
        <v>119</v>
      </c>
      <c r="G1917" s="59">
        <v>3650.37</v>
      </c>
      <c r="H1917" s="57">
        <v>443700519</v>
      </c>
      <c r="I1917" s="59">
        <v>0</v>
      </c>
      <c r="J1917" s="59">
        <v>0</v>
      </c>
      <c r="K1917" s="59">
        <v>0</v>
      </c>
      <c r="L1917" s="59">
        <v>-3</v>
      </c>
      <c r="M1917" s="59">
        <v>9906.9</v>
      </c>
      <c r="N1917" s="58" t="s">
        <v>1394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60">
        <v>45919.41814814815</v>
      </c>
      <c r="B1918" s="61">
        <v>444481550</v>
      </c>
      <c r="C1918" s="62" t="s">
        <v>36</v>
      </c>
      <c r="D1918" s="62" t="s">
        <v>37</v>
      </c>
      <c r="E1918" s="62" t="s">
        <v>45</v>
      </c>
      <c r="F1918" s="62" t="s">
        <v>119</v>
      </c>
      <c r="G1918" s="63">
        <v>3648.93</v>
      </c>
      <c r="H1918" s="61">
        <v>443701628</v>
      </c>
      <c r="I1918" s="63">
        <v>0</v>
      </c>
      <c r="J1918" s="63">
        <v>0</v>
      </c>
      <c r="K1918" s="63">
        <v>0</v>
      </c>
      <c r="L1918" s="63">
        <v>0</v>
      </c>
      <c r="M1918" s="63">
        <v>9906.9</v>
      </c>
      <c r="N1918" s="62" t="s">
        <v>118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6">
        <v>45919.41814814815</v>
      </c>
      <c r="B1919" s="57">
        <v>444481551</v>
      </c>
      <c r="C1919" s="58" t="s">
        <v>36</v>
      </c>
      <c r="D1919" s="58" t="s">
        <v>37</v>
      </c>
      <c r="E1919" s="58" t="s">
        <v>45</v>
      </c>
      <c r="F1919" s="58" t="s">
        <v>119</v>
      </c>
      <c r="G1919" s="59">
        <v>3648.94</v>
      </c>
      <c r="H1919" s="57">
        <v>443701629</v>
      </c>
      <c r="I1919" s="59">
        <v>0</v>
      </c>
      <c r="J1919" s="59">
        <v>0</v>
      </c>
      <c r="K1919" s="59">
        <v>0</v>
      </c>
      <c r="L1919" s="59">
        <v>0</v>
      </c>
      <c r="M1919" s="59">
        <v>9906.9</v>
      </c>
      <c r="N1919" s="58" t="s">
        <v>115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60">
        <v>45919.41814814815</v>
      </c>
      <c r="B1920" s="61">
        <v>444481552</v>
      </c>
      <c r="C1920" s="62" t="s">
        <v>36</v>
      </c>
      <c r="D1920" s="62" t="s">
        <v>37</v>
      </c>
      <c r="E1920" s="62" t="s">
        <v>45</v>
      </c>
      <c r="F1920" s="62" t="s">
        <v>119</v>
      </c>
      <c r="G1920" s="63">
        <v>3649.02</v>
      </c>
      <c r="H1920" s="61">
        <v>443701631</v>
      </c>
      <c r="I1920" s="63">
        <v>0</v>
      </c>
      <c r="J1920" s="63">
        <v>0</v>
      </c>
      <c r="K1920" s="63">
        <v>0</v>
      </c>
      <c r="L1920" s="63">
        <v>0</v>
      </c>
      <c r="M1920" s="63">
        <v>9906.9</v>
      </c>
      <c r="N1920" s="62" t="s">
        <v>114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6">
        <v>45919.418842592589</v>
      </c>
      <c r="B1921" s="57">
        <v>444481970</v>
      </c>
      <c r="C1921" s="58" t="s">
        <v>36</v>
      </c>
      <c r="D1921" s="58" t="s">
        <v>38</v>
      </c>
      <c r="E1921" s="58" t="s">
        <v>45</v>
      </c>
      <c r="F1921" s="58" t="s">
        <v>119</v>
      </c>
      <c r="G1921" s="59">
        <v>3647.37</v>
      </c>
      <c r="H1921" s="57">
        <v>443702120</v>
      </c>
      <c r="I1921" s="59">
        <v>0</v>
      </c>
      <c r="J1921" s="59">
        <v>0</v>
      </c>
      <c r="K1921" s="59">
        <v>0</v>
      </c>
      <c r="L1921" s="59">
        <v>0</v>
      </c>
      <c r="M1921" s="59">
        <v>9906.9</v>
      </c>
      <c r="N1921" s="58" t="s">
        <v>106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60">
        <v>45919.418842592589</v>
      </c>
      <c r="B1922" s="61">
        <v>444481972</v>
      </c>
      <c r="C1922" s="62" t="s">
        <v>36</v>
      </c>
      <c r="D1922" s="62" t="s">
        <v>38</v>
      </c>
      <c r="E1922" s="62" t="s">
        <v>45</v>
      </c>
      <c r="F1922" s="62" t="s">
        <v>119</v>
      </c>
      <c r="G1922" s="63">
        <v>3647.37</v>
      </c>
      <c r="H1922" s="61">
        <v>443702122</v>
      </c>
      <c r="I1922" s="63">
        <v>0</v>
      </c>
      <c r="J1922" s="63">
        <v>0</v>
      </c>
      <c r="K1922" s="63">
        <v>0</v>
      </c>
      <c r="L1922" s="63">
        <v>0</v>
      </c>
      <c r="M1922" s="63">
        <v>9906.9</v>
      </c>
      <c r="N1922" s="62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6">
        <v>45919.418842592589</v>
      </c>
      <c r="B1923" s="57">
        <v>444481974</v>
      </c>
      <c r="C1923" s="58" t="s">
        <v>36</v>
      </c>
      <c r="D1923" s="58" t="s">
        <v>38</v>
      </c>
      <c r="E1923" s="58" t="s">
        <v>45</v>
      </c>
      <c r="F1923" s="58" t="s">
        <v>119</v>
      </c>
      <c r="G1923" s="59">
        <v>3647.36</v>
      </c>
      <c r="H1923" s="57">
        <v>443702123</v>
      </c>
      <c r="I1923" s="59">
        <v>0</v>
      </c>
      <c r="J1923" s="59">
        <v>0</v>
      </c>
      <c r="K1923" s="59">
        <v>0</v>
      </c>
      <c r="L1923" s="59">
        <v>0</v>
      </c>
      <c r="M1923" s="59">
        <v>9906.9</v>
      </c>
      <c r="N1923" s="58" t="s">
        <v>92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60">
        <v>45919.419629629629</v>
      </c>
      <c r="B1924" s="61">
        <v>444482396</v>
      </c>
      <c r="C1924" s="62" t="s">
        <v>36</v>
      </c>
      <c r="D1924" s="62" t="s">
        <v>38</v>
      </c>
      <c r="E1924" s="62" t="s">
        <v>46</v>
      </c>
      <c r="F1924" s="62" t="s">
        <v>119</v>
      </c>
      <c r="G1924" s="63">
        <v>3645.91</v>
      </c>
      <c r="H1924" s="61">
        <v>443702531</v>
      </c>
      <c r="I1924" s="63">
        <v>0</v>
      </c>
      <c r="J1924" s="63">
        <v>0</v>
      </c>
      <c r="K1924" s="63">
        <v>0</v>
      </c>
      <c r="L1924" s="63">
        <v>-3.02</v>
      </c>
      <c r="M1924" s="63">
        <v>9903.8799999999992</v>
      </c>
      <c r="N1924" s="62" t="s">
        <v>1395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6">
        <v>45919.419629629629</v>
      </c>
      <c r="B1925" s="57">
        <v>444482397</v>
      </c>
      <c r="C1925" s="58" t="s">
        <v>36</v>
      </c>
      <c r="D1925" s="58" t="s">
        <v>38</v>
      </c>
      <c r="E1925" s="58" t="s">
        <v>46</v>
      </c>
      <c r="F1925" s="58" t="s">
        <v>119</v>
      </c>
      <c r="G1925" s="59">
        <v>3645.91</v>
      </c>
      <c r="H1925" s="57">
        <v>443702532</v>
      </c>
      <c r="I1925" s="59">
        <v>0</v>
      </c>
      <c r="J1925" s="59">
        <v>0</v>
      </c>
      <c r="K1925" s="59">
        <v>0</v>
      </c>
      <c r="L1925" s="59">
        <v>-3.03</v>
      </c>
      <c r="M1925" s="59">
        <v>9900.85</v>
      </c>
      <c r="N1925" s="58" t="s">
        <v>1395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60">
        <v>45919.419629629629</v>
      </c>
      <c r="B1926" s="61">
        <v>444482398</v>
      </c>
      <c r="C1926" s="62" t="s">
        <v>36</v>
      </c>
      <c r="D1926" s="62" t="s">
        <v>38</v>
      </c>
      <c r="E1926" s="62" t="s">
        <v>46</v>
      </c>
      <c r="F1926" s="62" t="s">
        <v>119</v>
      </c>
      <c r="G1926" s="63">
        <v>3645.91</v>
      </c>
      <c r="H1926" s="61">
        <v>443702533</v>
      </c>
      <c r="I1926" s="63">
        <v>0</v>
      </c>
      <c r="J1926" s="63">
        <v>0</v>
      </c>
      <c r="K1926" s="63">
        <v>0</v>
      </c>
      <c r="L1926" s="63">
        <v>-3.11</v>
      </c>
      <c r="M1926" s="63">
        <v>9897.74</v>
      </c>
      <c r="N1926" s="62" t="s">
        <v>1395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6">
        <v>45919.421620370369</v>
      </c>
      <c r="B1927" s="57">
        <v>444483833</v>
      </c>
      <c r="C1927" s="58" t="s">
        <v>36</v>
      </c>
      <c r="D1927" s="58" t="s">
        <v>38</v>
      </c>
      <c r="E1927" s="58" t="s">
        <v>45</v>
      </c>
      <c r="F1927" s="58" t="s">
        <v>119</v>
      </c>
      <c r="G1927" s="59">
        <v>3645.64</v>
      </c>
      <c r="H1927" s="57">
        <v>443703988</v>
      </c>
      <c r="I1927" s="59">
        <v>0</v>
      </c>
      <c r="J1927" s="59">
        <v>0</v>
      </c>
      <c r="K1927" s="59">
        <v>0</v>
      </c>
      <c r="L1927" s="59">
        <v>0</v>
      </c>
      <c r="M1927" s="59">
        <v>9897.74</v>
      </c>
      <c r="N1927" s="58" t="s">
        <v>115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60">
        <v>45919.421620370369</v>
      </c>
      <c r="B1928" s="61">
        <v>444483836</v>
      </c>
      <c r="C1928" s="62" t="s">
        <v>36</v>
      </c>
      <c r="D1928" s="62" t="s">
        <v>38</v>
      </c>
      <c r="E1928" s="62" t="s">
        <v>45</v>
      </c>
      <c r="F1928" s="62" t="s">
        <v>119</v>
      </c>
      <c r="G1928" s="63">
        <v>3645.6</v>
      </c>
      <c r="H1928" s="61">
        <v>443703992</v>
      </c>
      <c r="I1928" s="63">
        <v>0</v>
      </c>
      <c r="J1928" s="63">
        <v>0</v>
      </c>
      <c r="K1928" s="63">
        <v>0</v>
      </c>
      <c r="L1928" s="63">
        <v>0</v>
      </c>
      <c r="M1928" s="63">
        <v>9897.74</v>
      </c>
      <c r="N1928" s="62" t="s">
        <v>1384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6">
        <v>45919.421620370369</v>
      </c>
      <c r="B1929" s="57">
        <v>444483838</v>
      </c>
      <c r="C1929" s="58" t="s">
        <v>36</v>
      </c>
      <c r="D1929" s="58" t="s">
        <v>38</v>
      </c>
      <c r="E1929" s="58" t="s">
        <v>45</v>
      </c>
      <c r="F1929" s="58" t="s">
        <v>119</v>
      </c>
      <c r="G1929" s="59">
        <v>3645.6</v>
      </c>
      <c r="H1929" s="57">
        <v>443703995</v>
      </c>
      <c r="I1929" s="59">
        <v>0</v>
      </c>
      <c r="J1929" s="59">
        <v>0</v>
      </c>
      <c r="K1929" s="59">
        <v>0</v>
      </c>
      <c r="L1929" s="59">
        <v>0</v>
      </c>
      <c r="M1929" s="59">
        <v>9897.74</v>
      </c>
      <c r="N1929" s="58" t="s">
        <v>114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60">
        <v>45919.421620370369</v>
      </c>
      <c r="B1930" s="61">
        <v>444483841</v>
      </c>
      <c r="C1930" s="62" t="s">
        <v>36</v>
      </c>
      <c r="D1930" s="62" t="s">
        <v>38</v>
      </c>
      <c r="E1930" s="62" t="s">
        <v>45</v>
      </c>
      <c r="F1930" s="62" t="s">
        <v>119</v>
      </c>
      <c r="G1930" s="63">
        <v>3645.57</v>
      </c>
      <c r="H1930" s="61">
        <v>443703998</v>
      </c>
      <c r="I1930" s="63">
        <v>0</v>
      </c>
      <c r="J1930" s="63">
        <v>0</v>
      </c>
      <c r="K1930" s="63">
        <v>0</v>
      </c>
      <c r="L1930" s="63">
        <v>0</v>
      </c>
      <c r="M1930" s="63">
        <v>9897.74</v>
      </c>
      <c r="N1930" s="62" t="s">
        <v>118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6">
        <v>45919.42527777778</v>
      </c>
      <c r="B1931" s="57">
        <v>444485188</v>
      </c>
      <c r="C1931" s="58" t="s">
        <v>36</v>
      </c>
      <c r="D1931" s="58" t="s">
        <v>37</v>
      </c>
      <c r="E1931" s="58" t="s">
        <v>46</v>
      </c>
      <c r="F1931" s="58" t="s">
        <v>119</v>
      </c>
      <c r="G1931" s="59">
        <v>3648.65</v>
      </c>
      <c r="H1931" s="57">
        <v>443705447</v>
      </c>
      <c r="I1931" s="59">
        <v>0</v>
      </c>
      <c r="J1931" s="59">
        <v>0</v>
      </c>
      <c r="K1931" s="59">
        <v>0</v>
      </c>
      <c r="L1931" s="59">
        <v>-3.05</v>
      </c>
      <c r="M1931" s="59">
        <v>9894.69</v>
      </c>
      <c r="N1931" s="58" t="s">
        <v>1396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60">
        <v>45919.42527777778</v>
      </c>
      <c r="B1932" s="61">
        <v>444485189</v>
      </c>
      <c r="C1932" s="62" t="s">
        <v>36</v>
      </c>
      <c r="D1932" s="62" t="s">
        <v>37</v>
      </c>
      <c r="E1932" s="62" t="s">
        <v>46</v>
      </c>
      <c r="F1932" s="62" t="s">
        <v>119</v>
      </c>
      <c r="G1932" s="63">
        <v>3648.65</v>
      </c>
      <c r="H1932" s="61">
        <v>443705448</v>
      </c>
      <c r="I1932" s="63">
        <v>0</v>
      </c>
      <c r="J1932" s="63">
        <v>0</v>
      </c>
      <c r="K1932" s="63">
        <v>0</v>
      </c>
      <c r="L1932" s="63">
        <v>-3.05</v>
      </c>
      <c r="M1932" s="63">
        <v>9891.64</v>
      </c>
      <c r="N1932" s="62" t="s">
        <v>1396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6">
        <v>45919.42527777778</v>
      </c>
      <c r="B1933" s="57">
        <v>444485190</v>
      </c>
      <c r="C1933" s="58" t="s">
        <v>36</v>
      </c>
      <c r="D1933" s="58" t="s">
        <v>37</v>
      </c>
      <c r="E1933" s="58" t="s">
        <v>46</v>
      </c>
      <c r="F1933" s="58" t="s">
        <v>119</v>
      </c>
      <c r="G1933" s="59">
        <v>3648.65</v>
      </c>
      <c r="H1933" s="57">
        <v>443705449</v>
      </c>
      <c r="I1933" s="59">
        <v>0</v>
      </c>
      <c r="J1933" s="59">
        <v>0</v>
      </c>
      <c r="K1933" s="59">
        <v>0</v>
      </c>
      <c r="L1933" s="59">
        <v>-3.08</v>
      </c>
      <c r="M1933" s="59">
        <v>9888.56</v>
      </c>
      <c r="N1933" s="58" t="s">
        <v>1396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60">
        <v>45919.42527777778</v>
      </c>
      <c r="B1934" s="61">
        <v>444485196</v>
      </c>
      <c r="C1934" s="62" t="s">
        <v>36</v>
      </c>
      <c r="D1934" s="62" t="s">
        <v>37</v>
      </c>
      <c r="E1934" s="62" t="s">
        <v>46</v>
      </c>
      <c r="F1934" s="62" t="s">
        <v>119</v>
      </c>
      <c r="G1934" s="63">
        <v>3648.73</v>
      </c>
      <c r="H1934" s="61">
        <v>443705456</v>
      </c>
      <c r="I1934" s="63">
        <v>0</v>
      </c>
      <c r="J1934" s="63">
        <v>0</v>
      </c>
      <c r="K1934" s="63">
        <v>0</v>
      </c>
      <c r="L1934" s="63">
        <v>-3.09</v>
      </c>
      <c r="M1934" s="63">
        <v>9885.4699999999993</v>
      </c>
      <c r="N1934" s="62" t="s">
        <v>1397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6">
        <v>45919.427060185182</v>
      </c>
      <c r="B1935" s="57">
        <v>444486424</v>
      </c>
      <c r="C1935" s="58" t="s">
        <v>36</v>
      </c>
      <c r="D1935" s="58" t="s">
        <v>37</v>
      </c>
      <c r="E1935" s="58" t="s">
        <v>45</v>
      </c>
      <c r="F1935" s="58" t="s">
        <v>119</v>
      </c>
      <c r="G1935" s="59">
        <v>3649.16</v>
      </c>
      <c r="H1935" s="57">
        <v>443706764</v>
      </c>
      <c r="I1935" s="59">
        <v>0</v>
      </c>
      <c r="J1935" s="59">
        <v>0</v>
      </c>
      <c r="K1935" s="59">
        <v>0</v>
      </c>
      <c r="L1935" s="59">
        <v>0</v>
      </c>
      <c r="M1935" s="59">
        <v>9885.4699999999993</v>
      </c>
      <c r="N1935" s="58" t="s">
        <v>114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60">
        <v>45919.427060185182</v>
      </c>
      <c r="B1936" s="61">
        <v>444486426</v>
      </c>
      <c r="C1936" s="62" t="s">
        <v>36</v>
      </c>
      <c r="D1936" s="62" t="s">
        <v>37</v>
      </c>
      <c r="E1936" s="62" t="s">
        <v>45</v>
      </c>
      <c r="F1936" s="62" t="s">
        <v>119</v>
      </c>
      <c r="G1936" s="63">
        <v>3649.14</v>
      </c>
      <c r="H1936" s="61">
        <v>443706766</v>
      </c>
      <c r="I1936" s="63">
        <v>0</v>
      </c>
      <c r="J1936" s="63">
        <v>0</v>
      </c>
      <c r="K1936" s="63">
        <v>0</v>
      </c>
      <c r="L1936" s="63">
        <v>0</v>
      </c>
      <c r="M1936" s="63">
        <v>9885.4699999999993</v>
      </c>
      <c r="N1936" s="62" t="s">
        <v>118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6">
        <v>45919.427060185182</v>
      </c>
      <c r="B1937" s="57">
        <v>444486427</v>
      </c>
      <c r="C1937" s="58" t="s">
        <v>36</v>
      </c>
      <c r="D1937" s="58" t="s">
        <v>37</v>
      </c>
      <c r="E1937" s="58" t="s">
        <v>45</v>
      </c>
      <c r="F1937" s="58" t="s">
        <v>119</v>
      </c>
      <c r="G1937" s="59">
        <v>3649.14</v>
      </c>
      <c r="H1937" s="57">
        <v>443706767</v>
      </c>
      <c r="I1937" s="59">
        <v>0</v>
      </c>
      <c r="J1937" s="59">
        <v>0</v>
      </c>
      <c r="K1937" s="59">
        <v>0</v>
      </c>
      <c r="L1937" s="59">
        <v>0</v>
      </c>
      <c r="M1937" s="59">
        <v>9885.4699999999993</v>
      </c>
      <c r="N1937" s="58" t="s">
        <v>115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60">
        <v>45919.427870370368</v>
      </c>
      <c r="B1938" s="61">
        <v>444487082</v>
      </c>
      <c r="C1938" s="62" t="s">
        <v>36</v>
      </c>
      <c r="D1938" s="62" t="s">
        <v>37</v>
      </c>
      <c r="E1938" s="62" t="s">
        <v>45</v>
      </c>
      <c r="F1938" s="62" t="s">
        <v>119</v>
      </c>
      <c r="G1938" s="63">
        <v>3649.75</v>
      </c>
      <c r="H1938" s="61">
        <v>443707418</v>
      </c>
      <c r="I1938" s="63">
        <v>0</v>
      </c>
      <c r="J1938" s="63">
        <v>0</v>
      </c>
      <c r="K1938" s="63">
        <v>0</v>
      </c>
      <c r="L1938" s="63">
        <v>0</v>
      </c>
      <c r="M1938" s="63">
        <v>9885.4699999999993</v>
      </c>
      <c r="N1938" s="62" t="s">
        <v>1384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6">
        <v>45919.428101851852</v>
      </c>
      <c r="B1939" s="57">
        <v>444487222</v>
      </c>
      <c r="C1939" s="58" t="s">
        <v>36</v>
      </c>
      <c r="D1939" s="58" t="s">
        <v>37</v>
      </c>
      <c r="E1939" s="58" t="s">
        <v>46</v>
      </c>
      <c r="F1939" s="58" t="s">
        <v>119</v>
      </c>
      <c r="G1939" s="59">
        <v>3650.37</v>
      </c>
      <c r="H1939" s="57">
        <v>443707556</v>
      </c>
      <c r="I1939" s="59">
        <v>0</v>
      </c>
      <c r="J1939" s="59">
        <v>0</v>
      </c>
      <c r="K1939" s="59">
        <v>0</v>
      </c>
      <c r="L1939" s="59">
        <v>-3</v>
      </c>
      <c r="M1939" s="59">
        <v>9882.4699999999993</v>
      </c>
      <c r="N1939" s="58" t="s">
        <v>1398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60">
        <v>45919.428101851852</v>
      </c>
      <c r="B1940" s="61">
        <v>444487223</v>
      </c>
      <c r="C1940" s="62" t="s">
        <v>36</v>
      </c>
      <c r="D1940" s="62" t="s">
        <v>37</v>
      </c>
      <c r="E1940" s="62" t="s">
        <v>46</v>
      </c>
      <c r="F1940" s="62" t="s">
        <v>119</v>
      </c>
      <c r="G1940" s="63">
        <v>3650.37</v>
      </c>
      <c r="H1940" s="61">
        <v>443707557</v>
      </c>
      <c r="I1940" s="63">
        <v>0</v>
      </c>
      <c r="J1940" s="63">
        <v>0</v>
      </c>
      <c r="K1940" s="63">
        <v>0</v>
      </c>
      <c r="L1940" s="63">
        <v>-3</v>
      </c>
      <c r="M1940" s="63">
        <v>9879.4699999999993</v>
      </c>
      <c r="N1940" s="62" t="s">
        <v>1394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6">
        <v>45919.428101851852</v>
      </c>
      <c r="B1941" s="57">
        <v>444487224</v>
      </c>
      <c r="C1941" s="58" t="s">
        <v>36</v>
      </c>
      <c r="D1941" s="58" t="s">
        <v>37</v>
      </c>
      <c r="E1941" s="58" t="s">
        <v>46</v>
      </c>
      <c r="F1941" s="58" t="s">
        <v>119</v>
      </c>
      <c r="G1941" s="59">
        <v>3650.37</v>
      </c>
      <c r="H1941" s="57">
        <v>443707558</v>
      </c>
      <c r="I1941" s="59">
        <v>0</v>
      </c>
      <c r="J1941" s="59">
        <v>0</v>
      </c>
      <c r="K1941" s="59">
        <v>0</v>
      </c>
      <c r="L1941" s="59">
        <v>-3.01</v>
      </c>
      <c r="M1941" s="59">
        <v>9876.4599999999991</v>
      </c>
      <c r="N1941" s="58" t="s">
        <v>1394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60">
        <v>45919.430636574078</v>
      </c>
      <c r="B1942" s="61">
        <v>444489248</v>
      </c>
      <c r="C1942" s="62" t="s">
        <v>36</v>
      </c>
      <c r="D1942" s="62" t="s">
        <v>38</v>
      </c>
      <c r="E1942" s="62" t="s">
        <v>46</v>
      </c>
      <c r="F1942" s="62" t="s">
        <v>119</v>
      </c>
      <c r="G1942" s="63">
        <v>3652.66</v>
      </c>
      <c r="H1942" s="61">
        <v>443709547</v>
      </c>
      <c r="I1942" s="63">
        <v>0</v>
      </c>
      <c r="J1942" s="63">
        <v>0</v>
      </c>
      <c r="K1942" s="63">
        <v>0</v>
      </c>
      <c r="L1942" s="63">
        <v>3.5</v>
      </c>
      <c r="M1942" s="63">
        <v>9879.9599999999991</v>
      </c>
      <c r="N1942" s="62" t="s">
        <v>1399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6">
        <v>45919.430879629632</v>
      </c>
      <c r="B1943" s="57">
        <v>444489371</v>
      </c>
      <c r="C1943" s="58" t="s">
        <v>36</v>
      </c>
      <c r="D1943" s="58" t="s">
        <v>37</v>
      </c>
      <c r="E1943" s="58" t="s">
        <v>45</v>
      </c>
      <c r="F1943" s="58" t="s">
        <v>119</v>
      </c>
      <c r="G1943" s="59">
        <v>3652.14</v>
      </c>
      <c r="H1943" s="57">
        <v>443709667</v>
      </c>
      <c r="I1943" s="59">
        <v>0</v>
      </c>
      <c r="J1943" s="59">
        <v>0</v>
      </c>
      <c r="K1943" s="59">
        <v>0</v>
      </c>
      <c r="L1943" s="59">
        <v>0</v>
      </c>
      <c r="M1943" s="59">
        <v>9879.9599999999991</v>
      </c>
      <c r="N1943" s="58" t="s">
        <v>114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60">
        <v>45919.431006944447</v>
      </c>
      <c r="B1944" s="61">
        <v>444489424</v>
      </c>
      <c r="C1944" s="62" t="s">
        <v>36</v>
      </c>
      <c r="D1944" s="62" t="s">
        <v>38</v>
      </c>
      <c r="E1944" s="62" t="s">
        <v>46</v>
      </c>
      <c r="F1944" s="62" t="s">
        <v>119</v>
      </c>
      <c r="G1944" s="63">
        <v>3651.72</v>
      </c>
      <c r="H1944" s="61">
        <v>443709718</v>
      </c>
      <c r="I1944" s="63">
        <v>0</v>
      </c>
      <c r="J1944" s="63">
        <v>0</v>
      </c>
      <c r="K1944" s="63">
        <v>0</v>
      </c>
      <c r="L1944" s="63">
        <v>2.58</v>
      </c>
      <c r="M1944" s="63">
        <v>9882.5400000000009</v>
      </c>
      <c r="N1944" s="62" t="s">
        <v>1400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6">
        <v>45919.431111111109</v>
      </c>
      <c r="B1945" s="57">
        <v>444489448</v>
      </c>
      <c r="C1945" s="58" t="s">
        <v>36</v>
      </c>
      <c r="D1945" s="58" t="s">
        <v>37</v>
      </c>
      <c r="E1945" s="58" t="s">
        <v>45</v>
      </c>
      <c r="F1945" s="58" t="s">
        <v>119</v>
      </c>
      <c r="G1945" s="59">
        <v>3652.19</v>
      </c>
      <c r="H1945" s="57">
        <v>443709741</v>
      </c>
      <c r="I1945" s="59">
        <v>0</v>
      </c>
      <c r="J1945" s="59">
        <v>0</v>
      </c>
      <c r="K1945" s="59">
        <v>0</v>
      </c>
      <c r="L1945" s="59">
        <v>0</v>
      </c>
      <c r="M1945" s="59">
        <v>9882.5400000000009</v>
      </c>
      <c r="N1945" s="58" t="s">
        <v>118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60">
        <v>45919.433657407404</v>
      </c>
      <c r="B1946" s="61">
        <v>444490560</v>
      </c>
      <c r="C1946" s="62" t="s">
        <v>36</v>
      </c>
      <c r="D1946" s="62" t="s">
        <v>38</v>
      </c>
      <c r="E1946" s="62" t="s">
        <v>46</v>
      </c>
      <c r="F1946" s="62" t="s">
        <v>119</v>
      </c>
      <c r="G1946" s="63">
        <v>3652.8</v>
      </c>
      <c r="H1946" s="61">
        <v>443710849</v>
      </c>
      <c r="I1946" s="63">
        <v>0</v>
      </c>
      <c r="J1946" s="63">
        <v>0</v>
      </c>
      <c r="K1946" s="63">
        <v>0</v>
      </c>
      <c r="L1946" s="63">
        <v>3.66</v>
      </c>
      <c r="M1946" s="63">
        <v>9886.2000000000007</v>
      </c>
      <c r="N1946" s="62" t="s">
        <v>1401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6">
        <v>45919.433657407404</v>
      </c>
      <c r="B1947" s="57">
        <v>444490561</v>
      </c>
      <c r="C1947" s="58" t="s">
        <v>36</v>
      </c>
      <c r="D1947" s="58" t="s">
        <v>38</v>
      </c>
      <c r="E1947" s="58" t="s">
        <v>46</v>
      </c>
      <c r="F1947" s="58" t="s">
        <v>119</v>
      </c>
      <c r="G1947" s="59">
        <v>3652.8</v>
      </c>
      <c r="H1947" s="57">
        <v>443710850</v>
      </c>
      <c r="I1947" s="59">
        <v>0</v>
      </c>
      <c r="J1947" s="59">
        <v>0</v>
      </c>
      <c r="K1947" s="59">
        <v>0</v>
      </c>
      <c r="L1947" s="59">
        <v>3.05</v>
      </c>
      <c r="M1947" s="59">
        <v>9889.25</v>
      </c>
      <c r="N1947" s="58" t="s">
        <v>1402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60">
        <v>45919.43377314815</v>
      </c>
      <c r="B1948" s="61">
        <v>444490583</v>
      </c>
      <c r="C1948" s="62" t="s">
        <v>36</v>
      </c>
      <c r="D1948" s="62" t="s">
        <v>37</v>
      </c>
      <c r="E1948" s="62" t="s">
        <v>45</v>
      </c>
      <c r="F1948" s="62" t="s">
        <v>119</v>
      </c>
      <c r="G1948" s="63">
        <v>3653.45</v>
      </c>
      <c r="H1948" s="61">
        <v>443710871</v>
      </c>
      <c r="I1948" s="63">
        <v>0</v>
      </c>
      <c r="J1948" s="63">
        <v>0</v>
      </c>
      <c r="K1948" s="63">
        <v>0</v>
      </c>
      <c r="L1948" s="63">
        <v>0</v>
      </c>
      <c r="M1948" s="63">
        <v>9889.25</v>
      </c>
      <c r="N1948" s="62" t="s">
        <v>1384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6">
        <v>45919.43377314815</v>
      </c>
      <c r="B1949" s="57">
        <v>444490584</v>
      </c>
      <c r="C1949" s="58" t="s">
        <v>36</v>
      </c>
      <c r="D1949" s="58" t="s">
        <v>37</v>
      </c>
      <c r="E1949" s="58" t="s">
        <v>45</v>
      </c>
      <c r="F1949" s="58" t="s">
        <v>119</v>
      </c>
      <c r="G1949" s="59">
        <v>3653.45</v>
      </c>
      <c r="H1949" s="57">
        <v>443710872</v>
      </c>
      <c r="I1949" s="59">
        <v>0</v>
      </c>
      <c r="J1949" s="59">
        <v>0</v>
      </c>
      <c r="K1949" s="59">
        <v>0</v>
      </c>
      <c r="L1949" s="59">
        <v>0</v>
      </c>
      <c r="M1949" s="59">
        <v>9889.25</v>
      </c>
      <c r="N1949" s="58" t="s">
        <v>115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60">
        <v>45919.434814814813</v>
      </c>
      <c r="B1950" s="61">
        <v>444491126</v>
      </c>
      <c r="C1950" s="62" t="s">
        <v>36</v>
      </c>
      <c r="D1950" s="62" t="s">
        <v>37</v>
      </c>
      <c r="E1950" s="62" t="s">
        <v>45</v>
      </c>
      <c r="F1950" s="62" t="s">
        <v>119</v>
      </c>
      <c r="G1950" s="63">
        <v>3652.92</v>
      </c>
      <c r="H1950" s="61">
        <v>443711420</v>
      </c>
      <c r="I1950" s="63">
        <v>0</v>
      </c>
      <c r="J1950" s="63">
        <v>0</v>
      </c>
      <c r="K1950" s="63">
        <v>0</v>
      </c>
      <c r="L1950" s="63">
        <v>0</v>
      </c>
      <c r="M1950" s="63">
        <v>9889.25</v>
      </c>
      <c r="N1950" s="62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6">
        <v>45919.434814814813</v>
      </c>
      <c r="B1951" s="57">
        <v>444491128</v>
      </c>
      <c r="C1951" s="58" t="s">
        <v>36</v>
      </c>
      <c r="D1951" s="58" t="s">
        <v>37</v>
      </c>
      <c r="E1951" s="58" t="s">
        <v>45</v>
      </c>
      <c r="F1951" s="58" t="s">
        <v>119</v>
      </c>
      <c r="G1951" s="59">
        <v>3652.87</v>
      </c>
      <c r="H1951" s="57">
        <v>443711422</v>
      </c>
      <c r="I1951" s="59">
        <v>0</v>
      </c>
      <c r="J1951" s="59">
        <v>0</v>
      </c>
      <c r="K1951" s="59">
        <v>0</v>
      </c>
      <c r="L1951" s="59">
        <v>0</v>
      </c>
      <c r="M1951" s="59">
        <v>9889.25</v>
      </c>
      <c r="N1951" s="58" t="s">
        <v>113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60">
        <v>45919.434814814813</v>
      </c>
      <c r="B1952" s="61">
        <v>444491130</v>
      </c>
      <c r="C1952" s="62" t="s">
        <v>36</v>
      </c>
      <c r="D1952" s="62" t="s">
        <v>37</v>
      </c>
      <c r="E1952" s="62" t="s">
        <v>45</v>
      </c>
      <c r="F1952" s="62" t="s">
        <v>119</v>
      </c>
      <c r="G1952" s="63">
        <v>3652.87</v>
      </c>
      <c r="H1952" s="61">
        <v>443711424</v>
      </c>
      <c r="I1952" s="63">
        <v>0</v>
      </c>
      <c r="J1952" s="63">
        <v>0</v>
      </c>
      <c r="K1952" s="63">
        <v>0</v>
      </c>
      <c r="L1952" s="63">
        <v>0</v>
      </c>
      <c r="M1952" s="63">
        <v>9889.25</v>
      </c>
      <c r="N1952" s="62" t="s">
        <v>108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6">
        <v>45919.434814814813</v>
      </c>
      <c r="B1953" s="57">
        <v>444491132</v>
      </c>
      <c r="C1953" s="58" t="s">
        <v>36</v>
      </c>
      <c r="D1953" s="58" t="s">
        <v>37</v>
      </c>
      <c r="E1953" s="58" t="s">
        <v>45</v>
      </c>
      <c r="F1953" s="58" t="s">
        <v>119</v>
      </c>
      <c r="G1953" s="59">
        <v>3652.87</v>
      </c>
      <c r="H1953" s="57">
        <v>443711426</v>
      </c>
      <c r="I1953" s="59">
        <v>0</v>
      </c>
      <c r="J1953" s="59">
        <v>0</v>
      </c>
      <c r="K1953" s="59">
        <v>0</v>
      </c>
      <c r="L1953" s="59">
        <v>0</v>
      </c>
      <c r="M1953" s="59">
        <v>9889.25</v>
      </c>
      <c r="N1953" s="5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60">
        <v>45919.43482638889</v>
      </c>
      <c r="B1954" s="61">
        <v>444491133</v>
      </c>
      <c r="C1954" s="62" t="s">
        <v>36</v>
      </c>
      <c r="D1954" s="62" t="s">
        <v>37</v>
      </c>
      <c r="E1954" s="62" t="s">
        <v>45</v>
      </c>
      <c r="F1954" s="62" t="s">
        <v>119</v>
      </c>
      <c r="G1954" s="63">
        <v>3652.87</v>
      </c>
      <c r="H1954" s="61">
        <v>443711427</v>
      </c>
      <c r="I1954" s="63">
        <v>0</v>
      </c>
      <c r="J1954" s="63">
        <v>0</v>
      </c>
      <c r="K1954" s="63">
        <v>0</v>
      </c>
      <c r="L1954" s="63">
        <v>0</v>
      </c>
      <c r="M1954" s="63">
        <v>9889.25</v>
      </c>
      <c r="N1954" s="62" t="s">
        <v>107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6">
        <v>45919.43482638889</v>
      </c>
      <c r="B1955" s="57">
        <v>444491134</v>
      </c>
      <c r="C1955" s="58" t="s">
        <v>36</v>
      </c>
      <c r="D1955" s="58" t="s">
        <v>37</v>
      </c>
      <c r="E1955" s="58" t="s">
        <v>45</v>
      </c>
      <c r="F1955" s="58" t="s">
        <v>119</v>
      </c>
      <c r="G1955" s="59">
        <v>3652.84</v>
      </c>
      <c r="H1955" s="57">
        <v>443711428</v>
      </c>
      <c r="I1955" s="59">
        <v>0</v>
      </c>
      <c r="J1955" s="59">
        <v>0</v>
      </c>
      <c r="K1955" s="59">
        <v>0</v>
      </c>
      <c r="L1955" s="59">
        <v>0</v>
      </c>
      <c r="M1955" s="59">
        <v>9889.25</v>
      </c>
      <c r="N1955" s="5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60">
        <v>45919.43482638889</v>
      </c>
      <c r="B1956" s="61">
        <v>444491135</v>
      </c>
      <c r="C1956" s="62" t="s">
        <v>36</v>
      </c>
      <c r="D1956" s="62" t="s">
        <v>37</v>
      </c>
      <c r="E1956" s="62" t="s">
        <v>45</v>
      </c>
      <c r="F1956" s="62" t="s">
        <v>119</v>
      </c>
      <c r="G1956" s="63">
        <v>3652.84</v>
      </c>
      <c r="H1956" s="61">
        <v>443711429</v>
      </c>
      <c r="I1956" s="63">
        <v>0</v>
      </c>
      <c r="J1956" s="63">
        <v>0</v>
      </c>
      <c r="K1956" s="63">
        <v>0</v>
      </c>
      <c r="L1956" s="63">
        <v>0</v>
      </c>
      <c r="M1956" s="63">
        <v>9889.25</v>
      </c>
      <c r="N1956" s="62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6">
        <v>45919.445451388892</v>
      </c>
      <c r="B1957" s="57">
        <v>444496660</v>
      </c>
      <c r="C1957" s="58" t="s">
        <v>36</v>
      </c>
      <c r="D1957" s="58" t="s">
        <v>38</v>
      </c>
      <c r="E1957" s="58" t="s">
        <v>46</v>
      </c>
      <c r="F1957" s="58" t="s">
        <v>119</v>
      </c>
      <c r="G1957" s="59">
        <v>3651.33</v>
      </c>
      <c r="H1957" s="57">
        <v>443717124</v>
      </c>
      <c r="I1957" s="59">
        <v>0</v>
      </c>
      <c r="J1957" s="59">
        <v>0</v>
      </c>
      <c r="K1957" s="59">
        <v>0</v>
      </c>
      <c r="L1957" s="59">
        <v>-1.54</v>
      </c>
      <c r="M1957" s="59">
        <v>9887.7099999999991</v>
      </c>
      <c r="N1957" s="58" t="s">
        <v>1403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60">
        <v>45919.450648148151</v>
      </c>
      <c r="B1958" s="61">
        <v>444498871</v>
      </c>
      <c r="C1958" s="62" t="s">
        <v>36</v>
      </c>
      <c r="D1958" s="62" t="s">
        <v>38</v>
      </c>
      <c r="E1958" s="62" t="s">
        <v>46</v>
      </c>
      <c r="F1958" s="62" t="s">
        <v>119</v>
      </c>
      <c r="G1958" s="63">
        <v>3654.46</v>
      </c>
      <c r="H1958" s="61">
        <v>443719494</v>
      </c>
      <c r="I1958" s="63">
        <v>0</v>
      </c>
      <c r="J1958" s="63">
        <v>0</v>
      </c>
      <c r="K1958" s="63">
        <v>0</v>
      </c>
      <c r="L1958" s="63">
        <v>1.59</v>
      </c>
      <c r="M1958" s="63">
        <v>9889.2999999999993</v>
      </c>
      <c r="N1958" s="62" t="s">
        <v>1404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6">
        <v>45919.450648148151</v>
      </c>
      <c r="B1959" s="57">
        <v>444498872</v>
      </c>
      <c r="C1959" s="58" t="s">
        <v>36</v>
      </c>
      <c r="D1959" s="58" t="s">
        <v>38</v>
      </c>
      <c r="E1959" s="58" t="s">
        <v>46</v>
      </c>
      <c r="F1959" s="58" t="s">
        <v>119</v>
      </c>
      <c r="G1959" s="59">
        <v>3654.46</v>
      </c>
      <c r="H1959" s="57">
        <v>443719495</v>
      </c>
      <c r="I1959" s="59">
        <v>0</v>
      </c>
      <c r="J1959" s="59">
        <v>0</v>
      </c>
      <c r="K1959" s="59">
        <v>0</v>
      </c>
      <c r="L1959" s="59">
        <v>1.62</v>
      </c>
      <c r="M1959" s="59">
        <v>9890.92</v>
      </c>
      <c r="N1959" s="58" t="s">
        <v>1404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60">
        <v>45919.451469907406</v>
      </c>
      <c r="B1960" s="61">
        <v>444499823</v>
      </c>
      <c r="C1960" s="62" t="s">
        <v>36</v>
      </c>
      <c r="D1960" s="62" t="s">
        <v>38</v>
      </c>
      <c r="E1960" s="62" t="s">
        <v>46</v>
      </c>
      <c r="F1960" s="62" t="s">
        <v>119</v>
      </c>
      <c r="G1960" s="63">
        <v>3655.79</v>
      </c>
      <c r="H1960" s="61">
        <v>443720434</v>
      </c>
      <c r="I1960" s="63">
        <v>0</v>
      </c>
      <c r="J1960" s="63">
        <v>0</v>
      </c>
      <c r="K1960" s="63">
        <v>0</v>
      </c>
      <c r="L1960" s="63">
        <v>3.65</v>
      </c>
      <c r="M1960" s="63">
        <v>9894.57</v>
      </c>
      <c r="N1960" s="62" t="s">
        <v>1405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6">
        <v>45919.451562499999</v>
      </c>
      <c r="B1961" s="57">
        <v>444499890</v>
      </c>
      <c r="C1961" s="58" t="s">
        <v>36</v>
      </c>
      <c r="D1961" s="58" t="s">
        <v>38</v>
      </c>
      <c r="E1961" s="58" t="s">
        <v>46</v>
      </c>
      <c r="F1961" s="58" t="s">
        <v>119</v>
      </c>
      <c r="G1961" s="59">
        <v>3655.95</v>
      </c>
      <c r="H1961" s="57">
        <v>443720499</v>
      </c>
      <c r="I1961" s="59">
        <v>0</v>
      </c>
      <c r="J1961" s="59">
        <v>0</v>
      </c>
      <c r="K1961" s="59">
        <v>0</v>
      </c>
      <c r="L1961" s="59">
        <v>3.08</v>
      </c>
      <c r="M1961" s="59">
        <v>9897.65</v>
      </c>
      <c r="N1961" s="58" t="s">
        <v>1406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60">
        <v>45919.451562499999</v>
      </c>
      <c r="B1962" s="61">
        <v>444499891</v>
      </c>
      <c r="C1962" s="62" t="s">
        <v>36</v>
      </c>
      <c r="D1962" s="62" t="s">
        <v>38</v>
      </c>
      <c r="E1962" s="62" t="s">
        <v>46</v>
      </c>
      <c r="F1962" s="62" t="s">
        <v>119</v>
      </c>
      <c r="G1962" s="63">
        <v>3655.95</v>
      </c>
      <c r="H1962" s="61">
        <v>443720500</v>
      </c>
      <c r="I1962" s="63">
        <v>0</v>
      </c>
      <c r="J1962" s="63">
        <v>0</v>
      </c>
      <c r="K1962" s="63">
        <v>0</v>
      </c>
      <c r="L1962" s="63">
        <v>3.11</v>
      </c>
      <c r="M1962" s="63">
        <v>9900.76</v>
      </c>
      <c r="N1962" s="62" t="s">
        <v>1406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6">
        <v>45919.451689814814</v>
      </c>
      <c r="B1963" s="57">
        <v>444499954</v>
      </c>
      <c r="C1963" s="58" t="s">
        <v>36</v>
      </c>
      <c r="D1963" s="58" t="s">
        <v>38</v>
      </c>
      <c r="E1963" s="58" t="s">
        <v>46</v>
      </c>
      <c r="F1963" s="58" t="s">
        <v>119</v>
      </c>
      <c r="G1963" s="59">
        <v>3656.53</v>
      </c>
      <c r="H1963" s="57">
        <v>443720558</v>
      </c>
      <c r="I1963" s="59">
        <v>0</v>
      </c>
      <c r="J1963" s="59">
        <v>0</v>
      </c>
      <c r="K1963" s="59">
        <v>0</v>
      </c>
      <c r="L1963" s="59">
        <v>3.61</v>
      </c>
      <c r="M1963" s="59">
        <v>9904.3700000000008</v>
      </c>
      <c r="N1963" s="58" t="s">
        <v>1407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60">
        <v>45919.451689814814</v>
      </c>
      <c r="B1964" s="61">
        <v>444499955</v>
      </c>
      <c r="C1964" s="62" t="s">
        <v>36</v>
      </c>
      <c r="D1964" s="62" t="s">
        <v>38</v>
      </c>
      <c r="E1964" s="62" t="s">
        <v>46</v>
      </c>
      <c r="F1964" s="62" t="s">
        <v>119</v>
      </c>
      <c r="G1964" s="63">
        <v>3656.53</v>
      </c>
      <c r="H1964" s="61">
        <v>443720559</v>
      </c>
      <c r="I1964" s="63">
        <v>0</v>
      </c>
      <c r="J1964" s="63">
        <v>0</v>
      </c>
      <c r="K1964" s="63">
        <v>0</v>
      </c>
      <c r="L1964" s="63">
        <v>3.66</v>
      </c>
      <c r="M1964" s="63">
        <v>9908.0300000000007</v>
      </c>
      <c r="N1964" s="62" t="s">
        <v>1408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6">
        <v>45919.453333333331</v>
      </c>
      <c r="B1965" s="57">
        <v>444501080</v>
      </c>
      <c r="C1965" s="58" t="s">
        <v>36</v>
      </c>
      <c r="D1965" s="58" t="s">
        <v>37</v>
      </c>
      <c r="E1965" s="58" t="s">
        <v>45</v>
      </c>
      <c r="F1965" s="58" t="s">
        <v>119</v>
      </c>
      <c r="G1965" s="59">
        <v>3656.54</v>
      </c>
      <c r="H1965" s="57">
        <v>443721685</v>
      </c>
      <c r="I1965" s="59">
        <v>0</v>
      </c>
      <c r="J1965" s="59">
        <v>0</v>
      </c>
      <c r="K1965" s="59">
        <v>0</v>
      </c>
      <c r="L1965" s="59">
        <v>0</v>
      </c>
      <c r="M1965" s="59">
        <v>9908.0300000000007</v>
      </c>
      <c r="N1965" s="58" t="s">
        <v>114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60">
        <v>45919.453402777777</v>
      </c>
      <c r="B1966" s="61">
        <v>444501134</v>
      </c>
      <c r="C1966" s="62" t="s">
        <v>36</v>
      </c>
      <c r="D1966" s="62" t="s">
        <v>38</v>
      </c>
      <c r="E1966" s="62" t="s">
        <v>46</v>
      </c>
      <c r="F1966" s="62" t="s">
        <v>119</v>
      </c>
      <c r="G1966" s="63">
        <v>3656.29</v>
      </c>
      <c r="H1966" s="61">
        <v>443721739</v>
      </c>
      <c r="I1966" s="63">
        <v>0</v>
      </c>
      <c r="J1966" s="63">
        <v>0</v>
      </c>
      <c r="K1966" s="63">
        <v>0</v>
      </c>
      <c r="L1966" s="63">
        <v>4.0999999999999996</v>
      </c>
      <c r="M1966" s="63">
        <v>9912.1299999999992</v>
      </c>
      <c r="N1966" s="62" t="s">
        <v>1409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6">
        <v>45919.453402777777</v>
      </c>
      <c r="B1967" s="57">
        <v>444501135</v>
      </c>
      <c r="C1967" s="58" t="s">
        <v>36</v>
      </c>
      <c r="D1967" s="58" t="s">
        <v>38</v>
      </c>
      <c r="E1967" s="58" t="s">
        <v>46</v>
      </c>
      <c r="F1967" s="58" t="s">
        <v>119</v>
      </c>
      <c r="G1967" s="59">
        <v>3656.29</v>
      </c>
      <c r="H1967" s="57">
        <v>443721740</v>
      </c>
      <c r="I1967" s="59">
        <v>0</v>
      </c>
      <c r="J1967" s="59">
        <v>0</v>
      </c>
      <c r="K1967" s="59">
        <v>0</v>
      </c>
      <c r="L1967" s="59">
        <v>2.84</v>
      </c>
      <c r="M1967" s="59">
        <v>9914.9699999999993</v>
      </c>
      <c r="N1967" s="58" t="s">
        <v>1409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60">
        <v>45919.453402777777</v>
      </c>
      <c r="B1968" s="61">
        <v>444501136</v>
      </c>
      <c r="C1968" s="62" t="s">
        <v>36</v>
      </c>
      <c r="D1968" s="62" t="s">
        <v>38</v>
      </c>
      <c r="E1968" s="62" t="s">
        <v>46</v>
      </c>
      <c r="F1968" s="62" t="s">
        <v>119</v>
      </c>
      <c r="G1968" s="63">
        <v>3656.29</v>
      </c>
      <c r="H1968" s="61">
        <v>443721741</v>
      </c>
      <c r="I1968" s="63">
        <v>0</v>
      </c>
      <c r="J1968" s="63">
        <v>0</v>
      </c>
      <c r="K1968" s="63">
        <v>0</v>
      </c>
      <c r="L1968" s="63">
        <v>2.84</v>
      </c>
      <c r="M1968" s="63">
        <v>9917.81</v>
      </c>
      <c r="N1968" s="62" t="s">
        <v>1409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6">
        <v>45919.453449074077</v>
      </c>
      <c r="B1969" s="57">
        <v>444501171</v>
      </c>
      <c r="C1969" s="58" t="s">
        <v>36</v>
      </c>
      <c r="D1969" s="58" t="s">
        <v>37</v>
      </c>
      <c r="E1969" s="58" t="s">
        <v>45</v>
      </c>
      <c r="F1969" s="58" t="s">
        <v>119</v>
      </c>
      <c r="G1969" s="59">
        <v>3656.07</v>
      </c>
      <c r="H1969" s="57">
        <v>443721777</v>
      </c>
      <c r="I1969" s="59">
        <v>0</v>
      </c>
      <c r="J1969" s="59">
        <v>0</v>
      </c>
      <c r="K1969" s="59">
        <v>0</v>
      </c>
      <c r="L1969" s="59">
        <v>0</v>
      </c>
      <c r="M1969" s="59">
        <v>9917.81</v>
      </c>
      <c r="N1969" s="58" t="s">
        <v>1384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60">
        <v>45919.453449074077</v>
      </c>
      <c r="B1970" s="61">
        <v>444501175</v>
      </c>
      <c r="C1970" s="62" t="s">
        <v>36</v>
      </c>
      <c r="D1970" s="62" t="s">
        <v>37</v>
      </c>
      <c r="E1970" s="62" t="s">
        <v>45</v>
      </c>
      <c r="F1970" s="62" t="s">
        <v>119</v>
      </c>
      <c r="G1970" s="63">
        <v>3656.13</v>
      </c>
      <c r="H1970" s="61">
        <v>443721781</v>
      </c>
      <c r="I1970" s="63">
        <v>0</v>
      </c>
      <c r="J1970" s="63">
        <v>0</v>
      </c>
      <c r="K1970" s="63">
        <v>0</v>
      </c>
      <c r="L1970" s="63">
        <v>0</v>
      </c>
      <c r="M1970" s="63">
        <v>9917.81</v>
      </c>
      <c r="N1970" s="62" t="s">
        <v>115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6">
        <v>45919.453449074077</v>
      </c>
      <c r="B1971" s="57">
        <v>444501180</v>
      </c>
      <c r="C1971" s="58" t="s">
        <v>36</v>
      </c>
      <c r="D1971" s="58" t="s">
        <v>37</v>
      </c>
      <c r="E1971" s="58" t="s">
        <v>45</v>
      </c>
      <c r="F1971" s="58" t="s">
        <v>119</v>
      </c>
      <c r="G1971" s="59">
        <v>3656.11</v>
      </c>
      <c r="H1971" s="57">
        <v>443721786</v>
      </c>
      <c r="I1971" s="59">
        <v>0</v>
      </c>
      <c r="J1971" s="59">
        <v>0</v>
      </c>
      <c r="K1971" s="59">
        <v>0</v>
      </c>
      <c r="L1971" s="59">
        <v>0</v>
      </c>
      <c r="M1971" s="59">
        <v>9917.81</v>
      </c>
      <c r="N1971" s="58" t="s">
        <v>118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60">
        <v>45919.453796296293</v>
      </c>
      <c r="B1972" s="61">
        <v>444501522</v>
      </c>
      <c r="C1972" s="62" t="s">
        <v>36</v>
      </c>
      <c r="D1972" s="62" t="s">
        <v>37</v>
      </c>
      <c r="E1972" s="62" t="s">
        <v>45</v>
      </c>
      <c r="F1972" s="62" t="s">
        <v>119</v>
      </c>
      <c r="G1972" s="63">
        <v>3655.66</v>
      </c>
      <c r="H1972" s="61">
        <v>443722132</v>
      </c>
      <c r="I1972" s="63">
        <v>0</v>
      </c>
      <c r="J1972" s="63">
        <v>0</v>
      </c>
      <c r="K1972" s="63">
        <v>0</v>
      </c>
      <c r="L1972" s="63">
        <v>0</v>
      </c>
      <c r="M1972" s="63">
        <v>9917.81</v>
      </c>
      <c r="N1972" s="62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6">
        <v>45919.453796296293</v>
      </c>
      <c r="B1973" s="57">
        <v>444501524</v>
      </c>
      <c r="C1973" s="58" t="s">
        <v>36</v>
      </c>
      <c r="D1973" s="58" t="s">
        <v>37</v>
      </c>
      <c r="E1973" s="58" t="s">
        <v>45</v>
      </c>
      <c r="F1973" s="58" t="s">
        <v>119</v>
      </c>
      <c r="G1973" s="59">
        <v>3655.66</v>
      </c>
      <c r="H1973" s="57">
        <v>443722134</v>
      </c>
      <c r="I1973" s="59">
        <v>0</v>
      </c>
      <c r="J1973" s="59">
        <v>0</v>
      </c>
      <c r="K1973" s="59">
        <v>0</v>
      </c>
      <c r="L1973" s="59">
        <v>0</v>
      </c>
      <c r="M1973" s="59">
        <v>9917.81</v>
      </c>
      <c r="N1973" s="58" t="s">
        <v>108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60">
        <v>45919.453796296293</v>
      </c>
      <c r="B1974" s="61">
        <v>444501527</v>
      </c>
      <c r="C1974" s="62" t="s">
        <v>36</v>
      </c>
      <c r="D1974" s="62" t="s">
        <v>37</v>
      </c>
      <c r="E1974" s="62" t="s">
        <v>45</v>
      </c>
      <c r="F1974" s="62" t="s">
        <v>119</v>
      </c>
      <c r="G1974" s="63">
        <v>3655.66</v>
      </c>
      <c r="H1974" s="61">
        <v>443722137</v>
      </c>
      <c r="I1974" s="63">
        <v>0</v>
      </c>
      <c r="J1974" s="63">
        <v>0</v>
      </c>
      <c r="K1974" s="63">
        <v>0</v>
      </c>
      <c r="L1974" s="63">
        <v>0</v>
      </c>
      <c r="M1974" s="63">
        <v>9917.81</v>
      </c>
      <c r="N1974" s="62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6">
        <v>45919.453796296293</v>
      </c>
      <c r="B1975" s="57">
        <v>444501532</v>
      </c>
      <c r="C1975" s="58" t="s">
        <v>36</v>
      </c>
      <c r="D1975" s="58" t="s">
        <v>37</v>
      </c>
      <c r="E1975" s="58" t="s">
        <v>45</v>
      </c>
      <c r="F1975" s="58" t="s">
        <v>119</v>
      </c>
      <c r="G1975" s="59">
        <v>3655.66</v>
      </c>
      <c r="H1975" s="57">
        <v>443722142</v>
      </c>
      <c r="I1975" s="59">
        <v>0</v>
      </c>
      <c r="J1975" s="59">
        <v>0</v>
      </c>
      <c r="K1975" s="59">
        <v>0</v>
      </c>
      <c r="L1975" s="59">
        <v>0</v>
      </c>
      <c r="M1975" s="59">
        <v>9917.81</v>
      </c>
      <c r="N1975" s="58" t="s">
        <v>113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60">
        <v>45919.45380787037</v>
      </c>
      <c r="B1976" s="61">
        <v>444501535</v>
      </c>
      <c r="C1976" s="62" t="s">
        <v>36</v>
      </c>
      <c r="D1976" s="62" t="s">
        <v>37</v>
      </c>
      <c r="E1976" s="62" t="s">
        <v>45</v>
      </c>
      <c r="F1976" s="62" t="s">
        <v>119</v>
      </c>
      <c r="G1976" s="63">
        <v>3655.69</v>
      </c>
      <c r="H1976" s="61">
        <v>443722145</v>
      </c>
      <c r="I1976" s="63">
        <v>0</v>
      </c>
      <c r="J1976" s="63">
        <v>0</v>
      </c>
      <c r="K1976" s="63">
        <v>0</v>
      </c>
      <c r="L1976" s="63">
        <v>0</v>
      </c>
      <c r="M1976" s="63">
        <v>9917.81</v>
      </c>
      <c r="N1976" s="62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6">
        <v>45919.45380787037</v>
      </c>
      <c r="B1977" s="57">
        <v>444501539</v>
      </c>
      <c r="C1977" s="58" t="s">
        <v>36</v>
      </c>
      <c r="D1977" s="58" t="s">
        <v>37</v>
      </c>
      <c r="E1977" s="58" t="s">
        <v>45</v>
      </c>
      <c r="F1977" s="58" t="s">
        <v>119</v>
      </c>
      <c r="G1977" s="59">
        <v>3655.69</v>
      </c>
      <c r="H1977" s="57">
        <v>443722149</v>
      </c>
      <c r="I1977" s="59">
        <v>0</v>
      </c>
      <c r="J1977" s="59">
        <v>0</v>
      </c>
      <c r="K1977" s="59">
        <v>0</v>
      </c>
      <c r="L1977" s="59">
        <v>0</v>
      </c>
      <c r="M1977" s="59">
        <v>9917.81</v>
      </c>
      <c r="N1977" s="5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60">
        <v>45919.45380787037</v>
      </c>
      <c r="B1978" s="61">
        <v>444501544</v>
      </c>
      <c r="C1978" s="62" t="s">
        <v>36</v>
      </c>
      <c r="D1978" s="62" t="s">
        <v>37</v>
      </c>
      <c r="E1978" s="62" t="s">
        <v>45</v>
      </c>
      <c r="F1978" s="62" t="s">
        <v>119</v>
      </c>
      <c r="G1978" s="63">
        <v>3655.69</v>
      </c>
      <c r="H1978" s="61">
        <v>443722154</v>
      </c>
      <c r="I1978" s="63">
        <v>0</v>
      </c>
      <c r="J1978" s="63">
        <v>0</v>
      </c>
      <c r="K1978" s="63">
        <v>0</v>
      </c>
      <c r="L1978" s="63">
        <v>0</v>
      </c>
      <c r="M1978" s="63">
        <v>9917.81</v>
      </c>
      <c r="N1978" s="62" t="s">
        <v>107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6">
        <v>45919.455648148149</v>
      </c>
      <c r="B1979" s="57">
        <v>444502083</v>
      </c>
      <c r="C1979" s="58" t="s">
        <v>36</v>
      </c>
      <c r="D1979" s="58" t="s">
        <v>37</v>
      </c>
      <c r="E1979" s="58" t="s">
        <v>45</v>
      </c>
      <c r="F1979" s="58" t="s">
        <v>119</v>
      </c>
      <c r="G1979" s="59">
        <v>3655.06</v>
      </c>
      <c r="H1979" s="57">
        <v>443722679</v>
      </c>
      <c r="I1979" s="59">
        <v>0</v>
      </c>
      <c r="J1979" s="59">
        <v>0</v>
      </c>
      <c r="K1979" s="59">
        <v>0</v>
      </c>
      <c r="L1979" s="59">
        <v>0</v>
      </c>
      <c r="M1979" s="59">
        <v>9917.81</v>
      </c>
      <c r="N1979" s="5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60">
        <v>45919.457407407404</v>
      </c>
      <c r="B1980" s="61">
        <v>444502671</v>
      </c>
      <c r="C1980" s="62" t="s">
        <v>36</v>
      </c>
      <c r="D1980" s="62" t="s">
        <v>38</v>
      </c>
      <c r="E1980" s="62" t="s">
        <v>46</v>
      </c>
      <c r="F1980" s="62" t="s">
        <v>119</v>
      </c>
      <c r="G1980" s="63">
        <v>3654.15</v>
      </c>
      <c r="H1980" s="61">
        <v>443723256</v>
      </c>
      <c r="I1980" s="63">
        <v>0</v>
      </c>
      <c r="J1980" s="63">
        <v>0</v>
      </c>
      <c r="K1980" s="63">
        <v>0</v>
      </c>
      <c r="L1980" s="63">
        <v>-1.51</v>
      </c>
      <c r="M1980" s="63">
        <v>9916.2999999999993</v>
      </c>
      <c r="N1980" s="62" t="s">
        <v>1410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6">
        <v>45919.458657407406</v>
      </c>
      <c r="B1981" s="57">
        <v>444503155</v>
      </c>
      <c r="C1981" s="58" t="s">
        <v>36</v>
      </c>
      <c r="D1981" s="58" t="s">
        <v>38</v>
      </c>
      <c r="E1981" s="58" t="s">
        <v>46</v>
      </c>
      <c r="F1981" s="58" t="s">
        <v>119</v>
      </c>
      <c r="G1981" s="59">
        <v>3653.53</v>
      </c>
      <c r="H1981" s="57">
        <v>443723739</v>
      </c>
      <c r="I1981" s="59">
        <v>0</v>
      </c>
      <c r="J1981" s="59">
        <v>0</v>
      </c>
      <c r="K1981" s="59">
        <v>0</v>
      </c>
      <c r="L1981" s="59">
        <v>-3.01</v>
      </c>
      <c r="M1981" s="59">
        <v>9913.2900000000009</v>
      </c>
      <c r="N1981" s="58" t="s">
        <v>1411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60">
        <v>45919.459120370368</v>
      </c>
      <c r="B1982" s="61">
        <v>444503467</v>
      </c>
      <c r="C1982" s="62" t="s">
        <v>36</v>
      </c>
      <c r="D1982" s="62" t="s">
        <v>38</v>
      </c>
      <c r="E1982" s="62" t="s">
        <v>45</v>
      </c>
      <c r="F1982" s="62" t="s">
        <v>119</v>
      </c>
      <c r="G1982" s="63">
        <v>3653.56</v>
      </c>
      <c r="H1982" s="61">
        <v>443724047</v>
      </c>
      <c r="I1982" s="63">
        <v>0</v>
      </c>
      <c r="J1982" s="63">
        <v>0</v>
      </c>
      <c r="K1982" s="63">
        <v>0</v>
      </c>
      <c r="L1982" s="63">
        <v>0</v>
      </c>
      <c r="M1982" s="63">
        <v>9913.2900000000009</v>
      </c>
      <c r="N1982" s="62" t="s">
        <v>114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6">
        <v>45919.459328703706</v>
      </c>
      <c r="B1983" s="57">
        <v>444503526</v>
      </c>
      <c r="C1983" s="58" t="s">
        <v>36</v>
      </c>
      <c r="D1983" s="58" t="s">
        <v>38</v>
      </c>
      <c r="E1983" s="58" t="s">
        <v>46</v>
      </c>
      <c r="F1983" s="58" t="s">
        <v>119</v>
      </c>
      <c r="G1983" s="59">
        <v>3653.11</v>
      </c>
      <c r="H1983" s="57">
        <v>443724106</v>
      </c>
      <c r="I1983" s="59">
        <v>0</v>
      </c>
      <c r="J1983" s="59">
        <v>0</v>
      </c>
      <c r="K1983" s="59">
        <v>0</v>
      </c>
      <c r="L1983" s="59">
        <v>-3.02</v>
      </c>
      <c r="M1983" s="59">
        <v>9910.27</v>
      </c>
      <c r="N1983" s="58" t="s">
        <v>828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60">
        <v>45919.459328703706</v>
      </c>
      <c r="B1984" s="61">
        <v>444503527</v>
      </c>
      <c r="C1984" s="62" t="s">
        <v>36</v>
      </c>
      <c r="D1984" s="62" t="s">
        <v>38</v>
      </c>
      <c r="E1984" s="62" t="s">
        <v>46</v>
      </c>
      <c r="F1984" s="62" t="s">
        <v>119</v>
      </c>
      <c r="G1984" s="63">
        <v>3653.11</v>
      </c>
      <c r="H1984" s="61">
        <v>443724107</v>
      </c>
      <c r="I1984" s="63">
        <v>0</v>
      </c>
      <c r="J1984" s="63">
        <v>0</v>
      </c>
      <c r="K1984" s="63">
        <v>0</v>
      </c>
      <c r="L1984" s="63">
        <v>-3</v>
      </c>
      <c r="M1984" s="63">
        <v>9907.27</v>
      </c>
      <c r="N1984" s="62" t="s">
        <v>828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6">
        <v>45919.459328703706</v>
      </c>
      <c r="B1985" s="57">
        <v>444503528</v>
      </c>
      <c r="C1985" s="58" t="s">
        <v>36</v>
      </c>
      <c r="D1985" s="58" t="s">
        <v>38</v>
      </c>
      <c r="E1985" s="58" t="s">
        <v>46</v>
      </c>
      <c r="F1985" s="58" t="s">
        <v>119</v>
      </c>
      <c r="G1985" s="59">
        <v>3653.11</v>
      </c>
      <c r="H1985" s="57">
        <v>443724108</v>
      </c>
      <c r="I1985" s="59">
        <v>0</v>
      </c>
      <c r="J1985" s="59">
        <v>0</v>
      </c>
      <c r="K1985" s="59">
        <v>0</v>
      </c>
      <c r="L1985" s="59">
        <v>-2.5499999999999998</v>
      </c>
      <c r="M1985" s="59">
        <v>9904.7199999999993</v>
      </c>
      <c r="N1985" s="58" t="s">
        <v>827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60">
        <v>45919.459467592591</v>
      </c>
      <c r="B1986" s="61">
        <v>444503572</v>
      </c>
      <c r="C1986" s="62" t="s">
        <v>36</v>
      </c>
      <c r="D1986" s="62" t="s">
        <v>38</v>
      </c>
      <c r="E1986" s="62" t="s">
        <v>46</v>
      </c>
      <c r="F1986" s="62" t="s">
        <v>119</v>
      </c>
      <c r="G1986" s="63">
        <v>3653.05</v>
      </c>
      <c r="H1986" s="61">
        <v>443724153</v>
      </c>
      <c r="I1986" s="63">
        <v>0</v>
      </c>
      <c r="J1986" s="63">
        <v>0</v>
      </c>
      <c r="K1986" s="63">
        <v>0</v>
      </c>
      <c r="L1986" s="63">
        <v>-3.02</v>
      </c>
      <c r="M1986" s="63">
        <v>9901.7000000000007</v>
      </c>
      <c r="N1986" s="62" t="s">
        <v>1412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6">
        <v>45919.459814814814</v>
      </c>
      <c r="B1987" s="57">
        <v>444503723</v>
      </c>
      <c r="C1987" s="58" t="s">
        <v>36</v>
      </c>
      <c r="D1987" s="58" t="s">
        <v>38</v>
      </c>
      <c r="E1987" s="58" t="s">
        <v>45</v>
      </c>
      <c r="F1987" s="58" t="s">
        <v>119</v>
      </c>
      <c r="G1987" s="59">
        <v>3653.44</v>
      </c>
      <c r="H1987" s="57">
        <v>443724299</v>
      </c>
      <c r="I1987" s="59">
        <v>0</v>
      </c>
      <c r="J1987" s="59">
        <v>0</v>
      </c>
      <c r="K1987" s="59">
        <v>0</v>
      </c>
      <c r="L1987" s="59">
        <v>0</v>
      </c>
      <c r="M1987" s="59">
        <v>9901.7000000000007</v>
      </c>
      <c r="N1987" s="58" t="s">
        <v>118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60">
        <v>45919.459814814814</v>
      </c>
      <c r="B1988" s="61">
        <v>444503725</v>
      </c>
      <c r="C1988" s="62" t="s">
        <v>36</v>
      </c>
      <c r="D1988" s="62" t="s">
        <v>38</v>
      </c>
      <c r="E1988" s="62" t="s">
        <v>45</v>
      </c>
      <c r="F1988" s="62" t="s">
        <v>119</v>
      </c>
      <c r="G1988" s="63">
        <v>3653.43</v>
      </c>
      <c r="H1988" s="61">
        <v>443724301</v>
      </c>
      <c r="I1988" s="63">
        <v>0</v>
      </c>
      <c r="J1988" s="63">
        <v>0</v>
      </c>
      <c r="K1988" s="63">
        <v>0</v>
      </c>
      <c r="L1988" s="63">
        <v>0</v>
      </c>
      <c r="M1988" s="63">
        <v>9901.7000000000007</v>
      </c>
      <c r="N1988" s="62" t="s">
        <v>115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6">
        <v>45919.460625</v>
      </c>
      <c r="B1989" s="57">
        <v>444504241</v>
      </c>
      <c r="C1989" s="58" t="s">
        <v>36</v>
      </c>
      <c r="D1989" s="58" t="s">
        <v>37</v>
      </c>
      <c r="E1989" s="58" t="s">
        <v>45</v>
      </c>
      <c r="F1989" s="58" t="s">
        <v>119</v>
      </c>
      <c r="G1989" s="59">
        <v>3654.41</v>
      </c>
      <c r="H1989" s="57">
        <v>443724814</v>
      </c>
      <c r="I1989" s="59">
        <v>0</v>
      </c>
      <c r="J1989" s="59">
        <v>0</v>
      </c>
      <c r="K1989" s="59">
        <v>0</v>
      </c>
      <c r="L1989" s="59">
        <v>0</v>
      </c>
      <c r="M1989" s="59">
        <v>9901.7000000000007</v>
      </c>
      <c r="N1989" s="58" t="s">
        <v>92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60">
        <v>45919.460625</v>
      </c>
      <c r="B1990" s="61">
        <v>444504242</v>
      </c>
      <c r="C1990" s="62" t="s">
        <v>36</v>
      </c>
      <c r="D1990" s="62" t="s">
        <v>37</v>
      </c>
      <c r="E1990" s="62" t="s">
        <v>45</v>
      </c>
      <c r="F1990" s="62" t="s">
        <v>119</v>
      </c>
      <c r="G1990" s="63">
        <v>3654.45</v>
      </c>
      <c r="H1990" s="61">
        <v>443724815</v>
      </c>
      <c r="I1990" s="63">
        <v>0</v>
      </c>
      <c r="J1990" s="63">
        <v>0</v>
      </c>
      <c r="K1990" s="63">
        <v>0</v>
      </c>
      <c r="L1990" s="63">
        <v>0</v>
      </c>
      <c r="M1990" s="63">
        <v>9901.7000000000007</v>
      </c>
      <c r="N1990" s="62" t="s">
        <v>106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6">
        <v>45919.463460648149</v>
      </c>
      <c r="B1991" s="57">
        <v>444505401</v>
      </c>
      <c r="C1991" s="58" t="s">
        <v>36</v>
      </c>
      <c r="D1991" s="58" t="s">
        <v>38</v>
      </c>
      <c r="E1991" s="58" t="s">
        <v>46</v>
      </c>
      <c r="F1991" s="58" t="s">
        <v>119</v>
      </c>
      <c r="G1991" s="59">
        <v>3652.65</v>
      </c>
      <c r="H1991" s="57">
        <v>443726009</v>
      </c>
      <c r="I1991" s="59">
        <v>0</v>
      </c>
      <c r="J1991" s="59">
        <v>0</v>
      </c>
      <c r="K1991" s="59">
        <v>0</v>
      </c>
      <c r="L1991" s="59">
        <v>-3.01</v>
      </c>
      <c r="M1991" s="59">
        <v>9898.69</v>
      </c>
      <c r="N1991" s="58" t="s">
        <v>1413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60">
        <v>45919.463460648149</v>
      </c>
      <c r="B1992" s="61">
        <v>444505404</v>
      </c>
      <c r="C1992" s="62" t="s">
        <v>36</v>
      </c>
      <c r="D1992" s="62" t="s">
        <v>38</v>
      </c>
      <c r="E1992" s="62" t="s">
        <v>46</v>
      </c>
      <c r="F1992" s="62" t="s">
        <v>119</v>
      </c>
      <c r="G1992" s="63">
        <v>3652.65</v>
      </c>
      <c r="H1992" s="61">
        <v>443726010</v>
      </c>
      <c r="I1992" s="63">
        <v>0</v>
      </c>
      <c r="J1992" s="63">
        <v>0</v>
      </c>
      <c r="K1992" s="63">
        <v>0</v>
      </c>
      <c r="L1992" s="63">
        <v>-3.01</v>
      </c>
      <c r="M1992" s="63">
        <v>9895.68</v>
      </c>
      <c r="N1992" s="62" t="s">
        <v>1413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6">
        <v>45919.463460648149</v>
      </c>
      <c r="B1993" s="57">
        <v>444505405</v>
      </c>
      <c r="C1993" s="58" t="s">
        <v>36</v>
      </c>
      <c r="D1993" s="58" t="s">
        <v>38</v>
      </c>
      <c r="E1993" s="58" t="s">
        <v>46</v>
      </c>
      <c r="F1993" s="58" t="s">
        <v>119</v>
      </c>
      <c r="G1993" s="59">
        <v>3652.65</v>
      </c>
      <c r="H1993" s="57">
        <v>443726011</v>
      </c>
      <c r="I1993" s="59">
        <v>0</v>
      </c>
      <c r="J1993" s="59">
        <v>0</v>
      </c>
      <c r="K1993" s="59">
        <v>0</v>
      </c>
      <c r="L1993" s="59">
        <v>-3.04</v>
      </c>
      <c r="M1993" s="59">
        <v>9892.64</v>
      </c>
      <c r="N1993" s="58" t="s">
        <v>1413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60">
        <v>45919.463460648149</v>
      </c>
      <c r="B1994" s="61">
        <v>444505406</v>
      </c>
      <c r="C1994" s="62" t="s">
        <v>36</v>
      </c>
      <c r="D1994" s="62" t="s">
        <v>38</v>
      </c>
      <c r="E1994" s="62" t="s">
        <v>46</v>
      </c>
      <c r="F1994" s="62" t="s">
        <v>119</v>
      </c>
      <c r="G1994" s="63">
        <v>3652.65</v>
      </c>
      <c r="H1994" s="61">
        <v>443726012</v>
      </c>
      <c r="I1994" s="63">
        <v>0</v>
      </c>
      <c r="J1994" s="63">
        <v>0</v>
      </c>
      <c r="K1994" s="63">
        <v>0</v>
      </c>
      <c r="L1994" s="63">
        <v>-3.04</v>
      </c>
      <c r="M1994" s="63">
        <v>9889.6</v>
      </c>
      <c r="N1994" s="62" t="s">
        <v>1413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6">
        <v>45919.463460648149</v>
      </c>
      <c r="B1995" s="57">
        <v>444505407</v>
      </c>
      <c r="C1995" s="58" t="s">
        <v>36</v>
      </c>
      <c r="D1995" s="58" t="s">
        <v>38</v>
      </c>
      <c r="E1995" s="58" t="s">
        <v>46</v>
      </c>
      <c r="F1995" s="58" t="s">
        <v>119</v>
      </c>
      <c r="G1995" s="59">
        <v>3652.65</v>
      </c>
      <c r="H1995" s="57">
        <v>443726013</v>
      </c>
      <c r="I1995" s="59">
        <v>0</v>
      </c>
      <c r="J1995" s="59">
        <v>0</v>
      </c>
      <c r="K1995" s="59">
        <v>0</v>
      </c>
      <c r="L1995" s="59">
        <v>-3.04</v>
      </c>
      <c r="M1995" s="59">
        <v>9886.56</v>
      </c>
      <c r="N1995" s="58" t="s">
        <v>1413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60">
        <v>45919.466990740744</v>
      </c>
      <c r="B1996" s="61">
        <v>444506541</v>
      </c>
      <c r="C1996" s="62" t="s">
        <v>36</v>
      </c>
      <c r="D1996" s="62" t="s">
        <v>38</v>
      </c>
      <c r="E1996" s="62" t="s">
        <v>45</v>
      </c>
      <c r="F1996" s="62" t="s">
        <v>119</v>
      </c>
      <c r="G1996" s="63">
        <v>3653.07</v>
      </c>
      <c r="H1996" s="61">
        <v>443727153</v>
      </c>
      <c r="I1996" s="63">
        <v>0</v>
      </c>
      <c r="J1996" s="63">
        <v>0</v>
      </c>
      <c r="K1996" s="63">
        <v>0</v>
      </c>
      <c r="L1996" s="63">
        <v>0</v>
      </c>
      <c r="M1996" s="63">
        <v>9886.56</v>
      </c>
      <c r="N1996" s="62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6">
        <v>45919.466990740744</v>
      </c>
      <c r="B1997" s="57">
        <v>444506542</v>
      </c>
      <c r="C1997" s="58" t="s">
        <v>36</v>
      </c>
      <c r="D1997" s="58" t="s">
        <v>38</v>
      </c>
      <c r="E1997" s="58" t="s">
        <v>45</v>
      </c>
      <c r="F1997" s="58" t="s">
        <v>119</v>
      </c>
      <c r="G1997" s="59">
        <v>3653.07</v>
      </c>
      <c r="H1997" s="57">
        <v>443727154</v>
      </c>
      <c r="I1997" s="59">
        <v>0</v>
      </c>
      <c r="J1997" s="59">
        <v>0</v>
      </c>
      <c r="K1997" s="59">
        <v>0</v>
      </c>
      <c r="L1997" s="59">
        <v>0</v>
      </c>
      <c r="M1997" s="59">
        <v>9886.56</v>
      </c>
      <c r="N1997" s="5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60">
        <v>45919.466990740744</v>
      </c>
      <c r="B1998" s="61">
        <v>444506543</v>
      </c>
      <c r="C1998" s="62" t="s">
        <v>36</v>
      </c>
      <c r="D1998" s="62" t="s">
        <v>38</v>
      </c>
      <c r="E1998" s="62" t="s">
        <v>45</v>
      </c>
      <c r="F1998" s="62" t="s">
        <v>119</v>
      </c>
      <c r="G1998" s="63">
        <v>3653.07</v>
      </c>
      <c r="H1998" s="61">
        <v>443727155</v>
      </c>
      <c r="I1998" s="63">
        <v>0</v>
      </c>
      <c r="J1998" s="63">
        <v>0</v>
      </c>
      <c r="K1998" s="63">
        <v>0</v>
      </c>
      <c r="L1998" s="63">
        <v>0</v>
      </c>
      <c r="M1998" s="63">
        <v>9886.56</v>
      </c>
      <c r="N1998" s="62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6">
        <v>45919.466990740744</v>
      </c>
      <c r="B1999" s="57">
        <v>444506544</v>
      </c>
      <c r="C1999" s="58" t="s">
        <v>36</v>
      </c>
      <c r="D1999" s="58" t="s">
        <v>38</v>
      </c>
      <c r="E1999" s="58" t="s">
        <v>45</v>
      </c>
      <c r="F1999" s="58" t="s">
        <v>119</v>
      </c>
      <c r="G1999" s="59">
        <v>3653.07</v>
      </c>
      <c r="H1999" s="57">
        <v>443727156</v>
      </c>
      <c r="I1999" s="59">
        <v>0</v>
      </c>
      <c r="J1999" s="59">
        <v>0</v>
      </c>
      <c r="K1999" s="59">
        <v>0</v>
      </c>
      <c r="L1999" s="59">
        <v>0</v>
      </c>
      <c r="M1999" s="59">
        <v>9886.56</v>
      </c>
      <c r="N1999" s="58" t="s">
        <v>108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60">
        <v>45919.467002314814</v>
      </c>
      <c r="B2000" s="61">
        <v>444506546</v>
      </c>
      <c r="C2000" s="62" t="s">
        <v>36</v>
      </c>
      <c r="D2000" s="62" t="s">
        <v>38</v>
      </c>
      <c r="E2000" s="62" t="s">
        <v>45</v>
      </c>
      <c r="F2000" s="62" t="s">
        <v>119</v>
      </c>
      <c r="G2000" s="63">
        <v>3653.07</v>
      </c>
      <c r="H2000" s="61">
        <v>443727158</v>
      </c>
      <c r="I2000" s="63">
        <v>0</v>
      </c>
      <c r="J2000" s="63">
        <v>0</v>
      </c>
      <c r="K2000" s="63">
        <v>0</v>
      </c>
      <c r="L2000" s="63">
        <v>0</v>
      </c>
      <c r="M2000" s="63">
        <v>9886.56</v>
      </c>
      <c r="N2000" s="62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6">
        <v>45919.467002314814</v>
      </c>
      <c r="B2001" s="57">
        <v>444506548</v>
      </c>
      <c r="C2001" s="58" t="s">
        <v>36</v>
      </c>
      <c r="D2001" s="58" t="s">
        <v>38</v>
      </c>
      <c r="E2001" s="58" t="s">
        <v>45</v>
      </c>
      <c r="F2001" s="58" t="s">
        <v>119</v>
      </c>
      <c r="G2001" s="59">
        <v>3653.07</v>
      </c>
      <c r="H2001" s="57">
        <v>443727160</v>
      </c>
      <c r="I2001" s="59">
        <v>0</v>
      </c>
      <c r="J2001" s="59">
        <v>0</v>
      </c>
      <c r="K2001" s="59">
        <v>0</v>
      </c>
      <c r="L2001" s="59">
        <v>0</v>
      </c>
      <c r="M2001" s="59">
        <v>9886.56</v>
      </c>
      <c r="N2001" s="58" t="s">
        <v>113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60">
        <v>45919.467002314814</v>
      </c>
      <c r="B2002" s="61">
        <v>444506549</v>
      </c>
      <c r="C2002" s="62" t="s">
        <v>36</v>
      </c>
      <c r="D2002" s="62" t="s">
        <v>38</v>
      </c>
      <c r="E2002" s="62" t="s">
        <v>45</v>
      </c>
      <c r="F2002" s="62" t="s">
        <v>119</v>
      </c>
      <c r="G2002" s="63">
        <v>3653.03</v>
      </c>
      <c r="H2002" s="61">
        <v>443727161</v>
      </c>
      <c r="I2002" s="63">
        <v>0</v>
      </c>
      <c r="J2002" s="63">
        <v>0</v>
      </c>
      <c r="K2002" s="63">
        <v>0</v>
      </c>
      <c r="L2002" s="63">
        <v>0</v>
      </c>
      <c r="M2002" s="63">
        <v>9886.56</v>
      </c>
      <c r="N2002" s="62" t="s">
        <v>107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6">
        <v>45919.467789351853</v>
      </c>
      <c r="B2003" s="57">
        <v>444506707</v>
      </c>
      <c r="C2003" s="58" t="s">
        <v>36</v>
      </c>
      <c r="D2003" s="58" t="s">
        <v>38</v>
      </c>
      <c r="E2003" s="58" t="s">
        <v>46</v>
      </c>
      <c r="F2003" s="58" t="s">
        <v>119</v>
      </c>
      <c r="G2003" s="59">
        <v>3652.05</v>
      </c>
      <c r="H2003" s="57">
        <v>443727310</v>
      </c>
      <c r="I2003" s="59">
        <v>0</v>
      </c>
      <c r="J2003" s="59">
        <v>0</v>
      </c>
      <c r="K2003" s="59">
        <v>0</v>
      </c>
      <c r="L2003" s="59">
        <v>-3.01</v>
      </c>
      <c r="M2003" s="59">
        <v>9883.5499999999993</v>
      </c>
      <c r="N2003" s="58" t="s">
        <v>1414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60">
        <v>45919.468622685185</v>
      </c>
      <c r="B2004" s="61">
        <v>444506934</v>
      </c>
      <c r="C2004" s="62" t="s">
        <v>36</v>
      </c>
      <c r="D2004" s="62" t="s">
        <v>38</v>
      </c>
      <c r="E2004" s="62" t="s">
        <v>46</v>
      </c>
      <c r="F2004" s="62" t="s">
        <v>119</v>
      </c>
      <c r="G2004" s="63">
        <v>3651.42</v>
      </c>
      <c r="H2004" s="61">
        <v>443727532</v>
      </c>
      <c r="I2004" s="63">
        <v>0</v>
      </c>
      <c r="J2004" s="63">
        <v>0</v>
      </c>
      <c r="K2004" s="63">
        <v>0</v>
      </c>
      <c r="L2004" s="63">
        <v>-2.99</v>
      </c>
      <c r="M2004" s="63">
        <v>9880.56</v>
      </c>
      <c r="N2004" s="62" t="s">
        <v>1415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6">
        <v>45919.469166666669</v>
      </c>
      <c r="B2005" s="57">
        <v>444507221</v>
      </c>
      <c r="C2005" s="58" t="s">
        <v>36</v>
      </c>
      <c r="D2005" s="58" t="s">
        <v>38</v>
      </c>
      <c r="E2005" s="58" t="s">
        <v>46</v>
      </c>
      <c r="F2005" s="58" t="s">
        <v>119</v>
      </c>
      <c r="G2005" s="59">
        <v>3651.4</v>
      </c>
      <c r="H2005" s="57">
        <v>443727820</v>
      </c>
      <c r="I2005" s="59">
        <v>0</v>
      </c>
      <c r="J2005" s="59">
        <v>0</v>
      </c>
      <c r="K2005" s="59">
        <v>0</v>
      </c>
      <c r="L2005" s="59">
        <v>-3.05</v>
      </c>
      <c r="M2005" s="59">
        <v>9877.51</v>
      </c>
      <c r="N2005" s="58" t="s">
        <v>1416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60">
        <v>45919.469189814816</v>
      </c>
      <c r="B2006" s="61">
        <v>444507231</v>
      </c>
      <c r="C2006" s="62" t="s">
        <v>36</v>
      </c>
      <c r="D2006" s="62" t="s">
        <v>37</v>
      </c>
      <c r="E2006" s="62" t="s">
        <v>46</v>
      </c>
      <c r="F2006" s="62" t="s">
        <v>119</v>
      </c>
      <c r="G2006" s="63">
        <v>3651.56</v>
      </c>
      <c r="H2006" s="61">
        <v>443727830</v>
      </c>
      <c r="I2006" s="63">
        <v>0</v>
      </c>
      <c r="J2006" s="63">
        <v>0</v>
      </c>
      <c r="K2006" s="63">
        <v>0</v>
      </c>
      <c r="L2006" s="63">
        <v>1.51</v>
      </c>
      <c r="M2006" s="63">
        <v>9879.02</v>
      </c>
      <c r="N2006" s="62" t="s">
        <v>1417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6">
        <v>45919.469189814816</v>
      </c>
      <c r="B2007" s="57">
        <v>444507232</v>
      </c>
      <c r="C2007" s="58" t="s">
        <v>36</v>
      </c>
      <c r="D2007" s="58" t="s">
        <v>37</v>
      </c>
      <c r="E2007" s="58" t="s">
        <v>46</v>
      </c>
      <c r="F2007" s="58" t="s">
        <v>119</v>
      </c>
      <c r="G2007" s="59">
        <v>3651.56</v>
      </c>
      <c r="H2007" s="57">
        <v>443727831</v>
      </c>
      <c r="I2007" s="59">
        <v>0</v>
      </c>
      <c r="J2007" s="59">
        <v>0</v>
      </c>
      <c r="K2007" s="59">
        <v>0</v>
      </c>
      <c r="L2007" s="59">
        <v>1.51</v>
      </c>
      <c r="M2007" s="59">
        <v>9880.5300000000007</v>
      </c>
      <c r="N2007" s="58" t="s">
        <v>1417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60">
        <v>45919.469189814816</v>
      </c>
      <c r="B2008" s="61">
        <v>444507233</v>
      </c>
      <c r="C2008" s="62" t="s">
        <v>36</v>
      </c>
      <c r="D2008" s="62" t="s">
        <v>37</v>
      </c>
      <c r="E2008" s="62" t="s">
        <v>46</v>
      </c>
      <c r="F2008" s="62" t="s">
        <v>119</v>
      </c>
      <c r="G2008" s="63">
        <v>3651.56</v>
      </c>
      <c r="H2008" s="61">
        <v>443727832</v>
      </c>
      <c r="I2008" s="63">
        <v>0</v>
      </c>
      <c r="J2008" s="63">
        <v>0</v>
      </c>
      <c r="K2008" s="63">
        <v>0</v>
      </c>
      <c r="L2008" s="63">
        <v>1.47</v>
      </c>
      <c r="M2008" s="63">
        <v>9882</v>
      </c>
      <c r="N2008" s="62" t="s">
        <v>1417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6">
        <v>45919.469502314816</v>
      </c>
      <c r="B2009" s="57">
        <v>444507710</v>
      </c>
      <c r="C2009" s="58" t="s">
        <v>36</v>
      </c>
      <c r="D2009" s="58" t="s">
        <v>37</v>
      </c>
      <c r="E2009" s="58" t="s">
        <v>46</v>
      </c>
      <c r="F2009" s="58" t="s">
        <v>119</v>
      </c>
      <c r="G2009" s="59">
        <v>3651.36</v>
      </c>
      <c r="H2009" s="57">
        <v>443728294</v>
      </c>
      <c r="I2009" s="59">
        <v>0</v>
      </c>
      <c r="J2009" s="59">
        <v>0</v>
      </c>
      <c r="K2009" s="59">
        <v>0</v>
      </c>
      <c r="L2009" s="59">
        <v>2.0699999999999998</v>
      </c>
      <c r="M2009" s="59">
        <v>9884.07</v>
      </c>
      <c r="N2009" s="58" t="s">
        <v>1418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60">
        <v>45919.469537037039</v>
      </c>
      <c r="B2010" s="61">
        <v>444507725</v>
      </c>
      <c r="C2010" s="62" t="s">
        <v>36</v>
      </c>
      <c r="D2010" s="62" t="s">
        <v>38</v>
      </c>
      <c r="E2010" s="62" t="s">
        <v>45</v>
      </c>
      <c r="F2010" s="62" t="s">
        <v>119</v>
      </c>
      <c r="G2010" s="63">
        <v>3651.01</v>
      </c>
      <c r="H2010" s="61">
        <v>443728307</v>
      </c>
      <c r="I2010" s="63">
        <v>0</v>
      </c>
      <c r="J2010" s="63">
        <v>0</v>
      </c>
      <c r="K2010" s="63">
        <v>0</v>
      </c>
      <c r="L2010" s="63">
        <v>0</v>
      </c>
      <c r="M2010" s="63">
        <v>9884.07</v>
      </c>
      <c r="N2010" s="62" t="s">
        <v>1384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6">
        <v>45919.469537037039</v>
      </c>
      <c r="B2011" s="57">
        <v>444507727</v>
      </c>
      <c r="C2011" s="58" t="s">
        <v>36</v>
      </c>
      <c r="D2011" s="58" t="s">
        <v>38</v>
      </c>
      <c r="E2011" s="58" t="s">
        <v>45</v>
      </c>
      <c r="F2011" s="58" t="s">
        <v>119</v>
      </c>
      <c r="G2011" s="59">
        <v>3650.89</v>
      </c>
      <c r="H2011" s="57">
        <v>443728309</v>
      </c>
      <c r="I2011" s="59">
        <v>0</v>
      </c>
      <c r="J2011" s="59">
        <v>0</v>
      </c>
      <c r="K2011" s="59">
        <v>0</v>
      </c>
      <c r="L2011" s="59">
        <v>0</v>
      </c>
      <c r="M2011" s="59">
        <v>9884.07</v>
      </c>
      <c r="N2011" s="58" t="s">
        <v>115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60">
        <v>45919.469768518517</v>
      </c>
      <c r="B2012" s="61">
        <v>444507895</v>
      </c>
      <c r="C2012" s="62" t="s">
        <v>36</v>
      </c>
      <c r="D2012" s="62" t="s">
        <v>38</v>
      </c>
      <c r="E2012" s="62" t="s">
        <v>45</v>
      </c>
      <c r="F2012" s="62" t="s">
        <v>119</v>
      </c>
      <c r="G2012" s="63">
        <v>3651.83</v>
      </c>
      <c r="H2012" s="61">
        <v>443728474</v>
      </c>
      <c r="I2012" s="63">
        <v>0</v>
      </c>
      <c r="J2012" s="63">
        <v>0</v>
      </c>
      <c r="K2012" s="63">
        <v>0</v>
      </c>
      <c r="L2012" s="63">
        <v>0</v>
      </c>
      <c r="M2012" s="63">
        <v>9884.07</v>
      </c>
      <c r="N2012" s="62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6">
        <v>45919.469768518517</v>
      </c>
      <c r="B2013" s="57">
        <v>444507897</v>
      </c>
      <c r="C2013" s="58" t="s">
        <v>36</v>
      </c>
      <c r="D2013" s="58" t="s">
        <v>38</v>
      </c>
      <c r="E2013" s="58" t="s">
        <v>45</v>
      </c>
      <c r="F2013" s="58" t="s">
        <v>119</v>
      </c>
      <c r="G2013" s="59">
        <v>3651.83</v>
      </c>
      <c r="H2013" s="57">
        <v>443728476</v>
      </c>
      <c r="I2013" s="59">
        <v>0</v>
      </c>
      <c r="J2013" s="59">
        <v>0</v>
      </c>
      <c r="K2013" s="59">
        <v>0</v>
      </c>
      <c r="L2013" s="59">
        <v>0</v>
      </c>
      <c r="M2013" s="59">
        <v>9884.07</v>
      </c>
      <c r="N2013" s="58" t="s">
        <v>108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60">
        <v>45919.469768518517</v>
      </c>
      <c r="B2014" s="61">
        <v>444507899</v>
      </c>
      <c r="C2014" s="62" t="s">
        <v>36</v>
      </c>
      <c r="D2014" s="62" t="s">
        <v>38</v>
      </c>
      <c r="E2014" s="62" t="s">
        <v>45</v>
      </c>
      <c r="F2014" s="62" t="s">
        <v>119</v>
      </c>
      <c r="G2014" s="63">
        <v>3651.83</v>
      </c>
      <c r="H2014" s="61">
        <v>443728480</v>
      </c>
      <c r="I2014" s="63">
        <v>0</v>
      </c>
      <c r="J2014" s="63">
        <v>0</v>
      </c>
      <c r="K2014" s="63">
        <v>0</v>
      </c>
      <c r="L2014" s="63">
        <v>0</v>
      </c>
      <c r="M2014" s="63">
        <v>9884.07</v>
      </c>
      <c r="N2014" s="62" t="s">
        <v>107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6">
        <v>45919.469814814816</v>
      </c>
      <c r="B2015" s="57">
        <v>444507915</v>
      </c>
      <c r="C2015" s="58" t="s">
        <v>36</v>
      </c>
      <c r="D2015" s="58" t="s">
        <v>37</v>
      </c>
      <c r="E2015" s="58" t="s">
        <v>46</v>
      </c>
      <c r="F2015" s="58" t="s">
        <v>119</v>
      </c>
      <c r="G2015" s="59">
        <v>3652.16</v>
      </c>
      <c r="H2015" s="57">
        <v>443728494</v>
      </c>
      <c r="I2015" s="59">
        <v>0</v>
      </c>
      <c r="J2015" s="59">
        <v>0</v>
      </c>
      <c r="K2015" s="59">
        <v>0</v>
      </c>
      <c r="L2015" s="59">
        <v>0.91</v>
      </c>
      <c r="M2015" s="59">
        <v>9884.98</v>
      </c>
      <c r="N2015" s="58" t="s">
        <v>1419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60">
        <v>45919.469814814816</v>
      </c>
      <c r="B2016" s="61">
        <v>444507916</v>
      </c>
      <c r="C2016" s="62" t="s">
        <v>36</v>
      </c>
      <c r="D2016" s="62" t="s">
        <v>37</v>
      </c>
      <c r="E2016" s="62" t="s">
        <v>46</v>
      </c>
      <c r="F2016" s="62" t="s">
        <v>119</v>
      </c>
      <c r="G2016" s="63">
        <v>3652.16</v>
      </c>
      <c r="H2016" s="61">
        <v>443728495</v>
      </c>
      <c r="I2016" s="63">
        <v>0</v>
      </c>
      <c r="J2016" s="63">
        <v>0</v>
      </c>
      <c r="K2016" s="63">
        <v>0</v>
      </c>
      <c r="L2016" s="63">
        <v>0.91</v>
      </c>
      <c r="M2016" s="63">
        <v>9885.89</v>
      </c>
      <c r="N2016" s="62" t="s">
        <v>1419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6">
        <v>45919.469814814816</v>
      </c>
      <c r="B2017" s="57">
        <v>444507917</v>
      </c>
      <c r="C2017" s="58" t="s">
        <v>36</v>
      </c>
      <c r="D2017" s="58" t="s">
        <v>37</v>
      </c>
      <c r="E2017" s="58" t="s">
        <v>46</v>
      </c>
      <c r="F2017" s="58" t="s">
        <v>119</v>
      </c>
      <c r="G2017" s="59">
        <v>3652.16</v>
      </c>
      <c r="H2017" s="57">
        <v>443728496</v>
      </c>
      <c r="I2017" s="59">
        <v>0</v>
      </c>
      <c r="J2017" s="59">
        <v>0</v>
      </c>
      <c r="K2017" s="59">
        <v>0</v>
      </c>
      <c r="L2017" s="59">
        <v>0.91</v>
      </c>
      <c r="M2017" s="59">
        <v>9886.7999999999993</v>
      </c>
      <c r="N2017" s="58" t="s">
        <v>1419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60">
        <v>45919.470925925925</v>
      </c>
      <c r="B2018" s="61">
        <v>444508421</v>
      </c>
      <c r="C2018" s="62" t="s">
        <v>36</v>
      </c>
      <c r="D2018" s="62" t="s">
        <v>37</v>
      </c>
      <c r="E2018" s="62" t="s">
        <v>46</v>
      </c>
      <c r="F2018" s="62" t="s">
        <v>119</v>
      </c>
      <c r="G2018" s="63">
        <v>3650.26</v>
      </c>
      <c r="H2018" s="61">
        <v>443728989</v>
      </c>
      <c r="I2018" s="63">
        <v>0</v>
      </c>
      <c r="J2018" s="63">
        <v>0</v>
      </c>
      <c r="K2018" s="63">
        <v>0</v>
      </c>
      <c r="L2018" s="63">
        <v>1.57</v>
      </c>
      <c r="M2018" s="63">
        <v>9888.3700000000008</v>
      </c>
      <c r="N2018" s="62" t="s">
        <v>1420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6">
        <v>45919.470925925925</v>
      </c>
      <c r="B2019" s="57">
        <v>444508423</v>
      </c>
      <c r="C2019" s="58" t="s">
        <v>36</v>
      </c>
      <c r="D2019" s="58" t="s">
        <v>37</v>
      </c>
      <c r="E2019" s="58" t="s">
        <v>46</v>
      </c>
      <c r="F2019" s="58" t="s">
        <v>119</v>
      </c>
      <c r="G2019" s="59">
        <v>3650.26</v>
      </c>
      <c r="H2019" s="57">
        <v>443728990</v>
      </c>
      <c r="I2019" s="59">
        <v>0</v>
      </c>
      <c r="J2019" s="59">
        <v>0</v>
      </c>
      <c r="K2019" s="59">
        <v>0</v>
      </c>
      <c r="L2019" s="59">
        <v>1.57</v>
      </c>
      <c r="M2019" s="59">
        <v>9889.94</v>
      </c>
      <c r="N2019" s="58" t="s">
        <v>1420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60">
        <v>45919.470925925925</v>
      </c>
      <c r="B2020" s="61">
        <v>444508424</v>
      </c>
      <c r="C2020" s="62" t="s">
        <v>36</v>
      </c>
      <c r="D2020" s="62" t="s">
        <v>37</v>
      </c>
      <c r="E2020" s="62" t="s">
        <v>46</v>
      </c>
      <c r="F2020" s="62" t="s">
        <v>119</v>
      </c>
      <c r="G2020" s="63">
        <v>3650.26</v>
      </c>
      <c r="H2020" s="61">
        <v>443728991</v>
      </c>
      <c r="I2020" s="63">
        <v>0</v>
      </c>
      <c r="J2020" s="63">
        <v>0</v>
      </c>
      <c r="K2020" s="63">
        <v>0</v>
      </c>
      <c r="L2020" s="63">
        <v>1.57</v>
      </c>
      <c r="M2020" s="63">
        <v>9891.51</v>
      </c>
      <c r="N2020" s="62" t="s">
        <v>1420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6">
        <v>45919.471215277779</v>
      </c>
      <c r="B2021" s="57">
        <v>444508850</v>
      </c>
      <c r="C2021" s="58" t="s">
        <v>36</v>
      </c>
      <c r="D2021" s="58" t="s">
        <v>37</v>
      </c>
      <c r="E2021" s="58" t="s">
        <v>46</v>
      </c>
      <c r="F2021" s="58" t="s">
        <v>119</v>
      </c>
      <c r="G2021" s="59">
        <v>3650.02</v>
      </c>
      <c r="H2021" s="57">
        <v>443729412</v>
      </c>
      <c r="I2021" s="59">
        <v>0</v>
      </c>
      <c r="J2021" s="59">
        <v>0</v>
      </c>
      <c r="K2021" s="59">
        <v>0</v>
      </c>
      <c r="L2021" s="59">
        <v>3.54</v>
      </c>
      <c r="M2021" s="59">
        <v>9895.0499999999993</v>
      </c>
      <c r="N2021" s="58" t="s">
        <v>1421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60">
        <v>45919.471550925926</v>
      </c>
      <c r="B2022" s="61">
        <v>444509040</v>
      </c>
      <c r="C2022" s="62" t="s">
        <v>36</v>
      </c>
      <c r="D2022" s="62" t="s">
        <v>37</v>
      </c>
      <c r="E2022" s="62" t="s">
        <v>46</v>
      </c>
      <c r="F2022" s="62" t="s">
        <v>119</v>
      </c>
      <c r="G2022" s="63">
        <v>3650.81</v>
      </c>
      <c r="H2022" s="61">
        <v>443729600</v>
      </c>
      <c r="I2022" s="63">
        <v>0</v>
      </c>
      <c r="J2022" s="63">
        <v>0</v>
      </c>
      <c r="K2022" s="63">
        <v>0</v>
      </c>
      <c r="L2022" s="63">
        <v>2.63</v>
      </c>
      <c r="M2022" s="63">
        <v>9897.68</v>
      </c>
      <c r="N2022" s="62" t="s">
        <v>1422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6">
        <v>45919.471620370372</v>
      </c>
      <c r="B2023" s="57">
        <v>444509057</v>
      </c>
      <c r="C2023" s="58" t="s">
        <v>36</v>
      </c>
      <c r="D2023" s="58" t="s">
        <v>38</v>
      </c>
      <c r="E2023" s="58" t="s">
        <v>45</v>
      </c>
      <c r="F2023" s="58" t="s">
        <v>119</v>
      </c>
      <c r="G2023" s="59">
        <v>3650.3</v>
      </c>
      <c r="H2023" s="57">
        <v>443729618</v>
      </c>
      <c r="I2023" s="59">
        <v>0</v>
      </c>
      <c r="J2023" s="59">
        <v>0</v>
      </c>
      <c r="K2023" s="59">
        <v>0</v>
      </c>
      <c r="L2023" s="59">
        <v>0</v>
      </c>
      <c r="M2023" s="59">
        <v>9897.68</v>
      </c>
      <c r="N2023" s="58" t="s">
        <v>114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60">
        <v>45919.471620370372</v>
      </c>
      <c r="B2024" s="61">
        <v>444509059</v>
      </c>
      <c r="C2024" s="62" t="s">
        <v>36</v>
      </c>
      <c r="D2024" s="62" t="s">
        <v>38</v>
      </c>
      <c r="E2024" s="62" t="s">
        <v>45</v>
      </c>
      <c r="F2024" s="62" t="s">
        <v>119</v>
      </c>
      <c r="G2024" s="63">
        <v>3650.3</v>
      </c>
      <c r="H2024" s="61">
        <v>443729620</v>
      </c>
      <c r="I2024" s="63">
        <v>0</v>
      </c>
      <c r="J2024" s="63">
        <v>0</v>
      </c>
      <c r="K2024" s="63">
        <v>0</v>
      </c>
      <c r="L2024" s="63">
        <v>0</v>
      </c>
      <c r="M2024" s="63">
        <v>9897.68</v>
      </c>
      <c r="N2024" s="62" t="s">
        <v>118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6">
        <v>45919.472002314818</v>
      </c>
      <c r="B2025" s="57">
        <v>444509298</v>
      </c>
      <c r="C2025" s="58" t="s">
        <v>36</v>
      </c>
      <c r="D2025" s="58" t="s">
        <v>37</v>
      </c>
      <c r="E2025" s="58" t="s">
        <v>46</v>
      </c>
      <c r="F2025" s="58" t="s">
        <v>119</v>
      </c>
      <c r="G2025" s="59">
        <v>3651.54</v>
      </c>
      <c r="H2025" s="57">
        <v>443729855</v>
      </c>
      <c r="I2025" s="59">
        <v>0</v>
      </c>
      <c r="J2025" s="59">
        <v>0</v>
      </c>
      <c r="K2025" s="59">
        <v>0</v>
      </c>
      <c r="L2025" s="59">
        <v>1.53</v>
      </c>
      <c r="M2025" s="59">
        <v>9899.2099999999991</v>
      </c>
      <c r="N2025" s="58" t="s">
        <v>1423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60">
        <v>45919.472974537035</v>
      </c>
      <c r="B2026" s="61">
        <v>444509894</v>
      </c>
      <c r="C2026" s="62" t="s">
        <v>36</v>
      </c>
      <c r="D2026" s="62" t="s">
        <v>37</v>
      </c>
      <c r="E2026" s="62" t="s">
        <v>46</v>
      </c>
      <c r="F2026" s="62" t="s">
        <v>119</v>
      </c>
      <c r="G2026" s="63">
        <v>3653.34</v>
      </c>
      <c r="H2026" s="61">
        <v>443730454</v>
      </c>
      <c r="I2026" s="63">
        <v>0</v>
      </c>
      <c r="J2026" s="63">
        <v>0</v>
      </c>
      <c r="K2026" s="63">
        <v>0</v>
      </c>
      <c r="L2026" s="63">
        <v>-3.04</v>
      </c>
      <c r="M2026" s="63">
        <v>9896.17</v>
      </c>
      <c r="N2026" s="62" t="s">
        <v>1424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6">
        <v>45919.472974537035</v>
      </c>
      <c r="B2027" s="57">
        <v>444509895</v>
      </c>
      <c r="C2027" s="58" t="s">
        <v>36</v>
      </c>
      <c r="D2027" s="58" t="s">
        <v>37</v>
      </c>
      <c r="E2027" s="58" t="s">
        <v>46</v>
      </c>
      <c r="F2027" s="58" t="s">
        <v>119</v>
      </c>
      <c r="G2027" s="59">
        <v>3653.34</v>
      </c>
      <c r="H2027" s="57">
        <v>443730455</v>
      </c>
      <c r="I2027" s="59">
        <v>0</v>
      </c>
      <c r="J2027" s="59">
        <v>0</v>
      </c>
      <c r="K2027" s="59">
        <v>0</v>
      </c>
      <c r="L2027" s="59">
        <v>-3.04</v>
      </c>
      <c r="M2027" s="59">
        <v>9893.1299999999992</v>
      </c>
      <c r="N2027" s="58" t="s">
        <v>1424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60">
        <v>45919.473819444444</v>
      </c>
      <c r="B2028" s="61">
        <v>444510397</v>
      </c>
      <c r="C2028" s="62" t="s">
        <v>36</v>
      </c>
      <c r="D2028" s="62" t="s">
        <v>37</v>
      </c>
      <c r="E2028" s="62" t="s">
        <v>45</v>
      </c>
      <c r="F2028" s="62" t="s">
        <v>119</v>
      </c>
      <c r="G2028" s="63">
        <v>3653.15</v>
      </c>
      <c r="H2028" s="61">
        <v>443730957</v>
      </c>
      <c r="I2028" s="63">
        <v>0</v>
      </c>
      <c r="J2028" s="63">
        <v>0</v>
      </c>
      <c r="K2028" s="63">
        <v>0</v>
      </c>
      <c r="L2028" s="63">
        <v>0</v>
      </c>
      <c r="M2028" s="63">
        <v>9893.1299999999992</v>
      </c>
      <c r="N2028" s="62" t="s">
        <v>118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6">
        <v>45919.473819444444</v>
      </c>
      <c r="B2029" s="57">
        <v>444510400</v>
      </c>
      <c r="C2029" s="58" t="s">
        <v>36</v>
      </c>
      <c r="D2029" s="58" t="s">
        <v>37</v>
      </c>
      <c r="E2029" s="58" t="s">
        <v>45</v>
      </c>
      <c r="F2029" s="58" t="s">
        <v>119</v>
      </c>
      <c r="G2029" s="59">
        <v>3653.12</v>
      </c>
      <c r="H2029" s="57">
        <v>443730958</v>
      </c>
      <c r="I2029" s="59">
        <v>0</v>
      </c>
      <c r="J2029" s="59">
        <v>0</v>
      </c>
      <c r="K2029" s="59">
        <v>0</v>
      </c>
      <c r="L2029" s="59">
        <v>0</v>
      </c>
      <c r="M2029" s="59">
        <v>9893.1299999999992</v>
      </c>
      <c r="N2029" s="58" t="s">
        <v>114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60">
        <v>45919.479803240742</v>
      </c>
      <c r="B2030" s="61">
        <v>444512174</v>
      </c>
      <c r="C2030" s="62" t="s">
        <v>36</v>
      </c>
      <c r="D2030" s="62" t="s">
        <v>37</v>
      </c>
      <c r="E2030" s="62" t="s">
        <v>46</v>
      </c>
      <c r="F2030" s="62" t="s">
        <v>119</v>
      </c>
      <c r="G2030" s="63">
        <v>3654.16</v>
      </c>
      <c r="H2030" s="61">
        <v>443732695</v>
      </c>
      <c r="I2030" s="63">
        <v>0</v>
      </c>
      <c r="J2030" s="63">
        <v>0</v>
      </c>
      <c r="K2030" s="63">
        <v>0</v>
      </c>
      <c r="L2030" s="63">
        <v>-3.15</v>
      </c>
      <c r="M2030" s="63">
        <v>9889.98</v>
      </c>
      <c r="N2030" s="62" t="s">
        <v>1425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6">
        <v>45919.479803240742</v>
      </c>
      <c r="B2031" s="57">
        <v>444512175</v>
      </c>
      <c r="C2031" s="58" t="s">
        <v>36</v>
      </c>
      <c r="D2031" s="58" t="s">
        <v>37</v>
      </c>
      <c r="E2031" s="58" t="s">
        <v>46</v>
      </c>
      <c r="F2031" s="58" t="s">
        <v>119</v>
      </c>
      <c r="G2031" s="59">
        <v>3654.16</v>
      </c>
      <c r="H2031" s="57">
        <v>443732696</v>
      </c>
      <c r="I2031" s="59">
        <v>0</v>
      </c>
      <c r="J2031" s="59">
        <v>0</v>
      </c>
      <c r="K2031" s="59">
        <v>0</v>
      </c>
      <c r="L2031" s="59">
        <v>-3.27</v>
      </c>
      <c r="M2031" s="59">
        <v>9886.7099999999991</v>
      </c>
      <c r="N2031" s="58" t="s">
        <v>1425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60">
        <v>45919.480763888889</v>
      </c>
      <c r="B2032" s="61">
        <v>444512519</v>
      </c>
      <c r="C2032" s="62" t="s">
        <v>36</v>
      </c>
      <c r="D2032" s="62" t="s">
        <v>37</v>
      </c>
      <c r="E2032" s="62" t="s">
        <v>45</v>
      </c>
      <c r="F2032" s="62" t="s">
        <v>119</v>
      </c>
      <c r="G2032" s="63">
        <v>3654.11</v>
      </c>
      <c r="H2032" s="61">
        <v>443733026</v>
      </c>
      <c r="I2032" s="63">
        <v>0</v>
      </c>
      <c r="J2032" s="63">
        <v>0</v>
      </c>
      <c r="K2032" s="63">
        <v>0</v>
      </c>
      <c r="L2032" s="63">
        <v>0</v>
      </c>
      <c r="M2032" s="63">
        <v>9886.7099999999991</v>
      </c>
      <c r="N2032" s="62" t="s">
        <v>1384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6">
        <v>45919.480763888889</v>
      </c>
      <c r="B2033" s="57">
        <v>444512520</v>
      </c>
      <c r="C2033" s="58" t="s">
        <v>36</v>
      </c>
      <c r="D2033" s="58" t="s">
        <v>37</v>
      </c>
      <c r="E2033" s="58" t="s">
        <v>45</v>
      </c>
      <c r="F2033" s="58" t="s">
        <v>119</v>
      </c>
      <c r="G2033" s="59">
        <v>3654.08</v>
      </c>
      <c r="H2033" s="57">
        <v>443733027</v>
      </c>
      <c r="I2033" s="59">
        <v>0</v>
      </c>
      <c r="J2033" s="59">
        <v>0</v>
      </c>
      <c r="K2033" s="59">
        <v>0</v>
      </c>
      <c r="L2033" s="59">
        <v>0</v>
      </c>
      <c r="M2033" s="59">
        <v>9886.7099999999991</v>
      </c>
      <c r="N2033" s="58" t="s">
        <v>115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60">
        <v>45919.4844212963</v>
      </c>
      <c r="B2034" s="61">
        <v>444514873</v>
      </c>
      <c r="C2034" s="62" t="s">
        <v>36</v>
      </c>
      <c r="D2034" s="62" t="s">
        <v>38</v>
      </c>
      <c r="E2034" s="62" t="s">
        <v>46</v>
      </c>
      <c r="F2034" s="62" t="s">
        <v>119</v>
      </c>
      <c r="G2034" s="63">
        <v>3655.03</v>
      </c>
      <c r="H2034" s="61">
        <v>443735358</v>
      </c>
      <c r="I2034" s="63">
        <v>0</v>
      </c>
      <c r="J2034" s="63">
        <v>0</v>
      </c>
      <c r="K2034" s="63">
        <v>0</v>
      </c>
      <c r="L2034" s="63">
        <v>0.92</v>
      </c>
      <c r="M2034" s="63">
        <v>9887.6299999999992</v>
      </c>
      <c r="N2034" s="62" t="s">
        <v>1426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6">
        <v>45919.4844212963</v>
      </c>
      <c r="B2035" s="57">
        <v>444514874</v>
      </c>
      <c r="C2035" s="58" t="s">
        <v>36</v>
      </c>
      <c r="D2035" s="58" t="s">
        <v>38</v>
      </c>
      <c r="E2035" s="58" t="s">
        <v>46</v>
      </c>
      <c r="F2035" s="58" t="s">
        <v>119</v>
      </c>
      <c r="G2035" s="59">
        <v>3655.03</v>
      </c>
      <c r="H2035" s="57">
        <v>443735359</v>
      </c>
      <c r="I2035" s="59">
        <v>0</v>
      </c>
      <c r="J2035" s="59">
        <v>0</v>
      </c>
      <c r="K2035" s="59">
        <v>0</v>
      </c>
      <c r="L2035" s="59">
        <v>0.95</v>
      </c>
      <c r="M2035" s="59">
        <v>9888.58</v>
      </c>
      <c r="N2035" s="58" t="s">
        <v>1426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60">
        <v>45919.484467592592</v>
      </c>
      <c r="B2036" s="61">
        <v>444514940</v>
      </c>
      <c r="C2036" s="62" t="s">
        <v>36</v>
      </c>
      <c r="D2036" s="62" t="s">
        <v>37</v>
      </c>
      <c r="E2036" s="62" t="s">
        <v>45</v>
      </c>
      <c r="F2036" s="62" t="s">
        <v>119</v>
      </c>
      <c r="G2036" s="63">
        <v>3655.17</v>
      </c>
      <c r="H2036" s="61">
        <v>443735421</v>
      </c>
      <c r="I2036" s="63">
        <v>0</v>
      </c>
      <c r="J2036" s="63">
        <v>0</v>
      </c>
      <c r="K2036" s="63">
        <v>0</v>
      </c>
      <c r="L2036" s="63">
        <v>0</v>
      </c>
      <c r="M2036" s="63">
        <v>9888.58</v>
      </c>
      <c r="N2036" s="62" t="s">
        <v>108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6">
        <v>45919.484467592592</v>
      </c>
      <c r="B2037" s="57">
        <v>444514943</v>
      </c>
      <c r="C2037" s="58" t="s">
        <v>36</v>
      </c>
      <c r="D2037" s="58" t="s">
        <v>37</v>
      </c>
      <c r="E2037" s="58" t="s">
        <v>45</v>
      </c>
      <c r="F2037" s="58" t="s">
        <v>119</v>
      </c>
      <c r="G2037" s="59">
        <v>3655.17</v>
      </c>
      <c r="H2037" s="57">
        <v>443735424</v>
      </c>
      <c r="I2037" s="59">
        <v>0</v>
      </c>
      <c r="J2037" s="59">
        <v>0</v>
      </c>
      <c r="K2037" s="59">
        <v>0</v>
      </c>
      <c r="L2037" s="59">
        <v>0</v>
      </c>
      <c r="M2037" s="59">
        <v>9888.58</v>
      </c>
      <c r="N2037" s="5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60">
        <v>45919.484467592592</v>
      </c>
      <c r="B2038" s="61">
        <v>444514944</v>
      </c>
      <c r="C2038" s="62" t="s">
        <v>36</v>
      </c>
      <c r="D2038" s="62" t="s">
        <v>37</v>
      </c>
      <c r="E2038" s="62" t="s">
        <v>45</v>
      </c>
      <c r="F2038" s="62" t="s">
        <v>119</v>
      </c>
      <c r="G2038" s="63">
        <v>3655.17</v>
      </c>
      <c r="H2038" s="61">
        <v>443735425</v>
      </c>
      <c r="I2038" s="63">
        <v>0</v>
      </c>
      <c r="J2038" s="63">
        <v>0</v>
      </c>
      <c r="K2038" s="63">
        <v>0</v>
      </c>
      <c r="L2038" s="63">
        <v>0</v>
      </c>
      <c r="M2038" s="63">
        <v>9888.58</v>
      </c>
      <c r="N2038" s="62" t="s">
        <v>107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6">
        <v>45919.484467592592</v>
      </c>
      <c r="B2039" s="57">
        <v>444514946</v>
      </c>
      <c r="C2039" s="58" t="s">
        <v>36</v>
      </c>
      <c r="D2039" s="58" t="s">
        <v>37</v>
      </c>
      <c r="E2039" s="58" t="s">
        <v>45</v>
      </c>
      <c r="F2039" s="58" t="s">
        <v>119</v>
      </c>
      <c r="G2039" s="59">
        <v>3655.17</v>
      </c>
      <c r="H2039" s="57">
        <v>443735427</v>
      </c>
      <c r="I2039" s="59">
        <v>0</v>
      </c>
      <c r="J2039" s="59">
        <v>0</v>
      </c>
      <c r="K2039" s="59">
        <v>0</v>
      </c>
      <c r="L2039" s="59">
        <v>0</v>
      </c>
      <c r="M2039" s="59">
        <v>9888.58</v>
      </c>
      <c r="N2039" s="58" t="s">
        <v>113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60">
        <v>45919.484479166669</v>
      </c>
      <c r="B2040" s="61">
        <v>444514947</v>
      </c>
      <c r="C2040" s="62" t="s">
        <v>36</v>
      </c>
      <c r="D2040" s="62" t="s">
        <v>37</v>
      </c>
      <c r="E2040" s="62" t="s">
        <v>45</v>
      </c>
      <c r="F2040" s="62" t="s">
        <v>119</v>
      </c>
      <c r="G2040" s="63">
        <v>3655.17</v>
      </c>
      <c r="H2040" s="61">
        <v>443735428</v>
      </c>
      <c r="I2040" s="63">
        <v>0</v>
      </c>
      <c r="J2040" s="63">
        <v>0</v>
      </c>
      <c r="K2040" s="63">
        <v>0</v>
      </c>
      <c r="L2040" s="63">
        <v>0</v>
      </c>
      <c r="M2040" s="63">
        <v>9888.58</v>
      </c>
      <c r="N2040" s="62" t="s">
        <v>115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6">
        <v>45919.484479166669</v>
      </c>
      <c r="B2041" s="57">
        <v>444514948</v>
      </c>
      <c r="C2041" s="58" t="s">
        <v>36</v>
      </c>
      <c r="D2041" s="58" t="s">
        <v>37</v>
      </c>
      <c r="E2041" s="58" t="s">
        <v>45</v>
      </c>
      <c r="F2041" s="58" t="s">
        <v>119</v>
      </c>
      <c r="G2041" s="59">
        <v>3655.17</v>
      </c>
      <c r="H2041" s="57">
        <v>443735429</v>
      </c>
      <c r="I2041" s="59">
        <v>0</v>
      </c>
      <c r="J2041" s="59">
        <v>0</v>
      </c>
      <c r="K2041" s="59">
        <v>0</v>
      </c>
      <c r="L2041" s="59">
        <v>0</v>
      </c>
      <c r="M2041" s="59">
        <v>9888.58</v>
      </c>
      <c r="N2041" s="58" t="s">
        <v>1384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60">
        <v>45919.484479166669</v>
      </c>
      <c r="B2042" s="61">
        <v>444514951</v>
      </c>
      <c r="C2042" s="62" t="s">
        <v>36</v>
      </c>
      <c r="D2042" s="62" t="s">
        <v>37</v>
      </c>
      <c r="E2042" s="62" t="s">
        <v>45</v>
      </c>
      <c r="F2042" s="62" t="s">
        <v>119</v>
      </c>
      <c r="G2042" s="63">
        <v>3655.17</v>
      </c>
      <c r="H2042" s="61">
        <v>443735432</v>
      </c>
      <c r="I2042" s="63">
        <v>0</v>
      </c>
      <c r="J2042" s="63">
        <v>0</v>
      </c>
      <c r="K2042" s="63">
        <v>0</v>
      </c>
      <c r="L2042" s="63">
        <v>0</v>
      </c>
      <c r="M2042" s="63">
        <v>9888.58</v>
      </c>
      <c r="N2042" s="62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6">
        <v>45919.484479166669</v>
      </c>
      <c r="B2043" s="57">
        <v>444514955</v>
      </c>
      <c r="C2043" s="58" t="s">
        <v>36</v>
      </c>
      <c r="D2043" s="58" t="s">
        <v>37</v>
      </c>
      <c r="E2043" s="58" t="s">
        <v>45</v>
      </c>
      <c r="F2043" s="58" t="s">
        <v>119</v>
      </c>
      <c r="G2043" s="59">
        <v>3655.15</v>
      </c>
      <c r="H2043" s="57">
        <v>443735436</v>
      </c>
      <c r="I2043" s="59">
        <v>0</v>
      </c>
      <c r="J2043" s="59">
        <v>0</v>
      </c>
      <c r="K2043" s="59">
        <v>0</v>
      </c>
      <c r="L2043" s="59">
        <v>0</v>
      </c>
      <c r="M2043" s="59">
        <v>9888.58</v>
      </c>
      <c r="N2043" s="5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60">
        <v>45919.484479166669</v>
      </c>
      <c r="B2044" s="61">
        <v>444514957</v>
      </c>
      <c r="C2044" s="62" t="s">
        <v>36</v>
      </c>
      <c r="D2044" s="62" t="s">
        <v>37</v>
      </c>
      <c r="E2044" s="62" t="s">
        <v>45</v>
      </c>
      <c r="F2044" s="62" t="s">
        <v>119</v>
      </c>
      <c r="G2044" s="63">
        <v>3655.15</v>
      </c>
      <c r="H2044" s="61">
        <v>443735438</v>
      </c>
      <c r="I2044" s="63">
        <v>0</v>
      </c>
      <c r="J2044" s="63">
        <v>0</v>
      </c>
      <c r="K2044" s="63">
        <v>0</v>
      </c>
      <c r="L2044" s="63">
        <v>0</v>
      </c>
      <c r="M2044" s="63">
        <v>9888.58</v>
      </c>
      <c r="N2044" s="62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6">
        <v>45919.486215277779</v>
      </c>
      <c r="B2045" s="57">
        <v>444515807</v>
      </c>
      <c r="C2045" s="58" t="s">
        <v>36</v>
      </c>
      <c r="D2045" s="58" t="s">
        <v>38</v>
      </c>
      <c r="E2045" s="58" t="s">
        <v>46</v>
      </c>
      <c r="F2045" s="58" t="s">
        <v>119</v>
      </c>
      <c r="G2045" s="59">
        <v>3653.53</v>
      </c>
      <c r="H2045" s="57">
        <v>443736269</v>
      </c>
      <c r="I2045" s="59">
        <v>0</v>
      </c>
      <c r="J2045" s="59">
        <v>0</v>
      </c>
      <c r="K2045" s="59">
        <v>0</v>
      </c>
      <c r="L2045" s="59">
        <v>-1.64</v>
      </c>
      <c r="M2045" s="59">
        <v>9886.94</v>
      </c>
      <c r="N2045" s="58" t="s">
        <v>1427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60">
        <v>45919.493483796294</v>
      </c>
      <c r="B2046" s="61">
        <v>444518276</v>
      </c>
      <c r="C2046" s="62" t="s">
        <v>36</v>
      </c>
      <c r="D2046" s="62" t="s">
        <v>37</v>
      </c>
      <c r="E2046" s="62" t="s">
        <v>45</v>
      </c>
      <c r="F2046" s="62" t="s">
        <v>119</v>
      </c>
      <c r="G2046" s="63">
        <v>3655.55</v>
      </c>
      <c r="H2046" s="61">
        <v>443739011</v>
      </c>
      <c r="I2046" s="63">
        <v>0</v>
      </c>
      <c r="J2046" s="63">
        <v>0</v>
      </c>
      <c r="K2046" s="63">
        <v>0</v>
      </c>
      <c r="L2046" s="63">
        <v>0</v>
      </c>
      <c r="M2046" s="63">
        <v>9886.94</v>
      </c>
      <c r="N2046" s="62" t="s">
        <v>108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6">
        <v>45919.495034722226</v>
      </c>
      <c r="B2047" s="57">
        <v>444518938</v>
      </c>
      <c r="C2047" s="58" t="s">
        <v>36</v>
      </c>
      <c r="D2047" s="58" t="s">
        <v>38</v>
      </c>
      <c r="E2047" s="58" t="s">
        <v>46</v>
      </c>
      <c r="F2047" s="58" t="s">
        <v>119</v>
      </c>
      <c r="G2047" s="59">
        <v>3655.57</v>
      </c>
      <c r="H2047" s="57">
        <v>443739731</v>
      </c>
      <c r="I2047" s="59">
        <v>0</v>
      </c>
      <c r="J2047" s="59">
        <v>0</v>
      </c>
      <c r="K2047" s="59">
        <v>0</v>
      </c>
      <c r="L2047" s="59">
        <v>2.42</v>
      </c>
      <c r="M2047" s="59">
        <v>9889.36</v>
      </c>
      <c r="N2047" s="58" t="s">
        <v>1428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60">
        <v>45919.495034722226</v>
      </c>
      <c r="B2048" s="61">
        <v>444518939</v>
      </c>
      <c r="C2048" s="62" t="s">
        <v>36</v>
      </c>
      <c r="D2048" s="62" t="s">
        <v>38</v>
      </c>
      <c r="E2048" s="62" t="s">
        <v>46</v>
      </c>
      <c r="F2048" s="62" t="s">
        <v>119</v>
      </c>
      <c r="G2048" s="63">
        <v>3655.57</v>
      </c>
      <c r="H2048" s="61">
        <v>443739732</v>
      </c>
      <c r="I2048" s="63">
        <v>0</v>
      </c>
      <c r="J2048" s="63">
        <v>0</v>
      </c>
      <c r="K2048" s="63">
        <v>0</v>
      </c>
      <c r="L2048" s="63">
        <v>2.4500000000000002</v>
      </c>
      <c r="M2048" s="63">
        <v>9891.81</v>
      </c>
      <c r="N2048" s="62" t="s">
        <v>1429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6">
        <v>45919.495104166665</v>
      </c>
      <c r="B2049" s="57">
        <v>444518952</v>
      </c>
      <c r="C2049" s="58" t="s">
        <v>36</v>
      </c>
      <c r="D2049" s="58" t="s">
        <v>37</v>
      </c>
      <c r="E2049" s="58" t="s">
        <v>45</v>
      </c>
      <c r="F2049" s="58" t="s">
        <v>119</v>
      </c>
      <c r="G2049" s="59">
        <v>3655.85</v>
      </c>
      <c r="H2049" s="57">
        <v>443739748</v>
      </c>
      <c r="I2049" s="59">
        <v>0</v>
      </c>
      <c r="J2049" s="59">
        <v>0</v>
      </c>
      <c r="K2049" s="59">
        <v>0</v>
      </c>
      <c r="L2049" s="59">
        <v>0</v>
      </c>
      <c r="M2049" s="59">
        <v>9891.81</v>
      </c>
      <c r="N2049" s="58" t="s">
        <v>114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60">
        <v>45919.495115740741</v>
      </c>
      <c r="B2050" s="61">
        <v>444518953</v>
      </c>
      <c r="C2050" s="62" t="s">
        <v>36</v>
      </c>
      <c r="D2050" s="62" t="s">
        <v>37</v>
      </c>
      <c r="E2050" s="62" t="s">
        <v>45</v>
      </c>
      <c r="F2050" s="62" t="s">
        <v>119</v>
      </c>
      <c r="G2050" s="63">
        <v>3655.85</v>
      </c>
      <c r="H2050" s="61">
        <v>443739749</v>
      </c>
      <c r="I2050" s="63">
        <v>0</v>
      </c>
      <c r="J2050" s="63">
        <v>0</v>
      </c>
      <c r="K2050" s="63">
        <v>0</v>
      </c>
      <c r="L2050" s="63">
        <v>0</v>
      </c>
      <c r="M2050" s="63">
        <v>9891.81</v>
      </c>
      <c r="N2050" s="62" t="s">
        <v>118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6">
        <v>45919.495451388888</v>
      </c>
      <c r="B2051" s="57">
        <v>444518999</v>
      </c>
      <c r="C2051" s="58" t="s">
        <v>36</v>
      </c>
      <c r="D2051" s="58" t="s">
        <v>37</v>
      </c>
      <c r="E2051" s="58" t="s">
        <v>45</v>
      </c>
      <c r="F2051" s="58" t="s">
        <v>119</v>
      </c>
      <c r="G2051" s="59">
        <v>3655.59</v>
      </c>
      <c r="H2051" s="57">
        <v>443739806</v>
      </c>
      <c r="I2051" s="59">
        <v>0</v>
      </c>
      <c r="J2051" s="59">
        <v>0</v>
      </c>
      <c r="K2051" s="59">
        <v>0</v>
      </c>
      <c r="L2051" s="59">
        <v>0</v>
      </c>
      <c r="M2051" s="59">
        <v>9891.81</v>
      </c>
      <c r="N2051" s="5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60">
        <v>45919.495462962965</v>
      </c>
      <c r="B2052" s="61">
        <v>444519000</v>
      </c>
      <c r="C2052" s="62" t="s">
        <v>36</v>
      </c>
      <c r="D2052" s="62" t="s">
        <v>37</v>
      </c>
      <c r="E2052" s="62" t="s">
        <v>45</v>
      </c>
      <c r="F2052" s="62" t="s">
        <v>119</v>
      </c>
      <c r="G2052" s="63">
        <v>3655.59</v>
      </c>
      <c r="H2052" s="61">
        <v>443739807</v>
      </c>
      <c r="I2052" s="63">
        <v>0</v>
      </c>
      <c r="J2052" s="63">
        <v>0</v>
      </c>
      <c r="K2052" s="63">
        <v>0</v>
      </c>
      <c r="L2052" s="63">
        <v>0</v>
      </c>
      <c r="M2052" s="63">
        <v>9891.81</v>
      </c>
      <c r="N2052" s="62" t="s">
        <v>92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6">
        <v>45919.496145833335</v>
      </c>
      <c r="B2053" s="57">
        <v>444519092</v>
      </c>
      <c r="C2053" s="58" t="s">
        <v>36</v>
      </c>
      <c r="D2053" s="58" t="s">
        <v>37</v>
      </c>
      <c r="E2053" s="58" t="s">
        <v>45</v>
      </c>
      <c r="F2053" s="58" t="s">
        <v>119</v>
      </c>
      <c r="G2053" s="59">
        <v>3655.74</v>
      </c>
      <c r="H2053" s="57">
        <v>443739923</v>
      </c>
      <c r="I2053" s="59">
        <v>0</v>
      </c>
      <c r="J2053" s="59">
        <v>0</v>
      </c>
      <c r="K2053" s="59">
        <v>0</v>
      </c>
      <c r="L2053" s="59">
        <v>0</v>
      </c>
      <c r="M2053" s="59">
        <v>9891.81</v>
      </c>
      <c r="N2053" s="58" t="s">
        <v>106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60">
        <v>45919.503425925926</v>
      </c>
      <c r="B2054" s="61">
        <v>444520667</v>
      </c>
      <c r="C2054" s="62" t="s">
        <v>36</v>
      </c>
      <c r="D2054" s="62" t="s">
        <v>38</v>
      </c>
      <c r="E2054" s="62" t="s">
        <v>46</v>
      </c>
      <c r="F2054" s="62" t="s">
        <v>119</v>
      </c>
      <c r="G2054" s="63">
        <v>3656.75</v>
      </c>
      <c r="H2054" s="61">
        <v>443741821</v>
      </c>
      <c r="I2054" s="63">
        <v>0</v>
      </c>
      <c r="J2054" s="63">
        <v>0</v>
      </c>
      <c r="K2054" s="63">
        <v>0</v>
      </c>
      <c r="L2054" s="63">
        <v>1.58</v>
      </c>
      <c r="M2054" s="63">
        <v>9893.39</v>
      </c>
      <c r="N2054" s="62" t="s">
        <v>1430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6">
        <v>45919.503425925926</v>
      </c>
      <c r="B2055" s="57">
        <v>444520670</v>
      </c>
      <c r="C2055" s="58" t="s">
        <v>36</v>
      </c>
      <c r="D2055" s="58" t="s">
        <v>38</v>
      </c>
      <c r="E2055" s="58" t="s">
        <v>46</v>
      </c>
      <c r="F2055" s="58" t="s">
        <v>119</v>
      </c>
      <c r="G2055" s="59">
        <v>3656.75</v>
      </c>
      <c r="H2055" s="57">
        <v>443741822</v>
      </c>
      <c r="I2055" s="59">
        <v>0</v>
      </c>
      <c r="J2055" s="59">
        <v>0</v>
      </c>
      <c r="K2055" s="59">
        <v>0</v>
      </c>
      <c r="L2055" s="59">
        <v>1.6</v>
      </c>
      <c r="M2055" s="59">
        <v>9894.99</v>
      </c>
      <c r="N2055" s="58" t="s">
        <v>1430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60">
        <v>45919.503449074073</v>
      </c>
      <c r="B2056" s="61">
        <v>444520694</v>
      </c>
      <c r="C2056" s="62" t="s">
        <v>36</v>
      </c>
      <c r="D2056" s="62" t="s">
        <v>38</v>
      </c>
      <c r="E2056" s="62" t="s">
        <v>46</v>
      </c>
      <c r="F2056" s="62" t="s">
        <v>119</v>
      </c>
      <c r="G2056" s="63">
        <v>3657.22</v>
      </c>
      <c r="H2056" s="61">
        <v>443741844</v>
      </c>
      <c r="I2056" s="63">
        <v>0</v>
      </c>
      <c r="J2056" s="63">
        <v>0</v>
      </c>
      <c r="K2056" s="63">
        <v>0</v>
      </c>
      <c r="L2056" s="63">
        <v>1.67</v>
      </c>
      <c r="M2056" s="63">
        <v>9896.66</v>
      </c>
      <c r="N2056" s="62" t="s">
        <v>1431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6">
        <v>45919.504814814813</v>
      </c>
      <c r="B2057" s="57">
        <v>444521282</v>
      </c>
      <c r="C2057" s="58" t="s">
        <v>36</v>
      </c>
      <c r="D2057" s="58" t="s">
        <v>38</v>
      </c>
      <c r="E2057" s="58" t="s">
        <v>46</v>
      </c>
      <c r="F2057" s="58" t="s">
        <v>119</v>
      </c>
      <c r="G2057" s="59">
        <v>3656.78</v>
      </c>
      <c r="H2057" s="57">
        <v>443742500</v>
      </c>
      <c r="I2057" s="59">
        <v>0</v>
      </c>
      <c r="J2057" s="59">
        <v>0</v>
      </c>
      <c r="K2057" s="59">
        <v>0</v>
      </c>
      <c r="L2057" s="59">
        <v>1.61</v>
      </c>
      <c r="M2057" s="59">
        <v>9898.27</v>
      </c>
      <c r="N2057" s="58" t="s">
        <v>1432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60">
        <v>45919.504814814813</v>
      </c>
      <c r="B2058" s="61">
        <v>444521283</v>
      </c>
      <c r="C2058" s="62" t="s">
        <v>36</v>
      </c>
      <c r="D2058" s="62" t="s">
        <v>38</v>
      </c>
      <c r="E2058" s="62" t="s">
        <v>46</v>
      </c>
      <c r="F2058" s="62" t="s">
        <v>119</v>
      </c>
      <c r="G2058" s="63">
        <v>3656.78</v>
      </c>
      <c r="H2058" s="61">
        <v>443742501</v>
      </c>
      <c r="I2058" s="63">
        <v>0</v>
      </c>
      <c r="J2058" s="63">
        <v>0</v>
      </c>
      <c r="K2058" s="63">
        <v>0</v>
      </c>
      <c r="L2058" s="63">
        <v>1.61</v>
      </c>
      <c r="M2058" s="63">
        <v>9899.8799999999992</v>
      </c>
      <c r="N2058" s="62" t="s">
        <v>1432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6">
        <v>45919.504826388889</v>
      </c>
      <c r="B2059" s="57">
        <v>444521296</v>
      </c>
      <c r="C2059" s="58" t="s">
        <v>36</v>
      </c>
      <c r="D2059" s="58" t="s">
        <v>37</v>
      </c>
      <c r="E2059" s="58" t="s">
        <v>45</v>
      </c>
      <c r="F2059" s="58" t="s">
        <v>119</v>
      </c>
      <c r="G2059" s="59">
        <v>3657.05</v>
      </c>
      <c r="H2059" s="57">
        <v>443742514</v>
      </c>
      <c r="I2059" s="59">
        <v>0</v>
      </c>
      <c r="J2059" s="59">
        <v>0</v>
      </c>
      <c r="K2059" s="59">
        <v>0</v>
      </c>
      <c r="L2059" s="59">
        <v>0</v>
      </c>
      <c r="M2059" s="59">
        <v>9899.8799999999992</v>
      </c>
      <c r="N2059" s="58" t="s">
        <v>115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60">
        <v>45919.504837962966</v>
      </c>
      <c r="B2060" s="61">
        <v>444521297</v>
      </c>
      <c r="C2060" s="62" t="s">
        <v>36</v>
      </c>
      <c r="D2060" s="62" t="s">
        <v>37</v>
      </c>
      <c r="E2060" s="62" t="s">
        <v>45</v>
      </c>
      <c r="F2060" s="62" t="s">
        <v>119</v>
      </c>
      <c r="G2060" s="63">
        <v>3657.09</v>
      </c>
      <c r="H2060" s="61">
        <v>443742516</v>
      </c>
      <c r="I2060" s="63">
        <v>0</v>
      </c>
      <c r="J2060" s="63">
        <v>0</v>
      </c>
      <c r="K2060" s="63">
        <v>0</v>
      </c>
      <c r="L2060" s="63">
        <v>0</v>
      </c>
      <c r="M2060" s="63">
        <v>9899.8799999999992</v>
      </c>
      <c r="N2060" s="62" t="s">
        <v>1384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6">
        <v>45919.505752314813</v>
      </c>
      <c r="B2061" s="57">
        <v>444521448</v>
      </c>
      <c r="C2061" s="58" t="s">
        <v>36</v>
      </c>
      <c r="D2061" s="58" t="s">
        <v>37</v>
      </c>
      <c r="E2061" s="58" t="s">
        <v>45</v>
      </c>
      <c r="F2061" s="58" t="s">
        <v>119</v>
      </c>
      <c r="G2061" s="59">
        <v>3656.98</v>
      </c>
      <c r="H2061" s="57">
        <v>443742699</v>
      </c>
      <c r="I2061" s="59">
        <v>0</v>
      </c>
      <c r="J2061" s="59">
        <v>0</v>
      </c>
      <c r="K2061" s="59">
        <v>0</v>
      </c>
      <c r="L2061" s="59">
        <v>0</v>
      </c>
      <c r="M2061" s="59">
        <v>9899.8799999999992</v>
      </c>
      <c r="N2061" s="58" t="s">
        <v>107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60">
        <v>45919.50576388889</v>
      </c>
      <c r="B2062" s="61">
        <v>444521450</v>
      </c>
      <c r="C2062" s="62" t="s">
        <v>36</v>
      </c>
      <c r="D2062" s="62" t="s">
        <v>37</v>
      </c>
      <c r="E2062" s="62" t="s">
        <v>45</v>
      </c>
      <c r="F2062" s="62" t="s">
        <v>119</v>
      </c>
      <c r="G2062" s="63">
        <v>3656.97</v>
      </c>
      <c r="H2062" s="61">
        <v>443742701</v>
      </c>
      <c r="I2062" s="63">
        <v>0</v>
      </c>
      <c r="J2062" s="63">
        <v>0</v>
      </c>
      <c r="K2062" s="63">
        <v>0</v>
      </c>
      <c r="L2062" s="63">
        <v>0</v>
      </c>
      <c r="M2062" s="63">
        <v>9899.8799999999992</v>
      </c>
      <c r="N2062" s="62" t="s">
        <v>108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6">
        <v>45919.50576388889</v>
      </c>
      <c r="B2063" s="57">
        <v>444521451</v>
      </c>
      <c r="C2063" s="58" t="s">
        <v>36</v>
      </c>
      <c r="D2063" s="58" t="s">
        <v>37</v>
      </c>
      <c r="E2063" s="58" t="s">
        <v>45</v>
      </c>
      <c r="F2063" s="58" t="s">
        <v>119</v>
      </c>
      <c r="G2063" s="59">
        <v>3656.97</v>
      </c>
      <c r="H2063" s="57">
        <v>443742702</v>
      </c>
      <c r="I2063" s="59">
        <v>0</v>
      </c>
      <c r="J2063" s="59">
        <v>0</v>
      </c>
      <c r="K2063" s="59">
        <v>0</v>
      </c>
      <c r="L2063" s="59">
        <v>0</v>
      </c>
      <c r="M2063" s="59">
        <v>9899.8799999999992</v>
      </c>
      <c r="N2063" s="5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60">
        <v>45919.51017361111</v>
      </c>
      <c r="B2064" s="61">
        <v>444523552</v>
      </c>
      <c r="C2064" s="62" t="s">
        <v>36</v>
      </c>
      <c r="D2064" s="62" t="s">
        <v>38</v>
      </c>
      <c r="E2064" s="62" t="s">
        <v>46</v>
      </c>
      <c r="F2064" s="62" t="s">
        <v>119</v>
      </c>
      <c r="G2064" s="63">
        <v>3656.75</v>
      </c>
      <c r="H2064" s="61">
        <v>443744942</v>
      </c>
      <c r="I2064" s="63">
        <v>0</v>
      </c>
      <c r="J2064" s="63">
        <v>0</v>
      </c>
      <c r="K2064" s="63">
        <v>0</v>
      </c>
      <c r="L2064" s="63">
        <v>1.58</v>
      </c>
      <c r="M2064" s="63">
        <v>9901.4599999999991</v>
      </c>
      <c r="N2064" s="62" t="s">
        <v>1433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6">
        <v>45919.51017361111</v>
      </c>
      <c r="B2065" s="57">
        <v>444523553</v>
      </c>
      <c r="C2065" s="58" t="s">
        <v>36</v>
      </c>
      <c r="D2065" s="58" t="s">
        <v>38</v>
      </c>
      <c r="E2065" s="58" t="s">
        <v>46</v>
      </c>
      <c r="F2065" s="58" t="s">
        <v>119</v>
      </c>
      <c r="G2065" s="59">
        <v>3656.75</v>
      </c>
      <c r="H2065" s="57">
        <v>443744943</v>
      </c>
      <c r="I2065" s="59">
        <v>0</v>
      </c>
      <c r="J2065" s="59">
        <v>0</v>
      </c>
      <c r="K2065" s="59">
        <v>0</v>
      </c>
      <c r="L2065" s="59">
        <v>1.58</v>
      </c>
      <c r="M2065" s="59">
        <v>9903.0400000000009</v>
      </c>
      <c r="N2065" s="58" t="s">
        <v>1433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60">
        <v>45919.51017361111</v>
      </c>
      <c r="B2066" s="61">
        <v>444523554</v>
      </c>
      <c r="C2066" s="62" t="s">
        <v>36</v>
      </c>
      <c r="D2066" s="62" t="s">
        <v>38</v>
      </c>
      <c r="E2066" s="62" t="s">
        <v>46</v>
      </c>
      <c r="F2066" s="62" t="s">
        <v>119</v>
      </c>
      <c r="G2066" s="63">
        <v>3656.75</v>
      </c>
      <c r="H2066" s="61">
        <v>443744944</v>
      </c>
      <c r="I2066" s="63">
        <v>0</v>
      </c>
      <c r="J2066" s="63">
        <v>0</v>
      </c>
      <c r="K2066" s="63">
        <v>0</v>
      </c>
      <c r="L2066" s="63">
        <v>1.6</v>
      </c>
      <c r="M2066" s="63">
        <v>9904.64</v>
      </c>
      <c r="N2066" s="62" t="s">
        <v>1434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6">
        <v>45919.510497685187</v>
      </c>
      <c r="B2067" s="57">
        <v>444523629</v>
      </c>
      <c r="C2067" s="58" t="s">
        <v>36</v>
      </c>
      <c r="D2067" s="58" t="s">
        <v>37</v>
      </c>
      <c r="E2067" s="58" t="s">
        <v>45</v>
      </c>
      <c r="F2067" s="58" t="s">
        <v>119</v>
      </c>
      <c r="G2067" s="59">
        <v>3657.15</v>
      </c>
      <c r="H2067" s="57">
        <v>443745029</v>
      </c>
      <c r="I2067" s="59">
        <v>0</v>
      </c>
      <c r="J2067" s="59">
        <v>0</v>
      </c>
      <c r="K2067" s="59">
        <v>0</v>
      </c>
      <c r="L2067" s="59">
        <v>0</v>
      </c>
      <c r="M2067" s="59">
        <v>9904.64</v>
      </c>
      <c r="N2067" s="5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60">
        <v>45919.510509259257</v>
      </c>
      <c r="B2068" s="61">
        <v>444523631</v>
      </c>
      <c r="C2068" s="62" t="s">
        <v>36</v>
      </c>
      <c r="D2068" s="62" t="s">
        <v>37</v>
      </c>
      <c r="E2068" s="62" t="s">
        <v>45</v>
      </c>
      <c r="F2068" s="62" t="s">
        <v>119</v>
      </c>
      <c r="G2068" s="63">
        <v>3657.22</v>
      </c>
      <c r="H2068" s="61">
        <v>443745031</v>
      </c>
      <c r="I2068" s="63">
        <v>0</v>
      </c>
      <c r="J2068" s="63">
        <v>0</v>
      </c>
      <c r="K2068" s="63">
        <v>0</v>
      </c>
      <c r="L2068" s="63">
        <v>0</v>
      </c>
      <c r="M2068" s="63">
        <v>9904.64</v>
      </c>
      <c r="N2068" s="62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6">
        <v>45919.510509259257</v>
      </c>
      <c r="B2069" s="57">
        <v>444523634</v>
      </c>
      <c r="C2069" s="58" t="s">
        <v>36</v>
      </c>
      <c r="D2069" s="58" t="s">
        <v>37</v>
      </c>
      <c r="E2069" s="58" t="s">
        <v>45</v>
      </c>
      <c r="F2069" s="58" t="s">
        <v>119</v>
      </c>
      <c r="G2069" s="59">
        <v>3657.26</v>
      </c>
      <c r="H2069" s="57">
        <v>443745034</v>
      </c>
      <c r="I2069" s="59">
        <v>0</v>
      </c>
      <c r="J2069" s="59">
        <v>0</v>
      </c>
      <c r="K2069" s="59">
        <v>0</v>
      </c>
      <c r="L2069" s="59">
        <v>0</v>
      </c>
      <c r="M2069" s="59">
        <v>9904.64</v>
      </c>
      <c r="N2069" s="5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60">
        <v>45919.51390046296</v>
      </c>
      <c r="B2070" s="61">
        <v>444526102</v>
      </c>
      <c r="C2070" s="62" t="s">
        <v>36</v>
      </c>
      <c r="D2070" s="62" t="s">
        <v>38</v>
      </c>
      <c r="E2070" s="62" t="s">
        <v>46</v>
      </c>
      <c r="F2070" s="62" t="s">
        <v>119</v>
      </c>
      <c r="G2070" s="63">
        <v>3658.49</v>
      </c>
      <c r="H2070" s="61">
        <v>443747620</v>
      </c>
      <c r="I2070" s="63">
        <v>0</v>
      </c>
      <c r="J2070" s="63">
        <v>0</v>
      </c>
      <c r="K2070" s="63">
        <v>0</v>
      </c>
      <c r="L2070" s="63">
        <v>1.52</v>
      </c>
      <c r="M2070" s="63">
        <v>9906.16</v>
      </c>
      <c r="N2070" s="62" t="s">
        <v>1435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6">
        <v>45919.51390046296</v>
      </c>
      <c r="B2071" s="57">
        <v>444526103</v>
      </c>
      <c r="C2071" s="58" t="s">
        <v>36</v>
      </c>
      <c r="D2071" s="58" t="s">
        <v>38</v>
      </c>
      <c r="E2071" s="58" t="s">
        <v>46</v>
      </c>
      <c r="F2071" s="58" t="s">
        <v>119</v>
      </c>
      <c r="G2071" s="59">
        <v>3658.49</v>
      </c>
      <c r="H2071" s="57">
        <v>443747621</v>
      </c>
      <c r="I2071" s="59">
        <v>0</v>
      </c>
      <c r="J2071" s="59">
        <v>0</v>
      </c>
      <c r="K2071" s="59">
        <v>0</v>
      </c>
      <c r="L2071" s="59">
        <v>1.52</v>
      </c>
      <c r="M2071" s="59">
        <v>9907.68</v>
      </c>
      <c r="N2071" s="58" t="s">
        <v>1435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60">
        <v>45919.514664351853</v>
      </c>
      <c r="B2072" s="61">
        <v>444526314</v>
      </c>
      <c r="C2072" s="62" t="s">
        <v>36</v>
      </c>
      <c r="D2072" s="62" t="s">
        <v>37</v>
      </c>
      <c r="E2072" s="62" t="s">
        <v>45</v>
      </c>
      <c r="F2072" s="62" t="s">
        <v>119</v>
      </c>
      <c r="G2072" s="63">
        <v>3658.33</v>
      </c>
      <c r="H2072" s="61">
        <v>443747847</v>
      </c>
      <c r="I2072" s="63">
        <v>0</v>
      </c>
      <c r="J2072" s="63">
        <v>0</v>
      </c>
      <c r="K2072" s="63">
        <v>0</v>
      </c>
      <c r="L2072" s="63">
        <v>0</v>
      </c>
      <c r="M2072" s="63">
        <v>9907.68</v>
      </c>
      <c r="N2072" s="62" t="s">
        <v>108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6">
        <v>45919.514675925922</v>
      </c>
      <c r="B2073" s="57">
        <v>444526316</v>
      </c>
      <c r="C2073" s="58" t="s">
        <v>36</v>
      </c>
      <c r="D2073" s="58" t="s">
        <v>37</v>
      </c>
      <c r="E2073" s="58" t="s">
        <v>45</v>
      </c>
      <c r="F2073" s="58" t="s">
        <v>119</v>
      </c>
      <c r="G2073" s="59">
        <v>3658.34</v>
      </c>
      <c r="H2073" s="57">
        <v>443747849</v>
      </c>
      <c r="I2073" s="59">
        <v>0</v>
      </c>
      <c r="J2073" s="59">
        <v>0</v>
      </c>
      <c r="K2073" s="59">
        <v>0</v>
      </c>
      <c r="L2073" s="59">
        <v>0</v>
      </c>
      <c r="M2073" s="59">
        <v>9907.68</v>
      </c>
      <c r="N2073" s="5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60">
        <v>45919.516793981478</v>
      </c>
      <c r="B2074" s="61">
        <v>444527291</v>
      </c>
      <c r="C2074" s="62" t="s">
        <v>36</v>
      </c>
      <c r="D2074" s="62" t="s">
        <v>38</v>
      </c>
      <c r="E2074" s="62" t="s">
        <v>46</v>
      </c>
      <c r="F2074" s="62" t="s">
        <v>119</v>
      </c>
      <c r="G2074" s="63">
        <v>3657.91</v>
      </c>
      <c r="H2074" s="61">
        <v>443748878</v>
      </c>
      <c r="I2074" s="63">
        <v>0</v>
      </c>
      <c r="J2074" s="63">
        <v>0</v>
      </c>
      <c r="K2074" s="63">
        <v>0</v>
      </c>
      <c r="L2074" s="63">
        <v>0.86</v>
      </c>
      <c r="M2074" s="63">
        <v>9908.5400000000009</v>
      </c>
      <c r="N2074" s="62" t="s">
        <v>1436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6">
        <v>45919.516793981478</v>
      </c>
      <c r="B2075" s="57">
        <v>444527292</v>
      </c>
      <c r="C2075" s="58" t="s">
        <v>36</v>
      </c>
      <c r="D2075" s="58" t="s">
        <v>38</v>
      </c>
      <c r="E2075" s="58" t="s">
        <v>46</v>
      </c>
      <c r="F2075" s="58" t="s">
        <v>119</v>
      </c>
      <c r="G2075" s="59">
        <v>3657.91</v>
      </c>
      <c r="H2075" s="57">
        <v>443748879</v>
      </c>
      <c r="I2075" s="59">
        <v>0</v>
      </c>
      <c r="J2075" s="59">
        <v>0</v>
      </c>
      <c r="K2075" s="59">
        <v>0</v>
      </c>
      <c r="L2075" s="59">
        <v>0.82</v>
      </c>
      <c r="M2075" s="59">
        <v>9909.36</v>
      </c>
      <c r="N2075" s="58" t="s">
        <v>1436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60">
        <v>45919.516921296294</v>
      </c>
      <c r="B2076" s="61">
        <v>444527377</v>
      </c>
      <c r="C2076" s="62" t="s">
        <v>36</v>
      </c>
      <c r="D2076" s="62" t="s">
        <v>38</v>
      </c>
      <c r="E2076" s="62" t="s">
        <v>46</v>
      </c>
      <c r="F2076" s="62" t="s">
        <v>119</v>
      </c>
      <c r="G2076" s="63">
        <v>3657.65</v>
      </c>
      <c r="H2076" s="61">
        <v>443748966</v>
      </c>
      <c r="I2076" s="63">
        <v>0</v>
      </c>
      <c r="J2076" s="63">
        <v>0</v>
      </c>
      <c r="K2076" s="63">
        <v>0</v>
      </c>
      <c r="L2076" s="63">
        <v>2.48</v>
      </c>
      <c r="M2076" s="63">
        <v>9911.84</v>
      </c>
      <c r="N2076" s="62" t="s">
        <v>1437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6">
        <v>45919.516921296294</v>
      </c>
      <c r="B2077" s="57">
        <v>444527378</v>
      </c>
      <c r="C2077" s="58" t="s">
        <v>36</v>
      </c>
      <c r="D2077" s="58" t="s">
        <v>38</v>
      </c>
      <c r="E2077" s="58" t="s">
        <v>46</v>
      </c>
      <c r="F2077" s="58" t="s">
        <v>119</v>
      </c>
      <c r="G2077" s="59">
        <v>3657.65</v>
      </c>
      <c r="H2077" s="57">
        <v>443748967</v>
      </c>
      <c r="I2077" s="59">
        <v>0</v>
      </c>
      <c r="J2077" s="59">
        <v>0</v>
      </c>
      <c r="K2077" s="59">
        <v>0</v>
      </c>
      <c r="L2077" s="59">
        <v>0.67</v>
      </c>
      <c r="M2077" s="59">
        <v>9912.51</v>
      </c>
      <c r="N2077" s="58" t="s">
        <v>1438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60">
        <v>45919.517210648148</v>
      </c>
      <c r="B2078" s="61">
        <v>444527438</v>
      </c>
      <c r="C2078" s="62" t="s">
        <v>36</v>
      </c>
      <c r="D2078" s="62" t="s">
        <v>37</v>
      </c>
      <c r="E2078" s="62" t="s">
        <v>45</v>
      </c>
      <c r="F2078" s="62" t="s">
        <v>119</v>
      </c>
      <c r="G2078" s="63">
        <v>3658.39</v>
      </c>
      <c r="H2078" s="61">
        <v>443749030</v>
      </c>
      <c r="I2078" s="63">
        <v>0</v>
      </c>
      <c r="J2078" s="63">
        <v>0</v>
      </c>
      <c r="K2078" s="63">
        <v>0</v>
      </c>
      <c r="L2078" s="63">
        <v>0</v>
      </c>
      <c r="M2078" s="63">
        <v>9912.51</v>
      </c>
      <c r="N2078" s="62" t="s">
        <v>107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6">
        <v>45919.517222222225</v>
      </c>
      <c r="B2079" s="57">
        <v>444527440</v>
      </c>
      <c r="C2079" s="58" t="s">
        <v>36</v>
      </c>
      <c r="D2079" s="58" t="s">
        <v>37</v>
      </c>
      <c r="E2079" s="58" t="s">
        <v>45</v>
      </c>
      <c r="F2079" s="58" t="s">
        <v>119</v>
      </c>
      <c r="G2079" s="59">
        <v>3658.41</v>
      </c>
      <c r="H2079" s="57">
        <v>443749033</v>
      </c>
      <c r="I2079" s="59">
        <v>0</v>
      </c>
      <c r="J2079" s="59">
        <v>0</v>
      </c>
      <c r="K2079" s="59">
        <v>0</v>
      </c>
      <c r="L2079" s="59">
        <v>0</v>
      </c>
      <c r="M2079" s="59">
        <v>9912.51</v>
      </c>
      <c r="N2079" s="58" t="s">
        <v>113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60">
        <v>45919.517442129632</v>
      </c>
      <c r="B2080" s="61">
        <v>444527489</v>
      </c>
      <c r="C2080" s="62" t="s">
        <v>36</v>
      </c>
      <c r="D2080" s="62" t="s">
        <v>37</v>
      </c>
      <c r="E2080" s="62" t="s">
        <v>45</v>
      </c>
      <c r="F2080" s="62" t="s">
        <v>119</v>
      </c>
      <c r="G2080" s="63">
        <v>3658.27</v>
      </c>
      <c r="H2080" s="61">
        <v>443749084</v>
      </c>
      <c r="I2080" s="63">
        <v>0</v>
      </c>
      <c r="J2080" s="63">
        <v>0</v>
      </c>
      <c r="K2080" s="63">
        <v>0</v>
      </c>
      <c r="L2080" s="63">
        <v>0</v>
      </c>
      <c r="M2080" s="63">
        <v>9912.51</v>
      </c>
      <c r="N2080" s="62" t="s">
        <v>1384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6">
        <v>45919.517453703702</v>
      </c>
      <c r="B2081" s="57">
        <v>444527490</v>
      </c>
      <c r="C2081" s="58" t="s">
        <v>36</v>
      </c>
      <c r="D2081" s="58" t="s">
        <v>37</v>
      </c>
      <c r="E2081" s="58" t="s">
        <v>45</v>
      </c>
      <c r="F2081" s="58" t="s">
        <v>119</v>
      </c>
      <c r="G2081" s="59">
        <v>3658.25</v>
      </c>
      <c r="H2081" s="57">
        <v>443749085</v>
      </c>
      <c r="I2081" s="59">
        <v>0</v>
      </c>
      <c r="J2081" s="59">
        <v>0</v>
      </c>
      <c r="K2081" s="59">
        <v>0</v>
      </c>
      <c r="L2081" s="59">
        <v>0</v>
      </c>
      <c r="M2081" s="59">
        <v>9912.51</v>
      </c>
      <c r="N2081" s="58" t="s">
        <v>115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60">
        <v>45919.520289351851</v>
      </c>
      <c r="B2082" s="61">
        <v>444528746</v>
      </c>
      <c r="C2082" s="62" t="s">
        <v>36</v>
      </c>
      <c r="D2082" s="62" t="s">
        <v>38</v>
      </c>
      <c r="E2082" s="62" t="s">
        <v>46</v>
      </c>
      <c r="F2082" s="62" t="s">
        <v>119</v>
      </c>
      <c r="G2082" s="63">
        <v>3657.04</v>
      </c>
      <c r="H2082" s="61">
        <v>443750441</v>
      </c>
      <c r="I2082" s="63">
        <v>0</v>
      </c>
      <c r="J2082" s="63">
        <v>0</v>
      </c>
      <c r="K2082" s="63">
        <v>0</v>
      </c>
      <c r="L2082" s="63">
        <v>1.45</v>
      </c>
      <c r="M2082" s="63">
        <v>9913.9599999999991</v>
      </c>
      <c r="N2082" s="62" t="s">
        <v>1439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6">
        <v>45919.520289351851</v>
      </c>
      <c r="B2083" s="57">
        <v>444528747</v>
      </c>
      <c r="C2083" s="58" t="s">
        <v>36</v>
      </c>
      <c r="D2083" s="58" t="s">
        <v>38</v>
      </c>
      <c r="E2083" s="58" t="s">
        <v>46</v>
      </c>
      <c r="F2083" s="58" t="s">
        <v>119</v>
      </c>
      <c r="G2083" s="59">
        <v>3657.04</v>
      </c>
      <c r="H2083" s="57">
        <v>443750442</v>
      </c>
      <c r="I2083" s="59">
        <v>0</v>
      </c>
      <c r="J2083" s="59">
        <v>0</v>
      </c>
      <c r="K2083" s="59">
        <v>0</v>
      </c>
      <c r="L2083" s="59">
        <v>1.45</v>
      </c>
      <c r="M2083" s="59">
        <v>9915.41</v>
      </c>
      <c r="N2083" s="58" t="s">
        <v>1439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60">
        <v>45919.520555555559</v>
      </c>
      <c r="B2084" s="61">
        <v>444529031</v>
      </c>
      <c r="C2084" s="62" t="s">
        <v>36</v>
      </c>
      <c r="D2084" s="62" t="s">
        <v>38</v>
      </c>
      <c r="E2084" s="62" t="s">
        <v>46</v>
      </c>
      <c r="F2084" s="62" t="s">
        <v>119</v>
      </c>
      <c r="G2084" s="63">
        <v>3656.8</v>
      </c>
      <c r="H2084" s="61">
        <v>443750737</v>
      </c>
      <c r="I2084" s="63">
        <v>0</v>
      </c>
      <c r="J2084" s="63">
        <v>0</v>
      </c>
      <c r="K2084" s="63">
        <v>0</v>
      </c>
      <c r="L2084" s="63">
        <v>-1.53</v>
      </c>
      <c r="M2084" s="63">
        <v>9913.8799999999992</v>
      </c>
      <c r="N2084" s="62" t="s">
        <v>1440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6">
        <v>45919.521724537037</v>
      </c>
      <c r="B2085" s="57">
        <v>444529600</v>
      </c>
      <c r="C2085" s="58" t="s">
        <v>36</v>
      </c>
      <c r="D2085" s="58" t="s">
        <v>37</v>
      </c>
      <c r="E2085" s="58" t="s">
        <v>45</v>
      </c>
      <c r="F2085" s="58" t="s">
        <v>119</v>
      </c>
      <c r="G2085" s="59">
        <v>3657.55</v>
      </c>
      <c r="H2085" s="57">
        <v>443751353</v>
      </c>
      <c r="I2085" s="59">
        <v>0</v>
      </c>
      <c r="J2085" s="59">
        <v>0</v>
      </c>
      <c r="K2085" s="59">
        <v>0</v>
      </c>
      <c r="L2085" s="59">
        <v>0</v>
      </c>
      <c r="M2085" s="59">
        <v>9913.8799999999992</v>
      </c>
      <c r="N2085" s="5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60">
        <v>45919.521736111114</v>
      </c>
      <c r="B2086" s="61">
        <v>444529601</v>
      </c>
      <c r="C2086" s="62" t="s">
        <v>36</v>
      </c>
      <c r="D2086" s="62" t="s">
        <v>37</v>
      </c>
      <c r="E2086" s="62" t="s">
        <v>45</v>
      </c>
      <c r="F2086" s="62" t="s">
        <v>119</v>
      </c>
      <c r="G2086" s="63">
        <v>3657.55</v>
      </c>
      <c r="H2086" s="61">
        <v>443751355</v>
      </c>
      <c r="I2086" s="63">
        <v>0</v>
      </c>
      <c r="J2086" s="63">
        <v>0</v>
      </c>
      <c r="K2086" s="63">
        <v>0</v>
      </c>
      <c r="L2086" s="63">
        <v>0</v>
      </c>
      <c r="M2086" s="63">
        <v>9913.8799999999992</v>
      </c>
      <c r="N2086" s="62" t="s">
        <v>92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6">
        <v>45919.535844907405</v>
      </c>
      <c r="B2087" s="57">
        <v>444535792</v>
      </c>
      <c r="C2087" s="58" t="s">
        <v>36</v>
      </c>
      <c r="D2087" s="58" t="s">
        <v>38</v>
      </c>
      <c r="E2087" s="58" t="s">
        <v>45</v>
      </c>
      <c r="F2087" s="58" t="s">
        <v>119</v>
      </c>
      <c r="G2087" s="59">
        <v>3656.31</v>
      </c>
      <c r="H2087" s="57">
        <v>443757826</v>
      </c>
      <c r="I2087" s="59">
        <v>0</v>
      </c>
      <c r="J2087" s="59">
        <v>0</v>
      </c>
      <c r="K2087" s="59">
        <v>0</v>
      </c>
      <c r="L2087" s="59">
        <v>0</v>
      </c>
      <c r="M2087" s="59">
        <v>9913.8799999999992</v>
      </c>
      <c r="N2087" s="58" t="s">
        <v>108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60">
        <v>45919.537152777775</v>
      </c>
      <c r="B2088" s="61">
        <v>444536065</v>
      </c>
      <c r="C2088" s="62" t="s">
        <v>36</v>
      </c>
      <c r="D2088" s="62" t="s">
        <v>37</v>
      </c>
      <c r="E2088" s="62" t="s">
        <v>46</v>
      </c>
      <c r="F2088" s="62" t="s">
        <v>119</v>
      </c>
      <c r="G2088" s="63">
        <v>3657.83</v>
      </c>
      <c r="H2088" s="61">
        <v>443758110</v>
      </c>
      <c r="I2088" s="63">
        <v>0</v>
      </c>
      <c r="J2088" s="63">
        <v>0</v>
      </c>
      <c r="K2088" s="63">
        <v>0</v>
      </c>
      <c r="L2088" s="63">
        <v>-1.52</v>
      </c>
      <c r="M2088" s="63">
        <v>9912.36</v>
      </c>
      <c r="N2088" s="62" t="s">
        <v>1481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6">
        <v>45919.542094907411</v>
      </c>
      <c r="B2089" s="57">
        <v>444537782</v>
      </c>
      <c r="C2089" s="58" t="s">
        <v>36</v>
      </c>
      <c r="D2089" s="58" t="s">
        <v>37</v>
      </c>
      <c r="E2089" s="58" t="s">
        <v>45</v>
      </c>
      <c r="F2089" s="58" t="s">
        <v>119</v>
      </c>
      <c r="G2089" s="59">
        <v>3658.23</v>
      </c>
      <c r="H2089" s="57">
        <v>443759767</v>
      </c>
      <c r="I2089" s="59">
        <v>0</v>
      </c>
      <c r="J2089" s="59">
        <v>0</v>
      </c>
      <c r="K2089" s="59">
        <v>0</v>
      </c>
      <c r="L2089" s="59">
        <v>0</v>
      </c>
      <c r="M2089" s="59">
        <v>9912.36</v>
      </c>
      <c r="N2089" s="58" t="s">
        <v>108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60">
        <v>45919.542256944442</v>
      </c>
      <c r="B2090" s="61">
        <v>444537850</v>
      </c>
      <c r="C2090" s="62" t="s">
        <v>36</v>
      </c>
      <c r="D2090" s="62" t="s">
        <v>38</v>
      </c>
      <c r="E2090" s="62" t="s">
        <v>46</v>
      </c>
      <c r="F2090" s="62" t="s">
        <v>119</v>
      </c>
      <c r="G2090" s="63">
        <v>3657.69</v>
      </c>
      <c r="H2090" s="61">
        <v>443759835</v>
      </c>
      <c r="I2090" s="63">
        <v>0</v>
      </c>
      <c r="J2090" s="63">
        <v>0</v>
      </c>
      <c r="K2090" s="63">
        <v>0</v>
      </c>
      <c r="L2090" s="63">
        <v>0.54</v>
      </c>
      <c r="M2090" s="63">
        <v>9912.9</v>
      </c>
      <c r="N2090" s="62" t="s">
        <v>1482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6">
        <v>45919.542326388888</v>
      </c>
      <c r="B2091" s="57">
        <v>444537880</v>
      </c>
      <c r="C2091" s="58" t="s">
        <v>36</v>
      </c>
      <c r="D2091" s="58" t="s">
        <v>37</v>
      </c>
      <c r="E2091" s="58" t="s">
        <v>45</v>
      </c>
      <c r="F2091" s="58" t="s">
        <v>119</v>
      </c>
      <c r="G2091" s="59">
        <v>3658.1</v>
      </c>
      <c r="H2091" s="57">
        <v>443759864</v>
      </c>
      <c r="I2091" s="59">
        <v>0</v>
      </c>
      <c r="J2091" s="59">
        <v>0</v>
      </c>
      <c r="K2091" s="59">
        <v>0</v>
      </c>
      <c r="L2091" s="59">
        <v>0</v>
      </c>
      <c r="M2091" s="59">
        <v>9912.9</v>
      </c>
      <c r="N2091" s="5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60">
        <v>45919.542662037034</v>
      </c>
      <c r="B2092" s="61">
        <v>444537976</v>
      </c>
      <c r="C2092" s="62" t="s">
        <v>36</v>
      </c>
      <c r="D2092" s="62" t="s">
        <v>38</v>
      </c>
      <c r="E2092" s="62" t="s">
        <v>46</v>
      </c>
      <c r="F2092" s="62" t="s">
        <v>119</v>
      </c>
      <c r="G2092" s="63">
        <v>3657.54</v>
      </c>
      <c r="H2092" s="61">
        <v>443759956</v>
      </c>
      <c r="I2092" s="63">
        <v>0</v>
      </c>
      <c r="J2092" s="63">
        <v>0</v>
      </c>
      <c r="K2092" s="63">
        <v>0</v>
      </c>
      <c r="L2092" s="63">
        <v>0.32</v>
      </c>
      <c r="M2092" s="63">
        <v>9913.2199999999993</v>
      </c>
      <c r="N2092" s="62" t="s">
        <v>931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6">
        <v>45919.542662037034</v>
      </c>
      <c r="B2093" s="57">
        <v>444537977</v>
      </c>
      <c r="C2093" s="58" t="s">
        <v>36</v>
      </c>
      <c r="D2093" s="58" t="s">
        <v>38</v>
      </c>
      <c r="E2093" s="58" t="s">
        <v>46</v>
      </c>
      <c r="F2093" s="58" t="s">
        <v>119</v>
      </c>
      <c r="G2093" s="59">
        <v>3657.54</v>
      </c>
      <c r="H2093" s="57">
        <v>443759957</v>
      </c>
      <c r="I2093" s="59">
        <v>0</v>
      </c>
      <c r="J2093" s="59">
        <v>0</v>
      </c>
      <c r="K2093" s="59">
        <v>0</v>
      </c>
      <c r="L2093" s="59">
        <v>0.28000000000000003</v>
      </c>
      <c r="M2093" s="59">
        <v>9913.5</v>
      </c>
      <c r="N2093" s="58" t="s">
        <v>931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60">
        <v>45919.544212962966</v>
      </c>
      <c r="B2094" s="61">
        <v>444538302</v>
      </c>
      <c r="C2094" s="62" t="s">
        <v>36</v>
      </c>
      <c r="D2094" s="62" t="s">
        <v>38</v>
      </c>
      <c r="E2094" s="62" t="s">
        <v>46</v>
      </c>
      <c r="F2094" s="62" t="s">
        <v>119</v>
      </c>
      <c r="G2094" s="63">
        <v>3657.23</v>
      </c>
      <c r="H2094" s="61">
        <v>443760287</v>
      </c>
      <c r="I2094" s="63">
        <v>0</v>
      </c>
      <c r="J2094" s="63">
        <v>0</v>
      </c>
      <c r="K2094" s="63">
        <v>0</v>
      </c>
      <c r="L2094" s="63">
        <v>1.49</v>
      </c>
      <c r="M2094" s="63">
        <v>9914.99</v>
      </c>
      <c r="N2094" s="62" t="s">
        <v>1483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6">
        <v>45919.554247685184</v>
      </c>
      <c r="B2095" s="57">
        <v>444540773</v>
      </c>
      <c r="C2095" s="58" t="s">
        <v>36</v>
      </c>
      <c r="D2095" s="58" t="s">
        <v>37</v>
      </c>
      <c r="E2095" s="58" t="s">
        <v>45</v>
      </c>
      <c r="F2095" s="58" t="s">
        <v>119</v>
      </c>
      <c r="G2095" s="59">
        <v>3658.32</v>
      </c>
      <c r="H2095" s="57">
        <v>443762697</v>
      </c>
      <c r="I2095" s="59">
        <v>0</v>
      </c>
      <c r="J2095" s="59">
        <v>0</v>
      </c>
      <c r="K2095" s="59">
        <v>0</v>
      </c>
      <c r="L2095" s="59">
        <v>0</v>
      </c>
      <c r="M2095" s="59">
        <v>9914.99</v>
      </c>
      <c r="N2095" s="5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60">
        <v>45919.554247685184</v>
      </c>
      <c r="B2096" s="61">
        <v>444540774</v>
      </c>
      <c r="C2096" s="62" t="s">
        <v>36</v>
      </c>
      <c r="D2096" s="62" t="s">
        <v>37</v>
      </c>
      <c r="E2096" s="62" t="s">
        <v>45</v>
      </c>
      <c r="F2096" s="62" t="s">
        <v>119</v>
      </c>
      <c r="G2096" s="63">
        <v>3658.32</v>
      </c>
      <c r="H2096" s="61">
        <v>443762698</v>
      </c>
      <c r="I2096" s="63">
        <v>0</v>
      </c>
      <c r="J2096" s="63">
        <v>0</v>
      </c>
      <c r="K2096" s="63">
        <v>0</v>
      </c>
      <c r="L2096" s="63">
        <v>0</v>
      </c>
      <c r="M2096" s="63">
        <v>9914.99</v>
      </c>
      <c r="N2096" s="62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6">
        <v>45919.555891203701</v>
      </c>
      <c r="B2097" s="57">
        <v>444541240</v>
      </c>
      <c r="C2097" s="58" t="s">
        <v>36</v>
      </c>
      <c r="D2097" s="58" t="s">
        <v>38</v>
      </c>
      <c r="E2097" s="58" t="s">
        <v>46</v>
      </c>
      <c r="F2097" s="58" t="s">
        <v>119</v>
      </c>
      <c r="G2097" s="59">
        <v>3658.17</v>
      </c>
      <c r="H2097" s="57">
        <v>443763150</v>
      </c>
      <c r="I2097" s="59">
        <v>0</v>
      </c>
      <c r="J2097" s="59">
        <v>0</v>
      </c>
      <c r="K2097" s="59">
        <v>0</v>
      </c>
      <c r="L2097" s="59">
        <v>2.3199999999999998</v>
      </c>
      <c r="M2097" s="59">
        <v>9917.31</v>
      </c>
      <c r="N2097" s="58" t="s">
        <v>1484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60">
        <v>45919.555891203701</v>
      </c>
      <c r="B2098" s="61">
        <v>444541242</v>
      </c>
      <c r="C2098" s="62" t="s">
        <v>36</v>
      </c>
      <c r="D2098" s="62" t="s">
        <v>38</v>
      </c>
      <c r="E2098" s="62" t="s">
        <v>46</v>
      </c>
      <c r="F2098" s="62" t="s">
        <v>119</v>
      </c>
      <c r="G2098" s="63">
        <v>3658.17</v>
      </c>
      <c r="H2098" s="61">
        <v>443763151</v>
      </c>
      <c r="I2098" s="63">
        <v>0</v>
      </c>
      <c r="J2098" s="63">
        <v>0</v>
      </c>
      <c r="K2098" s="63">
        <v>0</v>
      </c>
      <c r="L2098" s="63">
        <v>2.3199999999999998</v>
      </c>
      <c r="M2098" s="63">
        <v>9919.6299999999992</v>
      </c>
      <c r="N2098" s="62" t="s">
        <v>1484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6">
        <v>45919.557025462964</v>
      </c>
      <c r="B2099" s="57">
        <v>444541726</v>
      </c>
      <c r="C2099" s="58" t="s">
        <v>36</v>
      </c>
      <c r="D2099" s="58" t="s">
        <v>37</v>
      </c>
      <c r="E2099" s="58" t="s">
        <v>45</v>
      </c>
      <c r="F2099" s="58" t="s">
        <v>119</v>
      </c>
      <c r="G2099" s="59">
        <v>3658.98</v>
      </c>
      <c r="H2099" s="57">
        <v>443763623</v>
      </c>
      <c r="I2099" s="59">
        <v>0</v>
      </c>
      <c r="J2099" s="59">
        <v>0</v>
      </c>
      <c r="K2099" s="59">
        <v>0</v>
      </c>
      <c r="L2099" s="59">
        <v>0</v>
      </c>
      <c r="M2099" s="59">
        <v>9919.6299999999992</v>
      </c>
      <c r="N2099" s="58" t="s">
        <v>114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60">
        <v>45919.557025462964</v>
      </c>
      <c r="B2100" s="61">
        <v>444541727</v>
      </c>
      <c r="C2100" s="62" t="s">
        <v>36</v>
      </c>
      <c r="D2100" s="62" t="s">
        <v>37</v>
      </c>
      <c r="E2100" s="62" t="s">
        <v>45</v>
      </c>
      <c r="F2100" s="62" t="s">
        <v>119</v>
      </c>
      <c r="G2100" s="63">
        <v>3658.96</v>
      </c>
      <c r="H2100" s="61">
        <v>443763624</v>
      </c>
      <c r="I2100" s="63">
        <v>0</v>
      </c>
      <c r="J2100" s="63">
        <v>0</v>
      </c>
      <c r="K2100" s="63">
        <v>0</v>
      </c>
      <c r="L2100" s="63">
        <v>0</v>
      </c>
      <c r="M2100" s="63">
        <v>9919.6299999999992</v>
      </c>
      <c r="N2100" s="62" t="s">
        <v>118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6">
        <v>45919.562800925924</v>
      </c>
      <c r="B2101" s="57">
        <v>444542938</v>
      </c>
      <c r="C2101" s="58" t="s">
        <v>36</v>
      </c>
      <c r="D2101" s="58" t="s">
        <v>38</v>
      </c>
      <c r="E2101" s="58" t="s">
        <v>46</v>
      </c>
      <c r="F2101" s="58" t="s">
        <v>119</v>
      </c>
      <c r="G2101" s="59">
        <v>3656.64</v>
      </c>
      <c r="H2101" s="57">
        <v>443764794</v>
      </c>
      <c r="I2101" s="59">
        <v>0</v>
      </c>
      <c r="J2101" s="59">
        <v>0</v>
      </c>
      <c r="K2101" s="59">
        <v>0</v>
      </c>
      <c r="L2101" s="59">
        <v>-1.59</v>
      </c>
      <c r="M2101" s="59">
        <v>9918.0400000000009</v>
      </c>
      <c r="N2101" s="58" t="s">
        <v>1485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60">
        <v>45919.566111111111</v>
      </c>
      <c r="B2102" s="61">
        <v>444544213</v>
      </c>
      <c r="C2102" s="62" t="s">
        <v>36</v>
      </c>
      <c r="D2102" s="62" t="s">
        <v>38</v>
      </c>
      <c r="E2102" s="62" t="s">
        <v>46</v>
      </c>
      <c r="F2102" s="62" t="s">
        <v>119</v>
      </c>
      <c r="G2102" s="63">
        <v>3655.93</v>
      </c>
      <c r="H2102" s="61">
        <v>443766045</v>
      </c>
      <c r="I2102" s="63">
        <v>0</v>
      </c>
      <c r="J2102" s="63">
        <v>0</v>
      </c>
      <c r="K2102" s="63">
        <v>0</v>
      </c>
      <c r="L2102" s="63">
        <v>-3.05</v>
      </c>
      <c r="M2102" s="63">
        <v>9914.99</v>
      </c>
      <c r="N2102" s="62" t="s">
        <v>1486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6">
        <v>45919.566111111111</v>
      </c>
      <c r="B2103" s="57">
        <v>444544214</v>
      </c>
      <c r="C2103" s="58" t="s">
        <v>36</v>
      </c>
      <c r="D2103" s="58" t="s">
        <v>38</v>
      </c>
      <c r="E2103" s="58" t="s">
        <v>46</v>
      </c>
      <c r="F2103" s="58" t="s">
        <v>119</v>
      </c>
      <c r="G2103" s="59">
        <v>3655.93</v>
      </c>
      <c r="H2103" s="57">
        <v>443766047</v>
      </c>
      <c r="I2103" s="59">
        <v>0</v>
      </c>
      <c r="J2103" s="59">
        <v>0</v>
      </c>
      <c r="K2103" s="59">
        <v>0</v>
      </c>
      <c r="L2103" s="59">
        <v>-3.03</v>
      </c>
      <c r="M2103" s="59">
        <v>9911.9599999999991</v>
      </c>
      <c r="N2103" s="58" t="s">
        <v>1486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60">
        <v>45919.566493055558</v>
      </c>
      <c r="B2104" s="61">
        <v>444544445</v>
      </c>
      <c r="C2104" s="62" t="s">
        <v>36</v>
      </c>
      <c r="D2104" s="62" t="s">
        <v>38</v>
      </c>
      <c r="E2104" s="62" t="s">
        <v>46</v>
      </c>
      <c r="F2104" s="62" t="s">
        <v>119</v>
      </c>
      <c r="G2104" s="63">
        <v>3655.58</v>
      </c>
      <c r="H2104" s="61">
        <v>443766274</v>
      </c>
      <c r="I2104" s="63">
        <v>0</v>
      </c>
      <c r="J2104" s="63">
        <v>0</v>
      </c>
      <c r="K2104" s="63">
        <v>0</v>
      </c>
      <c r="L2104" s="63">
        <v>-2.52</v>
      </c>
      <c r="M2104" s="63">
        <v>9909.44</v>
      </c>
      <c r="N2104" s="62" t="s">
        <v>1429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6">
        <v>45919.567118055558</v>
      </c>
      <c r="B2105" s="57">
        <v>444544702</v>
      </c>
      <c r="C2105" s="58" t="s">
        <v>36</v>
      </c>
      <c r="D2105" s="58" t="s">
        <v>38</v>
      </c>
      <c r="E2105" s="58" t="s">
        <v>46</v>
      </c>
      <c r="F2105" s="58" t="s">
        <v>119</v>
      </c>
      <c r="G2105" s="59">
        <v>3655.36</v>
      </c>
      <c r="H2105" s="57">
        <v>443766534</v>
      </c>
      <c r="I2105" s="59">
        <v>0</v>
      </c>
      <c r="J2105" s="59">
        <v>0</v>
      </c>
      <c r="K2105" s="59">
        <v>0</v>
      </c>
      <c r="L2105" s="59">
        <v>-3.03</v>
      </c>
      <c r="M2105" s="59">
        <v>9906.41</v>
      </c>
      <c r="N2105" s="58" t="s">
        <v>1487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60">
        <v>45919.567118055558</v>
      </c>
      <c r="B2106" s="61">
        <v>444544705</v>
      </c>
      <c r="C2106" s="62" t="s">
        <v>36</v>
      </c>
      <c r="D2106" s="62" t="s">
        <v>38</v>
      </c>
      <c r="E2106" s="62" t="s">
        <v>46</v>
      </c>
      <c r="F2106" s="62" t="s">
        <v>119</v>
      </c>
      <c r="G2106" s="63">
        <v>3655.36</v>
      </c>
      <c r="H2106" s="61">
        <v>443766535</v>
      </c>
      <c r="I2106" s="63">
        <v>0</v>
      </c>
      <c r="J2106" s="63">
        <v>0</v>
      </c>
      <c r="K2106" s="63">
        <v>0</v>
      </c>
      <c r="L2106" s="63">
        <v>-3.05</v>
      </c>
      <c r="M2106" s="63">
        <v>9903.36</v>
      </c>
      <c r="N2106" s="62" t="s">
        <v>1488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6">
        <v>45919.567164351851</v>
      </c>
      <c r="B2107" s="57">
        <v>444544733</v>
      </c>
      <c r="C2107" s="58" t="s">
        <v>36</v>
      </c>
      <c r="D2107" s="58" t="s">
        <v>38</v>
      </c>
      <c r="E2107" s="58" t="s">
        <v>46</v>
      </c>
      <c r="F2107" s="58" t="s">
        <v>119</v>
      </c>
      <c r="G2107" s="59">
        <v>3655.33</v>
      </c>
      <c r="H2107" s="57">
        <v>443766565</v>
      </c>
      <c r="I2107" s="59">
        <v>0</v>
      </c>
      <c r="J2107" s="59">
        <v>0</v>
      </c>
      <c r="K2107" s="59">
        <v>0</v>
      </c>
      <c r="L2107" s="59">
        <v>-3.01</v>
      </c>
      <c r="M2107" s="59">
        <v>9900.35</v>
      </c>
      <c r="N2107" s="58" t="s">
        <v>1338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60">
        <v>45919.567175925928</v>
      </c>
      <c r="B2108" s="61">
        <v>444544742</v>
      </c>
      <c r="C2108" s="62" t="s">
        <v>36</v>
      </c>
      <c r="D2108" s="62" t="s">
        <v>38</v>
      </c>
      <c r="E2108" s="62" t="s">
        <v>46</v>
      </c>
      <c r="F2108" s="62" t="s">
        <v>119</v>
      </c>
      <c r="G2108" s="63">
        <v>3655.25</v>
      </c>
      <c r="H2108" s="61">
        <v>443766573</v>
      </c>
      <c r="I2108" s="63">
        <v>0</v>
      </c>
      <c r="J2108" s="63">
        <v>0</v>
      </c>
      <c r="K2108" s="63">
        <v>0</v>
      </c>
      <c r="L2108" s="63">
        <v>-3.02</v>
      </c>
      <c r="M2108" s="63">
        <v>9897.33</v>
      </c>
      <c r="N2108" s="62" t="s">
        <v>1489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6">
        <v>45919.567175925928</v>
      </c>
      <c r="B2109" s="57">
        <v>444544743</v>
      </c>
      <c r="C2109" s="58" t="s">
        <v>36</v>
      </c>
      <c r="D2109" s="58" t="s">
        <v>38</v>
      </c>
      <c r="E2109" s="58" t="s">
        <v>46</v>
      </c>
      <c r="F2109" s="58" t="s">
        <v>119</v>
      </c>
      <c r="G2109" s="59">
        <v>3655.25</v>
      </c>
      <c r="H2109" s="57">
        <v>443766574</v>
      </c>
      <c r="I2109" s="59">
        <v>0</v>
      </c>
      <c r="J2109" s="59">
        <v>0</v>
      </c>
      <c r="K2109" s="59">
        <v>0</v>
      </c>
      <c r="L2109" s="59">
        <v>-3</v>
      </c>
      <c r="M2109" s="59">
        <v>9894.33</v>
      </c>
      <c r="N2109" s="58" t="s">
        <v>1489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60">
        <v>45919.567175925928</v>
      </c>
      <c r="B2110" s="61">
        <v>444544744</v>
      </c>
      <c r="C2110" s="62" t="s">
        <v>36</v>
      </c>
      <c r="D2110" s="62" t="s">
        <v>38</v>
      </c>
      <c r="E2110" s="62" t="s">
        <v>46</v>
      </c>
      <c r="F2110" s="62" t="s">
        <v>119</v>
      </c>
      <c r="G2110" s="63">
        <v>3655.25</v>
      </c>
      <c r="H2110" s="61">
        <v>443766575</v>
      </c>
      <c r="I2110" s="63">
        <v>0</v>
      </c>
      <c r="J2110" s="63">
        <v>0</v>
      </c>
      <c r="K2110" s="63">
        <v>0</v>
      </c>
      <c r="L2110" s="63">
        <v>-3.07</v>
      </c>
      <c r="M2110" s="63">
        <v>9891.26</v>
      </c>
      <c r="N2110" s="62" t="s">
        <v>1490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6">
        <v>45919.567175925928</v>
      </c>
      <c r="B2111" s="57">
        <v>444544745</v>
      </c>
      <c r="C2111" s="58" t="s">
        <v>36</v>
      </c>
      <c r="D2111" s="58" t="s">
        <v>38</v>
      </c>
      <c r="E2111" s="58" t="s">
        <v>46</v>
      </c>
      <c r="F2111" s="58" t="s">
        <v>119</v>
      </c>
      <c r="G2111" s="59">
        <v>3655.25</v>
      </c>
      <c r="H2111" s="57">
        <v>443766576</v>
      </c>
      <c r="I2111" s="59">
        <v>0</v>
      </c>
      <c r="J2111" s="59">
        <v>0</v>
      </c>
      <c r="K2111" s="59">
        <v>0</v>
      </c>
      <c r="L2111" s="59">
        <v>-3.07</v>
      </c>
      <c r="M2111" s="59">
        <v>9888.19</v>
      </c>
      <c r="N2111" s="58" t="s">
        <v>1490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60">
        <v>45919.567442129628</v>
      </c>
      <c r="B2112" s="61">
        <v>444544866</v>
      </c>
      <c r="C2112" s="62" t="s">
        <v>36</v>
      </c>
      <c r="D2112" s="62" t="s">
        <v>38</v>
      </c>
      <c r="E2112" s="62" t="s">
        <v>45</v>
      </c>
      <c r="F2112" s="62" t="s">
        <v>119</v>
      </c>
      <c r="G2112" s="63">
        <v>3655.79</v>
      </c>
      <c r="H2112" s="61">
        <v>443766695</v>
      </c>
      <c r="I2112" s="63">
        <v>0</v>
      </c>
      <c r="J2112" s="63">
        <v>0</v>
      </c>
      <c r="K2112" s="63">
        <v>0</v>
      </c>
      <c r="L2112" s="63">
        <v>0</v>
      </c>
      <c r="M2112" s="63">
        <v>9888.19</v>
      </c>
      <c r="N2112" s="62" t="s">
        <v>118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6">
        <v>45919.567442129628</v>
      </c>
      <c r="B2113" s="57">
        <v>444544867</v>
      </c>
      <c r="C2113" s="58" t="s">
        <v>36</v>
      </c>
      <c r="D2113" s="58" t="s">
        <v>38</v>
      </c>
      <c r="E2113" s="58" t="s">
        <v>45</v>
      </c>
      <c r="F2113" s="58" t="s">
        <v>119</v>
      </c>
      <c r="G2113" s="59">
        <v>3655.79</v>
      </c>
      <c r="H2113" s="57">
        <v>443766696</v>
      </c>
      <c r="I2113" s="59">
        <v>0</v>
      </c>
      <c r="J2113" s="59">
        <v>0</v>
      </c>
      <c r="K2113" s="59">
        <v>0</v>
      </c>
      <c r="L2113" s="59">
        <v>0</v>
      </c>
      <c r="M2113" s="59">
        <v>9888.19</v>
      </c>
      <c r="N2113" s="58" t="s">
        <v>1384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60">
        <v>45919.567453703705</v>
      </c>
      <c r="B2114" s="61">
        <v>444544868</v>
      </c>
      <c r="C2114" s="62" t="s">
        <v>36</v>
      </c>
      <c r="D2114" s="62" t="s">
        <v>38</v>
      </c>
      <c r="E2114" s="62" t="s">
        <v>45</v>
      </c>
      <c r="F2114" s="62" t="s">
        <v>119</v>
      </c>
      <c r="G2114" s="63">
        <v>3655.79</v>
      </c>
      <c r="H2114" s="61">
        <v>443766697</v>
      </c>
      <c r="I2114" s="63">
        <v>0</v>
      </c>
      <c r="J2114" s="63">
        <v>0</v>
      </c>
      <c r="K2114" s="63">
        <v>0</v>
      </c>
      <c r="L2114" s="63">
        <v>0</v>
      </c>
      <c r="M2114" s="63">
        <v>9888.19</v>
      </c>
      <c r="N2114" s="62" t="s">
        <v>115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6">
        <v>45919.567453703705</v>
      </c>
      <c r="B2115" s="57">
        <v>444544872</v>
      </c>
      <c r="C2115" s="58" t="s">
        <v>36</v>
      </c>
      <c r="D2115" s="58" t="s">
        <v>38</v>
      </c>
      <c r="E2115" s="58" t="s">
        <v>45</v>
      </c>
      <c r="F2115" s="58" t="s">
        <v>119</v>
      </c>
      <c r="G2115" s="59">
        <v>3655.79</v>
      </c>
      <c r="H2115" s="57">
        <v>443766701</v>
      </c>
      <c r="I2115" s="59">
        <v>0</v>
      </c>
      <c r="J2115" s="59">
        <v>0</v>
      </c>
      <c r="K2115" s="59">
        <v>0</v>
      </c>
      <c r="L2115" s="59">
        <v>0</v>
      </c>
      <c r="M2115" s="59">
        <v>9888.19</v>
      </c>
      <c r="N2115" s="58" t="s">
        <v>114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60">
        <v>45919.568136574075</v>
      </c>
      <c r="B2116" s="61">
        <v>444545346</v>
      </c>
      <c r="C2116" s="62" t="s">
        <v>36</v>
      </c>
      <c r="D2116" s="62" t="s">
        <v>38</v>
      </c>
      <c r="E2116" s="62" t="s">
        <v>45</v>
      </c>
      <c r="F2116" s="62" t="s">
        <v>119</v>
      </c>
      <c r="G2116" s="63">
        <v>3656.12</v>
      </c>
      <c r="H2116" s="61">
        <v>443767172</v>
      </c>
      <c r="I2116" s="63">
        <v>0</v>
      </c>
      <c r="J2116" s="63">
        <v>0</v>
      </c>
      <c r="K2116" s="63">
        <v>0</v>
      </c>
      <c r="L2116" s="63">
        <v>0</v>
      </c>
      <c r="M2116" s="63">
        <v>9888.19</v>
      </c>
      <c r="N2116" s="62" t="s">
        <v>108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6">
        <v>45919.568136574075</v>
      </c>
      <c r="B2117" s="57">
        <v>444545349</v>
      </c>
      <c r="C2117" s="58" t="s">
        <v>36</v>
      </c>
      <c r="D2117" s="58" t="s">
        <v>38</v>
      </c>
      <c r="E2117" s="58" t="s">
        <v>45</v>
      </c>
      <c r="F2117" s="58" t="s">
        <v>119</v>
      </c>
      <c r="G2117" s="59">
        <v>3656.12</v>
      </c>
      <c r="H2117" s="57">
        <v>443767176</v>
      </c>
      <c r="I2117" s="59">
        <v>0</v>
      </c>
      <c r="J2117" s="59">
        <v>0</v>
      </c>
      <c r="K2117" s="59">
        <v>0</v>
      </c>
      <c r="L2117" s="59">
        <v>0</v>
      </c>
      <c r="M2117" s="59">
        <v>9888.19</v>
      </c>
      <c r="N2117" s="58" t="s">
        <v>113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60">
        <v>45919.568148148152</v>
      </c>
      <c r="B2118" s="61">
        <v>444545352</v>
      </c>
      <c r="C2118" s="62" t="s">
        <v>36</v>
      </c>
      <c r="D2118" s="62" t="s">
        <v>38</v>
      </c>
      <c r="E2118" s="62" t="s">
        <v>45</v>
      </c>
      <c r="F2118" s="62" t="s">
        <v>119</v>
      </c>
      <c r="G2118" s="63">
        <v>3656.11</v>
      </c>
      <c r="H2118" s="61">
        <v>443767179</v>
      </c>
      <c r="I2118" s="63">
        <v>0</v>
      </c>
      <c r="J2118" s="63">
        <v>0</v>
      </c>
      <c r="K2118" s="63">
        <v>0</v>
      </c>
      <c r="L2118" s="63">
        <v>0</v>
      </c>
      <c r="M2118" s="63">
        <v>9888.19</v>
      </c>
      <c r="N2118" s="62" t="s">
        <v>107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6">
        <v>45919.568148148152</v>
      </c>
      <c r="B2119" s="57">
        <v>444545353</v>
      </c>
      <c r="C2119" s="58" t="s">
        <v>36</v>
      </c>
      <c r="D2119" s="58" t="s">
        <v>38</v>
      </c>
      <c r="E2119" s="58" t="s">
        <v>45</v>
      </c>
      <c r="F2119" s="58" t="s">
        <v>119</v>
      </c>
      <c r="G2119" s="59">
        <v>3656.11</v>
      </c>
      <c r="H2119" s="57">
        <v>443767180</v>
      </c>
      <c r="I2119" s="59">
        <v>0</v>
      </c>
      <c r="J2119" s="59">
        <v>0</v>
      </c>
      <c r="K2119" s="59">
        <v>0</v>
      </c>
      <c r="L2119" s="59">
        <v>0</v>
      </c>
      <c r="M2119" s="59">
        <v>9888.19</v>
      </c>
      <c r="N2119" s="5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60">
        <v>45919.568148148152</v>
      </c>
      <c r="B2120" s="61">
        <v>444545354</v>
      </c>
      <c r="C2120" s="62" t="s">
        <v>36</v>
      </c>
      <c r="D2120" s="62" t="s">
        <v>38</v>
      </c>
      <c r="E2120" s="62" t="s">
        <v>45</v>
      </c>
      <c r="F2120" s="62" t="s">
        <v>119</v>
      </c>
      <c r="G2120" s="63">
        <v>3656.11</v>
      </c>
      <c r="H2120" s="61">
        <v>443767181</v>
      </c>
      <c r="I2120" s="63">
        <v>0</v>
      </c>
      <c r="J2120" s="63">
        <v>0</v>
      </c>
      <c r="K2120" s="63">
        <v>0</v>
      </c>
      <c r="L2120" s="63">
        <v>0</v>
      </c>
      <c r="M2120" s="63">
        <v>9888.19</v>
      </c>
      <c r="N2120" s="62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6">
        <v>45919.568148148152</v>
      </c>
      <c r="B2121" s="57">
        <v>444545355</v>
      </c>
      <c r="C2121" s="58" t="s">
        <v>36</v>
      </c>
      <c r="D2121" s="58" t="s">
        <v>38</v>
      </c>
      <c r="E2121" s="58" t="s">
        <v>45</v>
      </c>
      <c r="F2121" s="58" t="s">
        <v>119</v>
      </c>
      <c r="G2121" s="59">
        <v>3656.11</v>
      </c>
      <c r="H2121" s="57">
        <v>443767182</v>
      </c>
      <c r="I2121" s="59">
        <v>0</v>
      </c>
      <c r="J2121" s="59">
        <v>0</v>
      </c>
      <c r="K2121" s="59">
        <v>0</v>
      </c>
      <c r="L2121" s="59">
        <v>0</v>
      </c>
      <c r="M2121" s="59">
        <v>9888.19</v>
      </c>
      <c r="N2121" s="5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60">
        <v>45919.568159722221</v>
      </c>
      <c r="B2122" s="61">
        <v>444545356</v>
      </c>
      <c r="C2122" s="62" t="s">
        <v>36</v>
      </c>
      <c r="D2122" s="62" t="s">
        <v>38</v>
      </c>
      <c r="E2122" s="62" t="s">
        <v>45</v>
      </c>
      <c r="F2122" s="62" t="s">
        <v>119</v>
      </c>
      <c r="G2122" s="63">
        <v>3656.11</v>
      </c>
      <c r="H2122" s="61">
        <v>443767183</v>
      </c>
      <c r="I2122" s="63">
        <v>0</v>
      </c>
      <c r="J2122" s="63">
        <v>0</v>
      </c>
      <c r="K2122" s="63">
        <v>0</v>
      </c>
      <c r="L2122" s="63">
        <v>0</v>
      </c>
      <c r="M2122" s="63">
        <v>9888.19</v>
      </c>
      <c r="N2122" s="62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6">
        <v>45919.574583333335</v>
      </c>
      <c r="B2123" s="57">
        <v>444548409</v>
      </c>
      <c r="C2123" s="58" t="s">
        <v>36</v>
      </c>
      <c r="D2123" s="58" t="s">
        <v>37</v>
      </c>
      <c r="E2123" s="58" t="s">
        <v>46</v>
      </c>
      <c r="F2123" s="58" t="s">
        <v>119</v>
      </c>
      <c r="G2123" s="59">
        <v>3657.64</v>
      </c>
      <c r="H2123" s="57">
        <v>443770147</v>
      </c>
      <c r="I2123" s="59">
        <v>0</v>
      </c>
      <c r="J2123" s="59">
        <v>0</v>
      </c>
      <c r="K2123" s="59">
        <v>0</v>
      </c>
      <c r="L2123" s="59">
        <v>-1.52</v>
      </c>
      <c r="M2123" s="59">
        <v>9886.67</v>
      </c>
      <c r="N2123" s="58" t="s">
        <v>1491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60">
        <v>45919.582025462965</v>
      </c>
      <c r="B2124" s="61">
        <v>444550883</v>
      </c>
      <c r="C2124" s="62" t="s">
        <v>36</v>
      </c>
      <c r="D2124" s="62" t="s">
        <v>38</v>
      </c>
      <c r="E2124" s="62" t="s">
        <v>45</v>
      </c>
      <c r="F2124" s="62" t="s">
        <v>119</v>
      </c>
      <c r="G2124" s="63">
        <v>3655.79</v>
      </c>
      <c r="H2124" s="61">
        <v>443772563</v>
      </c>
      <c r="I2124" s="63">
        <v>0</v>
      </c>
      <c r="J2124" s="63">
        <v>0</v>
      </c>
      <c r="K2124" s="63">
        <v>0</v>
      </c>
      <c r="L2124" s="63">
        <v>0</v>
      </c>
      <c r="M2124" s="63">
        <v>9886.67</v>
      </c>
      <c r="N2124" s="62" t="s">
        <v>108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6">
        <v>45919.583692129629</v>
      </c>
      <c r="B2125" s="57">
        <v>444551489</v>
      </c>
      <c r="C2125" s="58" t="s">
        <v>36</v>
      </c>
      <c r="D2125" s="58" t="s">
        <v>38</v>
      </c>
      <c r="E2125" s="58" t="s">
        <v>46</v>
      </c>
      <c r="F2125" s="58" t="s">
        <v>119</v>
      </c>
      <c r="G2125" s="59">
        <v>3654.5</v>
      </c>
      <c r="H2125" s="57">
        <v>443773173</v>
      </c>
      <c r="I2125" s="59">
        <v>0</v>
      </c>
      <c r="J2125" s="59">
        <v>0</v>
      </c>
      <c r="K2125" s="59">
        <v>0</v>
      </c>
      <c r="L2125" s="59">
        <v>-3.05</v>
      </c>
      <c r="M2125" s="59">
        <v>9883.6200000000008</v>
      </c>
      <c r="N2125" s="58" t="s">
        <v>937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60">
        <v>45919.583692129629</v>
      </c>
      <c r="B2126" s="61">
        <v>444551492</v>
      </c>
      <c r="C2126" s="62" t="s">
        <v>36</v>
      </c>
      <c r="D2126" s="62" t="s">
        <v>38</v>
      </c>
      <c r="E2126" s="62" t="s">
        <v>46</v>
      </c>
      <c r="F2126" s="62" t="s">
        <v>119</v>
      </c>
      <c r="G2126" s="63">
        <v>3654.5</v>
      </c>
      <c r="H2126" s="61">
        <v>443773174</v>
      </c>
      <c r="I2126" s="63">
        <v>0</v>
      </c>
      <c r="J2126" s="63">
        <v>0</v>
      </c>
      <c r="K2126" s="63">
        <v>0</v>
      </c>
      <c r="L2126" s="63">
        <v>-3.05</v>
      </c>
      <c r="M2126" s="63">
        <v>9880.57</v>
      </c>
      <c r="N2126" s="62" t="s">
        <v>937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6">
        <v>45919.58488425926</v>
      </c>
      <c r="B2127" s="57">
        <v>444552242</v>
      </c>
      <c r="C2127" s="58" t="s">
        <v>36</v>
      </c>
      <c r="D2127" s="58" t="s">
        <v>37</v>
      </c>
      <c r="E2127" s="58" t="s">
        <v>46</v>
      </c>
      <c r="F2127" s="58" t="s">
        <v>119</v>
      </c>
      <c r="G2127" s="59">
        <v>3654.62</v>
      </c>
      <c r="H2127" s="57">
        <v>443773978</v>
      </c>
      <c r="I2127" s="59">
        <v>0</v>
      </c>
      <c r="J2127" s="59">
        <v>0</v>
      </c>
      <c r="K2127" s="59">
        <v>0</v>
      </c>
      <c r="L2127" s="59">
        <v>1.49</v>
      </c>
      <c r="M2127" s="59">
        <v>9882.06</v>
      </c>
      <c r="N2127" s="58" t="s">
        <v>1492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60">
        <v>45919.58488425926</v>
      </c>
      <c r="B2128" s="61">
        <v>444552243</v>
      </c>
      <c r="C2128" s="62" t="s">
        <v>36</v>
      </c>
      <c r="D2128" s="62" t="s">
        <v>37</v>
      </c>
      <c r="E2128" s="62" t="s">
        <v>46</v>
      </c>
      <c r="F2128" s="62" t="s">
        <v>119</v>
      </c>
      <c r="G2128" s="63">
        <v>3654.62</v>
      </c>
      <c r="H2128" s="61">
        <v>443773979</v>
      </c>
      <c r="I2128" s="63">
        <v>0</v>
      </c>
      <c r="J2128" s="63">
        <v>0</v>
      </c>
      <c r="K2128" s="63">
        <v>0</v>
      </c>
      <c r="L2128" s="63">
        <v>1.49</v>
      </c>
      <c r="M2128" s="63">
        <v>9883.5499999999993</v>
      </c>
      <c r="N2128" s="62" t="s">
        <v>1492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6">
        <v>45919.585497685184</v>
      </c>
      <c r="B2129" s="57">
        <v>444552602</v>
      </c>
      <c r="C2129" s="58" t="s">
        <v>36</v>
      </c>
      <c r="D2129" s="58" t="s">
        <v>38</v>
      </c>
      <c r="E2129" s="58" t="s">
        <v>45</v>
      </c>
      <c r="F2129" s="58" t="s">
        <v>119</v>
      </c>
      <c r="G2129" s="59">
        <v>3655.42</v>
      </c>
      <c r="H2129" s="57">
        <v>443774359</v>
      </c>
      <c r="I2129" s="59">
        <v>0</v>
      </c>
      <c r="J2129" s="59">
        <v>0</v>
      </c>
      <c r="K2129" s="59">
        <v>0</v>
      </c>
      <c r="L2129" s="59">
        <v>0</v>
      </c>
      <c r="M2129" s="59">
        <v>9883.5499999999993</v>
      </c>
      <c r="N2129" s="5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60">
        <v>45919.588321759256</v>
      </c>
      <c r="B2130" s="61">
        <v>444553809</v>
      </c>
      <c r="C2130" s="62" t="s">
        <v>36</v>
      </c>
      <c r="D2130" s="62" t="s">
        <v>37</v>
      </c>
      <c r="E2130" s="62" t="s">
        <v>46</v>
      </c>
      <c r="F2130" s="62" t="s">
        <v>119</v>
      </c>
      <c r="G2130" s="63">
        <v>3655.53</v>
      </c>
      <c r="H2130" s="61">
        <v>443775729</v>
      </c>
      <c r="I2130" s="63">
        <v>0</v>
      </c>
      <c r="J2130" s="63">
        <v>0</v>
      </c>
      <c r="K2130" s="63">
        <v>0</v>
      </c>
      <c r="L2130" s="63">
        <v>0.57999999999999996</v>
      </c>
      <c r="M2130" s="63">
        <v>9884.1299999999992</v>
      </c>
      <c r="N2130" s="62" t="s">
        <v>1493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6">
        <v>45919.588321759256</v>
      </c>
      <c r="B2131" s="57">
        <v>444553810</v>
      </c>
      <c r="C2131" s="58" t="s">
        <v>36</v>
      </c>
      <c r="D2131" s="58" t="s">
        <v>37</v>
      </c>
      <c r="E2131" s="58" t="s">
        <v>46</v>
      </c>
      <c r="F2131" s="58" t="s">
        <v>119</v>
      </c>
      <c r="G2131" s="59">
        <v>3655.53</v>
      </c>
      <c r="H2131" s="57">
        <v>443775730</v>
      </c>
      <c r="I2131" s="59">
        <v>0</v>
      </c>
      <c r="J2131" s="59">
        <v>0</v>
      </c>
      <c r="K2131" s="59">
        <v>0</v>
      </c>
      <c r="L2131" s="59">
        <v>0.57999999999999996</v>
      </c>
      <c r="M2131" s="59">
        <v>9884.7099999999991</v>
      </c>
      <c r="N2131" s="58" t="s">
        <v>1493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60">
        <v>45919.588321759256</v>
      </c>
      <c r="B2132" s="61">
        <v>444553811</v>
      </c>
      <c r="C2132" s="62" t="s">
        <v>36</v>
      </c>
      <c r="D2132" s="62" t="s">
        <v>37</v>
      </c>
      <c r="E2132" s="62" t="s">
        <v>46</v>
      </c>
      <c r="F2132" s="62" t="s">
        <v>119</v>
      </c>
      <c r="G2132" s="63">
        <v>3655.53</v>
      </c>
      <c r="H2132" s="61">
        <v>443775731</v>
      </c>
      <c r="I2132" s="63">
        <v>0</v>
      </c>
      <c r="J2132" s="63">
        <v>0</v>
      </c>
      <c r="K2132" s="63">
        <v>0</v>
      </c>
      <c r="L2132" s="63">
        <v>0.57999999999999996</v>
      </c>
      <c r="M2132" s="63">
        <v>9885.2900000000009</v>
      </c>
      <c r="N2132" s="62" t="s">
        <v>1493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6">
        <v>45919.588391203702</v>
      </c>
      <c r="B2133" s="57">
        <v>444553831</v>
      </c>
      <c r="C2133" s="58" t="s">
        <v>36</v>
      </c>
      <c r="D2133" s="58" t="s">
        <v>38</v>
      </c>
      <c r="E2133" s="58" t="s">
        <v>45</v>
      </c>
      <c r="F2133" s="58" t="s">
        <v>119</v>
      </c>
      <c r="G2133" s="59">
        <v>3655.22</v>
      </c>
      <c r="H2133" s="57">
        <v>443775756</v>
      </c>
      <c r="I2133" s="59">
        <v>0</v>
      </c>
      <c r="J2133" s="59">
        <v>0</v>
      </c>
      <c r="K2133" s="59">
        <v>0</v>
      </c>
      <c r="L2133" s="59">
        <v>0</v>
      </c>
      <c r="M2133" s="59">
        <v>9885.2900000000009</v>
      </c>
      <c r="N2133" s="5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60">
        <v>45919.588391203702</v>
      </c>
      <c r="B2134" s="61">
        <v>444553832</v>
      </c>
      <c r="C2134" s="62" t="s">
        <v>36</v>
      </c>
      <c r="D2134" s="62" t="s">
        <v>38</v>
      </c>
      <c r="E2134" s="62" t="s">
        <v>45</v>
      </c>
      <c r="F2134" s="62" t="s">
        <v>119</v>
      </c>
      <c r="G2134" s="63">
        <v>3655.25</v>
      </c>
      <c r="H2134" s="61">
        <v>443775758</v>
      </c>
      <c r="I2134" s="63">
        <v>0</v>
      </c>
      <c r="J2134" s="63">
        <v>0</v>
      </c>
      <c r="K2134" s="63">
        <v>0</v>
      </c>
      <c r="L2134" s="63">
        <v>0</v>
      </c>
      <c r="M2134" s="63">
        <v>9885.2900000000009</v>
      </c>
      <c r="N2134" s="62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6">
        <v>45919.588402777779</v>
      </c>
      <c r="B2135" s="57">
        <v>444553833</v>
      </c>
      <c r="C2135" s="58" t="s">
        <v>36</v>
      </c>
      <c r="D2135" s="58" t="s">
        <v>38</v>
      </c>
      <c r="E2135" s="58" t="s">
        <v>45</v>
      </c>
      <c r="F2135" s="58" t="s">
        <v>119</v>
      </c>
      <c r="G2135" s="59">
        <v>3655.25</v>
      </c>
      <c r="H2135" s="57">
        <v>443775759</v>
      </c>
      <c r="I2135" s="59">
        <v>0</v>
      </c>
      <c r="J2135" s="59">
        <v>0</v>
      </c>
      <c r="K2135" s="59">
        <v>0</v>
      </c>
      <c r="L2135" s="59">
        <v>0</v>
      </c>
      <c r="M2135" s="59">
        <v>9885.2900000000009</v>
      </c>
      <c r="N2135" s="5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60">
        <v>45919.59097222222</v>
      </c>
      <c r="B2136" s="61">
        <v>444554830</v>
      </c>
      <c r="C2136" s="62" t="s">
        <v>36</v>
      </c>
      <c r="D2136" s="62" t="s">
        <v>37</v>
      </c>
      <c r="E2136" s="62" t="s">
        <v>46</v>
      </c>
      <c r="F2136" s="62" t="s">
        <v>119</v>
      </c>
      <c r="G2136" s="63">
        <v>3654.28</v>
      </c>
      <c r="H2136" s="61">
        <v>443776859</v>
      </c>
      <c r="I2136" s="63">
        <v>0</v>
      </c>
      <c r="J2136" s="63">
        <v>0</v>
      </c>
      <c r="K2136" s="63">
        <v>0</v>
      </c>
      <c r="L2136" s="63">
        <v>1.51</v>
      </c>
      <c r="M2136" s="63">
        <v>9886.7999999999993</v>
      </c>
      <c r="N2136" s="62" t="s">
        <v>1494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6">
        <v>45919.591145833336</v>
      </c>
      <c r="B2137" s="57">
        <v>444555051</v>
      </c>
      <c r="C2137" s="58" t="s">
        <v>36</v>
      </c>
      <c r="D2137" s="58" t="s">
        <v>37</v>
      </c>
      <c r="E2137" s="58" t="s">
        <v>46</v>
      </c>
      <c r="F2137" s="58" t="s">
        <v>119</v>
      </c>
      <c r="G2137" s="59">
        <v>3653.91</v>
      </c>
      <c r="H2137" s="57">
        <v>443777078</v>
      </c>
      <c r="I2137" s="59">
        <v>0</v>
      </c>
      <c r="J2137" s="59">
        <v>0</v>
      </c>
      <c r="K2137" s="59">
        <v>0</v>
      </c>
      <c r="L2137" s="59">
        <v>1.51</v>
      </c>
      <c r="M2137" s="59">
        <v>9888.31</v>
      </c>
      <c r="N2137" s="58" t="s">
        <v>1495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60">
        <v>45919.591365740744</v>
      </c>
      <c r="B2138" s="61">
        <v>444555353</v>
      </c>
      <c r="C2138" s="62" t="s">
        <v>36</v>
      </c>
      <c r="D2138" s="62" t="s">
        <v>37</v>
      </c>
      <c r="E2138" s="62" t="s">
        <v>46</v>
      </c>
      <c r="F2138" s="62" t="s">
        <v>119</v>
      </c>
      <c r="G2138" s="63">
        <v>3654.57</v>
      </c>
      <c r="H2138" s="61">
        <v>443777375</v>
      </c>
      <c r="I2138" s="63">
        <v>0</v>
      </c>
      <c r="J2138" s="63">
        <v>0</v>
      </c>
      <c r="K2138" s="63">
        <v>0</v>
      </c>
      <c r="L2138" s="63">
        <v>1.22</v>
      </c>
      <c r="M2138" s="63">
        <v>9889.5300000000007</v>
      </c>
      <c r="N2138" s="62" t="s">
        <v>1496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6">
        <v>45919.591365740744</v>
      </c>
      <c r="B2139" s="57">
        <v>444555354</v>
      </c>
      <c r="C2139" s="58" t="s">
        <v>36</v>
      </c>
      <c r="D2139" s="58" t="s">
        <v>37</v>
      </c>
      <c r="E2139" s="58" t="s">
        <v>46</v>
      </c>
      <c r="F2139" s="58" t="s">
        <v>119</v>
      </c>
      <c r="G2139" s="59">
        <v>3654.57</v>
      </c>
      <c r="H2139" s="57">
        <v>443777376</v>
      </c>
      <c r="I2139" s="59">
        <v>0</v>
      </c>
      <c r="J2139" s="59">
        <v>0</v>
      </c>
      <c r="K2139" s="59">
        <v>0</v>
      </c>
      <c r="L2139" s="59">
        <v>1.22</v>
      </c>
      <c r="M2139" s="59">
        <v>9890.75</v>
      </c>
      <c r="N2139" s="58" t="s">
        <v>1496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60">
        <v>45919.591400462959</v>
      </c>
      <c r="B2140" s="61">
        <v>444555367</v>
      </c>
      <c r="C2140" s="62" t="s">
        <v>36</v>
      </c>
      <c r="D2140" s="62" t="s">
        <v>38</v>
      </c>
      <c r="E2140" s="62" t="s">
        <v>45</v>
      </c>
      <c r="F2140" s="62" t="s">
        <v>119</v>
      </c>
      <c r="G2140" s="63">
        <v>3654.08</v>
      </c>
      <c r="H2140" s="61">
        <v>443777386</v>
      </c>
      <c r="I2140" s="63">
        <v>0</v>
      </c>
      <c r="J2140" s="63">
        <v>0</v>
      </c>
      <c r="K2140" s="63">
        <v>0</v>
      </c>
      <c r="L2140" s="63">
        <v>0</v>
      </c>
      <c r="M2140" s="63">
        <v>9890.75</v>
      </c>
      <c r="N2140" s="62" t="s">
        <v>1384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6">
        <v>45919.591400462959</v>
      </c>
      <c r="B2141" s="57">
        <v>444555371</v>
      </c>
      <c r="C2141" s="58" t="s">
        <v>36</v>
      </c>
      <c r="D2141" s="58" t="s">
        <v>38</v>
      </c>
      <c r="E2141" s="58" t="s">
        <v>45</v>
      </c>
      <c r="F2141" s="58" t="s">
        <v>119</v>
      </c>
      <c r="G2141" s="59">
        <v>3654.07</v>
      </c>
      <c r="H2141" s="57">
        <v>443777390</v>
      </c>
      <c r="I2141" s="59">
        <v>0</v>
      </c>
      <c r="J2141" s="59">
        <v>0</v>
      </c>
      <c r="K2141" s="59">
        <v>0</v>
      </c>
      <c r="L2141" s="59">
        <v>0</v>
      </c>
      <c r="M2141" s="59">
        <v>9890.75</v>
      </c>
      <c r="N2141" s="58" t="s">
        <v>115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60">
        <v>45919.591863425929</v>
      </c>
      <c r="B2142" s="61">
        <v>444555633</v>
      </c>
      <c r="C2142" s="62" t="s">
        <v>36</v>
      </c>
      <c r="D2142" s="62" t="s">
        <v>38</v>
      </c>
      <c r="E2142" s="62" t="s">
        <v>45</v>
      </c>
      <c r="F2142" s="62" t="s">
        <v>119</v>
      </c>
      <c r="G2142" s="63">
        <v>3654.35</v>
      </c>
      <c r="H2142" s="61">
        <v>443777652</v>
      </c>
      <c r="I2142" s="63">
        <v>0</v>
      </c>
      <c r="J2142" s="63">
        <v>0</v>
      </c>
      <c r="K2142" s="63">
        <v>0</v>
      </c>
      <c r="L2142" s="63">
        <v>0</v>
      </c>
      <c r="M2142" s="63">
        <v>9890.75</v>
      </c>
      <c r="N2142" s="62" t="s">
        <v>108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6">
        <v>45919.591863425929</v>
      </c>
      <c r="B2143" s="57">
        <v>444555634</v>
      </c>
      <c r="C2143" s="58" t="s">
        <v>36</v>
      </c>
      <c r="D2143" s="58" t="s">
        <v>38</v>
      </c>
      <c r="E2143" s="58" t="s">
        <v>45</v>
      </c>
      <c r="F2143" s="58" t="s">
        <v>119</v>
      </c>
      <c r="G2143" s="59">
        <v>3654.35</v>
      </c>
      <c r="H2143" s="57">
        <v>443777653</v>
      </c>
      <c r="I2143" s="59">
        <v>0</v>
      </c>
      <c r="J2143" s="59">
        <v>0</v>
      </c>
      <c r="K2143" s="59">
        <v>0</v>
      </c>
      <c r="L2143" s="59">
        <v>0</v>
      </c>
      <c r="M2143" s="59">
        <v>9890.75</v>
      </c>
      <c r="N2143" s="5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60">
        <v>45919.591874999998</v>
      </c>
      <c r="B2144" s="61">
        <v>444555635</v>
      </c>
      <c r="C2144" s="62" t="s">
        <v>36</v>
      </c>
      <c r="D2144" s="62" t="s">
        <v>38</v>
      </c>
      <c r="E2144" s="62" t="s">
        <v>45</v>
      </c>
      <c r="F2144" s="62" t="s">
        <v>119</v>
      </c>
      <c r="G2144" s="63">
        <v>3654.35</v>
      </c>
      <c r="H2144" s="61">
        <v>443777654</v>
      </c>
      <c r="I2144" s="63">
        <v>0</v>
      </c>
      <c r="J2144" s="63">
        <v>0</v>
      </c>
      <c r="K2144" s="63">
        <v>0</v>
      </c>
      <c r="L2144" s="63">
        <v>0</v>
      </c>
      <c r="M2144" s="63">
        <v>9890.75</v>
      </c>
      <c r="N2144" s="62" t="s">
        <v>107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6">
        <v>45919.592858796299</v>
      </c>
      <c r="B2145" s="57">
        <v>444556383</v>
      </c>
      <c r="C2145" s="58" t="s">
        <v>36</v>
      </c>
      <c r="D2145" s="58" t="s">
        <v>37</v>
      </c>
      <c r="E2145" s="58" t="s">
        <v>46</v>
      </c>
      <c r="F2145" s="58" t="s">
        <v>119</v>
      </c>
      <c r="G2145" s="59">
        <v>3652.82</v>
      </c>
      <c r="H2145" s="57">
        <v>443778389</v>
      </c>
      <c r="I2145" s="59">
        <v>0</v>
      </c>
      <c r="J2145" s="59">
        <v>0</v>
      </c>
      <c r="K2145" s="59">
        <v>0</v>
      </c>
      <c r="L2145" s="59">
        <v>1.53</v>
      </c>
      <c r="M2145" s="59">
        <v>9892.2800000000007</v>
      </c>
      <c r="N2145" s="58" t="s">
        <v>1497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60">
        <v>45919.592858796299</v>
      </c>
      <c r="B2146" s="61">
        <v>444556384</v>
      </c>
      <c r="C2146" s="62" t="s">
        <v>36</v>
      </c>
      <c r="D2146" s="62" t="s">
        <v>37</v>
      </c>
      <c r="E2146" s="62" t="s">
        <v>46</v>
      </c>
      <c r="F2146" s="62" t="s">
        <v>119</v>
      </c>
      <c r="G2146" s="63">
        <v>3652.82</v>
      </c>
      <c r="H2146" s="61">
        <v>443778392</v>
      </c>
      <c r="I2146" s="63">
        <v>0</v>
      </c>
      <c r="J2146" s="63">
        <v>0</v>
      </c>
      <c r="K2146" s="63">
        <v>0</v>
      </c>
      <c r="L2146" s="63">
        <v>1.53</v>
      </c>
      <c r="M2146" s="63">
        <v>9893.81</v>
      </c>
      <c r="N2146" s="62" t="s">
        <v>1498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6">
        <v>45919.592858796299</v>
      </c>
      <c r="B2147" s="57">
        <v>444556385</v>
      </c>
      <c r="C2147" s="58" t="s">
        <v>36</v>
      </c>
      <c r="D2147" s="58" t="s">
        <v>37</v>
      </c>
      <c r="E2147" s="58" t="s">
        <v>46</v>
      </c>
      <c r="F2147" s="58" t="s">
        <v>119</v>
      </c>
      <c r="G2147" s="59">
        <v>3652.82</v>
      </c>
      <c r="H2147" s="57">
        <v>443778394</v>
      </c>
      <c r="I2147" s="59">
        <v>0</v>
      </c>
      <c r="J2147" s="59">
        <v>0</v>
      </c>
      <c r="K2147" s="59">
        <v>0</v>
      </c>
      <c r="L2147" s="59">
        <v>1.53</v>
      </c>
      <c r="M2147" s="59">
        <v>9895.34</v>
      </c>
      <c r="N2147" s="58" t="s">
        <v>1498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60">
        <v>45919.593124999999</v>
      </c>
      <c r="B2148" s="61">
        <v>444556694</v>
      </c>
      <c r="C2148" s="62" t="s">
        <v>36</v>
      </c>
      <c r="D2148" s="62" t="s">
        <v>37</v>
      </c>
      <c r="E2148" s="62" t="s">
        <v>46</v>
      </c>
      <c r="F2148" s="62" t="s">
        <v>119</v>
      </c>
      <c r="G2148" s="63">
        <v>3652.62</v>
      </c>
      <c r="H2148" s="61">
        <v>443778703</v>
      </c>
      <c r="I2148" s="63">
        <v>0</v>
      </c>
      <c r="J2148" s="63">
        <v>0</v>
      </c>
      <c r="K2148" s="63">
        <v>0</v>
      </c>
      <c r="L2148" s="63">
        <v>3.5</v>
      </c>
      <c r="M2148" s="63">
        <v>9898.84</v>
      </c>
      <c r="N2148" s="62" t="s">
        <v>1499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6">
        <v>45919.593819444446</v>
      </c>
      <c r="B2149" s="57">
        <v>444557263</v>
      </c>
      <c r="C2149" s="58" t="s">
        <v>36</v>
      </c>
      <c r="D2149" s="58" t="s">
        <v>37</v>
      </c>
      <c r="E2149" s="58" t="s">
        <v>46</v>
      </c>
      <c r="F2149" s="58" t="s">
        <v>119</v>
      </c>
      <c r="G2149" s="59">
        <v>3653.14</v>
      </c>
      <c r="H2149" s="57">
        <v>443779264</v>
      </c>
      <c r="I2149" s="59">
        <v>0</v>
      </c>
      <c r="J2149" s="59">
        <v>0</v>
      </c>
      <c r="K2149" s="59">
        <v>0</v>
      </c>
      <c r="L2149" s="59">
        <v>2.65</v>
      </c>
      <c r="M2149" s="59">
        <v>9901.49</v>
      </c>
      <c r="N2149" s="58" t="s">
        <v>827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60">
        <v>45919.593819444446</v>
      </c>
      <c r="B2150" s="61">
        <v>444557264</v>
      </c>
      <c r="C2150" s="62" t="s">
        <v>36</v>
      </c>
      <c r="D2150" s="62" t="s">
        <v>37</v>
      </c>
      <c r="E2150" s="62" t="s">
        <v>46</v>
      </c>
      <c r="F2150" s="62" t="s">
        <v>119</v>
      </c>
      <c r="G2150" s="63">
        <v>3653.14</v>
      </c>
      <c r="H2150" s="61">
        <v>443779265</v>
      </c>
      <c r="I2150" s="63">
        <v>0</v>
      </c>
      <c r="J2150" s="63">
        <v>0</v>
      </c>
      <c r="K2150" s="63">
        <v>0</v>
      </c>
      <c r="L2150" s="63">
        <v>2.65</v>
      </c>
      <c r="M2150" s="63">
        <v>9904.14</v>
      </c>
      <c r="N2150" s="62" t="s">
        <v>1500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6">
        <v>45919.593819444446</v>
      </c>
      <c r="B2151" s="57">
        <v>444557265</v>
      </c>
      <c r="C2151" s="58" t="s">
        <v>36</v>
      </c>
      <c r="D2151" s="58" t="s">
        <v>37</v>
      </c>
      <c r="E2151" s="58" t="s">
        <v>46</v>
      </c>
      <c r="F2151" s="58" t="s">
        <v>119</v>
      </c>
      <c r="G2151" s="59">
        <v>3653.14</v>
      </c>
      <c r="H2151" s="57">
        <v>443779266</v>
      </c>
      <c r="I2151" s="59">
        <v>0</v>
      </c>
      <c r="J2151" s="59">
        <v>0</v>
      </c>
      <c r="K2151" s="59">
        <v>0</v>
      </c>
      <c r="L2151" s="59">
        <v>0.94</v>
      </c>
      <c r="M2151" s="59">
        <v>9905.08</v>
      </c>
      <c r="N2151" s="58" t="s">
        <v>1500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60">
        <v>45919.593819444446</v>
      </c>
      <c r="B2152" s="61">
        <v>444557266</v>
      </c>
      <c r="C2152" s="62" t="s">
        <v>36</v>
      </c>
      <c r="D2152" s="62" t="s">
        <v>37</v>
      </c>
      <c r="E2152" s="62" t="s">
        <v>46</v>
      </c>
      <c r="F2152" s="62" t="s">
        <v>119</v>
      </c>
      <c r="G2152" s="63">
        <v>3653.14</v>
      </c>
      <c r="H2152" s="61">
        <v>443779267</v>
      </c>
      <c r="I2152" s="63">
        <v>0</v>
      </c>
      <c r="J2152" s="63">
        <v>0</v>
      </c>
      <c r="K2152" s="63">
        <v>0</v>
      </c>
      <c r="L2152" s="63">
        <v>0.93</v>
      </c>
      <c r="M2152" s="63">
        <v>9906.01</v>
      </c>
      <c r="N2152" s="62" t="s">
        <v>1500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6">
        <v>45919.593831018516</v>
      </c>
      <c r="B2153" s="57">
        <v>444557269</v>
      </c>
      <c r="C2153" s="58" t="s">
        <v>36</v>
      </c>
      <c r="D2153" s="58" t="s">
        <v>38</v>
      </c>
      <c r="E2153" s="58" t="s">
        <v>45</v>
      </c>
      <c r="F2153" s="58" t="s">
        <v>119</v>
      </c>
      <c r="G2153" s="59">
        <v>3652.83</v>
      </c>
      <c r="H2153" s="57">
        <v>443779271</v>
      </c>
      <c r="I2153" s="59">
        <v>0</v>
      </c>
      <c r="J2153" s="59">
        <v>0</v>
      </c>
      <c r="K2153" s="59">
        <v>0</v>
      </c>
      <c r="L2153" s="59">
        <v>0</v>
      </c>
      <c r="M2153" s="59">
        <v>9906.01</v>
      </c>
      <c r="N2153" s="58" t="s">
        <v>114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60">
        <v>45919.593831018516</v>
      </c>
      <c r="B2154" s="61">
        <v>444557271</v>
      </c>
      <c r="C2154" s="62" t="s">
        <v>36</v>
      </c>
      <c r="D2154" s="62" t="s">
        <v>38</v>
      </c>
      <c r="E2154" s="62" t="s">
        <v>45</v>
      </c>
      <c r="F2154" s="62" t="s">
        <v>119</v>
      </c>
      <c r="G2154" s="63">
        <v>3652.83</v>
      </c>
      <c r="H2154" s="61">
        <v>443779273</v>
      </c>
      <c r="I2154" s="63">
        <v>0</v>
      </c>
      <c r="J2154" s="63">
        <v>0</v>
      </c>
      <c r="K2154" s="63">
        <v>0</v>
      </c>
      <c r="L2154" s="63">
        <v>0</v>
      </c>
      <c r="M2154" s="63">
        <v>9906.01</v>
      </c>
      <c r="N2154" s="62" t="s">
        <v>115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6">
        <v>45919.593842592592</v>
      </c>
      <c r="B2155" s="57">
        <v>444557272</v>
      </c>
      <c r="C2155" s="58" t="s">
        <v>36</v>
      </c>
      <c r="D2155" s="58" t="s">
        <v>38</v>
      </c>
      <c r="E2155" s="58" t="s">
        <v>45</v>
      </c>
      <c r="F2155" s="58" t="s">
        <v>119</v>
      </c>
      <c r="G2155" s="59">
        <v>3652.83</v>
      </c>
      <c r="H2155" s="57">
        <v>443779274</v>
      </c>
      <c r="I2155" s="59">
        <v>0</v>
      </c>
      <c r="J2155" s="59">
        <v>0</v>
      </c>
      <c r="K2155" s="59">
        <v>0</v>
      </c>
      <c r="L2155" s="59">
        <v>0</v>
      </c>
      <c r="M2155" s="59">
        <v>9906.01</v>
      </c>
      <c r="N2155" s="58" t="s">
        <v>1384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60">
        <v>45919.593842592592</v>
      </c>
      <c r="B2156" s="61">
        <v>444557273</v>
      </c>
      <c r="C2156" s="62" t="s">
        <v>36</v>
      </c>
      <c r="D2156" s="62" t="s">
        <v>38</v>
      </c>
      <c r="E2156" s="62" t="s">
        <v>45</v>
      </c>
      <c r="F2156" s="62" t="s">
        <v>119</v>
      </c>
      <c r="G2156" s="63">
        <v>3652.8</v>
      </c>
      <c r="H2156" s="61">
        <v>443779275</v>
      </c>
      <c r="I2156" s="63">
        <v>0</v>
      </c>
      <c r="J2156" s="63">
        <v>0</v>
      </c>
      <c r="K2156" s="63">
        <v>0</v>
      </c>
      <c r="L2156" s="63">
        <v>0</v>
      </c>
      <c r="M2156" s="63">
        <v>9906.01</v>
      </c>
      <c r="N2156" s="62" t="s">
        <v>118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6">
        <v>45919.595219907409</v>
      </c>
      <c r="B2157" s="57">
        <v>444557795</v>
      </c>
      <c r="C2157" s="58" t="s">
        <v>36</v>
      </c>
      <c r="D2157" s="58" t="s">
        <v>38</v>
      </c>
      <c r="E2157" s="58" t="s">
        <v>45</v>
      </c>
      <c r="F2157" s="58" t="s">
        <v>119</v>
      </c>
      <c r="G2157" s="59">
        <v>3653.02</v>
      </c>
      <c r="H2157" s="57">
        <v>443779796</v>
      </c>
      <c r="I2157" s="59">
        <v>0</v>
      </c>
      <c r="J2157" s="59">
        <v>0</v>
      </c>
      <c r="K2157" s="59">
        <v>0</v>
      </c>
      <c r="L2157" s="59">
        <v>0</v>
      </c>
      <c r="M2157" s="59">
        <v>9906.01</v>
      </c>
      <c r="N2157" s="58" t="s">
        <v>107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60">
        <v>45919.595219907409</v>
      </c>
      <c r="B2158" s="61">
        <v>444557796</v>
      </c>
      <c r="C2158" s="62" t="s">
        <v>36</v>
      </c>
      <c r="D2158" s="62" t="s">
        <v>38</v>
      </c>
      <c r="E2158" s="62" t="s">
        <v>45</v>
      </c>
      <c r="F2158" s="62" t="s">
        <v>119</v>
      </c>
      <c r="G2158" s="63">
        <v>3653.02</v>
      </c>
      <c r="H2158" s="61">
        <v>443779797</v>
      </c>
      <c r="I2158" s="63">
        <v>0</v>
      </c>
      <c r="J2158" s="63">
        <v>0</v>
      </c>
      <c r="K2158" s="63">
        <v>0</v>
      </c>
      <c r="L2158" s="63">
        <v>0</v>
      </c>
      <c r="M2158" s="63">
        <v>9906.01</v>
      </c>
      <c r="N2158" s="62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6">
        <v>45919.595231481479</v>
      </c>
      <c r="B2159" s="57">
        <v>444557799</v>
      </c>
      <c r="C2159" s="58" t="s">
        <v>36</v>
      </c>
      <c r="D2159" s="58" t="s">
        <v>38</v>
      </c>
      <c r="E2159" s="58" t="s">
        <v>45</v>
      </c>
      <c r="F2159" s="58" t="s">
        <v>119</v>
      </c>
      <c r="G2159" s="59">
        <v>3653.13</v>
      </c>
      <c r="H2159" s="57">
        <v>443779800</v>
      </c>
      <c r="I2159" s="59">
        <v>0</v>
      </c>
      <c r="J2159" s="59">
        <v>0</v>
      </c>
      <c r="K2159" s="59">
        <v>0</v>
      </c>
      <c r="L2159" s="59">
        <v>0</v>
      </c>
      <c r="M2159" s="59">
        <v>9906.01</v>
      </c>
      <c r="N2159" s="58" t="s">
        <v>108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60">
        <v>45919.595231481479</v>
      </c>
      <c r="B2160" s="61">
        <v>444557802</v>
      </c>
      <c r="C2160" s="62" t="s">
        <v>36</v>
      </c>
      <c r="D2160" s="62" t="s">
        <v>38</v>
      </c>
      <c r="E2160" s="62" t="s">
        <v>45</v>
      </c>
      <c r="F2160" s="62" t="s">
        <v>119</v>
      </c>
      <c r="G2160" s="63">
        <v>3653.16</v>
      </c>
      <c r="H2160" s="61">
        <v>443779803</v>
      </c>
      <c r="I2160" s="63">
        <v>0</v>
      </c>
      <c r="J2160" s="63">
        <v>0</v>
      </c>
      <c r="K2160" s="63">
        <v>0</v>
      </c>
      <c r="L2160" s="63">
        <v>0</v>
      </c>
      <c r="M2160" s="63">
        <v>9906.01</v>
      </c>
      <c r="N2160" s="62" t="s">
        <v>113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6">
        <v>45919.595717592594</v>
      </c>
      <c r="B2161" s="57">
        <v>444557988</v>
      </c>
      <c r="C2161" s="58" t="s">
        <v>36</v>
      </c>
      <c r="D2161" s="58" t="s">
        <v>37</v>
      </c>
      <c r="E2161" s="58" t="s">
        <v>46</v>
      </c>
      <c r="F2161" s="58" t="s">
        <v>119</v>
      </c>
      <c r="G2161" s="59">
        <v>3653.49</v>
      </c>
      <c r="H2161" s="57">
        <v>443779986</v>
      </c>
      <c r="I2161" s="59">
        <v>0</v>
      </c>
      <c r="J2161" s="59">
        <v>0</v>
      </c>
      <c r="K2161" s="59">
        <v>0</v>
      </c>
      <c r="L2161" s="59">
        <v>1.73</v>
      </c>
      <c r="M2161" s="59">
        <v>9907.74</v>
      </c>
      <c r="N2161" s="58" t="s">
        <v>1501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60">
        <v>45919.59579861111</v>
      </c>
      <c r="B2162" s="61">
        <v>444557997</v>
      </c>
      <c r="C2162" s="62" t="s">
        <v>36</v>
      </c>
      <c r="D2162" s="62" t="s">
        <v>38</v>
      </c>
      <c r="E2162" s="62" t="s">
        <v>45</v>
      </c>
      <c r="F2162" s="62" t="s">
        <v>119</v>
      </c>
      <c r="G2162" s="63">
        <v>3653.13</v>
      </c>
      <c r="H2162" s="61">
        <v>443779994</v>
      </c>
      <c r="I2162" s="63">
        <v>0</v>
      </c>
      <c r="J2162" s="63">
        <v>0</v>
      </c>
      <c r="K2162" s="63">
        <v>0</v>
      </c>
      <c r="L2162" s="63">
        <v>0</v>
      </c>
      <c r="M2162" s="63">
        <v>9907.74</v>
      </c>
      <c r="N2162" s="62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6">
        <v>45919.596030092594</v>
      </c>
      <c r="B2163" s="57">
        <v>444558031</v>
      </c>
      <c r="C2163" s="58" t="s">
        <v>36</v>
      </c>
      <c r="D2163" s="58" t="s">
        <v>37</v>
      </c>
      <c r="E2163" s="58" t="s">
        <v>46</v>
      </c>
      <c r="F2163" s="58" t="s">
        <v>119</v>
      </c>
      <c r="G2163" s="59">
        <v>3653.56</v>
      </c>
      <c r="H2163" s="57">
        <v>443780026</v>
      </c>
      <c r="I2163" s="59">
        <v>0</v>
      </c>
      <c r="J2163" s="59">
        <v>0</v>
      </c>
      <c r="K2163" s="59">
        <v>0</v>
      </c>
      <c r="L2163" s="59">
        <v>1.69</v>
      </c>
      <c r="M2163" s="59">
        <v>9909.43</v>
      </c>
      <c r="N2163" s="58" t="s">
        <v>1502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60">
        <v>45919.596030092594</v>
      </c>
      <c r="B2164" s="61">
        <v>444558032</v>
      </c>
      <c r="C2164" s="62" t="s">
        <v>36</v>
      </c>
      <c r="D2164" s="62" t="s">
        <v>37</v>
      </c>
      <c r="E2164" s="62" t="s">
        <v>46</v>
      </c>
      <c r="F2164" s="62" t="s">
        <v>119</v>
      </c>
      <c r="G2164" s="63">
        <v>3653.56</v>
      </c>
      <c r="H2164" s="61">
        <v>443780027</v>
      </c>
      <c r="I2164" s="63">
        <v>0</v>
      </c>
      <c r="J2164" s="63">
        <v>0</v>
      </c>
      <c r="K2164" s="63">
        <v>0</v>
      </c>
      <c r="L2164" s="63">
        <v>1.69</v>
      </c>
      <c r="M2164" s="63">
        <v>9911.1200000000008</v>
      </c>
      <c r="N2164" s="62" t="s">
        <v>1502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6">
        <v>45919.596145833333</v>
      </c>
      <c r="B2165" s="57">
        <v>444558099</v>
      </c>
      <c r="C2165" s="58" t="s">
        <v>36</v>
      </c>
      <c r="D2165" s="58" t="s">
        <v>38</v>
      </c>
      <c r="E2165" s="58" t="s">
        <v>45</v>
      </c>
      <c r="F2165" s="58" t="s">
        <v>119</v>
      </c>
      <c r="G2165" s="59">
        <v>3653.45</v>
      </c>
      <c r="H2165" s="57">
        <v>443780094</v>
      </c>
      <c r="I2165" s="59">
        <v>0</v>
      </c>
      <c r="J2165" s="59">
        <v>0</v>
      </c>
      <c r="K2165" s="59">
        <v>0</v>
      </c>
      <c r="L2165" s="59">
        <v>0</v>
      </c>
      <c r="M2165" s="59">
        <v>9911.1200000000008</v>
      </c>
      <c r="N2165" s="5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60">
        <v>45919.596145833333</v>
      </c>
      <c r="B2166" s="61">
        <v>444558103</v>
      </c>
      <c r="C2166" s="62" t="s">
        <v>36</v>
      </c>
      <c r="D2166" s="62" t="s">
        <v>38</v>
      </c>
      <c r="E2166" s="62" t="s">
        <v>45</v>
      </c>
      <c r="F2166" s="62" t="s">
        <v>119</v>
      </c>
      <c r="G2166" s="63">
        <v>3653.45</v>
      </c>
      <c r="H2166" s="61">
        <v>443780098</v>
      </c>
      <c r="I2166" s="63">
        <v>0</v>
      </c>
      <c r="J2166" s="63">
        <v>0</v>
      </c>
      <c r="K2166" s="63">
        <v>0</v>
      </c>
      <c r="L2166" s="63">
        <v>0</v>
      </c>
      <c r="M2166" s="63">
        <v>9911.1200000000008</v>
      </c>
      <c r="N2166" s="62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6">
        <v>45919.597569444442</v>
      </c>
      <c r="B2167" s="57">
        <v>444559508</v>
      </c>
      <c r="C2167" s="58" t="s">
        <v>36</v>
      </c>
      <c r="D2167" s="58" t="s">
        <v>37</v>
      </c>
      <c r="E2167" s="58" t="s">
        <v>46</v>
      </c>
      <c r="F2167" s="58" t="s">
        <v>119</v>
      </c>
      <c r="G2167" s="59">
        <v>3653.28</v>
      </c>
      <c r="H2167" s="57">
        <v>443781486</v>
      </c>
      <c r="I2167" s="59">
        <v>0</v>
      </c>
      <c r="J2167" s="59">
        <v>0</v>
      </c>
      <c r="K2167" s="59">
        <v>0</v>
      </c>
      <c r="L2167" s="59">
        <v>0.17</v>
      </c>
      <c r="M2167" s="59">
        <v>9911.2900000000009</v>
      </c>
      <c r="N2167" s="58" t="s">
        <v>1503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60">
        <v>45919.597569444442</v>
      </c>
      <c r="B2168" s="61">
        <v>444559509</v>
      </c>
      <c r="C2168" s="62" t="s">
        <v>36</v>
      </c>
      <c r="D2168" s="62" t="s">
        <v>37</v>
      </c>
      <c r="E2168" s="62" t="s">
        <v>46</v>
      </c>
      <c r="F2168" s="62" t="s">
        <v>119</v>
      </c>
      <c r="G2168" s="63">
        <v>3653.28</v>
      </c>
      <c r="H2168" s="61">
        <v>443781487</v>
      </c>
      <c r="I2168" s="63">
        <v>0</v>
      </c>
      <c r="J2168" s="63">
        <v>0</v>
      </c>
      <c r="K2168" s="63">
        <v>0</v>
      </c>
      <c r="L2168" s="63">
        <v>0.17</v>
      </c>
      <c r="M2168" s="63">
        <v>9911.4599999999991</v>
      </c>
      <c r="N2168" s="62" t="s">
        <v>1503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6">
        <v>45919.597650462965</v>
      </c>
      <c r="B2169" s="57">
        <v>444559534</v>
      </c>
      <c r="C2169" s="58" t="s">
        <v>36</v>
      </c>
      <c r="D2169" s="58" t="s">
        <v>38</v>
      </c>
      <c r="E2169" s="58" t="s">
        <v>45</v>
      </c>
      <c r="F2169" s="58" t="s">
        <v>119</v>
      </c>
      <c r="G2169" s="59">
        <v>3652.97</v>
      </c>
      <c r="H2169" s="57">
        <v>443781512</v>
      </c>
      <c r="I2169" s="59">
        <v>0</v>
      </c>
      <c r="J2169" s="59">
        <v>0</v>
      </c>
      <c r="K2169" s="59">
        <v>0</v>
      </c>
      <c r="L2169" s="59">
        <v>0</v>
      </c>
      <c r="M2169" s="59">
        <v>9911.4599999999991</v>
      </c>
      <c r="N2169" s="5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60">
        <v>45919.597650462965</v>
      </c>
      <c r="B2170" s="61">
        <v>444559535</v>
      </c>
      <c r="C2170" s="62" t="s">
        <v>36</v>
      </c>
      <c r="D2170" s="62" t="s">
        <v>38</v>
      </c>
      <c r="E2170" s="62" t="s">
        <v>45</v>
      </c>
      <c r="F2170" s="62" t="s">
        <v>119</v>
      </c>
      <c r="G2170" s="63">
        <v>3653.01</v>
      </c>
      <c r="H2170" s="61">
        <v>443781513</v>
      </c>
      <c r="I2170" s="63">
        <v>0</v>
      </c>
      <c r="J2170" s="63">
        <v>0</v>
      </c>
      <c r="K2170" s="63">
        <v>0</v>
      </c>
      <c r="L2170" s="63">
        <v>0</v>
      </c>
      <c r="M2170" s="63">
        <v>9911.4599999999991</v>
      </c>
      <c r="N2170" s="62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6">
        <v>45919.600787037038</v>
      </c>
      <c r="B2171" s="57">
        <v>444560492</v>
      </c>
      <c r="C2171" s="58" t="s">
        <v>36</v>
      </c>
      <c r="D2171" s="58" t="s">
        <v>37</v>
      </c>
      <c r="E2171" s="58" t="s">
        <v>46</v>
      </c>
      <c r="F2171" s="58" t="s">
        <v>119</v>
      </c>
      <c r="G2171" s="59">
        <v>3651.3</v>
      </c>
      <c r="H2171" s="57">
        <v>443782452</v>
      </c>
      <c r="I2171" s="59">
        <v>0</v>
      </c>
      <c r="J2171" s="59">
        <v>0</v>
      </c>
      <c r="K2171" s="59">
        <v>0</v>
      </c>
      <c r="L2171" s="59">
        <v>1.72</v>
      </c>
      <c r="M2171" s="59">
        <v>9913.18</v>
      </c>
      <c r="N2171" s="58" t="s">
        <v>1504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60">
        <v>45919.600787037038</v>
      </c>
      <c r="B2172" s="61">
        <v>444560495</v>
      </c>
      <c r="C2172" s="62" t="s">
        <v>36</v>
      </c>
      <c r="D2172" s="62" t="s">
        <v>37</v>
      </c>
      <c r="E2172" s="62" t="s">
        <v>46</v>
      </c>
      <c r="F2172" s="62" t="s">
        <v>119</v>
      </c>
      <c r="G2172" s="63">
        <v>3651.3</v>
      </c>
      <c r="H2172" s="61">
        <v>443782455</v>
      </c>
      <c r="I2172" s="63">
        <v>0</v>
      </c>
      <c r="J2172" s="63">
        <v>0</v>
      </c>
      <c r="K2172" s="63">
        <v>0</v>
      </c>
      <c r="L2172" s="63">
        <v>1.72</v>
      </c>
      <c r="M2172" s="63">
        <v>9914.9</v>
      </c>
      <c r="N2172" s="62" t="s">
        <v>1505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6">
        <v>45919.600787037038</v>
      </c>
      <c r="B2173" s="57">
        <v>444560497</v>
      </c>
      <c r="C2173" s="58" t="s">
        <v>36</v>
      </c>
      <c r="D2173" s="58" t="s">
        <v>37</v>
      </c>
      <c r="E2173" s="58" t="s">
        <v>46</v>
      </c>
      <c r="F2173" s="58" t="s">
        <v>119</v>
      </c>
      <c r="G2173" s="59">
        <v>3651.3</v>
      </c>
      <c r="H2173" s="57">
        <v>443782457</v>
      </c>
      <c r="I2173" s="59">
        <v>0</v>
      </c>
      <c r="J2173" s="59">
        <v>0</v>
      </c>
      <c r="K2173" s="59">
        <v>0</v>
      </c>
      <c r="L2173" s="59">
        <v>1.83</v>
      </c>
      <c r="M2173" s="59">
        <v>9916.73</v>
      </c>
      <c r="N2173" s="58" t="s">
        <v>1505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60">
        <v>45919.602071759262</v>
      </c>
      <c r="B2174" s="61">
        <v>444561468</v>
      </c>
      <c r="C2174" s="62" t="s">
        <v>36</v>
      </c>
      <c r="D2174" s="62" t="s">
        <v>37</v>
      </c>
      <c r="E2174" s="62" t="s">
        <v>46</v>
      </c>
      <c r="F2174" s="62" t="s">
        <v>119</v>
      </c>
      <c r="G2174" s="63">
        <v>3651.7</v>
      </c>
      <c r="H2174" s="61">
        <v>443783420</v>
      </c>
      <c r="I2174" s="63">
        <v>0</v>
      </c>
      <c r="J2174" s="63">
        <v>0</v>
      </c>
      <c r="K2174" s="63">
        <v>0</v>
      </c>
      <c r="L2174" s="63">
        <v>1.1299999999999999</v>
      </c>
      <c r="M2174" s="63">
        <v>9917.86</v>
      </c>
      <c r="N2174" s="62" t="s">
        <v>1506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6">
        <v>45919.602071759262</v>
      </c>
      <c r="B2175" s="57">
        <v>444561469</v>
      </c>
      <c r="C2175" s="58" t="s">
        <v>36</v>
      </c>
      <c r="D2175" s="58" t="s">
        <v>37</v>
      </c>
      <c r="E2175" s="58" t="s">
        <v>46</v>
      </c>
      <c r="F2175" s="58" t="s">
        <v>119</v>
      </c>
      <c r="G2175" s="59">
        <v>3651.7</v>
      </c>
      <c r="H2175" s="57">
        <v>443783421</v>
      </c>
      <c r="I2175" s="59">
        <v>0</v>
      </c>
      <c r="J2175" s="59">
        <v>0</v>
      </c>
      <c r="K2175" s="59">
        <v>0</v>
      </c>
      <c r="L2175" s="59">
        <v>1.1299999999999999</v>
      </c>
      <c r="M2175" s="59">
        <v>9918.99</v>
      </c>
      <c r="N2175" s="58" t="s">
        <v>1506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60">
        <v>45919.602164351854</v>
      </c>
      <c r="B2176" s="61">
        <v>444561516</v>
      </c>
      <c r="C2176" s="62" t="s">
        <v>36</v>
      </c>
      <c r="D2176" s="62" t="s">
        <v>38</v>
      </c>
      <c r="E2176" s="62" t="s">
        <v>45</v>
      </c>
      <c r="F2176" s="62" t="s">
        <v>119</v>
      </c>
      <c r="G2176" s="63">
        <v>3651.23</v>
      </c>
      <c r="H2176" s="61">
        <v>443783469</v>
      </c>
      <c r="I2176" s="63">
        <v>0</v>
      </c>
      <c r="J2176" s="63">
        <v>0</v>
      </c>
      <c r="K2176" s="63">
        <v>0</v>
      </c>
      <c r="L2176" s="63">
        <v>0</v>
      </c>
      <c r="M2176" s="63">
        <v>9918.99</v>
      </c>
      <c r="N2176" s="62" t="s">
        <v>1384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6">
        <v>45919.602164351854</v>
      </c>
      <c r="B2177" s="57">
        <v>444561520</v>
      </c>
      <c r="C2177" s="58" t="s">
        <v>36</v>
      </c>
      <c r="D2177" s="58" t="s">
        <v>38</v>
      </c>
      <c r="E2177" s="58" t="s">
        <v>45</v>
      </c>
      <c r="F2177" s="58" t="s">
        <v>119</v>
      </c>
      <c r="G2177" s="59">
        <v>3651.23</v>
      </c>
      <c r="H2177" s="57">
        <v>443783474</v>
      </c>
      <c r="I2177" s="59">
        <v>0</v>
      </c>
      <c r="J2177" s="59">
        <v>0</v>
      </c>
      <c r="K2177" s="59">
        <v>0</v>
      </c>
      <c r="L2177" s="59">
        <v>0</v>
      </c>
      <c r="M2177" s="59">
        <v>9918.99</v>
      </c>
      <c r="N2177" s="58" t="s">
        <v>115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60">
        <v>45919.602858796294</v>
      </c>
      <c r="B2178" s="61">
        <v>444561839</v>
      </c>
      <c r="C2178" s="62" t="s">
        <v>36</v>
      </c>
      <c r="D2178" s="62" t="s">
        <v>38</v>
      </c>
      <c r="E2178" s="62" t="s">
        <v>45</v>
      </c>
      <c r="F2178" s="62" t="s">
        <v>119</v>
      </c>
      <c r="G2178" s="63">
        <v>3651.47</v>
      </c>
      <c r="H2178" s="61">
        <v>443783795</v>
      </c>
      <c r="I2178" s="63">
        <v>0</v>
      </c>
      <c r="J2178" s="63">
        <v>0</v>
      </c>
      <c r="K2178" s="63">
        <v>0</v>
      </c>
      <c r="L2178" s="63">
        <v>0</v>
      </c>
      <c r="M2178" s="63">
        <v>9918.99</v>
      </c>
      <c r="N2178" s="62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6">
        <v>45919.602858796294</v>
      </c>
      <c r="B2179" s="57">
        <v>444561840</v>
      </c>
      <c r="C2179" s="58" t="s">
        <v>36</v>
      </c>
      <c r="D2179" s="58" t="s">
        <v>38</v>
      </c>
      <c r="E2179" s="58" t="s">
        <v>45</v>
      </c>
      <c r="F2179" s="58" t="s">
        <v>119</v>
      </c>
      <c r="G2179" s="59">
        <v>3651.47</v>
      </c>
      <c r="H2179" s="57">
        <v>443783796</v>
      </c>
      <c r="I2179" s="59">
        <v>0</v>
      </c>
      <c r="J2179" s="59">
        <v>0</v>
      </c>
      <c r="K2179" s="59">
        <v>0</v>
      </c>
      <c r="L2179" s="59">
        <v>0</v>
      </c>
      <c r="M2179" s="59">
        <v>9918.99</v>
      </c>
      <c r="N2179" s="58" t="s">
        <v>108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60">
        <v>45919.602858796294</v>
      </c>
      <c r="B2180" s="61">
        <v>444561842</v>
      </c>
      <c r="C2180" s="62" t="s">
        <v>36</v>
      </c>
      <c r="D2180" s="62" t="s">
        <v>38</v>
      </c>
      <c r="E2180" s="62" t="s">
        <v>45</v>
      </c>
      <c r="F2180" s="62" t="s">
        <v>119</v>
      </c>
      <c r="G2180" s="63">
        <v>3651.49</v>
      </c>
      <c r="H2180" s="61">
        <v>443783798</v>
      </c>
      <c r="I2180" s="63">
        <v>0</v>
      </c>
      <c r="J2180" s="63">
        <v>0</v>
      </c>
      <c r="K2180" s="63">
        <v>0</v>
      </c>
      <c r="L2180" s="63">
        <v>0</v>
      </c>
      <c r="M2180" s="63">
        <v>9918.99</v>
      </c>
      <c r="N2180" s="62" t="s">
        <v>107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6">
        <v>45919.602986111109</v>
      </c>
      <c r="B2181" s="57">
        <v>444561875</v>
      </c>
      <c r="C2181" s="58" t="s">
        <v>36</v>
      </c>
      <c r="D2181" s="58" t="s">
        <v>37</v>
      </c>
      <c r="E2181" s="58" t="s">
        <v>46</v>
      </c>
      <c r="F2181" s="58" t="s">
        <v>119</v>
      </c>
      <c r="G2181" s="59">
        <v>3652.02</v>
      </c>
      <c r="H2181" s="57">
        <v>443783826</v>
      </c>
      <c r="I2181" s="59">
        <v>0</v>
      </c>
      <c r="J2181" s="59">
        <v>0</v>
      </c>
      <c r="K2181" s="59">
        <v>0</v>
      </c>
      <c r="L2181" s="59">
        <v>1.1100000000000001</v>
      </c>
      <c r="M2181" s="59">
        <v>9920.1</v>
      </c>
      <c r="N2181" s="58" t="s">
        <v>1507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60">
        <v>45919.602986111109</v>
      </c>
      <c r="B2182" s="61">
        <v>444561876</v>
      </c>
      <c r="C2182" s="62" t="s">
        <v>36</v>
      </c>
      <c r="D2182" s="62" t="s">
        <v>37</v>
      </c>
      <c r="E2182" s="62" t="s">
        <v>46</v>
      </c>
      <c r="F2182" s="62" t="s">
        <v>119</v>
      </c>
      <c r="G2182" s="63">
        <v>3652.02</v>
      </c>
      <c r="H2182" s="61">
        <v>443783827</v>
      </c>
      <c r="I2182" s="63">
        <v>0</v>
      </c>
      <c r="J2182" s="63">
        <v>0</v>
      </c>
      <c r="K2182" s="63">
        <v>0</v>
      </c>
      <c r="L2182" s="63">
        <v>0.95</v>
      </c>
      <c r="M2182" s="63">
        <v>9921.0499999999993</v>
      </c>
      <c r="N2182" s="62" t="s">
        <v>1507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6">
        <v>45919.602986111109</v>
      </c>
      <c r="B2183" s="57">
        <v>444561877</v>
      </c>
      <c r="C2183" s="58" t="s">
        <v>36</v>
      </c>
      <c r="D2183" s="58" t="s">
        <v>37</v>
      </c>
      <c r="E2183" s="58" t="s">
        <v>46</v>
      </c>
      <c r="F2183" s="58" t="s">
        <v>119</v>
      </c>
      <c r="G2183" s="59">
        <v>3652.02</v>
      </c>
      <c r="H2183" s="57">
        <v>443783828</v>
      </c>
      <c r="I2183" s="59">
        <v>0</v>
      </c>
      <c r="J2183" s="59">
        <v>0</v>
      </c>
      <c r="K2183" s="59">
        <v>0</v>
      </c>
      <c r="L2183" s="59">
        <v>0.99</v>
      </c>
      <c r="M2183" s="59">
        <v>9922.0400000000009</v>
      </c>
      <c r="N2183" s="58" t="s">
        <v>1508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60">
        <v>45919.603090277778</v>
      </c>
      <c r="B2184" s="61">
        <v>444561945</v>
      </c>
      <c r="C2184" s="62" t="s">
        <v>36</v>
      </c>
      <c r="D2184" s="62" t="s">
        <v>38</v>
      </c>
      <c r="E2184" s="62" t="s">
        <v>45</v>
      </c>
      <c r="F2184" s="62" t="s">
        <v>119</v>
      </c>
      <c r="G2184" s="63">
        <v>3651.59</v>
      </c>
      <c r="H2184" s="61">
        <v>443783897</v>
      </c>
      <c r="I2184" s="63">
        <v>0</v>
      </c>
      <c r="J2184" s="63">
        <v>0</v>
      </c>
      <c r="K2184" s="63">
        <v>0</v>
      </c>
      <c r="L2184" s="63">
        <v>0</v>
      </c>
      <c r="M2184" s="63">
        <v>9922.0400000000009</v>
      </c>
      <c r="N2184" s="62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6">
        <v>45919.603090277778</v>
      </c>
      <c r="B2185" s="57">
        <v>444561947</v>
      </c>
      <c r="C2185" s="58" t="s">
        <v>36</v>
      </c>
      <c r="D2185" s="58" t="s">
        <v>38</v>
      </c>
      <c r="E2185" s="58" t="s">
        <v>45</v>
      </c>
      <c r="F2185" s="58" t="s">
        <v>119</v>
      </c>
      <c r="G2185" s="59">
        <v>3651.59</v>
      </c>
      <c r="H2185" s="57">
        <v>443783899</v>
      </c>
      <c r="I2185" s="59">
        <v>0</v>
      </c>
      <c r="J2185" s="59">
        <v>0</v>
      </c>
      <c r="K2185" s="59">
        <v>0</v>
      </c>
      <c r="L2185" s="59">
        <v>0</v>
      </c>
      <c r="M2185" s="59">
        <v>9922.0400000000009</v>
      </c>
      <c r="N2185" s="5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60">
        <v>45919.603090277778</v>
      </c>
      <c r="B2186" s="61">
        <v>444561948</v>
      </c>
      <c r="C2186" s="62" t="s">
        <v>36</v>
      </c>
      <c r="D2186" s="62" t="s">
        <v>38</v>
      </c>
      <c r="E2186" s="62" t="s">
        <v>45</v>
      </c>
      <c r="F2186" s="62" t="s">
        <v>119</v>
      </c>
      <c r="G2186" s="63">
        <v>3651.44</v>
      </c>
      <c r="H2186" s="61">
        <v>443783900</v>
      </c>
      <c r="I2186" s="63">
        <v>0</v>
      </c>
      <c r="J2186" s="63">
        <v>0</v>
      </c>
      <c r="K2186" s="63">
        <v>0</v>
      </c>
      <c r="L2186" s="63">
        <v>0</v>
      </c>
      <c r="M2186" s="63">
        <v>9922.0400000000009</v>
      </c>
      <c r="N2186" s="62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6">
        <v>45919.604907407411</v>
      </c>
      <c r="B2187" s="57">
        <v>444563108</v>
      </c>
      <c r="C2187" s="58" t="s">
        <v>36</v>
      </c>
      <c r="D2187" s="58" t="s">
        <v>37</v>
      </c>
      <c r="E2187" s="58" t="s">
        <v>46</v>
      </c>
      <c r="F2187" s="58" t="s">
        <v>119</v>
      </c>
      <c r="G2187" s="59">
        <v>3649.86</v>
      </c>
      <c r="H2187" s="57">
        <v>443785064</v>
      </c>
      <c r="I2187" s="59">
        <v>0</v>
      </c>
      <c r="J2187" s="59">
        <v>0</v>
      </c>
      <c r="K2187" s="59">
        <v>0</v>
      </c>
      <c r="L2187" s="59">
        <v>1.61</v>
      </c>
      <c r="M2187" s="59">
        <v>9923.65</v>
      </c>
      <c r="N2187" s="58" t="s">
        <v>1509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60">
        <v>45919.604907407411</v>
      </c>
      <c r="B2188" s="61">
        <v>444563109</v>
      </c>
      <c r="C2188" s="62" t="s">
        <v>36</v>
      </c>
      <c r="D2188" s="62" t="s">
        <v>37</v>
      </c>
      <c r="E2188" s="62" t="s">
        <v>46</v>
      </c>
      <c r="F2188" s="62" t="s">
        <v>119</v>
      </c>
      <c r="G2188" s="63">
        <v>3649.86</v>
      </c>
      <c r="H2188" s="61">
        <v>443785065</v>
      </c>
      <c r="I2188" s="63">
        <v>0</v>
      </c>
      <c r="J2188" s="63">
        <v>0</v>
      </c>
      <c r="K2188" s="63">
        <v>0</v>
      </c>
      <c r="L2188" s="63">
        <v>1.61</v>
      </c>
      <c r="M2188" s="63">
        <v>9925.26</v>
      </c>
      <c r="N2188" s="62" t="s">
        <v>1510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6">
        <v>45919.604907407411</v>
      </c>
      <c r="B2189" s="57">
        <v>444563110</v>
      </c>
      <c r="C2189" s="58" t="s">
        <v>36</v>
      </c>
      <c r="D2189" s="58" t="s">
        <v>37</v>
      </c>
      <c r="E2189" s="58" t="s">
        <v>46</v>
      </c>
      <c r="F2189" s="58" t="s">
        <v>119</v>
      </c>
      <c r="G2189" s="59">
        <v>3649.86</v>
      </c>
      <c r="H2189" s="57">
        <v>443785066</v>
      </c>
      <c r="I2189" s="59">
        <v>0</v>
      </c>
      <c r="J2189" s="59">
        <v>0</v>
      </c>
      <c r="K2189" s="59">
        <v>0</v>
      </c>
      <c r="L2189" s="59">
        <v>1.63</v>
      </c>
      <c r="M2189" s="59">
        <v>9926.89</v>
      </c>
      <c r="N2189" s="58" t="s">
        <v>1510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60">
        <v>45919.605451388888</v>
      </c>
      <c r="B2190" s="61">
        <v>444563773</v>
      </c>
      <c r="C2190" s="62" t="s">
        <v>36</v>
      </c>
      <c r="D2190" s="62" t="s">
        <v>37</v>
      </c>
      <c r="E2190" s="62" t="s">
        <v>46</v>
      </c>
      <c r="F2190" s="62" t="s">
        <v>119</v>
      </c>
      <c r="G2190" s="63">
        <v>3650.52</v>
      </c>
      <c r="H2190" s="61">
        <v>443785730</v>
      </c>
      <c r="I2190" s="63">
        <v>0</v>
      </c>
      <c r="J2190" s="63">
        <v>0</v>
      </c>
      <c r="K2190" s="63">
        <v>0</v>
      </c>
      <c r="L2190" s="63">
        <v>2.31</v>
      </c>
      <c r="M2190" s="63">
        <v>9929.2000000000007</v>
      </c>
      <c r="N2190" s="62" t="s">
        <v>1511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6">
        <v>45919.605451388888</v>
      </c>
      <c r="B2191" s="57">
        <v>444563774</v>
      </c>
      <c r="C2191" s="58" t="s">
        <v>36</v>
      </c>
      <c r="D2191" s="58" t="s">
        <v>37</v>
      </c>
      <c r="E2191" s="58" t="s">
        <v>46</v>
      </c>
      <c r="F2191" s="58" t="s">
        <v>119</v>
      </c>
      <c r="G2191" s="59">
        <v>3650.52</v>
      </c>
      <c r="H2191" s="57">
        <v>443785731</v>
      </c>
      <c r="I2191" s="59">
        <v>0</v>
      </c>
      <c r="J2191" s="59">
        <v>0</v>
      </c>
      <c r="K2191" s="59">
        <v>0</v>
      </c>
      <c r="L2191" s="59">
        <v>2.2799999999999998</v>
      </c>
      <c r="M2191" s="59">
        <v>9931.48</v>
      </c>
      <c r="N2191" s="58" t="s">
        <v>1512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60">
        <v>45919.605451388888</v>
      </c>
      <c r="B2192" s="61">
        <v>444563775</v>
      </c>
      <c r="C2192" s="62" t="s">
        <v>36</v>
      </c>
      <c r="D2192" s="62" t="s">
        <v>37</v>
      </c>
      <c r="E2192" s="62" t="s">
        <v>46</v>
      </c>
      <c r="F2192" s="62" t="s">
        <v>119</v>
      </c>
      <c r="G2192" s="63">
        <v>3650.52</v>
      </c>
      <c r="H2192" s="61">
        <v>443785732</v>
      </c>
      <c r="I2192" s="63">
        <v>0</v>
      </c>
      <c r="J2192" s="63">
        <v>0</v>
      </c>
      <c r="K2192" s="63">
        <v>0</v>
      </c>
      <c r="L2192" s="63">
        <v>0.71</v>
      </c>
      <c r="M2192" s="63">
        <v>9932.19</v>
      </c>
      <c r="N2192" s="62" t="s">
        <v>1513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6">
        <v>45919.605451388888</v>
      </c>
      <c r="B2193" s="57">
        <v>444563776</v>
      </c>
      <c r="C2193" s="58" t="s">
        <v>36</v>
      </c>
      <c r="D2193" s="58" t="s">
        <v>37</v>
      </c>
      <c r="E2193" s="58" t="s">
        <v>46</v>
      </c>
      <c r="F2193" s="58" t="s">
        <v>119</v>
      </c>
      <c r="G2193" s="59">
        <v>3650.52</v>
      </c>
      <c r="H2193" s="57">
        <v>443785733</v>
      </c>
      <c r="I2193" s="59">
        <v>0</v>
      </c>
      <c r="J2193" s="59">
        <v>0</v>
      </c>
      <c r="K2193" s="59">
        <v>0</v>
      </c>
      <c r="L2193" s="59">
        <v>0.71</v>
      </c>
      <c r="M2193" s="59">
        <v>9932.9</v>
      </c>
      <c r="N2193" s="58" t="s">
        <v>1513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60">
        <v>45919.606724537036</v>
      </c>
      <c r="B2194" s="61">
        <v>444564548</v>
      </c>
      <c r="C2194" s="62" t="s">
        <v>36</v>
      </c>
      <c r="D2194" s="62" t="s">
        <v>37</v>
      </c>
      <c r="E2194" s="62" t="s">
        <v>46</v>
      </c>
      <c r="F2194" s="62" t="s">
        <v>119</v>
      </c>
      <c r="G2194" s="63">
        <v>3649.52</v>
      </c>
      <c r="H2194" s="61">
        <v>443786494</v>
      </c>
      <c r="I2194" s="63">
        <v>0</v>
      </c>
      <c r="J2194" s="63">
        <v>0</v>
      </c>
      <c r="K2194" s="63">
        <v>0</v>
      </c>
      <c r="L2194" s="63">
        <v>3.64</v>
      </c>
      <c r="M2194" s="63">
        <v>9936.5400000000009</v>
      </c>
      <c r="N2194" s="62" t="s">
        <v>1514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6">
        <v>45919.607048611113</v>
      </c>
      <c r="B2195" s="57">
        <v>444564688</v>
      </c>
      <c r="C2195" s="58" t="s">
        <v>36</v>
      </c>
      <c r="D2195" s="58" t="s">
        <v>37</v>
      </c>
      <c r="E2195" s="58" t="s">
        <v>46</v>
      </c>
      <c r="F2195" s="58" t="s">
        <v>119</v>
      </c>
      <c r="G2195" s="59">
        <v>3650.48</v>
      </c>
      <c r="H2195" s="57">
        <v>443786636</v>
      </c>
      <c r="I2195" s="59">
        <v>0</v>
      </c>
      <c r="J2195" s="59">
        <v>0</v>
      </c>
      <c r="K2195" s="59">
        <v>0</v>
      </c>
      <c r="L2195" s="59">
        <v>1.1100000000000001</v>
      </c>
      <c r="M2195" s="59">
        <v>9937.65</v>
      </c>
      <c r="N2195" s="58" t="s">
        <v>1515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60">
        <v>45919.607048611113</v>
      </c>
      <c r="B2196" s="61">
        <v>444564689</v>
      </c>
      <c r="C2196" s="62" t="s">
        <v>36</v>
      </c>
      <c r="D2196" s="62" t="s">
        <v>37</v>
      </c>
      <c r="E2196" s="62" t="s">
        <v>46</v>
      </c>
      <c r="F2196" s="62" t="s">
        <v>119</v>
      </c>
      <c r="G2196" s="63">
        <v>3650.48</v>
      </c>
      <c r="H2196" s="61">
        <v>443786637</v>
      </c>
      <c r="I2196" s="63">
        <v>0</v>
      </c>
      <c r="J2196" s="63">
        <v>0</v>
      </c>
      <c r="K2196" s="63">
        <v>0</v>
      </c>
      <c r="L2196" s="63">
        <v>1.1100000000000001</v>
      </c>
      <c r="M2196" s="63">
        <v>9938.76</v>
      </c>
      <c r="N2196" s="62" t="s">
        <v>1513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6">
        <v>45919.607141203705</v>
      </c>
      <c r="B2197" s="57">
        <v>444564727</v>
      </c>
      <c r="C2197" s="58" t="s">
        <v>36</v>
      </c>
      <c r="D2197" s="58" t="s">
        <v>38</v>
      </c>
      <c r="E2197" s="58" t="s">
        <v>45</v>
      </c>
      <c r="F2197" s="58" t="s">
        <v>119</v>
      </c>
      <c r="G2197" s="59">
        <v>3650.31</v>
      </c>
      <c r="H2197" s="57">
        <v>443786674</v>
      </c>
      <c r="I2197" s="59">
        <v>0</v>
      </c>
      <c r="J2197" s="59">
        <v>0</v>
      </c>
      <c r="K2197" s="59">
        <v>0</v>
      </c>
      <c r="L2197" s="59">
        <v>0</v>
      </c>
      <c r="M2197" s="59">
        <v>9938.76</v>
      </c>
      <c r="N2197" s="58" t="s">
        <v>108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60">
        <v>45919.607141203705</v>
      </c>
      <c r="B2198" s="61">
        <v>444564728</v>
      </c>
      <c r="C2198" s="62" t="s">
        <v>36</v>
      </c>
      <c r="D2198" s="62" t="s">
        <v>38</v>
      </c>
      <c r="E2198" s="62" t="s">
        <v>45</v>
      </c>
      <c r="F2198" s="62" t="s">
        <v>119</v>
      </c>
      <c r="G2198" s="63">
        <v>3650.26</v>
      </c>
      <c r="H2198" s="61">
        <v>443786675</v>
      </c>
      <c r="I2198" s="63">
        <v>0</v>
      </c>
      <c r="J2198" s="63">
        <v>0</v>
      </c>
      <c r="K2198" s="63">
        <v>0</v>
      </c>
      <c r="L2198" s="63">
        <v>0</v>
      </c>
      <c r="M2198" s="63">
        <v>9938.76</v>
      </c>
      <c r="N2198" s="62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6">
        <v>45919.607141203705</v>
      </c>
      <c r="B2199" s="57">
        <v>444564731</v>
      </c>
      <c r="C2199" s="58" t="s">
        <v>36</v>
      </c>
      <c r="D2199" s="58" t="s">
        <v>38</v>
      </c>
      <c r="E2199" s="58" t="s">
        <v>45</v>
      </c>
      <c r="F2199" s="58" t="s">
        <v>119</v>
      </c>
      <c r="G2199" s="59">
        <v>3650.36</v>
      </c>
      <c r="H2199" s="57">
        <v>443786678</v>
      </c>
      <c r="I2199" s="59">
        <v>0</v>
      </c>
      <c r="J2199" s="59">
        <v>0</v>
      </c>
      <c r="K2199" s="59">
        <v>0</v>
      </c>
      <c r="L2199" s="59">
        <v>0</v>
      </c>
      <c r="M2199" s="59">
        <v>9938.76</v>
      </c>
      <c r="N2199" s="58" t="s">
        <v>113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60">
        <v>45919.607152777775</v>
      </c>
      <c r="B2200" s="61">
        <v>444564732</v>
      </c>
      <c r="C2200" s="62" t="s">
        <v>36</v>
      </c>
      <c r="D2200" s="62" t="s">
        <v>38</v>
      </c>
      <c r="E2200" s="62" t="s">
        <v>45</v>
      </c>
      <c r="F2200" s="62" t="s">
        <v>119</v>
      </c>
      <c r="G2200" s="63">
        <v>3650.37</v>
      </c>
      <c r="H2200" s="61">
        <v>443786679</v>
      </c>
      <c r="I2200" s="63">
        <v>0</v>
      </c>
      <c r="J2200" s="63">
        <v>0</v>
      </c>
      <c r="K2200" s="63">
        <v>0</v>
      </c>
      <c r="L2200" s="63">
        <v>0</v>
      </c>
      <c r="M2200" s="63">
        <v>9938.76</v>
      </c>
      <c r="N2200" s="62" t="s">
        <v>107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6">
        <v>45919.607152777775</v>
      </c>
      <c r="B2201" s="57">
        <v>444564733</v>
      </c>
      <c r="C2201" s="58" t="s">
        <v>36</v>
      </c>
      <c r="D2201" s="58" t="s">
        <v>38</v>
      </c>
      <c r="E2201" s="58" t="s">
        <v>45</v>
      </c>
      <c r="F2201" s="58" t="s">
        <v>119</v>
      </c>
      <c r="G2201" s="59">
        <v>3650.37</v>
      </c>
      <c r="H2201" s="57">
        <v>443786680</v>
      </c>
      <c r="I2201" s="59">
        <v>0</v>
      </c>
      <c r="J2201" s="59">
        <v>0</v>
      </c>
      <c r="K2201" s="59">
        <v>0</v>
      </c>
      <c r="L2201" s="59">
        <v>0</v>
      </c>
      <c r="M2201" s="59">
        <v>9938.76</v>
      </c>
      <c r="N2201" s="5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60">
        <v>45919.607152777775</v>
      </c>
      <c r="B2202" s="61">
        <v>444564734</v>
      </c>
      <c r="C2202" s="62" t="s">
        <v>36</v>
      </c>
      <c r="D2202" s="62" t="s">
        <v>38</v>
      </c>
      <c r="E2202" s="62" t="s">
        <v>45</v>
      </c>
      <c r="F2202" s="62" t="s">
        <v>119</v>
      </c>
      <c r="G2202" s="63">
        <v>3650.38</v>
      </c>
      <c r="H2202" s="61">
        <v>443786681</v>
      </c>
      <c r="I2202" s="63">
        <v>0</v>
      </c>
      <c r="J2202" s="63">
        <v>0</v>
      </c>
      <c r="K2202" s="63">
        <v>0</v>
      </c>
      <c r="L2202" s="63">
        <v>0</v>
      </c>
      <c r="M2202" s="63">
        <v>9938.76</v>
      </c>
      <c r="N2202" s="62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6">
        <v>45919.607175925928</v>
      </c>
      <c r="B2203" s="57">
        <v>444564741</v>
      </c>
      <c r="C2203" s="58" t="s">
        <v>36</v>
      </c>
      <c r="D2203" s="58" t="s">
        <v>37</v>
      </c>
      <c r="E2203" s="58" t="s">
        <v>46</v>
      </c>
      <c r="F2203" s="58" t="s">
        <v>119</v>
      </c>
      <c r="G2203" s="59">
        <v>3650.78</v>
      </c>
      <c r="H2203" s="57">
        <v>443786688</v>
      </c>
      <c r="I2203" s="59">
        <v>0</v>
      </c>
      <c r="J2203" s="59">
        <v>0</v>
      </c>
      <c r="K2203" s="59">
        <v>0</v>
      </c>
      <c r="L2203" s="59">
        <v>0.66</v>
      </c>
      <c r="M2203" s="59">
        <v>9939.42</v>
      </c>
      <c r="N2203" s="58" t="s">
        <v>1516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60">
        <v>45919.607256944444</v>
      </c>
      <c r="B2204" s="61">
        <v>444564805</v>
      </c>
      <c r="C2204" s="62" t="s">
        <v>36</v>
      </c>
      <c r="D2204" s="62" t="s">
        <v>38</v>
      </c>
      <c r="E2204" s="62" t="s">
        <v>45</v>
      </c>
      <c r="F2204" s="62" t="s">
        <v>119</v>
      </c>
      <c r="G2204" s="63">
        <v>3650.73</v>
      </c>
      <c r="H2204" s="61">
        <v>443786767</v>
      </c>
      <c r="I2204" s="63">
        <v>0</v>
      </c>
      <c r="J2204" s="63">
        <v>0</v>
      </c>
      <c r="K2204" s="63">
        <v>0</v>
      </c>
      <c r="L2204" s="63">
        <v>0</v>
      </c>
      <c r="M2204" s="63">
        <v>9939.42</v>
      </c>
      <c r="N2204" s="62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6">
        <v>45919.607256944444</v>
      </c>
      <c r="B2205" s="57">
        <v>444564809</v>
      </c>
      <c r="C2205" s="58" t="s">
        <v>36</v>
      </c>
      <c r="D2205" s="58" t="s">
        <v>38</v>
      </c>
      <c r="E2205" s="58" t="s">
        <v>45</v>
      </c>
      <c r="F2205" s="58" t="s">
        <v>119</v>
      </c>
      <c r="G2205" s="59">
        <v>3650.73</v>
      </c>
      <c r="H2205" s="57">
        <v>443786771</v>
      </c>
      <c r="I2205" s="59">
        <v>0</v>
      </c>
      <c r="J2205" s="59">
        <v>0</v>
      </c>
      <c r="K2205" s="59">
        <v>0</v>
      </c>
      <c r="L2205" s="59">
        <v>0</v>
      </c>
      <c r="M2205" s="59">
        <v>9939.42</v>
      </c>
      <c r="N2205" s="58" t="s">
        <v>92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60">
        <v>45919.607951388891</v>
      </c>
      <c r="B2206" s="61">
        <v>444565347</v>
      </c>
      <c r="C2206" s="62" t="s">
        <v>36</v>
      </c>
      <c r="D2206" s="62" t="s">
        <v>38</v>
      </c>
      <c r="E2206" s="62" t="s">
        <v>45</v>
      </c>
      <c r="F2206" s="62" t="s">
        <v>119</v>
      </c>
      <c r="G2206" s="63">
        <v>3650.75</v>
      </c>
      <c r="H2206" s="61">
        <v>443787298</v>
      </c>
      <c r="I2206" s="63">
        <v>0</v>
      </c>
      <c r="J2206" s="63">
        <v>0</v>
      </c>
      <c r="K2206" s="63">
        <v>0</v>
      </c>
      <c r="L2206" s="63">
        <v>0</v>
      </c>
      <c r="M2206" s="63">
        <v>9939.42</v>
      </c>
      <c r="N2206" s="62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6">
        <v>45919.611307870371</v>
      </c>
      <c r="B2207" s="57">
        <v>444566786</v>
      </c>
      <c r="C2207" s="58" t="s">
        <v>36</v>
      </c>
      <c r="D2207" s="58" t="s">
        <v>38</v>
      </c>
      <c r="E2207" s="58" t="s">
        <v>45</v>
      </c>
      <c r="F2207" s="58" t="s">
        <v>119</v>
      </c>
      <c r="G2207" s="59">
        <v>3650.24</v>
      </c>
      <c r="H2207" s="57">
        <v>443788714</v>
      </c>
      <c r="I2207" s="59">
        <v>0</v>
      </c>
      <c r="J2207" s="59">
        <v>0</v>
      </c>
      <c r="K2207" s="59">
        <v>0</v>
      </c>
      <c r="L2207" s="59">
        <v>0</v>
      </c>
      <c r="M2207" s="59">
        <v>9939.42</v>
      </c>
      <c r="N2207" s="58" t="s">
        <v>118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60">
        <v>45919.611307870371</v>
      </c>
      <c r="B2208" s="61">
        <v>444566789</v>
      </c>
      <c r="C2208" s="62" t="s">
        <v>36</v>
      </c>
      <c r="D2208" s="62" t="s">
        <v>38</v>
      </c>
      <c r="E2208" s="62" t="s">
        <v>45</v>
      </c>
      <c r="F2208" s="62" t="s">
        <v>119</v>
      </c>
      <c r="G2208" s="63">
        <v>3650.26</v>
      </c>
      <c r="H2208" s="61">
        <v>443788717</v>
      </c>
      <c r="I2208" s="63">
        <v>0</v>
      </c>
      <c r="J2208" s="63">
        <v>0</v>
      </c>
      <c r="K2208" s="63">
        <v>0</v>
      </c>
      <c r="L2208" s="63">
        <v>0</v>
      </c>
      <c r="M2208" s="63">
        <v>9939.42</v>
      </c>
      <c r="N2208" s="62" t="s">
        <v>1384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6">
        <v>45919.611319444448</v>
      </c>
      <c r="B2209" s="57">
        <v>444566791</v>
      </c>
      <c r="C2209" s="58" t="s">
        <v>36</v>
      </c>
      <c r="D2209" s="58" t="s">
        <v>38</v>
      </c>
      <c r="E2209" s="58" t="s">
        <v>45</v>
      </c>
      <c r="F2209" s="58" t="s">
        <v>119</v>
      </c>
      <c r="G2209" s="59">
        <v>3650.26</v>
      </c>
      <c r="H2209" s="57">
        <v>443788718</v>
      </c>
      <c r="I2209" s="59">
        <v>0</v>
      </c>
      <c r="J2209" s="59">
        <v>0</v>
      </c>
      <c r="K2209" s="59">
        <v>0</v>
      </c>
      <c r="L2209" s="59">
        <v>0</v>
      </c>
      <c r="M2209" s="59">
        <v>9939.42</v>
      </c>
      <c r="N2209" s="58" t="s">
        <v>115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60">
        <v>45919.611319444448</v>
      </c>
      <c r="B2210" s="61">
        <v>444566792</v>
      </c>
      <c r="C2210" s="62" t="s">
        <v>36</v>
      </c>
      <c r="D2210" s="62" t="s">
        <v>38</v>
      </c>
      <c r="E2210" s="62" t="s">
        <v>45</v>
      </c>
      <c r="F2210" s="62" t="s">
        <v>119</v>
      </c>
      <c r="G2210" s="63">
        <v>3650.26</v>
      </c>
      <c r="H2210" s="61">
        <v>443788719</v>
      </c>
      <c r="I2210" s="63">
        <v>0</v>
      </c>
      <c r="J2210" s="63">
        <v>0</v>
      </c>
      <c r="K2210" s="63">
        <v>0</v>
      </c>
      <c r="L2210" s="63">
        <v>0</v>
      </c>
      <c r="M2210" s="63">
        <v>9939.42</v>
      </c>
      <c r="N2210" s="62" t="s">
        <v>114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6">
        <v>45919.61215277778</v>
      </c>
      <c r="B2211" s="57">
        <v>444567476</v>
      </c>
      <c r="C2211" s="58" t="s">
        <v>36</v>
      </c>
      <c r="D2211" s="58" t="s">
        <v>37</v>
      </c>
      <c r="E2211" s="58" t="s">
        <v>46</v>
      </c>
      <c r="F2211" s="58" t="s">
        <v>119</v>
      </c>
      <c r="G2211" s="59">
        <v>3648.86</v>
      </c>
      <c r="H2211" s="57">
        <v>443789412</v>
      </c>
      <c r="I2211" s="59">
        <v>0</v>
      </c>
      <c r="J2211" s="59">
        <v>0</v>
      </c>
      <c r="K2211" s="59">
        <v>0</v>
      </c>
      <c r="L2211" s="59">
        <v>1.45</v>
      </c>
      <c r="M2211" s="59">
        <v>9940.8700000000008</v>
      </c>
      <c r="N2211" s="58" t="s">
        <v>1517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60">
        <v>45919.612245370372</v>
      </c>
      <c r="B2212" s="61">
        <v>444567599</v>
      </c>
      <c r="C2212" s="62" t="s">
        <v>36</v>
      </c>
      <c r="D2212" s="62" t="s">
        <v>37</v>
      </c>
      <c r="E2212" s="62" t="s">
        <v>46</v>
      </c>
      <c r="F2212" s="62" t="s">
        <v>119</v>
      </c>
      <c r="G2212" s="63">
        <v>3648.79</v>
      </c>
      <c r="H2212" s="61">
        <v>443789534</v>
      </c>
      <c r="I2212" s="63">
        <v>0</v>
      </c>
      <c r="J2212" s="63">
        <v>0</v>
      </c>
      <c r="K2212" s="63">
        <v>0</v>
      </c>
      <c r="L2212" s="63">
        <v>1.47</v>
      </c>
      <c r="M2212" s="63">
        <v>9942.34</v>
      </c>
      <c r="N2212" s="62" t="s">
        <v>1518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6">
        <v>45919.612245370372</v>
      </c>
      <c r="B2213" s="57">
        <v>444567600</v>
      </c>
      <c r="C2213" s="58" t="s">
        <v>36</v>
      </c>
      <c r="D2213" s="58" t="s">
        <v>37</v>
      </c>
      <c r="E2213" s="58" t="s">
        <v>46</v>
      </c>
      <c r="F2213" s="58" t="s">
        <v>119</v>
      </c>
      <c r="G2213" s="59">
        <v>3648.79</v>
      </c>
      <c r="H2213" s="57">
        <v>443789535</v>
      </c>
      <c r="I2213" s="59">
        <v>0</v>
      </c>
      <c r="J2213" s="59">
        <v>0</v>
      </c>
      <c r="K2213" s="59">
        <v>0</v>
      </c>
      <c r="L2213" s="59">
        <v>1.58</v>
      </c>
      <c r="M2213" s="59">
        <v>9943.92</v>
      </c>
      <c r="N2213" s="58" t="s">
        <v>1518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60">
        <v>45919.614398148151</v>
      </c>
      <c r="B2214" s="61">
        <v>444568602</v>
      </c>
      <c r="C2214" s="62" t="s">
        <v>36</v>
      </c>
      <c r="D2214" s="62" t="s">
        <v>37</v>
      </c>
      <c r="E2214" s="62" t="s">
        <v>46</v>
      </c>
      <c r="F2214" s="62" t="s">
        <v>119</v>
      </c>
      <c r="G2214" s="63">
        <v>3647.57</v>
      </c>
      <c r="H2214" s="61">
        <v>443790530</v>
      </c>
      <c r="I2214" s="63">
        <v>0</v>
      </c>
      <c r="J2214" s="63">
        <v>0</v>
      </c>
      <c r="K2214" s="63">
        <v>0</v>
      </c>
      <c r="L2214" s="63">
        <v>3.18</v>
      </c>
      <c r="M2214" s="63">
        <v>9947.1</v>
      </c>
      <c r="N2214" s="62" t="s">
        <v>1519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6">
        <v>45919.61478009259</v>
      </c>
      <c r="B2215" s="57">
        <v>444568864</v>
      </c>
      <c r="C2215" s="58" t="s">
        <v>36</v>
      </c>
      <c r="D2215" s="58" t="s">
        <v>37</v>
      </c>
      <c r="E2215" s="58" t="s">
        <v>46</v>
      </c>
      <c r="F2215" s="58" t="s">
        <v>119</v>
      </c>
      <c r="G2215" s="59">
        <v>3648.34</v>
      </c>
      <c r="H2215" s="57">
        <v>443790805</v>
      </c>
      <c r="I2215" s="59">
        <v>0</v>
      </c>
      <c r="J2215" s="59">
        <v>0</v>
      </c>
      <c r="K2215" s="59">
        <v>0</v>
      </c>
      <c r="L2215" s="59">
        <v>1.92</v>
      </c>
      <c r="M2215" s="59">
        <v>9949.02</v>
      </c>
      <c r="N2215" s="58" t="s">
        <v>1520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60">
        <v>45919.61478009259</v>
      </c>
      <c r="B2216" s="61">
        <v>444568867</v>
      </c>
      <c r="C2216" s="62" t="s">
        <v>36</v>
      </c>
      <c r="D2216" s="62" t="s">
        <v>37</v>
      </c>
      <c r="E2216" s="62" t="s">
        <v>46</v>
      </c>
      <c r="F2216" s="62" t="s">
        <v>119</v>
      </c>
      <c r="G2216" s="63">
        <v>3648.43</v>
      </c>
      <c r="H2216" s="61">
        <v>443790808</v>
      </c>
      <c r="I2216" s="63">
        <v>0</v>
      </c>
      <c r="J2216" s="63">
        <v>0</v>
      </c>
      <c r="K2216" s="63">
        <v>0</v>
      </c>
      <c r="L2216" s="63">
        <v>1.83</v>
      </c>
      <c r="M2216" s="63">
        <v>9950.85</v>
      </c>
      <c r="N2216" s="62" t="s">
        <v>1290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6">
        <v>45919.614895833336</v>
      </c>
      <c r="B2217" s="57">
        <v>444568917</v>
      </c>
      <c r="C2217" s="58" t="s">
        <v>36</v>
      </c>
      <c r="D2217" s="58" t="s">
        <v>38</v>
      </c>
      <c r="E2217" s="58" t="s">
        <v>45</v>
      </c>
      <c r="F2217" s="58" t="s">
        <v>119</v>
      </c>
      <c r="G2217" s="59">
        <v>3648.52</v>
      </c>
      <c r="H2217" s="57">
        <v>443790861</v>
      </c>
      <c r="I2217" s="59">
        <v>0</v>
      </c>
      <c r="J2217" s="59">
        <v>0</v>
      </c>
      <c r="K2217" s="59">
        <v>0</v>
      </c>
      <c r="L2217" s="59">
        <v>0</v>
      </c>
      <c r="M2217" s="59">
        <v>9950.85</v>
      </c>
      <c r="N2217" s="58" t="s">
        <v>115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60">
        <v>45919.614895833336</v>
      </c>
      <c r="B2218" s="61">
        <v>444568919</v>
      </c>
      <c r="C2218" s="62" t="s">
        <v>36</v>
      </c>
      <c r="D2218" s="62" t="s">
        <v>38</v>
      </c>
      <c r="E2218" s="62" t="s">
        <v>45</v>
      </c>
      <c r="F2218" s="62" t="s">
        <v>119</v>
      </c>
      <c r="G2218" s="63">
        <v>3648.49</v>
      </c>
      <c r="H2218" s="61">
        <v>443790863</v>
      </c>
      <c r="I2218" s="63">
        <v>0</v>
      </c>
      <c r="J2218" s="63">
        <v>0</v>
      </c>
      <c r="K2218" s="63">
        <v>0</v>
      </c>
      <c r="L2218" s="63">
        <v>0</v>
      </c>
      <c r="M2218" s="63">
        <v>9950.85</v>
      </c>
      <c r="N2218" s="62" t="s">
        <v>1384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6">
        <v>45919.615358796298</v>
      </c>
      <c r="B2219" s="57">
        <v>444569259</v>
      </c>
      <c r="C2219" s="58" t="s">
        <v>36</v>
      </c>
      <c r="D2219" s="58" t="s">
        <v>38</v>
      </c>
      <c r="E2219" s="58" t="s">
        <v>45</v>
      </c>
      <c r="F2219" s="58" t="s">
        <v>119</v>
      </c>
      <c r="G2219" s="59">
        <v>3648.42</v>
      </c>
      <c r="H2219" s="57">
        <v>443791234</v>
      </c>
      <c r="I2219" s="59">
        <v>0</v>
      </c>
      <c r="J2219" s="59">
        <v>0</v>
      </c>
      <c r="K2219" s="59">
        <v>0</v>
      </c>
      <c r="L2219" s="59">
        <v>0</v>
      </c>
      <c r="M2219" s="59">
        <v>9950.85</v>
      </c>
      <c r="N2219" s="5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60">
        <v>45919.615358796298</v>
      </c>
      <c r="B2220" s="61">
        <v>444569262</v>
      </c>
      <c r="C2220" s="62" t="s">
        <v>36</v>
      </c>
      <c r="D2220" s="62" t="s">
        <v>38</v>
      </c>
      <c r="E2220" s="62" t="s">
        <v>45</v>
      </c>
      <c r="F2220" s="62" t="s">
        <v>119</v>
      </c>
      <c r="G2220" s="63">
        <v>3648.43</v>
      </c>
      <c r="H2220" s="61">
        <v>443791237</v>
      </c>
      <c r="I2220" s="63">
        <v>0</v>
      </c>
      <c r="J2220" s="63">
        <v>0</v>
      </c>
      <c r="K2220" s="63">
        <v>0</v>
      </c>
      <c r="L2220" s="63">
        <v>0</v>
      </c>
      <c r="M2220" s="63">
        <v>9950.85</v>
      </c>
      <c r="N2220" s="62" t="s">
        <v>107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6">
        <v>45919.615358796298</v>
      </c>
      <c r="B2221" s="57">
        <v>444569264</v>
      </c>
      <c r="C2221" s="58" t="s">
        <v>36</v>
      </c>
      <c r="D2221" s="58" t="s">
        <v>38</v>
      </c>
      <c r="E2221" s="58" t="s">
        <v>45</v>
      </c>
      <c r="F2221" s="58" t="s">
        <v>119</v>
      </c>
      <c r="G2221" s="59">
        <v>3648.45</v>
      </c>
      <c r="H2221" s="57">
        <v>443791239</v>
      </c>
      <c r="I2221" s="59">
        <v>0</v>
      </c>
      <c r="J2221" s="59">
        <v>0</v>
      </c>
      <c r="K2221" s="59">
        <v>0</v>
      </c>
      <c r="L2221" s="59">
        <v>0</v>
      </c>
      <c r="M2221" s="59">
        <v>9950.85</v>
      </c>
      <c r="N2221" s="58" t="s">
        <v>108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60">
        <v>45919.615370370368</v>
      </c>
      <c r="B2222" s="61">
        <v>444569266</v>
      </c>
      <c r="C2222" s="62" t="s">
        <v>36</v>
      </c>
      <c r="D2222" s="62" t="s">
        <v>38</v>
      </c>
      <c r="E2222" s="62" t="s">
        <v>45</v>
      </c>
      <c r="F2222" s="62" t="s">
        <v>119</v>
      </c>
      <c r="G2222" s="63">
        <v>3648.47</v>
      </c>
      <c r="H2222" s="61">
        <v>443791241</v>
      </c>
      <c r="I2222" s="63">
        <v>0</v>
      </c>
      <c r="J2222" s="63">
        <v>0</v>
      </c>
      <c r="K2222" s="63">
        <v>0</v>
      </c>
      <c r="L2222" s="63">
        <v>0</v>
      </c>
      <c r="M2222" s="63">
        <v>9950.85</v>
      </c>
      <c r="N2222" s="62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6">
        <v>45919.616886574076</v>
      </c>
      <c r="B2223" s="57">
        <v>444569729</v>
      </c>
      <c r="C2223" s="58" t="s">
        <v>36</v>
      </c>
      <c r="D2223" s="58" t="s">
        <v>37</v>
      </c>
      <c r="E2223" s="58" t="s">
        <v>46</v>
      </c>
      <c r="F2223" s="58" t="s">
        <v>119</v>
      </c>
      <c r="G2223" s="59">
        <v>3648.66</v>
      </c>
      <c r="H2223" s="57">
        <v>443791763</v>
      </c>
      <c r="I2223" s="59">
        <v>0</v>
      </c>
      <c r="J2223" s="59">
        <v>0</v>
      </c>
      <c r="K2223" s="59">
        <v>0</v>
      </c>
      <c r="L2223" s="59">
        <v>1.71</v>
      </c>
      <c r="M2223" s="59">
        <v>9952.56</v>
      </c>
      <c r="N2223" s="58" t="s">
        <v>1521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60">
        <v>45919.616886574076</v>
      </c>
      <c r="B2224" s="61">
        <v>444569730</v>
      </c>
      <c r="C2224" s="62" t="s">
        <v>36</v>
      </c>
      <c r="D2224" s="62" t="s">
        <v>37</v>
      </c>
      <c r="E2224" s="62" t="s">
        <v>46</v>
      </c>
      <c r="F2224" s="62" t="s">
        <v>119</v>
      </c>
      <c r="G2224" s="63">
        <v>3648.66</v>
      </c>
      <c r="H2224" s="61">
        <v>443791764</v>
      </c>
      <c r="I2224" s="63">
        <v>0</v>
      </c>
      <c r="J2224" s="63">
        <v>0</v>
      </c>
      <c r="K2224" s="63">
        <v>0</v>
      </c>
      <c r="L2224" s="63">
        <v>1.72</v>
      </c>
      <c r="M2224" s="63">
        <v>9954.2800000000007</v>
      </c>
      <c r="N2224" s="62" t="s">
        <v>1521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6">
        <v>45919.616979166669</v>
      </c>
      <c r="B2225" s="57">
        <v>444569837</v>
      </c>
      <c r="C2225" s="58" t="s">
        <v>36</v>
      </c>
      <c r="D2225" s="58" t="s">
        <v>38</v>
      </c>
      <c r="E2225" s="58" t="s">
        <v>45</v>
      </c>
      <c r="F2225" s="58" t="s">
        <v>119</v>
      </c>
      <c r="G2225" s="59">
        <v>3648.57</v>
      </c>
      <c r="H2225" s="57">
        <v>443791877</v>
      </c>
      <c r="I2225" s="59">
        <v>0</v>
      </c>
      <c r="J2225" s="59">
        <v>0</v>
      </c>
      <c r="K2225" s="59">
        <v>0</v>
      </c>
      <c r="L2225" s="59">
        <v>0</v>
      </c>
      <c r="M2225" s="59">
        <v>9954.2800000000007</v>
      </c>
      <c r="N2225" s="5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60">
        <v>45919.616979166669</v>
      </c>
      <c r="B2226" s="61">
        <v>444569846</v>
      </c>
      <c r="C2226" s="62" t="s">
        <v>36</v>
      </c>
      <c r="D2226" s="62" t="s">
        <v>38</v>
      </c>
      <c r="E2226" s="62" t="s">
        <v>45</v>
      </c>
      <c r="F2226" s="62" t="s">
        <v>119</v>
      </c>
      <c r="G2226" s="63">
        <v>3648.56</v>
      </c>
      <c r="H2226" s="61">
        <v>443791886</v>
      </c>
      <c r="I2226" s="63">
        <v>0</v>
      </c>
      <c r="J2226" s="63">
        <v>0</v>
      </c>
      <c r="K2226" s="63">
        <v>0</v>
      </c>
      <c r="L2226" s="63">
        <v>0</v>
      </c>
      <c r="M2226" s="63">
        <v>9954.2800000000007</v>
      </c>
      <c r="N2226" s="62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6">
        <v>45919.617013888892</v>
      </c>
      <c r="B2227" s="57">
        <v>444569875</v>
      </c>
      <c r="C2227" s="58" t="s">
        <v>36</v>
      </c>
      <c r="D2227" s="58" t="s">
        <v>37</v>
      </c>
      <c r="E2227" s="58" t="s">
        <v>46</v>
      </c>
      <c r="F2227" s="58" t="s">
        <v>119</v>
      </c>
      <c r="G2227" s="59">
        <v>3649.1</v>
      </c>
      <c r="H2227" s="57">
        <v>443791915</v>
      </c>
      <c r="I2227" s="59">
        <v>0</v>
      </c>
      <c r="J2227" s="59">
        <v>0</v>
      </c>
      <c r="K2227" s="59">
        <v>0</v>
      </c>
      <c r="L2227" s="59">
        <v>1.63</v>
      </c>
      <c r="M2227" s="59">
        <v>9955.91</v>
      </c>
      <c r="N2227" s="58" t="s">
        <v>1522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60">
        <v>45919.617013888892</v>
      </c>
      <c r="B2228" s="61">
        <v>444569878</v>
      </c>
      <c r="C2228" s="62" t="s">
        <v>36</v>
      </c>
      <c r="D2228" s="62" t="s">
        <v>37</v>
      </c>
      <c r="E2228" s="62" t="s">
        <v>46</v>
      </c>
      <c r="F2228" s="62" t="s">
        <v>119</v>
      </c>
      <c r="G2228" s="63">
        <v>3649.1</v>
      </c>
      <c r="H2228" s="61">
        <v>443791916</v>
      </c>
      <c r="I2228" s="63">
        <v>0</v>
      </c>
      <c r="J2228" s="63">
        <v>0</v>
      </c>
      <c r="K2228" s="63">
        <v>0</v>
      </c>
      <c r="L2228" s="63">
        <v>1.63</v>
      </c>
      <c r="M2228" s="63">
        <v>9957.5400000000009</v>
      </c>
      <c r="N2228" s="62" t="s">
        <v>1522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6">
        <v>45919.617094907408</v>
      </c>
      <c r="B2229" s="57">
        <v>444569937</v>
      </c>
      <c r="C2229" s="58" t="s">
        <v>36</v>
      </c>
      <c r="D2229" s="58" t="s">
        <v>38</v>
      </c>
      <c r="E2229" s="58" t="s">
        <v>45</v>
      </c>
      <c r="F2229" s="58" t="s">
        <v>119</v>
      </c>
      <c r="G2229" s="59">
        <v>3648.77</v>
      </c>
      <c r="H2229" s="57">
        <v>443791982</v>
      </c>
      <c r="I2229" s="59">
        <v>0</v>
      </c>
      <c r="J2229" s="59">
        <v>0</v>
      </c>
      <c r="K2229" s="59">
        <v>0</v>
      </c>
      <c r="L2229" s="59">
        <v>0</v>
      </c>
      <c r="M2229" s="59">
        <v>9957.5400000000009</v>
      </c>
      <c r="N2229" s="58" t="s">
        <v>92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60">
        <v>45919.617094907408</v>
      </c>
      <c r="B2230" s="61">
        <v>444569939</v>
      </c>
      <c r="C2230" s="62" t="s">
        <v>36</v>
      </c>
      <c r="D2230" s="62" t="s">
        <v>38</v>
      </c>
      <c r="E2230" s="62" t="s">
        <v>45</v>
      </c>
      <c r="F2230" s="62" t="s">
        <v>119</v>
      </c>
      <c r="G2230" s="63">
        <v>3648.77</v>
      </c>
      <c r="H2230" s="61">
        <v>443791984</v>
      </c>
      <c r="I2230" s="63">
        <v>0</v>
      </c>
      <c r="J2230" s="63">
        <v>0</v>
      </c>
      <c r="K2230" s="63">
        <v>0</v>
      </c>
      <c r="L2230" s="63">
        <v>0</v>
      </c>
      <c r="M2230" s="63">
        <v>9957.5400000000009</v>
      </c>
      <c r="N2230" s="62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6">
        <v>45919.617094907408</v>
      </c>
      <c r="B2231" s="57">
        <v>444569942</v>
      </c>
      <c r="C2231" s="58" t="s">
        <v>36</v>
      </c>
      <c r="D2231" s="58" t="s">
        <v>38</v>
      </c>
      <c r="E2231" s="58" t="s">
        <v>45</v>
      </c>
      <c r="F2231" s="58" t="s">
        <v>119</v>
      </c>
      <c r="G2231" s="59">
        <v>3648.83</v>
      </c>
      <c r="H2231" s="57">
        <v>443791987</v>
      </c>
      <c r="I2231" s="59">
        <v>0</v>
      </c>
      <c r="J2231" s="59">
        <v>0</v>
      </c>
      <c r="K2231" s="59">
        <v>0</v>
      </c>
      <c r="L2231" s="59">
        <v>0</v>
      </c>
      <c r="M2231" s="59">
        <v>9957.5400000000009</v>
      </c>
      <c r="N2231" s="58" t="s">
        <v>106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60">
        <v>45919.621689814812</v>
      </c>
      <c r="B2232" s="61">
        <v>444572966</v>
      </c>
      <c r="C2232" s="62" t="s">
        <v>36</v>
      </c>
      <c r="D2232" s="62" t="s">
        <v>37</v>
      </c>
      <c r="E2232" s="62" t="s">
        <v>46</v>
      </c>
      <c r="F2232" s="62" t="s">
        <v>119</v>
      </c>
      <c r="G2232" s="63">
        <v>3648.51</v>
      </c>
      <c r="H2232" s="61">
        <v>443795175</v>
      </c>
      <c r="I2232" s="63">
        <v>0</v>
      </c>
      <c r="J2232" s="63">
        <v>0</v>
      </c>
      <c r="K2232" s="63">
        <v>0</v>
      </c>
      <c r="L2232" s="63">
        <v>1.85</v>
      </c>
      <c r="M2232" s="63">
        <v>9959.39</v>
      </c>
      <c r="N2232" s="62" t="s">
        <v>1531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6">
        <v>45919.621979166666</v>
      </c>
      <c r="B2233" s="57">
        <v>444573443</v>
      </c>
      <c r="C2233" s="58" t="s">
        <v>36</v>
      </c>
      <c r="D2233" s="58" t="s">
        <v>37</v>
      </c>
      <c r="E2233" s="58" t="s">
        <v>46</v>
      </c>
      <c r="F2233" s="58" t="s">
        <v>119</v>
      </c>
      <c r="G2233" s="59">
        <v>3646.87</v>
      </c>
      <c r="H2233" s="57">
        <v>443795653</v>
      </c>
      <c r="I2233" s="59">
        <v>0</v>
      </c>
      <c r="J2233" s="59">
        <v>0</v>
      </c>
      <c r="K2233" s="59">
        <v>0</v>
      </c>
      <c r="L2233" s="59">
        <v>1.55</v>
      </c>
      <c r="M2233" s="59">
        <v>9960.94</v>
      </c>
      <c r="N2233" s="58" t="s">
        <v>1532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60">
        <v>45919.621979166666</v>
      </c>
      <c r="B2234" s="61">
        <v>444573445</v>
      </c>
      <c r="C2234" s="62" t="s">
        <v>36</v>
      </c>
      <c r="D2234" s="62" t="s">
        <v>37</v>
      </c>
      <c r="E2234" s="62" t="s">
        <v>46</v>
      </c>
      <c r="F2234" s="62" t="s">
        <v>119</v>
      </c>
      <c r="G2234" s="63">
        <v>3646.87</v>
      </c>
      <c r="H2234" s="61">
        <v>443795655</v>
      </c>
      <c r="I2234" s="63">
        <v>0</v>
      </c>
      <c r="J2234" s="63">
        <v>0</v>
      </c>
      <c r="K2234" s="63">
        <v>0</v>
      </c>
      <c r="L2234" s="63">
        <v>1.56</v>
      </c>
      <c r="M2234" s="63">
        <v>9962.5</v>
      </c>
      <c r="N2234" s="62" t="s">
        <v>1532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6">
        <v>45919.621979166666</v>
      </c>
      <c r="B2235" s="57">
        <v>444573447</v>
      </c>
      <c r="C2235" s="58" t="s">
        <v>36</v>
      </c>
      <c r="D2235" s="58" t="s">
        <v>37</v>
      </c>
      <c r="E2235" s="58" t="s">
        <v>46</v>
      </c>
      <c r="F2235" s="58" t="s">
        <v>119</v>
      </c>
      <c r="G2235" s="59">
        <v>3646.87</v>
      </c>
      <c r="H2235" s="57">
        <v>443795657</v>
      </c>
      <c r="I2235" s="59">
        <v>0</v>
      </c>
      <c r="J2235" s="59">
        <v>0</v>
      </c>
      <c r="K2235" s="59">
        <v>0</v>
      </c>
      <c r="L2235" s="59">
        <v>1.58</v>
      </c>
      <c r="M2235" s="59">
        <v>9964.08</v>
      </c>
      <c r="N2235" s="58" t="s">
        <v>1532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60">
        <v>45919.622199074074</v>
      </c>
      <c r="B2236" s="61">
        <v>444573751</v>
      </c>
      <c r="C2236" s="62" t="s">
        <v>36</v>
      </c>
      <c r="D2236" s="62" t="s">
        <v>37</v>
      </c>
      <c r="E2236" s="62" t="s">
        <v>46</v>
      </c>
      <c r="F2236" s="62" t="s">
        <v>119</v>
      </c>
      <c r="G2236" s="63">
        <v>3646.74</v>
      </c>
      <c r="H2236" s="61">
        <v>443795957</v>
      </c>
      <c r="I2236" s="63">
        <v>0</v>
      </c>
      <c r="J2236" s="63">
        <v>0</v>
      </c>
      <c r="K2236" s="63">
        <v>0</v>
      </c>
      <c r="L2236" s="63">
        <v>3.52</v>
      </c>
      <c r="M2236" s="63">
        <v>9967.6</v>
      </c>
      <c r="N2236" s="62" t="s">
        <v>1533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6">
        <v>45919.622384259259</v>
      </c>
      <c r="B2237" s="57">
        <v>444574158</v>
      </c>
      <c r="C2237" s="58" t="s">
        <v>36</v>
      </c>
      <c r="D2237" s="58" t="s">
        <v>37</v>
      </c>
      <c r="E2237" s="58" t="s">
        <v>46</v>
      </c>
      <c r="F2237" s="58" t="s">
        <v>119</v>
      </c>
      <c r="G2237" s="59">
        <v>3646.89</v>
      </c>
      <c r="H2237" s="57">
        <v>443796360</v>
      </c>
      <c r="I2237" s="59">
        <v>0</v>
      </c>
      <c r="J2237" s="59">
        <v>0</v>
      </c>
      <c r="K2237" s="59">
        <v>0</v>
      </c>
      <c r="L2237" s="59">
        <v>1.63</v>
      </c>
      <c r="M2237" s="59">
        <v>9969.23</v>
      </c>
      <c r="N2237" s="58" t="s">
        <v>1534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60">
        <v>45919.622384259259</v>
      </c>
      <c r="B2238" s="61">
        <v>444574159</v>
      </c>
      <c r="C2238" s="62" t="s">
        <v>36</v>
      </c>
      <c r="D2238" s="62" t="s">
        <v>37</v>
      </c>
      <c r="E2238" s="62" t="s">
        <v>46</v>
      </c>
      <c r="F2238" s="62" t="s">
        <v>119</v>
      </c>
      <c r="G2238" s="63">
        <v>3646.89</v>
      </c>
      <c r="H2238" s="61">
        <v>443796361</v>
      </c>
      <c r="I2238" s="63">
        <v>0</v>
      </c>
      <c r="J2238" s="63">
        <v>0</v>
      </c>
      <c r="K2238" s="63">
        <v>0</v>
      </c>
      <c r="L2238" s="63">
        <v>1.6</v>
      </c>
      <c r="M2238" s="63">
        <v>9970.83</v>
      </c>
      <c r="N2238" s="62" t="s">
        <v>1535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6">
        <v>45919.622418981482</v>
      </c>
      <c r="B2239" s="57">
        <v>444574187</v>
      </c>
      <c r="C2239" s="58" t="s">
        <v>36</v>
      </c>
      <c r="D2239" s="58" t="s">
        <v>38</v>
      </c>
      <c r="E2239" s="58" t="s">
        <v>45</v>
      </c>
      <c r="F2239" s="58" t="s">
        <v>119</v>
      </c>
      <c r="G2239" s="59">
        <v>3646.35</v>
      </c>
      <c r="H2239" s="57">
        <v>443796391</v>
      </c>
      <c r="I2239" s="59">
        <v>0</v>
      </c>
      <c r="J2239" s="59">
        <v>0</v>
      </c>
      <c r="K2239" s="59">
        <v>0</v>
      </c>
      <c r="L2239" s="59">
        <v>0</v>
      </c>
      <c r="M2239" s="59">
        <v>9970.83</v>
      </c>
      <c r="N2239" s="58" t="s">
        <v>114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60">
        <v>45919.622418981482</v>
      </c>
      <c r="B2240" s="61">
        <v>444574190</v>
      </c>
      <c r="C2240" s="62" t="s">
        <v>36</v>
      </c>
      <c r="D2240" s="62" t="s">
        <v>38</v>
      </c>
      <c r="E2240" s="62" t="s">
        <v>45</v>
      </c>
      <c r="F2240" s="62" t="s">
        <v>119</v>
      </c>
      <c r="G2240" s="63">
        <v>3646.39</v>
      </c>
      <c r="H2240" s="61">
        <v>443796395</v>
      </c>
      <c r="I2240" s="63">
        <v>0</v>
      </c>
      <c r="J2240" s="63">
        <v>0</v>
      </c>
      <c r="K2240" s="63">
        <v>0</v>
      </c>
      <c r="L2240" s="63">
        <v>0</v>
      </c>
      <c r="M2240" s="63">
        <v>9970.83</v>
      </c>
      <c r="N2240" s="62" t="s">
        <v>115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6">
        <v>45919.62296296296</v>
      </c>
      <c r="B2241" s="57">
        <v>444574669</v>
      </c>
      <c r="C2241" s="58" t="s">
        <v>36</v>
      </c>
      <c r="D2241" s="58" t="s">
        <v>37</v>
      </c>
      <c r="E2241" s="58" t="s">
        <v>46</v>
      </c>
      <c r="F2241" s="58" t="s">
        <v>119</v>
      </c>
      <c r="G2241" s="59">
        <v>3646.7</v>
      </c>
      <c r="H2241" s="57">
        <v>443796864</v>
      </c>
      <c r="I2241" s="59">
        <v>0</v>
      </c>
      <c r="J2241" s="59">
        <v>0</v>
      </c>
      <c r="K2241" s="59">
        <v>0</v>
      </c>
      <c r="L2241" s="59">
        <v>3.54</v>
      </c>
      <c r="M2241" s="59">
        <v>9974.3700000000008</v>
      </c>
      <c r="N2241" s="58" t="s">
        <v>1536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60">
        <v>45919.622997685183</v>
      </c>
      <c r="B2242" s="61">
        <v>444574719</v>
      </c>
      <c r="C2242" s="62" t="s">
        <v>36</v>
      </c>
      <c r="D2242" s="62" t="s">
        <v>38</v>
      </c>
      <c r="E2242" s="62" t="s">
        <v>45</v>
      </c>
      <c r="F2242" s="62" t="s">
        <v>119</v>
      </c>
      <c r="G2242" s="63">
        <v>3646.57</v>
      </c>
      <c r="H2242" s="61">
        <v>443796918</v>
      </c>
      <c r="I2242" s="63">
        <v>0</v>
      </c>
      <c r="J2242" s="63">
        <v>0</v>
      </c>
      <c r="K2242" s="63">
        <v>0</v>
      </c>
      <c r="L2242" s="63">
        <v>0</v>
      </c>
      <c r="M2242" s="63">
        <v>9974.3700000000008</v>
      </c>
      <c r="N2242" s="62" t="s">
        <v>1384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6">
        <v>45919.622997685183</v>
      </c>
      <c r="B2243" s="57">
        <v>444574819</v>
      </c>
      <c r="C2243" s="58" t="s">
        <v>36</v>
      </c>
      <c r="D2243" s="58" t="s">
        <v>38</v>
      </c>
      <c r="E2243" s="58" t="s">
        <v>45</v>
      </c>
      <c r="F2243" s="58" t="s">
        <v>119</v>
      </c>
      <c r="G2243" s="59">
        <v>3646.57</v>
      </c>
      <c r="H2243" s="57">
        <v>443797018</v>
      </c>
      <c r="I2243" s="59">
        <v>0</v>
      </c>
      <c r="J2243" s="59">
        <v>0</v>
      </c>
      <c r="K2243" s="59">
        <v>0</v>
      </c>
      <c r="L2243" s="59">
        <v>0</v>
      </c>
      <c r="M2243" s="59">
        <v>9974.3700000000008</v>
      </c>
      <c r="N2243" s="58" t="s">
        <v>118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60">
        <v>45919.623460648145</v>
      </c>
      <c r="B2244" s="61">
        <v>444575308</v>
      </c>
      <c r="C2244" s="62" t="s">
        <v>36</v>
      </c>
      <c r="D2244" s="62" t="s">
        <v>38</v>
      </c>
      <c r="E2244" s="62" t="s">
        <v>45</v>
      </c>
      <c r="F2244" s="62" t="s">
        <v>119</v>
      </c>
      <c r="G2244" s="63">
        <v>3646.83</v>
      </c>
      <c r="H2244" s="61">
        <v>443797549</v>
      </c>
      <c r="I2244" s="63">
        <v>0</v>
      </c>
      <c r="J2244" s="63">
        <v>0</v>
      </c>
      <c r="K2244" s="63">
        <v>0</v>
      </c>
      <c r="L2244" s="63">
        <v>0</v>
      </c>
      <c r="M2244" s="63">
        <v>9974.3700000000008</v>
      </c>
      <c r="N2244" s="62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6">
        <v>45919.62363425926</v>
      </c>
      <c r="B2245" s="57">
        <v>444575444</v>
      </c>
      <c r="C2245" s="58" t="s">
        <v>36</v>
      </c>
      <c r="D2245" s="58" t="s">
        <v>37</v>
      </c>
      <c r="E2245" s="58" t="s">
        <v>46</v>
      </c>
      <c r="F2245" s="58" t="s">
        <v>119</v>
      </c>
      <c r="G2245" s="59">
        <v>3647.38</v>
      </c>
      <c r="H2245" s="57">
        <v>443797695</v>
      </c>
      <c r="I2245" s="59">
        <v>0</v>
      </c>
      <c r="J2245" s="59">
        <v>0</v>
      </c>
      <c r="K2245" s="59">
        <v>0</v>
      </c>
      <c r="L2245" s="59">
        <v>1.0900000000000001</v>
      </c>
      <c r="M2245" s="59">
        <v>9975.4599999999991</v>
      </c>
      <c r="N2245" s="58" t="s">
        <v>1537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60">
        <v>45919.62363425926</v>
      </c>
      <c r="B2246" s="61">
        <v>444575445</v>
      </c>
      <c r="C2246" s="62" t="s">
        <v>36</v>
      </c>
      <c r="D2246" s="62" t="s">
        <v>37</v>
      </c>
      <c r="E2246" s="62" t="s">
        <v>46</v>
      </c>
      <c r="F2246" s="62" t="s">
        <v>119</v>
      </c>
      <c r="G2246" s="63">
        <v>3647.38</v>
      </c>
      <c r="H2246" s="61">
        <v>443797696</v>
      </c>
      <c r="I2246" s="63">
        <v>0</v>
      </c>
      <c r="J2246" s="63">
        <v>0</v>
      </c>
      <c r="K2246" s="63">
        <v>0</v>
      </c>
      <c r="L2246" s="63">
        <v>1.19</v>
      </c>
      <c r="M2246" s="63">
        <v>9976.65</v>
      </c>
      <c r="N2246" s="62" t="s">
        <v>1537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6">
        <v>45919.62363425926</v>
      </c>
      <c r="B2247" s="57">
        <v>444575446</v>
      </c>
      <c r="C2247" s="58" t="s">
        <v>36</v>
      </c>
      <c r="D2247" s="58" t="s">
        <v>37</v>
      </c>
      <c r="E2247" s="58" t="s">
        <v>46</v>
      </c>
      <c r="F2247" s="58" t="s">
        <v>119</v>
      </c>
      <c r="G2247" s="59">
        <v>3647.38</v>
      </c>
      <c r="H2247" s="57">
        <v>443797697</v>
      </c>
      <c r="I2247" s="59">
        <v>0</v>
      </c>
      <c r="J2247" s="59">
        <v>0</v>
      </c>
      <c r="K2247" s="59">
        <v>0</v>
      </c>
      <c r="L2247" s="59">
        <v>1.18</v>
      </c>
      <c r="M2247" s="59">
        <v>9977.83</v>
      </c>
      <c r="N2247" s="58" t="s">
        <v>1537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60">
        <v>45919.623692129629</v>
      </c>
      <c r="B2248" s="61">
        <v>444575500</v>
      </c>
      <c r="C2248" s="62" t="s">
        <v>36</v>
      </c>
      <c r="D2248" s="62" t="s">
        <v>38</v>
      </c>
      <c r="E2248" s="62" t="s">
        <v>45</v>
      </c>
      <c r="F2248" s="62" t="s">
        <v>119</v>
      </c>
      <c r="G2248" s="63">
        <v>3647.3</v>
      </c>
      <c r="H2248" s="61">
        <v>443797752</v>
      </c>
      <c r="I2248" s="63">
        <v>0</v>
      </c>
      <c r="J2248" s="63">
        <v>0</v>
      </c>
      <c r="K2248" s="63">
        <v>0</v>
      </c>
      <c r="L2248" s="63">
        <v>0</v>
      </c>
      <c r="M2248" s="63">
        <v>9977.83</v>
      </c>
      <c r="N2248" s="62" t="s">
        <v>113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6">
        <v>45919.623692129629</v>
      </c>
      <c r="B2249" s="57">
        <v>444575501</v>
      </c>
      <c r="C2249" s="58" t="s">
        <v>36</v>
      </c>
      <c r="D2249" s="58" t="s">
        <v>38</v>
      </c>
      <c r="E2249" s="58" t="s">
        <v>45</v>
      </c>
      <c r="F2249" s="58" t="s">
        <v>119</v>
      </c>
      <c r="G2249" s="59">
        <v>3647.3</v>
      </c>
      <c r="H2249" s="57">
        <v>443797753</v>
      </c>
      <c r="I2249" s="59">
        <v>0</v>
      </c>
      <c r="J2249" s="59">
        <v>0</v>
      </c>
      <c r="K2249" s="59">
        <v>0</v>
      </c>
      <c r="L2249" s="59">
        <v>0</v>
      </c>
      <c r="M2249" s="59">
        <v>9977.83</v>
      </c>
      <c r="N2249" s="58" t="s">
        <v>108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60">
        <v>45919.623692129629</v>
      </c>
      <c r="B2250" s="61">
        <v>444575503</v>
      </c>
      <c r="C2250" s="62" t="s">
        <v>36</v>
      </c>
      <c r="D2250" s="62" t="s">
        <v>38</v>
      </c>
      <c r="E2250" s="62" t="s">
        <v>45</v>
      </c>
      <c r="F2250" s="62" t="s">
        <v>119</v>
      </c>
      <c r="G2250" s="63">
        <v>3647.3</v>
      </c>
      <c r="H2250" s="61">
        <v>443797755</v>
      </c>
      <c r="I2250" s="63">
        <v>0</v>
      </c>
      <c r="J2250" s="63">
        <v>0</v>
      </c>
      <c r="K2250" s="63">
        <v>0</v>
      </c>
      <c r="L2250" s="63">
        <v>0</v>
      </c>
      <c r="M2250" s="63">
        <v>9977.83</v>
      </c>
      <c r="N2250" s="62" t="s">
        <v>107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6">
        <v>45919.623703703706</v>
      </c>
      <c r="B2251" s="57">
        <v>444575504</v>
      </c>
      <c r="C2251" s="58" t="s">
        <v>36</v>
      </c>
      <c r="D2251" s="58" t="s">
        <v>38</v>
      </c>
      <c r="E2251" s="58" t="s">
        <v>45</v>
      </c>
      <c r="F2251" s="58" t="s">
        <v>119</v>
      </c>
      <c r="G2251" s="59">
        <v>3647.3</v>
      </c>
      <c r="H2251" s="57">
        <v>443797756</v>
      </c>
      <c r="I2251" s="59">
        <v>0</v>
      </c>
      <c r="J2251" s="59">
        <v>0</v>
      </c>
      <c r="K2251" s="59">
        <v>0</v>
      </c>
      <c r="L2251" s="59">
        <v>0</v>
      </c>
      <c r="M2251" s="59">
        <v>9977.83</v>
      </c>
      <c r="N2251" s="5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60">
        <v>45919.623703703706</v>
      </c>
      <c r="B2252" s="61">
        <v>444575505</v>
      </c>
      <c r="C2252" s="62" t="s">
        <v>36</v>
      </c>
      <c r="D2252" s="62" t="s">
        <v>38</v>
      </c>
      <c r="E2252" s="62" t="s">
        <v>45</v>
      </c>
      <c r="F2252" s="62" t="s">
        <v>119</v>
      </c>
      <c r="G2252" s="63">
        <v>3647.3</v>
      </c>
      <c r="H2252" s="61">
        <v>443797758</v>
      </c>
      <c r="I2252" s="63">
        <v>0</v>
      </c>
      <c r="J2252" s="63">
        <v>0</v>
      </c>
      <c r="K2252" s="63">
        <v>0</v>
      </c>
      <c r="L2252" s="63">
        <v>0</v>
      </c>
      <c r="M2252" s="63">
        <v>9977.83</v>
      </c>
      <c r="N2252" s="62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6">
        <v>45919.623703703706</v>
      </c>
      <c r="B2253" s="57">
        <v>444575506</v>
      </c>
      <c r="C2253" s="58" t="s">
        <v>36</v>
      </c>
      <c r="D2253" s="58" t="s">
        <v>38</v>
      </c>
      <c r="E2253" s="58" t="s">
        <v>45</v>
      </c>
      <c r="F2253" s="58" t="s">
        <v>119</v>
      </c>
      <c r="G2253" s="59">
        <v>3647.25</v>
      </c>
      <c r="H2253" s="57">
        <v>443797759</v>
      </c>
      <c r="I2253" s="59">
        <v>0</v>
      </c>
      <c r="J2253" s="59">
        <v>0</v>
      </c>
      <c r="K2253" s="59">
        <v>0</v>
      </c>
      <c r="L2253" s="59">
        <v>0</v>
      </c>
      <c r="M2253" s="59">
        <v>9977.83</v>
      </c>
      <c r="N2253" s="5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60">
        <v>45919.624421296299</v>
      </c>
      <c r="B2254" s="61">
        <v>444576657</v>
      </c>
      <c r="C2254" s="62" t="s">
        <v>36</v>
      </c>
      <c r="D2254" s="62" t="s">
        <v>37</v>
      </c>
      <c r="E2254" s="62" t="s">
        <v>46</v>
      </c>
      <c r="F2254" s="62" t="s">
        <v>119</v>
      </c>
      <c r="G2254" s="63">
        <v>3647.86</v>
      </c>
      <c r="H2254" s="61">
        <v>443798962</v>
      </c>
      <c r="I2254" s="63">
        <v>0</v>
      </c>
      <c r="J2254" s="63">
        <v>0</v>
      </c>
      <c r="K2254" s="63">
        <v>0</v>
      </c>
      <c r="L2254" s="63">
        <v>0.97</v>
      </c>
      <c r="M2254" s="63">
        <v>9978.7999999999993</v>
      </c>
      <c r="N2254" s="62" t="s">
        <v>1538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6">
        <v>45919.624502314815</v>
      </c>
      <c r="B2255" s="57">
        <v>444576836</v>
      </c>
      <c r="C2255" s="58" t="s">
        <v>36</v>
      </c>
      <c r="D2255" s="58" t="s">
        <v>38</v>
      </c>
      <c r="E2255" s="58" t="s">
        <v>45</v>
      </c>
      <c r="F2255" s="58" t="s">
        <v>119</v>
      </c>
      <c r="G2255" s="59">
        <v>3647.81</v>
      </c>
      <c r="H2255" s="57">
        <v>443799154</v>
      </c>
      <c r="I2255" s="59">
        <v>0</v>
      </c>
      <c r="J2255" s="59">
        <v>0</v>
      </c>
      <c r="K2255" s="59">
        <v>0</v>
      </c>
      <c r="L2255" s="59">
        <v>0</v>
      </c>
      <c r="M2255" s="59">
        <v>9978.7999999999993</v>
      </c>
      <c r="N2255" s="58" t="s">
        <v>106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60">
        <v>45919.625011574077</v>
      </c>
      <c r="B2256" s="61">
        <v>444577764</v>
      </c>
      <c r="C2256" s="62" t="s">
        <v>36</v>
      </c>
      <c r="D2256" s="62" t="s">
        <v>38</v>
      </c>
      <c r="E2256" s="62" t="s">
        <v>45</v>
      </c>
      <c r="F2256" s="62" t="s">
        <v>119</v>
      </c>
      <c r="G2256" s="63">
        <v>3648.5</v>
      </c>
      <c r="H2256" s="61">
        <v>443800144</v>
      </c>
      <c r="I2256" s="63">
        <v>0</v>
      </c>
      <c r="J2256" s="63">
        <v>0</v>
      </c>
      <c r="K2256" s="63">
        <v>0</v>
      </c>
      <c r="L2256" s="63">
        <v>0</v>
      </c>
      <c r="M2256" s="63">
        <v>9978.7999999999993</v>
      </c>
      <c r="N2256" s="62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6">
        <v>45919.625011574077</v>
      </c>
      <c r="B2257" s="57">
        <v>444577768</v>
      </c>
      <c r="C2257" s="58" t="s">
        <v>36</v>
      </c>
      <c r="D2257" s="58" t="s">
        <v>38</v>
      </c>
      <c r="E2257" s="58" t="s">
        <v>45</v>
      </c>
      <c r="F2257" s="58" t="s">
        <v>119</v>
      </c>
      <c r="G2257" s="59">
        <v>3648.51</v>
      </c>
      <c r="H2257" s="57">
        <v>443800148</v>
      </c>
      <c r="I2257" s="59">
        <v>0</v>
      </c>
      <c r="J2257" s="59">
        <v>0</v>
      </c>
      <c r="K2257" s="59">
        <v>0</v>
      </c>
      <c r="L2257" s="59">
        <v>0</v>
      </c>
      <c r="M2257" s="59">
        <v>9978.7999999999993</v>
      </c>
      <c r="N2257" s="5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60">
        <v>45919.625023148146</v>
      </c>
      <c r="B2258" s="61">
        <v>444577773</v>
      </c>
      <c r="C2258" s="62" t="s">
        <v>36</v>
      </c>
      <c r="D2258" s="62" t="s">
        <v>37</v>
      </c>
      <c r="E2258" s="62" t="s">
        <v>46</v>
      </c>
      <c r="F2258" s="62" t="s">
        <v>119</v>
      </c>
      <c r="G2258" s="63">
        <v>3648.82</v>
      </c>
      <c r="H2258" s="61">
        <v>443800154</v>
      </c>
      <c r="I2258" s="63">
        <v>0</v>
      </c>
      <c r="J2258" s="63">
        <v>0</v>
      </c>
      <c r="K2258" s="63">
        <v>0</v>
      </c>
      <c r="L2258" s="63">
        <v>-1.52</v>
      </c>
      <c r="M2258" s="63">
        <v>9977.2800000000007</v>
      </c>
      <c r="N2258" s="62" t="s">
        <v>1539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6">
        <v>45919.625162037039</v>
      </c>
      <c r="B2259" s="57">
        <v>444577922</v>
      </c>
      <c r="C2259" s="58" t="s">
        <v>36</v>
      </c>
      <c r="D2259" s="58" t="s">
        <v>38</v>
      </c>
      <c r="E2259" s="58" t="s">
        <v>45</v>
      </c>
      <c r="F2259" s="58" t="s">
        <v>119</v>
      </c>
      <c r="G2259" s="59">
        <v>3648.4</v>
      </c>
      <c r="H2259" s="57">
        <v>443800311</v>
      </c>
      <c r="I2259" s="59">
        <v>0</v>
      </c>
      <c r="J2259" s="59">
        <v>0</v>
      </c>
      <c r="K2259" s="59">
        <v>0</v>
      </c>
      <c r="L2259" s="59">
        <v>0</v>
      </c>
      <c r="M2259" s="59">
        <v>9977.2800000000007</v>
      </c>
      <c r="N2259" s="5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60">
        <v>45919.626458333332</v>
      </c>
      <c r="B2260" s="61">
        <v>444578630</v>
      </c>
      <c r="C2260" s="62" t="s">
        <v>36</v>
      </c>
      <c r="D2260" s="62" t="s">
        <v>37</v>
      </c>
      <c r="E2260" s="62" t="s">
        <v>46</v>
      </c>
      <c r="F2260" s="62" t="s">
        <v>119</v>
      </c>
      <c r="G2260" s="63">
        <v>3649.39</v>
      </c>
      <c r="H2260" s="61">
        <v>443801077</v>
      </c>
      <c r="I2260" s="63">
        <v>0</v>
      </c>
      <c r="J2260" s="63">
        <v>0</v>
      </c>
      <c r="K2260" s="63">
        <v>0</v>
      </c>
      <c r="L2260" s="63">
        <v>-3.04</v>
      </c>
      <c r="M2260" s="63">
        <v>9974.24</v>
      </c>
      <c r="N2260" s="62" t="s">
        <v>1548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6">
        <v>45919.626458333332</v>
      </c>
      <c r="B2261" s="57">
        <v>444578631</v>
      </c>
      <c r="C2261" s="58" t="s">
        <v>36</v>
      </c>
      <c r="D2261" s="58" t="s">
        <v>37</v>
      </c>
      <c r="E2261" s="58" t="s">
        <v>46</v>
      </c>
      <c r="F2261" s="58" t="s">
        <v>119</v>
      </c>
      <c r="G2261" s="59">
        <v>3649.39</v>
      </c>
      <c r="H2261" s="57">
        <v>443801078</v>
      </c>
      <c r="I2261" s="59">
        <v>0</v>
      </c>
      <c r="J2261" s="59">
        <v>0</v>
      </c>
      <c r="K2261" s="59">
        <v>0</v>
      </c>
      <c r="L2261" s="59">
        <v>-3</v>
      </c>
      <c r="M2261" s="59">
        <v>9971.24</v>
      </c>
      <c r="N2261" s="58" t="s">
        <v>1549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60">
        <v>45919.626539351855</v>
      </c>
      <c r="B2262" s="61">
        <v>444578680</v>
      </c>
      <c r="C2262" s="62" t="s">
        <v>36</v>
      </c>
      <c r="D2262" s="62" t="s">
        <v>37</v>
      </c>
      <c r="E2262" s="62" t="s">
        <v>46</v>
      </c>
      <c r="F2262" s="62" t="s">
        <v>119</v>
      </c>
      <c r="G2262" s="63">
        <v>3649.57</v>
      </c>
      <c r="H2262" s="61">
        <v>443801132</v>
      </c>
      <c r="I2262" s="63">
        <v>0</v>
      </c>
      <c r="J2262" s="63">
        <v>0</v>
      </c>
      <c r="K2262" s="63">
        <v>0</v>
      </c>
      <c r="L2262" s="63">
        <v>-3</v>
      </c>
      <c r="M2262" s="63">
        <v>9968.24</v>
      </c>
      <c r="N2262" s="62" t="s">
        <v>1550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6">
        <v>45919.626550925925</v>
      </c>
      <c r="B2263" s="57">
        <v>444578878</v>
      </c>
      <c r="C2263" s="58" t="s">
        <v>36</v>
      </c>
      <c r="D2263" s="58" t="s">
        <v>37</v>
      </c>
      <c r="E2263" s="58" t="s">
        <v>46</v>
      </c>
      <c r="F2263" s="58" t="s">
        <v>119</v>
      </c>
      <c r="G2263" s="59">
        <v>3649.7</v>
      </c>
      <c r="H2263" s="57">
        <v>443801331</v>
      </c>
      <c r="I2263" s="59">
        <v>0</v>
      </c>
      <c r="J2263" s="59">
        <v>0</v>
      </c>
      <c r="K2263" s="59">
        <v>0</v>
      </c>
      <c r="L2263" s="59">
        <v>-3.13</v>
      </c>
      <c r="M2263" s="59">
        <v>9965.11</v>
      </c>
      <c r="N2263" s="58" t="s">
        <v>1551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60">
        <v>45919.626631944448</v>
      </c>
      <c r="B2264" s="61">
        <v>444578962</v>
      </c>
      <c r="C2264" s="62" t="s">
        <v>36</v>
      </c>
      <c r="D2264" s="62" t="s">
        <v>37</v>
      </c>
      <c r="E2264" s="62" t="s">
        <v>46</v>
      </c>
      <c r="F2264" s="62" t="s">
        <v>119</v>
      </c>
      <c r="G2264" s="63">
        <v>3649.88</v>
      </c>
      <c r="H2264" s="61">
        <v>443801418</v>
      </c>
      <c r="I2264" s="63">
        <v>0</v>
      </c>
      <c r="J2264" s="63">
        <v>0</v>
      </c>
      <c r="K2264" s="63">
        <v>0</v>
      </c>
      <c r="L2264" s="63">
        <v>-2.58</v>
      </c>
      <c r="M2264" s="63">
        <v>9962.5300000000007</v>
      </c>
      <c r="N2264" s="62" t="s">
        <v>1552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6">
        <v>45919.626666666663</v>
      </c>
      <c r="B2265" s="57">
        <v>444578992</v>
      </c>
      <c r="C2265" s="58" t="s">
        <v>36</v>
      </c>
      <c r="D2265" s="58" t="s">
        <v>37</v>
      </c>
      <c r="E2265" s="58" t="s">
        <v>46</v>
      </c>
      <c r="F2265" s="58" t="s">
        <v>119</v>
      </c>
      <c r="G2265" s="59">
        <v>3650.01</v>
      </c>
      <c r="H2265" s="57">
        <v>443801448</v>
      </c>
      <c r="I2265" s="59">
        <v>0</v>
      </c>
      <c r="J2265" s="59">
        <v>0</v>
      </c>
      <c r="K2265" s="59">
        <v>0</v>
      </c>
      <c r="L2265" s="59">
        <v>-3.18</v>
      </c>
      <c r="M2265" s="59">
        <v>9959.35</v>
      </c>
      <c r="N2265" s="58" t="s">
        <v>1553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60">
        <v>45919.626747685186</v>
      </c>
      <c r="B2266" s="61">
        <v>444579037</v>
      </c>
      <c r="C2266" s="62" t="s">
        <v>36</v>
      </c>
      <c r="D2266" s="62" t="s">
        <v>37</v>
      </c>
      <c r="E2266" s="62" t="s">
        <v>46</v>
      </c>
      <c r="F2266" s="62" t="s">
        <v>119</v>
      </c>
      <c r="G2266" s="63">
        <v>3650.3</v>
      </c>
      <c r="H2266" s="61">
        <v>443801492</v>
      </c>
      <c r="I2266" s="63">
        <v>0</v>
      </c>
      <c r="J2266" s="63">
        <v>0</v>
      </c>
      <c r="K2266" s="63">
        <v>0</v>
      </c>
      <c r="L2266" s="63">
        <v>-3</v>
      </c>
      <c r="M2266" s="63">
        <v>9956.35</v>
      </c>
      <c r="N2266" s="62" t="s">
        <v>1554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6">
        <v>45919.626747685186</v>
      </c>
      <c r="B2267" s="57">
        <v>444579038</v>
      </c>
      <c r="C2267" s="58" t="s">
        <v>36</v>
      </c>
      <c r="D2267" s="58" t="s">
        <v>37</v>
      </c>
      <c r="E2267" s="58" t="s">
        <v>46</v>
      </c>
      <c r="F2267" s="58" t="s">
        <v>119</v>
      </c>
      <c r="G2267" s="59">
        <v>3650.3</v>
      </c>
      <c r="H2267" s="57">
        <v>443801493</v>
      </c>
      <c r="I2267" s="59">
        <v>0</v>
      </c>
      <c r="J2267" s="59">
        <v>0</v>
      </c>
      <c r="K2267" s="59">
        <v>0</v>
      </c>
      <c r="L2267" s="59">
        <v>-3</v>
      </c>
      <c r="M2267" s="59">
        <v>9953.35</v>
      </c>
      <c r="N2267" s="58" t="s">
        <v>1554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60">
        <v>45919.626747685186</v>
      </c>
      <c r="B2268" s="61">
        <v>444579039</v>
      </c>
      <c r="C2268" s="62" t="s">
        <v>36</v>
      </c>
      <c r="D2268" s="62" t="s">
        <v>37</v>
      </c>
      <c r="E2268" s="62" t="s">
        <v>46</v>
      </c>
      <c r="F2268" s="62" t="s">
        <v>119</v>
      </c>
      <c r="G2268" s="63">
        <v>3650.3</v>
      </c>
      <c r="H2268" s="61">
        <v>443801494</v>
      </c>
      <c r="I2268" s="63">
        <v>0</v>
      </c>
      <c r="J2268" s="63">
        <v>0</v>
      </c>
      <c r="K2268" s="63">
        <v>0</v>
      </c>
      <c r="L2268" s="63">
        <v>-3</v>
      </c>
      <c r="M2268" s="63">
        <v>9950.35</v>
      </c>
      <c r="N2268" s="62" t="s">
        <v>1554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6">
        <v>45919.626747685186</v>
      </c>
      <c r="B2269" s="57">
        <v>444579040</v>
      </c>
      <c r="C2269" s="58" t="s">
        <v>36</v>
      </c>
      <c r="D2269" s="58" t="s">
        <v>37</v>
      </c>
      <c r="E2269" s="58" t="s">
        <v>46</v>
      </c>
      <c r="F2269" s="58" t="s">
        <v>119</v>
      </c>
      <c r="G2269" s="59">
        <v>3650.3</v>
      </c>
      <c r="H2269" s="57">
        <v>443801495</v>
      </c>
      <c r="I2269" s="59">
        <v>0</v>
      </c>
      <c r="J2269" s="59">
        <v>0</v>
      </c>
      <c r="K2269" s="59">
        <v>0</v>
      </c>
      <c r="L2269" s="59">
        <v>-3.05</v>
      </c>
      <c r="M2269" s="59">
        <v>9947.2999999999993</v>
      </c>
      <c r="N2269" s="58" t="s">
        <v>1554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60">
        <v>45919.626898148148</v>
      </c>
      <c r="B2270" s="61">
        <v>444579246</v>
      </c>
      <c r="C2270" s="62" t="s">
        <v>36</v>
      </c>
      <c r="D2270" s="62" t="s">
        <v>37</v>
      </c>
      <c r="E2270" s="62" t="s">
        <v>46</v>
      </c>
      <c r="F2270" s="62" t="s">
        <v>119</v>
      </c>
      <c r="G2270" s="63">
        <v>3650.82</v>
      </c>
      <c r="H2270" s="61">
        <v>443801719</v>
      </c>
      <c r="I2270" s="63">
        <v>0</v>
      </c>
      <c r="J2270" s="63">
        <v>0</v>
      </c>
      <c r="K2270" s="63">
        <v>0</v>
      </c>
      <c r="L2270" s="63">
        <v>-3.01</v>
      </c>
      <c r="M2270" s="63">
        <v>9944.2900000000009</v>
      </c>
      <c r="N2270" s="62" t="s">
        <v>1555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6">
        <v>45919.62809027778</v>
      </c>
      <c r="B2271" s="57">
        <v>444580578</v>
      </c>
      <c r="C2271" s="58" t="s">
        <v>36</v>
      </c>
      <c r="D2271" s="58" t="s">
        <v>37</v>
      </c>
      <c r="E2271" s="58" t="s">
        <v>45</v>
      </c>
      <c r="F2271" s="58" t="s">
        <v>119</v>
      </c>
      <c r="G2271" s="59">
        <v>3650.34</v>
      </c>
      <c r="H2271" s="57">
        <v>443803156</v>
      </c>
      <c r="I2271" s="59">
        <v>0</v>
      </c>
      <c r="J2271" s="59">
        <v>0</v>
      </c>
      <c r="K2271" s="59">
        <v>0</v>
      </c>
      <c r="L2271" s="59">
        <v>0</v>
      </c>
      <c r="M2271" s="59">
        <v>9944.2900000000009</v>
      </c>
      <c r="N2271" s="58" t="s">
        <v>115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60">
        <v>45919.62809027778</v>
      </c>
      <c r="B2272" s="61">
        <v>444580580</v>
      </c>
      <c r="C2272" s="62" t="s">
        <v>36</v>
      </c>
      <c r="D2272" s="62" t="s">
        <v>37</v>
      </c>
      <c r="E2272" s="62" t="s">
        <v>45</v>
      </c>
      <c r="F2272" s="62" t="s">
        <v>119</v>
      </c>
      <c r="G2272" s="63">
        <v>3650.34</v>
      </c>
      <c r="H2272" s="61">
        <v>443803158</v>
      </c>
      <c r="I2272" s="63">
        <v>0</v>
      </c>
      <c r="J2272" s="63">
        <v>0</v>
      </c>
      <c r="K2272" s="63">
        <v>0</v>
      </c>
      <c r="L2272" s="63">
        <v>0</v>
      </c>
      <c r="M2272" s="63">
        <v>9944.2900000000009</v>
      </c>
      <c r="N2272" s="62" t="s">
        <v>114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6">
        <v>45919.62809027778</v>
      </c>
      <c r="B2273" s="57">
        <v>444580581</v>
      </c>
      <c r="C2273" s="58" t="s">
        <v>36</v>
      </c>
      <c r="D2273" s="58" t="s">
        <v>37</v>
      </c>
      <c r="E2273" s="58" t="s">
        <v>45</v>
      </c>
      <c r="F2273" s="58" t="s">
        <v>119</v>
      </c>
      <c r="G2273" s="59">
        <v>3650.23</v>
      </c>
      <c r="H2273" s="57">
        <v>443803159</v>
      </c>
      <c r="I2273" s="59">
        <v>0</v>
      </c>
      <c r="J2273" s="59">
        <v>0</v>
      </c>
      <c r="K2273" s="59">
        <v>0</v>
      </c>
      <c r="L2273" s="59">
        <v>0</v>
      </c>
      <c r="M2273" s="59">
        <v>9944.2900000000009</v>
      </c>
      <c r="N2273" s="58" t="s">
        <v>118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60">
        <v>45919.629131944443</v>
      </c>
      <c r="B2274" s="61">
        <v>444581713</v>
      </c>
      <c r="C2274" s="62" t="s">
        <v>36</v>
      </c>
      <c r="D2274" s="62" t="s">
        <v>38</v>
      </c>
      <c r="E2274" s="62" t="s">
        <v>45</v>
      </c>
      <c r="F2274" s="62" t="s">
        <v>119</v>
      </c>
      <c r="G2274" s="63">
        <v>3648.76</v>
      </c>
      <c r="H2274" s="61">
        <v>443804341</v>
      </c>
      <c r="I2274" s="63">
        <v>0</v>
      </c>
      <c r="J2274" s="63">
        <v>0</v>
      </c>
      <c r="K2274" s="63">
        <v>0</v>
      </c>
      <c r="L2274" s="63">
        <v>0</v>
      </c>
      <c r="M2274" s="63">
        <v>9944.2900000000009</v>
      </c>
      <c r="N2274" s="62" t="s">
        <v>106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6">
        <v>45919.629895833335</v>
      </c>
      <c r="B2275" s="57">
        <v>444582377</v>
      </c>
      <c r="C2275" s="58" t="s">
        <v>36</v>
      </c>
      <c r="D2275" s="58" t="s">
        <v>38</v>
      </c>
      <c r="E2275" s="58" t="s">
        <v>46</v>
      </c>
      <c r="F2275" s="58" t="s">
        <v>119</v>
      </c>
      <c r="G2275" s="59">
        <v>3647.4</v>
      </c>
      <c r="H2275" s="57">
        <v>443805024</v>
      </c>
      <c r="I2275" s="59">
        <v>0</v>
      </c>
      <c r="J2275" s="59">
        <v>0</v>
      </c>
      <c r="K2275" s="59">
        <v>0</v>
      </c>
      <c r="L2275" s="59">
        <v>-2.94</v>
      </c>
      <c r="M2275" s="59">
        <v>9941.35</v>
      </c>
      <c r="N2275" s="58" t="s">
        <v>1556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60">
        <v>45919.629895833335</v>
      </c>
      <c r="B2276" s="61">
        <v>444582422</v>
      </c>
      <c r="C2276" s="62" t="s">
        <v>36</v>
      </c>
      <c r="D2276" s="62" t="s">
        <v>38</v>
      </c>
      <c r="E2276" s="62" t="s">
        <v>46</v>
      </c>
      <c r="F2276" s="62" t="s">
        <v>119</v>
      </c>
      <c r="G2276" s="63">
        <v>3647.19</v>
      </c>
      <c r="H2276" s="61">
        <v>443805067</v>
      </c>
      <c r="I2276" s="63">
        <v>0</v>
      </c>
      <c r="J2276" s="63">
        <v>0</v>
      </c>
      <c r="K2276" s="63">
        <v>0</v>
      </c>
      <c r="L2276" s="63">
        <v>-3.15</v>
      </c>
      <c r="M2276" s="63">
        <v>9938.2000000000007</v>
      </c>
      <c r="N2276" s="62" t="s">
        <v>1557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6">
        <v>45919.629895833335</v>
      </c>
      <c r="B2277" s="57">
        <v>444582423</v>
      </c>
      <c r="C2277" s="58" t="s">
        <v>36</v>
      </c>
      <c r="D2277" s="58" t="s">
        <v>38</v>
      </c>
      <c r="E2277" s="58" t="s">
        <v>46</v>
      </c>
      <c r="F2277" s="58" t="s">
        <v>119</v>
      </c>
      <c r="G2277" s="59">
        <v>3647.19</v>
      </c>
      <c r="H2277" s="57">
        <v>443805068</v>
      </c>
      <c r="I2277" s="59">
        <v>0</v>
      </c>
      <c r="J2277" s="59">
        <v>0</v>
      </c>
      <c r="K2277" s="59">
        <v>0</v>
      </c>
      <c r="L2277" s="59">
        <v>-3.04</v>
      </c>
      <c r="M2277" s="59">
        <v>9935.16</v>
      </c>
      <c r="N2277" s="58" t="s">
        <v>1557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60">
        <v>45919.63422453704</v>
      </c>
      <c r="B2278" s="61">
        <v>444584651</v>
      </c>
      <c r="C2278" s="62" t="s">
        <v>36</v>
      </c>
      <c r="D2278" s="62" t="s">
        <v>37</v>
      </c>
      <c r="E2278" s="62" t="s">
        <v>45</v>
      </c>
      <c r="F2278" s="62" t="s">
        <v>119</v>
      </c>
      <c r="G2278" s="63">
        <v>3650.6</v>
      </c>
      <c r="H2278" s="61">
        <v>443807476</v>
      </c>
      <c r="I2278" s="63">
        <v>0</v>
      </c>
      <c r="J2278" s="63">
        <v>0</v>
      </c>
      <c r="K2278" s="63">
        <v>0</v>
      </c>
      <c r="L2278" s="63">
        <v>0</v>
      </c>
      <c r="M2278" s="63">
        <v>9935.16</v>
      </c>
      <c r="N2278" s="62" t="s">
        <v>115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6">
        <v>45919.63422453704</v>
      </c>
      <c r="B2279" s="57">
        <v>444584652</v>
      </c>
      <c r="C2279" s="58" t="s">
        <v>36</v>
      </c>
      <c r="D2279" s="58" t="s">
        <v>37</v>
      </c>
      <c r="E2279" s="58" t="s">
        <v>45</v>
      </c>
      <c r="F2279" s="58" t="s">
        <v>119</v>
      </c>
      <c r="G2279" s="59">
        <v>3650.6</v>
      </c>
      <c r="H2279" s="57">
        <v>443807477</v>
      </c>
      <c r="I2279" s="59">
        <v>0</v>
      </c>
      <c r="J2279" s="59">
        <v>0</v>
      </c>
      <c r="K2279" s="59">
        <v>0</v>
      </c>
      <c r="L2279" s="59">
        <v>0</v>
      </c>
      <c r="M2279" s="59">
        <v>9935.16</v>
      </c>
      <c r="N2279" s="58" t="s">
        <v>118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60">
        <v>45919.63422453704</v>
      </c>
      <c r="B2280" s="61">
        <v>444584653</v>
      </c>
      <c r="C2280" s="62" t="s">
        <v>36</v>
      </c>
      <c r="D2280" s="62" t="s">
        <v>37</v>
      </c>
      <c r="E2280" s="62" t="s">
        <v>45</v>
      </c>
      <c r="F2280" s="62" t="s">
        <v>119</v>
      </c>
      <c r="G2280" s="63">
        <v>3650.6</v>
      </c>
      <c r="H2280" s="61">
        <v>443807478</v>
      </c>
      <c r="I2280" s="63">
        <v>0</v>
      </c>
      <c r="J2280" s="63">
        <v>0</v>
      </c>
      <c r="K2280" s="63">
        <v>0</v>
      </c>
      <c r="L2280" s="63">
        <v>0</v>
      </c>
      <c r="M2280" s="63">
        <v>9935.16</v>
      </c>
      <c r="N2280" s="62" t="s">
        <v>114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6">
        <v>45919.636099537034</v>
      </c>
      <c r="B2281" s="57">
        <v>444585404</v>
      </c>
      <c r="C2281" s="58" t="s">
        <v>36</v>
      </c>
      <c r="D2281" s="58" t="s">
        <v>37</v>
      </c>
      <c r="E2281" s="58" t="s">
        <v>46</v>
      </c>
      <c r="F2281" s="58" t="s">
        <v>119</v>
      </c>
      <c r="G2281" s="59">
        <v>3651.45</v>
      </c>
      <c r="H2281" s="57">
        <v>443808264</v>
      </c>
      <c r="I2281" s="59">
        <v>0</v>
      </c>
      <c r="J2281" s="59">
        <v>0</v>
      </c>
      <c r="K2281" s="59">
        <v>0</v>
      </c>
      <c r="L2281" s="59">
        <v>-3.05</v>
      </c>
      <c r="M2281" s="59">
        <v>9932.11</v>
      </c>
      <c r="N2281" s="58" t="s">
        <v>1415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60">
        <v>45919.636099537034</v>
      </c>
      <c r="B2282" s="61">
        <v>444585416</v>
      </c>
      <c r="C2282" s="62" t="s">
        <v>36</v>
      </c>
      <c r="D2282" s="62" t="s">
        <v>37</v>
      </c>
      <c r="E2282" s="62" t="s">
        <v>46</v>
      </c>
      <c r="F2282" s="62" t="s">
        <v>119</v>
      </c>
      <c r="G2282" s="63">
        <v>3651.51</v>
      </c>
      <c r="H2282" s="61">
        <v>443808276</v>
      </c>
      <c r="I2282" s="63">
        <v>0</v>
      </c>
      <c r="J2282" s="63">
        <v>0</v>
      </c>
      <c r="K2282" s="63">
        <v>0</v>
      </c>
      <c r="L2282" s="63">
        <v>-3.01</v>
      </c>
      <c r="M2282" s="63">
        <v>9929.1</v>
      </c>
      <c r="N2282" s="62" t="s">
        <v>1678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6">
        <v>45919.636099537034</v>
      </c>
      <c r="B2283" s="57">
        <v>444585417</v>
      </c>
      <c r="C2283" s="58" t="s">
        <v>36</v>
      </c>
      <c r="D2283" s="58" t="s">
        <v>37</v>
      </c>
      <c r="E2283" s="58" t="s">
        <v>46</v>
      </c>
      <c r="F2283" s="58" t="s">
        <v>119</v>
      </c>
      <c r="G2283" s="59">
        <v>3651.51</v>
      </c>
      <c r="H2283" s="57">
        <v>443808277</v>
      </c>
      <c r="I2283" s="59">
        <v>0</v>
      </c>
      <c r="J2283" s="59">
        <v>0</v>
      </c>
      <c r="K2283" s="59">
        <v>0</v>
      </c>
      <c r="L2283" s="59">
        <v>-3</v>
      </c>
      <c r="M2283" s="59">
        <v>9926.1</v>
      </c>
      <c r="N2283" s="58" t="s">
        <v>1679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60">
        <v>45919.636157407411</v>
      </c>
      <c r="B2284" s="61">
        <v>444585471</v>
      </c>
      <c r="C2284" s="62" t="s">
        <v>36</v>
      </c>
      <c r="D2284" s="62" t="s">
        <v>37</v>
      </c>
      <c r="E2284" s="62" t="s">
        <v>46</v>
      </c>
      <c r="F2284" s="62" t="s">
        <v>119</v>
      </c>
      <c r="G2284" s="63">
        <v>3651.73</v>
      </c>
      <c r="H2284" s="61">
        <v>443808331</v>
      </c>
      <c r="I2284" s="63">
        <v>0</v>
      </c>
      <c r="J2284" s="63">
        <v>0</v>
      </c>
      <c r="K2284" s="63">
        <v>0</v>
      </c>
      <c r="L2284" s="63">
        <v>-2.96</v>
      </c>
      <c r="M2284" s="63">
        <v>9923.14</v>
      </c>
      <c r="N2284" s="62" t="s">
        <v>1400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6">
        <v>45919.636180555557</v>
      </c>
      <c r="B2285" s="57">
        <v>444585497</v>
      </c>
      <c r="C2285" s="58" t="s">
        <v>36</v>
      </c>
      <c r="D2285" s="58" t="s">
        <v>37</v>
      </c>
      <c r="E2285" s="58" t="s">
        <v>46</v>
      </c>
      <c r="F2285" s="58" t="s">
        <v>119</v>
      </c>
      <c r="G2285" s="59">
        <v>3651.77</v>
      </c>
      <c r="H2285" s="57">
        <v>443808358</v>
      </c>
      <c r="I2285" s="59">
        <v>0</v>
      </c>
      <c r="J2285" s="59">
        <v>0</v>
      </c>
      <c r="K2285" s="59">
        <v>0</v>
      </c>
      <c r="L2285" s="59">
        <v>-3</v>
      </c>
      <c r="M2285" s="59">
        <v>9920.14</v>
      </c>
      <c r="N2285" s="58" t="s">
        <v>1680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60">
        <v>45919.636180555557</v>
      </c>
      <c r="B2286" s="61">
        <v>444585498</v>
      </c>
      <c r="C2286" s="62" t="s">
        <v>36</v>
      </c>
      <c r="D2286" s="62" t="s">
        <v>37</v>
      </c>
      <c r="E2286" s="62" t="s">
        <v>46</v>
      </c>
      <c r="F2286" s="62" t="s">
        <v>119</v>
      </c>
      <c r="G2286" s="63">
        <v>3651.77</v>
      </c>
      <c r="H2286" s="61">
        <v>443808359</v>
      </c>
      <c r="I2286" s="63">
        <v>0</v>
      </c>
      <c r="J2286" s="63">
        <v>0</v>
      </c>
      <c r="K2286" s="63">
        <v>0</v>
      </c>
      <c r="L2286" s="63">
        <v>-3.01</v>
      </c>
      <c r="M2286" s="63">
        <v>9917.1299999999992</v>
      </c>
      <c r="N2286" s="62" t="s">
        <v>1681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6">
        <v>45919.636886574073</v>
      </c>
      <c r="B2287" s="57">
        <v>444586782</v>
      </c>
      <c r="C2287" s="58" t="s">
        <v>36</v>
      </c>
      <c r="D2287" s="58" t="s">
        <v>37</v>
      </c>
      <c r="E2287" s="58" t="s">
        <v>45</v>
      </c>
      <c r="F2287" s="58" t="s">
        <v>119</v>
      </c>
      <c r="G2287" s="59">
        <v>3651.4</v>
      </c>
      <c r="H2287" s="57">
        <v>443809581</v>
      </c>
      <c r="I2287" s="59">
        <v>0</v>
      </c>
      <c r="J2287" s="59">
        <v>0</v>
      </c>
      <c r="K2287" s="59">
        <v>0</v>
      </c>
      <c r="L2287" s="59">
        <v>0</v>
      </c>
      <c r="M2287" s="59">
        <v>9917.1299999999992</v>
      </c>
      <c r="N2287" s="58" t="s">
        <v>1384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60">
        <v>45919.637465277781</v>
      </c>
      <c r="B2288" s="61">
        <v>444587083</v>
      </c>
      <c r="C2288" s="62" t="s">
        <v>36</v>
      </c>
      <c r="D2288" s="62" t="s">
        <v>37</v>
      </c>
      <c r="E2288" s="62" t="s">
        <v>45</v>
      </c>
      <c r="F2288" s="62" t="s">
        <v>119</v>
      </c>
      <c r="G2288" s="63">
        <v>3650.88</v>
      </c>
      <c r="H2288" s="61">
        <v>443809883</v>
      </c>
      <c r="I2288" s="63">
        <v>0</v>
      </c>
      <c r="J2288" s="63">
        <v>0</v>
      </c>
      <c r="K2288" s="63">
        <v>0</v>
      </c>
      <c r="L2288" s="63">
        <v>0</v>
      </c>
      <c r="M2288" s="63">
        <v>9917.1299999999992</v>
      </c>
      <c r="N2288" s="62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6">
        <v>45919.637465277781</v>
      </c>
      <c r="B2289" s="57">
        <v>444587085</v>
      </c>
      <c r="C2289" s="58" t="s">
        <v>36</v>
      </c>
      <c r="D2289" s="58" t="s">
        <v>37</v>
      </c>
      <c r="E2289" s="58" t="s">
        <v>45</v>
      </c>
      <c r="F2289" s="58" t="s">
        <v>119</v>
      </c>
      <c r="G2289" s="59">
        <v>3650.85</v>
      </c>
      <c r="H2289" s="57">
        <v>443809885</v>
      </c>
      <c r="I2289" s="59">
        <v>0</v>
      </c>
      <c r="J2289" s="59">
        <v>0</v>
      </c>
      <c r="K2289" s="59">
        <v>0</v>
      </c>
      <c r="L2289" s="59">
        <v>0</v>
      </c>
      <c r="M2289" s="59">
        <v>9917.1299999999992</v>
      </c>
      <c r="N2289" s="5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60">
        <v>45919.637465277781</v>
      </c>
      <c r="B2290" s="61">
        <v>444587087</v>
      </c>
      <c r="C2290" s="62" t="s">
        <v>36</v>
      </c>
      <c r="D2290" s="62" t="s">
        <v>37</v>
      </c>
      <c r="E2290" s="62" t="s">
        <v>45</v>
      </c>
      <c r="F2290" s="62" t="s">
        <v>119</v>
      </c>
      <c r="G2290" s="63">
        <v>3650.92</v>
      </c>
      <c r="H2290" s="61">
        <v>443809888</v>
      </c>
      <c r="I2290" s="63">
        <v>0</v>
      </c>
      <c r="J2290" s="63">
        <v>0</v>
      </c>
      <c r="K2290" s="63">
        <v>0</v>
      </c>
      <c r="L2290" s="63">
        <v>0</v>
      </c>
      <c r="M2290" s="63">
        <v>9917.1299999999992</v>
      </c>
      <c r="N2290" s="62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6">
        <v>45919.637476851851</v>
      </c>
      <c r="B2291" s="57">
        <v>444587088</v>
      </c>
      <c r="C2291" s="58" t="s">
        <v>36</v>
      </c>
      <c r="D2291" s="58" t="s">
        <v>37</v>
      </c>
      <c r="E2291" s="58" t="s">
        <v>45</v>
      </c>
      <c r="F2291" s="58" t="s">
        <v>119</v>
      </c>
      <c r="G2291" s="59">
        <v>3651.03</v>
      </c>
      <c r="H2291" s="57">
        <v>443809889</v>
      </c>
      <c r="I2291" s="59">
        <v>0</v>
      </c>
      <c r="J2291" s="59">
        <v>0</v>
      </c>
      <c r="K2291" s="59">
        <v>0</v>
      </c>
      <c r="L2291" s="59">
        <v>0</v>
      </c>
      <c r="M2291" s="59">
        <v>9917.1299999999992</v>
      </c>
      <c r="N2291" s="5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60">
        <v>45919.637476851851</v>
      </c>
      <c r="B2292" s="61">
        <v>444587095</v>
      </c>
      <c r="C2292" s="62" t="s">
        <v>36</v>
      </c>
      <c r="D2292" s="62" t="s">
        <v>37</v>
      </c>
      <c r="E2292" s="62" t="s">
        <v>45</v>
      </c>
      <c r="F2292" s="62" t="s">
        <v>119</v>
      </c>
      <c r="G2292" s="63">
        <v>3651.03</v>
      </c>
      <c r="H2292" s="61">
        <v>443809896</v>
      </c>
      <c r="I2292" s="63">
        <v>0</v>
      </c>
      <c r="J2292" s="63">
        <v>0</v>
      </c>
      <c r="K2292" s="63">
        <v>0</v>
      </c>
      <c r="L2292" s="63">
        <v>0</v>
      </c>
      <c r="M2292" s="63">
        <v>9917.1299999999992</v>
      </c>
      <c r="N2292" s="62" t="s">
        <v>107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6">
        <v>45919.637476851851</v>
      </c>
      <c r="B2293" s="57">
        <v>444587097</v>
      </c>
      <c r="C2293" s="58" t="s">
        <v>36</v>
      </c>
      <c r="D2293" s="58" t="s">
        <v>37</v>
      </c>
      <c r="E2293" s="58" t="s">
        <v>45</v>
      </c>
      <c r="F2293" s="58" t="s">
        <v>119</v>
      </c>
      <c r="G2293" s="59">
        <v>3651.03</v>
      </c>
      <c r="H2293" s="57">
        <v>443809898</v>
      </c>
      <c r="I2293" s="59">
        <v>0</v>
      </c>
      <c r="J2293" s="59">
        <v>0</v>
      </c>
      <c r="K2293" s="59">
        <v>0</v>
      </c>
      <c r="L2293" s="59">
        <v>0</v>
      </c>
      <c r="M2293" s="59">
        <v>9917.1299999999992</v>
      </c>
      <c r="N2293" s="58" t="s">
        <v>113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60">
        <v>45919.637476851851</v>
      </c>
      <c r="B2294" s="61">
        <v>444587101</v>
      </c>
      <c r="C2294" s="62" t="s">
        <v>36</v>
      </c>
      <c r="D2294" s="62" t="s">
        <v>37</v>
      </c>
      <c r="E2294" s="62" t="s">
        <v>45</v>
      </c>
      <c r="F2294" s="62" t="s">
        <v>119</v>
      </c>
      <c r="G2294" s="63">
        <v>3651.03</v>
      </c>
      <c r="H2294" s="61">
        <v>443809902</v>
      </c>
      <c r="I2294" s="63">
        <v>0</v>
      </c>
      <c r="J2294" s="63">
        <v>0</v>
      </c>
      <c r="K2294" s="63">
        <v>0</v>
      </c>
      <c r="L2294" s="63">
        <v>0</v>
      </c>
      <c r="M2294" s="63">
        <v>9917.1299999999992</v>
      </c>
      <c r="N2294" s="62" t="s">
        <v>108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6">
        <v>45919.637696759259</v>
      </c>
      <c r="B2295" s="57">
        <v>444587158</v>
      </c>
      <c r="C2295" s="58" t="s">
        <v>36</v>
      </c>
      <c r="D2295" s="58" t="s">
        <v>38</v>
      </c>
      <c r="E2295" s="58" t="s">
        <v>45</v>
      </c>
      <c r="F2295" s="58" t="s">
        <v>119</v>
      </c>
      <c r="G2295" s="59">
        <v>3650.27</v>
      </c>
      <c r="H2295" s="57">
        <v>443809954</v>
      </c>
      <c r="I2295" s="59">
        <v>0</v>
      </c>
      <c r="J2295" s="59">
        <v>0</v>
      </c>
      <c r="K2295" s="59">
        <v>0</v>
      </c>
      <c r="L2295" s="59">
        <v>0</v>
      </c>
      <c r="M2295" s="59">
        <v>9917.1299999999992</v>
      </c>
      <c r="N2295" s="58" t="s">
        <v>92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60">
        <v>45919.637696759259</v>
      </c>
      <c r="B2296" s="61">
        <v>444587160</v>
      </c>
      <c r="C2296" s="62" t="s">
        <v>36</v>
      </c>
      <c r="D2296" s="62" t="s">
        <v>38</v>
      </c>
      <c r="E2296" s="62" t="s">
        <v>45</v>
      </c>
      <c r="F2296" s="62" t="s">
        <v>119</v>
      </c>
      <c r="G2296" s="63">
        <v>3650.27</v>
      </c>
      <c r="H2296" s="61">
        <v>443809956</v>
      </c>
      <c r="I2296" s="63">
        <v>0</v>
      </c>
      <c r="J2296" s="63">
        <v>0</v>
      </c>
      <c r="K2296" s="63">
        <v>0</v>
      </c>
      <c r="L2296" s="63">
        <v>0</v>
      </c>
      <c r="M2296" s="63">
        <v>9917.1299999999992</v>
      </c>
      <c r="N2296" s="62" t="s">
        <v>106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6">
        <v>45919.637696759259</v>
      </c>
      <c r="B2297" s="57">
        <v>444587166</v>
      </c>
      <c r="C2297" s="58" t="s">
        <v>36</v>
      </c>
      <c r="D2297" s="58" t="s">
        <v>38</v>
      </c>
      <c r="E2297" s="58" t="s">
        <v>45</v>
      </c>
      <c r="F2297" s="58" t="s">
        <v>119</v>
      </c>
      <c r="G2297" s="59">
        <v>3650.27</v>
      </c>
      <c r="H2297" s="57">
        <v>443809962</v>
      </c>
      <c r="I2297" s="59">
        <v>0</v>
      </c>
      <c r="J2297" s="59">
        <v>0</v>
      </c>
      <c r="K2297" s="59">
        <v>0</v>
      </c>
      <c r="L2297" s="59">
        <v>0</v>
      </c>
      <c r="M2297" s="59">
        <v>9917.1299999999992</v>
      </c>
      <c r="N2297" s="5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60">
        <v>45919.639826388891</v>
      </c>
      <c r="B2298" s="61">
        <v>444588370</v>
      </c>
      <c r="C2298" s="62" t="s">
        <v>36</v>
      </c>
      <c r="D2298" s="62" t="s">
        <v>38</v>
      </c>
      <c r="E2298" s="62" t="s">
        <v>46</v>
      </c>
      <c r="F2298" s="62" t="s">
        <v>119</v>
      </c>
      <c r="G2298" s="63">
        <v>3649.29</v>
      </c>
      <c r="H2298" s="61">
        <v>443811205</v>
      </c>
      <c r="I2298" s="63">
        <v>0</v>
      </c>
      <c r="J2298" s="63">
        <v>0</v>
      </c>
      <c r="K2298" s="63">
        <v>0</v>
      </c>
      <c r="L2298" s="63">
        <v>-1.74</v>
      </c>
      <c r="M2298" s="63">
        <v>9915.39</v>
      </c>
      <c r="N2298" s="62" t="s">
        <v>1249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6">
        <v>45919.640243055554</v>
      </c>
      <c r="B2299" s="57">
        <v>444588525</v>
      </c>
      <c r="C2299" s="58" t="s">
        <v>36</v>
      </c>
      <c r="D2299" s="58" t="s">
        <v>38</v>
      </c>
      <c r="E2299" s="58" t="s">
        <v>45</v>
      </c>
      <c r="F2299" s="58" t="s">
        <v>119</v>
      </c>
      <c r="G2299" s="59">
        <v>3649.15</v>
      </c>
      <c r="H2299" s="57">
        <v>443811373</v>
      </c>
      <c r="I2299" s="59">
        <v>0</v>
      </c>
      <c r="J2299" s="59">
        <v>0</v>
      </c>
      <c r="K2299" s="59">
        <v>0</v>
      </c>
      <c r="L2299" s="59">
        <v>0</v>
      </c>
      <c r="M2299" s="59">
        <v>9915.39</v>
      </c>
      <c r="N2299" s="5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60">
        <v>45919.640243055554</v>
      </c>
      <c r="B2300" s="61">
        <v>444588526</v>
      </c>
      <c r="C2300" s="62" t="s">
        <v>36</v>
      </c>
      <c r="D2300" s="62" t="s">
        <v>38</v>
      </c>
      <c r="E2300" s="62" t="s">
        <v>45</v>
      </c>
      <c r="F2300" s="62" t="s">
        <v>119</v>
      </c>
      <c r="G2300" s="63">
        <v>3649.16</v>
      </c>
      <c r="H2300" s="61">
        <v>443811374</v>
      </c>
      <c r="I2300" s="63">
        <v>0</v>
      </c>
      <c r="J2300" s="63">
        <v>0</v>
      </c>
      <c r="K2300" s="63">
        <v>0</v>
      </c>
      <c r="L2300" s="63">
        <v>0</v>
      </c>
      <c r="M2300" s="63">
        <v>9915.39</v>
      </c>
      <c r="N2300" s="62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6">
        <v>45919.640393518515</v>
      </c>
      <c r="B2301" s="57">
        <v>444588603</v>
      </c>
      <c r="C2301" s="58" t="s">
        <v>36</v>
      </c>
      <c r="D2301" s="58" t="s">
        <v>38</v>
      </c>
      <c r="E2301" s="58" t="s">
        <v>46</v>
      </c>
      <c r="F2301" s="58" t="s">
        <v>119</v>
      </c>
      <c r="G2301" s="59">
        <v>3648.4</v>
      </c>
      <c r="H2301" s="57">
        <v>443811455</v>
      </c>
      <c r="I2301" s="59">
        <v>0</v>
      </c>
      <c r="J2301" s="59">
        <v>0</v>
      </c>
      <c r="K2301" s="59">
        <v>0</v>
      </c>
      <c r="L2301" s="59">
        <v>-2.48</v>
      </c>
      <c r="M2301" s="59">
        <v>9912.91</v>
      </c>
      <c r="N2301" s="58" t="s">
        <v>1682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60">
        <v>45919.640416666669</v>
      </c>
      <c r="B2302" s="61">
        <v>444588638</v>
      </c>
      <c r="C2302" s="62" t="s">
        <v>36</v>
      </c>
      <c r="D2302" s="62" t="s">
        <v>38</v>
      </c>
      <c r="E2302" s="62" t="s">
        <v>46</v>
      </c>
      <c r="F2302" s="62" t="s">
        <v>119</v>
      </c>
      <c r="G2302" s="63">
        <v>3648.38</v>
      </c>
      <c r="H2302" s="61">
        <v>443811490</v>
      </c>
      <c r="I2302" s="63">
        <v>0</v>
      </c>
      <c r="J2302" s="63">
        <v>0</v>
      </c>
      <c r="K2302" s="63">
        <v>0</v>
      </c>
      <c r="L2302" s="63">
        <v>-3.02</v>
      </c>
      <c r="M2302" s="63">
        <v>9909.89</v>
      </c>
      <c r="N2302" s="62" t="s">
        <v>1683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6">
        <v>45919.641238425924</v>
      </c>
      <c r="B2303" s="57">
        <v>444589181</v>
      </c>
      <c r="C2303" s="58" t="s">
        <v>36</v>
      </c>
      <c r="D2303" s="58" t="s">
        <v>38</v>
      </c>
      <c r="E2303" s="58" t="s">
        <v>46</v>
      </c>
      <c r="F2303" s="58" t="s">
        <v>119</v>
      </c>
      <c r="G2303" s="59">
        <v>3647.87</v>
      </c>
      <c r="H2303" s="57">
        <v>443812042</v>
      </c>
      <c r="I2303" s="59">
        <v>0</v>
      </c>
      <c r="J2303" s="59">
        <v>0</v>
      </c>
      <c r="K2303" s="59">
        <v>0</v>
      </c>
      <c r="L2303" s="59">
        <v>-2.98</v>
      </c>
      <c r="M2303" s="59">
        <v>9906.91</v>
      </c>
      <c r="N2303" s="58" t="s">
        <v>1372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60">
        <v>45919.641238425924</v>
      </c>
      <c r="B2304" s="61">
        <v>444589182</v>
      </c>
      <c r="C2304" s="62" t="s">
        <v>36</v>
      </c>
      <c r="D2304" s="62" t="s">
        <v>38</v>
      </c>
      <c r="E2304" s="62" t="s">
        <v>46</v>
      </c>
      <c r="F2304" s="62" t="s">
        <v>119</v>
      </c>
      <c r="G2304" s="63">
        <v>3647.87</v>
      </c>
      <c r="H2304" s="61">
        <v>443812043</v>
      </c>
      <c r="I2304" s="63">
        <v>0</v>
      </c>
      <c r="J2304" s="63">
        <v>0</v>
      </c>
      <c r="K2304" s="63">
        <v>0</v>
      </c>
      <c r="L2304" s="63">
        <v>-3.05</v>
      </c>
      <c r="M2304" s="63">
        <v>9903.86</v>
      </c>
      <c r="N2304" s="62" t="s">
        <v>1372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6">
        <v>45919.641238425924</v>
      </c>
      <c r="B2305" s="57">
        <v>444589183</v>
      </c>
      <c r="C2305" s="58" t="s">
        <v>36</v>
      </c>
      <c r="D2305" s="58" t="s">
        <v>38</v>
      </c>
      <c r="E2305" s="58" t="s">
        <v>46</v>
      </c>
      <c r="F2305" s="58" t="s">
        <v>119</v>
      </c>
      <c r="G2305" s="59">
        <v>3647.87</v>
      </c>
      <c r="H2305" s="57">
        <v>443812044</v>
      </c>
      <c r="I2305" s="59">
        <v>0</v>
      </c>
      <c r="J2305" s="59">
        <v>0</v>
      </c>
      <c r="K2305" s="59">
        <v>0</v>
      </c>
      <c r="L2305" s="59">
        <v>-3.16</v>
      </c>
      <c r="M2305" s="59">
        <v>9900.7000000000007</v>
      </c>
      <c r="N2305" s="58" t="s">
        <v>1372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60">
        <v>45919.641238425924</v>
      </c>
      <c r="B2306" s="61">
        <v>444589184</v>
      </c>
      <c r="C2306" s="62" t="s">
        <v>36</v>
      </c>
      <c r="D2306" s="62" t="s">
        <v>38</v>
      </c>
      <c r="E2306" s="62" t="s">
        <v>46</v>
      </c>
      <c r="F2306" s="62" t="s">
        <v>119</v>
      </c>
      <c r="G2306" s="63">
        <v>3647.87</v>
      </c>
      <c r="H2306" s="61">
        <v>443812045</v>
      </c>
      <c r="I2306" s="63">
        <v>0</v>
      </c>
      <c r="J2306" s="63">
        <v>0</v>
      </c>
      <c r="K2306" s="63">
        <v>0</v>
      </c>
      <c r="L2306" s="63">
        <v>-3.16</v>
      </c>
      <c r="M2306" s="63">
        <v>9897.5400000000009</v>
      </c>
      <c r="N2306" s="62" t="s">
        <v>1372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6">
        <v>45919.641238425924</v>
      </c>
      <c r="B2307" s="57">
        <v>444589185</v>
      </c>
      <c r="C2307" s="58" t="s">
        <v>36</v>
      </c>
      <c r="D2307" s="58" t="s">
        <v>38</v>
      </c>
      <c r="E2307" s="58" t="s">
        <v>46</v>
      </c>
      <c r="F2307" s="58" t="s">
        <v>119</v>
      </c>
      <c r="G2307" s="59">
        <v>3647.87</v>
      </c>
      <c r="H2307" s="57">
        <v>443812046</v>
      </c>
      <c r="I2307" s="59">
        <v>0</v>
      </c>
      <c r="J2307" s="59">
        <v>0</v>
      </c>
      <c r="K2307" s="59">
        <v>0</v>
      </c>
      <c r="L2307" s="59">
        <v>-3.16</v>
      </c>
      <c r="M2307" s="59">
        <v>9894.3799999999992</v>
      </c>
      <c r="N2307" s="58" t="s">
        <v>1372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60">
        <v>45919.641631944447</v>
      </c>
      <c r="B2308" s="61">
        <v>444589376</v>
      </c>
      <c r="C2308" s="62" t="s">
        <v>36</v>
      </c>
      <c r="D2308" s="62" t="s">
        <v>38</v>
      </c>
      <c r="E2308" s="62" t="s">
        <v>45</v>
      </c>
      <c r="F2308" s="62" t="s">
        <v>119</v>
      </c>
      <c r="G2308" s="63">
        <v>3647.81</v>
      </c>
      <c r="H2308" s="61">
        <v>443812249</v>
      </c>
      <c r="I2308" s="63">
        <v>0</v>
      </c>
      <c r="J2308" s="63">
        <v>0</v>
      </c>
      <c r="K2308" s="63">
        <v>0</v>
      </c>
      <c r="L2308" s="63">
        <v>0</v>
      </c>
      <c r="M2308" s="63">
        <v>9894.3799999999992</v>
      </c>
      <c r="N2308" s="62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6">
        <v>45919.641863425924</v>
      </c>
      <c r="B2309" s="57">
        <v>444589465</v>
      </c>
      <c r="C2309" s="58" t="s">
        <v>36</v>
      </c>
      <c r="D2309" s="58" t="s">
        <v>38</v>
      </c>
      <c r="E2309" s="58" t="s">
        <v>45</v>
      </c>
      <c r="F2309" s="58" t="s">
        <v>119</v>
      </c>
      <c r="G2309" s="59">
        <v>3648.3</v>
      </c>
      <c r="H2309" s="57">
        <v>443812344</v>
      </c>
      <c r="I2309" s="59">
        <v>0</v>
      </c>
      <c r="J2309" s="59">
        <v>0</v>
      </c>
      <c r="K2309" s="59">
        <v>0</v>
      </c>
      <c r="L2309" s="59">
        <v>0</v>
      </c>
      <c r="M2309" s="59">
        <v>9894.3799999999992</v>
      </c>
      <c r="N2309" s="58" t="s">
        <v>1384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60">
        <v>45919.642789351848</v>
      </c>
      <c r="B2310" s="61">
        <v>444589865</v>
      </c>
      <c r="C2310" s="62" t="s">
        <v>36</v>
      </c>
      <c r="D2310" s="62" t="s">
        <v>38</v>
      </c>
      <c r="E2310" s="62" t="s">
        <v>46</v>
      </c>
      <c r="F2310" s="62" t="s">
        <v>119</v>
      </c>
      <c r="G2310" s="63">
        <v>3647.14</v>
      </c>
      <c r="H2310" s="61">
        <v>443812777</v>
      </c>
      <c r="I2310" s="63">
        <v>0</v>
      </c>
      <c r="J2310" s="63">
        <v>0</v>
      </c>
      <c r="K2310" s="63">
        <v>0</v>
      </c>
      <c r="L2310" s="63">
        <v>-3.46</v>
      </c>
      <c r="M2310" s="63">
        <v>9890.92</v>
      </c>
      <c r="N2310" s="62" t="s">
        <v>1684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6">
        <v>45919.642789351848</v>
      </c>
      <c r="B2311" s="57">
        <v>444589866</v>
      </c>
      <c r="C2311" s="58" t="s">
        <v>36</v>
      </c>
      <c r="D2311" s="58" t="s">
        <v>38</v>
      </c>
      <c r="E2311" s="58" t="s">
        <v>46</v>
      </c>
      <c r="F2311" s="58" t="s">
        <v>119</v>
      </c>
      <c r="G2311" s="59">
        <v>3647.14</v>
      </c>
      <c r="H2311" s="57">
        <v>443812778</v>
      </c>
      <c r="I2311" s="59">
        <v>0</v>
      </c>
      <c r="J2311" s="59">
        <v>0</v>
      </c>
      <c r="K2311" s="59">
        <v>0</v>
      </c>
      <c r="L2311" s="59">
        <v>-3.46</v>
      </c>
      <c r="M2311" s="59">
        <v>9887.4599999999991</v>
      </c>
      <c r="N2311" s="58" t="s">
        <v>1684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60">
        <v>45919.642789351848</v>
      </c>
      <c r="B2312" s="61">
        <v>444589867</v>
      </c>
      <c r="C2312" s="62" t="s">
        <v>36</v>
      </c>
      <c r="D2312" s="62" t="s">
        <v>38</v>
      </c>
      <c r="E2312" s="62" t="s">
        <v>46</v>
      </c>
      <c r="F2312" s="62" t="s">
        <v>119</v>
      </c>
      <c r="G2312" s="63">
        <v>3647.14</v>
      </c>
      <c r="H2312" s="61">
        <v>443812779</v>
      </c>
      <c r="I2312" s="63">
        <v>0</v>
      </c>
      <c r="J2312" s="63">
        <v>0</v>
      </c>
      <c r="K2312" s="63">
        <v>0</v>
      </c>
      <c r="L2312" s="63">
        <v>-3.46</v>
      </c>
      <c r="M2312" s="63">
        <v>9884</v>
      </c>
      <c r="N2312" s="62" t="s">
        <v>1684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6">
        <v>45919.643136574072</v>
      </c>
      <c r="B2313" s="57">
        <v>444590173</v>
      </c>
      <c r="C2313" s="58" t="s">
        <v>36</v>
      </c>
      <c r="D2313" s="58" t="s">
        <v>38</v>
      </c>
      <c r="E2313" s="58" t="s">
        <v>45</v>
      </c>
      <c r="F2313" s="58" t="s">
        <v>119</v>
      </c>
      <c r="G2313" s="59">
        <v>3648.48</v>
      </c>
      <c r="H2313" s="57">
        <v>443813091</v>
      </c>
      <c r="I2313" s="59">
        <v>0</v>
      </c>
      <c r="J2313" s="59">
        <v>0</v>
      </c>
      <c r="K2313" s="59">
        <v>0</v>
      </c>
      <c r="L2313" s="59">
        <v>0</v>
      </c>
      <c r="M2313" s="59">
        <v>9884</v>
      </c>
      <c r="N2313" s="58" t="s">
        <v>114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60">
        <v>45919.643136574072</v>
      </c>
      <c r="B2314" s="61">
        <v>444590177</v>
      </c>
      <c r="C2314" s="62" t="s">
        <v>36</v>
      </c>
      <c r="D2314" s="62" t="s">
        <v>38</v>
      </c>
      <c r="E2314" s="62" t="s">
        <v>45</v>
      </c>
      <c r="F2314" s="62" t="s">
        <v>119</v>
      </c>
      <c r="G2314" s="63">
        <v>3648.26</v>
      </c>
      <c r="H2314" s="61">
        <v>443813096</v>
      </c>
      <c r="I2314" s="63">
        <v>0</v>
      </c>
      <c r="J2314" s="63">
        <v>0</v>
      </c>
      <c r="K2314" s="63">
        <v>0</v>
      </c>
      <c r="L2314" s="63">
        <v>0</v>
      </c>
      <c r="M2314" s="63">
        <v>9884</v>
      </c>
      <c r="N2314" s="62" t="s">
        <v>118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6">
        <v>45919.643136574072</v>
      </c>
      <c r="B2315" s="57">
        <v>444590182</v>
      </c>
      <c r="C2315" s="58" t="s">
        <v>36</v>
      </c>
      <c r="D2315" s="58" t="s">
        <v>38</v>
      </c>
      <c r="E2315" s="58" t="s">
        <v>45</v>
      </c>
      <c r="F2315" s="58" t="s">
        <v>119</v>
      </c>
      <c r="G2315" s="59">
        <v>3648.31</v>
      </c>
      <c r="H2315" s="57">
        <v>443813100</v>
      </c>
      <c r="I2315" s="59">
        <v>0</v>
      </c>
      <c r="J2315" s="59">
        <v>0</v>
      </c>
      <c r="K2315" s="59">
        <v>0</v>
      </c>
      <c r="L2315" s="59">
        <v>0</v>
      </c>
      <c r="M2315" s="59">
        <v>9884</v>
      </c>
      <c r="N2315" s="58" t="s">
        <v>115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60">
        <v>45919.644803240742</v>
      </c>
      <c r="B2316" s="61">
        <v>444590945</v>
      </c>
      <c r="C2316" s="62" t="s">
        <v>36</v>
      </c>
      <c r="D2316" s="62" t="s">
        <v>37</v>
      </c>
      <c r="E2316" s="62" t="s">
        <v>46</v>
      </c>
      <c r="F2316" s="62" t="s">
        <v>119</v>
      </c>
      <c r="G2316" s="63">
        <v>3649.25</v>
      </c>
      <c r="H2316" s="61">
        <v>443813881</v>
      </c>
      <c r="I2316" s="63">
        <v>0</v>
      </c>
      <c r="J2316" s="63">
        <v>0</v>
      </c>
      <c r="K2316" s="63">
        <v>0</v>
      </c>
      <c r="L2316" s="63">
        <v>1.02</v>
      </c>
      <c r="M2316" s="63">
        <v>9885.02</v>
      </c>
      <c r="N2316" s="62" t="s">
        <v>1685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6">
        <v>45919.644803240742</v>
      </c>
      <c r="B2317" s="57">
        <v>444590946</v>
      </c>
      <c r="C2317" s="58" t="s">
        <v>36</v>
      </c>
      <c r="D2317" s="58" t="s">
        <v>37</v>
      </c>
      <c r="E2317" s="58" t="s">
        <v>46</v>
      </c>
      <c r="F2317" s="58" t="s">
        <v>119</v>
      </c>
      <c r="G2317" s="59">
        <v>3649.25</v>
      </c>
      <c r="H2317" s="57">
        <v>443813882</v>
      </c>
      <c r="I2317" s="59">
        <v>0</v>
      </c>
      <c r="J2317" s="59">
        <v>0</v>
      </c>
      <c r="K2317" s="59">
        <v>0</v>
      </c>
      <c r="L2317" s="59">
        <v>1.02</v>
      </c>
      <c r="M2317" s="59">
        <v>9886.0400000000009</v>
      </c>
      <c r="N2317" s="58" t="s">
        <v>1685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60">
        <v>45919.644803240742</v>
      </c>
      <c r="B2318" s="61">
        <v>444590947</v>
      </c>
      <c r="C2318" s="62" t="s">
        <v>36</v>
      </c>
      <c r="D2318" s="62" t="s">
        <v>37</v>
      </c>
      <c r="E2318" s="62" t="s">
        <v>46</v>
      </c>
      <c r="F2318" s="62" t="s">
        <v>119</v>
      </c>
      <c r="G2318" s="63">
        <v>3649.25</v>
      </c>
      <c r="H2318" s="61">
        <v>443813883</v>
      </c>
      <c r="I2318" s="63">
        <v>0</v>
      </c>
      <c r="J2318" s="63">
        <v>0</v>
      </c>
      <c r="K2318" s="63">
        <v>0</v>
      </c>
      <c r="L2318" s="63">
        <v>1.02</v>
      </c>
      <c r="M2318" s="63">
        <v>9887.06</v>
      </c>
      <c r="N2318" s="62" t="s">
        <v>1685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6">
        <v>45919.644872685189</v>
      </c>
      <c r="B2319" s="57">
        <v>444590982</v>
      </c>
      <c r="C2319" s="58" t="s">
        <v>36</v>
      </c>
      <c r="D2319" s="58" t="s">
        <v>38</v>
      </c>
      <c r="E2319" s="58" t="s">
        <v>45</v>
      </c>
      <c r="F2319" s="58" t="s">
        <v>119</v>
      </c>
      <c r="G2319" s="59">
        <v>3648.93</v>
      </c>
      <c r="H2319" s="57">
        <v>443813922</v>
      </c>
      <c r="I2319" s="59">
        <v>0</v>
      </c>
      <c r="J2319" s="59">
        <v>0</v>
      </c>
      <c r="K2319" s="59">
        <v>0</v>
      </c>
      <c r="L2319" s="59">
        <v>0</v>
      </c>
      <c r="M2319" s="59">
        <v>9887.06</v>
      </c>
      <c r="N2319" s="58" t="s">
        <v>92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60">
        <v>45919.644872685189</v>
      </c>
      <c r="B2320" s="61">
        <v>444590984</v>
      </c>
      <c r="C2320" s="62" t="s">
        <v>36</v>
      </c>
      <c r="D2320" s="62" t="s">
        <v>38</v>
      </c>
      <c r="E2320" s="62" t="s">
        <v>45</v>
      </c>
      <c r="F2320" s="62" t="s">
        <v>119</v>
      </c>
      <c r="G2320" s="63">
        <v>3648.93</v>
      </c>
      <c r="H2320" s="61">
        <v>443813924</v>
      </c>
      <c r="I2320" s="63">
        <v>0</v>
      </c>
      <c r="J2320" s="63">
        <v>0</v>
      </c>
      <c r="K2320" s="63">
        <v>0</v>
      </c>
      <c r="L2320" s="63">
        <v>0</v>
      </c>
      <c r="M2320" s="63">
        <v>9887.06</v>
      </c>
      <c r="N2320" s="62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6">
        <v>45919.655416666668</v>
      </c>
      <c r="B2321" s="57">
        <v>444595593</v>
      </c>
      <c r="C2321" s="58" t="s">
        <v>36</v>
      </c>
      <c r="D2321" s="58" t="s">
        <v>37</v>
      </c>
      <c r="E2321" s="58" t="s">
        <v>46</v>
      </c>
      <c r="F2321" s="58" t="s">
        <v>119</v>
      </c>
      <c r="G2321" s="59">
        <v>3647.52</v>
      </c>
      <c r="H2321" s="57">
        <v>443818854</v>
      </c>
      <c r="I2321" s="59">
        <v>0</v>
      </c>
      <c r="J2321" s="59">
        <v>0</v>
      </c>
      <c r="K2321" s="59">
        <v>0</v>
      </c>
      <c r="L2321" s="59">
        <v>0.78</v>
      </c>
      <c r="M2321" s="59">
        <v>9887.84</v>
      </c>
      <c r="N2321" s="58" t="s">
        <v>1686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60">
        <v>45919.655416666668</v>
      </c>
      <c r="B2322" s="61">
        <v>444595594</v>
      </c>
      <c r="C2322" s="62" t="s">
        <v>36</v>
      </c>
      <c r="D2322" s="62" t="s">
        <v>37</v>
      </c>
      <c r="E2322" s="62" t="s">
        <v>46</v>
      </c>
      <c r="F2322" s="62" t="s">
        <v>119</v>
      </c>
      <c r="G2322" s="63">
        <v>3647.52</v>
      </c>
      <c r="H2322" s="61">
        <v>443818855</v>
      </c>
      <c r="I2322" s="63">
        <v>0</v>
      </c>
      <c r="J2322" s="63">
        <v>0</v>
      </c>
      <c r="K2322" s="63">
        <v>0</v>
      </c>
      <c r="L2322" s="63">
        <v>0.79</v>
      </c>
      <c r="M2322" s="63">
        <v>9888.6299999999992</v>
      </c>
      <c r="N2322" s="62" t="s">
        <v>1687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6">
        <v>45919.65552083333</v>
      </c>
      <c r="B2323" s="57">
        <v>444595618</v>
      </c>
      <c r="C2323" s="58" t="s">
        <v>36</v>
      </c>
      <c r="D2323" s="58" t="s">
        <v>38</v>
      </c>
      <c r="E2323" s="58" t="s">
        <v>45</v>
      </c>
      <c r="F2323" s="58" t="s">
        <v>119</v>
      </c>
      <c r="G2323" s="59">
        <v>3647.29</v>
      </c>
      <c r="H2323" s="57">
        <v>443818879</v>
      </c>
      <c r="I2323" s="59">
        <v>0</v>
      </c>
      <c r="J2323" s="59">
        <v>0</v>
      </c>
      <c r="K2323" s="59">
        <v>0</v>
      </c>
      <c r="L2323" s="59">
        <v>0</v>
      </c>
      <c r="M2323" s="59">
        <v>9888.6299999999992</v>
      </c>
      <c r="N2323" s="58" t="s">
        <v>115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60">
        <v>45919.65552083333</v>
      </c>
      <c r="B2324" s="61">
        <v>444595619</v>
      </c>
      <c r="C2324" s="62" t="s">
        <v>36</v>
      </c>
      <c r="D2324" s="62" t="s">
        <v>38</v>
      </c>
      <c r="E2324" s="62" t="s">
        <v>45</v>
      </c>
      <c r="F2324" s="62" t="s">
        <v>119</v>
      </c>
      <c r="G2324" s="63">
        <v>3647.29</v>
      </c>
      <c r="H2324" s="61">
        <v>443818880</v>
      </c>
      <c r="I2324" s="63">
        <v>0</v>
      </c>
      <c r="J2324" s="63">
        <v>0</v>
      </c>
      <c r="K2324" s="63">
        <v>0</v>
      </c>
      <c r="L2324" s="63">
        <v>0</v>
      </c>
      <c r="M2324" s="63">
        <v>9888.6299999999992</v>
      </c>
      <c r="N2324" s="62" t="s">
        <v>1384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6">
        <v>45919.655636574076</v>
      </c>
      <c r="B2325" s="57">
        <v>444595652</v>
      </c>
      <c r="C2325" s="58" t="s">
        <v>36</v>
      </c>
      <c r="D2325" s="58" t="s">
        <v>38</v>
      </c>
      <c r="E2325" s="58" t="s">
        <v>45</v>
      </c>
      <c r="F2325" s="58" t="s">
        <v>119</v>
      </c>
      <c r="G2325" s="59">
        <v>3647.62</v>
      </c>
      <c r="H2325" s="57">
        <v>443818915</v>
      </c>
      <c r="I2325" s="59">
        <v>0</v>
      </c>
      <c r="J2325" s="59">
        <v>0</v>
      </c>
      <c r="K2325" s="59">
        <v>0</v>
      </c>
      <c r="L2325" s="59">
        <v>0</v>
      </c>
      <c r="M2325" s="59">
        <v>9888.6299999999992</v>
      </c>
      <c r="N2325" s="5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60">
        <v>45919.655636574076</v>
      </c>
      <c r="B2326" s="61">
        <v>444595653</v>
      </c>
      <c r="C2326" s="62" t="s">
        <v>36</v>
      </c>
      <c r="D2326" s="62" t="s">
        <v>38</v>
      </c>
      <c r="E2326" s="62" t="s">
        <v>45</v>
      </c>
      <c r="F2326" s="62" t="s">
        <v>119</v>
      </c>
      <c r="G2326" s="63">
        <v>3647.62</v>
      </c>
      <c r="H2326" s="61">
        <v>443818916</v>
      </c>
      <c r="I2326" s="63">
        <v>0</v>
      </c>
      <c r="J2326" s="63">
        <v>0</v>
      </c>
      <c r="K2326" s="63">
        <v>0</v>
      </c>
      <c r="L2326" s="63">
        <v>0</v>
      </c>
      <c r="M2326" s="63">
        <v>9888.6299999999992</v>
      </c>
      <c r="N2326" s="62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6">
        <v>45919.655636574076</v>
      </c>
      <c r="B2327" s="57">
        <v>444595655</v>
      </c>
      <c r="C2327" s="58" t="s">
        <v>36</v>
      </c>
      <c r="D2327" s="58" t="s">
        <v>38</v>
      </c>
      <c r="E2327" s="58" t="s">
        <v>45</v>
      </c>
      <c r="F2327" s="58" t="s">
        <v>119</v>
      </c>
      <c r="G2327" s="59">
        <v>3647.65</v>
      </c>
      <c r="H2327" s="57">
        <v>443818918</v>
      </c>
      <c r="I2327" s="59">
        <v>0</v>
      </c>
      <c r="J2327" s="59">
        <v>0</v>
      </c>
      <c r="K2327" s="59">
        <v>0</v>
      </c>
      <c r="L2327" s="59">
        <v>0</v>
      </c>
      <c r="M2327" s="59">
        <v>9888.6299999999992</v>
      </c>
      <c r="N2327" s="5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60">
        <v>45919.655648148146</v>
      </c>
      <c r="B2328" s="61">
        <v>444595656</v>
      </c>
      <c r="C2328" s="62" t="s">
        <v>36</v>
      </c>
      <c r="D2328" s="62" t="s">
        <v>38</v>
      </c>
      <c r="E2328" s="62" t="s">
        <v>45</v>
      </c>
      <c r="F2328" s="62" t="s">
        <v>119</v>
      </c>
      <c r="G2328" s="63">
        <v>3647.61</v>
      </c>
      <c r="H2328" s="61">
        <v>443818919</v>
      </c>
      <c r="I2328" s="63">
        <v>0</v>
      </c>
      <c r="J2328" s="63">
        <v>0</v>
      </c>
      <c r="K2328" s="63">
        <v>0</v>
      </c>
      <c r="L2328" s="63">
        <v>0</v>
      </c>
      <c r="M2328" s="63">
        <v>9888.6299999999992</v>
      </c>
      <c r="N2328" s="62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6">
        <v>45919.660243055558</v>
      </c>
      <c r="B2329" s="57">
        <v>444597229</v>
      </c>
      <c r="C2329" s="58" t="s">
        <v>36</v>
      </c>
      <c r="D2329" s="58" t="s">
        <v>37</v>
      </c>
      <c r="E2329" s="58" t="s">
        <v>46</v>
      </c>
      <c r="F2329" s="58" t="s">
        <v>119</v>
      </c>
      <c r="G2329" s="59">
        <v>3645.94</v>
      </c>
      <c r="H2329" s="57">
        <v>443820575</v>
      </c>
      <c r="I2329" s="59">
        <v>0</v>
      </c>
      <c r="J2329" s="59">
        <v>0</v>
      </c>
      <c r="K2329" s="59">
        <v>0</v>
      </c>
      <c r="L2329" s="59">
        <v>1.68</v>
      </c>
      <c r="M2329" s="59">
        <v>9890.31</v>
      </c>
      <c r="N2329" s="58" t="s">
        <v>1688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60">
        <v>45919.660381944443</v>
      </c>
      <c r="B2330" s="61">
        <v>444597529</v>
      </c>
      <c r="C2330" s="62" t="s">
        <v>36</v>
      </c>
      <c r="D2330" s="62" t="s">
        <v>37</v>
      </c>
      <c r="E2330" s="62" t="s">
        <v>46</v>
      </c>
      <c r="F2330" s="62" t="s">
        <v>119</v>
      </c>
      <c r="G2330" s="63">
        <v>3645.28</v>
      </c>
      <c r="H2330" s="61">
        <v>443820868</v>
      </c>
      <c r="I2330" s="63">
        <v>0</v>
      </c>
      <c r="J2330" s="63">
        <v>0</v>
      </c>
      <c r="K2330" s="63">
        <v>0</v>
      </c>
      <c r="L2330" s="63">
        <v>3.65</v>
      </c>
      <c r="M2330" s="63">
        <v>9893.9599999999991</v>
      </c>
      <c r="N2330" s="62" t="s">
        <v>1109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6">
        <v>45919.660381944443</v>
      </c>
      <c r="B2331" s="57">
        <v>444597531</v>
      </c>
      <c r="C2331" s="58" t="s">
        <v>36</v>
      </c>
      <c r="D2331" s="58" t="s">
        <v>37</v>
      </c>
      <c r="E2331" s="58" t="s">
        <v>46</v>
      </c>
      <c r="F2331" s="58" t="s">
        <v>119</v>
      </c>
      <c r="G2331" s="59">
        <v>3645.28</v>
      </c>
      <c r="H2331" s="57">
        <v>443820869</v>
      </c>
      <c r="I2331" s="59">
        <v>0</v>
      </c>
      <c r="J2331" s="59">
        <v>0</v>
      </c>
      <c r="K2331" s="59">
        <v>0</v>
      </c>
      <c r="L2331" s="59">
        <v>3.65</v>
      </c>
      <c r="M2331" s="59">
        <v>9897.61</v>
      </c>
      <c r="N2331" s="58" t="s">
        <v>1109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60">
        <v>45919.660752314812</v>
      </c>
      <c r="B2332" s="61">
        <v>444598448</v>
      </c>
      <c r="C2332" s="62" t="s">
        <v>36</v>
      </c>
      <c r="D2332" s="62" t="s">
        <v>37</v>
      </c>
      <c r="E2332" s="62" t="s">
        <v>46</v>
      </c>
      <c r="F2332" s="62" t="s">
        <v>119</v>
      </c>
      <c r="G2332" s="63">
        <v>3645.75</v>
      </c>
      <c r="H2332" s="61">
        <v>443821788</v>
      </c>
      <c r="I2332" s="63">
        <v>0</v>
      </c>
      <c r="J2332" s="63">
        <v>0</v>
      </c>
      <c r="K2332" s="63">
        <v>0</v>
      </c>
      <c r="L2332" s="63">
        <v>1.54</v>
      </c>
      <c r="M2332" s="63">
        <v>9899.15</v>
      </c>
      <c r="N2332" s="62" t="s">
        <v>1689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6">
        <v>45919.660752314812</v>
      </c>
      <c r="B2333" s="57">
        <v>444598449</v>
      </c>
      <c r="C2333" s="58" t="s">
        <v>36</v>
      </c>
      <c r="D2333" s="58" t="s">
        <v>37</v>
      </c>
      <c r="E2333" s="58" t="s">
        <v>46</v>
      </c>
      <c r="F2333" s="58" t="s">
        <v>119</v>
      </c>
      <c r="G2333" s="59">
        <v>3645.75</v>
      </c>
      <c r="H2333" s="57">
        <v>443821789</v>
      </c>
      <c r="I2333" s="59">
        <v>0</v>
      </c>
      <c r="J2333" s="59">
        <v>0</v>
      </c>
      <c r="K2333" s="59">
        <v>0</v>
      </c>
      <c r="L2333" s="59">
        <v>1.54</v>
      </c>
      <c r="M2333" s="59">
        <v>9900.69</v>
      </c>
      <c r="N2333" s="58" t="s">
        <v>1689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60">
        <v>45919.660752314812</v>
      </c>
      <c r="B2334" s="61">
        <v>444598455</v>
      </c>
      <c r="C2334" s="62" t="s">
        <v>36</v>
      </c>
      <c r="D2334" s="62" t="s">
        <v>37</v>
      </c>
      <c r="E2334" s="62" t="s">
        <v>46</v>
      </c>
      <c r="F2334" s="62" t="s">
        <v>119</v>
      </c>
      <c r="G2334" s="63">
        <v>3645.85</v>
      </c>
      <c r="H2334" s="61">
        <v>443821795</v>
      </c>
      <c r="I2334" s="63">
        <v>0</v>
      </c>
      <c r="J2334" s="63">
        <v>0</v>
      </c>
      <c r="K2334" s="63">
        <v>0</v>
      </c>
      <c r="L2334" s="63">
        <v>2.41</v>
      </c>
      <c r="M2334" s="63">
        <v>9903.1</v>
      </c>
      <c r="N2334" s="62" t="s">
        <v>1690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6">
        <v>45919.660763888889</v>
      </c>
      <c r="B2335" s="57">
        <v>444598459</v>
      </c>
      <c r="C2335" s="58" t="s">
        <v>36</v>
      </c>
      <c r="D2335" s="58" t="s">
        <v>37</v>
      </c>
      <c r="E2335" s="58" t="s">
        <v>46</v>
      </c>
      <c r="F2335" s="58" t="s">
        <v>119</v>
      </c>
      <c r="G2335" s="59">
        <v>3645.87</v>
      </c>
      <c r="H2335" s="57">
        <v>443821799</v>
      </c>
      <c r="I2335" s="59">
        <v>0</v>
      </c>
      <c r="J2335" s="59">
        <v>0</v>
      </c>
      <c r="K2335" s="59">
        <v>0</v>
      </c>
      <c r="L2335" s="59">
        <v>2.61</v>
      </c>
      <c r="M2335" s="59">
        <v>9905.7099999999991</v>
      </c>
      <c r="N2335" s="58" t="s">
        <v>1276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60">
        <v>45919.660844907405</v>
      </c>
      <c r="B2336" s="61">
        <v>444598553</v>
      </c>
      <c r="C2336" s="62" t="s">
        <v>36</v>
      </c>
      <c r="D2336" s="62" t="s">
        <v>38</v>
      </c>
      <c r="E2336" s="62" t="s">
        <v>45</v>
      </c>
      <c r="F2336" s="62" t="s">
        <v>119</v>
      </c>
      <c r="G2336" s="63">
        <v>3646.04</v>
      </c>
      <c r="H2336" s="61">
        <v>443821898</v>
      </c>
      <c r="I2336" s="63">
        <v>0</v>
      </c>
      <c r="J2336" s="63">
        <v>0</v>
      </c>
      <c r="K2336" s="63">
        <v>0</v>
      </c>
      <c r="L2336" s="63">
        <v>0</v>
      </c>
      <c r="M2336" s="63">
        <v>9905.7099999999991</v>
      </c>
      <c r="N2336" s="62" t="s">
        <v>1384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6">
        <v>45919.660844907405</v>
      </c>
      <c r="B2337" s="57">
        <v>444598555</v>
      </c>
      <c r="C2337" s="58" t="s">
        <v>36</v>
      </c>
      <c r="D2337" s="58" t="s">
        <v>38</v>
      </c>
      <c r="E2337" s="58" t="s">
        <v>45</v>
      </c>
      <c r="F2337" s="58" t="s">
        <v>119</v>
      </c>
      <c r="G2337" s="59">
        <v>3646.15</v>
      </c>
      <c r="H2337" s="57">
        <v>443821900</v>
      </c>
      <c r="I2337" s="59">
        <v>0</v>
      </c>
      <c r="J2337" s="59">
        <v>0</v>
      </c>
      <c r="K2337" s="59">
        <v>0</v>
      </c>
      <c r="L2337" s="59">
        <v>0</v>
      </c>
      <c r="M2337" s="59">
        <v>9905.7099999999991</v>
      </c>
      <c r="N2337" s="58" t="s">
        <v>114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60">
        <v>45919.660844907405</v>
      </c>
      <c r="B2338" s="61">
        <v>444598557</v>
      </c>
      <c r="C2338" s="62" t="s">
        <v>36</v>
      </c>
      <c r="D2338" s="62" t="s">
        <v>38</v>
      </c>
      <c r="E2338" s="62" t="s">
        <v>45</v>
      </c>
      <c r="F2338" s="62" t="s">
        <v>119</v>
      </c>
      <c r="G2338" s="63">
        <v>3646.15</v>
      </c>
      <c r="H2338" s="61">
        <v>443821903</v>
      </c>
      <c r="I2338" s="63">
        <v>0</v>
      </c>
      <c r="J2338" s="63">
        <v>0</v>
      </c>
      <c r="K2338" s="63">
        <v>0</v>
      </c>
      <c r="L2338" s="63">
        <v>0</v>
      </c>
      <c r="M2338" s="63">
        <v>9905.7099999999991</v>
      </c>
      <c r="N2338" s="62" t="s">
        <v>118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6">
        <v>45919.660856481481</v>
      </c>
      <c r="B2339" s="57">
        <v>444598558</v>
      </c>
      <c r="C2339" s="58" t="s">
        <v>36</v>
      </c>
      <c r="D2339" s="58" t="s">
        <v>38</v>
      </c>
      <c r="E2339" s="58" t="s">
        <v>45</v>
      </c>
      <c r="F2339" s="58" t="s">
        <v>119</v>
      </c>
      <c r="G2339" s="59">
        <v>3646.15</v>
      </c>
      <c r="H2339" s="57">
        <v>443821904</v>
      </c>
      <c r="I2339" s="59">
        <v>0</v>
      </c>
      <c r="J2339" s="59">
        <v>0</v>
      </c>
      <c r="K2339" s="59">
        <v>0</v>
      </c>
      <c r="L2339" s="59">
        <v>0</v>
      </c>
      <c r="M2339" s="59">
        <v>9905.7099999999991</v>
      </c>
      <c r="N2339" s="58" t="s">
        <v>115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60">
        <v>45919.660868055558</v>
      </c>
      <c r="B2340" s="61">
        <v>444598564</v>
      </c>
      <c r="C2340" s="62" t="s">
        <v>36</v>
      </c>
      <c r="D2340" s="62" t="s">
        <v>37</v>
      </c>
      <c r="E2340" s="62" t="s">
        <v>46</v>
      </c>
      <c r="F2340" s="62" t="s">
        <v>119</v>
      </c>
      <c r="G2340" s="63">
        <v>3646.61</v>
      </c>
      <c r="H2340" s="61">
        <v>443821911</v>
      </c>
      <c r="I2340" s="63">
        <v>0</v>
      </c>
      <c r="J2340" s="63">
        <v>0</v>
      </c>
      <c r="K2340" s="63">
        <v>0</v>
      </c>
      <c r="L2340" s="63">
        <v>1.01</v>
      </c>
      <c r="M2340" s="63">
        <v>9906.7199999999993</v>
      </c>
      <c r="N2340" s="62" t="s">
        <v>1691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6">
        <v>45919.660868055558</v>
      </c>
      <c r="B2341" s="57">
        <v>444598565</v>
      </c>
      <c r="C2341" s="58" t="s">
        <v>36</v>
      </c>
      <c r="D2341" s="58" t="s">
        <v>37</v>
      </c>
      <c r="E2341" s="58" t="s">
        <v>46</v>
      </c>
      <c r="F2341" s="58" t="s">
        <v>119</v>
      </c>
      <c r="G2341" s="59">
        <v>3646.61</v>
      </c>
      <c r="H2341" s="57">
        <v>443821912</v>
      </c>
      <c r="I2341" s="59">
        <v>0</v>
      </c>
      <c r="J2341" s="59">
        <v>0</v>
      </c>
      <c r="K2341" s="59">
        <v>0</v>
      </c>
      <c r="L2341" s="59">
        <v>1.04</v>
      </c>
      <c r="M2341" s="59">
        <v>9907.76</v>
      </c>
      <c r="N2341" s="58" t="s">
        <v>1692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60">
        <v>45919.660868055558</v>
      </c>
      <c r="B2342" s="61">
        <v>444598566</v>
      </c>
      <c r="C2342" s="62" t="s">
        <v>36</v>
      </c>
      <c r="D2342" s="62" t="s">
        <v>37</v>
      </c>
      <c r="E2342" s="62" t="s">
        <v>46</v>
      </c>
      <c r="F2342" s="62" t="s">
        <v>119</v>
      </c>
      <c r="G2342" s="63">
        <v>3646.61</v>
      </c>
      <c r="H2342" s="61">
        <v>443821913</v>
      </c>
      <c r="I2342" s="63">
        <v>0</v>
      </c>
      <c r="J2342" s="63">
        <v>0</v>
      </c>
      <c r="K2342" s="63">
        <v>0</v>
      </c>
      <c r="L2342" s="63">
        <v>1</v>
      </c>
      <c r="M2342" s="63">
        <v>9908.76</v>
      </c>
      <c r="N2342" s="62" t="s">
        <v>1693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6">
        <v>45919.660960648151</v>
      </c>
      <c r="B2343" s="57">
        <v>444598709</v>
      </c>
      <c r="C2343" s="58" t="s">
        <v>36</v>
      </c>
      <c r="D2343" s="58" t="s">
        <v>38</v>
      </c>
      <c r="E2343" s="58" t="s">
        <v>45</v>
      </c>
      <c r="F2343" s="58" t="s">
        <v>119</v>
      </c>
      <c r="G2343" s="59">
        <v>3646.47</v>
      </c>
      <c r="H2343" s="57">
        <v>443822058</v>
      </c>
      <c r="I2343" s="59">
        <v>0</v>
      </c>
      <c r="J2343" s="59">
        <v>0</v>
      </c>
      <c r="K2343" s="59">
        <v>0</v>
      </c>
      <c r="L2343" s="59">
        <v>0</v>
      </c>
      <c r="M2343" s="59">
        <v>9908.76</v>
      </c>
      <c r="N2343" s="5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60">
        <v>45919.660960648151</v>
      </c>
      <c r="B2344" s="61">
        <v>444598717</v>
      </c>
      <c r="C2344" s="62" t="s">
        <v>36</v>
      </c>
      <c r="D2344" s="62" t="s">
        <v>38</v>
      </c>
      <c r="E2344" s="62" t="s">
        <v>45</v>
      </c>
      <c r="F2344" s="62" t="s">
        <v>119</v>
      </c>
      <c r="G2344" s="63">
        <v>3646.24</v>
      </c>
      <c r="H2344" s="61">
        <v>443822066</v>
      </c>
      <c r="I2344" s="63">
        <v>0</v>
      </c>
      <c r="J2344" s="63">
        <v>0</v>
      </c>
      <c r="K2344" s="63">
        <v>0</v>
      </c>
      <c r="L2344" s="63">
        <v>0</v>
      </c>
      <c r="M2344" s="63">
        <v>9908.76</v>
      </c>
      <c r="N2344" s="62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6">
        <v>45919.660960648151</v>
      </c>
      <c r="B2345" s="57">
        <v>444598721</v>
      </c>
      <c r="C2345" s="58" t="s">
        <v>36</v>
      </c>
      <c r="D2345" s="58" t="s">
        <v>38</v>
      </c>
      <c r="E2345" s="58" t="s">
        <v>45</v>
      </c>
      <c r="F2345" s="58" t="s">
        <v>119</v>
      </c>
      <c r="G2345" s="59">
        <v>3646.3</v>
      </c>
      <c r="H2345" s="57">
        <v>443822070</v>
      </c>
      <c r="I2345" s="59">
        <v>0</v>
      </c>
      <c r="J2345" s="59">
        <v>0</v>
      </c>
      <c r="K2345" s="59">
        <v>0</v>
      </c>
      <c r="L2345" s="59">
        <v>0</v>
      </c>
      <c r="M2345" s="59">
        <v>9908.76</v>
      </c>
      <c r="N2345" s="5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60">
        <v>45919.66097222222</v>
      </c>
      <c r="B2346" s="61">
        <v>444598727</v>
      </c>
      <c r="C2346" s="62" t="s">
        <v>36</v>
      </c>
      <c r="D2346" s="62" t="s">
        <v>38</v>
      </c>
      <c r="E2346" s="62" t="s">
        <v>45</v>
      </c>
      <c r="F2346" s="62" t="s">
        <v>119</v>
      </c>
      <c r="G2346" s="63">
        <v>3646.3</v>
      </c>
      <c r="H2346" s="61">
        <v>443822076</v>
      </c>
      <c r="I2346" s="63">
        <v>0</v>
      </c>
      <c r="J2346" s="63">
        <v>0</v>
      </c>
      <c r="K2346" s="63">
        <v>0</v>
      </c>
      <c r="L2346" s="63">
        <v>0</v>
      </c>
      <c r="M2346" s="63">
        <v>9908.76</v>
      </c>
      <c r="N2346" s="62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6">
        <v>45919.661215277774</v>
      </c>
      <c r="B2347" s="57">
        <v>444598923</v>
      </c>
      <c r="C2347" s="58" t="s">
        <v>36</v>
      </c>
      <c r="D2347" s="58" t="s">
        <v>37</v>
      </c>
      <c r="E2347" s="58" t="s">
        <v>46</v>
      </c>
      <c r="F2347" s="58" t="s">
        <v>119</v>
      </c>
      <c r="G2347" s="59">
        <v>3647.41</v>
      </c>
      <c r="H2347" s="57">
        <v>443822276</v>
      </c>
      <c r="I2347" s="59">
        <v>0</v>
      </c>
      <c r="J2347" s="59">
        <v>0</v>
      </c>
      <c r="K2347" s="59">
        <v>0</v>
      </c>
      <c r="L2347" s="59">
        <v>1.74</v>
      </c>
      <c r="M2347" s="59">
        <v>9910.5</v>
      </c>
      <c r="N2347" s="58" t="s">
        <v>1694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60">
        <v>45919.661215277774</v>
      </c>
      <c r="B2348" s="61">
        <v>444598924</v>
      </c>
      <c r="C2348" s="62" t="s">
        <v>36</v>
      </c>
      <c r="D2348" s="62" t="s">
        <v>37</v>
      </c>
      <c r="E2348" s="62" t="s">
        <v>46</v>
      </c>
      <c r="F2348" s="62" t="s">
        <v>119</v>
      </c>
      <c r="G2348" s="63">
        <v>3647.41</v>
      </c>
      <c r="H2348" s="61">
        <v>443822277</v>
      </c>
      <c r="I2348" s="63">
        <v>0</v>
      </c>
      <c r="J2348" s="63">
        <v>0</v>
      </c>
      <c r="K2348" s="63">
        <v>0</v>
      </c>
      <c r="L2348" s="63">
        <v>1.75</v>
      </c>
      <c r="M2348" s="63">
        <v>9912.25</v>
      </c>
      <c r="N2348" s="62" t="s">
        <v>1695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6">
        <v>45919.661307870374</v>
      </c>
      <c r="B2349" s="57">
        <v>444598972</v>
      </c>
      <c r="C2349" s="58" t="s">
        <v>36</v>
      </c>
      <c r="D2349" s="58" t="s">
        <v>38</v>
      </c>
      <c r="E2349" s="58" t="s">
        <v>45</v>
      </c>
      <c r="F2349" s="58" t="s">
        <v>119</v>
      </c>
      <c r="G2349" s="59">
        <v>3647.27</v>
      </c>
      <c r="H2349" s="57">
        <v>443822328</v>
      </c>
      <c r="I2349" s="59">
        <v>0</v>
      </c>
      <c r="J2349" s="59">
        <v>0</v>
      </c>
      <c r="K2349" s="59">
        <v>0</v>
      </c>
      <c r="L2349" s="59">
        <v>0</v>
      </c>
      <c r="M2349" s="59">
        <v>9912.25</v>
      </c>
      <c r="N2349" s="5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60">
        <v>45919.661307870374</v>
      </c>
      <c r="B2350" s="61">
        <v>444598973</v>
      </c>
      <c r="C2350" s="62" t="s">
        <v>36</v>
      </c>
      <c r="D2350" s="62" t="s">
        <v>38</v>
      </c>
      <c r="E2350" s="62" t="s">
        <v>45</v>
      </c>
      <c r="F2350" s="62" t="s">
        <v>119</v>
      </c>
      <c r="G2350" s="63">
        <v>3647.27</v>
      </c>
      <c r="H2350" s="61">
        <v>443822329</v>
      </c>
      <c r="I2350" s="63">
        <v>0</v>
      </c>
      <c r="J2350" s="63">
        <v>0</v>
      </c>
      <c r="K2350" s="63">
        <v>0</v>
      </c>
      <c r="L2350" s="63">
        <v>0</v>
      </c>
      <c r="M2350" s="63">
        <v>9912.25</v>
      </c>
      <c r="N2350" s="62" t="s">
        <v>92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6">
        <v>45919.661400462966</v>
      </c>
      <c r="B2351" s="57">
        <v>444599001</v>
      </c>
      <c r="C2351" s="58" t="s">
        <v>36</v>
      </c>
      <c r="D2351" s="58" t="s">
        <v>37</v>
      </c>
      <c r="E2351" s="58" t="s">
        <v>46</v>
      </c>
      <c r="F2351" s="58" t="s">
        <v>119</v>
      </c>
      <c r="G2351" s="59">
        <v>3647.87</v>
      </c>
      <c r="H2351" s="57">
        <v>443822360</v>
      </c>
      <c r="I2351" s="59">
        <v>0</v>
      </c>
      <c r="J2351" s="59">
        <v>0</v>
      </c>
      <c r="K2351" s="59">
        <v>0</v>
      </c>
      <c r="L2351" s="59">
        <v>-0.06</v>
      </c>
      <c r="M2351" s="59">
        <v>9912.19</v>
      </c>
      <c r="N2351" s="58" t="s">
        <v>1696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60">
        <v>45919.661770833336</v>
      </c>
      <c r="B2352" s="61">
        <v>444599198</v>
      </c>
      <c r="C2352" s="62" t="s">
        <v>36</v>
      </c>
      <c r="D2352" s="62" t="s">
        <v>38</v>
      </c>
      <c r="E2352" s="62" t="s">
        <v>45</v>
      </c>
      <c r="F2352" s="62" t="s">
        <v>119</v>
      </c>
      <c r="G2352" s="63">
        <v>3647.66</v>
      </c>
      <c r="H2352" s="61">
        <v>443822570</v>
      </c>
      <c r="I2352" s="63">
        <v>0</v>
      </c>
      <c r="J2352" s="63">
        <v>0</v>
      </c>
      <c r="K2352" s="63">
        <v>0</v>
      </c>
      <c r="L2352" s="63">
        <v>0</v>
      </c>
      <c r="M2352" s="63">
        <v>9912.19</v>
      </c>
      <c r="N2352" s="62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6">
        <v>45919.662546296298</v>
      </c>
      <c r="B2353" s="57">
        <v>444599829</v>
      </c>
      <c r="C2353" s="58" t="s">
        <v>36</v>
      </c>
      <c r="D2353" s="58" t="s">
        <v>37</v>
      </c>
      <c r="E2353" s="58" t="s">
        <v>46</v>
      </c>
      <c r="F2353" s="58" t="s">
        <v>119</v>
      </c>
      <c r="G2353" s="59">
        <v>3648.98</v>
      </c>
      <c r="H2353" s="57">
        <v>443823225</v>
      </c>
      <c r="I2353" s="59">
        <v>0</v>
      </c>
      <c r="J2353" s="59">
        <v>0</v>
      </c>
      <c r="K2353" s="59">
        <v>0</v>
      </c>
      <c r="L2353" s="59">
        <v>-2.68</v>
      </c>
      <c r="M2353" s="59">
        <v>9909.51</v>
      </c>
      <c r="N2353" s="58" t="s">
        <v>1697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60">
        <v>45919.662789351853</v>
      </c>
      <c r="B2354" s="61">
        <v>444600063</v>
      </c>
      <c r="C2354" s="62" t="s">
        <v>36</v>
      </c>
      <c r="D2354" s="62" t="s">
        <v>37</v>
      </c>
      <c r="E2354" s="62" t="s">
        <v>46</v>
      </c>
      <c r="F2354" s="62" t="s">
        <v>119</v>
      </c>
      <c r="G2354" s="63">
        <v>3649.04</v>
      </c>
      <c r="H2354" s="61">
        <v>443823458</v>
      </c>
      <c r="I2354" s="63">
        <v>0</v>
      </c>
      <c r="J2354" s="63">
        <v>0</v>
      </c>
      <c r="K2354" s="63">
        <v>0</v>
      </c>
      <c r="L2354" s="63">
        <v>-3</v>
      </c>
      <c r="M2354" s="63">
        <v>9906.51</v>
      </c>
      <c r="N2354" s="62" t="s">
        <v>1698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6">
        <v>45919.662789351853</v>
      </c>
      <c r="B2355" s="57">
        <v>444600064</v>
      </c>
      <c r="C2355" s="58" t="s">
        <v>36</v>
      </c>
      <c r="D2355" s="58" t="s">
        <v>37</v>
      </c>
      <c r="E2355" s="58" t="s">
        <v>46</v>
      </c>
      <c r="F2355" s="58" t="s">
        <v>119</v>
      </c>
      <c r="G2355" s="59">
        <v>3649.04</v>
      </c>
      <c r="H2355" s="57">
        <v>443823459</v>
      </c>
      <c r="I2355" s="59">
        <v>0</v>
      </c>
      <c r="J2355" s="59">
        <v>0</v>
      </c>
      <c r="K2355" s="59">
        <v>0</v>
      </c>
      <c r="L2355" s="59">
        <v>-2.89</v>
      </c>
      <c r="M2355" s="59">
        <v>9903.6200000000008</v>
      </c>
      <c r="N2355" s="58" t="s">
        <v>1698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60">
        <v>45919.662789351853</v>
      </c>
      <c r="B2356" s="61">
        <v>444600065</v>
      </c>
      <c r="C2356" s="62" t="s">
        <v>36</v>
      </c>
      <c r="D2356" s="62" t="s">
        <v>37</v>
      </c>
      <c r="E2356" s="62" t="s">
        <v>46</v>
      </c>
      <c r="F2356" s="62" t="s">
        <v>119</v>
      </c>
      <c r="G2356" s="63">
        <v>3649.04</v>
      </c>
      <c r="H2356" s="61">
        <v>443823460</v>
      </c>
      <c r="I2356" s="63">
        <v>0</v>
      </c>
      <c r="J2356" s="63">
        <v>0</v>
      </c>
      <c r="K2356" s="63">
        <v>0</v>
      </c>
      <c r="L2356" s="63">
        <v>-2.89</v>
      </c>
      <c r="M2356" s="63">
        <v>9900.73</v>
      </c>
      <c r="N2356" s="62" t="s">
        <v>1698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6">
        <v>45919.662789351853</v>
      </c>
      <c r="B2357" s="57">
        <v>444600066</v>
      </c>
      <c r="C2357" s="58" t="s">
        <v>36</v>
      </c>
      <c r="D2357" s="58" t="s">
        <v>37</v>
      </c>
      <c r="E2357" s="58" t="s">
        <v>46</v>
      </c>
      <c r="F2357" s="58" t="s">
        <v>119</v>
      </c>
      <c r="G2357" s="59">
        <v>3649.04</v>
      </c>
      <c r="H2357" s="57">
        <v>443823461</v>
      </c>
      <c r="I2357" s="59">
        <v>0</v>
      </c>
      <c r="J2357" s="59">
        <v>0</v>
      </c>
      <c r="K2357" s="59">
        <v>0</v>
      </c>
      <c r="L2357" s="59">
        <v>-2.89</v>
      </c>
      <c r="M2357" s="59">
        <v>9897.84</v>
      </c>
      <c r="N2357" s="58" t="s">
        <v>1698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60">
        <v>45919.663252314815</v>
      </c>
      <c r="B2358" s="61">
        <v>444600293</v>
      </c>
      <c r="C2358" s="62" t="s">
        <v>36</v>
      </c>
      <c r="D2358" s="62" t="s">
        <v>37</v>
      </c>
      <c r="E2358" s="62" t="s">
        <v>46</v>
      </c>
      <c r="F2358" s="62" t="s">
        <v>119</v>
      </c>
      <c r="G2358" s="63">
        <v>3649.48</v>
      </c>
      <c r="H2358" s="61">
        <v>443823693</v>
      </c>
      <c r="I2358" s="63">
        <v>0</v>
      </c>
      <c r="J2358" s="63">
        <v>0</v>
      </c>
      <c r="K2358" s="63">
        <v>0</v>
      </c>
      <c r="L2358" s="63">
        <v>-3.01</v>
      </c>
      <c r="M2358" s="63">
        <v>9894.83</v>
      </c>
      <c r="N2358" s="62" t="s">
        <v>1699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6">
        <v>45919.663252314815</v>
      </c>
      <c r="B2359" s="57">
        <v>444600294</v>
      </c>
      <c r="C2359" s="58" t="s">
        <v>36</v>
      </c>
      <c r="D2359" s="58" t="s">
        <v>37</v>
      </c>
      <c r="E2359" s="58" t="s">
        <v>46</v>
      </c>
      <c r="F2359" s="58" t="s">
        <v>119</v>
      </c>
      <c r="G2359" s="59">
        <v>3649.48</v>
      </c>
      <c r="H2359" s="57">
        <v>443823694</v>
      </c>
      <c r="I2359" s="59">
        <v>0</v>
      </c>
      <c r="J2359" s="59">
        <v>0</v>
      </c>
      <c r="K2359" s="59">
        <v>0</v>
      </c>
      <c r="L2359" s="59">
        <v>-3.24</v>
      </c>
      <c r="M2359" s="59">
        <v>9891.59</v>
      </c>
      <c r="N2359" s="58" t="s">
        <v>1699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60">
        <v>45919.663252314815</v>
      </c>
      <c r="B2360" s="61">
        <v>444600295</v>
      </c>
      <c r="C2360" s="62" t="s">
        <v>36</v>
      </c>
      <c r="D2360" s="62" t="s">
        <v>37</v>
      </c>
      <c r="E2360" s="62" t="s">
        <v>46</v>
      </c>
      <c r="F2360" s="62" t="s">
        <v>119</v>
      </c>
      <c r="G2360" s="63">
        <v>3649.48</v>
      </c>
      <c r="H2360" s="61">
        <v>443823695</v>
      </c>
      <c r="I2360" s="63">
        <v>0</v>
      </c>
      <c r="J2360" s="63">
        <v>0</v>
      </c>
      <c r="K2360" s="63">
        <v>0</v>
      </c>
      <c r="L2360" s="63">
        <v>-3.18</v>
      </c>
      <c r="M2360" s="63">
        <v>9888.41</v>
      </c>
      <c r="N2360" s="62" t="s">
        <v>1699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6">
        <v>45919.663969907408</v>
      </c>
      <c r="B2361" s="57">
        <v>444600848</v>
      </c>
      <c r="C2361" s="58" t="s">
        <v>36</v>
      </c>
      <c r="D2361" s="58" t="s">
        <v>37</v>
      </c>
      <c r="E2361" s="58" t="s">
        <v>45</v>
      </c>
      <c r="F2361" s="58" t="s">
        <v>119</v>
      </c>
      <c r="G2361" s="59">
        <v>3649.38</v>
      </c>
      <c r="H2361" s="57">
        <v>443824278</v>
      </c>
      <c r="I2361" s="59">
        <v>0</v>
      </c>
      <c r="J2361" s="59">
        <v>0</v>
      </c>
      <c r="K2361" s="59">
        <v>0</v>
      </c>
      <c r="L2361" s="59">
        <v>0</v>
      </c>
      <c r="M2361" s="59">
        <v>9888.41</v>
      </c>
      <c r="N2361" s="58" t="s">
        <v>114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60">
        <v>45919.663969907408</v>
      </c>
      <c r="B2362" s="61">
        <v>444600849</v>
      </c>
      <c r="C2362" s="62" t="s">
        <v>36</v>
      </c>
      <c r="D2362" s="62" t="s">
        <v>37</v>
      </c>
      <c r="E2362" s="62" t="s">
        <v>45</v>
      </c>
      <c r="F2362" s="62" t="s">
        <v>119</v>
      </c>
      <c r="G2362" s="63">
        <v>3649.38</v>
      </c>
      <c r="H2362" s="61">
        <v>443824279</v>
      </c>
      <c r="I2362" s="63">
        <v>0</v>
      </c>
      <c r="J2362" s="63">
        <v>0</v>
      </c>
      <c r="K2362" s="63">
        <v>0</v>
      </c>
      <c r="L2362" s="63">
        <v>0</v>
      </c>
      <c r="M2362" s="63">
        <v>9888.41</v>
      </c>
      <c r="N2362" s="62" t="s">
        <v>118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6">
        <v>45919.663969907408</v>
      </c>
      <c r="B2363" s="57">
        <v>444600851</v>
      </c>
      <c r="C2363" s="58" t="s">
        <v>36</v>
      </c>
      <c r="D2363" s="58" t="s">
        <v>37</v>
      </c>
      <c r="E2363" s="58" t="s">
        <v>45</v>
      </c>
      <c r="F2363" s="58" t="s">
        <v>119</v>
      </c>
      <c r="G2363" s="59">
        <v>3649.36</v>
      </c>
      <c r="H2363" s="57">
        <v>443824281</v>
      </c>
      <c r="I2363" s="59">
        <v>0</v>
      </c>
      <c r="J2363" s="59">
        <v>0</v>
      </c>
      <c r="K2363" s="59">
        <v>0</v>
      </c>
      <c r="L2363" s="59">
        <v>0</v>
      </c>
      <c r="M2363" s="59">
        <v>9888.41</v>
      </c>
      <c r="N2363" s="58" t="s">
        <v>115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60">
        <v>45919.667696759258</v>
      </c>
      <c r="B2364" s="61">
        <v>444603612</v>
      </c>
      <c r="C2364" s="62" t="s">
        <v>36</v>
      </c>
      <c r="D2364" s="62" t="s">
        <v>38</v>
      </c>
      <c r="E2364" s="62" t="s">
        <v>46</v>
      </c>
      <c r="F2364" s="62" t="s">
        <v>119</v>
      </c>
      <c r="G2364" s="63">
        <v>3646.37</v>
      </c>
      <c r="H2364" s="61">
        <v>443827237</v>
      </c>
      <c r="I2364" s="63">
        <v>0</v>
      </c>
      <c r="J2364" s="63">
        <v>0</v>
      </c>
      <c r="K2364" s="63">
        <v>0</v>
      </c>
      <c r="L2364" s="63">
        <v>-3.01</v>
      </c>
      <c r="M2364" s="63">
        <v>9885.4</v>
      </c>
      <c r="N2364" s="62" t="s">
        <v>1700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6">
        <v>45919.667696759258</v>
      </c>
      <c r="B2365" s="57">
        <v>444603615</v>
      </c>
      <c r="C2365" s="58" t="s">
        <v>36</v>
      </c>
      <c r="D2365" s="58" t="s">
        <v>38</v>
      </c>
      <c r="E2365" s="58" t="s">
        <v>46</v>
      </c>
      <c r="F2365" s="58" t="s">
        <v>119</v>
      </c>
      <c r="G2365" s="59">
        <v>3646.37</v>
      </c>
      <c r="H2365" s="57">
        <v>443827238</v>
      </c>
      <c r="I2365" s="59">
        <v>0</v>
      </c>
      <c r="J2365" s="59">
        <v>0</v>
      </c>
      <c r="K2365" s="59">
        <v>0</v>
      </c>
      <c r="L2365" s="59">
        <v>-3.01</v>
      </c>
      <c r="M2365" s="59">
        <v>9882.39</v>
      </c>
      <c r="N2365" s="58" t="s">
        <v>1700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60">
        <v>45919.667696759258</v>
      </c>
      <c r="B2366" s="61">
        <v>444603616</v>
      </c>
      <c r="C2366" s="62" t="s">
        <v>36</v>
      </c>
      <c r="D2366" s="62" t="s">
        <v>38</v>
      </c>
      <c r="E2366" s="62" t="s">
        <v>46</v>
      </c>
      <c r="F2366" s="62" t="s">
        <v>119</v>
      </c>
      <c r="G2366" s="63">
        <v>3646.37</v>
      </c>
      <c r="H2366" s="61">
        <v>443827239</v>
      </c>
      <c r="I2366" s="63">
        <v>0</v>
      </c>
      <c r="J2366" s="63">
        <v>0</v>
      </c>
      <c r="K2366" s="63">
        <v>0</v>
      </c>
      <c r="L2366" s="63">
        <v>-2.99</v>
      </c>
      <c r="M2366" s="63">
        <v>9879.4</v>
      </c>
      <c r="N2366" s="62" t="s">
        <v>1700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6">
        <v>45919.669525462959</v>
      </c>
      <c r="B2367" s="57">
        <v>444606511</v>
      </c>
      <c r="C2367" s="58" t="s">
        <v>36</v>
      </c>
      <c r="D2367" s="58" t="s">
        <v>38</v>
      </c>
      <c r="E2367" s="58" t="s">
        <v>45</v>
      </c>
      <c r="F2367" s="58" t="s">
        <v>119</v>
      </c>
      <c r="G2367" s="59">
        <v>3644.82</v>
      </c>
      <c r="H2367" s="57">
        <v>443830238</v>
      </c>
      <c r="I2367" s="59">
        <v>0</v>
      </c>
      <c r="J2367" s="59">
        <v>0</v>
      </c>
      <c r="K2367" s="59">
        <v>0</v>
      </c>
      <c r="L2367" s="59">
        <v>0</v>
      </c>
      <c r="M2367" s="59">
        <v>9879.4</v>
      </c>
      <c r="N2367" s="58" t="s">
        <v>114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60">
        <v>45919.669525462959</v>
      </c>
      <c r="B2368" s="61">
        <v>444606513</v>
      </c>
      <c r="C2368" s="62" t="s">
        <v>36</v>
      </c>
      <c r="D2368" s="62" t="s">
        <v>38</v>
      </c>
      <c r="E2368" s="62" t="s">
        <v>45</v>
      </c>
      <c r="F2368" s="62" t="s">
        <v>119</v>
      </c>
      <c r="G2368" s="63">
        <v>3644.82</v>
      </c>
      <c r="H2368" s="61">
        <v>443830240</v>
      </c>
      <c r="I2368" s="63">
        <v>0</v>
      </c>
      <c r="J2368" s="63">
        <v>0</v>
      </c>
      <c r="K2368" s="63">
        <v>0</v>
      </c>
      <c r="L2368" s="63">
        <v>0</v>
      </c>
      <c r="M2368" s="63">
        <v>9879.4</v>
      </c>
      <c r="N2368" s="62" t="s">
        <v>118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6">
        <v>45919.669525462959</v>
      </c>
      <c r="B2369" s="57">
        <v>444606518</v>
      </c>
      <c r="C2369" s="58" t="s">
        <v>36</v>
      </c>
      <c r="D2369" s="58" t="s">
        <v>38</v>
      </c>
      <c r="E2369" s="58" t="s">
        <v>45</v>
      </c>
      <c r="F2369" s="58" t="s">
        <v>119</v>
      </c>
      <c r="G2369" s="59">
        <v>3645.06</v>
      </c>
      <c r="H2369" s="57">
        <v>443830244</v>
      </c>
      <c r="I2369" s="59">
        <v>0</v>
      </c>
      <c r="J2369" s="59">
        <v>0</v>
      </c>
      <c r="K2369" s="59">
        <v>0</v>
      </c>
      <c r="L2369" s="59">
        <v>0</v>
      </c>
      <c r="M2369" s="59">
        <v>9879.4</v>
      </c>
      <c r="N2369" s="58" t="s">
        <v>115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60">
        <v>45919.669537037036</v>
      </c>
      <c r="B2370" s="61">
        <v>444606520</v>
      </c>
      <c r="C2370" s="62" t="s">
        <v>36</v>
      </c>
      <c r="D2370" s="62" t="s">
        <v>38</v>
      </c>
      <c r="E2370" s="62" t="s">
        <v>45</v>
      </c>
      <c r="F2370" s="62" t="s">
        <v>119</v>
      </c>
      <c r="G2370" s="63">
        <v>3644.97</v>
      </c>
      <c r="H2370" s="61">
        <v>443830246</v>
      </c>
      <c r="I2370" s="63">
        <v>0</v>
      </c>
      <c r="J2370" s="63">
        <v>0</v>
      </c>
      <c r="K2370" s="63">
        <v>0</v>
      </c>
      <c r="L2370" s="63">
        <v>0</v>
      </c>
      <c r="M2370" s="63">
        <v>9879.4</v>
      </c>
      <c r="N2370" s="62" t="s">
        <v>1384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6">
        <v>45919.669849537036</v>
      </c>
      <c r="B2371" s="57">
        <v>444606948</v>
      </c>
      <c r="C2371" s="58" t="s">
        <v>36</v>
      </c>
      <c r="D2371" s="58" t="s">
        <v>37</v>
      </c>
      <c r="E2371" s="58" t="s">
        <v>46</v>
      </c>
      <c r="F2371" s="58" t="s">
        <v>119</v>
      </c>
      <c r="G2371" s="59">
        <v>3647.4</v>
      </c>
      <c r="H2371" s="57">
        <v>443830700</v>
      </c>
      <c r="I2371" s="59">
        <v>0</v>
      </c>
      <c r="J2371" s="59">
        <v>0</v>
      </c>
      <c r="K2371" s="59">
        <v>0</v>
      </c>
      <c r="L2371" s="59">
        <v>-0.13</v>
      </c>
      <c r="M2371" s="59">
        <v>9879.27</v>
      </c>
      <c r="N2371" s="58" t="s">
        <v>1701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60">
        <v>45919.669861111113</v>
      </c>
      <c r="B2372" s="61">
        <v>444606993</v>
      </c>
      <c r="C2372" s="62" t="s">
        <v>36</v>
      </c>
      <c r="D2372" s="62" t="s">
        <v>37</v>
      </c>
      <c r="E2372" s="62" t="s">
        <v>46</v>
      </c>
      <c r="F2372" s="62" t="s">
        <v>119</v>
      </c>
      <c r="G2372" s="63">
        <v>3647.43</v>
      </c>
      <c r="H2372" s="61">
        <v>443830749</v>
      </c>
      <c r="I2372" s="63">
        <v>0</v>
      </c>
      <c r="J2372" s="63">
        <v>0</v>
      </c>
      <c r="K2372" s="63">
        <v>0</v>
      </c>
      <c r="L2372" s="63">
        <v>-0.16</v>
      </c>
      <c r="M2372" s="63">
        <v>9879.11</v>
      </c>
      <c r="N2372" s="62" t="s">
        <v>1702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6">
        <v>45919.669872685183</v>
      </c>
      <c r="B2373" s="57">
        <v>444607118</v>
      </c>
      <c r="C2373" s="58" t="s">
        <v>36</v>
      </c>
      <c r="D2373" s="58" t="s">
        <v>37</v>
      </c>
      <c r="E2373" s="58" t="s">
        <v>46</v>
      </c>
      <c r="F2373" s="58" t="s">
        <v>119</v>
      </c>
      <c r="G2373" s="59">
        <v>3647.83</v>
      </c>
      <c r="H2373" s="57">
        <v>443830876</v>
      </c>
      <c r="I2373" s="59">
        <v>0</v>
      </c>
      <c r="J2373" s="59">
        <v>0</v>
      </c>
      <c r="K2373" s="59">
        <v>0</v>
      </c>
      <c r="L2373" s="59">
        <v>-2.77</v>
      </c>
      <c r="M2373" s="59">
        <v>9876.34</v>
      </c>
      <c r="N2373" s="58" t="s">
        <v>1365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60">
        <v>45919.669872685183</v>
      </c>
      <c r="B2374" s="61">
        <v>444607119</v>
      </c>
      <c r="C2374" s="62" t="s">
        <v>36</v>
      </c>
      <c r="D2374" s="62" t="s">
        <v>37</v>
      </c>
      <c r="E2374" s="62" t="s">
        <v>46</v>
      </c>
      <c r="F2374" s="62" t="s">
        <v>119</v>
      </c>
      <c r="G2374" s="63">
        <v>3647.83</v>
      </c>
      <c r="H2374" s="61">
        <v>443830877</v>
      </c>
      <c r="I2374" s="63">
        <v>0</v>
      </c>
      <c r="J2374" s="63">
        <v>0</v>
      </c>
      <c r="K2374" s="63">
        <v>0</v>
      </c>
      <c r="L2374" s="63">
        <v>-2.86</v>
      </c>
      <c r="M2374" s="63">
        <v>9873.48</v>
      </c>
      <c r="N2374" s="62" t="s">
        <v>1365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6">
        <v>45919.669872685183</v>
      </c>
      <c r="B2375" s="57">
        <v>444607127</v>
      </c>
      <c r="C2375" s="58" t="s">
        <v>36</v>
      </c>
      <c r="D2375" s="58" t="s">
        <v>37</v>
      </c>
      <c r="E2375" s="58" t="s">
        <v>46</v>
      </c>
      <c r="F2375" s="58" t="s">
        <v>119</v>
      </c>
      <c r="G2375" s="59">
        <v>3647.92</v>
      </c>
      <c r="H2375" s="57">
        <v>443830886</v>
      </c>
      <c r="I2375" s="59">
        <v>0</v>
      </c>
      <c r="J2375" s="59">
        <v>0</v>
      </c>
      <c r="K2375" s="59">
        <v>0</v>
      </c>
      <c r="L2375" s="59">
        <v>-3.1</v>
      </c>
      <c r="M2375" s="59">
        <v>9870.3799999999992</v>
      </c>
      <c r="N2375" s="58" t="s">
        <v>1703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60">
        <v>45919.669872685183</v>
      </c>
      <c r="B2376" s="61">
        <v>444607129</v>
      </c>
      <c r="C2376" s="62" t="s">
        <v>36</v>
      </c>
      <c r="D2376" s="62" t="s">
        <v>37</v>
      </c>
      <c r="E2376" s="62" t="s">
        <v>46</v>
      </c>
      <c r="F2376" s="62" t="s">
        <v>119</v>
      </c>
      <c r="G2376" s="63">
        <v>3647.92</v>
      </c>
      <c r="H2376" s="61">
        <v>443830887</v>
      </c>
      <c r="I2376" s="63">
        <v>0</v>
      </c>
      <c r="J2376" s="63">
        <v>0</v>
      </c>
      <c r="K2376" s="63">
        <v>0</v>
      </c>
      <c r="L2376" s="63">
        <v>-3.1</v>
      </c>
      <c r="M2376" s="63">
        <v>9867.2800000000007</v>
      </c>
      <c r="N2376" s="62" t="s">
        <v>1703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6">
        <v>45919.669895833336</v>
      </c>
      <c r="B2377" s="57">
        <v>444607144</v>
      </c>
      <c r="C2377" s="58" t="s">
        <v>36</v>
      </c>
      <c r="D2377" s="58" t="s">
        <v>37</v>
      </c>
      <c r="E2377" s="58" t="s">
        <v>46</v>
      </c>
      <c r="F2377" s="58" t="s">
        <v>119</v>
      </c>
      <c r="G2377" s="59">
        <v>3648.07</v>
      </c>
      <c r="H2377" s="57">
        <v>443830903</v>
      </c>
      <c r="I2377" s="59">
        <v>0</v>
      </c>
      <c r="J2377" s="59">
        <v>0</v>
      </c>
      <c r="K2377" s="59">
        <v>0</v>
      </c>
      <c r="L2377" s="59">
        <v>-0.41</v>
      </c>
      <c r="M2377" s="59">
        <v>9866.8700000000008</v>
      </c>
      <c r="N2377" s="58" t="s">
        <v>1704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60">
        <v>45919.670104166667</v>
      </c>
      <c r="B2378" s="61">
        <v>444607668</v>
      </c>
      <c r="C2378" s="62" t="s">
        <v>36</v>
      </c>
      <c r="D2378" s="62" t="s">
        <v>38</v>
      </c>
      <c r="E2378" s="62" t="s">
        <v>45</v>
      </c>
      <c r="F2378" s="62" t="s">
        <v>119</v>
      </c>
      <c r="G2378" s="63">
        <v>3647.58</v>
      </c>
      <c r="H2378" s="61">
        <v>443831443</v>
      </c>
      <c r="I2378" s="63">
        <v>0</v>
      </c>
      <c r="J2378" s="63">
        <v>0</v>
      </c>
      <c r="K2378" s="63">
        <v>0</v>
      </c>
      <c r="L2378" s="63">
        <v>0</v>
      </c>
      <c r="M2378" s="63">
        <v>9866.8700000000008</v>
      </c>
      <c r="N2378" s="62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6">
        <v>45919.670798611114</v>
      </c>
      <c r="B2379" s="57">
        <v>444608295</v>
      </c>
      <c r="C2379" s="58" t="s">
        <v>36</v>
      </c>
      <c r="D2379" s="58" t="s">
        <v>38</v>
      </c>
      <c r="E2379" s="58" t="s">
        <v>45</v>
      </c>
      <c r="F2379" s="58" t="s">
        <v>119</v>
      </c>
      <c r="G2379" s="59">
        <v>3646.77</v>
      </c>
      <c r="H2379" s="57">
        <v>443832102</v>
      </c>
      <c r="I2379" s="59">
        <v>0</v>
      </c>
      <c r="J2379" s="59">
        <v>0</v>
      </c>
      <c r="K2379" s="59">
        <v>0</v>
      </c>
      <c r="L2379" s="59">
        <v>0</v>
      </c>
      <c r="M2379" s="59">
        <v>9866.8700000000008</v>
      </c>
      <c r="N2379" s="5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60">
        <v>45919.670810185184</v>
      </c>
      <c r="B2380" s="61">
        <v>444608298</v>
      </c>
      <c r="C2380" s="62" t="s">
        <v>36</v>
      </c>
      <c r="D2380" s="62" t="s">
        <v>38</v>
      </c>
      <c r="E2380" s="62" t="s">
        <v>45</v>
      </c>
      <c r="F2380" s="62" t="s">
        <v>119</v>
      </c>
      <c r="G2380" s="63">
        <v>3646.75</v>
      </c>
      <c r="H2380" s="61">
        <v>443832107</v>
      </c>
      <c r="I2380" s="63">
        <v>0</v>
      </c>
      <c r="J2380" s="63">
        <v>0</v>
      </c>
      <c r="K2380" s="63">
        <v>0</v>
      </c>
      <c r="L2380" s="63">
        <v>0</v>
      </c>
      <c r="M2380" s="63">
        <v>9866.8700000000008</v>
      </c>
      <c r="N2380" s="62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6">
        <v>45919.672303240739</v>
      </c>
      <c r="B2381" s="57">
        <v>444609571</v>
      </c>
      <c r="C2381" s="58" t="s">
        <v>36</v>
      </c>
      <c r="D2381" s="58" t="s">
        <v>38</v>
      </c>
      <c r="E2381" s="58" t="s">
        <v>45</v>
      </c>
      <c r="F2381" s="58" t="s">
        <v>119</v>
      </c>
      <c r="G2381" s="59">
        <v>3645.69</v>
      </c>
      <c r="H2381" s="57">
        <v>443833435</v>
      </c>
      <c r="I2381" s="59">
        <v>0</v>
      </c>
      <c r="J2381" s="59">
        <v>0</v>
      </c>
      <c r="K2381" s="59">
        <v>0</v>
      </c>
      <c r="L2381" s="59">
        <v>0</v>
      </c>
      <c r="M2381" s="59">
        <v>9866.8700000000008</v>
      </c>
      <c r="N2381" s="58" t="s">
        <v>115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60">
        <v>45919.672303240739</v>
      </c>
      <c r="B2382" s="61">
        <v>444609576</v>
      </c>
      <c r="C2382" s="62" t="s">
        <v>36</v>
      </c>
      <c r="D2382" s="62" t="s">
        <v>38</v>
      </c>
      <c r="E2382" s="62" t="s">
        <v>45</v>
      </c>
      <c r="F2382" s="62" t="s">
        <v>119</v>
      </c>
      <c r="G2382" s="63">
        <v>3645.53</v>
      </c>
      <c r="H2382" s="61">
        <v>443833440</v>
      </c>
      <c r="I2382" s="63">
        <v>0</v>
      </c>
      <c r="J2382" s="63">
        <v>0</v>
      </c>
      <c r="K2382" s="63">
        <v>0</v>
      </c>
      <c r="L2382" s="63">
        <v>0</v>
      </c>
      <c r="M2382" s="63">
        <v>9866.8700000000008</v>
      </c>
      <c r="N2382" s="62" t="s">
        <v>114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6">
        <v>45919.672303240739</v>
      </c>
      <c r="B2383" s="57">
        <v>444609578</v>
      </c>
      <c r="C2383" s="58" t="s">
        <v>36</v>
      </c>
      <c r="D2383" s="58" t="s">
        <v>38</v>
      </c>
      <c r="E2383" s="58" t="s">
        <v>45</v>
      </c>
      <c r="F2383" s="58" t="s">
        <v>119</v>
      </c>
      <c r="G2383" s="59">
        <v>3645.54</v>
      </c>
      <c r="H2383" s="57">
        <v>443833442</v>
      </c>
      <c r="I2383" s="59">
        <v>0</v>
      </c>
      <c r="J2383" s="59">
        <v>0</v>
      </c>
      <c r="K2383" s="59">
        <v>0</v>
      </c>
      <c r="L2383" s="59">
        <v>0</v>
      </c>
      <c r="M2383" s="59">
        <v>9866.8700000000008</v>
      </c>
      <c r="N2383" s="58" t="s">
        <v>118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60">
        <v>45919.672314814816</v>
      </c>
      <c r="B2384" s="61">
        <v>444609582</v>
      </c>
      <c r="C2384" s="62" t="s">
        <v>36</v>
      </c>
      <c r="D2384" s="62" t="s">
        <v>38</v>
      </c>
      <c r="E2384" s="62" t="s">
        <v>45</v>
      </c>
      <c r="F2384" s="62" t="s">
        <v>119</v>
      </c>
      <c r="G2384" s="63">
        <v>3645.54</v>
      </c>
      <c r="H2384" s="61">
        <v>443833446</v>
      </c>
      <c r="I2384" s="63">
        <v>0</v>
      </c>
      <c r="J2384" s="63">
        <v>0</v>
      </c>
      <c r="K2384" s="63">
        <v>0</v>
      </c>
      <c r="L2384" s="63">
        <v>0</v>
      </c>
      <c r="M2384" s="63">
        <v>9866.8700000000008</v>
      </c>
      <c r="N2384" s="62" t="s">
        <v>1384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6">
        <v>45919.672997685186</v>
      </c>
      <c r="B2385" s="57">
        <v>444609987</v>
      </c>
      <c r="C2385" s="58" t="s">
        <v>36</v>
      </c>
      <c r="D2385" s="58" t="s">
        <v>38</v>
      </c>
      <c r="E2385" s="58" t="s">
        <v>45</v>
      </c>
      <c r="F2385" s="58" t="s">
        <v>119</v>
      </c>
      <c r="G2385" s="59">
        <v>3646.49</v>
      </c>
      <c r="H2385" s="57">
        <v>443833873</v>
      </c>
      <c r="I2385" s="59">
        <v>0</v>
      </c>
      <c r="J2385" s="59">
        <v>0</v>
      </c>
      <c r="K2385" s="59">
        <v>0</v>
      </c>
      <c r="L2385" s="59">
        <v>0</v>
      </c>
      <c r="M2385" s="59">
        <v>9866.8700000000008</v>
      </c>
      <c r="N2385" s="5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60">
        <v>45919.672997685186</v>
      </c>
      <c r="B2386" s="61">
        <v>444609989</v>
      </c>
      <c r="C2386" s="62" t="s">
        <v>36</v>
      </c>
      <c r="D2386" s="62" t="s">
        <v>38</v>
      </c>
      <c r="E2386" s="62" t="s">
        <v>45</v>
      </c>
      <c r="F2386" s="62" t="s">
        <v>119</v>
      </c>
      <c r="G2386" s="63">
        <v>3646.49</v>
      </c>
      <c r="H2386" s="61">
        <v>443833875</v>
      </c>
      <c r="I2386" s="63">
        <v>0</v>
      </c>
      <c r="J2386" s="63">
        <v>0</v>
      </c>
      <c r="K2386" s="63">
        <v>0</v>
      </c>
      <c r="L2386" s="63">
        <v>0</v>
      </c>
      <c r="M2386" s="63">
        <v>9866.8700000000008</v>
      </c>
      <c r="N2386" s="62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6">
        <v>45919.672997685186</v>
      </c>
      <c r="B2387" s="57">
        <v>444609991</v>
      </c>
      <c r="C2387" s="58" t="s">
        <v>36</v>
      </c>
      <c r="D2387" s="58" t="s">
        <v>38</v>
      </c>
      <c r="E2387" s="58" t="s">
        <v>45</v>
      </c>
      <c r="F2387" s="58" t="s">
        <v>119</v>
      </c>
      <c r="G2387" s="59">
        <v>3646.47</v>
      </c>
      <c r="H2387" s="57">
        <v>443833877</v>
      </c>
      <c r="I2387" s="59">
        <v>0</v>
      </c>
      <c r="J2387" s="59">
        <v>0</v>
      </c>
      <c r="K2387" s="59">
        <v>0</v>
      </c>
      <c r="L2387" s="59">
        <v>0</v>
      </c>
      <c r="M2387" s="59">
        <v>9866.8700000000008</v>
      </c>
      <c r="N2387" s="5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60">
        <v>45919.673009259262</v>
      </c>
      <c r="B2388" s="61">
        <v>444609993</v>
      </c>
      <c r="C2388" s="62" t="s">
        <v>36</v>
      </c>
      <c r="D2388" s="62" t="s">
        <v>38</v>
      </c>
      <c r="E2388" s="62" t="s">
        <v>45</v>
      </c>
      <c r="F2388" s="62" t="s">
        <v>119</v>
      </c>
      <c r="G2388" s="63">
        <v>3646.38</v>
      </c>
      <c r="H2388" s="61">
        <v>443833879</v>
      </c>
      <c r="I2388" s="63">
        <v>0</v>
      </c>
      <c r="J2388" s="63">
        <v>0</v>
      </c>
      <c r="K2388" s="63">
        <v>0</v>
      </c>
      <c r="L2388" s="63">
        <v>0</v>
      </c>
      <c r="M2388" s="63">
        <v>9866.8700000000008</v>
      </c>
      <c r="N2388" s="62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6">
        <v>45919.673692129632</v>
      </c>
      <c r="B2389" s="57">
        <v>444610334</v>
      </c>
      <c r="C2389" s="58" t="s">
        <v>36</v>
      </c>
      <c r="D2389" s="58" t="s">
        <v>38</v>
      </c>
      <c r="E2389" s="58" t="s">
        <v>45</v>
      </c>
      <c r="F2389" s="58" t="s">
        <v>119</v>
      </c>
      <c r="G2389" s="59">
        <v>3646.5</v>
      </c>
      <c r="H2389" s="57">
        <v>443834252</v>
      </c>
      <c r="I2389" s="59">
        <v>0</v>
      </c>
      <c r="J2389" s="59">
        <v>0</v>
      </c>
      <c r="K2389" s="59">
        <v>0</v>
      </c>
      <c r="L2389" s="59">
        <v>0</v>
      </c>
      <c r="M2389" s="59">
        <v>9866.8700000000008</v>
      </c>
      <c r="N2389" s="58" t="s">
        <v>92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60">
        <v>45919.673692129632</v>
      </c>
      <c r="B2390" s="61">
        <v>444610339</v>
      </c>
      <c r="C2390" s="62" t="s">
        <v>36</v>
      </c>
      <c r="D2390" s="62" t="s">
        <v>38</v>
      </c>
      <c r="E2390" s="62" t="s">
        <v>45</v>
      </c>
      <c r="F2390" s="62" t="s">
        <v>119</v>
      </c>
      <c r="G2390" s="63">
        <v>3646.51</v>
      </c>
      <c r="H2390" s="61">
        <v>443834258</v>
      </c>
      <c r="I2390" s="63">
        <v>0</v>
      </c>
      <c r="J2390" s="63">
        <v>0</v>
      </c>
      <c r="K2390" s="63">
        <v>0</v>
      </c>
      <c r="L2390" s="63">
        <v>0</v>
      </c>
      <c r="M2390" s="63">
        <v>9866.8700000000008</v>
      </c>
      <c r="N2390" s="62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6">
        <v>45919.674467592595</v>
      </c>
      <c r="B2391" s="57">
        <v>444611056</v>
      </c>
      <c r="C2391" s="58" t="s">
        <v>36</v>
      </c>
      <c r="D2391" s="58" t="s">
        <v>37</v>
      </c>
      <c r="E2391" s="58" t="s">
        <v>46</v>
      </c>
      <c r="F2391" s="58" t="s">
        <v>119</v>
      </c>
      <c r="G2391" s="59">
        <v>3648.69</v>
      </c>
      <c r="H2391" s="57">
        <v>443834991</v>
      </c>
      <c r="I2391" s="59">
        <v>0</v>
      </c>
      <c r="J2391" s="59">
        <v>0</v>
      </c>
      <c r="K2391" s="59">
        <v>0</v>
      </c>
      <c r="L2391" s="59">
        <v>-3.16</v>
      </c>
      <c r="M2391" s="59">
        <v>9863.7099999999991</v>
      </c>
      <c r="N2391" s="58" t="s">
        <v>1705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60">
        <v>45919.674467592595</v>
      </c>
      <c r="B2392" s="61">
        <v>444611057</v>
      </c>
      <c r="C2392" s="62" t="s">
        <v>36</v>
      </c>
      <c r="D2392" s="62" t="s">
        <v>37</v>
      </c>
      <c r="E2392" s="62" t="s">
        <v>46</v>
      </c>
      <c r="F2392" s="62" t="s">
        <v>119</v>
      </c>
      <c r="G2392" s="63">
        <v>3648.69</v>
      </c>
      <c r="H2392" s="61">
        <v>443834992</v>
      </c>
      <c r="I2392" s="63">
        <v>0</v>
      </c>
      <c r="J2392" s="63">
        <v>0</v>
      </c>
      <c r="K2392" s="63">
        <v>0</v>
      </c>
      <c r="L2392" s="63">
        <v>-3.15</v>
      </c>
      <c r="M2392" s="63">
        <v>9860.56</v>
      </c>
      <c r="N2392" s="62" t="s">
        <v>1705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6">
        <v>45919.674467592595</v>
      </c>
      <c r="B2393" s="57">
        <v>444611058</v>
      </c>
      <c r="C2393" s="58" t="s">
        <v>36</v>
      </c>
      <c r="D2393" s="58" t="s">
        <v>37</v>
      </c>
      <c r="E2393" s="58" t="s">
        <v>46</v>
      </c>
      <c r="F2393" s="58" t="s">
        <v>119</v>
      </c>
      <c r="G2393" s="59">
        <v>3648.69</v>
      </c>
      <c r="H2393" s="57">
        <v>443834993</v>
      </c>
      <c r="I2393" s="59">
        <v>0</v>
      </c>
      <c r="J2393" s="59">
        <v>0</v>
      </c>
      <c r="K2393" s="59">
        <v>0</v>
      </c>
      <c r="L2393" s="59">
        <v>-3.15</v>
      </c>
      <c r="M2393" s="59">
        <v>9857.41</v>
      </c>
      <c r="N2393" s="58" t="s">
        <v>1705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60">
        <v>45919.674479166664</v>
      </c>
      <c r="B2394" s="61">
        <v>444611067</v>
      </c>
      <c r="C2394" s="62" t="s">
        <v>36</v>
      </c>
      <c r="D2394" s="62" t="s">
        <v>37</v>
      </c>
      <c r="E2394" s="62" t="s">
        <v>46</v>
      </c>
      <c r="F2394" s="62" t="s">
        <v>119</v>
      </c>
      <c r="G2394" s="63">
        <v>3648.7</v>
      </c>
      <c r="H2394" s="61">
        <v>443835002</v>
      </c>
      <c r="I2394" s="63">
        <v>0</v>
      </c>
      <c r="J2394" s="63">
        <v>0</v>
      </c>
      <c r="K2394" s="63">
        <v>0</v>
      </c>
      <c r="L2394" s="63">
        <v>-3.01</v>
      </c>
      <c r="M2394" s="63">
        <v>9854.4</v>
      </c>
      <c r="N2394" s="62" t="s">
        <v>1706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6">
        <v>45919.674699074072</v>
      </c>
      <c r="B2395" s="57">
        <v>444611854</v>
      </c>
      <c r="C2395" s="58" t="s">
        <v>36</v>
      </c>
      <c r="D2395" s="58" t="s">
        <v>37</v>
      </c>
      <c r="E2395" s="58" t="s">
        <v>46</v>
      </c>
      <c r="F2395" s="58" t="s">
        <v>119</v>
      </c>
      <c r="G2395" s="59">
        <v>3649</v>
      </c>
      <c r="H2395" s="57">
        <v>443835798</v>
      </c>
      <c r="I2395" s="59">
        <v>0</v>
      </c>
      <c r="J2395" s="59">
        <v>0</v>
      </c>
      <c r="K2395" s="59">
        <v>0</v>
      </c>
      <c r="L2395" s="59">
        <v>-2.5299999999999998</v>
      </c>
      <c r="M2395" s="59">
        <v>9851.8700000000008</v>
      </c>
      <c r="N2395" s="58" t="s">
        <v>1707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60">
        <v>45919.674756944441</v>
      </c>
      <c r="B2396" s="61">
        <v>444611975</v>
      </c>
      <c r="C2396" s="62" t="s">
        <v>36</v>
      </c>
      <c r="D2396" s="62" t="s">
        <v>37</v>
      </c>
      <c r="E2396" s="62" t="s">
        <v>46</v>
      </c>
      <c r="F2396" s="62" t="s">
        <v>119</v>
      </c>
      <c r="G2396" s="63">
        <v>3649.53</v>
      </c>
      <c r="H2396" s="61">
        <v>443835920</v>
      </c>
      <c r="I2396" s="63">
        <v>0</v>
      </c>
      <c r="J2396" s="63">
        <v>0</v>
      </c>
      <c r="K2396" s="63">
        <v>0</v>
      </c>
      <c r="L2396" s="63">
        <v>-3.04</v>
      </c>
      <c r="M2396" s="63">
        <v>9848.83</v>
      </c>
      <c r="N2396" s="62" t="s">
        <v>1708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6">
        <v>45919.674756944441</v>
      </c>
      <c r="B2397" s="57">
        <v>444611976</v>
      </c>
      <c r="C2397" s="58" t="s">
        <v>36</v>
      </c>
      <c r="D2397" s="58" t="s">
        <v>37</v>
      </c>
      <c r="E2397" s="58" t="s">
        <v>46</v>
      </c>
      <c r="F2397" s="58" t="s">
        <v>119</v>
      </c>
      <c r="G2397" s="59">
        <v>3649.53</v>
      </c>
      <c r="H2397" s="57">
        <v>443835921</v>
      </c>
      <c r="I2397" s="59">
        <v>0</v>
      </c>
      <c r="J2397" s="59">
        <v>0</v>
      </c>
      <c r="K2397" s="59">
        <v>0</v>
      </c>
      <c r="L2397" s="59">
        <v>-3.04</v>
      </c>
      <c r="M2397" s="59">
        <v>9845.7900000000009</v>
      </c>
      <c r="N2397" s="58" t="s">
        <v>1708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60">
        <v>45919.674756944441</v>
      </c>
      <c r="B2398" s="61">
        <v>444611977</v>
      </c>
      <c r="C2398" s="62" t="s">
        <v>36</v>
      </c>
      <c r="D2398" s="62" t="s">
        <v>37</v>
      </c>
      <c r="E2398" s="62" t="s">
        <v>46</v>
      </c>
      <c r="F2398" s="62" t="s">
        <v>119</v>
      </c>
      <c r="G2398" s="63">
        <v>3649.53</v>
      </c>
      <c r="H2398" s="61">
        <v>443835922</v>
      </c>
      <c r="I2398" s="63">
        <v>0</v>
      </c>
      <c r="J2398" s="63">
        <v>0</v>
      </c>
      <c r="K2398" s="63">
        <v>0</v>
      </c>
      <c r="L2398" s="63">
        <v>-3.15</v>
      </c>
      <c r="M2398" s="63">
        <v>9842.64</v>
      </c>
      <c r="N2398" s="62" t="s">
        <v>1708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6">
        <v>45919.674756944441</v>
      </c>
      <c r="B2399" s="57">
        <v>444611978</v>
      </c>
      <c r="C2399" s="58" t="s">
        <v>36</v>
      </c>
      <c r="D2399" s="58" t="s">
        <v>37</v>
      </c>
      <c r="E2399" s="58" t="s">
        <v>46</v>
      </c>
      <c r="F2399" s="58" t="s">
        <v>119</v>
      </c>
      <c r="G2399" s="59">
        <v>3649.53</v>
      </c>
      <c r="H2399" s="57">
        <v>443835923</v>
      </c>
      <c r="I2399" s="59">
        <v>0</v>
      </c>
      <c r="J2399" s="59">
        <v>0</v>
      </c>
      <c r="K2399" s="59">
        <v>0</v>
      </c>
      <c r="L2399" s="59">
        <v>-3.03</v>
      </c>
      <c r="M2399" s="59">
        <v>9839.61</v>
      </c>
      <c r="N2399" s="58" t="s">
        <v>1709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60">
        <v>45919.674756944441</v>
      </c>
      <c r="B2400" s="61">
        <v>444611979</v>
      </c>
      <c r="C2400" s="62" t="s">
        <v>36</v>
      </c>
      <c r="D2400" s="62" t="s">
        <v>37</v>
      </c>
      <c r="E2400" s="62" t="s">
        <v>46</v>
      </c>
      <c r="F2400" s="62" t="s">
        <v>119</v>
      </c>
      <c r="G2400" s="63">
        <v>3649.53</v>
      </c>
      <c r="H2400" s="61">
        <v>443835924</v>
      </c>
      <c r="I2400" s="63">
        <v>0</v>
      </c>
      <c r="J2400" s="63">
        <v>0</v>
      </c>
      <c r="K2400" s="63">
        <v>0</v>
      </c>
      <c r="L2400" s="63">
        <v>-3.02</v>
      </c>
      <c r="M2400" s="63">
        <v>9836.59</v>
      </c>
      <c r="N2400" s="62" t="s">
        <v>1709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6">
        <v>45919.67496527778</v>
      </c>
      <c r="B2401" s="57">
        <v>444612918</v>
      </c>
      <c r="C2401" s="58" t="s">
        <v>36</v>
      </c>
      <c r="D2401" s="58" t="s">
        <v>37</v>
      </c>
      <c r="E2401" s="58" t="s">
        <v>46</v>
      </c>
      <c r="F2401" s="58" t="s">
        <v>119</v>
      </c>
      <c r="G2401" s="59">
        <v>3649.79</v>
      </c>
      <c r="H2401" s="57">
        <v>443836616</v>
      </c>
      <c r="I2401" s="59">
        <v>0</v>
      </c>
      <c r="J2401" s="59">
        <v>0</v>
      </c>
      <c r="K2401" s="59">
        <v>0</v>
      </c>
      <c r="L2401" s="59">
        <v>-3.02</v>
      </c>
      <c r="M2401" s="59">
        <v>9833.57</v>
      </c>
      <c r="N2401" s="58" t="s">
        <v>1710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60">
        <v>45919.67496527778</v>
      </c>
      <c r="B2402" s="61">
        <v>444612919</v>
      </c>
      <c r="C2402" s="62" t="s">
        <v>36</v>
      </c>
      <c r="D2402" s="62" t="s">
        <v>37</v>
      </c>
      <c r="E2402" s="62" t="s">
        <v>46</v>
      </c>
      <c r="F2402" s="62" t="s">
        <v>119</v>
      </c>
      <c r="G2402" s="63">
        <v>3649.79</v>
      </c>
      <c r="H2402" s="61">
        <v>443836617</v>
      </c>
      <c r="I2402" s="63">
        <v>0</v>
      </c>
      <c r="J2402" s="63">
        <v>0</v>
      </c>
      <c r="K2402" s="63">
        <v>0</v>
      </c>
      <c r="L2402" s="63">
        <v>-3.04</v>
      </c>
      <c r="M2402" s="63">
        <v>9830.5300000000007</v>
      </c>
      <c r="N2402" s="62" t="s">
        <v>1710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6">
        <v>45919.675023148149</v>
      </c>
      <c r="B2403" s="57">
        <v>444613280</v>
      </c>
      <c r="C2403" s="58" t="s">
        <v>36</v>
      </c>
      <c r="D2403" s="58" t="s">
        <v>37</v>
      </c>
      <c r="E2403" s="58" t="s">
        <v>46</v>
      </c>
      <c r="F2403" s="58" t="s">
        <v>119</v>
      </c>
      <c r="G2403" s="59">
        <v>3650.62</v>
      </c>
      <c r="H2403" s="57">
        <v>443836956</v>
      </c>
      <c r="I2403" s="59">
        <v>0</v>
      </c>
      <c r="J2403" s="59">
        <v>0</v>
      </c>
      <c r="K2403" s="59">
        <v>0</v>
      </c>
      <c r="L2403" s="59">
        <v>-3.04</v>
      </c>
      <c r="M2403" s="59">
        <v>9827.49</v>
      </c>
      <c r="N2403" s="58" t="s">
        <v>1711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60">
        <v>45919.677511574075</v>
      </c>
      <c r="B2404" s="61">
        <v>444616750</v>
      </c>
      <c r="C2404" s="62" t="s">
        <v>36</v>
      </c>
      <c r="D2404" s="62" t="s">
        <v>37</v>
      </c>
      <c r="E2404" s="62" t="s">
        <v>45</v>
      </c>
      <c r="F2404" s="62" t="s">
        <v>119</v>
      </c>
      <c r="G2404" s="63">
        <v>3652.4</v>
      </c>
      <c r="H2404" s="61">
        <v>443840520</v>
      </c>
      <c r="I2404" s="63">
        <v>0</v>
      </c>
      <c r="J2404" s="63">
        <v>0</v>
      </c>
      <c r="K2404" s="63">
        <v>0</v>
      </c>
      <c r="L2404" s="63">
        <v>0</v>
      </c>
      <c r="M2404" s="63">
        <v>9827.49</v>
      </c>
      <c r="N2404" s="62" t="s">
        <v>118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6">
        <v>45919.677511574075</v>
      </c>
      <c r="B2405" s="57">
        <v>444616753</v>
      </c>
      <c r="C2405" s="58" t="s">
        <v>36</v>
      </c>
      <c r="D2405" s="58" t="s">
        <v>37</v>
      </c>
      <c r="E2405" s="58" t="s">
        <v>45</v>
      </c>
      <c r="F2405" s="58" t="s">
        <v>119</v>
      </c>
      <c r="G2405" s="59">
        <v>3652.38</v>
      </c>
      <c r="H2405" s="57">
        <v>443840523</v>
      </c>
      <c r="I2405" s="59">
        <v>0</v>
      </c>
      <c r="J2405" s="59">
        <v>0</v>
      </c>
      <c r="K2405" s="59">
        <v>0</v>
      </c>
      <c r="L2405" s="59">
        <v>0</v>
      </c>
      <c r="M2405" s="59">
        <v>9827.49</v>
      </c>
      <c r="N2405" s="58" t="s">
        <v>1384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60">
        <v>45919.677511574075</v>
      </c>
      <c r="B2406" s="61">
        <v>444616754</v>
      </c>
      <c r="C2406" s="62" t="s">
        <v>36</v>
      </c>
      <c r="D2406" s="62" t="s">
        <v>37</v>
      </c>
      <c r="E2406" s="62" t="s">
        <v>45</v>
      </c>
      <c r="F2406" s="62" t="s">
        <v>119</v>
      </c>
      <c r="G2406" s="63">
        <v>3652.51</v>
      </c>
      <c r="H2406" s="61">
        <v>443840524</v>
      </c>
      <c r="I2406" s="63">
        <v>0</v>
      </c>
      <c r="J2406" s="63">
        <v>0</v>
      </c>
      <c r="K2406" s="63">
        <v>0</v>
      </c>
      <c r="L2406" s="63">
        <v>0</v>
      </c>
      <c r="M2406" s="63">
        <v>9827.49</v>
      </c>
      <c r="N2406" s="62" t="s">
        <v>115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6">
        <v>45919.677523148152</v>
      </c>
      <c r="B2407" s="57">
        <v>444616756</v>
      </c>
      <c r="C2407" s="58" t="s">
        <v>36</v>
      </c>
      <c r="D2407" s="58" t="s">
        <v>37</v>
      </c>
      <c r="E2407" s="58" t="s">
        <v>45</v>
      </c>
      <c r="F2407" s="58" t="s">
        <v>119</v>
      </c>
      <c r="G2407" s="59">
        <v>3652.51</v>
      </c>
      <c r="H2407" s="57">
        <v>443840526</v>
      </c>
      <c r="I2407" s="59">
        <v>0</v>
      </c>
      <c r="J2407" s="59">
        <v>0</v>
      </c>
      <c r="K2407" s="59">
        <v>0</v>
      </c>
      <c r="L2407" s="59">
        <v>0</v>
      </c>
      <c r="M2407" s="59">
        <v>9827.49</v>
      </c>
      <c r="N2407" s="58" t="s">
        <v>114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60">
        <v>45919.679375</v>
      </c>
      <c r="B2408" s="61">
        <v>444619203</v>
      </c>
      <c r="C2408" s="62" t="s">
        <v>36</v>
      </c>
      <c r="D2408" s="62" t="s">
        <v>38</v>
      </c>
      <c r="E2408" s="62" t="s">
        <v>46</v>
      </c>
      <c r="F2408" s="62" t="s">
        <v>119</v>
      </c>
      <c r="G2408" s="63">
        <v>3654</v>
      </c>
      <c r="H2408" s="61">
        <v>443843110</v>
      </c>
      <c r="I2408" s="63">
        <v>0</v>
      </c>
      <c r="J2408" s="63">
        <v>0</v>
      </c>
      <c r="K2408" s="63">
        <v>0</v>
      </c>
      <c r="L2408" s="63">
        <v>1.62</v>
      </c>
      <c r="M2408" s="63">
        <v>9829.11</v>
      </c>
      <c r="N2408" s="62" t="s">
        <v>1712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6">
        <v>45919.679386574076</v>
      </c>
      <c r="B2409" s="57">
        <v>444619210</v>
      </c>
      <c r="C2409" s="58" t="s">
        <v>36</v>
      </c>
      <c r="D2409" s="58" t="s">
        <v>38</v>
      </c>
      <c r="E2409" s="58" t="s">
        <v>46</v>
      </c>
      <c r="F2409" s="58" t="s">
        <v>119</v>
      </c>
      <c r="G2409" s="59">
        <v>3653.97</v>
      </c>
      <c r="H2409" s="57">
        <v>443843118</v>
      </c>
      <c r="I2409" s="59">
        <v>0</v>
      </c>
      <c r="J2409" s="59">
        <v>0</v>
      </c>
      <c r="K2409" s="59">
        <v>0</v>
      </c>
      <c r="L2409" s="59">
        <v>1.46</v>
      </c>
      <c r="M2409" s="59">
        <v>9830.57</v>
      </c>
      <c r="N2409" s="58" t="s">
        <v>1713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60">
        <v>45919.679479166669</v>
      </c>
      <c r="B2410" s="61">
        <v>444619269</v>
      </c>
      <c r="C2410" s="62" t="s">
        <v>36</v>
      </c>
      <c r="D2410" s="62" t="s">
        <v>37</v>
      </c>
      <c r="E2410" s="62" t="s">
        <v>45</v>
      </c>
      <c r="F2410" s="62" t="s">
        <v>119</v>
      </c>
      <c r="G2410" s="63">
        <v>3654.36</v>
      </c>
      <c r="H2410" s="61">
        <v>443843186</v>
      </c>
      <c r="I2410" s="63">
        <v>0</v>
      </c>
      <c r="J2410" s="63">
        <v>0</v>
      </c>
      <c r="K2410" s="63">
        <v>0</v>
      </c>
      <c r="L2410" s="63">
        <v>0</v>
      </c>
      <c r="M2410" s="63">
        <v>9830.57</v>
      </c>
      <c r="N2410" s="62" t="s">
        <v>115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6">
        <v>45919.679479166669</v>
      </c>
      <c r="B2411" s="57">
        <v>444619270</v>
      </c>
      <c r="C2411" s="58" t="s">
        <v>36</v>
      </c>
      <c r="D2411" s="58" t="s">
        <v>37</v>
      </c>
      <c r="E2411" s="58" t="s">
        <v>45</v>
      </c>
      <c r="F2411" s="58" t="s">
        <v>119</v>
      </c>
      <c r="G2411" s="59">
        <v>3654.43</v>
      </c>
      <c r="H2411" s="57">
        <v>443843187</v>
      </c>
      <c r="I2411" s="59">
        <v>0</v>
      </c>
      <c r="J2411" s="59">
        <v>0</v>
      </c>
      <c r="K2411" s="59">
        <v>0</v>
      </c>
      <c r="L2411" s="59">
        <v>0</v>
      </c>
      <c r="M2411" s="59">
        <v>9830.57</v>
      </c>
      <c r="N2411" s="58" t="s">
        <v>1384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60">
        <v>45919.680636574078</v>
      </c>
      <c r="B2412" s="61">
        <v>444620008</v>
      </c>
      <c r="C2412" s="62" t="s">
        <v>36</v>
      </c>
      <c r="D2412" s="62" t="s">
        <v>37</v>
      </c>
      <c r="E2412" s="62" t="s">
        <v>45</v>
      </c>
      <c r="F2412" s="62" t="s">
        <v>119</v>
      </c>
      <c r="G2412" s="63">
        <v>3653.46</v>
      </c>
      <c r="H2412" s="61">
        <v>443843989</v>
      </c>
      <c r="I2412" s="63">
        <v>0</v>
      </c>
      <c r="J2412" s="63">
        <v>0</v>
      </c>
      <c r="K2412" s="63">
        <v>0</v>
      </c>
      <c r="L2412" s="63">
        <v>0</v>
      </c>
      <c r="M2412" s="63">
        <v>9830.57</v>
      </c>
      <c r="N2412" s="62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6">
        <v>45919.680636574078</v>
      </c>
      <c r="B2413" s="57">
        <v>444620010</v>
      </c>
      <c r="C2413" s="58" t="s">
        <v>36</v>
      </c>
      <c r="D2413" s="58" t="s">
        <v>37</v>
      </c>
      <c r="E2413" s="58" t="s">
        <v>45</v>
      </c>
      <c r="F2413" s="58" t="s">
        <v>119</v>
      </c>
      <c r="G2413" s="59">
        <v>3653.56</v>
      </c>
      <c r="H2413" s="57">
        <v>443843992</v>
      </c>
      <c r="I2413" s="59">
        <v>0</v>
      </c>
      <c r="J2413" s="59">
        <v>0</v>
      </c>
      <c r="K2413" s="59">
        <v>0</v>
      </c>
      <c r="L2413" s="59">
        <v>0</v>
      </c>
      <c r="M2413" s="59">
        <v>9830.57</v>
      </c>
      <c r="N2413" s="58" t="s">
        <v>107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60">
        <v>45919.680636574078</v>
      </c>
      <c r="B2414" s="61">
        <v>444620011</v>
      </c>
      <c r="C2414" s="62" t="s">
        <v>36</v>
      </c>
      <c r="D2414" s="62" t="s">
        <v>37</v>
      </c>
      <c r="E2414" s="62" t="s">
        <v>45</v>
      </c>
      <c r="F2414" s="62" t="s">
        <v>119</v>
      </c>
      <c r="G2414" s="63">
        <v>3653.44</v>
      </c>
      <c r="H2414" s="61">
        <v>443843994</v>
      </c>
      <c r="I2414" s="63">
        <v>0</v>
      </c>
      <c r="J2414" s="63">
        <v>0</v>
      </c>
      <c r="K2414" s="63">
        <v>0</v>
      </c>
      <c r="L2414" s="63">
        <v>0</v>
      </c>
      <c r="M2414" s="63">
        <v>9830.57</v>
      </c>
      <c r="N2414" s="62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6">
        <v>45919.680636574078</v>
      </c>
      <c r="B2415" s="57">
        <v>444620015</v>
      </c>
      <c r="C2415" s="58" t="s">
        <v>36</v>
      </c>
      <c r="D2415" s="58" t="s">
        <v>37</v>
      </c>
      <c r="E2415" s="58" t="s">
        <v>45</v>
      </c>
      <c r="F2415" s="58" t="s">
        <v>119</v>
      </c>
      <c r="G2415" s="59">
        <v>3653.44</v>
      </c>
      <c r="H2415" s="57">
        <v>443843998</v>
      </c>
      <c r="I2415" s="59">
        <v>0</v>
      </c>
      <c r="J2415" s="59">
        <v>0</v>
      </c>
      <c r="K2415" s="59">
        <v>0</v>
      </c>
      <c r="L2415" s="59">
        <v>0</v>
      </c>
      <c r="M2415" s="59">
        <v>9830.57</v>
      </c>
      <c r="N2415" s="58" t="s">
        <v>113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60">
        <v>45919.680648148147</v>
      </c>
      <c r="B2416" s="61">
        <v>444620021</v>
      </c>
      <c r="C2416" s="62" t="s">
        <v>36</v>
      </c>
      <c r="D2416" s="62" t="s">
        <v>37</v>
      </c>
      <c r="E2416" s="62" t="s">
        <v>45</v>
      </c>
      <c r="F2416" s="62" t="s">
        <v>119</v>
      </c>
      <c r="G2416" s="63">
        <v>3653.45</v>
      </c>
      <c r="H2416" s="61">
        <v>443844004</v>
      </c>
      <c r="I2416" s="63">
        <v>0</v>
      </c>
      <c r="J2416" s="63">
        <v>0</v>
      </c>
      <c r="K2416" s="63">
        <v>0</v>
      </c>
      <c r="L2416" s="63">
        <v>0</v>
      </c>
      <c r="M2416" s="63">
        <v>9830.57</v>
      </c>
      <c r="N2416" s="62" t="s">
        <v>108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6">
        <v>45919.680648148147</v>
      </c>
      <c r="B2417" s="57">
        <v>444620025</v>
      </c>
      <c r="C2417" s="58" t="s">
        <v>36</v>
      </c>
      <c r="D2417" s="58" t="s">
        <v>37</v>
      </c>
      <c r="E2417" s="58" t="s">
        <v>45</v>
      </c>
      <c r="F2417" s="58" t="s">
        <v>119</v>
      </c>
      <c r="G2417" s="59">
        <v>3653.41</v>
      </c>
      <c r="H2417" s="57">
        <v>443844007</v>
      </c>
      <c r="I2417" s="59">
        <v>0</v>
      </c>
      <c r="J2417" s="59">
        <v>0</v>
      </c>
      <c r="K2417" s="59">
        <v>0</v>
      </c>
      <c r="L2417" s="59">
        <v>0</v>
      </c>
      <c r="M2417" s="59">
        <v>9830.57</v>
      </c>
      <c r="N2417" s="5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60">
        <v>45919.680648148147</v>
      </c>
      <c r="B2418" s="61">
        <v>444620028</v>
      </c>
      <c r="C2418" s="62" t="s">
        <v>36</v>
      </c>
      <c r="D2418" s="62" t="s">
        <v>37</v>
      </c>
      <c r="E2418" s="62" t="s">
        <v>45</v>
      </c>
      <c r="F2418" s="62" t="s">
        <v>119</v>
      </c>
      <c r="G2418" s="63">
        <v>3653.38</v>
      </c>
      <c r="H2418" s="61">
        <v>443844011</v>
      </c>
      <c r="I2418" s="63">
        <v>0</v>
      </c>
      <c r="J2418" s="63">
        <v>0</v>
      </c>
      <c r="K2418" s="63">
        <v>0</v>
      </c>
      <c r="L2418" s="63">
        <v>0</v>
      </c>
      <c r="M2418" s="63">
        <v>9830.57</v>
      </c>
      <c r="N2418" s="62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6">
        <v>45919.684120370373</v>
      </c>
      <c r="B2419" s="57">
        <v>444622304</v>
      </c>
      <c r="C2419" s="58" t="s">
        <v>36</v>
      </c>
      <c r="D2419" s="58" t="s">
        <v>38</v>
      </c>
      <c r="E2419" s="58" t="s">
        <v>46</v>
      </c>
      <c r="F2419" s="58" t="s">
        <v>119</v>
      </c>
      <c r="G2419" s="59">
        <v>3653.09</v>
      </c>
      <c r="H2419" s="57">
        <v>443846504</v>
      </c>
      <c r="I2419" s="59">
        <v>0</v>
      </c>
      <c r="J2419" s="59">
        <v>0</v>
      </c>
      <c r="K2419" s="59">
        <v>0</v>
      </c>
      <c r="L2419" s="59">
        <v>-0.37</v>
      </c>
      <c r="M2419" s="59">
        <v>9830.2000000000007</v>
      </c>
      <c r="N2419" s="58" t="s">
        <v>1714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60">
        <v>45919.684120370373</v>
      </c>
      <c r="B2420" s="61">
        <v>444622305</v>
      </c>
      <c r="C2420" s="62" t="s">
        <v>36</v>
      </c>
      <c r="D2420" s="62" t="s">
        <v>38</v>
      </c>
      <c r="E2420" s="62" t="s">
        <v>46</v>
      </c>
      <c r="F2420" s="62" t="s">
        <v>119</v>
      </c>
      <c r="G2420" s="63">
        <v>3653.09</v>
      </c>
      <c r="H2420" s="61">
        <v>443846505</v>
      </c>
      <c r="I2420" s="63">
        <v>0</v>
      </c>
      <c r="J2420" s="63">
        <v>0</v>
      </c>
      <c r="K2420" s="63">
        <v>0</v>
      </c>
      <c r="L2420" s="63">
        <v>-0.35</v>
      </c>
      <c r="M2420" s="63">
        <v>9829.85</v>
      </c>
      <c r="N2420" s="62" t="s">
        <v>1715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6">
        <v>45919.684120370373</v>
      </c>
      <c r="B2421" s="57">
        <v>444622306</v>
      </c>
      <c r="C2421" s="58" t="s">
        <v>36</v>
      </c>
      <c r="D2421" s="58" t="s">
        <v>38</v>
      </c>
      <c r="E2421" s="58" t="s">
        <v>46</v>
      </c>
      <c r="F2421" s="58" t="s">
        <v>119</v>
      </c>
      <c r="G2421" s="59">
        <v>3653.09</v>
      </c>
      <c r="H2421" s="57">
        <v>443846506</v>
      </c>
      <c r="I2421" s="59">
        <v>0</v>
      </c>
      <c r="J2421" s="59">
        <v>0</v>
      </c>
      <c r="K2421" s="59">
        <v>0</v>
      </c>
      <c r="L2421" s="59">
        <v>-0.36</v>
      </c>
      <c r="M2421" s="59">
        <v>9829.49</v>
      </c>
      <c r="N2421" s="58" t="s">
        <v>1715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60">
        <v>45919.684120370373</v>
      </c>
      <c r="B2422" s="61">
        <v>444622307</v>
      </c>
      <c r="C2422" s="62" t="s">
        <v>36</v>
      </c>
      <c r="D2422" s="62" t="s">
        <v>38</v>
      </c>
      <c r="E2422" s="62" t="s">
        <v>46</v>
      </c>
      <c r="F2422" s="62" t="s">
        <v>119</v>
      </c>
      <c r="G2422" s="63">
        <v>3653.09</v>
      </c>
      <c r="H2422" s="61">
        <v>443846507</v>
      </c>
      <c r="I2422" s="63">
        <v>0</v>
      </c>
      <c r="J2422" s="63">
        <v>0</v>
      </c>
      <c r="K2422" s="63">
        <v>0</v>
      </c>
      <c r="L2422" s="63">
        <v>-0.32</v>
      </c>
      <c r="M2422" s="63">
        <v>9829.17</v>
      </c>
      <c r="N2422" s="62" t="s">
        <v>1714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6">
        <v>45919.684120370373</v>
      </c>
      <c r="B2423" s="57">
        <v>444622308</v>
      </c>
      <c r="C2423" s="58" t="s">
        <v>36</v>
      </c>
      <c r="D2423" s="58" t="s">
        <v>38</v>
      </c>
      <c r="E2423" s="58" t="s">
        <v>46</v>
      </c>
      <c r="F2423" s="58" t="s">
        <v>119</v>
      </c>
      <c r="G2423" s="59">
        <v>3653.09</v>
      </c>
      <c r="H2423" s="57">
        <v>443846508</v>
      </c>
      <c r="I2423" s="59">
        <v>0</v>
      </c>
      <c r="J2423" s="59">
        <v>0</v>
      </c>
      <c r="K2423" s="59">
        <v>0</v>
      </c>
      <c r="L2423" s="59">
        <v>-0.28999999999999998</v>
      </c>
      <c r="M2423" s="59">
        <v>9828.8799999999992</v>
      </c>
      <c r="N2423" s="58" t="s">
        <v>1714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60">
        <v>45919.684224537035</v>
      </c>
      <c r="B2424" s="61">
        <v>444622406</v>
      </c>
      <c r="C2424" s="62" t="s">
        <v>36</v>
      </c>
      <c r="D2424" s="62" t="s">
        <v>37</v>
      </c>
      <c r="E2424" s="62" t="s">
        <v>45</v>
      </c>
      <c r="F2424" s="62" t="s">
        <v>119</v>
      </c>
      <c r="G2424" s="63">
        <v>3653.94</v>
      </c>
      <c r="H2424" s="61">
        <v>443846612</v>
      </c>
      <c r="I2424" s="63">
        <v>0</v>
      </c>
      <c r="J2424" s="63">
        <v>0</v>
      </c>
      <c r="K2424" s="63">
        <v>0</v>
      </c>
      <c r="L2424" s="63">
        <v>0</v>
      </c>
      <c r="M2424" s="63">
        <v>9828.8799999999992</v>
      </c>
      <c r="N2424" s="62" t="s">
        <v>108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6">
        <v>45919.684224537035</v>
      </c>
      <c r="B2425" s="57">
        <v>444622411</v>
      </c>
      <c r="C2425" s="58" t="s">
        <v>36</v>
      </c>
      <c r="D2425" s="58" t="s">
        <v>37</v>
      </c>
      <c r="E2425" s="58" t="s">
        <v>45</v>
      </c>
      <c r="F2425" s="58" t="s">
        <v>119</v>
      </c>
      <c r="G2425" s="59">
        <v>3653.93</v>
      </c>
      <c r="H2425" s="57">
        <v>443846618</v>
      </c>
      <c r="I2425" s="59">
        <v>0</v>
      </c>
      <c r="J2425" s="59">
        <v>0</v>
      </c>
      <c r="K2425" s="59">
        <v>0</v>
      </c>
      <c r="L2425" s="59">
        <v>0</v>
      </c>
      <c r="M2425" s="59">
        <v>9828.8799999999992</v>
      </c>
      <c r="N2425" s="5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60">
        <v>45919.684224537035</v>
      </c>
      <c r="B2426" s="61">
        <v>444622413</v>
      </c>
      <c r="C2426" s="62" t="s">
        <v>36</v>
      </c>
      <c r="D2426" s="62" t="s">
        <v>37</v>
      </c>
      <c r="E2426" s="62" t="s">
        <v>45</v>
      </c>
      <c r="F2426" s="62" t="s">
        <v>119</v>
      </c>
      <c r="G2426" s="63">
        <v>3653.93</v>
      </c>
      <c r="H2426" s="61">
        <v>443846620</v>
      </c>
      <c r="I2426" s="63">
        <v>0</v>
      </c>
      <c r="J2426" s="63">
        <v>0</v>
      </c>
      <c r="K2426" s="63">
        <v>0</v>
      </c>
      <c r="L2426" s="63">
        <v>0</v>
      </c>
      <c r="M2426" s="63">
        <v>9828.8799999999992</v>
      </c>
      <c r="N2426" s="62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6">
        <v>45919.684224537035</v>
      </c>
      <c r="B2427" s="57">
        <v>444622415</v>
      </c>
      <c r="C2427" s="58" t="s">
        <v>36</v>
      </c>
      <c r="D2427" s="58" t="s">
        <v>37</v>
      </c>
      <c r="E2427" s="58" t="s">
        <v>45</v>
      </c>
      <c r="F2427" s="58" t="s">
        <v>119</v>
      </c>
      <c r="G2427" s="59">
        <v>3654.04</v>
      </c>
      <c r="H2427" s="57">
        <v>443846622</v>
      </c>
      <c r="I2427" s="59">
        <v>0</v>
      </c>
      <c r="J2427" s="59">
        <v>0</v>
      </c>
      <c r="K2427" s="59">
        <v>0</v>
      </c>
      <c r="L2427" s="59">
        <v>0</v>
      </c>
      <c r="M2427" s="59">
        <v>9828.8799999999992</v>
      </c>
      <c r="N2427" s="5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60">
        <v>45919.684236111112</v>
      </c>
      <c r="B2428" s="61">
        <v>444622419</v>
      </c>
      <c r="C2428" s="62" t="s">
        <v>36</v>
      </c>
      <c r="D2428" s="62" t="s">
        <v>37</v>
      </c>
      <c r="E2428" s="62" t="s">
        <v>45</v>
      </c>
      <c r="F2428" s="62" t="s">
        <v>119</v>
      </c>
      <c r="G2428" s="63">
        <v>3653.99</v>
      </c>
      <c r="H2428" s="61">
        <v>443846626</v>
      </c>
      <c r="I2428" s="63">
        <v>0</v>
      </c>
      <c r="J2428" s="63">
        <v>0</v>
      </c>
      <c r="K2428" s="63">
        <v>0</v>
      </c>
      <c r="L2428" s="63">
        <v>0</v>
      </c>
      <c r="M2428" s="63">
        <v>9828.8799999999992</v>
      </c>
      <c r="N2428" s="62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6">
        <v>45919.686342592591</v>
      </c>
      <c r="B2429" s="57">
        <v>444623939</v>
      </c>
      <c r="C2429" s="58" t="s">
        <v>36</v>
      </c>
      <c r="D2429" s="58" t="s">
        <v>38</v>
      </c>
      <c r="E2429" s="58" t="s">
        <v>46</v>
      </c>
      <c r="F2429" s="58" t="s">
        <v>119</v>
      </c>
      <c r="G2429" s="59">
        <v>3654.96</v>
      </c>
      <c r="H2429" s="57">
        <v>443848311</v>
      </c>
      <c r="I2429" s="59">
        <v>0</v>
      </c>
      <c r="J2429" s="59">
        <v>0</v>
      </c>
      <c r="K2429" s="59">
        <v>0</v>
      </c>
      <c r="L2429" s="59">
        <v>1.4</v>
      </c>
      <c r="M2429" s="59">
        <v>9830.2800000000007</v>
      </c>
      <c r="N2429" s="58" t="s">
        <v>1716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60">
        <v>45919.687430555554</v>
      </c>
      <c r="B2430" s="61">
        <v>444625155</v>
      </c>
      <c r="C2430" s="62" t="s">
        <v>36</v>
      </c>
      <c r="D2430" s="62" t="s">
        <v>38</v>
      </c>
      <c r="E2430" s="62" t="s">
        <v>46</v>
      </c>
      <c r="F2430" s="62" t="s">
        <v>119</v>
      </c>
      <c r="G2430" s="63">
        <v>3655.42</v>
      </c>
      <c r="H2430" s="61">
        <v>443849544</v>
      </c>
      <c r="I2430" s="63">
        <v>0</v>
      </c>
      <c r="J2430" s="63">
        <v>0</v>
      </c>
      <c r="K2430" s="63">
        <v>0</v>
      </c>
      <c r="L2430" s="63">
        <v>1.48</v>
      </c>
      <c r="M2430" s="63">
        <v>9831.76</v>
      </c>
      <c r="N2430" s="62" t="s">
        <v>1717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6">
        <v>45919.687430555554</v>
      </c>
      <c r="B2431" s="57">
        <v>444625172</v>
      </c>
      <c r="C2431" s="58" t="s">
        <v>36</v>
      </c>
      <c r="D2431" s="58" t="s">
        <v>38</v>
      </c>
      <c r="E2431" s="58" t="s">
        <v>46</v>
      </c>
      <c r="F2431" s="58" t="s">
        <v>119</v>
      </c>
      <c r="G2431" s="59">
        <v>3655.52</v>
      </c>
      <c r="H2431" s="57">
        <v>443849561</v>
      </c>
      <c r="I2431" s="59">
        <v>0</v>
      </c>
      <c r="J2431" s="59">
        <v>0</v>
      </c>
      <c r="K2431" s="59">
        <v>0</v>
      </c>
      <c r="L2431" s="59">
        <v>1.53</v>
      </c>
      <c r="M2431" s="59">
        <v>9833.2900000000009</v>
      </c>
      <c r="N2431" s="58" t="s">
        <v>1718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60">
        <v>45919.687488425923</v>
      </c>
      <c r="B2432" s="61">
        <v>444625365</v>
      </c>
      <c r="C2432" s="62" t="s">
        <v>36</v>
      </c>
      <c r="D2432" s="62" t="s">
        <v>38</v>
      </c>
      <c r="E2432" s="62" t="s">
        <v>46</v>
      </c>
      <c r="F2432" s="62" t="s">
        <v>119</v>
      </c>
      <c r="G2432" s="63">
        <v>3655.9</v>
      </c>
      <c r="H2432" s="61">
        <v>443849751</v>
      </c>
      <c r="I2432" s="63">
        <v>0</v>
      </c>
      <c r="J2432" s="63">
        <v>0</v>
      </c>
      <c r="K2432" s="63">
        <v>0</v>
      </c>
      <c r="L2432" s="63">
        <v>3.39</v>
      </c>
      <c r="M2432" s="63">
        <v>9836.68</v>
      </c>
      <c r="N2432" s="62" t="s">
        <v>1719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6">
        <v>45919.687662037039</v>
      </c>
      <c r="B2433" s="57">
        <v>444625877</v>
      </c>
      <c r="C2433" s="58" t="s">
        <v>36</v>
      </c>
      <c r="D2433" s="58" t="s">
        <v>38</v>
      </c>
      <c r="E2433" s="58" t="s">
        <v>46</v>
      </c>
      <c r="F2433" s="58" t="s">
        <v>119</v>
      </c>
      <c r="G2433" s="59">
        <v>3655.11</v>
      </c>
      <c r="H2433" s="57">
        <v>443850279</v>
      </c>
      <c r="I2433" s="59">
        <v>0</v>
      </c>
      <c r="J2433" s="59">
        <v>0</v>
      </c>
      <c r="K2433" s="59">
        <v>0</v>
      </c>
      <c r="L2433" s="59">
        <v>2.71</v>
      </c>
      <c r="M2433" s="59">
        <v>9839.39</v>
      </c>
      <c r="N2433" s="58" t="s">
        <v>1720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60">
        <v>45919.687662037039</v>
      </c>
      <c r="B2434" s="61">
        <v>444625878</v>
      </c>
      <c r="C2434" s="62" t="s">
        <v>36</v>
      </c>
      <c r="D2434" s="62" t="s">
        <v>38</v>
      </c>
      <c r="E2434" s="62" t="s">
        <v>46</v>
      </c>
      <c r="F2434" s="62" t="s">
        <v>119</v>
      </c>
      <c r="G2434" s="63">
        <v>3655.11</v>
      </c>
      <c r="H2434" s="61">
        <v>443850280</v>
      </c>
      <c r="I2434" s="63">
        <v>0</v>
      </c>
      <c r="J2434" s="63">
        <v>0</v>
      </c>
      <c r="K2434" s="63">
        <v>0</v>
      </c>
      <c r="L2434" s="63">
        <v>0.75</v>
      </c>
      <c r="M2434" s="63">
        <v>9840.14</v>
      </c>
      <c r="N2434" s="62" t="s">
        <v>1720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6">
        <v>45919.687662037039</v>
      </c>
      <c r="B2435" s="57">
        <v>444625879</v>
      </c>
      <c r="C2435" s="58" t="s">
        <v>36</v>
      </c>
      <c r="D2435" s="58" t="s">
        <v>38</v>
      </c>
      <c r="E2435" s="58" t="s">
        <v>46</v>
      </c>
      <c r="F2435" s="58" t="s">
        <v>119</v>
      </c>
      <c r="G2435" s="59">
        <v>3655.11</v>
      </c>
      <c r="H2435" s="57">
        <v>443850281</v>
      </c>
      <c r="I2435" s="59">
        <v>0</v>
      </c>
      <c r="J2435" s="59">
        <v>0</v>
      </c>
      <c r="K2435" s="59">
        <v>0</v>
      </c>
      <c r="L2435" s="59">
        <v>0.68</v>
      </c>
      <c r="M2435" s="59">
        <v>9840.82</v>
      </c>
      <c r="N2435" s="58" t="s">
        <v>1720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60">
        <v>45919.687696759262</v>
      </c>
      <c r="B2436" s="61">
        <v>444625915</v>
      </c>
      <c r="C2436" s="62" t="s">
        <v>36</v>
      </c>
      <c r="D2436" s="62" t="s">
        <v>37</v>
      </c>
      <c r="E2436" s="62" t="s">
        <v>45</v>
      </c>
      <c r="F2436" s="62" t="s">
        <v>119</v>
      </c>
      <c r="G2436" s="63">
        <v>3655.27</v>
      </c>
      <c r="H2436" s="61">
        <v>443850317</v>
      </c>
      <c r="I2436" s="63">
        <v>0</v>
      </c>
      <c r="J2436" s="63">
        <v>0</v>
      </c>
      <c r="K2436" s="63">
        <v>0</v>
      </c>
      <c r="L2436" s="63">
        <v>0</v>
      </c>
      <c r="M2436" s="63">
        <v>9840.82</v>
      </c>
      <c r="N2436" s="62" t="s">
        <v>114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6">
        <v>45919.687696759262</v>
      </c>
      <c r="B2437" s="57">
        <v>444625918</v>
      </c>
      <c r="C2437" s="58" t="s">
        <v>36</v>
      </c>
      <c r="D2437" s="58" t="s">
        <v>37</v>
      </c>
      <c r="E2437" s="58" t="s">
        <v>45</v>
      </c>
      <c r="F2437" s="58" t="s">
        <v>119</v>
      </c>
      <c r="G2437" s="59">
        <v>3655.29</v>
      </c>
      <c r="H2437" s="57">
        <v>443850320</v>
      </c>
      <c r="I2437" s="59">
        <v>0</v>
      </c>
      <c r="J2437" s="59">
        <v>0</v>
      </c>
      <c r="K2437" s="59">
        <v>0</v>
      </c>
      <c r="L2437" s="59">
        <v>0</v>
      </c>
      <c r="M2437" s="59">
        <v>9840.82</v>
      </c>
      <c r="N2437" s="58" t="s">
        <v>118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60">
        <v>45919.687696759262</v>
      </c>
      <c r="B2438" s="61">
        <v>444625921</v>
      </c>
      <c r="C2438" s="62" t="s">
        <v>36</v>
      </c>
      <c r="D2438" s="62" t="s">
        <v>37</v>
      </c>
      <c r="E2438" s="62" t="s">
        <v>45</v>
      </c>
      <c r="F2438" s="62" t="s">
        <v>119</v>
      </c>
      <c r="G2438" s="63">
        <v>3655.19</v>
      </c>
      <c r="H2438" s="61">
        <v>443850323</v>
      </c>
      <c r="I2438" s="63">
        <v>0</v>
      </c>
      <c r="J2438" s="63">
        <v>0</v>
      </c>
      <c r="K2438" s="63">
        <v>0</v>
      </c>
      <c r="L2438" s="63">
        <v>0</v>
      </c>
      <c r="M2438" s="63">
        <v>9840.82</v>
      </c>
      <c r="N2438" s="62" t="s">
        <v>115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6">
        <v>45919.687696759262</v>
      </c>
      <c r="B2439" s="57">
        <v>444625926</v>
      </c>
      <c r="C2439" s="58" t="s">
        <v>36</v>
      </c>
      <c r="D2439" s="58" t="s">
        <v>37</v>
      </c>
      <c r="E2439" s="58" t="s">
        <v>45</v>
      </c>
      <c r="F2439" s="58" t="s">
        <v>119</v>
      </c>
      <c r="G2439" s="59">
        <v>3655.17</v>
      </c>
      <c r="H2439" s="57">
        <v>443850328</v>
      </c>
      <c r="I2439" s="59">
        <v>0</v>
      </c>
      <c r="J2439" s="59">
        <v>0</v>
      </c>
      <c r="K2439" s="59">
        <v>0</v>
      </c>
      <c r="L2439" s="59">
        <v>0</v>
      </c>
      <c r="M2439" s="59">
        <v>9840.82</v>
      </c>
      <c r="N2439" s="58" t="s">
        <v>1384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60">
        <v>45919.687881944446</v>
      </c>
      <c r="B2440" s="61">
        <v>444626083</v>
      </c>
      <c r="C2440" s="62" t="s">
        <v>36</v>
      </c>
      <c r="D2440" s="62" t="s">
        <v>38</v>
      </c>
      <c r="E2440" s="62" t="s">
        <v>46</v>
      </c>
      <c r="F2440" s="62" t="s">
        <v>119</v>
      </c>
      <c r="G2440" s="63">
        <v>3654.44</v>
      </c>
      <c r="H2440" s="61">
        <v>443850495</v>
      </c>
      <c r="I2440" s="63">
        <v>0</v>
      </c>
      <c r="J2440" s="63">
        <v>0</v>
      </c>
      <c r="K2440" s="63">
        <v>0</v>
      </c>
      <c r="L2440" s="63">
        <v>0.51</v>
      </c>
      <c r="M2440" s="63">
        <v>9841.33</v>
      </c>
      <c r="N2440" s="62" t="s">
        <v>1721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6">
        <v>45919.687881944446</v>
      </c>
      <c r="B2441" s="57">
        <v>444626084</v>
      </c>
      <c r="C2441" s="58" t="s">
        <v>36</v>
      </c>
      <c r="D2441" s="58" t="s">
        <v>38</v>
      </c>
      <c r="E2441" s="58" t="s">
        <v>46</v>
      </c>
      <c r="F2441" s="58" t="s">
        <v>119</v>
      </c>
      <c r="G2441" s="59">
        <v>3654.44</v>
      </c>
      <c r="H2441" s="57">
        <v>443850496</v>
      </c>
      <c r="I2441" s="59">
        <v>0</v>
      </c>
      <c r="J2441" s="59">
        <v>0</v>
      </c>
      <c r="K2441" s="59">
        <v>0</v>
      </c>
      <c r="L2441" s="59">
        <v>0.51</v>
      </c>
      <c r="M2441" s="59">
        <v>9841.84</v>
      </c>
      <c r="N2441" s="58" t="s">
        <v>1722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60">
        <v>45919.687881944446</v>
      </c>
      <c r="B2442" s="61">
        <v>444626085</v>
      </c>
      <c r="C2442" s="62" t="s">
        <v>36</v>
      </c>
      <c r="D2442" s="62" t="s">
        <v>38</v>
      </c>
      <c r="E2442" s="62" t="s">
        <v>46</v>
      </c>
      <c r="F2442" s="62" t="s">
        <v>119</v>
      </c>
      <c r="G2442" s="63">
        <v>3654.44</v>
      </c>
      <c r="H2442" s="61">
        <v>443850497</v>
      </c>
      <c r="I2442" s="63">
        <v>0</v>
      </c>
      <c r="J2442" s="63">
        <v>0</v>
      </c>
      <c r="K2442" s="63">
        <v>0</v>
      </c>
      <c r="L2442" s="63">
        <v>0.4</v>
      </c>
      <c r="M2442" s="63">
        <v>9842.24</v>
      </c>
      <c r="N2442" s="62" t="s">
        <v>1721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6">
        <v>45919.688159722224</v>
      </c>
      <c r="B2443" s="57">
        <v>444626500</v>
      </c>
      <c r="C2443" s="58" t="s">
        <v>36</v>
      </c>
      <c r="D2443" s="58" t="s">
        <v>37</v>
      </c>
      <c r="E2443" s="58" t="s">
        <v>45</v>
      </c>
      <c r="F2443" s="58" t="s">
        <v>119</v>
      </c>
      <c r="G2443" s="59">
        <v>3654.53</v>
      </c>
      <c r="H2443" s="57">
        <v>443850934</v>
      </c>
      <c r="I2443" s="59">
        <v>0</v>
      </c>
      <c r="J2443" s="59">
        <v>0</v>
      </c>
      <c r="K2443" s="59">
        <v>0</v>
      </c>
      <c r="L2443" s="59">
        <v>0</v>
      </c>
      <c r="M2443" s="59">
        <v>9842.24</v>
      </c>
      <c r="N2443" s="5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60">
        <v>45919.688159722224</v>
      </c>
      <c r="B2444" s="61">
        <v>444626502</v>
      </c>
      <c r="C2444" s="62" t="s">
        <v>36</v>
      </c>
      <c r="D2444" s="62" t="s">
        <v>37</v>
      </c>
      <c r="E2444" s="62" t="s">
        <v>45</v>
      </c>
      <c r="F2444" s="62" t="s">
        <v>119</v>
      </c>
      <c r="G2444" s="63">
        <v>3654.56</v>
      </c>
      <c r="H2444" s="61">
        <v>443850937</v>
      </c>
      <c r="I2444" s="63">
        <v>0</v>
      </c>
      <c r="J2444" s="63">
        <v>0</v>
      </c>
      <c r="K2444" s="63">
        <v>0</v>
      </c>
      <c r="L2444" s="63">
        <v>0</v>
      </c>
      <c r="M2444" s="63">
        <v>9842.24</v>
      </c>
      <c r="N2444" s="62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6">
        <v>45919.688159722224</v>
      </c>
      <c r="B2445" s="57">
        <v>444626503</v>
      </c>
      <c r="C2445" s="58" t="s">
        <v>36</v>
      </c>
      <c r="D2445" s="58" t="s">
        <v>37</v>
      </c>
      <c r="E2445" s="58" t="s">
        <v>45</v>
      </c>
      <c r="F2445" s="58" t="s">
        <v>119</v>
      </c>
      <c r="G2445" s="59">
        <v>3654.54</v>
      </c>
      <c r="H2445" s="57">
        <v>443850938</v>
      </c>
      <c r="I2445" s="59">
        <v>0</v>
      </c>
      <c r="J2445" s="59">
        <v>0</v>
      </c>
      <c r="K2445" s="59">
        <v>0</v>
      </c>
      <c r="L2445" s="59">
        <v>0</v>
      </c>
      <c r="M2445" s="59">
        <v>9842.24</v>
      </c>
      <c r="N2445" s="58" t="s">
        <v>107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60">
        <v>45919.688159722224</v>
      </c>
      <c r="B2446" s="61">
        <v>444626508</v>
      </c>
      <c r="C2446" s="62" t="s">
        <v>36</v>
      </c>
      <c r="D2446" s="62" t="s">
        <v>37</v>
      </c>
      <c r="E2446" s="62" t="s">
        <v>45</v>
      </c>
      <c r="F2446" s="62" t="s">
        <v>119</v>
      </c>
      <c r="G2446" s="63">
        <v>3654.52</v>
      </c>
      <c r="H2446" s="61">
        <v>443850943</v>
      </c>
      <c r="I2446" s="63">
        <v>0</v>
      </c>
      <c r="J2446" s="63">
        <v>0</v>
      </c>
      <c r="K2446" s="63">
        <v>0</v>
      </c>
      <c r="L2446" s="63">
        <v>0</v>
      </c>
      <c r="M2446" s="63">
        <v>9842.24</v>
      </c>
      <c r="N2446" s="62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6">
        <v>45919.688171296293</v>
      </c>
      <c r="B2447" s="57">
        <v>444626509</v>
      </c>
      <c r="C2447" s="58" t="s">
        <v>36</v>
      </c>
      <c r="D2447" s="58" t="s">
        <v>37</v>
      </c>
      <c r="E2447" s="58" t="s">
        <v>45</v>
      </c>
      <c r="F2447" s="58" t="s">
        <v>119</v>
      </c>
      <c r="G2447" s="59">
        <v>3654.54</v>
      </c>
      <c r="H2447" s="57">
        <v>443850944</v>
      </c>
      <c r="I2447" s="59">
        <v>0</v>
      </c>
      <c r="J2447" s="59">
        <v>0</v>
      </c>
      <c r="K2447" s="59">
        <v>0</v>
      </c>
      <c r="L2447" s="59">
        <v>0</v>
      </c>
      <c r="M2447" s="59">
        <v>9842.24</v>
      </c>
      <c r="N2447" s="58" t="s">
        <v>108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60">
        <v>45919.688171296293</v>
      </c>
      <c r="B2448" s="61">
        <v>444626511</v>
      </c>
      <c r="C2448" s="62" t="s">
        <v>36</v>
      </c>
      <c r="D2448" s="62" t="s">
        <v>37</v>
      </c>
      <c r="E2448" s="62" t="s">
        <v>45</v>
      </c>
      <c r="F2448" s="62" t="s">
        <v>119</v>
      </c>
      <c r="G2448" s="63">
        <v>3654.58</v>
      </c>
      <c r="H2448" s="61">
        <v>443850946</v>
      </c>
      <c r="I2448" s="63">
        <v>0</v>
      </c>
      <c r="J2448" s="63">
        <v>0</v>
      </c>
      <c r="K2448" s="63">
        <v>0</v>
      </c>
      <c r="L2448" s="63">
        <v>0</v>
      </c>
      <c r="M2448" s="63">
        <v>9842.24</v>
      </c>
      <c r="N2448" s="62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6">
        <v>45919.688576388886</v>
      </c>
      <c r="B2449" s="57">
        <v>444626782</v>
      </c>
      <c r="C2449" s="58" t="s">
        <v>36</v>
      </c>
      <c r="D2449" s="58" t="s">
        <v>38</v>
      </c>
      <c r="E2449" s="58" t="s">
        <v>46</v>
      </c>
      <c r="F2449" s="58" t="s">
        <v>119</v>
      </c>
      <c r="G2449" s="59">
        <v>3656.16</v>
      </c>
      <c r="H2449" s="57">
        <v>443851239</v>
      </c>
      <c r="I2449" s="59">
        <v>0</v>
      </c>
      <c r="J2449" s="59">
        <v>0</v>
      </c>
      <c r="K2449" s="59">
        <v>0</v>
      </c>
      <c r="L2449" s="59">
        <v>1.62</v>
      </c>
      <c r="M2449" s="59">
        <v>9843.86</v>
      </c>
      <c r="N2449" s="58" t="s">
        <v>1723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60">
        <v>45919.688576388886</v>
      </c>
      <c r="B2450" s="61">
        <v>444626783</v>
      </c>
      <c r="C2450" s="62" t="s">
        <v>36</v>
      </c>
      <c r="D2450" s="62" t="s">
        <v>38</v>
      </c>
      <c r="E2450" s="62" t="s">
        <v>46</v>
      </c>
      <c r="F2450" s="62" t="s">
        <v>119</v>
      </c>
      <c r="G2450" s="63">
        <v>3656.16</v>
      </c>
      <c r="H2450" s="61">
        <v>443851240</v>
      </c>
      <c r="I2450" s="63">
        <v>0</v>
      </c>
      <c r="J2450" s="63">
        <v>0</v>
      </c>
      <c r="K2450" s="63">
        <v>0</v>
      </c>
      <c r="L2450" s="63">
        <v>1.64</v>
      </c>
      <c r="M2450" s="63">
        <v>9845.5</v>
      </c>
      <c r="N2450" s="62" t="s">
        <v>1723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6">
        <v>45919.688576388886</v>
      </c>
      <c r="B2451" s="57">
        <v>444626784</v>
      </c>
      <c r="C2451" s="58" t="s">
        <v>36</v>
      </c>
      <c r="D2451" s="58" t="s">
        <v>38</v>
      </c>
      <c r="E2451" s="58" t="s">
        <v>46</v>
      </c>
      <c r="F2451" s="58" t="s">
        <v>119</v>
      </c>
      <c r="G2451" s="59">
        <v>3656.16</v>
      </c>
      <c r="H2451" s="57">
        <v>443851241</v>
      </c>
      <c r="I2451" s="59">
        <v>0</v>
      </c>
      <c r="J2451" s="59">
        <v>0</v>
      </c>
      <c r="K2451" s="59">
        <v>0</v>
      </c>
      <c r="L2451" s="59">
        <v>1.62</v>
      </c>
      <c r="M2451" s="59">
        <v>9847.1200000000008</v>
      </c>
      <c r="N2451" s="58" t="s">
        <v>1723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60">
        <v>45919.688969907409</v>
      </c>
      <c r="B2452" s="61">
        <v>444627489</v>
      </c>
      <c r="C2452" s="62" t="s">
        <v>36</v>
      </c>
      <c r="D2452" s="62" t="s">
        <v>38</v>
      </c>
      <c r="E2452" s="62" t="s">
        <v>46</v>
      </c>
      <c r="F2452" s="62" t="s">
        <v>119</v>
      </c>
      <c r="G2452" s="63">
        <v>3657.13</v>
      </c>
      <c r="H2452" s="61">
        <v>443851970</v>
      </c>
      <c r="I2452" s="63">
        <v>0</v>
      </c>
      <c r="J2452" s="63">
        <v>0</v>
      </c>
      <c r="K2452" s="63">
        <v>0</v>
      </c>
      <c r="L2452" s="63">
        <v>3.69</v>
      </c>
      <c r="M2452" s="63">
        <v>9850.81</v>
      </c>
      <c r="N2452" s="62" t="s">
        <v>1724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6">
        <v>45919.689398148148</v>
      </c>
      <c r="B2453" s="57">
        <v>444628246</v>
      </c>
      <c r="C2453" s="58" t="s">
        <v>36</v>
      </c>
      <c r="D2453" s="58" t="s">
        <v>38</v>
      </c>
      <c r="E2453" s="58" t="s">
        <v>46</v>
      </c>
      <c r="F2453" s="58" t="s">
        <v>119</v>
      </c>
      <c r="G2453" s="59">
        <v>3655.85</v>
      </c>
      <c r="H2453" s="57">
        <v>443852764</v>
      </c>
      <c r="I2453" s="59">
        <v>0</v>
      </c>
      <c r="J2453" s="59">
        <v>0</v>
      </c>
      <c r="K2453" s="59">
        <v>0</v>
      </c>
      <c r="L2453" s="59">
        <v>0.66</v>
      </c>
      <c r="M2453" s="59">
        <v>9851.4699999999993</v>
      </c>
      <c r="N2453" s="58" t="s">
        <v>1725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60">
        <v>45919.689398148148</v>
      </c>
      <c r="B2454" s="61">
        <v>444628247</v>
      </c>
      <c r="C2454" s="62" t="s">
        <v>36</v>
      </c>
      <c r="D2454" s="62" t="s">
        <v>38</v>
      </c>
      <c r="E2454" s="62" t="s">
        <v>46</v>
      </c>
      <c r="F2454" s="62" t="s">
        <v>119</v>
      </c>
      <c r="G2454" s="63">
        <v>3655.85</v>
      </c>
      <c r="H2454" s="61">
        <v>443852765</v>
      </c>
      <c r="I2454" s="63">
        <v>0</v>
      </c>
      <c r="J2454" s="63">
        <v>0</v>
      </c>
      <c r="K2454" s="63">
        <v>0</v>
      </c>
      <c r="L2454" s="63">
        <v>0.68</v>
      </c>
      <c r="M2454" s="63">
        <v>9852.15</v>
      </c>
      <c r="N2454" s="62" t="s">
        <v>1726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6">
        <v>45919.689432870371</v>
      </c>
      <c r="B2455" s="57">
        <v>444628262</v>
      </c>
      <c r="C2455" s="58" t="s">
        <v>36</v>
      </c>
      <c r="D2455" s="58" t="s">
        <v>37</v>
      </c>
      <c r="E2455" s="58" t="s">
        <v>45</v>
      </c>
      <c r="F2455" s="58" t="s">
        <v>119</v>
      </c>
      <c r="G2455" s="59">
        <v>3655.91</v>
      </c>
      <c r="H2455" s="57">
        <v>443852778</v>
      </c>
      <c r="I2455" s="59">
        <v>0</v>
      </c>
      <c r="J2455" s="59">
        <v>0</v>
      </c>
      <c r="K2455" s="59">
        <v>0</v>
      </c>
      <c r="L2455" s="59">
        <v>0</v>
      </c>
      <c r="M2455" s="59">
        <v>9852.15</v>
      </c>
      <c r="N2455" s="58" t="s">
        <v>115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60">
        <v>45919.689432870371</v>
      </c>
      <c r="B2456" s="61">
        <v>444628264</v>
      </c>
      <c r="C2456" s="62" t="s">
        <v>36</v>
      </c>
      <c r="D2456" s="62" t="s">
        <v>37</v>
      </c>
      <c r="E2456" s="62" t="s">
        <v>45</v>
      </c>
      <c r="F2456" s="62" t="s">
        <v>119</v>
      </c>
      <c r="G2456" s="63">
        <v>3656</v>
      </c>
      <c r="H2456" s="61">
        <v>443852780</v>
      </c>
      <c r="I2456" s="63">
        <v>0</v>
      </c>
      <c r="J2456" s="63">
        <v>0</v>
      </c>
      <c r="K2456" s="63">
        <v>0</v>
      </c>
      <c r="L2456" s="63">
        <v>0</v>
      </c>
      <c r="M2456" s="63">
        <v>9852.15</v>
      </c>
      <c r="N2456" s="62" t="s">
        <v>1384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6">
        <v>45919.689976851849</v>
      </c>
      <c r="B2457" s="57">
        <v>444628821</v>
      </c>
      <c r="C2457" s="58" t="s">
        <v>36</v>
      </c>
      <c r="D2457" s="58" t="s">
        <v>38</v>
      </c>
      <c r="E2457" s="58" t="s">
        <v>46</v>
      </c>
      <c r="F2457" s="58" t="s">
        <v>119</v>
      </c>
      <c r="G2457" s="59">
        <v>3655.13</v>
      </c>
      <c r="H2457" s="57">
        <v>443853371</v>
      </c>
      <c r="I2457" s="59">
        <v>0</v>
      </c>
      <c r="J2457" s="59">
        <v>0</v>
      </c>
      <c r="K2457" s="59">
        <v>0</v>
      </c>
      <c r="L2457" s="59">
        <v>0.6</v>
      </c>
      <c r="M2457" s="59">
        <v>9852.75</v>
      </c>
      <c r="N2457" s="58" t="s">
        <v>941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60">
        <v>45919.689976851849</v>
      </c>
      <c r="B2458" s="61">
        <v>444628822</v>
      </c>
      <c r="C2458" s="62" t="s">
        <v>36</v>
      </c>
      <c r="D2458" s="62" t="s">
        <v>38</v>
      </c>
      <c r="E2458" s="62" t="s">
        <v>46</v>
      </c>
      <c r="F2458" s="62" t="s">
        <v>119</v>
      </c>
      <c r="G2458" s="63">
        <v>3655.13</v>
      </c>
      <c r="H2458" s="61">
        <v>443853372</v>
      </c>
      <c r="I2458" s="63">
        <v>0</v>
      </c>
      <c r="J2458" s="63">
        <v>0</v>
      </c>
      <c r="K2458" s="63">
        <v>0</v>
      </c>
      <c r="L2458" s="63">
        <v>0.55000000000000004</v>
      </c>
      <c r="M2458" s="63">
        <v>9853.2999999999993</v>
      </c>
      <c r="N2458" s="62" t="s">
        <v>941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6">
        <v>45919.689976851849</v>
      </c>
      <c r="B2459" s="57">
        <v>444628824</v>
      </c>
      <c r="C2459" s="58" t="s">
        <v>36</v>
      </c>
      <c r="D2459" s="58" t="s">
        <v>38</v>
      </c>
      <c r="E2459" s="58" t="s">
        <v>46</v>
      </c>
      <c r="F2459" s="58" t="s">
        <v>119</v>
      </c>
      <c r="G2459" s="59">
        <v>3655.03</v>
      </c>
      <c r="H2459" s="57">
        <v>443853374</v>
      </c>
      <c r="I2459" s="59">
        <v>0</v>
      </c>
      <c r="J2459" s="59">
        <v>0</v>
      </c>
      <c r="K2459" s="59">
        <v>0</v>
      </c>
      <c r="L2459" s="59">
        <v>0.47</v>
      </c>
      <c r="M2459" s="59">
        <v>9853.77</v>
      </c>
      <c r="N2459" s="58" t="s">
        <v>1306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60">
        <v>45919.690011574072</v>
      </c>
      <c r="B2460" s="61">
        <v>444628851</v>
      </c>
      <c r="C2460" s="62" t="s">
        <v>36</v>
      </c>
      <c r="D2460" s="62" t="s">
        <v>37</v>
      </c>
      <c r="E2460" s="62" t="s">
        <v>45</v>
      </c>
      <c r="F2460" s="62" t="s">
        <v>119</v>
      </c>
      <c r="G2460" s="63">
        <v>3655.29</v>
      </c>
      <c r="H2460" s="61">
        <v>443853404</v>
      </c>
      <c r="I2460" s="63">
        <v>0</v>
      </c>
      <c r="J2460" s="63">
        <v>0</v>
      </c>
      <c r="K2460" s="63">
        <v>0</v>
      </c>
      <c r="L2460" s="63">
        <v>0</v>
      </c>
      <c r="M2460" s="63">
        <v>9853.77</v>
      </c>
      <c r="N2460" s="62" t="s">
        <v>108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6">
        <v>45919.690011574072</v>
      </c>
      <c r="B2461" s="57">
        <v>444628852</v>
      </c>
      <c r="C2461" s="58" t="s">
        <v>36</v>
      </c>
      <c r="D2461" s="58" t="s">
        <v>37</v>
      </c>
      <c r="E2461" s="58" t="s">
        <v>45</v>
      </c>
      <c r="F2461" s="58" t="s">
        <v>119</v>
      </c>
      <c r="G2461" s="59">
        <v>3655.29</v>
      </c>
      <c r="H2461" s="57">
        <v>443853405</v>
      </c>
      <c r="I2461" s="59">
        <v>0</v>
      </c>
      <c r="J2461" s="59">
        <v>0</v>
      </c>
      <c r="K2461" s="59">
        <v>0</v>
      </c>
      <c r="L2461" s="59">
        <v>0</v>
      </c>
      <c r="M2461" s="59">
        <v>9853.77</v>
      </c>
      <c r="N2461" s="58" t="s">
        <v>107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60">
        <v>45919.690011574072</v>
      </c>
      <c r="B2462" s="61">
        <v>444628853</v>
      </c>
      <c r="C2462" s="62" t="s">
        <v>36</v>
      </c>
      <c r="D2462" s="62" t="s">
        <v>37</v>
      </c>
      <c r="E2462" s="62" t="s">
        <v>45</v>
      </c>
      <c r="F2462" s="62" t="s">
        <v>119</v>
      </c>
      <c r="G2462" s="63">
        <v>3655.25</v>
      </c>
      <c r="H2462" s="61">
        <v>443853406</v>
      </c>
      <c r="I2462" s="63">
        <v>0</v>
      </c>
      <c r="J2462" s="63">
        <v>0</v>
      </c>
      <c r="K2462" s="63">
        <v>0</v>
      </c>
      <c r="L2462" s="63">
        <v>0</v>
      </c>
      <c r="M2462" s="63">
        <v>9853.77</v>
      </c>
      <c r="N2462" s="62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6">
        <v>45919.690011574072</v>
      </c>
      <c r="B2463" s="57">
        <v>444628854</v>
      </c>
      <c r="C2463" s="58" t="s">
        <v>36</v>
      </c>
      <c r="D2463" s="58" t="s">
        <v>37</v>
      </c>
      <c r="E2463" s="58" t="s">
        <v>45</v>
      </c>
      <c r="F2463" s="58" t="s">
        <v>119</v>
      </c>
      <c r="G2463" s="59">
        <v>3655.25</v>
      </c>
      <c r="H2463" s="57">
        <v>443853408</v>
      </c>
      <c r="I2463" s="59">
        <v>0</v>
      </c>
      <c r="J2463" s="59">
        <v>0</v>
      </c>
      <c r="K2463" s="59">
        <v>0</v>
      </c>
      <c r="L2463" s="59">
        <v>0</v>
      </c>
      <c r="M2463" s="59">
        <v>9853.77</v>
      </c>
      <c r="N2463" s="5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60">
        <v>45919.690023148149</v>
      </c>
      <c r="B2464" s="61">
        <v>444628856</v>
      </c>
      <c r="C2464" s="62" t="s">
        <v>36</v>
      </c>
      <c r="D2464" s="62" t="s">
        <v>37</v>
      </c>
      <c r="E2464" s="62" t="s">
        <v>45</v>
      </c>
      <c r="F2464" s="62" t="s">
        <v>119</v>
      </c>
      <c r="G2464" s="63">
        <v>3655.25</v>
      </c>
      <c r="H2464" s="61">
        <v>443853411</v>
      </c>
      <c r="I2464" s="63">
        <v>0</v>
      </c>
      <c r="J2464" s="63">
        <v>0</v>
      </c>
      <c r="K2464" s="63">
        <v>0</v>
      </c>
      <c r="L2464" s="63">
        <v>0</v>
      </c>
      <c r="M2464" s="63">
        <v>9853.77</v>
      </c>
      <c r="N2464" s="62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6">
        <v>45919.690023148149</v>
      </c>
      <c r="B2465" s="57">
        <v>444628858</v>
      </c>
      <c r="C2465" s="58" t="s">
        <v>36</v>
      </c>
      <c r="D2465" s="58" t="s">
        <v>37</v>
      </c>
      <c r="E2465" s="58" t="s">
        <v>45</v>
      </c>
      <c r="F2465" s="58" t="s">
        <v>119</v>
      </c>
      <c r="G2465" s="59">
        <v>3655.25</v>
      </c>
      <c r="H2465" s="57">
        <v>443853413</v>
      </c>
      <c r="I2465" s="59">
        <v>0</v>
      </c>
      <c r="J2465" s="59">
        <v>0</v>
      </c>
      <c r="K2465" s="59">
        <v>0</v>
      </c>
      <c r="L2465" s="59">
        <v>0</v>
      </c>
      <c r="M2465" s="59">
        <v>9853.77</v>
      </c>
      <c r="N2465" s="58" t="s">
        <v>113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60">
        <v>45919.690023148149</v>
      </c>
      <c r="B2466" s="61">
        <v>444628864</v>
      </c>
      <c r="C2466" s="62" t="s">
        <v>36</v>
      </c>
      <c r="D2466" s="62" t="s">
        <v>37</v>
      </c>
      <c r="E2466" s="62" t="s">
        <v>45</v>
      </c>
      <c r="F2466" s="62" t="s">
        <v>119</v>
      </c>
      <c r="G2466" s="63">
        <v>3655.24</v>
      </c>
      <c r="H2466" s="61">
        <v>443853419</v>
      </c>
      <c r="I2466" s="63">
        <v>0</v>
      </c>
      <c r="J2466" s="63">
        <v>0</v>
      </c>
      <c r="K2466" s="63">
        <v>0</v>
      </c>
      <c r="L2466" s="63">
        <v>0</v>
      </c>
      <c r="M2466" s="63">
        <v>9853.77</v>
      </c>
      <c r="N2466" s="62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6">
        <v>45919.690555555557</v>
      </c>
      <c r="B2467" s="57">
        <v>444629157</v>
      </c>
      <c r="C2467" s="58" t="s">
        <v>36</v>
      </c>
      <c r="D2467" s="58" t="s">
        <v>38</v>
      </c>
      <c r="E2467" s="58" t="s">
        <v>46</v>
      </c>
      <c r="F2467" s="58" t="s">
        <v>119</v>
      </c>
      <c r="G2467" s="59">
        <v>3656.96</v>
      </c>
      <c r="H2467" s="57">
        <v>443853764</v>
      </c>
      <c r="I2467" s="59">
        <v>0</v>
      </c>
      <c r="J2467" s="59">
        <v>0</v>
      </c>
      <c r="K2467" s="59">
        <v>0</v>
      </c>
      <c r="L2467" s="59">
        <v>1.67</v>
      </c>
      <c r="M2467" s="59">
        <v>9855.44</v>
      </c>
      <c r="N2467" s="58" t="s">
        <v>1727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60">
        <v>45919.690555555557</v>
      </c>
      <c r="B2468" s="61">
        <v>444629158</v>
      </c>
      <c r="C2468" s="62" t="s">
        <v>36</v>
      </c>
      <c r="D2468" s="62" t="s">
        <v>38</v>
      </c>
      <c r="E2468" s="62" t="s">
        <v>46</v>
      </c>
      <c r="F2468" s="62" t="s">
        <v>119</v>
      </c>
      <c r="G2468" s="63">
        <v>3656.96</v>
      </c>
      <c r="H2468" s="61">
        <v>443853765</v>
      </c>
      <c r="I2468" s="63">
        <v>0</v>
      </c>
      <c r="J2468" s="63">
        <v>0</v>
      </c>
      <c r="K2468" s="63">
        <v>0</v>
      </c>
      <c r="L2468" s="63">
        <v>1.67</v>
      </c>
      <c r="M2468" s="63">
        <v>9857.11</v>
      </c>
      <c r="N2468" s="62" t="s">
        <v>1728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6">
        <v>45919.690555555557</v>
      </c>
      <c r="B2469" s="57">
        <v>444629159</v>
      </c>
      <c r="C2469" s="58" t="s">
        <v>36</v>
      </c>
      <c r="D2469" s="58" t="s">
        <v>38</v>
      </c>
      <c r="E2469" s="58" t="s">
        <v>46</v>
      </c>
      <c r="F2469" s="58" t="s">
        <v>119</v>
      </c>
      <c r="G2469" s="59">
        <v>3656.96</v>
      </c>
      <c r="H2469" s="57">
        <v>443853766</v>
      </c>
      <c r="I2469" s="59">
        <v>0</v>
      </c>
      <c r="J2469" s="59">
        <v>0</v>
      </c>
      <c r="K2469" s="59">
        <v>0</v>
      </c>
      <c r="L2469" s="59">
        <v>1.71</v>
      </c>
      <c r="M2469" s="59">
        <v>9858.82</v>
      </c>
      <c r="N2469" s="58" t="s">
        <v>1728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60">
        <v>45919.691863425927</v>
      </c>
      <c r="B2470" s="61">
        <v>444630609</v>
      </c>
      <c r="C2470" s="62" t="s">
        <v>36</v>
      </c>
      <c r="D2470" s="62" t="s">
        <v>38</v>
      </c>
      <c r="E2470" s="62" t="s">
        <v>46</v>
      </c>
      <c r="F2470" s="62" t="s">
        <v>119</v>
      </c>
      <c r="G2470" s="63">
        <v>3658.32</v>
      </c>
      <c r="H2470" s="61">
        <v>443855252</v>
      </c>
      <c r="I2470" s="63">
        <v>0</v>
      </c>
      <c r="J2470" s="63">
        <v>0</v>
      </c>
      <c r="K2470" s="63">
        <v>0</v>
      </c>
      <c r="L2470" s="63">
        <v>3.07</v>
      </c>
      <c r="M2470" s="63">
        <v>9861.89</v>
      </c>
      <c r="N2470" s="62" t="s">
        <v>1729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6">
        <v>45919.691863425927</v>
      </c>
      <c r="B2471" s="57">
        <v>444630610</v>
      </c>
      <c r="C2471" s="58" t="s">
        <v>36</v>
      </c>
      <c r="D2471" s="58" t="s">
        <v>38</v>
      </c>
      <c r="E2471" s="58" t="s">
        <v>46</v>
      </c>
      <c r="F2471" s="58" t="s">
        <v>119</v>
      </c>
      <c r="G2471" s="59">
        <v>3658.32</v>
      </c>
      <c r="H2471" s="57">
        <v>443855254</v>
      </c>
      <c r="I2471" s="59">
        <v>0</v>
      </c>
      <c r="J2471" s="59">
        <v>0</v>
      </c>
      <c r="K2471" s="59">
        <v>0</v>
      </c>
      <c r="L2471" s="59">
        <v>3.07</v>
      </c>
      <c r="M2471" s="59">
        <v>9864.9599999999991</v>
      </c>
      <c r="N2471" s="58" t="s">
        <v>1729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60">
        <v>45919.692349537036</v>
      </c>
      <c r="B2472" s="61">
        <v>444631530</v>
      </c>
      <c r="C2472" s="62" t="s">
        <v>36</v>
      </c>
      <c r="D2472" s="62" t="s">
        <v>38</v>
      </c>
      <c r="E2472" s="62" t="s">
        <v>46</v>
      </c>
      <c r="F2472" s="62" t="s">
        <v>119</v>
      </c>
      <c r="G2472" s="63">
        <v>3658.75</v>
      </c>
      <c r="H2472" s="61">
        <v>443856198</v>
      </c>
      <c r="I2472" s="63">
        <v>0</v>
      </c>
      <c r="J2472" s="63">
        <v>0</v>
      </c>
      <c r="K2472" s="63">
        <v>0</v>
      </c>
      <c r="L2472" s="63">
        <v>3.48</v>
      </c>
      <c r="M2472" s="63">
        <v>9868.44</v>
      </c>
      <c r="N2472" s="62" t="s">
        <v>1730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6">
        <v>45919.692361111112</v>
      </c>
      <c r="B2473" s="57">
        <v>444631571</v>
      </c>
      <c r="C2473" s="58" t="s">
        <v>36</v>
      </c>
      <c r="D2473" s="58" t="s">
        <v>38</v>
      </c>
      <c r="E2473" s="58" t="s">
        <v>46</v>
      </c>
      <c r="F2473" s="58" t="s">
        <v>119</v>
      </c>
      <c r="G2473" s="59">
        <v>3658.8</v>
      </c>
      <c r="H2473" s="57">
        <v>443856239</v>
      </c>
      <c r="I2473" s="59">
        <v>0</v>
      </c>
      <c r="J2473" s="59">
        <v>0</v>
      </c>
      <c r="K2473" s="59">
        <v>0</v>
      </c>
      <c r="L2473" s="59">
        <v>3.55</v>
      </c>
      <c r="M2473" s="59">
        <v>9871.99</v>
      </c>
      <c r="N2473" s="58" t="s">
        <v>1731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60">
        <v>45919.692361111112</v>
      </c>
      <c r="B2474" s="61">
        <v>444631572</v>
      </c>
      <c r="C2474" s="62" t="s">
        <v>36</v>
      </c>
      <c r="D2474" s="62" t="s">
        <v>38</v>
      </c>
      <c r="E2474" s="62" t="s">
        <v>46</v>
      </c>
      <c r="F2474" s="62" t="s">
        <v>119</v>
      </c>
      <c r="G2474" s="63">
        <v>3658.8</v>
      </c>
      <c r="H2474" s="61">
        <v>443856240</v>
      </c>
      <c r="I2474" s="63">
        <v>0</v>
      </c>
      <c r="J2474" s="63">
        <v>0</v>
      </c>
      <c r="K2474" s="63">
        <v>0</v>
      </c>
      <c r="L2474" s="63">
        <v>3.56</v>
      </c>
      <c r="M2474" s="63">
        <v>9875.5499999999993</v>
      </c>
      <c r="N2474" s="62" t="s">
        <v>1731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6">
        <v>45919.692835648151</v>
      </c>
      <c r="B2475" s="57">
        <v>444632015</v>
      </c>
      <c r="C2475" s="58" t="s">
        <v>36</v>
      </c>
      <c r="D2475" s="58" t="s">
        <v>38</v>
      </c>
      <c r="E2475" s="58" t="s">
        <v>46</v>
      </c>
      <c r="F2475" s="58" t="s">
        <v>119</v>
      </c>
      <c r="G2475" s="59">
        <v>3657.9</v>
      </c>
      <c r="H2475" s="57">
        <v>443856733</v>
      </c>
      <c r="I2475" s="59">
        <v>0</v>
      </c>
      <c r="J2475" s="59">
        <v>0</v>
      </c>
      <c r="K2475" s="59">
        <v>0</v>
      </c>
      <c r="L2475" s="59">
        <v>2.61</v>
      </c>
      <c r="M2475" s="59">
        <v>9878.16</v>
      </c>
      <c r="N2475" s="58" t="s">
        <v>1732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60">
        <v>45919.692835648151</v>
      </c>
      <c r="B2476" s="61">
        <v>444632016</v>
      </c>
      <c r="C2476" s="62" t="s">
        <v>36</v>
      </c>
      <c r="D2476" s="62" t="s">
        <v>38</v>
      </c>
      <c r="E2476" s="62" t="s">
        <v>46</v>
      </c>
      <c r="F2476" s="62" t="s">
        <v>119</v>
      </c>
      <c r="G2476" s="63">
        <v>3657.84</v>
      </c>
      <c r="H2476" s="61">
        <v>443856734</v>
      </c>
      <c r="I2476" s="63">
        <v>0</v>
      </c>
      <c r="J2476" s="63">
        <v>0</v>
      </c>
      <c r="K2476" s="63">
        <v>0</v>
      </c>
      <c r="L2476" s="63">
        <v>1.93</v>
      </c>
      <c r="M2476" s="63">
        <v>9880.09</v>
      </c>
      <c r="N2476" s="62" t="s">
        <v>1733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6">
        <v>45919.692835648151</v>
      </c>
      <c r="B2477" s="57">
        <v>444632017</v>
      </c>
      <c r="C2477" s="58" t="s">
        <v>36</v>
      </c>
      <c r="D2477" s="58" t="s">
        <v>38</v>
      </c>
      <c r="E2477" s="58" t="s">
        <v>46</v>
      </c>
      <c r="F2477" s="58" t="s">
        <v>119</v>
      </c>
      <c r="G2477" s="59">
        <v>3657.84</v>
      </c>
      <c r="H2477" s="57">
        <v>443856735</v>
      </c>
      <c r="I2477" s="59">
        <v>0</v>
      </c>
      <c r="J2477" s="59">
        <v>0</v>
      </c>
      <c r="K2477" s="59">
        <v>0</v>
      </c>
      <c r="L2477" s="59">
        <v>1.84</v>
      </c>
      <c r="M2477" s="59">
        <v>9881.93</v>
      </c>
      <c r="N2477" s="58" t="s">
        <v>1734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60">
        <v>45919.693020833336</v>
      </c>
      <c r="B2478" s="61">
        <v>444632135</v>
      </c>
      <c r="C2478" s="62" t="s">
        <v>36</v>
      </c>
      <c r="D2478" s="62" t="s">
        <v>37</v>
      </c>
      <c r="E2478" s="62" t="s">
        <v>45</v>
      </c>
      <c r="F2478" s="62" t="s">
        <v>119</v>
      </c>
      <c r="G2478" s="63">
        <v>3657.11</v>
      </c>
      <c r="H2478" s="61">
        <v>443856861</v>
      </c>
      <c r="I2478" s="63">
        <v>0</v>
      </c>
      <c r="J2478" s="63">
        <v>0</v>
      </c>
      <c r="K2478" s="63">
        <v>0</v>
      </c>
      <c r="L2478" s="63">
        <v>0</v>
      </c>
      <c r="M2478" s="63">
        <v>9881.93</v>
      </c>
      <c r="N2478" s="62" t="s">
        <v>113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6">
        <v>45919.693020833336</v>
      </c>
      <c r="B2479" s="57">
        <v>444632139</v>
      </c>
      <c r="C2479" s="58" t="s">
        <v>36</v>
      </c>
      <c r="D2479" s="58" t="s">
        <v>37</v>
      </c>
      <c r="E2479" s="58" t="s">
        <v>45</v>
      </c>
      <c r="F2479" s="58" t="s">
        <v>119</v>
      </c>
      <c r="G2479" s="59">
        <v>3657.1</v>
      </c>
      <c r="H2479" s="57">
        <v>443856864</v>
      </c>
      <c r="I2479" s="59">
        <v>0</v>
      </c>
      <c r="J2479" s="59">
        <v>0</v>
      </c>
      <c r="K2479" s="59">
        <v>0</v>
      </c>
      <c r="L2479" s="59">
        <v>0</v>
      </c>
      <c r="M2479" s="59">
        <v>9881.93</v>
      </c>
      <c r="N2479" s="58" t="s">
        <v>108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60">
        <v>45919.693020833336</v>
      </c>
      <c r="B2480" s="61">
        <v>444632140</v>
      </c>
      <c r="C2480" s="62" t="s">
        <v>36</v>
      </c>
      <c r="D2480" s="62" t="s">
        <v>37</v>
      </c>
      <c r="E2480" s="62" t="s">
        <v>45</v>
      </c>
      <c r="F2480" s="62" t="s">
        <v>119</v>
      </c>
      <c r="G2480" s="63">
        <v>3657.09</v>
      </c>
      <c r="H2480" s="61">
        <v>443856866</v>
      </c>
      <c r="I2480" s="63">
        <v>0</v>
      </c>
      <c r="J2480" s="63">
        <v>0</v>
      </c>
      <c r="K2480" s="63">
        <v>0</v>
      </c>
      <c r="L2480" s="63">
        <v>0</v>
      </c>
      <c r="M2480" s="63">
        <v>9881.93</v>
      </c>
      <c r="N2480" s="62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6">
        <v>45919.693020833336</v>
      </c>
      <c r="B2481" s="57">
        <v>444632142</v>
      </c>
      <c r="C2481" s="58" t="s">
        <v>36</v>
      </c>
      <c r="D2481" s="58" t="s">
        <v>37</v>
      </c>
      <c r="E2481" s="58" t="s">
        <v>45</v>
      </c>
      <c r="F2481" s="58" t="s">
        <v>119</v>
      </c>
      <c r="G2481" s="59">
        <v>3657.13</v>
      </c>
      <c r="H2481" s="57">
        <v>443856868</v>
      </c>
      <c r="I2481" s="59">
        <v>0</v>
      </c>
      <c r="J2481" s="59">
        <v>0</v>
      </c>
      <c r="K2481" s="59">
        <v>0</v>
      </c>
      <c r="L2481" s="59">
        <v>0</v>
      </c>
      <c r="M2481" s="59">
        <v>9881.93</v>
      </c>
      <c r="N2481" s="58" t="s">
        <v>107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60">
        <v>45919.693032407406</v>
      </c>
      <c r="B2482" s="61">
        <v>444632145</v>
      </c>
      <c r="C2482" s="62" t="s">
        <v>36</v>
      </c>
      <c r="D2482" s="62" t="s">
        <v>37</v>
      </c>
      <c r="E2482" s="62" t="s">
        <v>45</v>
      </c>
      <c r="F2482" s="62" t="s">
        <v>119</v>
      </c>
      <c r="G2482" s="63">
        <v>3657.05</v>
      </c>
      <c r="H2482" s="61">
        <v>443856872</v>
      </c>
      <c r="I2482" s="63">
        <v>0</v>
      </c>
      <c r="J2482" s="63">
        <v>0</v>
      </c>
      <c r="K2482" s="63">
        <v>0</v>
      </c>
      <c r="L2482" s="63">
        <v>0</v>
      </c>
      <c r="M2482" s="63">
        <v>9881.93</v>
      </c>
      <c r="N2482" s="62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6">
        <v>45919.693032407406</v>
      </c>
      <c r="B2483" s="57">
        <v>444632147</v>
      </c>
      <c r="C2483" s="58" t="s">
        <v>36</v>
      </c>
      <c r="D2483" s="58" t="s">
        <v>37</v>
      </c>
      <c r="E2483" s="58" t="s">
        <v>45</v>
      </c>
      <c r="F2483" s="58" t="s">
        <v>119</v>
      </c>
      <c r="G2483" s="59">
        <v>3657.05</v>
      </c>
      <c r="H2483" s="57">
        <v>443856874</v>
      </c>
      <c r="I2483" s="59">
        <v>0</v>
      </c>
      <c r="J2483" s="59">
        <v>0</v>
      </c>
      <c r="K2483" s="59">
        <v>0</v>
      </c>
      <c r="L2483" s="59">
        <v>0</v>
      </c>
      <c r="M2483" s="59">
        <v>9881.93</v>
      </c>
      <c r="N2483" s="5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60">
        <v>45919.693032407406</v>
      </c>
      <c r="B2484" s="61">
        <v>444632152</v>
      </c>
      <c r="C2484" s="62" t="s">
        <v>36</v>
      </c>
      <c r="D2484" s="62" t="s">
        <v>37</v>
      </c>
      <c r="E2484" s="62" t="s">
        <v>45</v>
      </c>
      <c r="F2484" s="62" t="s">
        <v>119</v>
      </c>
      <c r="G2484" s="63">
        <v>3657.06</v>
      </c>
      <c r="H2484" s="61">
        <v>443856879</v>
      </c>
      <c r="I2484" s="63">
        <v>0</v>
      </c>
      <c r="J2484" s="63">
        <v>0</v>
      </c>
      <c r="K2484" s="63">
        <v>0</v>
      </c>
      <c r="L2484" s="63">
        <v>0</v>
      </c>
      <c r="M2484" s="63">
        <v>9881.93</v>
      </c>
      <c r="N2484" s="62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6">
        <v>45919.693715277775</v>
      </c>
      <c r="B2485" s="57">
        <v>444632591</v>
      </c>
      <c r="C2485" s="58" t="s">
        <v>36</v>
      </c>
      <c r="D2485" s="58" t="s">
        <v>37</v>
      </c>
      <c r="E2485" s="58" t="s">
        <v>45</v>
      </c>
      <c r="F2485" s="58" t="s">
        <v>119</v>
      </c>
      <c r="G2485" s="59">
        <v>3656.21</v>
      </c>
      <c r="H2485" s="57">
        <v>443857340</v>
      </c>
      <c r="I2485" s="59">
        <v>0</v>
      </c>
      <c r="J2485" s="59">
        <v>0</v>
      </c>
      <c r="K2485" s="59">
        <v>0</v>
      </c>
      <c r="L2485" s="59">
        <v>0</v>
      </c>
      <c r="M2485" s="59">
        <v>9881.93</v>
      </c>
      <c r="N2485" s="5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60">
        <v>45919.69394675926</v>
      </c>
      <c r="B2486" s="61">
        <v>444632778</v>
      </c>
      <c r="C2486" s="62" t="s">
        <v>36</v>
      </c>
      <c r="D2486" s="62" t="s">
        <v>37</v>
      </c>
      <c r="E2486" s="62" t="s">
        <v>45</v>
      </c>
      <c r="F2486" s="62" t="s">
        <v>119</v>
      </c>
      <c r="G2486" s="63">
        <v>3656.67</v>
      </c>
      <c r="H2486" s="61">
        <v>443857533</v>
      </c>
      <c r="I2486" s="63">
        <v>0</v>
      </c>
      <c r="J2486" s="63">
        <v>0</v>
      </c>
      <c r="K2486" s="63">
        <v>0</v>
      </c>
      <c r="L2486" s="63">
        <v>0</v>
      </c>
      <c r="M2486" s="63">
        <v>9881.93</v>
      </c>
      <c r="N2486" s="62" t="s">
        <v>1384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6">
        <v>45919.69394675926</v>
      </c>
      <c r="B2487" s="57">
        <v>444632779</v>
      </c>
      <c r="C2487" s="58" t="s">
        <v>36</v>
      </c>
      <c r="D2487" s="58" t="s">
        <v>37</v>
      </c>
      <c r="E2487" s="58" t="s">
        <v>45</v>
      </c>
      <c r="F2487" s="58" t="s">
        <v>119</v>
      </c>
      <c r="G2487" s="59">
        <v>3656.67</v>
      </c>
      <c r="H2487" s="57">
        <v>443857534</v>
      </c>
      <c r="I2487" s="59">
        <v>0</v>
      </c>
      <c r="J2487" s="59">
        <v>0</v>
      </c>
      <c r="K2487" s="59">
        <v>0</v>
      </c>
      <c r="L2487" s="59">
        <v>0</v>
      </c>
      <c r="M2487" s="59">
        <v>9881.93</v>
      </c>
      <c r="N2487" s="58" t="s">
        <v>115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60">
        <v>45919.69394675926</v>
      </c>
      <c r="B2488" s="61">
        <v>444632781</v>
      </c>
      <c r="C2488" s="62" t="s">
        <v>36</v>
      </c>
      <c r="D2488" s="62" t="s">
        <v>37</v>
      </c>
      <c r="E2488" s="62" t="s">
        <v>45</v>
      </c>
      <c r="F2488" s="62" t="s">
        <v>119</v>
      </c>
      <c r="G2488" s="63">
        <v>3656.67</v>
      </c>
      <c r="H2488" s="61">
        <v>443857536</v>
      </c>
      <c r="I2488" s="63">
        <v>0</v>
      </c>
      <c r="J2488" s="63">
        <v>0</v>
      </c>
      <c r="K2488" s="63">
        <v>0</v>
      </c>
      <c r="L2488" s="63">
        <v>0</v>
      </c>
      <c r="M2488" s="63">
        <v>9881.93</v>
      </c>
      <c r="N2488" s="62" t="s">
        <v>114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6">
        <v>45919.69394675926</v>
      </c>
      <c r="B2489" s="57">
        <v>444632783</v>
      </c>
      <c r="C2489" s="58" t="s">
        <v>36</v>
      </c>
      <c r="D2489" s="58" t="s">
        <v>37</v>
      </c>
      <c r="E2489" s="58" t="s">
        <v>45</v>
      </c>
      <c r="F2489" s="58" t="s">
        <v>119</v>
      </c>
      <c r="G2489" s="59">
        <v>3656.67</v>
      </c>
      <c r="H2489" s="57">
        <v>443857538</v>
      </c>
      <c r="I2489" s="59">
        <v>0</v>
      </c>
      <c r="J2489" s="59">
        <v>0</v>
      </c>
      <c r="K2489" s="59">
        <v>0</v>
      </c>
      <c r="L2489" s="59">
        <v>0</v>
      </c>
      <c r="M2489" s="59">
        <v>9881.93</v>
      </c>
      <c r="N2489" s="58" t="s">
        <v>118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60">
        <v>45919.694143518522</v>
      </c>
      <c r="B2490" s="61">
        <v>444632992</v>
      </c>
      <c r="C2490" s="62" t="s">
        <v>36</v>
      </c>
      <c r="D2490" s="62" t="s">
        <v>38</v>
      </c>
      <c r="E2490" s="62" t="s">
        <v>46</v>
      </c>
      <c r="F2490" s="62" t="s">
        <v>119</v>
      </c>
      <c r="G2490" s="63">
        <v>3655.7</v>
      </c>
      <c r="H2490" s="61">
        <v>443857749</v>
      </c>
      <c r="I2490" s="63">
        <v>0</v>
      </c>
      <c r="J2490" s="63">
        <v>0</v>
      </c>
      <c r="K2490" s="63">
        <v>0</v>
      </c>
      <c r="L2490" s="63">
        <v>-1.4</v>
      </c>
      <c r="M2490" s="63">
        <v>9880.5300000000007</v>
      </c>
      <c r="N2490" s="62" t="s">
        <v>1735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6">
        <v>45919.694965277777</v>
      </c>
      <c r="B2491" s="57">
        <v>444633755</v>
      </c>
      <c r="C2491" s="58" t="s">
        <v>36</v>
      </c>
      <c r="D2491" s="58" t="s">
        <v>38</v>
      </c>
      <c r="E2491" s="58" t="s">
        <v>46</v>
      </c>
      <c r="F2491" s="58" t="s">
        <v>119</v>
      </c>
      <c r="G2491" s="59">
        <v>3654.56</v>
      </c>
      <c r="H2491" s="57">
        <v>443858522</v>
      </c>
      <c r="I2491" s="59">
        <v>0</v>
      </c>
      <c r="J2491" s="59">
        <v>0</v>
      </c>
      <c r="K2491" s="59">
        <v>0</v>
      </c>
      <c r="L2491" s="59">
        <v>-2.4900000000000002</v>
      </c>
      <c r="M2491" s="59">
        <v>9878.0400000000009</v>
      </c>
      <c r="N2491" s="58" t="s">
        <v>1736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60">
        <v>45919.695185185185</v>
      </c>
      <c r="B2492" s="61">
        <v>444633956</v>
      </c>
      <c r="C2492" s="62" t="s">
        <v>36</v>
      </c>
      <c r="D2492" s="62" t="s">
        <v>38</v>
      </c>
      <c r="E2492" s="62" t="s">
        <v>46</v>
      </c>
      <c r="F2492" s="62" t="s">
        <v>119</v>
      </c>
      <c r="G2492" s="63">
        <v>3654.18</v>
      </c>
      <c r="H2492" s="61">
        <v>443858723</v>
      </c>
      <c r="I2492" s="63">
        <v>0</v>
      </c>
      <c r="J2492" s="63">
        <v>0</v>
      </c>
      <c r="K2492" s="63">
        <v>0</v>
      </c>
      <c r="L2492" s="63">
        <v>-2.93</v>
      </c>
      <c r="M2492" s="63">
        <v>9875.11</v>
      </c>
      <c r="N2492" s="62" t="s">
        <v>936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6">
        <v>45919.70144675926</v>
      </c>
      <c r="B2493" s="57">
        <v>444639728</v>
      </c>
      <c r="C2493" s="58" t="s">
        <v>36</v>
      </c>
      <c r="D2493" s="58" t="s">
        <v>38</v>
      </c>
      <c r="E2493" s="58" t="s">
        <v>46</v>
      </c>
      <c r="F2493" s="58" t="s">
        <v>119</v>
      </c>
      <c r="G2493" s="59">
        <v>3658.71</v>
      </c>
      <c r="H2493" s="57">
        <v>443864749</v>
      </c>
      <c r="I2493" s="59">
        <v>0</v>
      </c>
      <c r="J2493" s="59">
        <v>0</v>
      </c>
      <c r="K2493" s="59">
        <v>0</v>
      </c>
      <c r="L2493" s="59">
        <v>1.58</v>
      </c>
      <c r="M2493" s="59">
        <v>9876.69</v>
      </c>
      <c r="N2493" s="58" t="s">
        <v>1737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60">
        <v>45919.70144675926</v>
      </c>
      <c r="B2494" s="61">
        <v>444639730</v>
      </c>
      <c r="C2494" s="62" t="s">
        <v>36</v>
      </c>
      <c r="D2494" s="62" t="s">
        <v>38</v>
      </c>
      <c r="E2494" s="62" t="s">
        <v>46</v>
      </c>
      <c r="F2494" s="62" t="s">
        <v>119</v>
      </c>
      <c r="G2494" s="63">
        <v>3658.71</v>
      </c>
      <c r="H2494" s="61">
        <v>443864750</v>
      </c>
      <c r="I2494" s="63">
        <v>0</v>
      </c>
      <c r="J2494" s="63">
        <v>0</v>
      </c>
      <c r="K2494" s="63">
        <v>0</v>
      </c>
      <c r="L2494" s="63">
        <v>1.65</v>
      </c>
      <c r="M2494" s="63">
        <v>9878.34</v>
      </c>
      <c r="N2494" s="62" t="s">
        <v>1737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6">
        <v>45919.70144675926</v>
      </c>
      <c r="B2495" s="57">
        <v>444639941</v>
      </c>
      <c r="C2495" s="58" t="s">
        <v>36</v>
      </c>
      <c r="D2495" s="58" t="s">
        <v>38</v>
      </c>
      <c r="E2495" s="58" t="s">
        <v>46</v>
      </c>
      <c r="F2495" s="58" t="s">
        <v>119</v>
      </c>
      <c r="G2495" s="59">
        <v>3659.68</v>
      </c>
      <c r="H2495" s="57">
        <v>443864934</v>
      </c>
      <c r="I2495" s="59">
        <v>0</v>
      </c>
      <c r="J2495" s="59">
        <v>0</v>
      </c>
      <c r="K2495" s="59">
        <v>0</v>
      </c>
      <c r="L2495" s="59">
        <v>3.47</v>
      </c>
      <c r="M2495" s="59">
        <v>9881.81</v>
      </c>
      <c r="N2495" s="58" t="s">
        <v>877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60">
        <v>45919.703252314815</v>
      </c>
      <c r="B2496" s="61">
        <v>444641782</v>
      </c>
      <c r="C2496" s="62" t="s">
        <v>36</v>
      </c>
      <c r="D2496" s="62" t="s">
        <v>38</v>
      </c>
      <c r="E2496" s="62" t="s">
        <v>46</v>
      </c>
      <c r="F2496" s="62" t="s">
        <v>119</v>
      </c>
      <c r="G2496" s="63">
        <v>3660.28</v>
      </c>
      <c r="H2496" s="61">
        <v>443866784</v>
      </c>
      <c r="I2496" s="63">
        <v>0</v>
      </c>
      <c r="J2496" s="63">
        <v>0</v>
      </c>
      <c r="K2496" s="63">
        <v>0</v>
      </c>
      <c r="L2496" s="63">
        <v>3.19</v>
      </c>
      <c r="M2496" s="63">
        <v>9885</v>
      </c>
      <c r="N2496" s="62" t="s">
        <v>1738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6">
        <v>45919.703252314815</v>
      </c>
      <c r="B2497" s="57">
        <v>444641783</v>
      </c>
      <c r="C2497" s="58" t="s">
        <v>36</v>
      </c>
      <c r="D2497" s="58" t="s">
        <v>38</v>
      </c>
      <c r="E2497" s="58" t="s">
        <v>46</v>
      </c>
      <c r="F2497" s="58" t="s">
        <v>119</v>
      </c>
      <c r="G2497" s="59">
        <v>3660.28</v>
      </c>
      <c r="H2497" s="57">
        <v>443866787</v>
      </c>
      <c r="I2497" s="59">
        <v>0</v>
      </c>
      <c r="J2497" s="59">
        <v>0</v>
      </c>
      <c r="K2497" s="59">
        <v>0</v>
      </c>
      <c r="L2497" s="59">
        <v>3.61</v>
      </c>
      <c r="M2497" s="59">
        <v>9888.61</v>
      </c>
      <c r="N2497" s="58" t="s">
        <v>1739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60">
        <v>45919.703784722224</v>
      </c>
      <c r="B2498" s="61">
        <v>444642442</v>
      </c>
      <c r="C2498" s="62" t="s">
        <v>36</v>
      </c>
      <c r="D2498" s="62" t="s">
        <v>37</v>
      </c>
      <c r="E2498" s="62" t="s">
        <v>45</v>
      </c>
      <c r="F2498" s="62" t="s">
        <v>119</v>
      </c>
      <c r="G2498" s="63">
        <v>3660.11</v>
      </c>
      <c r="H2498" s="61">
        <v>443867476</v>
      </c>
      <c r="I2498" s="63">
        <v>0</v>
      </c>
      <c r="J2498" s="63">
        <v>0</v>
      </c>
      <c r="K2498" s="63">
        <v>0</v>
      </c>
      <c r="L2498" s="63">
        <v>0</v>
      </c>
      <c r="M2498" s="63">
        <v>9888.61</v>
      </c>
      <c r="N2498" s="62" t="s">
        <v>114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6">
        <v>45919.704351851855</v>
      </c>
      <c r="B2499" s="57">
        <v>444642916</v>
      </c>
      <c r="C2499" s="58" t="s">
        <v>36</v>
      </c>
      <c r="D2499" s="58" t="s">
        <v>38</v>
      </c>
      <c r="E2499" s="58" t="s">
        <v>46</v>
      </c>
      <c r="F2499" s="58" t="s">
        <v>119</v>
      </c>
      <c r="G2499" s="59">
        <v>3659.72</v>
      </c>
      <c r="H2499" s="57">
        <v>443867977</v>
      </c>
      <c r="I2499" s="59">
        <v>0</v>
      </c>
      <c r="J2499" s="59">
        <v>0</v>
      </c>
      <c r="K2499" s="59">
        <v>0</v>
      </c>
      <c r="L2499" s="59">
        <v>3.05</v>
      </c>
      <c r="M2499" s="59">
        <v>9891.66</v>
      </c>
      <c r="N2499" s="58" t="s">
        <v>1740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60">
        <v>45919.704351851855</v>
      </c>
      <c r="B2500" s="61">
        <v>444642917</v>
      </c>
      <c r="C2500" s="62" t="s">
        <v>36</v>
      </c>
      <c r="D2500" s="62" t="s">
        <v>38</v>
      </c>
      <c r="E2500" s="62" t="s">
        <v>46</v>
      </c>
      <c r="F2500" s="62" t="s">
        <v>119</v>
      </c>
      <c r="G2500" s="63">
        <v>3659.72</v>
      </c>
      <c r="H2500" s="61">
        <v>443867978</v>
      </c>
      <c r="I2500" s="63">
        <v>0</v>
      </c>
      <c r="J2500" s="63">
        <v>0</v>
      </c>
      <c r="K2500" s="63">
        <v>0</v>
      </c>
      <c r="L2500" s="63">
        <v>3.05</v>
      </c>
      <c r="M2500" s="63">
        <v>9894.7099999999991</v>
      </c>
      <c r="N2500" s="62" t="s">
        <v>1741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6">
        <v>45919.704351851855</v>
      </c>
      <c r="B2501" s="57">
        <v>444642918</v>
      </c>
      <c r="C2501" s="58" t="s">
        <v>36</v>
      </c>
      <c r="D2501" s="58" t="s">
        <v>38</v>
      </c>
      <c r="E2501" s="58" t="s">
        <v>46</v>
      </c>
      <c r="F2501" s="58" t="s">
        <v>119</v>
      </c>
      <c r="G2501" s="59">
        <v>3659.72</v>
      </c>
      <c r="H2501" s="57">
        <v>443867979</v>
      </c>
      <c r="I2501" s="59">
        <v>0</v>
      </c>
      <c r="J2501" s="59">
        <v>0</v>
      </c>
      <c r="K2501" s="59">
        <v>0</v>
      </c>
      <c r="L2501" s="59">
        <v>3.05</v>
      </c>
      <c r="M2501" s="59">
        <v>9897.76</v>
      </c>
      <c r="N2501" s="58" t="s">
        <v>1742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60">
        <v>45919.704363425924</v>
      </c>
      <c r="B2502" s="61">
        <v>444642924</v>
      </c>
      <c r="C2502" s="62" t="s">
        <v>36</v>
      </c>
      <c r="D2502" s="62" t="s">
        <v>37</v>
      </c>
      <c r="E2502" s="62" t="s">
        <v>45</v>
      </c>
      <c r="F2502" s="62" t="s">
        <v>119</v>
      </c>
      <c r="G2502" s="63">
        <v>3659.94</v>
      </c>
      <c r="H2502" s="61">
        <v>443867985</v>
      </c>
      <c r="I2502" s="63">
        <v>0</v>
      </c>
      <c r="J2502" s="63">
        <v>0</v>
      </c>
      <c r="K2502" s="63">
        <v>0</v>
      </c>
      <c r="L2502" s="63">
        <v>0</v>
      </c>
      <c r="M2502" s="63">
        <v>9897.76</v>
      </c>
      <c r="N2502" s="62" t="s">
        <v>1384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6">
        <v>45919.704363425924</v>
      </c>
      <c r="B2503" s="57">
        <v>444642925</v>
      </c>
      <c r="C2503" s="58" t="s">
        <v>36</v>
      </c>
      <c r="D2503" s="58" t="s">
        <v>37</v>
      </c>
      <c r="E2503" s="58" t="s">
        <v>45</v>
      </c>
      <c r="F2503" s="58" t="s">
        <v>119</v>
      </c>
      <c r="G2503" s="59">
        <v>3659.87</v>
      </c>
      <c r="H2503" s="57">
        <v>443867987</v>
      </c>
      <c r="I2503" s="59">
        <v>0</v>
      </c>
      <c r="J2503" s="59">
        <v>0</v>
      </c>
      <c r="K2503" s="59">
        <v>0</v>
      </c>
      <c r="L2503" s="59">
        <v>0</v>
      </c>
      <c r="M2503" s="59">
        <v>9897.76</v>
      </c>
      <c r="N2503" s="58" t="s">
        <v>118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60">
        <v>45919.704363425924</v>
      </c>
      <c r="B2504" s="61">
        <v>444642926</v>
      </c>
      <c r="C2504" s="62" t="s">
        <v>36</v>
      </c>
      <c r="D2504" s="62" t="s">
        <v>37</v>
      </c>
      <c r="E2504" s="62" t="s">
        <v>45</v>
      </c>
      <c r="F2504" s="62" t="s">
        <v>119</v>
      </c>
      <c r="G2504" s="63">
        <v>3659.84</v>
      </c>
      <c r="H2504" s="61">
        <v>443867988</v>
      </c>
      <c r="I2504" s="63">
        <v>0</v>
      </c>
      <c r="J2504" s="63">
        <v>0</v>
      </c>
      <c r="K2504" s="63">
        <v>0</v>
      </c>
      <c r="L2504" s="63">
        <v>0</v>
      </c>
      <c r="M2504" s="63">
        <v>9897.76</v>
      </c>
      <c r="N2504" s="62" t="s">
        <v>115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6">
        <v>45919.706145833334</v>
      </c>
      <c r="B2505" s="57">
        <v>444643807</v>
      </c>
      <c r="C2505" s="58" t="s">
        <v>36</v>
      </c>
      <c r="D2505" s="58" t="s">
        <v>38</v>
      </c>
      <c r="E2505" s="58" t="s">
        <v>46</v>
      </c>
      <c r="F2505" s="58" t="s">
        <v>119</v>
      </c>
      <c r="G2505" s="59">
        <v>3660.92</v>
      </c>
      <c r="H2505" s="57">
        <v>443868937</v>
      </c>
      <c r="I2505" s="59">
        <v>0</v>
      </c>
      <c r="J2505" s="59">
        <v>0</v>
      </c>
      <c r="K2505" s="59">
        <v>0</v>
      </c>
      <c r="L2505" s="59">
        <v>3.87</v>
      </c>
      <c r="M2505" s="59">
        <v>9901.6299999999992</v>
      </c>
      <c r="N2505" s="58" t="s">
        <v>1743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60">
        <v>45919.706724537034</v>
      </c>
      <c r="B2506" s="61">
        <v>444645521</v>
      </c>
      <c r="C2506" s="62" t="s">
        <v>36</v>
      </c>
      <c r="D2506" s="62" t="s">
        <v>38</v>
      </c>
      <c r="E2506" s="62" t="s">
        <v>46</v>
      </c>
      <c r="F2506" s="62" t="s">
        <v>119</v>
      </c>
      <c r="G2506" s="63">
        <v>3663.66</v>
      </c>
      <c r="H2506" s="61">
        <v>443870627</v>
      </c>
      <c r="I2506" s="63">
        <v>0</v>
      </c>
      <c r="J2506" s="63">
        <v>0</v>
      </c>
      <c r="K2506" s="63">
        <v>0</v>
      </c>
      <c r="L2506" s="63">
        <v>3.55</v>
      </c>
      <c r="M2506" s="63">
        <v>9905.18</v>
      </c>
      <c r="N2506" s="62" t="s">
        <v>1744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6">
        <v>45919.707361111112</v>
      </c>
      <c r="B2507" s="57">
        <v>444646551</v>
      </c>
      <c r="C2507" s="58" t="s">
        <v>36</v>
      </c>
      <c r="D2507" s="58" t="s">
        <v>38</v>
      </c>
      <c r="E2507" s="58" t="s">
        <v>46</v>
      </c>
      <c r="F2507" s="58" t="s">
        <v>119</v>
      </c>
      <c r="G2507" s="59">
        <v>3662.98</v>
      </c>
      <c r="H2507" s="57">
        <v>443871707</v>
      </c>
      <c r="I2507" s="59">
        <v>0</v>
      </c>
      <c r="J2507" s="59">
        <v>0</v>
      </c>
      <c r="K2507" s="59">
        <v>0</v>
      </c>
      <c r="L2507" s="59">
        <v>3.04</v>
      </c>
      <c r="M2507" s="59">
        <v>9908.2199999999993</v>
      </c>
      <c r="N2507" s="58" t="s">
        <v>1745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60">
        <v>45919.707361111112</v>
      </c>
      <c r="B2508" s="61">
        <v>444646552</v>
      </c>
      <c r="C2508" s="62" t="s">
        <v>36</v>
      </c>
      <c r="D2508" s="62" t="s">
        <v>38</v>
      </c>
      <c r="E2508" s="62" t="s">
        <v>46</v>
      </c>
      <c r="F2508" s="62" t="s">
        <v>119</v>
      </c>
      <c r="G2508" s="63">
        <v>3662.98</v>
      </c>
      <c r="H2508" s="61">
        <v>443871708</v>
      </c>
      <c r="I2508" s="63">
        <v>0</v>
      </c>
      <c r="J2508" s="63">
        <v>0</v>
      </c>
      <c r="K2508" s="63">
        <v>0</v>
      </c>
      <c r="L2508" s="63">
        <v>3.11</v>
      </c>
      <c r="M2508" s="63">
        <v>9911.33</v>
      </c>
      <c r="N2508" s="62" t="s">
        <v>1746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6">
        <v>45919.707361111112</v>
      </c>
      <c r="B2509" s="57">
        <v>444646553</v>
      </c>
      <c r="C2509" s="58" t="s">
        <v>36</v>
      </c>
      <c r="D2509" s="58" t="s">
        <v>38</v>
      </c>
      <c r="E2509" s="58" t="s">
        <v>46</v>
      </c>
      <c r="F2509" s="58" t="s">
        <v>119</v>
      </c>
      <c r="G2509" s="59">
        <v>3662.98</v>
      </c>
      <c r="H2509" s="57">
        <v>443871709</v>
      </c>
      <c r="I2509" s="59">
        <v>0</v>
      </c>
      <c r="J2509" s="59">
        <v>0</v>
      </c>
      <c r="K2509" s="59">
        <v>0</v>
      </c>
      <c r="L2509" s="59">
        <v>3.14</v>
      </c>
      <c r="M2509" s="59">
        <v>9914.4699999999993</v>
      </c>
      <c r="N2509" s="58" t="s">
        <v>1746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60">
        <v>45919.707372685189</v>
      </c>
      <c r="B2510" s="61">
        <v>444646562</v>
      </c>
      <c r="C2510" s="62" t="s">
        <v>36</v>
      </c>
      <c r="D2510" s="62" t="s">
        <v>37</v>
      </c>
      <c r="E2510" s="62" t="s">
        <v>45</v>
      </c>
      <c r="F2510" s="62" t="s">
        <v>119</v>
      </c>
      <c r="G2510" s="63">
        <v>3663.21</v>
      </c>
      <c r="H2510" s="61">
        <v>443871719</v>
      </c>
      <c r="I2510" s="63">
        <v>0</v>
      </c>
      <c r="J2510" s="63">
        <v>0</v>
      </c>
      <c r="K2510" s="63">
        <v>0</v>
      </c>
      <c r="L2510" s="63">
        <v>0</v>
      </c>
      <c r="M2510" s="63">
        <v>9914.4699999999993</v>
      </c>
      <c r="N2510" s="62" t="s">
        <v>114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6">
        <v>45919.707372685189</v>
      </c>
      <c r="B2511" s="57">
        <v>444646564</v>
      </c>
      <c r="C2511" s="58" t="s">
        <v>36</v>
      </c>
      <c r="D2511" s="58" t="s">
        <v>37</v>
      </c>
      <c r="E2511" s="58" t="s">
        <v>45</v>
      </c>
      <c r="F2511" s="58" t="s">
        <v>119</v>
      </c>
      <c r="G2511" s="59">
        <v>3663.17</v>
      </c>
      <c r="H2511" s="57">
        <v>443871720</v>
      </c>
      <c r="I2511" s="59">
        <v>0</v>
      </c>
      <c r="J2511" s="59">
        <v>0</v>
      </c>
      <c r="K2511" s="59">
        <v>0</v>
      </c>
      <c r="L2511" s="59">
        <v>0</v>
      </c>
      <c r="M2511" s="59">
        <v>9914.4699999999993</v>
      </c>
      <c r="N2511" s="58" t="s">
        <v>118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60">
        <v>45919.707372685189</v>
      </c>
      <c r="B2512" s="61">
        <v>444646565</v>
      </c>
      <c r="C2512" s="62" t="s">
        <v>36</v>
      </c>
      <c r="D2512" s="62" t="s">
        <v>37</v>
      </c>
      <c r="E2512" s="62" t="s">
        <v>45</v>
      </c>
      <c r="F2512" s="62" t="s">
        <v>119</v>
      </c>
      <c r="G2512" s="63">
        <v>3663.16</v>
      </c>
      <c r="H2512" s="61">
        <v>443871721</v>
      </c>
      <c r="I2512" s="63">
        <v>0</v>
      </c>
      <c r="J2512" s="63">
        <v>0</v>
      </c>
      <c r="K2512" s="63">
        <v>0</v>
      </c>
      <c r="L2512" s="63">
        <v>0</v>
      </c>
      <c r="M2512" s="63">
        <v>9914.4699999999993</v>
      </c>
      <c r="N2512" s="62" t="s">
        <v>115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6">
        <v>45919.707384259258</v>
      </c>
      <c r="B2513" s="57">
        <v>444646567</v>
      </c>
      <c r="C2513" s="58" t="s">
        <v>36</v>
      </c>
      <c r="D2513" s="58" t="s">
        <v>37</v>
      </c>
      <c r="E2513" s="58" t="s">
        <v>45</v>
      </c>
      <c r="F2513" s="58" t="s">
        <v>119</v>
      </c>
      <c r="G2513" s="59">
        <v>3663.15</v>
      </c>
      <c r="H2513" s="57">
        <v>443871723</v>
      </c>
      <c r="I2513" s="59">
        <v>0</v>
      </c>
      <c r="J2513" s="59">
        <v>0</v>
      </c>
      <c r="K2513" s="59">
        <v>0</v>
      </c>
      <c r="L2513" s="59">
        <v>0</v>
      </c>
      <c r="M2513" s="59">
        <v>9914.4699999999993</v>
      </c>
      <c r="N2513" s="58" t="s">
        <v>1384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60">
        <v>45919.710034722222</v>
      </c>
      <c r="B2514" s="61">
        <v>444649260</v>
      </c>
      <c r="C2514" s="62" t="s">
        <v>36</v>
      </c>
      <c r="D2514" s="62" t="s">
        <v>37</v>
      </c>
      <c r="E2514" s="62" t="s">
        <v>45</v>
      </c>
      <c r="F2514" s="62" t="s">
        <v>119</v>
      </c>
      <c r="G2514" s="63">
        <v>3662.7</v>
      </c>
      <c r="H2514" s="61">
        <v>443874588</v>
      </c>
      <c r="I2514" s="63">
        <v>0</v>
      </c>
      <c r="J2514" s="63">
        <v>0</v>
      </c>
      <c r="K2514" s="63">
        <v>0</v>
      </c>
      <c r="L2514" s="63">
        <v>0</v>
      </c>
      <c r="M2514" s="63">
        <v>9914.4699999999993</v>
      </c>
      <c r="N2514" s="62" t="s">
        <v>108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6">
        <v>45919.710034722222</v>
      </c>
      <c r="B2515" s="57">
        <v>444649262</v>
      </c>
      <c r="C2515" s="58" t="s">
        <v>36</v>
      </c>
      <c r="D2515" s="58" t="s">
        <v>37</v>
      </c>
      <c r="E2515" s="58" t="s">
        <v>45</v>
      </c>
      <c r="F2515" s="58" t="s">
        <v>119</v>
      </c>
      <c r="G2515" s="59">
        <v>3662.7</v>
      </c>
      <c r="H2515" s="57">
        <v>443874590</v>
      </c>
      <c r="I2515" s="59">
        <v>0</v>
      </c>
      <c r="J2515" s="59">
        <v>0</v>
      </c>
      <c r="K2515" s="59">
        <v>0</v>
      </c>
      <c r="L2515" s="59">
        <v>0</v>
      </c>
      <c r="M2515" s="59">
        <v>9914.4699999999993</v>
      </c>
      <c r="N2515" s="5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60">
        <v>45919.710034722222</v>
      </c>
      <c r="B2516" s="61">
        <v>444649265</v>
      </c>
      <c r="C2516" s="62" t="s">
        <v>36</v>
      </c>
      <c r="D2516" s="62" t="s">
        <v>37</v>
      </c>
      <c r="E2516" s="62" t="s">
        <v>45</v>
      </c>
      <c r="F2516" s="62" t="s">
        <v>119</v>
      </c>
      <c r="G2516" s="63">
        <v>3662.71</v>
      </c>
      <c r="H2516" s="61">
        <v>443874593</v>
      </c>
      <c r="I2516" s="63">
        <v>0</v>
      </c>
      <c r="J2516" s="63">
        <v>0</v>
      </c>
      <c r="K2516" s="63">
        <v>0</v>
      </c>
      <c r="L2516" s="63">
        <v>0</v>
      </c>
      <c r="M2516" s="63">
        <v>9914.4699999999993</v>
      </c>
      <c r="N2516" s="62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6">
        <v>45919.710034722222</v>
      </c>
      <c r="B2517" s="57">
        <v>444649267</v>
      </c>
      <c r="C2517" s="58" t="s">
        <v>36</v>
      </c>
      <c r="D2517" s="58" t="s">
        <v>37</v>
      </c>
      <c r="E2517" s="58" t="s">
        <v>45</v>
      </c>
      <c r="F2517" s="58" t="s">
        <v>119</v>
      </c>
      <c r="G2517" s="59">
        <v>3662.75</v>
      </c>
      <c r="H2517" s="57">
        <v>443874596</v>
      </c>
      <c r="I2517" s="59">
        <v>0</v>
      </c>
      <c r="J2517" s="59">
        <v>0</v>
      </c>
      <c r="K2517" s="59">
        <v>0</v>
      </c>
      <c r="L2517" s="59">
        <v>0</v>
      </c>
      <c r="M2517" s="59">
        <v>9914.4699999999993</v>
      </c>
      <c r="N2517" s="5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60">
        <v>45919.710046296299</v>
      </c>
      <c r="B2518" s="61">
        <v>444649268</v>
      </c>
      <c r="C2518" s="62" t="s">
        <v>36</v>
      </c>
      <c r="D2518" s="62" t="s">
        <v>37</v>
      </c>
      <c r="E2518" s="62" t="s">
        <v>45</v>
      </c>
      <c r="F2518" s="62" t="s">
        <v>119</v>
      </c>
      <c r="G2518" s="63">
        <v>3662.61</v>
      </c>
      <c r="H2518" s="61">
        <v>443874597</v>
      </c>
      <c r="I2518" s="63">
        <v>0</v>
      </c>
      <c r="J2518" s="63">
        <v>0</v>
      </c>
      <c r="K2518" s="63">
        <v>0</v>
      </c>
      <c r="L2518" s="63">
        <v>0</v>
      </c>
      <c r="M2518" s="63">
        <v>9914.4699999999993</v>
      </c>
      <c r="N2518" s="62" t="s">
        <v>107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6">
        <v>45919.710046296299</v>
      </c>
      <c r="B2519" s="57">
        <v>444649269</v>
      </c>
      <c r="C2519" s="58" t="s">
        <v>36</v>
      </c>
      <c r="D2519" s="58" t="s">
        <v>37</v>
      </c>
      <c r="E2519" s="58" t="s">
        <v>45</v>
      </c>
      <c r="F2519" s="58" t="s">
        <v>119</v>
      </c>
      <c r="G2519" s="59">
        <v>3662.61</v>
      </c>
      <c r="H2519" s="57">
        <v>443874598</v>
      </c>
      <c r="I2519" s="59">
        <v>0</v>
      </c>
      <c r="J2519" s="59">
        <v>0</v>
      </c>
      <c r="K2519" s="59">
        <v>0</v>
      </c>
      <c r="L2519" s="59">
        <v>0</v>
      </c>
      <c r="M2519" s="59">
        <v>9914.4699999999993</v>
      </c>
      <c r="N2519" s="5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60">
        <v>45919.710046296299</v>
      </c>
      <c r="B2520" s="61">
        <v>444649270</v>
      </c>
      <c r="C2520" s="62" t="s">
        <v>36</v>
      </c>
      <c r="D2520" s="62" t="s">
        <v>37</v>
      </c>
      <c r="E2520" s="62" t="s">
        <v>45</v>
      </c>
      <c r="F2520" s="62" t="s">
        <v>119</v>
      </c>
      <c r="G2520" s="63">
        <v>3662.64</v>
      </c>
      <c r="H2520" s="61">
        <v>443874599</v>
      </c>
      <c r="I2520" s="63">
        <v>0</v>
      </c>
      <c r="J2520" s="63">
        <v>0</v>
      </c>
      <c r="K2520" s="63">
        <v>0</v>
      </c>
      <c r="L2520" s="63">
        <v>0</v>
      </c>
      <c r="M2520" s="63">
        <v>9914.4699999999993</v>
      </c>
      <c r="N2520" s="62" t="s">
        <v>113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6">
        <v>45919.710613425923</v>
      </c>
      <c r="B2521" s="57">
        <v>444649938</v>
      </c>
      <c r="C2521" s="58" t="s">
        <v>36</v>
      </c>
      <c r="D2521" s="58" t="s">
        <v>37</v>
      </c>
      <c r="E2521" s="58" t="s">
        <v>45</v>
      </c>
      <c r="F2521" s="58" t="s">
        <v>119</v>
      </c>
      <c r="G2521" s="59">
        <v>3661.83</v>
      </c>
      <c r="H2521" s="57">
        <v>443875315</v>
      </c>
      <c r="I2521" s="59">
        <v>0</v>
      </c>
      <c r="J2521" s="59">
        <v>0</v>
      </c>
      <c r="K2521" s="59">
        <v>0</v>
      </c>
      <c r="L2521" s="59">
        <v>0</v>
      </c>
      <c r="M2521" s="59">
        <v>9914.4699999999993</v>
      </c>
      <c r="N2521" s="5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60">
        <v>45919.710613425923</v>
      </c>
      <c r="B2522" s="61">
        <v>444649942</v>
      </c>
      <c r="C2522" s="62" t="s">
        <v>36</v>
      </c>
      <c r="D2522" s="62" t="s">
        <v>37</v>
      </c>
      <c r="E2522" s="62" t="s">
        <v>45</v>
      </c>
      <c r="F2522" s="62" t="s">
        <v>119</v>
      </c>
      <c r="G2522" s="63">
        <v>3661.84</v>
      </c>
      <c r="H2522" s="61">
        <v>443875319</v>
      </c>
      <c r="I2522" s="63">
        <v>0</v>
      </c>
      <c r="J2522" s="63">
        <v>0</v>
      </c>
      <c r="K2522" s="63">
        <v>0</v>
      </c>
      <c r="L2522" s="63">
        <v>0</v>
      </c>
      <c r="M2522" s="63">
        <v>9914.4699999999993</v>
      </c>
      <c r="N2522" s="62" t="s">
        <v>106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6">
        <v>45919.7109837963</v>
      </c>
      <c r="B2523" s="57">
        <v>444650367</v>
      </c>
      <c r="C2523" s="58" t="s">
        <v>36</v>
      </c>
      <c r="D2523" s="58" t="s">
        <v>38</v>
      </c>
      <c r="E2523" s="58" t="s">
        <v>46</v>
      </c>
      <c r="F2523" s="58" t="s">
        <v>119</v>
      </c>
      <c r="G2523" s="59">
        <v>3661.17</v>
      </c>
      <c r="H2523" s="57">
        <v>443875763</v>
      </c>
      <c r="I2523" s="59">
        <v>0</v>
      </c>
      <c r="J2523" s="59">
        <v>0</v>
      </c>
      <c r="K2523" s="59">
        <v>0</v>
      </c>
      <c r="L2523" s="59">
        <v>-1.53</v>
      </c>
      <c r="M2523" s="59">
        <v>9912.94</v>
      </c>
      <c r="N2523" s="58" t="s">
        <v>1747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60">
        <v>45919.711423611108</v>
      </c>
      <c r="B2524" s="61">
        <v>444650611</v>
      </c>
      <c r="C2524" s="62" t="s">
        <v>36</v>
      </c>
      <c r="D2524" s="62" t="s">
        <v>37</v>
      </c>
      <c r="E2524" s="62" t="s">
        <v>45</v>
      </c>
      <c r="F2524" s="62" t="s">
        <v>119</v>
      </c>
      <c r="G2524" s="63">
        <v>3662.46</v>
      </c>
      <c r="H2524" s="61">
        <v>443876030</v>
      </c>
      <c r="I2524" s="63">
        <v>0</v>
      </c>
      <c r="J2524" s="63">
        <v>0</v>
      </c>
      <c r="K2524" s="63">
        <v>0</v>
      </c>
      <c r="L2524" s="63">
        <v>0</v>
      </c>
      <c r="M2524" s="63">
        <v>9912.94</v>
      </c>
      <c r="N2524" s="62" t="s">
        <v>108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6">
        <v>45919.71199074074</v>
      </c>
      <c r="B2525" s="57">
        <v>444651160</v>
      </c>
      <c r="C2525" s="58" t="s">
        <v>36</v>
      </c>
      <c r="D2525" s="58" t="s">
        <v>38</v>
      </c>
      <c r="E2525" s="58" t="s">
        <v>46</v>
      </c>
      <c r="F2525" s="58" t="s">
        <v>119</v>
      </c>
      <c r="G2525" s="59">
        <v>3660.96</v>
      </c>
      <c r="H2525" s="57">
        <v>443876621</v>
      </c>
      <c r="I2525" s="59">
        <v>0</v>
      </c>
      <c r="J2525" s="59">
        <v>0</v>
      </c>
      <c r="K2525" s="59">
        <v>0</v>
      </c>
      <c r="L2525" s="59">
        <v>-1.5</v>
      </c>
      <c r="M2525" s="59">
        <v>9911.44</v>
      </c>
      <c r="N2525" s="58" t="s">
        <v>1748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60">
        <v>45919.712094907409</v>
      </c>
      <c r="B2526" s="61">
        <v>444651316</v>
      </c>
      <c r="C2526" s="62" t="s">
        <v>36</v>
      </c>
      <c r="D2526" s="62" t="s">
        <v>38</v>
      </c>
      <c r="E2526" s="62" t="s">
        <v>46</v>
      </c>
      <c r="F2526" s="62" t="s">
        <v>119</v>
      </c>
      <c r="G2526" s="63">
        <v>3660.2</v>
      </c>
      <c r="H2526" s="61">
        <v>443876788</v>
      </c>
      <c r="I2526" s="63">
        <v>0</v>
      </c>
      <c r="J2526" s="63">
        <v>0</v>
      </c>
      <c r="K2526" s="63">
        <v>0</v>
      </c>
      <c r="L2526" s="63">
        <v>-2.97</v>
      </c>
      <c r="M2526" s="63">
        <v>9908.4699999999993</v>
      </c>
      <c r="N2526" s="62" t="s">
        <v>1749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6">
        <v>45919.712094907409</v>
      </c>
      <c r="B2527" s="57">
        <v>444651317</v>
      </c>
      <c r="C2527" s="58" t="s">
        <v>36</v>
      </c>
      <c r="D2527" s="58" t="s">
        <v>38</v>
      </c>
      <c r="E2527" s="58" t="s">
        <v>46</v>
      </c>
      <c r="F2527" s="58" t="s">
        <v>119</v>
      </c>
      <c r="G2527" s="59">
        <v>3660.2</v>
      </c>
      <c r="H2527" s="57">
        <v>443876789</v>
      </c>
      <c r="I2527" s="59">
        <v>0</v>
      </c>
      <c r="J2527" s="59">
        <v>0</v>
      </c>
      <c r="K2527" s="59">
        <v>0</v>
      </c>
      <c r="L2527" s="59">
        <v>-2.96</v>
      </c>
      <c r="M2527" s="59">
        <v>9905.51</v>
      </c>
      <c r="N2527" s="58" t="s">
        <v>1749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60">
        <v>45919.712094907409</v>
      </c>
      <c r="B2528" s="61">
        <v>444651318</v>
      </c>
      <c r="C2528" s="62" t="s">
        <v>36</v>
      </c>
      <c r="D2528" s="62" t="s">
        <v>38</v>
      </c>
      <c r="E2528" s="62" t="s">
        <v>46</v>
      </c>
      <c r="F2528" s="62" t="s">
        <v>119</v>
      </c>
      <c r="G2528" s="63">
        <v>3660.2</v>
      </c>
      <c r="H2528" s="61">
        <v>443876790</v>
      </c>
      <c r="I2528" s="63">
        <v>0</v>
      </c>
      <c r="J2528" s="63">
        <v>0</v>
      </c>
      <c r="K2528" s="63">
        <v>0</v>
      </c>
      <c r="L2528" s="63">
        <v>-2.95</v>
      </c>
      <c r="M2528" s="63">
        <v>9902.56</v>
      </c>
      <c r="N2528" s="62" t="s">
        <v>1749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6">
        <v>45919.712094907409</v>
      </c>
      <c r="B2529" s="57">
        <v>444651319</v>
      </c>
      <c r="C2529" s="58" t="s">
        <v>36</v>
      </c>
      <c r="D2529" s="58" t="s">
        <v>38</v>
      </c>
      <c r="E2529" s="58" t="s">
        <v>46</v>
      </c>
      <c r="F2529" s="58" t="s">
        <v>119</v>
      </c>
      <c r="G2529" s="59">
        <v>3660.2</v>
      </c>
      <c r="H2529" s="57">
        <v>443876791</v>
      </c>
      <c r="I2529" s="59">
        <v>0</v>
      </c>
      <c r="J2529" s="59">
        <v>0</v>
      </c>
      <c r="K2529" s="59">
        <v>0</v>
      </c>
      <c r="L2529" s="59">
        <v>-2.5</v>
      </c>
      <c r="M2529" s="59">
        <v>9900.06</v>
      </c>
      <c r="N2529" s="58" t="s">
        <v>1750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60">
        <v>45919.712152777778</v>
      </c>
      <c r="B2530" s="61">
        <v>444651408</v>
      </c>
      <c r="C2530" s="62" t="s">
        <v>36</v>
      </c>
      <c r="D2530" s="62" t="s">
        <v>38</v>
      </c>
      <c r="E2530" s="62" t="s">
        <v>46</v>
      </c>
      <c r="F2530" s="62" t="s">
        <v>119</v>
      </c>
      <c r="G2530" s="63">
        <v>3660.13</v>
      </c>
      <c r="H2530" s="61">
        <v>443876885</v>
      </c>
      <c r="I2530" s="63">
        <v>0</v>
      </c>
      <c r="J2530" s="63">
        <v>0</v>
      </c>
      <c r="K2530" s="63">
        <v>0</v>
      </c>
      <c r="L2530" s="63">
        <v>-3.08</v>
      </c>
      <c r="M2530" s="63">
        <v>9896.98</v>
      </c>
      <c r="N2530" s="62" t="s">
        <v>1751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6">
        <v>45919.712314814817</v>
      </c>
      <c r="B2531" s="57">
        <v>444651716</v>
      </c>
      <c r="C2531" s="58" t="s">
        <v>36</v>
      </c>
      <c r="D2531" s="58" t="s">
        <v>38</v>
      </c>
      <c r="E2531" s="58" t="s">
        <v>46</v>
      </c>
      <c r="F2531" s="58" t="s">
        <v>119</v>
      </c>
      <c r="G2531" s="59">
        <v>3659.45</v>
      </c>
      <c r="H2531" s="57">
        <v>443877204</v>
      </c>
      <c r="I2531" s="59">
        <v>0</v>
      </c>
      <c r="J2531" s="59">
        <v>0</v>
      </c>
      <c r="K2531" s="59">
        <v>0</v>
      </c>
      <c r="L2531" s="59">
        <v>-3.26</v>
      </c>
      <c r="M2531" s="59">
        <v>9893.7199999999993</v>
      </c>
      <c r="N2531" s="58" t="s">
        <v>1752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60">
        <v>45919.712314814817</v>
      </c>
      <c r="B2532" s="61">
        <v>444651719</v>
      </c>
      <c r="C2532" s="62" t="s">
        <v>36</v>
      </c>
      <c r="D2532" s="62" t="s">
        <v>38</v>
      </c>
      <c r="E2532" s="62" t="s">
        <v>46</v>
      </c>
      <c r="F2532" s="62" t="s">
        <v>119</v>
      </c>
      <c r="G2532" s="63">
        <v>3659.45</v>
      </c>
      <c r="H2532" s="61">
        <v>443877205</v>
      </c>
      <c r="I2532" s="63">
        <v>0</v>
      </c>
      <c r="J2532" s="63">
        <v>0</v>
      </c>
      <c r="K2532" s="63">
        <v>0</v>
      </c>
      <c r="L2532" s="63">
        <v>-3.3</v>
      </c>
      <c r="M2532" s="63">
        <v>9890.42</v>
      </c>
      <c r="N2532" s="62" t="s">
        <v>1752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6">
        <v>45919.712314814817</v>
      </c>
      <c r="B2533" s="57">
        <v>444651721</v>
      </c>
      <c r="C2533" s="58" t="s">
        <v>36</v>
      </c>
      <c r="D2533" s="58" t="s">
        <v>38</v>
      </c>
      <c r="E2533" s="58" t="s">
        <v>46</v>
      </c>
      <c r="F2533" s="58" t="s">
        <v>119</v>
      </c>
      <c r="G2533" s="59">
        <v>3659.45</v>
      </c>
      <c r="H2533" s="57">
        <v>443877206</v>
      </c>
      <c r="I2533" s="59">
        <v>0</v>
      </c>
      <c r="J2533" s="59">
        <v>0</v>
      </c>
      <c r="K2533" s="59">
        <v>0</v>
      </c>
      <c r="L2533" s="59">
        <v>-3.16</v>
      </c>
      <c r="M2533" s="59">
        <v>9887.26</v>
      </c>
      <c r="N2533" s="58" t="s">
        <v>1752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60">
        <v>45919.712314814817</v>
      </c>
      <c r="B2534" s="61">
        <v>444651722</v>
      </c>
      <c r="C2534" s="62" t="s">
        <v>36</v>
      </c>
      <c r="D2534" s="62" t="s">
        <v>38</v>
      </c>
      <c r="E2534" s="62" t="s">
        <v>46</v>
      </c>
      <c r="F2534" s="62" t="s">
        <v>119</v>
      </c>
      <c r="G2534" s="63">
        <v>3659.45</v>
      </c>
      <c r="H2534" s="61">
        <v>443877207</v>
      </c>
      <c r="I2534" s="63">
        <v>0</v>
      </c>
      <c r="J2534" s="63">
        <v>0</v>
      </c>
      <c r="K2534" s="63">
        <v>0</v>
      </c>
      <c r="L2534" s="63">
        <v>-3.16</v>
      </c>
      <c r="M2534" s="63">
        <v>9884.1</v>
      </c>
      <c r="N2534" s="62" t="s">
        <v>1752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6">
        <v>45919.712314814817</v>
      </c>
      <c r="B2535" s="57">
        <v>444651723</v>
      </c>
      <c r="C2535" s="58" t="s">
        <v>36</v>
      </c>
      <c r="D2535" s="58" t="s">
        <v>38</v>
      </c>
      <c r="E2535" s="58" t="s">
        <v>46</v>
      </c>
      <c r="F2535" s="58" t="s">
        <v>119</v>
      </c>
      <c r="G2535" s="59">
        <v>3659.45</v>
      </c>
      <c r="H2535" s="57">
        <v>443877209</v>
      </c>
      <c r="I2535" s="59">
        <v>0</v>
      </c>
      <c r="J2535" s="59">
        <v>0</v>
      </c>
      <c r="K2535" s="59">
        <v>0</v>
      </c>
      <c r="L2535" s="59">
        <v>-3.19</v>
      </c>
      <c r="M2535" s="59">
        <v>9880.91</v>
      </c>
      <c r="N2535" s="58" t="s">
        <v>1752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60">
        <v>45919.715358796297</v>
      </c>
      <c r="B2536" s="61">
        <v>444654707</v>
      </c>
      <c r="C2536" s="62" t="s">
        <v>36</v>
      </c>
      <c r="D2536" s="62" t="s">
        <v>38</v>
      </c>
      <c r="E2536" s="62" t="s">
        <v>45</v>
      </c>
      <c r="F2536" s="62" t="s">
        <v>119</v>
      </c>
      <c r="G2536" s="63">
        <v>3660.39</v>
      </c>
      <c r="H2536" s="61">
        <v>443880372</v>
      </c>
      <c r="I2536" s="63">
        <v>0</v>
      </c>
      <c r="J2536" s="63">
        <v>0</v>
      </c>
      <c r="K2536" s="63">
        <v>0</v>
      </c>
      <c r="L2536" s="63">
        <v>0</v>
      </c>
      <c r="M2536" s="63">
        <v>9880.91</v>
      </c>
      <c r="N2536" s="62" t="s">
        <v>114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6">
        <v>45919.715358796297</v>
      </c>
      <c r="B2537" s="57">
        <v>444654710</v>
      </c>
      <c r="C2537" s="58" t="s">
        <v>36</v>
      </c>
      <c r="D2537" s="58" t="s">
        <v>38</v>
      </c>
      <c r="E2537" s="58" t="s">
        <v>45</v>
      </c>
      <c r="F2537" s="58" t="s">
        <v>119</v>
      </c>
      <c r="G2537" s="59">
        <v>3660.39</v>
      </c>
      <c r="H2537" s="57">
        <v>443880375</v>
      </c>
      <c r="I2537" s="59">
        <v>0</v>
      </c>
      <c r="J2537" s="59">
        <v>0</v>
      </c>
      <c r="K2537" s="59">
        <v>0</v>
      </c>
      <c r="L2537" s="59">
        <v>0</v>
      </c>
      <c r="M2537" s="59">
        <v>9880.91</v>
      </c>
      <c r="N2537" s="58" t="s">
        <v>118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60">
        <v>45919.715358796297</v>
      </c>
      <c r="B2538" s="61">
        <v>444654713</v>
      </c>
      <c r="C2538" s="62" t="s">
        <v>36</v>
      </c>
      <c r="D2538" s="62" t="s">
        <v>38</v>
      </c>
      <c r="E2538" s="62" t="s">
        <v>45</v>
      </c>
      <c r="F2538" s="62" t="s">
        <v>119</v>
      </c>
      <c r="G2538" s="63">
        <v>3660.38</v>
      </c>
      <c r="H2538" s="61">
        <v>443880378</v>
      </c>
      <c r="I2538" s="63">
        <v>0</v>
      </c>
      <c r="J2538" s="63">
        <v>0</v>
      </c>
      <c r="K2538" s="63">
        <v>0</v>
      </c>
      <c r="L2538" s="63">
        <v>0</v>
      </c>
      <c r="M2538" s="63">
        <v>9880.91</v>
      </c>
      <c r="N2538" s="62" t="s">
        <v>115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6">
        <v>45919.719722222224</v>
      </c>
      <c r="B2539" s="57">
        <v>444658029</v>
      </c>
      <c r="C2539" s="58" t="s">
        <v>36</v>
      </c>
      <c r="D2539" s="58" t="s">
        <v>38</v>
      </c>
      <c r="E2539" s="58" t="s">
        <v>46</v>
      </c>
      <c r="F2539" s="58" t="s">
        <v>119</v>
      </c>
      <c r="G2539" s="59">
        <v>3658.82</v>
      </c>
      <c r="H2539" s="57">
        <v>443883882</v>
      </c>
      <c r="I2539" s="59">
        <v>0</v>
      </c>
      <c r="J2539" s="59">
        <v>0</v>
      </c>
      <c r="K2539" s="59">
        <v>0</v>
      </c>
      <c r="L2539" s="59">
        <v>-3.02</v>
      </c>
      <c r="M2539" s="59">
        <v>9877.89</v>
      </c>
      <c r="N2539" s="58" t="s">
        <v>1753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60">
        <v>45919.719722222224</v>
      </c>
      <c r="B2540" s="61">
        <v>444658063</v>
      </c>
      <c r="C2540" s="62" t="s">
        <v>36</v>
      </c>
      <c r="D2540" s="62" t="s">
        <v>38</v>
      </c>
      <c r="E2540" s="62" t="s">
        <v>46</v>
      </c>
      <c r="F2540" s="62" t="s">
        <v>119</v>
      </c>
      <c r="G2540" s="63">
        <v>3658.79</v>
      </c>
      <c r="H2540" s="61">
        <v>443883912</v>
      </c>
      <c r="I2540" s="63">
        <v>0</v>
      </c>
      <c r="J2540" s="63">
        <v>0</v>
      </c>
      <c r="K2540" s="63">
        <v>0</v>
      </c>
      <c r="L2540" s="63">
        <v>-3.04</v>
      </c>
      <c r="M2540" s="63">
        <v>9874.85</v>
      </c>
      <c r="N2540" s="62" t="s">
        <v>832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6">
        <v>45919.720821759256</v>
      </c>
      <c r="B2541" s="57">
        <v>444660370</v>
      </c>
      <c r="C2541" s="58" t="s">
        <v>36</v>
      </c>
      <c r="D2541" s="58" t="s">
        <v>37</v>
      </c>
      <c r="E2541" s="58" t="s">
        <v>46</v>
      </c>
      <c r="F2541" s="58" t="s">
        <v>119</v>
      </c>
      <c r="G2541" s="59">
        <v>3656.84</v>
      </c>
      <c r="H2541" s="57">
        <v>443886223</v>
      </c>
      <c r="I2541" s="59">
        <v>0</v>
      </c>
      <c r="J2541" s="59">
        <v>0</v>
      </c>
      <c r="K2541" s="59">
        <v>0</v>
      </c>
      <c r="L2541" s="59">
        <v>3.55</v>
      </c>
      <c r="M2541" s="59">
        <v>9878.4</v>
      </c>
      <c r="N2541" s="58" t="s">
        <v>1754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60">
        <v>45919.721030092594</v>
      </c>
      <c r="B2542" s="61">
        <v>444660810</v>
      </c>
      <c r="C2542" s="62" t="s">
        <v>36</v>
      </c>
      <c r="D2542" s="62" t="s">
        <v>38</v>
      </c>
      <c r="E2542" s="62" t="s">
        <v>45</v>
      </c>
      <c r="F2542" s="62" t="s">
        <v>119</v>
      </c>
      <c r="G2542" s="63">
        <v>3657.52</v>
      </c>
      <c r="H2542" s="61">
        <v>443886673</v>
      </c>
      <c r="I2542" s="63">
        <v>0</v>
      </c>
      <c r="J2542" s="63">
        <v>0</v>
      </c>
      <c r="K2542" s="63">
        <v>0</v>
      </c>
      <c r="L2542" s="63">
        <v>0</v>
      </c>
      <c r="M2542" s="63">
        <v>9878.4</v>
      </c>
      <c r="N2542" s="62" t="s">
        <v>114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6">
        <v>45919.721053240741</v>
      </c>
      <c r="B2543" s="57">
        <v>444660826</v>
      </c>
      <c r="C2543" s="58" t="s">
        <v>36</v>
      </c>
      <c r="D2543" s="58" t="s">
        <v>37</v>
      </c>
      <c r="E2543" s="58" t="s">
        <v>46</v>
      </c>
      <c r="F2543" s="58" t="s">
        <v>119</v>
      </c>
      <c r="G2543" s="59">
        <v>3657.86</v>
      </c>
      <c r="H2543" s="57">
        <v>443886692</v>
      </c>
      <c r="I2543" s="59">
        <v>0</v>
      </c>
      <c r="J2543" s="59">
        <v>0</v>
      </c>
      <c r="K2543" s="59">
        <v>0</v>
      </c>
      <c r="L2543" s="59">
        <v>2.5299999999999998</v>
      </c>
      <c r="M2543" s="59">
        <v>9880.93</v>
      </c>
      <c r="N2543" s="58" t="s">
        <v>1733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60">
        <v>45919.721064814818</v>
      </c>
      <c r="B2544" s="61">
        <v>444660831</v>
      </c>
      <c r="C2544" s="62" t="s">
        <v>36</v>
      </c>
      <c r="D2544" s="62" t="s">
        <v>37</v>
      </c>
      <c r="E2544" s="62" t="s">
        <v>46</v>
      </c>
      <c r="F2544" s="62" t="s">
        <v>119</v>
      </c>
      <c r="G2544" s="63">
        <v>3658</v>
      </c>
      <c r="H2544" s="61">
        <v>443886698</v>
      </c>
      <c r="I2544" s="63">
        <v>0</v>
      </c>
      <c r="J2544" s="63">
        <v>0</v>
      </c>
      <c r="K2544" s="63">
        <v>0</v>
      </c>
      <c r="L2544" s="63">
        <v>2.38</v>
      </c>
      <c r="M2544" s="63">
        <v>9883.31</v>
      </c>
      <c r="N2544" s="62" t="s">
        <v>1330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6">
        <v>45919.721724537034</v>
      </c>
      <c r="B2545" s="57">
        <v>444661773</v>
      </c>
      <c r="C2545" s="58" t="s">
        <v>36</v>
      </c>
      <c r="D2545" s="58" t="s">
        <v>38</v>
      </c>
      <c r="E2545" s="58" t="s">
        <v>45</v>
      </c>
      <c r="F2545" s="58" t="s">
        <v>119</v>
      </c>
      <c r="G2545" s="59">
        <v>3657.08</v>
      </c>
      <c r="H2545" s="57">
        <v>443887676</v>
      </c>
      <c r="I2545" s="59">
        <v>0</v>
      </c>
      <c r="J2545" s="59">
        <v>0</v>
      </c>
      <c r="K2545" s="59">
        <v>0</v>
      </c>
      <c r="L2545" s="59">
        <v>0</v>
      </c>
      <c r="M2545" s="59">
        <v>9883.31</v>
      </c>
      <c r="N2545" s="58" t="s">
        <v>118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60">
        <v>45919.721724537034</v>
      </c>
      <c r="B2546" s="61">
        <v>444661778</v>
      </c>
      <c r="C2546" s="62" t="s">
        <v>36</v>
      </c>
      <c r="D2546" s="62" t="s">
        <v>38</v>
      </c>
      <c r="E2546" s="62" t="s">
        <v>45</v>
      </c>
      <c r="F2546" s="62" t="s">
        <v>119</v>
      </c>
      <c r="G2546" s="63">
        <v>3657.11</v>
      </c>
      <c r="H2546" s="61">
        <v>443887683</v>
      </c>
      <c r="I2546" s="63">
        <v>0</v>
      </c>
      <c r="J2546" s="63">
        <v>0</v>
      </c>
      <c r="K2546" s="63">
        <v>0</v>
      </c>
      <c r="L2546" s="63">
        <v>0</v>
      </c>
      <c r="M2546" s="63">
        <v>9883.31</v>
      </c>
      <c r="N2546" s="62" t="s">
        <v>115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6">
        <v>45919.722534722219</v>
      </c>
      <c r="B2547" s="57">
        <v>444662561</v>
      </c>
      <c r="C2547" s="58" t="s">
        <v>36</v>
      </c>
      <c r="D2547" s="58" t="s">
        <v>38</v>
      </c>
      <c r="E2547" s="58" t="s">
        <v>45</v>
      </c>
      <c r="F2547" s="58" t="s">
        <v>119</v>
      </c>
      <c r="G2547" s="59">
        <v>3658.11</v>
      </c>
      <c r="H2547" s="57">
        <v>443888511</v>
      </c>
      <c r="I2547" s="59">
        <v>0</v>
      </c>
      <c r="J2547" s="59">
        <v>0</v>
      </c>
      <c r="K2547" s="59">
        <v>0</v>
      </c>
      <c r="L2547" s="59">
        <v>0</v>
      </c>
      <c r="M2547" s="59">
        <v>9883.31</v>
      </c>
      <c r="N2547" s="58" t="s">
        <v>113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60">
        <v>45919.722534722219</v>
      </c>
      <c r="B2548" s="61">
        <v>444662564</v>
      </c>
      <c r="C2548" s="62" t="s">
        <v>36</v>
      </c>
      <c r="D2548" s="62" t="s">
        <v>38</v>
      </c>
      <c r="E2548" s="62" t="s">
        <v>45</v>
      </c>
      <c r="F2548" s="62" t="s">
        <v>119</v>
      </c>
      <c r="G2548" s="63">
        <v>3658.12</v>
      </c>
      <c r="H2548" s="61">
        <v>443888514</v>
      </c>
      <c r="I2548" s="63">
        <v>0</v>
      </c>
      <c r="J2548" s="63">
        <v>0</v>
      </c>
      <c r="K2548" s="63">
        <v>0</v>
      </c>
      <c r="L2548" s="63">
        <v>0</v>
      </c>
      <c r="M2548" s="63">
        <v>9883.31</v>
      </c>
      <c r="N2548" s="62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6">
        <v>45919.722534722219</v>
      </c>
      <c r="B2549" s="57">
        <v>444662567</v>
      </c>
      <c r="C2549" s="58" t="s">
        <v>36</v>
      </c>
      <c r="D2549" s="58" t="s">
        <v>38</v>
      </c>
      <c r="E2549" s="58" t="s">
        <v>45</v>
      </c>
      <c r="F2549" s="58" t="s">
        <v>119</v>
      </c>
      <c r="G2549" s="59">
        <v>3658.12</v>
      </c>
      <c r="H2549" s="57">
        <v>443888517</v>
      </c>
      <c r="I2549" s="59">
        <v>0</v>
      </c>
      <c r="J2549" s="59">
        <v>0</v>
      </c>
      <c r="K2549" s="59">
        <v>0</v>
      </c>
      <c r="L2549" s="59">
        <v>0</v>
      </c>
      <c r="M2549" s="59">
        <v>9883.31</v>
      </c>
      <c r="N2549" s="58" t="s">
        <v>107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60">
        <v>45919.722534722219</v>
      </c>
      <c r="B2550" s="61">
        <v>444662570</v>
      </c>
      <c r="C2550" s="62" t="s">
        <v>36</v>
      </c>
      <c r="D2550" s="62" t="s">
        <v>38</v>
      </c>
      <c r="E2550" s="62" t="s">
        <v>45</v>
      </c>
      <c r="F2550" s="62" t="s">
        <v>119</v>
      </c>
      <c r="G2550" s="63">
        <v>3658.26</v>
      </c>
      <c r="H2550" s="61">
        <v>443888521</v>
      </c>
      <c r="I2550" s="63">
        <v>0</v>
      </c>
      <c r="J2550" s="63">
        <v>0</v>
      </c>
      <c r="K2550" s="63">
        <v>0</v>
      </c>
      <c r="L2550" s="63">
        <v>0</v>
      </c>
      <c r="M2550" s="63">
        <v>9883.31</v>
      </c>
      <c r="N2550" s="62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6">
        <v>45919.722546296296</v>
      </c>
      <c r="B2551" s="57">
        <v>444662572</v>
      </c>
      <c r="C2551" s="58" t="s">
        <v>36</v>
      </c>
      <c r="D2551" s="58" t="s">
        <v>38</v>
      </c>
      <c r="E2551" s="58" t="s">
        <v>45</v>
      </c>
      <c r="F2551" s="58" t="s">
        <v>119</v>
      </c>
      <c r="G2551" s="59">
        <v>3658.24</v>
      </c>
      <c r="H2551" s="57">
        <v>443888523</v>
      </c>
      <c r="I2551" s="59">
        <v>0</v>
      </c>
      <c r="J2551" s="59">
        <v>0</v>
      </c>
      <c r="K2551" s="59">
        <v>0</v>
      </c>
      <c r="L2551" s="59">
        <v>0</v>
      </c>
      <c r="M2551" s="59">
        <v>9883.31</v>
      </c>
      <c r="N2551" s="5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60">
        <v>45919.722546296296</v>
      </c>
      <c r="B2552" s="61">
        <v>444662577</v>
      </c>
      <c r="C2552" s="62" t="s">
        <v>36</v>
      </c>
      <c r="D2552" s="62" t="s">
        <v>38</v>
      </c>
      <c r="E2552" s="62" t="s">
        <v>45</v>
      </c>
      <c r="F2552" s="62" t="s">
        <v>119</v>
      </c>
      <c r="G2552" s="63">
        <v>3658.32</v>
      </c>
      <c r="H2552" s="61">
        <v>443888528</v>
      </c>
      <c r="I2552" s="63">
        <v>0</v>
      </c>
      <c r="J2552" s="63">
        <v>0</v>
      </c>
      <c r="K2552" s="63">
        <v>0</v>
      </c>
      <c r="L2552" s="63">
        <v>0</v>
      </c>
      <c r="M2552" s="63">
        <v>9883.31</v>
      </c>
      <c r="N2552" s="62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6">
        <v>45919.722546296296</v>
      </c>
      <c r="B2553" s="57">
        <v>444662580</v>
      </c>
      <c r="C2553" s="58" t="s">
        <v>36</v>
      </c>
      <c r="D2553" s="58" t="s">
        <v>38</v>
      </c>
      <c r="E2553" s="58" t="s">
        <v>45</v>
      </c>
      <c r="F2553" s="58" t="s">
        <v>119</v>
      </c>
      <c r="G2553" s="59">
        <v>3658.33</v>
      </c>
      <c r="H2553" s="57">
        <v>443888531</v>
      </c>
      <c r="I2553" s="59">
        <v>0</v>
      </c>
      <c r="J2553" s="59">
        <v>0</v>
      </c>
      <c r="K2553" s="59">
        <v>0</v>
      </c>
      <c r="L2553" s="59">
        <v>0</v>
      </c>
      <c r="M2553" s="59">
        <v>9883.31</v>
      </c>
      <c r="N2553" s="58" t="s">
        <v>108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60">
        <v>45919.723310185182</v>
      </c>
      <c r="B2554" s="61">
        <v>444663479</v>
      </c>
      <c r="C2554" s="62" t="s">
        <v>36</v>
      </c>
      <c r="D2554" s="62" t="s">
        <v>37</v>
      </c>
      <c r="E2554" s="62" t="s">
        <v>46</v>
      </c>
      <c r="F2554" s="62" t="s">
        <v>119</v>
      </c>
      <c r="G2554" s="63">
        <v>3656.57</v>
      </c>
      <c r="H2554" s="61">
        <v>443889466</v>
      </c>
      <c r="I2554" s="63">
        <v>0</v>
      </c>
      <c r="J2554" s="63">
        <v>0</v>
      </c>
      <c r="K2554" s="63">
        <v>0</v>
      </c>
      <c r="L2554" s="63">
        <v>1.55</v>
      </c>
      <c r="M2554" s="63">
        <v>9884.86</v>
      </c>
      <c r="N2554" s="62" t="s">
        <v>1755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6">
        <v>45919.723310185182</v>
      </c>
      <c r="B2555" s="57">
        <v>444663480</v>
      </c>
      <c r="C2555" s="58" t="s">
        <v>36</v>
      </c>
      <c r="D2555" s="58" t="s">
        <v>37</v>
      </c>
      <c r="E2555" s="58" t="s">
        <v>46</v>
      </c>
      <c r="F2555" s="58" t="s">
        <v>119</v>
      </c>
      <c r="G2555" s="59">
        <v>3656.57</v>
      </c>
      <c r="H2555" s="57">
        <v>443889467</v>
      </c>
      <c r="I2555" s="59">
        <v>0</v>
      </c>
      <c r="J2555" s="59">
        <v>0</v>
      </c>
      <c r="K2555" s="59">
        <v>0</v>
      </c>
      <c r="L2555" s="59">
        <v>1.69</v>
      </c>
      <c r="M2555" s="59">
        <v>9886.5499999999993</v>
      </c>
      <c r="N2555" s="58" t="s">
        <v>1755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60">
        <v>45919.723310185182</v>
      </c>
      <c r="B2556" s="61">
        <v>444663481</v>
      </c>
      <c r="C2556" s="62" t="s">
        <v>36</v>
      </c>
      <c r="D2556" s="62" t="s">
        <v>37</v>
      </c>
      <c r="E2556" s="62" t="s">
        <v>46</v>
      </c>
      <c r="F2556" s="62" t="s">
        <v>119</v>
      </c>
      <c r="G2556" s="63">
        <v>3656.57</v>
      </c>
      <c r="H2556" s="61">
        <v>443889468</v>
      </c>
      <c r="I2556" s="63">
        <v>0</v>
      </c>
      <c r="J2556" s="63">
        <v>0</v>
      </c>
      <c r="K2556" s="63">
        <v>0</v>
      </c>
      <c r="L2556" s="63">
        <v>1.76</v>
      </c>
      <c r="M2556" s="63">
        <v>9888.31</v>
      </c>
      <c r="N2556" s="62" t="s">
        <v>1755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6">
        <v>45919.724039351851</v>
      </c>
      <c r="B2557" s="57">
        <v>444664096</v>
      </c>
      <c r="C2557" s="58" t="s">
        <v>36</v>
      </c>
      <c r="D2557" s="58" t="s">
        <v>38</v>
      </c>
      <c r="E2557" s="58" t="s">
        <v>45</v>
      </c>
      <c r="F2557" s="58" t="s">
        <v>119</v>
      </c>
      <c r="G2557" s="59">
        <v>3658.21</v>
      </c>
      <c r="H2557" s="57">
        <v>443890106</v>
      </c>
      <c r="I2557" s="59">
        <v>0</v>
      </c>
      <c r="J2557" s="59">
        <v>0</v>
      </c>
      <c r="K2557" s="59">
        <v>0</v>
      </c>
      <c r="L2557" s="59">
        <v>0</v>
      </c>
      <c r="M2557" s="59">
        <v>9888.31</v>
      </c>
      <c r="N2557" s="58" t="s">
        <v>107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60">
        <v>45919.724039351851</v>
      </c>
      <c r="B2558" s="61">
        <v>444664097</v>
      </c>
      <c r="C2558" s="62" t="s">
        <v>36</v>
      </c>
      <c r="D2558" s="62" t="s">
        <v>38</v>
      </c>
      <c r="E2558" s="62" t="s">
        <v>45</v>
      </c>
      <c r="F2558" s="62" t="s">
        <v>119</v>
      </c>
      <c r="G2558" s="63">
        <v>3658.17</v>
      </c>
      <c r="H2558" s="61">
        <v>443890107</v>
      </c>
      <c r="I2558" s="63">
        <v>0</v>
      </c>
      <c r="J2558" s="63">
        <v>0</v>
      </c>
      <c r="K2558" s="63">
        <v>0</v>
      </c>
      <c r="L2558" s="63">
        <v>0</v>
      </c>
      <c r="M2558" s="63">
        <v>9888.31</v>
      </c>
      <c r="N2558" s="62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6">
        <v>45919.724039351851</v>
      </c>
      <c r="B2559" s="57">
        <v>444664100</v>
      </c>
      <c r="C2559" s="58" t="s">
        <v>36</v>
      </c>
      <c r="D2559" s="58" t="s">
        <v>38</v>
      </c>
      <c r="E2559" s="58" t="s">
        <v>45</v>
      </c>
      <c r="F2559" s="58" t="s">
        <v>119</v>
      </c>
      <c r="G2559" s="59">
        <v>3658.21</v>
      </c>
      <c r="H2559" s="57">
        <v>443890111</v>
      </c>
      <c r="I2559" s="59">
        <v>0</v>
      </c>
      <c r="J2559" s="59">
        <v>0</v>
      </c>
      <c r="K2559" s="59">
        <v>0</v>
      </c>
      <c r="L2559" s="59">
        <v>0</v>
      </c>
      <c r="M2559" s="59">
        <v>9888.31</v>
      </c>
      <c r="N2559" s="58" t="s">
        <v>108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60">
        <v>45919.724386574075</v>
      </c>
      <c r="B2560" s="61">
        <v>444664388</v>
      </c>
      <c r="C2560" s="62" t="s">
        <v>36</v>
      </c>
      <c r="D2560" s="62" t="s">
        <v>37</v>
      </c>
      <c r="E2560" s="62" t="s">
        <v>45</v>
      </c>
      <c r="F2560" s="62" t="s">
        <v>119</v>
      </c>
      <c r="G2560" s="63">
        <v>3658.86</v>
      </c>
      <c r="H2560" s="61">
        <v>443890412</v>
      </c>
      <c r="I2560" s="63">
        <v>0</v>
      </c>
      <c r="J2560" s="63">
        <v>0</v>
      </c>
      <c r="K2560" s="63">
        <v>0</v>
      </c>
      <c r="L2560" s="63">
        <v>0</v>
      </c>
      <c r="M2560" s="63">
        <v>9888.31</v>
      </c>
      <c r="N2560" s="62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6">
        <v>45919.724386574075</v>
      </c>
      <c r="B2561" s="57">
        <v>444664393</v>
      </c>
      <c r="C2561" s="58" t="s">
        <v>36</v>
      </c>
      <c r="D2561" s="58" t="s">
        <v>37</v>
      </c>
      <c r="E2561" s="58" t="s">
        <v>45</v>
      </c>
      <c r="F2561" s="58" t="s">
        <v>119</v>
      </c>
      <c r="G2561" s="59">
        <v>3658.85</v>
      </c>
      <c r="H2561" s="57">
        <v>443890417</v>
      </c>
      <c r="I2561" s="59">
        <v>0</v>
      </c>
      <c r="J2561" s="59">
        <v>0</v>
      </c>
      <c r="K2561" s="59">
        <v>0</v>
      </c>
      <c r="L2561" s="59">
        <v>0</v>
      </c>
      <c r="M2561" s="59">
        <v>9888.31</v>
      </c>
      <c r="N2561" s="58" t="s">
        <v>106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60">
        <v>45919.724583333336</v>
      </c>
      <c r="B2562" s="61">
        <v>444664607</v>
      </c>
      <c r="C2562" s="62" t="s">
        <v>36</v>
      </c>
      <c r="D2562" s="62" t="s">
        <v>37</v>
      </c>
      <c r="E2562" s="62" t="s">
        <v>46</v>
      </c>
      <c r="F2562" s="62" t="s">
        <v>119</v>
      </c>
      <c r="G2562" s="63">
        <v>3659.71</v>
      </c>
      <c r="H2562" s="61">
        <v>443890636</v>
      </c>
      <c r="I2562" s="63">
        <v>0</v>
      </c>
      <c r="J2562" s="63">
        <v>0</v>
      </c>
      <c r="K2562" s="63">
        <v>0</v>
      </c>
      <c r="L2562" s="63">
        <v>-1.5</v>
      </c>
      <c r="M2562" s="63">
        <v>9886.81</v>
      </c>
      <c r="N2562" s="62" t="s">
        <v>1756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6">
        <v>45919.724803240744</v>
      </c>
      <c r="B2563" s="57">
        <v>444665181</v>
      </c>
      <c r="C2563" s="58" t="s">
        <v>36</v>
      </c>
      <c r="D2563" s="58" t="s">
        <v>37</v>
      </c>
      <c r="E2563" s="58" t="s">
        <v>46</v>
      </c>
      <c r="F2563" s="58" t="s">
        <v>119</v>
      </c>
      <c r="G2563" s="59">
        <v>3660.06</v>
      </c>
      <c r="H2563" s="57">
        <v>443891224</v>
      </c>
      <c r="I2563" s="59">
        <v>0</v>
      </c>
      <c r="J2563" s="59">
        <v>0</v>
      </c>
      <c r="K2563" s="59">
        <v>0</v>
      </c>
      <c r="L2563" s="59">
        <v>-2.98</v>
      </c>
      <c r="M2563" s="59">
        <v>9883.83</v>
      </c>
      <c r="N2563" s="58" t="s">
        <v>1757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60">
        <v>45919.724803240744</v>
      </c>
      <c r="B2564" s="61">
        <v>444665185</v>
      </c>
      <c r="C2564" s="62" t="s">
        <v>36</v>
      </c>
      <c r="D2564" s="62" t="s">
        <v>37</v>
      </c>
      <c r="E2564" s="62" t="s">
        <v>46</v>
      </c>
      <c r="F2564" s="62" t="s">
        <v>119</v>
      </c>
      <c r="G2564" s="63">
        <v>3660.08</v>
      </c>
      <c r="H2564" s="61">
        <v>443891227</v>
      </c>
      <c r="I2564" s="63">
        <v>0</v>
      </c>
      <c r="J2564" s="63">
        <v>0</v>
      </c>
      <c r="K2564" s="63">
        <v>0</v>
      </c>
      <c r="L2564" s="63">
        <v>-2.97</v>
      </c>
      <c r="M2564" s="63">
        <v>9880.86</v>
      </c>
      <c r="N2564" s="62" t="s">
        <v>1758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6">
        <v>45919.724826388891</v>
      </c>
      <c r="B2565" s="57">
        <v>444665245</v>
      </c>
      <c r="C2565" s="58" t="s">
        <v>36</v>
      </c>
      <c r="D2565" s="58" t="s">
        <v>37</v>
      </c>
      <c r="E2565" s="58" t="s">
        <v>46</v>
      </c>
      <c r="F2565" s="58" t="s">
        <v>119</v>
      </c>
      <c r="G2565" s="59">
        <v>3660.58</v>
      </c>
      <c r="H2565" s="57">
        <v>443891284</v>
      </c>
      <c r="I2565" s="59">
        <v>0</v>
      </c>
      <c r="J2565" s="59">
        <v>0</v>
      </c>
      <c r="K2565" s="59">
        <v>0</v>
      </c>
      <c r="L2565" s="59">
        <v>-3.06</v>
      </c>
      <c r="M2565" s="59">
        <v>9877.7999999999993</v>
      </c>
      <c r="N2565" s="58" t="s">
        <v>1759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60">
        <v>45919.724826388891</v>
      </c>
      <c r="B2566" s="61">
        <v>444665281</v>
      </c>
      <c r="C2566" s="62" t="s">
        <v>36</v>
      </c>
      <c r="D2566" s="62" t="s">
        <v>37</v>
      </c>
      <c r="E2566" s="62" t="s">
        <v>46</v>
      </c>
      <c r="F2566" s="62" t="s">
        <v>119</v>
      </c>
      <c r="G2566" s="63">
        <v>3660.62</v>
      </c>
      <c r="H2566" s="61">
        <v>443891321</v>
      </c>
      <c r="I2566" s="63">
        <v>0</v>
      </c>
      <c r="J2566" s="63">
        <v>0</v>
      </c>
      <c r="K2566" s="63">
        <v>0</v>
      </c>
      <c r="L2566" s="63">
        <v>-2.5</v>
      </c>
      <c r="M2566" s="63">
        <v>9875.2999999999993</v>
      </c>
      <c r="N2566" s="62" t="s">
        <v>1760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6">
        <v>45919.724918981483</v>
      </c>
      <c r="B2567" s="57">
        <v>444665499</v>
      </c>
      <c r="C2567" s="58" t="s">
        <v>36</v>
      </c>
      <c r="D2567" s="58" t="s">
        <v>37</v>
      </c>
      <c r="E2567" s="58" t="s">
        <v>46</v>
      </c>
      <c r="F2567" s="58" t="s">
        <v>119</v>
      </c>
      <c r="G2567" s="59">
        <v>3661.16</v>
      </c>
      <c r="H2567" s="57">
        <v>443891543</v>
      </c>
      <c r="I2567" s="59">
        <v>0</v>
      </c>
      <c r="J2567" s="59">
        <v>0</v>
      </c>
      <c r="K2567" s="59">
        <v>0</v>
      </c>
      <c r="L2567" s="59">
        <v>-3.05</v>
      </c>
      <c r="M2567" s="59">
        <v>9872.25</v>
      </c>
      <c r="N2567" s="58" t="s">
        <v>1761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60">
        <v>45919.724918981483</v>
      </c>
      <c r="B2568" s="61">
        <v>444665500</v>
      </c>
      <c r="C2568" s="62" t="s">
        <v>36</v>
      </c>
      <c r="D2568" s="62" t="s">
        <v>37</v>
      </c>
      <c r="E2568" s="62" t="s">
        <v>46</v>
      </c>
      <c r="F2568" s="62" t="s">
        <v>119</v>
      </c>
      <c r="G2568" s="63">
        <v>3661.16</v>
      </c>
      <c r="H2568" s="61">
        <v>443891544</v>
      </c>
      <c r="I2568" s="63">
        <v>0</v>
      </c>
      <c r="J2568" s="63">
        <v>0</v>
      </c>
      <c r="K2568" s="63">
        <v>0</v>
      </c>
      <c r="L2568" s="63">
        <v>-2.92</v>
      </c>
      <c r="M2568" s="63">
        <v>9869.33</v>
      </c>
      <c r="N2568" s="62" t="s">
        <v>1761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6">
        <v>45919.724918981483</v>
      </c>
      <c r="B2569" s="57">
        <v>444665501</v>
      </c>
      <c r="C2569" s="58" t="s">
        <v>36</v>
      </c>
      <c r="D2569" s="58" t="s">
        <v>37</v>
      </c>
      <c r="E2569" s="58" t="s">
        <v>46</v>
      </c>
      <c r="F2569" s="58" t="s">
        <v>119</v>
      </c>
      <c r="G2569" s="59">
        <v>3661.16</v>
      </c>
      <c r="H2569" s="57">
        <v>443891545</v>
      </c>
      <c r="I2569" s="59">
        <v>0</v>
      </c>
      <c r="J2569" s="59">
        <v>0</v>
      </c>
      <c r="K2569" s="59">
        <v>0</v>
      </c>
      <c r="L2569" s="59">
        <v>-2.84</v>
      </c>
      <c r="M2569" s="59">
        <v>9866.49</v>
      </c>
      <c r="N2569" s="58" t="s">
        <v>1761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60">
        <v>45919.724918981483</v>
      </c>
      <c r="B2570" s="61">
        <v>444665522</v>
      </c>
      <c r="C2570" s="62" t="s">
        <v>36</v>
      </c>
      <c r="D2570" s="62" t="s">
        <v>37</v>
      </c>
      <c r="E2570" s="62" t="s">
        <v>46</v>
      </c>
      <c r="F2570" s="62" t="s">
        <v>119</v>
      </c>
      <c r="G2570" s="63">
        <v>3661.27</v>
      </c>
      <c r="H2570" s="61">
        <v>443891566</v>
      </c>
      <c r="I2570" s="63">
        <v>0</v>
      </c>
      <c r="J2570" s="63">
        <v>0</v>
      </c>
      <c r="K2570" s="63">
        <v>0</v>
      </c>
      <c r="L2570" s="63">
        <v>-3.06</v>
      </c>
      <c r="M2570" s="63">
        <v>9863.43</v>
      </c>
      <c r="N2570" s="62" t="s">
        <v>1762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6">
        <v>45919.724918981483</v>
      </c>
      <c r="B2571" s="57">
        <v>444665524</v>
      </c>
      <c r="C2571" s="58" t="s">
        <v>36</v>
      </c>
      <c r="D2571" s="58" t="s">
        <v>37</v>
      </c>
      <c r="E2571" s="58" t="s">
        <v>46</v>
      </c>
      <c r="F2571" s="58" t="s">
        <v>119</v>
      </c>
      <c r="G2571" s="59">
        <v>3661.27</v>
      </c>
      <c r="H2571" s="57">
        <v>443891567</v>
      </c>
      <c r="I2571" s="59">
        <v>0</v>
      </c>
      <c r="J2571" s="59">
        <v>0</v>
      </c>
      <c r="K2571" s="59">
        <v>0</v>
      </c>
      <c r="L2571" s="59">
        <v>-3.1</v>
      </c>
      <c r="M2571" s="59">
        <v>9860.33</v>
      </c>
      <c r="N2571" s="58" t="s">
        <v>1763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60">
        <v>45919.725810185184</v>
      </c>
      <c r="B2572" s="61">
        <v>444666729</v>
      </c>
      <c r="C2572" s="62" t="s">
        <v>36</v>
      </c>
      <c r="D2572" s="62" t="s">
        <v>38</v>
      </c>
      <c r="E2572" s="62" t="s">
        <v>46</v>
      </c>
      <c r="F2572" s="62" t="s">
        <v>119</v>
      </c>
      <c r="G2572" s="63">
        <v>3662.36</v>
      </c>
      <c r="H2572" s="61">
        <v>443892814</v>
      </c>
      <c r="I2572" s="63">
        <v>0</v>
      </c>
      <c r="J2572" s="63">
        <v>0</v>
      </c>
      <c r="K2572" s="63">
        <v>0</v>
      </c>
      <c r="L2572" s="63">
        <v>3.5</v>
      </c>
      <c r="M2572" s="63">
        <v>9863.83</v>
      </c>
      <c r="N2572" s="62" t="s">
        <v>1764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6">
        <v>45919.725810185184</v>
      </c>
      <c r="B2573" s="57">
        <v>444666730</v>
      </c>
      <c r="C2573" s="58" t="s">
        <v>36</v>
      </c>
      <c r="D2573" s="58" t="s">
        <v>38</v>
      </c>
      <c r="E2573" s="58" t="s">
        <v>46</v>
      </c>
      <c r="F2573" s="58" t="s">
        <v>119</v>
      </c>
      <c r="G2573" s="59">
        <v>3662.36</v>
      </c>
      <c r="H2573" s="57">
        <v>443892815</v>
      </c>
      <c r="I2573" s="59">
        <v>0</v>
      </c>
      <c r="J2573" s="59">
        <v>0</v>
      </c>
      <c r="K2573" s="59">
        <v>0</v>
      </c>
      <c r="L2573" s="59">
        <v>3.51</v>
      </c>
      <c r="M2573" s="59">
        <v>9867.34</v>
      </c>
      <c r="N2573" s="58" t="s">
        <v>1765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60">
        <v>45919.72855324074</v>
      </c>
      <c r="B2574" s="61">
        <v>444669037</v>
      </c>
      <c r="C2574" s="62" t="s">
        <v>36</v>
      </c>
      <c r="D2574" s="62" t="s">
        <v>37</v>
      </c>
      <c r="E2574" s="62" t="s">
        <v>45</v>
      </c>
      <c r="F2574" s="62" t="s">
        <v>119</v>
      </c>
      <c r="G2574" s="63">
        <v>3663.7</v>
      </c>
      <c r="H2574" s="61">
        <v>443895254</v>
      </c>
      <c r="I2574" s="63">
        <v>0</v>
      </c>
      <c r="J2574" s="63">
        <v>0</v>
      </c>
      <c r="K2574" s="63">
        <v>0</v>
      </c>
      <c r="L2574" s="63">
        <v>0</v>
      </c>
      <c r="M2574" s="63">
        <v>9867.34</v>
      </c>
      <c r="N2574" s="62" t="s">
        <v>115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6">
        <v>45919.72855324074</v>
      </c>
      <c r="B2575" s="57">
        <v>444669038</v>
      </c>
      <c r="C2575" s="58" t="s">
        <v>36</v>
      </c>
      <c r="D2575" s="58" t="s">
        <v>37</v>
      </c>
      <c r="E2575" s="58" t="s">
        <v>45</v>
      </c>
      <c r="F2575" s="58" t="s">
        <v>119</v>
      </c>
      <c r="G2575" s="59">
        <v>3663.68</v>
      </c>
      <c r="H2575" s="57">
        <v>443895256</v>
      </c>
      <c r="I2575" s="59">
        <v>0</v>
      </c>
      <c r="J2575" s="59">
        <v>0</v>
      </c>
      <c r="K2575" s="59">
        <v>0</v>
      </c>
      <c r="L2575" s="59">
        <v>0</v>
      </c>
      <c r="M2575" s="59">
        <v>9867.34</v>
      </c>
      <c r="N2575" s="58" t="s">
        <v>118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60">
        <v>45919.72855324074</v>
      </c>
      <c r="B2576" s="61">
        <v>444669039</v>
      </c>
      <c r="C2576" s="62" t="s">
        <v>36</v>
      </c>
      <c r="D2576" s="62" t="s">
        <v>37</v>
      </c>
      <c r="E2576" s="62" t="s">
        <v>45</v>
      </c>
      <c r="F2576" s="62" t="s">
        <v>119</v>
      </c>
      <c r="G2576" s="63">
        <v>3663.67</v>
      </c>
      <c r="H2576" s="61">
        <v>443895257</v>
      </c>
      <c r="I2576" s="63">
        <v>0</v>
      </c>
      <c r="J2576" s="63">
        <v>0</v>
      </c>
      <c r="K2576" s="63">
        <v>0</v>
      </c>
      <c r="L2576" s="63">
        <v>0</v>
      </c>
      <c r="M2576" s="63">
        <v>9867.34</v>
      </c>
      <c r="N2576" s="62" t="s">
        <v>114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6">
        <v>45919.72855324074</v>
      </c>
      <c r="B2577" s="57">
        <v>444669041</v>
      </c>
      <c r="C2577" s="58" t="s">
        <v>36</v>
      </c>
      <c r="D2577" s="58" t="s">
        <v>37</v>
      </c>
      <c r="E2577" s="58" t="s">
        <v>45</v>
      </c>
      <c r="F2577" s="58" t="s">
        <v>119</v>
      </c>
      <c r="G2577" s="59">
        <v>3663.67</v>
      </c>
      <c r="H2577" s="57">
        <v>443895259</v>
      </c>
      <c r="I2577" s="59">
        <v>0</v>
      </c>
      <c r="J2577" s="59">
        <v>0</v>
      </c>
      <c r="K2577" s="59">
        <v>0</v>
      </c>
      <c r="L2577" s="59">
        <v>0</v>
      </c>
      <c r="M2577" s="59">
        <v>9867.34</v>
      </c>
      <c r="N2577" s="58" t="s">
        <v>1384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60">
        <v>45919.730995370373</v>
      </c>
      <c r="B2578" s="61">
        <v>444670970</v>
      </c>
      <c r="C2578" s="62" t="s">
        <v>36</v>
      </c>
      <c r="D2578" s="62" t="s">
        <v>38</v>
      </c>
      <c r="E2578" s="62" t="s">
        <v>46</v>
      </c>
      <c r="F2578" s="62" t="s">
        <v>119</v>
      </c>
      <c r="G2578" s="63">
        <v>3664.25</v>
      </c>
      <c r="H2578" s="61">
        <v>443897274</v>
      </c>
      <c r="I2578" s="63">
        <v>0</v>
      </c>
      <c r="J2578" s="63">
        <v>0</v>
      </c>
      <c r="K2578" s="63">
        <v>0</v>
      </c>
      <c r="L2578" s="63">
        <v>0.55000000000000004</v>
      </c>
      <c r="M2578" s="63">
        <v>9867.89</v>
      </c>
      <c r="N2578" s="62" t="s">
        <v>1766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6">
        <v>45919.731053240743</v>
      </c>
      <c r="B2579" s="57">
        <v>444671005</v>
      </c>
      <c r="C2579" s="58" t="s">
        <v>36</v>
      </c>
      <c r="D2579" s="58" t="s">
        <v>38</v>
      </c>
      <c r="E2579" s="58" t="s">
        <v>46</v>
      </c>
      <c r="F2579" s="58" t="s">
        <v>119</v>
      </c>
      <c r="G2579" s="59">
        <v>3664.18</v>
      </c>
      <c r="H2579" s="57">
        <v>443897314</v>
      </c>
      <c r="I2579" s="59">
        <v>0</v>
      </c>
      <c r="J2579" s="59">
        <v>0</v>
      </c>
      <c r="K2579" s="59">
        <v>0</v>
      </c>
      <c r="L2579" s="59">
        <v>0.51</v>
      </c>
      <c r="M2579" s="59">
        <v>9868.4</v>
      </c>
      <c r="N2579" s="58" t="s">
        <v>1767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60">
        <v>45919.731215277781</v>
      </c>
      <c r="B2580" s="61">
        <v>444671107</v>
      </c>
      <c r="C2580" s="62" t="s">
        <v>36</v>
      </c>
      <c r="D2580" s="62" t="s">
        <v>37</v>
      </c>
      <c r="E2580" s="62" t="s">
        <v>45</v>
      </c>
      <c r="F2580" s="62" t="s">
        <v>119</v>
      </c>
      <c r="G2580" s="63">
        <v>3664.38</v>
      </c>
      <c r="H2580" s="61">
        <v>443897423</v>
      </c>
      <c r="I2580" s="63">
        <v>0</v>
      </c>
      <c r="J2580" s="63">
        <v>0</v>
      </c>
      <c r="K2580" s="63">
        <v>0</v>
      </c>
      <c r="L2580" s="63">
        <v>0</v>
      </c>
      <c r="M2580" s="63">
        <v>9868.4</v>
      </c>
      <c r="N2580" s="62" t="s">
        <v>115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6">
        <v>45919.731215277781</v>
      </c>
      <c r="B2581" s="57">
        <v>444671112</v>
      </c>
      <c r="C2581" s="58" t="s">
        <v>36</v>
      </c>
      <c r="D2581" s="58" t="s">
        <v>37</v>
      </c>
      <c r="E2581" s="58" t="s">
        <v>45</v>
      </c>
      <c r="F2581" s="58" t="s">
        <v>119</v>
      </c>
      <c r="G2581" s="59">
        <v>3664.38</v>
      </c>
      <c r="H2581" s="57">
        <v>443897428</v>
      </c>
      <c r="I2581" s="59">
        <v>0</v>
      </c>
      <c r="J2581" s="59">
        <v>0</v>
      </c>
      <c r="K2581" s="59">
        <v>0</v>
      </c>
      <c r="L2581" s="59">
        <v>0</v>
      </c>
      <c r="M2581" s="59">
        <v>9868.4</v>
      </c>
      <c r="N2581" s="58" t="s">
        <v>1384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60">
        <v>45919.73133101852</v>
      </c>
      <c r="B2582" s="61">
        <v>444671202</v>
      </c>
      <c r="C2582" s="62" t="s">
        <v>36</v>
      </c>
      <c r="D2582" s="62" t="s">
        <v>37</v>
      </c>
      <c r="E2582" s="62" t="s">
        <v>45</v>
      </c>
      <c r="F2582" s="62" t="s">
        <v>119</v>
      </c>
      <c r="G2582" s="63">
        <v>3664.01</v>
      </c>
      <c r="H2582" s="61">
        <v>443897522</v>
      </c>
      <c r="I2582" s="63">
        <v>0</v>
      </c>
      <c r="J2582" s="63">
        <v>0</v>
      </c>
      <c r="K2582" s="63">
        <v>0</v>
      </c>
      <c r="L2582" s="63">
        <v>0</v>
      </c>
      <c r="M2582" s="63">
        <v>9868.4</v>
      </c>
      <c r="N2582" s="62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6">
        <v>45919.73133101852</v>
      </c>
      <c r="B2583" s="57">
        <v>444671205</v>
      </c>
      <c r="C2583" s="58" t="s">
        <v>36</v>
      </c>
      <c r="D2583" s="58" t="s">
        <v>37</v>
      </c>
      <c r="E2583" s="58" t="s">
        <v>45</v>
      </c>
      <c r="F2583" s="58" t="s">
        <v>119</v>
      </c>
      <c r="G2583" s="59">
        <v>3664.01</v>
      </c>
      <c r="H2583" s="57">
        <v>443897525</v>
      </c>
      <c r="I2583" s="59">
        <v>0</v>
      </c>
      <c r="J2583" s="59">
        <v>0</v>
      </c>
      <c r="K2583" s="59">
        <v>0</v>
      </c>
      <c r="L2583" s="59">
        <v>0</v>
      </c>
      <c r="M2583" s="59">
        <v>9868.4</v>
      </c>
      <c r="N2583" s="5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60">
        <v>45919.73133101852</v>
      </c>
      <c r="B2584" s="61">
        <v>444671206</v>
      </c>
      <c r="C2584" s="62" t="s">
        <v>36</v>
      </c>
      <c r="D2584" s="62" t="s">
        <v>37</v>
      </c>
      <c r="E2584" s="62" t="s">
        <v>45</v>
      </c>
      <c r="F2584" s="62" t="s">
        <v>119</v>
      </c>
      <c r="G2584" s="63">
        <v>3664.04</v>
      </c>
      <c r="H2584" s="61">
        <v>443897526</v>
      </c>
      <c r="I2584" s="63">
        <v>0</v>
      </c>
      <c r="J2584" s="63">
        <v>0</v>
      </c>
      <c r="K2584" s="63">
        <v>0</v>
      </c>
      <c r="L2584" s="63">
        <v>0</v>
      </c>
      <c r="M2584" s="63">
        <v>9868.4</v>
      </c>
      <c r="N2584" s="62" t="s">
        <v>113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6">
        <v>45919.73133101852</v>
      </c>
      <c r="B2585" s="57">
        <v>444671210</v>
      </c>
      <c r="C2585" s="58" t="s">
        <v>36</v>
      </c>
      <c r="D2585" s="58" t="s">
        <v>37</v>
      </c>
      <c r="E2585" s="58" t="s">
        <v>45</v>
      </c>
      <c r="F2585" s="58" t="s">
        <v>119</v>
      </c>
      <c r="G2585" s="59">
        <v>3664.02</v>
      </c>
      <c r="H2585" s="57">
        <v>443897530</v>
      </c>
      <c r="I2585" s="59">
        <v>0</v>
      </c>
      <c r="J2585" s="59">
        <v>0</v>
      </c>
      <c r="K2585" s="59">
        <v>0</v>
      </c>
      <c r="L2585" s="59">
        <v>0</v>
      </c>
      <c r="M2585" s="59">
        <v>9868.4</v>
      </c>
      <c r="N2585" s="5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60">
        <v>45919.731342592589</v>
      </c>
      <c r="B2586" s="61">
        <v>444671213</v>
      </c>
      <c r="C2586" s="62" t="s">
        <v>36</v>
      </c>
      <c r="D2586" s="62" t="s">
        <v>37</v>
      </c>
      <c r="E2586" s="62" t="s">
        <v>45</v>
      </c>
      <c r="F2586" s="62" t="s">
        <v>119</v>
      </c>
      <c r="G2586" s="63">
        <v>3664</v>
      </c>
      <c r="H2586" s="61">
        <v>443897534</v>
      </c>
      <c r="I2586" s="63">
        <v>0</v>
      </c>
      <c r="J2586" s="63">
        <v>0</v>
      </c>
      <c r="K2586" s="63">
        <v>0</v>
      </c>
      <c r="L2586" s="63">
        <v>0</v>
      </c>
      <c r="M2586" s="63">
        <v>9868.4</v>
      </c>
      <c r="N2586" s="62" t="s">
        <v>108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6">
        <v>45919.731342592589</v>
      </c>
      <c r="B2587" s="57">
        <v>444671217</v>
      </c>
      <c r="C2587" s="58" t="s">
        <v>36</v>
      </c>
      <c r="D2587" s="58" t="s">
        <v>37</v>
      </c>
      <c r="E2587" s="58" t="s">
        <v>45</v>
      </c>
      <c r="F2587" s="58" t="s">
        <v>119</v>
      </c>
      <c r="G2587" s="59">
        <v>3664.02</v>
      </c>
      <c r="H2587" s="57">
        <v>443897537</v>
      </c>
      <c r="I2587" s="59">
        <v>0</v>
      </c>
      <c r="J2587" s="59">
        <v>0</v>
      </c>
      <c r="K2587" s="59">
        <v>0</v>
      </c>
      <c r="L2587" s="59">
        <v>0</v>
      </c>
      <c r="M2587" s="59">
        <v>9868.4</v>
      </c>
      <c r="N2587" s="58" t="s">
        <v>107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60">
        <v>45919.731342592589</v>
      </c>
      <c r="B2588" s="61">
        <v>444671220</v>
      </c>
      <c r="C2588" s="62" t="s">
        <v>36</v>
      </c>
      <c r="D2588" s="62" t="s">
        <v>37</v>
      </c>
      <c r="E2588" s="62" t="s">
        <v>45</v>
      </c>
      <c r="F2588" s="62" t="s">
        <v>119</v>
      </c>
      <c r="G2588" s="63">
        <v>3664.03</v>
      </c>
      <c r="H2588" s="61">
        <v>443897541</v>
      </c>
      <c r="I2588" s="63">
        <v>0</v>
      </c>
      <c r="J2588" s="63">
        <v>0</v>
      </c>
      <c r="K2588" s="63">
        <v>0</v>
      </c>
      <c r="L2588" s="63">
        <v>0</v>
      </c>
      <c r="M2588" s="63">
        <v>9868.4</v>
      </c>
      <c r="N2588" s="62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6">
        <v>45919.73201388889</v>
      </c>
      <c r="B2589" s="57">
        <v>444671579</v>
      </c>
      <c r="C2589" s="58" t="s">
        <v>36</v>
      </c>
      <c r="D2589" s="58" t="s">
        <v>37</v>
      </c>
      <c r="E2589" s="58" t="s">
        <v>45</v>
      </c>
      <c r="F2589" s="58" t="s">
        <v>119</v>
      </c>
      <c r="G2589" s="59">
        <v>3663.11</v>
      </c>
      <c r="H2589" s="57">
        <v>443897935</v>
      </c>
      <c r="I2589" s="59">
        <v>0</v>
      </c>
      <c r="J2589" s="59">
        <v>0</v>
      </c>
      <c r="K2589" s="59">
        <v>0</v>
      </c>
      <c r="L2589" s="59">
        <v>0</v>
      </c>
      <c r="M2589" s="59">
        <v>9868.4</v>
      </c>
      <c r="N2589" s="58" t="s">
        <v>106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60">
        <v>45919.732025462959</v>
      </c>
      <c r="B2590" s="61">
        <v>444671581</v>
      </c>
      <c r="C2590" s="62" t="s">
        <v>36</v>
      </c>
      <c r="D2590" s="62" t="s">
        <v>37</v>
      </c>
      <c r="E2590" s="62" t="s">
        <v>45</v>
      </c>
      <c r="F2590" s="62" t="s">
        <v>119</v>
      </c>
      <c r="G2590" s="63">
        <v>3663.1</v>
      </c>
      <c r="H2590" s="61">
        <v>443897939</v>
      </c>
      <c r="I2590" s="63">
        <v>0</v>
      </c>
      <c r="J2590" s="63">
        <v>0</v>
      </c>
      <c r="K2590" s="63">
        <v>0</v>
      </c>
      <c r="L2590" s="63">
        <v>0</v>
      </c>
      <c r="M2590" s="63">
        <v>9868.4</v>
      </c>
      <c r="N2590" s="62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6">
        <v>45919.73269675926</v>
      </c>
      <c r="B2591" s="57">
        <v>444672366</v>
      </c>
      <c r="C2591" s="58" t="s">
        <v>36</v>
      </c>
      <c r="D2591" s="58" t="s">
        <v>38</v>
      </c>
      <c r="E2591" s="58" t="s">
        <v>46</v>
      </c>
      <c r="F2591" s="58" t="s">
        <v>119</v>
      </c>
      <c r="G2591" s="59">
        <v>3662.51</v>
      </c>
      <c r="H2591" s="57">
        <v>443898757</v>
      </c>
      <c r="I2591" s="59">
        <v>0</v>
      </c>
      <c r="J2591" s="59">
        <v>0</v>
      </c>
      <c r="K2591" s="59">
        <v>0</v>
      </c>
      <c r="L2591" s="59">
        <v>-1.49</v>
      </c>
      <c r="M2591" s="59">
        <v>9866.91</v>
      </c>
      <c r="N2591" s="58" t="s">
        <v>1768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60">
        <v>45919.732939814814</v>
      </c>
      <c r="B2592" s="61">
        <v>444672510</v>
      </c>
      <c r="C2592" s="62" t="s">
        <v>36</v>
      </c>
      <c r="D2592" s="62" t="s">
        <v>37</v>
      </c>
      <c r="E2592" s="62" t="s">
        <v>45</v>
      </c>
      <c r="F2592" s="62" t="s">
        <v>119</v>
      </c>
      <c r="G2592" s="63">
        <v>3663.6</v>
      </c>
      <c r="H2592" s="61">
        <v>443898915</v>
      </c>
      <c r="I2592" s="63">
        <v>0</v>
      </c>
      <c r="J2592" s="63">
        <v>0</v>
      </c>
      <c r="K2592" s="63">
        <v>0</v>
      </c>
      <c r="L2592" s="63">
        <v>0</v>
      </c>
      <c r="M2592" s="63">
        <v>9866.91</v>
      </c>
      <c r="N2592" s="62" t="s">
        <v>108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6">
        <v>45919.733587962961</v>
      </c>
      <c r="B2593" s="57">
        <v>444672779</v>
      </c>
      <c r="C2593" s="58" t="s">
        <v>36</v>
      </c>
      <c r="D2593" s="58" t="s">
        <v>38</v>
      </c>
      <c r="E2593" s="58" t="s">
        <v>46</v>
      </c>
      <c r="F2593" s="58" t="s">
        <v>119</v>
      </c>
      <c r="G2593" s="59">
        <v>3665.25</v>
      </c>
      <c r="H2593" s="57">
        <v>443899223</v>
      </c>
      <c r="I2593" s="59">
        <v>0</v>
      </c>
      <c r="J2593" s="59">
        <v>0</v>
      </c>
      <c r="K2593" s="59">
        <v>0</v>
      </c>
      <c r="L2593" s="59">
        <v>1.65</v>
      </c>
      <c r="M2593" s="59">
        <v>9868.56</v>
      </c>
      <c r="N2593" s="58" t="s">
        <v>1769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60">
        <v>45919.734212962961</v>
      </c>
      <c r="B2594" s="61">
        <v>444673221</v>
      </c>
      <c r="C2594" s="62" t="s">
        <v>36</v>
      </c>
      <c r="D2594" s="62" t="s">
        <v>37</v>
      </c>
      <c r="E2594" s="62" t="s">
        <v>45</v>
      </c>
      <c r="F2594" s="62" t="s">
        <v>119</v>
      </c>
      <c r="G2594" s="63">
        <v>3664.35</v>
      </c>
      <c r="H2594" s="61">
        <v>443899691</v>
      </c>
      <c r="I2594" s="63">
        <v>0</v>
      </c>
      <c r="J2594" s="63">
        <v>0</v>
      </c>
      <c r="K2594" s="63">
        <v>0</v>
      </c>
      <c r="L2594" s="63">
        <v>0</v>
      </c>
      <c r="M2594" s="63">
        <v>9868.56</v>
      </c>
      <c r="N2594" s="62" t="s">
        <v>108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6">
        <v>45919.735601851855</v>
      </c>
      <c r="B2595" s="57">
        <v>444673772</v>
      </c>
      <c r="C2595" s="58" t="s">
        <v>36</v>
      </c>
      <c r="D2595" s="58" t="s">
        <v>38</v>
      </c>
      <c r="E2595" s="58" t="s">
        <v>46</v>
      </c>
      <c r="F2595" s="58" t="s">
        <v>119</v>
      </c>
      <c r="G2595" s="59">
        <v>3665.74</v>
      </c>
      <c r="H2595" s="57">
        <v>443900294</v>
      </c>
      <c r="I2595" s="59">
        <v>0</v>
      </c>
      <c r="J2595" s="59">
        <v>0</v>
      </c>
      <c r="K2595" s="59">
        <v>0</v>
      </c>
      <c r="L2595" s="59">
        <v>1.72</v>
      </c>
      <c r="M2595" s="59">
        <v>9870.2800000000007</v>
      </c>
      <c r="N2595" s="58" t="s">
        <v>1770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60">
        <v>45919.735601851855</v>
      </c>
      <c r="B2596" s="61">
        <v>444673773</v>
      </c>
      <c r="C2596" s="62" t="s">
        <v>36</v>
      </c>
      <c r="D2596" s="62" t="s">
        <v>38</v>
      </c>
      <c r="E2596" s="62" t="s">
        <v>46</v>
      </c>
      <c r="F2596" s="62" t="s">
        <v>119</v>
      </c>
      <c r="G2596" s="63">
        <v>3665.74</v>
      </c>
      <c r="H2596" s="61">
        <v>443900296</v>
      </c>
      <c r="I2596" s="63">
        <v>0</v>
      </c>
      <c r="J2596" s="63">
        <v>0</v>
      </c>
      <c r="K2596" s="63">
        <v>0</v>
      </c>
      <c r="L2596" s="63">
        <v>1.73</v>
      </c>
      <c r="M2596" s="63">
        <v>9872.01</v>
      </c>
      <c r="N2596" s="62" t="s">
        <v>1770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6">
        <v>45919.736990740741</v>
      </c>
      <c r="B2597" s="57">
        <v>444674313</v>
      </c>
      <c r="C2597" s="58" t="s">
        <v>36</v>
      </c>
      <c r="D2597" s="58" t="s">
        <v>37</v>
      </c>
      <c r="E2597" s="58" t="s">
        <v>45</v>
      </c>
      <c r="F2597" s="58" t="s">
        <v>119</v>
      </c>
      <c r="G2597" s="59">
        <v>3665.1</v>
      </c>
      <c r="H2597" s="57">
        <v>443900898</v>
      </c>
      <c r="I2597" s="59">
        <v>0</v>
      </c>
      <c r="J2597" s="59">
        <v>0</v>
      </c>
      <c r="K2597" s="59">
        <v>0</v>
      </c>
      <c r="L2597" s="59">
        <v>0</v>
      </c>
      <c r="M2597" s="59">
        <v>9872.01</v>
      </c>
      <c r="N2597" s="58" t="s">
        <v>107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60">
        <v>45919.737002314818</v>
      </c>
      <c r="B2598" s="61">
        <v>444674315</v>
      </c>
      <c r="C2598" s="62" t="s">
        <v>36</v>
      </c>
      <c r="D2598" s="62" t="s">
        <v>37</v>
      </c>
      <c r="E2598" s="62" t="s">
        <v>45</v>
      </c>
      <c r="F2598" s="62" t="s">
        <v>119</v>
      </c>
      <c r="G2598" s="63">
        <v>3665.08</v>
      </c>
      <c r="H2598" s="61">
        <v>443900900</v>
      </c>
      <c r="I2598" s="63">
        <v>0</v>
      </c>
      <c r="J2598" s="63">
        <v>0</v>
      </c>
      <c r="K2598" s="63">
        <v>0</v>
      </c>
      <c r="L2598" s="63">
        <v>0</v>
      </c>
      <c r="M2598" s="63">
        <v>9872.01</v>
      </c>
      <c r="N2598" s="62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6">
        <v>45919.737500000003</v>
      </c>
      <c r="B2599" s="57">
        <v>444674581</v>
      </c>
      <c r="C2599" s="58" t="s">
        <v>36</v>
      </c>
      <c r="D2599" s="58" t="s">
        <v>38</v>
      </c>
      <c r="E2599" s="58" t="s">
        <v>46</v>
      </c>
      <c r="F2599" s="58" t="s">
        <v>119</v>
      </c>
      <c r="G2599" s="59">
        <v>3664.44</v>
      </c>
      <c r="H2599" s="57">
        <v>443901196</v>
      </c>
      <c r="I2599" s="59">
        <v>0</v>
      </c>
      <c r="J2599" s="59">
        <v>0</v>
      </c>
      <c r="K2599" s="59">
        <v>0</v>
      </c>
      <c r="L2599" s="59">
        <v>0.43</v>
      </c>
      <c r="M2599" s="59">
        <v>9872.44</v>
      </c>
      <c r="N2599" s="58" t="s">
        <v>1771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60">
        <v>45919.737500000003</v>
      </c>
      <c r="B2600" s="61">
        <v>444674582</v>
      </c>
      <c r="C2600" s="62" t="s">
        <v>36</v>
      </c>
      <c r="D2600" s="62" t="s">
        <v>38</v>
      </c>
      <c r="E2600" s="62" t="s">
        <v>46</v>
      </c>
      <c r="F2600" s="62" t="s">
        <v>119</v>
      </c>
      <c r="G2600" s="63">
        <v>3664.44</v>
      </c>
      <c r="H2600" s="61">
        <v>443901197</v>
      </c>
      <c r="I2600" s="63">
        <v>0</v>
      </c>
      <c r="J2600" s="63">
        <v>0</v>
      </c>
      <c r="K2600" s="63">
        <v>0</v>
      </c>
      <c r="L2600" s="63">
        <v>0.42</v>
      </c>
      <c r="M2600" s="63">
        <v>9872.86</v>
      </c>
      <c r="N2600" s="62" t="s">
        <v>1772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6">
        <v>45919.737500000003</v>
      </c>
      <c r="B2601" s="57">
        <v>444674583</v>
      </c>
      <c r="C2601" s="58" t="s">
        <v>36</v>
      </c>
      <c r="D2601" s="58" t="s">
        <v>38</v>
      </c>
      <c r="E2601" s="58" t="s">
        <v>46</v>
      </c>
      <c r="F2601" s="58" t="s">
        <v>119</v>
      </c>
      <c r="G2601" s="59">
        <v>3664.44</v>
      </c>
      <c r="H2601" s="57">
        <v>443901198</v>
      </c>
      <c r="I2601" s="59">
        <v>0</v>
      </c>
      <c r="J2601" s="59">
        <v>0</v>
      </c>
      <c r="K2601" s="59">
        <v>0</v>
      </c>
      <c r="L2601" s="59">
        <v>0.41</v>
      </c>
      <c r="M2601" s="59">
        <v>9873.27</v>
      </c>
      <c r="N2601" s="58" t="s">
        <v>1771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60">
        <v>45919.737685185188</v>
      </c>
      <c r="B2602" s="61">
        <v>444674700</v>
      </c>
      <c r="C2602" s="62" t="s">
        <v>36</v>
      </c>
      <c r="D2602" s="62" t="s">
        <v>37</v>
      </c>
      <c r="E2602" s="62" t="s">
        <v>45</v>
      </c>
      <c r="F2602" s="62" t="s">
        <v>119</v>
      </c>
      <c r="G2602" s="63">
        <v>3665</v>
      </c>
      <c r="H2602" s="61">
        <v>443901331</v>
      </c>
      <c r="I2602" s="63">
        <v>0</v>
      </c>
      <c r="J2602" s="63">
        <v>0</v>
      </c>
      <c r="K2602" s="63">
        <v>0</v>
      </c>
      <c r="L2602" s="63">
        <v>0</v>
      </c>
      <c r="M2602" s="63">
        <v>9873.27</v>
      </c>
      <c r="N2602" s="62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6">
        <v>45919.737696759257</v>
      </c>
      <c r="B2603" s="57">
        <v>444674701</v>
      </c>
      <c r="C2603" s="58" t="s">
        <v>36</v>
      </c>
      <c r="D2603" s="58" t="s">
        <v>37</v>
      </c>
      <c r="E2603" s="58" t="s">
        <v>45</v>
      </c>
      <c r="F2603" s="58" t="s">
        <v>119</v>
      </c>
      <c r="G2603" s="59">
        <v>3665</v>
      </c>
      <c r="H2603" s="57">
        <v>443901332</v>
      </c>
      <c r="I2603" s="59">
        <v>0</v>
      </c>
      <c r="J2603" s="59">
        <v>0</v>
      </c>
      <c r="K2603" s="59">
        <v>0</v>
      </c>
      <c r="L2603" s="59">
        <v>0</v>
      </c>
      <c r="M2603" s="59">
        <v>9873.27</v>
      </c>
      <c r="N2603" s="5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60">
        <v>45919.737696759257</v>
      </c>
      <c r="B2604" s="61">
        <v>444674702</v>
      </c>
      <c r="C2604" s="62" t="s">
        <v>36</v>
      </c>
      <c r="D2604" s="62" t="s">
        <v>37</v>
      </c>
      <c r="E2604" s="62" t="s">
        <v>45</v>
      </c>
      <c r="F2604" s="62" t="s">
        <v>119</v>
      </c>
      <c r="G2604" s="63">
        <v>3665</v>
      </c>
      <c r="H2604" s="61">
        <v>443901334</v>
      </c>
      <c r="I2604" s="63">
        <v>0</v>
      </c>
      <c r="J2604" s="63">
        <v>0</v>
      </c>
      <c r="K2604" s="63">
        <v>0</v>
      </c>
      <c r="L2604" s="63">
        <v>0</v>
      </c>
      <c r="M2604" s="63">
        <v>9873.27</v>
      </c>
      <c r="N2604" s="62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6">
        <v>45919.745289351849</v>
      </c>
      <c r="B2605" s="57">
        <v>444678167</v>
      </c>
      <c r="C2605" s="58" t="s">
        <v>36</v>
      </c>
      <c r="D2605" s="58" t="s">
        <v>38</v>
      </c>
      <c r="E2605" s="58" t="s">
        <v>46</v>
      </c>
      <c r="F2605" s="58" t="s">
        <v>119</v>
      </c>
      <c r="G2605" s="59">
        <v>3665.86</v>
      </c>
      <c r="H2605" s="57">
        <v>443905383</v>
      </c>
      <c r="I2605" s="59">
        <v>0</v>
      </c>
      <c r="J2605" s="59">
        <v>0</v>
      </c>
      <c r="K2605" s="59">
        <v>0</v>
      </c>
      <c r="L2605" s="59">
        <v>1.51</v>
      </c>
      <c r="M2605" s="59">
        <v>9874.7800000000007</v>
      </c>
      <c r="N2605" s="58" t="s">
        <v>1773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60">
        <v>45919.745335648149</v>
      </c>
      <c r="B2606" s="61">
        <v>444678383</v>
      </c>
      <c r="C2606" s="62" t="s">
        <v>36</v>
      </c>
      <c r="D2606" s="62" t="s">
        <v>38</v>
      </c>
      <c r="E2606" s="62" t="s">
        <v>46</v>
      </c>
      <c r="F2606" s="62" t="s">
        <v>119</v>
      </c>
      <c r="G2606" s="63">
        <v>3666.62</v>
      </c>
      <c r="H2606" s="61">
        <v>443905609</v>
      </c>
      <c r="I2606" s="63">
        <v>0</v>
      </c>
      <c r="J2606" s="63">
        <v>0</v>
      </c>
      <c r="K2606" s="63">
        <v>0</v>
      </c>
      <c r="L2606" s="63">
        <v>3.52</v>
      </c>
      <c r="M2606" s="63">
        <v>9878.2999999999993</v>
      </c>
      <c r="N2606" s="62" t="s">
        <v>1774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6">
        <v>45919.745335648149</v>
      </c>
      <c r="B2607" s="57">
        <v>444678385</v>
      </c>
      <c r="C2607" s="58" t="s">
        <v>36</v>
      </c>
      <c r="D2607" s="58" t="s">
        <v>38</v>
      </c>
      <c r="E2607" s="58" t="s">
        <v>46</v>
      </c>
      <c r="F2607" s="58" t="s">
        <v>119</v>
      </c>
      <c r="G2607" s="59">
        <v>3666.62</v>
      </c>
      <c r="H2607" s="57">
        <v>443905610</v>
      </c>
      <c r="I2607" s="59">
        <v>0</v>
      </c>
      <c r="J2607" s="59">
        <v>0</v>
      </c>
      <c r="K2607" s="59">
        <v>0</v>
      </c>
      <c r="L2607" s="59">
        <v>1.52</v>
      </c>
      <c r="M2607" s="59">
        <v>9879.82</v>
      </c>
      <c r="N2607" s="58" t="s">
        <v>1775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60">
        <v>45919.745335648149</v>
      </c>
      <c r="B2608" s="61">
        <v>444678387</v>
      </c>
      <c r="C2608" s="62" t="s">
        <v>36</v>
      </c>
      <c r="D2608" s="62" t="s">
        <v>38</v>
      </c>
      <c r="E2608" s="62" t="s">
        <v>46</v>
      </c>
      <c r="F2608" s="62" t="s">
        <v>119</v>
      </c>
      <c r="G2608" s="63">
        <v>3666.62</v>
      </c>
      <c r="H2608" s="61">
        <v>443905611</v>
      </c>
      <c r="I2608" s="63">
        <v>0</v>
      </c>
      <c r="J2608" s="63">
        <v>0</v>
      </c>
      <c r="K2608" s="63">
        <v>0</v>
      </c>
      <c r="L2608" s="63">
        <v>1.54</v>
      </c>
      <c r="M2608" s="63">
        <v>9881.36</v>
      </c>
      <c r="N2608" s="62" t="s">
        <v>1775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6">
        <v>45919.745381944442</v>
      </c>
      <c r="B2609" s="57">
        <v>444678613</v>
      </c>
      <c r="C2609" s="58" t="s">
        <v>36</v>
      </c>
      <c r="D2609" s="58" t="s">
        <v>38</v>
      </c>
      <c r="E2609" s="58" t="s">
        <v>46</v>
      </c>
      <c r="F2609" s="58" t="s">
        <v>119</v>
      </c>
      <c r="G2609" s="59">
        <v>3666.69</v>
      </c>
      <c r="H2609" s="57">
        <v>443905831</v>
      </c>
      <c r="I2609" s="59">
        <v>0</v>
      </c>
      <c r="J2609" s="59">
        <v>0</v>
      </c>
      <c r="K2609" s="59">
        <v>0</v>
      </c>
      <c r="L2609" s="59">
        <v>3.58</v>
      </c>
      <c r="M2609" s="59">
        <v>9884.94</v>
      </c>
      <c r="N2609" s="58" t="s">
        <v>1776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60">
        <v>45919.745821759258</v>
      </c>
      <c r="B2610" s="61">
        <v>444678861</v>
      </c>
      <c r="C2610" s="62" t="s">
        <v>36</v>
      </c>
      <c r="D2610" s="62" t="s">
        <v>38</v>
      </c>
      <c r="E2610" s="62" t="s">
        <v>46</v>
      </c>
      <c r="F2610" s="62" t="s">
        <v>119</v>
      </c>
      <c r="G2610" s="63">
        <v>3667.33</v>
      </c>
      <c r="H2610" s="61">
        <v>443906115</v>
      </c>
      <c r="I2610" s="63">
        <v>0</v>
      </c>
      <c r="J2610" s="63">
        <v>0</v>
      </c>
      <c r="K2610" s="63">
        <v>0</v>
      </c>
      <c r="L2610" s="63">
        <v>3.66</v>
      </c>
      <c r="M2610" s="63">
        <v>9888.6</v>
      </c>
      <c r="N2610" s="62" t="s">
        <v>1777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6">
        <v>45919.746087962965</v>
      </c>
      <c r="B2611" s="57">
        <v>444679565</v>
      </c>
      <c r="C2611" s="58" t="s">
        <v>36</v>
      </c>
      <c r="D2611" s="58" t="s">
        <v>38</v>
      </c>
      <c r="E2611" s="58" t="s">
        <v>46</v>
      </c>
      <c r="F2611" s="58" t="s">
        <v>119</v>
      </c>
      <c r="G2611" s="59">
        <v>3667.51</v>
      </c>
      <c r="H2611" s="57">
        <v>443906840</v>
      </c>
      <c r="I2611" s="59">
        <v>0</v>
      </c>
      <c r="J2611" s="59">
        <v>0</v>
      </c>
      <c r="K2611" s="59">
        <v>0</v>
      </c>
      <c r="L2611" s="59">
        <v>3.47</v>
      </c>
      <c r="M2611" s="59">
        <v>9892.07</v>
      </c>
      <c r="N2611" s="58" t="s">
        <v>1778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60">
        <v>45919.746261574073</v>
      </c>
      <c r="B2612" s="61">
        <v>444679859</v>
      </c>
      <c r="C2612" s="62" t="s">
        <v>36</v>
      </c>
      <c r="D2612" s="62" t="s">
        <v>38</v>
      </c>
      <c r="E2612" s="62" t="s">
        <v>46</v>
      </c>
      <c r="F2612" s="62" t="s">
        <v>119</v>
      </c>
      <c r="G2612" s="63">
        <v>3668.09</v>
      </c>
      <c r="H2612" s="61">
        <v>443907145</v>
      </c>
      <c r="I2612" s="63">
        <v>0</v>
      </c>
      <c r="J2612" s="63">
        <v>0</v>
      </c>
      <c r="K2612" s="63">
        <v>0</v>
      </c>
      <c r="L2612" s="63">
        <v>3.09</v>
      </c>
      <c r="M2612" s="63">
        <v>9895.16</v>
      </c>
      <c r="N2612" s="62" t="s">
        <v>1779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6">
        <v>45919.746261574073</v>
      </c>
      <c r="B2613" s="57">
        <v>444679861</v>
      </c>
      <c r="C2613" s="58" t="s">
        <v>36</v>
      </c>
      <c r="D2613" s="58" t="s">
        <v>38</v>
      </c>
      <c r="E2613" s="58" t="s">
        <v>46</v>
      </c>
      <c r="F2613" s="58" t="s">
        <v>119</v>
      </c>
      <c r="G2613" s="59">
        <v>3668.09</v>
      </c>
      <c r="H2613" s="57">
        <v>443907146</v>
      </c>
      <c r="I2613" s="59">
        <v>0</v>
      </c>
      <c r="J2613" s="59">
        <v>0</v>
      </c>
      <c r="K2613" s="59">
        <v>0</v>
      </c>
      <c r="L2613" s="59">
        <v>3.09</v>
      </c>
      <c r="M2613" s="59">
        <v>9898.25</v>
      </c>
      <c r="N2613" s="58" t="s">
        <v>1779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60">
        <v>45919.746608796297</v>
      </c>
      <c r="B2614" s="61">
        <v>444680531</v>
      </c>
      <c r="C2614" s="62" t="s">
        <v>36</v>
      </c>
      <c r="D2614" s="62" t="s">
        <v>37</v>
      </c>
      <c r="E2614" s="62" t="s">
        <v>45</v>
      </c>
      <c r="F2614" s="62" t="s">
        <v>119</v>
      </c>
      <c r="G2614" s="63">
        <v>3667.42</v>
      </c>
      <c r="H2614" s="61">
        <v>443907778</v>
      </c>
      <c r="I2614" s="63">
        <v>0</v>
      </c>
      <c r="J2614" s="63">
        <v>0</v>
      </c>
      <c r="K2614" s="63">
        <v>0</v>
      </c>
      <c r="L2614" s="63">
        <v>0</v>
      </c>
      <c r="M2614" s="63">
        <v>9898.25</v>
      </c>
      <c r="N2614" s="62" t="s">
        <v>114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6">
        <v>45919.746678240743</v>
      </c>
      <c r="B2615" s="57">
        <v>444680565</v>
      </c>
      <c r="C2615" s="58" t="s">
        <v>36</v>
      </c>
      <c r="D2615" s="58" t="s">
        <v>38</v>
      </c>
      <c r="E2615" s="58" t="s">
        <v>46</v>
      </c>
      <c r="F2615" s="58" t="s">
        <v>119</v>
      </c>
      <c r="G2615" s="59">
        <v>3667.09</v>
      </c>
      <c r="H2615" s="57">
        <v>443907819</v>
      </c>
      <c r="I2615" s="59">
        <v>0</v>
      </c>
      <c r="J2615" s="59">
        <v>0</v>
      </c>
      <c r="K2615" s="59">
        <v>0</v>
      </c>
      <c r="L2615" s="59">
        <v>3.41</v>
      </c>
      <c r="M2615" s="59">
        <v>9901.66</v>
      </c>
      <c r="N2615" s="58" t="s">
        <v>1780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60">
        <v>45919.746678240743</v>
      </c>
      <c r="B2616" s="61">
        <v>444680566</v>
      </c>
      <c r="C2616" s="62" t="s">
        <v>36</v>
      </c>
      <c r="D2616" s="62" t="s">
        <v>38</v>
      </c>
      <c r="E2616" s="62" t="s">
        <v>46</v>
      </c>
      <c r="F2616" s="62" t="s">
        <v>119</v>
      </c>
      <c r="G2616" s="63">
        <v>3667.09</v>
      </c>
      <c r="H2616" s="61">
        <v>443907820</v>
      </c>
      <c r="I2616" s="63">
        <v>0</v>
      </c>
      <c r="J2616" s="63">
        <v>0</v>
      </c>
      <c r="K2616" s="63">
        <v>0</v>
      </c>
      <c r="L2616" s="63">
        <v>2.71</v>
      </c>
      <c r="M2616" s="63">
        <v>9904.3700000000008</v>
      </c>
      <c r="N2616" s="62" t="s">
        <v>1780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6">
        <v>45919.746678240743</v>
      </c>
      <c r="B2617" s="57">
        <v>444680567</v>
      </c>
      <c r="C2617" s="58" t="s">
        <v>36</v>
      </c>
      <c r="D2617" s="58" t="s">
        <v>38</v>
      </c>
      <c r="E2617" s="58" t="s">
        <v>46</v>
      </c>
      <c r="F2617" s="58" t="s">
        <v>119</v>
      </c>
      <c r="G2617" s="59">
        <v>3667.09</v>
      </c>
      <c r="H2617" s="57">
        <v>443907821</v>
      </c>
      <c r="I2617" s="59">
        <v>0</v>
      </c>
      <c r="J2617" s="59">
        <v>0</v>
      </c>
      <c r="K2617" s="59">
        <v>0</v>
      </c>
      <c r="L2617" s="59">
        <v>2.71</v>
      </c>
      <c r="M2617" s="59">
        <v>9907.08</v>
      </c>
      <c r="N2617" s="58" t="s">
        <v>1780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60">
        <v>45919.746724537035</v>
      </c>
      <c r="B2618" s="61">
        <v>444680587</v>
      </c>
      <c r="C2618" s="62" t="s">
        <v>36</v>
      </c>
      <c r="D2618" s="62" t="s">
        <v>37</v>
      </c>
      <c r="E2618" s="62" t="s">
        <v>45</v>
      </c>
      <c r="F2618" s="62" t="s">
        <v>119</v>
      </c>
      <c r="G2618" s="63">
        <v>3667.09</v>
      </c>
      <c r="H2618" s="61">
        <v>443907847</v>
      </c>
      <c r="I2618" s="63">
        <v>0</v>
      </c>
      <c r="J2618" s="63">
        <v>0</v>
      </c>
      <c r="K2618" s="63">
        <v>0</v>
      </c>
      <c r="L2618" s="63">
        <v>0</v>
      </c>
      <c r="M2618" s="63">
        <v>9907.08</v>
      </c>
      <c r="N2618" s="62" t="s">
        <v>118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6">
        <v>45919.746724537035</v>
      </c>
      <c r="B2619" s="57">
        <v>444680588</v>
      </c>
      <c r="C2619" s="58" t="s">
        <v>36</v>
      </c>
      <c r="D2619" s="58" t="s">
        <v>37</v>
      </c>
      <c r="E2619" s="58" t="s">
        <v>45</v>
      </c>
      <c r="F2619" s="58" t="s">
        <v>119</v>
      </c>
      <c r="G2619" s="59">
        <v>3667.16</v>
      </c>
      <c r="H2619" s="57">
        <v>443907848</v>
      </c>
      <c r="I2619" s="59">
        <v>0</v>
      </c>
      <c r="J2619" s="59">
        <v>0</v>
      </c>
      <c r="K2619" s="59">
        <v>0</v>
      </c>
      <c r="L2619" s="59">
        <v>0</v>
      </c>
      <c r="M2619" s="59">
        <v>9907.08</v>
      </c>
      <c r="N2619" s="58" t="s">
        <v>115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60">
        <v>45919.746724537035</v>
      </c>
      <c r="B2620" s="61">
        <v>444680590</v>
      </c>
      <c r="C2620" s="62" t="s">
        <v>36</v>
      </c>
      <c r="D2620" s="62" t="s">
        <v>37</v>
      </c>
      <c r="E2620" s="62" t="s">
        <v>45</v>
      </c>
      <c r="F2620" s="62" t="s">
        <v>119</v>
      </c>
      <c r="G2620" s="63">
        <v>3667.13</v>
      </c>
      <c r="H2620" s="61">
        <v>443907850</v>
      </c>
      <c r="I2620" s="63">
        <v>0</v>
      </c>
      <c r="J2620" s="63">
        <v>0</v>
      </c>
      <c r="K2620" s="63">
        <v>0</v>
      </c>
      <c r="L2620" s="63">
        <v>0</v>
      </c>
      <c r="M2620" s="63">
        <v>9907.08</v>
      </c>
      <c r="N2620" s="62" t="s">
        <v>1384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6">
        <v>45919.74795138889</v>
      </c>
      <c r="B2621" s="57">
        <v>444681177</v>
      </c>
      <c r="C2621" s="58" t="s">
        <v>36</v>
      </c>
      <c r="D2621" s="58" t="s">
        <v>38</v>
      </c>
      <c r="E2621" s="58" t="s">
        <v>46</v>
      </c>
      <c r="F2621" s="58" t="s">
        <v>119</v>
      </c>
      <c r="G2621" s="59">
        <v>3668.72</v>
      </c>
      <c r="H2621" s="57">
        <v>443908570</v>
      </c>
      <c r="I2621" s="59">
        <v>0</v>
      </c>
      <c r="J2621" s="59">
        <v>0</v>
      </c>
      <c r="K2621" s="59">
        <v>0</v>
      </c>
      <c r="L2621" s="59">
        <v>3.72</v>
      </c>
      <c r="M2621" s="59">
        <v>9910.7999999999993</v>
      </c>
      <c r="N2621" s="58" t="s">
        <v>1781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60">
        <v>45919.748483796298</v>
      </c>
      <c r="B2622" s="61">
        <v>444682201</v>
      </c>
      <c r="C2622" s="62" t="s">
        <v>36</v>
      </c>
      <c r="D2622" s="62" t="s">
        <v>38</v>
      </c>
      <c r="E2622" s="62" t="s">
        <v>46</v>
      </c>
      <c r="F2622" s="62" t="s">
        <v>119</v>
      </c>
      <c r="G2622" s="63">
        <v>3668.13</v>
      </c>
      <c r="H2622" s="61">
        <v>443909638</v>
      </c>
      <c r="I2622" s="63">
        <v>0</v>
      </c>
      <c r="J2622" s="63">
        <v>0</v>
      </c>
      <c r="K2622" s="63">
        <v>0</v>
      </c>
      <c r="L2622" s="63">
        <v>0.97</v>
      </c>
      <c r="M2622" s="63">
        <v>9911.77</v>
      </c>
      <c r="N2622" s="62" t="s">
        <v>1782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6">
        <v>45919.748483796298</v>
      </c>
      <c r="B2623" s="57">
        <v>444682202</v>
      </c>
      <c r="C2623" s="58" t="s">
        <v>36</v>
      </c>
      <c r="D2623" s="58" t="s">
        <v>38</v>
      </c>
      <c r="E2623" s="58" t="s">
        <v>46</v>
      </c>
      <c r="F2623" s="58" t="s">
        <v>119</v>
      </c>
      <c r="G2623" s="59">
        <v>3668.13</v>
      </c>
      <c r="H2623" s="57">
        <v>443909639</v>
      </c>
      <c r="I2623" s="59">
        <v>0</v>
      </c>
      <c r="J2623" s="59">
        <v>0</v>
      </c>
      <c r="K2623" s="59">
        <v>0</v>
      </c>
      <c r="L2623" s="59">
        <v>1</v>
      </c>
      <c r="M2623" s="59">
        <v>9912.77</v>
      </c>
      <c r="N2623" s="58" t="s">
        <v>1783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60">
        <v>45919.748807870368</v>
      </c>
      <c r="B2624" s="61">
        <v>444682305</v>
      </c>
      <c r="C2624" s="62" t="s">
        <v>36</v>
      </c>
      <c r="D2624" s="62" t="s">
        <v>37</v>
      </c>
      <c r="E2624" s="62" t="s">
        <v>45</v>
      </c>
      <c r="F2624" s="62" t="s">
        <v>119</v>
      </c>
      <c r="G2624" s="63">
        <v>3668.79</v>
      </c>
      <c r="H2624" s="61">
        <v>443909781</v>
      </c>
      <c r="I2624" s="63">
        <v>0</v>
      </c>
      <c r="J2624" s="63">
        <v>0</v>
      </c>
      <c r="K2624" s="63">
        <v>0</v>
      </c>
      <c r="L2624" s="63">
        <v>0</v>
      </c>
      <c r="M2624" s="63">
        <v>9912.77</v>
      </c>
      <c r="N2624" s="62" t="s">
        <v>1384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6">
        <v>45919.748807870368</v>
      </c>
      <c r="B2625" s="57">
        <v>444682307</v>
      </c>
      <c r="C2625" s="58" t="s">
        <v>36</v>
      </c>
      <c r="D2625" s="58" t="s">
        <v>37</v>
      </c>
      <c r="E2625" s="58" t="s">
        <v>45</v>
      </c>
      <c r="F2625" s="58" t="s">
        <v>119</v>
      </c>
      <c r="G2625" s="59">
        <v>3668.74</v>
      </c>
      <c r="H2625" s="57">
        <v>443909783</v>
      </c>
      <c r="I2625" s="59">
        <v>0</v>
      </c>
      <c r="J2625" s="59">
        <v>0</v>
      </c>
      <c r="K2625" s="59">
        <v>0</v>
      </c>
      <c r="L2625" s="59">
        <v>0</v>
      </c>
      <c r="M2625" s="59">
        <v>9912.77</v>
      </c>
      <c r="N2625" s="58" t="s">
        <v>115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60">
        <v>45919.74927083333</v>
      </c>
      <c r="B2626" s="61">
        <v>444682514</v>
      </c>
      <c r="C2626" s="62" t="s">
        <v>36</v>
      </c>
      <c r="D2626" s="62" t="s">
        <v>37</v>
      </c>
      <c r="E2626" s="62" t="s">
        <v>45</v>
      </c>
      <c r="F2626" s="62" t="s">
        <v>119</v>
      </c>
      <c r="G2626" s="63">
        <v>3666.71</v>
      </c>
      <c r="H2626" s="61">
        <v>443910010</v>
      </c>
      <c r="I2626" s="63">
        <v>0</v>
      </c>
      <c r="J2626" s="63">
        <v>0</v>
      </c>
      <c r="K2626" s="63">
        <v>0</v>
      </c>
      <c r="L2626" s="63">
        <v>0</v>
      </c>
      <c r="M2626" s="63">
        <v>9912.77</v>
      </c>
      <c r="N2626" s="62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6">
        <v>45919.74927083333</v>
      </c>
      <c r="B2627" s="57">
        <v>444682515</v>
      </c>
      <c r="C2627" s="58" t="s">
        <v>36</v>
      </c>
      <c r="D2627" s="58" t="s">
        <v>37</v>
      </c>
      <c r="E2627" s="58" t="s">
        <v>45</v>
      </c>
      <c r="F2627" s="58" t="s">
        <v>119</v>
      </c>
      <c r="G2627" s="59">
        <v>3666.74</v>
      </c>
      <c r="H2627" s="57">
        <v>443910011</v>
      </c>
      <c r="I2627" s="59">
        <v>0</v>
      </c>
      <c r="J2627" s="59">
        <v>0</v>
      </c>
      <c r="K2627" s="59">
        <v>0</v>
      </c>
      <c r="L2627" s="59">
        <v>0</v>
      </c>
      <c r="M2627" s="59">
        <v>9912.77</v>
      </c>
      <c r="N2627" s="58" t="s">
        <v>106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60">
        <v>45919.749722222223</v>
      </c>
      <c r="B2628" s="61">
        <v>444682926</v>
      </c>
      <c r="C2628" s="62" t="s">
        <v>36</v>
      </c>
      <c r="D2628" s="62" t="s">
        <v>37</v>
      </c>
      <c r="E2628" s="62" t="s">
        <v>45</v>
      </c>
      <c r="F2628" s="62" t="s">
        <v>119</v>
      </c>
      <c r="G2628" s="63">
        <v>3667.19</v>
      </c>
      <c r="H2628" s="61">
        <v>443910472</v>
      </c>
      <c r="I2628" s="63">
        <v>0</v>
      </c>
      <c r="J2628" s="63">
        <v>0</v>
      </c>
      <c r="K2628" s="63">
        <v>0</v>
      </c>
      <c r="L2628" s="63">
        <v>0</v>
      </c>
      <c r="M2628" s="63">
        <v>9912.77</v>
      </c>
      <c r="N2628" s="62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6">
        <v>45919.7497337963</v>
      </c>
      <c r="B2629" s="57">
        <v>444682931</v>
      </c>
      <c r="C2629" s="58" t="s">
        <v>36</v>
      </c>
      <c r="D2629" s="58" t="s">
        <v>37</v>
      </c>
      <c r="E2629" s="58" t="s">
        <v>45</v>
      </c>
      <c r="F2629" s="58" t="s">
        <v>119</v>
      </c>
      <c r="G2629" s="59">
        <v>3667.19</v>
      </c>
      <c r="H2629" s="57">
        <v>443910476</v>
      </c>
      <c r="I2629" s="59">
        <v>0</v>
      </c>
      <c r="J2629" s="59">
        <v>0</v>
      </c>
      <c r="K2629" s="59">
        <v>0</v>
      </c>
      <c r="L2629" s="59">
        <v>0</v>
      </c>
      <c r="M2629" s="59">
        <v>9912.77</v>
      </c>
      <c r="N2629" s="5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60">
        <v>45919.7497337963</v>
      </c>
      <c r="B2630" s="61">
        <v>444682936</v>
      </c>
      <c r="C2630" s="62" t="s">
        <v>36</v>
      </c>
      <c r="D2630" s="62" t="s">
        <v>37</v>
      </c>
      <c r="E2630" s="62" t="s">
        <v>45</v>
      </c>
      <c r="F2630" s="62" t="s">
        <v>119</v>
      </c>
      <c r="G2630" s="63">
        <v>3667.15</v>
      </c>
      <c r="H2630" s="61">
        <v>443910480</v>
      </c>
      <c r="I2630" s="63">
        <v>0</v>
      </c>
      <c r="J2630" s="63">
        <v>0</v>
      </c>
      <c r="K2630" s="63">
        <v>0</v>
      </c>
      <c r="L2630" s="63">
        <v>0</v>
      </c>
      <c r="M2630" s="63">
        <v>9912.77</v>
      </c>
      <c r="N2630" s="62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6">
        <v>45919.7497337963</v>
      </c>
      <c r="B2631" s="57">
        <v>444682941</v>
      </c>
      <c r="C2631" s="58" t="s">
        <v>36</v>
      </c>
      <c r="D2631" s="58" t="s">
        <v>37</v>
      </c>
      <c r="E2631" s="58" t="s">
        <v>45</v>
      </c>
      <c r="F2631" s="58" t="s">
        <v>119</v>
      </c>
      <c r="G2631" s="59">
        <v>3667.18</v>
      </c>
      <c r="H2631" s="57">
        <v>443910486</v>
      </c>
      <c r="I2631" s="59">
        <v>0</v>
      </c>
      <c r="J2631" s="59">
        <v>0</v>
      </c>
      <c r="K2631" s="59">
        <v>0</v>
      </c>
      <c r="L2631" s="59">
        <v>0</v>
      </c>
      <c r="M2631" s="59">
        <v>9912.77</v>
      </c>
      <c r="N2631" s="5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60">
        <v>45919.750185185185</v>
      </c>
      <c r="B2632" s="61">
        <v>444683385</v>
      </c>
      <c r="C2632" s="62" t="s">
        <v>36</v>
      </c>
      <c r="D2632" s="62" t="s">
        <v>37</v>
      </c>
      <c r="E2632" s="62" t="s">
        <v>45</v>
      </c>
      <c r="F2632" s="62" t="s">
        <v>119</v>
      </c>
      <c r="G2632" s="63">
        <v>3667.12</v>
      </c>
      <c r="H2632" s="61">
        <v>443910991</v>
      </c>
      <c r="I2632" s="63">
        <v>0</v>
      </c>
      <c r="J2632" s="63">
        <v>0</v>
      </c>
      <c r="K2632" s="63">
        <v>0</v>
      </c>
      <c r="L2632" s="63">
        <v>0</v>
      </c>
      <c r="M2632" s="63">
        <v>9912.77</v>
      </c>
      <c r="N2632" s="62" t="s">
        <v>113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6">
        <v>45919.750196759262</v>
      </c>
      <c r="B2633" s="57">
        <v>444683388</v>
      </c>
      <c r="C2633" s="58" t="s">
        <v>36</v>
      </c>
      <c r="D2633" s="58" t="s">
        <v>37</v>
      </c>
      <c r="E2633" s="58" t="s">
        <v>45</v>
      </c>
      <c r="F2633" s="58" t="s">
        <v>119</v>
      </c>
      <c r="G2633" s="59">
        <v>3667.13</v>
      </c>
      <c r="H2633" s="57">
        <v>443910993</v>
      </c>
      <c r="I2633" s="59">
        <v>0</v>
      </c>
      <c r="J2633" s="59">
        <v>0</v>
      </c>
      <c r="K2633" s="59">
        <v>0</v>
      </c>
      <c r="L2633" s="59">
        <v>0</v>
      </c>
      <c r="M2633" s="59">
        <v>9912.77</v>
      </c>
      <c r="N2633" s="58" t="s">
        <v>107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60">
        <v>45919.750196759262</v>
      </c>
      <c r="B2634" s="61">
        <v>444683391</v>
      </c>
      <c r="C2634" s="62" t="s">
        <v>36</v>
      </c>
      <c r="D2634" s="62" t="s">
        <v>37</v>
      </c>
      <c r="E2634" s="62" t="s">
        <v>45</v>
      </c>
      <c r="F2634" s="62" t="s">
        <v>119</v>
      </c>
      <c r="G2634" s="63">
        <v>3667.13</v>
      </c>
      <c r="H2634" s="61">
        <v>443910996</v>
      </c>
      <c r="I2634" s="63">
        <v>0</v>
      </c>
      <c r="J2634" s="63">
        <v>0</v>
      </c>
      <c r="K2634" s="63">
        <v>0</v>
      </c>
      <c r="L2634" s="63">
        <v>0</v>
      </c>
      <c r="M2634" s="63">
        <v>9912.77</v>
      </c>
      <c r="N2634" s="62" t="s">
        <v>108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6">
        <v>45919.751469907409</v>
      </c>
      <c r="B2635" s="57">
        <v>444684062</v>
      </c>
      <c r="C2635" s="58" t="s">
        <v>36</v>
      </c>
      <c r="D2635" s="58" t="s">
        <v>38</v>
      </c>
      <c r="E2635" s="58" t="s">
        <v>46</v>
      </c>
      <c r="F2635" s="58" t="s">
        <v>119</v>
      </c>
      <c r="G2635" s="59">
        <v>3668.62</v>
      </c>
      <c r="H2635" s="57">
        <v>443911784</v>
      </c>
      <c r="I2635" s="59">
        <v>0</v>
      </c>
      <c r="J2635" s="59">
        <v>0</v>
      </c>
      <c r="K2635" s="59">
        <v>0</v>
      </c>
      <c r="L2635" s="59">
        <v>1.49</v>
      </c>
      <c r="M2635" s="59">
        <v>9914.26</v>
      </c>
      <c r="N2635" s="58" t="s">
        <v>810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60">
        <v>45919.751469907409</v>
      </c>
      <c r="B2636" s="61">
        <v>444684063</v>
      </c>
      <c r="C2636" s="62" t="s">
        <v>36</v>
      </c>
      <c r="D2636" s="62" t="s">
        <v>38</v>
      </c>
      <c r="E2636" s="62" t="s">
        <v>46</v>
      </c>
      <c r="F2636" s="62" t="s">
        <v>119</v>
      </c>
      <c r="G2636" s="63">
        <v>3668.62</v>
      </c>
      <c r="H2636" s="61">
        <v>443911785</v>
      </c>
      <c r="I2636" s="63">
        <v>0</v>
      </c>
      <c r="J2636" s="63">
        <v>0</v>
      </c>
      <c r="K2636" s="63">
        <v>0</v>
      </c>
      <c r="L2636" s="63">
        <v>1.49</v>
      </c>
      <c r="M2636" s="63">
        <v>9915.75</v>
      </c>
      <c r="N2636" s="62" t="s">
        <v>810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6">
        <v>45919.751469907409</v>
      </c>
      <c r="B2637" s="57">
        <v>444684065</v>
      </c>
      <c r="C2637" s="58" t="s">
        <v>36</v>
      </c>
      <c r="D2637" s="58" t="s">
        <v>38</v>
      </c>
      <c r="E2637" s="58" t="s">
        <v>46</v>
      </c>
      <c r="F2637" s="58" t="s">
        <v>119</v>
      </c>
      <c r="G2637" s="59">
        <v>3668.73</v>
      </c>
      <c r="H2637" s="57">
        <v>443911787</v>
      </c>
      <c r="I2637" s="59">
        <v>0</v>
      </c>
      <c r="J2637" s="59">
        <v>0</v>
      </c>
      <c r="K2637" s="59">
        <v>0</v>
      </c>
      <c r="L2637" s="59">
        <v>1.58</v>
      </c>
      <c r="M2637" s="59">
        <v>9917.33</v>
      </c>
      <c r="N2637" s="58" t="s">
        <v>1784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60">
        <v>45919.75341435185</v>
      </c>
      <c r="B2638" s="61">
        <v>444685380</v>
      </c>
      <c r="C2638" s="62" t="s">
        <v>36</v>
      </c>
      <c r="D2638" s="62" t="s">
        <v>38</v>
      </c>
      <c r="E2638" s="62" t="s">
        <v>46</v>
      </c>
      <c r="F2638" s="62" t="s">
        <v>119</v>
      </c>
      <c r="G2638" s="63">
        <v>3669.08</v>
      </c>
      <c r="H2638" s="61">
        <v>443913216</v>
      </c>
      <c r="I2638" s="63">
        <v>0</v>
      </c>
      <c r="J2638" s="63">
        <v>0</v>
      </c>
      <c r="K2638" s="63">
        <v>0</v>
      </c>
      <c r="L2638" s="63">
        <v>1.99</v>
      </c>
      <c r="M2638" s="63">
        <v>9919.32</v>
      </c>
      <c r="N2638" s="62" t="s">
        <v>1785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6">
        <v>45919.753425925926</v>
      </c>
      <c r="B2639" s="57">
        <v>444685392</v>
      </c>
      <c r="C2639" s="58" t="s">
        <v>36</v>
      </c>
      <c r="D2639" s="58" t="s">
        <v>37</v>
      </c>
      <c r="E2639" s="58" t="s">
        <v>45</v>
      </c>
      <c r="F2639" s="58" t="s">
        <v>119</v>
      </c>
      <c r="G2639" s="59">
        <v>3669.2</v>
      </c>
      <c r="H2639" s="57">
        <v>443913228</v>
      </c>
      <c r="I2639" s="59">
        <v>0</v>
      </c>
      <c r="J2639" s="59">
        <v>0</v>
      </c>
      <c r="K2639" s="59">
        <v>0</v>
      </c>
      <c r="L2639" s="59">
        <v>0</v>
      </c>
      <c r="M2639" s="59">
        <v>9919.32</v>
      </c>
      <c r="N2639" s="58" t="s">
        <v>118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60">
        <v>45919.753472222219</v>
      </c>
      <c r="B2640" s="61">
        <v>444685427</v>
      </c>
      <c r="C2640" s="62" t="s">
        <v>36</v>
      </c>
      <c r="D2640" s="62" t="s">
        <v>38</v>
      </c>
      <c r="E2640" s="62" t="s">
        <v>46</v>
      </c>
      <c r="F2640" s="62" t="s">
        <v>119</v>
      </c>
      <c r="G2640" s="63">
        <v>3668.1</v>
      </c>
      <c r="H2640" s="61">
        <v>443913267</v>
      </c>
      <c r="I2640" s="63">
        <v>0</v>
      </c>
      <c r="J2640" s="63">
        <v>0</v>
      </c>
      <c r="K2640" s="63">
        <v>0</v>
      </c>
      <c r="L2640" s="63">
        <v>0.91</v>
      </c>
      <c r="M2640" s="63">
        <v>9920.23</v>
      </c>
      <c r="N2640" s="62" t="s">
        <v>1024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6">
        <v>45919.753472222219</v>
      </c>
      <c r="B2641" s="57">
        <v>444685428</v>
      </c>
      <c r="C2641" s="58" t="s">
        <v>36</v>
      </c>
      <c r="D2641" s="58" t="s">
        <v>38</v>
      </c>
      <c r="E2641" s="58" t="s">
        <v>46</v>
      </c>
      <c r="F2641" s="58" t="s">
        <v>119</v>
      </c>
      <c r="G2641" s="59">
        <v>3668.1</v>
      </c>
      <c r="H2641" s="57">
        <v>443913268</v>
      </c>
      <c r="I2641" s="59">
        <v>0</v>
      </c>
      <c r="J2641" s="59">
        <v>0</v>
      </c>
      <c r="K2641" s="59">
        <v>0</v>
      </c>
      <c r="L2641" s="59">
        <v>0.91</v>
      </c>
      <c r="M2641" s="59">
        <v>9921.14</v>
      </c>
      <c r="N2641" s="58" t="s">
        <v>1786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60">
        <v>45919.753472222219</v>
      </c>
      <c r="B2642" s="61">
        <v>444685429</v>
      </c>
      <c r="C2642" s="62" t="s">
        <v>36</v>
      </c>
      <c r="D2642" s="62" t="s">
        <v>38</v>
      </c>
      <c r="E2642" s="62" t="s">
        <v>46</v>
      </c>
      <c r="F2642" s="62" t="s">
        <v>119</v>
      </c>
      <c r="G2642" s="63">
        <v>3668.1</v>
      </c>
      <c r="H2642" s="61">
        <v>443913269</v>
      </c>
      <c r="I2642" s="63">
        <v>0</v>
      </c>
      <c r="J2642" s="63">
        <v>0</v>
      </c>
      <c r="K2642" s="63">
        <v>0</v>
      </c>
      <c r="L2642" s="63">
        <v>0.92</v>
      </c>
      <c r="M2642" s="63">
        <v>9922.06</v>
      </c>
      <c r="N2642" s="62" t="s">
        <v>1024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6">
        <v>45919.753472222219</v>
      </c>
      <c r="B2643" s="57">
        <v>444685433</v>
      </c>
      <c r="C2643" s="58" t="s">
        <v>36</v>
      </c>
      <c r="D2643" s="58" t="s">
        <v>38</v>
      </c>
      <c r="E2643" s="58" t="s">
        <v>46</v>
      </c>
      <c r="F2643" s="58" t="s">
        <v>119</v>
      </c>
      <c r="G2643" s="59">
        <v>3667.82</v>
      </c>
      <c r="H2643" s="57">
        <v>443913273</v>
      </c>
      <c r="I2643" s="59">
        <v>0</v>
      </c>
      <c r="J2643" s="59">
        <v>0</v>
      </c>
      <c r="K2643" s="59">
        <v>0</v>
      </c>
      <c r="L2643" s="59">
        <v>1.1100000000000001</v>
      </c>
      <c r="M2643" s="59">
        <v>9923.17</v>
      </c>
      <c r="N2643" s="58" t="s">
        <v>1787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60">
        <v>45919.753472222219</v>
      </c>
      <c r="B2644" s="61">
        <v>444685434</v>
      </c>
      <c r="C2644" s="62" t="s">
        <v>36</v>
      </c>
      <c r="D2644" s="62" t="s">
        <v>38</v>
      </c>
      <c r="E2644" s="62" t="s">
        <v>46</v>
      </c>
      <c r="F2644" s="62" t="s">
        <v>119</v>
      </c>
      <c r="G2644" s="63">
        <v>3667.82</v>
      </c>
      <c r="H2644" s="61">
        <v>443913274</v>
      </c>
      <c r="I2644" s="63">
        <v>0</v>
      </c>
      <c r="J2644" s="63">
        <v>0</v>
      </c>
      <c r="K2644" s="63">
        <v>0</v>
      </c>
      <c r="L2644" s="63">
        <v>1.08</v>
      </c>
      <c r="M2644" s="63">
        <v>9924.25</v>
      </c>
      <c r="N2644" s="62" t="s">
        <v>1787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6">
        <v>45919.754930555559</v>
      </c>
      <c r="B2645" s="57">
        <v>444686253</v>
      </c>
      <c r="C2645" s="58" t="s">
        <v>36</v>
      </c>
      <c r="D2645" s="58" t="s">
        <v>37</v>
      </c>
      <c r="E2645" s="58" t="s">
        <v>45</v>
      </c>
      <c r="F2645" s="58" t="s">
        <v>119</v>
      </c>
      <c r="G2645" s="59">
        <v>3667.75</v>
      </c>
      <c r="H2645" s="57">
        <v>443914174</v>
      </c>
      <c r="I2645" s="59">
        <v>0</v>
      </c>
      <c r="J2645" s="59">
        <v>0</v>
      </c>
      <c r="K2645" s="59">
        <v>0</v>
      </c>
      <c r="L2645" s="59">
        <v>0</v>
      </c>
      <c r="M2645" s="59">
        <v>9924.25</v>
      </c>
      <c r="N2645" s="5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60">
        <v>45919.754942129628</v>
      </c>
      <c r="B2646" s="61">
        <v>444686254</v>
      </c>
      <c r="C2646" s="62" t="s">
        <v>36</v>
      </c>
      <c r="D2646" s="62" t="s">
        <v>37</v>
      </c>
      <c r="E2646" s="62" t="s">
        <v>45</v>
      </c>
      <c r="F2646" s="62" t="s">
        <v>119</v>
      </c>
      <c r="G2646" s="63">
        <v>3667.72</v>
      </c>
      <c r="H2646" s="61">
        <v>443914175</v>
      </c>
      <c r="I2646" s="63">
        <v>0</v>
      </c>
      <c r="J2646" s="63">
        <v>0</v>
      </c>
      <c r="K2646" s="63">
        <v>0</v>
      </c>
      <c r="L2646" s="63">
        <v>0</v>
      </c>
      <c r="M2646" s="63">
        <v>9924.25</v>
      </c>
      <c r="N2646" s="62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6">
        <v>45919.754942129628</v>
      </c>
      <c r="B2647" s="57">
        <v>444686255</v>
      </c>
      <c r="C2647" s="58" t="s">
        <v>36</v>
      </c>
      <c r="D2647" s="58" t="s">
        <v>37</v>
      </c>
      <c r="E2647" s="58" t="s">
        <v>45</v>
      </c>
      <c r="F2647" s="58" t="s">
        <v>119</v>
      </c>
      <c r="G2647" s="59">
        <v>3667.72</v>
      </c>
      <c r="H2647" s="57">
        <v>443914177</v>
      </c>
      <c r="I2647" s="59">
        <v>0</v>
      </c>
      <c r="J2647" s="59">
        <v>0</v>
      </c>
      <c r="K2647" s="59">
        <v>0</v>
      </c>
      <c r="L2647" s="59">
        <v>0</v>
      </c>
      <c r="M2647" s="59">
        <v>9924.25</v>
      </c>
      <c r="N2647" s="58" t="s">
        <v>106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60">
        <v>45919.754942129628</v>
      </c>
      <c r="B2648" s="61">
        <v>444686258</v>
      </c>
      <c r="C2648" s="62" t="s">
        <v>36</v>
      </c>
      <c r="D2648" s="62" t="s">
        <v>37</v>
      </c>
      <c r="E2648" s="62" t="s">
        <v>45</v>
      </c>
      <c r="F2648" s="62" t="s">
        <v>119</v>
      </c>
      <c r="G2648" s="63">
        <v>3667.78</v>
      </c>
      <c r="H2648" s="61">
        <v>443914180</v>
      </c>
      <c r="I2648" s="63">
        <v>0</v>
      </c>
      <c r="J2648" s="63">
        <v>0</v>
      </c>
      <c r="K2648" s="63">
        <v>0</v>
      </c>
      <c r="L2648" s="63">
        <v>0</v>
      </c>
      <c r="M2648" s="63">
        <v>9924.25</v>
      </c>
      <c r="N2648" s="62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6">
        <v>45919.754942129628</v>
      </c>
      <c r="B2649" s="57">
        <v>444686260</v>
      </c>
      <c r="C2649" s="58" t="s">
        <v>36</v>
      </c>
      <c r="D2649" s="58" t="s">
        <v>37</v>
      </c>
      <c r="E2649" s="58" t="s">
        <v>45</v>
      </c>
      <c r="F2649" s="58" t="s">
        <v>119</v>
      </c>
      <c r="G2649" s="59">
        <v>3667.76</v>
      </c>
      <c r="H2649" s="57">
        <v>443914182</v>
      </c>
      <c r="I2649" s="59">
        <v>0</v>
      </c>
      <c r="J2649" s="59">
        <v>0</v>
      </c>
      <c r="K2649" s="59">
        <v>0</v>
      </c>
      <c r="L2649" s="59">
        <v>0</v>
      </c>
      <c r="M2649" s="59">
        <v>9924.25</v>
      </c>
      <c r="N2649" s="5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60">
        <v>45919.754953703705</v>
      </c>
      <c r="B2650" s="61">
        <v>444686261</v>
      </c>
      <c r="C2650" s="62" t="s">
        <v>36</v>
      </c>
      <c r="D2650" s="62" t="s">
        <v>37</v>
      </c>
      <c r="E2650" s="62" t="s">
        <v>45</v>
      </c>
      <c r="F2650" s="62" t="s">
        <v>119</v>
      </c>
      <c r="G2650" s="63">
        <v>3667.75</v>
      </c>
      <c r="H2650" s="61">
        <v>443914183</v>
      </c>
      <c r="I2650" s="63">
        <v>0</v>
      </c>
      <c r="J2650" s="63">
        <v>0</v>
      </c>
      <c r="K2650" s="63">
        <v>0</v>
      </c>
      <c r="L2650" s="63">
        <v>0</v>
      </c>
      <c r="M2650" s="63">
        <v>9924.25</v>
      </c>
      <c r="N2650" s="62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6">
        <v>45919.756076388891</v>
      </c>
      <c r="B2651" s="57">
        <v>444687082</v>
      </c>
      <c r="C2651" s="58" t="s">
        <v>36</v>
      </c>
      <c r="D2651" s="58" t="s">
        <v>38</v>
      </c>
      <c r="E2651" s="58" t="s">
        <v>46</v>
      </c>
      <c r="F2651" s="58" t="s">
        <v>119</v>
      </c>
      <c r="G2651" s="59">
        <v>3666.18</v>
      </c>
      <c r="H2651" s="57">
        <v>443915074</v>
      </c>
      <c r="I2651" s="59">
        <v>0</v>
      </c>
      <c r="J2651" s="59">
        <v>0</v>
      </c>
      <c r="K2651" s="59">
        <v>0</v>
      </c>
      <c r="L2651" s="59">
        <v>-3.02</v>
      </c>
      <c r="M2651" s="59">
        <v>9921.23</v>
      </c>
      <c r="N2651" s="58" t="s">
        <v>1788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60">
        <v>45919.757060185184</v>
      </c>
      <c r="B2652" s="61">
        <v>444687711</v>
      </c>
      <c r="C2652" s="62" t="s">
        <v>36</v>
      </c>
      <c r="D2652" s="62" t="s">
        <v>38</v>
      </c>
      <c r="E2652" s="62" t="s">
        <v>46</v>
      </c>
      <c r="F2652" s="62" t="s">
        <v>119</v>
      </c>
      <c r="G2652" s="63">
        <v>3665.65</v>
      </c>
      <c r="H2652" s="61">
        <v>443915763</v>
      </c>
      <c r="I2652" s="63">
        <v>0</v>
      </c>
      <c r="J2652" s="63">
        <v>0</v>
      </c>
      <c r="K2652" s="63">
        <v>0</v>
      </c>
      <c r="L2652" s="63">
        <v>-3.14</v>
      </c>
      <c r="M2652" s="63">
        <v>9918.09</v>
      </c>
      <c r="N2652" s="62" t="s">
        <v>1789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6">
        <v>45919.757060185184</v>
      </c>
      <c r="B2653" s="57">
        <v>444687712</v>
      </c>
      <c r="C2653" s="58" t="s">
        <v>36</v>
      </c>
      <c r="D2653" s="58" t="s">
        <v>38</v>
      </c>
      <c r="E2653" s="58" t="s">
        <v>46</v>
      </c>
      <c r="F2653" s="58" t="s">
        <v>119</v>
      </c>
      <c r="G2653" s="59">
        <v>3665.65</v>
      </c>
      <c r="H2653" s="57">
        <v>443915764</v>
      </c>
      <c r="I2653" s="59">
        <v>0</v>
      </c>
      <c r="J2653" s="59">
        <v>0</v>
      </c>
      <c r="K2653" s="59">
        <v>0</v>
      </c>
      <c r="L2653" s="59">
        <v>-3.09</v>
      </c>
      <c r="M2653" s="59">
        <v>9915</v>
      </c>
      <c r="N2653" s="58" t="s">
        <v>1790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60">
        <v>45919.758287037039</v>
      </c>
      <c r="B2654" s="61">
        <v>444688766</v>
      </c>
      <c r="C2654" s="62" t="s">
        <v>36</v>
      </c>
      <c r="D2654" s="62" t="s">
        <v>38</v>
      </c>
      <c r="E2654" s="62" t="s">
        <v>46</v>
      </c>
      <c r="F2654" s="62" t="s">
        <v>119</v>
      </c>
      <c r="G2654" s="63">
        <v>3669.34</v>
      </c>
      <c r="H2654" s="61">
        <v>443916882</v>
      </c>
      <c r="I2654" s="63">
        <v>0</v>
      </c>
      <c r="J2654" s="63">
        <v>0</v>
      </c>
      <c r="K2654" s="63">
        <v>0</v>
      </c>
      <c r="L2654" s="63">
        <v>1.56</v>
      </c>
      <c r="M2654" s="63">
        <v>9916.56</v>
      </c>
      <c r="N2654" s="62" t="s">
        <v>1791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6">
        <v>45919.759004629632</v>
      </c>
      <c r="B2655" s="57">
        <v>444689212</v>
      </c>
      <c r="C2655" s="58" t="s">
        <v>36</v>
      </c>
      <c r="D2655" s="58" t="s">
        <v>38</v>
      </c>
      <c r="E2655" s="58" t="s">
        <v>46</v>
      </c>
      <c r="F2655" s="58" t="s">
        <v>119</v>
      </c>
      <c r="G2655" s="59">
        <v>3670.68</v>
      </c>
      <c r="H2655" s="57">
        <v>443917351</v>
      </c>
      <c r="I2655" s="59">
        <v>0</v>
      </c>
      <c r="J2655" s="59">
        <v>0</v>
      </c>
      <c r="K2655" s="59">
        <v>0</v>
      </c>
      <c r="L2655" s="59">
        <v>3.56</v>
      </c>
      <c r="M2655" s="59">
        <v>9920.1200000000008</v>
      </c>
      <c r="N2655" s="58" t="s">
        <v>1014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60">
        <v>45919.759131944447</v>
      </c>
      <c r="B2656" s="61">
        <v>444689335</v>
      </c>
      <c r="C2656" s="62" t="s">
        <v>36</v>
      </c>
      <c r="D2656" s="62" t="s">
        <v>38</v>
      </c>
      <c r="E2656" s="62" t="s">
        <v>46</v>
      </c>
      <c r="F2656" s="62" t="s">
        <v>119</v>
      </c>
      <c r="G2656" s="63">
        <v>3670.75</v>
      </c>
      <c r="H2656" s="61">
        <v>443917477</v>
      </c>
      <c r="I2656" s="63">
        <v>0</v>
      </c>
      <c r="J2656" s="63">
        <v>0</v>
      </c>
      <c r="K2656" s="63">
        <v>0</v>
      </c>
      <c r="L2656" s="63">
        <v>3.03</v>
      </c>
      <c r="M2656" s="63">
        <v>9923.15</v>
      </c>
      <c r="N2656" s="62" t="s">
        <v>1792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6">
        <v>45919.759131944447</v>
      </c>
      <c r="B2657" s="57">
        <v>444689337</v>
      </c>
      <c r="C2657" s="58" t="s">
        <v>36</v>
      </c>
      <c r="D2657" s="58" t="s">
        <v>38</v>
      </c>
      <c r="E2657" s="58" t="s">
        <v>46</v>
      </c>
      <c r="F2657" s="58" t="s">
        <v>119</v>
      </c>
      <c r="G2657" s="59">
        <v>3670.75</v>
      </c>
      <c r="H2657" s="57">
        <v>443917478</v>
      </c>
      <c r="I2657" s="59">
        <v>0</v>
      </c>
      <c r="J2657" s="59">
        <v>0</v>
      </c>
      <c r="K2657" s="59">
        <v>0</v>
      </c>
      <c r="L2657" s="59">
        <v>3</v>
      </c>
      <c r="M2657" s="59">
        <v>9926.15</v>
      </c>
      <c r="N2657" s="58" t="s">
        <v>1792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60">
        <v>45919.759143518517</v>
      </c>
      <c r="B2658" s="61">
        <v>444689382</v>
      </c>
      <c r="C2658" s="62" t="s">
        <v>36</v>
      </c>
      <c r="D2658" s="62" t="s">
        <v>38</v>
      </c>
      <c r="E2658" s="62" t="s">
        <v>46</v>
      </c>
      <c r="F2658" s="62" t="s">
        <v>119</v>
      </c>
      <c r="G2658" s="63">
        <v>3671.04</v>
      </c>
      <c r="H2658" s="61">
        <v>443917523</v>
      </c>
      <c r="I2658" s="63">
        <v>0</v>
      </c>
      <c r="J2658" s="63">
        <v>0</v>
      </c>
      <c r="K2658" s="63">
        <v>0</v>
      </c>
      <c r="L2658" s="63">
        <v>3.62</v>
      </c>
      <c r="M2658" s="63">
        <v>9929.77</v>
      </c>
      <c r="N2658" s="62" t="s">
        <v>1793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6">
        <v>45919.759317129632</v>
      </c>
      <c r="B2659" s="57">
        <v>444689597</v>
      </c>
      <c r="C2659" s="58" t="s">
        <v>36</v>
      </c>
      <c r="D2659" s="58" t="s">
        <v>38</v>
      </c>
      <c r="E2659" s="58" t="s">
        <v>46</v>
      </c>
      <c r="F2659" s="58" t="s">
        <v>119</v>
      </c>
      <c r="G2659" s="59">
        <v>3671.31</v>
      </c>
      <c r="H2659" s="57">
        <v>443917732</v>
      </c>
      <c r="I2659" s="59">
        <v>0</v>
      </c>
      <c r="J2659" s="59">
        <v>0</v>
      </c>
      <c r="K2659" s="59">
        <v>0</v>
      </c>
      <c r="L2659" s="59">
        <v>3.56</v>
      </c>
      <c r="M2659" s="59">
        <v>9933.33</v>
      </c>
      <c r="N2659" s="58" t="s">
        <v>1794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60">
        <v>45919.759317129632</v>
      </c>
      <c r="B2660" s="61">
        <v>444689598</v>
      </c>
      <c r="C2660" s="62" t="s">
        <v>36</v>
      </c>
      <c r="D2660" s="62" t="s">
        <v>38</v>
      </c>
      <c r="E2660" s="62" t="s">
        <v>46</v>
      </c>
      <c r="F2660" s="62" t="s">
        <v>119</v>
      </c>
      <c r="G2660" s="63">
        <v>3671.31</v>
      </c>
      <c r="H2660" s="61">
        <v>443917733</v>
      </c>
      <c r="I2660" s="63">
        <v>0</v>
      </c>
      <c r="J2660" s="63">
        <v>0</v>
      </c>
      <c r="K2660" s="63">
        <v>0</v>
      </c>
      <c r="L2660" s="63">
        <v>3.59</v>
      </c>
      <c r="M2660" s="63">
        <v>9936.92</v>
      </c>
      <c r="N2660" s="62" t="s">
        <v>1794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6">
        <v>45919.759317129632</v>
      </c>
      <c r="B2661" s="57">
        <v>444689600</v>
      </c>
      <c r="C2661" s="58" t="s">
        <v>36</v>
      </c>
      <c r="D2661" s="58" t="s">
        <v>38</v>
      </c>
      <c r="E2661" s="58" t="s">
        <v>46</v>
      </c>
      <c r="F2661" s="58" t="s">
        <v>119</v>
      </c>
      <c r="G2661" s="59">
        <v>3671.31</v>
      </c>
      <c r="H2661" s="57">
        <v>443917734</v>
      </c>
      <c r="I2661" s="59">
        <v>0</v>
      </c>
      <c r="J2661" s="59">
        <v>0</v>
      </c>
      <c r="K2661" s="59">
        <v>0</v>
      </c>
      <c r="L2661" s="59">
        <v>3.55</v>
      </c>
      <c r="M2661" s="59">
        <v>9940.4699999999993</v>
      </c>
      <c r="N2661" s="58" t="s">
        <v>1794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60">
        <v>45919.760613425926</v>
      </c>
      <c r="B2662" s="61">
        <v>444690425</v>
      </c>
      <c r="C2662" s="62" t="s">
        <v>36</v>
      </c>
      <c r="D2662" s="62" t="s">
        <v>37</v>
      </c>
      <c r="E2662" s="62" t="s">
        <v>45</v>
      </c>
      <c r="F2662" s="62" t="s">
        <v>119</v>
      </c>
      <c r="G2662" s="63">
        <v>3671.69</v>
      </c>
      <c r="H2662" s="61">
        <v>443918578</v>
      </c>
      <c r="I2662" s="63">
        <v>0</v>
      </c>
      <c r="J2662" s="63">
        <v>0</v>
      </c>
      <c r="K2662" s="63">
        <v>0</v>
      </c>
      <c r="L2662" s="63">
        <v>0</v>
      </c>
      <c r="M2662" s="63">
        <v>9940.4699999999993</v>
      </c>
      <c r="N2662" s="62" t="s">
        <v>115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6">
        <v>45919.760613425926</v>
      </c>
      <c r="B2663" s="57">
        <v>444690427</v>
      </c>
      <c r="C2663" s="58" t="s">
        <v>36</v>
      </c>
      <c r="D2663" s="58" t="s">
        <v>37</v>
      </c>
      <c r="E2663" s="58" t="s">
        <v>45</v>
      </c>
      <c r="F2663" s="58" t="s">
        <v>119</v>
      </c>
      <c r="G2663" s="59">
        <v>3671.76</v>
      </c>
      <c r="H2663" s="57">
        <v>443918580</v>
      </c>
      <c r="I2663" s="59">
        <v>0</v>
      </c>
      <c r="J2663" s="59">
        <v>0</v>
      </c>
      <c r="K2663" s="59">
        <v>0</v>
      </c>
      <c r="L2663" s="59">
        <v>0</v>
      </c>
      <c r="M2663" s="59">
        <v>9940.4699999999993</v>
      </c>
      <c r="N2663" s="58" t="s">
        <v>114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60">
        <v>45919.760613425926</v>
      </c>
      <c r="B2664" s="61">
        <v>444690430</v>
      </c>
      <c r="C2664" s="62" t="s">
        <v>36</v>
      </c>
      <c r="D2664" s="62" t="s">
        <v>37</v>
      </c>
      <c r="E2664" s="62" t="s">
        <v>45</v>
      </c>
      <c r="F2664" s="62" t="s">
        <v>119</v>
      </c>
      <c r="G2664" s="63">
        <v>3671.75</v>
      </c>
      <c r="H2664" s="61">
        <v>443918583</v>
      </c>
      <c r="I2664" s="63">
        <v>0</v>
      </c>
      <c r="J2664" s="63">
        <v>0</v>
      </c>
      <c r="K2664" s="63">
        <v>0</v>
      </c>
      <c r="L2664" s="63">
        <v>0</v>
      </c>
      <c r="M2664" s="63">
        <v>9940.4699999999993</v>
      </c>
      <c r="N2664" s="62" t="s">
        <v>118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6">
        <v>45919.760613425926</v>
      </c>
      <c r="B2665" s="57">
        <v>444690434</v>
      </c>
      <c r="C2665" s="58" t="s">
        <v>36</v>
      </c>
      <c r="D2665" s="58" t="s">
        <v>37</v>
      </c>
      <c r="E2665" s="58" t="s">
        <v>45</v>
      </c>
      <c r="F2665" s="58" t="s">
        <v>119</v>
      </c>
      <c r="G2665" s="59">
        <v>3671.75</v>
      </c>
      <c r="H2665" s="57">
        <v>443918587</v>
      </c>
      <c r="I2665" s="59">
        <v>0</v>
      </c>
      <c r="J2665" s="59">
        <v>0</v>
      </c>
      <c r="K2665" s="59">
        <v>0</v>
      </c>
      <c r="L2665" s="59">
        <v>0</v>
      </c>
      <c r="M2665" s="59">
        <v>9940.4699999999993</v>
      </c>
      <c r="N2665" s="58" t="s">
        <v>1384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60">
        <v>45919.766134259262</v>
      </c>
      <c r="B2666" s="61">
        <v>444694365</v>
      </c>
      <c r="C2666" s="62" t="s">
        <v>36</v>
      </c>
      <c r="D2666" s="62" t="s">
        <v>38</v>
      </c>
      <c r="E2666" s="62" t="s">
        <v>46</v>
      </c>
      <c r="F2666" s="62" t="s">
        <v>119</v>
      </c>
      <c r="G2666" s="63">
        <v>3674.26</v>
      </c>
      <c r="H2666" s="61">
        <v>443922715</v>
      </c>
      <c r="I2666" s="63">
        <v>0</v>
      </c>
      <c r="J2666" s="63">
        <v>0</v>
      </c>
      <c r="K2666" s="63">
        <v>0</v>
      </c>
      <c r="L2666" s="63">
        <v>2.57</v>
      </c>
      <c r="M2666" s="63">
        <v>9943.0400000000009</v>
      </c>
      <c r="N2666" s="62" t="s">
        <v>1795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6">
        <v>45919.766134259262</v>
      </c>
      <c r="B2667" s="57">
        <v>444694367</v>
      </c>
      <c r="C2667" s="58" t="s">
        <v>36</v>
      </c>
      <c r="D2667" s="58" t="s">
        <v>38</v>
      </c>
      <c r="E2667" s="58" t="s">
        <v>46</v>
      </c>
      <c r="F2667" s="58" t="s">
        <v>119</v>
      </c>
      <c r="G2667" s="59">
        <v>3674.24</v>
      </c>
      <c r="H2667" s="57">
        <v>443922717</v>
      </c>
      <c r="I2667" s="59">
        <v>0</v>
      </c>
      <c r="J2667" s="59">
        <v>0</v>
      </c>
      <c r="K2667" s="59">
        <v>0</v>
      </c>
      <c r="L2667" s="59">
        <v>2.4900000000000002</v>
      </c>
      <c r="M2667" s="59">
        <v>9945.5300000000007</v>
      </c>
      <c r="N2667" s="58" t="s">
        <v>1796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60">
        <v>45919.766157407408</v>
      </c>
      <c r="B2668" s="61">
        <v>444694383</v>
      </c>
      <c r="C2668" s="62" t="s">
        <v>36</v>
      </c>
      <c r="D2668" s="62" t="s">
        <v>37</v>
      </c>
      <c r="E2668" s="62" t="s">
        <v>45</v>
      </c>
      <c r="F2668" s="62" t="s">
        <v>119</v>
      </c>
      <c r="G2668" s="63">
        <v>3674.52</v>
      </c>
      <c r="H2668" s="61">
        <v>443922733</v>
      </c>
      <c r="I2668" s="63">
        <v>0</v>
      </c>
      <c r="J2668" s="63">
        <v>0</v>
      </c>
      <c r="K2668" s="63">
        <v>0</v>
      </c>
      <c r="L2668" s="63">
        <v>0</v>
      </c>
      <c r="M2668" s="63">
        <v>9945.5300000000007</v>
      </c>
      <c r="N2668" s="62" t="s">
        <v>115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6">
        <v>45919.766168981485</v>
      </c>
      <c r="B2669" s="57">
        <v>444694384</v>
      </c>
      <c r="C2669" s="58" t="s">
        <v>36</v>
      </c>
      <c r="D2669" s="58" t="s">
        <v>37</v>
      </c>
      <c r="E2669" s="58" t="s">
        <v>45</v>
      </c>
      <c r="F2669" s="58" t="s">
        <v>119</v>
      </c>
      <c r="G2669" s="59">
        <v>3674.51</v>
      </c>
      <c r="H2669" s="57">
        <v>443922734</v>
      </c>
      <c r="I2669" s="59">
        <v>0</v>
      </c>
      <c r="J2669" s="59">
        <v>0</v>
      </c>
      <c r="K2669" s="59">
        <v>0</v>
      </c>
      <c r="L2669" s="59">
        <v>0</v>
      </c>
      <c r="M2669" s="59">
        <v>9945.5300000000007</v>
      </c>
      <c r="N2669" s="58" t="s">
        <v>1384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60">
        <v>45919.766400462962</v>
      </c>
      <c r="B2670" s="61">
        <v>444694645</v>
      </c>
      <c r="C2670" s="62" t="s">
        <v>36</v>
      </c>
      <c r="D2670" s="62" t="s">
        <v>38</v>
      </c>
      <c r="E2670" s="62" t="s">
        <v>46</v>
      </c>
      <c r="F2670" s="62" t="s">
        <v>119</v>
      </c>
      <c r="G2670" s="63">
        <v>3675.31</v>
      </c>
      <c r="H2670" s="61">
        <v>443923001</v>
      </c>
      <c r="I2670" s="63">
        <v>0</v>
      </c>
      <c r="J2670" s="63">
        <v>0</v>
      </c>
      <c r="K2670" s="63">
        <v>0</v>
      </c>
      <c r="L2670" s="63">
        <v>3.55</v>
      </c>
      <c r="M2670" s="63">
        <v>9949.08</v>
      </c>
      <c r="N2670" s="62" t="s">
        <v>1797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6">
        <v>45919.766736111109</v>
      </c>
      <c r="B2671" s="57">
        <v>444695394</v>
      </c>
      <c r="C2671" s="58" t="s">
        <v>36</v>
      </c>
      <c r="D2671" s="58" t="s">
        <v>37</v>
      </c>
      <c r="E2671" s="58" t="s">
        <v>45</v>
      </c>
      <c r="F2671" s="58" t="s">
        <v>119</v>
      </c>
      <c r="G2671" s="59">
        <v>3675.52</v>
      </c>
      <c r="H2671" s="57">
        <v>443923771</v>
      </c>
      <c r="I2671" s="59">
        <v>0</v>
      </c>
      <c r="J2671" s="59">
        <v>0</v>
      </c>
      <c r="K2671" s="59">
        <v>0</v>
      </c>
      <c r="L2671" s="59">
        <v>0</v>
      </c>
      <c r="M2671" s="59">
        <v>9949.08</v>
      </c>
      <c r="N2671" s="58" t="s">
        <v>114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60">
        <v>45919.766863425924</v>
      </c>
      <c r="B2672" s="61">
        <v>444695533</v>
      </c>
      <c r="C2672" s="62" t="s">
        <v>36</v>
      </c>
      <c r="D2672" s="62" t="s">
        <v>38</v>
      </c>
      <c r="E2672" s="62" t="s">
        <v>46</v>
      </c>
      <c r="F2672" s="62" t="s">
        <v>119</v>
      </c>
      <c r="G2672" s="63">
        <v>3674.71</v>
      </c>
      <c r="H2672" s="61">
        <v>443923923</v>
      </c>
      <c r="I2672" s="63">
        <v>0</v>
      </c>
      <c r="J2672" s="63">
        <v>0</v>
      </c>
      <c r="K2672" s="63">
        <v>0</v>
      </c>
      <c r="L2672" s="63">
        <v>2.96</v>
      </c>
      <c r="M2672" s="63">
        <v>9952.0400000000009</v>
      </c>
      <c r="N2672" s="62" t="s">
        <v>1798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6">
        <v>45919.766967592594</v>
      </c>
      <c r="B2673" s="57">
        <v>444695602</v>
      </c>
      <c r="C2673" s="58" t="s">
        <v>36</v>
      </c>
      <c r="D2673" s="58" t="s">
        <v>37</v>
      </c>
      <c r="E2673" s="58" t="s">
        <v>45</v>
      </c>
      <c r="F2673" s="58" t="s">
        <v>119</v>
      </c>
      <c r="G2673" s="59">
        <v>3675.01</v>
      </c>
      <c r="H2673" s="57">
        <v>443923996</v>
      </c>
      <c r="I2673" s="59">
        <v>0</v>
      </c>
      <c r="J2673" s="59">
        <v>0</v>
      </c>
      <c r="K2673" s="59">
        <v>0</v>
      </c>
      <c r="L2673" s="59">
        <v>0</v>
      </c>
      <c r="M2673" s="59">
        <v>9952.0400000000009</v>
      </c>
      <c r="N2673" s="58" t="s">
        <v>118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60">
        <v>45919.767893518518</v>
      </c>
      <c r="B2674" s="61">
        <v>444696155</v>
      </c>
      <c r="C2674" s="62" t="s">
        <v>36</v>
      </c>
      <c r="D2674" s="62" t="s">
        <v>37</v>
      </c>
      <c r="E2674" s="62" t="s">
        <v>45</v>
      </c>
      <c r="F2674" s="62" t="s">
        <v>119</v>
      </c>
      <c r="G2674" s="63">
        <v>3674.31</v>
      </c>
      <c r="H2674" s="61">
        <v>443924604</v>
      </c>
      <c r="I2674" s="63">
        <v>0</v>
      </c>
      <c r="J2674" s="63">
        <v>0</v>
      </c>
      <c r="K2674" s="63">
        <v>0</v>
      </c>
      <c r="L2674" s="63">
        <v>0</v>
      </c>
      <c r="M2674" s="63">
        <v>9952.0400000000009</v>
      </c>
      <c r="N2674" s="62" t="s">
        <v>108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6">
        <v>45919.767905092594</v>
      </c>
      <c r="B2675" s="57">
        <v>444696156</v>
      </c>
      <c r="C2675" s="58" t="s">
        <v>36</v>
      </c>
      <c r="D2675" s="58" t="s">
        <v>37</v>
      </c>
      <c r="E2675" s="58" t="s">
        <v>45</v>
      </c>
      <c r="F2675" s="58" t="s">
        <v>119</v>
      </c>
      <c r="G2675" s="59">
        <v>3674.3</v>
      </c>
      <c r="H2675" s="57">
        <v>443924606</v>
      </c>
      <c r="I2675" s="59">
        <v>0</v>
      </c>
      <c r="J2675" s="59">
        <v>0</v>
      </c>
      <c r="K2675" s="59">
        <v>0</v>
      </c>
      <c r="L2675" s="59">
        <v>0</v>
      </c>
      <c r="M2675" s="59">
        <v>9952.0400000000009</v>
      </c>
      <c r="N2675" s="5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60">
        <v>45919.767905092594</v>
      </c>
      <c r="B2676" s="61">
        <v>444696157</v>
      </c>
      <c r="C2676" s="62" t="s">
        <v>36</v>
      </c>
      <c r="D2676" s="62" t="s">
        <v>37</v>
      </c>
      <c r="E2676" s="62" t="s">
        <v>45</v>
      </c>
      <c r="F2676" s="62" t="s">
        <v>119</v>
      </c>
      <c r="G2676" s="63">
        <v>3674.29</v>
      </c>
      <c r="H2676" s="61">
        <v>443924607</v>
      </c>
      <c r="I2676" s="63">
        <v>0</v>
      </c>
      <c r="J2676" s="63">
        <v>0</v>
      </c>
      <c r="K2676" s="63">
        <v>0</v>
      </c>
      <c r="L2676" s="63">
        <v>0</v>
      </c>
      <c r="M2676" s="63">
        <v>9952.0400000000009</v>
      </c>
      <c r="N2676" s="62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6">
        <v>45919.767905092594</v>
      </c>
      <c r="B2677" s="57">
        <v>444696158</v>
      </c>
      <c r="C2677" s="58" t="s">
        <v>36</v>
      </c>
      <c r="D2677" s="58" t="s">
        <v>37</v>
      </c>
      <c r="E2677" s="58" t="s">
        <v>45</v>
      </c>
      <c r="F2677" s="58" t="s">
        <v>119</v>
      </c>
      <c r="G2677" s="59">
        <v>3674.31</v>
      </c>
      <c r="H2677" s="57">
        <v>443924609</v>
      </c>
      <c r="I2677" s="59">
        <v>0</v>
      </c>
      <c r="J2677" s="59">
        <v>0</v>
      </c>
      <c r="K2677" s="59">
        <v>0</v>
      </c>
      <c r="L2677" s="59">
        <v>0</v>
      </c>
      <c r="M2677" s="59">
        <v>9952.0400000000009</v>
      </c>
      <c r="N2677" s="5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60">
        <v>45919.767905092594</v>
      </c>
      <c r="B2678" s="61">
        <v>444696160</v>
      </c>
      <c r="C2678" s="62" t="s">
        <v>36</v>
      </c>
      <c r="D2678" s="62" t="s">
        <v>37</v>
      </c>
      <c r="E2678" s="62" t="s">
        <v>45</v>
      </c>
      <c r="F2678" s="62" t="s">
        <v>119</v>
      </c>
      <c r="G2678" s="63">
        <v>3674.34</v>
      </c>
      <c r="H2678" s="61">
        <v>443924611</v>
      </c>
      <c r="I2678" s="63">
        <v>0</v>
      </c>
      <c r="J2678" s="63">
        <v>0</v>
      </c>
      <c r="K2678" s="63">
        <v>0</v>
      </c>
      <c r="L2678" s="63">
        <v>0</v>
      </c>
      <c r="M2678" s="63">
        <v>9952.0400000000009</v>
      </c>
      <c r="N2678" s="62" t="s">
        <v>107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6">
        <v>45919.767916666664</v>
      </c>
      <c r="B2679" s="57">
        <v>444696162</v>
      </c>
      <c r="C2679" s="58" t="s">
        <v>36</v>
      </c>
      <c r="D2679" s="58" t="s">
        <v>37</v>
      </c>
      <c r="E2679" s="58" t="s">
        <v>45</v>
      </c>
      <c r="F2679" s="58" t="s">
        <v>119</v>
      </c>
      <c r="G2679" s="59">
        <v>3674.34</v>
      </c>
      <c r="H2679" s="57">
        <v>443924613</v>
      </c>
      <c r="I2679" s="59">
        <v>0</v>
      </c>
      <c r="J2679" s="59">
        <v>0</v>
      </c>
      <c r="K2679" s="59">
        <v>0</v>
      </c>
      <c r="L2679" s="59">
        <v>0</v>
      </c>
      <c r="M2679" s="59">
        <v>9952.0400000000009</v>
      </c>
      <c r="N2679" s="5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60">
        <v>45919.767916666664</v>
      </c>
      <c r="B2680" s="61">
        <v>444696163</v>
      </c>
      <c r="C2680" s="62" t="s">
        <v>36</v>
      </c>
      <c r="D2680" s="62" t="s">
        <v>37</v>
      </c>
      <c r="E2680" s="62" t="s">
        <v>45</v>
      </c>
      <c r="F2680" s="62" t="s">
        <v>119</v>
      </c>
      <c r="G2680" s="63">
        <v>3674.29</v>
      </c>
      <c r="H2680" s="61">
        <v>443924614</v>
      </c>
      <c r="I2680" s="63">
        <v>0</v>
      </c>
      <c r="J2680" s="63">
        <v>0</v>
      </c>
      <c r="K2680" s="63">
        <v>0</v>
      </c>
      <c r="L2680" s="63">
        <v>0</v>
      </c>
      <c r="M2680" s="63">
        <v>9952.0400000000009</v>
      </c>
      <c r="N2680" s="62" t="s">
        <v>113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6">
        <v>45919.768125000002</v>
      </c>
      <c r="B2681" s="57">
        <v>444696333</v>
      </c>
      <c r="C2681" s="58" t="s">
        <v>36</v>
      </c>
      <c r="D2681" s="58" t="s">
        <v>37</v>
      </c>
      <c r="E2681" s="58" t="s">
        <v>45</v>
      </c>
      <c r="F2681" s="58" t="s">
        <v>119</v>
      </c>
      <c r="G2681" s="59">
        <v>3673.24</v>
      </c>
      <c r="H2681" s="57">
        <v>443924795</v>
      </c>
      <c r="I2681" s="59">
        <v>0</v>
      </c>
      <c r="J2681" s="59">
        <v>0</v>
      </c>
      <c r="K2681" s="59">
        <v>0</v>
      </c>
      <c r="L2681" s="59">
        <v>0</v>
      </c>
      <c r="M2681" s="59">
        <v>9952.0400000000009</v>
      </c>
      <c r="N2681" s="5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60">
        <v>45919.768136574072</v>
      </c>
      <c r="B2682" s="61">
        <v>444696337</v>
      </c>
      <c r="C2682" s="62" t="s">
        <v>36</v>
      </c>
      <c r="D2682" s="62" t="s">
        <v>37</v>
      </c>
      <c r="E2682" s="62" t="s">
        <v>45</v>
      </c>
      <c r="F2682" s="62" t="s">
        <v>119</v>
      </c>
      <c r="G2682" s="63">
        <v>3673.35</v>
      </c>
      <c r="H2682" s="61">
        <v>443924799</v>
      </c>
      <c r="I2682" s="63">
        <v>0</v>
      </c>
      <c r="J2682" s="63">
        <v>0</v>
      </c>
      <c r="K2682" s="63">
        <v>0</v>
      </c>
      <c r="L2682" s="63">
        <v>0</v>
      </c>
      <c r="M2682" s="63">
        <v>9952.0400000000009</v>
      </c>
      <c r="N2682" s="62" t="s">
        <v>106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6">
        <v>45919.768530092595</v>
      </c>
      <c r="B2683" s="57">
        <v>444696539</v>
      </c>
      <c r="C2683" s="58" t="s">
        <v>36</v>
      </c>
      <c r="D2683" s="58" t="s">
        <v>38</v>
      </c>
      <c r="E2683" s="58" t="s">
        <v>46</v>
      </c>
      <c r="F2683" s="58" t="s">
        <v>119</v>
      </c>
      <c r="G2683" s="59">
        <v>3672.78</v>
      </c>
      <c r="H2683" s="57">
        <v>443925004</v>
      </c>
      <c r="I2683" s="59">
        <v>0</v>
      </c>
      <c r="J2683" s="59">
        <v>0</v>
      </c>
      <c r="K2683" s="59">
        <v>0</v>
      </c>
      <c r="L2683" s="59">
        <v>-1.53</v>
      </c>
      <c r="M2683" s="59">
        <v>9950.51</v>
      </c>
      <c r="N2683" s="58" t="s">
        <v>1799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60">
        <v>45919.768634259257</v>
      </c>
      <c r="B2684" s="61">
        <v>444696633</v>
      </c>
      <c r="C2684" s="62" t="s">
        <v>36</v>
      </c>
      <c r="D2684" s="62" t="s">
        <v>38</v>
      </c>
      <c r="E2684" s="62" t="s">
        <v>46</v>
      </c>
      <c r="F2684" s="62" t="s">
        <v>119</v>
      </c>
      <c r="G2684" s="63">
        <v>3672.5</v>
      </c>
      <c r="H2684" s="61">
        <v>443925107</v>
      </c>
      <c r="I2684" s="63">
        <v>0</v>
      </c>
      <c r="J2684" s="63">
        <v>0</v>
      </c>
      <c r="K2684" s="63">
        <v>0</v>
      </c>
      <c r="L2684" s="63">
        <v>-3.02</v>
      </c>
      <c r="M2684" s="63">
        <v>9947.49</v>
      </c>
      <c r="N2684" s="62" t="s">
        <v>1800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6">
        <v>45919.769537037035</v>
      </c>
      <c r="B2685" s="57">
        <v>444697488</v>
      </c>
      <c r="C2685" s="58" t="s">
        <v>36</v>
      </c>
      <c r="D2685" s="58" t="s">
        <v>38</v>
      </c>
      <c r="E2685" s="58" t="s">
        <v>46</v>
      </c>
      <c r="F2685" s="58" t="s">
        <v>119</v>
      </c>
      <c r="G2685" s="59">
        <v>3672.02</v>
      </c>
      <c r="H2685" s="57">
        <v>443926094</v>
      </c>
      <c r="I2685" s="59">
        <v>0</v>
      </c>
      <c r="J2685" s="59">
        <v>0</v>
      </c>
      <c r="K2685" s="59">
        <v>0</v>
      </c>
      <c r="L2685" s="59">
        <v>-2.99</v>
      </c>
      <c r="M2685" s="59">
        <v>9944.5</v>
      </c>
      <c r="N2685" s="58" t="s">
        <v>1801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60">
        <v>45919.769618055558</v>
      </c>
      <c r="B2686" s="61">
        <v>444697556</v>
      </c>
      <c r="C2686" s="62" t="s">
        <v>36</v>
      </c>
      <c r="D2686" s="62" t="s">
        <v>38</v>
      </c>
      <c r="E2686" s="62" t="s">
        <v>46</v>
      </c>
      <c r="F2686" s="62" t="s">
        <v>119</v>
      </c>
      <c r="G2686" s="63">
        <v>3671.8</v>
      </c>
      <c r="H2686" s="61">
        <v>443926167</v>
      </c>
      <c r="I2686" s="63">
        <v>0</v>
      </c>
      <c r="J2686" s="63">
        <v>0</v>
      </c>
      <c r="K2686" s="63">
        <v>0</v>
      </c>
      <c r="L2686" s="63">
        <v>-2.54</v>
      </c>
      <c r="M2686" s="63">
        <v>9941.9599999999991</v>
      </c>
      <c r="N2686" s="62" t="s">
        <v>1802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6">
        <v>45919.770104166666</v>
      </c>
      <c r="B2687" s="57">
        <v>444697904</v>
      </c>
      <c r="C2687" s="58" t="s">
        <v>36</v>
      </c>
      <c r="D2687" s="58" t="s">
        <v>38</v>
      </c>
      <c r="E2687" s="58" t="s">
        <v>46</v>
      </c>
      <c r="F2687" s="58" t="s">
        <v>119</v>
      </c>
      <c r="G2687" s="59">
        <v>3671.48</v>
      </c>
      <c r="H2687" s="57">
        <v>443926530</v>
      </c>
      <c r="I2687" s="59">
        <v>0</v>
      </c>
      <c r="J2687" s="59">
        <v>0</v>
      </c>
      <c r="K2687" s="59">
        <v>0</v>
      </c>
      <c r="L2687" s="59">
        <v>-3.04</v>
      </c>
      <c r="M2687" s="59">
        <v>9938.92</v>
      </c>
      <c r="N2687" s="58" t="s">
        <v>1803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60">
        <v>45919.770104166666</v>
      </c>
      <c r="B2688" s="61">
        <v>444697905</v>
      </c>
      <c r="C2688" s="62" t="s">
        <v>36</v>
      </c>
      <c r="D2688" s="62" t="s">
        <v>38</v>
      </c>
      <c r="E2688" s="62" t="s">
        <v>46</v>
      </c>
      <c r="F2688" s="62" t="s">
        <v>119</v>
      </c>
      <c r="G2688" s="63">
        <v>3671.48</v>
      </c>
      <c r="H2688" s="61">
        <v>443926531</v>
      </c>
      <c r="I2688" s="63">
        <v>0</v>
      </c>
      <c r="J2688" s="63">
        <v>0</v>
      </c>
      <c r="K2688" s="63">
        <v>0</v>
      </c>
      <c r="L2688" s="63">
        <v>-3.03</v>
      </c>
      <c r="M2688" s="63">
        <v>9935.89</v>
      </c>
      <c r="N2688" s="62" t="s">
        <v>1803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6">
        <v>45919.770254629628</v>
      </c>
      <c r="B2689" s="57">
        <v>444698028</v>
      </c>
      <c r="C2689" s="58" t="s">
        <v>36</v>
      </c>
      <c r="D2689" s="58" t="s">
        <v>38</v>
      </c>
      <c r="E2689" s="58" t="s">
        <v>46</v>
      </c>
      <c r="F2689" s="58" t="s">
        <v>119</v>
      </c>
      <c r="G2689" s="59">
        <v>3671.28</v>
      </c>
      <c r="H2689" s="57">
        <v>443926655</v>
      </c>
      <c r="I2689" s="59">
        <v>0</v>
      </c>
      <c r="J2689" s="59">
        <v>0</v>
      </c>
      <c r="K2689" s="59">
        <v>0</v>
      </c>
      <c r="L2689" s="59">
        <v>-3.02</v>
      </c>
      <c r="M2689" s="59">
        <v>9932.8700000000008</v>
      </c>
      <c r="N2689" s="58" t="s">
        <v>1804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60">
        <v>45919.770254629628</v>
      </c>
      <c r="B2690" s="61">
        <v>444698029</v>
      </c>
      <c r="C2690" s="62" t="s">
        <v>36</v>
      </c>
      <c r="D2690" s="62" t="s">
        <v>38</v>
      </c>
      <c r="E2690" s="62" t="s">
        <v>46</v>
      </c>
      <c r="F2690" s="62" t="s">
        <v>119</v>
      </c>
      <c r="G2690" s="63">
        <v>3671.28</v>
      </c>
      <c r="H2690" s="61">
        <v>443926656</v>
      </c>
      <c r="I2690" s="63">
        <v>0</v>
      </c>
      <c r="J2690" s="63">
        <v>0</v>
      </c>
      <c r="K2690" s="63">
        <v>0</v>
      </c>
      <c r="L2690" s="63">
        <v>-3.01</v>
      </c>
      <c r="M2690" s="63">
        <v>9929.86</v>
      </c>
      <c r="N2690" s="62" t="s">
        <v>1804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6">
        <v>45919.770254629628</v>
      </c>
      <c r="B2691" s="57">
        <v>444698030</v>
      </c>
      <c r="C2691" s="58" t="s">
        <v>36</v>
      </c>
      <c r="D2691" s="58" t="s">
        <v>38</v>
      </c>
      <c r="E2691" s="58" t="s">
        <v>46</v>
      </c>
      <c r="F2691" s="58" t="s">
        <v>119</v>
      </c>
      <c r="G2691" s="59">
        <v>3671.28</v>
      </c>
      <c r="H2691" s="57">
        <v>443926657</v>
      </c>
      <c r="I2691" s="59">
        <v>0</v>
      </c>
      <c r="J2691" s="59">
        <v>0</v>
      </c>
      <c r="K2691" s="59">
        <v>0</v>
      </c>
      <c r="L2691" s="59">
        <v>-3.03</v>
      </c>
      <c r="M2691" s="59">
        <v>9926.83</v>
      </c>
      <c r="N2691" s="58" t="s">
        <v>1804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60">
        <v>45919.770254629628</v>
      </c>
      <c r="B2692" s="61">
        <v>444698031</v>
      </c>
      <c r="C2692" s="62" t="s">
        <v>36</v>
      </c>
      <c r="D2692" s="62" t="s">
        <v>38</v>
      </c>
      <c r="E2692" s="62" t="s">
        <v>46</v>
      </c>
      <c r="F2692" s="62" t="s">
        <v>119</v>
      </c>
      <c r="G2692" s="63">
        <v>3671.28</v>
      </c>
      <c r="H2692" s="61">
        <v>443926658</v>
      </c>
      <c r="I2692" s="63">
        <v>0</v>
      </c>
      <c r="J2692" s="63">
        <v>0</v>
      </c>
      <c r="K2692" s="63">
        <v>0</v>
      </c>
      <c r="L2692" s="63">
        <v>-3.06</v>
      </c>
      <c r="M2692" s="63">
        <v>9923.77</v>
      </c>
      <c r="N2692" s="62" t="s">
        <v>1804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6">
        <v>45919.770254629628</v>
      </c>
      <c r="B2693" s="57">
        <v>444698032</v>
      </c>
      <c r="C2693" s="58" t="s">
        <v>36</v>
      </c>
      <c r="D2693" s="58" t="s">
        <v>38</v>
      </c>
      <c r="E2693" s="58" t="s">
        <v>46</v>
      </c>
      <c r="F2693" s="58" t="s">
        <v>119</v>
      </c>
      <c r="G2693" s="59">
        <v>3671.28</v>
      </c>
      <c r="H2693" s="57">
        <v>443926659</v>
      </c>
      <c r="I2693" s="59">
        <v>0</v>
      </c>
      <c r="J2693" s="59">
        <v>0</v>
      </c>
      <c r="K2693" s="59">
        <v>0</v>
      </c>
      <c r="L2693" s="59">
        <v>-3.01</v>
      </c>
      <c r="M2693" s="59">
        <v>9920.76</v>
      </c>
      <c r="N2693" s="58" t="s">
        <v>1804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60">
        <v>45919.771284722221</v>
      </c>
      <c r="B2694" s="61">
        <v>444699174</v>
      </c>
      <c r="C2694" s="62" t="s">
        <v>36</v>
      </c>
      <c r="D2694" s="62" t="s">
        <v>38</v>
      </c>
      <c r="E2694" s="62" t="s">
        <v>46</v>
      </c>
      <c r="F2694" s="62" t="s">
        <v>119</v>
      </c>
      <c r="G2694" s="63">
        <v>3670.22</v>
      </c>
      <c r="H2694" s="61">
        <v>443927825</v>
      </c>
      <c r="I2694" s="63">
        <v>0</v>
      </c>
      <c r="J2694" s="63">
        <v>0</v>
      </c>
      <c r="K2694" s="63">
        <v>0</v>
      </c>
      <c r="L2694" s="63">
        <v>-3.13</v>
      </c>
      <c r="M2694" s="63">
        <v>9917.6299999999992</v>
      </c>
      <c r="N2694" s="62" t="s">
        <v>1805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6">
        <v>45919.771307870367</v>
      </c>
      <c r="B2695" s="57">
        <v>444699189</v>
      </c>
      <c r="C2695" s="58" t="s">
        <v>36</v>
      </c>
      <c r="D2695" s="58" t="s">
        <v>38</v>
      </c>
      <c r="E2695" s="58" t="s">
        <v>46</v>
      </c>
      <c r="F2695" s="58" t="s">
        <v>119</v>
      </c>
      <c r="G2695" s="59">
        <v>3670.02</v>
      </c>
      <c r="H2695" s="57">
        <v>443927841</v>
      </c>
      <c r="I2695" s="59">
        <v>0</v>
      </c>
      <c r="J2695" s="59">
        <v>0</v>
      </c>
      <c r="K2695" s="59">
        <v>0</v>
      </c>
      <c r="L2695" s="59">
        <v>-3.22</v>
      </c>
      <c r="M2695" s="59">
        <v>9914.41</v>
      </c>
      <c r="N2695" s="58" t="s">
        <v>1806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60">
        <v>45919.772523148145</v>
      </c>
      <c r="B2696" s="61">
        <v>444700305</v>
      </c>
      <c r="C2696" s="62" t="s">
        <v>36</v>
      </c>
      <c r="D2696" s="62" t="s">
        <v>38</v>
      </c>
      <c r="E2696" s="62" t="s">
        <v>45</v>
      </c>
      <c r="F2696" s="62" t="s">
        <v>119</v>
      </c>
      <c r="G2696" s="63">
        <v>3669.08</v>
      </c>
      <c r="H2696" s="61">
        <v>443928958</v>
      </c>
      <c r="I2696" s="63">
        <v>0</v>
      </c>
      <c r="J2696" s="63">
        <v>0</v>
      </c>
      <c r="K2696" s="63">
        <v>0</v>
      </c>
      <c r="L2696" s="63">
        <v>0</v>
      </c>
      <c r="M2696" s="63">
        <v>9914.41</v>
      </c>
      <c r="N2696" s="62" t="s">
        <v>114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6">
        <v>45919.772534722222</v>
      </c>
      <c r="B2697" s="57">
        <v>444700307</v>
      </c>
      <c r="C2697" s="58" t="s">
        <v>36</v>
      </c>
      <c r="D2697" s="58" t="s">
        <v>38</v>
      </c>
      <c r="E2697" s="58" t="s">
        <v>45</v>
      </c>
      <c r="F2697" s="58" t="s">
        <v>119</v>
      </c>
      <c r="G2697" s="59">
        <v>3669</v>
      </c>
      <c r="H2697" s="57">
        <v>443928960</v>
      </c>
      <c r="I2697" s="59">
        <v>0</v>
      </c>
      <c r="J2697" s="59">
        <v>0</v>
      </c>
      <c r="K2697" s="59">
        <v>0</v>
      </c>
      <c r="L2697" s="59">
        <v>0</v>
      </c>
      <c r="M2697" s="59">
        <v>9914.41</v>
      </c>
      <c r="N2697" s="58" t="s">
        <v>118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60">
        <v>45919.772534722222</v>
      </c>
      <c r="B2698" s="61">
        <v>444700310</v>
      </c>
      <c r="C2698" s="62" t="s">
        <v>36</v>
      </c>
      <c r="D2698" s="62" t="s">
        <v>38</v>
      </c>
      <c r="E2698" s="62" t="s">
        <v>45</v>
      </c>
      <c r="F2698" s="62" t="s">
        <v>119</v>
      </c>
      <c r="G2698" s="63">
        <v>3669.07</v>
      </c>
      <c r="H2698" s="61">
        <v>443928963</v>
      </c>
      <c r="I2698" s="63">
        <v>0</v>
      </c>
      <c r="J2698" s="63">
        <v>0</v>
      </c>
      <c r="K2698" s="63">
        <v>0</v>
      </c>
      <c r="L2698" s="63">
        <v>0</v>
      </c>
      <c r="M2698" s="63">
        <v>9914.41</v>
      </c>
      <c r="N2698" s="62" t="s">
        <v>115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6">
        <v>45919.774606481478</v>
      </c>
      <c r="B2699" s="57">
        <v>444701814</v>
      </c>
      <c r="C2699" s="58" t="s">
        <v>36</v>
      </c>
      <c r="D2699" s="58" t="s">
        <v>38</v>
      </c>
      <c r="E2699" s="58" t="s">
        <v>45</v>
      </c>
      <c r="F2699" s="58" t="s">
        <v>119</v>
      </c>
      <c r="G2699" s="59">
        <v>3670.24</v>
      </c>
      <c r="H2699" s="57">
        <v>443930481</v>
      </c>
      <c r="I2699" s="59">
        <v>0</v>
      </c>
      <c r="J2699" s="59">
        <v>0</v>
      </c>
      <c r="K2699" s="59">
        <v>0</v>
      </c>
      <c r="L2699" s="59">
        <v>0</v>
      </c>
      <c r="M2699" s="59">
        <v>9914.41</v>
      </c>
      <c r="N2699" s="58" t="s">
        <v>108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60">
        <v>45919.774618055555</v>
      </c>
      <c r="B2700" s="61">
        <v>444701816</v>
      </c>
      <c r="C2700" s="62" t="s">
        <v>36</v>
      </c>
      <c r="D2700" s="62" t="s">
        <v>38</v>
      </c>
      <c r="E2700" s="62" t="s">
        <v>45</v>
      </c>
      <c r="F2700" s="62" t="s">
        <v>119</v>
      </c>
      <c r="G2700" s="63">
        <v>3670.25</v>
      </c>
      <c r="H2700" s="61">
        <v>443930483</v>
      </c>
      <c r="I2700" s="63">
        <v>0</v>
      </c>
      <c r="J2700" s="63">
        <v>0</v>
      </c>
      <c r="K2700" s="63">
        <v>0</v>
      </c>
      <c r="L2700" s="63">
        <v>0</v>
      </c>
      <c r="M2700" s="63">
        <v>9914.41</v>
      </c>
      <c r="N2700" s="62" t="s">
        <v>107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6">
        <v>45919.774618055555</v>
      </c>
      <c r="B2701" s="57">
        <v>444701817</v>
      </c>
      <c r="C2701" s="58" t="s">
        <v>36</v>
      </c>
      <c r="D2701" s="58" t="s">
        <v>38</v>
      </c>
      <c r="E2701" s="58" t="s">
        <v>45</v>
      </c>
      <c r="F2701" s="58" t="s">
        <v>119</v>
      </c>
      <c r="G2701" s="59">
        <v>3670.2</v>
      </c>
      <c r="H2701" s="57">
        <v>443930485</v>
      </c>
      <c r="I2701" s="59">
        <v>0</v>
      </c>
      <c r="J2701" s="59">
        <v>0</v>
      </c>
      <c r="K2701" s="59">
        <v>0</v>
      </c>
      <c r="L2701" s="59">
        <v>0</v>
      </c>
      <c r="M2701" s="59">
        <v>9914.41</v>
      </c>
      <c r="N2701" s="58" t="s">
        <v>113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60">
        <v>45919.775416666664</v>
      </c>
      <c r="B2702" s="61">
        <v>444702233</v>
      </c>
      <c r="C2702" s="62" t="s">
        <v>36</v>
      </c>
      <c r="D2702" s="62" t="s">
        <v>37</v>
      </c>
      <c r="E2702" s="62" t="s">
        <v>45</v>
      </c>
      <c r="F2702" s="62" t="s">
        <v>119</v>
      </c>
      <c r="G2702" s="63">
        <v>3671.04</v>
      </c>
      <c r="H2702" s="61">
        <v>443930937</v>
      </c>
      <c r="I2702" s="63">
        <v>0</v>
      </c>
      <c r="J2702" s="63">
        <v>0</v>
      </c>
      <c r="K2702" s="63">
        <v>0</v>
      </c>
      <c r="L2702" s="63">
        <v>0</v>
      </c>
      <c r="M2702" s="63">
        <v>9914.41</v>
      </c>
      <c r="N2702" s="62" t="s">
        <v>106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6">
        <v>45919.77542824074</v>
      </c>
      <c r="B2703" s="57">
        <v>444702237</v>
      </c>
      <c r="C2703" s="58" t="s">
        <v>36</v>
      </c>
      <c r="D2703" s="58" t="s">
        <v>37</v>
      </c>
      <c r="E2703" s="58" t="s">
        <v>45</v>
      </c>
      <c r="F2703" s="58" t="s">
        <v>119</v>
      </c>
      <c r="G2703" s="59">
        <v>3671.01</v>
      </c>
      <c r="H2703" s="57">
        <v>443930941</v>
      </c>
      <c r="I2703" s="59">
        <v>0</v>
      </c>
      <c r="J2703" s="59">
        <v>0</v>
      </c>
      <c r="K2703" s="59">
        <v>0</v>
      </c>
      <c r="L2703" s="59">
        <v>0</v>
      </c>
      <c r="M2703" s="59">
        <v>9914.41</v>
      </c>
      <c r="N2703" s="5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60">
        <v>45919.77815972222</v>
      </c>
      <c r="B2704" s="61">
        <v>444703638</v>
      </c>
      <c r="C2704" s="62" t="s">
        <v>36</v>
      </c>
      <c r="D2704" s="62" t="s">
        <v>37</v>
      </c>
      <c r="E2704" s="62" t="s">
        <v>46</v>
      </c>
      <c r="F2704" s="62" t="s">
        <v>119</v>
      </c>
      <c r="G2704" s="63">
        <v>3669.97</v>
      </c>
      <c r="H2704" s="61">
        <v>443932396</v>
      </c>
      <c r="I2704" s="63">
        <v>0</v>
      </c>
      <c r="J2704" s="63">
        <v>0</v>
      </c>
      <c r="K2704" s="63">
        <v>0</v>
      </c>
      <c r="L2704" s="63">
        <v>0.27</v>
      </c>
      <c r="M2704" s="63">
        <v>9914.68</v>
      </c>
      <c r="N2704" s="62" t="s">
        <v>1807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6">
        <v>45919.77815972222</v>
      </c>
      <c r="B2705" s="57">
        <v>444703639</v>
      </c>
      <c r="C2705" s="58" t="s">
        <v>36</v>
      </c>
      <c r="D2705" s="58" t="s">
        <v>37</v>
      </c>
      <c r="E2705" s="58" t="s">
        <v>46</v>
      </c>
      <c r="F2705" s="58" t="s">
        <v>119</v>
      </c>
      <c r="G2705" s="59">
        <v>3669.97</v>
      </c>
      <c r="H2705" s="57">
        <v>443932397</v>
      </c>
      <c r="I2705" s="59">
        <v>0</v>
      </c>
      <c r="J2705" s="59">
        <v>0</v>
      </c>
      <c r="K2705" s="59">
        <v>0</v>
      </c>
      <c r="L2705" s="59">
        <v>0.28000000000000003</v>
      </c>
      <c r="M2705" s="59">
        <v>9914.9599999999991</v>
      </c>
      <c r="N2705" s="58" t="s">
        <v>1807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60">
        <v>45919.778194444443</v>
      </c>
      <c r="B2706" s="61">
        <v>444703650</v>
      </c>
      <c r="C2706" s="62" t="s">
        <v>36</v>
      </c>
      <c r="D2706" s="62" t="s">
        <v>38</v>
      </c>
      <c r="E2706" s="62" t="s">
        <v>45</v>
      </c>
      <c r="F2706" s="62" t="s">
        <v>119</v>
      </c>
      <c r="G2706" s="63">
        <v>3669.75</v>
      </c>
      <c r="H2706" s="61">
        <v>443932405</v>
      </c>
      <c r="I2706" s="63">
        <v>0</v>
      </c>
      <c r="J2706" s="63">
        <v>0</v>
      </c>
      <c r="K2706" s="63">
        <v>0</v>
      </c>
      <c r="L2706" s="63">
        <v>0</v>
      </c>
      <c r="M2706" s="63">
        <v>9914.9599999999991</v>
      </c>
      <c r="N2706" s="62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6">
        <v>45919.77820601852</v>
      </c>
      <c r="B2707" s="57">
        <v>444703651</v>
      </c>
      <c r="C2707" s="58" t="s">
        <v>36</v>
      </c>
      <c r="D2707" s="58" t="s">
        <v>38</v>
      </c>
      <c r="E2707" s="58" t="s">
        <v>45</v>
      </c>
      <c r="F2707" s="58" t="s">
        <v>119</v>
      </c>
      <c r="G2707" s="59">
        <v>3669.78</v>
      </c>
      <c r="H2707" s="57">
        <v>443932406</v>
      </c>
      <c r="I2707" s="59">
        <v>0</v>
      </c>
      <c r="J2707" s="59">
        <v>0</v>
      </c>
      <c r="K2707" s="59">
        <v>0</v>
      </c>
      <c r="L2707" s="59">
        <v>0</v>
      </c>
      <c r="M2707" s="59">
        <v>9914.9599999999991</v>
      </c>
      <c r="N2707" s="5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60">
        <v>45919.77820601852</v>
      </c>
      <c r="B2708" s="61">
        <v>444703652</v>
      </c>
      <c r="C2708" s="62" t="s">
        <v>36</v>
      </c>
      <c r="D2708" s="62" t="s">
        <v>38</v>
      </c>
      <c r="E2708" s="62" t="s">
        <v>45</v>
      </c>
      <c r="F2708" s="62" t="s">
        <v>119</v>
      </c>
      <c r="G2708" s="63">
        <v>3669.88</v>
      </c>
      <c r="H2708" s="61">
        <v>443932407</v>
      </c>
      <c r="I2708" s="63">
        <v>0</v>
      </c>
      <c r="J2708" s="63">
        <v>0</v>
      </c>
      <c r="K2708" s="63">
        <v>0</v>
      </c>
      <c r="L2708" s="63">
        <v>0</v>
      </c>
      <c r="M2708" s="63">
        <v>9914.9599999999991</v>
      </c>
      <c r="N2708" s="62" t="s">
        <v>108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6">
        <v>45919.77820601852</v>
      </c>
      <c r="B2709" s="57">
        <v>444703653</v>
      </c>
      <c r="C2709" s="58" t="s">
        <v>36</v>
      </c>
      <c r="D2709" s="58" t="s">
        <v>38</v>
      </c>
      <c r="E2709" s="58" t="s">
        <v>45</v>
      </c>
      <c r="F2709" s="58" t="s">
        <v>119</v>
      </c>
      <c r="G2709" s="59">
        <v>3669.87</v>
      </c>
      <c r="H2709" s="57">
        <v>443932408</v>
      </c>
      <c r="I2709" s="59">
        <v>0</v>
      </c>
      <c r="J2709" s="59">
        <v>0</v>
      </c>
      <c r="K2709" s="59">
        <v>0</v>
      </c>
      <c r="L2709" s="59">
        <v>0</v>
      </c>
      <c r="M2709" s="59">
        <v>9914.9599999999991</v>
      </c>
      <c r="N2709" s="5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60">
        <v>45919.77820601852</v>
      </c>
      <c r="B2710" s="61">
        <v>444703655</v>
      </c>
      <c r="C2710" s="62" t="s">
        <v>36</v>
      </c>
      <c r="D2710" s="62" t="s">
        <v>38</v>
      </c>
      <c r="E2710" s="62" t="s">
        <v>45</v>
      </c>
      <c r="F2710" s="62" t="s">
        <v>119</v>
      </c>
      <c r="G2710" s="63">
        <v>3669.89</v>
      </c>
      <c r="H2710" s="61">
        <v>443932410</v>
      </c>
      <c r="I2710" s="63">
        <v>0</v>
      </c>
      <c r="J2710" s="63">
        <v>0</v>
      </c>
      <c r="K2710" s="63">
        <v>0</v>
      </c>
      <c r="L2710" s="63">
        <v>0</v>
      </c>
      <c r="M2710" s="63">
        <v>9914.9599999999991</v>
      </c>
      <c r="N2710" s="62" t="s">
        <v>107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6">
        <v>45919.778217592589</v>
      </c>
      <c r="B2711" s="57">
        <v>444703656</v>
      </c>
      <c r="C2711" s="58" t="s">
        <v>36</v>
      </c>
      <c r="D2711" s="58" t="s">
        <v>38</v>
      </c>
      <c r="E2711" s="58" t="s">
        <v>45</v>
      </c>
      <c r="F2711" s="58" t="s">
        <v>119</v>
      </c>
      <c r="G2711" s="59">
        <v>3669.89</v>
      </c>
      <c r="H2711" s="57">
        <v>443932411</v>
      </c>
      <c r="I2711" s="59">
        <v>0</v>
      </c>
      <c r="J2711" s="59">
        <v>0</v>
      </c>
      <c r="K2711" s="59">
        <v>0</v>
      </c>
      <c r="L2711" s="59">
        <v>0</v>
      </c>
      <c r="M2711" s="59">
        <v>9914.9599999999991</v>
      </c>
      <c r="N2711" s="5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60">
        <v>45919.786666666667</v>
      </c>
      <c r="B2712" s="61">
        <v>444706499</v>
      </c>
      <c r="C2712" s="62" t="s">
        <v>36</v>
      </c>
      <c r="D2712" s="62" t="s">
        <v>37</v>
      </c>
      <c r="E2712" s="62" t="s">
        <v>46</v>
      </c>
      <c r="F2712" s="62" t="s">
        <v>119</v>
      </c>
      <c r="G2712" s="63">
        <v>3671.33</v>
      </c>
      <c r="H2712" s="61">
        <v>443935455</v>
      </c>
      <c r="I2712" s="63">
        <v>0</v>
      </c>
      <c r="J2712" s="63">
        <v>0</v>
      </c>
      <c r="K2712" s="63">
        <v>0</v>
      </c>
      <c r="L2712" s="63">
        <v>-1.45</v>
      </c>
      <c r="M2712" s="63">
        <v>9913.51</v>
      </c>
      <c r="N2712" s="62" t="s">
        <v>1808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6">
        <v>45919.787106481483</v>
      </c>
      <c r="B2713" s="57">
        <v>444706721</v>
      </c>
      <c r="C2713" s="58" t="s">
        <v>36</v>
      </c>
      <c r="D2713" s="58" t="s">
        <v>37</v>
      </c>
      <c r="E2713" s="58" t="s">
        <v>45</v>
      </c>
      <c r="F2713" s="58" t="s">
        <v>119</v>
      </c>
      <c r="G2713" s="59">
        <v>3671.21</v>
      </c>
      <c r="H2713" s="57">
        <v>443935674</v>
      </c>
      <c r="I2713" s="59">
        <v>0</v>
      </c>
      <c r="J2713" s="59">
        <v>0</v>
      </c>
      <c r="K2713" s="59">
        <v>0</v>
      </c>
      <c r="L2713" s="59">
        <v>0</v>
      </c>
      <c r="M2713" s="59">
        <v>9913.51</v>
      </c>
      <c r="N2713" s="58" t="s">
        <v>1384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60">
        <v>45919.791921296295</v>
      </c>
      <c r="B2714" s="61">
        <v>444707731</v>
      </c>
      <c r="C2714" s="62" t="s">
        <v>36</v>
      </c>
      <c r="D2714" s="62" t="s">
        <v>37</v>
      </c>
      <c r="E2714" s="62" t="s">
        <v>46</v>
      </c>
      <c r="F2714" s="62" t="s">
        <v>119</v>
      </c>
      <c r="G2714" s="63">
        <v>3672.11</v>
      </c>
      <c r="H2714" s="61">
        <v>443936791</v>
      </c>
      <c r="I2714" s="63">
        <v>0</v>
      </c>
      <c r="J2714" s="63">
        <v>0</v>
      </c>
      <c r="K2714" s="63">
        <v>0</v>
      </c>
      <c r="L2714" s="63">
        <v>-3.03</v>
      </c>
      <c r="M2714" s="63">
        <v>9910.48</v>
      </c>
      <c r="N2714" s="62" t="s">
        <v>1809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6">
        <v>45919.791921296295</v>
      </c>
      <c r="B2715" s="57">
        <v>444707732</v>
      </c>
      <c r="C2715" s="58" t="s">
        <v>36</v>
      </c>
      <c r="D2715" s="58" t="s">
        <v>37</v>
      </c>
      <c r="E2715" s="58" t="s">
        <v>46</v>
      </c>
      <c r="F2715" s="58" t="s">
        <v>119</v>
      </c>
      <c r="G2715" s="59">
        <v>3672.11</v>
      </c>
      <c r="H2715" s="57">
        <v>443936792</v>
      </c>
      <c r="I2715" s="59">
        <v>0</v>
      </c>
      <c r="J2715" s="59">
        <v>0</v>
      </c>
      <c r="K2715" s="59">
        <v>0</v>
      </c>
      <c r="L2715" s="59">
        <v>-3.11</v>
      </c>
      <c r="M2715" s="59">
        <v>9907.3700000000008</v>
      </c>
      <c r="N2715" s="58" t="s">
        <v>1809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60">
        <v>45919.791921296295</v>
      </c>
      <c r="B2716" s="61">
        <v>444707733</v>
      </c>
      <c r="C2716" s="62" t="s">
        <v>36</v>
      </c>
      <c r="D2716" s="62" t="s">
        <v>37</v>
      </c>
      <c r="E2716" s="62" t="s">
        <v>46</v>
      </c>
      <c r="F2716" s="62" t="s">
        <v>119</v>
      </c>
      <c r="G2716" s="63">
        <v>3672.11</v>
      </c>
      <c r="H2716" s="61">
        <v>443936793</v>
      </c>
      <c r="I2716" s="63">
        <v>0</v>
      </c>
      <c r="J2716" s="63">
        <v>0</v>
      </c>
      <c r="K2716" s="63">
        <v>0</v>
      </c>
      <c r="L2716" s="63">
        <v>-3.04</v>
      </c>
      <c r="M2716" s="63">
        <v>9904.33</v>
      </c>
      <c r="N2716" s="62" t="s">
        <v>1809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6">
        <v>45919.791932870372</v>
      </c>
      <c r="B2717" s="57">
        <v>444707745</v>
      </c>
      <c r="C2717" s="58" t="s">
        <v>36</v>
      </c>
      <c r="D2717" s="58" t="s">
        <v>37</v>
      </c>
      <c r="E2717" s="58" t="s">
        <v>46</v>
      </c>
      <c r="F2717" s="58" t="s">
        <v>119</v>
      </c>
      <c r="G2717" s="59">
        <v>3672.32</v>
      </c>
      <c r="H2717" s="57">
        <v>443936804</v>
      </c>
      <c r="I2717" s="59">
        <v>0</v>
      </c>
      <c r="J2717" s="59">
        <v>0</v>
      </c>
      <c r="K2717" s="59">
        <v>0</v>
      </c>
      <c r="L2717" s="59">
        <v>-2.4300000000000002</v>
      </c>
      <c r="M2717" s="59">
        <v>9901.9</v>
      </c>
      <c r="N2717" s="58" t="s">
        <v>1810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60">
        <v>45919.792662037034</v>
      </c>
      <c r="B2718" s="61">
        <v>444708192</v>
      </c>
      <c r="C2718" s="62" t="s">
        <v>36</v>
      </c>
      <c r="D2718" s="62" t="s">
        <v>37</v>
      </c>
      <c r="E2718" s="62" t="s">
        <v>45</v>
      </c>
      <c r="F2718" s="62" t="s">
        <v>119</v>
      </c>
      <c r="G2718" s="63">
        <v>3671.72</v>
      </c>
      <c r="H2718" s="61">
        <v>443937243</v>
      </c>
      <c r="I2718" s="63">
        <v>0</v>
      </c>
      <c r="J2718" s="63">
        <v>0</v>
      </c>
      <c r="K2718" s="63">
        <v>0</v>
      </c>
      <c r="L2718" s="63">
        <v>0</v>
      </c>
      <c r="M2718" s="63">
        <v>9901.9</v>
      </c>
      <c r="N2718" s="62" t="s">
        <v>118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6">
        <v>45919.792673611111</v>
      </c>
      <c r="B2719" s="57">
        <v>444708194</v>
      </c>
      <c r="C2719" s="58" t="s">
        <v>36</v>
      </c>
      <c r="D2719" s="58" t="s">
        <v>37</v>
      </c>
      <c r="E2719" s="58" t="s">
        <v>45</v>
      </c>
      <c r="F2719" s="58" t="s">
        <v>119</v>
      </c>
      <c r="G2719" s="59">
        <v>3671.71</v>
      </c>
      <c r="H2719" s="57">
        <v>443937245</v>
      </c>
      <c r="I2719" s="59">
        <v>0</v>
      </c>
      <c r="J2719" s="59">
        <v>0</v>
      </c>
      <c r="K2719" s="59">
        <v>0</v>
      </c>
      <c r="L2719" s="59">
        <v>0</v>
      </c>
      <c r="M2719" s="59">
        <v>9901.9</v>
      </c>
      <c r="N2719" s="58" t="s">
        <v>115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60">
        <v>45919.792673611111</v>
      </c>
      <c r="B2720" s="61">
        <v>444708199</v>
      </c>
      <c r="C2720" s="62" t="s">
        <v>36</v>
      </c>
      <c r="D2720" s="62" t="s">
        <v>37</v>
      </c>
      <c r="E2720" s="62" t="s">
        <v>45</v>
      </c>
      <c r="F2720" s="62" t="s">
        <v>119</v>
      </c>
      <c r="G2720" s="63">
        <v>3671.72</v>
      </c>
      <c r="H2720" s="61">
        <v>443937251</v>
      </c>
      <c r="I2720" s="63">
        <v>0</v>
      </c>
      <c r="J2720" s="63">
        <v>0</v>
      </c>
      <c r="K2720" s="63">
        <v>0</v>
      </c>
      <c r="L2720" s="63">
        <v>0</v>
      </c>
      <c r="M2720" s="63">
        <v>9901.9</v>
      </c>
      <c r="N2720" s="62" t="s">
        <v>114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6">
        <v>45919.793703703705</v>
      </c>
      <c r="B2721" s="57">
        <v>444708528</v>
      </c>
      <c r="C2721" s="58" t="s">
        <v>36</v>
      </c>
      <c r="D2721" s="58" t="s">
        <v>37</v>
      </c>
      <c r="E2721" s="58" t="s">
        <v>45</v>
      </c>
      <c r="F2721" s="58" t="s">
        <v>119</v>
      </c>
      <c r="G2721" s="59">
        <v>3671.62</v>
      </c>
      <c r="H2721" s="57">
        <v>443937569</v>
      </c>
      <c r="I2721" s="59">
        <v>0</v>
      </c>
      <c r="J2721" s="59">
        <v>0</v>
      </c>
      <c r="K2721" s="59">
        <v>0</v>
      </c>
      <c r="L2721" s="59">
        <v>0</v>
      </c>
      <c r="M2721" s="59">
        <v>9901.9</v>
      </c>
      <c r="N2721" s="5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60">
        <v>45919.794791666667</v>
      </c>
      <c r="B2722" s="61">
        <v>444709155</v>
      </c>
      <c r="C2722" s="62" t="s">
        <v>36</v>
      </c>
      <c r="D2722" s="62" t="s">
        <v>37</v>
      </c>
      <c r="E2722" s="62" t="s">
        <v>46</v>
      </c>
      <c r="F2722" s="62" t="s">
        <v>119</v>
      </c>
      <c r="G2722" s="63">
        <v>3672.73</v>
      </c>
      <c r="H2722" s="61">
        <v>443938189</v>
      </c>
      <c r="I2722" s="63">
        <v>0</v>
      </c>
      <c r="J2722" s="63">
        <v>0</v>
      </c>
      <c r="K2722" s="63">
        <v>0</v>
      </c>
      <c r="L2722" s="63">
        <v>-2.98</v>
      </c>
      <c r="M2722" s="63">
        <v>9898.92</v>
      </c>
      <c r="N2722" s="62" t="s">
        <v>1811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6">
        <v>45919.794791666667</v>
      </c>
      <c r="B2723" s="57">
        <v>444709165</v>
      </c>
      <c r="C2723" s="58" t="s">
        <v>36</v>
      </c>
      <c r="D2723" s="58" t="s">
        <v>37</v>
      </c>
      <c r="E2723" s="58" t="s">
        <v>46</v>
      </c>
      <c r="F2723" s="58" t="s">
        <v>119</v>
      </c>
      <c r="G2723" s="59">
        <v>3672.85</v>
      </c>
      <c r="H2723" s="57">
        <v>443938198</v>
      </c>
      <c r="I2723" s="59">
        <v>0</v>
      </c>
      <c r="J2723" s="59">
        <v>0</v>
      </c>
      <c r="K2723" s="59">
        <v>0</v>
      </c>
      <c r="L2723" s="59">
        <v>-3.07</v>
      </c>
      <c r="M2723" s="59">
        <v>9895.85</v>
      </c>
      <c r="N2723" s="58" t="s">
        <v>1812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60">
        <v>45919.794791666667</v>
      </c>
      <c r="B2724" s="61">
        <v>444709167</v>
      </c>
      <c r="C2724" s="62" t="s">
        <v>36</v>
      </c>
      <c r="D2724" s="62" t="s">
        <v>37</v>
      </c>
      <c r="E2724" s="62" t="s">
        <v>46</v>
      </c>
      <c r="F2724" s="62" t="s">
        <v>119</v>
      </c>
      <c r="G2724" s="63">
        <v>3672.85</v>
      </c>
      <c r="H2724" s="61">
        <v>443938200</v>
      </c>
      <c r="I2724" s="63">
        <v>0</v>
      </c>
      <c r="J2724" s="63">
        <v>0</v>
      </c>
      <c r="K2724" s="63">
        <v>0</v>
      </c>
      <c r="L2724" s="63">
        <v>-2.98</v>
      </c>
      <c r="M2724" s="63">
        <v>9892.8700000000008</v>
      </c>
      <c r="N2724" s="62" t="s">
        <v>1812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6">
        <v>45919.794791666667</v>
      </c>
      <c r="B2725" s="57">
        <v>444709168</v>
      </c>
      <c r="C2725" s="58" t="s">
        <v>36</v>
      </c>
      <c r="D2725" s="58" t="s">
        <v>37</v>
      </c>
      <c r="E2725" s="58" t="s">
        <v>46</v>
      </c>
      <c r="F2725" s="58" t="s">
        <v>119</v>
      </c>
      <c r="G2725" s="59">
        <v>3672.85</v>
      </c>
      <c r="H2725" s="57">
        <v>443938201</v>
      </c>
      <c r="I2725" s="59">
        <v>0</v>
      </c>
      <c r="J2725" s="59">
        <v>0</v>
      </c>
      <c r="K2725" s="59">
        <v>0</v>
      </c>
      <c r="L2725" s="59">
        <v>-2.96</v>
      </c>
      <c r="M2725" s="59">
        <v>9889.91</v>
      </c>
      <c r="N2725" s="58" t="s">
        <v>1812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60">
        <v>45919.79482638889</v>
      </c>
      <c r="B2726" s="61">
        <v>444709198</v>
      </c>
      <c r="C2726" s="62" t="s">
        <v>36</v>
      </c>
      <c r="D2726" s="62" t="s">
        <v>37</v>
      </c>
      <c r="E2726" s="62" t="s">
        <v>46</v>
      </c>
      <c r="F2726" s="62" t="s">
        <v>119</v>
      </c>
      <c r="G2726" s="63">
        <v>3673.3</v>
      </c>
      <c r="H2726" s="61">
        <v>443938228</v>
      </c>
      <c r="I2726" s="63">
        <v>0</v>
      </c>
      <c r="J2726" s="63">
        <v>0</v>
      </c>
      <c r="K2726" s="63">
        <v>0</v>
      </c>
      <c r="L2726" s="63">
        <v>-3.1</v>
      </c>
      <c r="M2726" s="63">
        <v>9886.81</v>
      </c>
      <c r="N2726" s="62" t="s">
        <v>1813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6">
        <v>45919.796932870369</v>
      </c>
      <c r="B2727" s="57">
        <v>444710221</v>
      </c>
      <c r="C2727" s="58" t="s">
        <v>36</v>
      </c>
      <c r="D2727" s="58" t="s">
        <v>38</v>
      </c>
      <c r="E2727" s="58" t="s">
        <v>46</v>
      </c>
      <c r="F2727" s="58" t="s">
        <v>119</v>
      </c>
      <c r="G2727" s="59">
        <v>3672.52</v>
      </c>
      <c r="H2727" s="57">
        <v>443939239</v>
      </c>
      <c r="I2727" s="59">
        <v>0</v>
      </c>
      <c r="J2727" s="59">
        <v>0</v>
      </c>
      <c r="K2727" s="59">
        <v>0</v>
      </c>
      <c r="L2727" s="59">
        <v>1.31</v>
      </c>
      <c r="M2727" s="59">
        <v>9888.1200000000008</v>
      </c>
      <c r="N2727" s="58" t="s">
        <v>1814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60">
        <v>45919.796932870369</v>
      </c>
      <c r="B2728" s="61">
        <v>444710222</v>
      </c>
      <c r="C2728" s="62" t="s">
        <v>36</v>
      </c>
      <c r="D2728" s="62" t="s">
        <v>38</v>
      </c>
      <c r="E2728" s="62" t="s">
        <v>46</v>
      </c>
      <c r="F2728" s="62" t="s">
        <v>119</v>
      </c>
      <c r="G2728" s="63">
        <v>3672.52</v>
      </c>
      <c r="H2728" s="61">
        <v>443939240</v>
      </c>
      <c r="I2728" s="63">
        <v>0</v>
      </c>
      <c r="J2728" s="63">
        <v>0</v>
      </c>
      <c r="K2728" s="63">
        <v>0</v>
      </c>
      <c r="L2728" s="63">
        <v>0.81</v>
      </c>
      <c r="M2728" s="63">
        <v>9888.93</v>
      </c>
      <c r="N2728" s="62" t="s">
        <v>1815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6">
        <v>45919.796944444446</v>
      </c>
      <c r="B2729" s="57">
        <v>444710225</v>
      </c>
      <c r="C2729" s="58" t="s">
        <v>36</v>
      </c>
      <c r="D2729" s="58" t="s">
        <v>37</v>
      </c>
      <c r="E2729" s="58" t="s">
        <v>45</v>
      </c>
      <c r="F2729" s="58" t="s">
        <v>119</v>
      </c>
      <c r="G2729" s="59">
        <v>3672.83</v>
      </c>
      <c r="H2729" s="57">
        <v>443939242</v>
      </c>
      <c r="I2729" s="59">
        <v>0</v>
      </c>
      <c r="J2729" s="59">
        <v>0</v>
      </c>
      <c r="K2729" s="59">
        <v>0</v>
      </c>
      <c r="L2729" s="59">
        <v>0</v>
      </c>
      <c r="M2729" s="59">
        <v>9888.93</v>
      </c>
      <c r="N2729" s="58" t="s">
        <v>115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60">
        <v>45919.796944444446</v>
      </c>
      <c r="B2730" s="61">
        <v>444710226</v>
      </c>
      <c r="C2730" s="62" t="s">
        <v>36</v>
      </c>
      <c r="D2730" s="62" t="s">
        <v>37</v>
      </c>
      <c r="E2730" s="62" t="s">
        <v>45</v>
      </c>
      <c r="F2730" s="62" t="s">
        <v>119</v>
      </c>
      <c r="G2730" s="63">
        <v>3672.81</v>
      </c>
      <c r="H2730" s="61">
        <v>443939243</v>
      </c>
      <c r="I2730" s="63">
        <v>0</v>
      </c>
      <c r="J2730" s="63">
        <v>0</v>
      </c>
      <c r="K2730" s="63">
        <v>0</v>
      </c>
      <c r="L2730" s="63">
        <v>0</v>
      </c>
      <c r="M2730" s="63">
        <v>9888.93</v>
      </c>
      <c r="N2730" s="62" t="s">
        <v>1384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6">
        <v>45919.797291666669</v>
      </c>
      <c r="B2731" s="57">
        <v>444710312</v>
      </c>
      <c r="C2731" s="58" t="s">
        <v>36</v>
      </c>
      <c r="D2731" s="58" t="s">
        <v>37</v>
      </c>
      <c r="E2731" s="58" t="s">
        <v>45</v>
      </c>
      <c r="F2731" s="58" t="s">
        <v>119</v>
      </c>
      <c r="G2731" s="59">
        <v>3672.67</v>
      </c>
      <c r="H2731" s="57">
        <v>443939327</v>
      </c>
      <c r="I2731" s="59">
        <v>0</v>
      </c>
      <c r="J2731" s="59">
        <v>0</v>
      </c>
      <c r="K2731" s="59">
        <v>0</v>
      </c>
      <c r="L2731" s="59">
        <v>0</v>
      </c>
      <c r="M2731" s="59">
        <v>9888.93</v>
      </c>
      <c r="N2731" s="58" t="s">
        <v>107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60">
        <v>45919.797291666669</v>
      </c>
      <c r="B2732" s="61">
        <v>444710313</v>
      </c>
      <c r="C2732" s="62" t="s">
        <v>36</v>
      </c>
      <c r="D2732" s="62" t="s">
        <v>37</v>
      </c>
      <c r="E2732" s="62" t="s">
        <v>45</v>
      </c>
      <c r="F2732" s="62" t="s">
        <v>119</v>
      </c>
      <c r="G2732" s="63">
        <v>3672.67</v>
      </c>
      <c r="H2732" s="61">
        <v>443939328</v>
      </c>
      <c r="I2732" s="63">
        <v>0</v>
      </c>
      <c r="J2732" s="63">
        <v>0</v>
      </c>
      <c r="K2732" s="63">
        <v>0</v>
      </c>
      <c r="L2732" s="63">
        <v>0</v>
      </c>
      <c r="M2732" s="63">
        <v>9888.93</v>
      </c>
      <c r="N2732" s="62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6">
        <v>45919.797303240739</v>
      </c>
      <c r="B2733" s="57">
        <v>444710314</v>
      </c>
      <c r="C2733" s="58" t="s">
        <v>36</v>
      </c>
      <c r="D2733" s="58" t="s">
        <v>37</v>
      </c>
      <c r="E2733" s="58" t="s">
        <v>45</v>
      </c>
      <c r="F2733" s="58" t="s">
        <v>119</v>
      </c>
      <c r="G2733" s="59">
        <v>3672.67</v>
      </c>
      <c r="H2733" s="57">
        <v>443939329</v>
      </c>
      <c r="I2733" s="59">
        <v>0</v>
      </c>
      <c r="J2733" s="59">
        <v>0</v>
      </c>
      <c r="K2733" s="59">
        <v>0</v>
      </c>
      <c r="L2733" s="59">
        <v>0</v>
      </c>
      <c r="M2733" s="59">
        <v>9888.93</v>
      </c>
      <c r="N2733" s="58" t="s">
        <v>108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60">
        <v>45919.797303240739</v>
      </c>
      <c r="B2734" s="61">
        <v>444710315</v>
      </c>
      <c r="C2734" s="62" t="s">
        <v>36</v>
      </c>
      <c r="D2734" s="62" t="s">
        <v>37</v>
      </c>
      <c r="E2734" s="62" t="s">
        <v>45</v>
      </c>
      <c r="F2734" s="62" t="s">
        <v>119</v>
      </c>
      <c r="G2734" s="63">
        <v>3672.67</v>
      </c>
      <c r="H2734" s="61">
        <v>443939330</v>
      </c>
      <c r="I2734" s="63">
        <v>0</v>
      </c>
      <c r="J2734" s="63">
        <v>0</v>
      </c>
      <c r="K2734" s="63">
        <v>0</v>
      </c>
      <c r="L2734" s="63">
        <v>0</v>
      </c>
      <c r="M2734" s="63">
        <v>9888.93</v>
      </c>
      <c r="N2734" s="62" t="s">
        <v>113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6">
        <v>45919.797303240739</v>
      </c>
      <c r="B2735" s="57">
        <v>444710317</v>
      </c>
      <c r="C2735" s="58" t="s">
        <v>36</v>
      </c>
      <c r="D2735" s="58" t="s">
        <v>37</v>
      </c>
      <c r="E2735" s="58" t="s">
        <v>45</v>
      </c>
      <c r="F2735" s="58" t="s">
        <v>119</v>
      </c>
      <c r="G2735" s="59">
        <v>3672.63</v>
      </c>
      <c r="H2735" s="57">
        <v>443939332</v>
      </c>
      <c r="I2735" s="59">
        <v>0</v>
      </c>
      <c r="J2735" s="59">
        <v>0</v>
      </c>
      <c r="K2735" s="59">
        <v>0</v>
      </c>
      <c r="L2735" s="59">
        <v>0</v>
      </c>
      <c r="M2735" s="59">
        <v>9888.93</v>
      </c>
      <c r="N2735" s="5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60">
        <v>45919.797303240739</v>
      </c>
      <c r="B2736" s="61">
        <v>444710318</v>
      </c>
      <c r="C2736" s="62" t="s">
        <v>36</v>
      </c>
      <c r="D2736" s="62" t="s">
        <v>37</v>
      </c>
      <c r="E2736" s="62" t="s">
        <v>45</v>
      </c>
      <c r="F2736" s="62" t="s">
        <v>119</v>
      </c>
      <c r="G2736" s="63">
        <v>3672.73</v>
      </c>
      <c r="H2736" s="61">
        <v>443939333</v>
      </c>
      <c r="I2736" s="63">
        <v>0</v>
      </c>
      <c r="J2736" s="63">
        <v>0</v>
      </c>
      <c r="K2736" s="63">
        <v>0</v>
      </c>
      <c r="L2736" s="63">
        <v>0</v>
      </c>
      <c r="M2736" s="63">
        <v>9888.93</v>
      </c>
      <c r="N2736" s="62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6">
        <v>45919.797465277778</v>
      </c>
      <c r="B2737" s="57">
        <v>444710368</v>
      </c>
      <c r="C2737" s="58" t="s">
        <v>36</v>
      </c>
      <c r="D2737" s="58" t="s">
        <v>38</v>
      </c>
      <c r="E2737" s="58" t="s">
        <v>46</v>
      </c>
      <c r="F2737" s="58" t="s">
        <v>119</v>
      </c>
      <c r="G2737" s="59">
        <v>3672.05</v>
      </c>
      <c r="H2737" s="57">
        <v>443939383</v>
      </c>
      <c r="I2737" s="59">
        <v>0</v>
      </c>
      <c r="J2737" s="59">
        <v>0</v>
      </c>
      <c r="K2737" s="59">
        <v>0</v>
      </c>
      <c r="L2737" s="59">
        <v>0.43</v>
      </c>
      <c r="M2737" s="59">
        <v>9889.36</v>
      </c>
      <c r="N2737" s="58" t="s">
        <v>1809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60">
        <v>45919.797523148147</v>
      </c>
      <c r="B2738" s="61">
        <v>444710400</v>
      </c>
      <c r="C2738" s="62" t="s">
        <v>36</v>
      </c>
      <c r="D2738" s="62" t="s">
        <v>37</v>
      </c>
      <c r="E2738" s="62" t="s">
        <v>45</v>
      </c>
      <c r="F2738" s="62" t="s">
        <v>119</v>
      </c>
      <c r="G2738" s="63">
        <v>3672.31</v>
      </c>
      <c r="H2738" s="61">
        <v>443939415</v>
      </c>
      <c r="I2738" s="63">
        <v>0</v>
      </c>
      <c r="J2738" s="63">
        <v>0</v>
      </c>
      <c r="K2738" s="63">
        <v>0</v>
      </c>
      <c r="L2738" s="63">
        <v>0</v>
      </c>
      <c r="M2738" s="63">
        <v>9889.36</v>
      </c>
      <c r="N2738" s="62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6">
        <v>45919.800775462965</v>
      </c>
      <c r="B2739" s="57">
        <v>444711418</v>
      </c>
      <c r="C2739" s="58" t="s">
        <v>36</v>
      </c>
      <c r="D2739" s="58" t="s">
        <v>38</v>
      </c>
      <c r="E2739" s="58" t="s">
        <v>46</v>
      </c>
      <c r="F2739" s="58" t="s">
        <v>119</v>
      </c>
      <c r="G2739" s="59">
        <v>3671.15</v>
      </c>
      <c r="H2739" s="57">
        <v>443940443</v>
      </c>
      <c r="I2739" s="59">
        <v>0</v>
      </c>
      <c r="J2739" s="59">
        <v>0</v>
      </c>
      <c r="K2739" s="59">
        <v>0</v>
      </c>
      <c r="L2739" s="59">
        <v>-1.52</v>
      </c>
      <c r="M2739" s="59">
        <v>9887.84</v>
      </c>
      <c r="N2739" s="58" t="s">
        <v>1816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60">
        <v>45919.801435185182</v>
      </c>
      <c r="B2740" s="61">
        <v>444711840</v>
      </c>
      <c r="C2740" s="62" t="s">
        <v>36</v>
      </c>
      <c r="D2740" s="62" t="s">
        <v>38</v>
      </c>
      <c r="E2740" s="62" t="s">
        <v>46</v>
      </c>
      <c r="F2740" s="62" t="s">
        <v>119</v>
      </c>
      <c r="G2740" s="63">
        <v>3669.53</v>
      </c>
      <c r="H2740" s="61">
        <v>443940858</v>
      </c>
      <c r="I2740" s="63">
        <v>0</v>
      </c>
      <c r="J2740" s="63">
        <v>0</v>
      </c>
      <c r="K2740" s="63">
        <v>0</v>
      </c>
      <c r="L2740" s="63">
        <v>-3.3</v>
      </c>
      <c r="M2740" s="63">
        <v>9884.5400000000009</v>
      </c>
      <c r="N2740" s="62" t="s">
        <v>1817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6">
        <v>45919.801435185182</v>
      </c>
      <c r="B2741" s="57">
        <v>444711841</v>
      </c>
      <c r="C2741" s="58" t="s">
        <v>36</v>
      </c>
      <c r="D2741" s="58" t="s">
        <v>38</v>
      </c>
      <c r="E2741" s="58" t="s">
        <v>46</v>
      </c>
      <c r="F2741" s="58" t="s">
        <v>119</v>
      </c>
      <c r="G2741" s="59">
        <v>3669.53</v>
      </c>
      <c r="H2741" s="57">
        <v>443940861</v>
      </c>
      <c r="I2741" s="59">
        <v>0</v>
      </c>
      <c r="J2741" s="59">
        <v>0</v>
      </c>
      <c r="K2741" s="59">
        <v>0</v>
      </c>
      <c r="L2741" s="59">
        <v>-3.28</v>
      </c>
      <c r="M2741" s="59">
        <v>9881.26</v>
      </c>
      <c r="N2741" s="58" t="s">
        <v>1817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60">
        <v>45919.801435185182</v>
      </c>
      <c r="B2742" s="61">
        <v>444711842</v>
      </c>
      <c r="C2742" s="62" t="s">
        <v>36</v>
      </c>
      <c r="D2742" s="62" t="s">
        <v>38</v>
      </c>
      <c r="E2742" s="62" t="s">
        <v>46</v>
      </c>
      <c r="F2742" s="62" t="s">
        <v>119</v>
      </c>
      <c r="G2742" s="63">
        <v>3669.53</v>
      </c>
      <c r="H2742" s="61">
        <v>443940863</v>
      </c>
      <c r="I2742" s="63">
        <v>0</v>
      </c>
      <c r="J2742" s="63">
        <v>0</v>
      </c>
      <c r="K2742" s="63">
        <v>0</v>
      </c>
      <c r="L2742" s="63">
        <v>-3.14</v>
      </c>
      <c r="M2742" s="63">
        <v>9878.1200000000008</v>
      </c>
      <c r="N2742" s="62" t="s">
        <v>1818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6">
        <v>45919.801435185182</v>
      </c>
      <c r="B2743" s="57">
        <v>444711844</v>
      </c>
      <c r="C2743" s="58" t="s">
        <v>36</v>
      </c>
      <c r="D2743" s="58" t="s">
        <v>38</v>
      </c>
      <c r="E2743" s="58" t="s">
        <v>46</v>
      </c>
      <c r="F2743" s="58" t="s">
        <v>119</v>
      </c>
      <c r="G2743" s="59">
        <v>3669.53</v>
      </c>
      <c r="H2743" s="57">
        <v>443940864</v>
      </c>
      <c r="I2743" s="59">
        <v>0</v>
      </c>
      <c r="J2743" s="59">
        <v>0</v>
      </c>
      <c r="K2743" s="59">
        <v>0</v>
      </c>
      <c r="L2743" s="59">
        <v>-3.14</v>
      </c>
      <c r="M2743" s="59">
        <v>9874.98</v>
      </c>
      <c r="N2743" s="58" t="s">
        <v>1818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60">
        <v>45919.801435185182</v>
      </c>
      <c r="B2744" s="61">
        <v>444711845</v>
      </c>
      <c r="C2744" s="62" t="s">
        <v>36</v>
      </c>
      <c r="D2744" s="62" t="s">
        <v>38</v>
      </c>
      <c r="E2744" s="62" t="s">
        <v>46</v>
      </c>
      <c r="F2744" s="62" t="s">
        <v>119</v>
      </c>
      <c r="G2744" s="63">
        <v>3669.53</v>
      </c>
      <c r="H2744" s="61">
        <v>443940865</v>
      </c>
      <c r="I2744" s="63">
        <v>0</v>
      </c>
      <c r="J2744" s="63">
        <v>0</v>
      </c>
      <c r="K2744" s="63">
        <v>0</v>
      </c>
      <c r="L2744" s="63">
        <v>-3.14</v>
      </c>
      <c r="M2744" s="63">
        <v>9871.84</v>
      </c>
      <c r="N2744" s="62" t="s">
        <v>1818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6">
        <v>45919.801435185182</v>
      </c>
      <c r="B2745" s="57">
        <v>444711847</v>
      </c>
      <c r="C2745" s="58" t="s">
        <v>36</v>
      </c>
      <c r="D2745" s="58" t="s">
        <v>38</v>
      </c>
      <c r="E2745" s="58" t="s">
        <v>46</v>
      </c>
      <c r="F2745" s="58" t="s">
        <v>119</v>
      </c>
      <c r="G2745" s="59">
        <v>3669.53</v>
      </c>
      <c r="H2745" s="57">
        <v>443940866</v>
      </c>
      <c r="I2745" s="59">
        <v>0</v>
      </c>
      <c r="J2745" s="59">
        <v>0</v>
      </c>
      <c r="K2745" s="59">
        <v>0</v>
      </c>
      <c r="L2745" s="59">
        <v>-3.1</v>
      </c>
      <c r="M2745" s="59">
        <v>9868.74</v>
      </c>
      <c r="N2745" s="58" t="s">
        <v>1818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60">
        <v>45919.801435185182</v>
      </c>
      <c r="B2746" s="61">
        <v>444711849</v>
      </c>
      <c r="C2746" s="62" t="s">
        <v>36</v>
      </c>
      <c r="D2746" s="62" t="s">
        <v>38</v>
      </c>
      <c r="E2746" s="62" t="s">
        <v>46</v>
      </c>
      <c r="F2746" s="62" t="s">
        <v>119</v>
      </c>
      <c r="G2746" s="63">
        <v>3669.53</v>
      </c>
      <c r="H2746" s="61">
        <v>443940867</v>
      </c>
      <c r="I2746" s="63">
        <v>0</v>
      </c>
      <c r="J2746" s="63">
        <v>0</v>
      </c>
      <c r="K2746" s="63">
        <v>0</v>
      </c>
      <c r="L2746" s="63">
        <v>-3.2</v>
      </c>
      <c r="M2746" s="63">
        <v>9865.5400000000009</v>
      </c>
      <c r="N2746" s="62" t="s">
        <v>1818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6">
        <v>45919.801435185182</v>
      </c>
      <c r="B2747" s="57">
        <v>444711851</v>
      </c>
      <c r="C2747" s="58" t="s">
        <v>36</v>
      </c>
      <c r="D2747" s="58" t="s">
        <v>38</v>
      </c>
      <c r="E2747" s="58" t="s">
        <v>46</v>
      </c>
      <c r="F2747" s="58" t="s">
        <v>119</v>
      </c>
      <c r="G2747" s="59">
        <v>3669.53</v>
      </c>
      <c r="H2747" s="57">
        <v>443940868</v>
      </c>
      <c r="I2747" s="59">
        <v>0</v>
      </c>
      <c r="J2747" s="59">
        <v>0</v>
      </c>
      <c r="K2747" s="59">
        <v>0</v>
      </c>
      <c r="L2747" s="59">
        <v>-2.78</v>
      </c>
      <c r="M2747" s="59">
        <v>9862.76</v>
      </c>
      <c r="N2747" s="58" t="s">
        <v>1819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60">
        <v>45919.801469907405</v>
      </c>
      <c r="B2748" s="61">
        <v>444711999</v>
      </c>
      <c r="C2748" s="62" t="s">
        <v>36</v>
      </c>
      <c r="D2748" s="62" t="s">
        <v>38</v>
      </c>
      <c r="E2748" s="62" t="s">
        <v>46</v>
      </c>
      <c r="F2748" s="62" t="s">
        <v>119</v>
      </c>
      <c r="G2748" s="63">
        <v>3668.7</v>
      </c>
      <c r="H2748" s="61">
        <v>443941012</v>
      </c>
      <c r="I2748" s="63">
        <v>0</v>
      </c>
      <c r="J2748" s="63">
        <v>0</v>
      </c>
      <c r="K2748" s="63">
        <v>0</v>
      </c>
      <c r="L2748" s="63">
        <v>-3.02</v>
      </c>
      <c r="M2748" s="63">
        <v>9859.74</v>
      </c>
      <c r="N2748" s="62" t="s">
        <v>1820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6">
        <v>45919.801469907405</v>
      </c>
      <c r="B2749" s="57">
        <v>444712000</v>
      </c>
      <c r="C2749" s="58" t="s">
        <v>36</v>
      </c>
      <c r="D2749" s="58" t="s">
        <v>38</v>
      </c>
      <c r="E2749" s="58" t="s">
        <v>46</v>
      </c>
      <c r="F2749" s="58" t="s">
        <v>119</v>
      </c>
      <c r="G2749" s="59">
        <v>3668.7</v>
      </c>
      <c r="H2749" s="57">
        <v>443941013</v>
      </c>
      <c r="I2749" s="59">
        <v>0</v>
      </c>
      <c r="J2749" s="59">
        <v>0</v>
      </c>
      <c r="K2749" s="59">
        <v>0</v>
      </c>
      <c r="L2749" s="59">
        <v>-3.02</v>
      </c>
      <c r="M2749" s="59">
        <v>9856.7199999999993</v>
      </c>
      <c r="N2749" s="58" t="s">
        <v>1821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60">
        <v>45919.801608796297</v>
      </c>
      <c r="B2750" s="61">
        <v>444712211</v>
      </c>
      <c r="C2750" s="62" t="s">
        <v>36</v>
      </c>
      <c r="D2750" s="62" t="s">
        <v>38</v>
      </c>
      <c r="E2750" s="62" t="s">
        <v>46</v>
      </c>
      <c r="F2750" s="62" t="s">
        <v>119</v>
      </c>
      <c r="G2750" s="63">
        <v>3668.04</v>
      </c>
      <c r="H2750" s="61">
        <v>443941222</v>
      </c>
      <c r="I2750" s="63">
        <v>0</v>
      </c>
      <c r="J2750" s="63">
        <v>0</v>
      </c>
      <c r="K2750" s="63">
        <v>0</v>
      </c>
      <c r="L2750" s="63">
        <v>-3</v>
      </c>
      <c r="M2750" s="63">
        <v>9853.7199999999993</v>
      </c>
      <c r="N2750" s="62" t="s">
        <v>1822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6">
        <v>45919.801608796297</v>
      </c>
      <c r="B2751" s="57">
        <v>444712212</v>
      </c>
      <c r="C2751" s="58" t="s">
        <v>36</v>
      </c>
      <c r="D2751" s="58" t="s">
        <v>38</v>
      </c>
      <c r="E2751" s="58" t="s">
        <v>46</v>
      </c>
      <c r="F2751" s="58" t="s">
        <v>119</v>
      </c>
      <c r="G2751" s="59">
        <v>3668.04</v>
      </c>
      <c r="H2751" s="57">
        <v>443941223</v>
      </c>
      <c r="I2751" s="59">
        <v>0</v>
      </c>
      <c r="J2751" s="59">
        <v>0</v>
      </c>
      <c r="K2751" s="59">
        <v>0</v>
      </c>
      <c r="L2751" s="59">
        <v>-2.97</v>
      </c>
      <c r="M2751" s="59">
        <v>9850.75</v>
      </c>
      <c r="N2751" s="58" t="s">
        <v>1822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60">
        <v>45919.802847222221</v>
      </c>
      <c r="B2752" s="61">
        <v>444712810</v>
      </c>
      <c r="C2752" s="62" t="s">
        <v>36</v>
      </c>
      <c r="D2752" s="62" t="s">
        <v>38</v>
      </c>
      <c r="E2752" s="62" t="s">
        <v>45</v>
      </c>
      <c r="F2752" s="62" t="s">
        <v>119</v>
      </c>
      <c r="G2752" s="63">
        <v>3669.02</v>
      </c>
      <c r="H2752" s="61">
        <v>443941803</v>
      </c>
      <c r="I2752" s="63">
        <v>0</v>
      </c>
      <c r="J2752" s="63">
        <v>0</v>
      </c>
      <c r="K2752" s="63">
        <v>0</v>
      </c>
      <c r="L2752" s="63">
        <v>0</v>
      </c>
      <c r="M2752" s="63">
        <v>9850.75</v>
      </c>
      <c r="N2752" s="62" t="s">
        <v>118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6">
        <v>45919.802847222221</v>
      </c>
      <c r="B2753" s="57">
        <v>444712813</v>
      </c>
      <c r="C2753" s="58" t="s">
        <v>36</v>
      </c>
      <c r="D2753" s="58" t="s">
        <v>38</v>
      </c>
      <c r="E2753" s="58" t="s">
        <v>45</v>
      </c>
      <c r="F2753" s="58" t="s">
        <v>119</v>
      </c>
      <c r="G2753" s="59">
        <v>3669.02</v>
      </c>
      <c r="H2753" s="57">
        <v>443941806</v>
      </c>
      <c r="I2753" s="59">
        <v>0</v>
      </c>
      <c r="J2753" s="59">
        <v>0</v>
      </c>
      <c r="K2753" s="59">
        <v>0</v>
      </c>
      <c r="L2753" s="59">
        <v>0</v>
      </c>
      <c r="M2753" s="59">
        <v>9850.75</v>
      </c>
      <c r="N2753" s="58" t="s">
        <v>115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60">
        <v>45919.802858796298</v>
      </c>
      <c r="B2754" s="61">
        <v>444712814</v>
      </c>
      <c r="C2754" s="62" t="s">
        <v>36</v>
      </c>
      <c r="D2754" s="62" t="s">
        <v>38</v>
      </c>
      <c r="E2754" s="62" t="s">
        <v>45</v>
      </c>
      <c r="F2754" s="62" t="s">
        <v>119</v>
      </c>
      <c r="G2754" s="63">
        <v>3669.02</v>
      </c>
      <c r="H2754" s="61">
        <v>443941807</v>
      </c>
      <c r="I2754" s="63">
        <v>0</v>
      </c>
      <c r="J2754" s="63">
        <v>0</v>
      </c>
      <c r="K2754" s="63">
        <v>0</v>
      </c>
      <c r="L2754" s="63">
        <v>0</v>
      </c>
      <c r="M2754" s="63">
        <v>9850.75</v>
      </c>
      <c r="N2754" s="62" t="s">
        <v>114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6">
        <v>45919.803541666668</v>
      </c>
      <c r="B2755" s="57">
        <v>444713037</v>
      </c>
      <c r="C2755" s="58" t="s">
        <v>36</v>
      </c>
      <c r="D2755" s="58" t="s">
        <v>38</v>
      </c>
      <c r="E2755" s="58" t="s">
        <v>45</v>
      </c>
      <c r="F2755" s="58" t="s">
        <v>119</v>
      </c>
      <c r="G2755" s="59">
        <v>3669.32</v>
      </c>
      <c r="H2755" s="57">
        <v>443942028</v>
      </c>
      <c r="I2755" s="59">
        <v>0</v>
      </c>
      <c r="J2755" s="59">
        <v>0</v>
      </c>
      <c r="K2755" s="59">
        <v>0</v>
      </c>
      <c r="L2755" s="59">
        <v>0</v>
      </c>
      <c r="M2755" s="59">
        <v>9850.75</v>
      </c>
      <c r="N2755" s="58" t="s">
        <v>1384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60">
        <v>45919.804930555554</v>
      </c>
      <c r="B2756" s="61">
        <v>444713445</v>
      </c>
      <c r="C2756" s="62" t="s">
        <v>36</v>
      </c>
      <c r="D2756" s="62" t="s">
        <v>38</v>
      </c>
      <c r="E2756" s="62" t="s">
        <v>45</v>
      </c>
      <c r="F2756" s="62" t="s">
        <v>119</v>
      </c>
      <c r="G2756" s="63">
        <v>3669.77</v>
      </c>
      <c r="H2756" s="61">
        <v>443942398</v>
      </c>
      <c r="I2756" s="63">
        <v>0</v>
      </c>
      <c r="J2756" s="63">
        <v>0</v>
      </c>
      <c r="K2756" s="63">
        <v>0</v>
      </c>
      <c r="L2756" s="63">
        <v>0</v>
      </c>
      <c r="M2756" s="63">
        <v>9850.75</v>
      </c>
      <c r="N2756" s="62" t="s">
        <v>108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6">
        <v>45919.804930555554</v>
      </c>
      <c r="B2757" s="57">
        <v>444713448</v>
      </c>
      <c r="C2757" s="58" t="s">
        <v>36</v>
      </c>
      <c r="D2757" s="58" t="s">
        <v>38</v>
      </c>
      <c r="E2757" s="58" t="s">
        <v>45</v>
      </c>
      <c r="F2757" s="58" t="s">
        <v>119</v>
      </c>
      <c r="G2757" s="59">
        <v>3669.67</v>
      </c>
      <c r="H2757" s="57">
        <v>443942401</v>
      </c>
      <c r="I2757" s="59">
        <v>0</v>
      </c>
      <c r="J2757" s="59">
        <v>0</v>
      </c>
      <c r="K2757" s="59">
        <v>0</v>
      </c>
      <c r="L2757" s="59">
        <v>0</v>
      </c>
      <c r="M2757" s="59">
        <v>9850.75</v>
      </c>
      <c r="N2757" s="58" t="s">
        <v>113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60">
        <v>45919.804942129631</v>
      </c>
      <c r="B2758" s="61">
        <v>444713450</v>
      </c>
      <c r="C2758" s="62" t="s">
        <v>36</v>
      </c>
      <c r="D2758" s="62" t="s">
        <v>38</v>
      </c>
      <c r="E2758" s="62" t="s">
        <v>45</v>
      </c>
      <c r="F2758" s="62" t="s">
        <v>119</v>
      </c>
      <c r="G2758" s="63">
        <v>3669.67</v>
      </c>
      <c r="H2758" s="61">
        <v>443942403</v>
      </c>
      <c r="I2758" s="63">
        <v>0</v>
      </c>
      <c r="J2758" s="63">
        <v>0</v>
      </c>
      <c r="K2758" s="63">
        <v>0</v>
      </c>
      <c r="L2758" s="63">
        <v>0</v>
      </c>
      <c r="M2758" s="63">
        <v>9850.75</v>
      </c>
      <c r="N2758" s="62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6">
        <v>45919.804942129631</v>
      </c>
      <c r="B2759" s="57">
        <v>444713451</v>
      </c>
      <c r="C2759" s="58" t="s">
        <v>36</v>
      </c>
      <c r="D2759" s="58" t="s">
        <v>38</v>
      </c>
      <c r="E2759" s="58" t="s">
        <v>45</v>
      </c>
      <c r="F2759" s="58" t="s">
        <v>119</v>
      </c>
      <c r="G2759" s="59">
        <v>3669.67</v>
      </c>
      <c r="H2759" s="57">
        <v>443942404</v>
      </c>
      <c r="I2759" s="59">
        <v>0</v>
      </c>
      <c r="J2759" s="59">
        <v>0</v>
      </c>
      <c r="K2759" s="59">
        <v>0</v>
      </c>
      <c r="L2759" s="59">
        <v>0</v>
      </c>
      <c r="M2759" s="59">
        <v>9850.75</v>
      </c>
      <c r="N2759" s="58" t="s">
        <v>107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60">
        <v>45919.804942129631</v>
      </c>
      <c r="B2760" s="61">
        <v>444713452</v>
      </c>
      <c r="C2760" s="62" t="s">
        <v>36</v>
      </c>
      <c r="D2760" s="62" t="s">
        <v>38</v>
      </c>
      <c r="E2760" s="62" t="s">
        <v>45</v>
      </c>
      <c r="F2760" s="62" t="s">
        <v>119</v>
      </c>
      <c r="G2760" s="63">
        <v>3669.66</v>
      </c>
      <c r="H2760" s="61">
        <v>443942405</v>
      </c>
      <c r="I2760" s="63">
        <v>0</v>
      </c>
      <c r="J2760" s="63">
        <v>0</v>
      </c>
      <c r="K2760" s="63">
        <v>0</v>
      </c>
      <c r="L2760" s="63">
        <v>0</v>
      </c>
      <c r="M2760" s="63">
        <v>9850.75</v>
      </c>
      <c r="N2760" s="62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6">
        <v>45919.804942129631</v>
      </c>
      <c r="B2761" s="57">
        <v>444713453</v>
      </c>
      <c r="C2761" s="58" t="s">
        <v>36</v>
      </c>
      <c r="D2761" s="58" t="s">
        <v>38</v>
      </c>
      <c r="E2761" s="58" t="s">
        <v>45</v>
      </c>
      <c r="F2761" s="58" t="s">
        <v>119</v>
      </c>
      <c r="G2761" s="59">
        <v>3669.68</v>
      </c>
      <c r="H2761" s="57">
        <v>443942406</v>
      </c>
      <c r="I2761" s="59">
        <v>0</v>
      </c>
      <c r="J2761" s="59">
        <v>0</v>
      </c>
      <c r="K2761" s="59">
        <v>0</v>
      </c>
      <c r="L2761" s="59">
        <v>0</v>
      </c>
      <c r="M2761" s="59">
        <v>9850.75</v>
      </c>
      <c r="N2761" s="5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60">
        <v>45919.8049537037</v>
      </c>
      <c r="B2762" s="61">
        <v>444713455</v>
      </c>
      <c r="C2762" s="62" t="s">
        <v>36</v>
      </c>
      <c r="D2762" s="62" t="s">
        <v>38</v>
      </c>
      <c r="E2762" s="62" t="s">
        <v>45</v>
      </c>
      <c r="F2762" s="62" t="s">
        <v>119</v>
      </c>
      <c r="G2762" s="63">
        <v>3669.67</v>
      </c>
      <c r="H2762" s="61">
        <v>443942408</v>
      </c>
      <c r="I2762" s="63">
        <v>0</v>
      </c>
      <c r="J2762" s="63">
        <v>0</v>
      </c>
      <c r="K2762" s="63">
        <v>0</v>
      </c>
      <c r="L2762" s="63">
        <v>0</v>
      </c>
      <c r="M2762" s="63">
        <v>9850.75</v>
      </c>
      <c r="N2762" s="62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6">
        <v>45919.806203703702</v>
      </c>
      <c r="B2763" s="57">
        <v>444713722</v>
      </c>
      <c r="C2763" s="58" t="s">
        <v>36</v>
      </c>
      <c r="D2763" s="58" t="s">
        <v>37</v>
      </c>
      <c r="E2763" s="58" t="s">
        <v>45</v>
      </c>
      <c r="F2763" s="58" t="s">
        <v>119</v>
      </c>
      <c r="G2763" s="59">
        <v>3669.95</v>
      </c>
      <c r="H2763" s="57">
        <v>443942665</v>
      </c>
      <c r="I2763" s="59">
        <v>0</v>
      </c>
      <c r="J2763" s="59">
        <v>0</v>
      </c>
      <c r="K2763" s="59">
        <v>0</v>
      </c>
      <c r="L2763" s="59">
        <v>0</v>
      </c>
      <c r="M2763" s="59">
        <v>9850.75</v>
      </c>
      <c r="N2763" s="5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60">
        <v>45919.808356481481</v>
      </c>
      <c r="B2764" s="61">
        <v>444715154</v>
      </c>
      <c r="C2764" s="62" t="s">
        <v>36</v>
      </c>
      <c r="D2764" s="62" t="s">
        <v>37</v>
      </c>
      <c r="E2764" s="62" t="s">
        <v>46</v>
      </c>
      <c r="F2764" s="62" t="s">
        <v>119</v>
      </c>
      <c r="G2764" s="63">
        <v>3668.2</v>
      </c>
      <c r="H2764" s="61">
        <v>443944029</v>
      </c>
      <c r="I2764" s="63">
        <v>0</v>
      </c>
      <c r="J2764" s="63">
        <v>0</v>
      </c>
      <c r="K2764" s="63">
        <v>0</v>
      </c>
      <c r="L2764" s="63">
        <v>1.57</v>
      </c>
      <c r="M2764" s="63">
        <v>9852.32</v>
      </c>
      <c r="N2764" s="62" t="s">
        <v>1892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6">
        <v>45919.808356481481</v>
      </c>
      <c r="B2765" s="57">
        <v>444715155</v>
      </c>
      <c r="C2765" s="58" t="s">
        <v>36</v>
      </c>
      <c r="D2765" s="58" t="s">
        <v>37</v>
      </c>
      <c r="E2765" s="58" t="s">
        <v>46</v>
      </c>
      <c r="F2765" s="58" t="s">
        <v>119</v>
      </c>
      <c r="G2765" s="59">
        <v>3668.2</v>
      </c>
      <c r="H2765" s="57">
        <v>443944030</v>
      </c>
      <c r="I2765" s="59">
        <v>0</v>
      </c>
      <c r="J2765" s="59">
        <v>0</v>
      </c>
      <c r="K2765" s="59">
        <v>0</v>
      </c>
      <c r="L2765" s="59">
        <v>1.47</v>
      </c>
      <c r="M2765" s="59">
        <v>9853.7900000000009</v>
      </c>
      <c r="N2765" s="58" t="s">
        <v>1893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60">
        <v>45919.808356481481</v>
      </c>
      <c r="B2766" s="61">
        <v>444715156</v>
      </c>
      <c r="C2766" s="62" t="s">
        <v>36</v>
      </c>
      <c r="D2766" s="62" t="s">
        <v>37</v>
      </c>
      <c r="E2766" s="62" t="s">
        <v>46</v>
      </c>
      <c r="F2766" s="62" t="s">
        <v>119</v>
      </c>
      <c r="G2766" s="63">
        <v>3668.2</v>
      </c>
      <c r="H2766" s="61">
        <v>443944031</v>
      </c>
      <c r="I2766" s="63">
        <v>0</v>
      </c>
      <c r="J2766" s="63">
        <v>0</v>
      </c>
      <c r="K2766" s="63">
        <v>0</v>
      </c>
      <c r="L2766" s="63">
        <v>1.47</v>
      </c>
      <c r="M2766" s="63">
        <v>9855.26</v>
      </c>
      <c r="N2766" s="62" t="s">
        <v>1893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6">
        <v>45919.809479166666</v>
      </c>
      <c r="B2767" s="57">
        <v>444715909</v>
      </c>
      <c r="C2767" s="58" t="s">
        <v>36</v>
      </c>
      <c r="D2767" s="58" t="s">
        <v>38</v>
      </c>
      <c r="E2767" s="58" t="s">
        <v>46</v>
      </c>
      <c r="F2767" s="58" t="s">
        <v>119</v>
      </c>
      <c r="G2767" s="59">
        <v>3666.94</v>
      </c>
      <c r="H2767" s="57">
        <v>443944780</v>
      </c>
      <c r="I2767" s="59">
        <v>0</v>
      </c>
      <c r="J2767" s="59">
        <v>0</v>
      </c>
      <c r="K2767" s="59">
        <v>0</v>
      </c>
      <c r="L2767" s="59">
        <v>-3.01</v>
      </c>
      <c r="M2767" s="59">
        <v>9852.25</v>
      </c>
      <c r="N2767" s="58" t="s">
        <v>1894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60">
        <v>45919.809687499997</v>
      </c>
      <c r="B2768" s="61">
        <v>444716196</v>
      </c>
      <c r="C2768" s="62" t="s">
        <v>36</v>
      </c>
      <c r="D2768" s="62" t="s">
        <v>37</v>
      </c>
      <c r="E2768" s="62" t="s">
        <v>46</v>
      </c>
      <c r="F2768" s="62" t="s">
        <v>119</v>
      </c>
      <c r="G2768" s="63">
        <v>3666.76</v>
      </c>
      <c r="H2768" s="61">
        <v>443945060</v>
      </c>
      <c r="I2768" s="63">
        <v>0</v>
      </c>
      <c r="J2768" s="63">
        <v>0</v>
      </c>
      <c r="K2768" s="63">
        <v>0</v>
      </c>
      <c r="L2768" s="63">
        <v>2.92</v>
      </c>
      <c r="M2768" s="63">
        <v>9855.17</v>
      </c>
      <c r="N2768" s="62" t="s">
        <v>1895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6">
        <v>45919.809687499997</v>
      </c>
      <c r="B2769" s="57">
        <v>444716197</v>
      </c>
      <c r="C2769" s="58" t="s">
        <v>36</v>
      </c>
      <c r="D2769" s="58" t="s">
        <v>37</v>
      </c>
      <c r="E2769" s="58" t="s">
        <v>46</v>
      </c>
      <c r="F2769" s="58" t="s">
        <v>119</v>
      </c>
      <c r="G2769" s="59">
        <v>3666.76</v>
      </c>
      <c r="H2769" s="57">
        <v>443945061</v>
      </c>
      <c r="I2769" s="59">
        <v>0</v>
      </c>
      <c r="J2769" s="59">
        <v>0</v>
      </c>
      <c r="K2769" s="59">
        <v>0</v>
      </c>
      <c r="L2769" s="59">
        <v>2.91</v>
      </c>
      <c r="M2769" s="59">
        <v>9858.08</v>
      </c>
      <c r="N2769" s="58" t="s">
        <v>1895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60">
        <v>45919.810057870367</v>
      </c>
      <c r="B2770" s="61">
        <v>444716464</v>
      </c>
      <c r="C2770" s="62" t="s">
        <v>36</v>
      </c>
      <c r="D2770" s="62" t="s">
        <v>37</v>
      </c>
      <c r="E2770" s="62" t="s">
        <v>46</v>
      </c>
      <c r="F2770" s="62" t="s">
        <v>119</v>
      </c>
      <c r="G2770" s="63">
        <v>3667.66</v>
      </c>
      <c r="H2770" s="61">
        <v>443945327</v>
      </c>
      <c r="I2770" s="63">
        <v>0</v>
      </c>
      <c r="J2770" s="63">
        <v>0</v>
      </c>
      <c r="K2770" s="63">
        <v>0</v>
      </c>
      <c r="L2770" s="63">
        <v>1.36</v>
      </c>
      <c r="M2770" s="63">
        <v>9859.44</v>
      </c>
      <c r="N2770" s="62" t="s">
        <v>1896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6">
        <v>45919.810057870367</v>
      </c>
      <c r="B2771" s="57">
        <v>444716465</v>
      </c>
      <c r="C2771" s="58" t="s">
        <v>36</v>
      </c>
      <c r="D2771" s="58" t="s">
        <v>37</v>
      </c>
      <c r="E2771" s="58" t="s">
        <v>46</v>
      </c>
      <c r="F2771" s="58" t="s">
        <v>119</v>
      </c>
      <c r="G2771" s="59">
        <v>3667.66</v>
      </c>
      <c r="H2771" s="57">
        <v>443945328</v>
      </c>
      <c r="I2771" s="59">
        <v>0</v>
      </c>
      <c r="J2771" s="59">
        <v>0</v>
      </c>
      <c r="K2771" s="59">
        <v>0</v>
      </c>
      <c r="L2771" s="59">
        <v>1.66</v>
      </c>
      <c r="M2771" s="59">
        <v>9861.1</v>
      </c>
      <c r="N2771" s="58" t="s">
        <v>1896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60">
        <v>45919.81013888889</v>
      </c>
      <c r="B2772" s="61">
        <v>444716483</v>
      </c>
      <c r="C2772" s="62" t="s">
        <v>36</v>
      </c>
      <c r="D2772" s="62" t="s">
        <v>38</v>
      </c>
      <c r="E2772" s="62" t="s">
        <v>45</v>
      </c>
      <c r="F2772" s="62" t="s">
        <v>119</v>
      </c>
      <c r="G2772" s="63">
        <v>3667.3</v>
      </c>
      <c r="H2772" s="61">
        <v>443945342</v>
      </c>
      <c r="I2772" s="63">
        <v>0</v>
      </c>
      <c r="J2772" s="63">
        <v>0</v>
      </c>
      <c r="K2772" s="63">
        <v>0</v>
      </c>
      <c r="L2772" s="63">
        <v>0</v>
      </c>
      <c r="M2772" s="63">
        <v>9861.1</v>
      </c>
      <c r="N2772" s="62" t="s">
        <v>1384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6">
        <v>45919.810150462959</v>
      </c>
      <c r="B2773" s="57">
        <v>444716484</v>
      </c>
      <c r="C2773" s="58" t="s">
        <v>36</v>
      </c>
      <c r="D2773" s="58" t="s">
        <v>38</v>
      </c>
      <c r="E2773" s="58" t="s">
        <v>45</v>
      </c>
      <c r="F2773" s="58" t="s">
        <v>119</v>
      </c>
      <c r="G2773" s="59">
        <v>3667.3</v>
      </c>
      <c r="H2773" s="57">
        <v>443945343</v>
      </c>
      <c r="I2773" s="59">
        <v>0</v>
      </c>
      <c r="J2773" s="59">
        <v>0</v>
      </c>
      <c r="K2773" s="59">
        <v>0</v>
      </c>
      <c r="L2773" s="59">
        <v>0</v>
      </c>
      <c r="M2773" s="59">
        <v>9861.1</v>
      </c>
      <c r="N2773" s="58" t="s">
        <v>115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60">
        <v>45919.810601851852</v>
      </c>
      <c r="B2774" s="61">
        <v>444716586</v>
      </c>
      <c r="C2774" s="62" t="s">
        <v>36</v>
      </c>
      <c r="D2774" s="62" t="s">
        <v>38</v>
      </c>
      <c r="E2774" s="62" t="s">
        <v>45</v>
      </c>
      <c r="F2774" s="62" t="s">
        <v>119</v>
      </c>
      <c r="G2774" s="63">
        <v>3667.71</v>
      </c>
      <c r="H2774" s="61">
        <v>443945445</v>
      </c>
      <c r="I2774" s="63">
        <v>0</v>
      </c>
      <c r="J2774" s="63">
        <v>0</v>
      </c>
      <c r="K2774" s="63">
        <v>0</v>
      </c>
      <c r="L2774" s="63">
        <v>0</v>
      </c>
      <c r="M2774" s="63">
        <v>9861.1</v>
      </c>
      <c r="N2774" s="62" t="s">
        <v>107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6">
        <v>45919.810601851852</v>
      </c>
      <c r="B2775" s="57">
        <v>444716587</v>
      </c>
      <c r="C2775" s="58" t="s">
        <v>36</v>
      </c>
      <c r="D2775" s="58" t="s">
        <v>38</v>
      </c>
      <c r="E2775" s="58" t="s">
        <v>45</v>
      </c>
      <c r="F2775" s="58" t="s">
        <v>119</v>
      </c>
      <c r="G2775" s="59">
        <v>3667.61</v>
      </c>
      <c r="H2775" s="57">
        <v>443945446</v>
      </c>
      <c r="I2775" s="59">
        <v>0</v>
      </c>
      <c r="J2775" s="59">
        <v>0</v>
      </c>
      <c r="K2775" s="59">
        <v>0</v>
      </c>
      <c r="L2775" s="59">
        <v>0</v>
      </c>
      <c r="M2775" s="59">
        <v>9861.1</v>
      </c>
      <c r="N2775" s="5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60">
        <v>45919.810613425929</v>
      </c>
      <c r="B2776" s="61">
        <v>444716588</v>
      </c>
      <c r="C2776" s="62" t="s">
        <v>36</v>
      </c>
      <c r="D2776" s="62" t="s">
        <v>38</v>
      </c>
      <c r="E2776" s="62" t="s">
        <v>45</v>
      </c>
      <c r="F2776" s="62" t="s">
        <v>119</v>
      </c>
      <c r="G2776" s="63">
        <v>3667.6</v>
      </c>
      <c r="H2776" s="61">
        <v>443945447</v>
      </c>
      <c r="I2776" s="63">
        <v>0</v>
      </c>
      <c r="J2776" s="63">
        <v>0</v>
      </c>
      <c r="K2776" s="63">
        <v>0</v>
      </c>
      <c r="L2776" s="63">
        <v>0</v>
      </c>
      <c r="M2776" s="63">
        <v>9861.1</v>
      </c>
      <c r="N2776" s="62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6">
        <v>45919.810613425929</v>
      </c>
      <c r="B2777" s="57">
        <v>444716589</v>
      </c>
      <c r="C2777" s="58" t="s">
        <v>36</v>
      </c>
      <c r="D2777" s="58" t="s">
        <v>38</v>
      </c>
      <c r="E2777" s="58" t="s">
        <v>45</v>
      </c>
      <c r="F2777" s="58" t="s">
        <v>119</v>
      </c>
      <c r="G2777" s="59">
        <v>3667.61</v>
      </c>
      <c r="H2777" s="57">
        <v>443945448</v>
      </c>
      <c r="I2777" s="59">
        <v>0</v>
      </c>
      <c r="J2777" s="59">
        <v>0</v>
      </c>
      <c r="K2777" s="59">
        <v>0</v>
      </c>
      <c r="L2777" s="59">
        <v>0</v>
      </c>
      <c r="M2777" s="59">
        <v>9861.1</v>
      </c>
      <c r="N2777" s="58" t="s">
        <v>108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60">
        <v>45919.810613425929</v>
      </c>
      <c r="B2778" s="61">
        <v>444716590</v>
      </c>
      <c r="C2778" s="62" t="s">
        <v>36</v>
      </c>
      <c r="D2778" s="62" t="s">
        <v>38</v>
      </c>
      <c r="E2778" s="62" t="s">
        <v>45</v>
      </c>
      <c r="F2778" s="62" t="s">
        <v>119</v>
      </c>
      <c r="G2778" s="63">
        <v>3667.6</v>
      </c>
      <c r="H2778" s="61">
        <v>443945449</v>
      </c>
      <c r="I2778" s="63">
        <v>0</v>
      </c>
      <c r="J2778" s="63">
        <v>0</v>
      </c>
      <c r="K2778" s="63">
        <v>0</v>
      </c>
      <c r="L2778" s="63">
        <v>0</v>
      </c>
      <c r="M2778" s="63">
        <v>9861.1</v>
      </c>
      <c r="N2778" s="62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6">
        <v>45919.810891203706</v>
      </c>
      <c r="B2779" s="57">
        <v>444716696</v>
      </c>
      <c r="C2779" s="58" t="s">
        <v>36</v>
      </c>
      <c r="D2779" s="58" t="s">
        <v>37</v>
      </c>
      <c r="E2779" s="58" t="s">
        <v>46</v>
      </c>
      <c r="F2779" s="58" t="s">
        <v>119</v>
      </c>
      <c r="G2779" s="59">
        <v>3668.12</v>
      </c>
      <c r="H2779" s="57">
        <v>443945558</v>
      </c>
      <c r="I2779" s="59">
        <v>0</v>
      </c>
      <c r="J2779" s="59">
        <v>0</v>
      </c>
      <c r="K2779" s="59">
        <v>0</v>
      </c>
      <c r="L2779" s="59">
        <v>1.54</v>
      </c>
      <c r="M2779" s="59">
        <v>9862.64</v>
      </c>
      <c r="N2779" s="58" t="s">
        <v>1024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60">
        <v>45919.810949074075</v>
      </c>
      <c r="B2780" s="61">
        <v>444716705</v>
      </c>
      <c r="C2780" s="62" t="s">
        <v>36</v>
      </c>
      <c r="D2780" s="62" t="s">
        <v>38</v>
      </c>
      <c r="E2780" s="62" t="s">
        <v>45</v>
      </c>
      <c r="F2780" s="62" t="s">
        <v>119</v>
      </c>
      <c r="G2780" s="63">
        <v>3668.02</v>
      </c>
      <c r="H2780" s="61">
        <v>443945567</v>
      </c>
      <c r="I2780" s="63">
        <v>0</v>
      </c>
      <c r="J2780" s="63">
        <v>0</v>
      </c>
      <c r="K2780" s="63">
        <v>0</v>
      </c>
      <c r="L2780" s="63">
        <v>0</v>
      </c>
      <c r="M2780" s="63">
        <v>9862.64</v>
      </c>
      <c r="N2780" s="62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6">
        <v>45919.814293981479</v>
      </c>
      <c r="B2781" s="57">
        <v>444717757</v>
      </c>
      <c r="C2781" s="58" t="s">
        <v>36</v>
      </c>
      <c r="D2781" s="58" t="s">
        <v>37</v>
      </c>
      <c r="E2781" s="58" t="s">
        <v>46</v>
      </c>
      <c r="F2781" s="58" t="s">
        <v>119</v>
      </c>
      <c r="G2781" s="59">
        <v>3669.21</v>
      </c>
      <c r="H2781" s="57">
        <v>443946589</v>
      </c>
      <c r="I2781" s="59">
        <v>0</v>
      </c>
      <c r="J2781" s="59">
        <v>0</v>
      </c>
      <c r="K2781" s="59">
        <v>0</v>
      </c>
      <c r="L2781" s="59">
        <v>-1.6</v>
      </c>
      <c r="M2781" s="59">
        <v>9861.0400000000009</v>
      </c>
      <c r="N2781" s="58" t="s">
        <v>1897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60">
        <v>45919.822546296295</v>
      </c>
      <c r="B2782" s="61">
        <v>444720374</v>
      </c>
      <c r="C2782" s="62" t="s">
        <v>36</v>
      </c>
      <c r="D2782" s="62" t="s">
        <v>37</v>
      </c>
      <c r="E2782" s="62" t="s">
        <v>46</v>
      </c>
      <c r="F2782" s="62" t="s">
        <v>119</v>
      </c>
      <c r="G2782" s="63">
        <v>3670.22</v>
      </c>
      <c r="H2782" s="61">
        <v>443949143</v>
      </c>
      <c r="I2782" s="63">
        <v>0</v>
      </c>
      <c r="J2782" s="63">
        <v>0</v>
      </c>
      <c r="K2782" s="63">
        <v>0</v>
      </c>
      <c r="L2782" s="63">
        <v>-2.62</v>
      </c>
      <c r="M2782" s="63">
        <v>9858.42</v>
      </c>
      <c r="N2782" s="62" t="s">
        <v>1898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6">
        <v>45919.822627314818</v>
      </c>
      <c r="B2783" s="57">
        <v>444720402</v>
      </c>
      <c r="C2783" s="58" t="s">
        <v>36</v>
      </c>
      <c r="D2783" s="58" t="s">
        <v>37</v>
      </c>
      <c r="E2783" s="58" t="s">
        <v>46</v>
      </c>
      <c r="F2783" s="58" t="s">
        <v>119</v>
      </c>
      <c r="G2783" s="59">
        <v>3670.31</v>
      </c>
      <c r="H2783" s="57">
        <v>443949170</v>
      </c>
      <c r="I2783" s="59">
        <v>0</v>
      </c>
      <c r="J2783" s="59">
        <v>0</v>
      </c>
      <c r="K2783" s="59">
        <v>0</v>
      </c>
      <c r="L2783" s="59">
        <v>-3.01</v>
      </c>
      <c r="M2783" s="59">
        <v>9855.41</v>
      </c>
      <c r="N2783" s="58" t="s">
        <v>1899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60">
        <v>45919.822627314818</v>
      </c>
      <c r="B2784" s="61">
        <v>444720403</v>
      </c>
      <c r="C2784" s="62" t="s">
        <v>36</v>
      </c>
      <c r="D2784" s="62" t="s">
        <v>37</v>
      </c>
      <c r="E2784" s="62" t="s">
        <v>46</v>
      </c>
      <c r="F2784" s="62" t="s">
        <v>119</v>
      </c>
      <c r="G2784" s="63">
        <v>3670.31</v>
      </c>
      <c r="H2784" s="61">
        <v>443949171</v>
      </c>
      <c r="I2784" s="63">
        <v>0</v>
      </c>
      <c r="J2784" s="63">
        <v>0</v>
      </c>
      <c r="K2784" s="63">
        <v>0</v>
      </c>
      <c r="L2784" s="63">
        <v>-3.01</v>
      </c>
      <c r="M2784" s="63">
        <v>9852.4</v>
      </c>
      <c r="N2784" s="62" t="s">
        <v>1899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6">
        <v>45919.82298611111</v>
      </c>
      <c r="B2785" s="57">
        <v>444720732</v>
      </c>
      <c r="C2785" s="58" t="s">
        <v>36</v>
      </c>
      <c r="D2785" s="58" t="s">
        <v>37</v>
      </c>
      <c r="E2785" s="58" t="s">
        <v>45</v>
      </c>
      <c r="F2785" s="58" t="s">
        <v>119</v>
      </c>
      <c r="G2785" s="59">
        <v>3670.26</v>
      </c>
      <c r="H2785" s="57">
        <v>443949495</v>
      </c>
      <c r="I2785" s="59">
        <v>0</v>
      </c>
      <c r="J2785" s="59">
        <v>0</v>
      </c>
      <c r="K2785" s="59">
        <v>0</v>
      </c>
      <c r="L2785" s="59">
        <v>0</v>
      </c>
      <c r="M2785" s="59">
        <v>9852.4</v>
      </c>
      <c r="N2785" s="58" t="s">
        <v>115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60">
        <v>45919.823206018518</v>
      </c>
      <c r="B2786" s="61">
        <v>444720902</v>
      </c>
      <c r="C2786" s="62" t="s">
        <v>36</v>
      </c>
      <c r="D2786" s="62" t="s">
        <v>37</v>
      </c>
      <c r="E2786" s="62" t="s">
        <v>46</v>
      </c>
      <c r="F2786" s="62" t="s">
        <v>119</v>
      </c>
      <c r="G2786" s="63">
        <v>3670.78</v>
      </c>
      <c r="H2786" s="61">
        <v>443949666</v>
      </c>
      <c r="I2786" s="63">
        <v>0</v>
      </c>
      <c r="J2786" s="63">
        <v>0</v>
      </c>
      <c r="K2786" s="63">
        <v>0</v>
      </c>
      <c r="L2786" s="63">
        <v>-3.07</v>
      </c>
      <c r="M2786" s="63">
        <v>9849.33</v>
      </c>
      <c r="N2786" s="62" t="s">
        <v>1900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6">
        <v>45919.823206018518</v>
      </c>
      <c r="B2787" s="57">
        <v>444720905</v>
      </c>
      <c r="C2787" s="58" t="s">
        <v>36</v>
      </c>
      <c r="D2787" s="58" t="s">
        <v>37</v>
      </c>
      <c r="E2787" s="58" t="s">
        <v>46</v>
      </c>
      <c r="F2787" s="58" t="s">
        <v>119</v>
      </c>
      <c r="G2787" s="59">
        <v>3670.78</v>
      </c>
      <c r="H2787" s="57">
        <v>443949667</v>
      </c>
      <c r="I2787" s="59">
        <v>0</v>
      </c>
      <c r="J2787" s="59">
        <v>0</v>
      </c>
      <c r="K2787" s="59">
        <v>0</v>
      </c>
      <c r="L2787" s="59">
        <v>-3.17</v>
      </c>
      <c r="M2787" s="59">
        <v>9846.16</v>
      </c>
      <c r="N2787" s="58" t="s">
        <v>1901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60">
        <v>45919.823206018518</v>
      </c>
      <c r="B2788" s="61">
        <v>444720907</v>
      </c>
      <c r="C2788" s="62" t="s">
        <v>36</v>
      </c>
      <c r="D2788" s="62" t="s">
        <v>37</v>
      </c>
      <c r="E2788" s="62" t="s">
        <v>46</v>
      </c>
      <c r="F2788" s="62" t="s">
        <v>119</v>
      </c>
      <c r="G2788" s="63">
        <v>3670.78</v>
      </c>
      <c r="H2788" s="61">
        <v>443949668</v>
      </c>
      <c r="I2788" s="63">
        <v>0</v>
      </c>
      <c r="J2788" s="63">
        <v>0</v>
      </c>
      <c r="K2788" s="63">
        <v>0</v>
      </c>
      <c r="L2788" s="63">
        <v>-3.18</v>
      </c>
      <c r="M2788" s="63">
        <v>9842.98</v>
      </c>
      <c r="N2788" s="62" t="s">
        <v>1901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6">
        <v>45919.823680555557</v>
      </c>
      <c r="B2789" s="57">
        <v>444721100</v>
      </c>
      <c r="C2789" s="58" t="s">
        <v>36</v>
      </c>
      <c r="D2789" s="58" t="s">
        <v>37</v>
      </c>
      <c r="E2789" s="58" t="s">
        <v>45</v>
      </c>
      <c r="F2789" s="58" t="s">
        <v>119</v>
      </c>
      <c r="G2789" s="59">
        <v>3670.52</v>
      </c>
      <c r="H2789" s="57">
        <v>443949860</v>
      </c>
      <c r="I2789" s="59">
        <v>0</v>
      </c>
      <c r="J2789" s="59">
        <v>0</v>
      </c>
      <c r="K2789" s="59">
        <v>0</v>
      </c>
      <c r="L2789" s="59">
        <v>0</v>
      </c>
      <c r="M2789" s="59">
        <v>9842.98</v>
      </c>
      <c r="N2789" s="58" t="s">
        <v>1384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60">
        <v>45919.82402777778</v>
      </c>
      <c r="B2790" s="61">
        <v>444721292</v>
      </c>
      <c r="C2790" s="62" t="s">
        <v>36</v>
      </c>
      <c r="D2790" s="62" t="s">
        <v>37</v>
      </c>
      <c r="E2790" s="62" t="s">
        <v>45</v>
      </c>
      <c r="F2790" s="62" t="s">
        <v>119</v>
      </c>
      <c r="G2790" s="63">
        <v>3670.1</v>
      </c>
      <c r="H2790" s="61">
        <v>443950048</v>
      </c>
      <c r="I2790" s="63">
        <v>0</v>
      </c>
      <c r="J2790" s="63">
        <v>0</v>
      </c>
      <c r="K2790" s="63">
        <v>0</v>
      </c>
      <c r="L2790" s="63">
        <v>0</v>
      </c>
      <c r="M2790" s="63">
        <v>9842.98</v>
      </c>
      <c r="N2790" s="62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6">
        <v>45919.82402777778</v>
      </c>
      <c r="B2791" s="57">
        <v>444721293</v>
      </c>
      <c r="C2791" s="58" t="s">
        <v>36</v>
      </c>
      <c r="D2791" s="58" t="s">
        <v>37</v>
      </c>
      <c r="E2791" s="58" t="s">
        <v>45</v>
      </c>
      <c r="F2791" s="58" t="s">
        <v>119</v>
      </c>
      <c r="G2791" s="59">
        <v>3670.1</v>
      </c>
      <c r="H2791" s="57">
        <v>443950049</v>
      </c>
      <c r="I2791" s="59">
        <v>0</v>
      </c>
      <c r="J2791" s="59">
        <v>0</v>
      </c>
      <c r="K2791" s="59">
        <v>0</v>
      </c>
      <c r="L2791" s="59">
        <v>0</v>
      </c>
      <c r="M2791" s="59">
        <v>9842.98</v>
      </c>
      <c r="N2791" s="5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60">
        <v>45919.82403935185</v>
      </c>
      <c r="B2792" s="61">
        <v>444721295</v>
      </c>
      <c r="C2792" s="62" t="s">
        <v>36</v>
      </c>
      <c r="D2792" s="62" t="s">
        <v>37</v>
      </c>
      <c r="E2792" s="62" t="s">
        <v>45</v>
      </c>
      <c r="F2792" s="62" t="s">
        <v>119</v>
      </c>
      <c r="G2792" s="63">
        <v>3670.1</v>
      </c>
      <c r="H2792" s="61">
        <v>443950051</v>
      </c>
      <c r="I2792" s="63">
        <v>0</v>
      </c>
      <c r="J2792" s="63">
        <v>0</v>
      </c>
      <c r="K2792" s="63">
        <v>0</v>
      </c>
      <c r="L2792" s="63">
        <v>0</v>
      </c>
      <c r="M2792" s="63">
        <v>9842.98</v>
      </c>
      <c r="N2792" s="62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6">
        <v>45919.831469907411</v>
      </c>
      <c r="B2793" s="57">
        <v>444723132</v>
      </c>
      <c r="C2793" s="58" t="s">
        <v>36</v>
      </c>
      <c r="D2793" s="58" t="s">
        <v>38</v>
      </c>
      <c r="E2793" s="58" t="s">
        <v>46</v>
      </c>
      <c r="F2793" s="58" t="s">
        <v>119</v>
      </c>
      <c r="G2793" s="59">
        <v>3667.58</v>
      </c>
      <c r="H2793" s="57">
        <v>443951858</v>
      </c>
      <c r="I2793" s="59">
        <v>0</v>
      </c>
      <c r="J2793" s="59">
        <v>0</v>
      </c>
      <c r="K2793" s="59">
        <v>0</v>
      </c>
      <c r="L2793" s="59">
        <v>-2.52</v>
      </c>
      <c r="M2793" s="59">
        <v>9840.4599999999991</v>
      </c>
      <c r="N2793" s="58" t="s">
        <v>1902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60">
        <v>45919.831493055557</v>
      </c>
      <c r="B2794" s="61">
        <v>444723137</v>
      </c>
      <c r="C2794" s="62" t="s">
        <v>36</v>
      </c>
      <c r="D2794" s="62" t="s">
        <v>38</v>
      </c>
      <c r="E2794" s="62" t="s">
        <v>46</v>
      </c>
      <c r="F2794" s="62" t="s">
        <v>119</v>
      </c>
      <c r="G2794" s="63">
        <v>3667.51</v>
      </c>
      <c r="H2794" s="61">
        <v>443951863</v>
      </c>
      <c r="I2794" s="63">
        <v>0</v>
      </c>
      <c r="J2794" s="63">
        <v>0</v>
      </c>
      <c r="K2794" s="63">
        <v>0</v>
      </c>
      <c r="L2794" s="63">
        <v>-3.01</v>
      </c>
      <c r="M2794" s="63">
        <v>9837.4500000000007</v>
      </c>
      <c r="N2794" s="62" t="s">
        <v>1903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6">
        <v>45919.832013888888</v>
      </c>
      <c r="B2795" s="57">
        <v>444723334</v>
      </c>
      <c r="C2795" s="58" t="s">
        <v>36</v>
      </c>
      <c r="D2795" s="58" t="s">
        <v>38</v>
      </c>
      <c r="E2795" s="58" t="s">
        <v>45</v>
      </c>
      <c r="F2795" s="58" t="s">
        <v>119</v>
      </c>
      <c r="G2795" s="59">
        <v>3667.81</v>
      </c>
      <c r="H2795" s="57">
        <v>443952059</v>
      </c>
      <c r="I2795" s="59">
        <v>0</v>
      </c>
      <c r="J2795" s="59">
        <v>0</v>
      </c>
      <c r="K2795" s="59">
        <v>0</v>
      </c>
      <c r="L2795" s="59">
        <v>0</v>
      </c>
      <c r="M2795" s="59">
        <v>9837.4500000000007</v>
      </c>
      <c r="N2795" s="58" t="s">
        <v>1384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60">
        <v>45919.832708333335</v>
      </c>
      <c r="B2796" s="61">
        <v>444723467</v>
      </c>
      <c r="C2796" s="62" t="s">
        <v>36</v>
      </c>
      <c r="D2796" s="62" t="s">
        <v>38</v>
      </c>
      <c r="E2796" s="62" t="s">
        <v>45</v>
      </c>
      <c r="F2796" s="62" t="s">
        <v>119</v>
      </c>
      <c r="G2796" s="63">
        <v>3668.22</v>
      </c>
      <c r="H2796" s="61">
        <v>443952170</v>
      </c>
      <c r="I2796" s="63">
        <v>0</v>
      </c>
      <c r="J2796" s="63">
        <v>0</v>
      </c>
      <c r="K2796" s="63">
        <v>0</v>
      </c>
      <c r="L2796" s="63">
        <v>0</v>
      </c>
      <c r="M2796" s="63">
        <v>9837.4500000000007</v>
      </c>
      <c r="N2796" s="62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6">
        <v>45919.832708333335</v>
      </c>
      <c r="B2797" s="57">
        <v>444723468</v>
      </c>
      <c r="C2797" s="58" t="s">
        <v>36</v>
      </c>
      <c r="D2797" s="58" t="s">
        <v>38</v>
      </c>
      <c r="E2797" s="58" t="s">
        <v>45</v>
      </c>
      <c r="F2797" s="58" t="s">
        <v>119</v>
      </c>
      <c r="G2797" s="59">
        <v>3668.22</v>
      </c>
      <c r="H2797" s="57">
        <v>443952171</v>
      </c>
      <c r="I2797" s="59">
        <v>0</v>
      </c>
      <c r="J2797" s="59">
        <v>0</v>
      </c>
      <c r="K2797" s="59">
        <v>0</v>
      </c>
      <c r="L2797" s="59">
        <v>0</v>
      </c>
      <c r="M2797" s="59">
        <v>9837.4500000000007</v>
      </c>
      <c r="N2797" s="58" t="s">
        <v>108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60">
        <v>45919.832719907405</v>
      </c>
      <c r="B2798" s="61">
        <v>444723470</v>
      </c>
      <c r="C2798" s="62" t="s">
        <v>36</v>
      </c>
      <c r="D2798" s="62" t="s">
        <v>38</v>
      </c>
      <c r="E2798" s="62" t="s">
        <v>45</v>
      </c>
      <c r="F2798" s="62" t="s">
        <v>119</v>
      </c>
      <c r="G2798" s="63">
        <v>3668.22</v>
      </c>
      <c r="H2798" s="61">
        <v>443952173</v>
      </c>
      <c r="I2798" s="63">
        <v>0</v>
      </c>
      <c r="J2798" s="63">
        <v>0</v>
      </c>
      <c r="K2798" s="63">
        <v>0</v>
      </c>
      <c r="L2798" s="63">
        <v>0</v>
      </c>
      <c r="M2798" s="63">
        <v>9837.4500000000007</v>
      </c>
      <c r="N2798" s="62" t="s">
        <v>107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6">
        <v>45919.83457175926</v>
      </c>
      <c r="B2799" s="57">
        <v>444724116</v>
      </c>
      <c r="C2799" s="58" t="s">
        <v>36</v>
      </c>
      <c r="D2799" s="58" t="s">
        <v>37</v>
      </c>
      <c r="E2799" s="58" t="s">
        <v>46</v>
      </c>
      <c r="F2799" s="58" t="s">
        <v>119</v>
      </c>
      <c r="G2799" s="59">
        <v>3669.73</v>
      </c>
      <c r="H2799" s="57">
        <v>443952823</v>
      </c>
      <c r="I2799" s="59">
        <v>0</v>
      </c>
      <c r="J2799" s="59">
        <v>0</v>
      </c>
      <c r="K2799" s="59">
        <v>0</v>
      </c>
      <c r="L2799" s="59">
        <v>-1.51</v>
      </c>
      <c r="M2799" s="59">
        <v>9835.94</v>
      </c>
      <c r="N2799" s="58" t="s">
        <v>1048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60">
        <v>45919.834675925929</v>
      </c>
      <c r="B2800" s="61">
        <v>444724157</v>
      </c>
      <c r="C2800" s="62" t="s">
        <v>36</v>
      </c>
      <c r="D2800" s="62" t="s">
        <v>37</v>
      </c>
      <c r="E2800" s="62" t="s">
        <v>45</v>
      </c>
      <c r="F2800" s="62" t="s">
        <v>119</v>
      </c>
      <c r="G2800" s="63">
        <v>3669.67</v>
      </c>
      <c r="H2800" s="61">
        <v>443952864</v>
      </c>
      <c r="I2800" s="63">
        <v>0</v>
      </c>
      <c r="J2800" s="63">
        <v>0</v>
      </c>
      <c r="K2800" s="63">
        <v>0</v>
      </c>
      <c r="L2800" s="63">
        <v>0</v>
      </c>
      <c r="M2800" s="63">
        <v>9835.94</v>
      </c>
      <c r="N2800" s="62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6">
        <v>45919.834675925929</v>
      </c>
      <c r="B2801" s="57">
        <v>444724158</v>
      </c>
      <c r="C2801" s="58" t="s">
        <v>36</v>
      </c>
      <c r="D2801" s="58" t="s">
        <v>37</v>
      </c>
      <c r="E2801" s="58" t="s">
        <v>45</v>
      </c>
      <c r="F2801" s="58" t="s">
        <v>119</v>
      </c>
      <c r="G2801" s="59">
        <v>3669.67</v>
      </c>
      <c r="H2801" s="57">
        <v>443952865</v>
      </c>
      <c r="I2801" s="59">
        <v>0</v>
      </c>
      <c r="J2801" s="59">
        <v>0</v>
      </c>
      <c r="K2801" s="59">
        <v>0</v>
      </c>
      <c r="L2801" s="59">
        <v>0</v>
      </c>
      <c r="M2801" s="59">
        <v>9835.94</v>
      </c>
      <c r="N2801" s="5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60">
        <v>45919.834687499999</v>
      </c>
      <c r="B2802" s="61">
        <v>444724171</v>
      </c>
      <c r="C2802" s="62" t="s">
        <v>36</v>
      </c>
      <c r="D2802" s="62" t="s">
        <v>37</v>
      </c>
      <c r="E2802" s="62" t="s">
        <v>45</v>
      </c>
      <c r="F2802" s="62" t="s">
        <v>119</v>
      </c>
      <c r="G2802" s="63">
        <v>3669.66</v>
      </c>
      <c r="H2802" s="61">
        <v>443952880</v>
      </c>
      <c r="I2802" s="63">
        <v>0</v>
      </c>
      <c r="J2802" s="63">
        <v>0</v>
      </c>
      <c r="K2802" s="63">
        <v>0</v>
      </c>
      <c r="L2802" s="63">
        <v>0</v>
      </c>
      <c r="M2802" s="63">
        <v>9835.94</v>
      </c>
      <c r="N2802" s="62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6">
        <v>45919.839895833335</v>
      </c>
      <c r="B2803" s="57">
        <v>444725720</v>
      </c>
      <c r="C2803" s="58" t="s">
        <v>36</v>
      </c>
      <c r="D2803" s="58" t="s">
        <v>37</v>
      </c>
      <c r="E2803" s="58" t="s">
        <v>46</v>
      </c>
      <c r="F2803" s="58" t="s">
        <v>119</v>
      </c>
      <c r="G2803" s="59">
        <v>3670.7</v>
      </c>
      <c r="H2803" s="57">
        <v>443954403</v>
      </c>
      <c r="I2803" s="59">
        <v>0</v>
      </c>
      <c r="J2803" s="59">
        <v>0</v>
      </c>
      <c r="K2803" s="59">
        <v>0</v>
      </c>
      <c r="L2803" s="59">
        <v>-2.48</v>
      </c>
      <c r="M2803" s="59">
        <v>9833.4599999999991</v>
      </c>
      <c r="N2803" s="58" t="s">
        <v>1904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60">
        <v>45919.840231481481</v>
      </c>
      <c r="B2804" s="61">
        <v>444725850</v>
      </c>
      <c r="C2804" s="62" t="s">
        <v>36</v>
      </c>
      <c r="D2804" s="62" t="s">
        <v>37</v>
      </c>
      <c r="E2804" s="62" t="s">
        <v>45</v>
      </c>
      <c r="F2804" s="62" t="s">
        <v>119</v>
      </c>
      <c r="G2804" s="63">
        <v>3670.14</v>
      </c>
      <c r="H2804" s="61">
        <v>443954532</v>
      </c>
      <c r="I2804" s="63">
        <v>0</v>
      </c>
      <c r="J2804" s="63">
        <v>0</v>
      </c>
      <c r="K2804" s="63">
        <v>0</v>
      </c>
      <c r="L2804" s="63">
        <v>0</v>
      </c>
      <c r="M2804" s="63">
        <v>9833.4599999999991</v>
      </c>
      <c r="N2804" s="62" t="s">
        <v>108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6">
        <v>45919.840231481481</v>
      </c>
      <c r="B2805" s="57">
        <v>444725851</v>
      </c>
      <c r="C2805" s="58" t="s">
        <v>36</v>
      </c>
      <c r="D2805" s="58" t="s">
        <v>37</v>
      </c>
      <c r="E2805" s="58" t="s">
        <v>45</v>
      </c>
      <c r="F2805" s="58" t="s">
        <v>119</v>
      </c>
      <c r="G2805" s="59">
        <v>3670.14</v>
      </c>
      <c r="H2805" s="57">
        <v>443954533</v>
      </c>
      <c r="I2805" s="59">
        <v>0</v>
      </c>
      <c r="J2805" s="59">
        <v>0</v>
      </c>
      <c r="K2805" s="59">
        <v>0</v>
      </c>
      <c r="L2805" s="59">
        <v>0</v>
      </c>
      <c r="M2805" s="59">
        <v>9833.4599999999991</v>
      </c>
      <c r="N2805" s="5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60">
        <v>45919.841249999998</v>
      </c>
      <c r="B2806" s="61">
        <v>444726060</v>
      </c>
      <c r="C2806" s="62" t="s">
        <v>36</v>
      </c>
      <c r="D2806" s="62" t="s">
        <v>37</v>
      </c>
      <c r="E2806" s="62" t="s">
        <v>46</v>
      </c>
      <c r="F2806" s="62" t="s">
        <v>119</v>
      </c>
      <c r="G2806" s="63">
        <v>3670.78</v>
      </c>
      <c r="H2806" s="61">
        <v>443954730</v>
      </c>
      <c r="I2806" s="63">
        <v>0</v>
      </c>
      <c r="J2806" s="63">
        <v>0</v>
      </c>
      <c r="K2806" s="63">
        <v>0</v>
      </c>
      <c r="L2806" s="63">
        <v>-2.97</v>
      </c>
      <c r="M2806" s="63">
        <v>9830.49</v>
      </c>
      <c r="N2806" s="62" t="s">
        <v>1905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6">
        <v>45919.841516203705</v>
      </c>
      <c r="B2807" s="57">
        <v>444726128</v>
      </c>
      <c r="C2807" s="58" t="s">
        <v>36</v>
      </c>
      <c r="D2807" s="58" t="s">
        <v>37</v>
      </c>
      <c r="E2807" s="58" t="s">
        <v>46</v>
      </c>
      <c r="F2807" s="58" t="s">
        <v>119</v>
      </c>
      <c r="G2807" s="59">
        <v>3670.99</v>
      </c>
      <c r="H2807" s="57">
        <v>443954798</v>
      </c>
      <c r="I2807" s="59">
        <v>0</v>
      </c>
      <c r="J2807" s="59">
        <v>0</v>
      </c>
      <c r="K2807" s="59">
        <v>0</v>
      </c>
      <c r="L2807" s="59">
        <v>-2.97</v>
      </c>
      <c r="M2807" s="59">
        <v>9827.52</v>
      </c>
      <c r="N2807" s="58" t="s">
        <v>1906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60">
        <v>45919.841967592591</v>
      </c>
      <c r="B2808" s="61">
        <v>444726272</v>
      </c>
      <c r="C2808" s="62" t="s">
        <v>36</v>
      </c>
      <c r="D2808" s="62" t="s">
        <v>37</v>
      </c>
      <c r="E2808" s="62" t="s">
        <v>45</v>
      </c>
      <c r="F2808" s="62" t="s">
        <v>119</v>
      </c>
      <c r="G2808" s="63">
        <v>3670.95</v>
      </c>
      <c r="H2808" s="61">
        <v>443954937</v>
      </c>
      <c r="I2808" s="63">
        <v>0</v>
      </c>
      <c r="J2808" s="63">
        <v>0</v>
      </c>
      <c r="K2808" s="63">
        <v>0</v>
      </c>
      <c r="L2808" s="63">
        <v>0</v>
      </c>
      <c r="M2808" s="63">
        <v>9827.52</v>
      </c>
      <c r="N2808" s="62" t="s">
        <v>1384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6">
        <v>45919.842349537037</v>
      </c>
      <c r="B2809" s="57">
        <v>444726332</v>
      </c>
      <c r="C2809" s="58" t="s">
        <v>36</v>
      </c>
      <c r="D2809" s="58" t="s">
        <v>37</v>
      </c>
      <c r="E2809" s="58" t="s">
        <v>46</v>
      </c>
      <c r="F2809" s="58" t="s">
        <v>119</v>
      </c>
      <c r="G2809" s="59">
        <v>3671.23</v>
      </c>
      <c r="H2809" s="57">
        <v>443954996</v>
      </c>
      <c r="I2809" s="59">
        <v>0</v>
      </c>
      <c r="J2809" s="59">
        <v>0</v>
      </c>
      <c r="K2809" s="59">
        <v>0</v>
      </c>
      <c r="L2809" s="59">
        <v>-3.01</v>
      </c>
      <c r="M2809" s="59">
        <v>9824.51</v>
      </c>
      <c r="N2809" s="58" t="s">
        <v>1907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60">
        <v>45919.842430555553</v>
      </c>
      <c r="B2810" s="61">
        <v>444726365</v>
      </c>
      <c r="C2810" s="62" t="s">
        <v>36</v>
      </c>
      <c r="D2810" s="62" t="s">
        <v>37</v>
      </c>
      <c r="E2810" s="62" t="s">
        <v>45</v>
      </c>
      <c r="F2810" s="62" t="s">
        <v>119</v>
      </c>
      <c r="G2810" s="63">
        <v>3670.86</v>
      </c>
      <c r="H2810" s="61">
        <v>443955026</v>
      </c>
      <c r="I2810" s="63">
        <v>0</v>
      </c>
      <c r="J2810" s="63">
        <v>0</v>
      </c>
      <c r="K2810" s="63">
        <v>0</v>
      </c>
      <c r="L2810" s="63">
        <v>0</v>
      </c>
      <c r="M2810" s="63">
        <v>9824.51</v>
      </c>
      <c r="N2810" s="62" t="s">
        <v>107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6">
        <v>45919.842430555553</v>
      </c>
      <c r="B2811" s="57">
        <v>444726366</v>
      </c>
      <c r="C2811" s="58" t="s">
        <v>36</v>
      </c>
      <c r="D2811" s="58" t="s">
        <v>37</v>
      </c>
      <c r="E2811" s="58" t="s">
        <v>45</v>
      </c>
      <c r="F2811" s="58" t="s">
        <v>119</v>
      </c>
      <c r="G2811" s="59">
        <v>3670.86</v>
      </c>
      <c r="H2811" s="57">
        <v>443955027</v>
      </c>
      <c r="I2811" s="59">
        <v>0</v>
      </c>
      <c r="J2811" s="59">
        <v>0</v>
      </c>
      <c r="K2811" s="59">
        <v>0</v>
      </c>
      <c r="L2811" s="59">
        <v>0</v>
      </c>
      <c r="M2811" s="59">
        <v>9824.51</v>
      </c>
      <c r="N2811" s="5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60">
        <v>45919.84652777778</v>
      </c>
      <c r="B2812" s="61">
        <v>444727745</v>
      </c>
      <c r="C2812" s="62" t="s">
        <v>36</v>
      </c>
      <c r="D2812" s="62" t="s">
        <v>38</v>
      </c>
      <c r="E2812" s="62" t="s">
        <v>46</v>
      </c>
      <c r="F2812" s="62" t="s">
        <v>119</v>
      </c>
      <c r="G2812" s="63">
        <v>3671.6</v>
      </c>
      <c r="H2812" s="61">
        <v>443956374</v>
      </c>
      <c r="I2812" s="63">
        <v>0</v>
      </c>
      <c r="J2812" s="63">
        <v>0</v>
      </c>
      <c r="K2812" s="63">
        <v>0</v>
      </c>
      <c r="L2812" s="63">
        <v>1.5</v>
      </c>
      <c r="M2812" s="63">
        <v>9826.01</v>
      </c>
      <c r="N2812" s="62" t="s">
        <v>1908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6">
        <v>45919.846574074072</v>
      </c>
      <c r="B2813" s="57">
        <v>444727760</v>
      </c>
      <c r="C2813" s="58" t="s">
        <v>36</v>
      </c>
      <c r="D2813" s="58" t="s">
        <v>38</v>
      </c>
      <c r="E2813" s="58" t="s">
        <v>46</v>
      </c>
      <c r="F2813" s="58" t="s">
        <v>119</v>
      </c>
      <c r="G2813" s="59">
        <v>3671.64</v>
      </c>
      <c r="H2813" s="57">
        <v>443956389</v>
      </c>
      <c r="I2813" s="59">
        <v>0</v>
      </c>
      <c r="J2813" s="59">
        <v>0</v>
      </c>
      <c r="K2813" s="59">
        <v>0</v>
      </c>
      <c r="L2813" s="59">
        <v>1.5</v>
      </c>
      <c r="M2813" s="59">
        <v>9827.51</v>
      </c>
      <c r="N2813" s="58" t="s">
        <v>1909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60">
        <v>45919.84684027778</v>
      </c>
      <c r="B2814" s="61">
        <v>444727999</v>
      </c>
      <c r="C2814" s="62" t="s">
        <v>36</v>
      </c>
      <c r="D2814" s="62" t="s">
        <v>37</v>
      </c>
      <c r="E2814" s="62" t="s">
        <v>46</v>
      </c>
      <c r="F2814" s="62" t="s">
        <v>119</v>
      </c>
      <c r="G2814" s="63">
        <v>3672.03</v>
      </c>
      <c r="H2814" s="61">
        <v>443956629</v>
      </c>
      <c r="I2814" s="63">
        <v>0</v>
      </c>
      <c r="J2814" s="63">
        <v>0</v>
      </c>
      <c r="K2814" s="63">
        <v>0</v>
      </c>
      <c r="L2814" s="63">
        <v>-3.01</v>
      </c>
      <c r="M2814" s="63">
        <v>9824.5</v>
      </c>
      <c r="N2814" s="62" t="s">
        <v>1910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6">
        <v>45919.84684027778</v>
      </c>
      <c r="B2815" s="57">
        <v>444728000</v>
      </c>
      <c r="C2815" s="58" t="s">
        <v>36</v>
      </c>
      <c r="D2815" s="58" t="s">
        <v>37</v>
      </c>
      <c r="E2815" s="58" t="s">
        <v>46</v>
      </c>
      <c r="F2815" s="58" t="s">
        <v>119</v>
      </c>
      <c r="G2815" s="59">
        <v>3672.03</v>
      </c>
      <c r="H2815" s="57">
        <v>443956630</v>
      </c>
      <c r="I2815" s="59">
        <v>0</v>
      </c>
      <c r="J2815" s="59">
        <v>0</v>
      </c>
      <c r="K2815" s="59">
        <v>0</v>
      </c>
      <c r="L2815" s="59">
        <v>-3.01</v>
      </c>
      <c r="M2815" s="59">
        <v>9821.49</v>
      </c>
      <c r="N2815" s="58" t="s">
        <v>1910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60">
        <v>45919.847986111112</v>
      </c>
      <c r="B2816" s="61">
        <v>444728769</v>
      </c>
      <c r="C2816" s="62" t="s">
        <v>36</v>
      </c>
      <c r="D2816" s="62" t="s">
        <v>37</v>
      </c>
      <c r="E2816" s="62" t="s">
        <v>45</v>
      </c>
      <c r="F2816" s="62" t="s">
        <v>119</v>
      </c>
      <c r="G2816" s="63">
        <v>3672.03</v>
      </c>
      <c r="H2816" s="61">
        <v>443957383</v>
      </c>
      <c r="I2816" s="63">
        <v>0</v>
      </c>
      <c r="J2816" s="63">
        <v>0</v>
      </c>
      <c r="K2816" s="63">
        <v>0</v>
      </c>
      <c r="L2816" s="63">
        <v>0</v>
      </c>
      <c r="M2816" s="63">
        <v>9821.49</v>
      </c>
      <c r="N2816" s="62" t="s">
        <v>114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6">
        <v>45919.847986111112</v>
      </c>
      <c r="B2817" s="57">
        <v>444728770</v>
      </c>
      <c r="C2817" s="58" t="s">
        <v>36</v>
      </c>
      <c r="D2817" s="58" t="s">
        <v>37</v>
      </c>
      <c r="E2817" s="58" t="s">
        <v>45</v>
      </c>
      <c r="F2817" s="58" t="s">
        <v>119</v>
      </c>
      <c r="G2817" s="59">
        <v>3672.03</v>
      </c>
      <c r="H2817" s="57">
        <v>443957384</v>
      </c>
      <c r="I2817" s="59">
        <v>0</v>
      </c>
      <c r="J2817" s="59">
        <v>0</v>
      </c>
      <c r="K2817" s="59">
        <v>0</v>
      </c>
      <c r="L2817" s="59">
        <v>0</v>
      </c>
      <c r="M2817" s="59">
        <v>9821.49</v>
      </c>
      <c r="N2817" s="58" t="s">
        <v>118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60">
        <v>45919.848391203705</v>
      </c>
      <c r="B2818" s="61">
        <v>444728829</v>
      </c>
      <c r="C2818" s="62" t="s">
        <v>36</v>
      </c>
      <c r="D2818" s="62" t="s">
        <v>38</v>
      </c>
      <c r="E2818" s="62" t="s">
        <v>46</v>
      </c>
      <c r="F2818" s="62" t="s">
        <v>119</v>
      </c>
      <c r="G2818" s="63">
        <v>3671.42</v>
      </c>
      <c r="H2818" s="61">
        <v>443957441</v>
      </c>
      <c r="I2818" s="63">
        <v>0</v>
      </c>
      <c r="J2818" s="63">
        <v>0</v>
      </c>
      <c r="K2818" s="63">
        <v>0</v>
      </c>
      <c r="L2818" s="63">
        <v>1.1599999999999999</v>
      </c>
      <c r="M2818" s="63">
        <v>9822.65</v>
      </c>
      <c r="N2818" s="62" t="s">
        <v>1911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6">
        <v>45919.848449074074</v>
      </c>
      <c r="B2819" s="57">
        <v>444728847</v>
      </c>
      <c r="C2819" s="58" t="s">
        <v>36</v>
      </c>
      <c r="D2819" s="58" t="s">
        <v>37</v>
      </c>
      <c r="E2819" s="58" t="s">
        <v>45</v>
      </c>
      <c r="F2819" s="58" t="s">
        <v>119</v>
      </c>
      <c r="G2819" s="59">
        <v>3671.61</v>
      </c>
      <c r="H2819" s="57">
        <v>443957457</v>
      </c>
      <c r="I2819" s="59">
        <v>0</v>
      </c>
      <c r="J2819" s="59">
        <v>0</v>
      </c>
      <c r="K2819" s="59">
        <v>0</v>
      </c>
      <c r="L2819" s="59">
        <v>0</v>
      </c>
      <c r="M2819" s="59">
        <v>9822.65</v>
      </c>
      <c r="N2819" s="58" t="s">
        <v>108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60">
        <v>45919.848449074074</v>
      </c>
      <c r="B2820" s="61">
        <v>444728848</v>
      </c>
      <c r="C2820" s="62" t="s">
        <v>36</v>
      </c>
      <c r="D2820" s="62" t="s">
        <v>37</v>
      </c>
      <c r="E2820" s="62" t="s">
        <v>45</v>
      </c>
      <c r="F2820" s="62" t="s">
        <v>119</v>
      </c>
      <c r="G2820" s="63">
        <v>3671.62</v>
      </c>
      <c r="H2820" s="61">
        <v>443957459</v>
      </c>
      <c r="I2820" s="63">
        <v>0</v>
      </c>
      <c r="J2820" s="63">
        <v>0</v>
      </c>
      <c r="K2820" s="63">
        <v>0</v>
      </c>
      <c r="L2820" s="63">
        <v>0</v>
      </c>
      <c r="M2820" s="63">
        <v>9822.65</v>
      </c>
      <c r="N2820" s="62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6">
        <v>45919.848460648151</v>
      </c>
      <c r="B2821" s="57">
        <v>444728849</v>
      </c>
      <c r="C2821" s="58" t="s">
        <v>36</v>
      </c>
      <c r="D2821" s="58" t="s">
        <v>37</v>
      </c>
      <c r="E2821" s="58" t="s">
        <v>45</v>
      </c>
      <c r="F2821" s="58" t="s">
        <v>119</v>
      </c>
      <c r="G2821" s="59">
        <v>3671.61</v>
      </c>
      <c r="H2821" s="57">
        <v>443957460</v>
      </c>
      <c r="I2821" s="59">
        <v>0</v>
      </c>
      <c r="J2821" s="59">
        <v>0</v>
      </c>
      <c r="K2821" s="59">
        <v>0</v>
      </c>
      <c r="L2821" s="59">
        <v>0</v>
      </c>
      <c r="M2821" s="59">
        <v>9822.65</v>
      </c>
      <c r="N2821" s="58" t="s">
        <v>115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60">
        <v>45919.851111111115</v>
      </c>
      <c r="B2822" s="61">
        <v>444729814</v>
      </c>
      <c r="C2822" s="62" t="s">
        <v>36</v>
      </c>
      <c r="D2822" s="62" t="s">
        <v>37</v>
      </c>
      <c r="E2822" s="62" t="s">
        <v>45</v>
      </c>
      <c r="F2822" s="62" t="s">
        <v>119</v>
      </c>
      <c r="G2822" s="63">
        <v>3671.53</v>
      </c>
      <c r="H2822" s="61">
        <v>443958413</v>
      </c>
      <c r="I2822" s="63">
        <v>0</v>
      </c>
      <c r="J2822" s="63">
        <v>0</v>
      </c>
      <c r="K2822" s="63">
        <v>0</v>
      </c>
      <c r="L2822" s="63">
        <v>0</v>
      </c>
      <c r="M2822" s="63">
        <v>9822.65</v>
      </c>
      <c r="N2822" s="62" t="s">
        <v>106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6">
        <v>45919.851134259261</v>
      </c>
      <c r="B2823" s="57">
        <v>444729817</v>
      </c>
      <c r="C2823" s="58" t="s">
        <v>36</v>
      </c>
      <c r="D2823" s="58" t="s">
        <v>38</v>
      </c>
      <c r="E2823" s="58" t="s">
        <v>46</v>
      </c>
      <c r="F2823" s="58" t="s">
        <v>119</v>
      </c>
      <c r="G2823" s="59">
        <v>3671.21</v>
      </c>
      <c r="H2823" s="57">
        <v>443958415</v>
      </c>
      <c r="I2823" s="59">
        <v>0</v>
      </c>
      <c r="J2823" s="59">
        <v>0</v>
      </c>
      <c r="K2823" s="59">
        <v>0</v>
      </c>
      <c r="L2823" s="59">
        <v>1.1100000000000001</v>
      </c>
      <c r="M2823" s="59">
        <v>9823.76</v>
      </c>
      <c r="N2823" s="58" t="s">
        <v>1907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60">
        <v>45919.851134259261</v>
      </c>
      <c r="B2824" s="61">
        <v>444729818</v>
      </c>
      <c r="C2824" s="62" t="s">
        <v>36</v>
      </c>
      <c r="D2824" s="62" t="s">
        <v>38</v>
      </c>
      <c r="E2824" s="62" t="s">
        <v>46</v>
      </c>
      <c r="F2824" s="62" t="s">
        <v>119</v>
      </c>
      <c r="G2824" s="63">
        <v>3671.21</v>
      </c>
      <c r="H2824" s="61">
        <v>443958416</v>
      </c>
      <c r="I2824" s="63">
        <v>0</v>
      </c>
      <c r="J2824" s="63">
        <v>0</v>
      </c>
      <c r="K2824" s="63">
        <v>0</v>
      </c>
      <c r="L2824" s="63">
        <v>1.07</v>
      </c>
      <c r="M2824" s="63">
        <v>9824.83</v>
      </c>
      <c r="N2824" s="62" t="s">
        <v>1912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6">
        <v>45919.851689814815</v>
      </c>
      <c r="B2825" s="57">
        <v>444729930</v>
      </c>
      <c r="C2825" s="58" t="s">
        <v>36</v>
      </c>
      <c r="D2825" s="58" t="s">
        <v>37</v>
      </c>
      <c r="E2825" s="58" t="s">
        <v>45</v>
      </c>
      <c r="F2825" s="58" t="s">
        <v>119</v>
      </c>
      <c r="G2825" s="59">
        <v>3671.9</v>
      </c>
      <c r="H2825" s="57">
        <v>443958522</v>
      </c>
      <c r="I2825" s="59">
        <v>0</v>
      </c>
      <c r="J2825" s="59">
        <v>0</v>
      </c>
      <c r="K2825" s="59">
        <v>0</v>
      </c>
      <c r="L2825" s="59">
        <v>0</v>
      </c>
      <c r="M2825" s="59">
        <v>9824.83</v>
      </c>
      <c r="N2825" s="5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60">
        <v>45919.851689814815</v>
      </c>
      <c r="B2826" s="61">
        <v>444729931</v>
      </c>
      <c r="C2826" s="62" t="s">
        <v>36</v>
      </c>
      <c r="D2826" s="62" t="s">
        <v>37</v>
      </c>
      <c r="E2826" s="62" t="s">
        <v>45</v>
      </c>
      <c r="F2826" s="62" t="s">
        <v>119</v>
      </c>
      <c r="G2826" s="63">
        <v>3671.9</v>
      </c>
      <c r="H2826" s="61">
        <v>443958523</v>
      </c>
      <c r="I2826" s="63">
        <v>0</v>
      </c>
      <c r="J2826" s="63">
        <v>0</v>
      </c>
      <c r="K2826" s="63">
        <v>0</v>
      </c>
      <c r="L2826" s="63">
        <v>0</v>
      </c>
      <c r="M2826" s="63">
        <v>9824.83</v>
      </c>
      <c r="N2826" s="62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6">
        <v>45919.855740740742</v>
      </c>
      <c r="B2827" s="57">
        <v>444731033</v>
      </c>
      <c r="C2827" s="58" t="s">
        <v>36</v>
      </c>
      <c r="D2827" s="58" t="s">
        <v>37</v>
      </c>
      <c r="E2827" s="58" t="s">
        <v>45</v>
      </c>
      <c r="F2827" s="58" t="s">
        <v>119</v>
      </c>
      <c r="G2827" s="59">
        <v>3671.98</v>
      </c>
      <c r="H2827" s="57">
        <v>443959586</v>
      </c>
      <c r="I2827" s="59">
        <v>0</v>
      </c>
      <c r="J2827" s="59">
        <v>0</v>
      </c>
      <c r="K2827" s="59">
        <v>0</v>
      </c>
      <c r="L2827" s="59">
        <v>0</v>
      </c>
      <c r="M2827" s="59">
        <v>9824.83</v>
      </c>
      <c r="N2827" s="58" t="s">
        <v>92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60">
        <v>45919.855740740742</v>
      </c>
      <c r="B2828" s="61">
        <v>444731035</v>
      </c>
      <c r="C2828" s="62" t="s">
        <v>36</v>
      </c>
      <c r="D2828" s="62" t="s">
        <v>37</v>
      </c>
      <c r="E2828" s="62" t="s">
        <v>45</v>
      </c>
      <c r="F2828" s="62" t="s">
        <v>119</v>
      </c>
      <c r="G2828" s="63">
        <v>3672.02</v>
      </c>
      <c r="H2828" s="61">
        <v>443959588</v>
      </c>
      <c r="I2828" s="63">
        <v>0</v>
      </c>
      <c r="J2828" s="63">
        <v>0</v>
      </c>
      <c r="K2828" s="63">
        <v>0</v>
      </c>
      <c r="L2828" s="63">
        <v>0</v>
      </c>
      <c r="M2828" s="63">
        <v>9824.83</v>
      </c>
      <c r="N2828" s="62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6">
        <v>45919.855775462966</v>
      </c>
      <c r="B2829" s="57">
        <v>444731045</v>
      </c>
      <c r="C2829" s="58" t="s">
        <v>36</v>
      </c>
      <c r="D2829" s="58" t="s">
        <v>38</v>
      </c>
      <c r="E2829" s="58" t="s">
        <v>46</v>
      </c>
      <c r="F2829" s="58" t="s">
        <v>119</v>
      </c>
      <c r="G2829" s="59">
        <v>3671.71</v>
      </c>
      <c r="H2829" s="57">
        <v>443959598</v>
      </c>
      <c r="I2829" s="59">
        <v>0</v>
      </c>
      <c r="J2829" s="59">
        <v>0</v>
      </c>
      <c r="K2829" s="59">
        <v>0</v>
      </c>
      <c r="L2829" s="59">
        <v>0.76</v>
      </c>
      <c r="M2829" s="59">
        <v>9825.59</v>
      </c>
      <c r="N2829" s="58" t="s">
        <v>1913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60">
        <v>45919.855856481481</v>
      </c>
      <c r="B2830" s="61">
        <v>444731059</v>
      </c>
      <c r="C2830" s="62" t="s">
        <v>36</v>
      </c>
      <c r="D2830" s="62" t="s">
        <v>37</v>
      </c>
      <c r="E2830" s="62" t="s">
        <v>45</v>
      </c>
      <c r="F2830" s="62" t="s">
        <v>119</v>
      </c>
      <c r="G2830" s="63">
        <v>3672.06</v>
      </c>
      <c r="H2830" s="61">
        <v>443959611</v>
      </c>
      <c r="I2830" s="63">
        <v>0</v>
      </c>
      <c r="J2830" s="63">
        <v>0</v>
      </c>
      <c r="K2830" s="63">
        <v>0</v>
      </c>
      <c r="L2830" s="63">
        <v>0</v>
      </c>
      <c r="M2830" s="63">
        <v>9825.59</v>
      </c>
      <c r="N2830" s="62" t="s">
        <v>1384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6">
        <v>45919.857222222221</v>
      </c>
      <c r="B2831" s="57">
        <v>444731372</v>
      </c>
      <c r="C2831" s="58" t="s">
        <v>36</v>
      </c>
      <c r="D2831" s="58" t="s">
        <v>38</v>
      </c>
      <c r="E2831" s="58" t="s">
        <v>46</v>
      </c>
      <c r="F2831" s="58" t="s">
        <v>119</v>
      </c>
      <c r="G2831" s="59">
        <v>3671.53</v>
      </c>
      <c r="H2831" s="57">
        <v>443959912</v>
      </c>
      <c r="I2831" s="59">
        <v>0</v>
      </c>
      <c r="J2831" s="59">
        <v>0</v>
      </c>
      <c r="K2831" s="59">
        <v>0</v>
      </c>
      <c r="L2831" s="59">
        <v>0.67</v>
      </c>
      <c r="M2831" s="59">
        <v>9826.26</v>
      </c>
      <c r="N2831" s="58" t="s">
        <v>1914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60">
        <v>45919.857222222221</v>
      </c>
      <c r="B2832" s="61">
        <v>444731373</v>
      </c>
      <c r="C2832" s="62" t="s">
        <v>36</v>
      </c>
      <c r="D2832" s="62" t="s">
        <v>38</v>
      </c>
      <c r="E2832" s="62" t="s">
        <v>46</v>
      </c>
      <c r="F2832" s="62" t="s">
        <v>119</v>
      </c>
      <c r="G2832" s="63">
        <v>3671.53</v>
      </c>
      <c r="H2832" s="61">
        <v>443959913</v>
      </c>
      <c r="I2832" s="63">
        <v>0</v>
      </c>
      <c r="J2832" s="63">
        <v>0</v>
      </c>
      <c r="K2832" s="63">
        <v>0</v>
      </c>
      <c r="L2832" s="63">
        <v>0.67</v>
      </c>
      <c r="M2832" s="63">
        <v>9826.93</v>
      </c>
      <c r="N2832" s="62" t="s">
        <v>1914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6">
        <v>45919.857361111113</v>
      </c>
      <c r="B2833" s="57">
        <v>444731383</v>
      </c>
      <c r="C2833" s="58" t="s">
        <v>36</v>
      </c>
      <c r="D2833" s="58" t="s">
        <v>37</v>
      </c>
      <c r="E2833" s="58" t="s">
        <v>45</v>
      </c>
      <c r="F2833" s="58" t="s">
        <v>119</v>
      </c>
      <c r="G2833" s="59">
        <v>3671.93</v>
      </c>
      <c r="H2833" s="57">
        <v>443959923</v>
      </c>
      <c r="I2833" s="59">
        <v>0</v>
      </c>
      <c r="J2833" s="59">
        <v>0</v>
      </c>
      <c r="K2833" s="59">
        <v>0</v>
      </c>
      <c r="L2833" s="59">
        <v>0</v>
      </c>
      <c r="M2833" s="59">
        <v>9826.93</v>
      </c>
      <c r="N2833" s="5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60">
        <v>45919.859097222223</v>
      </c>
      <c r="B2834" s="61">
        <v>444731841</v>
      </c>
      <c r="C2834" s="62" t="s">
        <v>36</v>
      </c>
      <c r="D2834" s="62" t="s">
        <v>37</v>
      </c>
      <c r="E2834" s="62" t="s">
        <v>45</v>
      </c>
      <c r="F2834" s="62" t="s">
        <v>119</v>
      </c>
      <c r="G2834" s="63">
        <v>3672.3</v>
      </c>
      <c r="H2834" s="61">
        <v>443960371</v>
      </c>
      <c r="I2834" s="63">
        <v>0</v>
      </c>
      <c r="J2834" s="63">
        <v>0</v>
      </c>
      <c r="K2834" s="63">
        <v>0</v>
      </c>
      <c r="L2834" s="63">
        <v>0</v>
      </c>
      <c r="M2834" s="63">
        <v>9826.93</v>
      </c>
      <c r="N2834" s="62" t="s">
        <v>107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6">
        <v>45919.859537037039</v>
      </c>
      <c r="B2835" s="57">
        <v>444732064</v>
      </c>
      <c r="C2835" s="58" t="s">
        <v>36</v>
      </c>
      <c r="D2835" s="58" t="s">
        <v>37</v>
      </c>
      <c r="E2835" s="58" t="s">
        <v>46</v>
      </c>
      <c r="F2835" s="58" t="s">
        <v>119</v>
      </c>
      <c r="G2835" s="59">
        <v>3672.78</v>
      </c>
      <c r="H2835" s="57">
        <v>443960591</v>
      </c>
      <c r="I2835" s="59">
        <v>0</v>
      </c>
      <c r="J2835" s="59">
        <v>0</v>
      </c>
      <c r="K2835" s="59">
        <v>0</v>
      </c>
      <c r="L2835" s="59">
        <v>-3.11</v>
      </c>
      <c r="M2835" s="59">
        <v>9823.82</v>
      </c>
      <c r="N2835" s="58" t="s">
        <v>1915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60">
        <v>45919.860833333332</v>
      </c>
      <c r="B2836" s="61">
        <v>444732881</v>
      </c>
      <c r="C2836" s="62" t="s">
        <v>36</v>
      </c>
      <c r="D2836" s="62" t="s">
        <v>37</v>
      </c>
      <c r="E2836" s="62" t="s">
        <v>45</v>
      </c>
      <c r="F2836" s="62" t="s">
        <v>119</v>
      </c>
      <c r="G2836" s="63">
        <v>3672.77</v>
      </c>
      <c r="H2836" s="61">
        <v>443961395</v>
      </c>
      <c r="I2836" s="63">
        <v>0</v>
      </c>
      <c r="J2836" s="63">
        <v>0</v>
      </c>
      <c r="K2836" s="63">
        <v>0</v>
      </c>
      <c r="L2836" s="63">
        <v>0</v>
      </c>
      <c r="M2836" s="63">
        <v>9823.82</v>
      </c>
      <c r="N2836" s="62" t="s">
        <v>113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6">
        <v>45919.861203703702</v>
      </c>
      <c r="B2837" s="57">
        <v>444733012</v>
      </c>
      <c r="C2837" s="58" t="s">
        <v>36</v>
      </c>
      <c r="D2837" s="58" t="s">
        <v>38</v>
      </c>
      <c r="E2837" s="58" t="s">
        <v>46</v>
      </c>
      <c r="F2837" s="58" t="s">
        <v>119</v>
      </c>
      <c r="G2837" s="59">
        <v>3672.42</v>
      </c>
      <c r="H2837" s="57">
        <v>443961520</v>
      </c>
      <c r="I2837" s="59">
        <v>0</v>
      </c>
      <c r="J2837" s="59">
        <v>0</v>
      </c>
      <c r="K2837" s="59">
        <v>0</v>
      </c>
      <c r="L2837" s="59">
        <v>0.81</v>
      </c>
      <c r="M2837" s="59">
        <v>9824.6299999999992</v>
      </c>
      <c r="N2837" s="58" t="s">
        <v>1916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60">
        <v>45919.861296296294</v>
      </c>
      <c r="B2838" s="61">
        <v>444733040</v>
      </c>
      <c r="C2838" s="62" t="s">
        <v>36</v>
      </c>
      <c r="D2838" s="62" t="s">
        <v>37</v>
      </c>
      <c r="E2838" s="62" t="s">
        <v>45</v>
      </c>
      <c r="F2838" s="62" t="s">
        <v>119</v>
      </c>
      <c r="G2838" s="63">
        <v>3672.84</v>
      </c>
      <c r="H2838" s="61">
        <v>443961545</v>
      </c>
      <c r="I2838" s="63">
        <v>0</v>
      </c>
      <c r="J2838" s="63">
        <v>0</v>
      </c>
      <c r="K2838" s="63">
        <v>0</v>
      </c>
      <c r="L2838" s="63">
        <v>0</v>
      </c>
      <c r="M2838" s="63">
        <v>9824.6299999999992</v>
      </c>
      <c r="N2838" s="62" t="s">
        <v>115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6">
        <v>45919.861990740741</v>
      </c>
      <c r="B2839" s="57">
        <v>444733167</v>
      </c>
      <c r="C2839" s="58" t="s">
        <v>36</v>
      </c>
      <c r="D2839" s="58" t="s">
        <v>38</v>
      </c>
      <c r="E2839" s="58" t="s">
        <v>46</v>
      </c>
      <c r="F2839" s="58" t="s">
        <v>119</v>
      </c>
      <c r="G2839" s="59">
        <v>3673.08</v>
      </c>
      <c r="H2839" s="57">
        <v>443961669</v>
      </c>
      <c r="I2839" s="59">
        <v>0</v>
      </c>
      <c r="J2839" s="59">
        <v>0</v>
      </c>
      <c r="K2839" s="59">
        <v>0</v>
      </c>
      <c r="L2839" s="59">
        <v>1.47</v>
      </c>
      <c r="M2839" s="59">
        <v>9826.1</v>
      </c>
      <c r="N2839" s="58" t="s">
        <v>1917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60">
        <v>45919.86204861111</v>
      </c>
      <c r="B2840" s="61">
        <v>444733193</v>
      </c>
      <c r="C2840" s="62" t="s">
        <v>36</v>
      </c>
      <c r="D2840" s="62" t="s">
        <v>38</v>
      </c>
      <c r="E2840" s="62" t="s">
        <v>46</v>
      </c>
      <c r="F2840" s="62" t="s">
        <v>119</v>
      </c>
      <c r="G2840" s="63">
        <v>3673.16</v>
      </c>
      <c r="H2840" s="61">
        <v>443961696</v>
      </c>
      <c r="I2840" s="63">
        <v>0</v>
      </c>
      <c r="J2840" s="63">
        <v>0</v>
      </c>
      <c r="K2840" s="63">
        <v>0</v>
      </c>
      <c r="L2840" s="63">
        <v>1.54</v>
      </c>
      <c r="M2840" s="63">
        <v>9827.64</v>
      </c>
      <c r="N2840" s="62" t="s">
        <v>1918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6">
        <v>45919.862569444442</v>
      </c>
      <c r="B2841" s="57">
        <v>444733383</v>
      </c>
      <c r="C2841" s="58" t="s">
        <v>36</v>
      </c>
      <c r="D2841" s="58" t="s">
        <v>37</v>
      </c>
      <c r="E2841" s="58" t="s">
        <v>45</v>
      </c>
      <c r="F2841" s="58" t="s">
        <v>119</v>
      </c>
      <c r="G2841" s="59">
        <v>3672.96</v>
      </c>
      <c r="H2841" s="57">
        <v>443961884</v>
      </c>
      <c r="I2841" s="59">
        <v>0</v>
      </c>
      <c r="J2841" s="59">
        <v>0</v>
      </c>
      <c r="K2841" s="59">
        <v>0</v>
      </c>
      <c r="L2841" s="59">
        <v>0</v>
      </c>
      <c r="M2841" s="59">
        <v>9827.64</v>
      </c>
      <c r="N2841" s="5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60">
        <v>45919.862569444442</v>
      </c>
      <c r="B2842" s="61">
        <v>444733384</v>
      </c>
      <c r="C2842" s="62" t="s">
        <v>36</v>
      </c>
      <c r="D2842" s="62" t="s">
        <v>37</v>
      </c>
      <c r="E2842" s="62" t="s">
        <v>45</v>
      </c>
      <c r="F2842" s="62" t="s">
        <v>119</v>
      </c>
      <c r="G2842" s="63">
        <v>3672.96</v>
      </c>
      <c r="H2842" s="61">
        <v>443961885</v>
      </c>
      <c r="I2842" s="63">
        <v>0</v>
      </c>
      <c r="J2842" s="63">
        <v>0</v>
      </c>
      <c r="K2842" s="63">
        <v>0</v>
      </c>
      <c r="L2842" s="63">
        <v>0</v>
      </c>
      <c r="M2842" s="63">
        <v>9827.64</v>
      </c>
      <c r="N2842" s="62" t="s">
        <v>108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6">
        <v>45919.864675925928</v>
      </c>
      <c r="B2843" s="57">
        <v>444734194</v>
      </c>
      <c r="C2843" s="58" t="s">
        <v>36</v>
      </c>
      <c r="D2843" s="58" t="s">
        <v>38</v>
      </c>
      <c r="E2843" s="58" t="s">
        <v>46</v>
      </c>
      <c r="F2843" s="58" t="s">
        <v>119</v>
      </c>
      <c r="G2843" s="59">
        <v>3673.82</v>
      </c>
      <c r="H2843" s="57">
        <v>443962680</v>
      </c>
      <c r="I2843" s="59">
        <v>0</v>
      </c>
      <c r="J2843" s="59">
        <v>0</v>
      </c>
      <c r="K2843" s="59">
        <v>0</v>
      </c>
      <c r="L2843" s="59">
        <v>1.52</v>
      </c>
      <c r="M2843" s="59">
        <v>9829.16</v>
      </c>
      <c r="N2843" s="58" t="s">
        <v>1919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60">
        <v>45919.864884259259</v>
      </c>
      <c r="B2844" s="61">
        <v>444734458</v>
      </c>
      <c r="C2844" s="62" t="s">
        <v>36</v>
      </c>
      <c r="D2844" s="62" t="s">
        <v>38</v>
      </c>
      <c r="E2844" s="62" t="s">
        <v>46</v>
      </c>
      <c r="F2844" s="62" t="s">
        <v>119</v>
      </c>
      <c r="G2844" s="63">
        <v>3674.3</v>
      </c>
      <c r="H2844" s="61">
        <v>443962936</v>
      </c>
      <c r="I2844" s="63">
        <v>0</v>
      </c>
      <c r="J2844" s="63">
        <v>0</v>
      </c>
      <c r="K2844" s="63">
        <v>0</v>
      </c>
      <c r="L2844" s="63">
        <v>4.6399999999999997</v>
      </c>
      <c r="M2844" s="63">
        <v>9833.7999999999993</v>
      </c>
      <c r="N2844" s="62" t="s">
        <v>1920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6">
        <v>45919.865023148152</v>
      </c>
      <c r="B2845" s="57">
        <v>444734639</v>
      </c>
      <c r="C2845" s="58" t="s">
        <v>36</v>
      </c>
      <c r="D2845" s="58" t="s">
        <v>38</v>
      </c>
      <c r="E2845" s="58" t="s">
        <v>46</v>
      </c>
      <c r="F2845" s="58" t="s">
        <v>119</v>
      </c>
      <c r="G2845" s="59">
        <v>3674.77</v>
      </c>
      <c r="H2845" s="57">
        <v>443963113</v>
      </c>
      <c r="I2845" s="59">
        <v>0</v>
      </c>
      <c r="J2845" s="59">
        <v>0</v>
      </c>
      <c r="K2845" s="59">
        <v>0</v>
      </c>
      <c r="L2845" s="59">
        <v>1.81</v>
      </c>
      <c r="M2845" s="59">
        <v>9835.61</v>
      </c>
      <c r="N2845" s="58" t="s">
        <v>1921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60">
        <v>45919.865023148152</v>
      </c>
      <c r="B2846" s="61">
        <v>444734640</v>
      </c>
      <c r="C2846" s="62" t="s">
        <v>36</v>
      </c>
      <c r="D2846" s="62" t="s">
        <v>38</v>
      </c>
      <c r="E2846" s="62" t="s">
        <v>46</v>
      </c>
      <c r="F2846" s="62" t="s">
        <v>119</v>
      </c>
      <c r="G2846" s="63">
        <v>3674.77</v>
      </c>
      <c r="H2846" s="61">
        <v>443963114</v>
      </c>
      <c r="I2846" s="63">
        <v>0</v>
      </c>
      <c r="J2846" s="63">
        <v>0</v>
      </c>
      <c r="K2846" s="63">
        <v>0</v>
      </c>
      <c r="L2846" s="63">
        <v>1.81</v>
      </c>
      <c r="M2846" s="63">
        <v>9837.42</v>
      </c>
      <c r="N2846" s="62" t="s">
        <v>1921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6">
        <v>45919.865023148152</v>
      </c>
      <c r="B2847" s="57">
        <v>444734701</v>
      </c>
      <c r="C2847" s="58" t="s">
        <v>36</v>
      </c>
      <c r="D2847" s="58" t="s">
        <v>38</v>
      </c>
      <c r="E2847" s="58" t="s">
        <v>46</v>
      </c>
      <c r="F2847" s="58" t="s">
        <v>119</v>
      </c>
      <c r="G2847" s="59">
        <v>3675.18</v>
      </c>
      <c r="H2847" s="57">
        <v>443963182</v>
      </c>
      <c r="I2847" s="59">
        <v>0</v>
      </c>
      <c r="J2847" s="59">
        <v>0</v>
      </c>
      <c r="K2847" s="59">
        <v>0</v>
      </c>
      <c r="L2847" s="59">
        <v>3.65</v>
      </c>
      <c r="M2847" s="59">
        <v>9841.07</v>
      </c>
      <c r="N2847" s="58" t="s">
        <v>1922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60">
        <v>45919.865023148152</v>
      </c>
      <c r="B2848" s="61">
        <v>444734703</v>
      </c>
      <c r="C2848" s="62" t="s">
        <v>36</v>
      </c>
      <c r="D2848" s="62" t="s">
        <v>38</v>
      </c>
      <c r="E2848" s="62" t="s">
        <v>46</v>
      </c>
      <c r="F2848" s="62" t="s">
        <v>119</v>
      </c>
      <c r="G2848" s="63">
        <v>3675.18</v>
      </c>
      <c r="H2848" s="61">
        <v>443963185</v>
      </c>
      <c r="I2848" s="63">
        <v>0</v>
      </c>
      <c r="J2848" s="63">
        <v>0</v>
      </c>
      <c r="K2848" s="63">
        <v>0</v>
      </c>
      <c r="L2848" s="63">
        <v>3.28</v>
      </c>
      <c r="M2848" s="63">
        <v>9844.35</v>
      </c>
      <c r="N2848" s="62" t="s">
        <v>1923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6">
        <v>45919.865023148152</v>
      </c>
      <c r="B2849" s="57">
        <v>444734705</v>
      </c>
      <c r="C2849" s="58" t="s">
        <v>36</v>
      </c>
      <c r="D2849" s="58" t="s">
        <v>38</v>
      </c>
      <c r="E2849" s="58" t="s">
        <v>46</v>
      </c>
      <c r="F2849" s="58" t="s">
        <v>119</v>
      </c>
      <c r="G2849" s="59">
        <v>3675.18</v>
      </c>
      <c r="H2849" s="57">
        <v>443963188</v>
      </c>
      <c r="I2849" s="59">
        <v>0</v>
      </c>
      <c r="J2849" s="59">
        <v>0</v>
      </c>
      <c r="K2849" s="59">
        <v>0</v>
      </c>
      <c r="L2849" s="59">
        <v>3.28</v>
      </c>
      <c r="M2849" s="59">
        <v>9847.6299999999992</v>
      </c>
      <c r="N2849" s="58" t="s">
        <v>1924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60">
        <v>45919.865023148152</v>
      </c>
      <c r="B2850" s="61">
        <v>444734938</v>
      </c>
      <c r="C2850" s="62" t="s">
        <v>36</v>
      </c>
      <c r="D2850" s="62" t="s">
        <v>38</v>
      </c>
      <c r="E2850" s="62" t="s">
        <v>46</v>
      </c>
      <c r="F2850" s="62" t="s">
        <v>119</v>
      </c>
      <c r="G2850" s="63">
        <v>3675.44</v>
      </c>
      <c r="H2850" s="61">
        <v>443963410</v>
      </c>
      <c r="I2850" s="63">
        <v>0</v>
      </c>
      <c r="J2850" s="63">
        <v>0</v>
      </c>
      <c r="K2850" s="63">
        <v>0</v>
      </c>
      <c r="L2850" s="63">
        <v>3.51</v>
      </c>
      <c r="M2850" s="63">
        <v>9851.14</v>
      </c>
      <c r="N2850" s="62" t="s">
        <v>1925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6">
        <v>45919.865057870367</v>
      </c>
      <c r="B2851" s="57">
        <v>444735013</v>
      </c>
      <c r="C2851" s="58" t="s">
        <v>36</v>
      </c>
      <c r="D2851" s="58" t="s">
        <v>38</v>
      </c>
      <c r="E2851" s="58" t="s">
        <v>46</v>
      </c>
      <c r="F2851" s="58" t="s">
        <v>119</v>
      </c>
      <c r="G2851" s="59">
        <v>3676.17</v>
      </c>
      <c r="H2851" s="57">
        <v>443963486</v>
      </c>
      <c r="I2851" s="59">
        <v>0</v>
      </c>
      <c r="J2851" s="59">
        <v>0</v>
      </c>
      <c r="K2851" s="59">
        <v>0</v>
      </c>
      <c r="L2851" s="59">
        <v>6.5</v>
      </c>
      <c r="M2851" s="59">
        <v>9857.64</v>
      </c>
      <c r="N2851" s="58" t="s">
        <v>1926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60">
        <v>45919.865057870367</v>
      </c>
      <c r="B2852" s="61">
        <v>444735016</v>
      </c>
      <c r="C2852" s="62" t="s">
        <v>36</v>
      </c>
      <c r="D2852" s="62" t="s">
        <v>38</v>
      </c>
      <c r="E2852" s="62" t="s">
        <v>46</v>
      </c>
      <c r="F2852" s="62" t="s">
        <v>119</v>
      </c>
      <c r="G2852" s="63">
        <v>3676.17</v>
      </c>
      <c r="H2852" s="61">
        <v>443963487</v>
      </c>
      <c r="I2852" s="63">
        <v>0</v>
      </c>
      <c r="J2852" s="63">
        <v>0</v>
      </c>
      <c r="K2852" s="63">
        <v>0</v>
      </c>
      <c r="L2852" s="63">
        <v>4.1399999999999997</v>
      </c>
      <c r="M2852" s="63">
        <v>9861.7800000000007</v>
      </c>
      <c r="N2852" s="62" t="s">
        <v>1927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6">
        <v>45919.865057870367</v>
      </c>
      <c r="B2853" s="57">
        <v>444735019</v>
      </c>
      <c r="C2853" s="58" t="s">
        <v>36</v>
      </c>
      <c r="D2853" s="58" t="s">
        <v>38</v>
      </c>
      <c r="E2853" s="58" t="s">
        <v>46</v>
      </c>
      <c r="F2853" s="58" t="s">
        <v>119</v>
      </c>
      <c r="G2853" s="59">
        <v>3676.17</v>
      </c>
      <c r="H2853" s="57">
        <v>443963488</v>
      </c>
      <c r="I2853" s="59">
        <v>0</v>
      </c>
      <c r="J2853" s="59">
        <v>0</v>
      </c>
      <c r="K2853" s="59">
        <v>0</v>
      </c>
      <c r="L2853" s="59">
        <v>4.1900000000000004</v>
      </c>
      <c r="M2853" s="59">
        <v>9865.9699999999993</v>
      </c>
      <c r="N2853" s="58" t="s">
        <v>1928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60">
        <v>45919.865057870367</v>
      </c>
      <c r="B2854" s="61">
        <v>444735021</v>
      </c>
      <c r="C2854" s="62" t="s">
        <v>36</v>
      </c>
      <c r="D2854" s="62" t="s">
        <v>38</v>
      </c>
      <c r="E2854" s="62" t="s">
        <v>46</v>
      </c>
      <c r="F2854" s="62" t="s">
        <v>119</v>
      </c>
      <c r="G2854" s="63">
        <v>3676.17</v>
      </c>
      <c r="H2854" s="61">
        <v>443963489</v>
      </c>
      <c r="I2854" s="63">
        <v>0</v>
      </c>
      <c r="J2854" s="63">
        <v>0</v>
      </c>
      <c r="K2854" s="63">
        <v>0</v>
      </c>
      <c r="L2854" s="63">
        <v>4.1500000000000004</v>
      </c>
      <c r="M2854" s="63">
        <v>9870.1200000000008</v>
      </c>
      <c r="N2854" s="62" t="s">
        <v>1928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6">
        <v>45919.865405092591</v>
      </c>
      <c r="B2855" s="57">
        <v>444735433</v>
      </c>
      <c r="C2855" s="58" t="s">
        <v>36</v>
      </c>
      <c r="D2855" s="58" t="s">
        <v>38</v>
      </c>
      <c r="E2855" s="58" t="s">
        <v>46</v>
      </c>
      <c r="F2855" s="58" t="s">
        <v>119</v>
      </c>
      <c r="G2855" s="59">
        <v>3676.43</v>
      </c>
      <c r="H2855" s="57">
        <v>443963904</v>
      </c>
      <c r="I2855" s="59">
        <v>0</v>
      </c>
      <c r="J2855" s="59">
        <v>0</v>
      </c>
      <c r="K2855" s="59">
        <v>0</v>
      </c>
      <c r="L2855" s="59">
        <v>3.66</v>
      </c>
      <c r="M2855" s="59">
        <v>9873.7800000000007</v>
      </c>
      <c r="N2855" s="58" t="s">
        <v>1929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60">
        <v>45919.866851851853</v>
      </c>
      <c r="B2856" s="61">
        <v>444737002</v>
      </c>
      <c r="C2856" s="62" t="s">
        <v>36</v>
      </c>
      <c r="D2856" s="62" t="s">
        <v>38</v>
      </c>
      <c r="E2856" s="62" t="s">
        <v>46</v>
      </c>
      <c r="F2856" s="62" t="s">
        <v>119</v>
      </c>
      <c r="G2856" s="63">
        <v>3676.9</v>
      </c>
      <c r="H2856" s="61">
        <v>443965443</v>
      </c>
      <c r="I2856" s="63">
        <v>0</v>
      </c>
      <c r="J2856" s="63">
        <v>0</v>
      </c>
      <c r="K2856" s="63">
        <v>0</v>
      </c>
      <c r="L2856" s="63">
        <v>4.87</v>
      </c>
      <c r="M2856" s="63">
        <v>9878.65</v>
      </c>
      <c r="N2856" s="62" t="s">
        <v>1930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6">
        <v>45919.866851851853</v>
      </c>
      <c r="B2857" s="57">
        <v>444737003</v>
      </c>
      <c r="C2857" s="58" t="s">
        <v>36</v>
      </c>
      <c r="D2857" s="58" t="s">
        <v>38</v>
      </c>
      <c r="E2857" s="58" t="s">
        <v>46</v>
      </c>
      <c r="F2857" s="58" t="s">
        <v>119</v>
      </c>
      <c r="G2857" s="59">
        <v>3676.9</v>
      </c>
      <c r="H2857" s="57">
        <v>443965444</v>
      </c>
      <c r="I2857" s="59">
        <v>0</v>
      </c>
      <c r="J2857" s="59">
        <v>0</v>
      </c>
      <c r="K2857" s="59">
        <v>0</v>
      </c>
      <c r="L2857" s="59">
        <v>4.84</v>
      </c>
      <c r="M2857" s="59">
        <v>9883.49</v>
      </c>
      <c r="N2857" s="58" t="s">
        <v>1931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60">
        <v>45919.866851851853</v>
      </c>
      <c r="B2858" s="61">
        <v>444737004</v>
      </c>
      <c r="C2858" s="62" t="s">
        <v>36</v>
      </c>
      <c r="D2858" s="62" t="s">
        <v>38</v>
      </c>
      <c r="E2858" s="62" t="s">
        <v>46</v>
      </c>
      <c r="F2858" s="62" t="s">
        <v>119</v>
      </c>
      <c r="G2858" s="63">
        <v>3676.9</v>
      </c>
      <c r="H2858" s="61">
        <v>443965445</v>
      </c>
      <c r="I2858" s="63">
        <v>0</v>
      </c>
      <c r="J2858" s="63">
        <v>0</v>
      </c>
      <c r="K2858" s="63">
        <v>0</v>
      </c>
      <c r="L2858" s="63">
        <v>4.0599999999999996</v>
      </c>
      <c r="M2858" s="63">
        <v>9887.5499999999993</v>
      </c>
      <c r="N2858" s="62" t="s">
        <v>1932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6">
        <v>45919.866851851853</v>
      </c>
      <c r="B2859" s="57">
        <v>444737018</v>
      </c>
      <c r="C2859" s="58" t="s">
        <v>36</v>
      </c>
      <c r="D2859" s="58" t="s">
        <v>37</v>
      </c>
      <c r="E2859" s="58" t="s">
        <v>45</v>
      </c>
      <c r="F2859" s="58" t="s">
        <v>119</v>
      </c>
      <c r="G2859" s="59">
        <v>3677.1</v>
      </c>
      <c r="H2859" s="57">
        <v>443965459</v>
      </c>
      <c r="I2859" s="59">
        <v>0</v>
      </c>
      <c r="J2859" s="59">
        <v>0</v>
      </c>
      <c r="K2859" s="59">
        <v>0</v>
      </c>
      <c r="L2859" s="59">
        <v>0</v>
      </c>
      <c r="M2859" s="59">
        <v>9887.5499999999993</v>
      </c>
      <c r="N2859" s="58" t="s">
        <v>114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60">
        <v>45919.867662037039</v>
      </c>
      <c r="B2860" s="61">
        <v>444737264</v>
      </c>
      <c r="C2860" s="62" t="s">
        <v>36</v>
      </c>
      <c r="D2860" s="62" t="s">
        <v>37</v>
      </c>
      <c r="E2860" s="62" t="s">
        <v>45</v>
      </c>
      <c r="F2860" s="62" t="s">
        <v>119</v>
      </c>
      <c r="G2860" s="63">
        <v>3677.81</v>
      </c>
      <c r="H2860" s="61">
        <v>443965700</v>
      </c>
      <c r="I2860" s="63">
        <v>0</v>
      </c>
      <c r="J2860" s="63">
        <v>0</v>
      </c>
      <c r="K2860" s="63">
        <v>0</v>
      </c>
      <c r="L2860" s="63">
        <v>0</v>
      </c>
      <c r="M2860" s="63">
        <v>9887.5499999999993</v>
      </c>
      <c r="N2860" s="62" t="s">
        <v>115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6">
        <v>45919.867662037039</v>
      </c>
      <c r="B2861" s="57">
        <v>444737265</v>
      </c>
      <c r="C2861" s="58" t="s">
        <v>36</v>
      </c>
      <c r="D2861" s="58" t="s">
        <v>37</v>
      </c>
      <c r="E2861" s="58" t="s">
        <v>45</v>
      </c>
      <c r="F2861" s="58" t="s">
        <v>119</v>
      </c>
      <c r="G2861" s="59">
        <v>3677.81</v>
      </c>
      <c r="H2861" s="57">
        <v>443965701</v>
      </c>
      <c r="I2861" s="59">
        <v>0</v>
      </c>
      <c r="J2861" s="59">
        <v>0</v>
      </c>
      <c r="K2861" s="59">
        <v>0</v>
      </c>
      <c r="L2861" s="59">
        <v>0</v>
      </c>
      <c r="M2861" s="59">
        <v>9887.5499999999993</v>
      </c>
      <c r="N2861" s="58" t="s">
        <v>118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60">
        <v>45919.867673611108</v>
      </c>
      <c r="B2862" s="61">
        <v>444737266</v>
      </c>
      <c r="C2862" s="62" t="s">
        <v>36</v>
      </c>
      <c r="D2862" s="62" t="s">
        <v>37</v>
      </c>
      <c r="E2862" s="62" t="s">
        <v>45</v>
      </c>
      <c r="F2862" s="62" t="s">
        <v>119</v>
      </c>
      <c r="G2862" s="63">
        <v>3677.81</v>
      </c>
      <c r="H2862" s="61">
        <v>443965702</v>
      </c>
      <c r="I2862" s="63">
        <v>0</v>
      </c>
      <c r="J2862" s="63">
        <v>0</v>
      </c>
      <c r="K2862" s="63">
        <v>0</v>
      </c>
      <c r="L2862" s="63">
        <v>0</v>
      </c>
      <c r="M2862" s="63">
        <v>9887.5499999999993</v>
      </c>
      <c r="N2862" s="62" t="s">
        <v>1384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6">
        <v>45919.873148148145</v>
      </c>
      <c r="B2863" s="57">
        <v>444739658</v>
      </c>
      <c r="C2863" s="58" t="s">
        <v>36</v>
      </c>
      <c r="D2863" s="58" t="s">
        <v>38</v>
      </c>
      <c r="E2863" s="58" t="s">
        <v>46</v>
      </c>
      <c r="F2863" s="58" t="s">
        <v>119</v>
      </c>
      <c r="G2863" s="59">
        <v>3678.58</v>
      </c>
      <c r="H2863" s="57">
        <v>443968068</v>
      </c>
      <c r="I2863" s="59">
        <v>0</v>
      </c>
      <c r="J2863" s="59">
        <v>0</v>
      </c>
      <c r="K2863" s="59">
        <v>0</v>
      </c>
      <c r="L2863" s="59">
        <v>0.77</v>
      </c>
      <c r="M2863" s="59">
        <v>9888.32</v>
      </c>
      <c r="N2863" s="58" t="s">
        <v>1933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60">
        <v>45919.873171296298</v>
      </c>
      <c r="B2864" s="61">
        <v>444739679</v>
      </c>
      <c r="C2864" s="62" t="s">
        <v>36</v>
      </c>
      <c r="D2864" s="62" t="s">
        <v>38</v>
      </c>
      <c r="E2864" s="62" t="s">
        <v>46</v>
      </c>
      <c r="F2864" s="62" t="s">
        <v>119</v>
      </c>
      <c r="G2864" s="63">
        <v>3678.53</v>
      </c>
      <c r="H2864" s="61">
        <v>443968088</v>
      </c>
      <c r="I2864" s="63">
        <v>0</v>
      </c>
      <c r="J2864" s="63">
        <v>0</v>
      </c>
      <c r="K2864" s="63">
        <v>0</v>
      </c>
      <c r="L2864" s="63">
        <v>0.72</v>
      </c>
      <c r="M2864" s="63">
        <v>9889.0400000000009</v>
      </c>
      <c r="N2864" s="62" t="s">
        <v>1934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6">
        <v>45919.873217592591</v>
      </c>
      <c r="B2865" s="57">
        <v>444739735</v>
      </c>
      <c r="C2865" s="58" t="s">
        <v>36</v>
      </c>
      <c r="D2865" s="58" t="s">
        <v>37</v>
      </c>
      <c r="E2865" s="58" t="s">
        <v>45</v>
      </c>
      <c r="F2865" s="58" t="s">
        <v>119</v>
      </c>
      <c r="G2865" s="59">
        <v>3678.67</v>
      </c>
      <c r="H2865" s="57">
        <v>443968142</v>
      </c>
      <c r="I2865" s="59">
        <v>0</v>
      </c>
      <c r="J2865" s="59">
        <v>0</v>
      </c>
      <c r="K2865" s="59">
        <v>0</v>
      </c>
      <c r="L2865" s="59">
        <v>0</v>
      </c>
      <c r="M2865" s="59">
        <v>9889.0400000000009</v>
      </c>
      <c r="N2865" s="5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60">
        <v>45919.873217592591</v>
      </c>
      <c r="B2866" s="61">
        <v>444739738</v>
      </c>
      <c r="C2866" s="62" t="s">
        <v>36</v>
      </c>
      <c r="D2866" s="62" t="s">
        <v>37</v>
      </c>
      <c r="E2866" s="62" t="s">
        <v>45</v>
      </c>
      <c r="F2866" s="62" t="s">
        <v>119</v>
      </c>
      <c r="G2866" s="63">
        <v>3678.67</v>
      </c>
      <c r="H2866" s="61">
        <v>443968145</v>
      </c>
      <c r="I2866" s="63">
        <v>0</v>
      </c>
      <c r="J2866" s="63">
        <v>0</v>
      </c>
      <c r="K2866" s="63">
        <v>0</v>
      </c>
      <c r="L2866" s="63">
        <v>0</v>
      </c>
      <c r="M2866" s="63">
        <v>9889.0400000000009</v>
      </c>
      <c r="N2866" s="62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6">
        <v>45919.873217592591</v>
      </c>
      <c r="B2867" s="57">
        <v>444739743</v>
      </c>
      <c r="C2867" s="58" t="s">
        <v>36</v>
      </c>
      <c r="D2867" s="58" t="s">
        <v>37</v>
      </c>
      <c r="E2867" s="58" t="s">
        <v>45</v>
      </c>
      <c r="F2867" s="58" t="s">
        <v>119</v>
      </c>
      <c r="G2867" s="59">
        <v>3678.71</v>
      </c>
      <c r="H2867" s="57">
        <v>443968150</v>
      </c>
      <c r="I2867" s="59">
        <v>0</v>
      </c>
      <c r="J2867" s="59">
        <v>0</v>
      </c>
      <c r="K2867" s="59">
        <v>0</v>
      </c>
      <c r="L2867" s="59">
        <v>0</v>
      </c>
      <c r="M2867" s="59">
        <v>9889.0400000000009</v>
      </c>
      <c r="N2867" s="58" t="s">
        <v>108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60">
        <v>45919.873229166667</v>
      </c>
      <c r="B2868" s="61">
        <v>444739747</v>
      </c>
      <c r="C2868" s="62" t="s">
        <v>36</v>
      </c>
      <c r="D2868" s="62" t="s">
        <v>37</v>
      </c>
      <c r="E2868" s="62" t="s">
        <v>45</v>
      </c>
      <c r="F2868" s="62" t="s">
        <v>119</v>
      </c>
      <c r="G2868" s="63">
        <v>3678.71</v>
      </c>
      <c r="H2868" s="61">
        <v>443968154</v>
      </c>
      <c r="I2868" s="63">
        <v>0</v>
      </c>
      <c r="J2868" s="63">
        <v>0</v>
      </c>
      <c r="K2868" s="63">
        <v>0</v>
      </c>
      <c r="L2868" s="63">
        <v>0</v>
      </c>
      <c r="M2868" s="63">
        <v>9889.0400000000009</v>
      </c>
      <c r="N2868" s="62" t="s">
        <v>107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6">
        <v>45919.873229166667</v>
      </c>
      <c r="B2869" s="57">
        <v>444739750</v>
      </c>
      <c r="C2869" s="58" t="s">
        <v>36</v>
      </c>
      <c r="D2869" s="58" t="s">
        <v>37</v>
      </c>
      <c r="E2869" s="58" t="s">
        <v>45</v>
      </c>
      <c r="F2869" s="58" t="s">
        <v>119</v>
      </c>
      <c r="G2869" s="59">
        <v>3678.82</v>
      </c>
      <c r="H2869" s="57">
        <v>443968157</v>
      </c>
      <c r="I2869" s="59">
        <v>0</v>
      </c>
      <c r="J2869" s="59">
        <v>0</v>
      </c>
      <c r="K2869" s="59">
        <v>0</v>
      </c>
      <c r="L2869" s="59">
        <v>0</v>
      </c>
      <c r="M2869" s="59">
        <v>9889.0400000000009</v>
      </c>
      <c r="N2869" s="5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60">
        <v>45919.873229166667</v>
      </c>
      <c r="B2870" s="61">
        <v>444739753</v>
      </c>
      <c r="C2870" s="62" t="s">
        <v>36</v>
      </c>
      <c r="D2870" s="62" t="s">
        <v>37</v>
      </c>
      <c r="E2870" s="62" t="s">
        <v>45</v>
      </c>
      <c r="F2870" s="62" t="s">
        <v>119</v>
      </c>
      <c r="G2870" s="63">
        <v>3678.82</v>
      </c>
      <c r="H2870" s="61">
        <v>443968160</v>
      </c>
      <c r="I2870" s="63">
        <v>0</v>
      </c>
      <c r="J2870" s="63">
        <v>0</v>
      </c>
      <c r="K2870" s="63">
        <v>0</v>
      </c>
      <c r="L2870" s="63">
        <v>0</v>
      </c>
      <c r="M2870" s="63">
        <v>9889.0400000000009</v>
      </c>
      <c r="N2870" s="62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6">
        <v>45919.873240740744</v>
      </c>
      <c r="B2871" s="57">
        <v>444739755</v>
      </c>
      <c r="C2871" s="58" t="s">
        <v>36</v>
      </c>
      <c r="D2871" s="58" t="s">
        <v>37</v>
      </c>
      <c r="E2871" s="58" t="s">
        <v>45</v>
      </c>
      <c r="F2871" s="58" t="s">
        <v>119</v>
      </c>
      <c r="G2871" s="59">
        <v>3678.82</v>
      </c>
      <c r="H2871" s="57">
        <v>443968162</v>
      </c>
      <c r="I2871" s="59">
        <v>0</v>
      </c>
      <c r="J2871" s="59">
        <v>0</v>
      </c>
      <c r="K2871" s="59">
        <v>0</v>
      </c>
      <c r="L2871" s="59">
        <v>0</v>
      </c>
      <c r="M2871" s="59">
        <v>9889.0400000000009</v>
      </c>
      <c r="N2871" s="58" t="s">
        <v>113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60">
        <v>45919.873680555553</v>
      </c>
      <c r="B2872" s="61">
        <v>444740013</v>
      </c>
      <c r="C2872" s="62" t="s">
        <v>36</v>
      </c>
      <c r="D2872" s="62" t="s">
        <v>37</v>
      </c>
      <c r="E2872" s="62" t="s">
        <v>45</v>
      </c>
      <c r="F2872" s="62" t="s">
        <v>119</v>
      </c>
      <c r="G2872" s="63">
        <v>3678.75</v>
      </c>
      <c r="H2872" s="61">
        <v>443968416</v>
      </c>
      <c r="I2872" s="63">
        <v>0</v>
      </c>
      <c r="J2872" s="63">
        <v>0</v>
      </c>
      <c r="K2872" s="63">
        <v>0</v>
      </c>
      <c r="L2872" s="63">
        <v>0</v>
      </c>
      <c r="M2872" s="63">
        <v>9889.0400000000009</v>
      </c>
      <c r="N2872" s="62" t="s">
        <v>115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6">
        <v>45919.873680555553</v>
      </c>
      <c r="B2873" s="57">
        <v>444740016</v>
      </c>
      <c r="C2873" s="58" t="s">
        <v>36</v>
      </c>
      <c r="D2873" s="58" t="s">
        <v>37</v>
      </c>
      <c r="E2873" s="58" t="s">
        <v>45</v>
      </c>
      <c r="F2873" s="58" t="s">
        <v>119</v>
      </c>
      <c r="G2873" s="59">
        <v>3678.75</v>
      </c>
      <c r="H2873" s="57">
        <v>443968419</v>
      </c>
      <c r="I2873" s="59">
        <v>0</v>
      </c>
      <c r="J2873" s="59">
        <v>0</v>
      </c>
      <c r="K2873" s="59">
        <v>0</v>
      </c>
      <c r="L2873" s="59">
        <v>0</v>
      </c>
      <c r="M2873" s="59">
        <v>9889.0400000000009</v>
      </c>
      <c r="N2873" s="58" t="s">
        <v>1384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60">
        <v>45919.879004629627</v>
      </c>
      <c r="B2874" s="61">
        <v>444741601</v>
      </c>
      <c r="C2874" s="62" t="s">
        <v>36</v>
      </c>
      <c r="D2874" s="62" t="s">
        <v>37</v>
      </c>
      <c r="E2874" s="62" t="s">
        <v>45</v>
      </c>
      <c r="F2874" s="62" t="s">
        <v>119</v>
      </c>
      <c r="G2874" s="63">
        <v>3678.61</v>
      </c>
      <c r="H2874" s="61">
        <v>443969964</v>
      </c>
      <c r="I2874" s="63">
        <v>0</v>
      </c>
      <c r="J2874" s="63">
        <v>0</v>
      </c>
      <c r="K2874" s="63">
        <v>0</v>
      </c>
      <c r="L2874" s="63">
        <v>0</v>
      </c>
      <c r="M2874" s="63">
        <v>9889.0400000000009</v>
      </c>
      <c r="N2874" s="62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6">
        <v>45919.879004629627</v>
      </c>
      <c r="B2875" s="57">
        <v>444741602</v>
      </c>
      <c r="C2875" s="58" t="s">
        <v>36</v>
      </c>
      <c r="D2875" s="58" t="s">
        <v>37</v>
      </c>
      <c r="E2875" s="58" t="s">
        <v>45</v>
      </c>
      <c r="F2875" s="58" t="s">
        <v>119</v>
      </c>
      <c r="G2875" s="59">
        <v>3678.67</v>
      </c>
      <c r="H2875" s="57">
        <v>443969965</v>
      </c>
      <c r="I2875" s="59">
        <v>0</v>
      </c>
      <c r="J2875" s="59">
        <v>0</v>
      </c>
      <c r="K2875" s="59">
        <v>0</v>
      </c>
      <c r="L2875" s="59">
        <v>0</v>
      </c>
      <c r="M2875" s="59">
        <v>9889.0400000000009</v>
      </c>
      <c r="N2875" s="58" t="s">
        <v>92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60">
        <v>45919.879004629627</v>
      </c>
      <c r="B2876" s="61">
        <v>444741605</v>
      </c>
      <c r="C2876" s="62" t="s">
        <v>36</v>
      </c>
      <c r="D2876" s="62" t="s">
        <v>37</v>
      </c>
      <c r="E2876" s="62" t="s">
        <v>45</v>
      </c>
      <c r="F2876" s="62" t="s">
        <v>119</v>
      </c>
      <c r="G2876" s="63">
        <v>3678.68</v>
      </c>
      <c r="H2876" s="61">
        <v>443969968</v>
      </c>
      <c r="I2876" s="63">
        <v>0</v>
      </c>
      <c r="J2876" s="63">
        <v>0</v>
      </c>
      <c r="K2876" s="63">
        <v>0</v>
      </c>
      <c r="L2876" s="63">
        <v>0</v>
      </c>
      <c r="M2876" s="63">
        <v>9889.0400000000009</v>
      </c>
      <c r="N2876" s="62" t="s">
        <v>106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6">
        <v>45919.884444444448</v>
      </c>
      <c r="B2877" s="57">
        <v>444743127</v>
      </c>
      <c r="C2877" s="58" t="s">
        <v>36</v>
      </c>
      <c r="D2877" s="58" t="s">
        <v>38</v>
      </c>
      <c r="E2877" s="58" t="s">
        <v>46</v>
      </c>
      <c r="F2877" s="58" t="s">
        <v>119</v>
      </c>
      <c r="G2877" s="59">
        <v>3680.18</v>
      </c>
      <c r="H2877" s="57">
        <v>443971488</v>
      </c>
      <c r="I2877" s="59">
        <v>0</v>
      </c>
      <c r="J2877" s="59">
        <v>0</v>
      </c>
      <c r="K2877" s="59">
        <v>0</v>
      </c>
      <c r="L2877" s="59">
        <v>1.47</v>
      </c>
      <c r="M2877" s="59">
        <v>9890.51</v>
      </c>
      <c r="N2877" s="58" t="s">
        <v>1935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60">
        <v>45919.884444444448</v>
      </c>
      <c r="B2878" s="61">
        <v>444743128</v>
      </c>
      <c r="C2878" s="62" t="s">
        <v>36</v>
      </c>
      <c r="D2878" s="62" t="s">
        <v>38</v>
      </c>
      <c r="E2878" s="62" t="s">
        <v>46</v>
      </c>
      <c r="F2878" s="62" t="s">
        <v>119</v>
      </c>
      <c r="G2878" s="63">
        <v>3680.18</v>
      </c>
      <c r="H2878" s="61">
        <v>443971489</v>
      </c>
      <c r="I2878" s="63">
        <v>0</v>
      </c>
      <c r="J2878" s="63">
        <v>0</v>
      </c>
      <c r="K2878" s="63">
        <v>0</v>
      </c>
      <c r="L2878" s="63">
        <v>1.47</v>
      </c>
      <c r="M2878" s="63">
        <v>9891.98</v>
      </c>
      <c r="N2878" s="62" t="s">
        <v>1935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6">
        <v>45919.884444444448</v>
      </c>
      <c r="B2879" s="57">
        <v>444743129</v>
      </c>
      <c r="C2879" s="58" t="s">
        <v>36</v>
      </c>
      <c r="D2879" s="58" t="s">
        <v>38</v>
      </c>
      <c r="E2879" s="58" t="s">
        <v>46</v>
      </c>
      <c r="F2879" s="58" t="s">
        <v>119</v>
      </c>
      <c r="G2879" s="59">
        <v>3680.18</v>
      </c>
      <c r="H2879" s="57">
        <v>443971490</v>
      </c>
      <c r="I2879" s="59">
        <v>0</v>
      </c>
      <c r="J2879" s="59">
        <v>0</v>
      </c>
      <c r="K2879" s="59">
        <v>0</v>
      </c>
      <c r="L2879" s="59">
        <v>1.36</v>
      </c>
      <c r="M2879" s="59">
        <v>9893.34</v>
      </c>
      <c r="N2879" s="58" t="s">
        <v>1935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60">
        <v>45919.884791666664</v>
      </c>
      <c r="B2880" s="61">
        <v>444743176</v>
      </c>
      <c r="C2880" s="62" t="s">
        <v>36</v>
      </c>
      <c r="D2880" s="62" t="s">
        <v>37</v>
      </c>
      <c r="E2880" s="62" t="s">
        <v>45</v>
      </c>
      <c r="F2880" s="62" t="s">
        <v>119</v>
      </c>
      <c r="G2880" s="63">
        <v>3680.05</v>
      </c>
      <c r="H2880" s="61">
        <v>443971538</v>
      </c>
      <c r="I2880" s="63">
        <v>0</v>
      </c>
      <c r="J2880" s="63">
        <v>0</v>
      </c>
      <c r="K2880" s="63">
        <v>0</v>
      </c>
      <c r="L2880" s="63">
        <v>0</v>
      </c>
      <c r="M2880" s="63">
        <v>9893.34</v>
      </c>
      <c r="N2880" s="62" t="s">
        <v>107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6">
        <v>45919.884791666664</v>
      </c>
      <c r="B2881" s="57">
        <v>444743177</v>
      </c>
      <c r="C2881" s="58" t="s">
        <v>36</v>
      </c>
      <c r="D2881" s="58" t="s">
        <v>37</v>
      </c>
      <c r="E2881" s="58" t="s">
        <v>45</v>
      </c>
      <c r="F2881" s="58" t="s">
        <v>119</v>
      </c>
      <c r="G2881" s="59">
        <v>3680.05</v>
      </c>
      <c r="H2881" s="57">
        <v>443971539</v>
      </c>
      <c r="I2881" s="59">
        <v>0</v>
      </c>
      <c r="J2881" s="59">
        <v>0</v>
      </c>
      <c r="K2881" s="59">
        <v>0</v>
      </c>
      <c r="L2881" s="59">
        <v>0</v>
      </c>
      <c r="M2881" s="59">
        <v>9893.34</v>
      </c>
      <c r="N2881" s="58" t="s">
        <v>108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60">
        <v>45919.884791666664</v>
      </c>
      <c r="B2882" s="61">
        <v>444743178</v>
      </c>
      <c r="C2882" s="62" t="s">
        <v>36</v>
      </c>
      <c r="D2882" s="62" t="s">
        <v>37</v>
      </c>
      <c r="E2882" s="62" t="s">
        <v>45</v>
      </c>
      <c r="F2882" s="62" t="s">
        <v>119</v>
      </c>
      <c r="G2882" s="63">
        <v>3679.98</v>
      </c>
      <c r="H2882" s="61">
        <v>443971540</v>
      </c>
      <c r="I2882" s="63">
        <v>0</v>
      </c>
      <c r="J2882" s="63">
        <v>0</v>
      </c>
      <c r="K2882" s="63">
        <v>0</v>
      </c>
      <c r="L2882" s="63">
        <v>0</v>
      </c>
      <c r="M2882" s="63">
        <v>9893.34</v>
      </c>
      <c r="N2882" s="62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6">
        <v>45919.885416666664</v>
      </c>
      <c r="B2883" s="57">
        <v>444743248</v>
      </c>
      <c r="C2883" s="58" t="s">
        <v>36</v>
      </c>
      <c r="D2883" s="58" t="s">
        <v>38</v>
      </c>
      <c r="E2883" s="58" t="s">
        <v>46</v>
      </c>
      <c r="F2883" s="58" t="s">
        <v>119</v>
      </c>
      <c r="G2883" s="59">
        <v>3679.54</v>
      </c>
      <c r="H2883" s="57">
        <v>443971610</v>
      </c>
      <c r="I2883" s="59">
        <v>0</v>
      </c>
      <c r="J2883" s="59">
        <v>0</v>
      </c>
      <c r="K2883" s="59">
        <v>0</v>
      </c>
      <c r="L2883" s="59">
        <v>2.44</v>
      </c>
      <c r="M2883" s="59">
        <v>9895.7800000000007</v>
      </c>
      <c r="N2883" s="58" t="s">
        <v>1936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60">
        <v>45919.885416666664</v>
      </c>
      <c r="B2884" s="61">
        <v>444743249</v>
      </c>
      <c r="C2884" s="62" t="s">
        <v>36</v>
      </c>
      <c r="D2884" s="62" t="s">
        <v>38</v>
      </c>
      <c r="E2884" s="62" t="s">
        <v>46</v>
      </c>
      <c r="F2884" s="62" t="s">
        <v>119</v>
      </c>
      <c r="G2884" s="63">
        <v>3679.54</v>
      </c>
      <c r="H2884" s="61">
        <v>443971611</v>
      </c>
      <c r="I2884" s="63">
        <v>0</v>
      </c>
      <c r="J2884" s="63">
        <v>0</v>
      </c>
      <c r="K2884" s="63">
        <v>0</v>
      </c>
      <c r="L2884" s="63">
        <v>0.79</v>
      </c>
      <c r="M2884" s="63">
        <v>9896.57</v>
      </c>
      <c r="N2884" s="62" t="s">
        <v>1937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6">
        <v>45919.885416666664</v>
      </c>
      <c r="B2885" s="57">
        <v>444743250</v>
      </c>
      <c r="C2885" s="58" t="s">
        <v>36</v>
      </c>
      <c r="D2885" s="58" t="s">
        <v>38</v>
      </c>
      <c r="E2885" s="58" t="s">
        <v>46</v>
      </c>
      <c r="F2885" s="58" t="s">
        <v>119</v>
      </c>
      <c r="G2885" s="59">
        <v>3679.54</v>
      </c>
      <c r="H2885" s="57">
        <v>443971612</v>
      </c>
      <c r="I2885" s="59">
        <v>0</v>
      </c>
      <c r="J2885" s="59">
        <v>0</v>
      </c>
      <c r="K2885" s="59">
        <v>0</v>
      </c>
      <c r="L2885" s="59">
        <v>0.79</v>
      </c>
      <c r="M2885" s="59">
        <v>9897.36</v>
      </c>
      <c r="N2885" s="58" t="s">
        <v>1937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60">
        <v>45919.88548611111</v>
      </c>
      <c r="B2886" s="61">
        <v>444743260</v>
      </c>
      <c r="C2886" s="62" t="s">
        <v>36</v>
      </c>
      <c r="D2886" s="62" t="s">
        <v>37</v>
      </c>
      <c r="E2886" s="62" t="s">
        <v>45</v>
      </c>
      <c r="F2886" s="62" t="s">
        <v>119</v>
      </c>
      <c r="G2886" s="63">
        <v>3680.11</v>
      </c>
      <c r="H2886" s="61">
        <v>443971621</v>
      </c>
      <c r="I2886" s="63">
        <v>0</v>
      </c>
      <c r="J2886" s="63">
        <v>0</v>
      </c>
      <c r="K2886" s="63">
        <v>0</v>
      </c>
      <c r="L2886" s="63">
        <v>0</v>
      </c>
      <c r="M2886" s="63">
        <v>9897.36</v>
      </c>
      <c r="N2886" s="62" t="s">
        <v>1384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6">
        <v>45919.88548611111</v>
      </c>
      <c r="B2887" s="57">
        <v>444743261</v>
      </c>
      <c r="C2887" s="58" t="s">
        <v>36</v>
      </c>
      <c r="D2887" s="58" t="s">
        <v>37</v>
      </c>
      <c r="E2887" s="58" t="s">
        <v>45</v>
      </c>
      <c r="F2887" s="58" t="s">
        <v>119</v>
      </c>
      <c r="G2887" s="59">
        <v>3679.99</v>
      </c>
      <c r="H2887" s="57">
        <v>443971622</v>
      </c>
      <c r="I2887" s="59">
        <v>0</v>
      </c>
      <c r="J2887" s="59">
        <v>0</v>
      </c>
      <c r="K2887" s="59">
        <v>0</v>
      </c>
      <c r="L2887" s="59">
        <v>0</v>
      </c>
      <c r="M2887" s="59">
        <v>9897.36</v>
      </c>
      <c r="N2887" s="58" t="s">
        <v>115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60">
        <v>45919.88548611111</v>
      </c>
      <c r="B2888" s="61">
        <v>444743262</v>
      </c>
      <c r="C2888" s="62" t="s">
        <v>36</v>
      </c>
      <c r="D2888" s="62" t="s">
        <v>37</v>
      </c>
      <c r="E2888" s="62" t="s">
        <v>45</v>
      </c>
      <c r="F2888" s="62" t="s">
        <v>119</v>
      </c>
      <c r="G2888" s="63">
        <v>3679.92</v>
      </c>
      <c r="H2888" s="61">
        <v>443971623</v>
      </c>
      <c r="I2888" s="63">
        <v>0</v>
      </c>
      <c r="J2888" s="63">
        <v>0</v>
      </c>
      <c r="K2888" s="63">
        <v>0</v>
      </c>
      <c r="L2888" s="63">
        <v>0</v>
      </c>
      <c r="M2888" s="63">
        <v>9897.36</v>
      </c>
      <c r="N2888" s="62" t="s">
        <v>114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6">
        <v>45919.889016203706</v>
      </c>
      <c r="B2889" s="57">
        <v>444744574</v>
      </c>
      <c r="C2889" s="58" t="s">
        <v>36</v>
      </c>
      <c r="D2889" s="58" t="s">
        <v>38</v>
      </c>
      <c r="E2889" s="58" t="s">
        <v>46</v>
      </c>
      <c r="F2889" s="58" t="s">
        <v>119</v>
      </c>
      <c r="G2889" s="59">
        <v>3681.55</v>
      </c>
      <c r="H2889" s="57">
        <v>443972915</v>
      </c>
      <c r="I2889" s="59">
        <v>0</v>
      </c>
      <c r="J2889" s="59">
        <v>0</v>
      </c>
      <c r="K2889" s="59">
        <v>0</v>
      </c>
      <c r="L2889" s="59">
        <v>1.5</v>
      </c>
      <c r="M2889" s="59">
        <v>9898.86</v>
      </c>
      <c r="N2889" s="58" t="s">
        <v>1938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60">
        <v>45919.889016203706</v>
      </c>
      <c r="B2890" s="61">
        <v>444744575</v>
      </c>
      <c r="C2890" s="62" t="s">
        <v>36</v>
      </c>
      <c r="D2890" s="62" t="s">
        <v>38</v>
      </c>
      <c r="E2890" s="62" t="s">
        <v>46</v>
      </c>
      <c r="F2890" s="62" t="s">
        <v>119</v>
      </c>
      <c r="G2890" s="63">
        <v>3681.55</v>
      </c>
      <c r="H2890" s="61">
        <v>443972916</v>
      </c>
      <c r="I2890" s="63">
        <v>0</v>
      </c>
      <c r="J2890" s="63">
        <v>0</v>
      </c>
      <c r="K2890" s="63">
        <v>0</v>
      </c>
      <c r="L2890" s="63">
        <v>1.5</v>
      </c>
      <c r="M2890" s="63">
        <v>9900.36</v>
      </c>
      <c r="N2890" s="62" t="s">
        <v>1938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6">
        <v>45919.889016203706</v>
      </c>
      <c r="B2891" s="57">
        <v>444744580</v>
      </c>
      <c r="C2891" s="58" t="s">
        <v>36</v>
      </c>
      <c r="D2891" s="58" t="s">
        <v>38</v>
      </c>
      <c r="E2891" s="58" t="s">
        <v>46</v>
      </c>
      <c r="F2891" s="58" t="s">
        <v>119</v>
      </c>
      <c r="G2891" s="59">
        <v>3681.55</v>
      </c>
      <c r="H2891" s="57">
        <v>443972917</v>
      </c>
      <c r="I2891" s="59">
        <v>0</v>
      </c>
      <c r="J2891" s="59">
        <v>0</v>
      </c>
      <c r="K2891" s="59">
        <v>0</v>
      </c>
      <c r="L2891" s="59">
        <v>1.57</v>
      </c>
      <c r="M2891" s="59">
        <v>9901.93</v>
      </c>
      <c r="N2891" s="58" t="s">
        <v>1938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60">
        <v>45919.889027777775</v>
      </c>
      <c r="B2892" s="61">
        <v>444744641</v>
      </c>
      <c r="C2892" s="62" t="s">
        <v>36</v>
      </c>
      <c r="D2892" s="62" t="s">
        <v>38</v>
      </c>
      <c r="E2892" s="62" t="s">
        <v>46</v>
      </c>
      <c r="F2892" s="62" t="s">
        <v>119</v>
      </c>
      <c r="G2892" s="63">
        <v>3681.71</v>
      </c>
      <c r="H2892" s="61">
        <v>443972982</v>
      </c>
      <c r="I2892" s="63">
        <v>0</v>
      </c>
      <c r="J2892" s="63">
        <v>0</v>
      </c>
      <c r="K2892" s="63">
        <v>0</v>
      </c>
      <c r="L2892" s="63">
        <v>3.04</v>
      </c>
      <c r="M2892" s="63">
        <v>9904.9699999999993</v>
      </c>
      <c r="N2892" s="62" t="s">
        <v>1939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6">
        <v>45919.889027777775</v>
      </c>
      <c r="B2893" s="57">
        <v>444744642</v>
      </c>
      <c r="C2893" s="58" t="s">
        <v>36</v>
      </c>
      <c r="D2893" s="58" t="s">
        <v>38</v>
      </c>
      <c r="E2893" s="58" t="s">
        <v>46</v>
      </c>
      <c r="F2893" s="58" t="s">
        <v>119</v>
      </c>
      <c r="G2893" s="59">
        <v>3681.71</v>
      </c>
      <c r="H2893" s="57">
        <v>443972983</v>
      </c>
      <c r="I2893" s="59">
        <v>0</v>
      </c>
      <c r="J2893" s="59">
        <v>0</v>
      </c>
      <c r="K2893" s="59">
        <v>0</v>
      </c>
      <c r="L2893" s="59">
        <v>2.89</v>
      </c>
      <c r="M2893" s="59">
        <v>9907.86</v>
      </c>
      <c r="N2893" s="58" t="s">
        <v>1939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60">
        <v>45919.891550925924</v>
      </c>
      <c r="B2894" s="61">
        <v>444745607</v>
      </c>
      <c r="C2894" s="62" t="s">
        <v>36</v>
      </c>
      <c r="D2894" s="62" t="s">
        <v>38</v>
      </c>
      <c r="E2894" s="62" t="s">
        <v>46</v>
      </c>
      <c r="F2894" s="62" t="s">
        <v>119</v>
      </c>
      <c r="G2894" s="63">
        <v>3682.15</v>
      </c>
      <c r="H2894" s="61">
        <v>443973946</v>
      </c>
      <c r="I2894" s="63">
        <v>0</v>
      </c>
      <c r="J2894" s="63">
        <v>0</v>
      </c>
      <c r="K2894" s="63">
        <v>0</v>
      </c>
      <c r="L2894" s="63">
        <v>3.54</v>
      </c>
      <c r="M2894" s="63">
        <v>9911.4</v>
      </c>
      <c r="N2894" s="62" t="s">
        <v>1940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6">
        <v>45919.891550925924</v>
      </c>
      <c r="B2895" s="57">
        <v>444745608</v>
      </c>
      <c r="C2895" s="58" t="s">
        <v>36</v>
      </c>
      <c r="D2895" s="58" t="s">
        <v>38</v>
      </c>
      <c r="E2895" s="58" t="s">
        <v>46</v>
      </c>
      <c r="F2895" s="58" t="s">
        <v>119</v>
      </c>
      <c r="G2895" s="59">
        <v>3682.15</v>
      </c>
      <c r="H2895" s="57">
        <v>443973947</v>
      </c>
      <c r="I2895" s="59">
        <v>0</v>
      </c>
      <c r="J2895" s="59">
        <v>0</v>
      </c>
      <c r="K2895" s="59">
        <v>0</v>
      </c>
      <c r="L2895" s="59">
        <v>3.48</v>
      </c>
      <c r="M2895" s="59">
        <v>9914.8799999999992</v>
      </c>
      <c r="N2895" s="58" t="s">
        <v>1940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60">
        <v>45919.891550925924</v>
      </c>
      <c r="B2896" s="61">
        <v>444745609</v>
      </c>
      <c r="C2896" s="62" t="s">
        <v>36</v>
      </c>
      <c r="D2896" s="62" t="s">
        <v>38</v>
      </c>
      <c r="E2896" s="62" t="s">
        <v>46</v>
      </c>
      <c r="F2896" s="62" t="s">
        <v>119</v>
      </c>
      <c r="G2896" s="63">
        <v>3682.15</v>
      </c>
      <c r="H2896" s="61">
        <v>443973948</v>
      </c>
      <c r="I2896" s="63">
        <v>0</v>
      </c>
      <c r="J2896" s="63">
        <v>0</v>
      </c>
      <c r="K2896" s="63">
        <v>0</v>
      </c>
      <c r="L2896" s="63">
        <v>3.47</v>
      </c>
      <c r="M2896" s="63">
        <v>9918.35</v>
      </c>
      <c r="N2896" s="62" t="s">
        <v>1940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6">
        <v>45919.891562500001</v>
      </c>
      <c r="B2897" s="57">
        <v>444745631</v>
      </c>
      <c r="C2897" s="58" t="s">
        <v>36</v>
      </c>
      <c r="D2897" s="58" t="s">
        <v>38</v>
      </c>
      <c r="E2897" s="58" t="s">
        <v>46</v>
      </c>
      <c r="F2897" s="58" t="s">
        <v>119</v>
      </c>
      <c r="G2897" s="59">
        <v>3682.17</v>
      </c>
      <c r="H2897" s="57">
        <v>443973970</v>
      </c>
      <c r="I2897" s="59">
        <v>0</v>
      </c>
      <c r="J2897" s="59">
        <v>0</v>
      </c>
      <c r="K2897" s="59">
        <v>0</v>
      </c>
      <c r="L2897" s="59">
        <v>3.5</v>
      </c>
      <c r="M2897" s="59">
        <v>9921.85</v>
      </c>
      <c r="N2897" s="58" t="s">
        <v>1941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60">
        <v>45919.891562500001</v>
      </c>
      <c r="B2898" s="61">
        <v>444745632</v>
      </c>
      <c r="C2898" s="62" t="s">
        <v>36</v>
      </c>
      <c r="D2898" s="62" t="s">
        <v>38</v>
      </c>
      <c r="E2898" s="62" t="s">
        <v>46</v>
      </c>
      <c r="F2898" s="62" t="s">
        <v>119</v>
      </c>
      <c r="G2898" s="63">
        <v>3682.17</v>
      </c>
      <c r="H2898" s="61">
        <v>443973971</v>
      </c>
      <c r="I2898" s="63">
        <v>0</v>
      </c>
      <c r="J2898" s="63">
        <v>0</v>
      </c>
      <c r="K2898" s="63">
        <v>0</v>
      </c>
      <c r="L2898" s="63">
        <v>3.35</v>
      </c>
      <c r="M2898" s="63">
        <v>9925.2000000000007</v>
      </c>
      <c r="N2898" s="62" t="s">
        <v>1941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6">
        <v>45919.892754629633</v>
      </c>
      <c r="B2899" s="57">
        <v>444746499</v>
      </c>
      <c r="C2899" s="58" t="s">
        <v>36</v>
      </c>
      <c r="D2899" s="58" t="s">
        <v>38</v>
      </c>
      <c r="E2899" s="58" t="s">
        <v>46</v>
      </c>
      <c r="F2899" s="58" t="s">
        <v>119</v>
      </c>
      <c r="G2899" s="59">
        <v>3682.04</v>
      </c>
      <c r="H2899" s="57">
        <v>443974830</v>
      </c>
      <c r="I2899" s="59">
        <v>0</v>
      </c>
      <c r="J2899" s="59">
        <v>0</v>
      </c>
      <c r="K2899" s="59">
        <v>0</v>
      </c>
      <c r="L2899" s="59">
        <v>4.2300000000000004</v>
      </c>
      <c r="M2899" s="59">
        <v>9929.43</v>
      </c>
      <c r="N2899" s="58" t="s">
        <v>1942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60">
        <v>45919.892754629633</v>
      </c>
      <c r="B2900" s="61">
        <v>444746501</v>
      </c>
      <c r="C2900" s="62" t="s">
        <v>36</v>
      </c>
      <c r="D2900" s="62" t="s">
        <v>38</v>
      </c>
      <c r="E2900" s="62" t="s">
        <v>46</v>
      </c>
      <c r="F2900" s="62" t="s">
        <v>119</v>
      </c>
      <c r="G2900" s="63">
        <v>3682.04</v>
      </c>
      <c r="H2900" s="61">
        <v>443974831</v>
      </c>
      <c r="I2900" s="63">
        <v>0</v>
      </c>
      <c r="J2900" s="63">
        <v>0</v>
      </c>
      <c r="K2900" s="63">
        <v>0</v>
      </c>
      <c r="L2900" s="63">
        <v>1.93</v>
      </c>
      <c r="M2900" s="63">
        <v>9931.36</v>
      </c>
      <c r="N2900" s="62" t="s">
        <v>1943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6">
        <v>45919.892754629633</v>
      </c>
      <c r="B2901" s="57">
        <v>444746502</v>
      </c>
      <c r="C2901" s="58" t="s">
        <v>36</v>
      </c>
      <c r="D2901" s="58" t="s">
        <v>38</v>
      </c>
      <c r="E2901" s="58" t="s">
        <v>46</v>
      </c>
      <c r="F2901" s="58" t="s">
        <v>119</v>
      </c>
      <c r="G2901" s="59">
        <v>3682.04</v>
      </c>
      <c r="H2901" s="57">
        <v>443974832</v>
      </c>
      <c r="I2901" s="59">
        <v>0</v>
      </c>
      <c r="J2901" s="59">
        <v>0</v>
      </c>
      <c r="K2901" s="59">
        <v>0</v>
      </c>
      <c r="L2901" s="59">
        <v>2.0499999999999998</v>
      </c>
      <c r="M2901" s="59">
        <v>9933.41</v>
      </c>
      <c r="N2901" s="58" t="s">
        <v>1943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60">
        <v>45919.892777777779</v>
      </c>
      <c r="B2902" s="61">
        <v>444746523</v>
      </c>
      <c r="C2902" s="62" t="s">
        <v>36</v>
      </c>
      <c r="D2902" s="62" t="s">
        <v>37</v>
      </c>
      <c r="E2902" s="62" t="s">
        <v>45</v>
      </c>
      <c r="F2902" s="62" t="s">
        <v>119</v>
      </c>
      <c r="G2902" s="63">
        <v>3682.2</v>
      </c>
      <c r="H2902" s="61">
        <v>443974854</v>
      </c>
      <c r="I2902" s="63">
        <v>0</v>
      </c>
      <c r="J2902" s="63">
        <v>0</v>
      </c>
      <c r="K2902" s="63">
        <v>0</v>
      </c>
      <c r="L2902" s="63">
        <v>0</v>
      </c>
      <c r="M2902" s="63">
        <v>9933.41</v>
      </c>
      <c r="N2902" s="62" t="s">
        <v>113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6">
        <v>45919.892777777779</v>
      </c>
      <c r="B2903" s="57">
        <v>444746528</v>
      </c>
      <c r="C2903" s="58" t="s">
        <v>36</v>
      </c>
      <c r="D2903" s="58" t="s">
        <v>37</v>
      </c>
      <c r="E2903" s="58" t="s">
        <v>45</v>
      </c>
      <c r="F2903" s="58" t="s">
        <v>119</v>
      </c>
      <c r="G2903" s="59">
        <v>3682.12</v>
      </c>
      <c r="H2903" s="57">
        <v>443974858</v>
      </c>
      <c r="I2903" s="59">
        <v>0</v>
      </c>
      <c r="J2903" s="59">
        <v>0</v>
      </c>
      <c r="K2903" s="59">
        <v>0</v>
      </c>
      <c r="L2903" s="59">
        <v>0</v>
      </c>
      <c r="M2903" s="59">
        <v>9933.41</v>
      </c>
      <c r="N2903" s="58" t="s">
        <v>1944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60">
        <v>45919.892789351848</v>
      </c>
      <c r="B2904" s="61">
        <v>444746533</v>
      </c>
      <c r="C2904" s="62" t="s">
        <v>36</v>
      </c>
      <c r="D2904" s="62" t="s">
        <v>37</v>
      </c>
      <c r="E2904" s="62" t="s">
        <v>45</v>
      </c>
      <c r="F2904" s="62" t="s">
        <v>119</v>
      </c>
      <c r="G2904" s="63">
        <v>3682.11</v>
      </c>
      <c r="H2904" s="61">
        <v>443974863</v>
      </c>
      <c r="I2904" s="63">
        <v>0</v>
      </c>
      <c r="J2904" s="63">
        <v>0</v>
      </c>
      <c r="K2904" s="63">
        <v>0</v>
      </c>
      <c r="L2904" s="63">
        <v>0</v>
      </c>
      <c r="M2904" s="63">
        <v>9933.41</v>
      </c>
      <c r="N2904" s="62" t="s">
        <v>1384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6">
        <v>45919.892789351848</v>
      </c>
      <c r="B2905" s="57">
        <v>444746537</v>
      </c>
      <c r="C2905" s="58" t="s">
        <v>36</v>
      </c>
      <c r="D2905" s="58" t="s">
        <v>37</v>
      </c>
      <c r="E2905" s="58" t="s">
        <v>45</v>
      </c>
      <c r="F2905" s="58" t="s">
        <v>119</v>
      </c>
      <c r="G2905" s="59">
        <v>3682.11</v>
      </c>
      <c r="H2905" s="57">
        <v>443974867</v>
      </c>
      <c r="I2905" s="59">
        <v>0</v>
      </c>
      <c r="J2905" s="59">
        <v>0</v>
      </c>
      <c r="K2905" s="59">
        <v>0</v>
      </c>
      <c r="L2905" s="59">
        <v>0</v>
      </c>
      <c r="M2905" s="59">
        <v>9933.41</v>
      </c>
      <c r="N2905" s="58" t="s">
        <v>115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60">
        <v>45919.892789351848</v>
      </c>
      <c r="B2906" s="61">
        <v>444746539</v>
      </c>
      <c r="C2906" s="62" t="s">
        <v>36</v>
      </c>
      <c r="D2906" s="62" t="s">
        <v>37</v>
      </c>
      <c r="E2906" s="62" t="s">
        <v>45</v>
      </c>
      <c r="F2906" s="62" t="s">
        <v>119</v>
      </c>
      <c r="G2906" s="63">
        <v>3682.11</v>
      </c>
      <c r="H2906" s="61">
        <v>443974869</v>
      </c>
      <c r="I2906" s="63">
        <v>0</v>
      </c>
      <c r="J2906" s="63">
        <v>0</v>
      </c>
      <c r="K2906" s="63">
        <v>0</v>
      </c>
      <c r="L2906" s="63">
        <v>0</v>
      </c>
      <c r="M2906" s="63">
        <v>9933.41</v>
      </c>
      <c r="N2906" s="62" t="s">
        <v>118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6">
        <v>45919.892789351848</v>
      </c>
      <c r="B2907" s="57">
        <v>444746542</v>
      </c>
      <c r="C2907" s="58" t="s">
        <v>36</v>
      </c>
      <c r="D2907" s="58" t="s">
        <v>37</v>
      </c>
      <c r="E2907" s="58" t="s">
        <v>45</v>
      </c>
      <c r="F2907" s="58" t="s">
        <v>119</v>
      </c>
      <c r="G2907" s="59">
        <v>3682.09</v>
      </c>
      <c r="H2907" s="57">
        <v>443974872</v>
      </c>
      <c r="I2907" s="59">
        <v>0</v>
      </c>
      <c r="J2907" s="59">
        <v>0</v>
      </c>
      <c r="K2907" s="59">
        <v>0</v>
      </c>
      <c r="L2907" s="59">
        <v>0</v>
      </c>
      <c r="M2907" s="59">
        <v>9933.41</v>
      </c>
      <c r="N2907" s="58" t="s">
        <v>107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60">
        <v>45919.892800925925</v>
      </c>
      <c r="B2908" s="61">
        <v>444746547</v>
      </c>
      <c r="C2908" s="62" t="s">
        <v>36</v>
      </c>
      <c r="D2908" s="62" t="s">
        <v>37</v>
      </c>
      <c r="E2908" s="62" t="s">
        <v>45</v>
      </c>
      <c r="F2908" s="62" t="s">
        <v>119</v>
      </c>
      <c r="G2908" s="63">
        <v>3682.09</v>
      </c>
      <c r="H2908" s="61">
        <v>443974877</v>
      </c>
      <c r="I2908" s="63">
        <v>0</v>
      </c>
      <c r="J2908" s="63">
        <v>0</v>
      </c>
      <c r="K2908" s="63">
        <v>0</v>
      </c>
      <c r="L2908" s="63">
        <v>0</v>
      </c>
      <c r="M2908" s="63">
        <v>9933.41</v>
      </c>
      <c r="N2908" s="62" t="s">
        <v>108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6">
        <v>45919.892800925925</v>
      </c>
      <c r="B2909" s="57">
        <v>444746550</v>
      </c>
      <c r="C2909" s="58" t="s">
        <v>36</v>
      </c>
      <c r="D2909" s="58" t="s">
        <v>37</v>
      </c>
      <c r="E2909" s="58" t="s">
        <v>45</v>
      </c>
      <c r="F2909" s="58" t="s">
        <v>119</v>
      </c>
      <c r="G2909" s="59">
        <v>3682.09</v>
      </c>
      <c r="H2909" s="57">
        <v>443974880</v>
      </c>
      <c r="I2909" s="59">
        <v>0</v>
      </c>
      <c r="J2909" s="59">
        <v>0</v>
      </c>
      <c r="K2909" s="59">
        <v>0</v>
      </c>
      <c r="L2909" s="59">
        <v>0</v>
      </c>
      <c r="M2909" s="59">
        <v>9933.41</v>
      </c>
      <c r="N2909" s="5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60">
        <v>45919.892800925925</v>
      </c>
      <c r="B2910" s="61">
        <v>444746554</v>
      </c>
      <c r="C2910" s="62" t="s">
        <v>36</v>
      </c>
      <c r="D2910" s="62" t="s">
        <v>37</v>
      </c>
      <c r="E2910" s="62" t="s">
        <v>45</v>
      </c>
      <c r="F2910" s="62" t="s">
        <v>119</v>
      </c>
      <c r="G2910" s="63">
        <v>3682.09</v>
      </c>
      <c r="H2910" s="61">
        <v>443974884</v>
      </c>
      <c r="I2910" s="63">
        <v>0</v>
      </c>
      <c r="J2910" s="63">
        <v>0</v>
      </c>
      <c r="K2910" s="63">
        <v>0</v>
      </c>
      <c r="L2910" s="63">
        <v>0</v>
      </c>
      <c r="M2910" s="63">
        <v>9933.41</v>
      </c>
      <c r="N2910" s="62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6">
        <v>45919.892800925925</v>
      </c>
      <c r="B2911" s="57">
        <v>444746555</v>
      </c>
      <c r="C2911" s="58" t="s">
        <v>36</v>
      </c>
      <c r="D2911" s="58" t="s">
        <v>37</v>
      </c>
      <c r="E2911" s="58" t="s">
        <v>45</v>
      </c>
      <c r="F2911" s="58" t="s">
        <v>119</v>
      </c>
      <c r="G2911" s="59">
        <v>3682.09</v>
      </c>
      <c r="H2911" s="57">
        <v>443974885</v>
      </c>
      <c r="I2911" s="59">
        <v>0</v>
      </c>
      <c r="J2911" s="59">
        <v>0</v>
      </c>
      <c r="K2911" s="59">
        <v>0</v>
      </c>
      <c r="L2911" s="59">
        <v>0</v>
      </c>
      <c r="M2911" s="59">
        <v>9933.41</v>
      </c>
      <c r="N2911" s="5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60">
        <v>45919.892800925925</v>
      </c>
      <c r="B2912" s="61">
        <v>444746559</v>
      </c>
      <c r="C2912" s="62" t="s">
        <v>36</v>
      </c>
      <c r="D2912" s="62" t="s">
        <v>37</v>
      </c>
      <c r="E2912" s="62" t="s">
        <v>45</v>
      </c>
      <c r="F2912" s="62" t="s">
        <v>119</v>
      </c>
      <c r="G2912" s="63">
        <v>3682.09</v>
      </c>
      <c r="H2912" s="61">
        <v>443974889</v>
      </c>
      <c r="I2912" s="63">
        <v>0</v>
      </c>
      <c r="J2912" s="63">
        <v>0</v>
      </c>
      <c r="K2912" s="63">
        <v>0</v>
      </c>
      <c r="L2912" s="63">
        <v>0</v>
      </c>
      <c r="M2912" s="63">
        <v>9933.41</v>
      </c>
      <c r="N2912" s="62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6">
        <v>45919.894629629627</v>
      </c>
      <c r="B2913" s="57">
        <v>444747269</v>
      </c>
      <c r="C2913" s="58" t="s">
        <v>36</v>
      </c>
      <c r="D2913" s="58" t="s">
        <v>37</v>
      </c>
      <c r="E2913" s="58" t="s">
        <v>45</v>
      </c>
      <c r="F2913" s="58" t="s">
        <v>119</v>
      </c>
      <c r="G2913" s="59">
        <v>3681.95</v>
      </c>
      <c r="H2913" s="57">
        <v>443975589</v>
      </c>
      <c r="I2913" s="59">
        <v>0</v>
      </c>
      <c r="J2913" s="59">
        <v>0</v>
      </c>
      <c r="K2913" s="59">
        <v>0</v>
      </c>
      <c r="L2913" s="59">
        <v>0</v>
      </c>
      <c r="M2913" s="59">
        <v>9933.41</v>
      </c>
      <c r="N2913" s="5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60">
        <v>45919.894629629627</v>
      </c>
      <c r="B2914" s="61">
        <v>444747271</v>
      </c>
      <c r="C2914" s="62" t="s">
        <v>36</v>
      </c>
      <c r="D2914" s="62" t="s">
        <v>37</v>
      </c>
      <c r="E2914" s="62" t="s">
        <v>45</v>
      </c>
      <c r="F2914" s="62" t="s">
        <v>119</v>
      </c>
      <c r="G2914" s="63">
        <v>3681.93</v>
      </c>
      <c r="H2914" s="61">
        <v>443975591</v>
      </c>
      <c r="I2914" s="63">
        <v>0</v>
      </c>
      <c r="J2914" s="63">
        <v>0</v>
      </c>
      <c r="K2914" s="63">
        <v>0</v>
      </c>
      <c r="L2914" s="63">
        <v>0</v>
      </c>
      <c r="M2914" s="63">
        <v>9933.41</v>
      </c>
      <c r="N2914" s="62" t="s">
        <v>106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6">
        <v>45919.894629629627</v>
      </c>
      <c r="B2915" s="57">
        <v>444747272</v>
      </c>
      <c r="C2915" s="58" t="s">
        <v>36</v>
      </c>
      <c r="D2915" s="58" t="s">
        <v>37</v>
      </c>
      <c r="E2915" s="58" t="s">
        <v>45</v>
      </c>
      <c r="F2915" s="58" t="s">
        <v>119</v>
      </c>
      <c r="G2915" s="59">
        <v>3681.93</v>
      </c>
      <c r="H2915" s="57">
        <v>443975592</v>
      </c>
      <c r="I2915" s="59">
        <v>0</v>
      </c>
      <c r="J2915" s="59">
        <v>0</v>
      </c>
      <c r="K2915" s="59">
        <v>0</v>
      </c>
      <c r="L2915" s="59">
        <v>0</v>
      </c>
      <c r="M2915" s="59">
        <v>9933.41</v>
      </c>
      <c r="N2915" s="58" t="s">
        <v>92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60">
        <v>45919.897013888891</v>
      </c>
      <c r="B2916" s="61">
        <v>444747815</v>
      </c>
      <c r="C2916" s="62" t="s">
        <v>36</v>
      </c>
      <c r="D2916" s="62" t="s">
        <v>38</v>
      </c>
      <c r="E2916" s="62" t="s">
        <v>46</v>
      </c>
      <c r="F2916" s="62" t="s">
        <v>119</v>
      </c>
      <c r="G2916" s="63">
        <v>3681.27</v>
      </c>
      <c r="H2916" s="61">
        <v>443976111</v>
      </c>
      <c r="I2916" s="63">
        <v>0</v>
      </c>
      <c r="J2916" s="63">
        <v>0</v>
      </c>
      <c r="K2916" s="63">
        <v>0</v>
      </c>
      <c r="L2916" s="63">
        <v>11.6</v>
      </c>
      <c r="M2916" s="63">
        <v>9945.01</v>
      </c>
      <c r="N2916" s="62" t="s">
        <v>1945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6">
        <v>45919.897199074076</v>
      </c>
      <c r="B2917" s="57">
        <v>444747958</v>
      </c>
      <c r="C2917" s="58" t="s">
        <v>36</v>
      </c>
      <c r="D2917" s="58" t="s">
        <v>37</v>
      </c>
      <c r="E2917" s="58" t="s">
        <v>45</v>
      </c>
      <c r="F2917" s="58" t="s">
        <v>119</v>
      </c>
      <c r="G2917" s="59">
        <v>3681.49</v>
      </c>
      <c r="H2917" s="57">
        <v>443976254</v>
      </c>
      <c r="I2917" s="59">
        <v>0</v>
      </c>
      <c r="J2917" s="59">
        <v>0</v>
      </c>
      <c r="K2917" s="59">
        <v>0</v>
      </c>
      <c r="L2917" s="59">
        <v>0</v>
      </c>
      <c r="M2917" s="59">
        <v>9945.01</v>
      </c>
      <c r="N2917" s="5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60">
        <v>45919.897476851853</v>
      </c>
      <c r="B2918" s="61">
        <v>444748145</v>
      </c>
      <c r="C2918" s="62" t="s">
        <v>36</v>
      </c>
      <c r="D2918" s="62" t="s">
        <v>38</v>
      </c>
      <c r="E2918" s="62" t="s">
        <v>46</v>
      </c>
      <c r="F2918" s="62" t="s">
        <v>119</v>
      </c>
      <c r="G2918" s="63">
        <v>3680.69</v>
      </c>
      <c r="H2918" s="61">
        <v>443976440</v>
      </c>
      <c r="I2918" s="63">
        <v>0</v>
      </c>
      <c r="J2918" s="63">
        <v>0</v>
      </c>
      <c r="K2918" s="63">
        <v>0</v>
      </c>
      <c r="L2918" s="63">
        <v>-1.4</v>
      </c>
      <c r="M2918" s="63">
        <v>9943.61</v>
      </c>
      <c r="N2918" s="62" t="s">
        <v>1946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6">
        <v>45919.905509259261</v>
      </c>
      <c r="B2919" s="57">
        <v>444749640</v>
      </c>
      <c r="C2919" s="58" t="s">
        <v>36</v>
      </c>
      <c r="D2919" s="58" t="s">
        <v>37</v>
      </c>
      <c r="E2919" s="58" t="s">
        <v>45</v>
      </c>
      <c r="F2919" s="58" t="s">
        <v>119</v>
      </c>
      <c r="G2919" s="59">
        <v>3682.18</v>
      </c>
      <c r="H2919" s="57">
        <v>443977903</v>
      </c>
      <c r="I2919" s="59">
        <v>0</v>
      </c>
      <c r="J2919" s="59">
        <v>0</v>
      </c>
      <c r="K2919" s="59">
        <v>0</v>
      </c>
      <c r="L2919" s="59">
        <v>0</v>
      </c>
      <c r="M2919" s="59">
        <v>9943.61</v>
      </c>
      <c r="N2919" s="5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60">
        <v>45919.905509259261</v>
      </c>
      <c r="B2920" s="61">
        <v>444749641</v>
      </c>
      <c r="C2920" s="62" t="s">
        <v>36</v>
      </c>
      <c r="D2920" s="62" t="s">
        <v>37</v>
      </c>
      <c r="E2920" s="62" t="s">
        <v>45</v>
      </c>
      <c r="F2920" s="62" t="s">
        <v>119</v>
      </c>
      <c r="G2920" s="63">
        <v>3682.18</v>
      </c>
      <c r="H2920" s="61">
        <v>443977904</v>
      </c>
      <c r="I2920" s="63">
        <v>0</v>
      </c>
      <c r="J2920" s="63">
        <v>0</v>
      </c>
      <c r="K2920" s="63">
        <v>0</v>
      </c>
      <c r="L2920" s="63">
        <v>0</v>
      </c>
      <c r="M2920" s="63">
        <v>9943.61</v>
      </c>
      <c r="N2920" s="62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6">
        <v>45919.913368055553</v>
      </c>
      <c r="B2921" s="57">
        <v>444751358</v>
      </c>
      <c r="C2921" s="58" t="s">
        <v>36</v>
      </c>
      <c r="D2921" s="58" t="s">
        <v>38</v>
      </c>
      <c r="E2921" s="58" t="s">
        <v>46</v>
      </c>
      <c r="F2921" s="58" t="s">
        <v>119</v>
      </c>
      <c r="G2921" s="59">
        <v>3683.65</v>
      </c>
      <c r="H2921" s="57">
        <v>443979584</v>
      </c>
      <c r="I2921" s="59">
        <v>0</v>
      </c>
      <c r="J2921" s="59">
        <v>0</v>
      </c>
      <c r="K2921" s="59">
        <v>0</v>
      </c>
      <c r="L2921" s="59">
        <v>3.73</v>
      </c>
      <c r="M2921" s="59">
        <v>9947.34</v>
      </c>
      <c r="N2921" s="58" t="s">
        <v>1947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60">
        <v>45919.913958333331</v>
      </c>
      <c r="B2922" s="61">
        <v>444751493</v>
      </c>
      <c r="C2922" s="62" t="s">
        <v>36</v>
      </c>
      <c r="D2922" s="62" t="s">
        <v>37</v>
      </c>
      <c r="E2922" s="62" t="s">
        <v>45</v>
      </c>
      <c r="F2922" s="62" t="s">
        <v>119</v>
      </c>
      <c r="G2922" s="63">
        <v>3683.34</v>
      </c>
      <c r="H2922" s="61">
        <v>443979720</v>
      </c>
      <c r="I2922" s="63">
        <v>0</v>
      </c>
      <c r="J2922" s="63">
        <v>0</v>
      </c>
      <c r="K2922" s="63">
        <v>0</v>
      </c>
      <c r="L2922" s="63">
        <v>0</v>
      </c>
      <c r="M2922" s="63">
        <v>9947.34</v>
      </c>
      <c r="N2922" s="62" t="s">
        <v>114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6">
        <v>45919.914768518516</v>
      </c>
      <c r="B2923" s="57">
        <v>444751619</v>
      </c>
      <c r="C2923" s="58" t="s">
        <v>36</v>
      </c>
      <c r="D2923" s="58" t="s">
        <v>37</v>
      </c>
      <c r="E2923" s="58" t="s">
        <v>45</v>
      </c>
      <c r="F2923" s="58" t="s">
        <v>119</v>
      </c>
      <c r="G2923" s="59">
        <v>3683.27</v>
      </c>
      <c r="H2923" s="57">
        <v>443979842</v>
      </c>
      <c r="I2923" s="59">
        <v>0</v>
      </c>
      <c r="J2923" s="59">
        <v>0</v>
      </c>
      <c r="K2923" s="59">
        <v>0</v>
      </c>
      <c r="L2923" s="59">
        <v>0</v>
      </c>
      <c r="M2923" s="59">
        <v>9947.34</v>
      </c>
      <c r="N2923" s="58" t="s">
        <v>108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60">
        <v>45919.914814814816</v>
      </c>
      <c r="B2924" s="61">
        <v>444751633</v>
      </c>
      <c r="C2924" s="62" t="s">
        <v>36</v>
      </c>
      <c r="D2924" s="62" t="s">
        <v>38</v>
      </c>
      <c r="E2924" s="62" t="s">
        <v>46</v>
      </c>
      <c r="F2924" s="62" t="s">
        <v>119</v>
      </c>
      <c r="G2924" s="63">
        <v>3683.7</v>
      </c>
      <c r="H2924" s="61">
        <v>443979856</v>
      </c>
      <c r="I2924" s="63">
        <v>0</v>
      </c>
      <c r="J2924" s="63">
        <v>0</v>
      </c>
      <c r="K2924" s="63">
        <v>0</v>
      </c>
      <c r="L2924" s="63">
        <v>1.61</v>
      </c>
      <c r="M2924" s="63">
        <v>9948.9500000000007</v>
      </c>
      <c r="N2924" s="62" t="s">
        <v>1948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6">
        <v>45919.914814814816</v>
      </c>
      <c r="B2925" s="57">
        <v>444751634</v>
      </c>
      <c r="C2925" s="58" t="s">
        <v>36</v>
      </c>
      <c r="D2925" s="58" t="s">
        <v>38</v>
      </c>
      <c r="E2925" s="58" t="s">
        <v>46</v>
      </c>
      <c r="F2925" s="58" t="s">
        <v>119</v>
      </c>
      <c r="G2925" s="59">
        <v>3683.7</v>
      </c>
      <c r="H2925" s="57">
        <v>443979857</v>
      </c>
      <c r="I2925" s="59">
        <v>0</v>
      </c>
      <c r="J2925" s="59">
        <v>0</v>
      </c>
      <c r="K2925" s="59">
        <v>0</v>
      </c>
      <c r="L2925" s="59">
        <v>1.61</v>
      </c>
      <c r="M2925" s="59">
        <v>9950.56</v>
      </c>
      <c r="N2925" s="58" t="s">
        <v>1948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60">
        <v>45919.916388888887</v>
      </c>
      <c r="B2926" s="61">
        <v>444752119</v>
      </c>
      <c r="C2926" s="62" t="s">
        <v>36</v>
      </c>
      <c r="D2926" s="62" t="s">
        <v>37</v>
      </c>
      <c r="E2926" s="62" t="s">
        <v>45</v>
      </c>
      <c r="F2926" s="62" t="s">
        <v>119</v>
      </c>
      <c r="G2926" s="63">
        <v>3683.71</v>
      </c>
      <c r="H2926" s="61">
        <v>443980341</v>
      </c>
      <c r="I2926" s="63">
        <v>0</v>
      </c>
      <c r="J2926" s="63">
        <v>0</v>
      </c>
      <c r="K2926" s="63">
        <v>0</v>
      </c>
      <c r="L2926" s="63">
        <v>0</v>
      </c>
      <c r="M2926" s="63">
        <v>9950.56</v>
      </c>
      <c r="N2926" s="62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6">
        <v>45919.916388888887</v>
      </c>
      <c r="B2927" s="57">
        <v>444752120</v>
      </c>
      <c r="C2927" s="58" t="s">
        <v>36</v>
      </c>
      <c r="D2927" s="58" t="s">
        <v>37</v>
      </c>
      <c r="E2927" s="58" t="s">
        <v>45</v>
      </c>
      <c r="F2927" s="58" t="s">
        <v>119</v>
      </c>
      <c r="G2927" s="59">
        <v>3683.71</v>
      </c>
      <c r="H2927" s="57">
        <v>443980342</v>
      </c>
      <c r="I2927" s="59">
        <v>0</v>
      </c>
      <c r="J2927" s="59">
        <v>0</v>
      </c>
      <c r="K2927" s="59">
        <v>0</v>
      </c>
      <c r="L2927" s="59">
        <v>0</v>
      </c>
      <c r="M2927" s="59">
        <v>9950.56</v>
      </c>
      <c r="N2927" s="58" t="s">
        <v>107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60">
        <v>45919.916689814818</v>
      </c>
      <c r="B2928" s="61">
        <v>444752208</v>
      </c>
      <c r="C2928" s="62" t="s">
        <v>36</v>
      </c>
      <c r="D2928" s="62" t="s">
        <v>38</v>
      </c>
      <c r="E2928" s="62" t="s">
        <v>46</v>
      </c>
      <c r="F2928" s="62" t="s">
        <v>119</v>
      </c>
      <c r="G2928" s="63">
        <v>3683.31</v>
      </c>
      <c r="H2928" s="61">
        <v>443980434</v>
      </c>
      <c r="I2928" s="63">
        <v>0</v>
      </c>
      <c r="J2928" s="63">
        <v>0</v>
      </c>
      <c r="K2928" s="63">
        <v>0</v>
      </c>
      <c r="L2928" s="63">
        <v>1.2</v>
      </c>
      <c r="M2928" s="63">
        <v>9951.76</v>
      </c>
      <c r="N2928" s="62" t="s">
        <v>1949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6">
        <v>45919.916689814818</v>
      </c>
      <c r="B2929" s="57">
        <v>444752209</v>
      </c>
      <c r="C2929" s="58" t="s">
        <v>36</v>
      </c>
      <c r="D2929" s="58" t="s">
        <v>38</v>
      </c>
      <c r="E2929" s="58" t="s">
        <v>46</v>
      </c>
      <c r="F2929" s="58" t="s">
        <v>119</v>
      </c>
      <c r="G2929" s="59">
        <v>3683.31</v>
      </c>
      <c r="H2929" s="57">
        <v>443980435</v>
      </c>
      <c r="I2929" s="59">
        <v>0</v>
      </c>
      <c r="J2929" s="59">
        <v>0</v>
      </c>
      <c r="K2929" s="59">
        <v>0</v>
      </c>
      <c r="L2929" s="59">
        <v>1.2</v>
      </c>
      <c r="M2929" s="59">
        <v>9952.9599999999991</v>
      </c>
      <c r="N2929" s="58" t="s">
        <v>1950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60">
        <v>45919.91673611111</v>
      </c>
      <c r="B2930" s="61">
        <v>444752237</v>
      </c>
      <c r="C2930" s="62" t="s">
        <v>36</v>
      </c>
      <c r="D2930" s="62" t="s">
        <v>37</v>
      </c>
      <c r="E2930" s="62" t="s">
        <v>45</v>
      </c>
      <c r="F2930" s="62" t="s">
        <v>119</v>
      </c>
      <c r="G2930" s="63">
        <v>3683.6</v>
      </c>
      <c r="H2930" s="61">
        <v>443980463</v>
      </c>
      <c r="I2930" s="63">
        <v>0</v>
      </c>
      <c r="J2930" s="63">
        <v>0</v>
      </c>
      <c r="K2930" s="63">
        <v>0</v>
      </c>
      <c r="L2930" s="63">
        <v>0</v>
      </c>
      <c r="M2930" s="63">
        <v>9952.9599999999991</v>
      </c>
      <c r="N2930" s="62" t="s">
        <v>1384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6">
        <v>45919.91673611111</v>
      </c>
      <c r="B2931" s="57">
        <v>444752238</v>
      </c>
      <c r="C2931" s="58" t="s">
        <v>36</v>
      </c>
      <c r="D2931" s="58" t="s">
        <v>37</v>
      </c>
      <c r="E2931" s="58" t="s">
        <v>45</v>
      </c>
      <c r="F2931" s="58" t="s">
        <v>119</v>
      </c>
      <c r="G2931" s="59">
        <v>3683.63</v>
      </c>
      <c r="H2931" s="57">
        <v>443980465</v>
      </c>
      <c r="I2931" s="59">
        <v>0</v>
      </c>
      <c r="J2931" s="59">
        <v>0</v>
      </c>
      <c r="K2931" s="59">
        <v>0</v>
      </c>
      <c r="L2931" s="59">
        <v>0</v>
      </c>
      <c r="M2931" s="59">
        <v>9952.9599999999991</v>
      </c>
      <c r="N2931" s="58" t="s">
        <v>115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60">
        <v>45919.917256944442</v>
      </c>
      <c r="B2932" s="61">
        <v>444752353</v>
      </c>
      <c r="C2932" s="62" t="s">
        <v>36</v>
      </c>
      <c r="D2932" s="62" t="s">
        <v>38</v>
      </c>
      <c r="E2932" s="62" t="s">
        <v>46</v>
      </c>
      <c r="F2932" s="62" t="s">
        <v>119</v>
      </c>
      <c r="G2932" s="63">
        <v>3683.04</v>
      </c>
      <c r="H2932" s="61">
        <v>443980579</v>
      </c>
      <c r="I2932" s="63">
        <v>0</v>
      </c>
      <c r="J2932" s="63">
        <v>0</v>
      </c>
      <c r="K2932" s="63">
        <v>0</v>
      </c>
      <c r="L2932" s="63">
        <v>0.95</v>
      </c>
      <c r="M2932" s="63">
        <v>9953.91</v>
      </c>
      <c r="N2932" s="62" t="s">
        <v>1951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6">
        <v>45919.917256944442</v>
      </c>
      <c r="B2933" s="57">
        <v>444752354</v>
      </c>
      <c r="C2933" s="58" t="s">
        <v>36</v>
      </c>
      <c r="D2933" s="58" t="s">
        <v>38</v>
      </c>
      <c r="E2933" s="58" t="s">
        <v>46</v>
      </c>
      <c r="F2933" s="58" t="s">
        <v>119</v>
      </c>
      <c r="G2933" s="59">
        <v>3683.04</v>
      </c>
      <c r="H2933" s="57">
        <v>443980580</v>
      </c>
      <c r="I2933" s="59">
        <v>0</v>
      </c>
      <c r="J2933" s="59">
        <v>0</v>
      </c>
      <c r="K2933" s="59">
        <v>0</v>
      </c>
      <c r="L2933" s="59">
        <v>0.95</v>
      </c>
      <c r="M2933" s="59">
        <v>9954.86</v>
      </c>
      <c r="N2933" s="58" t="s">
        <v>1951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60">
        <v>45919.917256944442</v>
      </c>
      <c r="B2934" s="61">
        <v>444752355</v>
      </c>
      <c r="C2934" s="62" t="s">
        <v>36</v>
      </c>
      <c r="D2934" s="62" t="s">
        <v>38</v>
      </c>
      <c r="E2934" s="62" t="s">
        <v>46</v>
      </c>
      <c r="F2934" s="62" t="s">
        <v>119</v>
      </c>
      <c r="G2934" s="63">
        <v>3683.04</v>
      </c>
      <c r="H2934" s="61">
        <v>443980581</v>
      </c>
      <c r="I2934" s="63">
        <v>0</v>
      </c>
      <c r="J2934" s="63">
        <v>0</v>
      </c>
      <c r="K2934" s="63">
        <v>0</v>
      </c>
      <c r="L2934" s="63">
        <v>0.95</v>
      </c>
      <c r="M2934" s="63">
        <v>9955.81</v>
      </c>
      <c r="N2934" s="62" t="s">
        <v>1951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6">
        <v>45919.917314814818</v>
      </c>
      <c r="B2935" s="57">
        <v>444752373</v>
      </c>
      <c r="C2935" s="58" t="s">
        <v>36</v>
      </c>
      <c r="D2935" s="58" t="s">
        <v>37</v>
      </c>
      <c r="E2935" s="58" t="s">
        <v>45</v>
      </c>
      <c r="F2935" s="58" t="s">
        <v>119</v>
      </c>
      <c r="G2935" s="59">
        <v>3683.33</v>
      </c>
      <c r="H2935" s="57">
        <v>443980599</v>
      </c>
      <c r="I2935" s="59">
        <v>0</v>
      </c>
      <c r="J2935" s="59">
        <v>0</v>
      </c>
      <c r="K2935" s="59">
        <v>0</v>
      </c>
      <c r="L2935" s="59">
        <v>0</v>
      </c>
      <c r="M2935" s="59">
        <v>9955.81</v>
      </c>
      <c r="N2935" s="5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60">
        <v>45919.917314814818</v>
      </c>
      <c r="B2936" s="61">
        <v>444752374</v>
      </c>
      <c r="C2936" s="62" t="s">
        <v>36</v>
      </c>
      <c r="D2936" s="62" t="s">
        <v>37</v>
      </c>
      <c r="E2936" s="62" t="s">
        <v>45</v>
      </c>
      <c r="F2936" s="62" t="s">
        <v>119</v>
      </c>
      <c r="G2936" s="63">
        <v>3683.33</v>
      </c>
      <c r="H2936" s="61">
        <v>443980600</v>
      </c>
      <c r="I2936" s="63">
        <v>0</v>
      </c>
      <c r="J2936" s="63">
        <v>0</v>
      </c>
      <c r="K2936" s="63">
        <v>0</v>
      </c>
      <c r="L2936" s="63">
        <v>0</v>
      </c>
      <c r="M2936" s="63">
        <v>9955.81</v>
      </c>
      <c r="N2936" s="62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6">
        <v>45919.917314814818</v>
      </c>
      <c r="B2937" s="57">
        <v>444752375</v>
      </c>
      <c r="C2937" s="58" t="s">
        <v>36</v>
      </c>
      <c r="D2937" s="58" t="s">
        <v>37</v>
      </c>
      <c r="E2937" s="58" t="s">
        <v>45</v>
      </c>
      <c r="F2937" s="58" t="s">
        <v>119</v>
      </c>
      <c r="G2937" s="59">
        <v>3683.33</v>
      </c>
      <c r="H2937" s="57">
        <v>443980601</v>
      </c>
      <c r="I2937" s="59">
        <v>0</v>
      </c>
      <c r="J2937" s="59">
        <v>0</v>
      </c>
      <c r="K2937" s="59">
        <v>0</v>
      </c>
      <c r="L2937" s="59">
        <v>0</v>
      </c>
      <c r="M2937" s="59">
        <v>9955.81</v>
      </c>
      <c r="N2937" s="5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60">
        <v>45919.920578703706</v>
      </c>
      <c r="B2938" s="61">
        <v>444752786</v>
      </c>
      <c r="C2938" s="62" t="s">
        <v>36</v>
      </c>
      <c r="D2938" s="62" t="s">
        <v>38</v>
      </c>
      <c r="E2938" s="62" t="s">
        <v>46</v>
      </c>
      <c r="F2938" s="62" t="s">
        <v>119</v>
      </c>
      <c r="G2938" s="63">
        <v>3683.25</v>
      </c>
      <c r="H2938" s="61">
        <v>443980986</v>
      </c>
      <c r="I2938" s="63">
        <v>0</v>
      </c>
      <c r="J2938" s="63">
        <v>0</v>
      </c>
      <c r="K2938" s="63">
        <v>0</v>
      </c>
      <c r="L2938" s="63">
        <v>1.1299999999999999</v>
      </c>
      <c r="M2938" s="63">
        <v>9956.94</v>
      </c>
      <c r="N2938" s="62" t="s">
        <v>1952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6">
        <v>45919.926226851851</v>
      </c>
      <c r="B2939" s="57">
        <v>444754096</v>
      </c>
      <c r="C2939" s="58" t="s">
        <v>36</v>
      </c>
      <c r="D2939" s="58" t="s">
        <v>37</v>
      </c>
      <c r="E2939" s="58" t="s">
        <v>45</v>
      </c>
      <c r="F2939" s="58" t="s">
        <v>119</v>
      </c>
      <c r="G2939" s="59">
        <v>3684.19</v>
      </c>
      <c r="H2939" s="57">
        <v>443982249</v>
      </c>
      <c r="I2939" s="59">
        <v>0</v>
      </c>
      <c r="J2939" s="59">
        <v>0</v>
      </c>
      <c r="K2939" s="59">
        <v>0</v>
      </c>
      <c r="L2939" s="59">
        <v>0</v>
      </c>
      <c r="M2939" s="59">
        <v>9956.94</v>
      </c>
      <c r="N2939" s="58" t="s">
        <v>1944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60">
        <v>45919.940775462965</v>
      </c>
      <c r="B2940" s="61">
        <v>444757800</v>
      </c>
      <c r="C2940" s="62" t="s">
        <v>36</v>
      </c>
      <c r="D2940" s="62" t="s">
        <v>38</v>
      </c>
      <c r="E2940" s="62" t="s">
        <v>46</v>
      </c>
      <c r="F2940" s="62" t="s">
        <v>119</v>
      </c>
      <c r="G2940" s="63">
        <v>3681.74</v>
      </c>
      <c r="H2940" s="61">
        <v>443985855</v>
      </c>
      <c r="I2940" s="63">
        <v>0</v>
      </c>
      <c r="J2940" s="63">
        <v>0</v>
      </c>
      <c r="K2940" s="63">
        <v>0</v>
      </c>
      <c r="L2940" s="63">
        <v>-1.53</v>
      </c>
      <c r="M2940" s="63">
        <v>9955.41</v>
      </c>
      <c r="N2940" s="62" t="s">
        <v>1953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6">
        <v>45919.943009259259</v>
      </c>
      <c r="B2941" s="57">
        <v>444758298</v>
      </c>
      <c r="C2941" s="58" t="s">
        <v>36</v>
      </c>
      <c r="D2941" s="58" t="s">
        <v>38</v>
      </c>
      <c r="E2941" s="58" t="s">
        <v>45</v>
      </c>
      <c r="F2941" s="58" t="s">
        <v>119</v>
      </c>
      <c r="G2941" s="59">
        <v>3682.18</v>
      </c>
      <c r="H2941" s="57">
        <v>443986338</v>
      </c>
      <c r="I2941" s="59">
        <v>0</v>
      </c>
      <c r="J2941" s="59">
        <v>0</v>
      </c>
      <c r="K2941" s="59">
        <v>0</v>
      </c>
      <c r="L2941" s="59">
        <v>0</v>
      </c>
      <c r="M2941" s="59">
        <v>9955.41</v>
      </c>
      <c r="N2941" s="58" t="s">
        <v>108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60">
        <v>45919.947638888887</v>
      </c>
      <c r="B2942" s="61">
        <v>444759118</v>
      </c>
      <c r="C2942" s="62" t="s">
        <v>36</v>
      </c>
      <c r="D2942" s="62" t="s">
        <v>37</v>
      </c>
      <c r="E2942" s="62" t="s">
        <v>46</v>
      </c>
      <c r="F2942" s="62" t="s">
        <v>119</v>
      </c>
      <c r="G2942" s="63">
        <v>3683.7</v>
      </c>
      <c r="H2942" s="61">
        <v>443987126</v>
      </c>
      <c r="I2942" s="63">
        <v>0</v>
      </c>
      <c r="J2942" s="63">
        <v>0</v>
      </c>
      <c r="K2942" s="63">
        <v>0</v>
      </c>
      <c r="L2942" s="63">
        <v>-1.52</v>
      </c>
      <c r="M2942" s="63">
        <v>9953.89</v>
      </c>
      <c r="N2942" s="62" t="s">
        <v>1954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6">
        <v>45919.952152777776</v>
      </c>
      <c r="B2943" s="57">
        <v>444760123</v>
      </c>
      <c r="C2943" s="58" t="s">
        <v>36</v>
      </c>
      <c r="D2943" s="58" t="s">
        <v>37</v>
      </c>
      <c r="E2943" s="58" t="s">
        <v>45</v>
      </c>
      <c r="F2943" s="58" t="s">
        <v>119</v>
      </c>
      <c r="G2943" s="59">
        <v>3684.08</v>
      </c>
      <c r="H2943" s="57">
        <v>443988125</v>
      </c>
      <c r="I2943" s="59">
        <v>0</v>
      </c>
      <c r="J2943" s="59">
        <v>0</v>
      </c>
      <c r="K2943" s="59">
        <v>0</v>
      </c>
      <c r="L2943" s="59">
        <v>0</v>
      </c>
      <c r="M2943" s="59">
        <v>9953.89</v>
      </c>
      <c r="N2943" s="58" t="s">
        <v>108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60">
        <v>45919.956006944441</v>
      </c>
      <c r="B2944" s="61">
        <v>444760749</v>
      </c>
      <c r="C2944" s="62" t="s">
        <v>36</v>
      </c>
      <c r="D2944" s="62" t="s">
        <v>38</v>
      </c>
      <c r="E2944" s="62" t="s">
        <v>46</v>
      </c>
      <c r="F2944" s="62" t="s">
        <v>119</v>
      </c>
      <c r="G2944" s="63">
        <v>3684.38</v>
      </c>
      <c r="H2944" s="61">
        <v>443988775</v>
      </c>
      <c r="I2944" s="63">
        <v>0</v>
      </c>
      <c r="J2944" s="63">
        <v>0</v>
      </c>
      <c r="K2944" s="63">
        <v>0</v>
      </c>
      <c r="L2944" s="63">
        <v>0.78</v>
      </c>
      <c r="M2944" s="63">
        <v>9954.67</v>
      </c>
      <c r="N2944" s="62" t="s">
        <v>1955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6">
        <v>45919.956006944441</v>
      </c>
      <c r="B2945" s="57">
        <v>444760750</v>
      </c>
      <c r="C2945" s="58" t="s">
        <v>36</v>
      </c>
      <c r="D2945" s="58" t="s">
        <v>38</v>
      </c>
      <c r="E2945" s="58" t="s">
        <v>46</v>
      </c>
      <c r="F2945" s="58" t="s">
        <v>119</v>
      </c>
      <c r="G2945" s="59">
        <v>3684.38</v>
      </c>
      <c r="H2945" s="57">
        <v>443988776</v>
      </c>
      <c r="I2945" s="59">
        <v>0</v>
      </c>
      <c r="J2945" s="59">
        <v>0</v>
      </c>
      <c r="K2945" s="59">
        <v>0</v>
      </c>
      <c r="L2945" s="59">
        <v>0.75</v>
      </c>
      <c r="M2945" s="59">
        <v>9955.42</v>
      </c>
      <c r="N2945" s="58" t="s">
        <v>1955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60">
        <v>45919.956087962964</v>
      </c>
      <c r="B2946" s="61">
        <v>444760789</v>
      </c>
      <c r="C2946" s="62" t="s">
        <v>36</v>
      </c>
      <c r="D2946" s="62" t="s">
        <v>37</v>
      </c>
      <c r="E2946" s="62" t="s">
        <v>45</v>
      </c>
      <c r="F2946" s="62" t="s">
        <v>119</v>
      </c>
      <c r="G2946" s="63">
        <v>3684.83</v>
      </c>
      <c r="H2946" s="61">
        <v>443988812</v>
      </c>
      <c r="I2946" s="63">
        <v>0</v>
      </c>
      <c r="J2946" s="63">
        <v>0</v>
      </c>
      <c r="K2946" s="63">
        <v>0</v>
      </c>
      <c r="L2946" s="63">
        <v>0</v>
      </c>
      <c r="M2946" s="63">
        <v>9955.42</v>
      </c>
      <c r="N2946" s="62" t="s">
        <v>115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6">
        <v>45919.956087962964</v>
      </c>
      <c r="B2947" s="57">
        <v>444760790</v>
      </c>
      <c r="C2947" s="58" t="s">
        <v>36</v>
      </c>
      <c r="D2947" s="58" t="s">
        <v>37</v>
      </c>
      <c r="E2947" s="58" t="s">
        <v>45</v>
      </c>
      <c r="F2947" s="58" t="s">
        <v>119</v>
      </c>
      <c r="G2947" s="59">
        <v>3684.83</v>
      </c>
      <c r="H2947" s="57">
        <v>443988813</v>
      </c>
      <c r="I2947" s="59">
        <v>0</v>
      </c>
      <c r="J2947" s="59">
        <v>0</v>
      </c>
      <c r="K2947" s="59">
        <v>0</v>
      </c>
      <c r="L2947" s="59">
        <v>0</v>
      </c>
      <c r="M2947" s="59">
        <v>9955.42</v>
      </c>
      <c r="N2947" s="58" t="s">
        <v>1384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60">
        <v>45919.958009259259</v>
      </c>
      <c r="B2948" s="61">
        <v>444761159</v>
      </c>
      <c r="C2948" s="62" t="s">
        <v>36</v>
      </c>
      <c r="D2948" s="62" t="s">
        <v>38</v>
      </c>
      <c r="E2948" s="62" t="s">
        <v>46</v>
      </c>
      <c r="F2948" s="62" t="s">
        <v>119</v>
      </c>
      <c r="G2948" s="63">
        <v>3684.3</v>
      </c>
      <c r="H2948" s="61">
        <v>443989164</v>
      </c>
      <c r="I2948" s="63">
        <v>0</v>
      </c>
      <c r="J2948" s="63">
        <v>0</v>
      </c>
      <c r="K2948" s="63">
        <v>0</v>
      </c>
      <c r="L2948" s="63">
        <v>2.37</v>
      </c>
      <c r="M2948" s="63">
        <v>9957.7900000000009</v>
      </c>
      <c r="N2948" s="62" t="s">
        <v>1956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6">
        <v>45919.958009259259</v>
      </c>
      <c r="B2949" s="57">
        <v>444761160</v>
      </c>
      <c r="C2949" s="58" t="s">
        <v>36</v>
      </c>
      <c r="D2949" s="58" t="s">
        <v>38</v>
      </c>
      <c r="E2949" s="58" t="s">
        <v>46</v>
      </c>
      <c r="F2949" s="58" t="s">
        <v>119</v>
      </c>
      <c r="G2949" s="59">
        <v>3684.3</v>
      </c>
      <c r="H2949" s="57">
        <v>443989165</v>
      </c>
      <c r="I2949" s="59">
        <v>0</v>
      </c>
      <c r="J2949" s="59">
        <v>0</v>
      </c>
      <c r="K2949" s="59">
        <v>0</v>
      </c>
      <c r="L2949" s="59">
        <v>0.59</v>
      </c>
      <c r="M2949" s="59">
        <v>9958.3799999999992</v>
      </c>
      <c r="N2949" s="58" t="s">
        <v>1957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60">
        <v>45919.958009259259</v>
      </c>
      <c r="B2950" s="61">
        <v>444761161</v>
      </c>
      <c r="C2950" s="62" t="s">
        <v>36</v>
      </c>
      <c r="D2950" s="62" t="s">
        <v>38</v>
      </c>
      <c r="E2950" s="62" t="s">
        <v>46</v>
      </c>
      <c r="F2950" s="62" t="s">
        <v>119</v>
      </c>
      <c r="G2950" s="63">
        <v>3684.3</v>
      </c>
      <c r="H2950" s="61">
        <v>443989166</v>
      </c>
      <c r="I2950" s="63">
        <v>0</v>
      </c>
      <c r="J2950" s="63">
        <v>0</v>
      </c>
      <c r="K2950" s="63">
        <v>0</v>
      </c>
      <c r="L2950" s="63">
        <v>0.59</v>
      </c>
      <c r="M2950" s="63">
        <v>9958.9699999999993</v>
      </c>
      <c r="N2950" s="62" t="s">
        <v>1958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6">
        <v>45919.958009259259</v>
      </c>
      <c r="B2951" s="57">
        <v>444761162</v>
      </c>
      <c r="C2951" s="58" t="s">
        <v>36</v>
      </c>
      <c r="D2951" s="58" t="s">
        <v>38</v>
      </c>
      <c r="E2951" s="58" t="s">
        <v>46</v>
      </c>
      <c r="F2951" s="58" t="s">
        <v>119</v>
      </c>
      <c r="G2951" s="59">
        <v>3684.3</v>
      </c>
      <c r="H2951" s="57">
        <v>443989167</v>
      </c>
      <c r="I2951" s="59">
        <v>0</v>
      </c>
      <c r="J2951" s="59">
        <v>0</v>
      </c>
      <c r="K2951" s="59">
        <v>0</v>
      </c>
      <c r="L2951" s="59">
        <v>0.97</v>
      </c>
      <c r="M2951" s="59">
        <v>9959.94</v>
      </c>
      <c r="N2951" s="58" t="s">
        <v>1959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60">
        <v>45919.958009259259</v>
      </c>
      <c r="B2952" s="61">
        <v>444761163</v>
      </c>
      <c r="C2952" s="62" t="s">
        <v>36</v>
      </c>
      <c r="D2952" s="62" t="s">
        <v>38</v>
      </c>
      <c r="E2952" s="62" t="s">
        <v>46</v>
      </c>
      <c r="F2952" s="62" t="s">
        <v>119</v>
      </c>
      <c r="G2952" s="63">
        <v>3684.3</v>
      </c>
      <c r="H2952" s="61">
        <v>443989168</v>
      </c>
      <c r="I2952" s="63">
        <v>0</v>
      </c>
      <c r="J2952" s="63">
        <v>0</v>
      </c>
      <c r="K2952" s="63">
        <v>0</v>
      </c>
      <c r="L2952" s="63">
        <v>0.97</v>
      </c>
      <c r="M2952" s="63">
        <v>9960.91</v>
      </c>
      <c r="N2952" s="62" t="s">
        <v>1956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6">
        <v>45919.958009259259</v>
      </c>
      <c r="B2953" s="57">
        <v>444761164</v>
      </c>
      <c r="C2953" s="58" t="s">
        <v>36</v>
      </c>
      <c r="D2953" s="58" t="s">
        <v>38</v>
      </c>
      <c r="E2953" s="58" t="s">
        <v>46</v>
      </c>
      <c r="F2953" s="58" t="s">
        <v>119</v>
      </c>
      <c r="G2953" s="59">
        <v>3684.3</v>
      </c>
      <c r="H2953" s="57">
        <v>443989169</v>
      </c>
      <c r="I2953" s="59">
        <v>0</v>
      </c>
      <c r="J2953" s="59">
        <v>0</v>
      </c>
      <c r="K2953" s="59">
        <v>0</v>
      </c>
      <c r="L2953" s="59">
        <v>0.97</v>
      </c>
      <c r="M2953" s="59">
        <v>9961.8799999999992</v>
      </c>
      <c r="N2953" s="58" t="s">
        <v>1959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60">
        <v>45919.958240740743</v>
      </c>
      <c r="B2954" s="61">
        <v>444761263</v>
      </c>
      <c r="C2954" s="62" t="s">
        <v>36</v>
      </c>
      <c r="D2954" s="62" t="s">
        <v>38</v>
      </c>
      <c r="E2954" s="62" t="s">
        <v>46</v>
      </c>
      <c r="F2954" s="62" t="s">
        <v>119</v>
      </c>
      <c r="G2954" s="63">
        <v>3684.02</v>
      </c>
      <c r="H2954" s="61">
        <v>443989282</v>
      </c>
      <c r="I2954" s="63">
        <v>0</v>
      </c>
      <c r="J2954" s="63">
        <v>0</v>
      </c>
      <c r="K2954" s="63">
        <v>0</v>
      </c>
      <c r="L2954" s="63">
        <v>2.0699999999999998</v>
      </c>
      <c r="M2954" s="63">
        <v>9963.9500000000007</v>
      </c>
      <c r="N2954" s="62" t="s">
        <v>1960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6">
        <v>45919.958240740743</v>
      </c>
      <c r="B2955" s="57">
        <v>444761264</v>
      </c>
      <c r="C2955" s="58" t="s">
        <v>36</v>
      </c>
      <c r="D2955" s="58" t="s">
        <v>38</v>
      </c>
      <c r="E2955" s="58" t="s">
        <v>46</v>
      </c>
      <c r="F2955" s="58" t="s">
        <v>119</v>
      </c>
      <c r="G2955" s="59">
        <v>3684.02</v>
      </c>
      <c r="H2955" s="57">
        <v>443989283</v>
      </c>
      <c r="I2955" s="59">
        <v>0</v>
      </c>
      <c r="J2955" s="59">
        <v>0</v>
      </c>
      <c r="K2955" s="59">
        <v>0</v>
      </c>
      <c r="L2955" s="59">
        <v>2.09</v>
      </c>
      <c r="M2955" s="59">
        <v>9966.0400000000009</v>
      </c>
      <c r="N2955" s="58" t="s">
        <v>1961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60">
        <v>45919.958287037036</v>
      </c>
      <c r="B2956" s="61">
        <v>444761319</v>
      </c>
      <c r="C2956" s="62" t="s">
        <v>36</v>
      </c>
      <c r="D2956" s="62" t="s">
        <v>37</v>
      </c>
      <c r="E2956" s="62" t="s">
        <v>45</v>
      </c>
      <c r="F2956" s="62" t="s">
        <v>119</v>
      </c>
      <c r="G2956" s="63">
        <v>3684.53</v>
      </c>
      <c r="H2956" s="61">
        <v>443989320</v>
      </c>
      <c r="I2956" s="63">
        <v>0</v>
      </c>
      <c r="J2956" s="63">
        <v>0</v>
      </c>
      <c r="K2956" s="63">
        <v>0</v>
      </c>
      <c r="L2956" s="63">
        <v>0</v>
      </c>
      <c r="M2956" s="63">
        <v>9966.0400000000009</v>
      </c>
      <c r="N2956" s="62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6">
        <v>45919.958287037036</v>
      </c>
      <c r="B2957" s="57">
        <v>444761320</v>
      </c>
      <c r="C2957" s="58" t="s">
        <v>36</v>
      </c>
      <c r="D2957" s="58" t="s">
        <v>37</v>
      </c>
      <c r="E2957" s="58" t="s">
        <v>45</v>
      </c>
      <c r="F2957" s="58" t="s">
        <v>119</v>
      </c>
      <c r="G2957" s="59">
        <v>3684.53</v>
      </c>
      <c r="H2957" s="57">
        <v>443989321</v>
      </c>
      <c r="I2957" s="59">
        <v>0</v>
      </c>
      <c r="J2957" s="59">
        <v>0</v>
      </c>
      <c r="K2957" s="59">
        <v>0</v>
      </c>
      <c r="L2957" s="59">
        <v>0</v>
      </c>
      <c r="M2957" s="59">
        <v>9966.0400000000009</v>
      </c>
      <c r="N2957" s="58" t="s">
        <v>92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60">
        <v>45919.958553240744</v>
      </c>
      <c r="B2958" s="61">
        <v>444761623</v>
      </c>
      <c r="C2958" s="62" t="s">
        <v>36</v>
      </c>
      <c r="D2958" s="62" t="s">
        <v>38</v>
      </c>
      <c r="E2958" s="62" t="s">
        <v>46</v>
      </c>
      <c r="F2958" s="62" t="s">
        <v>119</v>
      </c>
      <c r="G2958" s="63">
        <v>3683.75</v>
      </c>
      <c r="H2958" s="61">
        <v>443989624</v>
      </c>
      <c r="I2958" s="63">
        <v>0</v>
      </c>
      <c r="J2958" s="63">
        <v>0</v>
      </c>
      <c r="K2958" s="63">
        <v>0</v>
      </c>
      <c r="L2958" s="63">
        <v>2.2599999999999998</v>
      </c>
      <c r="M2958" s="63">
        <v>9968.2999999999993</v>
      </c>
      <c r="N2958" s="62" t="s">
        <v>1962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6">
        <v>45919.958993055552</v>
      </c>
      <c r="B2959" s="57">
        <v>444761755</v>
      </c>
      <c r="C2959" s="58" t="s">
        <v>36</v>
      </c>
      <c r="D2959" s="58" t="s">
        <v>37</v>
      </c>
      <c r="E2959" s="58" t="s">
        <v>45</v>
      </c>
      <c r="F2959" s="58" t="s">
        <v>119</v>
      </c>
      <c r="G2959" s="59">
        <v>3683.72</v>
      </c>
      <c r="H2959" s="57">
        <v>443989758</v>
      </c>
      <c r="I2959" s="59">
        <v>0</v>
      </c>
      <c r="J2959" s="59">
        <v>0</v>
      </c>
      <c r="K2959" s="59">
        <v>0</v>
      </c>
      <c r="L2959" s="59">
        <v>0</v>
      </c>
      <c r="M2959" s="59">
        <v>9968.2999999999993</v>
      </c>
      <c r="N2959" s="5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60">
        <v>45919.96020833333</v>
      </c>
      <c r="B2960" s="61">
        <v>444762018</v>
      </c>
      <c r="C2960" s="62" t="s">
        <v>36</v>
      </c>
      <c r="D2960" s="62" t="s">
        <v>38</v>
      </c>
      <c r="E2960" s="62" t="s">
        <v>46</v>
      </c>
      <c r="F2960" s="62" t="s">
        <v>119</v>
      </c>
      <c r="G2960" s="63">
        <v>3682.57</v>
      </c>
      <c r="H2960" s="61">
        <v>443990017</v>
      </c>
      <c r="I2960" s="63">
        <v>0</v>
      </c>
      <c r="J2960" s="63">
        <v>0</v>
      </c>
      <c r="K2960" s="63">
        <v>0</v>
      </c>
      <c r="L2960" s="63">
        <v>-1.51</v>
      </c>
      <c r="M2960" s="63">
        <v>9966.7900000000009</v>
      </c>
      <c r="N2960" s="62" t="s">
        <v>1963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6">
        <v>45919.962106481478</v>
      </c>
      <c r="B2961" s="57">
        <v>444762405</v>
      </c>
      <c r="C2961" s="58" t="s">
        <v>36</v>
      </c>
      <c r="D2961" s="58" t="s">
        <v>38</v>
      </c>
      <c r="E2961" s="58" t="s">
        <v>45</v>
      </c>
      <c r="F2961" s="58" t="s">
        <v>119</v>
      </c>
      <c r="G2961" s="59">
        <v>3683.2</v>
      </c>
      <c r="H2961" s="57">
        <v>443990395</v>
      </c>
      <c r="I2961" s="59">
        <v>0</v>
      </c>
      <c r="J2961" s="59">
        <v>0</v>
      </c>
      <c r="K2961" s="59">
        <v>0</v>
      </c>
      <c r="L2961" s="59">
        <v>0</v>
      </c>
      <c r="M2961" s="59">
        <v>9966.7900000000009</v>
      </c>
      <c r="N2961" s="58" t="s">
        <v>108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60">
        <v>45919.962106481478</v>
      </c>
      <c r="B2962" s="61">
        <v>444762406</v>
      </c>
      <c r="C2962" s="62" t="s">
        <v>36</v>
      </c>
      <c r="D2962" s="62" t="s">
        <v>38</v>
      </c>
      <c r="E2962" s="62" t="s">
        <v>45</v>
      </c>
      <c r="F2962" s="62" t="s">
        <v>119</v>
      </c>
      <c r="G2962" s="63">
        <v>3683.2</v>
      </c>
      <c r="H2962" s="61">
        <v>443990396</v>
      </c>
      <c r="I2962" s="63">
        <v>0</v>
      </c>
      <c r="J2962" s="63">
        <v>0</v>
      </c>
      <c r="K2962" s="63">
        <v>0</v>
      </c>
      <c r="L2962" s="63">
        <v>0</v>
      </c>
      <c r="M2962" s="63">
        <v>9966.7900000000009</v>
      </c>
      <c r="N2962" s="62" t="s">
        <v>107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6">
        <v>45919.962685185186</v>
      </c>
      <c r="B2963" s="57">
        <v>444762523</v>
      </c>
      <c r="C2963" s="58" t="s">
        <v>36</v>
      </c>
      <c r="D2963" s="58" t="s">
        <v>38</v>
      </c>
      <c r="E2963" s="58" t="s">
        <v>45</v>
      </c>
      <c r="F2963" s="58" t="s">
        <v>119</v>
      </c>
      <c r="G2963" s="59">
        <v>3682.96</v>
      </c>
      <c r="H2963" s="57">
        <v>443990511</v>
      </c>
      <c r="I2963" s="59">
        <v>0</v>
      </c>
      <c r="J2963" s="59">
        <v>0</v>
      </c>
      <c r="K2963" s="59">
        <v>0</v>
      </c>
      <c r="L2963" s="59">
        <v>0</v>
      </c>
      <c r="M2963" s="59">
        <v>9966.7900000000009</v>
      </c>
      <c r="N2963" s="5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60">
        <v>45919.962685185186</v>
      </c>
      <c r="B2964" s="61">
        <v>444762529</v>
      </c>
      <c r="C2964" s="62" t="s">
        <v>36</v>
      </c>
      <c r="D2964" s="62" t="s">
        <v>38</v>
      </c>
      <c r="E2964" s="62" t="s">
        <v>45</v>
      </c>
      <c r="F2964" s="62" t="s">
        <v>119</v>
      </c>
      <c r="G2964" s="63">
        <v>3682.95</v>
      </c>
      <c r="H2964" s="61">
        <v>443990517</v>
      </c>
      <c r="I2964" s="63">
        <v>0</v>
      </c>
      <c r="J2964" s="63">
        <v>0</v>
      </c>
      <c r="K2964" s="63">
        <v>0</v>
      </c>
      <c r="L2964" s="63">
        <v>0</v>
      </c>
      <c r="M2964" s="63">
        <v>9966.7900000000009</v>
      </c>
      <c r="N2964" s="62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6">
        <v>45919.962685185186</v>
      </c>
      <c r="B2965" s="57">
        <v>444762530</v>
      </c>
      <c r="C2965" s="58" t="s">
        <v>36</v>
      </c>
      <c r="D2965" s="58" t="s">
        <v>38</v>
      </c>
      <c r="E2965" s="58" t="s">
        <v>45</v>
      </c>
      <c r="F2965" s="58" t="s">
        <v>119</v>
      </c>
      <c r="G2965" s="59">
        <v>3682.97</v>
      </c>
      <c r="H2965" s="57">
        <v>443990518</v>
      </c>
      <c r="I2965" s="59">
        <v>0</v>
      </c>
      <c r="J2965" s="59">
        <v>0</v>
      </c>
      <c r="K2965" s="59">
        <v>0</v>
      </c>
      <c r="L2965" s="59">
        <v>0</v>
      </c>
      <c r="M2965" s="59">
        <v>9966.7900000000009</v>
      </c>
      <c r="N2965" s="5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60">
        <v>45919.962685185186</v>
      </c>
      <c r="B2966" s="61">
        <v>444762533</v>
      </c>
      <c r="C2966" s="62" t="s">
        <v>36</v>
      </c>
      <c r="D2966" s="62" t="s">
        <v>38</v>
      </c>
      <c r="E2966" s="62" t="s">
        <v>45</v>
      </c>
      <c r="F2966" s="62" t="s">
        <v>119</v>
      </c>
      <c r="G2966" s="63">
        <v>3682.97</v>
      </c>
      <c r="H2966" s="61">
        <v>443990521</v>
      </c>
      <c r="I2966" s="63">
        <v>0</v>
      </c>
      <c r="J2966" s="63">
        <v>0</v>
      </c>
      <c r="K2966" s="63">
        <v>0</v>
      </c>
      <c r="L2966" s="63">
        <v>0</v>
      </c>
      <c r="M2966" s="63">
        <v>9966.7900000000009</v>
      </c>
      <c r="N2966" s="62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6">
        <v>45919.968078703707</v>
      </c>
      <c r="B2967" s="57">
        <v>444763687</v>
      </c>
      <c r="C2967" s="58" t="s">
        <v>36</v>
      </c>
      <c r="D2967" s="58" t="s">
        <v>38</v>
      </c>
      <c r="E2967" s="58" t="s">
        <v>46</v>
      </c>
      <c r="F2967" s="58" t="s">
        <v>119</v>
      </c>
      <c r="G2967" s="59">
        <v>3681.69</v>
      </c>
      <c r="H2967" s="57">
        <v>443991652</v>
      </c>
      <c r="I2967" s="59">
        <v>0</v>
      </c>
      <c r="J2967" s="59">
        <v>0</v>
      </c>
      <c r="K2967" s="59">
        <v>0</v>
      </c>
      <c r="L2967" s="59">
        <v>-3.14</v>
      </c>
      <c r="M2967" s="59">
        <v>9963.65</v>
      </c>
      <c r="N2967" s="58" t="s">
        <v>1964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60">
        <v>45919.968078703707</v>
      </c>
      <c r="B2968" s="61">
        <v>444763688</v>
      </c>
      <c r="C2968" s="62" t="s">
        <v>36</v>
      </c>
      <c r="D2968" s="62" t="s">
        <v>38</v>
      </c>
      <c r="E2968" s="62" t="s">
        <v>46</v>
      </c>
      <c r="F2968" s="62" t="s">
        <v>119</v>
      </c>
      <c r="G2968" s="63">
        <v>3681.69</v>
      </c>
      <c r="H2968" s="61">
        <v>443991653</v>
      </c>
      <c r="I2968" s="63">
        <v>0</v>
      </c>
      <c r="J2968" s="63">
        <v>0</v>
      </c>
      <c r="K2968" s="63">
        <v>0</v>
      </c>
      <c r="L2968" s="63">
        <v>-3.14</v>
      </c>
      <c r="M2968" s="63">
        <v>9960.51</v>
      </c>
      <c r="N2968" s="62" t="s">
        <v>1964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6">
        <v>45919.968124999999</v>
      </c>
      <c r="B2969" s="57">
        <v>444763803</v>
      </c>
      <c r="C2969" s="58" t="s">
        <v>36</v>
      </c>
      <c r="D2969" s="58" t="s">
        <v>38</v>
      </c>
      <c r="E2969" s="58" t="s">
        <v>45</v>
      </c>
      <c r="F2969" s="58" t="s">
        <v>119</v>
      </c>
      <c r="G2969" s="59">
        <v>3681.77</v>
      </c>
      <c r="H2969" s="57">
        <v>443991768</v>
      </c>
      <c r="I2969" s="59">
        <v>0</v>
      </c>
      <c r="J2969" s="59">
        <v>0</v>
      </c>
      <c r="K2969" s="59">
        <v>0</v>
      </c>
      <c r="L2969" s="59">
        <v>0</v>
      </c>
      <c r="M2969" s="59">
        <v>9960.51</v>
      </c>
      <c r="N2969" s="58" t="s">
        <v>115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60">
        <v>45919.968124999999</v>
      </c>
      <c r="B2970" s="61">
        <v>444763805</v>
      </c>
      <c r="C2970" s="62" t="s">
        <v>36</v>
      </c>
      <c r="D2970" s="62" t="s">
        <v>38</v>
      </c>
      <c r="E2970" s="62" t="s">
        <v>45</v>
      </c>
      <c r="F2970" s="62" t="s">
        <v>119</v>
      </c>
      <c r="G2970" s="63">
        <v>3681.77</v>
      </c>
      <c r="H2970" s="61">
        <v>443991770</v>
      </c>
      <c r="I2970" s="63">
        <v>0</v>
      </c>
      <c r="J2970" s="63">
        <v>0</v>
      </c>
      <c r="K2970" s="63">
        <v>0</v>
      </c>
      <c r="L2970" s="63">
        <v>0</v>
      </c>
      <c r="M2970" s="63">
        <v>9960.51</v>
      </c>
      <c r="N2970" s="62" t="s">
        <v>1384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6">
        <v>45919.968460648146</v>
      </c>
      <c r="B2971" s="57">
        <v>444764004</v>
      </c>
      <c r="C2971" s="58" t="s">
        <v>36</v>
      </c>
      <c r="D2971" s="58" t="s">
        <v>38</v>
      </c>
      <c r="E2971" s="58" t="s">
        <v>46</v>
      </c>
      <c r="F2971" s="58" t="s">
        <v>119</v>
      </c>
      <c r="G2971" s="59">
        <v>3681.51</v>
      </c>
      <c r="H2971" s="57">
        <v>443991968</v>
      </c>
      <c r="I2971" s="59">
        <v>0</v>
      </c>
      <c r="J2971" s="59">
        <v>0</v>
      </c>
      <c r="K2971" s="59">
        <v>0</v>
      </c>
      <c r="L2971" s="59">
        <v>-3.02</v>
      </c>
      <c r="M2971" s="59">
        <v>9957.49</v>
      </c>
      <c r="N2971" s="58" t="s">
        <v>1965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60">
        <v>45919.968460648146</v>
      </c>
      <c r="B2972" s="61">
        <v>444764005</v>
      </c>
      <c r="C2972" s="62" t="s">
        <v>36</v>
      </c>
      <c r="D2972" s="62" t="s">
        <v>38</v>
      </c>
      <c r="E2972" s="62" t="s">
        <v>46</v>
      </c>
      <c r="F2972" s="62" t="s">
        <v>119</v>
      </c>
      <c r="G2972" s="63">
        <v>3681.51</v>
      </c>
      <c r="H2972" s="61">
        <v>443991970</v>
      </c>
      <c r="I2972" s="63">
        <v>0</v>
      </c>
      <c r="J2972" s="63">
        <v>0</v>
      </c>
      <c r="K2972" s="63">
        <v>0</v>
      </c>
      <c r="L2972" s="63">
        <v>-3.02</v>
      </c>
      <c r="M2972" s="63">
        <v>9954.4699999999993</v>
      </c>
      <c r="N2972" s="62" t="s">
        <v>1965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6">
        <v>45919.968472222223</v>
      </c>
      <c r="B2973" s="57">
        <v>444764043</v>
      </c>
      <c r="C2973" s="58" t="s">
        <v>36</v>
      </c>
      <c r="D2973" s="58" t="s">
        <v>37</v>
      </c>
      <c r="E2973" s="58" t="s">
        <v>46</v>
      </c>
      <c r="F2973" s="58" t="s">
        <v>119</v>
      </c>
      <c r="G2973" s="59">
        <v>3681.69</v>
      </c>
      <c r="H2973" s="57">
        <v>443992007</v>
      </c>
      <c r="I2973" s="59">
        <v>0</v>
      </c>
      <c r="J2973" s="59">
        <v>0</v>
      </c>
      <c r="K2973" s="59">
        <v>0</v>
      </c>
      <c r="L2973" s="59">
        <v>1.51</v>
      </c>
      <c r="M2973" s="59">
        <v>9955.98</v>
      </c>
      <c r="N2973" s="58" t="s">
        <v>1966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60">
        <v>45919.968472222223</v>
      </c>
      <c r="B2974" s="61">
        <v>444764044</v>
      </c>
      <c r="C2974" s="62" t="s">
        <v>36</v>
      </c>
      <c r="D2974" s="62" t="s">
        <v>37</v>
      </c>
      <c r="E2974" s="62" t="s">
        <v>46</v>
      </c>
      <c r="F2974" s="62" t="s">
        <v>119</v>
      </c>
      <c r="G2974" s="63">
        <v>3681.69</v>
      </c>
      <c r="H2974" s="61">
        <v>443992008</v>
      </c>
      <c r="I2974" s="63">
        <v>0</v>
      </c>
      <c r="J2974" s="63">
        <v>0</v>
      </c>
      <c r="K2974" s="63">
        <v>0</v>
      </c>
      <c r="L2974" s="63">
        <v>1.51</v>
      </c>
      <c r="M2974" s="63">
        <v>9957.49</v>
      </c>
      <c r="N2974" s="62" t="s">
        <v>1966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6">
        <v>45919.969282407408</v>
      </c>
      <c r="B2975" s="57">
        <v>444764316</v>
      </c>
      <c r="C2975" s="58" t="s">
        <v>36</v>
      </c>
      <c r="D2975" s="58" t="s">
        <v>38</v>
      </c>
      <c r="E2975" s="58" t="s">
        <v>45</v>
      </c>
      <c r="F2975" s="58" t="s">
        <v>119</v>
      </c>
      <c r="G2975" s="59">
        <v>3681.83</v>
      </c>
      <c r="H2975" s="57">
        <v>443992276</v>
      </c>
      <c r="I2975" s="59">
        <v>0</v>
      </c>
      <c r="J2975" s="59">
        <v>0</v>
      </c>
      <c r="K2975" s="59">
        <v>0</v>
      </c>
      <c r="L2975" s="59">
        <v>0</v>
      </c>
      <c r="M2975" s="59">
        <v>9957.49</v>
      </c>
      <c r="N2975" s="58" t="s">
        <v>107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60">
        <v>45919.969282407408</v>
      </c>
      <c r="B2976" s="61">
        <v>444764317</v>
      </c>
      <c r="C2976" s="62" t="s">
        <v>36</v>
      </c>
      <c r="D2976" s="62" t="s">
        <v>38</v>
      </c>
      <c r="E2976" s="62" t="s">
        <v>45</v>
      </c>
      <c r="F2976" s="62" t="s">
        <v>119</v>
      </c>
      <c r="G2976" s="63">
        <v>3681.83</v>
      </c>
      <c r="H2976" s="61">
        <v>443992277</v>
      </c>
      <c r="I2976" s="63">
        <v>0</v>
      </c>
      <c r="J2976" s="63">
        <v>0</v>
      </c>
      <c r="K2976" s="63">
        <v>0</v>
      </c>
      <c r="L2976" s="63">
        <v>0</v>
      </c>
      <c r="M2976" s="63">
        <v>9957.49</v>
      </c>
      <c r="N2976" s="62" t="s">
        <v>108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6">
        <v>45919.969456018516</v>
      </c>
      <c r="B2977" s="57">
        <v>444764400</v>
      </c>
      <c r="C2977" s="58" t="s">
        <v>36</v>
      </c>
      <c r="D2977" s="58" t="s">
        <v>37</v>
      </c>
      <c r="E2977" s="58" t="s">
        <v>46</v>
      </c>
      <c r="F2977" s="58" t="s">
        <v>119</v>
      </c>
      <c r="G2977" s="59">
        <v>3681.45</v>
      </c>
      <c r="H2977" s="57">
        <v>443992357</v>
      </c>
      <c r="I2977" s="59">
        <v>0</v>
      </c>
      <c r="J2977" s="59">
        <v>0</v>
      </c>
      <c r="K2977" s="59">
        <v>0</v>
      </c>
      <c r="L2977" s="59">
        <v>1.51</v>
      </c>
      <c r="M2977" s="59">
        <v>9959</v>
      </c>
      <c r="N2977" s="58" t="s">
        <v>1967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60">
        <v>45919.969456018516</v>
      </c>
      <c r="B2978" s="61">
        <v>444764422</v>
      </c>
      <c r="C2978" s="62" t="s">
        <v>36</v>
      </c>
      <c r="D2978" s="62" t="s">
        <v>38</v>
      </c>
      <c r="E2978" s="62" t="s">
        <v>46</v>
      </c>
      <c r="F2978" s="62" t="s">
        <v>119</v>
      </c>
      <c r="G2978" s="63">
        <v>3681.08</v>
      </c>
      <c r="H2978" s="61">
        <v>443992379</v>
      </c>
      <c r="I2978" s="63">
        <v>0</v>
      </c>
      <c r="J2978" s="63">
        <v>0</v>
      </c>
      <c r="K2978" s="63">
        <v>0</v>
      </c>
      <c r="L2978" s="63">
        <v>-3.11</v>
      </c>
      <c r="M2978" s="63">
        <v>9955.89</v>
      </c>
      <c r="N2978" s="62" t="s">
        <v>1968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6">
        <v>45919.970902777779</v>
      </c>
      <c r="B2979" s="57">
        <v>444764895</v>
      </c>
      <c r="C2979" s="58" t="s">
        <v>36</v>
      </c>
      <c r="D2979" s="58" t="s">
        <v>38</v>
      </c>
      <c r="E2979" s="58" t="s">
        <v>45</v>
      </c>
      <c r="F2979" s="58" t="s">
        <v>119</v>
      </c>
      <c r="G2979" s="59">
        <v>3681.39</v>
      </c>
      <c r="H2979" s="57">
        <v>443992838</v>
      </c>
      <c r="I2979" s="59">
        <v>0</v>
      </c>
      <c r="J2979" s="59">
        <v>0</v>
      </c>
      <c r="K2979" s="59">
        <v>0</v>
      </c>
      <c r="L2979" s="59">
        <v>0</v>
      </c>
      <c r="M2979" s="59">
        <v>9955.89</v>
      </c>
      <c r="N2979" s="58" t="s">
        <v>1944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60">
        <v>45919.970902777779</v>
      </c>
      <c r="B2980" s="61">
        <v>444764896</v>
      </c>
      <c r="C2980" s="62" t="s">
        <v>36</v>
      </c>
      <c r="D2980" s="62" t="s">
        <v>38</v>
      </c>
      <c r="E2980" s="62" t="s">
        <v>45</v>
      </c>
      <c r="F2980" s="62" t="s">
        <v>119</v>
      </c>
      <c r="G2980" s="63">
        <v>3681.39</v>
      </c>
      <c r="H2980" s="61">
        <v>443992839</v>
      </c>
      <c r="I2980" s="63">
        <v>0</v>
      </c>
      <c r="J2980" s="63">
        <v>0</v>
      </c>
      <c r="K2980" s="63">
        <v>0</v>
      </c>
      <c r="L2980" s="63">
        <v>0</v>
      </c>
      <c r="M2980" s="63">
        <v>9955.89</v>
      </c>
      <c r="N2980" s="62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6">
        <v>45919.972002314818</v>
      </c>
      <c r="B2981" s="57">
        <v>444765076</v>
      </c>
      <c r="C2981" s="58" t="s">
        <v>36</v>
      </c>
      <c r="D2981" s="58" t="s">
        <v>37</v>
      </c>
      <c r="E2981" s="58" t="s">
        <v>46</v>
      </c>
      <c r="F2981" s="58" t="s">
        <v>119</v>
      </c>
      <c r="G2981" s="59">
        <v>3681.82</v>
      </c>
      <c r="H2981" s="57">
        <v>443993008</v>
      </c>
      <c r="I2981" s="59">
        <v>0</v>
      </c>
      <c r="J2981" s="59">
        <v>0</v>
      </c>
      <c r="K2981" s="59">
        <v>0</v>
      </c>
      <c r="L2981" s="59">
        <v>1.1299999999999999</v>
      </c>
      <c r="M2981" s="59">
        <v>9957.02</v>
      </c>
      <c r="N2981" s="58" t="s">
        <v>1969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60">
        <v>45919.972002314818</v>
      </c>
      <c r="B2982" s="61">
        <v>444765077</v>
      </c>
      <c r="C2982" s="62" t="s">
        <v>36</v>
      </c>
      <c r="D2982" s="62" t="s">
        <v>37</v>
      </c>
      <c r="E2982" s="62" t="s">
        <v>46</v>
      </c>
      <c r="F2982" s="62" t="s">
        <v>119</v>
      </c>
      <c r="G2982" s="63">
        <v>3681.82</v>
      </c>
      <c r="H2982" s="61">
        <v>443993010</v>
      </c>
      <c r="I2982" s="63">
        <v>0</v>
      </c>
      <c r="J2982" s="63">
        <v>0</v>
      </c>
      <c r="K2982" s="63">
        <v>0</v>
      </c>
      <c r="L2982" s="63">
        <v>1.1499999999999999</v>
      </c>
      <c r="M2982" s="63">
        <v>9958.17</v>
      </c>
      <c r="N2982" s="62" t="s">
        <v>1969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6">
        <v>45919.972002314818</v>
      </c>
      <c r="B2983" s="57">
        <v>444765078</v>
      </c>
      <c r="C2983" s="58" t="s">
        <v>36</v>
      </c>
      <c r="D2983" s="58" t="s">
        <v>37</v>
      </c>
      <c r="E2983" s="58" t="s">
        <v>46</v>
      </c>
      <c r="F2983" s="58" t="s">
        <v>119</v>
      </c>
      <c r="G2983" s="59">
        <v>3681.82</v>
      </c>
      <c r="H2983" s="57">
        <v>443993011</v>
      </c>
      <c r="I2983" s="59">
        <v>0</v>
      </c>
      <c r="J2983" s="59">
        <v>0</v>
      </c>
      <c r="K2983" s="59">
        <v>0</v>
      </c>
      <c r="L2983" s="59">
        <v>1.1499999999999999</v>
      </c>
      <c r="M2983" s="59">
        <v>9959.32</v>
      </c>
      <c r="N2983" s="58" t="s">
        <v>1969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60">
        <v>45919.972060185188</v>
      </c>
      <c r="B2984" s="61">
        <v>444765232</v>
      </c>
      <c r="C2984" s="62" t="s">
        <v>36</v>
      </c>
      <c r="D2984" s="62" t="s">
        <v>38</v>
      </c>
      <c r="E2984" s="62" t="s">
        <v>45</v>
      </c>
      <c r="F2984" s="62" t="s">
        <v>119</v>
      </c>
      <c r="G2984" s="63">
        <v>3681.52</v>
      </c>
      <c r="H2984" s="61">
        <v>443993165</v>
      </c>
      <c r="I2984" s="63">
        <v>0</v>
      </c>
      <c r="J2984" s="63">
        <v>0</v>
      </c>
      <c r="K2984" s="63">
        <v>0</v>
      </c>
      <c r="L2984" s="63">
        <v>0</v>
      </c>
      <c r="M2984" s="63">
        <v>9959.32</v>
      </c>
      <c r="N2984" s="62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6">
        <v>45919.972060185188</v>
      </c>
      <c r="B2985" s="57">
        <v>444765233</v>
      </c>
      <c r="C2985" s="58" t="s">
        <v>36</v>
      </c>
      <c r="D2985" s="58" t="s">
        <v>38</v>
      </c>
      <c r="E2985" s="58" t="s">
        <v>45</v>
      </c>
      <c r="F2985" s="58" t="s">
        <v>119</v>
      </c>
      <c r="G2985" s="59">
        <v>3681.52</v>
      </c>
      <c r="H2985" s="57">
        <v>443993166</v>
      </c>
      <c r="I2985" s="59">
        <v>0</v>
      </c>
      <c r="J2985" s="59">
        <v>0</v>
      </c>
      <c r="K2985" s="59">
        <v>0</v>
      </c>
      <c r="L2985" s="59">
        <v>0</v>
      </c>
      <c r="M2985" s="59">
        <v>9959.32</v>
      </c>
      <c r="N2985" s="5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60">
        <v>45919.972060185188</v>
      </c>
      <c r="B2986" s="61">
        <v>444765234</v>
      </c>
      <c r="C2986" s="62" t="s">
        <v>36</v>
      </c>
      <c r="D2986" s="62" t="s">
        <v>38</v>
      </c>
      <c r="E2986" s="62" t="s">
        <v>45</v>
      </c>
      <c r="F2986" s="62" t="s">
        <v>119</v>
      </c>
      <c r="G2986" s="63">
        <v>3681.52</v>
      </c>
      <c r="H2986" s="61">
        <v>443993167</v>
      </c>
      <c r="I2986" s="63">
        <v>0</v>
      </c>
      <c r="J2986" s="63">
        <v>0</v>
      </c>
      <c r="K2986" s="63">
        <v>0</v>
      </c>
      <c r="L2986" s="63">
        <v>0</v>
      </c>
      <c r="M2986" s="63">
        <v>9959.32</v>
      </c>
      <c r="N2986" s="62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6">
        <v>45919.976053240738</v>
      </c>
      <c r="B2987" s="57">
        <v>444766155</v>
      </c>
      <c r="C2987" s="58" t="s">
        <v>36</v>
      </c>
      <c r="D2987" s="58" t="s">
        <v>37</v>
      </c>
      <c r="E2987" s="58" t="s">
        <v>46</v>
      </c>
      <c r="F2987" s="58" t="s">
        <v>119</v>
      </c>
      <c r="G2987" s="59">
        <v>3683.35</v>
      </c>
      <c r="H2987" s="57">
        <v>443994018</v>
      </c>
      <c r="I2987" s="59">
        <v>0</v>
      </c>
      <c r="J2987" s="59">
        <v>0</v>
      </c>
      <c r="K2987" s="59">
        <v>0</v>
      </c>
      <c r="L2987" s="59">
        <v>-1.52</v>
      </c>
      <c r="M2987" s="59">
        <v>9957.7999999999993</v>
      </c>
      <c r="N2987" s="58" t="s">
        <v>1970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60">
        <v>45919.97923611111</v>
      </c>
      <c r="B2988" s="61">
        <v>444766661</v>
      </c>
      <c r="C2988" s="62" t="s">
        <v>36</v>
      </c>
      <c r="D2988" s="62" t="s">
        <v>37</v>
      </c>
      <c r="E2988" s="62" t="s">
        <v>45</v>
      </c>
      <c r="F2988" s="62" t="s">
        <v>119</v>
      </c>
      <c r="G2988" s="63">
        <v>3683.06</v>
      </c>
      <c r="H2988" s="61">
        <v>443994507</v>
      </c>
      <c r="I2988" s="63">
        <v>0</v>
      </c>
      <c r="J2988" s="63">
        <v>0</v>
      </c>
      <c r="K2988" s="63">
        <v>0</v>
      </c>
      <c r="L2988" s="63">
        <v>0</v>
      </c>
      <c r="M2988" s="63">
        <v>9957.7999999999993</v>
      </c>
      <c r="N2988" s="62" t="s">
        <v>1971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6">
        <v>45919.97923611111</v>
      </c>
      <c r="B2989" s="57">
        <v>444766662</v>
      </c>
      <c r="C2989" s="58" t="s">
        <v>36</v>
      </c>
      <c r="D2989" s="58" t="s">
        <v>37</v>
      </c>
      <c r="E2989" s="58" t="s">
        <v>45</v>
      </c>
      <c r="F2989" s="58" t="s">
        <v>119</v>
      </c>
      <c r="G2989" s="59">
        <v>3683.06</v>
      </c>
      <c r="H2989" s="57">
        <v>443994508</v>
      </c>
      <c r="I2989" s="59">
        <v>0</v>
      </c>
      <c r="J2989" s="59">
        <v>0</v>
      </c>
      <c r="K2989" s="59">
        <v>0</v>
      </c>
      <c r="L2989" s="59">
        <v>0</v>
      </c>
      <c r="M2989" s="59">
        <v>9957.7999999999993</v>
      </c>
      <c r="N2989" s="58" t="s">
        <v>108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60">
        <v>45919.980775462966</v>
      </c>
      <c r="B2990" s="61">
        <v>444767166</v>
      </c>
      <c r="C2990" s="62" t="s">
        <v>36</v>
      </c>
      <c r="D2990" s="62" t="s">
        <v>37</v>
      </c>
      <c r="E2990" s="62" t="s">
        <v>46</v>
      </c>
      <c r="F2990" s="62" t="s">
        <v>119</v>
      </c>
      <c r="G2990" s="63">
        <v>3684.06</v>
      </c>
      <c r="H2990" s="61">
        <v>443995011</v>
      </c>
      <c r="I2990" s="63">
        <v>0</v>
      </c>
      <c r="J2990" s="63">
        <v>0</v>
      </c>
      <c r="K2990" s="63">
        <v>0</v>
      </c>
      <c r="L2990" s="63">
        <v>-2.54</v>
      </c>
      <c r="M2990" s="63">
        <v>9955.26</v>
      </c>
      <c r="N2990" s="62" t="s">
        <v>781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6">
        <v>45919.981678240743</v>
      </c>
      <c r="B2991" s="57">
        <v>444767460</v>
      </c>
      <c r="C2991" s="58" t="s">
        <v>36</v>
      </c>
      <c r="D2991" s="58" t="s">
        <v>37</v>
      </c>
      <c r="E2991" s="58" t="s">
        <v>46</v>
      </c>
      <c r="F2991" s="58" t="s">
        <v>119</v>
      </c>
      <c r="G2991" s="59">
        <v>3684.39</v>
      </c>
      <c r="H2991" s="57">
        <v>443995298</v>
      </c>
      <c r="I2991" s="59">
        <v>0</v>
      </c>
      <c r="J2991" s="59">
        <v>0</v>
      </c>
      <c r="K2991" s="59">
        <v>0</v>
      </c>
      <c r="L2991" s="59">
        <v>-3</v>
      </c>
      <c r="M2991" s="59">
        <v>9952.26</v>
      </c>
      <c r="N2991" s="58" t="s">
        <v>1959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60">
        <v>45919.981678240743</v>
      </c>
      <c r="B2992" s="61">
        <v>444767462</v>
      </c>
      <c r="C2992" s="62" t="s">
        <v>36</v>
      </c>
      <c r="D2992" s="62" t="s">
        <v>37</v>
      </c>
      <c r="E2992" s="62" t="s">
        <v>46</v>
      </c>
      <c r="F2992" s="62" t="s">
        <v>119</v>
      </c>
      <c r="G2992" s="63">
        <v>3684.39</v>
      </c>
      <c r="H2992" s="61">
        <v>443995299</v>
      </c>
      <c r="I2992" s="63">
        <v>0</v>
      </c>
      <c r="J2992" s="63">
        <v>0</v>
      </c>
      <c r="K2992" s="63">
        <v>0</v>
      </c>
      <c r="L2992" s="63">
        <v>-3</v>
      </c>
      <c r="M2992" s="63">
        <v>9949.26</v>
      </c>
      <c r="N2992" s="62" t="s">
        <v>1959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6">
        <v>45919.981886574074</v>
      </c>
      <c r="B2993" s="57">
        <v>444767499</v>
      </c>
      <c r="C2993" s="58" t="s">
        <v>36</v>
      </c>
      <c r="D2993" s="58" t="s">
        <v>37</v>
      </c>
      <c r="E2993" s="58" t="s">
        <v>46</v>
      </c>
      <c r="F2993" s="58" t="s">
        <v>119</v>
      </c>
      <c r="G2993" s="59">
        <v>3684.52</v>
      </c>
      <c r="H2993" s="57">
        <v>443995335</v>
      </c>
      <c r="I2993" s="59">
        <v>0</v>
      </c>
      <c r="J2993" s="59">
        <v>0</v>
      </c>
      <c r="K2993" s="59">
        <v>0</v>
      </c>
      <c r="L2993" s="59">
        <v>-3</v>
      </c>
      <c r="M2993" s="59">
        <v>9946.26</v>
      </c>
      <c r="N2993" s="58" t="s">
        <v>1972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60">
        <v>45919.981886574074</v>
      </c>
      <c r="B2994" s="61">
        <v>444767500</v>
      </c>
      <c r="C2994" s="62" t="s">
        <v>36</v>
      </c>
      <c r="D2994" s="62" t="s">
        <v>37</v>
      </c>
      <c r="E2994" s="62" t="s">
        <v>46</v>
      </c>
      <c r="F2994" s="62" t="s">
        <v>119</v>
      </c>
      <c r="G2994" s="63">
        <v>3684.52</v>
      </c>
      <c r="H2994" s="61">
        <v>443995336</v>
      </c>
      <c r="I2994" s="63">
        <v>0</v>
      </c>
      <c r="J2994" s="63">
        <v>0</v>
      </c>
      <c r="K2994" s="63">
        <v>0</v>
      </c>
      <c r="L2994" s="63">
        <v>-3</v>
      </c>
      <c r="M2994" s="63">
        <v>9943.26</v>
      </c>
      <c r="N2994" s="62" t="s">
        <v>1973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6">
        <v>45919.981932870367</v>
      </c>
      <c r="B2995" s="57">
        <v>444767525</v>
      </c>
      <c r="C2995" s="58" t="s">
        <v>36</v>
      </c>
      <c r="D2995" s="58" t="s">
        <v>38</v>
      </c>
      <c r="E2995" s="58" t="s">
        <v>46</v>
      </c>
      <c r="F2995" s="58" t="s">
        <v>119</v>
      </c>
      <c r="G2995" s="59">
        <v>3684.47</v>
      </c>
      <c r="H2995" s="57">
        <v>443995360</v>
      </c>
      <c r="I2995" s="59">
        <v>0</v>
      </c>
      <c r="J2995" s="59">
        <v>0</v>
      </c>
      <c r="K2995" s="59">
        <v>0</v>
      </c>
      <c r="L2995" s="59">
        <v>1.41</v>
      </c>
      <c r="M2995" s="59">
        <v>9944.67</v>
      </c>
      <c r="N2995" s="58" t="s">
        <v>1974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60">
        <v>45919.981944444444</v>
      </c>
      <c r="B2996" s="61">
        <v>444767569</v>
      </c>
      <c r="C2996" s="62" t="s">
        <v>36</v>
      </c>
      <c r="D2996" s="62" t="s">
        <v>37</v>
      </c>
      <c r="E2996" s="62" t="s">
        <v>46</v>
      </c>
      <c r="F2996" s="62" t="s">
        <v>119</v>
      </c>
      <c r="G2996" s="63">
        <v>3684.79</v>
      </c>
      <c r="H2996" s="61">
        <v>443995404</v>
      </c>
      <c r="I2996" s="63">
        <v>0</v>
      </c>
      <c r="J2996" s="63">
        <v>0</v>
      </c>
      <c r="K2996" s="63">
        <v>0</v>
      </c>
      <c r="L2996" s="63">
        <v>-3.02</v>
      </c>
      <c r="M2996" s="63">
        <v>9941.65</v>
      </c>
      <c r="N2996" s="62" t="s">
        <v>752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6">
        <v>45919.981944444444</v>
      </c>
      <c r="B2997" s="57">
        <v>444767570</v>
      </c>
      <c r="C2997" s="58" t="s">
        <v>36</v>
      </c>
      <c r="D2997" s="58" t="s">
        <v>37</v>
      </c>
      <c r="E2997" s="58" t="s">
        <v>46</v>
      </c>
      <c r="F2997" s="58" t="s">
        <v>119</v>
      </c>
      <c r="G2997" s="59">
        <v>3684.79</v>
      </c>
      <c r="H2997" s="57">
        <v>443995405</v>
      </c>
      <c r="I2997" s="59">
        <v>0</v>
      </c>
      <c r="J2997" s="59">
        <v>0</v>
      </c>
      <c r="K2997" s="59">
        <v>0</v>
      </c>
      <c r="L2997" s="59">
        <v>-3.02</v>
      </c>
      <c r="M2997" s="59">
        <v>9938.6299999999992</v>
      </c>
      <c r="N2997" s="58" t="s">
        <v>752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60">
        <v>45919.981944444444</v>
      </c>
      <c r="B2998" s="61">
        <v>444767571</v>
      </c>
      <c r="C2998" s="62" t="s">
        <v>36</v>
      </c>
      <c r="D2998" s="62" t="s">
        <v>38</v>
      </c>
      <c r="E2998" s="62" t="s">
        <v>46</v>
      </c>
      <c r="F2998" s="62" t="s">
        <v>119</v>
      </c>
      <c r="G2998" s="63">
        <v>3684.58</v>
      </c>
      <c r="H2998" s="61">
        <v>443995406</v>
      </c>
      <c r="I2998" s="63">
        <v>0</v>
      </c>
      <c r="J2998" s="63">
        <v>0</v>
      </c>
      <c r="K2998" s="63">
        <v>0</v>
      </c>
      <c r="L2998" s="63">
        <v>1.52</v>
      </c>
      <c r="M2998" s="63">
        <v>9940.15</v>
      </c>
      <c r="N2998" s="62" t="s">
        <v>1975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6">
        <v>45919.982361111113</v>
      </c>
      <c r="B2999" s="57">
        <v>444767880</v>
      </c>
      <c r="C2999" s="58" t="s">
        <v>36</v>
      </c>
      <c r="D2999" s="58" t="s">
        <v>37</v>
      </c>
      <c r="E2999" s="58" t="s">
        <v>45</v>
      </c>
      <c r="F2999" s="58" t="s">
        <v>119</v>
      </c>
      <c r="G2999" s="59">
        <v>3684.58</v>
      </c>
      <c r="H2999" s="57">
        <v>443995715</v>
      </c>
      <c r="I2999" s="59">
        <v>0</v>
      </c>
      <c r="J2999" s="59">
        <v>0</v>
      </c>
      <c r="K2999" s="59">
        <v>0</v>
      </c>
      <c r="L2999" s="59">
        <v>0</v>
      </c>
      <c r="M2999" s="59">
        <v>9940.15</v>
      </c>
      <c r="N2999" s="58" t="s">
        <v>115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60">
        <v>45919.982361111113</v>
      </c>
      <c r="B3000" s="61">
        <v>444767881</v>
      </c>
      <c r="C3000" s="62" t="s">
        <v>36</v>
      </c>
      <c r="D3000" s="62" t="s">
        <v>37</v>
      </c>
      <c r="E3000" s="62" t="s">
        <v>45</v>
      </c>
      <c r="F3000" s="62" t="s">
        <v>119</v>
      </c>
      <c r="G3000" s="63">
        <v>3684.58</v>
      </c>
      <c r="H3000" s="61">
        <v>443995716</v>
      </c>
      <c r="I3000" s="63">
        <v>0</v>
      </c>
      <c r="J3000" s="63">
        <v>0</v>
      </c>
      <c r="K3000" s="63">
        <v>0</v>
      </c>
      <c r="L3000" s="63">
        <v>0</v>
      </c>
      <c r="M3000" s="63">
        <v>9940.15</v>
      </c>
      <c r="N3000" s="62" t="s">
        <v>1384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6">
        <v>45919.983518518522</v>
      </c>
      <c r="B3001" s="57">
        <v>444768093</v>
      </c>
      <c r="C3001" s="58" t="s">
        <v>36</v>
      </c>
      <c r="D3001" s="58" t="s">
        <v>37</v>
      </c>
      <c r="E3001" s="58" t="s">
        <v>45</v>
      </c>
      <c r="F3001" s="58" t="s">
        <v>119</v>
      </c>
      <c r="G3001" s="59">
        <v>3684.27</v>
      </c>
      <c r="H3001" s="57">
        <v>443995919</v>
      </c>
      <c r="I3001" s="59">
        <v>0</v>
      </c>
      <c r="J3001" s="59">
        <v>0</v>
      </c>
      <c r="K3001" s="59">
        <v>0</v>
      </c>
      <c r="L3001" s="59">
        <v>0</v>
      </c>
      <c r="M3001" s="59">
        <v>9940.15</v>
      </c>
      <c r="N3001" s="5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60">
        <v>45919.983518518522</v>
      </c>
      <c r="B3002" s="61">
        <v>444768094</v>
      </c>
      <c r="C3002" s="62" t="s">
        <v>36</v>
      </c>
      <c r="D3002" s="62" t="s">
        <v>37</v>
      </c>
      <c r="E3002" s="62" t="s">
        <v>45</v>
      </c>
      <c r="F3002" s="62" t="s">
        <v>119</v>
      </c>
      <c r="G3002" s="63">
        <v>3684.27</v>
      </c>
      <c r="H3002" s="61">
        <v>443995920</v>
      </c>
      <c r="I3002" s="63">
        <v>0</v>
      </c>
      <c r="J3002" s="63">
        <v>0</v>
      </c>
      <c r="K3002" s="63">
        <v>0</v>
      </c>
      <c r="L3002" s="63">
        <v>0</v>
      </c>
      <c r="M3002" s="63">
        <v>9940.15</v>
      </c>
      <c r="N3002" s="62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6">
        <v>45919.983518518522</v>
      </c>
      <c r="B3003" s="57">
        <v>444768095</v>
      </c>
      <c r="C3003" s="58" t="s">
        <v>36</v>
      </c>
      <c r="D3003" s="58" t="s">
        <v>37</v>
      </c>
      <c r="E3003" s="58" t="s">
        <v>45</v>
      </c>
      <c r="F3003" s="58" t="s">
        <v>119</v>
      </c>
      <c r="G3003" s="59">
        <v>3684.27</v>
      </c>
      <c r="H3003" s="57">
        <v>443995921</v>
      </c>
      <c r="I3003" s="59">
        <v>0</v>
      </c>
      <c r="J3003" s="59">
        <v>0</v>
      </c>
      <c r="K3003" s="59">
        <v>0</v>
      </c>
      <c r="L3003" s="59">
        <v>0</v>
      </c>
      <c r="M3003" s="59">
        <v>9940.15</v>
      </c>
      <c r="N3003" s="58" t="s">
        <v>1944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60">
        <v>45919.983518518522</v>
      </c>
      <c r="B3004" s="61">
        <v>444768098</v>
      </c>
      <c r="C3004" s="62" t="s">
        <v>36</v>
      </c>
      <c r="D3004" s="62" t="s">
        <v>37</v>
      </c>
      <c r="E3004" s="62" t="s">
        <v>45</v>
      </c>
      <c r="F3004" s="62" t="s">
        <v>119</v>
      </c>
      <c r="G3004" s="63">
        <v>3684.21</v>
      </c>
      <c r="H3004" s="61">
        <v>443995925</v>
      </c>
      <c r="I3004" s="63">
        <v>0</v>
      </c>
      <c r="J3004" s="63">
        <v>0</v>
      </c>
      <c r="K3004" s="63">
        <v>0</v>
      </c>
      <c r="L3004" s="63">
        <v>0</v>
      </c>
      <c r="M3004" s="63">
        <v>9940.15</v>
      </c>
      <c r="N3004" s="62" t="s">
        <v>1971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6">
        <v>45919.983530092592</v>
      </c>
      <c r="B3005" s="57">
        <v>444768099</v>
      </c>
      <c r="C3005" s="58" t="s">
        <v>36</v>
      </c>
      <c r="D3005" s="58" t="s">
        <v>37</v>
      </c>
      <c r="E3005" s="58" t="s">
        <v>45</v>
      </c>
      <c r="F3005" s="58" t="s">
        <v>119</v>
      </c>
      <c r="G3005" s="59">
        <v>3684.2</v>
      </c>
      <c r="H3005" s="57">
        <v>443995926</v>
      </c>
      <c r="I3005" s="59">
        <v>0</v>
      </c>
      <c r="J3005" s="59">
        <v>0</v>
      </c>
      <c r="K3005" s="59">
        <v>0</v>
      </c>
      <c r="L3005" s="59">
        <v>0</v>
      </c>
      <c r="M3005" s="59">
        <v>9940.15</v>
      </c>
      <c r="N3005" s="5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60">
        <v>45919.983530092592</v>
      </c>
      <c r="B3006" s="61">
        <v>444768100</v>
      </c>
      <c r="C3006" s="62" t="s">
        <v>36</v>
      </c>
      <c r="D3006" s="62" t="s">
        <v>37</v>
      </c>
      <c r="E3006" s="62" t="s">
        <v>45</v>
      </c>
      <c r="F3006" s="62" t="s">
        <v>119</v>
      </c>
      <c r="G3006" s="63">
        <v>3684.2</v>
      </c>
      <c r="H3006" s="61">
        <v>443995927</v>
      </c>
      <c r="I3006" s="63">
        <v>0</v>
      </c>
      <c r="J3006" s="63">
        <v>0</v>
      </c>
      <c r="K3006" s="63">
        <v>0</v>
      </c>
      <c r="L3006" s="63">
        <v>0</v>
      </c>
      <c r="M3006" s="63">
        <v>9940.15</v>
      </c>
      <c r="N3006" s="62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6">
        <v>45919.983530092592</v>
      </c>
      <c r="B3007" s="57">
        <v>444768106</v>
      </c>
      <c r="C3007" s="58" t="s">
        <v>36</v>
      </c>
      <c r="D3007" s="58" t="s">
        <v>37</v>
      </c>
      <c r="E3007" s="58" t="s">
        <v>45</v>
      </c>
      <c r="F3007" s="58" t="s">
        <v>119</v>
      </c>
      <c r="G3007" s="59">
        <v>3684.12</v>
      </c>
      <c r="H3007" s="57">
        <v>443995932</v>
      </c>
      <c r="I3007" s="59">
        <v>0</v>
      </c>
      <c r="J3007" s="59">
        <v>0</v>
      </c>
      <c r="K3007" s="59">
        <v>0</v>
      </c>
      <c r="L3007" s="59">
        <v>0</v>
      </c>
      <c r="M3007" s="59">
        <v>9940.15</v>
      </c>
      <c r="N3007" s="58" t="s">
        <v>108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60">
        <v>45919.984270833331</v>
      </c>
      <c r="B3008" s="61">
        <v>444768229</v>
      </c>
      <c r="C3008" s="62" t="s">
        <v>36</v>
      </c>
      <c r="D3008" s="62" t="s">
        <v>37</v>
      </c>
      <c r="E3008" s="62" t="s">
        <v>46</v>
      </c>
      <c r="F3008" s="62" t="s">
        <v>119</v>
      </c>
      <c r="G3008" s="63">
        <v>3684.88</v>
      </c>
      <c r="H3008" s="61">
        <v>443996054</v>
      </c>
      <c r="I3008" s="63">
        <v>0</v>
      </c>
      <c r="J3008" s="63">
        <v>0</v>
      </c>
      <c r="K3008" s="63">
        <v>0</v>
      </c>
      <c r="L3008" s="63">
        <v>-3.05</v>
      </c>
      <c r="M3008" s="63">
        <v>9937.1</v>
      </c>
      <c r="N3008" s="62" t="s">
        <v>1976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6">
        <v>45919.985254629632</v>
      </c>
      <c r="B3009" s="57">
        <v>444768424</v>
      </c>
      <c r="C3009" s="58" t="s">
        <v>36</v>
      </c>
      <c r="D3009" s="58" t="s">
        <v>37</v>
      </c>
      <c r="E3009" s="58" t="s">
        <v>45</v>
      </c>
      <c r="F3009" s="58" t="s">
        <v>119</v>
      </c>
      <c r="G3009" s="59">
        <v>3684.59</v>
      </c>
      <c r="H3009" s="57">
        <v>443996244</v>
      </c>
      <c r="I3009" s="59">
        <v>0</v>
      </c>
      <c r="J3009" s="59">
        <v>0</v>
      </c>
      <c r="K3009" s="59">
        <v>0</v>
      </c>
      <c r="L3009" s="59">
        <v>0</v>
      </c>
      <c r="M3009" s="59">
        <v>9937.1</v>
      </c>
      <c r="N3009" s="58" t="s">
        <v>107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60">
        <v>45919.990682870368</v>
      </c>
      <c r="B3010" s="61">
        <v>444769268</v>
      </c>
      <c r="C3010" s="62" t="s">
        <v>36</v>
      </c>
      <c r="D3010" s="62" t="s">
        <v>37</v>
      </c>
      <c r="E3010" s="62" t="s">
        <v>45</v>
      </c>
      <c r="F3010" s="62" t="s">
        <v>119</v>
      </c>
      <c r="G3010" s="63">
        <v>3684.82</v>
      </c>
      <c r="H3010" s="61">
        <v>443997064</v>
      </c>
      <c r="I3010" s="63">
        <v>0</v>
      </c>
      <c r="J3010" s="63">
        <v>0</v>
      </c>
      <c r="K3010" s="63">
        <v>0</v>
      </c>
      <c r="L3010" s="63">
        <v>0</v>
      </c>
      <c r="M3010" s="63">
        <v>9937.1</v>
      </c>
      <c r="N3010" s="62" t="s">
        <v>106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6">
        <v>45919.991724537038</v>
      </c>
      <c r="B3011" s="57">
        <v>444769360</v>
      </c>
      <c r="C3011" s="58" t="s">
        <v>36</v>
      </c>
      <c r="D3011" s="58" t="s">
        <v>37</v>
      </c>
      <c r="E3011" s="58" t="s">
        <v>45</v>
      </c>
      <c r="F3011" s="58" t="s">
        <v>119</v>
      </c>
      <c r="G3011" s="59">
        <v>3684.86</v>
      </c>
      <c r="H3011" s="57">
        <v>443997154</v>
      </c>
      <c r="I3011" s="59">
        <v>0</v>
      </c>
      <c r="J3011" s="59">
        <v>0</v>
      </c>
      <c r="K3011" s="59">
        <v>0</v>
      </c>
      <c r="L3011" s="59">
        <v>0</v>
      </c>
      <c r="M3011" s="59">
        <v>9937.1</v>
      </c>
      <c r="N3011" s="58" t="s">
        <v>92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  <row r="3012" spans="1:19" x14ac:dyDescent="0.25">
      <c r="A3012" s="60">
        <v>45922.045138888891</v>
      </c>
      <c r="B3012" s="61">
        <v>444861486</v>
      </c>
      <c r="C3012" s="62" t="s">
        <v>36</v>
      </c>
      <c r="D3012" s="62" t="s">
        <v>38</v>
      </c>
      <c r="E3012" s="62" t="s">
        <v>46</v>
      </c>
      <c r="F3012" s="62" t="s">
        <v>119</v>
      </c>
      <c r="G3012" s="63">
        <v>3687.88</v>
      </c>
      <c r="H3012" s="61">
        <v>444072640</v>
      </c>
      <c r="I3012" s="63">
        <v>0</v>
      </c>
      <c r="J3012" s="63">
        <v>0</v>
      </c>
      <c r="K3012" s="63">
        <v>0</v>
      </c>
      <c r="L3012" s="63">
        <v>5.68</v>
      </c>
      <c r="M3012" s="63">
        <v>9942.7800000000007</v>
      </c>
      <c r="N3012" s="62" t="s">
        <v>2021</v>
      </c>
      <c r="O3012" s="14">
        <f t="shared" ref="O3012:O3075" si="275">A3012</f>
        <v>45922.045138888891</v>
      </c>
      <c r="P3012" s="19">
        <f t="shared" ref="P3012:P3075" si="276">O3012+(5/24)</f>
        <v>45922.253472222226</v>
      </c>
      <c r="Q3012" s="20" t="str">
        <f t="shared" ref="Q3012:Q3075" si="277">TEXT(P3012,"dd/mm/yyyy")</f>
        <v>22/09/2025</v>
      </c>
      <c r="R3012" s="13" t="str">
        <f t="shared" ref="R3012:R3075" si="278">TEXT(P3012,"hh")</f>
        <v>06</v>
      </c>
      <c r="S3012" s="13" t="str">
        <f t="shared" ref="S3012:S3075" si="279">TEXT(P3012,"ddd")</f>
        <v>Mon</v>
      </c>
    </row>
    <row r="3013" spans="1:19" x14ac:dyDescent="0.25">
      <c r="A3013" s="56">
        <v>45922.045138888891</v>
      </c>
      <c r="B3013" s="57">
        <v>444861493</v>
      </c>
      <c r="C3013" s="58" t="s">
        <v>36</v>
      </c>
      <c r="D3013" s="58" t="s">
        <v>38</v>
      </c>
      <c r="E3013" s="58" t="s">
        <v>46</v>
      </c>
      <c r="F3013" s="58" t="s">
        <v>119</v>
      </c>
      <c r="G3013" s="59">
        <v>3687.88</v>
      </c>
      <c r="H3013" s="57">
        <v>444072641</v>
      </c>
      <c r="I3013" s="59">
        <v>0</v>
      </c>
      <c r="J3013" s="59">
        <v>0</v>
      </c>
      <c r="K3013" s="59">
        <v>0</v>
      </c>
      <c r="L3013" s="59">
        <v>4.54</v>
      </c>
      <c r="M3013" s="59">
        <v>9947.32</v>
      </c>
      <c r="N3013" s="58" t="s">
        <v>2022</v>
      </c>
      <c r="O3013" s="14">
        <f t="shared" si="275"/>
        <v>45922.045138888891</v>
      </c>
      <c r="P3013" s="19">
        <f t="shared" si="276"/>
        <v>45922.253472222226</v>
      </c>
      <c r="Q3013" s="20" t="str">
        <f t="shared" si="277"/>
        <v>22/09/2025</v>
      </c>
      <c r="R3013" s="13" t="str">
        <f t="shared" si="278"/>
        <v>06</v>
      </c>
      <c r="S3013" s="13" t="str">
        <f t="shared" si="279"/>
        <v>Mon</v>
      </c>
    </row>
    <row r="3014" spans="1:19" x14ac:dyDescent="0.25">
      <c r="A3014" s="60">
        <v>45922.045138888891</v>
      </c>
      <c r="B3014" s="61">
        <v>444861498</v>
      </c>
      <c r="C3014" s="62" t="s">
        <v>36</v>
      </c>
      <c r="D3014" s="62" t="s">
        <v>38</v>
      </c>
      <c r="E3014" s="62" t="s">
        <v>46</v>
      </c>
      <c r="F3014" s="62" t="s">
        <v>119</v>
      </c>
      <c r="G3014" s="63">
        <v>3687.88</v>
      </c>
      <c r="H3014" s="61">
        <v>444072642</v>
      </c>
      <c r="I3014" s="63">
        <v>0</v>
      </c>
      <c r="J3014" s="63">
        <v>0</v>
      </c>
      <c r="K3014" s="63">
        <v>0</v>
      </c>
      <c r="L3014" s="63">
        <v>3.61</v>
      </c>
      <c r="M3014" s="63">
        <v>9950.93</v>
      </c>
      <c r="N3014" s="62" t="s">
        <v>2023</v>
      </c>
      <c r="O3014" s="14">
        <f t="shared" si="275"/>
        <v>45922.045138888891</v>
      </c>
      <c r="P3014" s="19">
        <f t="shared" si="276"/>
        <v>45922.253472222226</v>
      </c>
      <c r="Q3014" s="20" t="str">
        <f t="shared" si="277"/>
        <v>22/09/2025</v>
      </c>
      <c r="R3014" s="13" t="str">
        <f t="shared" si="278"/>
        <v>06</v>
      </c>
      <c r="S3014" s="13" t="str">
        <f t="shared" si="279"/>
        <v>Mon</v>
      </c>
    </row>
    <row r="3015" spans="1:19" x14ac:dyDescent="0.25">
      <c r="A3015" s="56">
        <v>45922.045138888891</v>
      </c>
      <c r="B3015" s="57">
        <v>444861501</v>
      </c>
      <c r="C3015" s="58" t="s">
        <v>36</v>
      </c>
      <c r="D3015" s="58" t="s">
        <v>38</v>
      </c>
      <c r="E3015" s="58" t="s">
        <v>46</v>
      </c>
      <c r="F3015" s="58" t="s">
        <v>119</v>
      </c>
      <c r="G3015" s="59">
        <v>3687.88</v>
      </c>
      <c r="H3015" s="57">
        <v>444072645</v>
      </c>
      <c r="I3015" s="59">
        <v>0</v>
      </c>
      <c r="J3015" s="59">
        <v>0</v>
      </c>
      <c r="K3015" s="59">
        <v>0</v>
      </c>
      <c r="L3015" s="59">
        <v>3.61</v>
      </c>
      <c r="M3015" s="59">
        <v>9954.5400000000009</v>
      </c>
      <c r="N3015" s="58" t="s">
        <v>2023</v>
      </c>
      <c r="O3015" s="14">
        <f t="shared" si="275"/>
        <v>45922.045138888891</v>
      </c>
      <c r="P3015" s="19">
        <f t="shared" si="276"/>
        <v>45922.253472222226</v>
      </c>
      <c r="Q3015" s="20" t="str">
        <f t="shared" si="277"/>
        <v>22/09/2025</v>
      </c>
      <c r="R3015" s="13" t="str">
        <f t="shared" si="278"/>
        <v>06</v>
      </c>
      <c r="S3015" s="13" t="str">
        <f t="shared" si="279"/>
        <v>Mon</v>
      </c>
    </row>
    <row r="3016" spans="1:19" x14ac:dyDescent="0.25">
      <c r="A3016" s="60">
        <v>45922.045138888891</v>
      </c>
      <c r="B3016" s="61">
        <v>444861504</v>
      </c>
      <c r="C3016" s="62" t="s">
        <v>36</v>
      </c>
      <c r="D3016" s="62" t="s">
        <v>38</v>
      </c>
      <c r="E3016" s="62" t="s">
        <v>46</v>
      </c>
      <c r="F3016" s="62" t="s">
        <v>119</v>
      </c>
      <c r="G3016" s="63">
        <v>3687.88</v>
      </c>
      <c r="H3016" s="61">
        <v>444072649</v>
      </c>
      <c r="I3016" s="63">
        <v>0</v>
      </c>
      <c r="J3016" s="63">
        <v>0</v>
      </c>
      <c r="K3016" s="63">
        <v>0</v>
      </c>
      <c r="L3016" s="63">
        <v>3.61</v>
      </c>
      <c r="M3016" s="63">
        <v>9958.15</v>
      </c>
      <c r="N3016" s="62" t="s">
        <v>2024</v>
      </c>
      <c r="O3016" s="14">
        <f t="shared" si="275"/>
        <v>45922.045138888891</v>
      </c>
      <c r="P3016" s="19">
        <f t="shared" si="276"/>
        <v>45922.253472222226</v>
      </c>
      <c r="Q3016" s="20" t="str">
        <f t="shared" si="277"/>
        <v>22/09/2025</v>
      </c>
      <c r="R3016" s="13" t="str">
        <f t="shared" si="278"/>
        <v>06</v>
      </c>
      <c r="S3016" s="13" t="str">
        <f t="shared" si="279"/>
        <v>Mon</v>
      </c>
    </row>
    <row r="3017" spans="1:19" x14ac:dyDescent="0.25">
      <c r="A3017" s="56">
        <v>45922.045138888891</v>
      </c>
      <c r="B3017" s="57">
        <v>444861506</v>
      </c>
      <c r="C3017" s="58" t="s">
        <v>36</v>
      </c>
      <c r="D3017" s="58" t="s">
        <v>38</v>
      </c>
      <c r="E3017" s="58" t="s">
        <v>46</v>
      </c>
      <c r="F3017" s="58" t="s">
        <v>119</v>
      </c>
      <c r="G3017" s="59">
        <v>3687.88</v>
      </c>
      <c r="H3017" s="57">
        <v>444072652</v>
      </c>
      <c r="I3017" s="59">
        <v>0</v>
      </c>
      <c r="J3017" s="59">
        <v>0</v>
      </c>
      <c r="K3017" s="59">
        <v>0</v>
      </c>
      <c r="L3017" s="59">
        <v>3.67</v>
      </c>
      <c r="M3017" s="59">
        <v>9961.82</v>
      </c>
      <c r="N3017" s="58" t="s">
        <v>2025</v>
      </c>
      <c r="O3017" s="14">
        <f t="shared" si="275"/>
        <v>45922.045138888891</v>
      </c>
      <c r="P3017" s="19">
        <f t="shared" si="276"/>
        <v>45922.253472222226</v>
      </c>
      <c r="Q3017" s="20" t="str">
        <f t="shared" si="277"/>
        <v>22/09/2025</v>
      </c>
      <c r="R3017" s="13" t="str">
        <f t="shared" si="278"/>
        <v>06</v>
      </c>
      <c r="S3017" s="13" t="str">
        <f t="shared" si="279"/>
        <v>Mon</v>
      </c>
    </row>
    <row r="3018" spans="1:19" x14ac:dyDescent="0.25">
      <c r="A3018" s="60">
        <v>45922.045138888891</v>
      </c>
      <c r="B3018" s="61">
        <v>444861508</v>
      </c>
      <c r="C3018" s="62" t="s">
        <v>36</v>
      </c>
      <c r="D3018" s="62" t="s">
        <v>38</v>
      </c>
      <c r="E3018" s="62" t="s">
        <v>46</v>
      </c>
      <c r="F3018" s="62" t="s">
        <v>119</v>
      </c>
      <c r="G3018" s="63">
        <v>3687.88</v>
      </c>
      <c r="H3018" s="61">
        <v>444072655</v>
      </c>
      <c r="I3018" s="63">
        <v>0</v>
      </c>
      <c r="J3018" s="63">
        <v>0</v>
      </c>
      <c r="K3018" s="63">
        <v>0</v>
      </c>
      <c r="L3018" s="63">
        <v>3.68</v>
      </c>
      <c r="M3018" s="63">
        <v>9965.5</v>
      </c>
      <c r="N3018" s="62" t="s">
        <v>2026</v>
      </c>
      <c r="O3018" s="14">
        <f t="shared" si="275"/>
        <v>45922.045138888891</v>
      </c>
      <c r="P3018" s="19">
        <f t="shared" si="276"/>
        <v>45922.253472222226</v>
      </c>
      <c r="Q3018" s="20" t="str">
        <f t="shared" si="277"/>
        <v>22/09/2025</v>
      </c>
      <c r="R3018" s="13" t="str">
        <f t="shared" si="278"/>
        <v>06</v>
      </c>
      <c r="S3018" s="13" t="str">
        <f t="shared" si="279"/>
        <v>Mon</v>
      </c>
    </row>
    <row r="3019" spans="1:19" x14ac:dyDescent="0.25">
      <c r="A3019" s="56">
        <v>45922.045138888891</v>
      </c>
      <c r="B3019" s="57">
        <v>444861509</v>
      </c>
      <c r="C3019" s="58" t="s">
        <v>36</v>
      </c>
      <c r="D3019" s="58" t="s">
        <v>38</v>
      </c>
      <c r="E3019" s="58" t="s">
        <v>46</v>
      </c>
      <c r="F3019" s="58" t="s">
        <v>119</v>
      </c>
      <c r="G3019" s="59">
        <v>3687.88</v>
      </c>
      <c r="H3019" s="57">
        <v>444072657</v>
      </c>
      <c r="I3019" s="59">
        <v>0</v>
      </c>
      <c r="J3019" s="59">
        <v>0</v>
      </c>
      <c r="K3019" s="59">
        <v>0</v>
      </c>
      <c r="L3019" s="59">
        <v>3.68</v>
      </c>
      <c r="M3019" s="59">
        <v>9969.18</v>
      </c>
      <c r="N3019" s="58" t="s">
        <v>2025</v>
      </c>
      <c r="O3019" s="14">
        <f t="shared" si="275"/>
        <v>45922.045138888891</v>
      </c>
      <c r="P3019" s="19">
        <f t="shared" si="276"/>
        <v>45922.253472222226</v>
      </c>
      <c r="Q3019" s="20" t="str">
        <f t="shared" si="277"/>
        <v>22/09/2025</v>
      </c>
      <c r="R3019" s="13" t="str">
        <f t="shared" si="278"/>
        <v>06</v>
      </c>
      <c r="S3019" s="13" t="str">
        <f t="shared" si="279"/>
        <v>Mon</v>
      </c>
    </row>
    <row r="3020" spans="1:19" x14ac:dyDescent="0.25">
      <c r="A3020" s="60">
        <v>45922.045138888891</v>
      </c>
      <c r="B3020" s="61">
        <v>444861511</v>
      </c>
      <c r="C3020" s="62" t="s">
        <v>36</v>
      </c>
      <c r="D3020" s="62" t="s">
        <v>38</v>
      </c>
      <c r="E3020" s="62" t="s">
        <v>46</v>
      </c>
      <c r="F3020" s="62" t="s">
        <v>119</v>
      </c>
      <c r="G3020" s="63">
        <v>3687.88</v>
      </c>
      <c r="H3020" s="61">
        <v>444072660</v>
      </c>
      <c r="I3020" s="63">
        <v>0</v>
      </c>
      <c r="J3020" s="63">
        <v>0</v>
      </c>
      <c r="K3020" s="63">
        <v>0</v>
      </c>
      <c r="L3020" s="63">
        <v>3.76</v>
      </c>
      <c r="M3020" s="63">
        <v>9972.94</v>
      </c>
      <c r="N3020" s="62" t="s">
        <v>2025</v>
      </c>
      <c r="O3020" s="14">
        <f t="shared" si="275"/>
        <v>45922.045138888891</v>
      </c>
      <c r="P3020" s="19">
        <f t="shared" si="276"/>
        <v>45922.253472222226</v>
      </c>
      <c r="Q3020" s="20" t="str">
        <f t="shared" si="277"/>
        <v>22/09/2025</v>
      </c>
      <c r="R3020" s="13" t="str">
        <f t="shared" si="278"/>
        <v>06</v>
      </c>
      <c r="S3020" s="13" t="str">
        <f t="shared" si="279"/>
        <v>Mon</v>
      </c>
    </row>
    <row r="3021" spans="1:19" x14ac:dyDescent="0.25">
      <c r="A3021" s="56">
        <v>45922.045138888891</v>
      </c>
      <c r="B3021" s="57">
        <v>444861512</v>
      </c>
      <c r="C3021" s="58" t="s">
        <v>36</v>
      </c>
      <c r="D3021" s="58" t="s">
        <v>38</v>
      </c>
      <c r="E3021" s="58" t="s">
        <v>46</v>
      </c>
      <c r="F3021" s="58" t="s">
        <v>119</v>
      </c>
      <c r="G3021" s="59">
        <v>3687.88</v>
      </c>
      <c r="H3021" s="57">
        <v>444072663</v>
      </c>
      <c r="I3021" s="59">
        <v>0</v>
      </c>
      <c r="J3021" s="59">
        <v>0</v>
      </c>
      <c r="K3021" s="59">
        <v>0</v>
      </c>
      <c r="L3021" s="59">
        <v>3.29</v>
      </c>
      <c r="M3021" s="59">
        <v>9976.23</v>
      </c>
      <c r="N3021" s="58" t="s">
        <v>2027</v>
      </c>
      <c r="O3021" s="14">
        <f t="shared" si="275"/>
        <v>45922.045138888891</v>
      </c>
      <c r="P3021" s="19">
        <f t="shared" si="276"/>
        <v>45922.253472222226</v>
      </c>
      <c r="Q3021" s="20" t="str">
        <f t="shared" si="277"/>
        <v>22/09/2025</v>
      </c>
      <c r="R3021" s="13" t="str">
        <f t="shared" si="278"/>
        <v>06</v>
      </c>
      <c r="S3021" s="13" t="str">
        <f t="shared" si="279"/>
        <v>Mon</v>
      </c>
    </row>
    <row r="3022" spans="1:19" x14ac:dyDescent="0.25">
      <c r="A3022" s="60">
        <v>45922.045266203706</v>
      </c>
      <c r="B3022" s="61">
        <v>444863029</v>
      </c>
      <c r="C3022" s="62" t="s">
        <v>36</v>
      </c>
      <c r="D3022" s="62" t="s">
        <v>38</v>
      </c>
      <c r="E3022" s="62" t="s">
        <v>46</v>
      </c>
      <c r="F3022" s="62" t="s">
        <v>119</v>
      </c>
      <c r="G3022" s="63">
        <v>3687.22</v>
      </c>
      <c r="H3022" s="61">
        <v>444074132</v>
      </c>
      <c r="I3022" s="63">
        <v>0</v>
      </c>
      <c r="J3022" s="63">
        <v>0</v>
      </c>
      <c r="K3022" s="63">
        <v>0</v>
      </c>
      <c r="L3022" s="63">
        <v>2.64</v>
      </c>
      <c r="M3022" s="63">
        <v>9978.8700000000008</v>
      </c>
      <c r="N3022" s="62" t="s">
        <v>2028</v>
      </c>
      <c r="O3022" s="14">
        <f t="shared" si="275"/>
        <v>45922.045266203706</v>
      </c>
      <c r="P3022" s="19">
        <f t="shared" si="276"/>
        <v>45922.253599537042</v>
      </c>
      <c r="Q3022" s="20" t="str">
        <f t="shared" si="277"/>
        <v>22/09/2025</v>
      </c>
      <c r="R3022" s="13" t="str">
        <f t="shared" si="278"/>
        <v>06</v>
      </c>
      <c r="S3022" s="13" t="str">
        <f t="shared" si="279"/>
        <v>Mon</v>
      </c>
    </row>
    <row r="3023" spans="1:19" x14ac:dyDescent="0.25">
      <c r="A3023" s="56">
        <v>45922.045266203706</v>
      </c>
      <c r="B3023" s="57">
        <v>444863030</v>
      </c>
      <c r="C3023" s="58" t="s">
        <v>36</v>
      </c>
      <c r="D3023" s="58" t="s">
        <v>38</v>
      </c>
      <c r="E3023" s="58" t="s">
        <v>46</v>
      </c>
      <c r="F3023" s="58" t="s">
        <v>119</v>
      </c>
      <c r="G3023" s="59">
        <v>3687.22</v>
      </c>
      <c r="H3023" s="57">
        <v>444074133</v>
      </c>
      <c r="I3023" s="59">
        <v>0</v>
      </c>
      <c r="J3023" s="59">
        <v>0</v>
      </c>
      <c r="K3023" s="59">
        <v>0</v>
      </c>
      <c r="L3023" s="59">
        <v>2.64</v>
      </c>
      <c r="M3023" s="59">
        <v>9981.51</v>
      </c>
      <c r="N3023" s="58" t="s">
        <v>2029</v>
      </c>
      <c r="O3023" s="14">
        <f t="shared" si="275"/>
        <v>45922.045266203706</v>
      </c>
      <c r="P3023" s="19">
        <f t="shared" si="276"/>
        <v>45922.253599537042</v>
      </c>
      <c r="Q3023" s="20" t="str">
        <f t="shared" si="277"/>
        <v>22/09/2025</v>
      </c>
      <c r="R3023" s="13" t="str">
        <f t="shared" si="278"/>
        <v>06</v>
      </c>
      <c r="S3023" s="13" t="str">
        <f t="shared" si="279"/>
        <v>Mon</v>
      </c>
    </row>
    <row r="3024" spans="1:19" x14ac:dyDescent="0.25">
      <c r="A3024" s="60">
        <v>45922.045277777775</v>
      </c>
      <c r="B3024" s="61">
        <v>444863034</v>
      </c>
      <c r="C3024" s="62" t="s">
        <v>36</v>
      </c>
      <c r="D3024" s="62" t="s">
        <v>38</v>
      </c>
      <c r="E3024" s="62" t="s">
        <v>46</v>
      </c>
      <c r="F3024" s="62" t="s">
        <v>119</v>
      </c>
      <c r="G3024" s="63">
        <v>3687.16</v>
      </c>
      <c r="H3024" s="61">
        <v>444074137</v>
      </c>
      <c r="I3024" s="63">
        <v>0</v>
      </c>
      <c r="J3024" s="63">
        <v>0</v>
      </c>
      <c r="K3024" s="63">
        <v>0</v>
      </c>
      <c r="L3024" s="63">
        <v>5.05</v>
      </c>
      <c r="M3024" s="63">
        <v>9986.56</v>
      </c>
      <c r="N3024" s="62" t="s">
        <v>2030</v>
      </c>
      <c r="O3024" s="14">
        <f t="shared" si="275"/>
        <v>45922.045277777775</v>
      </c>
      <c r="P3024" s="19">
        <f t="shared" si="276"/>
        <v>45922.253611111111</v>
      </c>
      <c r="Q3024" s="20" t="str">
        <f t="shared" si="277"/>
        <v>22/09/2025</v>
      </c>
      <c r="R3024" s="13" t="str">
        <f t="shared" si="278"/>
        <v>06</v>
      </c>
      <c r="S3024" s="13" t="str">
        <f t="shared" si="279"/>
        <v>Mon</v>
      </c>
    </row>
    <row r="3025" spans="1:19" x14ac:dyDescent="0.25">
      <c r="A3025" s="56">
        <v>45922.045474537037</v>
      </c>
      <c r="B3025" s="57">
        <v>444863103</v>
      </c>
      <c r="C3025" s="58" t="s">
        <v>36</v>
      </c>
      <c r="D3025" s="58" t="s">
        <v>37</v>
      </c>
      <c r="E3025" s="58" t="s">
        <v>45</v>
      </c>
      <c r="F3025" s="58" t="s">
        <v>119</v>
      </c>
      <c r="G3025" s="59">
        <v>3687.51</v>
      </c>
      <c r="H3025" s="57">
        <v>444074204</v>
      </c>
      <c r="I3025" s="59">
        <v>0</v>
      </c>
      <c r="J3025" s="59">
        <v>0</v>
      </c>
      <c r="K3025" s="59">
        <v>0</v>
      </c>
      <c r="L3025" s="59">
        <v>0</v>
      </c>
      <c r="M3025" s="59">
        <v>9986.56</v>
      </c>
      <c r="N3025" s="58" t="s">
        <v>1384</v>
      </c>
      <c r="O3025" s="14">
        <f t="shared" si="275"/>
        <v>45922.045474537037</v>
      </c>
      <c r="P3025" s="19">
        <f t="shared" si="276"/>
        <v>45922.253807870373</v>
      </c>
      <c r="Q3025" s="20" t="str">
        <f t="shared" si="277"/>
        <v>22/09/2025</v>
      </c>
      <c r="R3025" s="13" t="str">
        <f t="shared" si="278"/>
        <v>06</v>
      </c>
      <c r="S3025" s="13" t="str">
        <f t="shared" si="279"/>
        <v>Mon</v>
      </c>
    </row>
    <row r="3026" spans="1:19" x14ac:dyDescent="0.25">
      <c r="A3026" s="60">
        <v>45922.045474537037</v>
      </c>
      <c r="B3026" s="61">
        <v>444863105</v>
      </c>
      <c r="C3026" s="62" t="s">
        <v>36</v>
      </c>
      <c r="D3026" s="62" t="s">
        <v>37</v>
      </c>
      <c r="E3026" s="62" t="s">
        <v>45</v>
      </c>
      <c r="F3026" s="62" t="s">
        <v>119</v>
      </c>
      <c r="G3026" s="63">
        <v>3687.51</v>
      </c>
      <c r="H3026" s="61">
        <v>444074206</v>
      </c>
      <c r="I3026" s="63">
        <v>0</v>
      </c>
      <c r="J3026" s="63">
        <v>0</v>
      </c>
      <c r="K3026" s="63">
        <v>0</v>
      </c>
      <c r="L3026" s="63">
        <v>0</v>
      </c>
      <c r="M3026" s="63">
        <v>9986.56</v>
      </c>
      <c r="N3026" s="62" t="s">
        <v>118</v>
      </c>
      <c r="O3026" s="14">
        <f t="shared" si="275"/>
        <v>45922.045474537037</v>
      </c>
      <c r="P3026" s="19">
        <f t="shared" si="276"/>
        <v>45922.253807870373</v>
      </c>
      <c r="Q3026" s="20" t="str">
        <f t="shared" si="277"/>
        <v>22/09/2025</v>
      </c>
      <c r="R3026" s="13" t="str">
        <f t="shared" si="278"/>
        <v>06</v>
      </c>
      <c r="S3026" s="13" t="str">
        <f t="shared" si="279"/>
        <v>Mon</v>
      </c>
    </row>
    <row r="3027" spans="1:19" x14ac:dyDescent="0.25">
      <c r="A3027" s="56">
        <v>45922.045486111114</v>
      </c>
      <c r="B3027" s="57">
        <v>444863106</v>
      </c>
      <c r="C3027" s="58" t="s">
        <v>36</v>
      </c>
      <c r="D3027" s="58" t="s">
        <v>37</v>
      </c>
      <c r="E3027" s="58" t="s">
        <v>45</v>
      </c>
      <c r="F3027" s="58" t="s">
        <v>119</v>
      </c>
      <c r="G3027" s="59">
        <v>3687.51</v>
      </c>
      <c r="H3027" s="57">
        <v>444074207</v>
      </c>
      <c r="I3027" s="59">
        <v>0</v>
      </c>
      <c r="J3027" s="59">
        <v>0</v>
      </c>
      <c r="K3027" s="59">
        <v>0</v>
      </c>
      <c r="L3027" s="59">
        <v>0</v>
      </c>
      <c r="M3027" s="59">
        <v>9986.56</v>
      </c>
      <c r="N3027" s="58" t="s">
        <v>115</v>
      </c>
      <c r="O3027" s="14">
        <f t="shared" si="275"/>
        <v>45922.045486111114</v>
      </c>
      <c r="P3027" s="19">
        <f t="shared" si="276"/>
        <v>45922.25381944445</v>
      </c>
      <c r="Q3027" s="20" t="str">
        <f t="shared" si="277"/>
        <v>22/09/2025</v>
      </c>
      <c r="R3027" s="13" t="str">
        <f t="shared" si="278"/>
        <v>06</v>
      </c>
      <c r="S3027" s="13" t="str">
        <f t="shared" si="279"/>
        <v>Mon</v>
      </c>
    </row>
    <row r="3028" spans="1:19" x14ac:dyDescent="0.25">
      <c r="A3028" s="60">
        <v>45922.045555555553</v>
      </c>
      <c r="B3028" s="61">
        <v>444863122</v>
      </c>
      <c r="C3028" s="62" t="s">
        <v>36</v>
      </c>
      <c r="D3028" s="62" t="s">
        <v>38</v>
      </c>
      <c r="E3028" s="62" t="s">
        <v>46</v>
      </c>
      <c r="F3028" s="62" t="s">
        <v>119</v>
      </c>
      <c r="G3028" s="63">
        <v>3686.52</v>
      </c>
      <c r="H3028" s="61">
        <v>444074223</v>
      </c>
      <c r="I3028" s="63">
        <v>0</v>
      </c>
      <c r="J3028" s="63">
        <v>0</v>
      </c>
      <c r="K3028" s="63">
        <v>0</v>
      </c>
      <c r="L3028" s="63">
        <v>1.7</v>
      </c>
      <c r="M3028" s="63">
        <v>9988.26</v>
      </c>
      <c r="N3028" s="62" t="s">
        <v>2031</v>
      </c>
      <c r="O3028" s="14">
        <f t="shared" si="275"/>
        <v>45922.045555555553</v>
      </c>
      <c r="P3028" s="19">
        <f t="shared" si="276"/>
        <v>45922.253888888888</v>
      </c>
      <c r="Q3028" s="20" t="str">
        <f t="shared" si="277"/>
        <v>22/09/2025</v>
      </c>
      <c r="R3028" s="13" t="str">
        <f t="shared" si="278"/>
        <v>06</v>
      </c>
      <c r="S3028" s="13" t="str">
        <f t="shared" si="279"/>
        <v>Mon</v>
      </c>
    </row>
    <row r="3029" spans="1:19" x14ac:dyDescent="0.25">
      <c r="A3029" s="56">
        <v>45922.045590277776</v>
      </c>
      <c r="B3029" s="57">
        <v>444863143</v>
      </c>
      <c r="C3029" s="58" t="s">
        <v>36</v>
      </c>
      <c r="D3029" s="58" t="s">
        <v>37</v>
      </c>
      <c r="E3029" s="58" t="s">
        <v>45</v>
      </c>
      <c r="F3029" s="58" t="s">
        <v>119</v>
      </c>
      <c r="G3029" s="59">
        <v>3686.76</v>
      </c>
      <c r="H3029" s="57">
        <v>444074242</v>
      </c>
      <c r="I3029" s="59">
        <v>0</v>
      </c>
      <c r="J3029" s="59">
        <v>0</v>
      </c>
      <c r="K3029" s="59">
        <v>0</v>
      </c>
      <c r="L3029" s="59">
        <v>0</v>
      </c>
      <c r="M3029" s="59">
        <v>9988.26</v>
      </c>
      <c r="N3029" s="58" t="s">
        <v>77</v>
      </c>
      <c r="O3029" s="14">
        <f t="shared" si="275"/>
        <v>45922.045590277776</v>
      </c>
      <c r="P3029" s="19">
        <f t="shared" si="276"/>
        <v>45922.253923611112</v>
      </c>
      <c r="Q3029" s="20" t="str">
        <f t="shared" si="277"/>
        <v>22/09/2025</v>
      </c>
      <c r="R3029" s="13" t="str">
        <f t="shared" si="278"/>
        <v>06</v>
      </c>
      <c r="S3029" s="13" t="str">
        <f t="shared" si="279"/>
        <v>Mon</v>
      </c>
    </row>
    <row r="3030" spans="1:19" x14ac:dyDescent="0.25">
      <c r="A3030" s="60">
        <v>45922.045590277776</v>
      </c>
      <c r="B3030" s="61">
        <v>444863144</v>
      </c>
      <c r="C3030" s="62" t="s">
        <v>36</v>
      </c>
      <c r="D3030" s="62" t="s">
        <v>37</v>
      </c>
      <c r="E3030" s="62" t="s">
        <v>45</v>
      </c>
      <c r="F3030" s="62" t="s">
        <v>119</v>
      </c>
      <c r="G3030" s="63">
        <v>3686.76</v>
      </c>
      <c r="H3030" s="61">
        <v>444074243</v>
      </c>
      <c r="I3030" s="63">
        <v>0</v>
      </c>
      <c r="J3030" s="63">
        <v>0</v>
      </c>
      <c r="K3030" s="63">
        <v>0</v>
      </c>
      <c r="L3030" s="63">
        <v>0</v>
      </c>
      <c r="M3030" s="63">
        <v>9988.26</v>
      </c>
      <c r="N3030" s="62" t="s">
        <v>47</v>
      </c>
      <c r="O3030" s="14">
        <f t="shared" si="275"/>
        <v>45922.045590277776</v>
      </c>
      <c r="P3030" s="19">
        <f t="shared" si="276"/>
        <v>45922.253923611112</v>
      </c>
      <c r="Q3030" s="20" t="str">
        <f t="shared" si="277"/>
        <v>22/09/2025</v>
      </c>
      <c r="R3030" s="13" t="str">
        <f t="shared" si="278"/>
        <v>06</v>
      </c>
      <c r="S3030" s="13" t="str">
        <f t="shared" si="279"/>
        <v>Mon</v>
      </c>
    </row>
    <row r="3031" spans="1:19" x14ac:dyDescent="0.25">
      <c r="A3031" s="56">
        <v>45922.045601851853</v>
      </c>
      <c r="B3031" s="57">
        <v>444863145</v>
      </c>
      <c r="C3031" s="58" t="s">
        <v>36</v>
      </c>
      <c r="D3031" s="58" t="s">
        <v>37</v>
      </c>
      <c r="E3031" s="58" t="s">
        <v>45</v>
      </c>
      <c r="F3031" s="58" t="s">
        <v>119</v>
      </c>
      <c r="G3031" s="59">
        <v>3686.76</v>
      </c>
      <c r="H3031" s="57">
        <v>444074244</v>
      </c>
      <c r="I3031" s="59">
        <v>0</v>
      </c>
      <c r="J3031" s="59">
        <v>0</v>
      </c>
      <c r="K3031" s="59">
        <v>0</v>
      </c>
      <c r="L3031" s="59">
        <v>0</v>
      </c>
      <c r="M3031" s="59">
        <v>9988.26</v>
      </c>
      <c r="N3031" s="58" t="s">
        <v>52</v>
      </c>
      <c r="O3031" s="14">
        <f t="shared" si="275"/>
        <v>45922.045601851853</v>
      </c>
      <c r="P3031" s="19">
        <f t="shared" si="276"/>
        <v>45922.253935185188</v>
      </c>
      <c r="Q3031" s="20" t="str">
        <f t="shared" si="277"/>
        <v>22/09/2025</v>
      </c>
      <c r="R3031" s="13" t="str">
        <f t="shared" si="278"/>
        <v>06</v>
      </c>
      <c r="S3031" s="13" t="str">
        <f t="shared" si="279"/>
        <v>Mon</v>
      </c>
    </row>
    <row r="3032" spans="1:19" x14ac:dyDescent="0.25">
      <c r="A3032" s="60">
        <v>45922.045601851853</v>
      </c>
      <c r="B3032" s="61">
        <v>444863147</v>
      </c>
      <c r="C3032" s="62" t="s">
        <v>36</v>
      </c>
      <c r="D3032" s="62" t="s">
        <v>37</v>
      </c>
      <c r="E3032" s="62" t="s">
        <v>45</v>
      </c>
      <c r="F3032" s="62" t="s">
        <v>119</v>
      </c>
      <c r="G3032" s="63">
        <v>3686.79</v>
      </c>
      <c r="H3032" s="61">
        <v>444074247</v>
      </c>
      <c r="I3032" s="63">
        <v>0</v>
      </c>
      <c r="J3032" s="63">
        <v>0</v>
      </c>
      <c r="K3032" s="63">
        <v>0</v>
      </c>
      <c r="L3032" s="63">
        <v>0</v>
      </c>
      <c r="M3032" s="63">
        <v>9988.26</v>
      </c>
      <c r="N3032" s="62" t="s">
        <v>107</v>
      </c>
      <c r="O3032" s="14">
        <f t="shared" si="275"/>
        <v>45922.045601851853</v>
      </c>
      <c r="P3032" s="19">
        <f t="shared" si="276"/>
        <v>45922.253935185188</v>
      </c>
      <c r="Q3032" s="20" t="str">
        <f t="shared" si="277"/>
        <v>22/09/2025</v>
      </c>
      <c r="R3032" s="13" t="str">
        <f t="shared" si="278"/>
        <v>06</v>
      </c>
      <c r="S3032" s="13" t="str">
        <f t="shared" si="279"/>
        <v>Mon</v>
      </c>
    </row>
    <row r="3033" spans="1:19" x14ac:dyDescent="0.25">
      <c r="A3033" s="56">
        <v>45922.045601851853</v>
      </c>
      <c r="B3033" s="57">
        <v>444863148</v>
      </c>
      <c r="C3033" s="58" t="s">
        <v>36</v>
      </c>
      <c r="D3033" s="58" t="s">
        <v>37</v>
      </c>
      <c r="E3033" s="58" t="s">
        <v>45</v>
      </c>
      <c r="F3033" s="58" t="s">
        <v>119</v>
      </c>
      <c r="G3033" s="59">
        <v>3686.79</v>
      </c>
      <c r="H3033" s="57">
        <v>444074248</v>
      </c>
      <c r="I3033" s="59">
        <v>0</v>
      </c>
      <c r="J3033" s="59">
        <v>0</v>
      </c>
      <c r="K3033" s="59">
        <v>0</v>
      </c>
      <c r="L3033" s="59">
        <v>0</v>
      </c>
      <c r="M3033" s="59">
        <v>9988.26</v>
      </c>
      <c r="N3033" s="58" t="s">
        <v>1944</v>
      </c>
      <c r="O3033" s="14">
        <f t="shared" si="275"/>
        <v>45922.045601851853</v>
      </c>
      <c r="P3033" s="19">
        <f t="shared" si="276"/>
        <v>45922.253935185188</v>
      </c>
      <c r="Q3033" s="20" t="str">
        <f t="shared" si="277"/>
        <v>22/09/2025</v>
      </c>
      <c r="R3033" s="13" t="str">
        <f t="shared" si="278"/>
        <v>06</v>
      </c>
      <c r="S3033" s="13" t="str">
        <f t="shared" si="279"/>
        <v>Mon</v>
      </c>
    </row>
    <row r="3034" spans="1:19" x14ac:dyDescent="0.25">
      <c r="A3034" s="60">
        <v>45922.045601851853</v>
      </c>
      <c r="B3034" s="61">
        <v>444863149</v>
      </c>
      <c r="C3034" s="62" t="s">
        <v>36</v>
      </c>
      <c r="D3034" s="62" t="s">
        <v>37</v>
      </c>
      <c r="E3034" s="62" t="s">
        <v>45</v>
      </c>
      <c r="F3034" s="62" t="s">
        <v>119</v>
      </c>
      <c r="G3034" s="63">
        <v>3686.88</v>
      </c>
      <c r="H3034" s="61">
        <v>444074249</v>
      </c>
      <c r="I3034" s="63">
        <v>0</v>
      </c>
      <c r="J3034" s="63">
        <v>0</v>
      </c>
      <c r="K3034" s="63">
        <v>0</v>
      </c>
      <c r="L3034" s="63">
        <v>0</v>
      </c>
      <c r="M3034" s="63">
        <v>9988.26</v>
      </c>
      <c r="N3034" s="62" t="s">
        <v>48</v>
      </c>
      <c r="O3034" s="14">
        <f t="shared" si="275"/>
        <v>45922.045601851853</v>
      </c>
      <c r="P3034" s="19">
        <f t="shared" si="276"/>
        <v>45922.253935185188</v>
      </c>
      <c r="Q3034" s="20" t="str">
        <f t="shared" si="277"/>
        <v>22/09/2025</v>
      </c>
      <c r="R3034" s="13" t="str">
        <f t="shared" si="278"/>
        <v>06</v>
      </c>
      <c r="S3034" s="13" t="str">
        <f t="shared" si="279"/>
        <v>Mon</v>
      </c>
    </row>
    <row r="3035" spans="1:19" x14ac:dyDescent="0.25">
      <c r="A3035" s="56">
        <v>45922.045613425929</v>
      </c>
      <c r="B3035" s="57">
        <v>444863150</v>
      </c>
      <c r="C3035" s="58" t="s">
        <v>36</v>
      </c>
      <c r="D3035" s="58" t="s">
        <v>37</v>
      </c>
      <c r="E3035" s="58" t="s">
        <v>45</v>
      </c>
      <c r="F3035" s="58" t="s">
        <v>119</v>
      </c>
      <c r="G3035" s="59">
        <v>3686.88</v>
      </c>
      <c r="H3035" s="57">
        <v>444074251</v>
      </c>
      <c r="I3035" s="59">
        <v>0</v>
      </c>
      <c r="J3035" s="59">
        <v>0</v>
      </c>
      <c r="K3035" s="59">
        <v>0</v>
      </c>
      <c r="L3035" s="59">
        <v>0</v>
      </c>
      <c r="M3035" s="59">
        <v>9988.26</v>
      </c>
      <c r="N3035" s="58" t="s">
        <v>113</v>
      </c>
      <c r="O3035" s="14">
        <f t="shared" si="275"/>
        <v>45922.045613425929</v>
      </c>
      <c r="P3035" s="19">
        <f t="shared" si="276"/>
        <v>45922.253946759265</v>
      </c>
      <c r="Q3035" s="20" t="str">
        <f t="shared" si="277"/>
        <v>22/09/2025</v>
      </c>
      <c r="R3035" s="13" t="str">
        <f t="shared" si="278"/>
        <v>06</v>
      </c>
      <c r="S3035" s="13" t="str">
        <f t="shared" si="279"/>
        <v>Mon</v>
      </c>
    </row>
    <row r="3036" spans="1:19" x14ac:dyDescent="0.25">
      <c r="A3036" s="60">
        <v>45922.045613425929</v>
      </c>
      <c r="B3036" s="61">
        <v>444863151</v>
      </c>
      <c r="C3036" s="62" t="s">
        <v>36</v>
      </c>
      <c r="D3036" s="62" t="s">
        <v>37</v>
      </c>
      <c r="E3036" s="62" t="s">
        <v>45</v>
      </c>
      <c r="F3036" s="62" t="s">
        <v>119</v>
      </c>
      <c r="G3036" s="63">
        <v>3687.09</v>
      </c>
      <c r="H3036" s="61">
        <v>444074252</v>
      </c>
      <c r="I3036" s="63">
        <v>0</v>
      </c>
      <c r="J3036" s="63">
        <v>0</v>
      </c>
      <c r="K3036" s="63">
        <v>0</v>
      </c>
      <c r="L3036" s="63">
        <v>0</v>
      </c>
      <c r="M3036" s="63">
        <v>9988.26</v>
      </c>
      <c r="N3036" s="62" t="s">
        <v>108</v>
      </c>
      <c r="O3036" s="14">
        <f t="shared" si="275"/>
        <v>45922.045613425929</v>
      </c>
      <c r="P3036" s="19">
        <f t="shared" si="276"/>
        <v>45922.253946759265</v>
      </c>
      <c r="Q3036" s="20" t="str">
        <f t="shared" si="277"/>
        <v>22/09/2025</v>
      </c>
      <c r="R3036" s="13" t="str">
        <f t="shared" si="278"/>
        <v>06</v>
      </c>
      <c r="S3036" s="13" t="str">
        <f t="shared" si="279"/>
        <v>Mon</v>
      </c>
    </row>
    <row r="3037" spans="1:19" x14ac:dyDescent="0.25">
      <c r="A3037" s="56">
        <v>45922.046064814815</v>
      </c>
      <c r="B3037" s="57">
        <v>444863248</v>
      </c>
      <c r="C3037" s="58" t="s">
        <v>36</v>
      </c>
      <c r="D3037" s="58" t="s">
        <v>38</v>
      </c>
      <c r="E3037" s="58" t="s">
        <v>46</v>
      </c>
      <c r="F3037" s="58" t="s">
        <v>119</v>
      </c>
      <c r="G3037" s="59">
        <v>3686.04</v>
      </c>
      <c r="H3037" s="57">
        <v>444074354</v>
      </c>
      <c r="I3037" s="59">
        <v>0</v>
      </c>
      <c r="J3037" s="59">
        <v>0</v>
      </c>
      <c r="K3037" s="59">
        <v>0</v>
      </c>
      <c r="L3037" s="59">
        <v>1.18</v>
      </c>
      <c r="M3037" s="59">
        <v>9989.44</v>
      </c>
      <c r="N3037" s="58" t="s">
        <v>2032</v>
      </c>
      <c r="O3037" s="14">
        <f t="shared" si="275"/>
        <v>45922.046064814815</v>
      </c>
      <c r="P3037" s="19">
        <f t="shared" si="276"/>
        <v>45922.25439814815</v>
      </c>
      <c r="Q3037" s="20" t="str">
        <f t="shared" si="277"/>
        <v>22/09/2025</v>
      </c>
      <c r="R3037" s="13" t="str">
        <f t="shared" si="278"/>
        <v>06</v>
      </c>
      <c r="S3037" s="13" t="str">
        <f t="shared" si="279"/>
        <v>Mon</v>
      </c>
    </row>
    <row r="3038" spans="1:19" x14ac:dyDescent="0.25">
      <c r="A3038" s="60">
        <v>45922.046076388891</v>
      </c>
      <c r="B3038" s="61">
        <v>444863269</v>
      </c>
      <c r="C3038" s="62" t="s">
        <v>36</v>
      </c>
      <c r="D3038" s="62" t="s">
        <v>38</v>
      </c>
      <c r="E3038" s="62" t="s">
        <v>46</v>
      </c>
      <c r="F3038" s="62" t="s">
        <v>119</v>
      </c>
      <c r="G3038" s="63">
        <v>3685.79</v>
      </c>
      <c r="H3038" s="61">
        <v>444074370</v>
      </c>
      <c r="I3038" s="63">
        <v>0</v>
      </c>
      <c r="J3038" s="63">
        <v>0</v>
      </c>
      <c r="K3038" s="63">
        <v>0</v>
      </c>
      <c r="L3038" s="63">
        <v>3.61</v>
      </c>
      <c r="M3038" s="63">
        <v>9993.0499999999993</v>
      </c>
      <c r="N3038" s="62" t="s">
        <v>2033</v>
      </c>
      <c r="O3038" s="14">
        <f t="shared" si="275"/>
        <v>45922.046076388891</v>
      </c>
      <c r="P3038" s="19">
        <f t="shared" si="276"/>
        <v>45922.254409722227</v>
      </c>
      <c r="Q3038" s="20" t="str">
        <f t="shared" si="277"/>
        <v>22/09/2025</v>
      </c>
      <c r="R3038" s="13" t="str">
        <f t="shared" si="278"/>
        <v>06</v>
      </c>
      <c r="S3038" s="13" t="str">
        <f t="shared" si="279"/>
        <v>Mon</v>
      </c>
    </row>
    <row r="3039" spans="1:19" x14ac:dyDescent="0.25">
      <c r="A3039" s="56">
        <v>45922.046076388891</v>
      </c>
      <c r="B3039" s="57">
        <v>444863270</v>
      </c>
      <c r="C3039" s="58" t="s">
        <v>36</v>
      </c>
      <c r="D3039" s="58" t="s">
        <v>38</v>
      </c>
      <c r="E3039" s="58" t="s">
        <v>46</v>
      </c>
      <c r="F3039" s="58" t="s">
        <v>119</v>
      </c>
      <c r="G3039" s="59">
        <v>3685.79</v>
      </c>
      <c r="H3039" s="57">
        <v>444074371</v>
      </c>
      <c r="I3039" s="59">
        <v>0</v>
      </c>
      <c r="J3039" s="59">
        <v>0</v>
      </c>
      <c r="K3039" s="59">
        <v>0</v>
      </c>
      <c r="L3039" s="59">
        <v>3.61</v>
      </c>
      <c r="M3039" s="59">
        <v>9996.66</v>
      </c>
      <c r="N3039" s="58" t="s">
        <v>2033</v>
      </c>
      <c r="O3039" s="14">
        <f t="shared" si="275"/>
        <v>45922.046076388891</v>
      </c>
      <c r="P3039" s="19">
        <f t="shared" si="276"/>
        <v>45922.254409722227</v>
      </c>
      <c r="Q3039" s="20" t="str">
        <f t="shared" si="277"/>
        <v>22/09/2025</v>
      </c>
      <c r="R3039" s="13" t="str">
        <f t="shared" si="278"/>
        <v>06</v>
      </c>
      <c r="S3039" s="13" t="str">
        <f t="shared" si="279"/>
        <v>Mon</v>
      </c>
    </row>
    <row r="3040" spans="1:19" x14ac:dyDescent="0.25">
      <c r="A3040" s="60">
        <v>45922.046099537038</v>
      </c>
      <c r="B3040" s="61">
        <v>444863284</v>
      </c>
      <c r="C3040" s="62" t="s">
        <v>36</v>
      </c>
      <c r="D3040" s="62" t="s">
        <v>38</v>
      </c>
      <c r="E3040" s="62" t="s">
        <v>46</v>
      </c>
      <c r="F3040" s="62" t="s">
        <v>119</v>
      </c>
      <c r="G3040" s="63">
        <v>3685.34</v>
      </c>
      <c r="H3040" s="61">
        <v>444074385</v>
      </c>
      <c r="I3040" s="63">
        <v>0</v>
      </c>
      <c r="J3040" s="63">
        <v>0</v>
      </c>
      <c r="K3040" s="63">
        <v>0</v>
      </c>
      <c r="L3040" s="63">
        <v>1.62</v>
      </c>
      <c r="M3040" s="63">
        <v>9998.2800000000007</v>
      </c>
      <c r="N3040" s="62" t="s">
        <v>2034</v>
      </c>
      <c r="O3040" s="14">
        <f t="shared" si="275"/>
        <v>45922.046099537038</v>
      </c>
      <c r="P3040" s="19">
        <f t="shared" si="276"/>
        <v>45922.254432870373</v>
      </c>
      <c r="Q3040" s="20" t="str">
        <f t="shared" si="277"/>
        <v>22/09/2025</v>
      </c>
      <c r="R3040" s="13" t="str">
        <f t="shared" si="278"/>
        <v>06</v>
      </c>
      <c r="S3040" s="13" t="str">
        <f t="shared" si="279"/>
        <v>Mon</v>
      </c>
    </row>
    <row r="3041" spans="1:19" x14ac:dyDescent="0.25">
      <c r="A3041" s="56">
        <v>45922.046099537038</v>
      </c>
      <c r="B3041" s="57">
        <v>444863290</v>
      </c>
      <c r="C3041" s="58" t="s">
        <v>36</v>
      </c>
      <c r="D3041" s="58" t="s">
        <v>38</v>
      </c>
      <c r="E3041" s="58" t="s">
        <v>46</v>
      </c>
      <c r="F3041" s="58" t="s">
        <v>119</v>
      </c>
      <c r="G3041" s="59">
        <v>3685.12</v>
      </c>
      <c r="H3041" s="57">
        <v>444074392</v>
      </c>
      <c r="I3041" s="59">
        <v>0</v>
      </c>
      <c r="J3041" s="59">
        <v>0</v>
      </c>
      <c r="K3041" s="59">
        <v>0</v>
      </c>
      <c r="L3041" s="59">
        <v>-1.97</v>
      </c>
      <c r="M3041" s="59">
        <v>9996.31</v>
      </c>
      <c r="N3041" s="58" t="s">
        <v>751</v>
      </c>
      <c r="O3041" s="14">
        <f t="shared" si="275"/>
        <v>45922.046099537038</v>
      </c>
      <c r="P3041" s="19">
        <f t="shared" si="276"/>
        <v>45922.254432870373</v>
      </c>
      <c r="Q3041" s="20" t="str">
        <f t="shared" si="277"/>
        <v>22/09/2025</v>
      </c>
      <c r="R3041" s="13" t="str">
        <f t="shared" si="278"/>
        <v>06</v>
      </c>
      <c r="S3041" s="13" t="str">
        <f t="shared" si="279"/>
        <v>Mon</v>
      </c>
    </row>
    <row r="3042" spans="1:19" x14ac:dyDescent="0.25">
      <c r="A3042" s="60">
        <v>45922.04619212963</v>
      </c>
      <c r="B3042" s="61">
        <v>444863331</v>
      </c>
      <c r="C3042" s="62" t="s">
        <v>36</v>
      </c>
      <c r="D3042" s="62" t="s">
        <v>38</v>
      </c>
      <c r="E3042" s="62" t="s">
        <v>46</v>
      </c>
      <c r="F3042" s="62" t="s">
        <v>119</v>
      </c>
      <c r="G3042" s="63">
        <v>3684.47</v>
      </c>
      <c r="H3042" s="61">
        <v>444074432</v>
      </c>
      <c r="I3042" s="63">
        <v>0</v>
      </c>
      <c r="J3042" s="63">
        <v>0</v>
      </c>
      <c r="K3042" s="63">
        <v>0</v>
      </c>
      <c r="L3042" s="63">
        <v>-3.04</v>
      </c>
      <c r="M3042" s="63">
        <v>9993.27</v>
      </c>
      <c r="N3042" s="62" t="s">
        <v>2035</v>
      </c>
      <c r="O3042" s="14">
        <f t="shared" si="275"/>
        <v>45922.04619212963</v>
      </c>
      <c r="P3042" s="19">
        <f t="shared" si="276"/>
        <v>45922.254525462966</v>
      </c>
      <c r="Q3042" s="20" t="str">
        <f t="shared" si="277"/>
        <v>22/09/2025</v>
      </c>
      <c r="R3042" s="13" t="str">
        <f t="shared" si="278"/>
        <v>06</v>
      </c>
      <c r="S3042" s="13" t="str">
        <f t="shared" si="279"/>
        <v>Mon</v>
      </c>
    </row>
    <row r="3043" spans="1:19" x14ac:dyDescent="0.25">
      <c r="A3043" s="56">
        <v>45922.04619212963</v>
      </c>
      <c r="B3043" s="57">
        <v>444863333</v>
      </c>
      <c r="C3043" s="58" t="s">
        <v>36</v>
      </c>
      <c r="D3043" s="58" t="s">
        <v>38</v>
      </c>
      <c r="E3043" s="58" t="s">
        <v>46</v>
      </c>
      <c r="F3043" s="58" t="s">
        <v>119</v>
      </c>
      <c r="G3043" s="59">
        <v>3684.47</v>
      </c>
      <c r="H3043" s="57">
        <v>444074433</v>
      </c>
      <c r="I3043" s="59">
        <v>0</v>
      </c>
      <c r="J3043" s="59">
        <v>0</v>
      </c>
      <c r="K3043" s="59">
        <v>0</v>
      </c>
      <c r="L3043" s="59">
        <v>-3.04</v>
      </c>
      <c r="M3043" s="59">
        <v>9990.23</v>
      </c>
      <c r="N3043" s="58" t="s">
        <v>2036</v>
      </c>
      <c r="O3043" s="14">
        <f t="shared" si="275"/>
        <v>45922.04619212963</v>
      </c>
      <c r="P3043" s="19">
        <f t="shared" si="276"/>
        <v>45922.254525462966</v>
      </c>
      <c r="Q3043" s="20" t="str">
        <f t="shared" si="277"/>
        <v>22/09/2025</v>
      </c>
      <c r="R3043" s="13" t="str">
        <f t="shared" si="278"/>
        <v>06</v>
      </c>
      <c r="S3043" s="13" t="str">
        <f t="shared" si="279"/>
        <v>Mon</v>
      </c>
    </row>
    <row r="3044" spans="1:19" x14ac:dyDescent="0.25">
      <c r="A3044" s="60">
        <v>45922.04619212963</v>
      </c>
      <c r="B3044" s="61">
        <v>444863335</v>
      </c>
      <c r="C3044" s="62" t="s">
        <v>36</v>
      </c>
      <c r="D3044" s="62" t="s">
        <v>38</v>
      </c>
      <c r="E3044" s="62" t="s">
        <v>46</v>
      </c>
      <c r="F3044" s="62" t="s">
        <v>119</v>
      </c>
      <c r="G3044" s="63">
        <v>3684.47</v>
      </c>
      <c r="H3044" s="61">
        <v>444074434</v>
      </c>
      <c r="I3044" s="63">
        <v>0</v>
      </c>
      <c r="J3044" s="63">
        <v>0</v>
      </c>
      <c r="K3044" s="63">
        <v>0</v>
      </c>
      <c r="L3044" s="63">
        <v>-3.04</v>
      </c>
      <c r="M3044" s="63">
        <v>9987.19</v>
      </c>
      <c r="N3044" s="62" t="s">
        <v>2036</v>
      </c>
      <c r="O3044" s="14">
        <f t="shared" si="275"/>
        <v>45922.04619212963</v>
      </c>
      <c r="P3044" s="19">
        <f t="shared" si="276"/>
        <v>45922.254525462966</v>
      </c>
      <c r="Q3044" s="20" t="str">
        <f t="shared" si="277"/>
        <v>22/09/2025</v>
      </c>
      <c r="R3044" s="13" t="str">
        <f t="shared" si="278"/>
        <v>06</v>
      </c>
      <c r="S3044" s="13" t="str">
        <f t="shared" si="279"/>
        <v>Mon</v>
      </c>
    </row>
    <row r="3045" spans="1:19" x14ac:dyDescent="0.25">
      <c r="A3045" s="56">
        <v>45922.046203703707</v>
      </c>
      <c r="B3045" s="57">
        <v>444863352</v>
      </c>
      <c r="C3045" s="58" t="s">
        <v>36</v>
      </c>
      <c r="D3045" s="58" t="s">
        <v>38</v>
      </c>
      <c r="E3045" s="58" t="s">
        <v>46</v>
      </c>
      <c r="F3045" s="58" t="s">
        <v>119</v>
      </c>
      <c r="G3045" s="59">
        <v>3684.22</v>
      </c>
      <c r="H3045" s="57">
        <v>444074452</v>
      </c>
      <c r="I3045" s="59">
        <v>0</v>
      </c>
      <c r="J3045" s="59">
        <v>0</v>
      </c>
      <c r="K3045" s="59">
        <v>0</v>
      </c>
      <c r="L3045" s="59">
        <v>-2.66</v>
      </c>
      <c r="M3045" s="59">
        <v>9984.5300000000007</v>
      </c>
      <c r="N3045" s="58" t="s">
        <v>2037</v>
      </c>
      <c r="O3045" s="14">
        <f t="shared" si="275"/>
        <v>45922.046203703707</v>
      </c>
      <c r="P3045" s="19">
        <f t="shared" si="276"/>
        <v>45922.254537037043</v>
      </c>
      <c r="Q3045" s="20" t="str">
        <f t="shared" si="277"/>
        <v>22/09/2025</v>
      </c>
      <c r="R3045" s="13" t="str">
        <f t="shared" si="278"/>
        <v>06</v>
      </c>
      <c r="S3045" s="13" t="str">
        <f t="shared" si="279"/>
        <v>Mon</v>
      </c>
    </row>
    <row r="3046" spans="1:19" x14ac:dyDescent="0.25">
      <c r="A3046" s="60">
        <v>45922.046342592592</v>
      </c>
      <c r="B3046" s="61">
        <v>444863405</v>
      </c>
      <c r="C3046" s="62" t="s">
        <v>36</v>
      </c>
      <c r="D3046" s="62" t="s">
        <v>38</v>
      </c>
      <c r="E3046" s="62" t="s">
        <v>46</v>
      </c>
      <c r="F3046" s="62" t="s">
        <v>119</v>
      </c>
      <c r="G3046" s="63">
        <v>3683.64</v>
      </c>
      <c r="H3046" s="61">
        <v>444074507</v>
      </c>
      <c r="I3046" s="63">
        <v>0</v>
      </c>
      <c r="J3046" s="63">
        <v>0</v>
      </c>
      <c r="K3046" s="63">
        <v>0</v>
      </c>
      <c r="L3046" s="63">
        <v>-3.12</v>
      </c>
      <c r="M3046" s="63">
        <v>9981.41</v>
      </c>
      <c r="N3046" s="62" t="s">
        <v>2038</v>
      </c>
      <c r="O3046" s="14">
        <f t="shared" si="275"/>
        <v>45922.046342592592</v>
      </c>
      <c r="P3046" s="19">
        <f t="shared" si="276"/>
        <v>45922.254675925928</v>
      </c>
      <c r="Q3046" s="20" t="str">
        <f t="shared" si="277"/>
        <v>22/09/2025</v>
      </c>
      <c r="R3046" s="13" t="str">
        <f t="shared" si="278"/>
        <v>06</v>
      </c>
      <c r="S3046" s="13" t="str">
        <f t="shared" si="279"/>
        <v>Mon</v>
      </c>
    </row>
    <row r="3047" spans="1:19" x14ac:dyDescent="0.25">
      <c r="A3047" s="56">
        <v>45922.046342592592</v>
      </c>
      <c r="B3047" s="57">
        <v>444863406</v>
      </c>
      <c r="C3047" s="58" t="s">
        <v>36</v>
      </c>
      <c r="D3047" s="58" t="s">
        <v>38</v>
      </c>
      <c r="E3047" s="58" t="s">
        <v>46</v>
      </c>
      <c r="F3047" s="58" t="s">
        <v>119</v>
      </c>
      <c r="G3047" s="59">
        <v>3683.64</v>
      </c>
      <c r="H3047" s="57">
        <v>444074508</v>
      </c>
      <c r="I3047" s="59">
        <v>0</v>
      </c>
      <c r="J3047" s="59">
        <v>0</v>
      </c>
      <c r="K3047" s="59">
        <v>0</v>
      </c>
      <c r="L3047" s="59">
        <v>-3.12</v>
      </c>
      <c r="M3047" s="59">
        <v>9978.2900000000009</v>
      </c>
      <c r="N3047" s="58" t="s">
        <v>2038</v>
      </c>
      <c r="O3047" s="14">
        <f t="shared" si="275"/>
        <v>45922.046342592592</v>
      </c>
      <c r="P3047" s="19">
        <f t="shared" si="276"/>
        <v>45922.254675925928</v>
      </c>
      <c r="Q3047" s="20" t="str">
        <f t="shared" si="277"/>
        <v>22/09/2025</v>
      </c>
      <c r="R3047" s="13" t="str">
        <f t="shared" si="278"/>
        <v>06</v>
      </c>
      <c r="S3047" s="13" t="str">
        <f t="shared" si="279"/>
        <v>Mon</v>
      </c>
    </row>
    <row r="3048" spans="1:19" x14ac:dyDescent="0.25">
      <c r="A3048" s="60">
        <v>45922.046342592592</v>
      </c>
      <c r="B3048" s="61">
        <v>444863407</v>
      </c>
      <c r="C3048" s="62" t="s">
        <v>36</v>
      </c>
      <c r="D3048" s="62" t="s">
        <v>38</v>
      </c>
      <c r="E3048" s="62" t="s">
        <v>46</v>
      </c>
      <c r="F3048" s="62" t="s">
        <v>119</v>
      </c>
      <c r="G3048" s="63">
        <v>3683.64</v>
      </c>
      <c r="H3048" s="61">
        <v>444074509</v>
      </c>
      <c r="I3048" s="63">
        <v>0</v>
      </c>
      <c r="J3048" s="63">
        <v>0</v>
      </c>
      <c r="K3048" s="63">
        <v>0</v>
      </c>
      <c r="L3048" s="63">
        <v>-3.12</v>
      </c>
      <c r="M3048" s="63">
        <v>9975.17</v>
      </c>
      <c r="N3048" s="62" t="s">
        <v>2038</v>
      </c>
      <c r="O3048" s="14">
        <f t="shared" si="275"/>
        <v>45922.046342592592</v>
      </c>
      <c r="P3048" s="19">
        <f t="shared" si="276"/>
        <v>45922.254675925928</v>
      </c>
      <c r="Q3048" s="20" t="str">
        <f t="shared" si="277"/>
        <v>22/09/2025</v>
      </c>
      <c r="R3048" s="13" t="str">
        <f t="shared" si="278"/>
        <v>06</v>
      </c>
      <c r="S3048" s="13" t="str">
        <f t="shared" si="279"/>
        <v>Mon</v>
      </c>
    </row>
    <row r="3049" spans="1:19" x14ac:dyDescent="0.25">
      <c r="A3049" s="56">
        <v>45922.046342592592</v>
      </c>
      <c r="B3049" s="57">
        <v>444863408</v>
      </c>
      <c r="C3049" s="58" t="s">
        <v>36</v>
      </c>
      <c r="D3049" s="58" t="s">
        <v>38</v>
      </c>
      <c r="E3049" s="58" t="s">
        <v>46</v>
      </c>
      <c r="F3049" s="58" t="s">
        <v>119</v>
      </c>
      <c r="G3049" s="59">
        <v>3683.64</v>
      </c>
      <c r="H3049" s="57">
        <v>444074510</v>
      </c>
      <c r="I3049" s="59">
        <v>0</v>
      </c>
      <c r="J3049" s="59">
        <v>0</v>
      </c>
      <c r="K3049" s="59">
        <v>0</v>
      </c>
      <c r="L3049" s="59">
        <v>-3.15</v>
      </c>
      <c r="M3049" s="59">
        <v>9972.02</v>
      </c>
      <c r="N3049" s="58" t="s">
        <v>2038</v>
      </c>
      <c r="O3049" s="14">
        <f t="shared" si="275"/>
        <v>45922.046342592592</v>
      </c>
      <c r="P3049" s="19">
        <f t="shared" si="276"/>
        <v>45922.254675925928</v>
      </c>
      <c r="Q3049" s="20" t="str">
        <f t="shared" si="277"/>
        <v>22/09/2025</v>
      </c>
      <c r="R3049" s="13" t="str">
        <f t="shared" si="278"/>
        <v>06</v>
      </c>
      <c r="S3049" s="13" t="str">
        <f t="shared" si="279"/>
        <v>Mon</v>
      </c>
    </row>
    <row r="3050" spans="1:19" x14ac:dyDescent="0.25">
      <c r="A3050" s="60">
        <v>45922.046342592592</v>
      </c>
      <c r="B3050" s="61">
        <v>444863409</v>
      </c>
      <c r="C3050" s="62" t="s">
        <v>36</v>
      </c>
      <c r="D3050" s="62" t="s">
        <v>38</v>
      </c>
      <c r="E3050" s="62" t="s">
        <v>46</v>
      </c>
      <c r="F3050" s="62" t="s">
        <v>119</v>
      </c>
      <c r="G3050" s="63">
        <v>3683.64</v>
      </c>
      <c r="H3050" s="61">
        <v>444074511</v>
      </c>
      <c r="I3050" s="63">
        <v>0</v>
      </c>
      <c r="J3050" s="63">
        <v>0</v>
      </c>
      <c r="K3050" s="63">
        <v>0</v>
      </c>
      <c r="L3050" s="63">
        <v>-3.15</v>
      </c>
      <c r="M3050" s="63">
        <v>9968.8700000000008</v>
      </c>
      <c r="N3050" s="62" t="s">
        <v>2038</v>
      </c>
      <c r="O3050" s="14">
        <f t="shared" si="275"/>
        <v>45922.046342592592</v>
      </c>
      <c r="P3050" s="19">
        <f t="shared" si="276"/>
        <v>45922.254675925928</v>
      </c>
      <c r="Q3050" s="20" t="str">
        <f t="shared" si="277"/>
        <v>22/09/2025</v>
      </c>
      <c r="R3050" s="13" t="str">
        <f t="shared" si="278"/>
        <v>06</v>
      </c>
      <c r="S3050" s="13" t="str">
        <f t="shared" si="279"/>
        <v>Mon</v>
      </c>
    </row>
    <row r="3051" spans="1:19" x14ac:dyDescent="0.25">
      <c r="A3051" s="56">
        <v>45922.046342592592</v>
      </c>
      <c r="B3051" s="57">
        <v>444863410</v>
      </c>
      <c r="C3051" s="58" t="s">
        <v>36</v>
      </c>
      <c r="D3051" s="58" t="s">
        <v>38</v>
      </c>
      <c r="E3051" s="58" t="s">
        <v>46</v>
      </c>
      <c r="F3051" s="58" t="s">
        <v>119</v>
      </c>
      <c r="G3051" s="59">
        <v>3683.64</v>
      </c>
      <c r="H3051" s="57">
        <v>444074512</v>
      </c>
      <c r="I3051" s="59">
        <v>0</v>
      </c>
      <c r="J3051" s="59">
        <v>0</v>
      </c>
      <c r="K3051" s="59">
        <v>0</v>
      </c>
      <c r="L3051" s="59">
        <v>-3.24</v>
      </c>
      <c r="M3051" s="59">
        <v>9965.6299999999992</v>
      </c>
      <c r="N3051" s="58" t="s">
        <v>2038</v>
      </c>
      <c r="O3051" s="14">
        <f t="shared" si="275"/>
        <v>45922.046342592592</v>
      </c>
      <c r="P3051" s="19">
        <f t="shared" si="276"/>
        <v>45922.254675925928</v>
      </c>
      <c r="Q3051" s="20" t="str">
        <f t="shared" si="277"/>
        <v>22/09/2025</v>
      </c>
      <c r="R3051" s="13" t="str">
        <f t="shared" si="278"/>
        <v>06</v>
      </c>
      <c r="S3051" s="13" t="str">
        <f t="shared" si="279"/>
        <v>Mon</v>
      </c>
    </row>
    <row r="3052" spans="1:19" x14ac:dyDescent="0.25">
      <c r="A3052" s="60">
        <v>45922.048020833332</v>
      </c>
      <c r="B3052" s="61">
        <v>444864069</v>
      </c>
      <c r="C3052" s="62" t="s">
        <v>36</v>
      </c>
      <c r="D3052" s="62" t="s">
        <v>38</v>
      </c>
      <c r="E3052" s="62" t="s">
        <v>45</v>
      </c>
      <c r="F3052" s="62" t="s">
        <v>119</v>
      </c>
      <c r="G3052" s="63">
        <v>3684.66</v>
      </c>
      <c r="H3052" s="61">
        <v>444075181</v>
      </c>
      <c r="I3052" s="63">
        <v>0</v>
      </c>
      <c r="J3052" s="63">
        <v>0</v>
      </c>
      <c r="K3052" s="63">
        <v>0</v>
      </c>
      <c r="L3052" s="63">
        <v>0</v>
      </c>
      <c r="M3052" s="63">
        <v>9965.6299999999992</v>
      </c>
      <c r="N3052" s="62" t="s">
        <v>115</v>
      </c>
      <c r="O3052" s="14">
        <f t="shared" si="275"/>
        <v>45922.048020833332</v>
      </c>
      <c r="P3052" s="19">
        <f t="shared" si="276"/>
        <v>45922.256354166668</v>
      </c>
      <c r="Q3052" s="20" t="str">
        <f t="shared" si="277"/>
        <v>22/09/2025</v>
      </c>
      <c r="R3052" s="13" t="str">
        <f t="shared" si="278"/>
        <v>06</v>
      </c>
      <c r="S3052" s="13" t="str">
        <f t="shared" si="279"/>
        <v>Mon</v>
      </c>
    </row>
    <row r="3053" spans="1:19" x14ac:dyDescent="0.25">
      <c r="A3053" s="56">
        <v>45922.048020833332</v>
      </c>
      <c r="B3053" s="57">
        <v>444864070</v>
      </c>
      <c r="C3053" s="58" t="s">
        <v>36</v>
      </c>
      <c r="D3053" s="58" t="s">
        <v>38</v>
      </c>
      <c r="E3053" s="58" t="s">
        <v>45</v>
      </c>
      <c r="F3053" s="58" t="s">
        <v>119</v>
      </c>
      <c r="G3053" s="59">
        <v>3684.64</v>
      </c>
      <c r="H3053" s="57">
        <v>444075182</v>
      </c>
      <c r="I3053" s="59">
        <v>0</v>
      </c>
      <c r="J3053" s="59">
        <v>0</v>
      </c>
      <c r="K3053" s="59">
        <v>0</v>
      </c>
      <c r="L3053" s="59">
        <v>0</v>
      </c>
      <c r="M3053" s="59">
        <v>9965.6299999999992</v>
      </c>
      <c r="N3053" s="58" t="s">
        <v>118</v>
      </c>
      <c r="O3053" s="14">
        <f t="shared" si="275"/>
        <v>45922.048020833332</v>
      </c>
      <c r="P3053" s="19">
        <f t="shared" si="276"/>
        <v>45922.256354166668</v>
      </c>
      <c r="Q3053" s="20" t="str">
        <f t="shared" si="277"/>
        <v>22/09/2025</v>
      </c>
      <c r="R3053" s="13" t="str">
        <f t="shared" si="278"/>
        <v>06</v>
      </c>
      <c r="S3053" s="13" t="str">
        <f t="shared" si="279"/>
        <v>Mon</v>
      </c>
    </row>
    <row r="3054" spans="1:19" x14ac:dyDescent="0.25">
      <c r="A3054" s="60">
        <v>45922.048831018517</v>
      </c>
      <c r="B3054" s="61">
        <v>444864413</v>
      </c>
      <c r="C3054" s="62" t="s">
        <v>36</v>
      </c>
      <c r="D3054" s="62" t="s">
        <v>37</v>
      </c>
      <c r="E3054" s="62" t="s">
        <v>45</v>
      </c>
      <c r="F3054" s="62" t="s">
        <v>119</v>
      </c>
      <c r="G3054" s="63">
        <v>3686.11</v>
      </c>
      <c r="H3054" s="61">
        <v>444075515</v>
      </c>
      <c r="I3054" s="63">
        <v>0</v>
      </c>
      <c r="J3054" s="63">
        <v>0</v>
      </c>
      <c r="K3054" s="63">
        <v>0</v>
      </c>
      <c r="L3054" s="63">
        <v>0</v>
      </c>
      <c r="M3054" s="63">
        <v>9965.6299999999992</v>
      </c>
      <c r="N3054" s="62" t="s">
        <v>106</v>
      </c>
      <c r="O3054" s="14">
        <f t="shared" si="275"/>
        <v>45922.048831018517</v>
      </c>
      <c r="P3054" s="19">
        <f t="shared" si="276"/>
        <v>45922.257164351853</v>
      </c>
      <c r="Q3054" s="20" t="str">
        <f t="shared" si="277"/>
        <v>22/09/2025</v>
      </c>
      <c r="R3054" s="13" t="str">
        <f t="shared" si="278"/>
        <v>06</v>
      </c>
      <c r="S3054" s="13" t="str">
        <f t="shared" si="279"/>
        <v>Mon</v>
      </c>
    </row>
    <row r="3055" spans="1:19" x14ac:dyDescent="0.25">
      <c r="A3055" s="56">
        <v>45922.049293981479</v>
      </c>
      <c r="B3055" s="57">
        <v>444864520</v>
      </c>
      <c r="C3055" s="58" t="s">
        <v>36</v>
      </c>
      <c r="D3055" s="58" t="s">
        <v>37</v>
      </c>
      <c r="E3055" s="58" t="s">
        <v>45</v>
      </c>
      <c r="F3055" s="58" t="s">
        <v>119</v>
      </c>
      <c r="G3055" s="59">
        <v>3686.28</v>
      </c>
      <c r="H3055" s="57">
        <v>444075614</v>
      </c>
      <c r="I3055" s="59">
        <v>0</v>
      </c>
      <c r="J3055" s="59">
        <v>0</v>
      </c>
      <c r="K3055" s="59">
        <v>0</v>
      </c>
      <c r="L3055" s="59">
        <v>0</v>
      </c>
      <c r="M3055" s="59">
        <v>9965.6299999999992</v>
      </c>
      <c r="N3055" s="58" t="s">
        <v>74</v>
      </c>
      <c r="O3055" s="14">
        <f t="shared" si="275"/>
        <v>45922.049293981479</v>
      </c>
      <c r="P3055" s="19">
        <f t="shared" si="276"/>
        <v>45922.257627314815</v>
      </c>
      <c r="Q3055" s="20" t="str">
        <f t="shared" si="277"/>
        <v>22/09/2025</v>
      </c>
      <c r="R3055" s="13" t="str">
        <f t="shared" si="278"/>
        <v>06</v>
      </c>
      <c r="S3055" s="13" t="str">
        <f t="shared" si="279"/>
        <v>Mon</v>
      </c>
    </row>
    <row r="3056" spans="1:19" x14ac:dyDescent="0.25">
      <c r="A3056" s="60">
        <v>45922.04991898148</v>
      </c>
      <c r="B3056" s="61">
        <v>444864733</v>
      </c>
      <c r="C3056" s="62" t="s">
        <v>36</v>
      </c>
      <c r="D3056" s="62" t="s">
        <v>37</v>
      </c>
      <c r="E3056" s="62" t="s">
        <v>46</v>
      </c>
      <c r="F3056" s="62" t="s">
        <v>119</v>
      </c>
      <c r="G3056" s="63">
        <v>3687.74</v>
      </c>
      <c r="H3056" s="61">
        <v>444075823</v>
      </c>
      <c r="I3056" s="63">
        <v>0</v>
      </c>
      <c r="J3056" s="63">
        <v>0</v>
      </c>
      <c r="K3056" s="63">
        <v>0</v>
      </c>
      <c r="L3056" s="63">
        <v>-3.08</v>
      </c>
      <c r="M3056" s="63">
        <v>9962.5499999999993</v>
      </c>
      <c r="N3056" s="62" t="s">
        <v>2039</v>
      </c>
      <c r="O3056" s="14">
        <f t="shared" si="275"/>
        <v>45922.04991898148</v>
      </c>
      <c r="P3056" s="19">
        <f t="shared" si="276"/>
        <v>45922.258252314816</v>
      </c>
      <c r="Q3056" s="20" t="str">
        <f t="shared" si="277"/>
        <v>22/09/2025</v>
      </c>
      <c r="R3056" s="13" t="str">
        <f t="shared" si="278"/>
        <v>06</v>
      </c>
      <c r="S3056" s="13" t="str">
        <f t="shared" si="279"/>
        <v>Mon</v>
      </c>
    </row>
    <row r="3057" spans="1:19" x14ac:dyDescent="0.25">
      <c r="A3057" s="56">
        <v>45922.04991898148</v>
      </c>
      <c r="B3057" s="57">
        <v>444864734</v>
      </c>
      <c r="C3057" s="58" t="s">
        <v>36</v>
      </c>
      <c r="D3057" s="58" t="s">
        <v>37</v>
      </c>
      <c r="E3057" s="58" t="s">
        <v>46</v>
      </c>
      <c r="F3057" s="58" t="s">
        <v>119</v>
      </c>
      <c r="G3057" s="59">
        <v>3687.74</v>
      </c>
      <c r="H3057" s="57">
        <v>444075824</v>
      </c>
      <c r="I3057" s="59">
        <v>0</v>
      </c>
      <c r="J3057" s="59">
        <v>0</v>
      </c>
      <c r="K3057" s="59">
        <v>0</v>
      </c>
      <c r="L3057" s="59">
        <v>-3.1</v>
      </c>
      <c r="M3057" s="59">
        <v>9959.4500000000007</v>
      </c>
      <c r="N3057" s="58" t="s">
        <v>2039</v>
      </c>
      <c r="O3057" s="14">
        <f t="shared" si="275"/>
        <v>45922.04991898148</v>
      </c>
      <c r="P3057" s="19">
        <f t="shared" si="276"/>
        <v>45922.258252314816</v>
      </c>
      <c r="Q3057" s="20" t="str">
        <f t="shared" si="277"/>
        <v>22/09/2025</v>
      </c>
      <c r="R3057" s="13" t="str">
        <f t="shared" si="278"/>
        <v>06</v>
      </c>
      <c r="S3057" s="13" t="str">
        <f t="shared" si="279"/>
        <v>Mon</v>
      </c>
    </row>
    <row r="3058" spans="1:19" x14ac:dyDescent="0.25">
      <c r="A3058" s="60">
        <v>45922.051030092596</v>
      </c>
      <c r="B3058" s="61">
        <v>444865024</v>
      </c>
      <c r="C3058" s="62" t="s">
        <v>36</v>
      </c>
      <c r="D3058" s="62" t="s">
        <v>37</v>
      </c>
      <c r="E3058" s="62" t="s">
        <v>45</v>
      </c>
      <c r="F3058" s="62" t="s">
        <v>119</v>
      </c>
      <c r="G3058" s="63">
        <v>3687.74</v>
      </c>
      <c r="H3058" s="61">
        <v>444076109</v>
      </c>
      <c r="I3058" s="63">
        <v>0</v>
      </c>
      <c r="J3058" s="63">
        <v>0</v>
      </c>
      <c r="K3058" s="63">
        <v>0</v>
      </c>
      <c r="L3058" s="63">
        <v>0</v>
      </c>
      <c r="M3058" s="63">
        <v>9959.4500000000007</v>
      </c>
      <c r="N3058" s="62" t="s">
        <v>1384</v>
      </c>
      <c r="O3058" s="14">
        <f t="shared" si="275"/>
        <v>45922.051030092596</v>
      </c>
      <c r="P3058" s="19">
        <f t="shared" si="276"/>
        <v>45922.259363425932</v>
      </c>
      <c r="Q3058" s="20" t="str">
        <f t="shared" si="277"/>
        <v>22/09/2025</v>
      </c>
      <c r="R3058" s="13" t="str">
        <f t="shared" si="278"/>
        <v>06</v>
      </c>
      <c r="S3058" s="13" t="str">
        <f t="shared" si="279"/>
        <v>Mon</v>
      </c>
    </row>
    <row r="3059" spans="1:19" x14ac:dyDescent="0.25">
      <c r="A3059" s="56">
        <v>45922.051030092596</v>
      </c>
      <c r="B3059" s="57">
        <v>444865026</v>
      </c>
      <c r="C3059" s="58" t="s">
        <v>36</v>
      </c>
      <c r="D3059" s="58" t="s">
        <v>37</v>
      </c>
      <c r="E3059" s="58" t="s">
        <v>45</v>
      </c>
      <c r="F3059" s="58" t="s">
        <v>119</v>
      </c>
      <c r="G3059" s="59">
        <v>3687.76</v>
      </c>
      <c r="H3059" s="57">
        <v>444076110</v>
      </c>
      <c r="I3059" s="59">
        <v>0</v>
      </c>
      <c r="J3059" s="59">
        <v>0</v>
      </c>
      <c r="K3059" s="59">
        <v>0</v>
      </c>
      <c r="L3059" s="59">
        <v>0</v>
      </c>
      <c r="M3059" s="59">
        <v>9959.4500000000007</v>
      </c>
      <c r="N3059" s="58" t="s">
        <v>118</v>
      </c>
      <c r="O3059" s="14">
        <f t="shared" si="275"/>
        <v>45922.051030092596</v>
      </c>
      <c r="P3059" s="19">
        <f t="shared" si="276"/>
        <v>45922.259363425932</v>
      </c>
      <c r="Q3059" s="20" t="str">
        <f t="shared" si="277"/>
        <v>22/09/2025</v>
      </c>
      <c r="R3059" s="13" t="str">
        <f t="shared" si="278"/>
        <v>06</v>
      </c>
      <c r="S3059" s="13" t="str">
        <f t="shared" si="279"/>
        <v>Mon</v>
      </c>
    </row>
    <row r="3060" spans="1:19" x14ac:dyDescent="0.25">
      <c r="A3060" s="60">
        <v>45922.051041666666</v>
      </c>
      <c r="B3060" s="61">
        <v>444865028</v>
      </c>
      <c r="C3060" s="62" t="s">
        <v>36</v>
      </c>
      <c r="D3060" s="62" t="s">
        <v>37</v>
      </c>
      <c r="E3060" s="62" t="s">
        <v>45</v>
      </c>
      <c r="F3060" s="62" t="s">
        <v>119</v>
      </c>
      <c r="G3060" s="63">
        <v>3687.74</v>
      </c>
      <c r="H3060" s="61">
        <v>444076112</v>
      </c>
      <c r="I3060" s="63">
        <v>0</v>
      </c>
      <c r="J3060" s="63">
        <v>0</v>
      </c>
      <c r="K3060" s="63">
        <v>0</v>
      </c>
      <c r="L3060" s="63">
        <v>0</v>
      </c>
      <c r="M3060" s="63">
        <v>9959.4500000000007</v>
      </c>
      <c r="N3060" s="62" t="s">
        <v>115</v>
      </c>
      <c r="O3060" s="14">
        <f t="shared" si="275"/>
        <v>45922.051041666666</v>
      </c>
      <c r="P3060" s="19">
        <f t="shared" si="276"/>
        <v>45922.259375000001</v>
      </c>
      <c r="Q3060" s="20" t="str">
        <f t="shared" si="277"/>
        <v>22/09/2025</v>
      </c>
      <c r="R3060" s="13" t="str">
        <f t="shared" si="278"/>
        <v>06</v>
      </c>
      <c r="S3060" s="13" t="str">
        <f t="shared" si="279"/>
        <v>Mon</v>
      </c>
    </row>
    <row r="3061" spans="1:19" x14ac:dyDescent="0.25">
      <c r="A3061" s="56">
        <v>45922.053113425929</v>
      </c>
      <c r="B3061" s="57">
        <v>444865663</v>
      </c>
      <c r="C3061" s="58" t="s">
        <v>36</v>
      </c>
      <c r="D3061" s="58" t="s">
        <v>37</v>
      </c>
      <c r="E3061" s="58" t="s">
        <v>45</v>
      </c>
      <c r="F3061" s="58" t="s">
        <v>119</v>
      </c>
      <c r="G3061" s="59">
        <v>3687.36</v>
      </c>
      <c r="H3061" s="57">
        <v>444076738</v>
      </c>
      <c r="I3061" s="59">
        <v>0</v>
      </c>
      <c r="J3061" s="59">
        <v>0</v>
      </c>
      <c r="K3061" s="59">
        <v>0</v>
      </c>
      <c r="L3061" s="59">
        <v>0</v>
      </c>
      <c r="M3061" s="59">
        <v>9959.4500000000007</v>
      </c>
      <c r="N3061" s="58" t="s">
        <v>48</v>
      </c>
      <c r="O3061" s="14">
        <f t="shared" si="275"/>
        <v>45922.053113425929</v>
      </c>
      <c r="P3061" s="19">
        <f t="shared" si="276"/>
        <v>45922.261446759265</v>
      </c>
      <c r="Q3061" s="20" t="str">
        <f t="shared" si="277"/>
        <v>22/09/2025</v>
      </c>
      <c r="R3061" s="13" t="str">
        <f t="shared" si="278"/>
        <v>06</v>
      </c>
      <c r="S3061" s="13" t="str">
        <f t="shared" si="279"/>
        <v>Mon</v>
      </c>
    </row>
    <row r="3062" spans="1:19" x14ac:dyDescent="0.25">
      <c r="A3062" s="60">
        <v>45922.053113425929</v>
      </c>
      <c r="B3062" s="61">
        <v>444865664</v>
      </c>
      <c r="C3062" s="62" t="s">
        <v>36</v>
      </c>
      <c r="D3062" s="62" t="s">
        <v>37</v>
      </c>
      <c r="E3062" s="62" t="s">
        <v>45</v>
      </c>
      <c r="F3062" s="62" t="s">
        <v>119</v>
      </c>
      <c r="G3062" s="63">
        <v>3687.4</v>
      </c>
      <c r="H3062" s="61">
        <v>444076739</v>
      </c>
      <c r="I3062" s="63">
        <v>0</v>
      </c>
      <c r="J3062" s="63">
        <v>0</v>
      </c>
      <c r="K3062" s="63">
        <v>0</v>
      </c>
      <c r="L3062" s="63">
        <v>0</v>
      </c>
      <c r="M3062" s="63">
        <v>9959.4500000000007</v>
      </c>
      <c r="N3062" s="62" t="s">
        <v>1944</v>
      </c>
      <c r="O3062" s="14">
        <f t="shared" si="275"/>
        <v>45922.053113425929</v>
      </c>
      <c r="P3062" s="19">
        <f t="shared" si="276"/>
        <v>45922.261446759265</v>
      </c>
      <c r="Q3062" s="20" t="str">
        <f t="shared" si="277"/>
        <v>22/09/2025</v>
      </c>
      <c r="R3062" s="13" t="str">
        <f t="shared" si="278"/>
        <v>06</v>
      </c>
      <c r="S3062" s="13" t="str">
        <f t="shared" si="279"/>
        <v>Mon</v>
      </c>
    </row>
    <row r="3063" spans="1:19" x14ac:dyDescent="0.25">
      <c r="A3063" s="56">
        <v>45922.053124999999</v>
      </c>
      <c r="B3063" s="57">
        <v>444865665</v>
      </c>
      <c r="C3063" s="58" t="s">
        <v>36</v>
      </c>
      <c r="D3063" s="58" t="s">
        <v>37</v>
      </c>
      <c r="E3063" s="58" t="s">
        <v>45</v>
      </c>
      <c r="F3063" s="58" t="s">
        <v>119</v>
      </c>
      <c r="G3063" s="59">
        <v>3687.6</v>
      </c>
      <c r="H3063" s="57">
        <v>444076740</v>
      </c>
      <c r="I3063" s="59">
        <v>0</v>
      </c>
      <c r="J3063" s="59">
        <v>0</v>
      </c>
      <c r="K3063" s="59">
        <v>0</v>
      </c>
      <c r="L3063" s="59">
        <v>0</v>
      </c>
      <c r="M3063" s="59">
        <v>9959.4500000000007</v>
      </c>
      <c r="N3063" s="58" t="s">
        <v>47</v>
      </c>
      <c r="O3063" s="14">
        <f t="shared" si="275"/>
        <v>45922.053124999999</v>
      </c>
      <c r="P3063" s="19">
        <f t="shared" si="276"/>
        <v>45922.261458333334</v>
      </c>
      <c r="Q3063" s="20" t="str">
        <f t="shared" si="277"/>
        <v>22/09/2025</v>
      </c>
      <c r="R3063" s="13" t="str">
        <f t="shared" si="278"/>
        <v>06</v>
      </c>
      <c r="S3063" s="13" t="str">
        <f t="shared" si="279"/>
        <v>Mon</v>
      </c>
    </row>
    <row r="3064" spans="1:19" x14ac:dyDescent="0.25">
      <c r="A3064" s="60">
        <v>45922.053124999999</v>
      </c>
      <c r="B3064" s="61">
        <v>444865668</v>
      </c>
      <c r="C3064" s="62" t="s">
        <v>36</v>
      </c>
      <c r="D3064" s="62" t="s">
        <v>37</v>
      </c>
      <c r="E3064" s="62" t="s">
        <v>45</v>
      </c>
      <c r="F3064" s="62" t="s">
        <v>119</v>
      </c>
      <c r="G3064" s="63">
        <v>3687.6</v>
      </c>
      <c r="H3064" s="61">
        <v>444076743</v>
      </c>
      <c r="I3064" s="63">
        <v>0</v>
      </c>
      <c r="J3064" s="63">
        <v>0</v>
      </c>
      <c r="K3064" s="63">
        <v>0</v>
      </c>
      <c r="L3064" s="63">
        <v>0</v>
      </c>
      <c r="M3064" s="63">
        <v>9959.4500000000007</v>
      </c>
      <c r="N3064" s="62" t="s">
        <v>52</v>
      </c>
      <c r="O3064" s="14">
        <f t="shared" si="275"/>
        <v>45922.053124999999</v>
      </c>
      <c r="P3064" s="19">
        <f t="shared" si="276"/>
        <v>45922.261458333334</v>
      </c>
      <c r="Q3064" s="20" t="str">
        <f t="shared" si="277"/>
        <v>22/09/2025</v>
      </c>
      <c r="R3064" s="13" t="str">
        <f t="shared" si="278"/>
        <v>06</v>
      </c>
      <c r="S3064" s="13" t="str">
        <f t="shared" si="279"/>
        <v>Mon</v>
      </c>
    </row>
    <row r="3065" spans="1:19" x14ac:dyDescent="0.25">
      <c r="A3065" s="56">
        <v>45922.053124999999</v>
      </c>
      <c r="B3065" s="57">
        <v>444865670</v>
      </c>
      <c r="C3065" s="58" t="s">
        <v>36</v>
      </c>
      <c r="D3065" s="58" t="s">
        <v>37</v>
      </c>
      <c r="E3065" s="58" t="s">
        <v>45</v>
      </c>
      <c r="F3065" s="58" t="s">
        <v>119</v>
      </c>
      <c r="G3065" s="59">
        <v>3687.6</v>
      </c>
      <c r="H3065" s="57">
        <v>444076745</v>
      </c>
      <c r="I3065" s="59">
        <v>0</v>
      </c>
      <c r="J3065" s="59">
        <v>0</v>
      </c>
      <c r="K3065" s="59">
        <v>0</v>
      </c>
      <c r="L3065" s="59">
        <v>0</v>
      </c>
      <c r="M3065" s="59">
        <v>9959.4500000000007</v>
      </c>
      <c r="N3065" s="58" t="s">
        <v>92</v>
      </c>
      <c r="O3065" s="14">
        <f t="shared" si="275"/>
        <v>45922.053124999999</v>
      </c>
      <c r="P3065" s="19">
        <f t="shared" si="276"/>
        <v>45922.261458333334</v>
      </c>
      <c r="Q3065" s="20" t="str">
        <f t="shared" si="277"/>
        <v>22/09/2025</v>
      </c>
      <c r="R3065" s="13" t="str">
        <f t="shared" si="278"/>
        <v>06</v>
      </c>
      <c r="S3065" s="13" t="str">
        <f t="shared" si="279"/>
        <v>Mon</v>
      </c>
    </row>
    <row r="3066" spans="1:19" x14ac:dyDescent="0.25">
      <c r="A3066" s="60">
        <v>45922.053124999999</v>
      </c>
      <c r="B3066" s="61">
        <v>444865674</v>
      </c>
      <c r="C3066" s="62" t="s">
        <v>36</v>
      </c>
      <c r="D3066" s="62" t="s">
        <v>37</v>
      </c>
      <c r="E3066" s="62" t="s">
        <v>45</v>
      </c>
      <c r="F3066" s="62" t="s">
        <v>119</v>
      </c>
      <c r="G3066" s="63">
        <v>3687.91</v>
      </c>
      <c r="H3066" s="61">
        <v>444076749</v>
      </c>
      <c r="I3066" s="63">
        <v>0</v>
      </c>
      <c r="J3066" s="63">
        <v>0</v>
      </c>
      <c r="K3066" s="63">
        <v>0</v>
      </c>
      <c r="L3066" s="63">
        <v>0</v>
      </c>
      <c r="M3066" s="63">
        <v>9959.4500000000007</v>
      </c>
      <c r="N3066" s="62" t="s">
        <v>113</v>
      </c>
      <c r="O3066" s="14">
        <f t="shared" si="275"/>
        <v>45922.053124999999</v>
      </c>
      <c r="P3066" s="19">
        <f t="shared" si="276"/>
        <v>45922.261458333334</v>
      </c>
      <c r="Q3066" s="20" t="str">
        <f t="shared" si="277"/>
        <v>22/09/2025</v>
      </c>
      <c r="R3066" s="13" t="str">
        <f t="shared" si="278"/>
        <v>06</v>
      </c>
      <c r="S3066" s="13" t="str">
        <f t="shared" si="279"/>
        <v>Mon</v>
      </c>
    </row>
    <row r="3067" spans="1:19" x14ac:dyDescent="0.25">
      <c r="A3067" s="56">
        <v>45922.053136574075</v>
      </c>
      <c r="B3067" s="57">
        <v>444865676</v>
      </c>
      <c r="C3067" s="58" t="s">
        <v>36</v>
      </c>
      <c r="D3067" s="58" t="s">
        <v>37</v>
      </c>
      <c r="E3067" s="58" t="s">
        <v>45</v>
      </c>
      <c r="F3067" s="58" t="s">
        <v>119</v>
      </c>
      <c r="G3067" s="59">
        <v>3687.91</v>
      </c>
      <c r="H3067" s="57">
        <v>444076751</v>
      </c>
      <c r="I3067" s="59">
        <v>0</v>
      </c>
      <c r="J3067" s="59">
        <v>0</v>
      </c>
      <c r="K3067" s="59">
        <v>0</v>
      </c>
      <c r="L3067" s="59">
        <v>0</v>
      </c>
      <c r="M3067" s="59">
        <v>9959.4500000000007</v>
      </c>
      <c r="N3067" s="58" t="s">
        <v>77</v>
      </c>
      <c r="O3067" s="14">
        <f t="shared" si="275"/>
        <v>45922.053136574075</v>
      </c>
      <c r="P3067" s="19">
        <f t="shared" si="276"/>
        <v>45922.261469907411</v>
      </c>
      <c r="Q3067" s="20" t="str">
        <f t="shared" si="277"/>
        <v>22/09/2025</v>
      </c>
      <c r="R3067" s="13" t="str">
        <f t="shared" si="278"/>
        <v>06</v>
      </c>
      <c r="S3067" s="13" t="str">
        <f t="shared" si="279"/>
        <v>Mon</v>
      </c>
    </row>
    <row r="3068" spans="1:19" x14ac:dyDescent="0.25">
      <c r="A3068" s="60">
        <v>45922.053136574075</v>
      </c>
      <c r="B3068" s="61">
        <v>444865677</v>
      </c>
      <c r="C3068" s="62" t="s">
        <v>36</v>
      </c>
      <c r="D3068" s="62" t="s">
        <v>37</v>
      </c>
      <c r="E3068" s="62" t="s">
        <v>45</v>
      </c>
      <c r="F3068" s="62" t="s">
        <v>119</v>
      </c>
      <c r="G3068" s="63">
        <v>3687.91</v>
      </c>
      <c r="H3068" s="61">
        <v>444076752</v>
      </c>
      <c r="I3068" s="63">
        <v>0</v>
      </c>
      <c r="J3068" s="63">
        <v>0</v>
      </c>
      <c r="K3068" s="63">
        <v>0</v>
      </c>
      <c r="L3068" s="63">
        <v>0</v>
      </c>
      <c r="M3068" s="63">
        <v>9959.4500000000007</v>
      </c>
      <c r="N3068" s="62" t="s">
        <v>108</v>
      </c>
      <c r="O3068" s="14">
        <f t="shared" si="275"/>
        <v>45922.053136574075</v>
      </c>
      <c r="P3068" s="19">
        <f t="shared" si="276"/>
        <v>45922.261469907411</v>
      </c>
      <c r="Q3068" s="20" t="str">
        <f t="shared" si="277"/>
        <v>22/09/2025</v>
      </c>
      <c r="R3068" s="13" t="str">
        <f t="shared" si="278"/>
        <v>06</v>
      </c>
      <c r="S3068" s="13" t="str">
        <f t="shared" si="279"/>
        <v>Mon</v>
      </c>
    </row>
    <row r="3069" spans="1:19" x14ac:dyDescent="0.25">
      <c r="A3069" s="56">
        <v>45922.053136574075</v>
      </c>
      <c r="B3069" s="57">
        <v>444865678</v>
      </c>
      <c r="C3069" s="58" t="s">
        <v>36</v>
      </c>
      <c r="D3069" s="58" t="s">
        <v>37</v>
      </c>
      <c r="E3069" s="58" t="s">
        <v>45</v>
      </c>
      <c r="F3069" s="58" t="s">
        <v>119</v>
      </c>
      <c r="G3069" s="59">
        <v>3687.91</v>
      </c>
      <c r="H3069" s="57">
        <v>444076753</v>
      </c>
      <c r="I3069" s="59">
        <v>0</v>
      </c>
      <c r="J3069" s="59">
        <v>0</v>
      </c>
      <c r="K3069" s="59">
        <v>0</v>
      </c>
      <c r="L3069" s="59">
        <v>0</v>
      </c>
      <c r="M3069" s="59">
        <v>9959.4500000000007</v>
      </c>
      <c r="N3069" s="58" t="s">
        <v>107</v>
      </c>
      <c r="O3069" s="14">
        <f t="shared" si="275"/>
        <v>45922.053136574075</v>
      </c>
      <c r="P3069" s="19">
        <f t="shared" si="276"/>
        <v>45922.261469907411</v>
      </c>
      <c r="Q3069" s="20" t="str">
        <f t="shared" si="277"/>
        <v>22/09/2025</v>
      </c>
      <c r="R3069" s="13" t="str">
        <f t="shared" si="278"/>
        <v>06</v>
      </c>
      <c r="S3069" s="13" t="str">
        <f t="shared" si="279"/>
        <v>Mon</v>
      </c>
    </row>
    <row r="3070" spans="1:19" x14ac:dyDescent="0.25">
      <c r="A3070" s="60">
        <v>45922.054155092592</v>
      </c>
      <c r="B3070" s="61">
        <v>444865962</v>
      </c>
      <c r="C3070" s="62" t="s">
        <v>36</v>
      </c>
      <c r="D3070" s="62" t="s">
        <v>37</v>
      </c>
      <c r="E3070" s="62" t="s">
        <v>45</v>
      </c>
      <c r="F3070" s="62" t="s">
        <v>119</v>
      </c>
      <c r="G3070" s="63">
        <v>3687.29</v>
      </c>
      <c r="H3070" s="61">
        <v>444077040</v>
      </c>
      <c r="I3070" s="63">
        <v>0</v>
      </c>
      <c r="J3070" s="63">
        <v>0</v>
      </c>
      <c r="K3070" s="63">
        <v>0</v>
      </c>
      <c r="L3070" s="63">
        <v>0</v>
      </c>
      <c r="M3070" s="63">
        <v>9959.4500000000007</v>
      </c>
      <c r="N3070" s="62" t="s">
        <v>75</v>
      </c>
      <c r="O3070" s="14">
        <f t="shared" si="275"/>
        <v>45922.054155092592</v>
      </c>
      <c r="P3070" s="19">
        <f t="shared" si="276"/>
        <v>45922.262488425928</v>
      </c>
      <c r="Q3070" s="20" t="str">
        <f t="shared" si="277"/>
        <v>22/09/2025</v>
      </c>
      <c r="R3070" s="13" t="str">
        <f t="shared" si="278"/>
        <v>06</v>
      </c>
      <c r="S3070" s="13" t="str">
        <f t="shared" si="279"/>
        <v>Mon</v>
      </c>
    </row>
    <row r="3071" spans="1:19" x14ac:dyDescent="0.25">
      <c r="A3071" s="56">
        <v>45922.054166666669</v>
      </c>
      <c r="B3071" s="57">
        <v>444865965</v>
      </c>
      <c r="C3071" s="58" t="s">
        <v>36</v>
      </c>
      <c r="D3071" s="58" t="s">
        <v>37</v>
      </c>
      <c r="E3071" s="58" t="s">
        <v>45</v>
      </c>
      <c r="F3071" s="58" t="s">
        <v>119</v>
      </c>
      <c r="G3071" s="59">
        <v>3687.4</v>
      </c>
      <c r="H3071" s="57">
        <v>444077043</v>
      </c>
      <c r="I3071" s="59">
        <v>0</v>
      </c>
      <c r="J3071" s="59">
        <v>0</v>
      </c>
      <c r="K3071" s="59">
        <v>0</v>
      </c>
      <c r="L3071" s="59">
        <v>0</v>
      </c>
      <c r="M3071" s="59">
        <v>9959.4500000000007</v>
      </c>
      <c r="N3071" s="58" t="s">
        <v>76</v>
      </c>
      <c r="O3071" s="14">
        <f t="shared" si="275"/>
        <v>45922.054166666669</v>
      </c>
      <c r="P3071" s="19">
        <f t="shared" si="276"/>
        <v>45922.262500000004</v>
      </c>
      <c r="Q3071" s="20" t="str">
        <f t="shared" si="277"/>
        <v>22/09/2025</v>
      </c>
      <c r="R3071" s="13" t="str">
        <f t="shared" si="278"/>
        <v>06</v>
      </c>
      <c r="S3071" s="13" t="str">
        <f t="shared" si="279"/>
        <v>Mon</v>
      </c>
    </row>
    <row r="3072" spans="1:19" x14ac:dyDescent="0.25">
      <c r="A3072" s="60">
        <v>45922.057893518519</v>
      </c>
      <c r="B3072" s="61">
        <v>444866817</v>
      </c>
      <c r="C3072" s="62" t="s">
        <v>36</v>
      </c>
      <c r="D3072" s="62" t="s">
        <v>38</v>
      </c>
      <c r="E3072" s="62" t="s">
        <v>46</v>
      </c>
      <c r="F3072" s="62" t="s">
        <v>119</v>
      </c>
      <c r="G3072" s="63">
        <v>3688.97</v>
      </c>
      <c r="H3072" s="61">
        <v>444077887</v>
      </c>
      <c r="I3072" s="63">
        <v>0</v>
      </c>
      <c r="J3072" s="63">
        <v>0</v>
      </c>
      <c r="K3072" s="63">
        <v>0</v>
      </c>
      <c r="L3072" s="63">
        <v>1.06</v>
      </c>
      <c r="M3072" s="63">
        <v>9960.51</v>
      </c>
      <c r="N3072" s="62" t="s">
        <v>2040</v>
      </c>
      <c r="O3072" s="14">
        <f t="shared" si="275"/>
        <v>45922.057893518519</v>
      </c>
      <c r="P3072" s="19">
        <f t="shared" si="276"/>
        <v>45922.266226851854</v>
      </c>
      <c r="Q3072" s="20" t="str">
        <f t="shared" si="277"/>
        <v>22/09/2025</v>
      </c>
      <c r="R3072" s="13" t="str">
        <f t="shared" si="278"/>
        <v>06</v>
      </c>
      <c r="S3072" s="13" t="str">
        <f t="shared" si="279"/>
        <v>Mon</v>
      </c>
    </row>
    <row r="3073" spans="1:19" x14ac:dyDescent="0.25">
      <c r="A3073" s="56">
        <v>45922.057893518519</v>
      </c>
      <c r="B3073" s="57">
        <v>444866818</v>
      </c>
      <c r="C3073" s="58" t="s">
        <v>36</v>
      </c>
      <c r="D3073" s="58" t="s">
        <v>38</v>
      </c>
      <c r="E3073" s="58" t="s">
        <v>46</v>
      </c>
      <c r="F3073" s="58" t="s">
        <v>119</v>
      </c>
      <c r="G3073" s="59">
        <v>3688.97</v>
      </c>
      <c r="H3073" s="57">
        <v>444077888</v>
      </c>
      <c r="I3073" s="59">
        <v>0</v>
      </c>
      <c r="J3073" s="59">
        <v>0</v>
      </c>
      <c r="K3073" s="59">
        <v>0</v>
      </c>
      <c r="L3073" s="59">
        <v>1.06</v>
      </c>
      <c r="M3073" s="59">
        <v>9961.57</v>
      </c>
      <c r="N3073" s="58" t="s">
        <v>2040</v>
      </c>
      <c r="O3073" s="14">
        <f t="shared" si="275"/>
        <v>45922.057893518519</v>
      </c>
      <c r="P3073" s="19">
        <f t="shared" si="276"/>
        <v>45922.266226851854</v>
      </c>
      <c r="Q3073" s="20" t="str">
        <f t="shared" si="277"/>
        <v>22/09/2025</v>
      </c>
      <c r="R3073" s="13" t="str">
        <f t="shared" si="278"/>
        <v>06</v>
      </c>
      <c r="S3073" s="13" t="str">
        <f t="shared" si="279"/>
        <v>Mon</v>
      </c>
    </row>
    <row r="3074" spans="1:19" x14ac:dyDescent="0.25">
      <c r="A3074" s="60">
        <v>45922.057893518519</v>
      </c>
      <c r="B3074" s="61">
        <v>444866819</v>
      </c>
      <c r="C3074" s="62" t="s">
        <v>36</v>
      </c>
      <c r="D3074" s="62" t="s">
        <v>38</v>
      </c>
      <c r="E3074" s="62" t="s">
        <v>46</v>
      </c>
      <c r="F3074" s="62" t="s">
        <v>119</v>
      </c>
      <c r="G3074" s="63">
        <v>3688.97</v>
      </c>
      <c r="H3074" s="61">
        <v>444077889</v>
      </c>
      <c r="I3074" s="63">
        <v>0</v>
      </c>
      <c r="J3074" s="63">
        <v>0</v>
      </c>
      <c r="K3074" s="63">
        <v>0</v>
      </c>
      <c r="L3074" s="63">
        <v>1.06</v>
      </c>
      <c r="M3074" s="63">
        <v>9962.6299999999992</v>
      </c>
      <c r="N3074" s="62" t="s">
        <v>2040</v>
      </c>
      <c r="O3074" s="14">
        <f t="shared" si="275"/>
        <v>45922.057893518519</v>
      </c>
      <c r="P3074" s="19">
        <f t="shared" si="276"/>
        <v>45922.266226851854</v>
      </c>
      <c r="Q3074" s="20" t="str">
        <f t="shared" si="277"/>
        <v>22/09/2025</v>
      </c>
      <c r="R3074" s="13" t="str">
        <f t="shared" si="278"/>
        <v>06</v>
      </c>
      <c r="S3074" s="13" t="str">
        <f t="shared" si="279"/>
        <v>Mon</v>
      </c>
    </row>
    <row r="3075" spans="1:19" x14ac:dyDescent="0.25">
      <c r="A3075" s="56">
        <v>45922.058344907404</v>
      </c>
      <c r="B3075" s="57">
        <v>444867040</v>
      </c>
      <c r="C3075" s="58" t="s">
        <v>36</v>
      </c>
      <c r="D3075" s="58" t="s">
        <v>38</v>
      </c>
      <c r="E3075" s="58" t="s">
        <v>46</v>
      </c>
      <c r="F3075" s="58" t="s">
        <v>119</v>
      </c>
      <c r="G3075" s="59">
        <v>3689.57</v>
      </c>
      <c r="H3075" s="57">
        <v>444078106</v>
      </c>
      <c r="I3075" s="59">
        <v>0</v>
      </c>
      <c r="J3075" s="59">
        <v>0</v>
      </c>
      <c r="K3075" s="59">
        <v>0</v>
      </c>
      <c r="L3075" s="59">
        <v>2.17</v>
      </c>
      <c r="M3075" s="59">
        <v>9964.7999999999993</v>
      </c>
      <c r="N3075" s="58" t="s">
        <v>2041</v>
      </c>
      <c r="O3075" s="14">
        <f t="shared" si="275"/>
        <v>45922.058344907404</v>
      </c>
      <c r="P3075" s="19">
        <f t="shared" si="276"/>
        <v>45922.26667824074</v>
      </c>
      <c r="Q3075" s="20" t="str">
        <f t="shared" si="277"/>
        <v>22/09/2025</v>
      </c>
      <c r="R3075" s="13" t="str">
        <f t="shared" si="278"/>
        <v>06</v>
      </c>
      <c r="S3075" s="13" t="str">
        <f t="shared" si="279"/>
        <v>Mon</v>
      </c>
    </row>
    <row r="3076" spans="1:19" x14ac:dyDescent="0.25">
      <c r="A3076" s="60">
        <v>45922.058379629627</v>
      </c>
      <c r="B3076" s="61">
        <v>444867045</v>
      </c>
      <c r="C3076" s="62" t="s">
        <v>36</v>
      </c>
      <c r="D3076" s="62" t="s">
        <v>38</v>
      </c>
      <c r="E3076" s="62" t="s">
        <v>46</v>
      </c>
      <c r="F3076" s="62" t="s">
        <v>119</v>
      </c>
      <c r="G3076" s="63">
        <v>3689.64</v>
      </c>
      <c r="H3076" s="61">
        <v>444078111</v>
      </c>
      <c r="I3076" s="63">
        <v>0</v>
      </c>
      <c r="J3076" s="63">
        <v>0</v>
      </c>
      <c r="K3076" s="63">
        <v>0</v>
      </c>
      <c r="L3076" s="63">
        <v>3.53</v>
      </c>
      <c r="M3076" s="63">
        <v>9968.33</v>
      </c>
      <c r="N3076" s="62" t="s">
        <v>2042</v>
      </c>
      <c r="O3076" s="14">
        <f t="shared" ref="O3076:O3139" si="280">A3076</f>
        <v>45922.058379629627</v>
      </c>
      <c r="P3076" s="19">
        <f t="shared" ref="P3076:P3139" si="281">O3076+(5/24)</f>
        <v>45922.266712962963</v>
      </c>
      <c r="Q3076" s="20" t="str">
        <f t="shared" ref="Q3076:Q3139" si="282">TEXT(P3076,"dd/mm/yyyy")</f>
        <v>22/09/2025</v>
      </c>
      <c r="R3076" s="13" t="str">
        <f t="shared" ref="R3076:R3139" si="283">TEXT(P3076,"hh")</f>
        <v>06</v>
      </c>
      <c r="S3076" s="13" t="str">
        <f t="shared" ref="S3076:S3139" si="284">TEXT(P3076,"ddd")</f>
        <v>Mon</v>
      </c>
    </row>
    <row r="3077" spans="1:19" x14ac:dyDescent="0.25">
      <c r="A3077" s="56">
        <v>45922.058449074073</v>
      </c>
      <c r="B3077" s="57">
        <v>444867204</v>
      </c>
      <c r="C3077" s="58" t="s">
        <v>36</v>
      </c>
      <c r="D3077" s="58" t="s">
        <v>38</v>
      </c>
      <c r="E3077" s="58" t="s">
        <v>46</v>
      </c>
      <c r="F3077" s="58" t="s">
        <v>119</v>
      </c>
      <c r="G3077" s="59">
        <v>3690.24</v>
      </c>
      <c r="H3077" s="57">
        <v>444078264</v>
      </c>
      <c r="I3077" s="59">
        <v>0</v>
      </c>
      <c r="J3077" s="59">
        <v>0</v>
      </c>
      <c r="K3077" s="59">
        <v>0</v>
      </c>
      <c r="L3077" s="59">
        <v>2.88</v>
      </c>
      <c r="M3077" s="59">
        <v>9971.2099999999991</v>
      </c>
      <c r="N3077" s="58" t="s">
        <v>2043</v>
      </c>
      <c r="O3077" s="14">
        <f t="shared" si="280"/>
        <v>45922.058449074073</v>
      </c>
      <c r="P3077" s="19">
        <f t="shared" si="281"/>
        <v>45922.266782407409</v>
      </c>
      <c r="Q3077" s="20" t="str">
        <f t="shared" si="282"/>
        <v>22/09/2025</v>
      </c>
      <c r="R3077" s="13" t="str">
        <f t="shared" si="283"/>
        <v>06</v>
      </c>
      <c r="S3077" s="13" t="str">
        <f t="shared" si="284"/>
        <v>Mon</v>
      </c>
    </row>
    <row r="3078" spans="1:19" x14ac:dyDescent="0.25">
      <c r="A3078" s="60">
        <v>45922.058472222219</v>
      </c>
      <c r="B3078" s="61">
        <v>444867236</v>
      </c>
      <c r="C3078" s="62" t="s">
        <v>36</v>
      </c>
      <c r="D3078" s="62" t="s">
        <v>38</v>
      </c>
      <c r="E3078" s="62" t="s">
        <v>46</v>
      </c>
      <c r="F3078" s="62" t="s">
        <v>119</v>
      </c>
      <c r="G3078" s="63">
        <v>3690.38</v>
      </c>
      <c r="H3078" s="61">
        <v>444078294</v>
      </c>
      <c r="I3078" s="63">
        <v>0</v>
      </c>
      <c r="J3078" s="63">
        <v>0</v>
      </c>
      <c r="K3078" s="63">
        <v>0</v>
      </c>
      <c r="L3078" s="63">
        <v>2.78</v>
      </c>
      <c r="M3078" s="63">
        <v>9973.99</v>
      </c>
      <c r="N3078" s="62" t="s">
        <v>2044</v>
      </c>
      <c r="O3078" s="14">
        <f t="shared" si="280"/>
        <v>45922.058472222219</v>
      </c>
      <c r="P3078" s="19">
        <f t="shared" si="281"/>
        <v>45922.266805555555</v>
      </c>
      <c r="Q3078" s="20" t="str">
        <f t="shared" si="282"/>
        <v>22/09/2025</v>
      </c>
      <c r="R3078" s="13" t="str">
        <f t="shared" si="283"/>
        <v>06</v>
      </c>
      <c r="S3078" s="13" t="str">
        <f t="shared" si="284"/>
        <v>Mon</v>
      </c>
    </row>
    <row r="3079" spans="1:19" x14ac:dyDescent="0.25">
      <c r="A3079" s="56">
        <v>45922.058518518519</v>
      </c>
      <c r="B3079" s="57">
        <v>444867323</v>
      </c>
      <c r="C3079" s="58" t="s">
        <v>36</v>
      </c>
      <c r="D3079" s="58" t="s">
        <v>38</v>
      </c>
      <c r="E3079" s="58" t="s">
        <v>46</v>
      </c>
      <c r="F3079" s="58" t="s">
        <v>119</v>
      </c>
      <c r="G3079" s="59">
        <v>3690.79</v>
      </c>
      <c r="H3079" s="57">
        <v>444078379</v>
      </c>
      <c r="I3079" s="59">
        <v>0</v>
      </c>
      <c r="J3079" s="59">
        <v>0</v>
      </c>
      <c r="K3079" s="59">
        <v>0</v>
      </c>
      <c r="L3079" s="59">
        <v>4.51</v>
      </c>
      <c r="M3079" s="59">
        <v>9978.5</v>
      </c>
      <c r="N3079" s="58" t="s">
        <v>2045</v>
      </c>
      <c r="O3079" s="14">
        <f t="shared" si="280"/>
        <v>45922.058518518519</v>
      </c>
      <c r="P3079" s="19">
        <f t="shared" si="281"/>
        <v>45922.266851851855</v>
      </c>
      <c r="Q3079" s="20" t="str">
        <f t="shared" si="282"/>
        <v>22/09/2025</v>
      </c>
      <c r="R3079" s="13" t="str">
        <f t="shared" si="283"/>
        <v>06</v>
      </c>
      <c r="S3079" s="13" t="str">
        <f t="shared" si="284"/>
        <v>Mon</v>
      </c>
    </row>
    <row r="3080" spans="1:19" x14ac:dyDescent="0.25">
      <c r="A3080" s="60">
        <v>45922.058587962965</v>
      </c>
      <c r="B3080" s="61">
        <v>444867353</v>
      </c>
      <c r="C3080" s="62" t="s">
        <v>36</v>
      </c>
      <c r="D3080" s="62" t="s">
        <v>38</v>
      </c>
      <c r="E3080" s="62" t="s">
        <v>46</v>
      </c>
      <c r="F3080" s="62" t="s">
        <v>119</v>
      </c>
      <c r="G3080" s="63">
        <v>3690.86</v>
      </c>
      <c r="H3080" s="61">
        <v>444078408</v>
      </c>
      <c r="I3080" s="63">
        <v>0</v>
      </c>
      <c r="J3080" s="63">
        <v>0</v>
      </c>
      <c r="K3080" s="63">
        <v>0</v>
      </c>
      <c r="L3080" s="63">
        <v>3.26</v>
      </c>
      <c r="M3080" s="63">
        <v>9981.76</v>
      </c>
      <c r="N3080" s="62" t="s">
        <v>2046</v>
      </c>
      <c r="O3080" s="14">
        <f t="shared" si="280"/>
        <v>45922.058587962965</v>
      </c>
      <c r="P3080" s="19">
        <f t="shared" si="281"/>
        <v>45922.266921296301</v>
      </c>
      <c r="Q3080" s="20" t="str">
        <f t="shared" si="282"/>
        <v>22/09/2025</v>
      </c>
      <c r="R3080" s="13" t="str">
        <f t="shared" si="283"/>
        <v>06</v>
      </c>
      <c r="S3080" s="13" t="str">
        <f t="shared" si="284"/>
        <v>Mon</v>
      </c>
    </row>
    <row r="3081" spans="1:19" x14ac:dyDescent="0.25">
      <c r="A3081" s="56">
        <v>45922.058587962965</v>
      </c>
      <c r="B3081" s="57">
        <v>444867354</v>
      </c>
      <c r="C3081" s="58" t="s">
        <v>36</v>
      </c>
      <c r="D3081" s="58" t="s">
        <v>38</v>
      </c>
      <c r="E3081" s="58" t="s">
        <v>46</v>
      </c>
      <c r="F3081" s="58" t="s">
        <v>119</v>
      </c>
      <c r="G3081" s="59">
        <v>3690.86</v>
      </c>
      <c r="H3081" s="57">
        <v>444078409</v>
      </c>
      <c r="I3081" s="59">
        <v>0</v>
      </c>
      <c r="J3081" s="59">
        <v>0</v>
      </c>
      <c r="K3081" s="59">
        <v>0</v>
      </c>
      <c r="L3081" s="59">
        <v>3.26</v>
      </c>
      <c r="M3081" s="59">
        <v>9985.02</v>
      </c>
      <c r="N3081" s="58" t="s">
        <v>2046</v>
      </c>
      <c r="O3081" s="14">
        <f t="shared" si="280"/>
        <v>45922.058587962965</v>
      </c>
      <c r="P3081" s="19">
        <f t="shared" si="281"/>
        <v>45922.266921296301</v>
      </c>
      <c r="Q3081" s="20" t="str">
        <f t="shared" si="282"/>
        <v>22/09/2025</v>
      </c>
      <c r="R3081" s="13" t="str">
        <f t="shared" si="283"/>
        <v>06</v>
      </c>
      <c r="S3081" s="13" t="str">
        <f t="shared" si="284"/>
        <v>Mon</v>
      </c>
    </row>
    <row r="3082" spans="1:19" x14ac:dyDescent="0.25">
      <c r="A3082" s="60">
        <v>45922.058587962965</v>
      </c>
      <c r="B3082" s="61">
        <v>444867355</v>
      </c>
      <c r="C3082" s="62" t="s">
        <v>36</v>
      </c>
      <c r="D3082" s="62" t="s">
        <v>38</v>
      </c>
      <c r="E3082" s="62" t="s">
        <v>46</v>
      </c>
      <c r="F3082" s="62" t="s">
        <v>119</v>
      </c>
      <c r="G3082" s="63">
        <v>3690.86</v>
      </c>
      <c r="H3082" s="61">
        <v>444078410</v>
      </c>
      <c r="I3082" s="63">
        <v>0</v>
      </c>
      <c r="J3082" s="63">
        <v>0</v>
      </c>
      <c r="K3082" s="63">
        <v>0</v>
      </c>
      <c r="L3082" s="63">
        <v>2.95</v>
      </c>
      <c r="M3082" s="63">
        <v>9987.9699999999993</v>
      </c>
      <c r="N3082" s="62" t="s">
        <v>2046</v>
      </c>
      <c r="O3082" s="14">
        <f t="shared" si="280"/>
        <v>45922.058587962965</v>
      </c>
      <c r="P3082" s="19">
        <f t="shared" si="281"/>
        <v>45922.266921296301</v>
      </c>
      <c r="Q3082" s="20" t="str">
        <f t="shared" si="282"/>
        <v>22/09/2025</v>
      </c>
      <c r="R3082" s="13" t="str">
        <f t="shared" si="283"/>
        <v>06</v>
      </c>
      <c r="S3082" s="13" t="str">
        <f t="shared" si="284"/>
        <v>Mon</v>
      </c>
    </row>
    <row r="3083" spans="1:19" x14ac:dyDescent="0.25">
      <c r="A3083" s="56">
        <v>45922.060624999998</v>
      </c>
      <c r="B3083" s="57">
        <v>444867896</v>
      </c>
      <c r="C3083" s="58" t="s">
        <v>36</v>
      </c>
      <c r="D3083" s="58" t="s">
        <v>38</v>
      </c>
      <c r="E3083" s="58" t="s">
        <v>46</v>
      </c>
      <c r="F3083" s="58" t="s">
        <v>119</v>
      </c>
      <c r="G3083" s="59">
        <v>3691.18</v>
      </c>
      <c r="H3083" s="57">
        <v>444078930</v>
      </c>
      <c r="I3083" s="59">
        <v>0</v>
      </c>
      <c r="J3083" s="59">
        <v>0</v>
      </c>
      <c r="K3083" s="59">
        <v>0</v>
      </c>
      <c r="L3083" s="59">
        <v>3.42</v>
      </c>
      <c r="M3083" s="59">
        <v>9991.39</v>
      </c>
      <c r="N3083" s="58" t="s">
        <v>2047</v>
      </c>
      <c r="O3083" s="14">
        <f t="shared" si="280"/>
        <v>45922.060624999998</v>
      </c>
      <c r="P3083" s="19">
        <f t="shared" si="281"/>
        <v>45922.268958333334</v>
      </c>
      <c r="Q3083" s="20" t="str">
        <f t="shared" si="282"/>
        <v>22/09/2025</v>
      </c>
      <c r="R3083" s="13" t="str">
        <f t="shared" si="283"/>
        <v>06</v>
      </c>
      <c r="S3083" s="13" t="str">
        <f t="shared" si="284"/>
        <v>Mon</v>
      </c>
    </row>
    <row r="3084" spans="1:19" x14ac:dyDescent="0.25">
      <c r="A3084" s="60">
        <v>45922.060624999998</v>
      </c>
      <c r="B3084" s="61">
        <v>444867900</v>
      </c>
      <c r="C3084" s="62" t="s">
        <v>36</v>
      </c>
      <c r="D3084" s="62" t="s">
        <v>38</v>
      </c>
      <c r="E3084" s="62" t="s">
        <v>46</v>
      </c>
      <c r="F3084" s="62" t="s">
        <v>119</v>
      </c>
      <c r="G3084" s="63">
        <v>3691.16</v>
      </c>
      <c r="H3084" s="61">
        <v>444078934</v>
      </c>
      <c r="I3084" s="63">
        <v>0</v>
      </c>
      <c r="J3084" s="63">
        <v>0</v>
      </c>
      <c r="K3084" s="63">
        <v>0</v>
      </c>
      <c r="L3084" s="63">
        <v>3.42</v>
      </c>
      <c r="M3084" s="63">
        <v>9994.81</v>
      </c>
      <c r="N3084" s="62" t="s">
        <v>2048</v>
      </c>
      <c r="O3084" s="14">
        <f t="shared" si="280"/>
        <v>45922.060624999998</v>
      </c>
      <c r="P3084" s="19">
        <f t="shared" si="281"/>
        <v>45922.268958333334</v>
      </c>
      <c r="Q3084" s="20" t="str">
        <f t="shared" si="282"/>
        <v>22/09/2025</v>
      </c>
      <c r="R3084" s="13" t="str">
        <f t="shared" si="283"/>
        <v>06</v>
      </c>
      <c r="S3084" s="13" t="str">
        <f t="shared" si="284"/>
        <v>Mon</v>
      </c>
    </row>
    <row r="3085" spans="1:19" x14ac:dyDescent="0.25">
      <c r="A3085" s="56">
        <v>45922.060636574075</v>
      </c>
      <c r="B3085" s="57">
        <v>444867905</v>
      </c>
      <c r="C3085" s="58" t="s">
        <v>36</v>
      </c>
      <c r="D3085" s="58" t="s">
        <v>37</v>
      </c>
      <c r="E3085" s="58" t="s">
        <v>45</v>
      </c>
      <c r="F3085" s="58" t="s">
        <v>119</v>
      </c>
      <c r="G3085" s="59">
        <v>3691.44</v>
      </c>
      <c r="H3085" s="57">
        <v>444078939</v>
      </c>
      <c r="I3085" s="59">
        <v>0</v>
      </c>
      <c r="J3085" s="59">
        <v>0</v>
      </c>
      <c r="K3085" s="59">
        <v>0</v>
      </c>
      <c r="L3085" s="59">
        <v>0</v>
      </c>
      <c r="M3085" s="59">
        <v>9994.81</v>
      </c>
      <c r="N3085" s="58" t="s">
        <v>118</v>
      </c>
      <c r="O3085" s="14">
        <f t="shared" si="280"/>
        <v>45922.060636574075</v>
      </c>
      <c r="P3085" s="19">
        <f t="shared" si="281"/>
        <v>45922.268969907411</v>
      </c>
      <c r="Q3085" s="20" t="str">
        <f t="shared" si="282"/>
        <v>22/09/2025</v>
      </c>
      <c r="R3085" s="13" t="str">
        <f t="shared" si="283"/>
        <v>06</v>
      </c>
      <c r="S3085" s="13" t="str">
        <f t="shared" si="284"/>
        <v>Mon</v>
      </c>
    </row>
    <row r="3086" spans="1:19" x14ac:dyDescent="0.25">
      <c r="A3086" s="60">
        <v>45922.060636574075</v>
      </c>
      <c r="B3086" s="61">
        <v>444867907</v>
      </c>
      <c r="C3086" s="62" t="s">
        <v>36</v>
      </c>
      <c r="D3086" s="62" t="s">
        <v>37</v>
      </c>
      <c r="E3086" s="62" t="s">
        <v>45</v>
      </c>
      <c r="F3086" s="62" t="s">
        <v>119</v>
      </c>
      <c r="G3086" s="63">
        <v>3691.45</v>
      </c>
      <c r="H3086" s="61">
        <v>444078941</v>
      </c>
      <c r="I3086" s="63">
        <v>0</v>
      </c>
      <c r="J3086" s="63">
        <v>0</v>
      </c>
      <c r="K3086" s="63">
        <v>0</v>
      </c>
      <c r="L3086" s="63">
        <v>0</v>
      </c>
      <c r="M3086" s="63">
        <v>9994.81</v>
      </c>
      <c r="N3086" s="62" t="s">
        <v>1384</v>
      </c>
      <c r="O3086" s="14">
        <f t="shared" si="280"/>
        <v>45922.060636574075</v>
      </c>
      <c r="P3086" s="19">
        <f t="shared" si="281"/>
        <v>45922.268969907411</v>
      </c>
      <c r="Q3086" s="20" t="str">
        <f t="shared" si="282"/>
        <v>22/09/2025</v>
      </c>
      <c r="R3086" s="13" t="str">
        <f t="shared" si="283"/>
        <v>06</v>
      </c>
      <c r="S3086" s="13" t="str">
        <f t="shared" si="284"/>
        <v>Mon</v>
      </c>
    </row>
    <row r="3087" spans="1:19" x14ac:dyDescent="0.25">
      <c r="A3087" s="56">
        <v>45922.0625</v>
      </c>
      <c r="B3087" s="57">
        <v>444868265</v>
      </c>
      <c r="C3087" s="58" t="s">
        <v>36</v>
      </c>
      <c r="D3087" s="58" t="s">
        <v>38</v>
      </c>
      <c r="E3087" s="58" t="s">
        <v>46</v>
      </c>
      <c r="F3087" s="58" t="s">
        <v>119</v>
      </c>
      <c r="G3087" s="59">
        <v>3691.01</v>
      </c>
      <c r="H3087" s="57">
        <v>444079298</v>
      </c>
      <c r="I3087" s="59">
        <v>0</v>
      </c>
      <c r="J3087" s="59">
        <v>0</v>
      </c>
      <c r="K3087" s="59">
        <v>0</v>
      </c>
      <c r="L3087" s="59">
        <v>3.27</v>
      </c>
      <c r="M3087" s="59">
        <v>9998.08</v>
      </c>
      <c r="N3087" s="58" t="s">
        <v>2049</v>
      </c>
      <c r="O3087" s="14">
        <f t="shared" si="280"/>
        <v>45922.0625</v>
      </c>
      <c r="P3087" s="19">
        <f t="shared" si="281"/>
        <v>45922.270833333336</v>
      </c>
      <c r="Q3087" s="20" t="str">
        <f t="shared" si="282"/>
        <v>22/09/2025</v>
      </c>
      <c r="R3087" s="13" t="str">
        <f t="shared" si="283"/>
        <v>06</v>
      </c>
      <c r="S3087" s="13" t="str">
        <f t="shared" si="284"/>
        <v>Mon</v>
      </c>
    </row>
    <row r="3088" spans="1:19" x14ac:dyDescent="0.25">
      <c r="A3088" s="60">
        <v>45922.062719907408</v>
      </c>
      <c r="B3088" s="61">
        <v>444868306</v>
      </c>
      <c r="C3088" s="62" t="s">
        <v>36</v>
      </c>
      <c r="D3088" s="62" t="s">
        <v>37</v>
      </c>
      <c r="E3088" s="62" t="s">
        <v>45</v>
      </c>
      <c r="F3088" s="62" t="s">
        <v>119</v>
      </c>
      <c r="G3088" s="63">
        <v>3690.19</v>
      </c>
      <c r="H3088" s="61">
        <v>444079341</v>
      </c>
      <c r="I3088" s="63">
        <v>0</v>
      </c>
      <c r="J3088" s="63">
        <v>0</v>
      </c>
      <c r="K3088" s="63">
        <v>0</v>
      </c>
      <c r="L3088" s="63">
        <v>0</v>
      </c>
      <c r="M3088" s="63">
        <v>9998.08</v>
      </c>
      <c r="N3088" s="62" t="s">
        <v>106</v>
      </c>
      <c r="O3088" s="14">
        <f t="shared" si="280"/>
        <v>45922.062719907408</v>
      </c>
      <c r="P3088" s="19">
        <f t="shared" si="281"/>
        <v>45922.271053240744</v>
      </c>
      <c r="Q3088" s="20" t="str">
        <f t="shared" si="282"/>
        <v>22/09/2025</v>
      </c>
      <c r="R3088" s="13" t="str">
        <f t="shared" si="283"/>
        <v>06</v>
      </c>
      <c r="S3088" s="13" t="str">
        <f t="shared" si="284"/>
        <v>Mon</v>
      </c>
    </row>
    <row r="3089" spans="1:19" x14ac:dyDescent="0.25">
      <c r="A3089" s="56">
        <v>45922.062719907408</v>
      </c>
      <c r="B3089" s="57">
        <v>444868307</v>
      </c>
      <c r="C3089" s="58" t="s">
        <v>36</v>
      </c>
      <c r="D3089" s="58" t="s">
        <v>37</v>
      </c>
      <c r="E3089" s="58" t="s">
        <v>45</v>
      </c>
      <c r="F3089" s="58" t="s">
        <v>119</v>
      </c>
      <c r="G3089" s="59">
        <v>3690.32</v>
      </c>
      <c r="H3089" s="57">
        <v>444079342</v>
      </c>
      <c r="I3089" s="59">
        <v>0</v>
      </c>
      <c r="J3089" s="59">
        <v>0</v>
      </c>
      <c r="K3089" s="59">
        <v>0</v>
      </c>
      <c r="L3089" s="59">
        <v>0</v>
      </c>
      <c r="M3089" s="59">
        <v>9998.08</v>
      </c>
      <c r="N3089" s="58" t="s">
        <v>92</v>
      </c>
      <c r="O3089" s="14">
        <f t="shared" si="280"/>
        <v>45922.062719907408</v>
      </c>
      <c r="P3089" s="19">
        <f t="shared" si="281"/>
        <v>45922.271053240744</v>
      </c>
      <c r="Q3089" s="20" t="str">
        <f t="shared" si="282"/>
        <v>22/09/2025</v>
      </c>
      <c r="R3089" s="13" t="str">
        <f t="shared" si="283"/>
        <v>06</v>
      </c>
      <c r="S3089" s="13" t="str">
        <f t="shared" si="284"/>
        <v>Mon</v>
      </c>
    </row>
    <row r="3090" spans="1:19" x14ac:dyDescent="0.25">
      <c r="A3090" s="60">
        <v>45922.062835648147</v>
      </c>
      <c r="B3090" s="61">
        <v>444868378</v>
      </c>
      <c r="C3090" s="62" t="s">
        <v>36</v>
      </c>
      <c r="D3090" s="62" t="s">
        <v>37</v>
      </c>
      <c r="E3090" s="62" t="s">
        <v>45</v>
      </c>
      <c r="F3090" s="62" t="s">
        <v>119</v>
      </c>
      <c r="G3090" s="63">
        <v>3690.83</v>
      </c>
      <c r="H3090" s="61">
        <v>444079413</v>
      </c>
      <c r="I3090" s="63">
        <v>0</v>
      </c>
      <c r="J3090" s="63">
        <v>0</v>
      </c>
      <c r="K3090" s="63">
        <v>0</v>
      </c>
      <c r="L3090" s="63">
        <v>0</v>
      </c>
      <c r="M3090" s="63">
        <v>9998.08</v>
      </c>
      <c r="N3090" s="62" t="s">
        <v>52</v>
      </c>
      <c r="O3090" s="14">
        <f t="shared" si="280"/>
        <v>45922.062835648147</v>
      </c>
      <c r="P3090" s="19">
        <f t="shared" si="281"/>
        <v>45922.271168981482</v>
      </c>
      <c r="Q3090" s="20" t="str">
        <f t="shared" si="282"/>
        <v>22/09/2025</v>
      </c>
      <c r="R3090" s="13" t="str">
        <f t="shared" si="283"/>
        <v>06</v>
      </c>
      <c r="S3090" s="13" t="str">
        <f t="shared" si="284"/>
        <v>Mon</v>
      </c>
    </row>
    <row r="3091" spans="1:19" x14ac:dyDescent="0.25">
      <c r="A3091" s="56">
        <v>45922.062835648147</v>
      </c>
      <c r="B3091" s="57">
        <v>444868381</v>
      </c>
      <c r="C3091" s="58" t="s">
        <v>36</v>
      </c>
      <c r="D3091" s="58" t="s">
        <v>37</v>
      </c>
      <c r="E3091" s="58" t="s">
        <v>45</v>
      </c>
      <c r="F3091" s="58" t="s">
        <v>119</v>
      </c>
      <c r="G3091" s="59">
        <v>3690.83</v>
      </c>
      <c r="H3091" s="57">
        <v>444079416</v>
      </c>
      <c r="I3091" s="59">
        <v>0</v>
      </c>
      <c r="J3091" s="59">
        <v>0</v>
      </c>
      <c r="K3091" s="59">
        <v>0</v>
      </c>
      <c r="L3091" s="59">
        <v>0</v>
      </c>
      <c r="M3091" s="59">
        <v>9998.08</v>
      </c>
      <c r="N3091" s="58" t="s">
        <v>107</v>
      </c>
      <c r="O3091" s="14">
        <f t="shared" si="280"/>
        <v>45922.062835648147</v>
      </c>
      <c r="P3091" s="19">
        <f t="shared" si="281"/>
        <v>45922.271168981482</v>
      </c>
      <c r="Q3091" s="20" t="str">
        <f t="shared" si="282"/>
        <v>22/09/2025</v>
      </c>
      <c r="R3091" s="13" t="str">
        <f t="shared" si="283"/>
        <v>06</v>
      </c>
      <c r="S3091" s="13" t="str">
        <f t="shared" si="284"/>
        <v>Mon</v>
      </c>
    </row>
    <row r="3092" spans="1:19" x14ac:dyDescent="0.25">
      <c r="A3092" s="60">
        <v>45922.062847222223</v>
      </c>
      <c r="B3092" s="61">
        <v>444868382</v>
      </c>
      <c r="C3092" s="62" t="s">
        <v>36</v>
      </c>
      <c r="D3092" s="62" t="s">
        <v>37</v>
      </c>
      <c r="E3092" s="62" t="s">
        <v>45</v>
      </c>
      <c r="F3092" s="62" t="s">
        <v>119</v>
      </c>
      <c r="G3092" s="63">
        <v>3690.83</v>
      </c>
      <c r="H3092" s="61">
        <v>444079417</v>
      </c>
      <c r="I3092" s="63">
        <v>0</v>
      </c>
      <c r="J3092" s="63">
        <v>0</v>
      </c>
      <c r="K3092" s="63">
        <v>0</v>
      </c>
      <c r="L3092" s="63">
        <v>0</v>
      </c>
      <c r="M3092" s="63">
        <v>9998.08</v>
      </c>
      <c r="N3092" s="62" t="s">
        <v>1944</v>
      </c>
      <c r="O3092" s="14">
        <f t="shared" si="280"/>
        <v>45922.062847222223</v>
      </c>
      <c r="P3092" s="19">
        <f t="shared" si="281"/>
        <v>45922.271180555559</v>
      </c>
      <c r="Q3092" s="20" t="str">
        <f t="shared" si="282"/>
        <v>22/09/2025</v>
      </c>
      <c r="R3092" s="13" t="str">
        <f t="shared" si="283"/>
        <v>06</v>
      </c>
      <c r="S3092" s="13" t="str">
        <f t="shared" si="284"/>
        <v>Mon</v>
      </c>
    </row>
    <row r="3093" spans="1:19" x14ac:dyDescent="0.25">
      <c r="A3093" s="56">
        <v>45922.062847222223</v>
      </c>
      <c r="B3093" s="57">
        <v>444868384</v>
      </c>
      <c r="C3093" s="58" t="s">
        <v>36</v>
      </c>
      <c r="D3093" s="58" t="s">
        <v>37</v>
      </c>
      <c r="E3093" s="58" t="s">
        <v>45</v>
      </c>
      <c r="F3093" s="58" t="s">
        <v>119</v>
      </c>
      <c r="G3093" s="59">
        <v>3690.83</v>
      </c>
      <c r="H3093" s="57">
        <v>444079419</v>
      </c>
      <c r="I3093" s="59">
        <v>0</v>
      </c>
      <c r="J3093" s="59">
        <v>0</v>
      </c>
      <c r="K3093" s="59">
        <v>0</v>
      </c>
      <c r="L3093" s="59">
        <v>0</v>
      </c>
      <c r="M3093" s="59">
        <v>9998.08</v>
      </c>
      <c r="N3093" s="58" t="s">
        <v>48</v>
      </c>
      <c r="O3093" s="14">
        <f t="shared" si="280"/>
        <v>45922.062847222223</v>
      </c>
      <c r="P3093" s="19">
        <f t="shared" si="281"/>
        <v>45922.271180555559</v>
      </c>
      <c r="Q3093" s="20" t="str">
        <f t="shared" si="282"/>
        <v>22/09/2025</v>
      </c>
      <c r="R3093" s="13" t="str">
        <f t="shared" si="283"/>
        <v>06</v>
      </c>
      <c r="S3093" s="13" t="str">
        <f t="shared" si="284"/>
        <v>Mon</v>
      </c>
    </row>
    <row r="3094" spans="1:19" x14ac:dyDescent="0.25">
      <c r="A3094" s="60">
        <v>45922.062847222223</v>
      </c>
      <c r="B3094" s="61">
        <v>444868385</v>
      </c>
      <c r="C3094" s="62" t="s">
        <v>36</v>
      </c>
      <c r="D3094" s="62" t="s">
        <v>37</v>
      </c>
      <c r="E3094" s="62" t="s">
        <v>45</v>
      </c>
      <c r="F3094" s="62" t="s">
        <v>119</v>
      </c>
      <c r="G3094" s="63">
        <v>3690.83</v>
      </c>
      <c r="H3094" s="61">
        <v>444079420</v>
      </c>
      <c r="I3094" s="63">
        <v>0</v>
      </c>
      <c r="J3094" s="63">
        <v>0</v>
      </c>
      <c r="K3094" s="63">
        <v>0</v>
      </c>
      <c r="L3094" s="63">
        <v>0</v>
      </c>
      <c r="M3094" s="63">
        <v>9998.08</v>
      </c>
      <c r="N3094" s="62" t="s">
        <v>113</v>
      </c>
      <c r="O3094" s="14">
        <f t="shared" si="280"/>
        <v>45922.062847222223</v>
      </c>
      <c r="P3094" s="19">
        <f t="shared" si="281"/>
        <v>45922.271180555559</v>
      </c>
      <c r="Q3094" s="20" t="str">
        <f t="shared" si="282"/>
        <v>22/09/2025</v>
      </c>
      <c r="R3094" s="13" t="str">
        <f t="shared" si="283"/>
        <v>06</v>
      </c>
      <c r="S3094" s="13" t="str">
        <f t="shared" si="284"/>
        <v>Mon</v>
      </c>
    </row>
    <row r="3095" spans="1:19" x14ac:dyDescent="0.25">
      <c r="A3095" s="56">
        <v>45922.062847222223</v>
      </c>
      <c r="B3095" s="57">
        <v>444868387</v>
      </c>
      <c r="C3095" s="58" t="s">
        <v>36</v>
      </c>
      <c r="D3095" s="58" t="s">
        <v>37</v>
      </c>
      <c r="E3095" s="58" t="s">
        <v>45</v>
      </c>
      <c r="F3095" s="58" t="s">
        <v>119</v>
      </c>
      <c r="G3095" s="59">
        <v>3690.83</v>
      </c>
      <c r="H3095" s="57">
        <v>444079422</v>
      </c>
      <c r="I3095" s="59">
        <v>0</v>
      </c>
      <c r="J3095" s="59">
        <v>0</v>
      </c>
      <c r="K3095" s="59">
        <v>0</v>
      </c>
      <c r="L3095" s="59">
        <v>0</v>
      </c>
      <c r="M3095" s="59">
        <v>9998.08</v>
      </c>
      <c r="N3095" s="58" t="s">
        <v>108</v>
      </c>
      <c r="O3095" s="14">
        <f t="shared" si="280"/>
        <v>45922.062847222223</v>
      </c>
      <c r="P3095" s="19">
        <f t="shared" si="281"/>
        <v>45922.271180555559</v>
      </c>
      <c r="Q3095" s="20" t="str">
        <f t="shared" si="282"/>
        <v>22/09/2025</v>
      </c>
      <c r="R3095" s="13" t="str">
        <f t="shared" si="283"/>
        <v>06</v>
      </c>
      <c r="S3095" s="13" t="str">
        <f t="shared" si="284"/>
        <v>Mon</v>
      </c>
    </row>
    <row r="3096" spans="1:19" x14ac:dyDescent="0.25">
      <c r="A3096" s="60">
        <v>45922.062847222223</v>
      </c>
      <c r="B3096" s="61">
        <v>444868388</v>
      </c>
      <c r="C3096" s="62" t="s">
        <v>36</v>
      </c>
      <c r="D3096" s="62" t="s">
        <v>37</v>
      </c>
      <c r="E3096" s="62" t="s">
        <v>45</v>
      </c>
      <c r="F3096" s="62" t="s">
        <v>119</v>
      </c>
      <c r="G3096" s="63">
        <v>3690.83</v>
      </c>
      <c r="H3096" s="61">
        <v>444079423</v>
      </c>
      <c r="I3096" s="63">
        <v>0</v>
      </c>
      <c r="J3096" s="63">
        <v>0</v>
      </c>
      <c r="K3096" s="63">
        <v>0</v>
      </c>
      <c r="L3096" s="63">
        <v>0</v>
      </c>
      <c r="M3096" s="63">
        <v>9998.08</v>
      </c>
      <c r="N3096" s="62" t="s">
        <v>47</v>
      </c>
      <c r="O3096" s="14">
        <f t="shared" si="280"/>
        <v>45922.062847222223</v>
      </c>
      <c r="P3096" s="19">
        <f t="shared" si="281"/>
        <v>45922.271180555559</v>
      </c>
      <c r="Q3096" s="20" t="str">
        <f t="shared" si="282"/>
        <v>22/09/2025</v>
      </c>
      <c r="R3096" s="13" t="str">
        <f t="shared" si="283"/>
        <v>06</v>
      </c>
      <c r="S3096" s="13" t="str">
        <f t="shared" si="284"/>
        <v>Mon</v>
      </c>
    </row>
    <row r="3097" spans="1:19" x14ac:dyDescent="0.25">
      <c r="A3097" s="56">
        <v>45922.062858796293</v>
      </c>
      <c r="B3097" s="57">
        <v>444868389</v>
      </c>
      <c r="C3097" s="58" t="s">
        <v>36</v>
      </c>
      <c r="D3097" s="58" t="s">
        <v>37</v>
      </c>
      <c r="E3097" s="58" t="s">
        <v>45</v>
      </c>
      <c r="F3097" s="58" t="s">
        <v>119</v>
      </c>
      <c r="G3097" s="59">
        <v>3690.8</v>
      </c>
      <c r="H3097" s="57">
        <v>444079424</v>
      </c>
      <c r="I3097" s="59">
        <v>0</v>
      </c>
      <c r="J3097" s="59">
        <v>0</v>
      </c>
      <c r="K3097" s="59">
        <v>0</v>
      </c>
      <c r="L3097" s="59">
        <v>0</v>
      </c>
      <c r="M3097" s="59">
        <v>9998.08</v>
      </c>
      <c r="N3097" s="58" t="s">
        <v>77</v>
      </c>
      <c r="O3097" s="14">
        <f t="shared" si="280"/>
        <v>45922.062858796293</v>
      </c>
      <c r="P3097" s="19">
        <f t="shared" si="281"/>
        <v>45922.271192129629</v>
      </c>
      <c r="Q3097" s="20" t="str">
        <f t="shared" si="282"/>
        <v>22/09/2025</v>
      </c>
      <c r="R3097" s="13" t="str">
        <f t="shared" si="283"/>
        <v>06</v>
      </c>
      <c r="S3097" s="13" t="str">
        <f t="shared" si="284"/>
        <v>Mon</v>
      </c>
    </row>
    <row r="3098" spans="1:19" x14ac:dyDescent="0.25">
      <c r="A3098" s="60">
        <v>45922.06318287037</v>
      </c>
      <c r="B3098" s="61">
        <v>444868432</v>
      </c>
      <c r="C3098" s="62" t="s">
        <v>36</v>
      </c>
      <c r="D3098" s="62" t="s">
        <v>37</v>
      </c>
      <c r="E3098" s="62" t="s">
        <v>45</v>
      </c>
      <c r="F3098" s="62" t="s">
        <v>119</v>
      </c>
      <c r="G3098" s="63">
        <v>3691.29</v>
      </c>
      <c r="H3098" s="61">
        <v>444079463</v>
      </c>
      <c r="I3098" s="63">
        <v>0</v>
      </c>
      <c r="J3098" s="63">
        <v>0</v>
      </c>
      <c r="K3098" s="63">
        <v>0</v>
      </c>
      <c r="L3098" s="63">
        <v>0</v>
      </c>
      <c r="M3098" s="63">
        <v>9998.08</v>
      </c>
      <c r="N3098" s="62" t="s">
        <v>115</v>
      </c>
      <c r="O3098" s="14">
        <f t="shared" si="280"/>
        <v>45922.06318287037</v>
      </c>
      <c r="P3098" s="19">
        <f t="shared" si="281"/>
        <v>45922.271516203706</v>
      </c>
      <c r="Q3098" s="20" t="str">
        <f t="shared" si="282"/>
        <v>22/09/2025</v>
      </c>
      <c r="R3098" s="13" t="str">
        <f t="shared" si="283"/>
        <v>06</v>
      </c>
      <c r="S3098" s="13" t="str">
        <f t="shared" si="284"/>
        <v>Mon</v>
      </c>
    </row>
    <row r="3099" spans="1:19" x14ac:dyDescent="0.25">
      <c r="A3099" s="56">
        <v>45922.069444444445</v>
      </c>
      <c r="B3099" s="57">
        <v>444869341</v>
      </c>
      <c r="C3099" s="58" t="s">
        <v>36</v>
      </c>
      <c r="D3099" s="58" t="s">
        <v>37</v>
      </c>
      <c r="E3099" s="58" t="s">
        <v>45</v>
      </c>
      <c r="F3099" s="58" t="s">
        <v>119</v>
      </c>
      <c r="G3099" s="59">
        <v>3689.98</v>
      </c>
      <c r="H3099" s="57">
        <v>444080369</v>
      </c>
      <c r="I3099" s="59">
        <v>0</v>
      </c>
      <c r="J3099" s="59">
        <v>0</v>
      </c>
      <c r="K3099" s="59">
        <v>0</v>
      </c>
      <c r="L3099" s="59">
        <v>0</v>
      </c>
      <c r="M3099" s="59">
        <v>9998.08</v>
      </c>
      <c r="N3099" s="58" t="s">
        <v>74</v>
      </c>
      <c r="O3099" s="14">
        <f t="shared" si="280"/>
        <v>45922.069444444445</v>
      </c>
      <c r="P3099" s="19">
        <f t="shared" si="281"/>
        <v>45922.277777777781</v>
      </c>
      <c r="Q3099" s="20" t="str">
        <f t="shared" si="282"/>
        <v>22/09/2025</v>
      </c>
      <c r="R3099" s="13" t="str">
        <f t="shared" si="283"/>
        <v>06</v>
      </c>
      <c r="S3099" s="13" t="str">
        <f t="shared" si="284"/>
        <v>Mon</v>
      </c>
    </row>
    <row r="3100" spans="1:19" x14ac:dyDescent="0.25">
      <c r="A3100" s="60">
        <v>45922.069699074076</v>
      </c>
      <c r="B3100" s="61">
        <v>444869399</v>
      </c>
      <c r="C3100" s="62" t="s">
        <v>36</v>
      </c>
      <c r="D3100" s="62" t="s">
        <v>38</v>
      </c>
      <c r="E3100" s="62" t="s">
        <v>46</v>
      </c>
      <c r="F3100" s="62" t="s">
        <v>119</v>
      </c>
      <c r="G3100" s="63">
        <v>3689.46</v>
      </c>
      <c r="H3100" s="61">
        <v>444080427</v>
      </c>
      <c r="I3100" s="63">
        <v>0</v>
      </c>
      <c r="J3100" s="63">
        <v>0</v>
      </c>
      <c r="K3100" s="63">
        <v>0</v>
      </c>
      <c r="L3100" s="63">
        <v>2.17</v>
      </c>
      <c r="M3100" s="63">
        <v>10000.25</v>
      </c>
      <c r="N3100" s="62" t="s">
        <v>2050</v>
      </c>
      <c r="O3100" s="14">
        <f t="shared" si="280"/>
        <v>45922.069699074076</v>
      </c>
      <c r="P3100" s="19">
        <f t="shared" si="281"/>
        <v>45922.278032407412</v>
      </c>
      <c r="Q3100" s="20" t="str">
        <f t="shared" si="282"/>
        <v>22/09/2025</v>
      </c>
      <c r="R3100" s="13" t="str">
        <f t="shared" si="283"/>
        <v>06</v>
      </c>
      <c r="S3100" s="13" t="str">
        <f t="shared" si="284"/>
        <v>Mon</v>
      </c>
    </row>
    <row r="3101" spans="1:19" x14ac:dyDescent="0.25">
      <c r="A3101" s="56">
        <v>45922.069699074076</v>
      </c>
      <c r="B3101" s="57">
        <v>444869400</v>
      </c>
      <c r="C3101" s="58" t="s">
        <v>36</v>
      </c>
      <c r="D3101" s="58" t="s">
        <v>38</v>
      </c>
      <c r="E3101" s="58" t="s">
        <v>46</v>
      </c>
      <c r="F3101" s="58" t="s">
        <v>119</v>
      </c>
      <c r="G3101" s="59">
        <v>3689.46</v>
      </c>
      <c r="H3101" s="57">
        <v>444080429</v>
      </c>
      <c r="I3101" s="59">
        <v>0</v>
      </c>
      <c r="J3101" s="59">
        <v>0</v>
      </c>
      <c r="K3101" s="59">
        <v>0</v>
      </c>
      <c r="L3101" s="59">
        <v>2.06</v>
      </c>
      <c r="M3101" s="59">
        <v>10002.31</v>
      </c>
      <c r="N3101" s="58" t="s">
        <v>2050</v>
      </c>
      <c r="O3101" s="14">
        <f t="shared" si="280"/>
        <v>45922.069699074076</v>
      </c>
      <c r="P3101" s="19">
        <f t="shared" si="281"/>
        <v>45922.278032407412</v>
      </c>
      <c r="Q3101" s="20" t="str">
        <f t="shared" si="282"/>
        <v>22/09/2025</v>
      </c>
      <c r="R3101" s="13" t="str">
        <f t="shared" si="283"/>
        <v>06</v>
      </c>
      <c r="S3101" s="13" t="str">
        <f t="shared" si="284"/>
        <v>Mon</v>
      </c>
    </row>
    <row r="3102" spans="1:19" x14ac:dyDescent="0.25">
      <c r="A3102" s="60">
        <v>45922.069895833331</v>
      </c>
      <c r="B3102" s="61">
        <v>444869438</v>
      </c>
      <c r="C3102" s="62" t="s">
        <v>36</v>
      </c>
      <c r="D3102" s="62" t="s">
        <v>38</v>
      </c>
      <c r="E3102" s="62" t="s">
        <v>46</v>
      </c>
      <c r="F3102" s="62" t="s">
        <v>119</v>
      </c>
      <c r="G3102" s="63">
        <v>3689.24</v>
      </c>
      <c r="H3102" s="61">
        <v>444080464</v>
      </c>
      <c r="I3102" s="63">
        <v>0</v>
      </c>
      <c r="J3102" s="63">
        <v>0</v>
      </c>
      <c r="K3102" s="63">
        <v>0</v>
      </c>
      <c r="L3102" s="63">
        <v>-1.59</v>
      </c>
      <c r="M3102" s="63">
        <v>10000.719999999999</v>
      </c>
      <c r="N3102" s="62" t="s">
        <v>2051</v>
      </c>
      <c r="O3102" s="14">
        <f t="shared" si="280"/>
        <v>45922.069895833331</v>
      </c>
      <c r="P3102" s="19">
        <f t="shared" si="281"/>
        <v>45922.278229166666</v>
      </c>
      <c r="Q3102" s="20" t="str">
        <f t="shared" si="282"/>
        <v>22/09/2025</v>
      </c>
      <c r="R3102" s="13" t="str">
        <f t="shared" si="283"/>
        <v>06</v>
      </c>
      <c r="S3102" s="13" t="str">
        <f t="shared" si="284"/>
        <v>Mon</v>
      </c>
    </row>
    <row r="3103" spans="1:19" x14ac:dyDescent="0.25">
      <c r="A3103" s="56">
        <v>45922.070821759262</v>
      </c>
      <c r="B3103" s="57">
        <v>444869665</v>
      </c>
      <c r="C3103" s="58" t="s">
        <v>36</v>
      </c>
      <c r="D3103" s="58" t="s">
        <v>37</v>
      </c>
      <c r="E3103" s="58" t="s">
        <v>45</v>
      </c>
      <c r="F3103" s="58" t="s">
        <v>119</v>
      </c>
      <c r="G3103" s="59">
        <v>3690.09</v>
      </c>
      <c r="H3103" s="57">
        <v>444080687</v>
      </c>
      <c r="I3103" s="59">
        <v>0</v>
      </c>
      <c r="J3103" s="59">
        <v>0</v>
      </c>
      <c r="K3103" s="59">
        <v>0</v>
      </c>
      <c r="L3103" s="59">
        <v>0</v>
      </c>
      <c r="M3103" s="59">
        <v>10000.719999999999</v>
      </c>
      <c r="N3103" s="58" t="s">
        <v>76</v>
      </c>
      <c r="O3103" s="14">
        <f t="shared" si="280"/>
        <v>45922.070821759262</v>
      </c>
      <c r="P3103" s="19">
        <f t="shared" si="281"/>
        <v>45922.279155092598</v>
      </c>
      <c r="Q3103" s="20" t="str">
        <f t="shared" si="282"/>
        <v>22/09/2025</v>
      </c>
      <c r="R3103" s="13" t="str">
        <f t="shared" si="283"/>
        <v>06</v>
      </c>
      <c r="S3103" s="13" t="str">
        <f t="shared" si="284"/>
        <v>Mon</v>
      </c>
    </row>
    <row r="3104" spans="1:19" x14ac:dyDescent="0.25">
      <c r="A3104" s="60">
        <v>45922.070833333331</v>
      </c>
      <c r="B3104" s="61">
        <v>444869666</v>
      </c>
      <c r="C3104" s="62" t="s">
        <v>36</v>
      </c>
      <c r="D3104" s="62" t="s">
        <v>37</v>
      </c>
      <c r="E3104" s="62" t="s">
        <v>45</v>
      </c>
      <c r="F3104" s="62" t="s">
        <v>119</v>
      </c>
      <c r="G3104" s="63">
        <v>3690.06</v>
      </c>
      <c r="H3104" s="61">
        <v>444080688</v>
      </c>
      <c r="I3104" s="63">
        <v>0</v>
      </c>
      <c r="J3104" s="63">
        <v>0</v>
      </c>
      <c r="K3104" s="63">
        <v>0</v>
      </c>
      <c r="L3104" s="63">
        <v>0</v>
      </c>
      <c r="M3104" s="63">
        <v>10000.719999999999</v>
      </c>
      <c r="N3104" s="62" t="s">
        <v>75</v>
      </c>
      <c r="O3104" s="14">
        <f t="shared" si="280"/>
        <v>45922.070833333331</v>
      </c>
      <c r="P3104" s="19">
        <f t="shared" si="281"/>
        <v>45922.279166666667</v>
      </c>
      <c r="Q3104" s="20" t="str">
        <f t="shared" si="282"/>
        <v>22/09/2025</v>
      </c>
      <c r="R3104" s="13" t="str">
        <f t="shared" si="283"/>
        <v>06</v>
      </c>
      <c r="S3104" s="13" t="str">
        <f t="shared" si="284"/>
        <v>Mon</v>
      </c>
    </row>
    <row r="3105" spans="1:19" x14ac:dyDescent="0.25">
      <c r="A3105" s="56">
        <v>45922.078576388885</v>
      </c>
      <c r="B3105" s="57">
        <v>444872053</v>
      </c>
      <c r="C3105" s="58" t="s">
        <v>36</v>
      </c>
      <c r="D3105" s="58" t="s">
        <v>38</v>
      </c>
      <c r="E3105" s="58" t="s">
        <v>45</v>
      </c>
      <c r="F3105" s="58" t="s">
        <v>119</v>
      </c>
      <c r="G3105" s="59">
        <v>3688.96</v>
      </c>
      <c r="H3105" s="57">
        <v>444083050</v>
      </c>
      <c r="I3105" s="59">
        <v>0</v>
      </c>
      <c r="J3105" s="59">
        <v>0</v>
      </c>
      <c r="K3105" s="59">
        <v>0</v>
      </c>
      <c r="L3105" s="59">
        <v>0</v>
      </c>
      <c r="M3105" s="59">
        <v>10000.719999999999</v>
      </c>
      <c r="N3105" s="58" t="s">
        <v>108</v>
      </c>
      <c r="O3105" s="14">
        <f t="shared" si="280"/>
        <v>45922.078576388885</v>
      </c>
      <c r="P3105" s="19">
        <f t="shared" si="281"/>
        <v>45922.286909722221</v>
      </c>
      <c r="Q3105" s="20" t="str">
        <f t="shared" si="282"/>
        <v>22/09/2025</v>
      </c>
      <c r="R3105" s="13" t="str">
        <f t="shared" si="283"/>
        <v>06</v>
      </c>
      <c r="S3105" s="13" t="str">
        <f t="shared" si="284"/>
        <v>Mon</v>
      </c>
    </row>
    <row r="3106" spans="1:19" x14ac:dyDescent="0.25">
      <c r="A3106" s="60">
        <v>45922.080520833333</v>
      </c>
      <c r="B3106" s="61">
        <v>444872415</v>
      </c>
      <c r="C3106" s="62" t="s">
        <v>36</v>
      </c>
      <c r="D3106" s="62" t="s">
        <v>38</v>
      </c>
      <c r="E3106" s="62" t="s">
        <v>46</v>
      </c>
      <c r="F3106" s="62" t="s">
        <v>119</v>
      </c>
      <c r="G3106" s="63">
        <v>3688.03</v>
      </c>
      <c r="H3106" s="61">
        <v>444083414</v>
      </c>
      <c r="I3106" s="63">
        <v>0</v>
      </c>
      <c r="J3106" s="63">
        <v>0</v>
      </c>
      <c r="K3106" s="63">
        <v>0</v>
      </c>
      <c r="L3106" s="63">
        <v>-3.41</v>
      </c>
      <c r="M3106" s="63">
        <v>9997.31</v>
      </c>
      <c r="N3106" s="62" t="s">
        <v>2052</v>
      </c>
      <c r="O3106" s="14">
        <f t="shared" si="280"/>
        <v>45922.080520833333</v>
      </c>
      <c r="P3106" s="19">
        <f t="shared" si="281"/>
        <v>45922.288854166669</v>
      </c>
      <c r="Q3106" s="20" t="str">
        <f t="shared" si="282"/>
        <v>22/09/2025</v>
      </c>
      <c r="R3106" s="13" t="str">
        <f t="shared" si="283"/>
        <v>06</v>
      </c>
      <c r="S3106" s="13" t="str">
        <f t="shared" si="284"/>
        <v>Mon</v>
      </c>
    </row>
    <row r="3107" spans="1:19" x14ac:dyDescent="0.25">
      <c r="A3107" s="56">
        <v>45922.080520833333</v>
      </c>
      <c r="B3107" s="57">
        <v>444872417</v>
      </c>
      <c r="C3107" s="58" t="s">
        <v>36</v>
      </c>
      <c r="D3107" s="58" t="s">
        <v>38</v>
      </c>
      <c r="E3107" s="58" t="s">
        <v>46</v>
      </c>
      <c r="F3107" s="58" t="s">
        <v>119</v>
      </c>
      <c r="G3107" s="59">
        <v>3688.03</v>
      </c>
      <c r="H3107" s="57">
        <v>444083415</v>
      </c>
      <c r="I3107" s="59">
        <v>0</v>
      </c>
      <c r="J3107" s="59">
        <v>0</v>
      </c>
      <c r="K3107" s="59">
        <v>0</v>
      </c>
      <c r="L3107" s="59">
        <v>-3.42</v>
      </c>
      <c r="M3107" s="59">
        <v>9993.89</v>
      </c>
      <c r="N3107" s="58" t="s">
        <v>2052</v>
      </c>
      <c r="O3107" s="14">
        <f t="shared" si="280"/>
        <v>45922.080520833333</v>
      </c>
      <c r="P3107" s="19">
        <f t="shared" si="281"/>
        <v>45922.288854166669</v>
      </c>
      <c r="Q3107" s="20" t="str">
        <f t="shared" si="282"/>
        <v>22/09/2025</v>
      </c>
      <c r="R3107" s="13" t="str">
        <f t="shared" si="283"/>
        <v>06</v>
      </c>
      <c r="S3107" s="13" t="str">
        <f t="shared" si="284"/>
        <v>Mon</v>
      </c>
    </row>
    <row r="3108" spans="1:19" x14ac:dyDescent="0.25">
      <c r="A3108" s="60">
        <v>45922.080520833333</v>
      </c>
      <c r="B3108" s="61">
        <v>444872418</v>
      </c>
      <c r="C3108" s="62" t="s">
        <v>36</v>
      </c>
      <c r="D3108" s="62" t="s">
        <v>38</v>
      </c>
      <c r="E3108" s="62" t="s">
        <v>46</v>
      </c>
      <c r="F3108" s="62" t="s">
        <v>119</v>
      </c>
      <c r="G3108" s="63">
        <v>3688.03</v>
      </c>
      <c r="H3108" s="61">
        <v>444083416</v>
      </c>
      <c r="I3108" s="63">
        <v>0</v>
      </c>
      <c r="J3108" s="63">
        <v>0</v>
      </c>
      <c r="K3108" s="63">
        <v>0</v>
      </c>
      <c r="L3108" s="63">
        <v>-2.8</v>
      </c>
      <c r="M3108" s="63">
        <v>9991.09</v>
      </c>
      <c r="N3108" s="62" t="s">
        <v>2053</v>
      </c>
      <c r="O3108" s="14">
        <f t="shared" si="280"/>
        <v>45922.080520833333</v>
      </c>
      <c r="P3108" s="19">
        <f t="shared" si="281"/>
        <v>45922.288854166669</v>
      </c>
      <c r="Q3108" s="20" t="str">
        <f t="shared" si="282"/>
        <v>22/09/2025</v>
      </c>
      <c r="R3108" s="13" t="str">
        <f t="shared" si="283"/>
        <v>06</v>
      </c>
      <c r="S3108" s="13" t="str">
        <f t="shared" si="284"/>
        <v>Mon</v>
      </c>
    </row>
    <row r="3109" spans="1:19" x14ac:dyDescent="0.25">
      <c r="A3109" s="56">
        <v>45922.080520833333</v>
      </c>
      <c r="B3109" s="57">
        <v>444872419</v>
      </c>
      <c r="C3109" s="58" t="s">
        <v>36</v>
      </c>
      <c r="D3109" s="58" t="s">
        <v>38</v>
      </c>
      <c r="E3109" s="58" t="s">
        <v>46</v>
      </c>
      <c r="F3109" s="58" t="s">
        <v>119</v>
      </c>
      <c r="G3109" s="59">
        <v>3688.03</v>
      </c>
      <c r="H3109" s="57">
        <v>444083417</v>
      </c>
      <c r="I3109" s="59">
        <v>0</v>
      </c>
      <c r="J3109" s="59">
        <v>0</v>
      </c>
      <c r="K3109" s="59">
        <v>0</v>
      </c>
      <c r="L3109" s="59">
        <v>-3.26</v>
      </c>
      <c r="M3109" s="59">
        <v>9987.83</v>
      </c>
      <c r="N3109" s="58" t="s">
        <v>2054</v>
      </c>
      <c r="O3109" s="14">
        <f t="shared" si="280"/>
        <v>45922.080520833333</v>
      </c>
      <c r="P3109" s="19">
        <f t="shared" si="281"/>
        <v>45922.288854166669</v>
      </c>
      <c r="Q3109" s="20" t="str">
        <f t="shared" si="282"/>
        <v>22/09/2025</v>
      </c>
      <c r="R3109" s="13" t="str">
        <f t="shared" si="283"/>
        <v>06</v>
      </c>
      <c r="S3109" s="13" t="str">
        <f t="shared" si="284"/>
        <v>Mon</v>
      </c>
    </row>
    <row r="3110" spans="1:19" x14ac:dyDescent="0.25">
      <c r="A3110" s="60">
        <v>45922.080659722225</v>
      </c>
      <c r="B3110" s="61">
        <v>444872528</v>
      </c>
      <c r="C3110" s="62" t="s">
        <v>36</v>
      </c>
      <c r="D3110" s="62" t="s">
        <v>38</v>
      </c>
      <c r="E3110" s="62" t="s">
        <v>45</v>
      </c>
      <c r="F3110" s="62" t="s">
        <v>119</v>
      </c>
      <c r="G3110" s="63">
        <v>3688.43</v>
      </c>
      <c r="H3110" s="61">
        <v>444083526</v>
      </c>
      <c r="I3110" s="63">
        <v>0</v>
      </c>
      <c r="J3110" s="63">
        <v>0</v>
      </c>
      <c r="K3110" s="63">
        <v>0</v>
      </c>
      <c r="L3110" s="63">
        <v>0</v>
      </c>
      <c r="M3110" s="63">
        <v>9987.83</v>
      </c>
      <c r="N3110" s="62" t="s">
        <v>118</v>
      </c>
      <c r="O3110" s="14">
        <f t="shared" si="280"/>
        <v>45922.080659722225</v>
      </c>
      <c r="P3110" s="19">
        <f t="shared" si="281"/>
        <v>45922.288993055561</v>
      </c>
      <c r="Q3110" s="20" t="str">
        <f t="shared" si="282"/>
        <v>22/09/2025</v>
      </c>
      <c r="R3110" s="13" t="str">
        <f t="shared" si="283"/>
        <v>06</v>
      </c>
      <c r="S3110" s="13" t="str">
        <f t="shared" si="284"/>
        <v>Mon</v>
      </c>
    </row>
    <row r="3111" spans="1:19" x14ac:dyDescent="0.25">
      <c r="A3111" s="56">
        <v>45922.080659722225</v>
      </c>
      <c r="B3111" s="57">
        <v>444872529</v>
      </c>
      <c r="C3111" s="58" t="s">
        <v>36</v>
      </c>
      <c r="D3111" s="58" t="s">
        <v>38</v>
      </c>
      <c r="E3111" s="58" t="s">
        <v>45</v>
      </c>
      <c r="F3111" s="58" t="s">
        <v>119</v>
      </c>
      <c r="G3111" s="59">
        <v>3688.43</v>
      </c>
      <c r="H3111" s="57">
        <v>444083527</v>
      </c>
      <c r="I3111" s="59">
        <v>0</v>
      </c>
      <c r="J3111" s="59">
        <v>0</v>
      </c>
      <c r="K3111" s="59">
        <v>0</v>
      </c>
      <c r="L3111" s="59">
        <v>0</v>
      </c>
      <c r="M3111" s="59">
        <v>9987.83</v>
      </c>
      <c r="N3111" s="58" t="s">
        <v>115</v>
      </c>
      <c r="O3111" s="14">
        <f t="shared" si="280"/>
        <v>45922.080659722225</v>
      </c>
      <c r="P3111" s="19">
        <f t="shared" si="281"/>
        <v>45922.288993055561</v>
      </c>
      <c r="Q3111" s="20" t="str">
        <f t="shared" si="282"/>
        <v>22/09/2025</v>
      </c>
      <c r="R3111" s="13" t="str">
        <f t="shared" si="283"/>
        <v>06</v>
      </c>
      <c r="S3111" s="13" t="str">
        <f t="shared" si="284"/>
        <v>Mon</v>
      </c>
    </row>
    <row r="3112" spans="1:19" x14ac:dyDescent="0.25">
      <c r="A3112" s="60">
        <v>45922.081354166665</v>
      </c>
      <c r="B3112" s="61">
        <v>444872624</v>
      </c>
      <c r="C3112" s="62" t="s">
        <v>36</v>
      </c>
      <c r="D3112" s="62" t="s">
        <v>38</v>
      </c>
      <c r="E3112" s="62" t="s">
        <v>45</v>
      </c>
      <c r="F3112" s="62" t="s">
        <v>119</v>
      </c>
      <c r="G3112" s="63">
        <v>3688.47</v>
      </c>
      <c r="H3112" s="61">
        <v>444083623</v>
      </c>
      <c r="I3112" s="63">
        <v>0</v>
      </c>
      <c r="J3112" s="63">
        <v>0</v>
      </c>
      <c r="K3112" s="63">
        <v>0</v>
      </c>
      <c r="L3112" s="63">
        <v>0</v>
      </c>
      <c r="M3112" s="63">
        <v>9987.83</v>
      </c>
      <c r="N3112" s="62" t="s">
        <v>2055</v>
      </c>
      <c r="O3112" s="14">
        <f t="shared" si="280"/>
        <v>45922.081354166665</v>
      </c>
      <c r="P3112" s="19">
        <f t="shared" si="281"/>
        <v>45922.289687500001</v>
      </c>
      <c r="Q3112" s="20" t="str">
        <f t="shared" si="282"/>
        <v>22/09/2025</v>
      </c>
      <c r="R3112" s="13" t="str">
        <f t="shared" si="283"/>
        <v>06</v>
      </c>
      <c r="S3112" s="13" t="str">
        <f t="shared" si="284"/>
        <v>Mon</v>
      </c>
    </row>
    <row r="3113" spans="1:19" x14ac:dyDescent="0.25">
      <c r="A3113" s="56">
        <v>45922.081354166665</v>
      </c>
      <c r="B3113" s="57">
        <v>444872627</v>
      </c>
      <c r="C3113" s="58" t="s">
        <v>36</v>
      </c>
      <c r="D3113" s="58" t="s">
        <v>38</v>
      </c>
      <c r="E3113" s="58" t="s">
        <v>45</v>
      </c>
      <c r="F3113" s="58" t="s">
        <v>119</v>
      </c>
      <c r="G3113" s="59">
        <v>3688.47</v>
      </c>
      <c r="H3113" s="57">
        <v>444083626</v>
      </c>
      <c r="I3113" s="59">
        <v>0</v>
      </c>
      <c r="J3113" s="59">
        <v>0</v>
      </c>
      <c r="K3113" s="59">
        <v>0</v>
      </c>
      <c r="L3113" s="59">
        <v>0</v>
      </c>
      <c r="M3113" s="59">
        <v>9987.83</v>
      </c>
      <c r="N3113" s="58" t="s">
        <v>1971</v>
      </c>
      <c r="O3113" s="14">
        <f t="shared" si="280"/>
        <v>45922.081354166665</v>
      </c>
      <c r="P3113" s="19">
        <f t="shared" si="281"/>
        <v>45922.289687500001</v>
      </c>
      <c r="Q3113" s="20" t="str">
        <f t="shared" si="282"/>
        <v>22/09/2025</v>
      </c>
      <c r="R3113" s="13" t="str">
        <f t="shared" si="283"/>
        <v>06</v>
      </c>
      <c r="S3113" s="13" t="str">
        <f t="shared" si="284"/>
        <v>Mon</v>
      </c>
    </row>
    <row r="3114" spans="1:19" x14ac:dyDescent="0.25">
      <c r="A3114" s="60">
        <v>45922.081365740742</v>
      </c>
      <c r="B3114" s="61">
        <v>444872630</v>
      </c>
      <c r="C3114" s="62" t="s">
        <v>36</v>
      </c>
      <c r="D3114" s="62" t="s">
        <v>38</v>
      </c>
      <c r="E3114" s="62" t="s">
        <v>45</v>
      </c>
      <c r="F3114" s="62" t="s">
        <v>119</v>
      </c>
      <c r="G3114" s="63">
        <v>3688.47</v>
      </c>
      <c r="H3114" s="61">
        <v>444083629</v>
      </c>
      <c r="I3114" s="63">
        <v>0</v>
      </c>
      <c r="J3114" s="63">
        <v>0</v>
      </c>
      <c r="K3114" s="63">
        <v>0</v>
      </c>
      <c r="L3114" s="63">
        <v>0</v>
      </c>
      <c r="M3114" s="63">
        <v>9987.83</v>
      </c>
      <c r="N3114" s="62" t="s">
        <v>48</v>
      </c>
      <c r="O3114" s="14">
        <f t="shared" si="280"/>
        <v>45922.081365740742</v>
      </c>
      <c r="P3114" s="19">
        <f t="shared" si="281"/>
        <v>45922.289699074077</v>
      </c>
      <c r="Q3114" s="20" t="str">
        <f t="shared" si="282"/>
        <v>22/09/2025</v>
      </c>
      <c r="R3114" s="13" t="str">
        <f t="shared" si="283"/>
        <v>06</v>
      </c>
      <c r="S3114" s="13" t="str">
        <f t="shared" si="284"/>
        <v>Mon</v>
      </c>
    </row>
    <row r="3115" spans="1:19" x14ac:dyDescent="0.25">
      <c r="A3115" s="56">
        <v>45922.081365740742</v>
      </c>
      <c r="B3115" s="57">
        <v>444872632</v>
      </c>
      <c r="C3115" s="58" t="s">
        <v>36</v>
      </c>
      <c r="D3115" s="58" t="s">
        <v>38</v>
      </c>
      <c r="E3115" s="58" t="s">
        <v>45</v>
      </c>
      <c r="F3115" s="58" t="s">
        <v>119</v>
      </c>
      <c r="G3115" s="59">
        <v>3688.47</v>
      </c>
      <c r="H3115" s="57">
        <v>444083631</v>
      </c>
      <c r="I3115" s="59">
        <v>0</v>
      </c>
      <c r="J3115" s="59">
        <v>0</v>
      </c>
      <c r="K3115" s="59">
        <v>0</v>
      </c>
      <c r="L3115" s="59">
        <v>0</v>
      </c>
      <c r="M3115" s="59">
        <v>9987.83</v>
      </c>
      <c r="N3115" s="58" t="s">
        <v>2056</v>
      </c>
      <c r="O3115" s="14">
        <f t="shared" si="280"/>
        <v>45922.081365740742</v>
      </c>
      <c r="P3115" s="19">
        <f t="shared" si="281"/>
        <v>45922.289699074077</v>
      </c>
      <c r="Q3115" s="20" t="str">
        <f t="shared" si="282"/>
        <v>22/09/2025</v>
      </c>
      <c r="R3115" s="13" t="str">
        <f t="shared" si="283"/>
        <v>06</v>
      </c>
      <c r="S3115" s="13" t="str">
        <f t="shared" si="284"/>
        <v>Mon</v>
      </c>
    </row>
    <row r="3116" spans="1:19" x14ac:dyDescent="0.25">
      <c r="A3116" s="60">
        <v>45922.081620370373</v>
      </c>
      <c r="B3116" s="61">
        <v>444872691</v>
      </c>
      <c r="C3116" s="62" t="s">
        <v>36</v>
      </c>
      <c r="D3116" s="62" t="s">
        <v>38</v>
      </c>
      <c r="E3116" s="62" t="s">
        <v>46</v>
      </c>
      <c r="F3116" s="62" t="s">
        <v>119</v>
      </c>
      <c r="G3116" s="63">
        <v>3687.82</v>
      </c>
      <c r="H3116" s="61">
        <v>444083690</v>
      </c>
      <c r="I3116" s="63">
        <v>0</v>
      </c>
      <c r="J3116" s="63">
        <v>0</v>
      </c>
      <c r="K3116" s="63">
        <v>0</v>
      </c>
      <c r="L3116" s="63">
        <v>-3.01</v>
      </c>
      <c r="M3116" s="63">
        <v>9984.82</v>
      </c>
      <c r="N3116" s="62" t="s">
        <v>2057</v>
      </c>
      <c r="O3116" s="14">
        <f t="shared" si="280"/>
        <v>45922.081620370373</v>
      </c>
      <c r="P3116" s="19">
        <f t="shared" si="281"/>
        <v>45922.289953703708</v>
      </c>
      <c r="Q3116" s="20" t="str">
        <f t="shared" si="282"/>
        <v>22/09/2025</v>
      </c>
      <c r="R3116" s="13" t="str">
        <f t="shared" si="283"/>
        <v>06</v>
      </c>
      <c r="S3116" s="13" t="str">
        <f t="shared" si="284"/>
        <v>Mon</v>
      </c>
    </row>
    <row r="3117" spans="1:19" x14ac:dyDescent="0.25">
      <c r="A3117" s="56">
        <v>45922.081620370373</v>
      </c>
      <c r="B3117" s="57">
        <v>444872692</v>
      </c>
      <c r="C3117" s="58" t="s">
        <v>36</v>
      </c>
      <c r="D3117" s="58" t="s">
        <v>38</v>
      </c>
      <c r="E3117" s="58" t="s">
        <v>46</v>
      </c>
      <c r="F3117" s="58" t="s">
        <v>119</v>
      </c>
      <c r="G3117" s="59">
        <v>3687.82</v>
      </c>
      <c r="H3117" s="57">
        <v>444083691</v>
      </c>
      <c r="I3117" s="59">
        <v>0</v>
      </c>
      <c r="J3117" s="59">
        <v>0</v>
      </c>
      <c r="K3117" s="59">
        <v>0</v>
      </c>
      <c r="L3117" s="59">
        <v>-3.01</v>
      </c>
      <c r="M3117" s="59">
        <v>9981.81</v>
      </c>
      <c r="N3117" s="58" t="s">
        <v>2057</v>
      </c>
      <c r="O3117" s="14">
        <f t="shared" si="280"/>
        <v>45922.081620370373</v>
      </c>
      <c r="P3117" s="19">
        <f t="shared" si="281"/>
        <v>45922.289953703708</v>
      </c>
      <c r="Q3117" s="20" t="str">
        <f t="shared" si="282"/>
        <v>22/09/2025</v>
      </c>
      <c r="R3117" s="13" t="str">
        <f t="shared" si="283"/>
        <v>06</v>
      </c>
      <c r="S3117" s="13" t="str">
        <f t="shared" si="284"/>
        <v>Mon</v>
      </c>
    </row>
    <row r="3118" spans="1:19" x14ac:dyDescent="0.25">
      <c r="A3118" s="60">
        <v>45922.081620370373</v>
      </c>
      <c r="B3118" s="61">
        <v>444872693</v>
      </c>
      <c r="C3118" s="62" t="s">
        <v>36</v>
      </c>
      <c r="D3118" s="62" t="s">
        <v>38</v>
      </c>
      <c r="E3118" s="62" t="s">
        <v>46</v>
      </c>
      <c r="F3118" s="62" t="s">
        <v>119</v>
      </c>
      <c r="G3118" s="63">
        <v>3687.82</v>
      </c>
      <c r="H3118" s="61">
        <v>444083692</v>
      </c>
      <c r="I3118" s="63">
        <v>0</v>
      </c>
      <c r="J3118" s="63">
        <v>0</v>
      </c>
      <c r="K3118" s="63">
        <v>0</v>
      </c>
      <c r="L3118" s="63">
        <v>-3.01</v>
      </c>
      <c r="M3118" s="63">
        <v>9978.7999999999993</v>
      </c>
      <c r="N3118" s="62" t="s">
        <v>2057</v>
      </c>
      <c r="O3118" s="14">
        <f t="shared" si="280"/>
        <v>45922.081620370373</v>
      </c>
      <c r="P3118" s="19">
        <f t="shared" si="281"/>
        <v>45922.289953703708</v>
      </c>
      <c r="Q3118" s="20" t="str">
        <f t="shared" si="282"/>
        <v>22/09/2025</v>
      </c>
      <c r="R3118" s="13" t="str">
        <f t="shared" si="283"/>
        <v>06</v>
      </c>
      <c r="S3118" s="13" t="str">
        <f t="shared" si="284"/>
        <v>Mon</v>
      </c>
    </row>
    <row r="3119" spans="1:19" x14ac:dyDescent="0.25">
      <c r="A3119" s="56">
        <v>45922.081620370373</v>
      </c>
      <c r="B3119" s="57">
        <v>444872694</v>
      </c>
      <c r="C3119" s="58" t="s">
        <v>36</v>
      </c>
      <c r="D3119" s="58" t="s">
        <v>38</v>
      </c>
      <c r="E3119" s="58" t="s">
        <v>46</v>
      </c>
      <c r="F3119" s="58" t="s">
        <v>119</v>
      </c>
      <c r="G3119" s="59">
        <v>3687.82</v>
      </c>
      <c r="H3119" s="57">
        <v>444083693</v>
      </c>
      <c r="I3119" s="59">
        <v>0</v>
      </c>
      <c r="J3119" s="59">
        <v>0</v>
      </c>
      <c r="K3119" s="59">
        <v>0</v>
      </c>
      <c r="L3119" s="59">
        <v>-3.01</v>
      </c>
      <c r="M3119" s="59">
        <v>9975.7900000000009</v>
      </c>
      <c r="N3119" s="58" t="s">
        <v>2057</v>
      </c>
      <c r="O3119" s="14">
        <f t="shared" si="280"/>
        <v>45922.081620370373</v>
      </c>
      <c r="P3119" s="19">
        <f t="shared" si="281"/>
        <v>45922.289953703708</v>
      </c>
      <c r="Q3119" s="20" t="str">
        <f t="shared" si="282"/>
        <v>22/09/2025</v>
      </c>
      <c r="R3119" s="13" t="str">
        <f t="shared" si="283"/>
        <v>06</v>
      </c>
      <c r="S3119" s="13" t="str">
        <f t="shared" si="284"/>
        <v>Mon</v>
      </c>
    </row>
    <row r="3120" spans="1:19" x14ac:dyDescent="0.25">
      <c r="A3120" s="60">
        <v>45922.081620370373</v>
      </c>
      <c r="B3120" s="61">
        <v>444872695</v>
      </c>
      <c r="C3120" s="62" t="s">
        <v>36</v>
      </c>
      <c r="D3120" s="62" t="s">
        <v>38</v>
      </c>
      <c r="E3120" s="62" t="s">
        <v>46</v>
      </c>
      <c r="F3120" s="62" t="s">
        <v>119</v>
      </c>
      <c r="G3120" s="63">
        <v>3687.82</v>
      </c>
      <c r="H3120" s="61">
        <v>444083694</v>
      </c>
      <c r="I3120" s="63">
        <v>0</v>
      </c>
      <c r="J3120" s="63">
        <v>0</v>
      </c>
      <c r="K3120" s="63">
        <v>0</v>
      </c>
      <c r="L3120" s="63">
        <v>-3.01</v>
      </c>
      <c r="M3120" s="63">
        <v>9972.7800000000007</v>
      </c>
      <c r="N3120" s="62" t="s">
        <v>2057</v>
      </c>
      <c r="O3120" s="14">
        <f t="shared" si="280"/>
        <v>45922.081620370373</v>
      </c>
      <c r="P3120" s="19">
        <f t="shared" si="281"/>
        <v>45922.289953703708</v>
      </c>
      <c r="Q3120" s="20" t="str">
        <f t="shared" si="282"/>
        <v>22/09/2025</v>
      </c>
      <c r="R3120" s="13" t="str">
        <f t="shared" si="283"/>
        <v>06</v>
      </c>
      <c r="S3120" s="13" t="str">
        <f t="shared" si="284"/>
        <v>Mon</v>
      </c>
    </row>
    <row r="3121" spans="1:19" x14ac:dyDescent="0.25">
      <c r="A3121" s="56">
        <v>45922.081620370373</v>
      </c>
      <c r="B3121" s="57">
        <v>444872696</v>
      </c>
      <c r="C3121" s="58" t="s">
        <v>36</v>
      </c>
      <c r="D3121" s="58" t="s">
        <v>38</v>
      </c>
      <c r="E3121" s="58" t="s">
        <v>46</v>
      </c>
      <c r="F3121" s="58" t="s">
        <v>119</v>
      </c>
      <c r="G3121" s="59">
        <v>3687.82</v>
      </c>
      <c r="H3121" s="57">
        <v>444083695</v>
      </c>
      <c r="I3121" s="59">
        <v>0</v>
      </c>
      <c r="J3121" s="59">
        <v>0</v>
      </c>
      <c r="K3121" s="59">
        <v>0</v>
      </c>
      <c r="L3121" s="59">
        <v>-2.98</v>
      </c>
      <c r="M3121" s="59">
        <v>9969.7999999999993</v>
      </c>
      <c r="N3121" s="58" t="s">
        <v>2057</v>
      </c>
      <c r="O3121" s="14">
        <f t="shared" si="280"/>
        <v>45922.081620370373</v>
      </c>
      <c r="P3121" s="19">
        <f t="shared" si="281"/>
        <v>45922.289953703708</v>
      </c>
      <c r="Q3121" s="20" t="str">
        <f t="shared" si="282"/>
        <v>22/09/2025</v>
      </c>
      <c r="R3121" s="13" t="str">
        <f t="shared" si="283"/>
        <v>06</v>
      </c>
      <c r="S3121" s="13" t="str">
        <f t="shared" si="284"/>
        <v>Mon</v>
      </c>
    </row>
    <row r="3122" spans="1:19" x14ac:dyDescent="0.25">
      <c r="A3122" s="60">
        <v>45922.082048611112</v>
      </c>
      <c r="B3122" s="61">
        <v>444872831</v>
      </c>
      <c r="C3122" s="62" t="s">
        <v>36</v>
      </c>
      <c r="D3122" s="62" t="s">
        <v>38</v>
      </c>
      <c r="E3122" s="62" t="s">
        <v>45</v>
      </c>
      <c r="F3122" s="62" t="s">
        <v>119</v>
      </c>
      <c r="G3122" s="63">
        <v>3688.46</v>
      </c>
      <c r="H3122" s="61">
        <v>444083827</v>
      </c>
      <c r="I3122" s="63">
        <v>0</v>
      </c>
      <c r="J3122" s="63">
        <v>0</v>
      </c>
      <c r="K3122" s="63">
        <v>0</v>
      </c>
      <c r="L3122" s="63">
        <v>0</v>
      </c>
      <c r="M3122" s="63">
        <v>9969.7999999999993</v>
      </c>
      <c r="N3122" s="62" t="s">
        <v>47</v>
      </c>
      <c r="O3122" s="14">
        <f t="shared" si="280"/>
        <v>45922.082048611112</v>
      </c>
      <c r="P3122" s="19">
        <f t="shared" si="281"/>
        <v>45922.290381944447</v>
      </c>
      <c r="Q3122" s="20" t="str">
        <f t="shared" si="282"/>
        <v>22/09/2025</v>
      </c>
      <c r="R3122" s="13" t="str">
        <f t="shared" si="283"/>
        <v>06</v>
      </c>
      <c r="S3122" s="13" t="str">
        <f t="shared" si="284"/>
        <v>Mon</v>
      </c>
    </row>
    <row r="3123" spans="1:19" x14ac:dyDescent="0.25">
      <c r="A3123" s="56">
        <v>45922.082048611112</v>
      </c>
      <c r="B3123" s="57">
        <v>444872834</v>
      </c>
      <c r="C3123" s="58" t="s">
        <v>36</v>
      </c>
      <c r="D3123" s="58" t="s">
        <v>38</v>
      </c>
      <c r="E3123" s="58" t="s">
        <v>45</v>
      </c>
      <c r="F3123" s="58" t="s">
        <v>119</v>
      </c>
      <c r="G3123" s="59">
        <v>3688.46</v>
      </c>
      <c r="H3123" s="57">
        <v>444083830</v>
      </c>
      <c r="I3123" s="59">
        <v>0</v>
      </c>
      <c r="J3123" s="59">
        <v>0</v>
      </c>
      <c r="K3123" s="59">
        <v>0</v>
      </c>
      <c r="L3123" s="59">
        <v>0</v>
      </c>
      <c r="M3123" s="59">
        <v>9969.7999999999993</v>
      </c>
      <c r="N3123" s="58" t="s">
        <v>107</v>
      </c>
      <c r="O3123" s="14">
        <f t="shared" si="280"/>
        <v>45922.082048611112</v>
      </c>
      <c r="P3123" s="19">
        <f t="shared" si="281"/>
        <v>45922.290381944447</v>
      </c>
      <c r="Q3123" s="20" t="str">
        <f t="shared" si="282"/>
        <v>22/09/2025</v>
      </c>
      <c r="R3123" s="13" t="str">
        <f t="shared" si="283"/>
        <v>06</v>
      </c>
      <c r="S3123" s="13" t="str">
        <f t="shared" si="284"/>
        <v>Mon</v>
      </c>
    </row>
    <row r="3124" spans="1:19" x14ac:dyDescent="0.25">
      <c r="A3124" s="60">
        <v>45922.082060185188</v>
      </c>
      <c r="B3124" s="61">
        <v>444872835</v>
      </c>
      <c r="C3124" s="62" t="s">
        <v>36</v>
      </c>
      <c r="D3124" s="62" t="s">
        <v>38</v>
      </c>
      <c r="E3124" s="62" t="s">
        <v>45</v>
      </c>
      <c r="F3124" s="62" t="s">
        <v>119</v>
      </c>
      <c r="G3124" s="63">
        <v>3688.46</v>
      </c>
      <c r="H3124" s="61">
        <v>444083831</v>
      </c>
      <c r="I3124" s="63">
        <v>0</v>
      </c>
      <c r="J3124" s="63">
        <v>0</v>
      </c>
      <c r="K3124" s="63">
        <v>0</v>
      </c>
      <c r="L3124" s="63">
        <v>0</v>
      </c>
      <c r="M3124" s="63">
        <v>9969.7999999999993</v>
      </c>
      <c r="N3124" s="62" t="s">
        <v>77</v>
      </c>
      <c r="O3124" s="14">
        <f t="shared" si="280"/>
        <v>45922.082060185188</v>
      </c>
      <c r="P3124" s="19">
        <f t="shared" si="281"/>
        <v>45922.290393518524</v>
      </c>
      <c r="Q3124" s="20" t="str">
        <f t="shared" si="282"/>
        <v>22/09/2025</v>
      </c>
      <c r="R3124" s="13" t="str">
        <f t="shared" si="283"/>
        <v>06</v>
      </c>
      <c r="S3124" s="13" t="str">
        <f t="shared" si="284"/>
        <v>Mon</v>
      </c>
    </row>
    <row r="3125" spans="1:19" x14ac:dyDescent="0.25">
      <c r="A3125" s="56">
        <v>45922.082060185188</v>
      </c>
      <c r="B3125" s="57">
        <v>444872836</v>
      </c>
      <c r="C3125" s="58" t="s">
        <v>36</v>
      </c>
      <c r="D3125" s="58" t="s">
        <v>38</v>
      </c>
      <c r="E3125" s="58" t="s">
        <v>45</v>
      </c>
      <c r="F3125" s="58" t="s">
        <v>119</v>
      </c>
      <c r="G3125" s="59">
        <v>3688.46</v>
      </c>
      <c r="H3125" s="57">
        <v>444083832</v>
      </c>
      <c r="I3125" s="59">
        <v>0</v>
      </c>
      <c r="J3125" s="59">
        <v>0</v>
      </c>
      <c r="K3125" s="59">
        <v>0</v>
      </c>
      <c r="L3125" s="59">
        <v>0</v>
      </c>
      <c r="M3125" s="59">
        <v>9969.7999999999993</v>
      </c>
      <c r="N3125" s="58" t="s">
        <v>113</v>
      </c>
      <c r="O3125" s="14">
        <f t="shared" si="280"/>
        <v>45922.082060185188</v>
      </c>
      <c r="P3125" s="19">
        <f t="shared" si="281"/>
        <v>45922.290393518524</v>
      </c>
      <c r="Q3125" s="20" t="str">
        <f t="shared" si="282"/>
        <v>22/09/2025</v>
      </c>
      <c r="R3125" s="13" t="str">
        <f t="shared" si="283"/>
        <v>06</v>
      </c>
      <c r="S3125" s="13" t="str">
        <f t="shared" si="284"/>
        <v>Mon</v>
      </c>
    </row>
    <row r="3126" spans="1:19" x14ac:dyDescent="0.25">
      <c r="A3126" s="60">
        <v>45922.082060185188</v>
      </c>
      <c r="B3126" s="61">
        <v>444872837</v>
      </c>
      <c r="C3126" s="62" t="s">
        <v>36</v>
      </c>
      <c r="D3126" s="62" t="s">
        <v>38</v>
      </c>
      <c r="E3126" s="62" t="s">
        <v>45</v>
      </c>
      <c r="F3126" s="62" t="s">
        <v>119</v>
      </c>
      <c r="G3126" s="63">
        <v>3688.46</v>
      </c>
      <c r="H3126" s="61">
        <v>444083833</v>
      </c>
      <c r="I3126" s="63">
        <v>0</v>
      </c>
      <c r="J3126" s="63">
        <v>0</v>
      </c>
      <c r="K3126" s="63">
        <v>0</v>
      </c>
      <c r="L3126" s="63">
        <v>0</v>
      </c>
      <c r="M3126" s="63">
        <v>9969.7999999999993</v>
      </c>
      <c r="N3126" s="62" t="s">
        <v>1944</v>
      </c>
      <c r="O3126" s="14">
        <f t="shared" si="280"/>
        <v>45922.082060185188</v>
      </c>
      <c r="P3126" s="19">
        <f t="shared" si="281"/>
        <v>45922.290393518524</v>
      </c>
      <c r="Q3126" s="20" t="str">
        <f t="shared" si="282"/>
        <v>22/09/2025</v>
      </c>
      <c r="R3126" s="13" t="str">
        <f t="shared" si="283"/>
        <v>06</v>
      </c>
      <c r="S3126" s="13" t="str">
        <f t="shared" si="284"/>
        <v>Mon</v>
      </c>
    </row>
    <row r="3127" spans="1:19" x14ac:dyDescent="0.25">
      <c r="A3127" s="56">
        <v>45922.082060185188</v>
      </c>
      <c r="B3127" s="57">
        <v>444872838</v>
      </c>
      <c r="C3127" s="58" t="s">
        <v>36</v>
      </c>
      <c r="D3127" s="58" t="s">
        <v>38</v>
      </c>
      <c r="E3127" s="58" t="s">
        <v>45</v>
      </c>
      <c r="F3127" s="58" t="s">
        <v>119</v>
      </c>
      <c r="G3127" s="59">
        <v>3688.46</v>
      </c>
      <c r="H3127" s="57">
        <v>444083835</v>
      </c>
      <c r="I3127" s="59">
        <v>0</v>
      </c>
      <c r="J3127" s="59">
        <v>0</v>
      </c>
      <c r="K3127" s="59">
        <v>0</v>
      </c>
      <c r="L3127" s="59">
        <v>0</v>
      </c>
      <c r="M3127" s="59">
        <v>9969.7999999999993</v>
      </c>
      <c r="N3127" s="58" t="s">
        <v>52</v>
      </c>
      <c r="O3127" s="14">
        <f t="shared" si="280"/>
        <v>45922.082060185188</v>
      </c>
      <c r="P3127" s="19">
        <f t="shared" si="281"/>
        <v>45922.290393518524</v>
      </c>
      <c r="Q3127" s="20" t="str">
        <f t="shared" si="282"/>
        <v>22/09/2025</v>
      </c>
      <c r="R3127" s="13" t="str">
        <f t="shared" si="283"/>
        <v>06</v>
      </c>
      <c r="S3127" s="13" t="str">
        <f t="shared" si="284"/>
        <v>Mon</v>
      </c>
    </row>
    <row r="3128" spans="1:19" x14ac:dyDescent="0.25">
      <c r="A3128" s="60">
        <v>45922.084131944444</v>
      </c>
      <c r="B3128" s="61">
        <v>444873197</v>
      </c>
      <c r="C3128" s="62" t="s">
        <v>36</v>
      </c>
      <c r="D3128" s="62" t="s">
        <v>38</v>
      </c>
      <c r="E3128" s="62" t="s">
        <v>45</v>
      </c>
      <c r="F3128" s="62" t="s">
        <v>119</v>
      </c>
      <c r="G3128" s="63">
        <v>3688.4</v>
      </c>
      <c r="H3128" s="61">
        <v>444084195</v>
      </c>
      <c r="I3128" s="63">
        <v>0</v>
      </c>
      <c r="J3128" s="63">
        <v>0</v>
      </c>
      <c r="K3128" s="63">
        <v>0</v>
      </c>
      <c r="L3128" s="63">
        <v>0</v>
      </c>
      <c r="M3128" s="63">
        <v>9969.7999999999993</v>
      </c>
      <c r="N3128" s="62" t="s">
        <v>1384</v>
      </c>
      <c r="O3128" s="14">
        <f t="shared" si="280"/>
        <v>45922.084131944444</v>
      </c>
      <c r="P3128" s="19">
        <f t="shared" si="281"/>
        <v>45922.29246527778</v>
      </c>
      <c r="Q3128" s="20" t="str">
        <f t="shared" si="282"/>
        <v>22/09/2025</v>
      </c>
      <c r="R3128" s="13" t="str">
        <f t="shared" si="283"/>
        <v>07</v>
      </c>
      <c r="S3128" s="13" t="str">
        <f t="shared" si="284"/>
        <v>Mon</v>
      </c>
    </row>
    <row r="3129" spans="1:19" x14ac:dyDescent="0.25">
      <c r="A3129" s="56">
        <v>45922.0858912037</v>
      </c>
      <c r="B3129" s="57">
        <v>444873617</v>
      </c>
      <c r="C3129" s="58" t="s">
        <v>36</v>
      </c>
      <c r="D3129" s="58" t="s">
        <v>37</v>
      </c>
      <c r="E3129" s="58" t="s">
        <v>46</v>
      </c>
      <c r="F3129" s="58" t="s">
        <v>119</v>
      </c>
      <c r="G3129" s="59">
        <v>3687.42</v>
      </c>
      <c r="H3129" s="57">
        <v>444084609</v>
      </c>
      <c r="I3129" s="59">
        <v>0</v>
      </c>
      <c r="J3129" s="59">
        <v>0</v>
      </c>
      <c r="K3129" s="59">
        <v>0</v>
      </c>
      <c r="L3129" s="59">
        <v>1.54</v>
      </c>
      <c r="M3129" s="59">
        <v>9971.34</v>
      </c>
      <c r="N3129" s="58" t="s">
        <v>2058</v>
      </c>
      <c r="O3129" s="14">
        <f t="shared" si="280"/>
        <v>45922.0858912037</v>
      </c>
      <c r="P3129" s="19">
        <f t="shared" si="281"/>
        <v>45922.294224537036</v>
      </c>
      <c r="Q3129" s="20" t="str">
        <f t="shared" si="282"/>
        <v>22/09/2025</v>
      </c>
      <c r="R3129" s="13" t="str">
        <f t="shared" si="283"/>
        <v>07</v>
      </c>
      <c r="S3129" s="13" t="str">
        <f t="shared" si="284"/>
        <v>Mon</v>
      </c>
    </row>
    <row r="3130" spans="1:19" x14ac:dyDescent="0.25">
      <c r="A3130" s="60">
        <v>45922.085902777777</v>
      </c>
      <c r="B3130" s="61">
        <v>444873627</v>
      </c>
      <c r="C3130" s="62" t="s">
        <v>36</v>
      </c>
      <c r="D3130" s="62" t="s">
        <v>38</v>
      </c>
      <c r="E3130" s="62" t="s">
        <v>46</v>
      </c>
      <c r="F3130" s="62" t="s">
        <v>119</v>
      </c>
      <c r="G3130" s="63">
        <v>3687.18</v>
      </c>
      <c r="H3130" s="61">
        <v>444084619</v>
      </c>
      <c r="I3130" s="63">
        <v>0</v>
      </c>
      <c r="J3130" s="63">
        <v>0</v>
      </c>
      <c r="K3130" s="63">
        <v>0</v>
      </c>
      <c r="L3130" s="63">
        <v>-3.14</v>
      </c>
      <c r="M3130" s="63">
        <v>9968.2000000000007</v>
      </c>
      <c r="N3130" s="62" t="s">
        <v>2059</v>
      </c>
      <c r="O3130" s="14">
        <f t="shared" si="280"/>
        <v>45922.085902777777</v>
      </c>
      <c r="P3130" s="19">
        <f t="shared" si="281"/>
        <v>45922.294236111113</v>
      </c>
      <c r="Q3130" s="20" t="str">
        <f t="shared" si="282"/>
        <v>22/09/2025</v>
      </c>
      <c r="R3130" s="13" t="str">
        <f t="shared" si="283"/>
        <v>07</v>
      </c>
      <c r="S3130" s="13" t="str">
        <f t="shared" si="284"/>
        <v>Mon</v>
      </c>
    </row>
    <row r="3131" spans="1:19" x14ac:dyDescent="0.25">
      <c r="A3131" s="56">
        <v>45922.086331018516</v>
      </c>
      <c r="B3131" s="57">
        <v>444873714</v>
      </c>
      <c r="C3131" s="58" t="s">
        <v>36</v>
      </c>
      <c r="D3131" s="58" t="s">
        <v>37</v>
      </c>
      <c r="E3131" s="58" t="s">
        <v>45</v>
      </c>
      <c r="F3131" s="58" t="s">
        <v>119</v>
      </c>
      <c r="G3131" s="59">
        <v>3688.55</v>
      </c>
      <c r="H3131" s="57">
        <v>444084705</v>
      </c>
      <c r="I3131" s="59">
        <v>0</v>
      </c>
      <c r="J3131" s="59">
        <v>0</v>
      </c>
      <c r="K3131" s="59">
        <v>0</v>
      </c>
      <c r="L3131" s="59">
        <v>0</v>
      </c>
      <c r="M3131" s="59">
        <v>9968.2000000000007</v>
      </c>
      <c r="N3131" s="58" t="s">
        <v>92</v>
      </c>
      <c r="O3131" s="14">
        <f t="shared" si="280"/>
        <v>45922.086331018516</v>
      </c>
      <c r="P3131" s="19">
        <f t="shared" si="281"/>
        <v>45922.294664351852</v>
      </c>
      <c r="Q3131" s="20" t="str">
        <f t="shared" si="282"/>
        <v>22/09/2025</v>
      </c>
      <c r="R3131" s="13" t="str">
        <f t="shared" si="283"/>
        <v>07</v>
      </c>
      <c r="S3131" s="13" t="str">
        <f t="shared" si="284"/>
        <v>Mon</v>
      </c>
    </row>
    <row r="3132" spans="1:19" x14ac:dyDescent="0.25">
      <c r="A3132" s="60">
        <v>45922.089236111111</v>
      </c>
      <c r="B3132" s="61">
        <v>444874617</v>
      </c>
      <c r="C3132" s="62" t="s">
        <v>36</v>
      </c>
      <c r="D3132" s="62" t="s">
        <v>38</v>
      </c>
      <c r="E3132" s="62" t="s">
        <v>46</v>
      </c>
      <c r="F3132" s="62" t="s">
        <v>119</v>
      </c>
      <c r="G3132" s="63">
        <v>3687.08</v>
      </c>
      <c r="H3132" s="61">
        <v>444085564</v>
      </c>
      <c r="I3132" s="63">
        <v>0</v>
      </c>
      <c r="J3132" s="63">
        <v>0</v>
      </c>
      <c r="K3132" s="63">
        <v>0</v>
      </c>
      <c r="L3132" s="63">
        <v>-3.11</v>
      </c>
      <c r="M3132" s="63">
        <v>9965.09</v>
      </c>
      <c r="N3132" s="62" t="s">
        <v>2060</v>
      </c>
      <c r="O3132" s="14">
        <f t="shared" si="280"/>
        <v>45922.089236111111</v>
      </c>
      <c r="P3132" s="19">
        <f t="shared" si="281"/>
        <v>45922.297569444447</v>
      </c>
      <c r="Q3132" s="20" t="str">
        <f t="shared" si="282"/>
        <v>22/09/2025</v>
      </c>
      <c r="R3132" s="13" t="str">
        <f t="shared" si="283"/>
        <v>07</v>
      </c>
      <c r="S3132" s="13" t="str">
        <f t="shared" si="284"/>
        <v>Mon</v>
      </c>
    </row>
    <row r="3133" spans="1:19" x14ac:dyDescent="0.25">
      <c r="A3133" s="56">
        <v>45922.089236111111</v>
      </c>
      <c r="B3133" s="57">
        <v>444874618</v>
      </c>
      <c r="C3133" s="58" t="s">
        <v>36</v>
      </c>
      <c r="D3133" s="58" t="s">
        <v>38</v>
      </c>
      <c r="E3133" s="58" t="s">
        <v>46</v>
      </c>
      <c r="F3133" s="58" t="s">
        <v>119</v>
      </c>
      <c r="G3133" s="59">
        <v>3687.08</v>
      </c>
      <c r="H3133" s="57">
        <v>444085565</v>
      </c>
      <c r="I3133" s="59">
        <v>0</v>
      </c>
      <c r="J3133" s="59">
        <v>0</v>
      </c>
      <c r="K3133" s="59">
        <v>0</v>
      </c>
      <c r="L3133" s="59">
        <v>-3.01</v>
      </c>
      <c r="M3133" s="59">
        <v>9962.08</v>
      </c>
      <c r="N3133" s="58" t="s">
        <v>2061</v>
      </c>
      <c r="O3133" s="14">
        <f t="shared" si="280"/>
        <v>45922.089236111111</v>
      </c>
      <c r="P3133" s="19">
        <f t="shared" si="281"/>
        <v>45922.297569444447</v>
      </c>
      <c r="Q3133" s="20" t="str">
        <f t="shared" si="282"/>
        <v>22/09/2025</v>
      </c>
      <c r="R3133" s="13" t="str">
        <f t="shared" si="283"/>
        <v>07</v>
      </c>
      <c r="S3133" s="13" t="str">
        <f t="shared" si="284"/>
        <v>Mon</v>
      </c>
    </row>
    <row r="3134" spans="1:19" x14ac:dyDescent="0.25">
      <c r="A3134" s="60">
        <v>45922.089236111111</v>
      </c>
      <c r="B3134" s="61">
        <v>444874635</v>
      </c>
      <c r="C3134" s="62" t="s">
        <v>36</v>
      </c>
      <c r="D3134" s="62" t="s">
        <v>38</v>
      </c>
      <c r="E3134" s="62" t="s">
        <v>46</v>
      </c>
      <c r="F3134" s="62" t="s">
        <v>119</v>
      </c>
      <c r="G3134" s="63">
        <v>3687.07</v>
      </c>
      <c r="H3134" s="61">
        <v>444085581</v>
      </c>
      <c r="I3134" s="63">
        <v>0</v>
      </c>
      <c r="J3134" s="63">
        <v>0</v>
      </c>
      <c r="K3134" s="63">
        <v>0</v>
      </c>
      <c r="L3134" s="63">
        <v>-2.99</v>
      </c>
      <c r="M3134" s="63">
        <v>9959.09</v>
      </c>
      <c r="N3134" s="62" t="s">
        <v>2062</v>
      </c>
      <c r="O3134" s="14">
        <f t="shared" si="280"/>
        <v>45922.089236111111</v>
      </c>
      <c r="P3134" s="19">
        <f t="shared" si="281"/>
        <v>45922.297569444447</v>
      </c>
      <c r="Q3134" s="20" t="str">
        <f t="shared" si="282"/>
        <v>22/09/2025</v>
      </c>
      <c r="R3134" s="13" t="str">
        <f t="shared" si="283"/>
        <v>07</v>
      </c>
      <c r="S3134" s="13" t="str">
        <f t="shared" si="284"/>
        <v>Mon</v>
      </c>
    </row>
    <row r="3135" spans="1:19" x14ac:dyDescent="0.25">
      <c r="A3135" s="56">
        <v>45922.089282407411</v>
      </c>
      <c r="B3135" s="57">
        <v>444874655</v>
      </c>
      <c r="C3135" s="58" t="s">
        <v>36</v>
      </c>
      <c r="D3135" s="58" t="s">
        <v>38</v>
      </c>
      <c r="E3135" s="58" t="s">
        <v>46</v>
      </c>
      <c r="F3135" s="58" t="s">
        <v>119</v>
      </c>
      <c r="G3135" s="59">
        <v>3686.95</v>
      </c>
      <c r="H3135" s="57">
        <v>444085602</v>
      </c>
      <c r="I3135" s="59">
        <v>0</v>
      </c>
      <c r="J3135" s="59">
        <v>0</v>
      </c>
      <c r="K3135" s="59">
        <v>0</v>
      </c>
      <c r="L3135" s="59">
        <v>-3.03</v>
      </c>
      <c r="M3135" s="59">
        <v>9956.06</v>
      </c>
      <c r="N3135" s="58" t="s">
        <v>2063</v>
      </c>
      <c r="O3135" s="14">
        <f t="shared" si="280"/>
        <v>45922.089282407411</v>
      </c>
      <c r="P3135" s="19">
        <f t="shared" si="281"/>
        <v>45922.297615740747</v>
      </c>
      <c r="Q3135" s="20" t="str">
        <f t="shared" si="282"/>
        <v>22/09/2025</v>
      </c>
      <c r="R3135" s="13" t="str">
        <f t="shared" si="283"/>
        <v>07</v>
      </c>
      <c r="S3135" s="13" t="str">
        <f t="shared" si="284"/>
        <v>Mon</v>
      </c>
    </row>
    <row r="3136" spans="1:19" x14ac:dyDescent="0.25">
      <c r="A3136" s="60">
        <v>45922.090694444443</v>
      </c>
      <c r="B3136" s="61">
        <v>444874932</v>
      </c>
      <c r="C3136" s="62" t="s">
        <v>36</v>
      </c>
      <c r="D3136" s="62" t="s">
        <v>37</v>
      </c>
      <c r="E3136" s="62" t="s">
        <v>46</v>
      </c>
      <c r="F3136" s="62" t="s">
        <v>119</v>
      </c>
      <c r="G3136" s="63">
        <v>3686.97</v>
      </c>
      <c r="H3136" s="61">
        <v>444085874</v>
      </c>
      <c r="I3136" s="63">
        <v>0</v>
      </c>
      <c r="J3136" s="63">
        <v>0</v>
      </c>
      <c r="K3136" s="63">
        <v>0</v>
      </c>
      <c r="L3136" s="63">
        <v>1.5</v>
      </c>
      <c r="M3136" s="63">
        <v>9957.56</v>
      </c>
      <c r="N3136" s="62" t="s">
        <v>2064</v>
      </c>
      <c r="O3136" s="14">
        <f t="shared" si="280"/>
        <v>45922.090694444443</v>
      </c>
      <c r="P3136" s="19">
        <f t="shared" si="281"/>
        <v>45922.299027777779</v>
      </c>
      <c r="Q3136" s="20" t="str">
        <f t="shared" si="282"/>
        <v>22/09/2025</v>
      </c>
      <c r="R3136" s="13" t="str">
        <f t="shared" si="283"/>
        <v>07</v>
      </c>
      <c r="S3136" s="13" t="str">
        <f t="shared" si="284"/>
        <v>Mon</v>
      </c>
    </row>
    <row r="3137" spans="1:19" x14ac:dyDescent="0.25">
      <c r="A3137" s="56">
        <v>45922.090694444443</v>
      </c>
      <c r="B3137" s="57">
        <v>444874933</v>
      </c>
      <c r="C3137" s="58" t="s">
        <v>36</v>
      </c>
      <c r="D3137" s="58" t="s">
        <v>37</v>
      </c>
      <c r="E3137" s="58" t="s">
        <v>46</v>
      </c>
      <c r="F3137" s="58" t="s">
        <v>119</v>
      </c>
      <c r="G3137" s="59">
        <v>3686.97</v>
      </c>
      <c r="H3137" s="57">
        <v>444085875</v>
      </c>
      <c r="I3137" s="59">
        <v>0</v>
      </c>
      <c r="J3137" s="59">
        <v>0</v>
      </c>
      <c r="K3137" s="59">
        <v>0</v>
      </c>
      <c r="L3137" s="59">
        <v>1.5</v>
      </c>
      <c r="M3137" s="59">
        <v>9959.06</v>
      </c>
      <c r="N3137" s="58" t="s">
        <v>2064</v>
      </c>
      <c r="O3137" s="14">
        <f t="shared" si="280"/>
        <v>45922.090694444443</v>
      </c>
      <c r="P3137" s="19">
        <f t="shared" si="281"/>
        <v>45922.299027777779</v>
      </c>
      <c r="Q3137" s="20" t="str">
        <f t="shared" si="282"/>
        <v>22/09/2025</v>
      </c>
      <c r="R3137" s="13" t="str">
        <f t="shared" si="283"/>
        <v>07</v>
      </c>
      <c r="S3137" s="13" t="str">
        <f t="shared" si="284"/>
        <v>Mon</v>
      </c>
    </row>
    <row r="3138" spans="1:19" x14ac:dyDescent="0.25">
      <c r="A3138" s="60">
        <v>45922.09070601852</v>
      </c>
      <c r="B3138" s="61">
        <v>444874957</v>
      </c>
      <c r="C3138" s="62" t="s">
        <v>36</v>
      </c>
      <c r="D3138" s="62" t="s">
        <v>37</v>
      </c>
      <c r="E3138" s="62" t="s">
        <v>46</v>
      </c>
      <c r="F3138" s="62" t="s">
        <v>119</v>
      </c>
      <c r="G3138" s="63">
        <v>3686.94</v>
      </c>
      <c r="H3138" s="61">
        <v>444085899</v>
      </c>
      <c r="I3138" s="63">
        <v>0</v>
      </c>
      <c r="J3138" s="63">
        <v>0</v>
      </c>
      <c r="K3138" s="63">
        <v>0</v>
      </c>
      <c r="L3138" s="63">
        <v>1.52</v>
      </c>
      <c r="M3138" s="63">
        <v>9960.58</v>
      </c>
      <c r="N3138" s="62" t="s">
        <v>2065</v>
      </c>
      <c r="O3138" s="14">
        <f t="shared" si="280"/>
        <v>45922.09070601852</v>
      </c>
      <c r="P3138" s="19">
        <f t="shared" si="281"/>
        <v>45922.299039351856</v>
      </c>
      <c r="Q3138" s="20" t="str">
        <f t="shared" si="282"/>
        <v>22/09/2025</v>
      </c>
      <c r="R3138" s="13" t="str">
        <f t="shared" si="283"/>
        <v>07</v>
      </c>
      <c r="S3138" s="13" t="str">
        <f t="shared" si="284"/>
        <v>Mon</v>
      </c>
    </row>
    <row r="3139" spans="1:19" x14ac:dyDescent="0.25">
      <c r="A3139" s="56">
        <v>45922.09070601852</v>
      </c>
      <c r="B3139" s="57">
        <v>444874958</v>
      </c>
      <c r="C3139" s="58" t="s">
        <v>36</v>
      </c>
      <c r="D3139" s="58" t="s">
        <v>37</v>
      </c>
      <c r="E3139" s="58" t="s">
        <v>46</v>
      </c>
      <c r="F3139" s="58" t="s">
        <v>119</v>
      </c>
      <c r="G3139" s="59">
        <v>3686.94</v>
      </c>
      <c r="H3139" s="57">
        <v>444085900</v>
      </c>
      <c r="I3139" s="59">
        <v>0</v>
      </c>
      <c r="J3139" s="59">
        <v>0</v>
      </c>
      <c r="K3139" s="59">
        <v>0</v>
      </c>
      <c r="L3139" s="59">
        <v>1.52</v>
      </c>
      <c r="M3139" s="59">
        <v>9962.1</v>
      </c>
      <c r="N3139" s="58" t="s">
        <v>2065</v>
      </c>
      <c r="O3139" s="14">
        <f t="shared" si="280"/>
        <v>45922.09070601852</v>
      </c>
      <c r="P3139" s="19">
        <f t="shared" si="281"/>
        <v>45922.299039351856</v>
      </c>
      <c r="Q3139" s="20" t="str">
        <f t="shared" si="282"/>
        <v>22/09/2025</v>
      </c>
      <c r="R3139" s="13" t="str">
        <f t="shared" si="283"/>
        <v>07</v>
      </c>
      <c r="S3139" s="13" t="str">
        <f t="shared" si="284"/>
        <v>Mon</v>
      </c>
    </row>
    <row r="3140" spans="1:19" x14ac:dyDescent="0.25">
      <c r="A3140" s="60">
        <v>45922.091898148145</v>
      </c>
      <c r="B3140" s="61">
        <v>444875289</v>
      </c>
      <c r="C3140" s="62" t="s">
        <v>36</v>
      </c>
      <c r="D3140" s="62" t="s">
        <v>37</v>
      </c>
      <c r="E3140" s="62" t="s">
        <v>46</v>
      </c>
      <c r="F3140" s="62" t="s">
        <v>119</v>
      </c>
      <c r="G3140" s="63">
        <v>3687.28</v>
      </c>
      <c r="H3140" s="61">
        <v>444086218</v>
      </c>
      <c r="I3140" s="63">
        <v>0</v>
      </c>
      <c r="J3140" s="63">
        <v>0</v>
      </c>
      <c r="K3140" s="63">
        <v>0</v>
      </c>
      <c r="L3140" s="63">
        <v>1.1499999999999999</v>
      </c>
      <c r="M3140" s="63">
        <v>9963.25</v>
      </c>
      <c r="N3140" s="62" t="s">
        <v>2066</v>
      </c>
      <c r="O3140" s="14">
        <f t="shared" ref="O3140:O3179" si="285">A3140</f>
        <v>45922.091898148145</v>
      </c>
      <c r="P3140" s="19">
        <f t="shared" ref="P3140:P3179" si="286">O3140+(5/24)</f>
        <v>45922.30023148148</v>
      </c>
      <c r="Q3140" s="20" t="str">
        <f t="shared" ref="Q3140:Q3179" si="287">TEXT(P3140,"dd/mm/yyyy")</f>
        <v>22/09/2025</v>
      </c>
      <c r="R3140" s="13" t="str">
        <f t="shared" ref="R3140:R3179" si="288">TEXT(P3140,"hh")</f>
        <v>07</v>
      </c>
      <c r="S3140" s="13" t="str">
        <f t="shared" ref="S3140:S3179" si="289">TEXT(P3140,"ddd")</f>
        <v>Mon</v>
      </c>
    </row>
    <row r="3141" spans="1:19" x14ac:dyDescent="0.25">
      <c r="A3141" s="56">
        <v>45922.091898148145</v>
      </c>
      <c r="B3141" s="57">
        <v>444875290</v>
      </c>
      <c r="C3141" s="58" t="s">
        <v>36</v>
      </c>
      <c r="D3141" s="58" t="s">
        <v>37</v>
      </c>
      <c r="E3141" s="58" t="s">
        <v>46</v>
      </c>
      <c r="F3141" s="58" t="s">
        <v>119</v>
      </c>
      <c r="G3141" s="59">
        <v>3687.28</v>
      </c>
      <c r="H3141" s="57">
        <v>444086219</v>
      </c>
      <c r="I3141" s="59">
        <v>0</v>
      </c>
      <c r="J3141" s="59">
        <v>0</v>
      </c>
      <c r="K3141" s="59">
        <v>0</v>
      </c>
      <c r="L3141" s="59">
        <v>1.1200000000000001</v>
      </c>
      <c r="M3141" s="59">
        <v>9964.3700000000008</v>
      </c>
      <c r="N3141" s="58" t="s">
        <v>2066</v>
      </c>
      <c r="O3141" s="14">
        <f t="shared" si="285"/>
        <v>45922.091898148145</v>
      </c>
      <c r="P3141" s="19">
        <f t="shared" si="286"/>
        <v>45922.30023148148</v>
      </c>
      <c r="Q3141" s="20" t="str">
        <f t="shared" si="287"/>
        <v>22/09/2025</v>
      </c>
      <c r="R3141" s="13" t="str">
        <f t="shared" si="288"/>
        <v>07</v>
      </c>
      <c r="S3141" s="13" t="str">
        <f t="shared" si="289"/>
        <v>Mon</v>
      </c>
    </row>
    <row r="3142" spans="1:19" x14ac:dyDescent="0.25">
      <c r="A3142" s="60">
        <v>45922.092002314814</v>
      </c>
      <c r="B3142" s="61">
        <v>444875299</v>
      </c>
      <c r="C3142" s="62" t="s">
        <v>36</v>
      </c>
      <c r="D3142" s="62" t="s">
        <v>38</v>
      </c>
      <c r="E3142" s="62" t="s">
        <v>45</v>
      </c>
      <c r="F3142" s="62" t="s">
        <v>119</v>
      </c>
      <c r="G3142" s="63">
        <v>3686.76</v>
      </c>
      <c r="H3142" s="61">
        <v>444086227</v>
      </c>
      <c r="I3142" s="63">
        <v>0</v>
      </c>
      <c r="J3142" s="63">
        <v>0</v>
      </c>
      <c r="K3142" s="63">
        <v>0</v>
      </c>
      <c r="L3142" s="63">
        <v>0</v>
      </c>
      <c r="M3142" s="63">
        <v>9964.3700000000008</v>
      </c>
      <c r="N3142" s="62" t="s">
        <v>1384</v>
      </c>
      <c r="O3142" s="14">
        <f t="shared" si="285"/>
        <v>45922.092002314814</v>
      </c>
      <c r="P3142" s="19">
        <f t="shared" si="286"/>
        <v>45922.300335648149</v>
      </c>
      <c r="Q3142" s="20" t="str">
        <f t="shared" si="287"/>
        <v>22/09/2025</v>
      </c>
      <c r="R3142" s="13" t="str">
        <f t="shared" si="288"/>
        <v>07</v>
      </c>
      <c r="S3142" s="13" t="str">
        <f t="shared" si="289"/>
        <v>Mon</v>
      </c>
    </row>
    <row r="3143" spans="1:19" x14ac:dyDescent="0.25">
      <c r="A3143" s="56">
        <v>45922.092002314814</v>
      </c>
      <c r="B3143" s="57">
        <v>444875300</v>
      </c>
      <c r="C3143" s="58" t="s">
        <v>36</v>
      </c>
      <c r="D3143" s="58" t="s">
        <v>38</v>
      </c>
      <c r="E3143" s="58" t="s">
        <v>45</v>
      </c>
      <c r="F3143" s="58" t="s">
        <v>119</v>
      </c>
      <c r="G3143" s="59">
        <v>3686.76</v>
      </c>
      <c r="H3143" s="57">
        <v>444086228</v>
      </c>
      <c r="I3143" s="59">
        <v>0</v>
      </c>
      <c r="J3143" s="59">
        <v>0</v>
      </c>
      <c r="K3143" s="59">
        <v>0</v>
      </c>
      <c r="L3143" s="59">
        <v>0</v>
      </c>
      <c r="M3143" s="59">
        <v>9964.3700000000008</v>
      </c>
      <c r="N3143" s="58" t="s">
        <v>115</v>
      </c>
      <c r="O3143" s="14">
        <f t="shared" si="285"/>
        <v>45922.092002314814</v>
      </c>
      <c r="P3143" s="19">
        <f t="shared" si="286"/>
        <v>45922.300335648149</v>
      </c>
      <c r="Q3143" s="20" t="str">
        <f t="shared" si="287"/>
        <v>22/09/2025</v>
      </c>
      <c r="R3143" s="13" t="str">
        <f t="shared" si="288"/>
        <v>07</v>
      </c>
      <c r="S3143" s="13" t="str">
        <f t="shared" si="289"/>
        <v>Mon</v>
      </c>
    </row>
    <row r="3144" spans="1:19" x14ac:dyDescent="0.25">
      <c r="A3144" s="60">
        <v>45922.092928240738</v>
      </c>
      <c r="B3144" s="61">
        <v>444875603</v>
      </c>
      <c r="C3144" s="62" t="s">
        <v>36</v>
      </c>
      <c r="D3144" s="62" t="s">
        <v>38</v>
      </c>
      <c r="E3144" s="62" t="s">
        <v>45</v>
      </c>
      <c r="F3144" s="62" t="s">
        <v>119</v>
      </c>
      <c r="G3144" s="63">
        <v>3687.05</v>
      </c>
      <c r="H3144" s="61">
        <v>444086526</v>
      </c>
      <c r="I3144" s="63">
        <v>0</v>
      </c>
      <c r="J3144" s="63">
        <v>0</v>
      </c>
      <c r="K3144" s="63">
        <v>0</v>
      </c>
      <c r="L3144" s="63">
        <v>0</v>
      </c>
      <c r="M3144" s="63">
        <v>9964.3700000000008</v>
      </c>
      <c r="N3144" s="62" t="s">
        <v>107</v>
      </c>
      <c r="O3144" s="14">
        <f t="shared" si="285"/>
        <v>45922.092928240738</v>
      </c>
      <c r="P3144" s="19">
        <f t="shared" si="286"/>
        <v>45922.301261574074</v>
      </c>
      <c r="Q3144" s="20" t="str">
        <f t="shared" si="287"/>
        <v>22/09/2025</v>
      </c>
      <c r="R3144" s="13" t="str">
        <f t="shared" si="288"/>
        <v>07</v>
      </c>
      <c r="S3144" s="13" t="str">
        <f t="shared" si="289"/>
        <v>Mon</v>
      </c>
    </row>
    <row r="3145" spans="1:19" x14ac:dyDescent="0.25">
      <c r="A3145" s="56">
        <v>45922.092928240738</v>
      </c>
      <c r="B3145" s="57">
        <v>444875607</v>
      </c>
      <c r="C3145" s="58" t="s">
        <v>36</v>
      </c>
      <c r="D3145" s="58" t="s">
        <v>38</v>
      </c>
      <c r="E3145" s="58" t="s">
        <v>45</v>
      </c>
      <c r="F3145" s="58" t="s">
        <v>119</v>
      </c>
      <c r="G3145" s="59">
        <v>3687.05</v>
      </c>
      <c r="H3145" s="57">
        <v>444086530</v>
      </c>
      <c r="I3145" s="59">
        <v>0</v>
      </c>
      <c r="J3145" s="59">
        <v>0</v>
      </c>
      <c r="K3145" s="59">
        <v>0</v>
      </c>
      <c r="L3145" s="59">
        <v>0</v>
      </c>
      <c r="M3145" s="59">
        <v>9964.3700000000008</v>
      </c>
      <c r="N3145" s="58" t="s">
        <v>77</v>
      </c>
      <c r="O3145" s="14">
        <f t="shared" si="285"/>
        <v>45922.092928240738</v>
      </c>
      <c r="P3145" s="19">
        <f t="shared" si="286"/>
        <v>45922.301261574074</v>
      </c>
      <c r="Q3145" s="20" t="str">
        <f t="shared" si="287"/>
        <v>22/09/2025</v>
      </c>
      <c r="R3145" s="13" t="str">
        <f t="shared" si="288"/>
        <v>07</v>
      </c>
      <c r="S3145" s="13" t="str">
        <f t="shared" si="289"/>
        <v>Mon</v>
      </c>
    </row>
    <row r="3146" spans="1:19" x14ac:dyDescent="0.25">
      <c r="A3146" s="60">
        <v>45922.092928240738</v>
      </c>
      <c r="B3146" s="61">
        <v>444875608</v>
      </c>
      <c r="C3146" s="62" t="s">
        <v>36</v>
      </c>
      <c r="D3146" s="62" t="s">
        <v>38</v>
      </c>
      <c r="E3146" s="62" t="s">
        <v>45</v>
      </c>
      <c r="F3146" s="62" t="s">
        <v>119</v>
      </c>
      <c r="G3146" s="63">
        <v>3687.09</v>
      </c>
      <c r="H3146" s="61">
        <v>444086531</v>
      </c>
      <c r="I3146" s="63">
        <v>0</v>
      </c>
      <c r="J3146" s="63">
        <v>0</v>
      </c>
      <c r="K3146" s="63">
        <v>0</v>
      </c>
      <c r="L3146" s="63">
        <v>0</v>
      </c>
      <c r="M3146" s="63">
        <v>9964.3700000000008</v>
      </c>
      <c r="N3146" s="62" t="s">
        <v>108</v>
      </c>
      <c r="O3146" s="14">
        <f t="shared" si="285"/>
        <v>45922.092928240738</v>
      </c>
      <c r="P3146" s="19">
        <f t="shared" si="286"/>
        <v>45922.301261574074</v>
      </c>
      <c r="Q3146" s="20" t="str">
        <f t="shared" si="287"/>
        <v>22/09/2025</v>
      </c>
      <c r="R3146" s="13" t="str">
        <f t="shared" si="288"/>
        <v>07</v>
      </c>
      <c r="S3146" s="13" t="str">
        <f t="shared" si="289"/>
        <v>Mon</v>
      </c>
    </row>
    <row r="3147" spans="1:19" x14ac:dyDescent="0.25">
      <c r="A3147" s="56">
        <v>45922.092939814815</v>
      </c>
      <c r="B3147" s="57">
        <v>444875610</v>
      </c>
      <c r="C3147" s="58" t="s">
        <v>36</v>
      </c>
      <c r="D3147" s="58" t="s">
        <v>38</v>
      </c>
      <c r="E3147" s="58" t="s">
        <v>45</v>
      </c>
      <c r="F3147" s="58" t="s">
        <v>119</v>
      </c>
      <c r="G3147" s="59">
        <v>3687.1</v>
      </c>
      <c r="H3147" s="57">
        <v>444086533</v>
      </c>
      <c r="I3147" s="59">
        <v>0</v>
      </c>
      <c r="J3147" s="59">
        <v>0</v>
      </c>
      <c r="K3147" s="59">
        <v>0</v>
      </c>
      <c r="L3147" s="59">
        <v>0</v>
      </c>
      <c r="M3147" s="59">
        <v>9964.3700000000008</v>
      </c>
      <c r="N3147" s="58" t="s">
        <v>1971</v>
      </c>
      <c r="O3147" s="14">
        <f t="shared" si="285"/>
        <v>45922.092939814815</v>
      </c>
      <c r="P3147" s="19">
        <f t="shared" si="286"/>
        <v>45922.30127314815</v>
      </c>
      <c r="Q3147" s="20" t="str">
        <f t="shared" si="287"/>
        <v>22/09/2025</v>
      </c>
      <c r="R3147" s="13" t="str">
        <f t="shared" si="288"/>
        <v>07</v>
      </c>
      <c r="S3147" s="13" t="str">
        <f t="shared" si="289"/>
        <v>Mon</v>
      </c>
    </row>
    <row r="3148" spans="1:19" x14ac:dyDescent="0.25">
      <c r="A3148" s="60">
        <v>45922.092939814815</v>
      </c>
      <c r="B3148" s="61">
        <v>444875611</v>
      </c>
      <c r="C3148" s="62" t="s">
        <v>36</v>
      </c>
      <c r="D3148" s="62" t="s">
        <v>38</v>
      </c>
      <c r="E3148" s="62" t="s">
        <v>45</v>
      </c>
      <c r="F3148" s="62" t="s">
        <v>119</v>
      </c>
      <c r="G3148" s="63">
        <v>3687.12</v>
      </c>
      <c r="H3148" s="61">
        <v>444086534</v>
      </c>
      <c r="I3148" s="63">
        <v>0</v>
      </c>
      <c r="J3148" s="63">
        <v>0</v>
      </c>
      <c r="K3148" s="63">
        <v>0</v>
      </c>
      <c r="L3148" s="63">
        <v>0</v>
      </c>
      <c r="M3148" s="63">
        <v>9964.3700000000008</v>
      </c>
      <c r="N3148" s="62" t="s">
        <v>2056</v>
      </c>
      <c r="O3148" s="14">
        <f t="shared" si="285"/>
        <v>45922.092939814815</v>
      </c>
      <c r="P3148" s="19">
        <f t="shared" si="286"/>
        <v>45922.30127314815</v>
      </c>
      <c r="Q3148" s="20" t="str">
        <f t="shared" si="287"/>
        <v>22/09/2025</v>
      </c>
      <c r="R3148" s="13" t="str">
        <f t="shared" si="288"/>
        <v>07</v>
      </c>
      <c r="S3148" s="13" t="str">
        <f t="shared" si="289"/>
        <v>Mon</v>
      </c>
    </row>
    <row r="3149" spans="1:19" x14ac:dyDescent="0.25">
      <c r="A3149" s="56">
        <v>45922.093124999999</v>
      </c>
      <c r="B3149" s="57">
        <v>444875651</v>
      </c>
      <c r="C3149" s="58" t="s">
        <v>36</v>
      </c>
      <c r="D3149" s="58" t="s">
        <v>37</v>
      </c>
      <c r="E3149" s="58" t="s">
        <v>46</v>
      </c>
      <c r="F3149" s="58" t="s">
        <v>119</v>
      </c>
      <c r="G3149" s="59">
        <v>3687.51</v>
      </c>
      <c r="H3149" s="57">
        <v>444086573</v>
      </c>
      <c r="I3149" s="59">
        <v>0</v>
      </c>
      <c r="J3149" s="59">
        <v>0</v>
      </c>
      <c r="K3149" s="59">
        <v>0</v>
      </c>
      <c r="L3149" s="59">
        <v>0.96</v>
      </c>
      <c r="M3149" s="59">
        <v>9965.33</v>
      </c>
      <c r="N3149" s="58" t="s">
        <v>2067</v>
      </c>
      <c r="O3149" s="14">
        <f t="shared" si="285"/>
        <v>45922.093124999999</v>
      </c>
      <c r="P3149" s="19">
        <f t="shared" si="286"/>
        <v>45922.301458333335</v>
      </c>
      <c r="Q3149" s="20" t="str">
        <f t="shared" si="287"/>
        <v>22/09/2025</v>
      </c>
      <c r="R3149" s="13" t="str">
        <f t="shared" si="288"/>
        <v>07</v>
      </c>
      <c r="S3149" s="13" t="str">
        <f t="shared" si="289"/>
        <v>Mon</v>
      </c>
    </row>
    <row r="3150" spans="1:19" x14ac:dyDescent="0.25">
      <c r="A3150" s="60">
        <v>45922.093124999999</v>
      </c>
      <c r="B3150" s="61">
        <v>444875652</v>
      </c>
      <c r="C3150" s="62" t="s">
        <v>36</v>
      </c>
      <c r="D3150" s="62" t="s">
        <v>37</v>
      </c>
      <c r="E3150" s="62" t="s">
        <v>46</v>
      </c>
      <c r="F3150" s="62" t="s">
        <v>119</v>
      </c>
      <c r="G3150" s="63">
        <v>3687.51</v>
      </c>
      <c r="H3150" s="61">
        <v>444086574</v>
      </c>
      <c r="I3150" s="63">
        <v>0</v>
      </c>
      <c r="J3150" s="63">
        <v>0</v>
      </c>
      <c r="K3150" s="63">
        <v>0</v>
      </c>
      <c r="L3150" s="63">
        <v>0.95</v>
      </c>
      <c r="M3150" s="63">
        <v>9966.2800000000007</v>
      </c>
      <c r="N3150" s="62" t="s">
        <v>2068</v>
      </c>
      <c r="O3150" s="14">
        <f t="shared" si="285"/>
        <v>45922.093124999999</v>
      </c>
      <c r="P3150" s="19">
        <f t="shared" si="286"/>
        <v>45922.301458333335</v>
      </c>
      <c r="Q3150" s="20" t="str">
        <f t="shared" si="287"/>
        <v>22/09/2025</v>
      </c>
      <c r="R3150" s="13" t="str">
        <f t="shared" si="288"/>
        <v>07</v>
      </c>
      <c r="S3150" s="13" t="str">
        <f t="shared" si="289"/>
        <v>Mon</v>
      </c>
    </row>
    <row r="3151" spans="1:19" x14ac:dyDescent="0.25">
      <c r="A3151" s="56">
        <v>45922.093124999999</v>
      </c>
      <c r="B3151" s="57">
        <v>444875653</v>
      </c>
      <c r="C3151" s="58" t="s">
        <v>36</v>
      </c>
      <c r="D3151" s="58" t="s">
        <v>37</v>
      </c>
      <c r="E3151" s="58" t="s">
        <v>46</v>
      </c>
      <c r="F3151" s="58" t="s">
        <v>119</v>
      </c>
      <c r="G3151" s="59">
        <v>3687.51</v>
      </c>
      <c r="H3151" s="57">
        <v>444086575</v>
      </c>
      <c r="I3151" s="59">
        <v>0</v>
      </c>
      <c r="J3151" s="59">
        <v>0</v>
      </c>
      <c r="K3151" s="59">
        <v>0</v>
      </c>
      <c r="L3151" s="59">
        <v>0.95</v>
      </c>
      <c r="M3151" s="59">
        <v>9967.23</v>
      </c>
      <c r="N3151" s="58" t="s">
        <v>2067</v>
      </c>
      <c r="O3151" s="14">
        <f t="shared" si="285"/>
        <v>45922.093124999999</v>
      </c>
      <c r="P3151" s="19">
        <f t="shared" si="286"/>
        <v>45922.301458333335</v>
      </c>
      <c r="Q3151" s="20" t="str">
        <f t="shared" si="287"/>
        <v>22/09/2025</v>
      </c>
      <c r="R3151" s="13" t="str">
        <f t="shared" si="288"/>
        <v>07</v>
      </c>
      <c r="S3151" s="13" t="str">
        <f t="shared" si="289"/>
        <v>Mon</v>
      </c>
    </row>
    <row r="3152" spans="1:19" x14ac:dyDescent="0.25">
      <c r="A3152" s="60">
        <v>45922.093159722222</v>
      </c>
      <c r="B3152" s="61">
        <v>444875659</v>
      </c>
      <c r="C3152" s="62" t="s">
        <v>36</v>
      </c>
      <c r="D3152" s="62" t="s">
        <v>38</v>
      </c>
      <c r="E3152" s="62" t="s">
        <v>45</v>
      </c>
      <c r="F3152" s="62" t="s">
        <v>119</v>
      </c>
      <c r="G3152" s="63">
        <v>3687.3</v>
      </c>
      <c r="H3152" s="61">
        <v>444086581</v>
      </c>
      <c r="I3152" s="63">
        <v>0</v>
      </c>
      <c r="J3152" s="63">
        <v>0</v>
      </c>
      <c r="K3152" s="63">
        <v>0</v>
      </c>
      <c r="L3152" s="63">
        <v>0</v>
      </c>
      <c r="M3152" s="63">
        <v>9967.23</v>
      </c>
      <c r="N3152" s="62" t="s">
        <v>48</v>
      </c>
      <c r="O3152" s="14">
        <f t="shared" si="285"/>
        <v>45922.093159722222</v>
      </c>
      <c r="P3152" s="19">
        <f t="shared" si="286"/>
        <v>45922.301493055558</v>
      </c>
      <c r="Q3152" s="20" t="str">
        <f t="shared" si="287"/>
        <v>22/09/2025</v>
      </c>
      <c r="R3152" s="13" t="str">
        <f t="shared" si="288"/>
        <v>07</v>
      </c>
      <c r="S3152" s="13" t="str">
        <f t="shared" si="289"/>
        <v>Mon</v>
      </c>
    </row>
    <row r="3153" spans="1:19" x14ac:dyDescent="0.25">
      <c r="A3153" s="56">
        <v>45922.093159722222</v>
      </c>
      <c r="B3153" s="57">
        <v>444875660</v>
      </c>
      <c r="C3153" s="58" t="s">
        <v>36</v>
      </c>
      <c r="D3153" s="58" t="s">
        <v>38</v>
      </c>
      <c r="E3153" s="58" t="s">
        <v>45</v>
      </c>
      <c r="F3153" s="58" t="s">
        <v>119</v>
      </c>
      <c r="G3153" s="59">
        <v>3687.3</v>
      </c>
      <c r="H3153" s="57">
        <v>444086582</v>
      </c>
      <c r="I3153" s="59">
        <v>0</v>
      </c>
      <c r="J3153" s="59">
        <v>0</v>
      </c>
      <c r="K3153" s="59">
        <v>0</v>
      </c>
      <c r="L3153" s="59">
        <v>0</v>
      </c>
      <c r="M3153" s="59">
        <v>9967.23</v>
      </c>
      <c r="N3153" s="58" t="s">
        <v>52</v>
      </c>
      <c r="O3153" s="14">
        <f t="shared" si="285"/>
        <v>45922.093159722222</v>
      </c>
      <c r="P3153" s="19">
        <f t="shared" si="286"/>
        <v>45922.301493055558</v>
      </c>
      <c r="Q3153" s="20" t="str">
        <f t="shared" si="287"/>
        <v>22/09/2025</v>
      </c>
      <c r="R3153" s="13" t="str">
        <f t="shared" si="288"/>
        <v>07</v>
      </c>
      <c r="S3153" s="13" t="str">
        <f t="shared" si="289"/>
        <v>Mon</v>
      </c>
    </row>
    <row r="3154" spans="1:19" x14ac:dyDescent="0.25">
      <c r="A3154" s="60">
        <v>45922.093159722222</v>
      </c>
      <c r="B3154" s="61">
        <v>444875662</v>
      </c>
      <c r="C3154" s="62" t="s">
        <v>36</v>
      </c>
      <c r="D3154" s="62" t="s">
        <v>38</v>
      </c>
      <c r="E3154" s="62" t="s">
        <v>45</v>
      </c>
      <c r="F3154" s="62" t="s">
        <v>119</v>
      </c>
      <c r="G3154" s="63">
        <v>3687.3</v>
      </c>
      <c r="H3154" s="61">
        <v>444086584</v>
      </c>
      <c r="I3154" s="63">
        <v>0</v>
      </c>
      <c r="J3154" s="63">
        <v>0</v>
      </c>
      <c r="K3154" s="63">
        <v>0</v>
      </c>
      <c r="L3154" s="63">
        <v>0</v>
      </c>
      <c r="M3154" s="63">
        <v>9967.23</v>
      </c>
      <c r="N3154" s="62" t="s">
        <v>47</v>
      </c>
      <c r="O3154" s="14">
        <f t="shared" si="285"/>
        <v>45922.093159722222</v>
      </c>
      <c r="P3154" s="19">
        <f t="shared" si="286"/>
        <v>45922.301493055558</v>
      </c>
      <c r="Q3154" s="20" t="str">
        <f t="shared" si="287"/>
        <v>22/09/2025</v>
      </c>
      <c r="R3154" s="13" t="str">
        <f t="shared" si="288"/>
        <v>07</v>
      </c>
      <c r="S3154" s="13" t="str">
        <f t="shared" si="289"/>
        <v>Mon</v>
      </c>
    </row>
    <row r="3155" spans="1:19" x14ac:dyDescent="0.25">
      <c r="A3155" s="56">
        <v>45922.096990740742</v>
      </c>
      <c r="B3155" s="57">
        <v>444876285</v>
      </c>
      <c r="C3155" s="58" t="s">
        <v>36</v>
      </c>
      <c r="D3155" s="58" t="s">
        <v>37</v>
      </c>
      <c r="E3155" s="58" t="s">
        <v>46</v>
      </c>
      <c r="F3155" s="58" t="s">
        <v>119</v>
      </c>
      <c r="G3155" s="59">
        <v>3688.55</v>
      </c>
      <c r="H3155" s="57">
        <v>444087195</v>
      </c>
      <c r="I3155" s="59">
        <v>0</v>
      </c>
      <c r="J3155" s="59">
        <v>0</v>
      </c>
      <c r="K3155" s="59">
        <v>0</v>
      </c>
      <c r="L3155" s="59">
        <v>-1.46</v>
      </c>
      <c r="M3155" s="59">
        <v>9965.77</v>
      </c>
      <c r="N3155" s="58" t="s">
        <v>2069</v>
      </c>
      <c r="O3155" s="14">
        <f t="shared" si="285"/>
        <v>45922.096990740742</v>
      </c>
      <c r="P3155" s="19">
        <f t="shared" si="286"/>
        <v>45922.305324074077</v>
      </c>
      <c r="Q3155" s="20" t="str">
        <f t="shared" si="287"/>
        <v>22/09/2025</v>
      </c>
      <c r="R3155" s="13" t="str">
        <f t="shared" si="288"/>
        <v>07</v>
      </c>
      <c r="S3155" s="13" t="str">
        <f t="shared" si="289"/>
        <v>Mon</v>
      </c>
    </row>
    <row r="3156" spans="1:19" x14ac:dyDescent="0.25">
      <c r="A3156" s="60">
        <v>45922.097210648149</v>
      </c>
      <c r="B3156" s="61">
        <v>444876354</v>
      </c>
      <c r="C3156" s="62" t="s">
        <v>36</v>
      </c>
      <c r="D3156" s="62" t="s">
        <v>37</v>
      </c>
      <c r="E3156" s="62" t="s">
        <v>45</v>
      </c>
      <c r="F3156" s="62" t="s">
        <v>119</v>
      </c>
      <c r="G3156" s="63">
        <v>3688.46</v>
      </c>
      <c r="H3156" s="61">
        <v>444087258</v>
      </c>
      <c r="I3156" s="63">
        <v>0</v>
      </c>
      <c r="J3156" s="63">
        <v>0</v>
      </c>
      <c r="K3156" s="63">
        <v>0</v>
      </c>
      <c r="L3156" s="63">
        <v>0</v>
      </c>
      <c r="M3156" s="63">
        <v>9965.77</v>
      </c>
      <c r="N3156" s="62" t="s">
        <v>75</v>
      </c>
      <c r="O3156" s="14">
        <f t="shared" si="285"/>
        <v>45922.097210648149</v>
      </c>
      <c r="P3156" s="19">
        <f t="shared" si="286"/>
        <v>45922.305543981485</v>
      </c>
      <c r="Q3156" s="20" t="str">
        <f t="shared" si="287"/>
        <v>22/09/2025</v>
      </c>
      <c r="R3156" s="13" t="str">
        <f t="shared" si="288"/>
        <v>07</v>
      </c>
      <c r="S3156" s="13" t="str">
        <f t="shared" si="289"/>
        <v>Mon</v>
      </c>
    </row>
    <row r="3157" spans="1:19" x14ac:dyDescent="0.25">
      <c r="A3157" s="56">
        <v>45922.097222222219</v>
      </c>
      <c r="B3157" s="57">
        <v>444876355</v>
      </c>
      <c r="C3157" s="58" t="s">
        <v>36</v>
      </c>
      <c r="D3157" s="58" t="s">
        <v>37</v>
      </c>
      <c r="E3157" s="58" t="s">
        <v>45</v>
      </c>
      <c r="F3157" s="58" t="s">
        <v>119</v>
      </c>
      <c r="G3157" s="59">
        <v>3688.48</v>
      </c>
      <c r="H3157" s="57">
        <v>444087259</v>
      </c>
      <c r="I3157" s="59">
        <v>0</v>
      </c>
      <c r="J3157" s="59">
        <v>0</v>
      </c>
      <c r="K3157" s="59">
        <v>0</v>
      </c>
      <c r="L3157" s="59">
        <v>0</v>
      </c>
      <c r="M3157" s="59">
        <v>9965.77</v>
      </c>
      <c r="N3157" s="58" t="s">
        <v>76</v>
      </c>
      <c r="O3157" s="14">
        <f t="shared" si="285"/>
        <v>45922.097222222219</v>
      </c>
      <c r="P3157" s="19">
        <f t="shared" si="286"/>
        <v>45922.305555555555</v>
      </c>
      <c r="Q3157" s="20" t="str">
        <f t="shared" si="287"/>
        <v>22/09/2025</v>
      </c>
      <c r="R3157" s="13" t="str">
        <f t="shared" si="288"/>
        <v>07</v>
      </c>
      <c r="S3157" s="13" t="str">
        <f t="shared" si="289"/>
        <v>Mon</v>
      </c>
    </row>
    <row r="3158" spans="1:19" x14ac:dyDescent="0.25">
      <c r="A3158" s="60">
        <v>45922.098449074074</v>
      </c>
      <c r="B3158" s="61">
        <v>444876539</v>
      </c>
      <c r="C3158" s="62" t="s">
        <v>36</v>
      </c>
      <c r="D3158" s="62" t="s">
        <v>37</v>
      </c>
      <c r="E3158" s="62" t="s">
        <v>46</v>
      </c>
      <c r="F3158" s="62" t="s">
        <v>119</v>
      </c>
      <c r="G3158" s="63">
        <v>3689.3</v>
      </c>
      <c r="H3158" s="61">
        <v>444087463</v>
      </c>
      <c r="I3158" s="63">
        <v>0</v>
      </c>
      <c r="J3158" s="63">
        <v>0</v>
      </c>
      <c r="K3158" s="63">
        <v>0</v>
      </c>
      <c r="L3158" s="63">
        <v>-2.2000000000000002</v>
      </c>
      <c r="M3158" s="63">
        <v>9963.57</v>
      </c>
      <c r="N3158" s="62" t="s">
        <v>2070</v>
      </c>
      <c r="O3158" s="14">
        <f t="shared" si="285"/>
        <v>45922.098449074074</v>
      </c>
      <c r="P3158" s="19">
        <f t="shared" si="286"/>
        <v>45922.30678240741</v>
      </c>
      <c r="Q3158" s="20" t="str">
        <f t="shared" si="287"/>
        <v>22/09/2025</v>
      </c>
      <c r="R3158" s="13" t="str">
        <f t="shared" si="288"/>
        <v>07</v>
      </c>
      <c r="S3158" s="13" t="str">
        <f t="shared" si="289"/>
        <v>Mon</v>
      </c>
    </row>
    <row r="3159" spans="1:19" x14ac:dyDescent="0.25">
      <c r="A3159" s="56">
        <v>45922.098599537036</v>
      </c>
      <c r="B3159" s="57">
        <v>444876646</v>
      </c>
      <c r="C3159" s="58" t="s">
        <v>36</v>
      </c>
      <c r="D3159" s="58" t="s">
        <v>37</v>
      </c>
      <c r="E3159" s="58" t="s">
        <v>45</v>
      </c>
      <c r="F3159" s="58" t="s">
        <v>119</v>
      </c>
      <c r="G3159" s="59">
        <v>3689.32</v>
      </c>
      <c r="H3159" s="57">
        <v>444087550</v>
      </c>
      <c r="I3159" s="59">
        <v>0</v>
      </c>
      <c r="J3159" s="59">
        <v>0</v>
      </c>
      <c r="K3159" s="59">
        <v>0</v>
      </c>
      <c r="L3159" s="59">
        <v>0</v>
      </c>
      <c r="M3159" s="59">
        <v>9963.57</v>
      </c>
      <c r="N3159" s="58" t="s">
        <v>74</v>
      </c>
      <c r="O3159" s="14">
        <f t="shared" si="285"/>
        <v>45922.098599537036</v>
      </c>
      <c r="P3159" s="19">
        <f t="shared" si="286"/>
        <v>45922.306932870371</v>
      </c>
      <c r="Q3159" s="20" t="str">
        <f t="shared" si="287"/>
        <v>22/09/2025</v>
      </c>
      <c r="R3159" s="13" t="str">
        <f t="shared" si="288"/>
        <v>07</v>
      </c>
      <c r="S3159" s="13" t="str">
        <f t="shared" si="289"/>
        <v>Mon</v>
      </c>
    </row>
    <row r="3160" spans="1:19" x14ac:dyDescent="0.25">
      <c r="A3160" s="60">
        <v>45922.098692129628</v>
      </c>
      <c r="B3160" s="61">
        <v>444876776</v>
      </c>
      <c r="C3160" s="62" t="s">
        <v>36</v>
      </c>
      <c r="D3160" s="62" t="s">
        <v>37</v>
      </c>
      <c r="E3160" s="62" t="s">
        <v>46</v>
      </c>
      <c r="F3160" s="62" t="s">
        <v>119</v>
      </c>
      <c r="G3160" s="63">
        <v>3689.79</v>
      </c>
      <c r="H3160" s="61">
        <v>444087677</v>
      </c>
      <c r="I3160" s="63">
        <v>0</v>
      </c>
      <c r="J3160" s="63">
        <v>0</v>
      </c>
      <c r="K3160" s="63">
        <v>0</v>
      </c>
      <c r="L3160" s="63">
        <v>-3.03</v>
      </c>
      <c r="M3160" s="63">
        <v>9960.5400000000009</v>
      </c>
      <c r="N3160" s="62" t="s">
        <v>2071</v>
      </c>
      <c r="O3160" s="14">
        <f t="shared" si="285"/>
        <v>45922.098692129628</v>
      </c>
      <c r="P3160" s="19">
        <f t="shared" si="286"/>
        <v>45922.307025462964</v>
      </c>
      <c r="Q3160" s="20" t="str">
        <f t="shared" si="287"/>
        <v>22/09/2025</v>
      </c>
      <c r="R3160" s="13" t="str">
        <f t="shared" si="288"/>
        <v>07</v>
      </c>
      <c r="S3160" s="13" t="str">
        <f t="shared" si="289"/>
        <v>Mon</v>
      </c>
    </row>
    <row r="3161" spans="1:19" x14ac:dyDescent="0.25">
      <c r="A3161" s="56">
        <v>45922.098692129628</v>
      </c>
      <c r="B3161" s="57">
        <v>444876777</v>
      </c>
      <c r="C3161" s="58" t="s">
        <v>36</v>
      </c>
      <c r="D3161" s="58" t="s">
        <v>37</v>
      </c>
      <c r="E3161" s="58" t="s">
        <v>46</v>
      </c>
      <c r="F3161" s="58" t="s">
        <v>119</v>
      </c>
      <c r="G3161" s="59">
        <v>3689.79</v>
      </c>
      <c r="H3161" s="57">
        <v>444087678</v>
      </c>
      <c r="I3161" s="59">
        <v>0</v>
      </c>
      <c r="J3161" s="59">
        <v>0</v>
      </c>
      <c r="K3161" s="59">
        <v>0</v>
      </c>
      <c r="L3161" s="59">
        <v>-3.03</v>
      </c>
      <c r="M3161" s="59">
        <v>9957.51</v>
      </c>
      <c r="N3161" s="58" t="s">
        <v>2071</v>
      </c>
      <c r="O3161" s="14">
        <f t="shared" si="285"/>
        <v>45922.098692129628</v>
      </c>
      <c r="P3161" s="19">
        <f t="shared" si="286"/>
        <v>45922.307025462964</v>
      </c>
      <c r="Q3161" s="20" t="str">
        <f t="shared" si="287"/>
        <v>22/09/2025</v>
      </c>
      <c r="R3161" s="13" t="str">
        <f t="shared" si="288"/>
        <v>07</v>
      </c>
      <c r="S3161" s="13" t="str">
        <f t="shared" si="289"/>
        <v>Mon</v>
      </c>
    </row>
    <row r="3162" spans="1:19" x14ac:dyDescent="0.25">
      <c r="A3162" s="60">
        <v>45922.098819444444</v>
      </c>
      <c r="B3162" s="61">
        <v>444876812</v>
      </c>
      <c r="C3162" s="62" t="s">
        <v>36</v>
      </c>
      <c r="D3162" s="62" t="s">
        <v>37</v>
      </c>
      <c r="E3162" s="62" t="s">
        <v>46</v>
      </c>
      <c r="F3162" s="62" t="s">
        <v>119</v>
      </c>
      <c r="G3162" s="63">
        <v>3689.85</v>
      </c>
      <c r="H3162" s="61">
        <v>444087712</v>
      </c>
      <c r="I3162" s="63">
        <v>0</v>
      </c>
      <c r="J3162" s="63">
        <v>0</v>
      </c>
      <c r="K3162" s="63">
        <v>0</v>
      </c>
      <c r="L3162" s="63">
        <v>-2.5499999999999998</v>
      </c>
      <c r="M3162" s="63">
        <v>9954.9599999999991</v>
      </c>
      <c r="N3162" s="62" t="s">
        <v>2072</v>
      </c>
      <c r="O3162" s="14">
        <f t="shared" si="285"/>
        <v>45922.098819444444</v>
      </c>
      <c r="P3162" s="19">
        <f t="shared" si="286"/>
        <v>45922.307152777779</v>
      </c>
      <c r="Q3162" s="20" t="str">
        <f t="shared" si="287"/>
        <v>22/09/2025</v>
      </c>
      <c r="R3162" s="13" t="str">
        <f t="shared" si="288"/>
        <v>07</v>
      </c>
      <c r="S3162" s="13" t="str">
        <f t="shared" si="289"/>
        <v>Mon</v>
      </c>
    </row>
    <row r="3163" spans="1:19" x14ac:dyDescent="0.25">
      <c r="A3163" s="56">
        <v>45922.099039351851</v>
      </c>
      <c r="B3163" s="57">
        <v>444876888</v>
      </c>
      <c r="C3163" s="58" t="s">
        <v>36</v>
      </c>
      <c r="D3163" s="58" t="s">
        <v>37</v>
      </c>
      <c r="E3163" s="58" t="s">
        <v>46</v>
      </c>
      <c r="F3163" s="58" t="s">
        <v>119</v>
      </c>
      <c r="G3163" s="59">
        <v>3690.05</v>
      </c>
      <c r="H3163" s="57">
        <v>444087787</v>
      </c>
      <c r="I3163" s="59">
        <v>0</v>
      </c>
      <c r="J3163" s="59">
        <v>0</v>
      </c>
      <c r="K3163" s="59">
        <v>0</v>
      </c>
      <c r="L3163" s="59">
        <v>-3</v>
      </c>
      <c r="M3163" s="59">
        <v>9951.9599999999991</v>
      </c>
      <c r="N3163" s="58" t="s">
        <v>2073</v>
      </c>
      <c r="O3163" s="14">
        <f t="shared" si="285"/>
        <v>45922.099039351851</v>
      </c>
      <c r="P3163" s="19">
        <f t="shared" si="286"/>
        <v>45922.307372685187</v>
      </c>
      <c r="Q3163" s="20" t="str">
        <f t="shared" si="287"/>
        <v>22/09/2025</v>
      </c>
      <c r="R3163" s="13" t="str">
        <f t="shared" si="288"/>
        <v>07</v>
      </c>
      <c r="S3163" s="13" t="str">
        <f t="shared" si="289"/>
        <v>Mon</v>
      </c>
    </row>
    <row r="3164" spans="1:19" x14ac:dyDescent="0.25">
      <c r="A3164" s="60">
        <v>45922.099039351851</v>
      </c>
      <c r="B3164" s="61">
        <v>444876890</v>
      </c>
      <c r="C3164" s="62" t="s">
        <v>36</v>
      </c>
      <c r="D3164" s="62" t="s">
        <v>37</v>
      </c>
      <c r="E3164" s="62" t="s">
        <v>46</v>
      </c>
      <c r="F3164" s="62" t="s">
        <v>119</v>
      </c>
      <c r="G3164" s="63">
        <v>3690.05</v>
      </c>
      <c r="H3164" s="61">
        <v>444087788</v>
      </c>
      <c r="I3164" s="63">
        <v>0</v>
      </c>
      <c r="J3164" s="63">
        <v>0</v>
      </c>
      <c r="K3164" s="63">
        <v>0</v>
      </c>
      <c r="L3164" s="63">
        <v>-3</v>
      </c>
      <c r="M3164" s="63">
        <v>9948.9599999999991</v>
      </c>
      <c r="N3164" s="62" t="s">
        <v>2073</v>
      </c>
      <c r="O3164" s="14">
        <f t="shared" si="285"/>
        <v>45922.099039351851</v>
      </c>
      <c r="P3164" s="19">
        <f t="shared" si="286"/>
        <v>45922.307372685187</v>
      </c>
      <c r="Q3164" s="20" t="str">
        <f t="shared" si="287"/>
        <v>22/09/2025</v>
      </c>
      <c r="R3164" s="13" t="str">
        <f t="shared" si="288"/>
        <v>07</v>
      </c>
      <c r="S3164" s="13" t="str">
        <f t="shared" si="289"/>
        <v>Mon</v>
      </c>
    </row>
    <row r="3165" spans="1:19" x14ac:dyDescent="0.25">
      <c r="A3165" s="56">
        <v>45922.099039351851</v>
      </c>
      <c r="B3165" s="57">
        <v>444876892</v>
      </c>
      <c r="C3165" s="58" t="s">
        <v>36</v>
      </c>
      <c r="D3165" s="58" t="s">
        <v>37</v>
      </c>
      <c r="E3165" s="58" t="s">
        <v>46</v>
      </c>
      <c r="F3165" s="58" t="s">
        <v>119</v>
      </c>
      <c r="G3165" s="59">
        <v>3690.05</v>
      </c>
      <c r="H3165" s="57">
        <v>444087789</v>
      </c>
      <c r="I3165" s="59">
        <v>0</v>
      </c>
      <c r="J3165" s="59">
        <v>0</v>
      </c>
      <c r="K3165" s="59">
        <v>0</v>
      </c>
      <c r="L3165" s="59">
        <v>-2.93</v>
      </c>
      <c r="M3165" s="59">
        <v>9946.0300000000007</v>
      </c>
      <c r="N3165" s="58" t="s">
        <v>2073</v>
      </c>
      <c r="O3165" s="14">
        <f t="shared" si="285"/>
        <v>45922.099039351851</v>
      </c>
      <c r="P3165" s="19">
        <f t="shared" si="286"/>
        <v>45922.307372685187</v>
      </c>
      <c r="Q3165" s="20" t="str">
        <f t="shared" si="287"/>
        <v>22/09/2025</v>
      </c>
      <c r="R3165" s="13" t="str">
        <f t="shared" si="288"/>
        <v>07</v>
      </c>
      <c r="S3165" s="13" t="str">
        <f t="shared" si="289"/>
        <v>Mon</v>
      </c>
    </row>
    <row r="3166" spans="1:19" x14ac:dyDescent="0.25">
      <c r="A3166" s="60">
        <v>45922.099872685183</v>
      </c>
      <c r="B3166" s="61">
        <v>444877469</v>
      </c>
      <c r="C3166" s="62" t="s">
        <v>36</v>
      </c>
      <c r="D3166" s="62" t="s">
        <v>37</v>
      </c>
      <c r="E3166" s="62" t="s">
        <v>45</v>
      </c>
      <c r="F3166" s="62" t="s">
        <v>119</v>
      </c>
      <c r="G3166" s="63">
        <v>3689.75</v>
      </c>
      <c r="H3166" s="61">
        <v>444088356</v>
      </c>
      <c r="I3166" s="63">
        <v>0</v>
      </c>
      <c r="J3166" s="63">
        <v>0</v>
      </c>
      <c r="K3166" s="63">
        <v>0</v>
      </c>
      <c r="L3166" s="63">
        <v>0</v>
      </c>
      <c r="M3166" s="63">
        <v>9946.0300000000007</v>
      </c>
      <c r="N3166" s="62" t="s">
        <v>1384</v>
      </c>
      <c r="O3166" s="14">
        <f t="shared" si="285"/>
        <v>45922.099872685183</v>
      </c>
      <c r="P3166" s="19">
        <f t="shared" si="286"/>
        <v>45922.308206018519</v>
      </c>
      <c r="Q3166" s="20" t="str">
        <f t="shared" si="287"/>
        <v>22/09/2025</v>
      </c>
      <c r="R3166" s="13" t="str">
        <f t="shared" si="288"/>
        <v>07</v>
      </c>
      <c r="S3166" s="13" t="str">
        <f t="shared" si="289"/>
        <v>Mon</v>
      </c>
    </row>
    <row r="3167" spans="1:19" x14ac:dyDescent="0.25">
      <c r="A3167" s="56">
        <v>45922.099872685183</v>
      </c>
      <c r="B3167" s="57">
        <v>444877473</v>
      </c>
      <c r="C3167" s="58" t="s">
        <v>36</v>
      </c>
      <c r="D3167" s="58" t="s">
        <v>37</v>
      </c>
      <c r="E3167" s="58" t="s">
        <v>45</v>
      </c>
      <c r="F3167" s="58" t="s">
        <v>119</v>
      </c>
      <c r="G3167" s="59">
        <v>3689.75</v>
      </c>
      <c r="H3167" s="57">
        <v>444088360</v>
      </c>
      <c r="I3167" s="59">
        <v>0</v>
      </c>
      <c r="J3167" s="59">
        <v>0</v>
      </c>
      <c r="K3167" s="59">
        <v>0</v>
      </c>
      <c r="L3167" s="59">
        <v>0</v>
      </c>
      <c r="M3167" s="59">
        <v>9946.0300000000007</v>
      </c>
      <c r="N3167" s="58" t="s">
        <v>115</v>
      </c>
      <c r="O3167" s="14">
        <f t="shared" si="285"/>
        <v>45922.099872685183</v>
      </c>
      <c r="P3167" s="19">
        <f t="shared" si="286"/>
        <v>45922.308206018519</v>
      </c>
      <c r="Q3167" s="20" t="str">
        <f t="shared" si="287"/>
        <v>22/09/2025</v>
      </c>
      <c r="R3167" s="13" t="str">
        <f t="shared" si="288"/>
        <v>07</v>
      </c>
      <c r="S3167" s="13" t="str">
        <f t="shared" si="289"/>
        <v>Mon</v>
      </c>
    </row>
    <row r="3168" spans="1:19" x14ac:dyDescent="0.25">
      <c r="A3168" s="60">
        <v>45922.100381944445</v>
      </c>
      <c r="B3168" s="61">
        <v>444877608</v>
      </c>
      <c r="C3168" s="62" t="s">
        <v>36</v>
      </c>
      <c r="D3168" s="62" t="s">
        <v>37</v>
      </c>
      <c r="E3168" s="62" t="s">
        <v>46</v>
      </c>
      <c r="F3168" s="62" t="s">
        <v>119</v>
      </c>
      <c r="G3168" s="63">
        <v>3690.3</v>
      </c>
      <c r="H3168" s="61">
        <v>444088494</v>
      </c>
      <c r="I3168" s="63">
        <v>0</v>
      </c>
      <c r="J3168" s="63">
        <v>0</v>
      </c>
      <c r="K3168" s="63">
        <v>0</v>
      </c>
      <c r="L3168" s="63">
        <v>-3</v>
      </c>
      <c r="M3168" s="63">
        <v>9943.0300000000007</v>
      </c>
      <c r="N3168" s="62" t="s">
        <v>2074</v>
      </c>
      <c r="O3168" s="14">
        <f t="shared" si="285"/>
        <v>45922.100381944445</v>
      </c>
      <c r="P3168" s="19">
        <f t="shared" si="286"/>
        <v>45922.308715277781</v>
      </c>
      <c r="Q3168" s="20" t="str">
        <f t="shared" si="287"/>
        <v>22/09/2025</v>
      </c>
      <c r="R3168" s="13" t="str">
        <f t="shared" si="288"/>
        <v>07</v>
      </c>
      <c r="S3168" s="13" t="str">
        <f t="shared" si="289"/>
        <v>Mon</v>
      </c>
    </row>
    <row r="3169" spans="1:19" x14ac:dyDescent="0.25">
      <c r="A3169" s="56">
        <v>45922.100381944445</v>
      </c>
      <c r="B3169" s="57">
        <v>444877609</v>
      </c>
      <c r="C3169" s="58" t="s">
        <v>36</v>
      </c>
      <c r="D3169" s="58" t="s">
        <v>37</v>
      </c>
      <c r="E3169" s="58" t="s">
        <v>46</v>
      </c>
      <c r="F3169" s="58" t="s">
        <v>119</v>
      </c>
      <c r="G3169" s="59">
        <v>3690.3</v>
      </c>
      <c r="H3169" s="57">
        <v>444088495</v>
      </c>
      <c r="I3169" s="59">
        <v>0</v>
      </c>
      <c r="J3169" s="59">
        <v>0</v>
      </c>
      <c r="K3169" s="59">
        <v>0</v>
      </c>
      <c r="L3169" s="59">
        <v>-3</v>
      </c>
      <c r="M3169" s="59">
        <v>9940.0300000000007</v>
      </c>
      <c r="N3169" s="58" t="s">
        <v>2074</v>
      </c>
      <c r="O3169" s="14">
        <f t="shared" si="285"/>
        <v>45922.100381944445</v>
      </c>
      <c r="P3169" s="19">
        <f t="shared" si="286"/>
        <v>45922.308715277781</v>
      </c>
      <c r="Q3169" s="20" t="str">
        <f t="shared" si="287"/>
        <v>22/09/2025</v>
      </c>
      <c r="R3169" s="13" t="str">
        <f t="shared" si="288"/>
        <v>07</v>
      </c>
      <c r="S3169" s="13" t="str">
        <f t="shared" si="289"/>
        <v>Mon</v>
      </c>
    </row>
    <row r="3170" spans="1:19" x14ac:dyDescent="0.25">
      <c r="A3170" s="60">
        <v>45922.102187500001</v>
      </c>
      <c r="B3170" s="61">
        <v>444878010</v>
      </c>
      <c r="C3170" s="62" t="s">
        <v>36</v>
      </c>
      <c r="D3170" s="62" t="s">
        <v>37</v>
      </c>
      <c r="E3170" s="62" t="s">
        <v>45</v>
      </c>
      <c r="F3170" s="62" t="s">
        <v>119</v>
      </c>
      <c r="G3170" s="63">
        <v>3689.84</v>
      </c>
      <c r="H3170" s="61">
        <v>444088899</v>
      </c>
      <c r="I3170" s="63">
        <v>0</v>
      </c>
      <c r="J3170" s="63">
        <v>0</v>
      </c>
      <c r="K3170" s="63">
        <v>0</v>
      </c>
      <c r="L3170" s="63">
        <v>0</v>
      </c>
      <c r="M3170" s="63">
        <v>9940.0300000000007</v>
      </c>
      <c r="N3170" s="62" t="s">
        <v>52</v>
      </c>
      <c r="O3170" s="14">
        <f t="shared" si="285"/>
        <v>45922.102187500001</v>
      </c>
      <c r="P3170" s="19">
        <f t="shared" si="286"/>
        <v>45922.310520833336</v>
      </c>
      <c r="Q3170" s="20" t="str">
        <f t="shared" si="287"/>
        <v>22/09/2025</v>
      </c>
      <c r="R3170" s="13" t="str">
        <f t="shared" si="288"/>
        <v>07</v>
      </c>
      <c r="S3170" s="13" t="str">
        <f t="shared" si="289"/>
        <v>Mon</v>
      </c>
    </row>
    <row r="3171" spans="1:19" x14ac:dyDescent="0.25">
      <c r="A3171" s="56">
        <v>45922.102187500001</v>
      </c>
      <c r="B3171" s="57">
        <v>444878012</v>
      </c>
      <c r="C3171" s="58" t="s">
        <v>36</v>
      </c>
      <c r="D3171" s="58" t="s">
        <v>37</v>
      </c>
      <c r="E3171" s="58" t="s">
        <v>45</v>
      </c>
      <c r="F3171" s="58" t="s">
        <v>119</v>
      </c>
      <c r="G3171" s="59">
        <v>3689.84</v>
      </c>
      <c r="H3171" s="57">
        <v>444088901</v>
      </c>
      <c r="I3171" s="59">
        <v>0</v>
      </c>
      <c r="J3171" s="59">
        <v>0</v>
      </c>
      <c r="K3171" s="59">
        <v>0</v>
      </c>
      <c r="L3171" s="59">
        <v>0</v>
      </c>
      <c r="M3171" s="59">
        <v>9940.0300000000007</v>
      </c>
      <c r="N3171" s="58" t="s">
        <v>107</v>
      </c>
      <c r="O3171" s="14">
        <f t="shared" si="285"/>
        <v>45922.102187500001</v>
      </c>
      <c r="P3171" s="19">
        <f t="shared" si="286"/>
        <v>45922.310520833336</v>
      </c>
      <c r="Q3171" s="20" t="str">
        <f t="shared" si="287"/>
        <v>22/09/2025</v>
      </c>
      <c r="R3171" s="13" t="str">
        <f t="shared" si="288"/>
        <v>07</v>
      </c>
      <c r="S3171" s="13" t="str">
        <f t="shared" si="289"/>
        <v>Mon</v>
      </c>
    </row>
    <row r="3172" spans="1:19" x14ac:dyDescent="0.25">
      <c r="A3172" s="60">
        <v>45922.102187500001</v>
      </c>
      <c r="B3172" s="61">
        <v>444878013</v>
      </c>
      <c r="C3172" s="62" t="s">
        <v>36</v>
      </c>
      <c r="D3172" s="62" t="s">
        <v>37</v>
      </c>
      <c r="E3172" s="62" t="s">
        <v>45</v>
      </c>
      <c r="F3172" s="62" t="s">
        <v>119</v>
      </c>
      <c r="G3172" s="63">
        <v>3689.84</v>
      </c>
      <c r="H3172" s="61">
        <v>444088902</v>
      </c>
      <c r="I3172" s="63">
        <v>0</v>
      </c>
      <c r="J3172" s="63">
        <v>0</v>
      </c>
      <c r="K3172" s="63">
        <v>0</v>
      </c>
      <c r="L3172" s="63">
        <v>0</v>
      </c>
      <c r="M3172" s="63">
        <v>9940.0300000000007</v>
      </c>
      <c r="N3172" s="62" t="s">
        <v>48</v>
      </c>
      <c r="O3172" s="14">
        <f t="shared" si="285"/>
        <v>45922.102187500001</v>
      </c>
      <c r="P3172" s="19">
        <f t="shared" si="286"/>
        <v>45922.310520833336</v>
      </c>
      <c r="Q3172" s="20" t="str">
        <f t="shared" si="287"/>
        <v>22/09/2025</v>
      </c>
      <c r="R3172" s="13" t="str">
        <f t="shared" si="288"/>
        <v>07</v>
      </c>
      <c r="S3172" s="13" t="str">
        <f t="shared" si="289"/>
        <v>Mon</v>
      </c>
    </row>
    <row r="3173" spans="1:19" x14ac:dyDescent="0.25">
      <c r="A3173" s="56">
        <v>45922.102199074077</v>
      </c>
      <c r="B3173" s="57">
        <v>444878014</v>
      </c>
      <c r="C3173" s="58" t="s">
        <v>36</v>
      </c>
      <c r="D3173" s="58" t="s">
        <v>37</v>
      </c>
      <c r="E3173" s="58" t="s">
        <v>45</v>
      </c>
      <c r="F3173" s="58" t="s">
        <v>119</v>
      </c>
      <c r="G3173" s="59">
        <v>3689.84</v>
      </c>
      <c r="H3173" s="57">
        <v>444088903</v>
      </c>
      <c r="I3173" s="59">
        <v>0</v>
      </c>
      <c r="J3173" s="59">
        <v>0</v>
      </c>
      <c r="K3173" s="59">
        <v>0</v>
      </c>
      <c r="L3173" s="59">
        <v>0</v>
      </c>
      <c r="M3173" s="59">
        <v>9940.0300000000007</v>
      </c>
      <c r="N3173" s="58" t="s">
        <v>1971</v>
      </c>
      <c r="O3173" s="14">
        <f t="shared" si="285"/>
        <v>45922.102199074077</v>
      </c>
      <c r="P3173" s="19">
        <f t="shared" si="286"/>
        <v>45922.310532407413</v>
      </c>
      <c r="Q3173" s="20" t="str">
        <f t="shared" si="287"/>
        <v>22/09/2025</v>
      </c>
      <c r="R3173" s="13" t="str">
        <f t="shared" si="288"/>
        <v>07</v>
      </c>
      <c r="S3173" s="13" t="str">
        <f t="shared" si="289"/>
        <v>Mon</v>
      </c>
    </row>
    <row r="3174" spans="1:19" x14ac:dyDescent="0.25">
      <c r="A3174" s="60">
        <v>45922.102199074077</v>
      </c>
      <c r="B3174" s="61">
        <v>444878015</v>
      </c>
      <c r="C3174" s="62" t="s">
        <v>36</v>
      </c>
      <c r="D3174" s="62" t="s">
        <v>37</v>
      </c>
      <c r="E3174" s="62" t="s">
        <v>45</v>
      </c>
      <c r="F3174" s="62" t="s">
        <v>119</v>
      </c>
      <c r="G3174" s="63">
        <v>3689.93</v>
      </c>
      <c r="H3174" s="61">
        <v>444088904</v>
      </c>
      <c r="I3174" s="63">
        <v>0</v>
      </c>
      <c r="J3174" s="63">
        <v>0</v>
      </c>
      <c r="K3174" s="63">
        <v>0</v>
      </c>
      <c r="L3174" s="63">
        <v>0</v>
      </c>
      <c r="M3174" s="63">
        <v>9940.0300000000007</v>
      </c>
      <c r="N3174" s="62" t="s">
        <v>47</v>
      </c>
      <c r="O3174" s="14">
        <f t="shared" si="285"/>
        <v>45922.102199074077</v>
      </c>
      <c r="P3174" s="19">
        <f t="shared" si="286"/>
        <v>45922.310532407413</v>
      </c>
      <c r="Q3174" s="20" t="str">
        <f t="shared" si="287"/>
        <v>22/09/2025</v>
      </c>
      <c r="R3174" s="13" t="str">
        <f t="shared" si="288"/>
        <v>07</v>
      </c>
      <c r="S3174" s="13" t="str">
        <f t="shared" si="289"/>
        <v>Mon</v>
      </c>
    </row>
    <row r="3175" spans="1:19" x14ac:dyDescent="0.25">
      <c r="A3175" s="56">
        <v>45922.102199074077</v>
      </c>
      <c r="B3175" s="57">
        <v>444878016</v>
      </c>
      <c r="C3175" s="58" t="s">
        <v>36</v>
      </c>
      <c r="D3175" s="58" t="s">
        <v>37</v>
      </c>
      <c r="E3175" s="58" t="s">
        <v>45</v>
      </c>
      <c r="F3175" s="58" t="s">
        <v>119</v>
      </c>
      <c r="G3175" s="59">
        <v>3689.94</v>
      </c>
      <c r="H3175" s="57">
        <v>444088905</v>
      </c>
      <c r="I3175" s="59">
        <v>0</v>
      </c>
      <c r="J3175" s="59">
        <v>0</v>
      </c>
      <c r="K3175" s="59">
        <v>0</v>
      </c>
      <c r="L3175" s="59">
        <v>0</v>
      </c>
      <c r="M3175" s="59">
        <v>9940.0300000000007</v>
      </c>
      <c r="N3175" s="58" t="s">
        <v>77</v>
      </c>
      <c r="O3175" s="14">
        <f t="shared" si="285"/>
        <v>45922.102199074077</v>
      </c>
      <c r="P3175" s="19">
        <f t="shared" si="286"/>
        <v>45922.310532407413</v>
      </c>
      <c r="Q3175" s="20" t="str">
        <f t="shared" si="287"/>
        <v>22/09/2025</v>
      </c>
      <c r="R3175" s="13" t="str">
        <f t="shared" si="288"/>
        <v>07</v>
      </c>
      <c r="S3175" s="13" t="str">
        <f t="shared" si="289"/>
        <v>Mon</v>
      </c>
    </row>
    <row r="3176" spans="1:19" x14ac:dyDescent="0.25">
      <c r="A3176" s="60">
        <v>45922.102199074077</v>
      </c>
      <c r="B3176" s="61">
        <v>444878017</v>
      </c>
      <c r="C3176" s="62" t="s">
        <v>36</v>
      </c>
      <c r="D3176" s="62" t="s">
        <v>37</v>
      </c>
      <c r="E3176" s="62" t="s">
        <v>45</v>
      </c>
      <c r="F3176" s="62" t="s">
        <v>119</v>
      </c>
      <c r="G3176" s="63">
        <v>3690.03</v>
      </c>
      <c r="H3176" s="61">
        <v>444088906</v>
      </c>
      <c r="I3176" s="63">
        <v>0</v>
      </c>
      <c r="J3176" s="63">
        <v>0</v>
      </c>
      <c r="K3176" s="63">
        <v>0</v>
      </c>
      <c r="L3176" s="63">
        <v>0</v>
      </c>
      <c r="M3176" s="63">
        <v>9940.0300000000007</v>
      </c>
      <c r="N3176" s="62" t="s">
        <v>2056</v>
      </c>
      <c r="O3176" s="14">
        <f t="shared" si="285"/>
        <v>45922.102199074077</v>
      </c>
      <c r="P3176" s="19">
        <f t="shared" si="286"/>
        <v>45922.310532407413</v>
      </c>
      <c r="Q3176" s="20" t="str">
        <f t="shared" si="287"/>
        <v>22/09/2025</v>
      </c>
      <c r="R3176" s="13" t="str">
        <f t="shared" si="288"/>
        <v>07</v>
      </c>
      <c r="S3176" s="13" t="str">
        <f t="shared" si="289"/>
        <v>Mon</v>
      </c>
    </row>
    <row r="3177" spans="1:19" x14ac:dyDescent="0.25">
      <c r="A3177" s="56">
        <v>45922.102210648147</v>
      </c>
      <c r="B3177" s="57">
        <v>444878018</v>
      </c>
      <c r="C3177" s="58" t="s">
        <v>36</v>
      </c>
      <c r="D3177" s="58" t="s">
        <v>37</v>
      </c>
      <c r="E3177" s="58" t="s">
        <v>45</v>
      </c>
      <c r="F3177" s="58" t="s">
        <v>119</v>
      </c>
      <c r="G3177" s="59">
        <v>3690.03</v>
      </c>
      <c r="H3177" s="57">
        <v>444088907</v>
      </c>
      <c r="I3177" s="59">
        <v>0</v>
      </c>
      <c r="J3177" s="59">
        <v>0</v>
      </c>
      <c r="K3177" s="59">
        <v>0</v>
      </c>
      <c r="L3177" s="59">
        <v>0</v>
      </c>
      <c r="M3177" s="59">
        <v>9940.0300000000007</v>
      </c>
      <c r="N3177" s="58" t="s">
        <v>108</v>
      </c>
      <c r="O3177" s="14">
        <f t="shared" si="285"/>
        <v>45922.102210648147</v>
      </c>
      <c r="P3177" s="19">
        <f t="shared" si="286"/>
        <v>45922.310543981483</v>
      </c>
      <c r="Q3177" s="20" t="str">
        <f t="shared" si="287"/>
        <v>22/09/2025</v>
      </c>
      <c r="R3177" s="13" t="str">
        <f t="shared" si="288"/>
        <v>07</v>
      </c>
      <c r="S3177" s="13" t="str">
        <f t="shared" si="289"/>
        <v>Mon</v>
      </c>
    </row>
    <row r="3178" spans="1:19" x14ac:dyDescent="0.25">
      <c r="A3178" s="60">
        <v>45922.105983796297</v>
      </c>
      <c r="B3178" s="61">
        <v>444879290</v>
      </c>
      <c r="C3178" s="62" t="s">
        <v>36</v>
      </c>
      <c r="D3178" s="62" t="s">
        <v>38</v>
      </c>
      <c r="E3178" s="62" t="s">
        <v>46</v>
      </c>
      <c r="F3178" s="62" t="s">
        <v>119</v>
      </c>
      <c r="G3178" s="63">
        <v>3688.3</v>
      </c>
      <c r="H3178" s="61">
        <v>444090166</v>
      </c>
      <c r="I3178" s="63">
        <v>0</v>
      </c>
      <c r="J3178" s="63">
        <v>0</v>
      </c>
      <c r="K3178" s="63">
        <v>0</v>
      </c>
      <c r="L3178" s="63">
        <v>-1.73</v>
      </c>
      <c r="M3178" s="63">
        <v>9938.2999999999993</v>
      </c>
      <c r="N3178" s="62" t="s">
        <v>2075</v>
      </c>
      <c r="O3178" s="14">
        <f t="shared" si="285"/>
        <v>45922.105983796297</v>
      </c>
      <c r="P3178" s="19">
        <f t="shared" si="286"/>
        <v>45922.314317129632</v>
      </c>
      <c r="Q3178" s="20" t="str">
        <f t="shared" si="287"/>
        <v>22/09/2025</v>
      </c>
      <c r="R3178" s="13" t="str">
        <f t="shared" si="288"/>
        <v>07</v>
      </c>
      <c r="S3178" s="13" t="str">
        <f t="shared" si="289"/>
        <v>Mon</v>
      </c>
    </row>
    <row r="3179" spans="1:19" x14ac:dyDescent="0.25">
      <c r="A3179" s="56">
        <v>45922.106446759259</v>
      </c>
      <c r="B3179" s="57">
        <v>444879408</v>
      </c>
      <c r="C3179" s="58" t="s">
        <v>36</v>
      </c>
      <c r="D3179" s="58" t="s">
        <v>38</v>
      </c>
      <c r="E3179" s="58" t="s">
        <v>46</v>
      </c>
      <c r="F3179" s="58" t="s">
        <v>119</v>
      </c>
      <c r="G3179" s="59">
        <v>3687.6</v>
      </c>
      <c r="H3179" s="57">
        <v>444090285</v>
      </c>
      <c r="I3179" s="59">
        <v>0</v>
      </c>
      <c r="J3179" s="59">
        <v>0</v>
      </c>
      <c r="K3179" s="59">
        <v>0</v>
      </c>
      <c r="L3179" s="59">
        <v>-2.2400000000000002</v>
      </c>
      <c r="M3179" s="59">
        <v>9936.06</v>
      </c>
      <c r="N3179" s="58" t="s">
        <v>2076</v>
      </c>
      <c r="O3179" s="14">
        <f t="shared" si="285"/>
        <v>45922.106446759259</v>
      </c>
      <c r="P3179" s="19">
        <f t="shared" si="286"/>
        <v>45922.314780092594</v>
      </c>
      <c r="Q3179" s="20" t="str">
        <f t="shared" si="287"/>
        <v>22/09/2025</v>
      </c>
      <c r="R3179" s="13" t="str">
        <f t="shared" si="288"/>
        <v>07</v>
      </c>
      <c r="S3179" s="13" t="str">
        <f t="shared" si="289"/>
        <v>Mon</v>
      </c>
    </row>
    <row r="3180" spans="1:19" x14ac:dyDescent="0.25">
      <c r="A3180" s="60">
        <v>45922.110636574071</v>
      </c>
      <c r="B3180" s="61">
        <v>444880219</v>
      </c>
      <c r="C3180" s="62" t="s">
        <v>36</v>
      </c>
      <c r="D3180" s="62" t="s">
        <v>38</v>
      </c>
      <c r="E3180" s="62" t="s">
        <v>45</v>
      </c>
      <c r="F3180" s="62" t="s">
        <v>119</v>
      </c>
      <c r="G3180" s="63">
        <v>3688.28</v>
      </c>
      <c r="H3180" s="61">
        <v>444091073</v>
      </c>
      <c r="I3180" s="63">
        <v>0</v>
      </c>
      <c r="J3180" s="63">
        <v>0</v>
      </c>
      <c r="K3180" s="63">
        <v>0</v>
      </c>
      <c r="L3180" s="63">
        <v>0</v>
      </c>
      <c r="M3180" s="63">
        <v>9936.06</v>
      </c>
      <c r="N3180" s="62" t="s">
        <v>1971</v>
      </c>
      <c r="O3180" s="14">
        <f t="shared" ref="O3180:O3243" si="290">A3180</f>
        <v>45922.110636574071</v>
      </c>
      <c r="P3180" s="19">
        <f t="shared" ref="P3180:P3243" si="291">O3180+(5/24)</f>
        <v>45922.318969907406</v>
      </c>
      <c r="Q3180" s="20" t="str">
        <f t="shared" ref="Q3180:Q3243" si="292">TEXT(P3180,"dd/mm/yyyy")</f>
        <v>22/09/2025</v>
      </c>
      <c r="R3180" s="13" t="str">
        <f t="shared" ref="R3180:R3243" si="293">TEXT(P3180,"hh")</f>
        <v>07</v>
      </c>
      <c r="S3180" s="13" t="str">
        <f t="shared" ref="S3180:S3243" si="294">TEXT(P3180,"ddd")</f>
        <v>Mon</v>
      </c>
    </row>
    <row r="3181" spans="1:19" x14ac:dyDescent="0.25">
      <c r="A3181" s="56">
        <v>45922.112013888887</v>
      </c>
      <c r="B3181" s="57">
        <v>444880545</v>
      </c>
      <c r="C3181" s="58" t="s">
        <v>36</v>
      </c>
      <c r="D3181" s="58" t="s">
        <v>38</v>
      </c>
      <c r="E3181" s="58" t="s">
        <v>46</v>
      </c>
      <c r="F3181" s="58" t="s">
        <v>119</v>
      </c>
      <c r="G3181" s="59">
        <v>3687.32</v>
      </c>
      <c r="H3181" s="57">
        <v>444091350</v>
      </c>
      <c r="I3181" s="59">
        <v>0</v>
      </c>
      <c r="J3181" s="59">
        <v>0</v>
      </c>
      <c r="K3181" s="59">
        <v>0</v>
      </c>
      <c r="L3181" s="59">
        <v>-2.52</v>
      </c>
      <c r="M3181" s="59">
        <v>9933.5400000000009</v>
      </c>
      <c r="N3181" s="58" t="s">
        <v>2307</v>
      </c>
      <c r="O3181" s="14">
        <f t="shared" si="290"/>
        <v>45922.112013888887</v>
      </c>
      <c r="P3181" s="19">
        <f t="shared" si="291"/>
        <v>45922.320347222223</v>
      </c>
      <c r="Q3181" s="20" t="str">
        <f t="shared" si="292"/>
        <v>22/09/2025</v>
      </c>
      <c r="R3181" s="13" t="str">
        <f t="shared" si="293"/>
        <v>07</v>
      </c>
      <c r="S3181" s="13" t="str">
        <f t="shared" si="294"/>
        <v>Mon</v>
      </c>
    </row>
    <row r="3182" spans="1:19" x14ac:dyDescent="0.25">
      <c r="A3182" s="60">
        <v>45922.113113425927</v>
      </c>
      <c r="B3182" s="61">
        <v>444880955</v>
      </c>
      <c r="C3182" s="62" t="s">
        <v>36</v>
      </c>
      <c r="D3182" s="62" t="s">
        <v>38</v>
      </c>
      <c r="E3182" s="62" t="s">
        <v>46</v>
      </c>
      <c r="F3182" s="62" t="s">
        <v>119</v>
      </c>
      <c r="G3182" s="63">
        <v>3686.84</v>
      </c>
      <c r="H3182" s="61">
        <v>444091762</v>
      </c>
      <c r="I3182" s="63">
        <v>0</v>
      </c>
      <c r="J3182" s="63">
        <v>0</v>
      </c>
      <c r="K3182" s="63">
        <v>0</v>
      </c>
      <c r="L3182" s="63">
        <v>-3</v>
      </c>
      <c r="M3182" s="63">
        <v>9930.5400000000009</v>
      </c>
      <c r="N3182" s="62" t="s">
        <v>2308</v>
      </c>
      <c r="O3182" s="14">
        <f t="shared" si="290"/>
        <v>45922.113113425927</v>
      </c>
      <c r="P3182" s="19">
        <f t="shared" si="291"/>
        <v>45922.321446759262</v>
      </c>
      <c r="Q3182" s="20" t="str">
        <f t="shared" si="292"/>
        <v>22/09/2025</v>
      </c>
      <c r="R3182" s="13" t="str">
        <f t="shared" si="293"/>
        <v>07</v>
      </c>
      <c r="S3182" s="13" t="str">
        <f t="shared" si="294"/>
        <v>Mon</v>
      </c>
    </row>
    <row r="3183" spans="1:19" x14ac:dyDescent="0.25">
      <c r="A3183" s="56">
        <v>45922.113113425927</v>
      </c>
      <c r="B3183" s="57">
        <v>444880956</v>
      </c>
      <c r="C3183" s="58" t="s">
        <v>36</v>
      </c>
      <c r="D3183" s="58" t="s">
        <v>38</v>
      </c>
      <c r="E3183" s="58" t="s">
        <v>46</v>
      </c>
      <c r="F3183" s="58" t="s">
        <v>119</v>
      </c>
      <c r="G3183" s="59">
        <v>3686.84</v>
      </c>
      <c r="H3183" s="57">
        <v>444091763</v>
      </c>
      <c r="I3183" s="59">
        <v>0</v>
      </c>
      <c r="J3183" s="59">
        <v>0</v>
      </c>
      <c r="K3183" s="59">
        <v>0</v>
      </c>
      <c r="L3183" s="59">
        <v>-3</v>
      </c>
      <c r="M3183" s="59">
        <v>9927.5400000000009</v>
      </c>
      <c r="N3183" s="58" t="s">
        <v>2308</v>
      </c>
      <c r="O3183" s="14">
        <f t="shared" si="290"/>
        <v>45922.113113425927</v>
      </c>
      <c r="P3183" s="19">
        <f t="shared" si="291"/>
        <v>45922.321446759262</v>
      </c>
      <c r="Q3183" s="20" t="str">
        <f t="shared" si="292"/>
        <v>22/09/2025</v>
      </c>
      <c r="R3183" s="13" t="str">
        <f t="shared" si="293"/>
        <v>07</v>
      </c>
      <c r="S3183" s="13" t="str">
        <f t="shared" si="294"/>
        <v>Mon</v>
      </c>
    </row>
    <row r="3184" spans="1:19" x14ac:dyDescent="0.25">
      <c r="A3184" s="60">
        <v>45922.113113425927</v>
      </c>
      <c r="B3184" s="61">
        <v>444880957</v>
      </c>
      <c r="C3184" s="62" t="s">
        <v>36</v>
      </c>
      <c r="D3184" s="62" t="s">
        <v>38</v>
      </c>
      <c r="E3184" s="62" t="s">
        <v>46</v>
      </c>
      <c r="F3184" s="62" t="s">
        <v>119</v>
      </c>
      <c r="G3184" s="63">
        <v>3686.84</v>
      </c>
      <c r="H3184" s="61">
        <v>444091764</v>
      </c>
      <c r="I3184" s="63">
        <v>0</v>
      </c>
      <c r="J3184" s="63">
        <v>0</v>
      </c>
      <c r="K3184" s="63">
        <v>0</v>
      </c>
      <c r="L3184" s="63">
        <v>-3.09</v>
      </c>
      <c r="M3184" s="63">
        <v>9924.4500000000007</v>
      </c>
      <c r="N3184" s="62" t="s">
        <v>2308</v>
      </c>
      <c r="O3184" s="14">
        <f t="shared" si="290"/>
        <v>45922.113113425927</v>
      </c>
      <c r="P3184" s="19">
        <f t="shared" si="291"/>
        <v>45922.321446759262</v>
      </c>
      <c r="Q3184" s="20" t="str">
        <f t="shared" si="292"/>
        <v>22/09/2025</v>
      </c>
      <c r="R3184" s="13" t="str">
        <f t="shared" si="293"/>
        <v>07</v>
      </c>
      <c r="S3184" s="13" t="str">
        <f t="shared" si="294"/>
        <v>Mon</v>
      </c>
    </row>
    <row r="3185" spans="1:19" x14ac:dyDescent="0.25">
      <c r="A3185" s="56">
        <v>45922.113113425927</v>
      </c>
      <c r="B3185" s="57">
        <v>444880958</v>
      </c>
      <c r="C3185" s="58" t="s">
        <v>36</v>
      </c>
      <c r="D3185" s="58" t="s">
        <v>38</v>
      </c>
      <c r="E3185" s="58" t="s">
        <v>46</v>
      </c>
      <c r="F3185" s="58" t="s">
        <v>119</v>
      </c>
      <c r="G3185" s="59">
        <v>3686.84</v>
      </c>
      <c r="H3185" s="57">
        <v>444091765</v>
      </c>
      <c r="I3185" s="59">
        <v>0</v>
      </c>
      <c r="J3185" s="59">
        <v>0</v>
      </c>
      <c r="K3185" s="59">
        <v>0</v>
      </c>
      <c r="L3185" s="59">
        <v>-3.1</v>
      </c>
      <c r="M3185" s="59">
        <v>9921.35</v>
      </c>
      <c r="N3185" s="58" t="s">
        <v>2308</v>
      </c>
      <c r="O3185" s="14">
        <f t="shared" si="290"/>
        <v>45922.113113425927</v>
      </c>
      <c r="P3185" s="19">
        <f t="shared" si="291"/>
        <v>45922.321446759262</v>
      </c>
      <c r="Q3185" s="20" t="str">
        <f t="shared" si="292"/>
        <v>22/09/2025</v>
      </c>
      <c r="R3185" s="13" t="str">
        <f t="shared" si="293"/>
        <v>07</v>
      </c>
      <c r="S3185" s="13" t="str">
        <f t="shared" si="294"/>
        <v>Mon</v>
      </c>
    </row>
    <row r="3186" spans="1:19" x14ac:dyDescent="0.25">
      <c r="A3186" s="60">
        <v>45922.113113425927</v>
      </c>
      <c r="B3186" s="61">
        <v>444880959</v>
      </c>
      <c r="C3186" s="62" t="s">
        <v>36</v>
      </c>
      <c r="D3186" s="62" t="s">
        <v>38</v>
      </c>
      <c r="E3186" s="62" t="s">
        <v>46</v>
      </c>
      <c r="F3186" s="62" t="s">
        <v>119</v>
      </c>
      <c r="G3186" s="63">
        <v>3686.84</v>
      </c>
      <c r="H3186" s="61">
        <v>444091766</v>
      </c>
      <c r="I3186" s="63">
        <v>0</v>
      </c>
      <c r="J3186" s="63">
        <v>0</v>
      </c>
      <c r="K3186" s="63">
        <v>0</v>
      </c>
      <c r="L3186" s="63">
        <v>-3.19</v>
      </c>
      <c r="M3186" s="63">
        <v>9918.16</v>
      </c>
      <c r="N3186" s="62" t="s">
        <v>2308</v>
      </c>
      <c r="O3186" s="14">
        <f t="shared" si="290"/>
        <v>45922.113113425927</v>
      </c>
      <c r="P3186" s="19">
        <f t="shared" si="291"/>
        <v>45922.321446759262</v>
      </c>
      <c r="Q3186" s="20" t="str">
        <f t="shared" si="292"/>
        <v>22/09/2025</v>
      </c>
      <c r="R3186" s="13" t="str">
        <f t="shared" si="293"/>
        <v>07</v>
      </c>
      <c r="S3186" s="13" t="str">
        <f t="shared" si="294"/>
        <v>Mon</v>
      </c>
    </row>
    <row r="3187" spans="1:19" x14ac:dyDescent="0.25">
      <c r="A3187" s="56">
        <v>45922.113240740742</v>
      </c>
      <c r="B3187" s="57">
        <v>444880988</v>
      </c>
      <c r="C3187" s="58" t="s">
        <v>36</v>
      </c>
      <c r="D3187" s="58" t="s">
        <v>38</v>
      </c>
      <c r="E3187" s="58" t="s">
        <v>46</v>
      </c>
      <c r="F3187" s="58" t="s">
        <v>119</v>
      </c>
      <c r="G3187" s="59">
        <v>3686.75</v>
      </c>
      <c r="H3187" s="57">
        <v>444091796</v>
      </c>
      <c r="I3187" s="59">
        <v>0</v>
      </c>
      <c r="J3187" s="59">
        <v>0</v>
      </c>
      <c r="K3187" s="59">
        <v>0</v>
      </c>
      <c r="L3187" s="59">
        <v>-3</v>
      </c>
      <c r="M3187" s="59">
        <v>9915.16</v>
      </c>
      <c r="N3187" s="58" t="s">
        <v>2309</v>
      </c>
      <c r="O3187" s="14">
        <f t="shared" si="290"/>
        <v>45922.113240740742</v>
      </c>
      <c r="P3187" s="19">
        <f t="shared" si="291"/>
        <v>45922.321574074078</v>
      </c>
      <c r="Q3187" s="20" t="str">
        <f t="shared" si="292"/>
        <v>22/09/2025</v>
      </c>
      <c r="R3187" s="13" t="str">
        <f t="shared" si="293"/>
        <v>07</v>
      </c>
      <c r="S3187" s="13" t="str">
        <f t="shared" si="294"/>
        <v>Mon</v>
      </c>
    </row>
    <row r="3188" spans="1:19" x14ac:dyDescent="0.25">
      <c r="A3188" s="60">
        <v>45922.113240740742</v>
      </c>
      <c r="B3188" s="61">
        <v>444880989</v>
      </c>
      <c r="C3188" s="62" t="s">
        <v>36</v>
      </c>
      <c r="D3188" s="62" t="s">
        <v>38</v>
      </c>
      <c r="E3188" s="62" t="s">
        <v>46</v>
      </c>
      <c r="F3188" s="62" t="s">
        <v>119</v>
      </c>
      <c r="G3188" s="63">
        <v>3686.75</v>
      </c>
      <c r="H3188" s="61">
        <v>444091797</v>
      </c>
      <c r="I3188" s="63">
        <v>0</v>
      </c>
      <c r="J3188" s="63">
        <v>0</v>
      </c>
      <c r="K3188" s="63">
        <v>0</v>
      </c>
      <c r="L3188" s="63">
        <v>-3</v>
      </c>
      <c r="M3188" s="63">
        <v>9912.16</v>
      </c>
      <c r="N3188" s="62" t="s">
        <v>2309</v>
      </c>
      <c r="O3188" s="14">
        <f t="shared" si="290"/>
        <v>45922.113240740742</v>
      </c>
      <c r="P3188" s="19">
        <f t="shared" si="291"/>
        <v>45922.321574074078</v>
      </c>
      <c r="Q3188" s="20" t="str">
        <f t="shared" si="292"/>
        <v>22/09/2025</v>
      </c>
      <c r="R3188" s="13" t="str">
        <f t="shared" si="293"/>
        <v>07</v>
      </c>
      <c r="S3188" s="13" t="str">
        <f t="shared" si="294"/>
        <v>Mon</v>
      </c>
    </row>
    <row r="3189" spans="1:19" x14ac:dyDescent="0.25">
      <c r="A3189" s="56">
        <v>45922.11341435185</v>
      </c>
      <c r="B3189" s="57">
        <v>444881066</v>
      </c>
      <c r="C3189" s="58" t="s">
        <v>36</v>
      </c>
      <c r="D3189" s="58" t="s">
        <v>37</v>
      </c>
      <c r="E3189" s="58" t="s">
        <v>46</v>
      </c>
      <c r="F3189" s="58" t="s">
        <v>119</v>
      </c>
      <c r="G3189" s="59">
        <v>3686.78</v>
      </c>
      <c r="H3189" s="57">
        <v>444091873</v>
      </c>
      <c r="I3189" s="59">
        <v>0</v>
      </c>
      <c r="J3189" s="59">
        <v>0</v>
      </c>
      <c r="K3189" s="59">
        <v>0</v>
      </c>
      <c r="L3189" s="59">
        <v>1.5</v>
      </c>
      <c r="M3189" s="59">
        <v>9913.66</v>
      </c>
      <c r="N3189" s="58" t="s">
        <v>2310</v>
      </c>
      <c r="O3189" s="14">
        <f t="shared" si="290"/>
        <v>45922.11341435185</v>
      </c>
      <c r="P3189" s="19">
        <f t="shared" si="291"/>
        <v>45922.321747685186</v>
      </c>
      <c r="Q3189" s="20" t="str">
        <f t="shared" si="292"/>
        <v>22/09/2025</v>
      </c>
      <c r="R3189" s="13" t="str">
        <f t="shared" si="293"/>
        <v>07</v>
      </c>
      <c r="S3189" s="13" t="str">
        <f t="shared" si="294"/>
        <v>Mon</v>
      </c>
    </row>
    <row r="3190" spans="1:19" x14ac:dyDescent="0.25">
      <c r="A3190" s="60">
        <v>45922.113993055558</v>
      </c>
      <c r="B3190" s="61">
        <v>444881178</v>
      </c>
      <c r="C3190" s="62" t="s">
        <v>36</v>
      </c>
      <c r="D3190" s="62" t="s">
        <v>38</v>
      </c>
      <c r="E3190" s="62" t="s">
        <v>45</v>
      </c>
      <c r="F3190" s="62" t="s">
        <v>119</v>
      </c>
      <c r="G3190" s="63">
        <v>3686.53</v>
      </c>
      <c r="H3190" s="61">
        <v>444091982</v>
      </c>
      <c r="I3190" s="63">
        <v>0</v>
      </c>
      <c r="J3190" s="63">
        <v>0</v>
      </c>
      <c r="K3190" s="63">
        <v>0</v>
      </c>
      <c r="L3190" s="63">
        <v>0</v>
      </c>
      <c r="M3190" s="63">
        <v>9913.66</v>
      </c>
      <c r="N3190" s="62" t="s">
        <v>115</v>
      </c>
      <c r="O3190" s="14">
        <f t="shared" si="290"/>
        <v>45922.113993055558</v>
      </c>
      <c r="P3190" s="19">
        <f t="shared" si="291"/>
        <v>45922.322326388894</v>
      </c>
      <c r="Q3190" s="20" t="str">
        <f t="shared" si="292"/>
        <v>22/09/2025</v>
      </c>
      <c r="R3190" s="13" t="str">
        <f t="shared" si="293"/>
        <v>07</v>
      </c>
      <c r="S3190" s="13" t="str">
        <f t="shared" si="294"/>
        <v>Mon</v>
      </c>
    </row>
    <row r="3191" spans="1:19" x14ac:dyDescent="0.25">
      <c r="A3191" s="56">
        <v>45922.113993055558</v>
      </c>
      <c r="B3191" s="57">
        <v>444881179</v>
      </c>
      <c r="C3191" s="58" t="s">
        <v>36</v>
      </c>
      <c r="D3191" s="58" t="s">
        <v>38</v>
      </c>
      <c r="E3191" s="58" t="s">
        <v>45</v>
      </c>
      <c r="F3191" s="58" t="s">
        <v>119</v>
      </c>
      <c r="G3191" s="59">
        <v>3686.52</v>
      </c>
      <c r="H3191" s="57">
        <v>444091983</v>
      </c>
      <c r="I3191" s="59">
        <v>0</v>
      </c>
      <c r="J3191" s="59">
        <v>0</v>
      </c>
      <c r="K3191" s="59">
        <v>0</v>
      </c>
      <c r="L3191" s="59">
        <v>0</v>
      </c>
      <c r="M3191" s="59">
        <v>9913.66</v>
      </c>
      <c r="N3191" s="58" t="s">
        <v>1384</v>
      </c>
      <c r="O3191" s="14">
        <f t="shared" si="290"/>
        <v>45922.113993055558</v>
      </c>
      <c r="P3191" s="19">
        <f t="shared" si="291"/>
        <v>45922.322326388894</v>
      </c>
      <c r="Q3191" s="20" t="str">
        <f t="shared" si="292"/>
        <v>22/09/2025</v>
      </c>
      <c r="R3191" s="13" t="str">
        <f t="shared" si="293"/>
        <v>07</v>
      </c>
      <c r="S3191" s="13" t="str">
        <f t="shared" si="294"/>
        <v>Mon</v>
      </c>
    </row>
    <row r="3192" spans="1:19" x14ac:dyDescent="0.25">
      <c r="A3192" s="60">
        <v>45922.114641203705</v>
      </c>
      <c r="B3192" s="61">
        <v>444881304</v>
      </c>
      <c r="C3192" s="62" t="s">
        <v>36</v>
      </c>
      <c r="D3192" s="62" t="s">
        <v>37</v>
      </c>
      <c r="E3192" s="62" t="s">
        <v>46</v>
      </c>
      <c r="F3192" s="62" t="s">
        <v>119</v>
      </c>
      <c r="G3192" s="63">
        <v>3687.56</v>
      </c>
      <c r="H3192" s="61">
        <v>444092108</v>
      </c>
      <c r="I3192" s="63">
        <v>0</v>
      </c>
      <c r="J3192" s="63">
        <v>0</v>
      </c>
      <c r="K3192" s="63">
        <v>0</v>
      </c>
      <c r="L3192" s="63">
        <v>0.9</v>
      </c>
      <c r="M3192" s="63">
        <v>9914.56</v>
      </c>
      <c r="N3192" s="62" t="s">
        <v>2311</v>
      </c>
      <c r="O3192" s="14">
        <f t="shared" si="290"/>
        <v>45922.114641203705</v>
      </c>
      <c r="P3192" s="19">
        <f t="shared" si="291"/>
        <v>45922.322974537041</v>
      </c>
      <c r="Q3192" s="20" t="str">
        <f t="shared" si="292"/>
        <v>22/09/2025</v>
      </c>
      <c r="R3192" s="13" t="str">
        <f t="shared" si="293"/>
        <v>07</v>
      </c>
      <c r="S3192" s="13" t="str">
        <f t="shared" si="294"/>
        <v>Mon</v>
      </c>
    </row>
    <row r="3193" spans="1:19" x14ac:dyDescent="0.25">
      <c r="A3193" s="56">
        <v>45922.114687499998</v>
      </c>
      <c r="B3193" s="57">
        <v>444881322</v>
      </c>
      <c r="C3193" s="58" t="s">
        <v>36</v>
      </c>
      <c r="D3193" s="58" t="s">
        <v>38</v>
      </c>
      <c r="E3193" s="58" t="s">
        <v>45</v>
      </c>
      <c r="F3193" s="58" t="s">
        <v>119</v>
      </c>
      <c r="G3193" s="59">
        <v>3687.34</v>
      </c>
      <c r="H3193" s="57">
        <v>444092128</v>
      </c>
      <c r="I3193" s="59">
        <v>0</v>
      </c>
      <c r="J3193" s="59">
        <v>0</v>
      </c>
      <c r="K3193" s="59">
        <v>0</v>
      </c>
      <c r="L3193" s="59">
        <v>0</v>
      </c>
      <c r="M3193" s="59">
        <v>9914.56</v>
      </c>
      <c r="N3193" s="58" t="s">
        <v>2056</v>
      </c>
      <c r="O3193" s="14">
        <f t="shared" si="290"/>
        <v>45922.114687499998</v>
      </c>
      <c r="P3193" s="19">
        <f t="shared" si="291"/>
        <v>45922.323020833333</v>
      </c>
      <c r="Q3193" s="20" t="str">
        <f t="shared" si="292"/>
        <v>22/09/2025</v>
      </c>
      <c r="R3193" s="13" t="str">
        <f t="shared" si="293"/>
        <v>07</v>
      </c>
      <c r="S3193" s="13" t="str">
        <f t="shared" si="294"/>
        <v>Mon</v>
      </c>
    </row>
    <row r="3194" spans="1:19" x14ac:dyDescent="0.25">
      <c r="A3194" s="60">
        <v>45922.114687499998</v>
      </c>
      <c r="B3194" s="61">
        <v>444881323</v>
      </c>
      <c r="C3194" s="62" t="s">
        <v>36</v>
      </c>
      <c r="D3194" s="62" t="s">
        <v>38</v>
      </c>
      <c r="E3194" s="62" t="s">
        <v>45</v>
      </c>
      <c r="F3194" s="62" t="s">
        <v>119</v>
      </c>
      <c r="G3194" s="63">
        <v>3687.29</v>
      </c>
      <c r="H3194" s="61">
        <v>444092129</v>
      </c>
      <c r="I3194" s="63">
        <v>0</v>
      </c>
      <c r="J3194" s="63">
        <v>0</v>
      </c>
      <c r="K3194" s="63">
        <v>0</v>
      </c>
      <c r="L3194" s="63">
        <v>0</v>
      </c>
      <c r="M3194" s="63">
        <v>9914.56</v>
      </c>
      <c r="N3194" s="62" t="s">
        <v>1944</v>
      </c>
      <c r="O3194" s="14">
        <f t="shared" si="290"/>
        <v>45922.114687499998</v>
      </c>
      <c r="P3194" s="19">
        <f t="shared" si="291"/>
        <v>45922.323020833333</v>
      </c>
      <c r="Q3194" s="20" t="str">
        <f t="shared" si="292"/>
        <v>22/09/2025</v>
      </c>
      <c r="R3194" s="13" t="str">
        <f t="shared" si="293"/>
        <v>07</v>
      </c>
      <c r="S3194" s="13" t="str">
        <f t="shared" si="294"/>
        <v>Mon</v>
      </c>
    </row>
    <row r="3195" spans="1:19" x14ac:dyDescent="0.25">
      <c r="A3195" s="56">
        <v>45922.114687499998</v>
      </c>
      <c r="B3195" s="57">
        <v>444881324</v>
      </c>
      <c r="C3195" s="58" t="s">
        <v>36</v>
      </c>
      <c r="D3195" s="58" t="s">
        <v>38</v>
      </c>
      <c r="E3195" s="58" t="s">
        <v>45</v>
      </c>
      <c r="F3195" s="58" t="s">
        <v>119</v>
      </c>
      <c r="G3195" s="59">
        <v>3687.29</v>
      </c>
      <c r="H3195" s="57">
        <v>444092130</v>
      </c>
      <c r="I3195" s="59">
        <v>0</v>
      </c>
      <c r="J3195" s="59">
        <v>0</v>
      </c>
      <c r="K3195" s="59">
        <v>0</v>
      </c>
      <c r="L3195" s="59">
        <v>0</v>
      </c>
      <c r="M3195" s="59">
        <v>9914.56</v>
      </c>
      <c r="N3195" s="58" t="s">
        <v>108</v>
      </c>
      <c r="O3195" s="14">
        <f t="shared" si="290"/>
        <v>45922.114687499998</v>
      </c>
      <c r="P3195" s="19">
        <f t="shared" si="291"/>
        <v>45922.323020833333</v>
      </c>
      <c r="Q3195" s="20" t="str">
        <f t="shared" si="292"/>
        <v>22/09/2025</v>
      </c>
      <c r="R3195" s="13" t="str">
        <f t="shared" si="293"/>
        <v>07</v>
      </c>
      <c r="S3195" s="13" t="str">
        <f t="shared" si="294"/>
        <v>Mon</v>
      </c>
    </row>
    <row r="3196" spans="1:19" x14ac:dyDescent="0.25">
      <c r="A3196" s="60">
        <v>45922.114699074074</v>
      </c>
      <c r="B3196" s="61">
        <v>444881326</v>
      </c>
      <c r="C3196" s="62" t="s">
        <v>36</v>
      </c>
      <c r="D3196" s="62" t="s">
        <v>38</v>
      </c>
      <c r="E3196" s="62" t="s">
        <v>45</v>
      </c>
      <c r="F3196" s="62" t="s">
        <v>119</v>
      </c>
      <c r="G3196" s="63">
        <v>3687.29</v>
      </c>
      <c r="H3196" s="61">
        <v>444092132</v>
      </c>
      <c r="I3196" s="63">
        <v>0</v>
      </c>
      <c r="J3196" s="63">
        <v>0</v>
      </c>
      <c r="K3196" s="63">
        <v>0</v>
      </c>
      <c r="L3196" s="63">
        <v>0</v>
      </c>
      <c r="M3196" s="63">
        <v>9914.56</v>
      </c>
      <c r="N3196" s="62" t="s">
        <v>47</v>
      </c>
      <c r="O3196" s="14">
        <f t="shared" si="290"/>
        <v>45922.114699074074</v>
      </c>
      <c r="P3196" s="19">
        <f t="shared" si="291"/>
        <v>45922.32303240741</v>
      </c>
      <c r="Q3196" s="20" t="str">
        <f t="shared" si="292"/>
        <v>22/09/2025</v>
      </c>
      <c r="R3196" s="13" t="str">
        <f t="shared" si="293"/>
        <v>07</v>
      </c>
      <c r="S3196" s="13" t="str">
        <f t="shared" si="294"/>
        <v>Mon</v>
      </c>
    </row>
    <row r="3197" spans="1:19" x14ac:dyDescent="0.25">
      <c r="A3197" s="56">
        <v>45922.114699074074</v>
      </c>
      <c r="B3197" s="57">
        <v>444881328</v>
      </c>
      <c r="C3197" s="58" t="s">
        <v>36</v>
      </c>
      <c r="D3197" s="58" t="s">
        <v>38</v>
      </c>
      <c r="E3197" s="58" t="s">
        <v>45</v>
      </c>
      <c r="F3197" s="58" t="s">
        <v>119</v>
      </c>
      <c r="G3197" s="59">
        <v>3687.29</v>
      </c>
      <c r="H3197" s="57">
        <v>444092134</v>
      </c>
      <c r="I3197" s="59">
        <v>0</v>
      </c>
      <c r="J3197" s="59">
        <v>0</v>
      </c>
      <c r="K3197" s="59">
        <v>0</v>
      </c>
      <c r="L3197" s="59">
        <v>0</v>
      </c>
      <c r="M3197" s="59">
        <v>9914.56</v>
      </c>
      <c r="N3197" s="58" t="s">
        <v>52</v>
      </c>
      <c r="O3197" s="14">
        <f t="shared" si="290"/>
        <v>45922.114699074074</v>
      </c>
      <c r="P3197" s="19">
        <f t="shared" si="291"/>
        <v>45922.32303240741</v>
      </c>
      <c r="Q3197" s="20" t="str">
        <f t="shared" si="292"/>
        <v>22/09/2025</v>
      </c>
      <c r="R3197" s="13" t="str">
        <f t="shared" si="293"/>
        <v>07</v>
      </c>
      <c r="S3197" s="13" t="str">
        <f t="shared" si="294"/>
        <v>Mon</v>
      </c>
    </row>
    <row r="3198" spans="1:19" x14ac:dyDescent="0.25">
      <c r="A3198" s="60">
        <v>45922.114699074074</v>
      </c>
      <c r="B3198" s="61">
        <v>444881329</v>
      </c>
      <c r="C3198" s="62" t="s">
        <v>36</v>
      </c>
      <c r="D3198" s="62" t="s">
        <v>38</v>
      </c>
      <c r="E3198" s="62" t="s">
        <v>45</v>
      </c>
      <c r="F3198" s="62" t="s">
        <v>119</v>
      </c>
      <c r="G3198" s="63">
        <v>3687.29</v>
      </c>
      <c r="H3198" s="61">
        <v>444092135</v>
      </c>
      <c r="I3198" s="63">
        <v>0</v>
      </c>
      <c r="J3198" s="63">
        <v>0</v>
      </c>
      <c r="K3198" s="63">
        <v>0</v>
      </c>
      <c r="L3198" s="63">
        <v>0</v>
      </c>
      <c r="M3198" s="63">
        <v>9914.56</v>
      </c>
      <c r="N3198" s="62" t="s">
        <v>1971</v>
      </c>
      <c r="O3198" s="14">
        <f t="shared" si="290"/>
        <v>45922.114699074074</v>
      </c>
      <c r="P3198" s="19">
        <f t="shared" si="291"/>
        <v>45922.32303240741</v>
      </c>
      <c r="Q3198" s="20" t="str">
        <f t="shared" si="292"/>
        <v>22/09/2025</v>
      </c>
      <c r="R3198" s="13" t="str">
        <f t="shared" si="293"/>
        <v>07</v>
      </c>
      <c r="S3198" s="13" t="str">
        <f t="shared" si="294"/>
        <v>Mon</v>
      </c>
    </row>
    <row r="3199" spans="1:19" x14ac:dyDescent="0.25">
      <c r="A3199" s="56">
        <v>45922.114699074074</v>
      </c>
      <c r="B3199" s="57">
        <v>444881331</v>
      </c>
      <c r="C3199" s="58" t="s">
        <v>36</v>
      </c>
      <c r="D3199" s="58" t="s">
        <v>38</v>
      </c>
      <c r="E3199" s="58" t="s">
        <v>45</v>
      </c>
      <c r="F3199" s="58" t="s">
        <v>119</v>
      </c>
      <c r="G3199" s="59">
        <v>3687.29</v>
      </c>
      <c r="H3199" s="57">
        <v>444092138</v>
      </c>
      <c r="I3199" s="59">
        <v>0</v>
      </c>
      <c r="J3199" s="59">
        <v>0</v>
      </c>
      <c r="K3199" s="59">
        <v>0</v>
      </c>
      <c r="L3199" s="59">
        <v>0</v>
      </c>
      <c r="M3199" s="59">
        <v>9914.56</v>
      </c>
      <c r="N3199" s="58" t="s">
        <v>48</v>
      </c>
      <c r="O3199" s="14">
        <f t="shared" si="290"/>
        <v>45922.114699074074</v>
      </c>
      <c r="P3199" s="19">
        <f t="shared" si="291"/>
        <v>45922.32303240741</v>
      </c>
      <c r="Q3199" s="20" t="str">
        <f t="shared" si="292"/>
        <v>22/09/2025</v>
      </c>
      <c r="R3199" s="13" t="str">
        <f t="shared" si="293"/>
        <v>07</v>
      </c>
      <c r="S3199" s="13" t="str">
        <f t="shared" si="294"/>
        <v>Mon</v>
      </c>
    </row>
    <row r="3200" spans="1:19" x14ac:dyDescent="0.25">
      <c r="A3200" s="60">
        <v>45922.114710648151</v>
      </c>
      <c r="B3200" s="61">
        <v>444881333</v>
      </c>
      <c r="C3200" s="62" t="s">
        <v>36</v>
      </c>
      <c r="D3200" s="62" t="s">
        <v>38</v>
      </c>
      <c r="E3200" s="62" t="s">
        <v>45</v>
      </c>
      <c r="F3200" s="62" t="s">
        <v>119</v>
      </c>
      <c r="G3200" s="63">
        <v>3687.29</v>
      </c>
      <c r="H3200" s="61">
        <v>444092139</v>
      </c>
      <c r="I3200" s="63">
        <v>0</v>
      </c>
      <c r="J3200" s="63">
        <v>0</v>
      </c>
      <c r="K3200" s="63">
        <v>0</v>
      </c>
      <c r="L3200" s="63">
        <v>0</v>
      </c>
      <c r="M3200" s="63">
        <v>9914.56</v>
      </c>
      <c r="N3200" s="62" t="s">
        <v>107</v>
      </c>
      <c r="O3200" s="14">
        <f t="shared" si="290"/>
        <v>45922.114710648151</v>
      </c>
      <c r="P3200" s="19">
        <f t="shared" si="291"/>
        <v>45922.323043981487</v>
      </c>
      <c r="Q3200" s="20" t="str">
        <f t="shared" si="292"/>
        <v>22/09/2025</v>
      </c>
      <c r="R3200" s="13" t="str">
        <f t="shared" si="293"/>
        <v>07</v>
      </c>
      <c r="S3200" s="13" t="str">
        <f t="shared" si="294"/>
        <v>Mon</v>
      </c>
    </row>
    <row r="3201" spans="1:19" x14ac:dyDescent="0.25">
      <c r="A3201" s="56">
        <v>45922.114710648151</v>
      </c>
      <c r="B3201" s="57">
        <v>444881334</v>
      </c>
      <c r="C3201" s="58" t="s">
        <v>36</v>
      </c>
      <c r="D3201" s="58" t="s">
        <v>38</v>
      </c>
      <c r="E3201" s="58" t="s">
        <v>45</v>
      </c>
      <c r="F3201" s="58" t="s">
        <v>119</v>
      </c>
      <c r="G3201" s="59">
        <v>3687.31</v>
      </c>
      <c r="H3201" s="57">
        <v>444092140</v>
      </c>
      <c r="I3201" s="59">
        <v>0</v>
      </c>
      <c r="J3201" s="59">
        <v>0</v>
      </c>
      <c r="K3201" s="59">
        <v>0</v>
      </c>
      <c r="L3201" s="59">
        <v>0</v>
      </c>
      <c r="M3201" s="59">
        <v>9914.56</v>
      </c>
      <c r="N3201" s="58" t="s">
        <v>77</v>
      </c>
      <c r="O3201" s="14">
        <f t="shared" si="290"/>
        <v>45922.114710648151</v>
      </c>
      <c r="P3201" s="19">
        <f t="shared" si="291"/>
        <v>45922.323043981487</v>
      </c>
      <c r="Q3201" s="20" t="str">
        <f t="shared" si="292"/>
        <v>22/09/2025</v>
      </c>
      <c r="R3201" s="13" t="str">
        <f t="shared" si="293"/>
        <v>07</v>
      </c>
      <c r="S3201" s="13" t="str">
        <f t="shared" si="294"/>
        <v>Mon</v>
      </c>
    </row>
    <row r="3202" spans="1:19" x14ac:dyDescent="0.25">
      <c r="A3202" s="60">
        <v>45922.115266203706</v>
      </c>
      <c r="B3202" s="61">
        <v>444881458</v>
      </c>
      <c r="C3202" s="62" t="s">
        <v>36</v>
      </c>
      <c r="D3202" s="62" t="s">
        <v>38</v>
      </c>
      <c r="E3202" s="62" t="s">
        <v>46</v>
      </c>
      <c r="F3202" s="62" t="s">
        <v>119</v>
      </c>
      <c r="G3202" s="63">
        <v>3686.29</v>
      </c>
      <c r="H3202" s="61">
        <v>444092263</v>
      </c>
      <c r="I3202" s="63">
        <v>0</v>
      </c>
      <c r="J3202" s="63">
        <v>0</v>
      </c>
      <c r="K3202" s="63">
        <v>0</v>
      </c>
      <c r="L3202" s="63">
        <v>-3.03</v>
      </c>
      <c r="M3202" s="63">
        <v>9911.5300000000007</v>
      </c>
      <c r="N3202" s="62" t="s">
        <v>767</v>
      </c>
      <c r="O3202" s="14">
        <f t="shared" si="290"/>
        <v>45922.115266203706</v>
      </c>
      <c r="P3202" s="19">
        <f t="shared" si="291"/>
        <v>45922.323599537041</v>
      </c>
      <c r="Q3202" s="20" t="str">
        <f t="shared" si="292"/>
        <v>22/09/2025</v>
      </c>
      <c r="R3202" s="13" t="str">
        <f t="shared" si="293"/>
        <v>07</v>
      </c>
      <c r="S3202" s="13" t="str">
        <f t="shared" si="294"/>
        <v>Mon</v>
      </c>
    </row>
    <row r="3203" spans="1:19" x14ac:dyDescent="0.25">
      <c r="A3203" s="56">
        <v>45922.126377314817</v>
      </c>
      <c r="B3203" s="57">
        <v>444884627</v>
      </c>
      <c r="C3203" s="58" t="s">
        <v>36</v>
      </c>
      <c r="D3203" s="58" t="s">
        <v>37</v>
      </c>
      <c r="E3203" s="58" t="s">
        <v>45</v>
      </c>
      <c r="F3203" s="58" t="s">
        <v>119</v>
      </c>
      <c r="G3203" s="59">
        <v>3688.19</v>
      </c>
      <c r="H3203" s="57">
        <v>444095399</v>
      </c>
      <c r="I3203" s="59">
        <v>0</v>
      </c>
      <c r="J3203" s="59">
        <v>0</v>
      </c>
      <c r="K3203" s="59">
        <v>0</v>
      </c>
      <c r="L3203" s="59">
        <v>0</v>
      </c>
      <c r="M3203" s="59">
        <v>9911.5300000000007</v>
      </c>
      <c r="N3203" s="58" t="s">
        <v>74</v>
      </c>
      <c r="O3203" s="14">
        <f t="shared" si="290"/>
        <v>45922.126377314817</v>
      </c>
      <c r="P3203" s="19">
        <f t="shared" si="291"/>
        <v>45922.334710648152</v>
      </c>
      <c r="Q3203" s="20" t="str">
        <f t="shared" si="292"/>
        <v>22/09/2025</v>
      </c>
      <c r="R3203" s="13" t="str">
        <f t="shared" si="293"/>
        <v>08</v>
      </c>
      <c r="S3203" s="13" t="str">
        <f t="shared" si="294"/>
        <v>Mon</v>
      </c>
    </row>
    <row r="3204" spans="1:19" x14ac:dyDescent="0.25">
      <c r="A3204" s="60">
        <v>45922.130902777775</v>
      </c>
      <c r="B3204" s="61">
        <v>444885998</v>
      </c>
      <c r="C3204" s="62" t="s">
        <v>36</v>
      </c>
      <c r="D3204" s="62" t="s">
        <v>37</v>
      </c>
      <c r="E3204" s="62" t="s">
        <v>46</v>
      </c>
      <c r="F3204" s="62" t="s">
        <v>119</v>
      </c>
      <c r="G3204" s="63">
        <v>3685.82</v>
      </c>
      <c r="H3204" s="61">
        <v>444096779</v>
      </c>
      <c r="I3204" s="63">
        <v>0</v>
      </c>
      <c r="J3204" s="63">
        <v>0</v>
      </c>
      <c r="K3204" s="63">
        <v>0</v>
      </c>
      <c r="L3204" s="63">
        <v>1.47</v>
      </c>
      <c r="M3204" s="63">
        <v>9913</v>
      </c>
      <c r="N3204" s="62" t="s">
        <v>2312</v>
      </c>
      <c r="O3204" s="14">
        <f t="shared" si="290"/>
        <v>45922.130902777775</v>
      </c>
      <c r="P3204" s="19">
        <f t="shared" si="291"/>
        <v>45922.339236111111</v>
      </c>
      <c r="Q3204" s="20" t="str">
        <f t="shared" si="292"/>
        <v>22/09/2025</v>
      </c>
      <c r="R3204" s="13" t="str">
        <f t="shared" si="293"/>
        <v>08</v>
      </c>
      <c r="S3204" s="13" t="str">
        <f t="shared" si="294"/>
        <v>Mon</v>
      </c>
    </row>
    <row r="3205" spans="1:19" x14ac:dyDescent="0.25">
      <c r="A3205" s="56">
        <v>45922.130902777775</v>
      </c>
      <c r="B3205" s="57">
        <v>444886000</v>
      </c>
      <c r="C3205" s="58" t="s">
        <v>36</v>
      </c>
      <c r="D3205" s="58" t="s">
        <v>37</v>
      </c>
      <c r="E3205" s="58" t="s">
        <v>46</v>
      </c>
      <c r="F3205" s="58" t="s">
        <v>119</v>
      </c>
      <c r="G3205" s="59">
        <v>3685.82</v>
      </c>
      <c r="H3205" s="57">
        <v>444096780</v>
      </c>
      <c r="I3205" s="59">
        <v>0</v>
      </c>
      <c r="J3205" s="59">
        <v>0</v>
      </c>
      <c r="K3205" s="59">
        <v>0</v>
      </c>
      <c r="L3205" s="59">
        <v>1.49</v>
      </c>
      <c r="M3205" s="59">
        <v>9914.49</v>
      </c>
      <c r="N3205" s="58" t="s">
        <v>2312</v>
      </c>
      <c r="O3205" s="14">
        <f t="shared" si="290"/>
        <v>45922.130902777775</v>
      </c>
      <c r="P3205" s="19">
        <f t="shared" si="291"/>
        <v>45922.339236111111</v>
      </c>
      <c r="Q3205" s="20" t="str">
        <f t="shared" si="292"/>
        <v>22/09/2025</v>
      </c>
      <c r="R3205" s="13" t="str">
        <f t="shared" si="293"/>
        <v>08</v>
      </c>
      <c r="S3205" s="13" t="str">
        <f t="shared" si="294"/>
        <v>Mon</v>
      </c>
    </row>
    <row r="3206" spans="1:19" x14ac:dyDescent="0.25">
      <c r="A3206" s="60">
        <v>45922.130902777775</v>
      </c>
      <c r="B3206" s="61">
        <v>444886001</v>
      </c>
      <c r="C3206" s="62" t="s">
        <v>36</v>
      </c>
      <c r="D3206" s="62" t="s">
        <v>37</v>
      </c>
      <c r="E3206" s="62" t="s">
        <v>46</v>
      </c>
      <c r="F3206" s="62" t="s">
        <v>119</v>
      </c>
      <c r="G3206" s="63">
        <v>3685.82</v>
      </c>
      <c r="H3206" s="61">
        <v>444096782</v>
      </c>
      <c r="I3206" s="63">
        <v>0</v>
      </c>
      <c r="J3206" s="63">
        <v>0</v>
      </c>
      <c r="K3206" s="63">
        <v>0</v>
      </c>
      <c r="L3206" s="63">
        <v>1.52</v>
      </c>
      <c r="M3206" s="63">
        <v>9916.01</v>
      </c>
      <c r="N3206" s="62" t="s">
        <v>2312</v>
      </c>
      <c r="O3206" s="14">
        <f t="shared" si="290"/>
        <v>45922.130902777775</v>
      </c>
      <c r="P3206" s="19">
        <f t="shared" si="291"/>
        <v>45922.339236111111</v>
      </c>
      <c r="Q3206" s="20" t="str">
        <f t="shared" si="292"/>
        <v>22/09/2025</v>
      </c>
      <c r="R3206" s="13" t="str">
        <f t="shared" si="293"/>
        <v>08</v>
      </c>
      <c r="S3206" s="13" t="str">
        <f t="shared" si="294"/>
        <v>Mon</v>
      </c>
    </row>
    <row r="3207" spans="1:19" x14ac:dyDescent="0.25">
      <c r="A3207" s="56">
        <v>45922.130902777775</v>
      </c>
      <c r="B3207" s="57">
        <v>444886002</v>
      </c>
      <c r="C3207" s="58" t="s">
        <v>36</v>
      </c>
      <c r="D3207" s="58" t="s">
        <v>37</v>
      </c>
      <c r="E3207" s="58" t="s">
        <v>46</v>
      </c>
      <c r="F3207" s="58" t="s">
        <v>119</v>
      </c>
      <c r="G3207" s="59">
        <v>3685.82</v>
      </c>
      <c r="H3207" s="57">
        <v>444096783</v>
      </c>
      <c r="I3207" s="59">
        <v>0</v>
      </c>
      <c r="J3207" s="59">
        <v>0</v>
      </c>
      <c r="K3207" s="59">
        <v>0</v>
      </c>
      <c r="L3207" s="59">
        <v>1.47</v>
      </c>
      <c r="M3207" s="59">
        <v>9917.48</v>
      </c>
      <c r="N3207" s="58" t="s">
        <v>2312</v>
      </c>
      <c r="O3207" s="14">
        <f t="shared" si="290"/>
        <v>45922.130902777775</v>
      </c>
      <c r="P3207" s="19">
        <f t="shared" si="291"/>
        <v>45922.339236111111</v>
      </c>
      <c r="Q3207" s="20" t="str">
        <f t="shared" si="292"/>
        <v>22/09/2025</v>
      </c>
      <c r="R3207" s="13" t="str">
        <f t="shared" si="293"/>
        <v>08</v>
      </c>
      <c r="S3207" s="13" t="str">
        <f t="shared" si="294"/>
        <v>Mon</v>
      </c>
    </row>
    <row r="3208" spans="1:19" x14ac:dyDescent="0.25">
      <c r="A3208" s="60">
        <v>45922.130902777775</v>
      </c>
      <c r="B3208" s="61">
        <v>444886003</v>
      </c>
      <c r="C3208" s="62" t="s">
        <v>36</v>
      </c>
      <c r="D3208" s="62" t="s">
        <v>37</v>
      </c>
      <c r="E3208" s="62" t="s">
        <v>46</v>
      </c>
      <c r="F3208" s="62" t="s">
        <v>119</v>
      </c>
      <c r="G3208" s="63">
        <v>3685.82</v>
      </c>
      <c r="H3208" s="61">
        <v>444096784</v>
      </c>
      <c r="I3208" s="63">
        <v>0</v>
      </c>
      <c r="J3208" s="63">
        <v>0</v>
      </c>
      <c r="K3208" s="63">
        <v>0</v>
      </c>
      <c r="L3208" s="63">
        <v>1.47</v>
      </c>
      <c r="M3208" s="63">
        <v>9918.9500000000007</v>
      </c>
      <c r="N3208" s="62" t="s">
        <v>2312</v>
      </c>
      <c r="O3208" s="14">
        <f t="shared" si="290"/>
        <v>45922.130902777775</v>
      </c>
      <c r="P3208" s="19">
        <f t="shared" si="291"/>
        <v>45922.339236111111</v>
      </c>
      <c r="Q3208" s="20" t="str">
        <f t="shared" si="292"/>
        <v>22/09/2025</v>
      </c>
      <c r="R3208" s="13" t="str">
        <f t="shared" si="293"/>
        <v>08</v>
      </c>
      <c r="S3208" s="13" t="str">
        <f t="shared" si="294"/>
        <v>Mon</v>
      </c>
    </row>
    <row r="3209" spans="1:19" x14ac:dyDescent="0.25">
      <c r="A3209" s="56">
        <v>45922.131736111114</v>
      </c>
      <c r="B3209" s="57">
        <v>444886216</v>
      </c>
      <c r="C3209" s="58" t="s">
        <v>36</v>
      </c>
      <c r="D3209" s="58" t="s">
        <v>37</v>
      </c>
      <c r="E3209" s="58" t="s">
        <v>46</v>
      </c>
      <c r="F3209" s="58" t="s">
        <v>119</v>
      </c>
      <c r="G3209" s="59">
        <v>3686.69</v>
      </c>
      <c r="H3209" s="57">
        <v>444096993</v>
      </c>
      <c r="I3209" s="59">
        <v>0</v>
      </c>
      <c r="J3209" s="59">
        <v>0</v>
      </c>
      <c r="K3209" s="59">
        <v>0</v>
      </c>
      <c r="L3209" s="59">
        <v>1.78</v>
      </c>
      <c r="M3209" s="59">
        <v>9920.73</v>
      </c>
      <c r="N3209" s="58" t="s">
        <v>2313</v>
      </c>
      <c r="O3209" s="14">
        <f t="shared" si="290"/>
        <v>45922.131736111114</v>
      </c>
      <c r="P3209" s="19">
        <f t="shared" si="291"/>
        <v>45922.34006944445</v>
      </c>
      <c r="Q3209" s="20" t="str">
        <f t="shared" si="292"/>
        <v>22/09/2025</v>
      </c>
      <c r="R3209" s="13" t="str">
        <f t="shared" si="293"/>
        <v>08</v>
      </c>
      <c r="S3209" s="13" t="str">
        <f t="shared" si="294"/>
        <v>Mon</v>
      </c>
    </row>
    <row r="3210" spans="1:19" x14ac:dyDescent="0.25">
      <c r="A3210" s="60">
        <v>45922.131736111114</v>
      </c>
      <c r="B3210" s="61">
        <v>444886217</v>
      </c>
      <c r="C3210" s="62" t="s">
        <v>36</v>
      </c>
      <c r="D3210" s="62" t="s">
        <v>37</v>
      </c>
      <c r="E3210" s="62" t="s">
        <v>46</v>
      </c>
      <c r="F3210" s="62" t="s">
        <v>119</v>
      </c>
      <c r="G3210" s="63">
        <v>3686.69</v>
      </c>
      <c r="H3210" s="61">
        <v>444096994</v>
      </c>
      <c r="I3210" s="63">
        <v>0</v>
      </c>
      <c r="J3210" s="63">
        <v>0</v>
      </c>
      <c r="K3210" s="63">
        <v>0</v>
      </c>
      <c r="L3210" s="63">
        <v>0.6</v>
      </c>
      <c r="M3210" s="63">
        <v>9921.33</v>
      </c>
      <c r="N3210" s="62" t="s">
        <v>2313</v>
      </c>
      <c r="O3210" s="14">
        <f t="shared" si="290"/>
        <v>45922.131736111114</v>
      </c>
      <c r="P3210" s="19">
        <f t="shared" si="291"/>
        <v>45922.34006944445</v>
      </c>
      <c r="Q3210" s="20" t="str">
        <f t="shared" si="292"/>
        <v>22/09/2025</v>
      </c>
      <c r="R3210" s="13" t="str">
        <f t="shared" si="293"/>
        <v>08</v>
      </c>
      <c r="S3210" s="13" t="str">
        <f t="shared" si="294"/>
        <v>Mon</v>
      </c>
    </row>
    <row r="3211" spans="1:19" x14ac:dyDescent="0.25">
      <c r="A3211" s="56">
        <v>45922.131736111114</v>
      </c>
      <c r="B3211" s="57">
        <v>444886218</v>
      </c>
      <c r="C3211" s="58" t="s">
        <v>36</v>
      </c>
      <c r="D3211" s="58" t="s">
        <v>37</v>
      </c>
      <c r="E3211" s="58" t="s">
        <v>46</v>
      </c>
      <c r="F3211" s="58" t="s">
        <v>119</v>
      </c>
      <c r="G3211" s="59">
        <v>3686.69</v>
      </c>
      <c r="H3211" s="57">
        <v>444096995</v>
      </c>
      <c r="I3211" s="59">
        <v>0</v>
      </c>
      <c r="J3211" s="59">
        <v>0</v>
      </c>
      <c r="K3211" s="59">
        <v>0</v>
      </c>
      <c r="L3211" s="59">
        <v>0.6</v>
      </c>
      <c r="M3211" s="59">
        <v>9921.93</v>
      </c>
      <c r="N3211" s="58" t="s">
        <v>2313</v>
      </c>
      <c r="O3211" s="14">
        <f t="shared" si="290"/>
        <v>45922.131736111114</v>
      </c>
      <c r="P3211" s="19">
        <f t="shared" si="291"/>
        <v>45922.34006944445</v>
      </c>
      <c r="Q3211" s="20" t="str">
        <f t="shared" si="292"/>
        <v>22/09/2025</v>
      </c>
      <c r="R3211" s="13" t="str">
        <f t="shared" si="293"/>
        <v>08</v>
      </c>
      <c r="S3211" s="13" t="str">
        <f t="shared" si="294"/>
        <v>Mon</v>
      </c>
    </row>
    <row r="3212" spans="1:19" x14ac:dyDescent="0.25">
      <c r="A3212" s="60">
        <v>45922.131736111114</v>
      </c>
      <c r="B3212" s="61">
        <v>444886219</v>
      </c>
      <c r="C3212" s="62" t="s">
        <v>36</v>
      </c>
      <c r="D3212" s="62" t="s">
        <v>37</v>
      </c>
      <c r="E3212" s="62" t="s">
        <v>46</v>
      </c>
      <c r="F3212" s="62" t="s">
        <v>119</v>
      </c>
      <c r="G3212" s="63">
        <v>3686.69</v>
      </c>
      <c r="H3212" s="61">
        <v>444096996</v>
      </c>
      <c r="I3212" s="63">
        <v>0</v>
      </c>
      <c r="J3212" s="63">
        <v>0</v>
      </c>
      <c r="K3212" s="63">
        <v>0</v>
      </c>
      <c r="L3212" s="63">
        <v>0.6</v>
      </c>
      <c r="M3212" s="63">
        <v>9922.5300000000007</v>
      </c>
      <c r="N3212" s="62" t="s">
        <v>2313</v>
      </c>
      <c r="O3212" s="14">
        <f t="shared" si="290"/>
        <v>45922.131736111114</v>
      </c>
      <c r="P3212" s="19">
        <f t="shared" si="291"/>
        <v>45922.34006944445</v>
      </c>
      <c r="Q3212" s="20" t="str">
        <f t="shared" si="292"/>
        <v>22/09/2025</v>
      </c>
      <c r="R3212" s="13" t="str">
        <f t="shared" si="293"/>
        <v>08</v>
      </c>
      <c r="S3212" s="13" t="str">
        <f t="shared" si="294"/>
        <v>Mon</v>
      </c>
    </row>
    <row r="3213" spans="1:19" x14ac:dyDescent="0.25">
      <c r="A3213" s="56">
        <v>45922.13349537037</v>
      </c>
      <c r="B3213" s="57">
        <v>444886807</v>
      </c>
      <c r="C3213" s="58" t="s">
        <v>36</v>
      </c>
      <c r="D3213" s="58" t="s">
        <v>37</v>
      </c>
      <c r="E3213" s="58" t="s">
        <v>46</v>
      </c>
      <c r="F3213" s="58" t="s">
        <v>119</v>
      </c>
      <c r="G3213" s="59">
        <v>3689.58</v>
      </c>
      <c r="H3213" s="57">
        <v>444097583</v>
      </c>
      <c r="I3213" s="59">
        <v>0</v>
      </c>
      <c r="J3213" s="59">
        <v>0</v>
      </c>
      <c r="K3213" s="59">
        <v>0</v>
      </c>
      <c r="L3213" s="59">
        <v>-3.05</v>
      </c>
      <c r="M3213" s="59">
        <v>9919.48</v>
      </c>
      <c r="N3213" s="58" t="s">
        <v>2314</v>
      </c>
      <c r="O3213" s="14">
        <f t="shared" si="290"/>
        <v>45922.13349537037</v>
      </c>
      <c r="P3213" s="19">
        <f t="shared" si="291"/>
        <v>45922.341828703706</v>
      </c>
      <c r="Q3213" s="20" t="str">
        <f t="shared" si="292"/>
        <v>22/09/2025</v>
      </c>
      <c r="R3213" s="13" t="str">
        <f t="shared" si="293"/>
        <v>08</v>
      </c>
      <c r="S3213" s="13" t="str">
        <f t="shared" si="294"/>
        <v>Mon</v>
      </c>
    </row>
    <row r="3214" spans="1:19" x14ac:dyDescent="0.25">
      <c r="A3214" s="60">
        <v>45922.13349537037</v>
      </c>
      <c r="B3214" s="61">
        <v>444886808</v>
      </c>
      <c r="C3214" s="62" t="s">
        <v>36</v>
      </c>
      <c r="D3214" s="62" t="s">
        <v>37</v>
      </c>
      <c r="E3214" s="62" t="s">
        <v>46</v>
      </c>
      <c r="F3214" s="62" t="s">
        <v>119</v>
      </c>
      <c r="G3214" s="63">
        <v>3689.58</v>
      </c>
      <c r="H3214" s="61">
        <v>444097584</v>
      </c>
      <c r="I3214" s="63">
        <v>0</v>
      </c>
      <c r="J3214" s="63">
        <v>0</v>
      </c>
      <c r="K3214" s="63">
        <v>0</v>
      </c>
      <c r="L3214" s="63">
        <v>-3.06</v>
      </c>
      <c r="M3214" s="63">
        <v>9916.42</v>
      </c>
      <c r="N3214" s="62" t="s">
        <v>2314</v>
      </c>
      <c r="O3214" s="14">
        <f t="shared" si="290"/>
        <v>45922.13349537037</v>
      </c>
      <c r="P3214" s="19">
        <f t="shared" si="291"/>
        <v>45922.341828703706</v>
      </c>
      <c r="Q3214" s="20" t="str">
        <f t="shared" si="292"/>
        <v>22/09/2025</v>
      </c>
      <c r="R3214" s="13" t="str">
        <f t="shared" si="293"/>
        <v>08</v>
      </c>
      <c r="S3214" s="13" t="str">
        <f t="shared" si="294"/>
        <v>Mon</v>
      </c>
    </row>
    <row r="3215" spans="1:19" x14ac:dyDescent="0.25">
      <c r="A3215" s="56">
        <v>45922.133842592593</v>
      </c>
      <c r="B3215" s="57">
        <v>444887078</v>
      </c>
      <c r="C3215" s="58" t="s">
        <v>36</v>
      </c>
      <c r="D3215" s="58" t="s">
        <v>37</v>
      </c>
      <c r="E3215" s="58" t="s">
        <v>46</v>
      </c>
      <c r="F3215" s="58" t="s">
        <v>119</v>
      </c>
      <c r="G3215" s="59">
        <v>3690.34</v>
      </c>
      <c r="H3215" s="57">
        <v>444097847</v>
      </c>
      <c r="I3215" s="59">
        <v>0</v>
      </c>
      <c r="J3215" s="59">
        <v>0</v>
      </c>
      <c r="K3215" s="59">
        <v>0</v>
      </c>
      <c r="L3215" s="59">
        <v>-3.05</v>
      </c>
      <c r="M3215" s="59">
        <v>9913.3700000000008</v>
      </c>
      <c r="N3215" s="58" t="s">
        <v>2315</v>
      </c>
      <c r="O3215" s="14">
        <f t="shared" si="290"/>
        <v>45922.133842592593</v>
      </c>
      <c r="P3215" s="19">
        <f t="shared" si="291"/>
        <v>45922.342175925929</v>
      </c>
      <c r="Q3215" s="20" t="str">
        <f t="shared" si="292"/>
        <v>22/09/2025</v>
      </c>
      <c r="R3215" s="13" t="str">
        <f t="shared" si="293"/>
        <v>08</v>
      </c>
      <c r="S3215" s="13" t="str">
        <f t="shared" si="294"/>
        <v>Mon</v>
      </c>
    </row>
    <row r="3216" spans="1:19" x14ac:dyDescent="0.25">
      <c r="A3216" s="60">
        <v>45922.135868055557</v>
      </c>
      <c r="B3216" s="61">
        <v>444887989</v>
      </c>
      <c r="C3216" s="62" t="s">
        <v>36</v>
      </c>
      <c r="D3216" s="62" t="s">
        <v>37</v>
      </c>
      <c r="E3216" s="62" t="s">
        <v>45</v>
      </c>
      <c r="F3216" s="62" t="s">
        <v>119</v>
      </c>
      <c r="G3216" s="63">
        <v>3690.31</v>
      </c>
      <c r="H3216" s="61">
        <v>444098751</v>
      </c>
      <c r="I3216" s="63">
        <v>0</v>
      </c>
      <c r="J3216" s="63">
        <v>0</v>
      </c>
      <c r="K3216" s="63">
        <v>0</v>
      </c>
      <c r="L3216" s="63">
        <v>0</v>
      </c>
      <c r="M3216" s="63">
        <v>9913.3700000000008</v>
      </c>
      <c r="N3216" s="62" t="s">
        <v>1384</v>
      </c>
      <c r="O3216" s="14">
        <f t="shared" si="290"/>
        <v>45922.135868055557</v>
      </c>
      <c r="P3216" s="19">
        <f t="shared" si="291"/>
        <v>45922.344201388893</v>
      </c>
      <c r="Q3216" s="20" t="str">
        <f t="shared" si="292"/>
        <v>22/09/2025</v>
      </c>
      <c r="R3216" s="13" t="str">
        <f t="shared" si="293"/>
        <v>08</v>
      </c>
      <c r="S3216" s="13" t="str">
        <f t="shared" si="294"/>
        <v>Mon</v>
      </c>
    </row>
    <row r="3217" spans="1:19" x14ac:dyDescent="0.25">
      <c r="A3217" s="56">
        <v>45922.135868055557</v>
      </c>
      <c r="B3217" s="57">
        <v>444887991</v>
      </c>
      <c r="C3217" s="58" t="s">
        <v>36</v>
      </c>
      <c r="D3217" s="58" t="s">
        <v>37</v>
      </c>
      <c r="E3217" s="58" t="s">
        <v>45</v>
      </c>
      <c r="F3217" s="58" t="s">
        <v>119</v>
      </c>
      <c r="G3217" s="59">
        <v>3690.3</v>
      </c>
      <c r="H3217" s="57">
        <v>444098753</v>
      </c>
      <c r="I3217" s="59">
        <v>0</v>
      </c>
      <c r="J3217" s="59">
        <v>0</v>
      </c>
      <c r="K3217" s="59">
        <v>0</v>
      </c>
      <c r="L3217" s="59">
        <v>0</v>
      </c>
      <c r="M3217" s="59">
        <v>9913.3700000000008</v>
      </c>
      <c r="N3217" s="58" t="s">
        <v>115</v>
      </c>
      <c r="O3217" s="14">
        <f t="shared" si="290"/>
        <v>45922.135868055557</v>
      </c>
      <c r="P3217" s="19">
        <f t="shared" si="291"/>
        <v>45922.344201388893</v>
      </c>
      <c r="Q3217" s="20" t="str">
        <f t="shared" si="292"/>
        <v>22/09/2025</v>
      </c>
      <c r="R3217" s="13" t="str">
        <f t="shared" si="293"/>
        <v>08</v>
      </c>
      <c r="S3217" s="13" t="str">
        <f t="shared" si="294"/>
        <v>Mon</v>
      </c>
    </row>
    <row r="3218" spans="1:19" x14ac:dyDescent="0.25">
      <c r="A3218" s="60">
        <v>45922.137025462966</v>
      </c>
      <c r="B3218" s="61">
        <v>444888380</v>
      </c>
      <c r="C3218" s="62" t="s">
        <v>36</v>
      </c>
      <c r="D3218" s="62" t="s">
        <v>37</v>
      </c>
      <c r="E3218" s="62" t="s">
        <v>45</v>
      </c>
      <c r="F3218" s="62" t="s">
        <v>119</v>
      </c>
      <c r="G3218" s="63">
        <v>3689.9</v>
      </c>
      <c r="H3218" s="61">
        <v>444099133</v>
      </c>
      <c r="I3218" s="63">
        <v>0</v>
      </c>
      <c r="J3218" s="63">
        <v>0</v>
      </c>
      <c r="K3218" s="63">
        <v>0</v>
      </c>
      <c r="L3218" s="63">
        <v>0</v>
      </c>
      <c r="M3218" s="63">
        <v>9913.3700000000008</v>
      </c>
      <c r="N3218" s="62" t="s">
        <v>48</v>
      </c>
      <c r="O3218" s="14">
        <f t="shared" si="290"/>
        <v>45922.137025462966</v>
      </c>
      <c r="P3218" s="19">
        <f t="shared" si="291"/>
        <v>45922.345358796301</v>
      </c>
      <c r="Q3218" s="20" t="str">
        <f t="shared" si="292"/>
        <v>22/09/2025</v>
      </c>
      <c r="R3218" s="13" t="str">
        <f t="shared" si="293"/>
        <v>08</v>
      </c>
      <c r="S3218" s="13" t="str">
        <f t="shared" si="294"/>
        <v>Mon</v>
      </c>
    </row>
    <row r="3219" spans="1:19" x14ac:dyDescent="0.25">
      <c r="A3219" s="56">
        <v>45922.137025462966</v>
      </c>
      <c r="B3219" s="57">
        <v>444888382</v>
      </c>
      <c r="C3219" s="58" t="s">
        <v>36</v>
      </c>
      <c r="D3219" s="58" t="s">
        <v>37</v>
      </c>
      <c r="E3219" s="58" t="s">
        <v>45</v>
      </c>
      <c r="F3219" s="58" t="s">
        <v>119</v>
      </c>
      <c r="G3219" s="59">
        <v>3689.9</v>
      </c>
      <c r="H3219" s="57">
        <v>444099135</v>
      </c>
      <c r="I3219" s="59">
        <v>0</v>
      </c>
      <c r="J3219" s="59">
        <v>0</v>
      </c>
      <c r="K3219" s="59">
        <v>0</v>
      </c>
      <c r="L3219" s="59">
        <v>0</v>
      </c>
      <c r="M3219" s="59">
        <v>9913.3700000000008</v>
      </c>
      <c r="N3219" s="58" t="s">
        <v>2056</v>
      </c>
      <c r="O3219" s="14">
        <f t="shared" si="290"/>
        <v>45922.137025462966</v>
      </c>
      <c r="P3219" s="19">
        <f t="shared" si="291"/>
        <v>45922.345358796301</v>
      </c>
      <c r="Q3219" s="20" t="str">
        <f t="shared" si="292"/>
        <v>22/09/2025</v>
      </c>
      <c r="R3219" s="13" t="str">
        <f t="shared" si="293"/>
        <v>08</v>
      </c>
      <c r="S3219" s="13" t="str">
        <f t="shared" si="294"/>
        <v>Mon</v>
      </c>
    </row>
    <row r="3220" spans="1:19" x14ac:dyDescent="0.25">
      <c r="A3220" s="60">
        <v>45922.137025462966</v>
      </c>
      <c r="B3220" s="61">
        <v>444888383</v>
      </c>
      <c r="C3220" s="62" t="s">
        <v>36</v>
      </c>
      <c r="D3220" s="62" t="s">
        <v>37</v>
      </c>
      <c r="E3220" s="62" t="s">
        <v>45</v>
      </c>
      <c r="F3220" s="62" t="s">
        <v>119</v>
      </c>
      <c r="G3220" s="63">
        <v>3689.9</v>
      </c>
      <c r="H3220" s="61">
        <v>444099136</v>
      </c>
      <c r="I3220" s="63">
        <v>0</v>
      </c>
      <c r="J3220" s="63">
        <v>0</v>
      </c>
      <c r="K3220" s="63">
        <v>0</v>
      </c>
      <c r="L3220" s="63">
        <v>0</v>
      </c>
      <c r="M3220" s="63">
        <v>9913.3700000000008</v>
      </c>
      <c r="N3220" s="62" t="s">
        <v>108</v>
      </c>
      <c r="O3220" s="14">
        <f t="shared" si="290"/>
        <v>45922.137025462966</v>
      </c>
      <c r="P3220" s="19">
        <f t="shared" si="291"/>
        <v>45922.345358796301</v>
      </c>
      <c r="Q3220" s="20" t="str">
        <f t="shared" si="292"/>
        <v>22/09/2025</v>
      </c>
      <c r="R3220" s="13" t="str">
        <f t="shared" si="293"/>
        <v>08</v>
      </c>
      <c r="S3220" s="13" t="str">
        <f t="shared" si="294"/>
        <v>Mon</v>
      </c>
    </row>
    <row r="3221" spans="1:19" x14ac:dyDescent="0.25">
      <c r="A3221" s="56">
        <v>45922.137037037035</v>
      </c>
      <c r="B3221" s="57">
        <v>444888386</v>
      </c>
      <c r="C3221" s="58" t="s">
        <v>36</v>
      </c>
      <c r="D3221" s="58" t="s">
        <v>37</v>
      </c>
      <c r="E3221" s="58" t="s">
        <v>45</v>
      </c>
      <c r="F3221" s="58" t="s">
        <v>119</v>
      </c>
      <c r="G3221" s="59">
        <v>3689.95</v>
      </c>
      <c r="H3221" s="57">
        <v>444099138</v>
      </c>
      <c r="I3221" s="59">
        <v>0</v>
      </c>
      <c r="J3221" s="59">
        <v>0</v>
      </c>
      <c r="K3221" s="59">
        <v>0</v>
      </c>
      <c r="L3221" s="59">
        <v>0</v>
      </c>
      <c r="M3221" s="59">
        <v>9913.3700000000008</v>
      </c>
      <c r="N3221" s="58" t="s">
        <v>1944</v>
      </c>
      <c r="O3221" s="14">
        <f t="shared" si="290"/>
        <v>45922.137037037035</v>
      </c>
      <c r="P3221" s="19">
        <f t="shared" si="291"/>
        <v>45922.345370370371</v>
      </c>
      <c r="Q3221" s="20" t="str">
        <f t="shared" si="292"/>
        <v>22/09/2025</v>
      </c>
      <c r="R3221" s="13" t="str">
        <f t="shared" si="293"/>
        <v>08</v>
      </c>
      <c r="S3221" s="13" t="str">
        <f t="shared" si="294"/>
        <v>Mon</v>
      </c>
    </row>
    <row r="3222" spans="1:19" x14ac:dyDescent="0.25">
      <c r="A3222" s="60">
        <v>45922.137037037035</v>
      </c>
      <c r="B3222" s="61">
        <v>444888388</v>
      </c>
      <c r="C3222" s="62" t="s">
        <v>36</v>
      </c>
      <c r="D3222" s="62" t="s">
        <v>37</v>
      </c>
      <c r="E3222" s="62" t="s">
        <v>45</v>
      </c>
      <c r="F3222" s="62" t="s">
        <v>119</v>
      </c>
      <c r="G3222" s="63">
        <v>3689.93</v>
      </c>
      <c r="H3222" s="61">
        <v>444099140</v>
      </c>
      <c r="I3222" s="63">
        <v>0</v>
      </c>
      <c r="J3222" s="63">
        <v>0</v>
      </c>
      <c r="K3222" s="63">
        <v>0</v>
      </c>
      <c r="L3222" s="63">
        <v>0</v>
      </c>
      <c r="M3222" s="63">
        <v>9913.3700000000008</v>
      </c>
      <c r="N3222" s="62" t="s">
        <v>52</v>
      </c>
      <c r="O3222" s="14">
        <f t="shared" si="290"/>
        <v>45922.137037037035</v>
      </c>
      <c r="P3222" s="19">
        <f t="shared" si="291"/>
        <v>45922.345370370371</v>
      </c>
      <c r="Q3222" s="20" t="str">
        <f t="shared" si="292"/>
        <v>22/09/2025</v>
      </c>
      <c r="R3222" s="13" t="str">
        <f t="shared" si="293"/>
        <v>08</v>
      </c>
      <c r="S3222" s="13" t="str">
        <f t="shared" si="294"/>
        <v>Mon</v>
      </c>
    </row>
    <row r="3223" spans="1:19" x14ac:dyDescent="0.25">
      <c r="A3223" s="56">
        <v>45922.137037037035</v>
      </c>
      <c r="B3223" s="57">
        <v>444888389</v>
      </c>
      <c r="C3223" s="58" t="s">
        <v>36</v>
      </c>
      <c r="D3223" s="58" t="s">
        <v>37</v>
      </c>
      <c r="E3223" s="58" t="s">
        <v>45</v>
      </c>
      <c r="F3223" s="58" t="s">
        <v>119</v>
      </c>
      <c r="G3223" s="59">
        <v>3689.93</v>
      </c>
      <c r="H3223" s="57">
        <v>444099141</v>
      </c>
      <c r="I3223" s="59">
        <v>0</v>
      </c>
      <c r="J3223" s="59">
        <v>0</v>
      </c>
      <c r="K3223" s="59">
        <v>0</v>
      </c>
      <c r="L3223" s="59">
        <v>0</v>
      </c>
      <c r="M3223" s="59">
        <v>9913.3700000000008</v>
      </c>
      <c r="N3223" s="58" t="s">
        <v>1971</v>
      </c>
      <c r="O3223" s="14">
        <f t="shared" si="290"/>
        <v>45922.137037037035</v>
      </c>
      <c r="P3223" s="19">
        <f t="shared" si="291"/>
        <v>45922.345370370371</v>
      </c>
      <c r="Q3223" s="20" t="str">
        <f t="shared" si="292"/>
        <v>22/09/2025</v>
      </c>
      <c r="R3223" s="13" t="str">
        <f t="shared" si="293"/>
        <v>08</v>
      </c>
      <c r="S3223" s="13" t="str">
        <f t="shared" si="294"/>
        <v>Mon</v>
      </c>
    </row>
    <row r="3224" spans="1:19" x14ac:dyDescent="0.25">
      <c r="A3224" s="60">
        <v>45922.137037037035</v>
      </c>
      <c r="B3224" s="61">
        <v>444888391</v>
      </c>
      <c r="C3224" s="62" t="s">
        <v>36</v>
      </c>
      <c r="D3224" s="62" t="s">
        <v>37</v>
      </c>
      <c r="E3224" s="62" t="s">
        <v>45</v>
      </c>
      <c r="F3224" s="62" t="s">
        <v>119</v>
      </c>
      <c r="G3224" s="63">
        <v>3689.93</v>
      </c>
      <c r="H3224" s="61">
        <v>444099143</v>
      </c>
      <c r="I3224" s="63">
        <v>0</v>
      </c>
      <c r="J3224" s="63">
        <v>0</v>
      </c>
      <c r="K3224" s="63">
        <v>0</v>
      </c>
      <c r="L3224" s="63">
        <v>0</v>
      </c>
      <c r="M3224" s="63">
        <v>9913.3700000000008</v>
      </c>
      <c r="N3224" s="62" t="s">
        <v>47</v>
      </c>
      <c r="O3224" s="14">
        <f t="shared" si="290"/>
        <v>45922.137037037035</v>
      </c>
      <c r="P3224" s="19">
        <f t="shared" si="291"/>
        <v>45922.345370370371</v>
      </c>
      <c r="Q3224" s="20" t="str">
        <f t="shared" si="292"/>
        <v>22/09/2025</v>
      </c>
      <c r="R3224" s="13" t="str">
        <f t="shared" si="293"/>
        <v>08</v>
      </c>
      <c r="S3224" s="13" t="str">
        <f t="shared" si="294"/>
        <v>Mon</v>
      </c>
    </row>
    <row r="3225" spans="1:19" x14ac:dyDescent="0.25">
      <c r="A3225" s="56">
        <v>45922.137048611112</v>
      </c>
      <c r="B3225" s="57">
        <v>444888392</v>
      </c>
      <c r="C3225" s="58" t="s">
        <v>36</v>
      </c>
      <c r="D3225" s="58" t="s">
        <v>37</v>
      </c>
      <c r="E3225" s="58" t="s">
        <v>45</v>
      </c>
      <c r="F3225" s="58" t="s">
        <v>119</v>
      </c>
      <c r="G3225" s="59">
        <v>3689.93</v>
      </c>
      <c r="H3225" s="57">
        <v>444099144</v>
      </c>
      <c r="I3225" s="59">
        <v>0</v>
      </c>
      <c r="J3225" s="59">
        <v>0</v>
      </c>
      <c r="K3225" s="59">
        <v>0</v>
      </c>
      <c r="L3225" s="59">
        <v>0</v>
      </c>
      <c r="M3225" s="59">
        <v>9913.3700000000008</v>
      </c>
      <c r="N3225" s="58" t="s">
        <v>77</v>
      </c>
      <c r="O3225" s="14">
        <f t="shared" si="290"/>
        <v>45922.137048611112</v>
      </c>
      <c r="P3225" s="19">
        <f t="shared" si="291"/>
        <v>45922.345381944448</v>
      </c>
      <c r="Q3225" s="20" t="str">
        <f t="shared" si="292"/>
        <v>22/09/2025</v>
      </c>
      <c r="R3225" s="13" t="str">
        <f t="shared" si="293"/>
        <v>08</v>
      </c>
      <c r="S3225" s="13" t="str">
        <f t="shared" si="294"/>
        <v>Mon</v>
      </c>
    </row>
    <row r="3226" spans="1:19" x14ac:dyDescent="0.25">
      <c r="A3226" s="60">
        <v>45922.137048611112</v>
      </c>
      <c r="B3226" s="61">
        <v>444888394</v>
      </c>
      <c r="C3226" s="62" t="s">
        <v>36</v>
      </c>
      <c r="D3226" s="62" t="s">
        <v>37</v>
      </c>
      <c r="E3226" s="62" t="s">
        <v>45</v>
      </c>
      <c r="F3226" s="62" t="s">
        <v>119</v>
      </c>
      <c r="G3226" s="63">
        <v>3689.93</v>
      </c>
      <c r="H3226" s="61">
        <v>444099146</v>
      </c>
      <c r="I3226" s="63">
        <v>0</v>
      </c>
      <c r="J3226" s="63">
        <v>0</v>
      </c>
      <c r="K3226" s="63">
        <v>0</v>
      </c>
      <c r="L3226" s="63">
        <v>0</v>
      </c>
      <c r="M3226" s="63">
        <v>9913.3700000000008</v>
      </c>
      <c r="N3226" s="62" t="s">
        <v>2055</v>
      </c>
      <c r="O3226" s="14">
        <f t="shared" si="290"/>
        <v>45922.137048611112</v>
      </c>
      <c r="P3226" s="19">
        <f t="shared" si="291"/>
        <v>45922.345381944448</v>
      </c>
      <c r="Q3226" s="20" t="str">
        <f t="shared" si="292"/>
        <v>22/09/2025</v>
      </c>
      <c r="R3226" s="13" t="str">
        <f t="shared" si="293"/>
        <v>08</v>
      </c>
      <c r="S3226" s="13" t="str">
        <f t="shared" si="294"/>
        <v>Mon</v>
      </c>
    </row>
    <row r="3227" spans="1:19" x14ac:dyDescent="0.25">
      <c r="A3227" s="56">
        <v>45922.137048611112</v>
      </c>
      <c r="B3227" s="57">
        <v>444888396</v>
      </c>
      <c r="C3227" s="58" t="s">
        <v>36</v>
      </c>
      <c r="D3227" s="58" t="s">
        <v>37</v>
      </c>
      <c r="E3227" s="58" t="s">
        <v>45</v>
      </c>
      <c r="F3227" s="58" t="s">
        <v>119</v>
      </c>
      <c r="G3227" s="59">
        <v>3689.91</v>
      </c>
      <c r="H3227" s="57">
        <v>444099148</v>
      </c>
      <c r="I3227" s="59">
        <v>0</v>
      </c>
      <c r="J3227" s="59">
        <v>0</v>
      </c>
      <c r="K3227" s="59">
        <v>0</v>
      </c>
      <c r="L3227" s="59">
        <v>0</v>
      </c>
      <c r="M3227" s="59">
        <v>9913.3700000000008</v>
      </c>
      <c r="N3227" s="58" t="s">
        <v>107</v>
      </c>
      <c r="O3227" s="14">
        <f t="shared" si="290"/>
        <v>45922.137048611112</v>
      </c>
      <c r="P3227" s="19">
        <f t="shared" si="291"/>
        <v>45922.345381944448</v>
      </c>
      <c r="Q3227" s="20" t="str">
        <f t="shared" si="292"/>
        <v>22/09/2025</v>
      </c>
      <c r="R3227" s="13" t="str">
        <f t="shared" si="293"/>
        <v>08</v>
      </c>
      <c r="S3227" s="13" t="str">
        <f t="shared" si="294"/>
        <v>Mon</v>
      </c>
    </row>
    <row r="3228" spans="1:19" x14ac:dyDescent="0.25">
      <c r="A3228" s="60">
        <v>45922.141863425924</v>
      </c>
      <c r="B3228" s="61">
        <v>444889877</v>
      </c>
      <c r="C3228" s="62" t="s">
        <v>36</v>
      </c>
      <c r="D3228" s="62" t="s">
        <v>38</v>
      </c>
      <c r="E3228" s="62" t="s">
        <v>46</v>
      </c>
      <c r="F3228" s="62" t="s">
        <v>119</v>
      </c>
      <c r="G3228" s="63">
        <v>3688.26</v>
      </c>
      <c r="H3228" s="61">
        <v>444100618</v>
      </c>
      <c r="I3228" s="63">
        <v>0</v>
      </c>
      <c r="J3228" s="63">
        <v>0</v>
      </c>
      <c r="K3228" s="63">
        <v>0</v>
      </c>
      <c r="L3228" s="63">
        <v>-1.64</v>
      </c>
      <c r="M3228" s="63">
        <v>9911.73</v>
      </c>
      <c r="N3228" s="62" t="s">
        <v>2316</v>
      </c>
      <c r="O3228" s="14">
        <f t="shared" si="290"/>
        <v>45922.141863425924</v>
      </c>
      <c r="P3228" s="19">
        <f t="shared" si="291"/>
        <v>45922.35019675926</v>
      </c>
      <c r="Q3228" s="20" t="str">
        <f t="shared" si="292"/>
        <v>22/09/2025</v>
      </c>
      <c r="R3228" s="13" t="str">
        <f t="shared" si="293"/>
        <v>08</v>
      </c>
      <c r="S3228" s="13" t="str">
        <f t="shared" si="294"/>
        <v>Mon</v>
      </c>
    </row>
    <row r="3229" spans="1:19" x14ac:dyDescent="0.25">
      <c r="A3229" s="56">
        <v>45922.142557870371</v>
      </c>
      <c r="B3229" s="57">
        <v>444890483</v>
      </c>
      <c r="C3229" s="58" t="s">
        <v>36</v>
      </c>
      <c r="D3229" s="58" t="s">
        <v>38</v>
      </c>
      <c r="E3229" s="58" t="s">
        <v>46</v>
      </c>
      <c r="F3229" s="58" t="s">
        <v>119</v>
      </c>
      <c r="G3229" s="59">
        <v>3687.7</v>
      </c>
      <c r="H3229" s="57">
        <v>444101214</v>
      </c>
      <c r="I3229" s="59">
        <v>0</v>
      </c>
      <c r="J3229" s="59">
        <v>0</v>
      </c>
      <c r="K3229" s="59">
        <v>0</v>
      </c>
      <c r="L3229" s="59">
        <v>-2.23</v>
      </c>
      <c r="M3229" s="59">
        <v>9909.5</v>
      </c>
      <c r="N3229" s="58" t="s">
        <v>2317</v>
      </c>
      <c r="O3229" s="14">
        <f t="shared" si="290"/>
        <v>45922.142557870371</v>
      </c>
      <c r="P3229" s="19">
        <f t="shared" si="291"/>
        <v>45922.350891203707</v>
      </c>
      <c r="Q3229" s="20" t="str">
        <f t="shared" si="292"/>
        <v>22/09/2025</v>
      </c>
      <c r="R3229" s="13" t="str">
        <f t="shared" si="293"/>
        <v>08</v>
      </c>
      <c r="S3229" s="13" t="str">
        <f t="shared" si="294"/>
        <v>Mon</v>
      </c>
    </row>
    <row r="3230" spans="1:19" x14ac:dyDescent="0.25">
      <c r="A3230" s="60">
        <v>45922.142557870371</v>
      </c>
      <c r="B3230" s="61">
        <v>444890484</v>
      </c>
      <c r="C3230" s="62" t="s">
        <v>36</v>
      </c>
      <c r="D3230" s="62" t="s">
        <v>38</v>
      </c>
      <c r="E3230" s="62" t="s">
        <v>46</v>
      </c>
      <c r="F3230" s="62" t="s">
        <v>119</v>
      </c>
      <c r="G3230" s="63">
        <v>3687.7</v>
      </c>
      <c r="H3230" s="61">
        <v>444101215</v>
      </c>
      <c r="I3230" s="63">
        <v>0</v>
      </c>
      <c r="J3230" s="63">
        <v>0</v>
      </c>
      <c r="K3230" s="63">
        <v>0</v>
      </c>
      <c r="L3230" s="63">
        <v>-2.23</v>
      </c>
      <c r="M3230" s="63">
        <v>9907.27</v>
      </c>
      <c r="N3230" s="62" t="s">
        <v>2317</v>
      </c>
      <c r="O3230" s="14">
        <f t="shared" si="290"/>
        <v>45922.142557870371</v>
      </c>
      <c r="P3230" s="19">
        <f t="shared" si="291"/>
        <v>45922.350891203707</v>
      </c>
      <c r="Q3230" s="20" t="str">
        <f t="shared" si="292"/>
        <v>22/09/2025</v>
      </c>
      <c r="R3230" s="13" t="str">
        <f t="shared" si="293"/>
        <v>08</v>
      </c>
      <c r="S3230" s="13" t="str">
        <f t="shared" si="294"/>
        <v>Mon</v>
      </c>
    </row>
    <row r="3231" spans="1:19" x14ac:dyDescent="0.25">
      <c r="A3231" s="56">
        <v>45922.148020833331</v>
      </c>
      <c r="B3231" s="57">
        <v>444892284</v>
      </c>
      <c r="C3231" s="58" t="s">
        <v>36</v>
      </c>
      <c r="D3231" s="58" t="s">
        <v>37</v>
      </c>
      <c r="E3231" s="58" t="s">
        <v>45</v>
      </c>
      <c r="F3231" s="58" t="s">
        <v>119</v>
      </c>
      <c r="G3231" s="59">
        <v>3690.16</v>
      </c>
      <c r="H3231" s="57">
        <v>444102953</v>
      </c>
      <c r="I3231" s="59">
        <v>0</v>
      </c>
      <c r="J3231" s="59">
        <v>0</v>
      </c>
      <c r="K3231" s="59">
        <v>0</v>
      </c>
      <c r="L3231" s="59">
        <v>0</v>
      </c>
      <c r="M3231" s="59">
        <v>9907.27</v>
      </c>
      <c r="N3231" s="58" t="s">
        <v>1971</v>
      </c>
      <c r="O3231" s="14">
        <f t="shared" si="290"/>
        <v>45922.148020833331</v>
      </c>
      <c r="P3231" s="19">
        <f t="shared" si="291"/>
        <v>45922.356354166666</v>
      </c>
      <c r="Q3231" s="20" t="str">
        <f t="shared" si="292"/>
        <v>22/09/2025</v>
      </c>
      <c r="R3231" s="13" t="str">
        <f t="shared" si="293"/>
        <v>08</v>
      </c>
      <c r="S3231" s="13" t="str">
        <f t="shared" si="294"/>
        <v>Mon</v>
      </c>
    </row>
    <row r="3232" spans="1:19" x14ac:dyDescent="0.25">
      <c r="A3232" s="60">
        <v>45922.148020833331</v>
      </c>
      <c r="B3232" s="61">
        <v>444892286</v>
      </c>
      <c r="C3232" s="62" t="s">
        <v>36</v>
      </c>
      <c r="D3232" s="62" t="s">
        <v>37</v>
      </c>
      <c r="E3232" s="62" t="s">
        <v>45</v>
      </c>
      <c r="F3232" s="62" t="s">
        <v>119</v>
      </c>
      <c r="G3232" s="63">
        <v>3690.16</v>
      </c>
      <c r="H3232" s="61">
        <v>444102955</v>
      </c>
      <c r="I3232" s="63">
        <v>0</v>
      </c>
      <c r="J3232" s="63">
        <v>0</v>
      </c>
      <c r="K3232" s="63">
        <v>0</v>
      </c>
      <c r="L3232" s="63">
        <v>0</v>
      </c>
      <c r="M3232" s="63">
        <v>9907.27</v>
      </c>
      <c r="N3232" s="62" t="s">
        <v>2055</v>
      </c>
      <c r="O3232" s="14">
        <f t="shared" si="290"/>
        <v>45922.148020833331</v>
      </c>
      <c r="P3232" s="19">
        <f t="shared" si="291"/>
        <v>45922.356354166666</v>
      </c>
      <c r="Q3232" s="20" t="str">
        <f t="shared" si="292"/>
        <v>22/09/2025</v>
      </c>
      <c r="R3232" s="13" t="str">
        <f t="shared" si="293"/>
        <v>08</v>
      </c>
      <c r="S3232" s="13" t="str">
        <f t="shared" si="294"/>
        <v>Mon</v>
      </c>
    </row>
    <row r="3233" spans="1:19" x14ac:dyDescent="0.25">
      <c r="A3233" s="56">
        <v>45922.148715277777</v>
      </c>
      <c r="B3233" s="57">
        <v>444892461</v>
      </c>
      <c r="C3233" s="58" t="s">
        <v>36</v>
      </c>
      <c r="D3233" s="58" t="s">
        <v>37</v>
      </c>
      <c r="E3233" s="58" t="s">
        <v>45</v>
      </c>
      <c r="F3233" s="58" t="s">
        <v>119</v>
      </c>
      <c r="G3233" s="59">
        <v>3689.82</v>
      </c>
      <c r="H3233" s="57">
        <v>444103130</v>
      </c>
      <c r="I3233" s="59">
        <v>0</v>
      </c>
      <c r="J3233" s="59">
        <v>0</v>
      </c>
      <c r="K3233" s="59">
        <v>0</v>
      </c>
      <c r="L3233" s="59">
        <v>0</v>
      </c>
      <c r="M3233" s="59">
        <v>9907.27</v>
      </c>
      <c r="N3233" s="58" t="s">
        <v>106</v>
      </c>
      <c r="O3233" s="14">
        <f t="shared" si="290"/>
        <v>45922.148715277777</v>
      </c>
      <c r="P3233" s="19">
        <f t="shared" si="291"/>
        <v>45922.357048611113</v>
      </c>
      <c r="Q3233" s="20" t="str">
        <f t="shared" si="292"/>
        <v>22/09/2025</v>
      </c>
      <c r="R3233" s="13" t="str">
        <f t="shared" si="293"/>
        <v>08</v>
      </c>
      <c r="S3233" s="13" t="str">
        <f t="shared" si="294"/>
        <v>Mon</v>
      </c>
    </row>
    <row r="3234" spans="1:19" x14ac:dyDescent="0.25">
      <c r="A3234" s="60">
        <v>45922.162673611114</v>
      </c>
      <c r="B3234" s="61">
        <v>444897073</v>
      </c>
      <c r="C3234" s="62" t="s">
        <v>36</v>
      </c>
      <c r="D3234" s="62" t="s">
        <v>38</v>
      </c>
      <c r="E3234" s="62" t="s">
        <v>46</v>
      </c>
      <c r="F3234" s="62" t="s">
        <v>119</v>
      </c>
      <c r="G3234" s="63">
        <v>3687.91</v>
      </c>
      <c r="H3234" s="61">
        <v>444107453</v>
      </c>
      <c r="I3234" s="63">
        <v>0</v>
      </c>
      <c r="J3234" s="63">
        <v>0</v>
      </c>
      <c r="K3234" s="63">
        <v>0</v>
      </c>
      <c r="L3234" s="63">
        <v>-2.25</v>
      </c>
      <c r="M3234" s="63">
        <v>9905.02</v>
      </c>
      <c r="N3234" s="62" t="s">
        <v>2318</v>
      </c>
      <c r="O3234" s="14">
        <f t="shared" si="290"/>
        <v>45922.162673611114</v>
      </c>
      <c r="P3234" s="19">
        <f t="shared" si="291"/>
        <v>45922.37100694445</v>
      </c>
      <c r="Q3234" s="20" t="str">
        <f t="shared" si="292"/>
        <v>22/09/2025</v>
      </c>
      <c r="R3234" s="13" t="str">
        <f t="shared" si="293"/>
        <v>08</v>
      </c>
      <c r="S3234" s="13" t="str">
        <f t="shared" si="294"/>
        <v>Mon</v>
      </c>
    </row>
    <row r="3235" spans="1:19" x14ac:dyDescent="0.25">
      <c r="A3235" s="56">
        <v>45922.162673611114</v>
      </c>
      <c r="B3235" s="57">
        <v>444897074</v>
      </c>
      <c r="C3235" s="58" t="s">
        <v>36</v>
      </c>
      <c r="D3235" s="58" t="s">
        <v>38</v>
      </c>
      <c r="E3235" s="58" t="s">
        <v>46</v>
      </c>
      <c r="F3235" s="58" t="s">
        <v>119</v>
      </c>
      <c r="G3235" s="59">
        <v>3687.91</v>
      </c>
      <c r="H3235" s="57">
        <v>444107454</v>
      </c>
      <c r="I3235" s="59">
        <v>0</v>
      </c>
      <c r="J3235" s="59">
        <v>0</v>
      </c>
      <c r="K3235" s="59">
        <v>0</v>
      </c>
      <c r="L3235" s="59">
        <v>-2.25</v>
      </c>
      <c r="M3235" s="59">
        <v>9902.77</v>
      </c>
      <c r="N3235" s="58" t="s">
        <v>2319</v>
      </c>
      <c r="O3235" s="14">
        <f t="shared" si="290"/>
        <v>45922.162673611114</v>
      </c>
      <c r="P3235" s="19">
        <f t="shared" si="291"/>
        <v>45922.37100694445</v>
      </c>
      <c r="Q3235" s="20" t="str">
        <f t="shared" si="292"/>
        <v>22/09/2025</v>
      </c>
      <c r="R3235" s="13" t="str">
        <f t="shared" si="293"/>
        <v>08</v>
      </c>
      <c r="S3235" s="13" t="str">
        <f t="shared" si="294"/>
        <v>Mon</v>
      </c>
    </row>
    <row r="3236" spans="1:19" x14ac:dyDescent="0.25">
      <c r="A3236" s="60">
        <v>45922.165034722224</v>
      </c>
      <c r="B3236" s="61">
        <v>444897969</v>
      </c>
      <c r="C3236" s="62" t="s">
        <v>36</v>
      </c>
      <c r="D3236" s="62" t="s">
        <v>38</v>
      </c>
      <c r="E3236" s="62" t="s">
        <v>45</v>
      </c>
      <c r="F3236" s="62" t="s">
        <v>119</v>
      </c>
      <c r="G3236" s="63">
        <v>3688.33</v>
      </c>
      <c r="H3236" s="61">
        <v>444108362</v>
      </c>
      <c r="I3236" s="63">
        <v>0</v>
      </c>
      <c r="J3236" s="63">
        <v>0</v>
      </c>
      <c r="K3236" s="63">
        <v>0</v>
      </c>
      <c r="L3236" s="63">
        <v>0</v>
      </c>
      <c r="M3236" s="63">
        <v>9902.77</v>
      </c>
      <c r="N3236" s="62" t="s">
        <v>1971</v>
      </c>
      <c r="O3236" s="14">
        <f t="shared" si="290"/>
        <v>45922.165034722224</v>
      </c>
      <c r="P3236" s="19">
        <f t="shared" si="291"/>
        <v>45922.37336805556</v>
      </c>
      <c r="Q3236" s="20" t="str">
        <f t="shared" si="292"/>
        <v>22/09/2025</v>
      </c>
      <c r="R3236" s="13" t="str">
        <f t="shared" si="293"/>
        <v>08</v>
      </c>
      <c r="S3236" s="13" t="str">
        <f t="shared" si="294"/>
        <v>Mon</v>
      </c>
    </row>
    <row r="3237" spans="1:19" x14ac:dyDescent="0.25">
      <c r="A3237" s="56">
        <v>45922.165034722224</v>
      </c>
      <c r="B3237" s="57">
        <v>444897970</v>
      </c>
      <c r="C3237" s="58" t="s">
        <v>36</v>
      </c>
      <c r="D3237" s="58" t="s">
        <v>38</v>
      </c>
      <c r="E3237" s="58" t="s">
        <v>45</v>
      </c>
      <c r="F3237" s="58" t="s">
        <v>119</v>
      </c>
      <c r="G3237" s="59">
        <v>3688.33</v>
      </c>
      <c r="H3237" s="57">
        <v>444108363</v>
      </c>
      <c r="I3237" s="59">
        <v>0</v>
      </c>
      <c r="J3237" s="59">
        <v>0</v>
      </c>
      <c r="K3237" s="59">
        <v>0</v>
      </c>
      <c r="L3237" s="59">
        <v>0</v>
      </c>
      <c r="M3237" s="59">
        <v>9902.77</v>
      </c>
      <c r="N3237" s="58" t="s">
        <v>2055</v>
      </c>
      <c r="O3237" s="14">
        <f t="shared" si="290"/>
        <v>45922.165034722224</v>
      </c>
      <c r="P3237" s="19">
        <f t="shared" si="291"/>
        <v>45922.37336805556</v>
      </c>
      <c r="Q3237" s="20" t="str">
        <f t="shared" si="292"/>
        <v>22/09/2025</v>
      </c>
      <c r="R3237" s="13" t="str">
        <f t="shared" si="293"/>
        <v>08</v>
      </c>
      <c r="S3237" s="13" t="str">
        <f t="shared" si="294"/>
        <v>Mon</v>
      </c>
    </row>
    <row r="3238" spans="1:19" x14ac:dyDescent="0.25">
      <c r="A3238" s="60">
        <v>45922.166481481479</v>
      </c>
      <c r="B3238" s="61">
        <v>444898452</v>
      </c>
      <c r="C3238" s="62" t="s">
        <v>36</v>
      </c>
      <c r="D3238" s="62" t="s">
        <v>37</v>
      </c>
      <c r="E3238" s="62" t="s">
        <v>46</v>
      </c>
      <c r="F3238" s="62" t="s">
        <v>119</v>
      </c>
      <c r="G3238" s="63">
        <v>3690.53</v>
      </c>
      <c r="H3238" s="61">
        <v>444108849</v>
      </c>
      <c r="I3238" s="63">
        <v>0</v>
      </c>
      <c r="J3238" s="63">
        <v>0</v>
      </c>
      <c r="K3238" s="63">
        <v>0</v>
      </c>
      <c r="L3238" s="63">
        <v>-2.2000000000000002</v>
      </c>
      <c r="M3238" s="63">
        <v>9900.57</v>
      </c>
      <c r="N3238" s="62" t="s">
        <v>2320</v>
      </c>
      <c r="O3238" s="14">
        <f t="shared" si="290"/>
        <v>45922.166481481479</v>
      </c>
      <c r="P3238" s="19">
        <f t="shared" si="291"/>
        <v>45922.374814814815</v>
      </c>
      <c r="Q3238" s="20" t="str">
        <f t="shared" si="292"/>
        <v>22/09/2025</v>
      </c>
      <c r="R3238" s="13" t="str">
        <f t="shared" si="293"/>
        <v>08</v>
      </c>
      <c r="S3238" s="13" t="str">
        <f t="shared" si="294"/>
        <v>Mon</v>
      </c>
    </row>
    <row r="3239" spans="1:19" x14ac:dyDescent="0.25">
      <c r="A3239" s="56">
        <v>45922.166481481479</v>
      </c>
      <c r="B3239" s="57">
        <v>444898453</v>
      </c>
      <c r="C3239" s="58" t="s">
        <v>36</v>
      </c>
      <c r="D3239" s="58" t="s">
        <v>37</v>
      </c>
      <c r="E3239" s="58" t="s">
        <v>46</v>
      </c>
      <c r="F3239" s="58" t="s">
        <v>119</v>
      </c>
      <c r="G3239" s="59">
        <v>3690.53</v>
      </c>
      <c r="H3239" s="57">
        <v>444108850</v>
      </c>
      <c r="I3239" s="59">
        <v>0</v>
      </c>
      <c r="J3239" s="59">
        <v>0</v>
      </c>
      <c r="K3239" s="59">
        <v>0</v>
      </c>
      <c r="L3239" s="59">
        <v>-2.2000000000000002</v>
      </c>
      <c r="M3239" s="59">
        <v>9898.3700000000008</v>
      </c>
      <c r="N3239" s="58" t="s">
        <v>2320</v>
      </c>
      <c r="O3239" s="14">
        <f t="shared" si="290"/>
        <v>45922.166481481479</v>
      </c>
      <c r="P3239" s="19">
        <f t="shared" si="291"/>
        <v>45922.374814814815</v>
      </c>
      <c r="Q3239" s="20" t="str">
        <f t="shared" si="292"/>
        <v>22/09/2025</v>
      </c>
      <c r="R3239" s="13" t="str">
        <f t="shared" si="293"/>
        <v>08</v>
      </c>
      <c r="S3239" s="13" t="str">
        <f t="shared" si="294"/>
        <v>Mon</v>
      </c>
    </row>
    <row r="3240" spans="1:19" x14ac:dyDescent="0.25">
      <c r="A3240" s="60">
        <v>45922.166724537034</v>
      </c>
      <c r="B3240" s="61">
        <v>444898771</v>
      </c>
      <c r="C3240" s="62" t="s">
        <v>36</v>
      </c>
      <c r="D3240" s="62" t="s">
        <v>37</v>
      </c>
      <c r="E3240" s="62" t="s">
        <v>46</v>
      </c>
      <c r="F3240" s="62" t="s">
        <v>119</v>
      </c>
      <c r="G3240" s="63">
        <v>3691.44</v>
      </c>
      <c r="H3240" s="61">
        <v>444109162</v>
      </c>
      <c r="I3240" s="63">
        <v>0</v>
      </c>
      <c r="J3240" s="63">
        <v>0</v>
      </c>
      <c r="K3240" s="63">
        <v>0</v>
      </c>
      <c r="L3240" s="63">
        <v>-3.01</v>
      </c>
      <c r="M3240" s="63">
        <v>9895.36</v>
      </c>
      <c r="N3240" s="62" t="s">
        <v>2321</v>
      </c>
      <c r="O3240" s="14">
        <f t="shared" si="290"/>
        <v>45922.166724537034</v>
      </c>
      <c r="P3240" s="19">
        <f t="shared" si="291"/>
        <v>45922.375057870369</v>
      </c>
      <c r="Q3240" s="20" t="str">
        <f t="shared" si="292"/>
        <v>22/09/2025</v>
      </c>
      <c r="R3240" s="13" t="str">
        <f t="shared" si="293"/>
        <v>09</v>
      </c>
      <c r="S3240" s="13" t="str">
        <f t="shared" si="294"/>
        <v>Mon</v>
      </c>
    </row>
    <row r="3241" spans="1:19" x14ac:dyDescent="0.25">
      <c r="A3241" s="56">
        <v>45922.166724537034</v>
      </c>
      <c r="B3241" s="57">
        <v>444898806</v>
      </c>
      <c r="C3241" s="58" t="s">
        <v>36</v>
      </c>
      <c r="D3241" s="58" t="s">
        <v>37</v>
      </c>
      <c r="E3241" s="58" t="s">
        <v>46</v>
      </c>
      <c r="F3241" s="58" t="s">
        <v>119</v>
      </c>
      <c r="G3241" s="59">
        <v>3691.72</v>
      </c>
      <c r="H3241" s="57">
        <v>444109197</v>
      </c>
      <c r="I3241" s="59">
        <v>0</v>
      </c>
      <c r="J3241" s="59">
        <v>0</v>
      </c>
      <c r="K3241" s="59">
        <v>0</v>
      </c>
      <c r="L3241" s="59">
        <v>-3.26</v>
      </c>
      <c r="M3241" s="59">
        <v>9892.1</v>
      </c>
      <c r="N3241" s="58" t="s">
        <v>2322</v>
      </c>
      <c r="O3241" s="14">
        <f t="shared" si="290"/>
        <v>45922.166724537034</v>
      </c>
      <c r="P3241" s="19">
        <f t="shared" si="291"/>
        <v>45922.375057870369</v>
      </c>
      <c r="Q3241" s="20" t="str">
        <f t="shared" si="292"/>
        <v>22/09/2025</v>
      </c>
      <c r="R3241" s="13" t="str">
        <f t="shared" si="293"/>
        <v>09</v>
      </c>
      <c r="S3241" s="13" t="str">
        <f t="shared" si="294"/>
        <v>Mon</v>
      </c>
    </row>
    <row r="3242" spans="1:19" x14ac:dyDescent="0.25">
      <c r="A3242" s="60">
        <v>45922.166724537034</v>
      </c>
      <c r="B3242" s="61">
        <v>444898809</v>
      </c>
      <c r="C3242" s="62" t="s">
        <v>36</v>
      </c>
      <c r="D3242" s="62" t="s">
        <v>38</v>
      </c>
      <c r="E3242" s="62" t="s">
        <v>46</v>
      </c>
      <c r="F3242" s="62" t="s">
        <v>119</v>
      </c>
      <c r="G3242" s="63">
        <v>3691.49</v>
      </c>
      <c r="H3242" s="61">
        <v>444109199</v>
      </c>
      <c r="I3242" s="63">
        <v>0</v>
      </c>
      <c r="J3242" s="63">
        <v>0</v>
      </c>
      <c r="K3242" s="63">
        <v>0</v>
      </c>
      <c r="L3242" s="63">
        <v>1.59</v>
      </c>
      <c r="M3242" s="63">
        <v>9893.69</v>
      </c>
      <c r="N3242" s="62" t="s">
        <v>2323</v>
      </c>
      <c r="O3242" s="14">
        <f t="shared" si="290"/>
        <v>45922.166724537034</v>
      </c>
      <c r="P3242" s="19">
        <f t="shared" si="291"/>
        <v>45922.375057870369</v>
      </c>
      <c r="Q3242" s="20" t="str">
        <f t="shared" si="292"/>
        <v>22/09/2025</v>
      </c>
      <c r="R3242" s="13" t="str">
        <f t="shared" si="293"/>
        <v>09</v>
      </c>
      <c r="S3242" s="13" t="str">
        <f t="shared" si="294"/>
        <v>Mon</v>
      </c>
    </row>
    <row r="3243" spans="1:19" x14ac:dyDescent="0.25">
      <c r="A3243" s="56">
        <v>45922.166724537034</v>
      </c>
      <c r="B3243" s="57">
        <v>444898810</v>
      </c>
      <c r="C3243" s="58" t="s">
        <v>36</v>
      </c>
      <c r="D3243" s="58" t="s">
        <v>38</v>
      </c>
      <c r="E3243" s="58" t="s">
        <v>46</v>
      </c>
      <c r="F3243" s="58" t="s">
        <v>119</v>
      </c>
      <c r="G3243" s="59">
        <v>3691.49</v>
      </c>
      <c r="H3243" s="57">
        <v>444109200</v>
      </c>
      <c r="I3243" s="59">
        <v>0</v>
      </c>
      <c r="J3243" s="59">
        <v>0</v>
      </c>
      <c r="K3243" s="59">
        <v>0</v>
      </c>
      <c r="L3243" s="59">
        <v>1.56</v>
      </c>
      <c r="M3243" s="59">
        <v>9895.25</v>
      </c>
      <c r="N3243" s="58" t="s">
        <v>2323</v>
      </c>
      <c r="O3243" s="14">
        <f t="shared" si="290"/>
        <v>45922.166724537034</v>
      </c>
      <c r="P3243" s="19">
        <f t="shared" si="291"/>
        <v>45922.375057870369</v>
      </c>
      <c r="Q3243" s="20" t="str">
        <f t="shared" si="292"/>
        <v>22/09/2025</v>
      </c>
      <c r="R3243" s="13" t="str">
        <f t="shared" si="293"/>
        <v>09</v>
      </c>
      <c r="S3243" s="13" t="str">
        <f t="shared" si="294"/>
        <v>Mon</v>
      </c>
    </row>
    <row r="3244" spans="1:19" x14ac:dyDescent="0.25">
      <c r="A3244" s="60">
        <v>45922.166724537034</v>
      </c>
      <c r="B3244" s="61">
        <v>444898811</v>
      </c>
      <c r="C3244" s="62" t="s">
        <v>36</v>
      </c>
      <c r="D3244" s="62" t="s">
        <v>38</v>
      </c>
      <c r="E3244" s="62" t="s">
        <v>46</v>
      </c>
      <c r="F3244" s="62" t="s">
        <v>119</v>
      </c>
      <c r="G3244" s="63">
        <v>3691.49</v>
      </c>
      <c r="H3244" s="61">
        <v>444109201</v>
      </c>
      <c r="I3244" s="63">
        <v>0</v>
      </c>
      <c r="J3244" s="63">
        <v>0</v>
      </c>
      <c r="K3244" s="63">
        <v>0</v>
      </c>
      <c r="L3244" s="63">
        <v>1.58</v>
      </c>
      <c r="M3244" s="63">
        <v>9896.83</v>
      </c>
      <c r="N3244" s="62" t="s">
        <v>2323</v>
      </c>
      <c r="O3244" s="14">
        <f t="shared" ref="O3244:O3307" si="295">A3244</f>
        <v>45922.166724537034</v>
      </c>
      <c r="P3244" s="19">
        <f t="shared" ref="P3244:P3307" si="296">O3244+(5/24)</f>
        <v>45922.375057870369</v>
      </c>
      <c r="Q3244" s="20" t="str">
        <f t="shared" ref="Q3244:Q3307" si="297">TEXT(P3244,"dd/mm/yyyy")</f>
        <v>22/09/2025</v>
      </c>
      <c r="R3244" s="13" t="str">
        <f t="shared" ref="R3244:R3307" si="298">TEXT(P3244,"hh")</f>
        <v>09</v>
      </c>
      <c r="S3244" s="13" t="str">
        <f t="shared" ref="S3244:S3307" si="299">TEXT(P3244,"ddd")</f>
        <v>Mon</v>
      </c>
    </row>
    <row r="3245" spans="1:19" x14ac:dyDescent="0.25">
      <c r="A3245" s="56">
        <v>45922.16673611111</v>
      </c>
      <c r="B3245" s="57">
        <v>444899050</v>
      </c>
      <c r="C3245" s="58" t="s">
        <v>36</v>
      </c>
      <c r="D3245" s="58" t="s">
        <v>38</v>
      </c>
      <c r="E3245" s="58" t="s">
        <v>46</v>
      </c>
      <c r="F3245" s="58" t="s">
        <v>119</v>
      </c>
      <c r="G3245" s="59">
        <v>3692.06</v>
      </c>
      <c r="H3245" s="57">
        <v>444109427</v>
      </c>
      <c r="I3245" s="59">
        <v>0</v>
      </c>
      <c r="J3245" s="59">
        <v>0</v>
      </c>
      <c r="K3245" s="59">
        <v>0</v>
      </c>
      <c r="L3245" s="59">
        <v>3.51</v>
      </c>
      <c r="M3245" s="59">
        <v>9900.34</v>
      </c>
      <c r="N3245" s="58" t="s">
        <v>2324</v>
      </c>
      <c r="O3245" s="14">
        <f t="shared" si="295"/>
        <v>45922.16673611111</v>
      </c>
      <c r="P3245" s="19">
        <f t="shared" si="296"/>
        <v>45922.375069444446</v>
      </c>
      <c r="Q3245" s="20" t="str">
        <f t="shared" si="297"/>
        <v>22/09/2025</v>
      </c>
      <c r="R3245" s="13" t="str">
        <f t="shared" si="298"/>
        <v>09</v>
      </c>
      <c r="S3245" s="13" t="str">
        <f t="shared" si="299"/>
        <v>Mon</v>
      </c>
    </row>
    <row r="3246" spans="1:19" x14ac:dyDescent="0.25">
      <c r="A3246" s="60">
        <v>45922.16673611111</v>
      </c>
      <c r="B3246" s="61">
        <v>444899059</v>
      </c>
      <c r="C3246" s="62" t="s">
        <v>36</v>
      </c>
      <c r="D3246" s="62" t="s">
        <v>38</v>
      </c>
      <c r="E3246" s="62" t="s">
        <v>46</v>
      </c>
      <c r="F3246" s="62" t="s">
        <v>119</v>
      </c>
      <c r="G3246" s="63">
        <v>3692.32</v>
      </c>
      <c r="H3246" s="61">
        <v>444109434</v>
      </c>
      <c r="I3246" s="63">
        <v>0</v>
      </c>
      <c r="J3246" s="63">
        <v>0</v>
      </c>
      <c r="K3246" s="63">
        <v>0</v>
      </c>
      <c r="L3246" s="63">
        <v>2.37</v>
      </c>
      <c r="M3246" s="63">
        <v>9902.7099999999991</v>
      </c>
      <c r="N3246" s="62" t="s">
        <v>2325</v>
      </c>
      <c r="O3246" s="14">
        <f t="shared" si="295"/>
        <v>45922.16673611111</v>
      </c>
      <c r="P3246" s="19">
        <f t="shared" si="296"/>
        <v>45922.375069444446</v>
      </c>
      <c r="Q3246" s="20" t="str">
        <f t="shared" si="297"/>
        <v>22/09/2025</v>
      </c>
      <c r="R3246" s="13" t="str">
        <f t="shared" si="298"/>
        <v>09</v>
      </c>
      <c r="S3246" s="13" t="str">
        <f t="shared" si="299"/>
        <v>Mon</v>
      </c>
    </row>
    <row r="3247" spans="1:19" x14ac:dyDescent="0.25">
      <c r="A3247" s="56">
        <v>45922.166747685187</v>
      </c>
      <c r="B3247" s="57">
        <v>444899206</v>
      </c>
      <c r="C3247" s="58" t="s">
        <v>36</v>
      </c>
      <c r="D3247" s="58" t="s">
        <v>38</v>
      </c>
      <c r="E3247" s="58" t="s">
        <v>46</v>
      </c>
      <c r="F3247" s="58" t="s">
        <v>119</v>
      </c>
      <c r="G3247" s="59">
        <v>3692.94</v>
      </c>
      <c r="H3247" s="57">
        <v>444109579</v>
      </c>
      <c r="I3247" s="59">
        <v>0</v>
      </c>
      <c r="J3247" s="59">
        <v>0</v>
      </c>
      <c r="K3247" s="59">
        <v>0</v>
      </c>
      <c r="L3247" s="59">
        <v>4.75</v>
      </c>
      <c r="M3247" s="59">
        <v>9907.4599999999991</v>
      </c>
      <c r="N3247" s="58" t="s">
        <v>2326</v>
      </c>
      <c r="O3247" s="14">
        <f t="shared" si="295"/>
        <v>45922.166747685187</v>
      </c>
      <c r="P3247" s="19">
        <f t="shared" si="296"/>
        <v>45922.375081018523</v>
      </c>
      <c r="Q3247" s="20" t="str">
        <f t="shared" si="297"/>
        <v>22/09/2025</v>
      </c>
      <c r="R3247" s="13" t="str">
        <f t="shared" si="298"/>
        <v>09</v>
      </c>
      <c r="S3247" s="13" t="str">
        <f t="shared" si="299"/>
        <v>Mon</v>
      </c>
    </row>
    <row r="3248" spans="1:19" x14ac:dyDescent="0.25">
      <c r="A3248" s="60">
        <v>45922.166747685187</v>
      </c>
      <c r="B3248" s="61">
        <v>444899207</v>
      </c>
      <c r="C3248" s="62" t="s">
        <v>36</v>
      </c>
      <c r="D3248" s="62" t="s">
        <v>38</v>
      </c>
      <c r="E3248" s="62" t="s">
        <v>46</v>
      </c>
      <c r="F3248" s="62" t="s">
        <v>119</v>
      </c>
      <c r="G3248" s="63">
        <v>3692.94</v>
      </c>
      <c r="H3248" s="61">
        <v>444109580</v>
      </c>
      <c r="I3248" s="63">
        <v>0</v>
      </c>
      <c r="J3248" s="63">
        <v>0</v>
      </c>
      <c r="K3248" s="63">
        <v>0</v>
      </c>
      <c r="L3248" s="63">
        <v>3.04</v>
      </c>
      <c r="M3248" s="63">
        <v>9910.5</v>
      </c>
      <c r="N3248" s="62" t="s">
        <v>2327</v>
      </c>
      <c r="O3248" s="14">
        <f t="shared" si="295"/>
        <v>45922.166747685187</v>
      </c>
      <c r="P3248" s="19">
        <f t="shared" si="296"/>
        <v>45922.375081018523</v>
      </c>
      <c r="Q3248" s="20" t="str">
        <f t="shared" si="297"/>
        <v>22/09/2025</v>
      </c>
      <c r="R3248" s="13" t="str">
        <f t="shared" si="298"/>
        <v>09</v>
      </c>
      <c r="S3248" s="13" t="str">
        <f t="shared" si="299"/>
        <v>Mon</v>
      </c>
    </row>
    <row r="3249" spans="1:19" x14ac:dyDescent="0.25">
      <c r="A3249" s="56">
        <v>45922.166747685187</v>
      </c>
      <c r="B3249" s="57">
        <v>444899208</v>
      </c>
      <c r="C3249" s="58" t="s">
        <v>36</v>
      </c>
      <c r="D3249" s="58" t="s">
        <v>38</v>
      </c>
      <c r="E3249" s="58" t="s">
        <v>46</v>
      </c>
      <c r="F3249" s="58" t="s">
        <v>119</v>
      </c>
      <c r="G3249" s="59">
        <v>3692.94</v>
      </c>
      <c r="H3249" s="57">
        <v>444109581</v>
      </c>
      <c r="I3249" s="59">
        <v>0</v>
      </c>
      <c r="J3249" s="59">
        <v>0</v>
      </c>
      <c r="K3249" s="59">
        <v>0</v>
      </c>
      <c r="L3249" s="59">
        <v>3.01</v>
      </c>
      <c r="M3249" s="59">
        <v>9913.51</v>
      </c>
      <c r="N3249" s="58" t="s">
        <v>2327</v>
      </c>
      <c r="O3249" s="14">
        <f t="shared" si="295"/>
        <v>45922.166747685187</v>
      </c>
      <c r="P3249" s="19">
        <f t="shared" si="296"/>
        <v>45922.375081018523</v>
      </c>
      <c r="Q3249" s="20" t="str">
        <f t="shared" si="297"/>
        <v>22/09/2025</v>
      </c>
      <c r="R3249" s="13" t="str">
        <f t="shared" si="298"/>
        <v>09</v>
      </c>
      <c r="S3249" s="13" t="str">
        <f t="shared" si="299"/>
        <v>Mon</v>
      </c>
    </row>
    <row r="3250" spans="1:19" x14ac:dyDescent="0.25">
      <c r="A3250" s="60">
        <v>45922.16678240741</v>
      </c>
      <c r="B3250" s="61">
        <v>444899721</v>
      </c>
      <c r="C3250" s="62" t="s">
        <v>36</v>
      </c>
      <c r="D3250" s="62" t="s">
        <v>38</v>
      </c>
      <c r="E3250" s="62" t="s">
        <v>46</v>
      </c>
      <c r="F3250" s="62" t="s">
        <v>119</v>
      </c>
      <c r="G3250" s="63">
        <v>3693.43</v>
      </c>
      <c r="H3250" s="61">
        <v>444110093</v>
      </c>
      <c r="I3250" s="63">
        <v>0</v>
      </c>
      <c r="J3250" s="63">
        <v>0</v>
      </c>
      <c r="K3250" s="63">
        <v>0</v>
      </c>
      <c r="L3250" s="63">
        <v>3.5</v>
      </c>
      <c r="M3250" s="63">
        <v>9917.01</v>
      </c>
      <c r="N3250" s="62" t="s">
        <v>2328</v>
      </c>
      <c r="O3250" s="14">
        <f t="shared" si="295"/>
        <v>45922.16678240741</v>
      </c>
      <c r="P3250" s="19">
        <f t="shared" si="296"/>
        <v>45922.375115740746</v>
      </c>
      <c r="Q3250" s="20" t="str">
        <f t="shared" si="297"/>
        <v>22/09/2025</v>
      </c>
      <c r="R3250" s="13" t="str">
        <f t="shared" si="298"/>
        <v>09</v>
      </c>
      <c r="S3250" s="13" t="str">
        <f t="shared" si="299"/>
        <v>Mon</v>
      </c>
    </row>
    <row r="3251" spans="1:19" x14ac:dyDescent="0.25">
      <c r="A3251" s="56">
        <v>45922.16678240741</v>
      </c>
      <c r="B3251" s="57">
        <v>444899722</v>
      </c>
      <c r="C3251" s="58" t="s">
        <v>36</v>
      </c>
      <c r="D3251" s="58" t="s">
        <v>38</v>
      </c>
      <c r="E3251" s="58" t="s">
        <v>46</v>
      </c>
      <c r="F3251" s="58" t="s">
        <v>119</v>
      </c>
      <c r="G3251" s="59">
        <v>3693.43</v>
      </c>
      <c r="H3251" s="57">
        <v>444110094</v>
      </c>
      <c r="I3251" s="59">
        <v>0</v>
      </c>
      <c r="J3251" s="59">
        <v>0</v>
      </c>
      <c r="K3251" s="59">
        <v>0</v>
      </c>
      <c r="L3251" s="59">
        <v>3.61</v>
      </c>
      <c r="M3251" s="59">
        <v>9920.6200000000008</v>
      </c>
      <c r="N3251" s="58" t="s">
        <v>2329</v>
      </c>
      <c r="O3251" s="14">
        <f t="shared" si="295"/>
        <v>45922.16678240741</v>
      </c>
      <c r="P3251" s="19">
        <f t="shared" si="296"/>
        <v>45922.375115740746</v>
      </c>
      <c r="Q3251" s="20" t="str">
        <f t="shared" si="297"/>
        <v>22/09/2025</v>
      </c>
      <c r="R3251" s="13" t="str">
        <f t="shared" si="298"/>
        <v>09</v>
      </c>
      <c r="S3251" s="13" t="str">
        <f t="shared" si="299"/>
        <v>Mon</v>
      </c>
    </row>
    <row r="3252" spans="1:19" x14ac:dyDescent="0.25">
      <c r="A3252" s="60">
        <v>45922.167175925926</v>
      </c>
      <c r="B3252" s="61">
        <v>444900188</v>
      </c>
      <c r="C3252" s="62" t="s">
        <v>36</v>
      </c>
      <c r="D3252" s="62" t="s">
        <v>38</v>
      </c>
      <c r="E3252" s="62" t="s">
        <v>46</v>
      </c>
      <c r="F3252" s="62" t="s">
        <v>119</v>
      </c>
      <c r="G3252" s="63">
        <v>3691.1</v>
      </c>
      <c r="H3252" s="61">
        <v>444110554</v>
      </c>
      <c r="I3252" s="63">
        <v>0</v>
      </c>
      <c r="J3252" s="63">
        <v>0</v>
      </c>
      <c r="K3252" s="63">
        <v>0</v>
      </c>
      <c r="L3252" s="63">
        <v>0.79</v>
      </c>
      <c r="M3252" s="63">
        <v>9921.41</v>
      </c>
      <c r="N3252" s="62" t="s">
        <v>2330</v>
      </c>
      <c r="O3252" s="14">
        <f t="shared" si="295"/>
        <v>45922.167175925926</v>
      </c>
      <c r="P3252" s="19">
        <f t="shared" si="296"/>
        <v>45922.375509259262</v>
      </c>
      <c r="Q3252" s="20" t="str">
        <f t="shared" si="297"/>
        <v>22/09/2025</v>
      </c>
      <c r="R3252" s="13" t="str">
        <f t="shared" si="298"/>
        <v>09</v>
      </c>
      <c r="S3252" s="13" t="str">
        <f t="shared" si="299"/>
        <v>Mon</v>
      </c>
    </row>
    <row r="3253" spans="1:19" x14ac:dyDescent="0.25">
      <c r="A3253" s="56">
        <v>45922.167175925926</v>
      </c>
      <c r="B3253" s="57">
        <v>444900189</v>
      </c>
      <c r="C3253" s="58" t="s">
        <v>36</v>
      </c>
      <c r="D3253" s="58" t="s">
        <v>38</v>
      </c>
      <c r="E3253" s="58" t="s">
        <v>46</v>
      </c>
      <c r="F3253" s="58" t="s">
        <v>119</v>
      </c>
      <c r="G3253" s="59">
        <v>3691.1</v>
      </c>
      <c r="H3253" s="57">
        <v>444110555</v>
      </c>
      <c r="I3253" s="59">
        <v>0</v>
      </c>
      <c r="J3253" s="59">
        <v>0</v>
      </c>
      <c r="K3253" s="59">
        <v>0</v>
      </c>
      <c r="L3253" s="59">
        <v>0.8</v>
      </c>
      <c r="M3253" s="59">
        <v>9922.2099999999991</v>
      </c>
      <c r="N3253" s="58" t="s">
        <v>2330</v>
      </c>
      <c r="O3253" s="14">
        <f t="shared" si="295"/>
        <v>45922.167175925926</v>
      </c>
      <c r="P3253" s="19">
        <f t="shared" si="296"/>
        <v>45922.375509259262</v>
      </c>
      <c r="Q3253" s="20" t="str">
        <f t="shared" si="297"/>
        <v>22/09/2025</v>
      </c>
      <c r="R3253" s="13" t="str">
        <f t="shared" si="298"/>
        <v>09</v>
      </c>
      <c r="S3253" s="13" t="str">
        <f t="shared" si="299"/>
        <v>Mon</v>
      </c>
    </row>
    <row r="3254" spans="1:19" x14ac:dyDescent="0.25">
      <c r="A3254" s="60">
        <v>45922.167581018519</v>
      </c>
      <c r="B3254" s="61">
        <v>444900548</v>
      </c>
      <c r="C3254" s="62" t="s">
        <v>36</v>
      </c>
      <c r="D3254" s="62" t="s">
        <v>37</v>
      </c>
      <c r="E3254" s="62" t="s">
        <v>45</v>
      </c>
      <c r="F3254" s="62" t="s">
        <v>119</v>
      </c>
      <c r="G3254" s="63">
        <v>3690.75</v>
      </c>
      <c r="H3254" s="61">
        <v>444110920</v>
      </c>
      <c r="I3254" s="63">
        <v>0</v>
      </c>
      <c r="J3254" s="63">
        <v>0</v>
      </c>
      <c r="K3254" s="63">
        <v>0</v>
      </c>
      <c r="L3254" s="63">
        <v>0</v>
      </c>
      <c r="M3254" s="63">
        <v>9922.2099999999991</v>
      </c>
      <c r="N3254" s="62" t="s">
        <v>1384</v>
      </c>
      <c r="O3254" s="14">
        <f t="shared" si="295"/>
        <v>45922.167581018519</v>
      </c>
      <c r="P3254" s="19">
        <f t="shared" si="296"/>
        <v>45922.375914351855</v>
      </c>
      <c r="Q3254" s="20" t="str">
        <f t="shared" si="297"/>
        <v>22/09/2025</v>
      </c>
      <c r="R3254" s="13" t="str">
        <f t="shared" si="298"/>
        <v>09</v>
      </c>
      <c r="S3254" s="13" t="str">
        <f t="shared" si="299"/>
        <v>Mon</v>
      </c>
    </row>
    <row r="3255" spans="1:19" x14ac:dyDescent="0.25">
      <c r="A3255" s="56">
        <v>45922.167581018519</v>
      </c>
      <c r="B3255" s="57">
        <v>444900549</v>
      </c>
      <c r="C3255" s="58" t="s">
        <v>36</v>
      </c>
      <c r="D3255" s="58" t="s">
        <v>37</v>
      </c>
      <c r="E3255" s="58" t="s">
        <v>45</v>
      </c>
      <c r="F3255" s="58" t="s">
        <v>119</v>
      </c>
      <c r="G3255" s="59">
        <v>3690.65</v>
      </c>
      <c r="H3255" s="57">
        <v>444110921</v>
      </c>
      <c r="I3255" s="59">
        <v>0</v>
      </c>
      <c r="J3255" s="59">
        <v>0</v>
      </c>
      <c r="K3255" s="59">
        <v>0</v>
      </c>
      <c r="L3255" s="59">
        <v>0</v>
      </c>
      <c r="M3255" s="59">
        <v>9922.2099999999991</v>
      </c>
      <c r="N3255" s="58" t="s">
        <v>115</v>
      </c>
      <c r="O3255" s="14">
        <f t="shared" si="295"/>
        <v>45922.167581018519</v>
      </c>
      <c r="P3255" s="19">
        <f t="shared" si="296"/>
        <v>45922.375914351855</v>
      </c>
      <c r="Q3255" s="20" t="str">
        <f t="shared" si="297"/>
        <v>22/09/2025</v>
      </c>
      <c r="R3255" s="13" t="str">
        <f t="shared" si="298"/>
        <v>09</v>
      </c>
      <c r="S3255" s="13" t="str">
        <f t="shared" si="299"/>
        <v>Mon</v>
      </c>
    </row>
    <row r="3256" spans="1:19" x14ac:dyDescent="0.25">
      <c r="A3256" s="60">
        <v>45922.167581018519</v>
      </c>
      <c r="B3256" s="61">
        <v>444900550</v>
      </c>
      <c r="C3256" s="62" t="s">
        <v>36</v>
      </c>
      <c r="D3256" s="62" t="s">
        <v>37</v>
      </c>
      <c r="E3256" s="62" t="s">
        <v>45</v>
      </c>
      <c r="F3256" s="62" t="s">
        <v>119</v>
      </c>
      <c r="G3256" s="63">
        <v>3690.65</v>
      </c>
      <c r="H3256" s="61">
        <v>444110922</v>
      </c>
      <c r="I3256" s="63">
        <v>0</v>
      </c>
      <c r="J3256" s="63">
        <v>0</v>
      </c>
      <c r="K3256" s="63">
        <v>0</v>
      </c>
      <c r="L3256" s="63">
        <v>0</v>
      </c>
      <c r="M3256" s="63">
        <v>9922.2099999999991</v>
      </c>
      <c r="N3256" s="62" t="s">
        <v>118</v>
      </c>
      <c r="O3256" s="14">
        <f t="shared" si="295"/>
        <v>45922.167581018519</v>
      </c>
      <c r="P3256" s="19">
        <f t="shared" si="296"/>
        <v>45922.375914351855</v>
      </c>
      <c r="Q3256" s="20" t="str">
        <f t="shared" si="297"/>
        <v>22/09/2025</v>
      </c>
      <c r="R3256" s="13" t="str">
        <f t="shared" si="298"/>
        <v>09</v>
      </c>
      <c r="S3256" s="13" t="str">
        <f t="shared" si="299"/>
        <v>Mon</v>
      </c>
    </row>
    <row r="3257" spans="1:19" x14ac:dyDescent="0.25">
      <c r="A3257" s="56">
        <v>45922.167615740742</v>
      </c>
      <c r="B3257" s="57">
        <v>444900573</v>
      </c>
      <c r="C3257" s="58" t="s">
        <v>36</v>
      </c>
      <c r="D3257" s="58" t="s">
        <v>38</v>
      </c>
      <c r="E3257" s="58" t="s">
        <v>46</v>
      </c>
      <c r="F3257" s="58" t="s">
        <v>119</v>
      </c>
      <c r="G3257" s="59">
        <v>3689.87</v>
      </c>
      <c r="H3257" s="57">
        <v>444110944</v>
      </c>
      <c r="I3257" s="59">
        <v>0</v>
      </c>
      <c r="J3257" s="59">
        <v>0</v>
      </c>
      <c r="K3257" s="59">
        <v>0</v>
      </c>
      <c r="L3257" s="59">
        <v>1.39</v>
      </c>
      <c r="M3257" s="59">
        <v>9923.6</v>
      </c>
      <c r="N3257" s="58" t="s">
        <v>2331</v>
      </c>
      <c r="O3257" s="14">
        <f t="shared" si="295"/>
        <v>45922.167615740742</v>
      </c>
      <c r="P3257" s="19">
        <f t="shared" si="296"/>
        <v>45922.375949074078</v>
      </c>
      <c r="Q3257" s="20" t="str">
        <f t="shared" si="297"/>
        <v>22/09/2025</v>
      </c>
      <c r="R3257" s="13" t="str">
        <f t="shared" si="298"/>
        <v>09</v>
      </c>
      <c r="S3257" s="13" t="str">
        <f t="shared" si="299"/>
        <v>Mon</v>
      </c>
    </row>
    <row r="3258" spans="1:19" x14ac:dyDescent="0.25">
      <c r="A3258" s="60">
        <v>45922.167615740742</v>
      </c>
      <c r="B3258" s="61">
        <v>444900574</v>
      </c>
      <c r="C3258" s="62" t="s">
        <v>36</v>
      </c>
      <c r="D3258" s="62" t="s">
        <v>38</v>
      </c>
      <c r="E3258" s="62" t="s">
        <v>46</v>
      </c>
      <c r="F3258" s="62" t="s">
        <v>119</v>
      </c>
      <c r="G3258" s="63">
        <v>3689.85</v>
      </c>
      <c r="H3258" s="61">
        <v>444110945</v>
      </c>
      <c r="I3258" s="63">
        <v>0</v>
      </c>
      <c r="J3258" s="63">
        <v>0</v>
      </c>
      <c r="K3258" s="63">
        <v>0</v>
      </c>
      <c r="L3258" s="63">
        <v>1.39</v>
      </c>
      <c r="M3258" s="63">
        <v>9924.99</v>
      </c>
      <c r="N3258" s="62" t="s">
        <v>2332</v>
      </c>
      <c r="O3258" s="14">
        <f t="shared" si="295"/>
        <v>45922.167615740742</v>
      </c>
      <c r="P3258" s="19">
        <f t="shared" si="296"/>
        <v>45922.375949074078</v>
      </c>
      <c r="Q3258" s="20" t="str">
        <f t="shared" si="297"/>
        <v>22/09/2025</v>
      </c>
      <c r="R3258" s="13" t="str">
        <f t="shared" si="298"/>
        <v>09</v>
      </c>
      <c r="S3258" s="13" t="str">
        <f t="shared" si="299"/>
        <v>Mon</v>
      </c>
    </row>
    <row r="3259" spans="1:19" x14ac:dyDescent="0.25">
      <c r="A3259" s="56">
        <v>45922.167696759258</v>
      </c>
      <c r="B3259" s="57">
        <v>444900623</v>
      </c>
      <c r="C3259" s="58" t="s">
        <v>36</v>
      </c>
      <c r="D3259" s="58" t="s">
        <v>37</v>
      </c>
      <c r="E3259" s="58" t="s">
        <v>45</v>
      </c>
      <c r="F3259" s="58" t="s">
        <v>119</v>
      </c>
      <c r="G3259" s="59">
        <v>3689.44</v>
      </c>
      <c r="H3259" s="57">
        <v>444110993</v>
      </c>
      <c r="I3259" s="59">
        <v>0</v>
      </c>
      <c r="J3259" s="59">
        <v>0</v>
      </c>
      <c r="K3259" s="59">
        <v>0</v>
      </c>
      <c r="L3259" s="59">
        <v>0</v>
      </c>
      <c r="M3259" s="59">
        <v>9924.99</v>
      </c>
      <c r="N3259" s="58" t="s">
        <v>106</v>
      </c>
      <c r="O3259" s="14">
        <f t="shared" si="295"/>
        <v>45922.167696759258</v>
      </c>
      <c r="P3259" s="19">
        <f t="shared" si="296"/>
        <v>45922.376030092593</v>
      </c>
      <c r="Q3259" s="20" t="str">
        <f t="shared" si="297"/>
        <v>22/09/2025</v>
      </c>
      <c r="R3259" s="13" t="str">
        <f t="shared" si="298"/>
        <v>09</v>
      </c>
      <c r="S3259" s="13" t="str">
        <f t="shared" si="299"/>
        <v>Mon</v>
      </c>
    </row>
    <row r="3260" spans="1:19" x14ac:dyDescent="0.25">
      <c r="A3260" s="60">
        <v>45922.168090277781</v>
      </c>
      <c r="B3260" s="61">
        <v>444900762</v>
      </c>
      <c r="C3260" s="62" t="s">
        <v>36</v>
      </c>
      <c r="D3260" s="62" t="s">
        <v>38</v>
      </c>
      <c r="E3260" s="62" t="s">
        <v>46</v>
      </c>
      <c r="F3260" s="62" t="s">
        <v>119</v>
      </c>
      <c r="G3260" s="63">
        <v>3692.97</v>
      </c>
      <c r="H3260" s="61">
        <v>444111130</v>
      </c>
      <c r="I3260" s="63">
        <v>0</v>
      </c>
      <c r="J3260" s="63">
        <v>0</v>
      </c>
      <c r="K3260" s="63">
        <v>0</v>
      </c>
      <c r="L3260" s="63">
        <v>3.53</v>
      </c>
      <c r="M3260" s="63">
        <v>9928.52</v>
      </c>
      <c r="N3260" s="62" t="s">
        <v>2333</v>
      </c>
      <c r="O3260" s="14">
        <f t="shared" si="295"/>
        <v>45922.168090277781</v>
      </c>
      <c r="P3260" s="19">
        <f t="shared" si="296"/>
        <v>45922.376423611116</v>
      </c>
      <c r="Q3260" s="20" t="str">
        <f t="shared" si="297"/>
        <v>22/09/2025</v>
      </c>
      <c r="R3260" s="13" t="str">
        <f t="shared" si="298"/>
        <v>09</v>
      </c>
      <c r="S3260" s="13" t="str">
        <f t="shared" si="299"/>
        <v>Mon</v>
      </c>
    </row>
    <row r="3261" spans="1:19" x14ac:dyDescent="0.25">
      <c r="A3261" s="56">
        <v>45922.168703703705</v>
      </c>
      <c r="B3261" s="57">
        <v>444901079</v>
      </c>
      <c r="C3261" s="58" t="s">
        <v>36</v>
      </c>
      <c r="D3261" s="58" t="s">
        <v>38</v>
      </c>
      <c r="E3261" s="58" t="s">
        <v>46</v>
      </c>
      <c r="F3261" s="58" t="s">
        <v>119</v>
      </c>
      <c r="G3261" s="59">
        <v>3691.38</v>
      </c>
      <c r="H3261" s="57">
        <v>444111446</v>
      </c>
      <c r="I3261" s="59">
        <v>0</v>
      </c>
      <c r="J3261" s="59">
        <v>0</v>
      </c>
      <c r="K3261" s="59">
        <v>0</v>
      </c>
      <c r="L3261" s="59">
        <v>0.63</v>
      </c>
      <c r="M3261" s="59">
        <v>9929.15</v>
      </c>
      <c r="N3261" s="58" t="s">
        <v>2334</v>
      </c>
      <c r="O3261" s="14">
        <f t="shared" si="295"/>
        <v>45922.168703703705</v>
      </c>
      <c r="P3261" s="19">
        <f t="shared" si="296"/>
        <v>45922.37703703704</v>
      </c>
      <c r="Q3261" s="20" t="str">
        <f t="shared" si="297"/>
        <v>22/09/2025</v>
      </c>
      <c r="R3261" s="13" t="str">
        <f t="shared" si="298"/>
        <v>09</v>
      </c>
      <c r="S3261" s="13" t="str">
        <f t="shared" si="299"/>
        <v>Mon</v>
      </c>
    </row>
    <row r="3262" spans="1:19" x14ac:dyDescent="0.25">
      <c r="A3262" s="60">
        <v>45922.168703703705</v>
      </c>
      <c r="B3262" s="61">
        <v>444901080</v>
      </c>
      <c r="C3262" s="62" t="s">
        <v>36</v>
      </c>
      <c r="D3262" s="62" t="s">
        <v>38</v>
      </c>
      <c r="E3262" s="62" t="s">
        <v>46</v>
      </c>
      <c r="F3262" s="62" t="s">
        <v>119</v>
      </c>
      <c r="G3262" s="63">
        <v>3691.38</v>
      </c>
      <c r="H3262" s="61">
        <v>444111447</v>
      </c>
      <c r="I3262" s="63">
        <v>0</v>
      </c>
      <c r="J3262" s="63">
        <v>0</v>
      </c>
      <c r="K3262" s="63">
        <v>0</v>
      </c>
      <c r="L3262" s="63">
        <v>0.73</v>
      </c>
      <c r="M3262" s="63">
        <v>9929.8799999999992</v>
      </c>
      <c r="N3262" s="62" t="s">
        <v>2335</v>
      </c>
      <c r="O3262" s="14">
        <f t="shared" si="295"/>
        <v>45922.168703703705</v>
      </c>
      <c r="P3262" s="19">
        <f t="shared" si="296"/>
        <v>45922.37703703704</v>
      </c>
      <c r="Q3262" s="20" t="str">
        <f t="shared" si="297"/>
        <v>22/09/2025</v>
      </c>
      <c r="R3262" s="13" t="str">
        <f t="shared" si="298"/>
        <v>09</v>
      </c>
      <c r="S3262" s="13" t="str">
        <f t="shared" si="299"/>
        <v>Mon</v>
      </c>
    </row>
    <row r="3263" spans="1:19" x14ac:dyDescent="0.25">
      <c r="A3263" s="56">
        <v>45922.168854166666</v>
      </c>
      <c r="B3263" s="57">
        <v>444901208</v>
      </c>
      <c r="C3263" s="58" t="s">
        <v>36</v>
      </c>
      <c r="D3263" s="58" t="s">
        <v>37</v>
      </c>
      <c r="E3263" s="58" t="s">
        <v>45</v>
      </c>
      <c r="F3263" s="58" t="s">
        <v>119</v>
      </c>
      <c r="G3263" s="59">
        <v>3689.99</v>
      </c>
      <c r="H3263" s="57">
        <v>444111583</v>
      </c>
      <c r="I3263" s="59">
        <v>0</v>
      </c>
      <c r="J3263" s="59">
        <v>0</v>
      </c>
      <c r="K3263" s="59">
        <v>0</v>
      </c>
      <c r="L3263" s="59">
        <v>0</v>
      </c>
      <c r="M3263" s="59">
        <v>9929.8799999999992</v>
      </c>
      <c r="N3263" s="58" t="s">
        <v>106</v>
      </c>
      <c r="O3263" s="14">
        <f t="shared" si="295"/>
        <v>45922.168854166666</v>
      </c>
      <c r="P3263" s="19">
        <f t="shared" si="296"/>
        <v>45922.377187500002</v>
      </c>
      <c r="Q3263" s="20" t="str">
        <f t="shared" si="297"/>
        <v>22/09/2025</v>
      </c>
      <c r="R3263" s="13" t="str">
        <f t="shared" si="298"/>
        <v>09</v>
      </c>
      <c r="S3263" s="13" t="str">
        <f t="shared" si="299"/>
        <v>Mon</v>
      </c>
    </row>
    <row r="3264" spans="1:19" x14ac:dyDescent="0.25">
      <c r="A3264" s="60">
        <v>45922.170555555553</v>
      </c>
      <c r="B3264" s="61">
        <v>444902829</v>
      </c>
      <c r="C3264" s="62" t="s">
        <v>36</v>
      </c>
      <c r="D3264" s="62" t="s">
        <v>38</v>
      </c>
      <c r="E3264" s="62" t="s">
        <v>46</v>
      </c>
      <c r="F3264" s="62" t="s">
        <v>119</v>
      </c>
      <c r="G3264" s="63">
        <v>3687.64</v>
      </c>
      <c r="H3264" s="61">
        <v>444113200</v>
      </c>
      <c r="I3264" s="63">
        <v>0</v>
      </c>
      <c r="J3264" s="63">
        <v>0</v>
      </c>
      <c r="K3264" s="63">
        <v>0</v>
      </c>
      <c r="L3264" s="63">
        <v>-3.01</v>
      </c>
      <c r="M3264" s="63">
        <v>9926.8700000000008</v>
      </c>
      <c r="N3264" s="62" t="s">
        <v>2336</v>
      </c>
      <c r="O3264" s="14">
        <f t="shared" si="295"/>
        <v>45922.170555555553</v>
      </c>
      <c r="P3264" s="19">
        <f t="shared" si="296"/>
        <v>45922.378888888888</v>
      </c>
      <c r="Q3264" s="20" t="str">
        <f t="shared" si="297"/>
        <v>22/09/2025</v>
      </c>
      <c r="R3264" s="13" t="str">
        <f t="shared" si="298"/>
        <v>09</v>
      </c>
      <c r="S3264" s="13" t="str">
        <f t="shared" si="299"/>
        <v>Mon</v>
      </c>
    </row>
    <row r="3265" spans="1:19" x14ac:dyDescent="0.25">
      <c r="A3265" s="56">
        <v>45922.173657407409</v>
      </c>
      <c r="B3265" s="57">
        <v>444905057</v>
      </c>
      <c r="C3265" s="58" t="s">
        <v>36</v>
      </c>
      <c r="D3265" s="58" t="s">
        <v>38</v>
      </c>
      <c r="E3265" s="58" t="s">
        <v>46</v>
      </c>
      <c r="F3265" s="58" t="s">
        <v>119</v>
      </c>
      <c r="G3265" s="59">
        <v>3693.46</v>
      </c>
      <c r="H3265" s="57">
        <v>444115443</v>
      </c>
      <c r="I3265" s="59">
        <v>0</v>
      </c>
      <c r="J3265" s="59">
        <v>0</v>
      </c>
      <c r="K3265" s="59">
        <v>0</v>
      </c>
      <c r="L3265" s="59">
        <v>3.47</v>
      </c>
      <c r="M3265" s="59">
        <v>9930.34</v>
      </c>
      <c r="N3265" s="58" t="s">
        <v>2337</v>
      </c>
      <c r="O3265" s="14">
        <f t="shared" si="295"/>
        <v>45922.173657407409</v>
      </c>
      <c r="P3265" s="19">
        <f t="shared" si="296"/>
        <v>45922.381990740745</v>
      </c>
      <c r="Q3265" s="20" t="str">
        <f t="shared" si="297"/>
        <v>22/09/2025</v>
      </c>
      <c r="R3265" s="13" t="str">
        <f t="shared" si="298"/>
        <v>09</v>
      </c>
      <c r="S3265" s="13" t="str">
        <f t="shared" si="299"/>
        <v>Mon</v>
      </c>
    </row>
    <row r="3266" spans="1:19" x14ac:dyDescent="0.25">
      <c r="A3266" s="60">
        <v>45922.175219907411</v>
      </c>
      <c r="B3266" s="61">
        <v>444906570</v>
      </c>
      <c r="C3266" s="62" t="s">
        <v>36</v>
      </c>
      <c r="D3266" s="62" t="s">
        <v>37</v>
      </c>
      <c r="E3266" s="62" t="s">
        <v>45</v>
      </c>
      <c r="F3266" s="62" t="s">
        <v>119</v>
      </c>
      <c r="G3266" s="63">
        <v>3693.21</v>
      </c>
      <c r="H3266" s="61">
        <v>444116945</v>
      </c>
      <c r="I3266" s="63">
        <v>0</v>
      </c>
      <c r="J3266" s="63">
        <v>0</v>
      </c>
      <c r="K3266" s="63">
        <v>0</v>
      </c>
      <c r="L3266" s="63">
        <v>0</v>
      </c>
      <c r="M3266" s="63">
        <v>9930.34</v>
      </c>
      <c r="N3266" s="62" t="s">
        <v>115</v>
      </c>
      <c r="O3266" s="14">
        <f t="shared" si="295"/>
        <v>45922.175219907411</v>
      </c>
      <c r="P3266" s="19">
        <f t="shared" si="296"/>
        <v>45922.383553240747</v>
      </c>
      <c r="Q3266" s="20" t="str">
        <f t="shared" si="297"/>
        <v>22/09/2025</v>
      </c>
      <c r="R3266" s="13" t="str">
        <f t="shared" si="298"/>
        <v>09</v>
      </c>
      <c r="S3266" s="13" t="str">
        <f t="shared" si="299"/>
        <v>Mon</v>
      </c>
    </row>
    <row r="3267" spans="1:19" x14ac:dyDescent="0.25">
      <c r="A3267" s="56">
        <v>45922.175219907411</v>
      </c>
      <c r="B3267" s="57">
        <v>444906572</v>
      </c>
      <c r="C3267" s="58" t="s">
        <v>36</v>
      </c>
      <c r="D3267" s="58" t="s">
        <v>37</v>
      </c>
      <c r="E3267" s="58" t="s">
        <v>45</v>
      </c>
      <c r="F3267" s="58" t="s">
        <v>119</v>
      </c>
      <c r="G3267" s="59">
        <v>3693.24</v>
      </c>
      <c r="H3267" s="57">
        <v>444116947</v>
      </c>
      <c r="I3267" s="59">
        <v>0</v>
      </c>
      <c r="J3267" s="59">
        <v>0</v>
      </c>
      <c r="K3267" s="59">
        <v>0</v>
      </c>
      <c r="L3267" s="59">
        <v>0</v>
      </c>
      <c r="M3267" s="59">
        <v>9930.34</v>
      </c>
      <c r="N3267" s="58" t="s">
        <v>118</v>
      </c>
      <c r="O3267" s="14">
        <f t="shared" si="295"/>
        <v>45922.175219907411</v>
      </c>
      <c r="P3267" s="19">
        <f t="shared" si="296"/>
        <v>45922.383553240747</v>
      </c>
      <c r="Q3267" s="20" t="str">
        <f t="shared" si="297"/>
        <v>22/09/2025</v>
      </c>
      <c r="R3267" s="13" t="str">
        <f t="shared" si="298"/>
        <v>09</v>
      </c>
      <c r="S3267" s="13" t="str">
        <f t="shared" si="299"/>
        <v>Mon</v>
      </c>
    </row>
    <row r="3268" spans="1:19" x14ac:dyDescent="0.25">
      <c r="A3268" s="60">
        <v>45922.175219907411</v>
      </c>
      <c r="B3268" s="61">
        <v>444906574</v>
      </c>
      <c r="C3268" s="62" t="s">
        <v>36</v>
      </c>
      <c r="D3268" s="62" t="s">
        <v>37</v>
      </c>
      <c r="E3268" s="62" t="s">
        <v>45</v>
      </c>
      <c r="F3268" s="62" t="s">
        <v>119</v>
      </c>
      <c r="G3268" s="63">
        <v>3693.34</v>
      </c>
      <c r="H3268" s="61">
        <v>444116949</v>
      </c>
      <c r="I3268" s="63">
        <v>0</v>
      </c>
      <c r="J3268" s="63">
        <v>0</v>
      </c>
      <c r="K3268" s="63">
        <v>0</v>
      </c>
      <c r="L3268" s="63">
        <v>0</v>
      </c>
      <c r="M3268" s="63">
        <v>9930.34</v>
      </c>
      <c r="N3268" s="62" t="s">
        <v>1384</v>
      </c>
      <c r="O3268" s="14">
        <f t="shared" si="295"/>
        <v>45922.175219907411</v>
      </c>
      <c r="P3268" s="19">
        <f t="shared" si="296"/>
        <v>45922.383553240747</v>
      </c>
      <c r="Q3268" s="20" t="str">
        <f t="shared" si="297"/>
        <v>22/09/2025</v>
      </c>
      <c r="R3268" s="13" t="str">
        <f t="shared" si="298"/>
        <v>09</v>
      </c>
      <c r="S3268" s="13" t="str">
        <f t="shared" si="299"/>
        <v>Mon</v>
      </c>
    </row>
    <row r="3269" spans="1:19" x14ac:dyDescent="0.25">
      <c r="A3269" s="56">
        <v>45922.178113425929</v>
      </c>
      <c r="B3269" s="57">
        <v>444909226</v>
      </c>
      <c r="C3269" s="58" t="s">
        <v>36</v>
      </c>
      <c r="D3269" s="58" t="s">
        <v>38</v>
      </c>
      <c r="E3269" s="58" t="s">
        <v>46</v>
      </c>
      <c r="F3269" s="58" t="s">
        <v>119</v>
      </c>
      <c r="G3269" s="59">
        <v>3695.15</v>
      </c>
      <c r="H3269" s="57">
        <v>444119568</v>
      </c>
      <c r="I3269" s="59">
        <v>0</v>
      </c>
      <c r="J3269" s="59">
        <v>0</v>
      </c>
      <c r="K3269" s="59">
        <v>0</v>
      </c>
      <c r="L3269" s="59">
        <v>1.94</v>
      </c>
      <c r="M3269" s="59">
        <v>9932.2800000000007</v>
      </c>
      <c r="N3269" s="58" t="s">
        <v>2338</v>
      </c>
      <c r="O3269" s="14">
        <f t="shared" si="295"/>
        <v>45922.178113425929</v>
      </c>
      <c r="P3269" s="19">
        <f t="shared" si="296"/>
        <v>45922.386446759265</v>
      </c>
      <c r="Q3269" s="20" t="str">
        <f t="shared" si="297"/>
        <v>22/09/2025</v>
      </c>
      <c r="R3269" s="13" t="str">
        <f t="shared" si="298"/>
        <v>09</v>
      </c>
      <c r="S3269" s="13" t="str">
        <f t="shared" si="299"/>
        <v>Mon</v>
      </c>
    </row>
    <row r="3270" spans="1:19" x14ac:dyDescent="0.25">
      <c r="A3270" s="60">
        <v>45922.178113425929</v>
      </c>
      <c r="B3270" s="61">
        <v>444909227</v>
      </c>
      <c r="C3270" s="62" t="s">
        <v>36</v>
      </c>
      <c r="D3270" s="62" t="s">
        <v>38</v>
      </c>
      <c r="E3270" s="62" t="s">
        <v>46</v>
      </c>
      <c r="F3270" s="62" t="s">
        <v>119</v>
      </c>
      <c r="G3270" s="63">
        <v>3695.15</v>
      </c>
      <c r="H3270" s="61">
        <v>444119569</v>
      </c>
      <c r="I3270" s="63">
        <v>0</v>
      </c>
      <c r="J3270" s="63">
        <v>0</v>
      </c>
      <c r="K3270" s="63">
        <v>0</v>
      </c>
      <c r="L3270" s="63">
        <v>1.91</v>
      </c>
      <c r="M3270" s="63">
        <v>9934.19</v>
      </c>
      <c r="N3270" s="62" t="s">
        <v>2339</v>
      </c>
      <c r="O3270" s="14">
        <f t="shared" si="295"/>
        <v>45922.178113425929</v>
      </c>
      <c r="P3270" s="19">
        <f t="shared" si="296"/>
        <v>45922.386446759265</v>
      </c>
      <c r="Q3270" s="20" t="str">
        <f t="shared" si="297"/>
        <v>22/09/2025</v>
      </c>
      <c r="R3270" s="13" t="str">
        <f t="shared" si="298"/>
        <v>09</v>
      </c>
      <c r="S3270" s="13" t="str">
        <f t="shared" si="299"/>
        <v>Mon</v>
      </c>
    </row>
    <row r="3271" spans="1:19" x14ac:dyDescent="0.25">
      <c r="A3271" s="56">
        <v>45922.178113425929</v>
      </c>
      <c r="B3271" s="57">
        <v>444909228</v>
      </c>
      <c r="C3271" s="58" t="s">
        <v>36</v>
      </c>
      <c r="D3271" s="58" t="s">
        <v>38</v>
      </c>
      <c r="E3271" s="58" t="s">
        <v>46</v>
      </c>
      <c r="F3271" s="58" t="s">
        <v>119</v>
      </c>
      <c r="G3271" s="59">
        <v>3695.15</v>
      </c>
      <c r="H3271" s="57">
        <v>444119570</v>
      </c>
      <c r="I3271" s="59">
        <v>0</v>
      </c>
      <c r="J3271" s="59">
        <v>0</v>
      </c>
      <c r="K3271" s="59">
        <v>0</v>
      </c>
      <c r="L3271" s="59">
        <v>1.81</v>
      </c>
      <c r="M3271" s="59">
        <v>9936</v>
      </c>
      <c r="N3271" s="58" t="s">
        <v>2338</v>
      </c>
      <c r="O3271" s="14">
        <f t="shared" si="295"/>
        <v>45922.178113425929</v>
      </c>
      <c r="P3271" s="19">
        <f t="shared" si="296"/>
        <v>45922.386446759265</v>
      </c>
      <c r="Q3271" s="20" t="str">
        <f t="shared" si="297"/>
        <v>22/09/2025</v>
      </c>
      <c r="R3271" s="13" t="str">
        <f t="shared" si="298"/>
        <v>09</v>
      </c>
      <c r="S3271" s="13" t="str">
        <f t="shared" si="299"/>
        <v>Mon</v>
      </c>
    </row>
    <row r="3272" spans="1:19" x14ac:dyDescent="0.25">
      <c r="A3272" s="60">
        <v>45922.178229166668</v>
      </c>
      <c r="B3272" s="61">
        <v>444909334</v>
      </c>
      <c r="C3272" s="62" t="s">
        <v>36</v>
      </c>
      <c r="D3272" s="62" t="s">
        <v>37</v>
      </c>
      <c r="E3272" s="62" t="s">
        <v>45</v>
      </c>
      <c r="F3272" s="62" t="s">
        <v>119</v>
      </c>
      <c r="G3272" s="63">
        <v>3695.39</v>
      </c>
      <c r="H3272" s="61">
        <v>444119678</v>
      </c>
      <c r="I3272" s="63">
        <v>0</v>
      </c>
      <c r="J3272" s="63">
        <v>0</v>
      </c>
      <c r="K3272" s="63">
        <v>0</v>
      </c>
      <c r="L3272" s="63">
        <v>0</v>
      </c>
      <c r="M3272" s="63">
        <v>9936</v>
      </c>
      <c r="N3272" s="62" t="s">
        <v>1384</v>
      </c>
      <c r="O3272" s="14">
        <f t="shared" si="295"/>
        <v>45922.178229166668</v>
      </c>
      <c r="P3272" s="19">
        <f t="shared" si="296"/>
        <v>45922.386562500003</v>
      </c>
      <c r="Q3272" s="20" t="str">
        <f t="shared" si="297"/>
        <v>22/09/2025</v>
      </c>
      <c r="R3272" s="13" t="str">
        <f t="shared" si="298"/>
        <v>09</v>
      </c>
      <c r="S3272" s="13" t="str">
        <f t="shared" si="299"/>
        <v>Mon</v>
      </c>
    </row>
    <row r="3273" spans="1:19" x14ac:dyDescent="0.25">
      <c r="A3273" s="56">
        <v>45922.178229166668</v>
      </c>
      <c r="B3273" s="57">
        <v>444909336</v>
      </c>
      <c r="C3273" s="58" t="s">
        <v>36</v>
      </c>
      <c r="D3273" s="58" t="s">
        <v>37</v>
      </c>
      <c r="E3273" s="58" t="s">
        <v>45</v>
      </c>
      <c r="F3273" s="58" t="s">
        <v>119</v>
      </c>
      <c r="G3273" s="59">
        <v>3695.39</v>
      </c>
      <c r="H3273" s="57">
        <v>444119680</v>
      </c>
      <c r="I3273" s="59">
        <v>0</v>
      </c>
      <c r="J3273" s="59">
        <v>0</v>
      </c>
      <c r="K3273" s="59">
        <v>0</v>
      </c>
      <c r="L3273" s="59">
        <v>0</v>
      </c>
      <c r="M3273" s="59">
        <v>9936</v>
      </c>
      <c r="N3273" s="58" t="s">
        <v>115</v>
      </c>
      <c r="O3273" s="14">
        <f t="shared" si="295"/>
        <v>45922.178229166668</v>
      </c>
      <c r="P3273" s="19">
        <f t="shared" si="296"/>
        <v>45922.386562500003</v>
      </c>
      <c r="Q3273" s="20" t="str">
        <f t="shared" si="297"/>
        <v>22/09/2025</v>
      </c>
      <c r="R3273" s="13" t="str">
        <f t="shared" si="298"/>
        <v>09</v>
      </c>
      <c r="S3273" s="13" t="str">
        <f t="shared" si="299"/>
        <v>Mon</v>
      </c>
    </row>
    <row r="3274" spans="1:19" x14ac:dyDescent="0.25">
      <c r="A3274" s="60">
        <v>45922.178229166668</v>
      </c>
      <c r="B3274" s="61">
        <v>444909339</v>
      </c>
      <c r="C3274" s="62" t="s">
        <v>36</v>
      </c>
      <c r="D3274" s="62" t="s">
        <v>37</v>
      </c>
      <c r="E3274" s="62" t="s">
        <v>45</v>
      </c>
      <c r="F3274" s="62" t="s">
        <v>119</v>
      </c>
      <c r="G3274" s="63">
        <v>3695.4</v>
      </c>
      <c r="H3274" s="61">
        <v>444119684</v>
      </c>
      <c r="I3274" s="63">
        <v>0</v>
      </c>
      <c r="J3274" s="63">
        <v>0</v>
      </c>
      <c r="K3274" s="63">
        <v>0</v>
      </c>
      <c r="L3274" s="63">
        <v>0</v>
      </c>
      <c r="M3274" s="63">
        <v>9936</v>
      </c>
      <c r="N3274" s="62" t="s">
        <v>118</v>
      </c>
      <c r="O3274" s="14">
        <f t="shared" si="295"/>
        <v>45922.178229166668</v>
      </c>
      <c r="P3274" s="19">
        <f t="shared" si="296"/>
        <v>45922.386562500003</v>
      </c>
      <c r="Q3274" s="20" t="str">
        <f t="shared" si="297"/>
        <v>22/09/2025</v>
      </c>
      <c r="R3274" s="13" t="str">
        <f t="shared" si="298"/>
        <v>09</v>
      </c>
      <c r="S3274" s="13" t="str">
        <f t="shared" si="299"/>
        <v>Mon</v>
      </c>
    </row>
    <row r="3275" spans="1:19" x14ac:dyDescent="0.25">
      <c r="A3275" s="56">
        <v>45922.178576388891</v>
      </c>
      <c r="B3275" s="57">
        <v>444909534</v>
      </c>
      <c r="C3275" s="58" t="s">
        <v>36</v>
      </c>
      <c r="D3275" s="58" t="s">
        <v>37</v>
      </c>
      <c r="E3275" s="58" t="s">
        <v>45</v>
      </c>
      <c r="F3275" s="58" t="s">
        <v>119</v>
      </c>
      <c r="G3275" s="59">
        <v>3694.27</v>
      </c>
      <c r="H3275" s="57">
        <v>444119879</v>
      </c>
      <c r="I3275" s="59">
        <v>0</v>
      </c>
      <c r="J3275" s="59">
        <v>0</v>
      </c>
      <c r="K3275" s="59">
        <v>0</v>
      </c>
      <c r="L3275" s="59">
        <v>0</v>
      </c>
      <c r="M3275" s="59">
        <v>9936</v>
      </c>
      <c r="N3275" s="58" t="s">
        <v>2056</v>
      </c>
      <c r="O3275" s="14">
        <f t="shared" si="295"/>
        <v>45922.178576388891</v>
      </c>
      <c r="P3275" s="19">
        <f t="shared" si="296"/>
        <v>45922.386909722227</v>
      </c>
      <c r="Q3275" s="20" t="str">
        <f t="shared" si="297"/>
        <v>22/09/2025</v>
      </c>
      <c r="R3275" s="13" t="str">
        <f t="shared" si="298"/>
        <v>09</v>
      </c>
      <c r="S3275" s="13" t="str">
        <f t="shared" si="299"/>
        <v>Mon</v>
      </c>
    </row>
    <row r="3276" spans="1:19" x14ac:dyDescent="0.25">
      <c r="A3276" s="60">
        <v>45922.178576388891</v>
      </c>
      <c r="B3276" s="61">
        <v>444909546</v>
      </c>
      <c r="C3276" s="62" t="s">
        <v>36</v>
      </c>
      <c r="D3276" s="62" t="s">
        <v>37</v>
      </c>
      <c r="E3276" s="62" t="s">
        <v>45</v>
      </c>
      <c r="F3276" s="62" t="s">
        <v>119</v>
      </c>
      <c r="G3276" s="63">
        <v>3694.08</v>
      </c>
      <c r="H3276" s="61">
        <v>444119891</v>
      </c>
      <c r="I3276" s="63">
        <v>0</v>
      </c>
      <c r="J3276" s="63">
        <v>0</v>
      </c>
      <c r="K3276" s="63">
        <v>0</v>
      </c>
      <c r="L3276" s="63">
        <v>0</v>
      </c>
      <c r="M3276" s="63">
        <v>9936</v>
      </c>
      <c r="N3276" s="62" t="s">
        <v>48</v>
      </c>
      <c r="O3276" s="14">
        <f t="shared" si="295"/>
        <v>45922.178576388891</v>
      </c>
      <c r="P3276" s="19">
        <f t="shared" si="296"/>
        <v>45922.386909722227</v>
      </c>
      <c r="Q3276" s="20" t="str">
        <f t="shared" si="297"/>
        <v>22/09/2025</v>
      </c>
      <c r="R3276" s="13" t="str">
        <f t="shared" si="298"/>
        <v>09</v>
      </c>
      <c r="S3276" s="13" t="str">
        <f t="shared" si="299"/>
        <v>Mon</v>
      </c>
    </row>
    <row r="3277" spans="1:19" x14ac:dyDescent="0.25">
      <c r="A3277" s="56">
        <v>45922.178576388891</v>
      </c>
      <c r="B3277" s="57">
        <v>444909547</v>
      </c>
      <c r="C3277" s="58" t="s">
        <v>36</v>
      </c>
      <c r="D3277" s="58" t="s">
        <v>37</v>
      </c>
      <c r="E3277" s="58" t="s">
        <v>45</v>
      </c>
      <c r="F3277" s="58" t="s">
        <v>119</v>
      </c>
      <c r="G3277" s="59">
        <v>3694.06</v>
      </c>
      <c r="H3277" s="57">
        <v>444119892</v>
      </c>
      <c r="I3277" s="59">
        <v>0</v>
      </c>
      <c r="J3277" s="59">
        <v>0</v>
      </c>
      <c r="K3277" s="59">
        <v>0</v>
      </c>
      <c r="L3277" s="59">
        <v>0</v>
      </c>
      <c r="M3277" s="59">
        <v>9936</v>
      </c>
      <c r="N3277" s="58" t="s">
        <v>2055</v>
      </c>
      <c r="O3277" s="14">
        <f t="shared" si="295"/>
        <v>45922.178576388891</v>
      </c>
      <c r="P3277" s="19">
        <f t="shared" si="296"/>
        <v>45922.386909722227</v>
      </c>
      <c r="Q3277" s="20" t="str">
        <f t="shared" si="297"/>
        <v>22/09/2025</v>
      </c>
      <c r="R3277" s="13" t="str">
        <f t="shared" si="298"/>
        <v>09</v>
      </c>
      <c r="S3277" s="13" t="str">
        <f t="shared" si="299"/>
        <v>Mon</v>
      </c>
    </row>
    <row r="3278" spans="1:19" x14ac:dyDescent="0.25">
      <c r="A3278" s="60">
        <v>45922.178576388891</v>
      </c>
      <c r="B3278" s="61">
        <v>444909548</v>
      </c>
      <c r="C3278" s="62" t="s">
        <v>36</v>
      </c>
      <c r="D3278" s="62" t="s">
        <v>37</v>
      </c>
      <c r="E3278" s="62" t="s">
        <v>45</v>
      </c>
      <c r="F3278" s="62" t="s">
        <v>119</v>
      </c>
      <c r="G3278" s="63">
        <v>3694.06</v>
      </c>
      <c r="H3278" s="61">
        <v>444119893</v>
      </c>
      <c r="I3278" s="63">
        <v>0</v>
      </c>
      <c r="J3278" s="63">
        <v>0</v>
      </c>
      <c r="K3278" s="63">
        <v>0</v>
      </c>
      <c r="L3278" s="63">
        <v>0</v>
      </c>
      <c r="M3278" s="63">
        <v>9936</v>
      </c>
      <c r="N3278" s="62" t="s">
        <v>107</v>
      </c>
      <c r="O3278" s="14">
        <f t="shared" si="295"/>
        <v>45922.178576388891</v>
      </c>
      <c r="P3278" s="19">
        <f t="shared" si="296"/>
        <v>45922.386909722227</v>
      </c>
      <c r="Q3278" s="20" t="str">
        <f t="shared" si="297"/>
        <v>22/09/2025</v>
      </c>
      <c r="R3278" s="13" t="str">
        <f t="shared" si="298"/>
        <v>09</v>
      </c>
      <c r="S3278" s="13" t="str">
        <f t="shared" si="299"/>
        <v>Mon</v>
      </c>
    </row>
    <row r="3279" spans="1:19" x14ac:dyDescent="0.25">
      <c r="A3279" s="56">
        <v>45922.178587962961</v>
      </c>
      <c r="B3279" s="57">
        <v>444909560</v>
      </c>
      <c r="C3279" s="58" t="s">
        <v>36</v>
      </c>
      <c r="D3279" s="58" t="s">
        <v>37</v>
      </c>
      <c r="E3279" s="58" t="s">
        <v>45</v>
      </c>
      <c r="F3279" s="58" t="s">
        <v>119</v>
      </c>
      <c r="G3279" s="59">
        <v>3693.93</v>
      </c>
      <c r="H3279" s="57">
        <v>444119905</v>
      </c>
      <c r="I3279" s="59">
        <v>0</v>
      </c>
      <c r="J3279" s="59">
        <v>0</v>
      </c>
      <c r="K3279" s="59">
        <v>0</v>
      </c>
      <c r="L3279" s="59">
        <v>0</v>
      </c>
      <c r="M3279" s="59">
        <v>9936</v>
      </c>
      <c r="N3279" s="58" t="s">
        <v>52</v>
      </c>
      <c r="O3279" s="14">
        <f t="shared" si="295"/>
        <v>45922.178587962961</v>
      </c>
      <c r="P3279" s="19">
        <f t="shared" si="296"/>
        <v>45922.386921296296</v>
      </c>
      <c r="Q3279" s="20" t="str">
        <f t="shared" si="297"/>
        <v>22/09/2025</v>
      </c>
      <c r="R3279" s="13" t="str">
        <f t="shared" si="298"/>
        <v>09</v>
      </c>
      <c r="S3279" s="13" t="str">
        <f t="shared" si="299"/>
        <v>Mon</v>
      </c>
    </row>
    <row r="3280" spans="1:19" x14ac:dyDescent="0.25">
      <c r="A3280" s="60">
        <v>45922.178587962961</v>
      </c>
      <c r="B3280" s="61">
        <v>444909563</v>
      </c>
      <c r="C3280" s="62" t="s">
        <v>36</v>
      </c>
      <c r="D3280" s="62" t="s">
        <v>37</v>
      </c>
      <c r="E3280" s="62" t="s">
        <v>45</v>
      </c>
      <c r="F3280" s="62" t="s">
        <v>119</v>
      </c>
      <c r="G3280" s="63">
        <v>3693.94</v>
      </c>
      <c r="H3280" s="61">
        <v>444119908</v>
      </c>
      <c r="I3280" s="63">
        <v>0</v>
      </c>
      <c r="J3280" s="63">
        <v>0</v>
      </c>
      <c r="K3280" s="63">
        <v>0</v>
      </c>
      <c r="L3280" s="63">
        <v>0</v>
      </c>
      <c r="M3280" s="63">
        <v>9936</v>
      </c>
      <c r="N3280" s="62" t="s">
        <v>47</v>
      </c>
      <c r="O3280" s="14">
        <f t="shared" si="295"/>
        <v>45922.178587962961</v>
      </c>
      <c r="P3280" s="19">
        <f t="shared" si="296"/>
        <v>45922.386921296296</v>
      </c>
      <c r="Q3280" s="20" t="str">
        <f t="shared" si="297"/>
        <v>22/09/2025</v>
      </c>
      <c r="R3280" s="13" t="str">
        <f t="shared" si="298"/>
        <v>09</v>
      </c>
      <c r="S3280" s="13" t="str">
        <f t="shared" si="299"/>
        <v>Mon</v>
      </c>
    </row>
    <row r="3281" spans="1:19" x14ac:dyDescent="0.25">
      <c r="A3281" s="56">
        <v>45922.178587962961</v>
      </c>
      <c r="B3281" s="57">
        <v>444909566</v>
      </c>
      <c r="C3281" s="58" t="s">
        <v>36</v>
      </c>
      <c r="D3281" s="58" t="s">
        <v>37</v>
      </c>
      <c r="E3281" s="58" t="s">
        <v>45</v>
      </c>
      <c r="F3281" s="58" t="s">
        <v>119</v>
      </c>
      <c r="G3281" s="59">
        <v>3693.94</v>
      </c>
      <c r="H3281" s="57">
        <v>444119911</v>
      </c>
      <c r="I3281" s="59">
        <v>0</v>
      </c>
      <c r="J3281" s="59">
        <v>0</v>
      </c>
      <c r="K3281" s="59">
        <v>0</v>
      </c>
      <c r="L3281" s="59">
        <v>0</v>
      </c>
      <c r="M3281" s="59">
        <v>9936</v>
      </c>
      <c r="N3281" s="58" t="s">
        <v>1944</v>
      </c>
      <c r="O3281" s="14">
        <f t="shared" si="295"/>
        <v>45922.178587962961</v>
      </c>
      <c r="P3281" s="19">
        <f t="shared" si="296"/>
        <v>45922.386921296296</v>
      </c>
      <c r="Q3281" s="20" t="str">
        <f t="shared" si="297"/>
        <v>22/09/2025</v>
      </c>
      <c r="R3281" s="13" t="str">
        <f t="shared" si="298"/>
        <v>09</v>
      </c>
      <c r="S3281" s="13" t="str">
        <f t="shared" si="299"/>
        <v>Mon</v>
      </c>
    </row>
    <row r="3282" spans="1:19" x14ac:dyDescent="0.25">
      <c r="A3282" s="60">
        <v>45922.178587962961</v>
      </c>
      <c r="B3282" s="61">
        <v>444909572</v>
      </c>
      <c r="C3282" s="62" t="s">
        <v>36</v>
      </c>
      <c r="D3282" s="62" t="s">
        <v>37</v>
      </c>
      <c r="E3282" s="62" t="s">
        <v>45</v>
      </c>
      <c r="F3282" s="62" t="s">
        <v>119</v>
      </c>
      <c r="G3282" s="63">
        <v>3693.96</v>
      </c>
      <c r="H3282" s="61">
        <v>444119917</v>
      </c>
      <c r="I3282" s="63">
        <v>0</v>
      </c>
      <c r="J3282" s="63">
        <v>0</v>
      </c>
      <c r="K3282" s="63">
        <v>0</v>
      </c>
      <c r="L3282" s="63">
        <v>0</v>
      </c>
      <c r="M3282" s="63">
        <v>9936</v>
      </c>
      <c r="N3282" s="62" t="s">
        <v>77</v>
      </c>
      <c r="O3282" s="14">
        <f t="shared" si="295"/>
        <v>45922.178587962961</v>
      </c>
      <c r="P3282" s="19">
        <f t="shared" si="296"/>
        <v>45922.386921296296</v>
      </c>
      <c r="Q3282" s="20" t="str">
        <f t="shared" si="297"/>
        <v>22/09/2025</v>
      </c>
      <c r="R3282" s="13" t="str">
        <f t="shared" si="298"/>
        <v>09</v>
      </c>
      <c r="S3282" s="13" t="str">
        <f t="shared" si="299"/>
        <v>Mon</v>
      </c>
    </row>
    <row r="3283" spans="1:19" x14ac:dyDescent="0.25">
      <c r="A3283" s="56">
        <v>45922.178599537037</v>
      </c>
      <c r="B3283" s="57">
        <v>444909576</v>
      </c>
      <c r="C3283" s="58" t="s">
        <v>36</v>
      </c>
      <c r="D3283" s="58" t="s">
        <v>37</v>
      </c>
      <c r="E3283" s="58" t="s">
        <v>45</v>
      </c>
      <c r="F3283" s="58" t="s">
        <v>119</v>
      </c>
      <c r="G3283" s="59">
        <v>3693.96</v>
      </c>
      <c r="H3283" s="57">
        <v>444119921</v>
      </c>
      <c r="I3283" s="59">
        <v>0</v>
      </c>
      <c r="J3283" s="59">
        <v>0</v>
      </c>
      <c r="K3283" s="59">
        <v>0</v>
      </c>
      <c r="L3283" s="59">
        <v>0</v>
      </c>
      <c r="M3283" s="59">
        <v>9936</v>
      </c>
      <c r="N3283" s="58" t="s">
        <v>108</v>
      </c>
      <c r="O3283" s="14">
        <f t="shared" si="295"/>
        <v>45922.178599537037</v>
      </c>
      <c r="P3283" s="19">
        <f t="shared" si="296"/>
        <v>45922.386932870373</v>
      </c>
      <c r="Q3283" s="20" t="str">
        <f t="shared" si="297"/>
        <v>22/09/2025</v>
      </c>
      <c r="R3283" s="13" t="str">
        <f t="shared" si="298"/>
        <v>09</v>
      </c>
      <c r="S3283" s="13" t="str">
        <f t="shared" si="299"/>
        <v>Mon</v>
      </c>
    </row>
    <row r="3284" spans="1:19" x14ac:dyDescent="0.25">
      <c r="A3284" s="60">
        <v>45922.178599537037</v>
      </c>
      <c r="B3284" s="61">
        <v>444909578</v>
      </c>
      <c r="C3284" s="62" t="s">
        <v>36</v>
      </c>
      <c r="D3284" s="62" t="s">
        <v>37</v>
      </c>
      <c r="E3284" s="62" t="s">
        <v>45</v>
      </c>
      <c r="F3284" s="62" t="s">
        <v>119</v>
      </c>
      <c r="G3284" s="63">
        <v>3693.83</v>
      </c>
      <c r="H3284" s="61">
        <v>444119923</v>
      </c>
      <c r="I3284" s="63">
        <v>0</v>
      </c>
      <c r="J3284" s="63">
        <v>0</v>
      </c>
      <c r="K3284" s="63">
        <v>0</v>
      </c>
      <c r="L3284" s="63">
        <v>0</v>
      </c>
      <c r="M3284" s="63">
        <v>9936</v>
      </c>
      <c r="N3284" s="62" t="s">
        <v>113</v>
      </c>
      <c r="O3284" s="14">
        <f t="shared" si="295"/>
        <v>45922.178599537037</v>
      </c>
      <c r="P3284" s="19">
        <f t="shared" si="296"/>
        <v>45922.386932870373</v>
      </c>
      <c r="Q3284" s="20" t="str">
        <f t="shared" si="297"/>
        <v>22/09/2025</v>
      </c>
      <c r="R3284" s="13" t="str">
        <f t="shared" si="298"/>
        <v>09</v>
      </c>
      <c r="S3284" s="13" t="str">
        <f t="shared" si="299"/>
        <v>Mon</v>
      </c>
    </row>
    <row r="3285" spans="1:19" x14ac:dyDescent="0.25">
      <c r="A3285" s="56">
        <v>45922.178599537037</v>
      </c>
      <c r="B3285" s="57">
        <v>444909581</v>
      </c>
      <c r="C3285" s="58" t="s">
        <v>36</v>
      </c>
      <c r="D3285" s="58" t="s">
        <v>37</v>
      </c>
      <c r="E3285" s="58" t="s">
        <v>45</v>
      </c>
      <c r="F3285" s="58" t="s">
        <v>119</v>
      </c>
      <c r="G3285" s="59">
        <v>3693.84</v>
      </c>
      <c r="H3285" s="57">
        <v>444119926</v>
      </c>
      <c r="I3285" s="59">
        <v>0</v>
      </c>
      <c r="J3285" s="59">
        <v>0</v>
      </c>
      <c r="K3285" s="59">
        <v>0</v>
      </c>
      <c r="L3285" s="59">
        <v>0</v>
      </c>
      <c r="M3285" s="59">
        <v>9936</v>
      </c>
      <c r="N3285" s="58" t="s">
        <v>1971</v>
      </c>
      <c r="O3285" s="14">
        <f t="shared" si="295"/>
        <v>45922.178599537037</v>
      </c>
      <c r="P3285" s="19">
        <f t="shared" si="296"/>
        <v>45922.386932870373</v>
      </c>
      <c r="Q3285" s="20" t="str">
        <f t="shared" si="297"/>
        <v>22/09/2025</v>
      </c>
      <c r="R3285" s="13" t="str">
        <f t="shared" si="298"/>
        <v>09</v>
      </c>
      <c r="S3285" s="13" t="str">
        <f t="shared" si="299"/>
        <v>Mon</v>
      </c>
    </row>
    <row r="3286" spans="1:19" x14ac:dyDescent="0.25">
      <c r="A3286" s="60">
        <v>45922.179618055554</v>
      </c>
      <c r="B3286" s="61">
        <v>444909853</v>
      </c>
      <c r="C3286" s="62" t="s">
        <v>36</v>
      </c>
      <c r="D3286" s="62" t="s">
        <v>37</v>
      </c>
      <c r="E3286" s="62" t="s">
        <v>45</v>
      </c>
      <c r="F3286" s="62" t="s">
        <v>119</v>
      </c>
      <c r="G3286" s="63">
        <v>3693.4</v>
      </c>
      <c r="H3286" s="61">
        <v>444120202</v>
      </c>
      <c r="I3286" s="63">
        <v>0</v>
      </c>
      <c r="J3286" s="63">
        <v>0</v>
      </c>
      <c r="K3286" s="63">
        <v>0</v>
      </c>
      <c r="L3286" s="63">
        <v>0</v>
      </c>
      <c r="M3286" s="63">
        <v>9936</v>
      </c>
      <c r="N3286" s="62" t="s">
        <v>106</v>
      </c>
      <c r="O3286" s="14">
        <f t="shared" si="295"/>
        <v>45922.179618055554</v>
      </c>
      <c r="P3286" s="19">
        <f t="shared" si="296"/>
        <v>45922.38795138889</v>
      </c>
      <c r="Q3286" s="20" t="str">
        <f t="shared" si="297"/>
        <v>22/09/2025</v>
      </c>
      <c r="R3286" s="13" t="str">
        <f t="shared" si="298"/>
        <v>09</v>
      </c>
      <c r="S3286" s="13" t="str">
        <f t="shared" si="299"/>
        <v>Mon</v>
      </c>
    </row>
    <row r="3287" spans="1:19" x14ac:dyDescent="0.25">
      <c r="A3287" s="56">
        <v>45922.179988425924</v>
      </c>
      <c r="B3287" s="57">
        <v>444910051</v>
      </c>
      <c r="C3287" s="58" t="s">
        <v>36</v>
      </c>
      <c r="D3287" s="58" t="s">
        <v>38</v>
      </c>
      <c r="E3287" s="58" t="s">
        <v>46</v>
      </c>
      <c r="F3287" s="58" t="s">
        <v>119</v>
      </c>
      <c r="G3287" s="59">
        <v>3692.73</v>
      </c>
      <c r="H3287" s="57">
        <v>444120402</v>
      </c>
      <c r="I3287" s="59">
        <v>0</v>
      </c>
      <c r="J3287" s="59">
        <v>0</v>
      </c>
      <c r="K3287" s="59">
        <v>0</v>
      </c>
      <c r="L3287" s="59">
        <v>-1.23</v>
      </c>
      <c r="M3287" s="59">
        <v>9934.77</v>
      </c>
      <c r="N3287" s="58" t="s">
        <v>2340</v>
      </c>
      <c r="O3287" s="14">
        <f t="shared" si="295"/>
        <v>45922.179988425924</v>
      </c>
      <c r="P3287" s="19">
        <f t="shared" si="296"/>
        <v>45922.388321759259</v>
      </c>
      <c r="Q3287" s="20" t="str">
        <f t="shared" si="297"/>
        <v>22/09/2025</v>
      </c>
      <c r="R3287" s="13" t="str">
        <f t="shared" si="298"/>
        <v>09</v>
      </c>
      <c r="S3287" s="13" t="str">
        <f t="shared" si="299"/>
        <v>Mon</v>
      </c>
    </row>
    <row r="3288" spans="1:19" x14ac:dyDescent="0.25">
      <c r="A3288" s="60">
        <v>45922.180150462962</v>
      </c>
      <c r="B3288" s="61">
        <v>444910293</v>
      </c>
      <c r="C3288" s="62" t="s">
        <v>36</v>
      </c>
      <c r="D3288" s="62" t="s">
        <v>38</v>
      </c>
      <c r="E3288" s="62" t="s">
        <v>46</v>
      </c>
      <c r="F3288" s="62" t="s">
        <v>119</v>
      </c>
      <c r="G3288" s="63">
        <v>3692.39</v>
      </c>
      <c r="H3288" s="61">
        <v>444120644</v>
      </c>
      <c r="I3288" s="63">
        <v>0</v>
      </c>
      <c r="J3288" s="63">
        <v>0</v>
      </c>
      <c r="K3288" s="63">
        <v>0</v>
      </c>
      <c r="L3288" s="63">
        <v>-3</v>
      </c>
      <c r="M3288" s="63">
        <v>9931.77</v>
      </c>
      <c r="N3288" s="62" t="s">
        <v>2341</v>
      </c>
      <c r="O3288" s="14">
        <f t="shared" si="295"/>
        <v>45922.180150462962</v>
      </c>
      <c r="P3288" s="19">
        <f t="shared" si="296"/>
        <v>45922.388483796298</v>
      </c>
      <c r="Q3288" s="20" t="str">
        <f t="shared" si="297"/>
        <v>22/09/2025</v>
      </c>
      <c r="R3288" s="13" t="str">
        <f t="shared" si="298"/>
        <v>09</v>
      </c>
      <c r="S3288" s="13" t="str">
        <f t="shared" si="299"/>
        <v>Mon</v>
      </c>
    </row>
    <row r="3289" spans="1:19" x14ac:dyDescent="0.25">
      <c r="A3289" s="56">
        <v>45922.180150462962</v>
      </c>
      <c r="B3289" s="57">
        <v>444910294</v>
      </c>
      <c r="C3289" s="58" t="s">
        <v>36</v>
      </c>
      <c r="D3289" s="58" t="s">
        <v>38</v>
      </c>
      <c r="E3289" s="58" t="s">
        <v>46</v>
      </c>
      <c r="F3289" s="58" t="s">
        <v>119</v>
      </c>
      <c r="G3289" s="59">
        <v>3692.39</v>
      </c>
      <c r="H3289" s="57">
        <v>444120645</v>
      </c>
      <c r="I3289" s="59">
        <v>0</v>
      </c>
      <c r="J3289" s="59">
        <v>0</v>
      </c>
      <c r="K3289" s="59">
        <v>0</v>
      </c>
      <c r="L3289" s="59">
        <v>-3.01</v>
      </c>
      <c r="M3289" s="59">
        <v>9928.76</v>
      </c>
      <c r="N3289" s="58" t="s">
        <v>2341</v>
      </c>
      <c r="O3289" s="14">
        <f t="shared" si="295"/>
        <v>45922.180150462962</v>
      </c>
      <c r="P3289" s="19">
        <f t="shared" si="296"/>
        <v>45922.388483796298</v>
      </c>
      <c r="Q3289" s="20" t="str">
        <f t="shared" si="297"/>
        <v>22/09/2025</v>
      </c>
      <c r="R3289" s="13" t="str">
        <f t="shared" si="298"/>
        <v>09</v>
      </c>
      <c r="S3289" s="13" t="str">
        <f t="shared" si="299"/>
        <v>Mon</v>
      </c>
    </row>
    <row r="3290" spans="1:19" x14ac:dyDescent="0.25">
      <c r="A3290" s="60">
        <v>45922.180150462962</v>
      </c>
      <c r="B3290" s="61">
        <v>444910298</v>
      </c>
      <c r="C3290" s="62" t="s">
        <v>36</v>
      </c>
      <c r="D3290" s="62" t="s">
        <v>38</v>
      </c>
      <c r="E3290" s="62" t="s">
        <v>46</v>
      </c>
      <c r="F3290" s="62" t="s">
        <v>119</v>
      </c>
      <c r="G3290" s="63">
        <v>3692.37</v>
      </c>
      <c r="H3290" s="61">
        <v>444120649</v>
      </c>
      <c r="I3290" s="63">
        <v>0</v>
      </c>
      <c r="J3290" s="63">
        <v>0</v>
      </c>
      <c r="K3290" s="63">
        <v>0</v>
      </c>
      <c r="L3290" s="63">
        <v>-3.02</v>
      </c>
      <c r="M3290" s="63">
        <v>9925.74</v>
      </c>
      <c r="N3290" s="62" t="s">
        <v>2342</v>
      </c>
      <c r="O3290" s="14">
        <f t="shared" si="295"/>
        <v>45922.180150462962</v>
      </c>
      <c r="P3290" s="19">
        <f t="shared" si="296"/>
        <v>45922.388483796298</v>
      </c>
      <c r="Q3290" s="20" t="str">
        <f t="shared" si="297"/>
        <v>22/09/2025</v>
      </c>
      <c r="R3290" s="13" t="str">
        <f t="shared" si="298"/>
        <v>09</v>
      </c>
      <c r="S3290" s="13" t="str">
        <f t="shared" si="299"/>
        <v>Mon</v>
      </c>
    </row>
    <row r="3291" spans="1:19" x14ac:dyDescent="0.25">
      <c r="A3291" s="56">
        <v>45922.180196759262</v>
      </c>
      <c r="B3291" s="57">
        <v>444910341</v>
      </c>
      <c r="C3291" s="58" t="s">
        <v>36</v>
      </c>
      <c r="D3291" s="58" t="s">
        <v>38</v>
      </c>
      <c r="E3291" s="58" t="s">
        <v>46</v>
      </c>
      <c r="F3291" s="58" t="s">
        <v>119</v>
      </c>
      <c r="G3291" s="59">
        <v>3692.07</v>
      </c>
      <c r="H3291" s="57">
        <v>444120691</v>
      </c>
      <c r="I3291" s="59">
        <v>0</v>
      </c>
      <c r="J3291" s="59">
        <v>0</v>
      </c>
      <c r="K3291" s="59">
        <v>0</v>
      </c>
      <c r="L3291" s="59">
        <v>-1.99</v>
      </c>
      <c r="M3291" s="59">
        <v>9923.75</v>
      </c>
      <c r="N3291" s="58" t="s">
        <v>2343</v>
      </c>
      <c r="O3291" s="14">
        <f t="shared" si="295"/>
        <v>45922.180196759262</v>
      </c>
      <c r="P3291" s="19">
        <f t="shared" si="296"/>
        <v>45922.388530092598</v>
      </c>
      <c r="Q3291" s="20" t="str">
        <f t="shared" si="297"/>
        <v>22/09/2025</v>
      </c>
      <c r="R3291" s="13" t="str">
        <f t="shared" si="298"/>
        <v>09</v>
      </c>
      <c r="S3291" s="13" t="str">
        <f t="shared" si="299"/>
        <v>Mon</v>
      </c>
    </row>
    <row r="3292" spans="1:19" x14ac:dyDescent="0.25">
      <c r="A3292" s="60">
        <v>45922.180196759262</v>
      </c>
      <c r="B3292" s="61">
        <v>444910342</v>
      </c>
      <c r="C3292" s="62" t="s">
        <v>36</v>
      </c>
      <c r="D3292" s="62" t="s">
        <v>38</v>
      </c>
      <c r="E3292" s="62" t="s">
        <v>46</v>
      </c>
      <c r="F3292" s="62" t="s">
        <v>119</v>
      </c>
      <c r="G3292" s="63">
        <v>3692.07</v>
      </c>
      <c r="H3292" s="61">
        <v>444120692</v>
      </c>
      <c r="I3292" s="63">
        <v>0</v>
      </c>
      <c r="J3292" s="63">
        <v>0</v>
      </c>
      <c r="K3292" s="63">
        <v>0</v>
      </c>
      <c r="L3292" s="63">
        <v>-1.77</v>
      </c>
      <c r="M3292" s="63">
        <v>9921.98</v>
      </c>
      <c r="N3292" s="62" t="s">
        <v>2343</v>
      </c>
      <c r="O3292" s="14">
        <f t="shared" si="295"/>
        <v>45922.180196759262</v>
      </c>
      <c r="P3292" s="19">
        <f t="shared" si="296"/>
        <v>45922.388530092598</v>
      </c>
      <c r="Q3292" s="20" t="str">
        <f t="shared" si="297"/>
        <v>22/09/2025</v>
      </c>
      <c r="R3292" s="13" t="str">
        <f t="shared" si="298"/>
        <v>09</v>
      </c>
      <c r="S3292" s="13" t="str">
        <f t="shared" si="299"/>
        <v>Mon</v>
      </c>
    </row>
    <row r="3293" spans="1:19" x14ac:dyDescent="0.25">
      <c r="A3293" s="56">
        <v>45922.181238425925</v>
      </c>
      <c r="B3293" s="57">
        <v>444911179</v>
      </c>
      <c r="C3293" s="58" t="s">
        <v>36</v>
      </c>
      <c r="D3293" s="58" t="s">
        <v>37</v>
      </c>
      <c r="E3293" s="58" t="s">
        <v>45</v>
      </c>
      <c r="F3293" s="58" t="s">
        <v>119</v>
      </c>
      <c r="G3293" s="59">
        <v>3694.05</v>
      </c>
      <c r="H3293" s="57">
        <v>444121536</v>
      </c>
      <c r="I3293" s="59">
        <v>0</v>
      </c>
      <c r="J3293" s="59">
        <v>0</v>
      </c>
      <c r="K3293" s="59">
        <v>0</v>
      </c>
      <c r="L3293" s="59">
        <v>0</v>
      </c>
      <c r="M3293" s="59">
        <v>9921.98</v>
      </c>
      <c r="N3293" s="58" t="s">
        <v>2055</v>
      </c>
      <c r="O3293" s="14">
        <f t="shared" si="295"/>
        <v>45922.181238425925</v>
      </c>
      <c r="P3293" s="19">
        <f t="shared" si="296"/>
        <v>45922.38957175926</v>
      </c>
      <c r="Q3293" s="20" t="str">
        <f t="shared" si="297"/>
        <v>22/09/2025</v>
      </c>
      <c r="R3293" s="13" t="str">
        <f t="shared" si="298"/>
        <v>09</v>
      </c>
      <c r="S3293" s="13" t="str">
        <f t="shared" si="299"/>
        <v>Mon</v>
      </c>
    </row>
    <row r="3294" spans="1:19" x14ac:dyDescent="0.25">
      <c r="A3294" s="60">
        <v>45922.181238425925</v>
      </c>
      <c r="B3294" s="61">
        <v>444911183</v>
      </c>
      <c r="C3294" s="62" t="s">
        <v>36</v>
      </c>
      <c r="D3294" s="62" t="s">
        <v>37</v>
      </c>
      <c r="E3294" s="62" t="s">
        <v>45</v>
      </c>
      <c r="F3294" s="62" t="s">
        <v>119</v>
      </c>
      <c r="G3294" s="63">
        <v>3693.98</v>
      </c>
      <c r="H3294" s="61">
        <v>444121540</v>
      </c>
      <c r="I3294" s="63">
        <v>0</v>
      </c>
      <c r="J3294" s="63">
        <v>0</v>
      </c>
      <c r="K3294" s="63">
        <v>0</v>
      </c>
      <c r="L3294" s="63">
        <v>0</v>
      </c>
      <c r="M3294" s="63">
        <v>9921.98</v>
      </c>
      <c r="N3294" s="62" t="s">
        <v>1971</v>
      </c>
      <c r="O3294" s="14">
        <f t="shared" si="295"/>
        <v>45922.181238425925</v>
      </c>
      <c r="P3294" s="19">
        <f t="shared" si="296"/>
        <v>45922.38957175926</v>
      </c>
      <c r="Q3294" s="20" t="str">
        <f t="shared" si="297"/>
        <v>22/09/2025</v>
      </c>
      <c r="R3294" s="13" t="str">
        <f t="shared" si="298"/>
        <v>09</v>
      </c>
      <c r="S3294" s="13" t="str">
        <f t="shared" si="299"/>
        <v>Mon</v>
      </c>
    </row>
    <row r="3295" spans="1:19" x14ac:dyDescent="0.25">
      <c r="A3295" s="56">
        <v>45922.183668981481</v>
      </c>
      <c r="B3295" s="57">
        <v>444912015</v>
      </c>
      <c r="C3295" s="58" t="s">
        <v>36</v>
      </c>
      <c r="D3295" s="58" t="s">
        <v>37</v>
      </c>
      <c r="E3295" s="58" t="s">
        <v>45</v>
      </c>
      <c r="F3295" s="58" t="s">
        <v>119</v>
      </c>
      <c r="G3295" s="59">
        <v>3693.28</v>
      </c>
      <c r="H3295" s="57">
        <v>444122366</v>
      </c>
      <c r="I3295" s="59">
        <v>0</v>
      </c>
      <c r="J3295" s="59">
        <v>0</v>
      </c>
      <c r="K3295" s="59">
        <v>0</v>
      </c>
      <c r="L3295" s="59">
        <v>0</v>
      </c>
      <c r="M3295" s="59">
        <v>9921.98</v>
      </c>
      <c r="N3295" s="58" t="s">
        <v>92</v>
      </c>
      <c r="O3295" s="14">
        <f t="shared" si="295"/>
        <v>45922.183668981481</v>
      </c>
      <c r="P3295" s="19">
        <f t="shared" si="296"/>
        <v>45922.392002314817</v>
      </c>
      <c r="Q3295" s="20" t="str">
        <f t="shared" si="297"/>
        <v>22/09/2025</v>
      </c>
      <c r="R3295" s="13" t="str">
        <f t="shared" si="298"/>
        <v>09</v>
      </c>
      <c r="S3295" s="13" t="str">
        <f t="shared" si="299"/>
        <v>Mon</v>
      </c>
    </row>
    <row r="3296" spans="1:19" x14ac:dyDescent="0.25">
      <c r="A3296" s="60">
        <v>45922.185254629629</v>
      </c>
      <c r="B3296" s="61">
        <v>444912746</v>
      </c>
      <c r="C3296" s="62" t="s">
        <v>36</v>
      </c>
      <c r="D3296" s="62" t="s">
        <v>38</v>
      </c>
      <c r="E3296" s="62" t="s">
        <v>46</v>
      </c>
      <c r="F3296" s="62" t="s">
        <v>119</v>
      </c>
      <c r="G3296" s="63">
        <v>3691.84</v>
      </c>
      <c r="H3296" s="61">
        <v>444123031</v>
      </c>
      <c r="I3296" s="63">
        <v>0</v>
      </c>
      <c r="J3296" s="63">
        <v>0</v>
      </c>
      <c r="K3296" s="63">
        <v>0</v>
      </c>
      <c r="L3296" s="63">
        <v>-2.14</v>
      </c>
      <c r="M3296" s="63">
        <v>9919.84</v>
      </c>
      <c r="N3296" s="62" t="s">
        <v>2344</v>
      </c>
      <c r="O3296" s="14">
        <f t="shared" si="295"/>
        <v>45922.185254629629</v>
      </c>
      <c r="P3296" s="19">
        <f t="shared" si="296"/>
        <v>45922.393587962964</v>
      </c>
      <c r="Q3296" s="20" t="str">
        <f t="shared" si="297"/>
        <v>22/09/2025</v>
      </c>
      <c r="R3296" s="13" t="str">
        <f t="shared" si="298"/>
        <v>09</v>
      </c>
      <c r="S3296" s="13" t="str">
        <f t="shared" si="299"/>
        <v>Mon</v>
      </c>
    </row>
    <row r="3297" spans="1:19" x14ac:dyDescent="0.25">
      <c r="A3297" s="56">
        <v>45922.185254629629</v>
      </c>
      <c r="B3297" s="57">
        <v>444912748</v>
      </c>
      <c r="C3297" s="58" t="s">
        <v>36</v>
      </c>
      <c r="D3297" s="58" t="s">
        <v>38</v>
      </c>
      <c r="E3297" s="58" t="s">
        <v>46</v>
      </c>
      <c r="F3297" s="58" t="s">
        <v>119</v>
      </c>
      <c r="G3297" s="59">
        <v>3691.78</v>
      </c>
      <c r="H3297" s="57">
        <v>444123033</v>
      </c>
      <c r="I3297" s="59">
        <v>0</v>
      </c>
      <c r="J3297" s="59">
        <v>0</v>
      </c>
      <c r="K3297" s="59">
        <v>0</v>
      </c>
      <c r="L3297" s="59">
        <v>-2.27</v>
      </c>
      <c r="M3297" s="59">
        <v>9917.57</v>
      </c>
      <c r="N3297" s="58" t="s">
        <v>2345</v>
      </c>
      <c r="O3297" s="14">
        <f t="shared" si="295"/>
        <v>45922.185254629629</v>
      </c>
      <c r="P3297" s="19">
        <f t="shared" si="296"/>
        <v>45922.393587962964</v>
      </c>
      <c r="Q3297" s="20" t="str">
        <f t="shared" si="297"/>
        <v>22/09/2025</v>
      </c>
      <c r="R3297" s="13" t="str">
        <f t="shared" si="298"/>
        <v>09</v>
      </c>
      <c r="S3297" s="13" t="str">
        <f t="shared" si="299"/>
        <v>Mon</v>
      </c>
    </row>
    <row r="3298" spans="1:19" x14ac:dyDescent="0.25">
      <c r="A3298" s="60">
        <v>45922.185254629629</v>
      </c>
      <c r="B3298" s="61">
        <v>444912751</v>
      </c>
      <c r="C3298" s="62" t="s">
        <v>36</v>
      </c>
      <c r="D3298" s="62" t="s">
        <v>38</v>
      </c>
      <c r="E3298" s="62" t="s">
        <v>46</v>
      </c>
      <c r="F3298" s="62" t="s">
        <v>119</v>
      </c>
      <c r="G3298" s="63">
        <v>3691.77</v>
      </c>
      <c r="H3298" s="61">
        <v>444123036</v>
      </c>
      <c r="I3298" s="63">
        <v>0</v>
      </c>
      <c r="J3298" s="63">
        <v>0</v>
      </c>
      <c r="K3298" s="63">
        <v>0</v>
      </c>
      <c r="L3298" s="63">
        <v>-2.31</v>
      </c>
      <c r="M3298" s="63">
        <v>9915.26</v>
      </c>
      <c r="N3298" s="62" t="s">
        <v>2346</v>
      </c>
      <c r="O3298" s="14">
        <f t="shared" si="295"/>
        <v>45922.185254629629</v>
      </c>
      <c r="P3298" s="19">
        <f t="shared" si="296"/>
        <v>45922.393587962964</v>
      </c>
      <c r="Q3298" s="20" t="str">
        <f t="shared" si="297"/>
        <v>22/09/2025</v>
      </c>
      <c r="R3298" s="13" t="str">
        <f t="shared" si="298"/>
        <v>09</v>
      </c>
      <c r="S3298" s="13" t="str">
        <f t="shared" si="299"/>
        <v>Mon</v>
      </c>
    </row>
    <row r="3299" spans="1:19" x14ac:dyDescent="0.25">
      <c r="A3299" s="56">
        <v>45922.185312499998</v>
      </c>
      <c r="B3299" s="57">
        <v>444912836</v>
      </c>
      <c r="C3299" s="58" t="s">
        <v>36</v>
      </c>
      <c r="D3299" s="58" t="s">
        <v>38</v>
      </c>
      <c r="E3299" s="58" t="s">
        <v>46</v>
      </c>
      <c r="F3299" s="58" t="s">
        <v>119</v>
      </c>
      <c r="G3299" s="59">
        <v>3691.29</v>
      </c>
      <c r="H3299" s="57">
        <v>444123119</v>
      </c>
      <c r="I3299" s="59">
        <v>0</v>
      </c>
      <c r="J3299" s="59">
        <v>0</v>
      </c>
      <c r="K3299" s="59">
        <v>0</v>
      </c>
      <c r="L3299" s="59">
        <v>-2.98</v>
      </c>
      <c r="M3299" s="59">
        <v>9912.2800000000007</v>
      </c>
      <c r="N3299" s="58" t="s">
        <v>2347</v>
      </c>
      <c r="O3299" s="14">
        <f t="shared" si="295"/>
        <v>45922.185312499998</v>
      </c>
      <c r="P3299" s="19">
        <f t="shared" si="296"/>
        <v>45922.393645833334</v>
      </c>
      <c r="Q3299" s="20" t="str">
        <f t="shared" si="297"/>
        <v>22/09/2025</v>
      </c>
      <c r="R3299" s="13" t="str">
        <f t="shared" si="298"/>
        <v>09</v>
      </c>
      <c r="S3299" s="13" t="str">
        <f t="shared" si="299"/>
        <v>Mon</v>
      </c>
    </row>
    <row r="3300" spans="1:19" x14ac:dyDescent="0.25">
      <c r="A3300" s="60">
        <v>45922.185312499998</v>
      </c>
      <c r="B3300" s="61">
        <v>444912837</v>
      </c>
      <c r="C3300" s="62" t="s">
        <v>36</v>
      </c>
      <c r="D3300" s="62" t="s">
        <v>38</v>
      </c>
      <c r="E3300" s="62" t="s">
        <v>46</v>
      </c>
      <c r="F3300" s="62" t="s">
        <v>119</v>
      </c>
      <c r="G3300" s="63">
        <v>3691.27</v>
      </c>
      <c r="H3300" s="61">
        <v>444123120</v>
      </c>
      <c r="I3300" s="63">
        <v>0</v>
      </c>
      <c r="J3300" s="63">
        <v>0</v>
      </c>
      <c r="K3300" s="63">
        <v>0</v>
      </c>
      <c r="L3300" s="63">
        <v>-2.79</v>
      </c>
      <c r="M3300" s="63">
        <v>9909.49</v>
      </c>
      <c r="N3300" s="62" t="s">
        <v>2348</v>
      </c>
      <c r="O3300" s="14">
        <f t="shared" si="295"/>
        <v>45922.185312499998</v>
      </c>
      <c r="P3300" s="19">
        <f t="shared" si="296"/>
        <v>45922.393645833334</v>
      </c>
      <c r="Q3300" s="20" t="str">
        <f t="shared" si="297"/>
        <v>22/09/2025</v>
      </c>
      <c r="R3300" s="13" t="str">
        <f t="shared" si="298"/>
        <v>09</v>
      </c>
      <c r="S3300" s="13" t="str">
        <f t="shared" si="299"/>
        <v>Mon</v>
      </c>
    </row>
    <row r="3301" spans="1:19" x14ac:dyDescent="0.25">
      <c r="A3301" s="56">
        <v>45922.185312499998</v>
      </c>
      <c r="B3301" s="57">
        <v>444912838</v>
      </c>
      <c r="C3301" s="58" t="s">
        <v>36</v>
      </c>
      <c r="D3301" s="58" t="s">
        <v>38</v>
      </c>
      <c r="E3301" s="58" t="s">
        <v>46</v>
      </c>
      <c r="F3301" s="58" t="s">
        <v>119</v>
      </c>
      <c r="G3301" s="59">
        <v>3691.27</v>
      </c>
      <c r="H3301" s="57">
        <v>444123121</v>
      </c>
      <c r="I3301" s="59">
        <v>0</v>
      </c>
      <c r="J3301" s="59">
        <v>0</v>
      </c>
      <c r="K3301" s="59">
        <v>0</v>
      </c>
      <c r="L3301" s="59">
        <v>-2.66</v>
      </c>
      <c r="M3301" s="59">
        <v>9906.83</v>
      </c>
      <c r="N3301" s="58" t="s">
        <v>2348</v>
      </c>
      <c r="O3301" s="14">
        <f t="shared" si="295"/>
        <v>45922.185312499998</v>
      </c>
      <c r="P3301" s="19">
        <f t="shared" si="296"/>
        <v>45922.393645833334</v>
      </c>
      <c r="Q3301" s="20" t="str">
        <f t="shared" si="297"/>
        <v>22/09/2025</v>
      </c>
      <c r="R3301" s="13" t="str">
        <f t="shared" si="298"/>
        <v>09</v>
      </c>
      <c r="S3301" s="13" t="str">
        <f t="shared" si="299"/>
        <v>Mon</v>
      </c>
    </row>
    <row r="3302" spans="1:19" x14ac:dyDescent="0.25">
      <c r="A3302" s="60">
        <v>45922.185312499998</v>
      </c>
      <c r="B3302" s="61">
        <v>444912839</v>
      </c>
      <c r="C3302" s="62" t="s">
        <v>36</v>
      </c>
      <c r="D3302" s="62" t="s">
        <v>38</v>
      </c>
      <c r="E3302" s="62" t="s">
        <v>46</v>
      </c>
      <c r="F3302" s="62" t="s">
        <v>119</v>
      </c>
      <c r="G3302" s="63">
        <v>3691.27</v>
      </c>
      <c r="H3302" s="61">
        <v>444123122</v>
      </c>
      <c r="I3302" s="63">
        <v>0</v>
      </c>
      <c r="J3302" s="63">
        <v>0</v>
      </c>
      <c r="K3302" s="63">
        <v>0</v>
      </c>
      <c r="L3302" s="63">
        <v>-2.67</v>
      </c>
      <c r="M3302" s="63">
        <v>9904.16</v>
      </c>
      <c r="N3302" s="62" t="s">
        <v>2348</v>
      </c>
      <c r="O3302" s="14">
        <f t="shared" si="295"/>
        <v>45922.185312499998</v>
      </c>
      <c r="P3302" s="19">
        <f t="shared" si="296"/>
        <v>45922.393645833334</v>
      </c>
      <c r="Q3302" s="20" t="str">
        <f t="shared" si="297"/>
        <v>22/09/2025</v>
      </c>
      <c r="R3302" s="13" t="str">
        <f t="shared" si="298"/>
        <v>09</v>
      </c>
      <c r="S3302" s="13" t="str">
        <f t="shared" si="299"/>
        <v>Mon</v>
      </c>
    </row>
    <row r="3303" spans="1:19" x14ac:dyDescent="0.25">
      <c r="A3303" s="56">
        <v>45922.185312499998</v>
      </c>
      <c r="B3303" s="57">
        <v>444912840</v>
      </c>
      <c r="C3303" s="58" t="s">
        <v>36</v>
      </c>
      <c r="D3303" s="58" t="s">
        <v>38</v>
      </c>
      <c r="E3303" s="58" t="s">
        <v>46</v>
      </c>
      <c r="F3303" s="58" t="s">
        <v>119</v>
      </c>
      <c r="G3303" s="59">
        <v>3691.27</v>
      </c>
      <c r="H3303" s="57">
        <v>444123123</v>
      </c>
      <c r="I3303" s="59">
        <v>0</v>
      </c>
      <c r="J3303" s="59">
        <v>0</v>
      </c>
      <c r="K3303" s="59">
        <v>0</v>
      </c>
      <c r="L3303" s="59">
        <v>-2.67</v>
      </c>
      <c r="M3303" s="59">
        <v>9901.49</v>
      </c>
      <c r="N3303" s="58" t="s">
        <v>2348</v>
      </c>
      <c r="O3303" s="14">
        <f t="shared" si="295"/>
        <v>45922.185312499998</v>
      </c>
      <c r="P3303" s="19">
        <f t="shared" si="296"/>
        <v>45922.393645833334</v>
      </c>
      <c r="Q3303" s="20" t="str">
        <f t="shared" si="297"/>
        <v>22/09/2025</v>
      </c>
      <c r="R3303" s="13" t="str">
        <f t="shared" si="298"/>
        <v>09</v>
      </c>
      <c r="S3303" s="13" t="str">
        <f t="shared" si="299"/>
        <v>Mon</v>
      </c>
    </row>
    <row r="3304" spans="1:19" x14ac:dyDescent="0.25">
      <c r="A3304" s="60">
        <v>45922.185312499998</v>
      </c>
      <c r="B3304" s="61">
        <v>444912841</v>
      </c>
      <c r="C3304" s="62" t="s">
        <v>36</v>
      </c>
      <c r="D3304" s="62" t="s">
        <v>38</v>
      </c>
      <c r="E3304" s="62" t="s">
        <v>46</v>
      </c>
      <c r="F3304" s="62" t="s">
        <v>119</v>
      </c>
      <c r="G3304" s="63">
        <v>3691.27</v>
      </c>
      <c r="H3304" s="61">
        <v>444123124</v>
      </c>
      <c r="I3304" s="63">
        <v>0</v>
      </c>
      <c r="J3304" s="63">
        <v>0</v>
      </c>
      <c r="K3304" s="63">
        <v>0</v>
      </c>
      <c r="L3304" s="63">
        <v>-2.69</v>
      </c>
      <c r="M3304" s="63">
        <v>9898.7999999999993</v>
      </c>
      <c r="N3304" s="62" t="s">
        <v>2348</v>
      </c>
      <c r="O3304" s="14">
        <f t="shared" si="295"/>
        <v>45922.185312499998</v>
      </c>
      <c r="P3304" s="19">
        <f t="shared" si="296"/>
        <v>45922.393645833334</v>
      </c>
      <c r="Q3304" s="20" t="str">
        <f t="shared" si="297"/>
        <v>22/09/2025</v>
      </c>
      <c r="R3304" s="13" t="str">
        <f t="shared" si="298"/>
        <v>09</v>
      </c>
      <c r="S3304" s="13" t="str">
        <f t="shared" si="299"/>
        <v>Mon</v>
      </c>
    </row>
    <row r="3305" spans="1:19" x14ac:dyDescent="0.25">
      <c r="A3305" s="56">
        <v>45922.185312499998</v>
      </c>
      <c r="B3305" s="57">
        <v>444912842</v>
      </c>
      <c r="C3305" s="58" t="s">
        <v>36</v>
      </c>
      <c r="D3305" s="58" t="s">
        <v>38</v>
      </c>
      <c r="E3305" s="58" t="s">
        <v>46</v>
      </c>
      <c r="F3305" s="58" t="s">
        <v>119</v>
      </c>
      <c r="G3305" s="59">
        <v>3691.27</v>
      </c>
      <c r="H3305" s="57">
        <v>444123125</v>
      </c>
      <c r="I3305" s="59">
        <v>0</v>
      </c>
      <c r="J3305" s="59">
        <v>0</v>
      </c>
      <c r="K3305" s="59">
        <v>0</v>
      </c>
      <c r="L3305" s="59">
        <v>-2.56</v>
      </c>
      <c r="M3305" s="59">
        <v>9896.24</v>
      </c>
      <c r="N3305" s="58" t="s">
        <v>2348</v>
      </c>
      <c r="O3305" s="14">
        <f t="shared" si="295"/>
        <v>45922.185312499998</v>
      </c>
      <c r="P3305" s="19">
        <f t="shared" si="296"/>
        <v>45922.393645833334</v>
      </c>
      <c r="Q3305" s="20" t="str">
        <f t="shared" si="297"/>
        <v>22/09/2025</v>
      </c>
      <c r="R3305" s="13" t="str">
        <f t="shared" si="298"/>
        <v>09</v>
      </c>
      <c r="S3305" s="13" t="str">
        <f t="shared" si="299"/>
        <v>Mon</v>
      </c>
    </row>
    <row r="3306" spans="1:19" x14ac:dyDescent="0.25">
      <c r="A3306" s="60">
        <v>45922.186099537037</v>
      </c>
      <c r="B3306" s="61">
        <v>444913601</v>
      </c>
      <c r="C3306" s="62" t="s">
        <v>36</v>
      </c>
      <c r="D3306" s="62" t="s">
        <v>37</v>
      </c>
      <c r="E3306" s="62" t="s">
        <v>45</v>
      </c>
      <c r="F3306" s="62" t="s">
        <v>119</v>
      </c>
      <c r="G3306" s="63">
        <v>3691.56</v>
      </c>
      <c r="H3306" s="61">
        <v>444123883</v>
      </c>
      <c r="I3306" s="63">
        <v>0</v>
      </c>
      <c r="J3306" s="63">
        <v>0</v>
      </c>
      <c r="K3306" s="63">
        <v>0</v>
      </c>
      <c r="L3306" s="63">
        <v>0</v>
      </c>
      <c r="M3306" s="63">
        <v>9896.24</v>
      </c>
      <c r="N3306" s="62" t="s">
        <v>74</v>
      </c>
      <c r="O3306" s="14">
        <f t="shared" si="295"/>
        <v>45922.186099537037</v>
      </c>
      <c r="P3306" s="19">
        <f t="shared" si="296"/>
        <v>45922.394432870373</v>
      </c>
      <c r="Q3306" s="20" t="str">
        <f t="shared" si="297"/>
        <v>22/09/2025</v>
      </c>
      <c r="R3306" s="13" t="str">
        <f t="shared" si="298"/>
        <v>09</v>
      </c>
      <c r="S3306" s="13" t="str">
        <f t="shared" si="299"/>
        <v>Mon</v>
      </c>
    </row>
    <row r="3307" spans="1:19" x14ac:dyDescent="0.25">
      <c r="A3307" s="56">
        <v>45922.186215277776</v>
      </c>
      <c r="B3307" s="57">
        <v>444913662</v>
      </c>
      <c r="C3307" s="58" t="s">
        <v>36</v>
      </c>
      <c r="D3307" s="58" t="s">
        <v>38</v>
      </c>
      <c r="E3307" s="58" t="s">
        <v>45</v>
      </c>
      <c r="F3307" s="58" t="s">
        <v>119</v>
      </c>
      <c r="G3307" s="59">
        <v>3691.58</v>
      </c>
      <c r="H3307" s="57">
        <v>444123944</v>
      </c>
      <c r="I3307" s="59">
        <v>0</v>
      </c>
      <c r="J3307" s="59">
        <v>0</v>
      </c>
      <c r="K3307" s="59">
        <v>0</v>
      </c>
      <c r="L3307" s="59">
        <v>0</v>
      </c>
      <c r="M3307" s="59">
        <v>9896.24</v>
      </c>
      <c r="N3307" s="58" t="s">
        <v>115</v>
      </c>
      <c r="O3307" s="14">
        <f t="shared" si="295"/>
        <v>45922.186215277776</v>
      </c>
      <c r="P3307" s="19">
        <f t="shared" si="296"/>
        <v>45922.394548611112</v>
      </c>
      <c r="Q3307" s="20" t="str">
        <f t="shared" si="297"/>
        <v>22/09/2025</v>
      </c>
      <c r="R3307" s="13" t="str">
        <f t="shared" si="298"/>
        <v>09</v>
      </c>
      <c r="S3307" s="13" t="str">
        <f t="shared" si="299"/>
        <v>Mon</v>
      </c>
    </row>
    <row r="3308" spans="1:19" x14ac:dyDescent="0.25">
      <c r="A3308" s="60">
        <v>45922.186215277776</v>
      </c>
      <c r="B3308" s="61">
        <v>444913665</v>
      </c>
      <c r="C3308" s="62" t="s">
        <v>36</v>
      </c>
      <c r="D3308" s="62" t="s">
        <v>38</v>
      </c>
      <c r="E3308" s="62" t="s">
        <v>45</v>
      </c>
      <c r="F3308" s="62" t="s">
        <v>119</v>
      </c>
      <c r="G3308" s="63">
        <v>3691.56</v>
      </c>
      <c r="H3308" s="61">
        <v>444123947</v>
      </c>
      <c r="I3308" s="63">
        <v>0</v>
      </c>
      <c r="J3308" s="63">
        <v>0</v>
      </c>
      <c r="K3308" s="63">
        <v>0</v>
      </c>
      <c r="L3308" s="63">
        <v>0</v>
      </c>
      <c r="M3308" s="63">
        <v>9896.24</v>
      </c>
      <c r="N3308" s="62" t="s">
        <v>118</v>
      </c>
      <c r="O3308" s="14">
        <f t="shared" ref="O3308:O3371" si="300">A3308</f>
        <v>45922.186215277776</v>
      </c>
      <c r="P3308" s="19">
        <f t="shared" ref="P3308:P3371" si="301">O3308+(5/24)</f>
        <v>45922.394548611112</v>
      </c>
      <c r="Q3308" s="20" t="str">
        <f t="shared" ref="Q3308:Q3371" si="302">TEXT(P3308,"dd/mm/yyyy")</f>
        <v>22/09/2025</v>
      </c>
      <c r="R3308" s="13" t="str">
        <f t="shared" ref="R3308:R3371" si="303">TEXT(P3308,"hh")</f>
        <v>09</v>
      </c>
      <c r="S3308" s="13" t="str">
        <f t="shared" ref="S3308:S3371" si="304">TEXT(P3308,"ddd")</f>
        <v>Mon</v>
      </c>
    </row>
    <row r="3309" spans="1:19" x14ac:dyDescent="0.25">
      <c r="A3309" s="56">
        <v>45922.186944444446</v>
      </c>
      <c r="B3309" s="57">
        <v>444913994</v>
      </c>
      <c r="C3309" s="58" t="s">
        <v>36</v>
      </c>
      <c r="D3309" s="58" t="s">
        <v>38</v>
      </c>
      <c r="E3309" s="58" t="s">
        <v>46</v>
      </c>
      <c r="F3309" s="58" t="s">
        <v>119</v>
      </c>
      <c r="G3309" s="59">
        <v>3690.34</v>
      </c>
      <c r="H3309" s="57">
        <v>444124276</v>
      </c>
      <c r="I3309" s="59">
        <v>0</v>
      </c>
      <c r="J3309" s="59">
        <v>0</v>
      </c>
      <c r="K3309" s="59">
        <v>0</v>
      </c>
      <c r="L3309" s="59">
        <v>-3.06</v>
      </c>
      <c r="M3309" s="59">
        <v>9893.18</v>
      </c>
      <c r="N3309" s="58" t="s">
        <v>2349</v>
      </c>
      <c r="O3309" s="14">
        <f t="shared" si="300"/>
        <v>45922.186944444446</v>
      </c>
      <c r="P3309" s="19">
        <f t="shared" si="301"/>
        <v>45922.395277777781</v>
      </c>
      <c r="Q3309" s="20" t="str">
        <f t="shared" si="302"/>
        <v>22/09/2025</v>
      </c>
      <c r="R3309" s="13" t="str">
        <f t="shared" si="303"/>
        <v>09</v>
      </c>
      <c r="S3309" s="13" t="str">
        <f t="shared" si="304"/>
        <v>Mon</v>
      </c>
    </row>
    <row r="3310" spans="1:19" x14ac:dyDescent="0.25">
      <c r="A3310" s="60">
        <v>45922.187071759261</v>
      </c>
      <c r="B3310" s="61">
        <v>444914055</v>
      </c>
      <c r="C3310" s="62" t="s">
        <v>36</v>
      </c>
      <c r="D3310" s="62" t="s">
        <v>38</v>
      </c>
      <c r="E3310" s="62" t="s">
        <v>46</v>
      </c>
      <c r="F3310" s="62" t="s">
        <v>119</v>
      </c>
      <c r="G3310" s="63">
        <v>3690.26</v>
      </c>
      <c r="H3310" s="61">
        <v>444124337</v>
      </c>
      <c r="I3310" s="63">
        <v>0</v>
      </c>
      <c r="J3310" s="63">
        <v>0</v>
      </c>
      <c r="K3310" s="63">
        <v>0</v>
      </c>
      <c r="L3310" s="63">
        <v>-3.02</v>
      </c>
      <c r="M3310" s="63">
        <v>9890.16</v>
      </c>
      <c r="N3310" s="62" t="s">
        <v>2350</v>
      </c>
      <c r="O3310" s="14">
        <f t="shared" si="300"/>
        <v>45922.187071759261</v>
      </c>
      <c r="P3310" s="19">
        <f t="shared" si="301"/>
        <v>45922.395405092597</v>
      </c>
      <c r="Q3310" s="20" t="str">
        <f t="shared" si="302"/>
        <v>22/09/2025</v>
      </c>
      <c r="R3310" s="13" t="str">
        <f t="shared" si="303"/>
        <v>09</v>
      </c>
      <c r="S3310" s="13" t="str">
        <f t="shared" si="304"/>
        <v>Mon</v>
      </c>
    </row>
    <row r="3311" spans="1:19" x14ac:dyDescent="0.25">
      <c r="A3311" s="56">
        <v>45922.188020833331</v>
      </c>
      <c r="B3311" s="57">
        <v>444915040</v>
      </c>
      <c r="C3311" s="58" t="s">
        <v>36</v>
      </c>
      <c r="D3311" s="58" t="s">
        <v>37</v>
      </c>
      <c r="E3311" s="58" t="s">
        <v>46</v>
      </c>
      <c r="F3311" s="58" t="s">
        <v>119</v>
      </c>
      <c r="G3311" s="59">
        <v>3690.31</v>
      </c>
      <c r="H3311" s="57">
        <v>444125317</v>
      </c>
      <c r="I3311" s="59">
        <v>0</v>
      </c>
      <c r="J3311" s="59">
        <v>0</v>
      </c>
      <c r="K3311" s="59">
        <v>0</v>
      </c>
      <c r="L3311" s="59">
        <v>1.27</v>
      </c>
      <c r="M3311" s="59">
        <v>9891.43</v>
      </c>
      <c r="N3311" s="58" t="s">
        <v>2351</v>
      </c>
      <c r="O3311" s="14">
        <f t="shared" si="300"/>
        <v>45922.188020833331</v>
      </c>
      <c r="P3311" s="19">
        <f t="shared" si="301"/>
        <v>45922.396354166667</v>
      </c>
      <c r="Q3311" s="20" t="str">
        <f t="shared" si="302"/>
        <v>22/09/2025</v>
      </c>
      <c r="R3311" s="13" t="str">
        <f t="shared" si="303"/>
        <v>09</v>
      </c>
      <c r="S3311" s="13" t="str">
        <f t="shared" si="304"/>
        <v>Mon</v>
      </c>
    </row>
    <row r="3312" spans="1:19" x14ac:dyDescent="0.25">
      <c r="A3312" s="60">
        <v>45922.188067129631</v>
      </c>
      <c r="B3312" s="61">
        <v>444915073</v>
      </c>
      <c r="C3312" s="62" t="s">
        <v>36</v>
      </c>
      <c r="D3312" s="62" t="s">
        <v>38</v>
      </c>
      <c r="E3312" s="62" t="s">
        <v>45</v>
      </c>
      <c r="F3312" s="62" t="s">
        <v>119</v>
      </c>
      <c r="G3312" s="63">
        <v>3690.43</v>
      </c>
      <c r="H3312" s="61">
        <v>444125349</v>
      </c>
      <c r="I3312" s="63">
        <v>0</v>
      </c>
      <c r="J3312" s="63">
        <v>0</v>
      </c>
      <c r="K3312" s="63">
        <v>0</v>
      </c>
      <c r="L3312" s="63">
        <v>0</v>
      </c>
      <c r="M3312" s="63">
        <v>9891.43</v>
      </c>
      <c r="N3312" s="62" t="s">
        <v>115</v>
      </c>
      <c r="O3312" s="14">
        <f t="shared" si="300"/>
        <v>45922.188067129631</v>
      </c>
      <c r="P3312" s="19">
        <f t="shared" si="301"/>
        <v>45922.396400462967</v>
      </c>
      <c r="Q3312" s="20" t="str">
        <f t="shared" si="302"/>
        <v>22/09/2025</v>
      </c>
      <c r="R3312" s="13" t="str">
        <f t="shared" si="303"/>
        <v>09</v>
      </c>
      <c r="S3312" s="13" t="str">
        <f t="shared" si="304"/>
        <v>Mon</v>
      </c>
    </row>
    <row r="3313" spans="1:19" x14ac:dyDescent="0.25">
      <c r="A3313" s="56">
        <v>45922.189108796294</v>
      </c>
      <c r="B3313" s="57">
        <v>444915708</v>
      </c>
      <c r="C3313" s="58" t="s">
        <v>36</v>
      </c>
      <c r="D3313" s="58" t="s">
        <v>38</v>
      </c>
      <c r="E3313" s="58" t="s">
        <v>45</v>
      </c>
      <c r="F3313" s="58" t="s">
        <v>119</v>
      </c>
      <c r="G3313" s="59">
        <v>3690.88</v>
      </c>
      <c r="H3313" s="57">
        <v>444125978</v>
      </c>
      <c r="I3313" s="59">
        <v>0</v>
      </c>
      <c r="J3313" s="59">
        <v>0</v>
      </c>
      <c r="K3313" s="59">
        <v>0</v>
      </c>
      <c r="L3313" s="59">
        <v>0</v>
      </c>
      <c r="M3313" s="59">
        <v>9891.43</v>
      </c>
      <c r="N3313" s="58" t="s">
        <v>1944</v>
      </c>
      <c r="O3313" s="14">
        <f t="shared" si="300"/>
        <v>45922.189108796294</v>
      </c>
      <c r="P3313" s="19">
        <f t="shared" si="301"/>
        <v>45922.39744212963</v>
      </c>
      <c r="Q3313" s="20" t="str">
        <f t="shared" si="302"/>
        <v>22/09/2025</v>
      </c>
      <c r="R3313" s="13" t="str">
        <f t="shared" si="303"/>
        <v>09</v>
      </c>
      <c r="S3313" s="13" t="str">
        <f t="shared" si="304"/>
        <v>Mon</v>
      </c>
    </row>
    <row r="3314" spans="1:19" x14ac:dyDescent="0.25">
      <c r="A3314" s="60">
        <v>45922.189108796294</v>
      </c>
      <c r="B3314" s="61">
        <v>444915711</v>
      </c>
      <c r="C3314" s="62" t="s">
        <v>36</v>
      </c>
      <c r="D3314" s="62" t="s">
        <v>38</v>
      </c>
      <c r="E3314" s="62" t="s">
        <v>45</v>
      </c>
      <c r="F3314" s="62" t="s">
        <v>119</v>
      </c>
      <c r="G3314" s="63">
        <v>3690.88</v>
      </c>
      <c r="H3314" s="61">
        <v>444125981</v>
      </c>
      <c r="I3314" s="63">
        <v>0</v>
      </c>
      <c r="J3314" s="63">
        <v>0</v>
      </c>
      <c r="K3314" s="63">
        <v>0</v>
      </c>
      <c r="L3314" s="63">
        <v>0</v>
      </c>
      <c r="M3314" s="63">
        <v>9891.43</v>
      </c>
      <c r="N3314" s="62" t="s">
        <v>108</v>
      </c>
      <c r="O3314" s="14">
        <f t="shared" si="300"/>
        <v>45922.189108796294</v>
      </c>
      <c r="P3314" s="19">
        <f t="shared" si="301"/>
        <v>45922.39744212963</v>
      </c>
      <c r="Q3314" s="20" t="str">
        <f t="shared" si="302"/>
        <v>22/09/2025</v>
      </c>
      <c r="R3314" s="13" t="str">
        <f t="shared" si="303"/>
        <v>09</v>
      </c>
      <c r="S3314" s="13" t="str">
        <f t="shared" si="304"/>
        <v>Mon</v>
      </c>
    </row>
    <row r="3315" spans="1:19" x14ac:dyDescent="0.25">
      <c r="A3315" s="56">
        <v>45922.189108796294</v>
      </c>
      <c r="B3315" s="57">
        <v>444915713</v>
      </c>
      <c r="C3315" s="58" t="s">
        <v>36</v>
      </c>
      <c r="D3315" s="58" t="s">
        <v>38</v>
      </c>
      <c r="E3315" s="58" t="s">
        <v>45</v>
      </c>
      <c r="F3315" s="58" t="s">
        <v>119</v>
      </c>
      <c r="G3315" s="59">
        <v>3690.89</v>
      </c>
      <c r="H3315" s="57">
        <v>444125983</v>
      </c>
      <c r="I3315" s="59">
        <v>0</v>
      </c>
      <c r="J3315" s="59">
        <v>0</v>
      </c>
      <c r="K3315" s="59">
        <v>0</v>
      </c>
      <c r="L3315" s="59">
        <v>0</v>
      </c>
      <c r="M3315" s="59">
        <v>9891.43</v>
      </c>
      <c r="N3315" s="58" t="s">
        <v>48</v>
      </c>
      <c r="O3315" s="14">
        <f t="shared" si="300"/>
        <v>45922.189108796294</v>
      </c>
      <c r="P3315" s="19">
        <f t="shared" si="301"/>
        <v>45922.39744212963</v>
      </c>
      <c r="Q3315" s="20" t="str">
        <f t="shared" si="302"/>
        <v>22/09/2025</v>
      </c>
      <c r="R3315" s="13" t="str">
        <f t="shared" si="303"/>
        <v>09</v>
      </c>
      <c r="S3315" s="13" t="str">
        <f t="shared" si="304"/>
        <v>Mon</v>
      </c>
    </row>
    <row r="3316" spans="1:19" x14ac:dyDescent="0.25">
      <c r="A3316" s="60">
        <v>45922.189108796294</v>
      </c>
      <c r="B3316" s="61">
        <v>444915716</v>
      </c>
      <c r="C3316" s="62" t="s">
        <v>36</v>
      </c>
      <c r="D3316" s="62" t="s">
        <v>38</v>
      </c>
      <c r="E3316" s="62" t="s">
        <v>45</v>
      </c>
      <c r="F3316" s="62" t="s">
        <v>119</v>
      </c>
      <c r="G3316" s="63">
        <v>3690.88</v>
      </c>
      <c r="H3316" s="61">
        <v>444125986</v>
      </c>
      <c r="I3316" s="63">
        <v>0</v>
      </c>
      <c r="J3316" s="63">
        <v>0</v>
      </c>
      <c r="K3316" s="63">
        <v>0</v>
      </c>
      <c r="L3316" s="63">
        <v>0</v>
      </c>
      <c r="M3316" s="63">
        <v>9891.43</v>
      </c>
      <c r="N3316" s="62" t="s">
        <v>77</v>
      </c>
      <c r="O3316" s="14">
        <f t="shared" si="300"/>
        <v>45922.189108796294</v>
      </c>
      <c r="P3316" s="19">
        <f t="shared" si="301"/>
        <v>45922.39744212963</v>
      </c>
      <c r="Q3316" s="20" t="str">
        <f t="shared" si="302"/>
        <v>22/09/2025</v>
      </c>
      <c r="R3316" s="13" t="str">
        <f t="shared" si="303"/>
        <v>09</v>
      </c>
      <c r="S3316" s="13" t="str">
        <f t="shared" si="304"/>
        <v>Mon</v>
      </c>
    </row>
    <row r="3317" spans="1:19" x14ac:dyDescent="0.25">
      <c r="A3317" s="56">
        <v>45922.189120370371</v>
      </c>
      <c r="B3317" s="57">
        <v>444915721</v>
      </c>
      <c r="C3317" s="58" t="s">
        <v>36</v>
      </c>
      <c r="D3317" s="58" t="s">
        <v>38</v>
      </c>
      <c r="E3317" s="58" t="s">
        <v>45</v>
      </c>
      <c r="F3317" s="58" t="s">
        <v>119</v>
      </c>
      <c r="G3317" s="59">
        <v>3690.88</v>
      </c>
      <c r="H3317" s="57">
        <v>444125991</v>
      </c>
      <c r="I3317" s="59">
        <v>0</v>
      </c>
      <c r="J3317" s="59">
        <v>0</v>
      </c>
      <c r="K3317" s="59">
        <v>0</v>
      </c>
      <c r="L3317" s="59">
        <v>0</v>
      </c>
      <c r="M3317" s="59">
        <v>9891.43</v>
      </c>
      <c r="N3317" s="58" t="s">
        <v>113</v>
      </c>
      <c r="O3317" s="14">
        <f t="shared" si="300"/>
        <v>45922.189120370371</v>
      </c>
      <c r="P3317" s="19">
        <f t="shared" si="301"/>
        <v>45922.397453703707</v>
      </c>
      <c r="Q3317" s="20" t="str">
        <f t="shared" si="302"/>
        <v>22/09/2025</v>
      </c>
      <c r="R3317" s="13" t="str">
        <f t="shared" si="303"/>
        <v>09</v>
      </c>
      <c r="S3317" s="13" t="str">
        <f t="shared" si="304"/>
        <v>Mon</v>
      </c>
    </row>
    <row r="3318" spans="1:19" x14ac:dyDescent="0.25">
      <c r="A3318" s="60">
        <v>45922.189120370371</v>
      </c>
      <c r="B3318" s="61">
        <v>444915724</v>
      </c>
      <c r="C3318" s="62" t="s">
        <v>36</v>
      </c>
      <c r="D3318" s="62" t="s">
        <v>38</v>
      </c>
      <c r="E3318" s="62" t="s">
        <v>45</v>
      </c>
      <c r="F3318" s="62" t="s">
        <v>119</v>
      </c>
      <c r="G3318" s="63">
        <v>3690.89</v>
      </c>
      <c r="H3318" s="61">
        <v>444125994</v>
      </c>
      <c r="I3318" s="63">
        <v>0</v>
      </c>
      <c r="J3318" s="63">
        <v>0</v>
      </c>
      <c r="K3318" s="63">
        <v>0</v>
      </c>
      <c r="L3318" s="63">
        <v>0</v>
      </c>
      <c r="M3318" s="63">
        <v>9891.43</v>
      </c>
      <c r="N3318" s="62" t="s">
        <v>107</v>
      </c>
      <c r="O3318" s="14">
        <f t="shared" si="300"/>
        <v>45922.189120370371</v>
      </c>
      <c r="P3318" s="19">
        <f t="shared" si="301"/>
        <v>45922.397453703707</v>
      </c>
      <c r="Q3318" s="20" t="str">
        <f t="shared" si="302"/>
        <v>22/09/2025</v>
      </c>
      <c r="R3318" s="13" t="str">
        <f t="shared" si="303"/>
        <v>09</v>
      </c>
      <c r="S3318" s="13" t="str">
        <f t="shared" si="304"/>
        <v>Mon</v>
      </c>
    </row>
    <row r="3319" spans="1:19" x14ac:dyDescent="0.25">
      <c r="A3319" s="56">
        <v>45922.189120370371</v>
      </c>
      <c r="B3319" s="57">
        <v>444915729</v>
      </c>
      <c r="C3319" s="58" t="s">
        <v>36</v>
      </c>
      <c r="D3319" s="58" t="s">
        <v>38</v>
      </c>
      <c r="E3319" s="58" t="s">
        <v>45</v>
      </c>
      <c r="F3319" s="58" t="s">
        <v>119</v>
      </c>
      <c r="G3319" s="59">
        <v>3690.87</v>
      </c>
      <c r="H3319" s="57">
        <v>444125999</v>
      </c>
      <c r="I3319" s="59">
        <v>0</v>
      </c>
      <c r="J3319" s="59">
        <v>0</v>
      </c>
      <c r="K3319" s="59">
        <v>0</v>
      </c>
      <c r="L3319" s="59">
        <v>0</v>
      </c>
      <c r="M3319" s="59">
        <v>9891.43</v>
      </c>
      <c r="N3319" s="58" t="s">
        <v>1971</v>
      </c>
      <c r="O3319" s="14">
        <f t="shared" si="300"/>
        <v>45922.189120370371</v>
      </c>
      <c r="P3319" s="19">
        <f t="shared" si="301"/>
        <v>45922.397453703707</v>
      </c>
      <c r="Q3319" s="20" t="str">
        <f t="shared" si="302"/>
        <v>22/09/2025</v>
      </c>
      <c r="R3319" s="13" t="str">
        <f t="shared" si="303"/>
        <v>09</v>
      </c>
      <c r="S3319" s="13" t="str">
        <f t="shared" si="304"/>
        <v>Mon</v>
      </c>
    </row>
    <row r="3320" spans="1:19" x14ac:dyDescent="0.25">
      <c r="A3320" s="60">
        <v>45922.189120370371</v>
      </c>
      <c r="B3320" s="61">
        <v>444915732</v>
      </c>
      <c r="C3320" s="62" t="s">
        <v>36</v>
      </c>
      <c r="D3320" s="62" t="s">
        <v>38</v>
      </c>
      <c r="E3320" s="62" t="s">
        <v>45</v>
      </c>
      <c r="F3320" s="62" t="s">
        <v>119</v>
      </c>
      <c r="G3320" s="63">
        <v>3690.73</v>
      </c>
      <c r="H3320" s="61">
        <v>444126002</v>
      </c>
      <c r="I3320" s="63">
        <v>0</v>
      </c>
      <c r="J3320" s="63">
        <v>0</v>
      </c>
      <c r="K3320" s="63">
        <v>0</v>
      </c>
      <c r="L3320" s="63">
        <v>0</v>
      </c>
      <c r="M3320" s="63">
        <v>9891.43</v>
      </c>
      <c r="N3320" s="62" t="s">
        <v>2055</v>
      </c>
      <c r="O3320" s="14">
        <f t="shared" si="300"/>
        <v>45922.189120370371</v>
      </c>
      <c r="P3320" s="19">
        <f t="shared" si="301"/>
        <v>45922.397453703707</v>
      </c>
      <c r="Q3320" s="20" t="str">
        <f t="shared" si="302"/>
        <v>22/09/2025</v>
      </c>
      <c r="R3320" s="13" t="str">
        <f t="shared" si="303"/>
        <v>09</v>
      </c>
      <c r="S3320" s="13" t="str">
        <f t="shared" si="304"/>
        <v>Mon</v>
      </c>
    </row>
    <row r="3321" spans="1:19" x14ac:dyDescent="0.25">
      <c r="A3321" s="56">
        <v>45922.189131944448</v>
      </c>
      <c r="B3321" s="57">
        <v>444915736</v>
      </c>
      <c r="C3321" s="58" t="s">
        <v>36</v>
      </c>
      <c r="D3321" s="58" t="s">
        <v>38</v>
      </c>
      <c r="E3321" s="58" t="s">
        <v>45</v>
      </c>
      <c r="F3321" s="58" t="s">
        <v>119</v>
      </c>
      <c r="G3321" s="59">
        <v>3690.67</v>
      </c>
      <c r="H3321" s="57">
        <v>444126006</v>
      </c>
      <c r="I3321" s="59">
        <v>0</v>
      </c>
      <c r="J3321" s="59">
        <v>0</v>
      </c>
      <c r="K3321" s="59">
        <v>0</v>
      </c>
      <c r="L3321" s="59">
        <v>0</v>
      </c>
      <c r="M3321" s="59">
        <v>9891.43</v>
      </c>
      <c r="N3321" s="58" t="s">
        <v>2056</v>
      </c>
      <c r="O3321" s="14">
        <f t="shared" si="300"/>
        <v>45922.189131944448</v>
      </c>
      <c r="P3321" s="19">
        <f t="shared" si="301"/>
        <v>45922.397465277783</v>
      </c>
      <c r="Q3321" s="20" t="str">
        <f t="shared" si="302"/>
        <v>22/09/2025</v>
      </c>
      <c r="R3321" s="13" t="str">
        <f t="shared" si="303"/>
        <v>09</v>
      </c>
      <c r="S3321" s="13" t="str">
        <f t="shared" si="304"/>
        <v>Mon</v>
      </c>
    </row>
    <row r="3322" spans="1:19" x14ac:dyDescent="0.25">
      <c r="A3322" s="60">
        <v>45922.189131944448</v>
      </c>
      <c r="B3322" s="61">
        <v>444915737</v>
      </c>
      <c r="C3322" s="62" t="s">
        <v>36</v>
      </c>
      <c r="D3322" s="62" t="s">
        <v>38</v>
      </c>
      <c r="E3322" s="62" t="s">
        <v>45</v>
      </c>
      <c r="F3322" s="62" t="s">
        <v>119</v>
      </c>
      <c r="G3322" s="63">
        <v>3690.63</v>
      </c>
      <c r="H3322" s="61">
        <v>444126007</v>
      </c>
      <c r="I3322" s="63">
        <v>0</v>
      </c>
      <c r="J3322" s="63">
        <v>0</v>
      </c>
      <c r="K3322" s="63">
        <v>0</v>
      </c>
      <c r="L3322" s="63">
        <v>0</v>
      </c>
      <c r="M3322" s="63">
        <v>9891.43</v>
      </c>
      <c r="N3322" s="62" t="s">
        <v>52</v>
      </c>
      <c r="O3322" s="14">
        <f t="shared" si="300"/>
        <v>45922.189131944448</v>
      </c>
      <c r="P3322" s="19">
        <f t="shared" si="301"/>
        <v>45922.397465277783</v>
      </c>
      <c r="Q3322" s="20" t="str">
        <f t="shared" si="302"/>
        <v>22/09/2025</v>
      </c>
      <c r="R3322" s="13" t="str">
        <f t="shared" si="303"/>
        <v>09</v>
      </c>
      <c r="S3322" s="13" t="str">
        <f t="shared" si="304"/>
        <v>Mon</v>
      </c>
    </row>
    <row r="3323" spans="1:19" x14ac:dyDescent="0.25">
      <c r="A3323" s="56">
        <v>45922.189131944448</v>
      </c>
      <c r="B3323" s="57">
        <v>444915739</v>
      </c>
      <c r="C3323" s="58" t="s">
        <v>36</v>
      </c>
      <c r="D3323" s="58" t="s">
        <v>38</v>
      </c>
      <c r="E3323" s="58" t="s">
        <v>45</v>
      </c>
      <c r="F3323" s="58" t="s">
        <v>119</v>
      </c>
      <c r="G3323" s="59">
        <v>3690.63</v>
      </c>
      <c r="H3323" s="57">
        <v>444126009</v>
      </c>
      <c r="I3323" s="59">
        <v>0</v>
      </c>
      <c r="J3323" s="59">
        <v>0</v>
      </c>
      <c r="K3323" s="59">
        <v>0</v>
      </c>
      <c r="L3323" s="59">
        <v>0</v>
      </c>
      <c r="M3323" s="59">
        <v>9891.43</v>
      </c>
      <c r="N3323" s="58" t="s">
        <v>47</v>
      </c>
      <c r="O3323" s="14">
        <f t="shared" si="300"/>
        <v>45922.189131944448</v>
      </c>
      <c r="P3323" s="19">
        <f t="shared" si="301"/>
        <v>45922.397465277783</v>
      </c>
      <c r="Q3323" s="20" t="str">
        <f t="shared" si="302"/>
        <v>22/09/2025</v>
      </c>
      <c r="R3323" s="13" t="str">
        <f t="shared" si="303"/>
        <v>09</v>
      </c>
      <c r="S3323" s="13" t="str">
        <f t="shared" si="304"/>
        <v>Mon</v>
      </c>
    </row>
    <row r="3324" spans="1:19" x14ac:dyDescent="0.25">
      <c r="A3324" s="60">
        <v>45922.189722222225</v>
      </c>
      <c r="B3324" s="61">
        <v>444916171</v>
      </c>
      <c r="C3324" s="62" t="s">
        <v>36</v>
      </c>
      <c r="D3324" s="62" t="s">
        <v>37</v>
      </c>
      <c r="E3324" s="62" t="s">
        <v>46</v>
      </c>
      <c r="F3324" s="62" t="s">
        <v>119</v>
      </c>
      <c r="G3324" s="63">
        <v>3692.38</v>
      </c>
      <c r="H3324" s="61">
        <v>444126438</v>
      </c>
      <c r="I3324" s="63">
        <v>0</v>
      </c>
      <c r="J3324" s="63">
        <v>0</v>
      </c>
      <c r="K3324" s="63">
        <v>0</v>
      </c>
      <c r="L3324" s="63">
        <v>-1.5</v>
      </c>
      <c r="M3324" s="63">
        <v>9889.93</v>
      </c>
      <c r="N3324" s="62" t="s">
        <v>2342</v>
      </c>
      <c r="O3324" s="14">
        <f t="shared" si="300"/>
        <v>45922.189722222225</v>
      </c>
      <c r="P3324" s="19">
        <f t="shared" si="301"/>
        <v>45922.398055555561</v>
      </c>
      <c r="Q3324" s="20" t="str">
        <f t="shared" si="302"/>
        <v>22/09/2025</v>
      </c>
      <c r="R3324" s="13" t="str">
        <f t="shared" si="303"/>
        <v>09</v>
      </c>
      <c r="S3324" s="13" t="str">
        <f t="shared" si="304"/>
        <v>Mon</v>
      </c>
    </row>
    <row r="3325" spans="1:19" x14ac:dyDescent="0.25">
      <c r="A3325" s="56">
        <v>45922.190023148149</v>
      </c>
      <c r="B3325" s="57">
        <v>444916513</v>
      </c>
      <c r="C3325" s="58" t="s">
        <v>36</v>
      </c>
      <c r="D3325" s="58" t="s">
        <v>37</v>
      </c>
      <c r="E3325" s="58" t="s">
        <v>46</v>
      </c>
      <c r="F3325" s="58" t="s">
        <v>119</v>
      </c>
      <c r="G3325" s="59">
        <v>3693.16</v>
      </c>
      <c r="H3325" s="57">
        <v>444126783</v>
      </c>
      <c r="I3325" s="59">
        <v>0</v>
      </c>
      <c r="J3325" s="59">
        <v>0</v>
      </c>
      <c r="K3325" s="59">
        <v>0</v>
      </c>
      <c r="L3325" s="59">
        <v>-2.29</v>
      </c>
      <c r="M3325" s="59">
        <v>9887.64</v>
      </c>
      <c r="N3325" s="58" t="s">
        <v>2352</v>
      </c>
      <c r="O3325" s="14">
        <f t="shared" si="300"/>
        <v>45922.190023148149</v>
      </c>
      <c r="P3325" s="19">
        <f t="shared" si="301"/>
        <v>45922.398356481484</v>
      </c>
      <c r="Q3325" s="20" t="str">
        <f t="shared" si="302"/>
        <v>22/09/2025</v>
      </c>
      <c r="R3325" s="13" t="str">
        <f t="shared" si="303"/>
        <v>09</v>
      </c>
      <c r="S3325" s="13" t="str">
        <f t="shared" si="304"/>
        <v>Mon</v>
      </c>
    </row>
    <row r="3326" spans="1:19" x14ac:dyDescent="0.25">
      <c r="A3326" s="60">
        <v>45922.190023148149</v>
      </c>
      <c r="B3326" s="61">
        <v>444916516</v>
      </c>
      <c r="C3326" s="62" t="s">
        <v>36</v>
      </c>
      <c r="D3326" s="62" t="s">
        <v>37</v>
      </c>
      <c r="E3326" s="62" t="s">
        <v>46</v>
      </c>
      <c r="F3326" s="62" t="s">
        <v>119</v>
      </c>
      <c r="G3326" s="63">
        <v>3693.16</v>
      </c>
      <c r="H3326" s="61">
        <v>444126784</v>
      </c>
      <c r="I3326" s="63">
        <v>0</v>
      </c>
      <c r="J3326" s="63">
        <v>0</v>
      </c>
      <c r="K3326" s="63">
        <v>0</v>
      </c>
      <c r="L3326" s="63">
        <v>-2.4300000000000002</v>
      </c>
      <c r="M3326" s="63">
        <v>9885.2099999999991</v>
      </c>
      <c r="N3326" s="62" t="s">
        <v>2352</v>
      </c>
      <c r="O3326" s="14">
        <f t="shared" si="300"/>
        <v>45922.190023148149</v>
      </c>
      <c r="P3326" s="19">
        <f t="shared" si="301"/>
        <v>45922.398356481484</v>
      </c>
      <c r="Q3326" s="20" t="str">
        <f t="shared" si="302"/>
        <v>22/09/2025</v>
      </c>
      <c r="R3326" s="13" t="str">
        <f t="shared" si="303"/>
        <v>09</v>
      </c>
      <c r="S3326" s="13" t="str">
        <f t="shared" si="304"/>
        <v>Mon</v>
      </c>
    </row>
    <row r="3327" spans="1:19" x14ac:dyDescent="0.25">
      <c r="A3327" s="56">
        <v>45922.190046296295</v>
      </c>
      <c r="B3327" s="57">
        <v>444916543</v>
      </c>
      <c r="C3327" s="58" t="s">
        <v>36</v>
      </c>
      <c r="D3327" s="58" t="s">
        <v>37</v>
      </c>
      <c r="E3327" s="58" t="s">
        <v>46</v>
      </c>
      <c r="F3327" s="58" t="s">
        <v>119</v>
      </c>
      <c r="G3327" s="59">
        <v>3693.47</v>
      </c>
      <c r="H3327" s="57">
        <v>444126813</v>
      </c>
      <c r="I3327" s="59">
        <v>0</v>
      </c>
      <c r="J3327" s="59">
        <v>0</v>
      </c>
      <c r="K3327" s="59">
        <v>0</v>
      </c>
      <c r="L3327" s="59">
        <v>-3.04</v>
      </c>
      <c r="M3327" s="59">
        <v>9882.17</v>
      </c>
      <c r="N3327" s="58" t="s">
        <v>2353</v>
      </c>
      <c r="O3327" s="14">
        <f t="shared" si="300"/>
        <v>45922.190046296295</v>
      </c>
      <c r="P3327" s="19">
        <f t="shared" si="301"/>
        <v>45922.398379629631</v>
      </c>
      <c r="Q3327" s="20" t="str">
        <f t="shared" si="302"/>
        <v>22/09/2025</v>
      </c>
      <c r="R3327" s="13" t="str">
        <f t="shared" si="303"/>
        <v>09</v>
      </c>
      <c r="S3327" s="13" t="str">
        <f t="shared" si="304"/>
        <v>Mon</v>
      </c>
    </row>
    <row r="3328" spans="1:19" x14ac:dyDescent="0.25">
      <c r="A3328" s="60">
        <v>45922.190046296295</v>
      </c>
      <c r="B3328" s="61">
        <v>444916544</v>
      </c>
      <c r="C3328" s="62" t="s">
        <v>36</v>
      </c>
      <c r="D3328" s="62" t="s">
        <v>37</v>
      </c>
      <c r="E3328" s="62" t="s">
        <v>46</v>
      </c>
      <c r="F3328" s="62" t="s">
        <v>119</v>
      </c>
      <c r="G3328" s="63">
        <v>3693.47</v>
      </c>
      <c r="H3328" s="61">
        <v>444126814</v>
      </c>
      <c r="I3328" s="63">
        <v>0</v>
      </c>
      <c r="J3328" s="63">
        <v>0</v>
      </c>
      <c r="K3328" s="63">
        <v>0</v>
      </c>
      <c r="L3328" s="63">
        <v>-2.58</v>
      </c>
      <c r="M3328" s="63">
        <v>9879.59</v>
      </c>
      <c r="N3328" s="62" t="s">
        <v>2354</v>
      </c>
      <c r="O3328" s="14">
        <f t="shared" si="300"/>
        <v>45922.190046296295</v>
      </c>
      <c r="P3328" s="19">
        <f t="shared" si="301"/>
        <v>45922.398379629631</v>
      </c>
      <c r="Q3328" s="20" t="str">
        <f t="shared" si="302"/>
        <v>22/09/2025</v>
      </c>
      <c r="R3328" s="13" t="str">
        <f t="shared" si="303"/>
        <v>09</v>
      </c>
      <c r="S3328" s="13" t="str">
        <f t="shared" si="304"/>
        <v>Mon</v>
      </c>
    </row>
    <row r="3329" spans="1:19" x14ac:dyDescent="0.25">
      <c r="A3329" s="56">
        <v>45922.190266203703</v>
      </c>
      <c r="B3329" s="57">
        <v>444916826</v>
      </c>
      <c r="C3329" s="58" t="s">
        <v>36</v>
      </c>
      <c r="D3329" s="58" t="s">
        <v>37</v>
      </c>
      <c r="E3329" s="58" t="s">
        <v>45</v>
      </c>
      <c r="F3329" s="58" t="s">
        <v>119</v>
      </c>
      <c r="G3329" s="59">
        <v>3692.55</v>
      </c>
      <c r="H3329" s="57">
        <v>444127101</v>
      </c>
      <c r="I3329" s="59">
        <v>0</v>
      </c>
      <c r="J3329" s="59">
        <v>0</v>
      </c>
      <c r="K3329" s="59">
        <v>0</v>
      </c>
      <c r="L3329" s="59">
        <v>0</v>
      </c>
      <c r="M3329" s="59">
        <v>9879.59</v>
      </c>
      <c r="N3329" s="58" t="s">
        <v>75</v>
      </c>
      <c r="O3329" s="14">
        <f t="shared" si="300"/>
        <v>45922.190266203703</v>
      </c>
      <c r="P3329" s="19">
        <f t="shared" si="301"/>
        <v>45922.398599537039</v>
      </c>
      <c r="Q3329" s="20" t="str">
        <f t="shared" si="302"/>
        <v>22/09/2025</v>
      </c>
      <c r="R3329" s="13" t="str">
        <f t="shared" si="303"/>
        <v>09</v>
      </c>
      <c r="S3329" s="13" t="str">
        <f t="shared" si="304"/>
        <v>Mon</v>
      </c>
    </row>
    <row r="3330" spans="1:19" x14ac:dyDescent="0.25">
      <c r="A3330" s="60">
        <v>45922.19027777778</v>
      </c>
      <c r="B3330" s="61">
        <v>444916835</v>
      </c>
      <c r="C3330" s="62" t="s">
        <v>36</v>
      </c>
      <c r="D3330" s="62" t="s">
        <v>37</v>
      </c>
      <c r="E3330" s="62" t="s">
        <v>45</v>
      </c>
      <c r="F3330" s="62" t="s">
        <v>119</v>
      </c>
      <c r="G3330" s="63">
        <v>3692.1</v>
      </c>
      <c r="H3330" s="61">
        <v>444127111</v>
      </c>
      <c r="I3330" s="63">
        <v>0</v>
      </c>
      <c r="J3330" s="63">
        <v>0</v>
      </c>
      <c r="K3330" s="63">
        <v>0</v>
      </c>
      <c r="L3330" s="63">
        <v>0</v>
      </c>
      <c r="M3330" s="63">
        <v>9879.59</v>
      </c>
      <c r="N3330" s="62" t="s">
        <v>76</v>
      </c>
      <c r="O3330" s="14">
        <f t="shared" si="300"/>
        <v>45922.19027777778</v>
      </c>
      <c r="P3330" s="19">
        <f t="shared" si="301"/>
        <v>45922.398611111115</v>
      </c>
      <c r="Q3330" s="20" t="str">
        <f t="shared" si="302"/>
        <v>22/09/2025</v>
      </c>
      <c r="R3330" s="13" t="str">
        <f t="shared" si="303"/>
        <v>09</v>
      </c>
      <c r="S3330" s="13" t="str">
        <f t="shared" si="304"/>
        <v>Mon</v>
      </c>
    </row>
    <row r="3331" spans="1:19" x14ac:dyDescent="0.25">
      <c r="A3331" s="56">
        <v>45922.194120370368</v>
      </c>
      <c r="B3331" s="57">
        <v>444918901</v>
      </c>
      <c r="C3331" s="58" t="s">
        <v>36</v>
      </c>
      <c r="D3331" s="58" t="s">
        <v>38</v>
      </c>
      <c r="E3331" s="58" t="s">
        <v>46</v>
      </c>
      <c r="F3331" s="58" t="s">
        <v>119</v>
      </c>
      <c r="G3331" s="59">
        <v>3689.58</v>
      </c>
      <c r="H3331" s="57">
        <v>444129170</v>
      </c>
      <c r="I3331" s="59">
        <v>0</v>
      </c>
      <c r="J3331" s="59">
        <v>0</v>
      </c>
      <c r="K3331" s="59">
        <v>0</v>
      </c>
      <c r="L3331" s="59">
        <v>-2.97</v>
      </c>
      <c r="M3331" s="59">
        <v>9876.6200000000008</v>
      </c>
      <c r="N3331" s="58" t="s">
        <v>2050</v>
      </c>
      <c r="O3331" s="14">
        <f t="shared" si="300"/>
        <v>45922.194120370368</v>
      </c>
      <c r="P3331" s="19">
        <f t="shared" si="301"/>
        <v>45922.402453703704</v>
      </c>
      <c r="Q3331" s="20" t="str">
        <f t="shared" si="302"/>
        <v>22/09/2025</v>
      </c>
      <c r="R3331" s="13" t="str">
        <f t="shared" si="303"/>
        <v>09</v>
      </c>
      <c r="S3331" s="13" t="str">
        <f t="shared" si="304"/>
        <v>Mon</v>
      </c>
    </row>
    <row r="3332" spans="1:19" x14ac:dyDescent="0.25">
      <c r="A3332" s="60">
        <v>45922.195150462961</v>
      </c>
      <c r="B3332" s="61">
        <v>444919470</v>
      </c>
      <c r="C3332" s="62" t="s">
        <v>36</v>
      </c>
      <c r="D3332" s="62" t="s">
        <v>38</v>
      </c>
      <c r="E3332" s="62" t="s">
        <v>46</v>
      </c>
      <c r="F3332" s="62" t="s">
        <v>119</v>
      </c>
      <c r="G3332" s="63">
        <v>3689.07</v>
      </c>
      <c r="H3332" s="61">
        <v>444129754</v>
      </c>
      <c r="I3332" s="63">
        <v>0</v>
      </c>
      <c r="J3332" s="63">
        <v>0</v>
      </c>
      <c r="K3332" s="63">
        <v>0</v>
      </c>
      <c r="L3332" s="63">
        <v>-3.03</v>
      </c>
      <c r="M3332" s="63">
        <v>9873.59</v>
      </c>
      <c r="N3332" s="62" t="s">
        <v>2355</v>
      </c>
      <c r="O3332" s="14">
        <f t="shared" si="300"/>
        <v>45922.195150462961</v>
      </c>
      <c r="P3332" s="19">
        <f t="shared" si="301"/>
        <v>45922.403483796297</v>
      </c>
      <c r="Q3332" s="20" t="str">
        <f t="shared" si="302"/>
        <v>22/09/2025</v>
      </c>
      <c r="R3332" s="13" t="str">
        <f t="shared" si="303"/>
        <v>09</v>
      </c>
      <c r="S3332" s="13" t="str">
        <f t="shared" si="304"/>
        <v>Mon</v>
      </c>
    </row>
    <row r="3333" spans="1:19" x14ac:dyDescent="0.25">
      <c r="A3333" s="56">
        <v>45922.195150462961</v>
      </c>
      <c r="B3333" s="57">
        <v>444919471</v>
      </c>
      <c r="C3333" s="58" t="s">
        <v>36</v>
      </c>
      <c r="D3333" s="58" t="s">
        <v>37</v>
      </c>
      <c r="E3333" s="58" t="s">
        <v>46</v>
      </c>
      <c r="F3333" s="58" t="s">
        <v>119</v>
      </c>
      <c r="G3333" s="59">
        <v>3689.29</v>
      </c>
      <c r="H3333" s="57">
        <v>444129755</v>
      </c>
      <c r="I3333" s="59">
        <v>0</v>
      </c>
      <c r="J3333" s="59">
        <v>0</v>
      </c>
      <c r="K3333" s="59">
        <v>0</v>
      </c>
      <c r="L3333" s="59">
        <v>1.59</v>
      </c>
      <c r="M3333" s="59">
        <v>9875.18</v>
      </c>
      <c r="N3333" s="58" t="s">
        <v>2356</v>
      </c>
      <c r="O3333" s="14">
        <f t="shared" si="300"/>
        <v>45922.195150462961</v>
      </c>
      <c r="P3333" s="19">
        <f t="shared" si="301"/>
        <v>45922.403483796297</v>
      </c>
      <c r="Q3333" s="20" t="str">
        <f t="shared" si="302"/>
        <v>22/09/2025</v>
      </c>
      <c r="R3333" s="13" t="str">
        <f t="shared" si="303"/>
        <v>09</v>
      </c>
      <c r="S3333" s="13" t="str">
        <f t="shared" si="304"/>
        <v>Mon</v>
      </c>
    </row>
    <row r="3334" spans="1:19" x14ac:dyDescent="0.25">
      <c r="A3334" s="60">
        <v>45922.195150462961</v>
      </c>
      <c r="B3334" s="61">
        <v>444919472</v>
      </c>
      <c r="C3334" s="62" t="s">
        <v>36</v>
      </c>
      <c r="D3334" s="62" t="s">
        <v>37</v>
      </c>
      <c r="E3334" s="62" t="s">
        <v>46</v>
      </c>
      <c r="F3334" s="62" t="s">
        <v>119</v>
      </c>
      <c r="G3334" s="63">
        <v>3689.29</v>
      </c>
      <c r="H3334" s="61">
        <v>444129756</v>
      </c>
      <c r="I3334" s="63">
        <v>0</v>
      </c>
      <c r="J3334" s="63">
        <v>0</v>
      </c>
      <c r="K3334" s="63">
        <v>0</v>
      </c>
      <c r="L3334" s="63">
        <v>1.6</v>
      </c>
      <c r="M3334" s="63">
        <v>9876.7800000000007</v>
      </c>
      <c r="N3334" s="62" t="s">
        <v>2356</v>
      </c>
      <c r="O3334" s="14">
        <f t="shared" si="300"/>
        <v>45922.195150462961</v>
      </c>
      <c r="P3334" s="19">
        <f t="shared" si="301"/>
        <v>45922.403483796297</v>
      </c>
      <c r="Q3334" s="20" t="str">
        <f t="shared" si="302"/>
        <v>22/09/2025</v>
      </c>
      <c r="R3334" s="13" t="str">
        <f t="shared" si="303"/>
        <v>09</v>
      </c>
      <c r="S3334" s="13" t="str">
        <f t="shared" si="304"/>
        <v>Mon</v>
      </c>
    </row>
    <row r="3335" spans="1:19" x14ac:dyDescent="0.25">
      <c r="A3335" s="56">
        <v>45922.195150462961</v>
      </c>
      <c r="B3335" s="57">
        <v>444919473</v>
      </c>
      <c r="C3335" s="58" t="s">
        <v>36</v>
      </c>
      <c r="D3335" s="58" t="s">
        <v>37</v>
      </c>
      <c r="E3335" s="58" t="s">
        <v>46</v>
      </c>
      <c r="F3335" s="58" t="s">
        <v>119</v>
      </c>
      <c r="G3335" s="59">
        <v>3689.29</v>
      </c>
      <c r="H3335" s="57">
        <v>444129757</v>
      </c>
      <c r="I3335" s="59">
        <v>0</v>
      </c>
      <c r="J3335" s="59">
        <v>0</v>
      </c>
      <c r="K3335" s="59">
        <v>0</v>
      </c>
      <c r="L3335" s="59">
        <v>1.38</v>
      </c>
      <c r="M3335" s="59">
        <v>9878.16</v>
      </c>
      <c r="N3335" s="58" t="s">
        <v>2356</v>
      </c>
      <c r="O3335" s="14">
        <f t="shared" si="300"/>
        <v>45922.195150462961</v>
      </c>
      <c r="P3335" s="19">
        <f t="shared" si="301"/>
        <v>45922.403483796297</v>
      </c>
      <c r="Q3335" s="20" t="str">
        <f t="shared" si="302"/>
        <v>22/09/2025</v>
      </c>
      <c r="R3335" s="13" t="str">
        <f t="shared" si="303"/>
        <v>09</v>
      </c>
      <c r="S3335" s="13" t="str">
        <f t="shared" si="304"/>
        <v>Mon</v>
      </c>
    </row>
    <row r="3336" spans="1:19" x14ac:dyDescent="0.25">
      <c r="A3336" s="60">
        <v>45922.195393518516</v>
      </c>
      <c r="B3336" s="61">
        <v>444919631</v>
      </c>
      <c r="C3336" s="62" t="s">
        <v>36</v>
      </c>
      <c r="D3336" s="62" t="s">
        <v>37</v>
      </c>
      <c r="E3336" s="62" t="s">
        <v>46</v>
      </c>
      <c r="F3336" s="62" t="s">
        <v>119</v>
      </c>
      <c r="G3336" s="63">
        <v>3688.83</v>
      </c>
      <c r="H3336" s="61">
        <v>444129910</v>
      </c>
      <c r="I3336" s="63">
        <v>0</v>
      </c>
      <c r="J3336" s="63">
        <v>0</v>
      </c>
      <c r="K3336" s="63">
        <v>0</v>
      </c>
      <c r="L3336" s="63">
        <v>2.0499999999999998</v>
      </c>
      <c r="M3336" s="63">
        <v>9880.2099999999991</v>
      </c>
      <c r="N3336" s="62" t="s">
        <v>2357</v>
      </c>
      <c r="O3336" s="14">
        <f t="shared" si="300"/>
        <v>45922.195393518516</v>
      </c>
      <c r="P3336" s="19">
        <f t="shared" si="301"/>
        <v>45922.403726851851</v>
      </c>
      <c r="Q3336" s="20" t="str">
        <f t="shared" si="302"/>
        <v>22/09/2025</v>
      </c>
      <c r="R3336" s="13" t="str">
        <f t="shared" si="303"/>
        <v>09</v>
      </c>
      <c r="S3336" s="13" t="str">
        <f t="shared" si="304"/>
        <v>Mon</v>
      </c>
    </row>
    <row r="3337" spans="1:19" x14ac:dyDescent="0.25">
      <c r="A3337" s="56">
        <v>45922.195416666669</v>
      </c>
      <c r="B3337" s="57">
        <v>444919656</v>
      </c>
      <c r="C3337" s="58" t="s">
        <v>36</v>
      </c>
      <c r="D3337" s="58" t="s">
        <v>38</v>
      </c>
      <c r="E3337" s="58" t="s">
        <v>46</v>
      </c>
      <c r="F3337" s="58" t="s">
        <v>119</v>
      </c>
      <c r="G3337" s="59">
        <v>3688.47</v>
      </c>
      <c r="H3337" s="57">
        <v>444129932</v>
      </c>
      <c r="I3337" s="59">
        <v>0</v>
      </c>
      <c r="J3337" s="59">
        <v>0</v>
      </c>
      <c r="K3337" s="59">
        <v>0</v>
      </c>
      <c r="L3337" s="59">
        <v>-3.09</v>
      </c>
      <c r="M3337" s="59">
        <v>9877.1200000000008</v>
      </c>
      <c r="N3337" s="58" t="s">
        <v>2069</v>
      </c>
      <c r="O3337" s="14">
        <f t="shared" si="300"/>
        <v>45922.195416666669</v>
      </c>
      <c r="P3337" s="19">
        <f t="shared" si="301"/>
        <v>45922.403750000005</v>
      </c>
      <c r="Q3337" s="20" t="str">
        <f t="shared" si="302"/>
        <v>22/09/2025</v>
      </c>
      <c r="R3337" s="13" t="str">
        <f t="shared" si="303"/>
        <v>09</v>
      </c>
      <c r="S3337" s="13" t="str">
        <f t="shared" si="304"/>
        <v>Mon</v>
      </c>
    </row>
    <row r="3338" spans="1:19" x14ac:dyDescent="0.25">
      <c r="A3338" s="60">
        <v>45922.196018518516</v>
      </c>
      <c r="B3338" s="61">
        <v>444919990</v>
      </c>
      <c r="C3338" s="62" t="s">
        <v>36</v>
      </c>
      <c r="D3338" s="62" t="s">
        <v>37</v>
      </c>
      <c r="E3338" s="62" t="s">
        <v>46</v>
      </c>
      <c r="F3338" s="62" t="s">
        <v>119</v>
      </c>
      <c r="G3338" s="63">
        <v>3689.24</v>
      </c>
      <c r="H3338" s="61">
        <v>444130277</v>
      </c>
      <c r="I3338" s="63">
        <v>0</v>
      </c>
      <c r="J3338" s="63">
        <v>0</v>
      </c>
      <c r="K3338" s="63">
        <v>0</v>
      </c>
      <c r="L3338" s="63">
        <v>2.3199999999999998</v>
      </c>
      <c r="M3338" s="63">
        <v>9879.44</v>
      </c>
      <c r="N3338" s="62" t="s">
        <v>2355</v>
      </c>
      <c r="O3338" s="14">
        <f t="shared" si="300"/>
        <v>45922.196018518516</v>
      </c>
      <c r="P3338" s="19">
        <f t="shared" si="301"/>
        <v>45922.404351851852</v>
      </c>
      <c r="Q3338" s="20" t="str">
        <f t="shared" si="302"/>
        <v>22/09/2025</v>
      </c>
      <c r="R3338" s="13" t="str">
        <f t="shared" si="303"/>
        <v>09</v>
      </c>
      <c r="S3338" s="13" t="str">
        <f t="shared" si="304"/>
        <v>Mon</v>
      </c>
    </row>
    <row r="3339" spans="1:19" x14ac:dyDescent="0.25">
      <c r="A3339" s="56">
        <v>45922.196053240739</v>
      </c>
      <c r="B3339" s="57">
        <v>444920000</v>
      </c>
      <c r="C3339" s="58" t="s">
        <v>36</v>
      </c>
      <c r="D3339" s="58" t="s">
        <v>38</v>
      </c>
      <c r="E3339" s="58" t="s">
        <v>45</v>
      </c>
      <c r="F3339" s="58" t="s">
        <v>119</v>
      </c>
      <c r="G3339" s="59">
        <v>3689.49</v>
      </c>
      <c r="H3339" s="57">
        <v>444130289</v>
      </c>
      <c r="I3339" s="59">
        <v>0</v>
      </c>
      <c r="J3339" s="59">
        <v>0</v>
      </c>
      <c r="K3339" s="59">
        <v>0</v>
      </c>
      <c r="L3339" s="59">
        <v>0</v>
      </c>
      <c r="M3339" s="59">
        <v>9879.44</v>
      </c>
      <c r="N3339" s="58" t="s">
        <v>1384</v>
      </c>
      <c r="O3339" s="14">
        <f t="shared" si="300"/>
        <v>45922.196053240739</v>
      </c>
      <c r="P3339" s="19">
        <f t="shared" si="301"/>
        <v>45922.404386574075</v>
      </c>
      <c r="Q3339" s="20" t="str">
        <f t="shared" si="302"/>
        <v>22/09/2025</v>
      </c>
      <c r="R3339" s="13" t="str">
        <f t="shared" si="303"/>
        <v>09</v>
      </c>
      <c r="S3339" s="13" t="str">
        <f t="shared" si="304"/>
        <v>Mon</v>
      </c>
    </row>
    <row r="3340" spans="1:19" x14ac:dyDescent="0.25">
      <c r="A3340" s="60">
        <v>45922.196053240739</v>
      </c>
      <c r="B3340" s="61">
        <v>444920001</v>
      </c>
      <c r="C3340" s="62" t="s">
        <v>36</v>
      </c>
      <c r="D3340" s="62" t="s">
        <v>38</v>
      </c>
      <c r="E3340" s="62" t="s">
        <v>45</v>
      </c>
      <c r="F3340" s="62" t="s">
        <v>119</v>
      </c>
      <c r="G3340" s="63">
        <v>3689.49</v>
      </c>
      <c r="H3340" s="61">
        <v>444130290</v>
      </c>
      <c r="I3340" s="63">
        <v>0</v>
      </c>
      <c r="J3340" s="63">
        <v>0</v>
      </c>
      <c r="K3340" s="63">
        <v>0</v>
      </c>
      <c r="L3340" s="63">
        <v>0</v>
      </c>
      <c r="M3340" s="63">
        <v>9879.44</v>
      </c>
      <c r="N3340" s="62" t="s">
        <v>118</v>
      </c>
      <c r="O3340" s="14">
        <f t="shared" si="300"/>
        <v>45922.196053240739</v>
      </c>
      <c r="P3340" s="19">
        <f t="shared" si="301"/>
        <v>45922.404386574075</v>
      </c>
      <c r="Q3340" s="20" t="str">
        <f t="shared" si="302"/>
        <v>22/09/2025</v>
      </c>
      <c r="R3340" s="13" t="str">
        <f t="shared" si="303"/>
        <v>09</v>
      </c>
      <c r="S3340" s="13" t="str">
        <f t="shared" si="304"/>
        <v>Mon</v>
      </c>
    </row>
    <row r="3341" spans="1:19" x14ac:dyDescent="0.25">
      <c r="A3341" s="56">
        <v>45922.196053240739</v>
      </c>
      <c r="B3341" s="57">
        <v>444920003</v>
      </c>
      <c r="C3341" s="58" t="s">
        <v>36</v>
      </c>
      <c r="D3341" s="58" t="s">
        <v>38</v>
      </c>
      <c r="E3341" s="58" t="s">
        <v>45</v>
      </c>
      <c r="F3341" s="58" t="s">
        <v>119</v>
      </c>
      <c r="G3341" s="59">
        <v>3689.49</v>
      </c>
      <c r="H3341" s="57">
        <v>444130292</v>
      </c>
      <c r="I3341" s="59">
        <v>0</v>
      </c>
      <c r="J3341" s="59">
        <v>0</v>
      </c>
      <c r="K3341" s="59">
        <v>0</v>
      </c>
      <c r="L3341" s="59">
        <v>0</v>
      </c>
      <c r="M3341" s="59">
        <v>9879.44</v>
      </c>
      <c r="N3341" s="58" t="s">
        <v>115</v>
      </c>
      <c r="O3341" s="14">
        <f t="shared" si="300"/>
        <v>45922.196053240739</v>
      </c>
      <c r="P3341" s="19">
        <f t="shared" si="301"/>
        <v>45922.404386574075</v>
      </c>
      <c r="Q3341" s="20" t="str">
        <f t="shared" si="302"/>
        <v>22/09/2025</v>
      </c>
      <c r="R3341" s="13" t="str">
        <f t="shared" si="303"/>
        <v>09</v>
      </c>
      <c r="S3341" s="13" t="str">
        <f t="shared" si="304"/>
        <v>Mon</v>
      </c>
    </row>
    <row r="3342" spans="1:19" x14ac:dyDescent="0.25">
      <c r="A3342" s="60">
        <v>45922.196631944447</v>
      </c>
      <c r="B3342" s="61">
        <v>444920250</v>
      </c>
      <c r="C3342" s="62" t="s">
        <v>36</v>
      </c>
      <c r="D3342" s="62" t="s">
        <v>38</v>
      </c>
      <c r="E3342" s="62" t="s">
        <v>45</v>
      </c>
      <c r="F3342" s="62" t="s">
        <v>119</v>
      </c>
      <c r="G3342" s="63">
        <v>3689.88</v>
      </c>
      <c r="H3342" s="61">
        <v>444130538</v>
      </c>
      <c r="I3342" s="63">
        <v>0</v>
      </c>
      <c r="J3342" s="63">
        <v>0</v>
      </c>
      <c r="K3342" s="63">
        <v>0</v>
      </c>
      <c r="L3342" s="63">
        <v>0</v>
      </c>
      <c r="M3342" s="63">
        <v>9879.44</v>
      </c>
      <c r="N3342" s="62" t="s">
        <v>1971</v>
      </c>
      <c r="O3342" s="14">
        <f t="shared" si="300"/>
        <v>45922.196631944447</v>
      </c>
      <c r="P3342" s="19">
        <f t="shared" si="301"/>
        <v>45922.404965277783</v>
      </c>
      <c r="Q3342" s="20" t="str">
        <f t="shared" si="302"/>
        <v>22/09/2025</v>
      </c>
      <c r="R3342" s="13" t="str">
        <f t="shared" si="303"/>
        <v>09</v>
      </c>
      <c r="S3342" s="13" t="str">
        <f t="shared" si="304"/>
        <v>Mon</v>
      </c>
    </row>
    <row r="3343" spans="1:19" x14ac:dyDescent="0.25">
      <c r="A3343" s="56">
        <v>45922.196631944447</v>
      </c>
      <c r="B3343" s="57">
        <v>444920252</v>
      </c>
      <c r="C3343" s="58" t="s">
        <v>36</v>
      </c>
      <c r="D3343" s="58" t="s">
        <v>38</v>
      </c>
      <c r="E3343" s="58" t="s">
        <v>45</v>
      </c>
      <c r="F3343" s="58" t="s">
        <v>119</v>
      </c>
      <c r="G3343" s="59">
        <v>3689.88</v>
      </c>
      <c r="H3343" s="57">
        <v>444130540</v>
      </c>
      <c r="I3343" s="59">
        <v>0</v>
      </c>
      <c r="J3343" s="59">
        <v>0</v>
      </c>
      <c r="K3343" s="59">
        <v>0</v>
      </c>
      <c r="L3343" s="59">
        <v>0</v>
      </c>
      <c r="M3343" s="59">
        <v>9879.44</v>
      </c>
      <c r="N3343" s="58" t="s">
        <v>2055</v>
      </c>
      <c r="O3343" s="14">
        <f t="shared" si="300"/>
        <v>45922.196631944447</v>
      </c>
      <c r="P3343" s="19">
        <f t="shared" si="301"/>
        <v>45922.404965277783</v>
      </c>
      <c r="Q3343" s="20" t="str">
        <f t="shared" si="302"/>
        <v>22/09/2025</v>
      </c>
      <c r="R3343" s="13" t="str">
        <f t="shared" si="303"/>
        <v>09</v>
      </c>
      <c r="S3343" s="13" t="str">
        <f t="shared" si="304"/>
        <v>Mon</v>
      </c>
    </row>
    <row r="3344" spans="1:19" x14ac:dyDescent="0.25">
      <c r="A3344" s="60">
        <v>45922.196631944447</v>
      </c>
      <c r="B3344" s="61">
        <v>444920254</v>
      </c>
      <c r="C3344" s="62" t="s">
        <v>36</v>
      </c>
      <c r="D3344" s="62" t="s">
        <v>38</v>
      </c>
      <c r="E3344" s="62" t="s">
        <v>45</v>
      </c>
      <c r="F3344" s="62" t="s">
        <v>119</v>
      </c>
      <c r="G3344" s="63">
        <v>3689.87</v>
      </c>
      <c r="H3344" s="61">
        <v>444130542</v>
      </c>
      <c r="I3344" s="63">
        <v>0</v>
      </c>
      <c r="J3344" s="63">
        <v>0</v>
      </c>
      <c r="K3344" s="63">
        <v>0</v>
      </c>
      <c r="L3344" s="63">
        <v>0</v>
      </c>
      <c r="M3344" s="63">
        <v>9879.44</v>
      </c>
      <c r="N3344" s="62" t="s">
        <v>2056</v>
      </c>
      <c r="O3344" s="14">
        <f t="shared" si="300"/>
        <v>45922.196631944447</v>
      </c>
      <c r="P3344" s="19">
        <f t="shared" si="301"/>
        <v>45922.404965277783</v>
      </c>
      <c r="Q3344" s="20" t="str">
        <f t="shared" si="302"/>
        <v>22/09/2025</v>
      </c>
      <c r="R3344" s="13" t="str">
        <f t="shared" si="303"/>
        <v>09</v>
      </c>
      <c r="S3344" s="13" t="str">
        <f t="shared" si="304"/>
        <v>Mon</v>
      </c>
    </row>
    <row r="3345" spans="1:19" x14ac:dyDescent="0.25">
      <c r="A3345" s="56">
        <v>45922.196631944447</v>
      </c>
      <c r="B3345" s="57">
        <v>444920256</v>
      </c>
      <c r="C3345" s="58" t="s">
        <v>36</v>
      </c>
      <c r="D3345" s="58" t="s">
        <v>38</v>
      </c>
      <c r="E3345" s="58" t="s">
        <v>45</v>
      </c>
      <c r="F3345" s="58" t="s">
        <v>119</v>
      </c>
      <c r="G3345" s="59">
        <v>3689.87</v>
      </c>
      <c r="H3345" s="57">
        <v>444130544</v>
      </c>
      <c r="I3345" s="59">
        <v>0</v>
      </c>
      <c r="J3345" s="59">
        <v>0</v>
      </c>
      <c r="K3345" s="59">
        <v>0</v>
      </c>
      <c r="L3345" s="59">
        <v>0</v>
      </c>
      <c r="M3345" s="59">
        <v>9879.44</v>
      </c>
      <c r="N3345" s="58" t="s">
        <v>1944</v>
      </c>
      <c r="O3345" s="14">
        <f t="shared" si="300"/>
        <v>45922.196631944447</v>
      </c>
      <c r="P3345" s="19">
        <f t="shared" si="301"/>
        <v>45922.404965277783</v>
      </c>
      <c r="Q3345" s="20" t="str">
        <f t="shared" si="302"/>
        <v>22/09/2025</v>
      </c>
      <c r="R3345" s="13" t="str">
        <f t="shared" si="303"/>
        <v>09</v>
      </c>
      <c r="S3345" s="13" t="str">
        <f t="shared" si="304"/>
        <v>Mon</v>
      </c>
    </row>
    <row r="3346" spans="1:19" x14ac:dyDescent="0.25">
      <c r="A3346" s="60">
        <v>45922.196643518517</v>
      </c>
      <c r="B3346" s="61">
        <v>444920258</v>
      </c>
      <c r="C3346" s="62" t="s">
        <v>36</v>
      </c>
      <c r="D3346" s="62" t="s">
        <v>38</v>
      </c>
      <c r="E3346" s="62" t="s">
        <v>45</v>
      </c>
      <c r="F3346" s="62" t="s">
        <v>119</v>
      </c>
      <c r="G3346" s="63">
        <v>3689.88</v>
      </c>
      <c r="H3346" s="61">
        <v>444130546</v>
      </c>
      <c r="I3346" s="63">
        <v>0</v>
      </c>
      <c r="J3346" s="63">
        <v>0</v>
      </c>
      <c r="K3346" s="63">
        <v>0</v>
      </c>
      <c r="L3346" s="63">
        <v>0</v>
      </c>
      <c r="M3346" s="63">
        <v>9879.44</v>
      </c>
      <c r="N3346" s="62" t="s">
        <v>48</v>
      </c>
      <c r="O3346" s="14">
        <f t="shared" si="300"/>
        <v>45922.196643518517</v>
      </c>
      <c r="P3346" s="19">
        <f t="shared" si="301"/>
        <v>45922.404976851853</v>
      </c>
      <c r="Q3346" s="20" t="str">
        <f t="shared" si="302"/>
        <v>22/09/2025</v>
      </c>
      <c r="R3346" s="13" t="str">
        <f t="shared" si="303"/>
        <v>09</v>
      </c>
      <c r="S3346" s="13" t="str">
        <f t="shared" si="304"/>
        <v>Mon</v>
      </c>
    </row>
    <row r="3347" spans="1:19" x14ac:dyDescent="0.25">
      <c r="A3347" s="56">
        <v>45922.196643518517</v>
      </c>
      <c r="B3347" s="57">
        <v>444920260</v>
      </c>
      <c r="C3347" s="58" t="s">
        <v>36</v>
      </c>
      <c r="D3347" s="58" t="s">
        <v>38</v>
      </c>
      <c r="E3347" s="58" t="s">
        <v>45</v>
      </c>
      <c r="F3347" s="58" t="s">
        <v>119</v>
      </c>
      <c r="G3347" s="59">
        <v>3689.88</v>
      </c>
      <c r="H3347" s="57">
        <v>444130548</v>
      </c>
      <c r="I3347" s="59">
        <v>0</v>
      </c>
      <c r="J3347" s="59">
        <v>0</v>
      </c>
      <c r="K3347" s="59">
        <v>0</v>
      </c>
      <c r="L3347" s="59">
        <v>0</v>
      </c>
      <c r="M3347" s="59">
        <v>9879.44</v>
      </c>
      <c r="N3347" s="58" t="s">
        <v>77</v>
      </c>
      <c r="O3347" s="14">
        <f t="shared" si="300"/>
        <v>45922.196643518517</v>
      </c>
      <c r="P3347" s="19">
        <f t="shared" si="301"/>
        <v>45922.404976851853</v>
      </c>
      <c r="Q3347" s="20" t="str">
        <f t="shared" si="302"/>
        <v>22/09/2025</v>
      </c>
      <c r="R3347" s="13" t="str">
        <f t="shared" si="303"/>
        <v>09</v>
      </c>
      <c r="S3347" s="13" t="str">
        <f t="shared" si="304"/>
        <v>Mon</v>
      </c>
    </row>
    <row r="3348" spans="1:19" x14ac:dyDescent="0.25">
      <c r="A3348" s="60">
        <v>45922.196666666663</v>
      </c>
      <c r="B3348" s="61">
        <v>444920268</v>
      </c>
      <c r="C3348" s="62" t="s">
        <v>36</v>
      </c>
      <c r="D3348" s="62" t="s">
        <v>37</v>
      </c>
      <c r="E3348" s="62" t="s">
        <v>46</v>
      </c>
      <c r="F3348" s="62" t="s">
        <v>119</v>
      </c>
      <c r="G3348" s="63">
        <v>3690.17</v>
      </c>
      <c r="H3348" s="61">
        <v>444130556</v>
      </c>
      <c r="I3348" s="63">
        <v>0</v>
      </c>
      <c r="J3348" s="63">
        <v>0</v>
      </c>
      <c r="K3348" s="63">
        <v>0</v>
      </c>
      <c r="L3348" s="63">
        <v>0.46</v>
      </c>
      <c r="M3348" s="63">
        <v>9879.9</v>
      </c>
      <c r="N3348" s="62" t="s">
        <v>2358</v>
      </c>
      <c r="O3348" s="14">
        <f t="shared" si="300"/>
        <v>45922.196666666663</v>
      </c>
      <c r="P3348" s="19">
        <f t="shared" si="301"/>
        <v>45922.404999999999</v>
      </c>
      <c r="Q3348" s="20" t="str">
        <f t="shared" si="302"/>
        <v>22/09/2025</v>
      </c>
      <c r="R3348" s="13" t="str">
        <f t="shared" si="303"/>
        <v>09</v>
      </c>
      <c r="S3348" s="13" t="str">
        <f t="shared" si="304"/>
        <v>Mon</v>
      </c>
    </row>
    <row r="3349" spans="1:19" x14ac:dyDescent="0.25">
      <c r="A3349" s="56">
        <v>45922.196666666663</v>
      </c>
      <c r="B3349" s="57">
        <v>444920269</v>
      </c>
      <c r="C3349" s="58" t="s">
        <v>36</v>
      </c>
      <c r="D3349" s="58" t="s">
        <v>37</v>
      </c>
      <c r="E3349" s="58" t="s">
        <v>46</v>
      </c>
      <c r="F3349" s="58" t="s">
        <v>119</v>
      </c>
      <c r="G3349" s="59">
        <v>3690.17</v>
      </c>
      <c r="H3349" s="57">
        <v>444130557</v>
      </c>
      <c r="I3349" s="59">
        <v>0</v>
      </c>
      <c r="J3349" s="59">
        <v>0</v>
      </c>
      <c r="K3349" s="59">
        <v>0</v>
      </c>
      <c r="L3349" s="59">
        <v>0.46</v>
      </c>
      <c r="M3349" s="59">
        <v>9880.36</v>
      </c>
      <c r="N3349" s="58" t="s">
        <v>2358</v>
      </c>
      <c r="O3349" s="14">
        <f t="shared" si="300"/>
        <v>45922.196666666663</v>
      </c>
      <c r="P3349" s="19">
        <f t="shared" si="301"/>
        <v>45922.404999999999</v>
      </c>
      <c r="Q3349" s="20" t="str">
        <f t="shared" si="302"/>
        <v>22/09/2025</v>
      </c>
      <c r="R3349" s="13" t="str">
        <f t="shared" si="303"/>
        <v>09</v>
      </c>
      <c r="S3349" s="13" t="str">
        <f t="shared" si="304"/>
        <v>Mon</v>
      </c>
    </row>
    <row r="3350" spans="1:19" x14ac:dyDescent="0.25">
      <c r="A3350" s="60">
        <v>45922.19736111111</v>
      </c>
      <c r="B3350" s="61">
        <v>444920595</v>
      </c>
      <c r="C3350" s="62" t="s">
        <v>36</v>
      </c>
      <c r="D3350" s="62" t="s">
        <v>37</v>
      </c>
      <c r="E3350" s="62" t="s">
        <v>46</v>
      </c>
      <c r="F3350" s="62" t="s">
        <v>119</v>
      </c>
      <c r="G3350" s="63">
        <v>3688.37</v>
      </c>
      <c r="H3350" s="61">
        <v>444130884</v>
      </c>
      <c r="I3350" s="63">
        <v>0</v>
      </c>
      <c r="J3350" s="63">
        <v>0</v>
      </c>
      <c r="K3350" s="63">
        <v>0</v>
      </c>
      <c r="L3350" s="63">
        <v>1.51</v>
      </c>
      <c r="M3350" s="63">
        <v>9881.8700000000008</v>
      </c>
      <c r="N3350" s="62" t="s">
        <v>2359</v>
      </c>
      <c r="O3350" s="14">
        <f t="shared" si="300"/>
        <v>45922.19736111111</v>
      </c>
      <c r="P3350" s="19">
        <f t="shared" si="301"/>
        <v>45922.405694444446</v>
      </c>
      <c r="Q3350" s="20" t="str">
        <f t="shared" si="302"/>
        <v>22/09/2025</v>
      </c>
      <c r="R3350" s="13" t="str">
        <f t="shared" si="303"/>
        <v>09</v>
      </c>
      <c r="S3350" s="13" t="str">
        <f t="shared" si="304"/>
        <v>Mon</v>
      </c>
    </row>
    <row r="3351" spans="1:19" x14ac:dyDescent="0.25">
      <c r="A3351" s="56">
        <v>45922.19736111111</v>
      </c>
      <c r="B3351" s="57">
        <v>444920596</v>
      </c>
      <c r="C3351" s="58" t="s">
        <v>36</v>
      </c>
      <c r="D3351" s="58" t="s">
        <v>37</v>
      </c>
      <c r="E3351" s="58" t="s">
        <v>46</v>
      </c>
      <c r="F3351" s="58" t="s">
        <v>119</v>
      </c>
      <c r="G3351" s="59">
        <v>3688.37</v>
      </c>
      <c r="H3351" s="57">
        <v>444130885</v>
      </c>
      <c r="I3351" s="59">
        <v>0</v>
      </c>
      <c r="J3351" s="59">
        <v>0</v>
      </c>
      <c r="K3351" s="59">
        <v>0</v>
      </c>
      <c r="L3351" s="59">
        <v>1.5</v>
      </c>
      <c r="M3351" s="59">
        <v>9883.3700000000008</v>
      </c>
      <c r="N3351" s="58" t="s">
        <v>2359</v>
      </c>
      <c r="O3351" s="14">
        <f t="shared" si="300"/>
        <v>45922.19736111111</v>
      </c>
      <c r="P3351" s="19">
        <f t="shared" si="301"/>
        <v>45922.405694444446</v>
      </c>
      <c r="Q3351" s="20" t="str">
        <f t="shared" si="302"/>
        <v>22/09/2025</v>
      </c>
      <c r="R3351" s="13" t="str">
        <f t="shared" si="303"/>
        <v>09</v>
      </c>
      <c r="S3351" s="13" t="str">
        <f t="shared" si="304"/>
        <v>Mon</v>
      </c>
    </row>
    <row r="3352" spans="1:19" x14ac:dyDescent="0.25">
      <c r="A3352" s="60">
        <v>45922.19736111111</v>
      </c>
      <c r="B3352" s="61">
        <v>444920597</v>
      </c>
      <c r="C3352" s="62" t="s">
        <v>36</v>
      </c>
      <c r="D3352" s="62" t="s">
        <v>37</v>
      </c>
      <c r="E3352" s="62" t="s">
        <v>46</v>
      </c>
      <c r="F3352" s="62" t="s">
        <v>119</v>
      </c>
      <c r="G3352" s="63">
        <v>3688.37</v>
      </c>
      <c r="H3352" s="61">
        <v>444130886</v>
      </c>
      <c r="I3352" s="63">
        <v>0</v>
      </c>
      <c r="J3352" s="63">
        <v>0</v>
      </c>
      <c r="K3352" s="63">
        <v>0</v>
      </c>
      <c r="L3352" s="63">
        <v>1.51</v>
      </c>
      <c r="M3352" s="63">
        <v>9884.8799999999992</v>
      </c>
      <c r="N3352" s="62" t="s">
        <v>2359</v>
      </c>
      <c r="O3352" s="14">
        <f t="shared" si="300"/>
        <v>45922.19736111111</v>
      </c>
      <c r="P3352" s="19">
        <f t="shared" si="301"/>
        <v>45922.405694444446</v>
      </c>
      <c r="Q3352" s="20" t="str">
        <f t="shared" si="302"/>
        <v>22/09/2025</v>
      </c>
      <c r="R3352" s="13" t="str">
        <f t="shared" si="303"/>
        <v>09</v>
      </c>
      <c r="S3352" s="13" t="str">
        <f t="shared" si="304"/>
        <v>Mon</v>
      </c>
    </row>
    <row r="3353" spans="1:19" x14ac:dyDescent="0.25">
      <c r="A3353" s="56">
        <v>45922.198541666665</v>
      </c>
      <c r="B3353" s="57">
        <v>444920941</v>
      </c>
      <c r="C3353" s="58" t="s">
        <v>36</v>
      </c>
      <c r="D3353" s="58" t="s">
        <v>37</v>
      </c>
      <c r="E3353" s="58" t="s">
        <v>46</v>
      </c>
      <c r="F3353" s="58" t="s">
        <v>119</v>
      </c>
      <c r="G3353" s="59">
        <v>3689.79</v>
      </c>
      <c r="H3353" s="57">
        <v>444131235</v>
      </c>
      <c r="I3353" s="59">
        <v>0</v>
      </c>
      <c r="J3353" s="59">
        <v>0</v>
      </c>
      <c r="K3353" s="59">
        <v>0</v>
      </c>
      <c r="L3353" s="59">
        <v>0.09</v>
      </c>
      <c r="M3353" s="59">
        <v>9884.9699999999993</v>
      </c>
      <c r="N3353" s="58" t="s">
        <v>2360</v>
      </c>
      <c r="O3353" s="14">
        <f t="shared" si="300"/>
        <v>45922.198541666665</v>
      </c>
      <c r="P3353" s="19">
        <f t="shared" si="301"/>
        <v>45922.406875000001</v>
      </c>
      <c r="Q3353" s="20" t="str">
        <f t="shared" si="302"/>
        <v>22/09/2025</v>
      </c>
      <c r="R3353" s="13" t="str">
        <f t="shared" si="303"/>
        <v>09</v>
      </c>
      <c r="S3353" s="13" t="str">
        <f t="shared" si="304"/>
        <v>Mon</v>
      </c>
    </row>
    <row r="3354" spans="1:19" x14ac:dyDescent="0.25">
      <c r="A3354" s="60">
        <v>45922.198599537034</v>
      </c>
      <c r="B3354" s="61">
        <v>444920968</v>
      </c>
      <c r="C3354" s="62" t="s">
        <v>36</v>
      </c>
      <c r="D3354" s="62" t="s">
        <v>38</v>
      </c>
      <c r="E3354" s="62" t="s">
        <v>45</v>
      </c>
      <c r="F3354" s="62" t="s">
        <v>119</v>
      </c>
      <c r="G3354" s="63">
        <v>3689.63</v>
      </c>
      <c r="H3354" s="61">
        <v>444131263</v>
      </c>
      <c r="I3354" s="63">
        <v>0</v>
      </c>
      <c r="J3354" s="63">
        <v>0</v>
      </c>
      <c r="K3354" s="63">
        <v>0</v>
      </c>
      <c r="L3354" s="63">
        <v>0</v>
      </c>
      <c r="M3354" s="63">
        <v>9884.9699999999993</v>
      </c>
      <c r="N3354" s="62" t="s">
        <v>52</v>
      </c>
      <c r="O3354" s="14">
        <f t="shared" si="300"/>
        <v>45922.198599537034</v>
      </c>
      <c r="P3354" s="19">
        <f t="shared" si="301"/>
        <v>45922.40693287037</v>
      </c>
      <c r="Q3354" s="20" t="str">
        <f t="shared" si="302"/>
        <v>22/09/2025</v>
      </c>
      <c r="R3354" s="13" t="str">
        <f t="shared" si="303"/>
        <v>09</v>
      </c>
      <c r="S3354" s="13" t="str">
        <f t="shared" si="304"/>
        <v>Mon</v>
      </c>
    </row>
    <row r="3355" spans="1:19" x14ac:dyDescent="0.25">
      <c r="A3355" s="56">
        <v>45922.198599537034</v>
      </c>
      <c r="B3355" s="57">
        <v>444920971</v>
      </c>
      <c r="C3355" s="58" t="s">
        <v>36</v>
      </c>
      <c r="D3355" s="58" t="s">
        <v>38</v>
      </c>
      <c r="E3355" s="58" t="s">
        <v>45</v>
      </c>
      <c r="F3355" s="58" t="s">
        <v>119</v>
      </c>
      <c r="G3355" s="59">
        <v>3689.75</v>
      </c>
      <c r="H3355" s="57">
        <v>444131266</v>
      </c>
      <c r="I3355" s="59">
        <v>0</v>
      </c>
      <c r="J3355" s="59">
        <v>0</v>
      </c>
      <c r="K3355" s="59">
        <v>0</v>
      </c>
      <c r="L3355" s="59">
        <v>0</v>
      </c>
      <c r="M3355" s="59">
        <v>9884.9699999999993</v>
      </c>
      <c r="N3355" s="58" t="s">
        <v>48</v>
      </c>
      <c r="O3355" s="14">
        <f t="shared" si="300"/>
        <v>45922.198599537034</v>
      </c>
      <c r="P3355" s="19">
        <f t="shared" si="301"/>
        <v>45922.40693287037</v>
      </c>
      <c r="Q3355" s="20" t="str">
        <f t="shared" si="302"/>
        <v>22/09/2025</v>
      </c>
      <c r="R3355" s="13" t="str">
        <f t="shared" si="303"/>
        <v>09</v>
      </c>
      <c r="S3355" s="13" t="str">
        <f t="shared" si="304"/>
        <v>Mon</v>
      </c>
    </row>
    <row r="3356" spans="1:19" x14ac:dyDescent="0.25">
      <c r="A3356" s="60">
        <v>45922.198599537034</v>
      </c>
      <c r="B3356" s="61">
        <v>444920973</v>
      </c>
      <c r="C3356" s="62" t="s">
        <v>36</v>
      </c>
      <c r="D3356" s="62" t="s">
        <v>38</v>
      </c>
      <c r="E3356" s="62" t="s">
        <v>45</v>
      </c>
      <c r="F3356" s="62" t="s">
        <v>119</v>
      </c>
      <c r="G3356" s="63">
        <v>3689.75</v>
      </c>
      <c r="H3356" s="61">
        <v>444131268</v>
      </c>
      <c r="I3356" s="63">
        <v>0</v>
      </c>
      <c r="J3356" s="63">
        <v>0</v>
      </c>
      <c r="K3356" s="63">
        <v>0</v>
      </c>
      <c r="L3356" s="63">
        <v>0</v>
      </c>
      <c r="M3356" s="63">
        <v>9884.9699999999993</v>
      </c>
      <c r="N3356" s="62" t="s">
        <v>2056</v>
      </c>
      <c r="O3356" s="14">
        <f t="shared" si="300"/>
        <v>45922.198599537034</v>
      </c>
      <c r="P3356" s="19">
        <f t="shared" si="301"/>
        <v>45922.40693287037</v>
      </c>
      <c r="Q3356" s="20" t="str">
        <f t="shared" si="302"/>
        <v>22/09/2025</v>
      </c>
      <c r="R3356" s="13" t="str">
        <f t="shared" si="303"/>
        <v>09</v>
      </c>
      <c r="S3356" s="13" t="str">
        <f t="shared" si="304"/>
        <v>Mon</v>
      </c>
    </row>
    <row r="3357" spans="1:19" x14ac:dyDescent="0.25">
      <c r="A3357" s="56">
        <v>45922.198599537034</v>
      </c>
      <c r="B3357" s="57">
        <v>444920975</v>
      </c>
      <c r="C3357" s="58" t="s">
        <v>36</v>
      </c>
      <c r="D3357" s="58" t="s">
        <v>38</v>
      </c>
      <c r="E3357" s="58" t="s">
        <v>45</v>
      </c>
      <c r="F3357" s="58" t="s">
        <v>119</v>
      </c>
      <c r="G3357" s="59">
        <v>3689.75</v>
      </c>
      <c r="H3357" s="57">
        <v>444131270</v>
      </c>
      <c r="I3357" s="59">
        <v>0</v>
      </c>
      <c r="J3357" s="59">
        <v>0</v>
      </c>
      <c r="K3357" s="59">
        <v>0</v>
      </c>
      <c r="L3357" s="59">
        <v>0</v>
      </c>
      <c r="M3357" s="59">
        <v>9884.9699999999993</v>
      </c>
      <c r="N3357" s="58" t="s">
        <v>77</v>
      </c>
      <c r="O3357" s="14">
        <f t="shared" si="300"/>
        <v>45922.198599537034</v>
      </c>
      <c r="P3357" s="19">
        <f t="shared" si="301"/>
        <v>45922.40693287037</v>
      </c>
      <c r="Q3357" s="20" t="str">
        <f t="shared" si="302"/>
        <v>22/09/2025</v>
      </c>
      <c r="R3357" s="13" t="str">
        <f t="shared" si="303"/>
        <v>09</v>
      </c>
      <c r="S3357" s="13" t="str">
        <f t="shared" si="304"/>
        <v>Mon</v>
      </c>
    </row>
    <row r="3358" spans="1:19" x14ac:dyDescent="0.25">
      <c r="A3358" s="60">
        <v>45922.198611111111</v>
      </c>
      <c r="B3358" s="61">
        <v>444920978</v>
      </c>
      <c r="C3358" s="62" t="s">
        <v>36</v>
      </c>
      <c r="D3358" s="62" t="s">
        <v>38</v>
      </c>
      <c r="E3358" s="62" t="s">
        <v>45</v>
      </c>
      <c r="F3358" s="62" t="s">
        <v>119</v>
      </c>
      <c r="G3358" s="63">
        <v>3689.75</v>
      </c>
      <c r="H3358" s="61">
        <v>444131273</v>
      </c>
      <c r="I3358" s="63">
        <v>0</v>
      </c>
      <c r="J3358" s="63">
        <v>0</v>
      </c>
      <c r="K3358" s="63">
        <v>0</v>
      </c>
      <c r="L3358" s="63">
        <v>0</v>
      </c>
      <c r="M3358" s="63">
        <v>9884.9699999999993</v>
      </c>
      <c r="N3358" s="62" t="s">
        <v>1971</v>
      </c>
      <c r="O3358" s="14">
        <f t="shared" si="300"/>
        <v>45922.198611111111</v>
      </c>
      <c r="P3358" s="19">
        <f t="shared" si="301"/>
        <v>45922.406944444447</v>
      </c>
      <c r="Q3358" s="20" t="str">
        <f t="shared" si="302"/>
        <v>22/09/2025</v>
      </c>
      <c r="R3358" s="13" t="str">
        <f t="shared" si="303"/>
        <v>09</v>
      </c>
      <c r="S3358" s="13" t="str">
        <f t="shared" si="304"/>
        <v>Mon</v>
      </c>
    </row>
    <row r="3359" spans="1:19" x14ac:dyDescent="0.25">
      <c r="A3359" s="56">
        <v>45922.198611111111</v>
      </c>
      <c r="B3359" s="57">
        <v>444920980</v>
      </c>
      <c r="C3359" s="58" t="s">
        <v>36</v>
      </c>
      <c r="D3359" s="58" t="s">
        <v>38</v>
      </c>
      <c r="E3359" s="58" t="s">
        <v>45</v>
      </c>
      <c r="F3359" s="58" t="s">
        <v>119</v>
      </c>
      <c r="G3359" s="59">
        <v>3689.68</v>
      </c>
      <c r="H3359" s="57">
        <v>444131275</v>
      </c>
      <c r="I3359" s="59">
        <v>0</v>
      </c>
      <c r="J3359" s="59">
        <v>0</v>
      </c>
      <c r="K3359" s="59">
        <v>0</v>
      </c>
      <c r="L3359" s="59">
        <v>0</v>
      </c>
      <c r="M3359" s="59">
        <v>9884.9699999999993</v>
      </c>
      <c r="N3359" s="58" t="s">
        <v>47</v>
      </c>
      <c r="O3359" s="14">
        <f t="shared" si="300"/>
        <v>45922.198611111111</v>
      </c>
      <c r="P3359" s="19">
        <f t="shared" si="301"/>
        <v>45922.406944444447</v>
      </c>
      <c r="Q3359" s="20" t="str">
        <f t="shared" si="302"/>
        <v>22/09/2025</v>
      </c>
      <c r="R3359" s="13" t="str">
        <f t="shared" si="303"/>
        <v>09</v>
      </c>
      <c r="S3359" s="13" t="str">
        <f t="shared" si="304"/>
        <v>Mon</v>
      </c>
    </row>
    <row r="3360" spans="1:19" x14ac:dyDescent="0.25">
      <c r="A3360" s="60">
        <v>45922.198611111111</v>
      </c>
      <c r="B3360" s="61">
        <v>444920983</v>
      </c>
      <c r="C3360" s="62" t="s">
        <v>36</v>
      </c>
      <c r="D3360" s="62" t="s">
        <v>38</v>
      </c>
      <c r="E3360" s="62" t="s">
        <v>45</v>
      </c>
      <c r="F3360" s="62" t="s">
        <v>119</v>
      </c>
      <c r="G3360" s="63">
        <v>3689.68</v>
      </c>
      <c r="H3360" s="61">
        <v>444131278</v>
      </c>
      <c r="I3360" s="63">
        <v>0</v>
      </c>
      <c r="J3360" s="63">
        <v>0</v>
      </c>
      <c r="K3360" s="63">
        <v>0</v>
      </c>
      <c r="L3360" s="63">
        <v>0</v>
      </c>
      <c r="M3360" s="63">
        <v>9884.9699999999993</v>
      </c>
      <c r="N3360" s="62" t="s">
        <v>108</v>
      </c>
      <c r="O3360" s="14">
        <f t="shared" si="300"/>
        <v>45922.198611111111</v>
      </c>
      <c r="P3360" s="19">
        <f t="shared" si="301"/>
        <v>45922.406944444447</v>
      </c>
      <c r="Q3360" s="20" t="str">
        <f t="shared" si="302"/>
        <v>22/09/2025</v>
      </c>
      <c r="R3360" s="13" t="str">
        <f t="shared" si="303"/>
        <v>09</v>
      </c>
      <c r="S3360" s="13" t="str">
        <f t="shared" si="304"/>
        <v>Mon</v>
      </c>
    </row>
    <row r="3361" spans="1:19" x14ac:dyDescent="0.25">
      <c r="A3361" s="56">
        <v>45922.198611111111</v>
      </c>
      <c r="B3361" s="57">
        <v>444920987</v>
      </c>
      <c r="C3361" s="58" t="s">
        <v>36</v>
      </c>
      <c r="D3361" s="58" t="s">
        <v>38</v>
      </c>
      <c r="E3361" s="58" t="s">
        <v>45</v>
      </c>
      <c r="F3361" s="58" t="s">
        <v>119</v>
      </c>
      <c r="G3361" s="59">
        <v>3689.7</v>
      </c>
      <c r="H3361" s="57">
        <v>444131282</v>
      </c>
      <c r="I3361" s="59">
        <v>0</v>
      </c>
      <c r="J3361" s="59">
        <v>0</v>
      </c>
      <c r="K3361" s="59">
        <v>0</v>
      </c>
      <c r="L3361" s="59">
        <v>0</v>
      </c>
      <c r="M3361" s="59">
        <v>9884.9699999999993</v>
      </c>
      <c r="N3361" s="58" t="s">
        <v>107</v>
      </c>
      <c r="O3361" s="14">
        <f t="shared" si="300"/>
        <v>45922.198611111111</v>
      </c>
      <c r="P3361" s="19">
        <f t="shared" si="301"/>
        <v>45922.406944444447</v>
      </c>
      <c r="Q3361" s="20" t="str">
        <f t="shared" si="302"/>
        <v>22/09/2025</v>
      </c>
      <c r="R3361" s="13" t="str">
        <f t="shared" si="303"/>
        <v>09</v>
      </c>
      <c r="S3361" s="13" t="str">
        <f t="shared" si="304"/>
        <v>Mon</v>
      </c>
    </row>
    <row r="3362" spans="1:19" x14ac:dyDescent="0.25">
      <c r="A3362" s="60">
        <v>45922.200127314813</v>
      </c>
      <c r="B3362" s="61">
        <v>444921497</v>
      </c>
      <c r="C3362" s="62" t="s">
        <v>36</v>
      </c>
      <c r="D3362" s="62" t="s">
        <v>37</v>
      </c>
      <c r="E3362" s="62" t="s">
        <v>46</v>
      </c>
      <c r="F3362" s="62" t="s">
        <v>119</v>
      </c>
      <c r="G3362" s="63">
        <v>3688.08</v>
      </c>
      <c r="H3362" s="61">
        <v>444131795</v>
      </c>
      <c r="I3362" s="63">
        <v>0</v>
      </c>
      <c r="J3362" s="63">
        <v>0</v>
      </c>
      <c r="K3362" s="63">
        <v>0</v>
      </c>
      <c r="L3362" s="63">
        <v>1.67</v>
      </c>
      <c r="M3362" s="63">
        <v>9886.64</v>
      </c>
      <c r="N3362" s="62" t="s">
        <v>2361</v>
      </c>
      <c r="O3362" s="14">
        <f t="shared" si="300"/>
        <v>45922.200127314813</v>
      </c>
      <c r="P3362" s="19">
        <f t="shared" si="301"/>
        <v>45922.408460648148</v>
      </c>
      <c r="Q3362" s="20" t="str">
        <f t="shared" si="302"/>
        <v>22/09/2025</v>
      </c>
      <c r="R3362" s="13" t="str">
        <f t="shared" si="303"/>
        <v>09</v>
      </c>
      <c r="S3362" s="13" t="str">
        <f t="shared" si="304"/>
        <v>Mon</v>
      </c>
    </row>
    <row r="3363" spans="1:19" x14ac:dyDescent="0.25">
      <c r="A3363" s="56">
        <v>45922.200127314813</v>
      </c>
      <c r="B3363" s="57">
        <v>444921498</v>
      </c>
      <c r="C3363" s="58" t="s">
        <v>36</v>
      </c>
      <c r="D3363" s="58" t="s">
        <v>37</v>
      </c>
      <c r="E3363" s="58" t="s">
        <v>46</v>
      </c>
      <c r="F3363" s="58" t="s">
        <v>119</v>
      </c>
      <c r="G3363" s="59">
        <v>3688.08</v>
      </c>
      <c r="H3363" s="57">
        <v>444131796</v>
      </c>
      <c r="I3363" s="59">
        <v>0</v>
      </c>
      <c r="J3363" s="59">
        <v>0</v>
      </c>
      <c r="K3363" s="59">
        <v>0</v>
      </c>
      <c r="L3363" s="59">
        <v>1.67</v>
      </c>
      <c r="M3363" s="59">
        <v>9888.31</v>
      </c>
      <c r="N3363" s="58" t="s">
        <v>2361</v>
      </c>
      <c r="O3363" s="14">
        <f t="shared" si="300"/>
        <v>45922.200127314813</v>
      </c>
      <c r="P3363" s="19">
        <f t="shared" si="301"/>
        <v>45922.408460648148</v>
      </c>
      <c r="Q3363" s="20" t="str">
        <f t="shared" si="302"/>
        <v>22/09/2025</v>
      </c>
      <c r="R3363" s="13" t="str">
        <f t="shared" si="303"/>
        <v>09</v>
      </c>
      <c r="S3363" s="13" t="str">
        <f t="shared" si="304"/>
        <v>Mon</v>
      </c>
    </row>
    <row r="3364" spans="1:19" x14ac:dyDescent="0.25">
      <c r="A3364" s="60">
        <v>45922.200127314813</v>
      </c>
      <c r="B3364" s="61">
        <v>444921499</v>
      </c>
      <c r="C3364" s="62" t="s">
        <v>36</v>
      </c>
      <c r="D3364" s="62" t="s">
        <v>37</v>
      </c>
      <c r="E3364" s="62" t="s">
        <v>46</v>
      </c>
      <c r="F3364" s="62" t="s">
        <v>119</v>
      </c>
      <c r="G3364" s="63">
        <v>3688.08</v>
      </c>
      <c r="H3364" s="61">
        <v>444131797</v>
      </c>
      <c r="I3364" s="63">
        <v>0</v>
      </c>
      <c r="J3364" s="63">
        <v>0</v>
      </c>
      <c r="K3364" s="63">
        <v>0</v>
      </c>
      <c r="L3364" s="63">
        <v>1.67</v>
      </c>
      <c r="M3364" s="63">
        <v>9889.98</v>
      </c>
      <c r="N3364" s="62" t="s">
        <v>2361</v>
      </c>
      <c r="O3364" s="14">
        <f t="shared" si="300"/>
        <v>45922.200127314813</v>
      </c>
      <c r="P3364" s="19">
        <f t="shared" si="301"/>
        <v>45922.408460648148</v>
      </c>
      <c r="Q3364" s="20" t="str">
        <f t="shared" si="302"/>
        <v>22/09/2025</v>
      </c>
      <c r="R3364" s="13" t="str">
        <f t="shared" si="303"/>
        <v>09</v>
      </c>
      <c r="S3364" s="13" t="str">
        <f t="shared" si="304"/>
        <v>Mon</v>
      </c>
    </row>
    <row r="3365" spans="1:19" x14ac:dyDescent="0.25">
      <c r="A3365" s="56">
        <v>45922.200127314813</v>
      </c>
      <c r="B3365" s="57">
        <v>444921500</v>
      </c>
      <c r="C3365" s="58" t="s">
        <v>36</v>
      </c>
      <c r="D3365" s="58" t="s">
        <v>37</v>
      </c>
      <c r="E3365" s="58" t="s">
        <v>46</v>
      </c>
      <c r="F3365" s="58" t="s">
        <v>119</v>
      </c>
      <c r="G3365" s="59">
        <v>3688.08</v>
      </c>
      <c r="H3365" s="57">
        <v>444131798</v>
      </c>
      <c r="I3365" s="59">
        <v>0</v>
      </c>
      <c r="J3365" s="59">
        <v>0</v>
      </c>
      <c r="K3365" s="59">
        <v>0</v>
      </c>
      <c r="L3365" s="59">
        <v>1.6</v>
      </c>
      <c r="M3365" s="59">
        <v>9891.58</v>
      </c>
      <c r="N3365" s="58" t="s">
        <v>2361</v>
      </c>
      <c r="O3365" s="14">
        <f t="shared" si="300"/>
        <v>45922.200127314813</v>
      </c>
      <c r="P3365" s="19">
        <f t="shared" si="301"/>
        <v>45922.408460648148</v>
      </c>
      <c r="Q3365" s="20" t="str">
        <f t="shared" si="302"/>
        <v>22/09/2025</v>
      </c>
      <c r="R3365" s="13" t="str">
        <f t="shared" si="303"/>
        <v>09</v>
      </c>
      <c r="S3365" s="13" t="str">
        <f t="shared" si="304"/>
        <v>Mon</v>
      </c>
    </row>
    <row r="3366" spans="1:19" x14ac:dyDescent="0.25">
      <c r="A3366" s="60">
        <v>45922.200127314813</v>
      </c>
      <c r="B3366" s="61">
        <v>444921501</v>
      </c>
      <c r="C3366" s="62" t="s">
        <v>36</v>
      </c>
      <c r="D3366" s="62" t="s">
        <v>37</v>
      </c>
      <c r="E3366" s="62" t="s">
        <v>46</v>
      </c>
      <c r="F3366" s="62" t="s">
        <v>119</v>
      </c>
      <c r="G3366" s="63">
        <v>3688.08</v>
      </c>
      <c r="H3366" s="61">
        <v>444131799</v>
      </c>
      <c r="I3366" s="63">
        <v>0</v>
      </c>
      <c r="J3366" s="63">
        <v>0</v>
      </c>
      <c r="K3366" s="63">
        <v>0</v>
      </c>
      <c r="L3366" s="63">
        <v>1.62</v>
      </c>
      <c r="M3366" s="63">
        <v>9893.2000000000007</v>
      </c>
      <c r="N3366" s="62" t="s">
        <v>2361</v>
      </c>
      <c r="O3366" s="14">
        <f t="shared" si="300"/>
        <v>45922.200127314813</v>
      </c>
      <c r="P3366" s="19">
        <f t="shared" si="301"/>
        <v>45922.408460648148</v>
      </c>
      <c r="Q3366" s="20" t="str">
        <f t="shared" si="302"/>
        <v>22/09/2025</v>
      </c>
      <c r="R3366" s="13" t="str">
        <f t="shared" si="303"/>
        <v>09</v>
      </c>
      <c r="S3366" s="13" t="str">
        <f t="shared" si="304"/>
        <v>Mon</v>
      </c>
    </row>
    <row r="3367" spans="1:19" x14ac:dyDescent="0.25">
      <c r="A3367" s="56">
        <v>45922.200590277775</v>
      </c>
      <c r="B3367" s="57">
        <v>444921741</v>
      </c>
      <c r="C3367" s="58" t="s">
        <v>36</v>
      </c>
      <c r="D3367" s="58" t="s">
        <v>37</v>
      </c>
      <c r="E3367" s="58" t="s">
        <v>46</v>
      </c>
      <c r="F3367" s="58" t="s">
        <v>119</v>
      </c>
      <c r="G3367" s="59">
        <v>3687.61</v>
      </c>
      <c r="H3367" s="57">
        <v>444132034</v>
      </c>
      <c r="I3367" s="59">
        <v>0</v>
      </c>
      <c r="J3367" s="59">
        <v>0</v>
      </c>
      <c r="K3367" s="59">
        <v>0</v>
      </c>
      <c r="L3367" s="59">
        <v>2.2599999999999998</v>
      </c>
      <c r="M3367" s="59">
        <v>9895.4599999999991</v>
      </c>
      <c r="N3367" s="58" t="s">
        <v>2362</v>
      </c>
      <c r="O3367" s="14">
        <f t="shared" si="300"/>
        <v>45922.200590277775</v>
      </c>
      <c r="P3367" s="19">
        <f t="shared" si="301"/>
        <v>45922.40892361111</v>
      </c>
      <c r="Q3367" s="20" t="str">
        <f t="shared" si="302"/>
        <v>22/09/2025</v>
      </c>
      <c r="R3367" s="13" t="str">
        <f t="shared" si="303"/>
        <v>09</v>
      </c>
      <c r="S3367" s="13" t="str">
        <f t="shared" si="304"/>
        <v>Mon</v>
      </c>
    </row>
    <row r="3368" spans="1:19" x14ac:dyDescent="0.25">
      <c r="A3368" s="60">
        <v>45922.20071759259</v>
      </c>
      <c r="B3368" s="61">
        <v>444921865</v>
      </c>
      <c r="C3368" s="62" t="s">
        <v>36</v>
      </c>
      <c r="D3368" s="62" t="s">
        <v>37</v>
      </c>
      <c r="E3368" s="62" t="s">
        <v>46</v>
      </c>
      <c r="F3368" s="62" t="s">
        <v>119</v>
      </c>
      <c r="G3368" s="63">
        <v>3688.45</v>
      </c>
      <c r="H3368" s="61">
        <v>444132155</v>
      </c>
      <c r="I3368" s="63">
        <v>0</v>
      </c>
      <c r="J3368" s="63">
        <v>0</v>
      </c>
      <c r="K3368" s="63">
        <v>0</v>
      </c>
      <c r="L3368" s="63">
        <v>1.04</v>
      </c>
      <c r="M3368" s="63">
        <v>9896.5</v>
      </c>
      <c r="N3368" s="62" t="s">
        <v>2363</v>
      </c>
      <c r="O3368" s="14">
        <f t="shared" si="300"/>
        <v>45922.20071759259</v>
      </c>
      <c r="P3368" s="19">
        <f t="shared" si="301"/>
        <v>45922.409050925926</v>
      </c>
      <c r="Q3368" s="20" t="str">
        <f t="shared" si="302"/>
        <v>22/09/2025</v>
      </c>
      <c r="R3368" s="13" t="str">
        <f t="shared" si="303"/>
        <v>09</v>
      </c>
      <c r="S3368" s="13" t="str">
        <f t="shared" si="304"/>
        <v>Mon</v>
      </c>
    </row>
    <row r="3369" spans="1:19" x14ac:dyDescent="0.25">
      <c r="A3369" s="56">
        <v>45922.200798611113</v>
      </c>
      <c r="B3369" s="57">
        <v>444921894</v>
      </c>
      <c r="C3369" s="58" t="s">
        <v>36</v>
      </c>
      <c r="D3369" s="58" t="s">
        <v>38</v>
      </c>
      <c r="E3369" s="58" t="s">
        <v>45</v>
      </c>
      <c r="F3369" s="58" t="s">
        <v>119</v>
      </c>
      <c r="G3369" s="59">
        <v>3688.21</v>
      </c>
      <c r="H3369" s="57">
        <v>444132185</v>
      </c>
      <c r="I3369" s="59">
        <v>0</v>
      </c>
      <c r="J3369" s="59">
        <v>0</v>
      </c>
      <c r="K3369" s="59">
        <v>0</v>
      </c>
      <c r="L3369" s="59">
        <v>0</v>
      </c>
      <c r="M3369" s="59">
        <v>9896.5</v>
      </c>
      <c r="N3369" s="58" t="s">
        <v>115</v>
      </c>
      <c r="O3369" s="14">
        <f t="shared" si="300"/>
        <v>45922.200798611113</v>
      </c>
      <c r="P3369" s="19">
        <f t="shared" si="301"/>
        <v>45922.409131944449</v>
      </c>
      <c r="Q3369" s="20" t="str">
        <f t="shared" si="302"/>
        <v>22/09/2025</v>
      </c>
      <c r="R3369" s="13" t="str">
        <f t="shared" si="303"/>
        <v>09</v>
      </c>
      <c r="S3369" s="13" t="str">
        <f t="shared" si="304"/>
        <v>Mon</v>
      </c>
    </row>
    <row r="3370" spans="1:19" x14ac:dyDescent="0.25">
      <c r="A3370" s="60">
        <v>45922.201018518521</v>
      </c>
      <c r="B3370" s="61">
        <v>444921939</v>
      </c>
      <c r="C3370" s="62" t="s">
        <v>36</v>
      </c>
      <c r="D3370" s="62" t="s">
        <v>37</v>
      </c>
      <c r="E3370" s="62" t="s">
        <v>46</v>
      </c>
      <c r="F3370" s="62" t="s">
        <v>119</v>
      </c>
      <c r="G3370" s="63">
        <v>3688.53</v>
      </c>
      <c r="H3370" s="61">
        <v>444132229</v>
      </c>
      <c r="I3370" s="63">
        <v>0</v>
      </c>
      <c r="J3370" s="63">
        <v>0</v>
      </c>
      <c r="K3370" s="63">
        <v>0</v>
      </c>
      <c r="L3370" s="63">
        <v>0.96</v>
      </c>
      <c r="M3370" s="63">
        <v>9897.4599999999991</v>
      </c>
      <c r="N3370" s="62" t="s">
        <v>2364</v>
      </c>
      <c r="O3370" s="14">
        <f t="shared" si="300"/>
        <v>45922.201018518521</v>
      </c>
      <c r="P3370" s="19">
        <f t="shared" si="301"/>
        <v>45922.409351851857</v>
      </c>
      <c r="Q3370" s="20" t="str">
        <f t="shared" si="302"/>
        <v>22/09/2025</v>
      </c>
      <c r="R3370" s="13" t="str">
        <f t="shared" si="303"/>
        <v>09</v>
      </c>
      <c r="S3370" s="13" t="str">
        <f t="shared" si="304"/>
        <v>Mon</v>
      </c>
    </row>
    <row r="3371" spans="1:19" x14ac:dyDescent="0.25">
      <c r="A3371" s="56">
        <v>45922.20103009259</v>
      </c>
      <c r="B3371" s="57">
        <v>444921942</v>
      </c>
      <c r="C3371" s="58" t="s">
        <v>36</v>
      </c>
      <c r="D3371" s="58" t="s">
        <v>38</v>
      </c>
      <c r="E3371" s="58" t="s">
        <v>45</v>
      </c>
      <c r="F3371" s="58" t="s">
        <v>119</v>
      </c>
      <c r="G3371" s="59">
        <v>3688.24</v>
      </c>
      <c r="H3371" s="57">
        <v>444132232</v>
      </c>
      <c r="I3371" s="59">
        <v>0</v>
      </c>
      <c r="J3371" s="59">
        <v>0</v>
      </c>
      <c r="K3371" s="59">
        <v>0</v>
      </c>
      <c r="L3371" s="59">
        <v>0</v>
      </c>
      <c r="M3371" s="59">
        <v>9897.4599999999991</v>
      </c>
      <c r="N3371" s="58" t="s">
        <v>1384</v>
      </c>
      <c r="O3371" s="14">
        <f t="shared" si="300"/>
        <v>45922.20103009259</v>
      </c>
      <c r="P3371" s="19">
        <f t="shared" si="301"/>
        <v>45922.409363425926</v>
      </c>
      <c r="Q3371" s="20" t="str">
        <f t="shared" si="302"/>
        <v>22/09/2025</v>
      </c>
      <c r="R3371" s="13" t="str">
        <f t="shared" si="303"/>
        <v>09</v>
      </c>
      <c r="S3371" s="13" t="str">
        <f t="shared" si="304"/>
        <v>Mon</v>
      </c>
    </row>
    <row r="3372" spans="1:19" x14ac:dyDescent="0.25">
      <c r="A3372" s="60">
        <v>45922.201550925929</v>
      </c>
      <c r="B3372" s="61">
        <v>444922210</v>
      </c>
      <c r="C3372" s="62" t="s">
        <v>36</v>
      </c>
      <c r="D3372" s="62" t="s">
        <v>37</v>
      </c>
      <c r="E3372" s="62" t="s">
        <v>46</v>
      </c>
      <c r="F3372" s="62" t="s">
        <v>119</v>
      </c>
      <c r="G3372" s="63">
        <v>3687.38</v>
      </c>
      <c r="H3372" s="61">
        <v>444132495</v>
      </c>
      <c r="I3372" s="63">
        <v>0</v>
      </c>
      <c r="J3372" s="63">
        <v>0</v>
      </c>
      <c r="K3372" s="63">
        <v>0</v>
      </c>
      <c r="L3372" s="63">
        <v>3.5</v>
      </c>
      <c r="M3372" s="63">
        <v>9900.9599999999991</v>
      </c>
      <c r="N3372" s="62" t="s">
        <v>2365</v>
      </c>
      <c r="O3372" s="14">
        <f t="shared" ref="O3372:O3435" si="305">A3372</f>
        <v>45922.201550925929</v>
      </c>
      <c r="P3372" s="19">
        <f t="shared" ref="P3372:P3435" si="306">O3372+(5/24)</f>
        <v>45922.409884259265</v>
      </c>
      <c r="Q3372" s="20" t="str">
        <f t="shared" ref="Q3372:Q3435" si="307">TEXT(P3372,"dd/mm/yyyy")</f>
        <v>22/09/2025</v>
      </c>
      <c r="R3372" s="13" t="str">
        <f t="shared" ref="R3372:R3435" si="308">TEXT(P3372,"hh")</f>
        <v>09</v>
      </c>
      <c r="S3372" s="13" t="str">
        <f t="shared" ref="S3372:S3435" si="309">TEXT(P3372,"ddd")</f>
        <v>Mon</v>
      </c>
    </row>
    <row r="3373" spans="1:19" x14ac:dyDescent="0.25">
      <c r="A3373" s="56">
        <v>45922.201898148145</v>
      </c>
      <c r="B3373" s="57">
        <v>444922548</v>
      </c>
      <c r="C3373" s="58" t="s">
        <v>36</v>
      </c>
      <c r="D3373" s="58" t="s">
        <v>37</v>
      </c>
      <c r="E3373" s="58" t="s">
        <v>46</v>
      </c>
      <c r="F3373" s="58" t="s">
        <v>119</v>
      </c>
      <c r="G3373" s="59">
        <v>3686.88</v>
      </c>
      <c r="H3373" s="57">
        <v>444132824</v>
      </c>
      <c r="I3373" s="59">
        <v>0</v>
      </c>
      <c r="J3373" s="59">
        <v>0</v>
      </c>
      <c r="K3373" s="59">
        <v>0</v>
      </c>
      <c r="L3373" s="59">
        <v>3</v>
      </c>
      <c r="M3373" s="59">
        <v>9903.9599999999991</v>
      </c>
      <c r="N3373" s="58" t="s">
        <v>2366</v>
      </c>
      <c r="O3373" s="14">
        <f t="shared" si="305"/>
        <v>45922.201898148145</v>
      </c>
      <c r="P3373" s="19">
        <f t="shared" si="306"/>
        <v>45922.410231481481</v>
      </c>
      <c r="Q3373" s="20" t="str">
        <f t="shared" si="307"/>
        <v>22/09/2025</v>
      </c>
      <c r="R3373" s="13" t="str">
        <f t="shared" si="308"/>
        <v>09</v>
      </c>
      <c r="S3373" s="13" t="str">
        <f t="shared" si="309"/>
        <v>Mon</v>
      </c>
    </row>
    <row r="3374" spans="1:19" x14ac:dyDescent="0.25">
      <c r="A3374" s="60">
        <v>45922.202407407407</v>
      </c>
      <c r="B3374" s="61">
        <v>444922685</v>
      </c>
      <c r="C3374" s="62" t="s">
        <v>36</v>
      </c>
      <c r="D3374" s="62" t="s">
        <v>37</v>
      </c>
      <c r="E3374" s="62" t="s">
        <v>46</v>
      </c>
      <c r="F3374" s="62" t="s">
        <v>119</v>
      </c>
      <c r="G3374" s="63">
        <v>3688.29</v>
      </c>
      <c r="H3374" s="61">
        <v>444132968</v>
      </c>
      <c r="I3374" s="63">
        <v>0</v>
      </c>
      <c r="J3374" s="63">
        <v>0</v>
      </c>
      <c r="K3374" s="63">
        <v>0</v>
      </c>
      <c r="L3374" s="63">
        <v>1.34</v>
      </c>
      <c r="M3374" s="63">
        <v>9905.2999999999993</v>
      </c>
      <c r="N3374" s="62" t="s">
        <v>2367</v>
      </c>
      <c r="O3374" s="14">
        <f t="shared" si="305"/>
        <v>45922.202407407407</v>
      </c>
      <c r="P3374" s="19">
        <f t="shared" si="306"/>
        <v>45922.410740740743</v>
      </c>
      <c r="Q3374" s="20" t="str">
        <f t="shared" si="307"/>
        <v>22/09/2025</v>
      </c>
      <c r="R3374" s="13" t="str">
        <f t="shared" si="308"/>
        <v>09</v>
      </c>
      <c r="S3374" s="13" t="str">
        <f t="shared" si="309"/>
        <v>Mon</v>
      </c>
    </row>
    <row r="3375" spans="1:19" x14ac:dyDescent="0.25">
      <c r="A3375" s="56">
        <v>45922.202407407407</v>
      </c>
      <c r="B3375" s="57">
        <v>444922687</v>
      </c>
      <c r="C3375" s="58" t="s">
        <v>36</v>
      </c>
      <c r="D3375" s="58" t="s">
        <v>37</v>
      </c>
      <c r="E3375" s="58" t="s">
        <v>46</v>
      </c>
      <c r="F3375" s="58" t="s">
        <v>119</v>
      </c>
      <c r="G3375" s="59">
        <v>3688.29</v>
      </c>
      <c r="H3375" s="57">
        <v>444132969</v>
      </c>
      <c r="I3375" s="59">
        <v>0</v>
      </c>
      <c r="J3375" s="59">
        <v>0</v>
      </c>
      <c r="K3375" s="59">
        <v>0</v>
      </c>
      <c r="L3375" s="59">
        <v>1.46</v>
      </c>
      <c r="M3375" s="59">
        <v>9906.76</v>
      </c>
      <c r="N3375" s="58" t="s">
        <v>2368</v>
      </c>
      <c r="O3375" s="14">
        <f t="shared" si="305"/>
        <v>45922.202407407407</v>
      </c>
      <c r="P3375" s="19">
        <f t="shared" si="306"/>
        <v>45922.410740740743</v>
      </c>
      <c r="Q3375" s="20" t="str">
        <f t="shared" si="307"/>
        <v>22/09/2025</v>
      </c>
      <c r="R3375" s="13" t="str">
        <f t="shared" si="308"/>
        <v>09</v>
      </c>
      <c r="S3375" s="13" t="str">
        <f t="shared" si="309"/>
        <v>Mon</v>
      </c>
    </row>
    <row r="3376" spans="1:19" x14ac:dyDescent="0.25">
      <c r="A3376" s="60">
        <v>45922.202407407407</v>
      </c>
      <c r="B3376" s="61">
        <v>444922688</v>
      </c>
      <c r="C3376" s="62" t="s">
        <v>36</v>
      </c>
      <c r="D3376" s="62" t="s">
        <v>37</v>
      </c>
      <c r="E3376" s="62" t="s">
        <v>46</v>
      </c>
      <c r="F3376" s="62" t="s">
        <v>119</v>
      </c>
      <c r="G3376" s="63">
        <v>3688.29</v>
      </c>
      <c r="H3376" s="61">
        <v>444132970</v>
      </c>
      <c r="I3376" s="63">
        <v>0</v>
      </c>
      <c r="J3376" s="63">
        <v>0</v>
      </c>
      <c r="K3376" s="63">
        <v>0</v>
      </c>
      <c r="L3376" s="63">
        <v>1.39</v>
      </c>
      <c r="M3376" s="63">
        <v>9908.15</v>
      </c>
      <c r="N3376" s="62" t="s">
        <v>2367</v>
      </c>
      <c r="O3376" s="14">
        <f t="shared" si="305"/>
        <v>45922.202407407407</v>
      </c>
      <c r="P3376" s="19">
        <f t="shared" si="306"/>
        <v>45922.410740740743</v>
      </c>
      <c r="Q3376" s="20" t="str">
        <f t="shared" si="307"/>
        <v>22/09/2025</v>
      </c>
      <c r="R3376" s="13" t="str">
        <f t="shared" si="308"/>
        <v>09</v>
      </c>
      <c r="S3376" s="13" t="str">
        <f t="shared" si="309"/>
        <v>Mon</v>
      </c>
    </row>
    <row r="3377" spans="1:19" x14ac:dyDescent="0.25">
      <c r="A3377" s="56">
        <v>45922.202418981484</v>
      </c>
      <c r="B3377" s="57">
        <v>444922696</v>
      </c>
      <c r="C3377" s="58" t="s">
        <v>36</v>
      </c>
      <c r="D3377" s="58" t="s">
        <v>38</v>
      </c>
      <c r="E3377" s="58" t="s">
        <v>45</v>
      </c>
      <c r="F3377" s="58" t="s">
        <v>119</v>
      </c>
      <c r="G3377" s="59">
        <v>3688.07</v>
      </c>
      <c r="H3377" s="57">
        <v>444132980</v>
      </c>
      <c r="I3377" s="59">
        <v>0</v>
      </c>
      <c r="J3377" s="59">
        <v>0</v>
      </c>
      <c r="K3377" s="59">
        <v>0</v>
      </c>
      <c r="L3377" s="59">
        <v>0</v>
      </c>
      <c r="M3377" s="59">
        <v>9908.15</v>
      </c>
      <c r="N3377" s="58" t="s">
        <v>1944</v>
      </c>
      <c r="O3377" s="14">
        <f t="shared" si="305"/>
        <v>45922.202418981484</v>
      </c>
      <c r="P3377" s="19">
        <f t="shared" si="306"/>
        <v>45922.41075231482</v>
      </c>
      <c r="Q3377" s="20" t="str">
        <f t="shared" si="307"/>
        <v>22/09/2025</v>
      </c>
      <c r="R3377" s="13" t="str">
        <f t="shared" si="308"/>
        <v>09</v>
      </c>
      <c r="S3377" s="13" t="str">
        <f t="shared" si="309"/>
        <v>Mon</v>
      </c>
    </row>
    <row r="3378" spans="1:19" x14ac:dyDescent="0.25">
      <c r="A3378" s="60">
        <v>45922.202418981484</v>
      </c>
      <c r="B3378" s="61">
        <v>444922697</v>
      </c>
      <c r="C3378" s="62" t="s">
        <v>36</v>
      </c>
      <c r="D3378" s="62" t="s">
        <v>38</v>
      </c>
      <c r="E3378" s="62" t="s">
        <v>45</v>
      </c>
      <c r="F3378" s="62" t="s">
        <v>119</v>
      </c>
      <c r="G3378" s="63">
        <v>3688.07</v>
      </c>
      <c r="H3378" s="61">
        <v>444132981</v>
      </c>
      <c r="I3378" s="63">
        <v>0</v>
      </c>
      <c r="J3378" s="63">
        <v>0</v>
      </c>
      <c r="K3378" s="63">
        <v>0</v>
      </c>
      <c r="L3378" s="63">
        <v>0</v>
      </c>
      <c r="M3378" s="63">
        <v>9908.15</v>
      </c>
      <c r="N3378" s="62" t="s">
        <v>108</v>
      </c>
      <c r="O3378" s="14">
        <f t="shared" si="305"/>
        <v>45922.202418981484</v>
      </c>
      <c r="P3378" s="19">
        <f t="shared" si="306"/>
        <v>45922.41075231482</v>
      </c>
      <c r="Q3378" s="20" t="str">
        <f t="shared" si="307"/>
        <v>22/09/2025</v>
      </c>
      <c r="R3378" s="13" t="str">
        <f t="shared" si="308"/>
        <v>09</v>
      </c>
      <c r="S3378" s="13" t="str">
        <f t="shared" si="309"/>
        <v>Mon</v>
      </c>
    </row>
    <row r="3379" spans="1:19" x14ac:dyDescent="0.25">
      <c r="A3379" s="56">
        <v>45922.202418981484</v>
      </c>
      <c r="B3379" s="57">
        <v>444922698</v>
      </c>
      <c r="C3379" s="58" t="s">
        <v>36</v>
      </c>
      <c r="D3379" s="58" t="s">
        <v>38</v>
      </c>
      <c r="E3379" s="58" t="s">
        <v>45</v>
      </c>
      <c r="F3379" s="58" t="s">
        <v>119</v>
      </c>
      <c r="G3379" s="59">
        <v>3688.06</v>
      </c>
      <c r="H3379" s="57">
        <v>444132982</v>
      </c>
      <c r="I3379" s="59">
        <v>0</v>
      </c>
      <c r="J3379" s="59">
        <v>0</v>
      </c>
      <c r="K3379" s="59">
        <v>0</v>
      </c>
      <c r="L3379" s="59">
        <v>0</v>
      </c>
      <c r="M3379" s="59">
        <v>9908.15</v>
      </c>
      <c r="N3379" s="58" t="s">
        <v>1971</v>
      </c>
      <c r="O3379" s="14">
        <f t="shared" si="305"/>
        <v>45922.202418981484</v>
      </c>
      <c r="P3379" s="19">
        <f t="shared" si="306"/>
        <v>45922.41075231482</v>
      </c>
      <c r="Q3379" s="20" t="str">
        <f t="shared" si="307"/>
        <v>22/09/2025</v>
      </c>
      <c r="R3379" s="13" t="str">
        <f t="shared" si="308"/>
        <v>09</v>
      </c>
      <c r="S3379" s="13" t="str">
        <f t="shared" si="309"/>
        <v>Mon</v>
      </c>
    </row>
    <row r="3380" spans="1:19" x14ac:dyDescent="0.25">
      <c r="A3380" s="60">
        <v>45922.202418981484</v>
      </c>
      <c r="B3380" s="61">
        <v>444922700</v>
      </c>
      <c r="C3380" s="62" t="s">
        <v>36</v>
      </c>
      <c r="D3380" s="62" t="s">
        <v>38</v>
      </c>
      <c r="E3380" s="62" t="s">
        <v>45</v>
      </c>
      <c r="F3380" s="62" t="s">
        <v>119</v>
      </c>
      <c r="G3380" s="63">
        <v>3688.04</v>
      </c>
      <c r="H3380" s="61">
        <v>444132984</v>
      </c>
      <c r="I3380" s="63">
        <v>0</v>
      </c>
      <c r="J3380" s="63">
        <v>0</v>
      </c>
      <c r="K3380" s="63">
        <v>0</v>
      </c>
      <c r="L3380" s="63">
        <v>0</v>
      </c>
      <c r="M3380" s="63">
        <v>9908.15</v>
      </c>
      <c r="N3380" s="62" t="s">
        <v>52</v>
      </c>
      <c r="O3380" s="14">
        <f t="shared" si="305"/>
        <v>45922.202418981484</v>
      </c>
      <c r="P3380" s="19">
        <f t="shared" si="306"/>
        <v>45922.41075231482</v>
      </c>
      <c r="Q3380" s="20" t="str">
        <f t="shared" si="307"/>
        <v>22/09/2025</v>
      </c>
      <c r="R3380" s="13" t="str">
        <f t="shared" si="308"/>
        <v>09</v>
      </c>
      <c r="S3380" s="13" t="str">
        <f t="shared" si="309"/>
        <v>Mon</v>
      </c>
    </row>
    <row r="3381" spans="1:19" x14ac:dyDescent="0.25">
      <c r="A3381" s="56">
        <v>45922.202430555553</v>
      </c>
      <c r="B3381" s="57">
        <v>444922701</v>
      </c>
      <c r="C3381" s="58" t="s">
        <v>36</v>
      </c>
      <c r="D3381" s="58" t="s">
        <v>38</v>
      </c>
      <c r="E3381" s="58" t="s">
        <v>45</v>
      </c>
      <c r="F3381" s="58" t="s">
        <v>119</v>
      </c>
      <c r="G3381" s="59">
        <v>3688.02</v>
      </c>
      <c r="H3381" s="57">
        <v>444132985</v>
      </c>
      <c r="I3381" s="59">
        <v>0</v>
      </c>
      <c r="J3381" s="59">
        <v>0</v>
      </c>
      <c r="K3381" s="59">
        <v>0</v>
      </c>
      <c r="L3381" s="59">
        <v>0</v>
      </c>
      <c r="M3381" s="59">
        <v>9908.15</v>
      </c>
      <c r="N3381" s="58" t="s">
        <v>2056</v>
      </c>
      <c r="O3381" s="14">
        <f t="shared" si="305"/>
        <v>45922.202430555553</v>
      </c>
      <c r="P3381" s="19">
        <f t="shared" si="306"/>
        <v>45922.410763888889</v>
      </c>
      <c r="Q3381" s="20" t="str">
        <f t="shared" si="307"/>
        <v>22/09/2025</v>
      </c>
      <c r="R3381" s="13" t="str">
        <f t="shared" si="308"/>
        <v>09</v>
      </c>
      <c r="S3381" s="13" t="str">
        <f t="shared" si="309"/>
        <v>Mon</v>
      </c>
    </row>
    <row r="3382" spans="1:19" x14ac:dyDescent="0.25">
      <c r="A3382" s="60">
        <v>45922.202430555553</v>
      </c>
      <c r="B3382" s="61">
        <v>444922702</v>
      </c>
      <c r="C3382" s="62" t="s">
        <v>36</v>
      </c>
      <c r="D3382" s="62" t="s">
        <v>38</v>
      </c>
      <c r="E3382" s="62" t="s">
        <v>45</v>
      </c>
      <c r="F3382" s="62" t="s">
        <v>119</v>
      </c>
      <c r="G3382" s="63">
        <v>3688.07</v>
      </c>
      <c r="H3382" s="61">
        <v>444132986</v>
      </c>
      <c r="I3382" s="63">
        <v>0</v>
      </c>
      <c r="J3382" s="63">
        <v>0</v>
      </c>
      <c r="K3382" s="63">
        <v>0</v>
      </c>
      <c r="L3382" s="63">
        <v>0</v>
      </c>
      <c r="M3382" s="63">
        <v>9908.15</v>
      </c>
      <c r="N3382" s="62" t="s">
        <v>2055</v>
      </c>
      <c r="O3382" s="14">
        <f t="shared" si="305"/>
        <v>45922.202430555553</v>
      </c>
      <c r="P3382" s="19">
        <f t="shared" si="306"/>
        <v>45922.410763888889</v>
      </c>
      <c r="Q3382" s="20" t="str">
        <f t="shared" si="307"/>
        <v>22/09/2025</v>
      </c>
      <c r="R3382" s="13" t="str">
        <f t="shared" si="308"/>
        <v>09</v>
      </c>
      <c r="S3382" s="13" t="str">
        <f t="shared" si="309"/>
        <v>Mon</v>
      </c>
    </row>
    <row r="3383" spans="1:19" x14ac:dyDescent="0.25">
      <c r="A3383" s="56">
        <v>45922.202430555553</v>
      </c>
      <c r="B3383" s="57">
        <v>444922704</v>
      </c>
      <c r="C3383" s="58" t="s">
        <v>36</v>
      </c>
      <c r="D3383" s="58" t="s">
        <v>38</v>
      </c>
      <c r="E3383" s="58" t="s">
        <v>45</v>
      </c>
      <c r="F3383" s="58" t="s">
        <v>119</v>
      </c>
      <c r="G3383" s="59">
        <v>3688.08</v>
      </c>
      <c r="H3383" s="57">
        <v>444132988</v>
      </c>
      <c r="I3383" s="59">
        <v>0</v>
      </c>
      <c r="J3383" s="59">
        <v>0</v>
      </c>
      <c r="K3383" s="59">
        <v>0</v>
      </c>
      <c r="L3383" s="59">
        <v>0</v>
      </c>
      <c r="M3383" s="59">
        <v>9908.15</v>
      </c>
      <c r="N3383" s="58" t="s">
        <v>113</v>
      </c>
      <c r="O3383" s="14">
        <f t="shared" si="305"/>
        <v>45922.202430555553</v>
      </c>
      <c r="P3383" s="19">
        <f t="shared" si="306"/>
        <v>45922.410763888889</v>
      </c>
      <c r="Q3383" s="20" t="str">
        <f t="shared" si="307"/>
        <v>22/09/2025</v>
      </c>
      <c r="R3383" s="13" t="str">
        <f t="shared" si="308"/>
        <v>09</v>
      </c>
      <c r="S3383" s="13" t="str">
        <f t="shared" si="309"/>
        <v>Mon</v>
      </c>
    </row>
    <row r="3384" spans="1:19" x14ac:dyDescent="0.25">
      <c r="A3384" s="60">
        <v>45922.202430555553</v>
      </c>
      <c r="B3384" s="61">
        <v>444922705</v>
      </c>
      <c r="C3384" s="62" t="s">
        <v>36</v>
      </c>
      <c r="D3384" s="62" t="s">
        <v>38</v>
      </c>
      <c r="E3384" s="62" t="s">
        <v>45</v>
      </c>
      <c r="F3384" s="62" t="s">
        <v>119</v>
      </c>
      <c r="G3384" s="63">
        <v>3688.09</v>
      </c>
      <c r="H3384" s="61">
        <v>444132989</v>
      </c>
      <c r="I3384" s="63">
        <v>0</v>
      </c>
      <c r="J3384" s="63">
        <v>0</v>
      </c>
      <c r="K3384" s="63">
        <v>0</v>
      </c>
      <c r="L3384" s="63">
        <v>0</v>
      </c>
      <c r="M3384" s="63">
        <v>9908.15</v>
      </c>
      <c r="N3384" s="62" t="s">
        <v>107</v>
      </c>
      <c r="O3384" s="14">
        <f t="shared" si="305"/>
        <v>45922.202430555553</v>
      </c>
      <c r="P3384" s="19">
        <f t="shared" si="306"/>
        <v>45922.410763888889</v>
      </c>
      <c r="Q3384" s="20" t="str">
        <f t="shared" si="307"/>
        <v>22/09/2025</v>
      </c>
      <c r="R3384" s="13" t="str">
        <f t="shared" si="308"/>
        <v>09</v>
      </c>
      <c r="S3384" s="13" t="str">
        <f t="shared" si="309"/>
        <v>Mon</v>
      </c>
    </row>
    <row r="3385" spans="1:19" x14ac:dyDescent="0.25">
      <c r="A3385" s="56">
        <v>45922.202430555553</v>
      </c>
      <c r="B3385" s="57">
        <v>444922706</v>
      </c>
      <c r="C3385" s="58" t="s">
        <v>36</v>
      </c>
      <c r="D3385" s="58" t="s">
        <v>38</v>
      </c>
      <c r="E3385" s="58" t="s">
        <v>45</v>
      </c>
      <c r="F3385" s="58" t="s">
        <v>119</v>
      </c>
      <c r="G3385" s="59">
        <v>3688.09</v>
      </c>
      <c r="H3385" s="57">
        <v>444132990</v>
      </c>
      <c r="I3385" s="59">
        <v>0</v>
      </c>
      <c r="J3385" s="59">
        <v>0</v>
      </c>
      <c r="K3385" s="59">
        <v>0</v>
      </c>
      <c r="L3385" s="59">
        <v>0</v>
      </c>
      <c r="M3385" s="59">
        <v>9908.15</v>
      </c>
      <c r="N3385" s="58" t="s">
        <v>48</v>
      </c>
      <c r="O3385" s="14">
        <f t="shared" si="305"/>
        <v>45922.202430555553</v>
      </c>
      <c r="P3385" s="19">
        <f t="shared" si="306"/>
        <v>45922.410763888889</v>
      </c>
      <c r="Q3385" s="20" t="str">
        <f t="shared" si="307"/>
        <v>22/09/2025</v>
      </c>
      <c r="R3385" s="13" t="str">
        <f t="shared" si="308"/>
        <v>09</v>
      </c>
      <c r="S3385" s="13" t="str">
        <f t="shared" si="309"/>
        <v>Mon</v>
      </c>
    </row>
    <row r="3386" spans="1:19" x14ac:dyDescent="0.25">
      <c r="A3386" s="60">
        <v>45922.20244212963</v>
      </c>
      <c r="B3386" s="61">
        <v>444922708</v>
      </c>
      <c r="C3386" s="62" t="s">
        <v>36</v>
      </c>
      <c r="D3386" s="62" t="s">
        <v>38</v>
      </c>
      <c r="E3386" s="62" t="s">
        <v>45</v>
      </c>
      <c r="F3386" s="62" t="s">
        <v>119</v>
      </c>
      <c r="G3386" s="63">
        <v>3688.15</v>
      </c>
      <c r="H3386" s="61">
        <v>444132992</v>
      </c>
      <c r="I3386" s="63">
        <v>0</v>
      </c>
      <c r="J3386" s="63">
        <v>0</v>
      </c>
      <c r="K3386" s="63">
        <v>0</v>
      </c>
      <c r="L3386" s="63">
        <v>0</v>
      </c>
      <c r="M3386" s="63">
        <v>9908.15</v>
      </c>
      <c r="N3386" s="62" t="s">
        <v>47</v>
      </c>
      <c r="O3386" s="14">
        <f t="shared" si="305"/>
        <v>45922.20244212963</v>
      </c>
      <c r="P3386" s="19">
        <f t="shared" si="306"/>
        <v>45922.410775462966</v>
      </c>
      <c r="Q3386" s="20" t="str">
        <f t="shared" si="307"/>
        <v>22/09/2025</v>
      </c>
      <c r="R3386" s="13" t="str">
        <f t="shared" si="308"/>
        <v>09</v>
      </c>
      <c r="S3386" s="13" t="str">
        <f t="shared" si="309"/>
        <v>Mon</v>
      </c>
    </row>
    <row r="3387" spans="1:19" x14ac:dyDescent="0.25">
      <c r="A3387" s="56">
        <v>45922.20244212963</v>
      </c>
      <c r="B3387" s="57">
        <v>444922709</v>
      </c>
      <c r="C3387" s="58" t="s">
        <v>36</v>
      </c>
      <c r="D3387" s="58" t="s">
        <v>38</v>
      </c>
      <c r="E3387" s="58" t="s">
        <v>45</v>
      </c>
      <c r="F3387" s="58" t="s">
        <v>119</v>
      </c>
      <c r="G3387" s="59">
        <v>3688.13</v>
      </c>
      <c r="H3387" s="57">
        <v>444132993</v>
      </c>
      <c r="I3387" s="59">
        <v>0</v>
      </c>
      <c r="J3387" s="59">
        <v>0</v>
      </c>
      <c r="K3387" s="59">
        <v>0</v>
      </c>
      <c r="L3387" s="59">
        <v>0</v>
      </c>
      <c r="M3387" s="59">
        <v>9908.15</v>
      </c>
      <c r="N3387" s="58" t="s">
        <v>77</v>
      </c>
      <c r="O3387" s="14">
        <f t="shared" si="305"/>
        <v>45922.20244212963</v>
      </c>
      <c r="P3387" s="19">
        <f t="shared" si="306"/>
        <v>45922.410775462966</v>
      </c>
      <c r="Q3387" s="20" t="str">
        <f t="shared" si="307"/>
        <v>22/09/2025</v>
      </c>
      <c r="R3387" s="13" t="str">
        <f t="shared" si="308"/>
        <v>09</v>
      </c>
      <c r="S3387" s="13" t="str">
        <f t="shared" si="309"/>
        <v>Mon</v>
      </c>
    </row>
    <row r="3388" spans="1:19" x14ac:dyDescent="0.25">
      <c r="A3388" s="60">
        <v>45922.207060185188</v>
      </c>
      <c r="B3388" s="61">
        <v>444925709</v>
      </c>
      <c r="C3388" s="62" t="s">
        <v>36</v>
      </c>
      <c r="D3388" s="62" t="s">
        <v>37</v>
      </c>
      <c r="E3388" s="62" t="s">
        <v>46</v>
      </c>
      <c r="F3388" s="62" t="s">
        <v>119</v>
      </c>
      <c r="G3388" s="63">
        <v>3689.57</v>
      </c>
      <c r="H3388" s="61">
        <v>444135980</v>
      </c>
      <c r="I3388" s="63">
        <v>0</v>
      </c>
      <c r="J3388" s="63">
        <v>0</v>
      </c>
      <c r="K3388" s="63">
        <v>0</v>
      </c>
      <c r="L3388" s="63">
        <v>-1.5</v>
      </c>
      <c r="M3388" s="63">
        <v>9906.65</v>
      </c>
      <c r="N3388" s="62" t="s">
        <v>2369</v>
      </c>
      <c r="O3388" s="14">
        <f t="shared" si="305"/>
        <v>45922.207060185188</v>
      </c>
      <c r="P3388" s="19">
        <f t="shared" si="306"/>
        <v>45922.415393518524</v>
      </c>
      <c r="Q3388" s="20" t="str">
        <f t="shared" si="307"/>
        <v>22/09/2025</v>
      </c>
      <c r="R3388" s="13" t="str">
        <f t="shared" si="308"/>
        <v>09</v>
      </c>
      <c r="S3388" s="13" t="str">
        <f t="shared" si="309"/>
        <v>Mon</v>
      </c>
    </row>
    <row r="3389" spans="1:19" x14ac:dyDescent="0.25">
      <c r="A3389" s="56">
        <v>45922.207615740743</v>
      </c>
      <c r="B3389" s="57">
        <v>444926286</v>
      </c>
      <c r="C3389" s="58" t="s">
        <v>36</v>
      </c>
      <c r="D3389" s="58" t="s">
        <v>37</v>
      </c>
      <c r="E3389" s="58" t="s">
        <v>46</v>
      </c>
      <c r="F3389" s="58" t="s">
        <v>119</v>
      </c>
      <c r="G3389" s="59">
        <v>3690.28</v>
      </c>
      <c r="H3389" s="57">
        <v>444136555</v>
      </c>
      <c r="I3389" s="59">
        <v>0</v>
      </c>
      <c r="J3389" s="59">
        <v>0</v>
      </c>
      <c r="K3389" s="59">
        <v>0</v>
      </c>
      <c r="L3389" s="59">
        <v>-2.2200000000000002</v>
      </c>
      <c r="M3389" s="59">
        <v>9904.43</v>
      </c>
      <c r="N3389" s="58" t="s">
        <v>2370</v>
      </c>
      <c r="O3389" s="14">
        <f t="shared" si="305"/>
        <v>45922.207615740743</v>
      </c>
      <c r="P3389" s="19">
        <f t="shared" si="306"/>
        <v>45922.415949074079</v>
      </c>
      <c r="Q3389" s="20" t="str">
        <f t="shared" si="307"/>
        <v>22/09/2025</v>
      </c>
      <c r="R3389" s="13" t="str">
        <f t="shared" si="308"/>
        <v>09</v>
      </c>
      <c r="S3389" s="13" t="str">
        <f t="shared" si="309"/>
        <v>Mon</v>
      </c>
    </row>
    <row r="3390" spans="1:19" x14ac:dyDescent="0.25">
      <c r="A3390" s="60">
        <v>45922.207615740743</v>
      </c>
      <c r="B3390" s="61">
        <v>444926287</v>
      </c>
      <c r="C3390" s="62" t="s">
        <v>36</v>
      </c>
      <c r="D3390" s="62" t="s">
        <v>37</v>
      </c>
      <c r="E3390" s="62" t="s">
        <v>46</v>
      </c>
      <c r="F3390" s="62" t="s">
        <v>119</v>
      </c>
      <c r="G3390" s="63">
        <v>3690.28</v>
      </c>
      <c r="H3390" s="61">
        <v>444136556</v>
      </c>
      <c r="I3390" s="63">
        <v>0</v>
      </c>
      <c r="J3390" s="63">
        <v>0</v>
      </c>
      <c r="K3390" s="63">
        <v>0</v>
      </c>
      <c r="L3390" s="63">
        <v>-2.21</v>
      </c>
      <c r="M3390" s="63">
        <v>9902.2199999999993</v>
      </c>
      <c r="N3390" s="62" t="s">
        <v>2370</v>
      </c>
      <c r="O3390" s="14">
        <f t="shared" si="305"/>
        <v>45922.207615740743</v>
      </c>
      <c r="P3390" s="19">
        <f t="shared" si="306"/>
        <v>45922.415949074079</v>
      </c>
      <c r="Q3390" s="20" t="str">
        <f t="shared" si="307"/>
        <v>22/09/2025</v>
      </c>
      <c r="R3390" s="13" t="str">
        <f t="shared" si="308"/>
        <v>09</v>
      </c>
      <c r="S3390" s="13" t="str">
        <f t="shared" si="309"/>
        <v>Mon</v>
      </c>
    </row>
    <row r="3391" spans="1:19" x14ac:dyDescent="0.25">
      <c r="A3391" s="56">
        <v>45922.211215277777</v>
      </c>
      <c r="B3391" s="57">
        <v>444927319</v>
      </c>
      <c r="C3391" s="58" t="s">
        <v>36</v>
      </c>
      <c r="D3391" s="58" t="s">
        <v>37</v>
      </c>
      <c r="E3391" s="58" t="s">
        <v>46</v>
      </c>
      <c r="F3391" s="58" t="s">
        <v>119</v>
      </c>
      <c r="G3391" s="59">
        <v>3690.58</v>
      </c>
      <c r="H3391" s="57">
        <v>444137584</v>
      </c>
      <c r="I3391" s="59">
        <v>0</v>
      </c>
      <c r="J3391" s="59">
        <v>0</v>
      </c>
      <c r="K3391" s="59">
        <v>0</v>
      </c>
      <c r="L3391" s="59">
        <v>-2.4900000000000002</v>
      </c>
      <c r="M3391" s="59">
        <v>9899.73</v>
      </c>
      <c r="N3391" s="58" t="s">
        <v>2371</v>
      </c>
      <c r="O3391" s="14">
        <f t="shared" si="305"/>
        <v>45922.211215277777</v>
      </c>
      <c r="P3391" s="19">
        <f t="shared" si="306"/>
        <v>45922.419548611113</v>
      </c>
      <c r="Q3391" s="20" t="str">
        <f t="shared" si="307"/>
        <v>22/09/2025</v>
      </c>
      <c r="R3391" s="13" t="str">
        <f t="shared" si="308"/>
        <v>10</v>
      </c>
      <c r="S3391" s="13" t="str">
        <f t="shared" si="309"/>
        <v>Mon</v>
      </c>
    </row>
    <row r="3392" spans="1:19" x14ac:dyDescent="0.25">
      <c r="A3392" s="60">
        <v>45922.211331018516</v>
      </c>
      <c r="B3392" s="61">
        <v>444927447</v>
      </c>
      <c r="C3392" s="62" t="s">
        <v>36</v>
      </c>
      <c r="D3392" s="62" t="s">
        <v>37</v>
      </c>
      <c r="E3392" s="62" t="s">
        <v>46</v>
      </c>
      <c r="F3392" s="62" t="s">
        <v>119</v>
      </c>
      <c r="G3392" s="63">
        <v>3691.08</v>
      </c>
      <c r="H3392" s="61">
        <v>444137711</v>
      </c>
      <c r="I3392" s="63">
        <v>0</v>
      </c>
      <c r="J3392" s="63">
        <v>0</v>
      </c>
      <c r="K3392" s="63">
        <v>0</v>
      </c>
      <c r="L3392" s="63">
        <v>-2.99</v>
      </c>
      <c r="M3392" s="63">
        <v>9896.74</v>
      </c>
      <c r="N3392" s="62" t="s">
        <v>2372</v>
      </c>
      <c r="O3392" s="14">
        <f t="shared" si="305"/>
        <v>45922.211331018516</v>
      </c>
      <c r="P3392" s="19">
        <f t="shared" si="306"/>
        <v>45922.419664351852</v>
      </c>
      <c r="Q3392" s="20" t="str">
        <f t="shared" si="307"/>
        <v>22/09/2025</v>
      </c>
      <c r="R3392" s="13" t="str">
        <f t="shared" si="308"/>
        <v>10</v>
      </c>
      <c r="S3392" s="13" t="str">
        <f t="shared" si="309"/>
        <v>Mon</v>
      </c>
    </row>
    <row r="3393" spans="1:19" x14ac:dyDescent="0.25">
      <c r="A3393" s="56">
        <v>45922.211331018516</v>
      </c>
      <c r="B3393" s="57">
        <v>444927448</v>
      </c>
      <c r="C3393" s="58" t="s">
        <v>36</v>
      </c>
      <c r="D3393" s="58" t="s">
        <v>37</v>
      </c>
      <c r="E3393" s="58" t="s">
        <v>46</v>
      </c>
      <c r="F3393" s="58" t="s">
        <v>119</v>
      </c>
      <c r="G3393" s="59">
        <v>3691.08</v>
      </c>
      <c r="H3393" s="57">
        <v>444137712</v>
      </c>
      <c r="I3393" s="59">
        <v>0</v>
      </c>
      <c r="J3393" s="59">
        <v>0</v>
      </c>
      <c r="K3393" s="59">
        <v>0</v>
      </c>
      <c r="L3393" s="59">
        <v>-2.93</v>
      </c>
      <c r="M3393" s="59">
        <v>9893.81</v>
      </c>
      <c r="N3393" s="58" t="s">
        <v>2372</v>
      </c>
      <c r="O3393" s="14">
        <f t="shared" si="305"/>
        <v>45922.211331018516</v>
      </c>
      <c r="P3393" s="19">
        <f t="shared" si="306"/>
        <v>45922.419664351852</v>
      </c>
      <c r="Q3393" s="20" t="str">
        <f t="shared" si="307"/>
        <v>22/09/2025</v>
      </c>
      <c r="R3393" s="13" t="str">
        <f t="shared" si="308"/>
        <v>10</v>
      </c>
      <c r="S3393" s="13" t="str">
        <f t="shared" si="309"/>
        <v>Mon</v>
      </c>
    </row>
    <row r="3394" spans="1:19" x14ac:dyDescent="0.25">
      <c r="A3394" s="60">
        <v>45922.211331018516</v>
      </c>
      <c r="B3394" s="61">
        <v>444927449</v>
      </c>
      <c r="C3394" s="62" t="s">
        <v>36</v>
      </c>
      <c r="D3394" s="62" t="s">
        <v>37</v>
      </c>
      <c r="E3394" s="62" t="s">
        <v>46</v>
      </c>
      <c r="F3394" s="62" t="s">
        <v>119</v>
      </c>
      <c r="G3394" s="63">
        <v>3691.08</v>
      </c>
      <c r="H3394" s="61">
        <v>444137713</v>
      </c>
      <c r="I3394" s="63">
        <v>0</v>
      </c>
      <c r="J3394" s="63">
        <v>0</v>
      </c>
      <c r="K3394" s="63">
        <v>0</v>
      </c>
      <c r="L3394" s="63">
        <v>-2.95</v>
      </c>
      <c r="M3394" s="63">
        <v>9890.86</v>
      </c>
      <c r="N3394" s="62" t="s">
        <v>2372</v>
      </c>
      <c r="O3394" s="14">
        <f t="shared" si="305"/>
        <v>45922.211331018516</v>
      </c>
      <c r="P3394" s="19">
        <f t="shared" si="306"/>
        <v>45922.419664351852</v>
      </c>
      <c r="Q3394" s="20" t="str">
        <f t="shared" si="307"/>
        <v>22/09/2025</v>
      </c>
      <c r="R3394" s="13" t="str">
        <f t="shared" si="308"/>
        <v>10</v>
      </c>
      <c r="S3394" s="13" t="str">
        <f t="shared" si="309"/>
        <v>Mon</v>
      </c>
    </row>
    <row r="3395" spans="1:19" x14ac:dyDescent="0.25">
      <c r="A3395" s="56">
        <v>45922.211331018516</v>
      </c>
      <c r="B3395" s="57">
        <v>444927450</v>
      </c>
      <c r="C3395" s="58" t="s">
        <v>36</v>
      </c>
      <c r="D3395" s="58" t="s">
        <v>37</v>
      </c>
      <c r="E3395" s="58" t="s">
        <v>46</v>
      </c>
      <c r="F3395" s="58" t="s">
        <v>119</v>
      </c>
      <c r="G3395" s="59">
        <v>3691.08</v>
      </c>
      <c r="H3395" s="57">
        <v>444137714</v>
      </c>
      <c r="I3395" s="59">
        <v>0</v>
      </c>
      <c r="J3395" s="59">
        <v>0</v>
      </c>
      <c r="K3395" s="59">
        <v>0</v>
      </c>
      <c r="L3395" s="59">
        <v>-3.01</v>
      </c>
      <c r="M3395" s="59">
        <v>9887.85</v>
      </c>
      <c r="N3395" s="58" t="s">
        <v>2373</v>
      </c>
      <c r="O3395" s="14">
        <f t="shared" si="305"/>
        <v>45922.211331018516</v>
      </c>
      <c r="P3395" s="19">
        <f t="shared" si="306"/>
        <v>45922.419664351852</v>
      </c>
      <c r="Q3395" s="20" t="str">
        <f t="shared" si="307"/>
        <v>22/09/2025</v>
      </c>
      <c r="R3395" s="13" t="str">
        <f t="shared" si="308"/>
        <v>10</v>
      </c>
      <c r="S3395" s="13" t="str">
        <f t="shared" si="309"/>
        <v>Mon</v>
      </c>
    </row>
    <row r="3396" spans="1:19" x14ac:dyDescent="0.25">
      <c r="A3396" s="60">
        <v>45922.211331018516</v>
      </c>
      <c r="B3396" s="61">
        <v>444927451</v>
      </c>
      <c r="C3396" s="62" t="s">
        <v>36</v>
      </c>
      <c r="D3396" s="62" t="s">
        <v>37</v>
      </c>
      <c r="E3396" s="62" t="s">
        <v>46</v>
      </c>
      <c r="F3396" s="62" t="s">
        <v>119</v>
      </c>
      <c r="G3396" s="63">
        <v>3691.08</v>
      </c>
      <c r="H3396" s="61">
        <v>444137715</v>
      </c>
      <c r="I3396" s="63">
        <v>0</v>
      </c>
      <c r="J3396" s="63">
        <v>0</v>
      </c>
      <c r="K3396" s="63">
        <v>0</v>
      </c>
      <c r="L3396" s="63">
        <v>-3.04</v>
      </c>
      <c r="M3396" s="63">
        <v>9884.81</v>
      </c>
      <c r="N3396" s="62" t="s">
        <v>2372</v>
      </c>
      <c r="O3396" s="14">
        <f t="shared" si="305"/>
        <v>45922.211331018516</v>
      </c>
      <c r="P3396" s="19">
        <f t="shared" si="306"/>
        <v>45922.419664351852</v>
      </c>
      <c r="Q3396" s="20" t="str">
        <f t="shared" si="307"/>
        <v>22/09/2025</v>
      </c>
      <c r="R3396" s="13" t="str">
        <f t="shared" si="308"/>
        <v>10</v>
      </c>
      <c r="S3396" s="13" t="str">
        <f t="shared" si="309"/>
        <v>Mon</v>
      </c>
    </row>
    <row r="3397" spans="1:19" x14ac:dyDescent="0.25">
      <c r="A3397" s="56">
        <v>45922.211331018516</v>
      </c>
      <c r="B3397" s="57">
        <v>444927452</v>
      </c>
      <c r="C3397" s="58" t="s">
        <v>36</v>
      </c>
      <c r="D3397" s="58" t="s">
        <v>37</v>
      </c>
      <c r="E3397" s="58" t="s">
        <v>46</v>
      </c>
      <c r="F3397" s="58" t="s">
        <v>119</v>
      </c>
      <c r="G3397" s="59">
        <v>3691.08</v>
      </c>
      <c r="H3397" s="57">
        <v>444137716</v>
      </c>
      <c r="I3397" s="59">
        <v>0</v>
      </c>
      <c r="J3397" s="59">
        <v>0</v>
      </c>
      <c r="K3397" s="59">
        <v>0</v>
      </c>
      <c r="L3397" s="59">
        <v>-3.06</v>
      </c>
      <c r="M3397" s="59">
        <v>9881.75</v>
      </c>
      <c r="N3397" s="58" t="s">
        <v>2372</v>
      </c>
      <c r="O3397" s="14">
        <f t="shared" si="305"/>
        <v>45922.211331018516</v>
      </c>
      <c r="P3397" s="19">
        <f t="shared" si="306"/>
        <v>45922.419664351852</v>
      </c>
      <c r="Q3397" s="20" t="str">
        <f t="shared" si="307"/>
        <v>22/09/2025</v>
      </c>
      <c r="R3397" s="13" t="str">
        <f t="shared" si="308"/>
        <v>10</v>
      </c>
      <c r="S3397" s="13" t="str">
        <f t="shared" si="309"/>
        <v>Mon</v>
      </c>
    </row>
    <row r="3398" spans="1:19" x14ac:dyDescent="0.25">
      <c r="A3398" s="60">
        <v>45922.211331018516</v>
      </c>
      <c r="B3398" s="61">
        <v>444927453</v>
      </c>
      <c r="C3398" s="62" t="s">
        <v>36</v>
      </c>
      <c r="D3398" s="62" t="s">
        <v>37</v>
      </c>
      <c r="E3398" s="62" t="s">
        <v>46</v>
      </c>
      <c r="F3398" s="62" t="s">
        <v>119</v>
      </c>
      <c r="G3398" s="63">
        <v>3691.08</v>
      </c>
      <c r="H3398" s="61">
        <v>444137717</v>
      </c>
      <c r="I3398" s="63">
        <v>0</v>
      </c>
      <c r="J3398" s="63">
        <v>0</v>
      </c>
      <c r="K3398" s="63">
        <v>0</v>
      </c>
      <c r="L3398" s="63">
        <v>-3</v>
      </c>
      <c r="M3398" s="63">
        <v>9878.75</v>
      </c>
      <c r="N3398" s="62" t="s">
        <v>2372</v>
      </c>
      <c r="O3398" s="14">
        <f t="shared" si="305"/>
        <v>45922.211331018516</v>
      </c>
      <c r="P3398" s="19">
        <f t="shared" si="306"/>
        <v>45922.419664351852</v>
      </c>
      <c r="Q3398" s="20" t="str">
        <f t="shared" si="307"/>
        <v>22/09/2025</v>
      </c>
      <c r="R3398" s="13" t="str">
        <f t="shared" si="308"/>
        <v>10</v>
      </c>
      <c r="S3398" s="13" t="str">
        <f t="shared" si="309"/>
        <v>Mon</v>
      </c>
    </row>
    <row r="3399" spans="1:19" x14ac:dyDescent="0.25">
      <c r="A3399" s="56">
        <v>45922.211793981478</v>
      </c>
      <c r="B3399" s="57">
        <v>444927900</v>
      </c>
      <c r="C3399" s="58" t="s">
        <v>36</v>
      </c>
      <c r="D3399" s="58" t="s">
        <v>37</v>
      </c>
      <c r="E3399" s="58" t="s">
        <v>45</v>
      </c>
      <c r="F3399" s="58" t="s">
        <v>119</v>
      </c>
      <c r="G3399" s="59">
        <v>3690.33</v>
      </c>
      <c r="H3399" s="57">
        <v>444138165</v>
      </c>
      <c r="I3399" s="59">
        <v>0</v>
      </c>
      <c r="J3399" s="59">
        <v>0</v>
      </c>
      <c r="K3399" s="59">
        <v>0</v>
      </c>
      <c r="L3399" s="59">
        <v>0</v>
      </c>
      <c r="M3399" s="59">
        <v>9878.75</v>
      </c>
      <c r="N3399" s="58" t="s">
        <v>74</v>
      </c>
      <c r="O3399" s="14">
        <f t="shared" si="305"/>
        <v>45922.211793981478</v>
      </c>
      <c r="P3399" s="19">
        <f t="shared" si="306"/>
        <v>45922.420127314814</v>
      </c>
      <c r="Q3399" s="20" t="str">
        <f t="shared" si="307"/>
        <v>22/09/2025</v>
      </c>
      <c r="R3399" s="13" t="str">
        <f t="shared" si="308"/>
        <v>10</v>
      </c>
      <c r="S3399" s="13" t="str">
        <f t="shared" si="309"/>
        <v>Mon</v>
      </c>
    </row>
    <row r="3400" spans="1:19" x14ac:dyDescent="0.25">
      <c r="A3400" s="60">
        <v>45922.212094907409</v>
      </c>
      <c r="B3400" s="61">
        <v>444928139</v>
      </c>
      <c r="C3400" s="62" t="s">
        <v>36</v>
      </c>
      <c r="D3400" s="62" t="s">
        <v>37</v>
      </c>
      <c r="E3400" s="62" t="s">
        <v>46</v>
      </c>
      <c r="F3400" s="62" t="s">
        <v>119</v>
      </c>
      <c r="G3400" s="63">
        <v>3691.26</v>
      </c>
      <c r="H3400" s="61">
        <v>444138400</v>
      </c>
      <c r="I3400" s="63">
        <v>0</v>
      </c>
      <c r="J3400" s="63">
        <v>0</v>
      </c>
      <c r="K3400" s="63">
        <v>0</v>
      </c>
      <c r="L3400" s="63">
        <v>-3.05</v>
      </c>
      <c r="M3400" s="63">
        <v>9875.7000000000007</v>
      </c>
      <c r="N3400" s="62" t="s">
        <v>2374</v>
      </c>
      <c r="O3400" s="14">
        <f t="shared" si="305"/>
        <v>45922.212094907409</v>
      </c>
      <c r="P3400" s="19">
        <f t="shared" si="306"/>
        <v>45922.420428240745</v>
      </c>
      <c r="Q3400" s="20" t="str">
        <f t="shared" si="307"/>
        <v>22/09/2025</v>
      </c>
      <c r="R3400" s="13" t="str">
        <f t="shared" si="308"/>
        <v>10</v>
      </c>
      <c r="S3400" s="13" t="str">
        <f t="shared" si="309"/>
        <v>Mon</v>
      </c>
    </row>
    <row r="3401" spans="1:19" x14ac:dyDescent="0.25">
      <c r="A3401" s="56">
        <v>45922.212175925924</v>
      </c>
      <c r="B3401" s="57">
        <v>444928214</v>
      </c>
      <c r="C3401" s="58" t="s">
        <v>36</v>
      </c>
      <c r="D3401" s="58" t="s">
        <v>37</v>
      </c>
      <c r="E3401" s="58" t="s">
        <v>46</v>
      </c>
      <c r="F3401" s="58" t="s">
        <v>119</v>
      </c>
      <c r="G3401" s="59">
        <v>3691.44</v>
      </c>
      <c r="H3401" s="57">
        <v>444138474</v>
      </c>
      <c r="I3401" s="59">
        <v>0</v>
      </c>
      <c r="J3401" s="59">
        <v>0</v>
      </c>
      <c r="K3401" s="59">
        <v>0</v>
      </c>
      <c r="L3401" s="59">
        <v>-3.2</v>
      </c>
      <c r="M3401" s="59">
        <v>9872.5</v>
      </c>
      <c r="N3401" s="58" t="s">
        <v>2375</v>
      </c>
      <c r="O3401" s="14">
        <f t="shared" si="305"/>
        <v>45922.212175925924</v>
      </c>
      <c r="P3401" s="19">
        <f t="shared" si="306"/>
        <v>45922.42050925926</v>
      </c>
      <c r="Q3401" s="20" t="str">
        <f t="shared" si="307"/>
        <v>22/09/2025</v>
      </c>
      <c r="R3401" s="13" t="str">
        <f t="shared" si="308"/>
        <v>10</v>
      </c>
      <c r="S3401" s="13" t="str">
        <f t="shared" si="309"/>
        <v>Mon</v>
      </c>
    </row>
    <row r="3402" spans="1:19" x14ac:dyDescent="0.25">
      <c r="A3402" s="60">
        <v>45922.212488425925</v>
      </c>
      <c r="B3402" s="61">
        <v>444928435</v>
      </c>
      <c r="C3402" s="62" t="s">
        <v>36</v>
      </c>
      <c r="D3402" s="62" t="s">
        <v>37</v>
      </c>
      <c r="E3402" s="62" t="s">
        <v>45</v>
      </c>
      <c r="F3402" s="62" t="s">
        <v>119</v>
      </c>
      <c r="G3402" s="63">
        <v>3690.71</v>
      </c>
      <c r="H3402" s="61">
        <v>444138692</v>
      </c>
      <c r="I3402" s="63">
        <v>0</v>
      </c>
      <c r="J3402" s="63">
        <v>0</v>
      </c>
      <c r="K3402" s="63">
        <v>0</v>
      </c>
      <c r="L3402" s="63">
        <v>0</v>
      </c>
      <c r="M3402" s="63">
        <v>9872.5</v>
      </c>
      <c r="N3402" s="62" t="s">
        <v>76</v>
      </c>
      <c r="O3402" s="14">
        <f t="shared" si="305"/>
        <v>45922.212488425925</v>
      </c>
      <c r="P3402" s="19">
        <f t="shared" si="306"/>
        <v>45922.42082175926</v>
      </c>
      <c r="Q3402" s="20" t="str">
        <f t="shared" si="307"/>
        <v>22/09/2025</v>
      </c>
      <c r="R3402" s="13" t="str">
        <f t="shared" si="308"/>
        <v>10</v>
      </c>
      <c r="S3402" s="13" t="str">
        <f t="shared" si="309"/>
        <v>Mon</v>
      </c>
    </row>
    <row r="3403" spans="1:19" x14ac:dyDescent="0.25">
      <c r="A3403" s="56">
        <v>45922.212488425925</v>
      </c>
      <c r="B3403" s="57">
        <v>444928436</v>
      </c>
      <c r="C3403" s="58" t="s">
        <v>36</v>
      </c>
      <c r="D3403" s="58" t="s">
        <v>37</v>
      </c>
      <c r="E3403" s="58" t="s">
        <v>45</v>
      </c>
      <c r="F3403" s="58" t="s">
        <v>119</v>
      </c>
      <c r="G3403" s="59">
        <v>3690.69</v>
      </c>
      <c r="H3403" s="57">
        <v>444138693</v>
      </c>
      <c r="I3403" s="59">
        <v>0</v>
      </c>
      <c r="J3403" s="59">
        <v>0</v>
      </c>
      <c r="K3403" s="59">
        <v>0</v>
      </c>
      <c r="L3403" s="59">
        <v>0</v>
      </c>
      <c r="M3403" s="59">
        <v>9872.5</v>
      </c>
      <c r="N3403" s="58" t="s">
        <v>75</v>
      </c>
      <c r="O3403" s="14">
        <f t="shared" si="305"/>
        <v>45922.212488425925</v>
      </c>
      <c r="P3403" s="19">
        <f t="shared" si="306"/>
        <v>45922.42082175926</v>
      </c>
      <c r="Q3403" s="20" t="str">
        <f t="shared" si="307"/>
        <v>22/09/2025</v>
      </c>
      <c r="R3403" s="13" t="str">
        <f t="shared" si="308"/>
        <v>10</v>
      </c>
      <c r="S3403" s="13" t="str">
        <f t="shared" si="309"/>
        <v>Mon</v>
      </c>
    </row>
    <row r="3404" spans="1:19" x14ac:dyDescent="0.25">
      <c r="A3404" s="60">
        <v>45922.213078703702</v>
      </c>
      <c r="B3404" s="61">
        <v>444928750</v>
      </c>
      <c r="C3404" s="62" t="s">
        <v>36</v>
      </c>
      <c r="D3404" s="62" t="s">
        <v>38</v>
      </c>
      <c r="E3404" s="62" t="s">
        <v>46</v>
      </c>
      <c r="F3404" s="62" t="s">
        <v>119</v>
      </c>
      <c r="G3404" s="63">
        <v>3687.68</v>
      </c>
      <c r="H3404" s="61">
        <v>444139005</v>
      </c>
      <c r="I3404" s="63">
        <v>0</v>
      </c>
      <c r="J3404" s="63">
        <v>0</v>
      </c>
      <c r="K3404" s="63">
        <v>0</v>
      </c>
      <c r="L3404" s="63">
        <v>-3.03</v>
      </c>
      <c r="M3404" s="63">
        <v>9869.4699999999993</v>
      </c>
      <c r="N3404" s="62" t="s">
        <v>2376</v>
      </c>
      <c r="O3404" s="14">
        <f t="shared" si="305"/>
        <v>45922.213078703702</v>
      </c>
      <c r="P3404" s="19">
        <f t="shared" si="306"/>
        <v>45922.421412037038</v>
      </c>
      <c r="Q3404" s="20" t="str">
        <f t="shared" si="307"/>
        <v>22/09/2025</v>
      </c>
      <c r="R3404" s="13" t="str">
        <f t="shared" si="308"/>
        <v>10</v>
      </c>
      <c r="S3404" s="13" t="str">
        <f t="shared" si="309"/>
        <v>Mon</v>
      </c>
    </row>
    <row r="3405" spans="1:19" x14ac:dyDescent="0.25">
      <c r="A3405" s="56">
        <v>45922.213078703702</v>
      </c>
      <c r="B3405" s="57">
        <v>444928751</v>
      </c>
      <c r="C3405" s="58" t="s">
        <v>36</v>
      </c>
      <c r="D3405" s="58" t="s">
        <v>38</v>
      </c>
      <c r="E3405" s="58" t="s">
        <v>46</v>
      </c>
      <c r="F3405" s="58" t="s">
        <v>119</v>
      </c>
      <c r="G3405" s="59">
        <v>3687.68</v>
      </c>
      <c r="H3405" s="57">
        <v>444139006</v>
      </c>
      <c r="I3405" s="59">
        <v>0</v>
      </c>
      <c r="J3405" s="59">
        <v>0</v>
      </c>
      <c r="K3405" s="59">
        <v>0</v>
      </c>
      <c r="L3405" s="59">
        <v>-3.01</v>
      </c>
      <c r="M3405" s="59">
        <v>9866.4599999999991</v>
      </c>
      <c r="N3405" s="58" t="s">
        <v>2376</v>
      </c>
      <c r="O3405" s="14">
        <f t="shared" si="305"/>
        <v>45922.213078703702</v>
      </c>
      <c r="P3405" s="19">
        <f t="shared" si="306"/>
        <v>45922.421412037038</v>
      </c>
      <c r="Q3405" s="20" t="str">
        <f t="shared" si="307"/>
        <v>22/09/2025</v>
      </c>
      <c r="R3405" s="13" t="str">
        <f t="shared" si="308"/>
        <v>10</v>
      </c>
      <c r="S3405" s="13" t="str">
        <f t="shared" si="309"/>
        <v>Mon</v>
      </c>
    </row>
    <row r="3406" spans="1:19" x14ac:dyDescent="0.25">
      <c r="A3406" s="60">
        <v>45922.213078703702</v>
      </c>
      <c r="B3406" s="61">
        <v>444928757</v>
      </c>
      <c r="C3406" s="62" t="s">
        <v>36</v>
      </c>
      <c r="D3406" s="62" t="s">
        <v>38</v>
      </c>
      <c r="E3406" s="62" t="s">
        <v>46</v>
      </c>
      <c r="F3406" s="62" t="s">
        <v>119</v>
      </c>
      <c r="G3406" s="63">
        <v>3687.36</v>
      </c>
      <c r="H3406" s="61">
        <v>444139012</v>
      </c>
      <c r="I3406" s="63">
        <v>0</v>
      </c>
      <c r="J3406" s="63">
        <v>0</v>
      </c>
      <c r="K3406" s="63">
        <v>0</v>
      </c>
      <c r="L3406" s="63">
        <v>-2.97</v>
      </c>
      <c r="M3406" s="63">
        <v>9863.49</v>
      </c>
      <c r="N3406" s="62" t="s">
        <v>2377</v>
      </c>
      <c r="O3406" s="14">
        <f t="shared" si="305"/>
        <v>45922.213078703702</v>
      </c>
      <c r="P3406" s="19">
        <f t="shared" si="306"/>
        <v>45922.421412037038</v>
      </c>
      <c r="Q3406" s="20" t="str">
        <f t="shared" si="307"/>
        <v>22/09/2025</v>
      </c>
      <c r="R3406" s="13" t="str">
        <f t="shared" si="308"/>
        <v>10</v>
      </c>
      <c r="S3406" s="13" t="str">
        <f t="shared" si="309"/>
        <v>Mon</v>
      </c>
    </row>
    <row r="3407" spans="1:19" x14ac:dyDescent="0.25">
      <c r="A3407" s="56">
        <v>45922.215960648151</v>
      </c>
      <c r="B3407" s="57">
        <v>444929643</v>
      </c>
      <c r="C3407" s="58" t="s">
        <v>36</v>
      </c>
      <c r="D3407" s="58" t="s">
        <v>37</v>
      </c>
      <c r="E3407" s="58" t="s">
        <v>45</v>
      </c>
      <c r="F3407" s="58" t="s">
        <v>119</v>
      </c>
      <c r="G3407" s="59">
        <v>3690.75</v>
      </c>
      <c r="H3407" s="57">
        <v>444139875</v>
      </c>
      <c r="I3407" s="59">
        <v>0</v>
      </c>
      <c r="J3407" s="59">
        <v>0</v>
      </c>
      <c r="K3407" s="59">
        <v>0</v>
      </c>
      <c r="L3407" s="59">
        <v>0</v>
      </c>
      <c r="M3407" s="59">
        <v>9863.49</v>
      </c>
      <c r="N3407" s="58" t="s">
        <v>74</v>
      </c>
      <c r="O3407" s="14">
        <f t="shared" si="305"/>
        <v>45922.215960648151</v>
      </c>
      <c r="P3407" s="19">
        <f t="shared" si="306"/>
        <v>45922.424293981487</v>
      </c>
      <c r="Q3407" s="20" t="str">
        <f t="shared" si="307"/>
        <v>22/09/2025</v>
      </c>
      <c r="R3407" s="13" t="str">
        <f t="shared" si="308"/>
        <v>10</v>
      </c>
      <c r="S3407" s="13" t="str">
        <f t="shared" si="309"/>
        <v>Mon</v>
      </c>
    </row>
    <row r="3408" spans="1:19" x14ac:dyDescent="0.25">
      <c r="A3408" s="60">
        <v>45922.217395833337</v>
      </c>
      <c r="B3408" s="61">
        <v>444930415</v>
      </c>
      <c r="C3408" s="62" t="s">
        <v>36</v>
      </c>
      <c r="D3408" s="62" t="s">
        <v>38</v>
      </c>
      <c r="E3408" s="62" t="s">
        <v>46</v>
      </c>
      <c r="F3408" s="62" t="s">
        <v>119</v>
      </c>
      <c r="G3408" s="63">
        <v>3687.74</v>
      </c>
      <c r="H3408" s="61">
        <v>444140645</v>
      </c>
      <c r="I3408" s="63">
        <v>0</v>
      </c>
      <c r="J3408" s="63">
        <v>0</v>
      </c>
      <c r="K3408" s="63">
        <v>0</v>
      </c>
      <c r="L3408" s="63">
        <v>-3.01</v>
      </c>
      <c r="M3408" s="63">
        <v>9860.48</v>
      </c>
      <c r="N3408" s="62" t="s">
        <v>2336</v>
      </c>
      <c r="O3408" s="14">
        <f t="shared" si="305"/>
        <v>45922.217395833337</v>
      </c>
      <c r="P3408" s="19">
        <f t="shared" si="306"/>
        <v>45922.425729166673</v>
      </c>
      <c r="Q3408" s="20" t="str">
        <f t="shared" si="307"/>
        <v>22/09/2025</v>
      </c>
      <c r="R3408" s="13" t="str">
        <f t="shared" si="308"/>
        <v>10</v>
      </c>
      <c r="S3408" s="13" t="str">
        <f t="shared" si="309"/>
        <v>Mon</v>
      </c>
    </row>
    <row r="3409" spans="1:19" x14ac:dyDescent="0.25">
      <c r="A3409" s="56">
        <v>45922.220821759256</v>
      </c>
      <c r="B3409" s="57">
        <v>444931387</v>
      </c>
      <c r="C3409" s="58" t="s">
        <v>36</v>
      </c>
      <c r="D3409" s="58" t="s">
        <v>37</v>
      </c>
      <c r="E3409" s="58" t="s">
        <v>45</v>
      </c>
      <c r="F3409" s="58" t="s">
        <v>119</v>
      </c>
      <c r="G3409" s="59">
        <v>3689.68</v>
      </c>
      <c r="H3409" s="57">
        <v>444141623</v>
      </c>
      <c r="I3409" s="59">
        <v>0</v>
      </c>
      <c r="J3409" s="59">
        <v>0</v>
      </c>
      <c r="K3409" s="59">
        <v>0</v>
      </c>
      <c r="L3409" s="59">
        <v>0</v>
      </c>
      <c r="M3409" s="59">
        <v>9860.48</v>
      </c>
      <c r="N3409" s="58" t="s">
        <v>76</v>
      </c>
      <c r="O3409" s="14">
        <f t="shared" si="305"/>
        <v>45922.220821759256</v>
      </c>
      <c r="P3409" s="19">
        <f t="shared" si="306"/>
        <v>45922.429155092592</v>
      </c>
      <c r="Q3409" s="20" t="str">
        <f t="shared" si="307"/>
        <v>22/09/2025</v>
      </c>
      <c r="R3409" s="13" t="str">
        <f t="shared" si="308"/>
        <v>10</v>
      </c>
      <c r="S3409" s="13" t="str">
        <f t="shared" si="309"/>
        <v>Mon</v>
      </c>
    </row>
    <row r="3410" spans="1:19" x14ac:dyDescent="0.25">
      <c r="A3410" s="60">
        <v>45922.220821759256</v>
      </c>
      <c r="B3410" s="61">
        <v>444931388</v>
      </c>
      <c r="C3410" s="62" t="s">
        <v>36</v>
      </c>
      <c r="D3410" s="62" t="s">
        <v>37</v>
      </c>
      <c r="E3410" s="62" t="s">
        <v>45</v>
      </c>
      <c r="F3410" s="62" t="s">
        <v>119</v>
      </c>
      <c r="G3410" s="63">
        <v>3689.7</v>
      </c>
      <c r="H3410" s="61">
        <v>444141624</v>
      </c>
      <c r="I3410" s="63">
        <v>0</v>
      </c>
      <c r="J3410" s="63">
        <v>0</v>
      </c>
      <c r="K3410" s="63">
        <v>0</v>
      </c>
      <c r="L3410" s="63">
        <v>0</v>
      </c>
      <c r="M3410" s="63">
        <v>9860.48</v>
      </c>
      <c r="N3410" s="62" t="s">
        <v>75</v>
      </c>
      <c r="O3410" s="14">
        <f t="shared" si="305"/>
        <v>45922.220821759256</v>
      </c>
      <c r="P3410" s="19">
        <f t="shared" si="306"/>
        <v>45922.429155092592</v>
      </c>
      <c r="Q3410" s="20" t="str">
        <f t="shared" si="307"/>
        <v>22/09/2025</v>
      </c>
      <c r="R3410" s="13" t="str">
        <f t="shared" si="308"/>
        <v>10</v>
      </c>
      <c r="S3410" s="13" t="str">
        <f t="shared" si="309"/>
        <v>Mon</v>
      </c>
    </row>
    <row r="3411" spans="1:19" x14ac:dyDescent="0.25">
      <c r="A3411" s="56">
        <v>45922.223715277774</v>
      </c>
      <c r="B3411" s="57">
        <v>444931957</v>
      </c>
      <c r="C3411" s="58" t="s">
        <v>36</v>
      </c>
      <c r="D3411" s="58" t="s">
        <v>38</v>
      </c>
      <c r="E3411" s="58" t="s">
        <v>45</v>
      </c>
      <c r="F3411" s="58" t="s">
        <v>119</v>
      </c>
      <c r="G3411" s="59">
        <v>3688.56</v>
      </c>
      <c r="H3411" s="57">
        <v>444142191</v>
      </c>
      <c r="I3411" s="59">
        <v>0</v>
      </c>
      <c r="J3411" s="59">
        <v>0</v>
      </c>
      <c r="K3411" s="59">
        <v>0</v>
      </c>
      <c r="L3411" s="59">
        <v>0</v>
      </c>
      <c r="M3411" s="59">
        <v>9860.48</v>
      </c>
      <c r="N3411" s="58" t="s">
        <v>1384</v>
      </c>
      <c r="O3411" s="14">
        <f t="shared" si="305"/>
        <v>45922.223715277774</v>
      </c>
      <c r="P3411" s="19">
        <f t="shared" si="306"/>
        <v>45922.43204861111</v>
      </c>
      <c r="Q3411" s="20" t="str">
        <f t="shared" si="307"/>
        <v>22/09/2025</v>
      </c>
      <c r="R3411" s="13" t="str">
        <f t="shared" si="308"/>
        <v>10</v>
      </c>
      <c r="S3411" s="13" t="str">
        <f t="shared" si="309"/>
        <v>Mon</v>
      </c>
    </row>
    <row r="3412" spans="1:19" x14ac:dyDescent="0.25">
      <c r="A3412" s="60">
        <v>45922.223715277774</v>
      </c>
      <c r="B3412" s="61">
        <v>444931958</v>
      </c>
      <c r="C3412" s="62" t="s">
        <v>36</v>
      </c>
      <c r="D3412" s="62" t="s">
        <v>38</v>
      </c>
      <c r="E3412" s="62" t="s">
        <v>45</v>
      </c>
      <c r="F3412" s="62" t="s">
        <v>119</v>
      </c>
      <c r="G3412" s="63">
        <v>3688.56</v>
      </c>
      <c r="H3412" s="61">
        <v>444142192</v>
      </c>
      <c r="I3412" s="63">
        <v>0</v>
      </c>
      <c r="J3412" s="63">
        <v>0</v>
      </c>
      <c r="K3412" s="63">
        <v>0</v>
      </c>
      <c r="L3412" s="63">
        <v>0</v>
      </c>
      <c r="M3412" s="63">
        <v>9860.48</v>
      </c>
      <c r="N3412" s="62" t="s">
        <v>115</v>
      </c>
      <c r="O3412" s="14">
        <f t="shared" si="305"/>
        <v>45922.223715277774</v>
      </c>
      <c r="P3412" s="19">
        <f t="shared" si="306"/>
        <v>45922.43204861111</v>
      </c>
      <c r="Q3412" s="20" t="str">
        <f t="shared" si="307"/>
        <v>22/09/2025</v>
      </c>
      <c r="R3412" s="13" t="str">
        <f t="shared" si="308"/>
        <v>10</v>
      </c>
      <c r="S3412" s="13" t="str">
        <f t="shared" si="309"/>
        <v>Mon</v>
      </c>
    </row>
    <row r="3413" spans="1:19" x14ac:dyDescent="0.25">
      <c r="A3413" s="56">
        <v>45922.22861111111</v>
      </c>
      <c r="B3413" s="57">
        <v>444933248</v>
      </c>
      <c r="C3413" s="58" t="s">
        <v>36</v>
      </c>
      <c r="D3413" s="58" t="s">
        <v>37</v>
      </c>
      <c r="E3413" s="58" t="s">
        <v>46</v>
      </c>
      <c r="F3413" s="58" t="s">
        <v>119</v>
      </c>
      <c r="G3413" s="59">
        <v>3691.66</v>
      </c>
      <c r="H3413" s="57">
        <v>444143481</v>
      </c>
      <c r="I3413" s="59">
        <v>0</v>
      </c>
      <c r="J3413" s="59">
        <v>0</v>
      </c>
      <c r="K3413" s="59">
        <v>0</v>
      </c>
      <c r="L3413" s="59">
        <v>-3.1</v>
      </c>
      <c r="M3413" s="59">
        <v>9857.3799999999992</v>
      </c>
      <c r="N3413" s="58" t="s">
        <v>2378</v>
      </c>
      <c r="O3413" s="14">
        <f t="shared" si="305"/>
        <v>45922.22861111111</v>
      </c>
      <c r="P3413" s="19">
        <f t="shared" si="306"/>
        <v>45922.436944444446</v>
      </c>
      <c r="Q3413" s="20" t="str">
        <f t="shared" si="307"/>
        <v>22/09/2025</v>
      </c>
      <c r="R3413" s="13" t="str">
        <f t="shared" si="308"/>
        <v>10</v>
      </c>
      <c r="S3413" s="13" t="str">
        <f t="shared" si="309"/>
        <v>Mon</v>
      </c>
    </row>
    <row r="3414" spans="1:19" x14ac:dyDescent="0.25">
      <c r="A3414" s="60">
        <v>45922.22861111111</v>
      </c>
      <c r="B3414" s="61">
        <v>444933249</v>
      </c>
      <c r="C3414" s="62" t="s">
        <v>36</v>
      </c>
      <c r="D3414" s="62" t="s">
        <v>37</v>
      </c>
      <c r="E3414" s="62" t="s">
        <v>46</v>
      </c>
      <c r="F3414" s="62" t="s">
        <v>119</v>
      </c>
      <c r="G3414" s="63">
        <v>3691.66</v>
      </c>
      <c r="H3414" s="61">
        <v>444143482</v>
      </c>
      <c r="I3414" s="63">
        <v>0</v>
      </c>
      <c r="J3414" s="63">
        <v>0</v>
      </c>
      <c r="K3414" s="63">
        <v>0</v>
      </c>
      <c r="L3414" s="63">
        <v>-3.1</v>
      </c>
      <c r="M3414" s="63">
        <v>9854.2800000000007</v>
      </c>
      <c r="N3414" s="62" t="s">
        <v>2378</v>
      </c>
      <c r="O3414" s="14">
        <f t="shared" si="305"/>
        <v>45922.22861111111</v>
      </c>
      <c r="P3414" s="19">
        <f t="shared" si="306"/>
        <v>45922.436944444446</v>
      </c>
      <c r="Q3414" s="20" t="str">
        <f t="shared" si="307"/>
        <v>22/09/2025</v>
      </c>
      <c r="R3414" s="13" t="str">
        <f t="shared" si="308"/>
        <v>10</v>
      </c>
      <c r="S3414" s="13" t="str">
        <f t="shared" si="309"/>
        <v>Mon</v>
      </c>
    </row>
    <row r="3415" spans="1:19" x14ac:dyDescent="0.25">
      <c r="A3415" s="56">
        <v>45922.22934027778</v>
      </c>
      <c r="B3415" s="57">
        <v>444934129</v>
      </c>
      <c r="C3415" s="58" t="s">
        <v>36</v>
      </c>
      <c r="D3415" s="58" t="s">
        <v>37</v>
      </c>
      <c r="E3415" s="58" t="s">
        <v>46</v>
      </c>
      <c r="F3415" s="58" t="s">
        <v>119</v>
      </c>
      <c r="G3415" s="59">
        <v>3692.49</v>
      </c>
      <c r="H3415" s="57">
        <v>444144397</v>
      </c>
      <c r="I3415" s="59">
        <v>0</v>
      </c>
      <c r="J3415" s="59">
        <v>0</v>
      </c>
      <c r="K3415" s="59">
        <v>0</v>
      </c>
      <c r="L3415" s="59">
        <v>-3</v>
      </c>
      <c r="M3415" s="59">
        <v>9851.2800000000007</v>
      </c>
      <c r="N3415" s="58" t="s">
        <v>2379</v>
      </c>
      <c r="O3415" s="14">
        <f t="shared" si="305"/>
        <v>45922.22934027778</v>
      </c>
      <c r="P3415" s="19">
        <f t="shared" si="306"/>
        <v>45922.437673611115</v>
      </c>
      <c r="Q3415" s="20" t="str">
        <f t="shared" si="307"/>
        <v>22/09/2025</v>
      </c>
      <c r="R3415" s="13" t="str">
        <f t="shared" si="308"/>
        <v>10</v>
      </c>
      <c r="S3415" s="13" t="str">
        <f t="shared" si="309"/>
        <v>Mon</v>
      </c>
    </row>
    <row r="3416" spans="1:19" x14ac:dyDescent="0.25">
      <c r="A3416" s="60">
        <v>45922.231006944443</v>
      </c>
      <c r="B3416" s="61">
        <v>444936139</v>
      </c>
      <c r="C3416" s="62" t="s">
        <v>36</v>
      </c>
      <c r="D3416" s="62" t="s">
        <v>37</v>
      </c>
      <c r="E3416" s="62" t="s">
        <v>45</v>
      </c>
      <c r="F3416" s="62" t="s">
        <v>119</v>
      </c>
      <c r="G3416" s="63">
        <v>3692.91</v>
      </c>
      <c r="H3416" s="61">
        <v>444146470</v>
      </c>
      <c r="I3416" s="63">
        <v>0</v>
      </c>
      <c r="J3416" s="63">
        <v>0</v>
      </c>
      <c r="K3416" s="63">
        <v>0</v>
      </c>
      <c r="L3416" s="63">
        <v>0</v>
      </c>
      <c r="M3416" s="63">
        <v>9851.2800000000007</v>
      </c>
      <c r="N3416" s="62" t="s">
        <v>118</v>
      </c>
      <c r="O3416" s="14">
        <f t="shared" si="305"/>
        <v>45922.231006944443</v>
      </c>
      <c r="P3416" s="19">
        <f t="shared" si="306"/>
        <v>45922.439340277779</v>
      </c>
      <c r="Q3416" s="20" t="str">
        <f t="shared" si="307"/>
        <v>22/09/2025</v>
      </c>
      <c r="R3416" s="13" t="str">
        <f t="shared" si="308"/>
        <v>10</v>
      </c>
      <c r="S3416" s="13" t="str">
        <f t="shared" si="309"/>
        <v>Mon</v>
      </c>
    </row>
    <row r="3417" spans="1:19" x14ac:dyDescent="0.25">
      <c r="A3417" s="56">
        <v>45922.231006944443</v>
      </c>
      <c r="B3417" s="57">
        <v>444936140</v>
      </c>
      <c r="C3417" s="58" t="s">
        <v>36</v>
      </c>
      <c r="D3417" s="58" t="s">
        <v>37</v>
      </c>
      <c r="E3417" s="58" t="s">
        <v>45</v>
      </c>
      <c r="F3417" s="58" t="s">
        <v>119</v>
      </c>
      <c r="G3417" s="59">
        <v>3692.87</v>
      </c>
      <c r="H3417" s="57">
        <v>444146471</v>
      </c>
      <c r="I3417" s="59">
        <v>0</v>
      </c>
      <c r="J3417" s="59">
        <v>0</v>
      </c>
      <c r="K3417" s="59">
        <v>0</v>
      </c>
      <c r="L3417" s="59">
        <v>0</v>
      </c>
      <c r="M3417" s="59">
        <v>9851.2800000000007</v>
      </c>
      <c r="N3417" s="58" t="s">
        <v>115</v>
      </c>
      <c r="O3417" s="14">
        <f t="shared" si="305"/>
        <v>45922.231006944443</v>
      </c>
      <c r="P3417" s="19">
        <f t="shared" si="306"/>
        <v>45922.439340277779</v>
      </c>
      <c r="Q3417" s="20" t="str">
        <f t="shared" si="307"/>
        <v>22/09/2025</v>
      </c>
      <c r="R3417" s="13" t="str">
        <f t="shared" si="308"/>
        <v>10</v>
      </c>
      <c r="S3417" s="13" t="str">
        <f t="shared" si="309"/>
        <v>Mon</v>
      </c>
    </row>
    <row r="3418" spans="1:19" x14ac:dyDescent="0.25">
      <c r="A3418" s="60">
        <v>45922.231006944443</v>
      </c>
      <c r="B3418" s="61">
        <v>444936145</v>
      </c>
      <c r="C3418" s="62" t="s">
        <v>36</v>
      </c>
      <c r="D3418" s="62" t="s">
        <v>37</v>
      </c>
      <c r="E3418" s="62" t="s">
        <v>45</v>
      </c>
      <c r="F3418" s="62" t="s">
        <v>119</v>
      </c>
      <c r="G3418" s="63">
        <v>3692.86</v>
      </c>
      <c r="H3418" s="61">
        <v>444146476</v>
      </c>
      <c r="I3418" s="63">
        <v>0</v>
      </c>
      <c r="J3418" s="63">
        <v>0</v>
      </c>
      <c r="K3418" s="63">
        <v>0</v>
      </c>
      <c r="L3418" s="63">
        <v>0</v>
      </c>
      <c r="M3418" s="63">
        <v>9851.2800000000007</v>
      </c>
      <c r="N3418" s="62" t="s">
        <v>1384</v>
      </c>
      <c r="O3418" s="14">
        <f t="shared" si="305"/>
        <v>45922.231006944443</v>
      </c>
      <c r="P3418" s="19">
        <f t="shared" si="306"/>
        <v>45922.439340277779</v>
      </c>
      <c r="Q3418" s="20" t="str">
        <f t="shared" si="307"/>
        <v>22/09/2025</v>
      </c>
      <c r="R3418" s="13" t="str">
        <f t="shared" si="308"/>
        <v>10</v>
      </c>
      <c r="S3418" s="13" t="str">
        <f t="shared" si="309"/>
        <v>Mon</v>
      </c>
    </row>
    <row r="3419" spans="1:19" x14ac:dyDescent="0.25">
      <c r="A3419" s="56">
        <v>45922.231458333335</v>
      </c>
      <c r="B3419" s="57">
        <v>444936463</v>
      </c>
      <c r="C3419" s="58" t="s">
        <v>36</v>
      </c>
      <c r="D3419" s="58" t="s">
        <v>37</v>
      </c>
      <c r="E3419" s="58" t="s">
        <v>45</v>
      </c>
      <c r="F3419" s="58" t="s">
        <v>119</v>
      </c>
      <c r="G3419" s="59">
        <v>3691.77</v>
      </c>
      <c r="H3419" s="57">
        <v>444146799</v>
      </c>
      <c r="I3419" s="59">
        <v>0</v>
      </c>
      <c r="J3419" s="59">
        <v>0</v>
      </c>
      <c r="K3419" s="59">
        <v>0</v>
      </c>
      <c r="L3419" s="59">
        <v>0</v>
      </c>
      <c r="M3419" s="59">
        <v>9851.2800000000007</v>
      </c>
      <c r="N3419" s="58" t="s">
        <v>1944</v>
      </c>
      <c r="O3419" s="14">
        <f t="shared" si="305"/>
        <v>45922.231458333335</v>
      </c>
      <c r="P3419" s="19">
        <f t="shared" si="306"/>
        <v>45922.439791666671</v>
      </c>
      <c r="Q3419" s="20" t="str">
        <f t="shared" si="307"/>
        <v>22/09/2025</v>
      </c>
      <c r="R3419" s="13" t="str">
        <f t="shared" si="308"/>
        <v>10</v>
      </c>
      <c r="S3419" s="13" t="str">
        <f t="shared" si="309"/>
        <v>Mon</v>
      </c>
    </row>
    <row r="3420" spans="1:19" x14ac:dyDescent="0.25">
      <c r="A3420" s="60">
        <v>45922.231469907405</v>
      </c>
      <c r="B3420" s="61">
        <v>444936465</v>
      </c>
      <c r="C3420" s="62" t="s">
        <v>36</v>
      </c>
      <c r="D3420" s="62" t="s">
        <v>37</v>
      </c>
      <c r="E3420" s="62" t="s">
        <v>45</v>
      </c>
      <c r="F3420" s="62" t="s">
        <v>119</v>
      </c>
      <c r="G3420" s="63">
        <v>3691.77</v>
      </c>
      <c r="H3420" s="61">
        <v>444146801</v>
      </c>
      <c r="I3420" s="63">
        <v>0</v>
      </c>
      <c r="J3420" s="63">
        <v>0</v>
      </c>
      <c r="K3420" s="63">
        <v>0</v>
      </c>
      <c r="L3420" s="63">
        <v>0</v>
      </c>
      <c r="M3420" s="63">
        <v>9851.2800000000007</v>
      </c>
      <c r="N3420" s="62" t="s">
        <v>52</v>
      </c>
      <c r="O3420" s="14">
        <f t="shared" si="305"/>
        <v>45922.231469907405</v>
      </c>
      <c r="P3420" s="19">
        <f t="shared" si="306"/>
        <v>45922.439803240741</v>
      </c>
      <c r="Q3420" s="20" t="str">
        <f t="shared" si="307"/>
        <v>22/09/2025</v>
      </c>
      <c r="R3420" s="13" t="str">
        <f t="shared" si="308"/>
        <v>10</v>
      </c>
      <c r="S3420" s="13" t="str">
        <f t="shared" si="309"/>
        <v>Mon</v>
      </c>
    </row>
    <row r="3421" spans="1:19" x14ac:dyDescent="0.25">
      <c r="A3421" s="56">
        <v>45922.231469907405</v>
      </c>
      <c r="B3421" s="57">
        <v>444936466</v>
      </c>
      <c r="C3421" s="58" t="s">
        <v>36</v>
      </c>
      <c r="D3421" s="58" t="s">
        <v>37</v>
      </c>
      <c r="E3421" s="58" t="s">
        <v>45</v>
      </c>
      <c r="F3421" s="58" t="s">
        <v>119</v>
      </c>
      <c r="G3421" s="59">
        <v>3691.85</v>
      </c>
      <c r="H3421" s="57">
        <v>444146802</v>
      </c>
      <c r="I3421" s="59">
        <v>0</v>
      </c>
      <c r="J3421" s="59">
        <v>0</v>
      </c>
      <c r="K3421" s="59">
        <v>0</v>
      </c>
      <c r="L3421" s="59">
        <v>0</v>
      </c>
      <c r="M3421" s="59">
        <v>9851.2800000000007</v>
      </c>
      <c r="N3421" s="58" t="s">
        <v>108</v>
      </c>
      <c r="O3421" s="14">
        <f t="shared" si="305"/>
        <v>45922.231469907405</v>
      </c>
      <c r="P3421" s="19">
        <f t="shared" si="306"/>
        <v>45922.439803240741</v>
      </c>
      <c r="Q3421" s="20" t="str">
        <f t="shared" si="307"/>
        <v>22/09/2025</v>
      </c>
      <c r="R3421" s="13" t="str">
        <f t="shared" si="308"/>
        <v>10</v>
      </c>
      <c r="S3421" s="13" t="str">
        <f t="shared" si="309"/>
        <v>Mon</v>
      </c>
    </row>
    <row r="3422" spans="1:19" x14ac:dyDescent="0.25">
      <c r="A3422" s="60">
        <v>45922.231469907405</v>
      </c>
      <c r="B3422" s="61">
        <v>444936470</v>
      </c>
      <c r="C3422" s="62" t="s">
        <v>36</v>
      </c>
      <c r="D3422" s="62" t="s">
        <v>37</v>
      </c>
      <c r="E3422" s="62" t="s">
        <v>45</v>
      </c>
      <c r="F3422" s="62" t="s">
        <v>119</v>
      </c>
      <c r="G3422" s="63">
        <v>3691.85</v>
      </c>
      <c r="H3422" s="61">
        <v>444146806</v>
      </c>
      <c r="I3422" s="63">
        <v>0</v>
      </c>
      <c r="J3422" s="63">
        <v>0</v>
      </c>
      <c r="K3422" s="63">
        <v>0</v>
      </c>
      <c r="L3422" s="63">
        <v>0</v>
      </c>
      <c r="M3422" s="63">
        <v>9851.2800000000007</v>
      </c>
      <c r="N3422" s="62" t="s">
        <v>77</v>
      </c>
      <c r="O3422" s="14">
        <f t="shared" si="305"/>
        <v>45922.231469907405</v>
      </c>
      <c r="P3422" s="19">
        <f t="shared" si="306"/>
        <v>45922.439803240741</v>
      </c>
      <c r="Q3422" s="20" t="str">
        <f t="shared" si="307"/>
        <v>22/09/2025</v>
      </c>
      <c r="R3422" s="13" t="str">
        <f t="shared" si="308"/>
        <v>10</v>
      </c>
      <c r="S3422" s="13" t="str">
        <f t="shared" si="309"/>
        <v>Mon</v>
      </c>
    </row>
    <row r="3423" spans="1:19" x14ac:dyDescent="0.25">
      <c r="A3423" s="56">
        <v>45922.231469907405</v>
      </c>
      <c r="B3423" s="57">
        <v>444936471</v>
      </c>
      <c r="C3423" s="58" t="s">
        <v>36</v>
      </c>
      <c r="D3423" s="58" t="s">
        <v>37</v>
      </c>
      <c r="E3423" s="58" t="s">
        <v>45</v>
      </c>
      <c r="F3423" s="58" t="s">
        <v>119</v>
      </c>
      <c r="G3423" s="59">
        <v>3691.85</v>
      </c>
      <c r="H3423" s="57">
        <v>444146807</v>
      </c>
      <c r="I3423" s="59">
        <v>0</v>
      </c>
      <c r="J3423" s="59">
        <v>0</v>
      </c>
      <c r="K3423" s="59">
        <v>0</v>
      </c>
      <c r="L3423" s="59">
        <v>0</v>
      </c>
      <c r="M3423" s="59">
        <v>9851.2800000000007</v>
      </c>
      <c r="N3423" s="58" t="s">
        <v>47</v>
      </c>
      <c r="O3423" s="14">
        <f t="shared" si="305"/>
        <v>45922.231469907405</v>
      </c>
      <c r="P3423" s="19">
        <f t="shared" si="306"/>
        <v>45922.439803240741</v>
      </c>
      <c r="Q3423" s="20" t="str">
        <f t="shared" si="307"/>
        <v>22/09/2025</v>
      </c>
      <c r="R3423" s="13" t="str">
        <f t="shared" si="308"/>
        <v>10</v>
      </c>
      <c r="S3423" s="13" t="str">
        <f t="shared" si="309"/>
        <v>Mon</v>
      </c>
    </row>
    <row r="3424" spans="1:19" x14ac:dyDescent="0.25">
      <c r="A3424" s="60">
        <v>45922.231481481482</v>
      </c>
      <c r="B3424" s="61">
        <v>444936472</v>
      </c>
      <c r="C3424" s="62" t="s">
        <v>36</v>
      </c>
      <c r="D3424" s="62" t="s">
        <v>37</v>
      </c>
      <c r="E3424" s="62" t="s">
        <v>45</v>
      </c>
      <c r="F3424" s="62" t="s">
        <v>119</v>
      </c>
      <c r="G3424" s="63">
        <v>3691.91</v>
      </c>
      <c r="H3424" s="61">
        <v>444146808</v>
      </c>
      <c r="I3424" s="63">
        <v>0</v>
      </c>
      <c r="J3424" s="63">
        <v>0</v>
      </c>
      <c r="K3424" s="63">
        <v>0</v>
      </c>
      <c r="L3424" s="63">
        <v>0</v>
      </c>
      <c r="M3424" s="63">
        <v>9851.2800000000007</v>
      </c>
      <c r="N3424" s="62" t="s">
        <v>113</v>
      </c>
      <c r="O3424" s="14">
        <f t="shared" si="305"/>
        <v>45922.231481481482</v>
      </c>
      <c r="P3424" s="19">
        <f t="shared" si="306"/>
        <v>45922.439814814818</v>
      </c>
      <c r="Q3424" s="20" t="str">
        <f t="shared" si="307"/>
        <v>22/09/2025</v>
      </c>
      <c r="R3424" s="13" t="str">
        <f t="shared" si="308"/>
        <v>10</v>
      </c>
      <c r="S3424" s="13" t="str">
        <f t="shared" si="309"/>
        <v>Mon</v>
      </c>
    </row>
    <row r="3425" spans="1:19" x14ac:dyDescent="0.25">
      <c r="A3425" s="56">
        <v>45922.231481481482</v>
      </c>
      <c r="B3425" s="57">
        <v>444936474</v>
      </c>
      <c r="C3425" s="58" t="s">
        <v>36</v>
      </c>
      <c r="D3425" s="58" t="s">
        <v>37</v>
      </c>
      <c r="E3425" s="58" t="s">
        <v>45</v>
      </c>
      <c r="F3425" s="58" t="s">
        <v>119</v>
      </c>
      <c r="G3425" s="59">
        <v>3691.7</v>
      </c>
      <c r="H3425" s="57">
        <v>444146810</v>
      </c>
      <c r="I3425" s="59">
        <v>0</v>
      </c>
      <c r="J3425" s="59">
        <v>0</v>
      </c>
      <c r="K3425" s="59">
        <v>0</v>
      </c>
      <c r="L3425" s="59">
        <v>0</v>
      </c>
      <c r="M3425" s="59">
        <v>9851.2800000000007</v>
      </c>
      <c r="N3425" s="58" t="s">
        <v>48</v>
      </c>
      <c r="O3425" s="14">
        <f t="shared" si="305"/>
        <v>45922.231481481482</v>
      </c>
      <c r="P3425" s="19">
        <f t="shared" si="306"/>
        <v>45922.439814814818</v>
      </c>
      <c r="Q3425" s="20" t="str">
        <f t="shared" si="307"/>
        <v>22/09/2025</v>
      </c>
      <c r="R3425" s="13" t="str">
        <f t="shared" si="308"/>
        <v>10</v>
      </c>
      <c r="S3425" s="13" t="str">
        <f t="shared" si="309"/>
        <v>Mon</v>
      </c>
    </row>
    <row r="3426" spans="1:19" x14ac:dyDescent="0.25">
      <c r="A3426" s="60">
        <v>45922.231481481482</v>
      </c>
      <c r="B3426" s="61">
        <v>444936477</v>
      </c>
      <c r="C3426" s="62" t="s">
        <v>36</v>
      </c>
      <c r="D3426" s="62" t="s">
        <v>37</v>
      </c>
      <c r="E3426" s="62" t="s">
        <v>45</v>
      </c>
      <c r="F3426" s="62" t="s">
        <v>119</v>
      </c>
      <c r="G3426" s="63">
        <v>3691.68</v>
      </c>
      <c r="H3426" s="61">
        <v>444146813</v>
      </c>
      <c r="I3426" s="63">
        <v>0</v>
      </c>
      <c r="J3426" s="63">
        <v>0</v>
      </c>
      <c r="K3426" s="63">
        <v>0</v>
      </c>
      <c r="L3426" s="63">
        <v>0</v>
      </c>
      <c r="M3426" s="63">
        <v>9851.2800000000007</v>
      </c>
      <c r="N3426" s="62" t="s">
        <v>1971</v>
      </c>
      <c r="O3426" s="14">
        <f t="shared" si="305"/>
        <v>45922.231481481482</v>
      </c>
      <c r="P3426" s="19">
        <f t="shared" si="306"/>
        <v>45922.439814814818</v>
      </c>
      <c r="Q3426" s="20" t="str">
        <f t="shared" si="307"/>
        <v>22/09/2025</v>
      </c>
      <c r="R3426" s="13" t="str">
        <f t="shared" si="308"/>
        <v>10</v>
      </c>
      <c r="S3426" s="13" t="str">
        <f t="shared" si="309"/>
        <v>Mon</v>
      </c>
    </row>
    <row r="3427" spans="1:19" x14ac:dyDescent="0.25">
      <c r="A3427" s="56">
        <v>45922.231481481482</v>
      </c>
      <c r="B3427" s="57">
        <v>444936478</v>
      </c>
      <c r="C3427" s="58" t="s">
        <v>36</v>
      </c>
      <c r="D3427" s="58" t="s">
        <v>37</v>
      </c>
      <c r="E3427" s="58" t="s">
        <v>45</v>
      </c>
      <c r="F3427" s="58" t="s">
        <v>119</v>
      </c>
      <c r="G3427" s="59">
        <v>3691.78</v>
      </c>
      <c r="H3427" s="57">
        <v>444146814</v>
      </c>
      <c r="I3427" s="59">
        <v>0</v>
      </c>
      <c r="J3427" s="59">
        <v>0</v>
      </c>
      <c r="K3427" s="59">
        <v>0</v>
      </c>
      <c r="L3427" s="59">
        <v>0</v>
      </c>
      <c r="M3427" s="59">
        <v>9851.2800000000007</v>
      </c>
      <c r="N3427" s="58" t="s">
        <v>107</v>
      </c>
      <c r="O3427" s="14">
        <f t="shared" si="305"/>
        <v>45922.231481481482</v>
      </c>
      <c r="P3427" s="19">
        <f t="shared" si="306"/>
        <v>45922.439814814818</v>
      </c>
      <c r="Q3427" s="20" t="str">
        <f t="shared" si="307"/>
        <v>22/09/2025</v>
      </c>
      <c r="R3427" s="13" t="str">
        <f t="shared" si="308"/>
        <v>10</v>
      </c>
      <c r="S3427" s="13" t="str">
        <f t="shared" si="309"/>
        <v>Mon</v>
      </c>
    </row>
    <row r="3428" spans="1:19" x14ac:dyDescent="0.25">
      <c r="A3428" s="60">
        <v>45922.231493055559</v>
      </c>
      <c r="B3428" s="61">
        <v>444936480</v>
      </c>
      <c r="C3428" s="62" t="s">
        <v>36</v>
      </c>
      <c r="D3428" s="62" t="s">
        <v>37</v>
      </c>
      <c r="E3428" s="62" t="s">
        <v>45</v>
      </c>
      <c r="F3428" s="62" t="s">
        <v>119</v>
      </c>
      <c r="G3428" s="63">
        <v>3691.6</v>
      </c>
      <c r="H3428" s="61">
        <v>444146816</v>
      </c>
      <c r="I3428" s="63">
        <v>0</v>
      </c>
      <c r="J3428" s="63">
        <v>0</v>
      </c>
      <c r="K3428" s="63">
        <v>0</v>
      </c>
      <c r="L3428" s="63">
        <v>0</v>
      </c>
      <c r="M3428" s="63">
        <v>9851.2800000000007</v>
      </c>
      <c r="N3428" s="62" t="s">
        <v>2055</v>
      </c>
      <c r="O3428" s="14">
        <f t="shared" si="305"/>
        <v>45922.231493055559</v>
      </c>
      <c r="P3428" s="19">
        <f t="shared" si="306"/>
        <v>45922.439826388894</v>
      </c>
      <c r="Q3428" s="20" t="str">
        <f t="shared" si="307"/>
        <v>22/09/2025</v>
      </c>
      <c r="R3428" s="13" t="str">
        <f t="shared" si="308"/>
        <v>10</v>
      </c>
      <c r="S3428" s="13" t="str">
        <f t="shared" si="309"/>
        <v>Mon</v>
      </c>
    </row>
    <row r="3429" spans="1:19" x14ac:dyDescent="0.25">
      <c r="A3429" s="56">
        <v>45922.231493055559</v>
      </c>
      <c r="B3429" s="57">
        <v>444936482</v>
      </c>
      <c r="C3429" s="58" t="s">
        <v>36</v>
      </c>
      <c r="D3429" s="58" t="s">
        <v>37</v>
      </c>
      <c r="E3429" s="58" t="s">
        <v>45</v>
      </c>
      <c r="F3429" s="58" t="s">
        <v>119</v>
      </c>
      <c r="G3429" s="59">
        <v>3691.58</v>
      </c>
      <c r="H3429" s="57">
        <v>444146818</v>
      </c>
      <c r="I3429" s="59">
        <v>0</v>
      </c>
      <c r="J3429" s="59">
        <v>0</v>
      </c>
      <c r="K3429" s="59">
        <v>0</v>
      </c>
      <c r="L3429" s="59">
        <v>0</v>
      </c>
      <c r="M3429" s="59">
        <v>9851.2800000000007</v>
      </c>
      <c r="N3429" s="58" t="s">
        <v>2056</v>
      </c>
      <c r="O3429" s="14">
        <f t="shared" si="305"/>
        <v>45922.231493055559</v>
      </c>
      <c r="P3429" s="19">
        <f t="shared" si="306"/>
        <v>45922.439826388894</v>
      </c>
      <c r="Q3429" s="20" t="str">
        <f t="shared" si="307"/>
        <v>22/09/2025</v>
      </c>
      <c r="R3429" s="13" t="str">
        <f t="shared" si="308"/>
        <v>10</v>
      </c>
      <c r="S3429" s="13" t="str">
        <f t="shared" si="309"/>
        <v>Mon</v>
      </c>
    </row>
    <row r="3430" spans="1:19" x14ac:dyDescent="0.25">
      <c r="A3430" s="60">
        <v>45922.231666666667</v>
      </c>
      <c r="B3430" s="61">
        <v>444936566</v>
      </c>
      <c r="C3430" s="62" t="s">
        <v>36</v>
      </c>
      <c r="D3430" s="62" t="s">
        <v>38</v>
      </c>
      <c r="E3430" s="62" t="s">
        <v>46</v>
      </c>
      <c r="F3430" s="62" t="s">
        <v>119</v>
      </c>
      <c r="G3430" s="63">
        <v>3690.92</v>
      </c>
      <c r="H3430" s="61">
        <v>444146900</v>
      </c>
      <c r="I3430" s="63">
        <v>0</v>
      </c>
      <c r="J3430" s="63">
        <v>0</v>
      </c>
      <c r="K3430" s="63">
        <v>0</v>
      </c>
      <c r="L3430" s="63">
        <v>1.22</v>
      </c>
      <c r="M3430" s="63">
        <v>9852.5</v>
      </c>
      <c r="N3430" s="62" t="s">
        <v>2380</v>
      </c>
      <c r="O3430" s="14">
        <f t="shared" si="305"/>
        <v>45922.231666666667</v>
      </c>
      <c r="P3430" s="19">
        <f t="shared" si="306"/>
        <v>45922.44</v>
      </c>
      <c r="Q3430" s="20" t="str">
        <f t="shared" si="307"/>
        <v>22/09/2025</v>
      </c>
      <c r="R3430" s="13" t="str">
        <f t="shared" si="308"/>
        <v>10</v>
      </c>
      <c r="S3430" s="13" t="str">
        <f t="shared" si="309"/>
        <v>Mon</v>
      </c>
    </row>
    <row r="3431" spans="1:19" x14ac:dyDescent="0.25">
      <c r="A3431" s="56">
        <v>45922.231666666667</v>
      </c>
      <c r="B3431" s="57">
        <v>444936573</v>
      </c>
      <c r="C3431" s="58" t="s">
        <v>36</v>
      </c>
      <c r="D3431" s="58" t="s">
        <v>38</v>
      </c>
      <c r="E3431" s="58" t="s">
        <v>46</v>
      </c>
      <c r="F3431" s="58" t="s">
        <v>119</v>
      </c>
      <c r="G3431" s="59">
        <v>3690.86</v>
      </c>
      <c r="H3431" s="57">
        <v>444146907</v>
      </c>
      <c r="I3431" s="59">
        <v>0</v>
      </c>
      <c r="J3431" s="59">
        <v>0</v>
      </c>
      <c r="K3431" s="59">
        <v>0</v>
      </c>
      <c r="L3431" s="59">
        <v>1.18</v>
      </c>
      <c r="M3431" s="59">
        <v>9853.68</v>
      </c>
      <c r="N3431" s="58" t="s">
        <v>2381</v>
      </c>
      <c r="O3431" s="14">
        <f t="shared" si="305"/>
        <v>45922.231666666667</v>
      </c>
      <c r="P3431" s="19">
        <f t="shared" si="306"/>
        <v>45922.44</v>
      </c>
      <c r="Q3431" s="20" t="str">
        <f t="shared" si="307"/>
        <v>22/09/2025</v>
      </c>
      <c r="R3431" s="13" t="str">
        <f t="shared" si="308"/>
        <v>10</v>
      </c>
      <c r="S3431" s="13" t="str">
        <f t="shared" si="309"/>
        <v>Mon</v>
      </c>
    </row>
    <row r="3432" spans="1:19" x14ac:dyDescent="0.25">
      <c r="A3432" s="60">
        <v>45922.231932870367</v>
      </c>
      <c r="B3432" s="61">
        <v>444936747</v>
      </c>
      <c r="C3432" s="62" t="s">
        <v>36</v>
      </c>
      <c r="D3432" s="62" t="s">
        <v>37</v>
      </c>
      <c r="E3432" s="62" t="s">
        <v>45</v>
      </c>
      <c r="F3432" s="62" t="s">
        <v>119</v>
      </c>
      <c r="G3432" s="63">
        <v>3691.39</v>
      </c>
      <c r="H3432" s="61">
        <v>444147081</v>
      </c>
      <c r="I3432" s="63">
        <v>0</v>
      </c>
      <c r="J3432" s="63">
        <v>0</v>
      </c>
      <c r="K3432" s="63">
        <v>0</v>
      </c>
      <c r="L3432" s="63">
        <v>0</v>
      </c>
      <c r="M3432" s="63">
        <v>9853.68</v>
      </c>
      <c r="N3432" s="62" t="s">
        <v>75</v>
      </c>
      <c r="O3432" s="14">
        <f t="shared" si="305"/>
        <v>45922.231932870367</v>
      </c>
      <c r="P3432" s="19">
        <f t="shared" si="306"/>
        <v>45922.440266203703</v>
      </c>
      <c r="Q3432" s="20" t="str">
        <f t="shared" si="307"/>
        <v>22/09/2025</v>
      </c>
      <c r="R3432" s="13" t="str">
        <f t="shared" si="308"/>
        <v>10</v>
      </c>
      <c r="S3432" s="13" t="str">
        <f t="shared" si="309"/>
        <v>Mon</v>
      </c>
    </row>
    <row r="3433" spans="1:19" x14ac:dyDescent="0.25">
      <c r="A3433" s="56">
        <v>45922.231932870367</v>
      </c>
      <c r="B3433" s="57">
        <v>444936748</v>
      </c>
      <c r="C3433" s="58" t="s">
        <v>36</v>
      </c>
      <c r="D3433" s="58" t="s">
        <v>37</v>
      </c>
      <c r="E3433" s="58" t="s">
        <v>45</v>
      </c>
      <c r="F3433" s="58" t="s">
        <v>119</v>
      </c>
      <c r="G3433" s="59">
        <v>3691.37</v>
      </c>
      <c r="H3433" s="57">
        <v>444147082</v>
      </c>
      <c r="I3433" s="59">
        <v>0</v>
      </c>
      <c r="J3433" s="59">
        <v>0</v>
      </c>
      <c r="K3433" s="59">
        <v>0</v>
      </c>
      <c r="L3433" s="59">
        <v>0</v>
      </c>
      <c r="M3433" s="59">
        <v>9853.68</v>
      </c>
      <c r="N3433" s="58" t="s">
        <v>76</v>
      </c>
      <c r="O3433" s="14">
        <f t="shared" si="305"/>
        <v>45922.231932870367</v>
      </c>
      <c r="P3433" s="19">
        <f t="shared" si="306"/>
        <v>45922.440266203703</v>
      </c>
      <c r="Q3433" s="20" t="str">
        <f t="shared" si="307"/>
        <v>22/09/2025</v>
      </c>
      <c r="R3433" s="13" t="str">
        <f t="shared" si="308"/>
        <v>10</v>
      </c>
      <c r="S3433" s="13" t="str">
        <f t="shared" si="309"/>
        <v>Mon</v>
      </c>
    </row>
    <row r="3434" spans="1:19" x14ac:dyDescent="0.25">
      <c r="A3434" s="60">
        <v>45922.231979166667</v>
      </c>
      <c r="B3434" s="61">
        <v>444936817</v>
      </c>
      <c r="C3434" s="62" t="s">
        <v>36</v>
      </c>
      <c r="D3434" s="62" t="s">
        <v>38</v>
      </c>
      <c r="E3434" s="62" t="s">
        <v>46</v>
      </c>
      <c r="F3434" s="62" t="s">
        <v>119</v>
      </c>
      <c r="G3434" s="63">
        <v>3690.26</v>
      </c>
      <c r="H3434" s="61">
        <v>444147151</v>
      </c>
      <c r="I3434" s="63">
        <v>0</v>
      </c>
      <c r="J3434" s="63">
        <v>0</v>
      </c>
      <c r="K3434" s="63">
        <v>0</v>
      </c>
      <c r="L3434" s="63">
        <v>-1.59</v>
      </c>
      <c r="M3434" s="63">
        <v>9852.09</v>
      </c>
      <c r="N3434" s="62" t="s">
        <v>2370</v>
      </c>
      <c r="O3434" s="14">
        <f t="shared" si="305"/>
        <v>45922.231979166667</v>
      </c>
      <c r="P3434" s="19">
        <f t="shared" si="306"/>
        <v>45922.440312500003</v>
      </c>
      <c r="Q3434" s="20" t="str">
        <f t="shared" si="307"/>
        <v>22/09/2025</v>
      </c>
      <c r="R3434" s="13" t="str">
        <f t="shared" si="308"/>
        <v>10</v>
      </c>
      <c r="S3434" s="13" t="str">
        <f t="shared" si="309"/>
        <v>Mon</v>
      </c>
    </row>
    <row r="3435" spans="1:19" x14ac:dyDescent="0.25">
      <c r="A3435" s="56">
        <v>45922.232592592591</v>
      </c>
      <c r="B3435" s="57">
        <v>444937061</v>
      </c>
      <c r="C3435" s="58" t="s">
        <v>36</v>
      </c>
      <c r="D3435" s="58" t="s">
        <v>38</v>
      </c>
      <c r="E3435" s="58" t="s">
        <v>46</v>
      </c>
      <c r="F3435" s="58" t="s">
        <v>119</v>
      </c>
      <c r="G3435" s="59">
        <v>3689.89</v>
      </c>
      <c r="H3435" s="57">
        <v>444147388</v>
      </c>
      <c r="I3435" s="59">
        <v>0</v>
      </c>
      <c r="J3435" s="59">
        <v>0</v>
      </c>
      <c r="K3435" s="59">
        <v>0</v>
      </c>
      <c r="L3435" s="59">
        <v>-3.02</v>
      </c>
      <c r="M3435" s="59">
        <v>9849.07</v>
      </c>
      <c r="N3435" s="58" t="s">
        <v>2382</v>
      </c>
      <c r="O3435" s="14">
        <f t="shared" si="305"/>
        <v>45922.232592592591</v>
      </c>
      <c r="P3435" s="19">
        <f t="shared" si="306"/>
        <v>45922.440925925926</v>
      </c>
      <c r="Q3435" s="20" t="str">
        <f t="shared" si="307"/>
        <v>22/09/2025</v>
      </c>
      <c r="R3435" s="13" t="str">
        <f t="shared" si="308"/>
        <v>10</v>
      </c>
      <c r="S3435" s="13" t="str">
        <f t="shared" si="309"/>
        <v>Mon</v>
      </c>
    </row>
    <row r="3436" spans="1:19" x14ac:dyDescent="0.25">
      <c r="A3436" s="60">
        <v>45922.232592592591</v>
      </c>
      <c r="B3436" s="61">
        <v>444937062</v>
      </c>
      <c r="C3436" s="62" t="s">
        <v>36</v>
      </c>
      <c r="D3436" s="62" t="s">
        <v>38</v>
      </c>
      <c r="E3436" s="62" t="s">
        <v>46</v>
      </c>
      <c r="F3436" s="62" t="s">
        <v>119</v>
      </c>
      <c r="G3436" s="63">
        <v>3689.89</v>
      </c>
      <c r="H3436" s="61">
        <v>444147389</v>
      </c>
      <c r="I3436" s="63">
        <v>0</v>
      </c>
      <c r="J3436" s="63">
        <v>0</v>
      </c>
      <c r="K3436" s="63">
        <v>0</v>
      </c>
      <c r="L3436" s="63">
        <v>-2.98</v>
      </c>
      <c r="M3436" s="63">
        <v>9846.09</v>
      </c>
      <c r="N3436" s="62" t="s">
        <v>2382</v>
      </c>
      <c r="O3436" s="14">
        <f t="shared" ref="O3436:O3499" si="310">A3436</f>
        <v>45922.232592592591</v>
      </c>
      <c r="P3436" s="19">
        <f t="shared" ref="P3436:P3499" si="311">O3436+(5/24)</f>
        <v>45922.440925925926</v>
      </c>
      <c r="Q3436" s="20" t="str">
        <f t="shared" ref="Q3436:Q3499" si="312">TEXT(P3436,"dd/mm/yyyy")</f>
        <v>22/09/2025</v>
      </c>
      <c r="R3436" s="13" t="str">
        <f t="shared" ref="R3436:R3499" si="313">TEXT(P3436,"hh")</f>
        <v>10</v>
      </c>
      <c r="S3436" s="13" t="str">
        <f t="shared" ref="S3436:S3499" si="314">TEXT(P3436,"ddd")</f>
        <v>Mon</v>
      </c>
    </row>
    <row r="3437" spans="1:19" x14ac:dyDescent="0.25">
      <c r="A3437" s="56">
        <v>45922.232592592591</v>
      </c>
      <c r="B3437" s="57">
        <v>444937064</v>
      </c>
      <c r="C3437" s="58" t="s">
        <v>36</v>
      </c>
      <c r="D3437" s="58" t="s">
        <v>38</v>
      </c>
      <c r="E3437" s="58" t="s">
        <v>46</v>
      </c>
      <c r="F3437" s="58" t="s">
        <v>119</v>
      </c>
      <c r="G3437" s="59">
        <v>3689.89</v>
      </c>
      <c r="H3437" s="57">
        <v>444147390</v>
      </c>
      <c r="I3437" s="59">
        <v>0</v>
      </c>
      <c r="J3437" s="59">
        <v>0</v>
      </c>
      <c r="K3437" s="59">
        <v>0</v>
      </c>
      <c r="L3437" s="59">
        <v>-2.97</v>
      </c>
      <c r="M3437" s="59">
        <v>9843.1200000000008</v>
      </c>
      <c r="N3437" s="58" t="s">
        <v>2382</v>
      </c>
      <c r="O3437" s="14">
        <f t="shared" si="310"/>
        <v>45922.232592592591</v>
      </c>
      <c r="P3437" s="19">
        <f t="shared" si="311"/>
        <v>45922.440925925926</v>
      </c>
      <c r="Q3437" s="20" t="str">
        <f t="shared" si="312"/>
        <v>22/09/2025</v>
      </c>
      <c r="R3437" s="13" t="str">
        <f t="shared" si="313"/>
        <v>10</v>
      </c>
      <c r="S3437" s="13" t="str">
        <f t="shared" si="314"/>
        <v>Mon</v>
      </c>
    </row>
    <row r="3438" spans="1:19" x14ac:dyDescent="0.25">
      <c r="A3438" s="60">
        <v>45922.232615740744</v>
      </c>
      <c r="B3438" s="61">
        <v>444937085</v>
      </c>
      <c r="C3438" s="62" t="s">
        <v>36</v>
      </c>
      <c r="D3438" s="62" t="s">
        <v>38</v>
      </c>
      <c r="E3438" s="62" t="s">
        <v>46</v>
      </c>
      <c r="F3438" s="62" t="s">
        <v>119</v>
      </c>
      <c r="G3438" s="63">
        <v>3689.56</v>
      </c>
      <c r="H3438" s="61">
        <v>444147411</v>
      </c>
      <c r="I3438" s="63">
        <v>0</v>
      </c>
      <c r="J3438" s="63">
        <v>0</v>
      </c>
      <c r="K3438" s="63">
        <v>0</v>
      </c>
      <c r="L3438" s="63">
        <v>-2.12</v>
      </c>
      <c r="M3438" s="63">
        <v>9841</v>
      </c>
      <c r="N3438" s="62" t="s">
        <v>2369</v>
      </c>
      <c r="O3438" s="14">
        <f t="shared" si="310"/>
        <v>45922.232615740744</v>
      </c>
      <c r="P3438" s="19">
        <f t="shared" si="311"/>
        <v>45922.44094907408</v>
      </c>
      <c r="Q3438" s="20" t="str">
        <f t="shared" si="312"/>
        <v>22/09/2025</v>
      </c>
      <c r="R3438" s="13" t="str">
        <f t="shared" si="313"/>
        <v>10</v>
      </c>
      <c r="S3438" s="13" t="str">
        <f t="shared" si="314"/>
        <v>Mon</v>
      </c>
    </row>
    <row r="3439" spans="1:19" x14ac:dyDescent="0.25">
      <c r="A3439" s="56">
        <v>45922.232615740744</v>
      </c>
      <c r="B3439" s="57">
        <v>444937086</v>
      </c>
      <c r="C3439" s="58" t="s">
        <v>36</v>
      </c>
      <c r="D3439" s="58" t="s">
        <v>38</v>
      </c>
      <c r="E3439" s="58" t="s">
        <v>46</v>
      </c>
      <c r="F3439" s="58" t="s">
        <v>119</v>
      </c>
      <c r="G3439" s="59">
        <v>3689.56</v>
      </c>
      <c r="H3439" s="57">
        <v>444147412</v>
      </c>
      <c r="I3439" s="59">
        <v>0</v>
      </c>
      <c r="J3439" s="59">
        <v>0</v>
      </c>
      <c r="K3439" s="59">
        <v>0</v>
      </c>
      <c r="L3439" s="59">
        <v>-2.04</v>
      </c>
      <c r="M3439" s="59">
        <v>9838.9599999999991</v>
      </c>
      <c r="N3439" s="58" t="s">
        <v>2369</v>
      </c>
      <c r="O3439" s="14">
        <f t="shared" si="310"/>
        <v>45922.232615740744</v>
      </c>
      <c r="P3439" s="19">
        <f t="shared" si="311"/>
        <v>45922.44094907408</v>
      </c>
      <c r="Q3439" s="20" t="str">
        <f t="shared" si="312"/>
        <v>22/09/2025</v>
      </c>
      <c r="R3439" s="13" t="str">
        <f t="shared" si="313"/>
        <v>10</v>
      </c>
      <c r="S3439" s="13" t="str">
        <f t="shared" si="314"/>
        <v>Mon</v>
      </c>
    </row>
    <row r="3440" spans="1:19" x14ac:dyDescent="0.25">
      <c r="A3440" s="60">
        <v>45922.232615740744</v>
      </c>
      <c r="B3440" s="61">
        <v>444937111</v>
      </c>
      <c r="C3440" s="62" t="s">
        <v>36</v>
      </c>
      <c r="D3440" s="62" t="s">
        <v>38</v>
      </c>
      <c r="E3440" s="62" t="s">
        <v>46</v>
      </c>
      <c r="F3440" s="62" t="s">
        <v>119</v>
      </c>
      <c r="G3440" s="63">
        <v>3689.22</v>
      </c>
      <c r="H3440" s="61">
        <v>444147436</v>
      </c>
      <c r="I3440" s="63">
        <v>0</v>
      </c>
      <c r="J3440" s="63">
        <v>0</v>
      </c>
      <c r="K3440" s="63">
        <v>0</v>
      </c>
      <c r="L3440" s="63">
        <v>-2.48</v>
      </c>
      <c r="M3440" s="63">
        <v>9836.48</v>
      </c>
      <c r="N3440" s="62" t="s">
        <v>2383</v>
      </c>
      <c r="O3440" s="14">
        <f t="shared" si="310"/>
        <v>45922.232615740744</v>
      </c>
      <c r="P3440" s="19">
        <f t="shared" si="311"/>
        <v>45922.44094907408</v>
      </c>
      <c r="Q3440" s="20" t="str">
        <f t="shared" si="312"/>
        <v>22/09/2025</v>
      </c>
      <c r="R3440" s="13" t="str">
        <f t="shared" si="313"/>
        <v>10</v>
      </c>
      <c r="S3440" s="13" t="str">
        <f t="shared" si="314"/>
        <v>Mon</v>
      </c>
    </row>
    <row r="3441" spans="1:19" x14ac:dyDescent="0.25">
      <c r="A3441" s="56">
        <v>45922.23269675926</v>
      </c>
      <c r="B3441" s="57">
        <v>444937176</v>
      </c>
      <c r="C3441" s="58" t="s">
        <v>36</v>
      </c>
      <c r="D3441" s="58" t="s">
        <v>38</v>
      </c>
      <c r="E3441" s="58" t="s">
        <v>46</v>
      </c>
      <c r="F3441" s="58" t="s">
        <v>119</v>
      </c>
      <c r="G3441" s="59">
        <v>3688.72</v>
      </c>
      <c r="H3441" s="57">
        <v>444147500</v>
      </c>
      <c r="I3441" s="59">
        <v>0</v>
      </c>
      <c r="J3441" s="59">
        <v>0</v>
      </c>
      <c r="K3441" s="59">
        <v>0</v>
      </c>
      <c r="L3441" s="59">
        <v>-3.05</v>
      </c>
      <c r="M3441" s="59">
        <v>9833.43</v>
      </c>
      <c r="N3441" s="58" t="s">
        <v>2384</v>
      </c>
      <c r="O3441" s="14">
        <f t="shared" si="310"/>
        <v>45922.23269675926</v>
      </c>
      <c r="P3441" s="19">
        <f t="shared" si="311"/>
        <v>45922.441030092596</v>
      </c>
      <c r="Q3441" s="20" t="str">
        <f t="shared" si="312"/>
        <v>22/09/2025</v>
      </c>
      <c r="R3441" s="13" t="str">
        <f t="shared" si="313"/>
        <v>10</v>
      </c>
      <c r="S3441" s="13" t="str">
        <f t="shared" si="314"/>
        <v>Mon</v>
      </c>
    </row>
    <row r="3442" spans="1:19" x14ac:dyDescent="0.25">
      <c r="A3442" s="60">
        <v>45922.23269675926</v>
      </c>
      <c r="B3442" s="61">
        <v>444937177</v>
      </c>
      <c r="C3442" s="62" t="s">
        <v>36</v>
      </c>
      <c r="D3442" s="62" t="s">
        <v>38</v>
      </c>
      <c r="E3442" s="62" t="s">
        <v>46</v>
      </c>
      <c r="F3442" s="62" t="s">
        <v>119</v>
      </c>
      <c r="G3442" s="63">
        <v>3688.72</v>
      </c>
      <c r="H3442" s="61">
        <v>444147501</v>
      </c>
      <c r="I3442" s="63">
        <v>0</v>
      </c>
      <c r="J3442" s="63">
        <v>0</v>
      </c>
      <c r="K3442" s="63">
        <v>0</v>
      </c>
      <c r="L3442" s="63">
        <v>-3.05</v>
      </c>
      <c r="M3442" s="63">
        <v>9830.3799999999992</v>
      </c>
      <c r="N3442" s="62" t="s">
        <v>2385</v>
      </c>
      <c r="O3442" s="14">
        <f t="shared" si="310"/>
        <v>45922.23269675926</v>
      </c>
      <c r="P3442" s="19">
        <f t="shared" si="311"/>
        <v>45922.441030092596</v>
      </c>
      <c r="Q3442" s="20" t="str">
        <f t="shared" si="312"/>
        <v>22/09/2025</v>
      </c>
      <c r="R3442" s="13" t="str">
        <f t="shared" si="313"/>
        <v>10</v>
      </c>
      <c r="S3442" s="13" t="str">
        <f t="shared" si="314"/>
        <v>Mon</v>
      </c>
    </row>
    <row r="3443" spans="1:19" x14ac:dyDescent="0.25">
      <c r="A3443" s="56">
        <v>45922.23269675926</v>
      </c>
      <c r="B3443" s="57">
        <v>444937178</v>
      </c>
      <c r="C3443" s="58" t="s">
        <v>36</v>
      </c>
      <c r="D3443" s="58" t="s">
        <v>38</v>
      </c>
      <c r="E3443" s="58" t="s">
        <v>46</v>
      </c>
      <c r="F3443" s="58" t="s">
        <v>119</v>
      </c>
      <c r="G3443" s="59">
        <v>3688.72</v>
      </c>
      <c r="H3443" s="57">
        <v>444147502</v>
      </c>
      <c r="I3443" s="59">
        <v>0</v>
      </c>
      <c r="J3443" s="59">
        <v>0</v>
      </c>
      <c r="K3443" s="59">
        <v>0</v>
      </c>
      <c r="L3443" s="59">
        <v>-3.13</v>
      </c>
      <c r="M3443" s="59">
        <v>9827.25</v>
      </c>
      <c r="N3443" s="58" t="s">
        <v>2385</v>
      </c>
      <c r="O3443" s="14">
        <f t="shared" si="310"/>
        <v>45922.23269675926</v>
      </c>
      <c r="P3443" s="19">
        <f t="shared" si="311"/>
        <v>45922.441030092596</v>
      </c>
      <c r="Q3443" s="20" t="str">
        <f t="shared" si="312"/>
        <v>22/09/2025</v>
      </c>
      <c r="R3443" s="13" t="str">
        <f t="shared" si="313"/>
        <v>10</v>
      </c>
      <c r="S3443" s="13" t="str">
        <f t="shared" si="314"/>
        <v>Mon</v>
      </c>
    </row>
    <row r="3444" spans="1:19" x14ac:dyDescent="0.25">
      <c r="A3444" s="60">
        <v>45922.23269675926</v>
      </c>
      <c r="B3444" s="61">
        <v>444937179</v>
      </c>
      <c r="C3444" s="62" t="s">
        <v>36</v>
      </c>
      <c r="D3444" s="62" t="s">
        <v>38</v>
      </c>
      <c r="E3444" s="62" t="s">
        <v>46</v>
      </c>
      <c r="F3444" s="62" t="s">
        <v>119</v>
      </c>
      <c r="G3444" s="63">
        <v>3688.72</v>
      </c>
      <c r="H3444" s="61">
        <v>444147503</v>
      </c>
      <c r="I3444" s="63">
        <v>0</v>
      </c>
      <c r="J3444" s="63">
        <v>0</v>
      </c>
      <c r="K3444" s="63">
        <v>0</v>
      </c>
      <c r="L3444" s="63">
        <v>-3.13</v>
      </c>
      <c r="M3444" s="63">
        <v>9824.1200000000008</v>
      </c>
      <c r="N3444" s="62" t="s">
        <v>2385</v>
      </c>
      <c r="O3444" s="14">
        <f t="shared" si="310"/>
        <v>45922.23269675926</v>
      </c>
      <c r="P3444" s="19">
        <f t="shared" si="311"/>
        <v>45922.441030092596</v>
      </c>
      <c r="Q3444" s="20" t="str">
        <f t="shared" si="312"/>
        <v>22/09/2025</v>
      </c>
      <c r="R3444" s="13" t="str">
        <f t="shared" si="313"/>
        <v>10</v>
      </c>
      <c r="S3444" s="13" t="str">
        <f t="shared" si="314"/>
        <v>Mon</v>
      </c>
    </row>
    <row r="3445" spans="1:19" x14ac:dyDescent="0.25">
      <c r="A3445" s="56">
        <v>45922.23269675926</v>
      </c>
      <c r="B3445" s="57">
        <v>444937180</v>
      </c>
      <c r="C3445" s="58" t="s">
        <v>36</v>
      </c>
      <c r="D3445" s="58" t="s">
        <v>38</v>
      </c>
      <c r="E3445" s="58" t="s">
        <v>46</v>
      </c>
      <c r="F3445" s="58" t="s">
        <v>119</v>
      </c>
      <c r="G3445" s="59">
        <v>3688.72</v>
      </c>
      <c r="H3445" s="57">
        <v>444147504</v>
      </c>
      <c r="I3445" s="59">
        <v>0</v>
      </c>
      <c r="J3445" s="59">
        <v>0</v>
      </c>
      <c r="K3445" s="59">
        <v>0</v>
      </c>
      <c r="L3445" s="59">
        <v>-3.19</v>
      </c>
      <c r="M3445" s="59">
        <v>9820.93</v>
      </c>
      <c r="N3445" s="58" t="s">
        <v>2385</v>
      </c>
      <c r="O3445" s="14">
        <f t="shared" si="310"/>
        <v>45922.23269675926</v>
      </c>
      <c r="P3445" s="19">
        <f t="shared" si="311"/>
        <v>45922.441030092596</v>
      </c>
      <c r="Q3445" s="20" t="str">
        <f t="shared" si="312"/>
        <v>22/09/2025</v>
      </c>
      <c r="R3445" s="13" t="str">
        <f t="shared" si="313"/>
        <v>10</v>
      </c>
      <c r="S3445" s="13" t="str">
        <f t="shared" si="314"/>
        <v>Mon</v>
      </c>
    </row>
    <row r="3446" spans="1:19" x14ac:dyDescent="0.25">
      <c r="A3446" s="60">
        <v>45922.23269675926</v>
      </c>
      <c r="B3446" s="61">
        <v>444937181</v>
      </c>
      <c r="C3446" s="62" t="s">
        <v>36</v>
      </c>
      <c r="D3446" s="62" t="s">
        <v>38</v>
      </c>
      <c r="E3446" s="62" t="s">
        <v>46</v>
      </c>
      <c r="F3446" s="62" t="s">
        <v>119</v>
      </c>
      <c r="G3446" s="63">
        <v>3688.72</v>
      </c>
      <c r="H3446" s="61">
        <v>444147505</v>
      </c>
      <c r="I3446" s="63">
        <v>0</v>
      </c>
      <c r="J3446" s="63">
        <v>0</v>
      </c>
      <c r="K3446" s="63">
        <v>0</v>
      </c>
      <c r="L3446" s="63">
        <v>-3.06</v>
      </c>
      <c r="M3446" s="63">
        <v>9817.8700000000008</v>
      </c>
      <c r="N3446" s="62" t="s">
        <v>2385</v>
      </c>
      <c r="O3446" s="14">
        <f t="shared" si="310"/>
        <v>45922.23269675926</v>
      </c>
      <c r="P3446" s="19">
        <f t="shared" si="311"/>
        <v>45922.441030092596</v>
      </c>
      <c r="Q3446" s="20" t="str">
        <f t="shared" si="312"/>
        <v>22/09/2025</v>
      </c>
      <c r="R3446" s="13" t="str">
        <f t="shared" si="313"/>
        <v>10</v>
      </c>
      <c r="S3446" s="13" t="str">
        <f t="shared" si="314"/>
        <v>Mon</v>
      </c>
    </row>
    <row r="3447" spans="1:19" x14ac:dyDescent="0.25">
      <c r="A3447" s="56">
        <v>45922.23269675926</v>
      </c>
      <c r="B3447" s="57">
        <v>444937182</v>
      </c>
      <c r="C3447" s="58" t="s">
        <v>36</v>
      </c>
      <c r="D3447" s="58" t="s">
        <v>38</v>
      </c>
      <c r="E3447" s="58" t="s">
        <v>46</v>
      </c>
      <c r="F3447" s="58" t="s">
        <v>119</v>
      </c>
      <c r="G3447" s="59">
        <v>3688.72</v>
      </c>
      <c r="H3447" s="57">
        <v>444147506</v>
      </c>
      <c r="I3447" s="59">
        <v>0</v>
      </c>
      <c r="J3447" s="59">
        <v>0</v>
      </c>
      <c r="K3447" s="59">
        <v>0</v>
      </c>
      <c r="L3447" s="59">
        <v>-2.86</v>
      </c>
      <c r="M3447" s="59">
        <v>9815.01</v>
      </c>
      <c r="N3447" s="58" t="s">
        <v>2385</v>
      </c>
      <c r="O3447" s="14">
        <f t="shared" si="310"/>
        <v>45922.23269675926</v>
      </c>
      <c r="P3447" s="19">
        <f t="shared" si="311"/>
        <v>45922.441030092596</v>
      </c>
      <c r="Q3447" s="20" t="str">
        <f t="shared" si="312"/>
        <v>22/09/2025</v>
      </c>
      <c r="R3447" s="13" t="str">
        <f t="shared" si="313"/>
        <v>10</v>
      </c>
      <c r="S3447" s="13" t="str">
        <f t="shared" si="314"/>
        <v>Mon</v>
      </c>
    </row>
    <row r="3448" spans="1:19" x14ac:dyDescent="0.25">
      <c r="A3448" s="60">
        <v>45922.232812499999</v>
      </c>
      <c r="B3448" s="61">
        <v>444937224</v>
      </c>
      <c r="C3448" s="62" t="s">
        <v>36</v>
      </c>
      <c r="D3448" s="62" t="s">
        <v>38</v>
      </c>
      <c r="E3448" s="62" t="s">
        <v>46</v>
      </c>
      <c r="F3448" s="62" t="s">
        <v>119</v>
      </c>
      <c r="G3448" s="63">
        <v>3688.3</v>
      </c>
      <c r="H3448" s="61">
        <v>444147550</v>
      </c>
      <c r="I3448" s="63">
        <v>0</v>
      </c>
      <c r="J3448" s="63">
        <v>0</v>
      </c>
      <c r="K3448" s="63">
        <v>0</v>
      </c>
      <c r="L3448" s="63">
        <v>-3.09</v>
      </c>
      <c r="M3448" s="63">
        <v>9811.92</v>
      </c>
      <c r="N3448" s="62" t="s">
        <v>2386</v>
      </c>
      <c r="O3448" s="14">
        <f t="shared" si="310"/>
        <v>45922.232812499999</v>
      </c>
      <c r="P3448" s="19">
        <f t="shared" si="311"/>
        <v>45922.441145833334</v>
      </c>
      <c r="Q3448" s="20" t="str">
        <f t="shared" si="312"/>
        <v>22/09/2025</v>
      </c>
      <c r="R3448" s="13" t="str">
        <f t="shared" si="313"/>
        <v>10</v>
      </c>
      <c r="S3448" s="13" t="str">
        <f t="shared" si="314"/>
        <v>Mon</v>
      </c>
    </row>
    <row r="3449" spans="1:19" x14ac:dyDescent="0.25">
      <c r="A3449" s="56">
        <v>45922.232812499999</v>
      </c>
      <c r="B3449" s="57">
        <v>444937226</v>
      </c>
      <c r="C3449" s="58" t="s">
        <v>36</v>
      </c>
      <c r="D3449" s="58" t="s">
        <v>38</v>
      </c>
      <c r="E3449" s="58" t="s">
        <v>46</v>
      </c>
      <c r="F3449" s="58" t="s">
        <v>119</v>
      </c>
      <c r="G3449" s="59">
        <v>3688.3</v>
      </c>
      <c r="H3449" s="57">
        <v>444147551</v>
      </c>
      <c r="I3449" s="59">
        <v>0</v>
      </c>
      <c r="J3449" s="59">
        <v>0</v>
      </c>
      <c r="K3449" s="59">
        <v>0</v>
      </c>
      <c r="L3449" s="59">
        <v>-3.07</v>
      </c>
      <c r="M3449" s="59">
        <v>9808.85</v>
      </c>
      <c r="N3449" s="58" t="s">
        <v>2386</v>
      </c>
      <c r="O3449" s="14">
        <f t="shared" si="310"/>
        <v>45922.232812499999</v>
      </c>
      <c r="P3449" s="19">
        <f t="shared" si="311"/>
        <v>45922.441145833334</v>
      </c>
      <c r="Q3449" s="20" t="str">
        <f t="shared" si="312"/>
        <v>22/09/2025</v>
      </c>
      <c r="R3449" s="13" t="str">
        <f t="shared" si="313"/>
        <v>10</v>
      </c>
      <c r="S3449" s="13" t="str">
        <f t="shared" si="314"/>
        <v>Mon</v>
      </c>
    </row>
    <row r="3450" spans="1:19" x14ac:dyDescent="0.25">
      <c r="A3450" s="60">
        <v>45922.234131944446</v>
      </c>
      <c r="B3450" s="61">
        <v>444938124</v>
      </c>
      <c r="C3450" s="62" t="s">
        <v>36</v>
      </c>
      <c r="D3450" s="62" t="s">
        <v>38</v>
      </c>
      <c r="E3450" s="62" t="s">
        <v>45</v>
      </c>
      <c r="F3450" s="62" t="s">
        <v>119</v>
      </c>
      <c r="G3450" s="63">
        <v>3687.6</v>
      </c>
      <c r="H3450" s="61">
        <v>444148440</v>
      </c>
      <c r="I3450" s="63">
        <v>0</v>
      </c>
      <c r="J3450" s="63">
        <v>0</v>
      </c>
      <c r="K3450" s="63">
        <v>0</v>
      </c>
      <c r="L3450" s="63">
        <v>0</v>
      </c>
      <c r="M3450" s="63">
        <v>9808.85</v>
      </c>
      <c r="N3450" s="62" t="s">
        <v>1384</v>
      </c>
      <c r="O3450" s="14">
        <f t="shared" si="310"/>
        <v>45922.234131944446</v>
      </c>
      <c r="P3450" s="19">
        <f t="shared" si="311"/>
        <v>45922.442465277782</v>
      </c>
      <c r="Q3450" s="20" t="str">
        <f t="shared" si="312"/>
        <v>22/09/2025</v>
      </c>
      <c r="R3450" s="13" t="str">
        <f t="shared" si="313"/>
        <v>10</v>
      </c>
      <c r="S3450" s="13" t="str">
        <f t="shared" si="314"/>
        <v>Mon</v>
      </c>
    </row>
    <row r="3451" spans="1:19" x14ac:dyDescent="0.25">
      <c r="A3451" s="56">
        <v>45922.234131944446</v>
      </c>
      <c r="B3451" s="57">
        <v>444938126</v>
      </c>
      <c r="C3451" s="58" t="s">
        <v>36</v>
      </c>
      <c r="D3451" s="58" t="s">
        <v>38</v>
      </c>
      <c r="E3451" s="58" t="s">
        <v>45</v>
      </c>
      <c r="F3451" s="58" t="s">
        <v>119</v>
      </c>
      <c r="G3451" s="59">
        <v>3687.6</v>
      </c>
      <c r="H3451" s="57">
        <v>444148442</v>
      </c>
      <c r="I3451" s="59">
        <v>0</v>
      </c>
      <c r="J3451" s="59">
        <v>0</v>
      </c>
      <c r="K3451" s="59">
        <v>0</v>
      </c>
      <c r="L3451" s="59">
        <v>0</v>
      </c>
      <c r="M3451" s="59">
        <v>9808.85</v>
      </c>
      <c r="N3451" s="58" t="s">
        <v>115</v>
      </c>
      <c r="O3451" s="14">
        <f t="shared" si="310"/>
        <v>45922.234131944446</v>
      </c>
      <c r="P3451" s="19">
        <f t="shared" si="311"/>
        <v>45922.442465277782</v>
      </c>
      <c r="Q3451" s="20" t="str">
        <f t="shared" si="312"/>
        <v>22/09/2025</v>
      </c>
      <c r="R3451" s="13" t="str">
        <f t="shared" si="313"/>
        <v>10</v>
      </c>
      <c r="S3451" s="13" t="str">
        <f t="shared" si="314"/>
        <v>Mon</v>
      </c>
    </row>
    <row r="3452" spans="1:19" x14ac:dyDescent="0.25">
      <c r="A3452" s="60">
        <v>45922.234131944446</v>
      </c>
      <c r="B3452" s="61">
        <v>444938127</v>
      </c>
      <c r="C3452" s="62" t="s">
        <v>36</v>
      </c>
      <c r="D3452" s="62" t="s">
        <v>38</v>
      </c>
      <c r="E3452" s="62" t="s">
        <v>45</v>
      </c>
      <c r="F3452" s="62" t="s">
        <v>119</v>
      </c>
      <c r="G3452" s="63">
        <v>3687.6</v>
      </c>
      <c r="H3452" s="61">
        <v>444148443</v>
      </c>
      <c r="I3452" s="63">
        <v>0</v>
      </c>
      <c r="J3452" s="63">
        <v>0</v>
      </c>
      <c r="K3452" s="63">
        <v>0</v>
      </c>
      <c r="L3452" s="63">
        <v>0</v>
      </c>
      <c r="M3452" s="63">
        <v>9808.85</v>
      </c>
      <c r="N3452" s="62" t="s">
        <v>118</v>
      </c>
      <c r="O3452" s="14">
        <f t="shared" si="310"/>
        <v>45922.234131944446</v>
      </c>
      <c r="P3452" s="19">
        <f t="shared" si="311"/>
        <v>45922.442465277782</v>
      </c>
      <c r="Q3452" s="20" t="str">
        <f t="shared" si="312"/>
        <v>22/09/2025</v>
      </c>
      <c r="R3452" s="13" t="str">
        <f t="shared" si="313"/>
        <v>10</v>
      </c>
      <c r="S3452" s="13" t="str">
        <f t="shared" si="314"/>
        <v>Mon</v>
      </c>
    </row>
    <row r="3453" spans="1:19" x14ac:dyDescent="0.25">
      <c r="A3453" s="56">
        <v>45922.236319444448</v>
      </c>
      <c r="B3453" s="57">
        <v>444938758</v>
      </c>
      <c r="C3453" s="58" t="s">
        <v>36</v>
      </c>
      <c r="D3453" s="58" t="s">
        <v>38</v>
      </c>
      <c r="E3453" s="58" t="s">
        <v>45</v>
      </c>
      <c r="F3453" s="58" t="s">
        <v>119</v>
      </c>
      <c r="G3453" s="59">
        <v>3688.48</v>
      </c>
      <c r="H3453" s="57">
        <v>444149069</v>
      </c>
      <c r="I3453" s="59">
        <v>0</v>
      </c>
      <c r="J3453" s="59">
        <v>0</v>
      </c>
      <c r="K3453" s="59">
        <v>0</v>
      </c>
      <c r="L3453" s="59">
        <v>0</v>
      </c>
      <c r="M3453" s="59">
        <v>9808.85</v>
      </c>
      <c r="N3453" s="58" t="s">
        <v>52</v>
      </c>
      <c r="O3453" s="14">
        <f t="shared" si="310"/>
        <v>45922.236319444448</v>
      </c>
      <c r="P3453" s="19">
        <f t="shared" si="311"/>
        <v>45922.444652777784</v>
      </c>
      <c r="Q3453" s="20" t="str">
        <f t="shared" si="312"/>
        <v>22/09/2025</v>
      </c>
      <c r="R3453" s="13" t="str">
        <f t="shared" si="313"/>
        <v>10</v>
      </c>
      <c r="S3453" s="13" t="str">
        <f t="shared" si="314"/>
        <v>Mon</v>
      </c>
    </row>
    <row r="3454" spans="1:19" x14ac:dyDescent="0.25">
      <c r="A3454" s="60">
        <v>45922.236331018517</v>
      </c>
      <c r="B3454" s="61">
        <v>444938759</v>
      </c>
      <c r="C3454" s="62" t="s">
        <v>36</v>
      </c>
      <c r="D3454" s="62" t="s">
        <v>38</v>
      </c>
      <c r="E3454" s="62" t="s">
        <v>45</v>
      </c>
      <c r="F3454" s="62" t="s">
        <v>119</v>
      </c>
      <c r="G3454" s="63">
        <v>3688.5</v>
      </c>
      <c r="H3454" s="61">
        <v>444149070</v>
      </c>
      <c r="I3454" s="63">
        <v>0</v>
      </c>
      <c r="J3454" s="63">
        <v>0</v>
      </c>
      <c r="K3454" s="63">
        <v>0</v>
      </c>
      <c r="L3454" s="63">
        <v>0</v>
      </c>
      <c r="M3454" s="63">
        <v>9808.85</v>
      </c>
      <c r="N3454" s="62" t="s">
        <v>48</v>
      </c>
      <c r="O3454" s="14">
        <f t="shared" si="310"/>
        <v>45922.236331018517</v>
      </c>
      <c r="P3454" s="19">
        <f t="shared" si="311"/>
        <v>45922.444664351853</v>
      </c>
      <c r="Q3454" s="20" t="str">
        <f t="shared" si="312"/>
        <v>22/09/2025</v>
      </c>
      <c r="R3454" s="13" t="str">
        <f t="shared" si="313"/>
        <v>10</v>
      </c>
      <c r="S3454" s="13" t="str">
        <f t="shared" si="314"/>
        <v>Mon</v>
      </c>
    </row>
    <row r="3455" spans="1:19" x14ac:dyDescent="0.25">
      <c r="A3455" s="56">
        <v>45922.236331018517</v>
      </c>
      <c r="B3455" s="57">
        <v>444938763</v>
      </c>
      <c r="C3455" s="58" t="s">
        <v>36</v>
      </c>
      <c r="D3455" s="58" t="s">
        <v>38</v>
      </c>
      <c r="E3455" s="58" t="s">
        <v>45</v>
      </c>
      <c r="F3455" s="58" t="s">
        <v>119</v>
      </c>
      <c r="G3455" s="59">
        <v>3688.5</v>
      </c>
      <c r="H3455" s="57">
        <v>444149074</v>
      </c>
      <c r="I3455" s="59">
        <v>0</v>
      </c>
      <c r="J3455" s="59">
        <v>0</v>
      </c>
      <c r="K3455" s="59">
        <v>0</v>
      </c>
      <c r="L3455" s="59">
        <v>0</v>
      </c>
      <c r="M3455" s="59">
        <v>9808.85</v>
      </c>
      <c r="N3455" s="58" t="s">
        <v>77</v>
      </c>
      <c r="O3455" s="14">
        <f t="shared" si="310"/>
        <v>45922.236331018517</v>
      </c>
      <c r="P3455" s="19">
        <f t="shared" si="311"/>
        <v>45922.444664351853</v>
      </c>
      <c r="Q3455" s="20" t="str">
        <f t="shared" si="312"/>
        <v>22/09/2025</v>
      </c>
      <c r="R3455" s="13" t="str">
        <f t="shared" si="313"/>
        <v>10</v>
      </c>
      <c r="S3455" s="13" t="str">
        <f t="shared" si="314"/>
        <v>Mon</v>
      </c>
    </row>
    <row r="3456" spans="1:19" x14ac:dyDescent="0.25">
      <c r="A3456" s="60">
        <v>45922.236331018517</v>
      </c>
      <c r="B3456" s="61">
        <v>444938778</v>
      </c>
      <c r="C3456" s="62" t="s">
        <v>36</v>
      </c>
      <c r="D3456" s="62" t="s">
        <v>38</v>
      </c>
      <c r="E3456" s="62" t="s">
        <v>45</v>
      </c>
      <c r="F3456" s="62" t="s">
        <v>119</v>
      </c>
      <c r="G3456" s="63">
        <v>3688.32</v>
      </c>
      <c r="H3456" s="61">
        <v>444149089</v>
      </c>
      <c r="I3456" s="63">
        <v>0</v>
      </c>
      <c r="J3456" s="63">
        <v>0</v>
      </c>
      <c r="K3456" s="63">
        <v>0</v>
      </c>
      <c r="L3456" s="63">
        <v>0</v>
      </c>
      <c r="M3456" s="63">
        <v>9808.85</v>
      </c>
      <c r="N3456" s="62" t="s">
        <v>1971</v>
      </c>
      <c r="O3456" s="14">
        <f t="shared" si="310"/>
        <v>45922.236331018517</v>
      </c>
      <c r="P3456" s="19">
        <f t="shared" si="311"/>
        <v>45922.444664351853</v>
      </c>
      <c r="Q3456" s="20" t="str">
        <f t="shared" si="312"/>
        <v>22/09/2025</v>
      </c>
      <c r="R3456" s="13" t="str">
        <f t="shared" si="313"/>
        <v>10</v>
      </c>
      <c r="S3456" s="13" t="str">
        <f t="shared" si="314"/>
        <v>Mon</v>
      </c>
    </row>
    <row r="3457" spans="1:19" x14ac:dyDescent="0.25">
      <c r="A3457" s="56">
        <v>45922.236331018517</v>
      </c>
      <c r="B3457" s="57">
        <v>444938781</v>
      </c>
      <c r="C3457" s="58" t="s">
        <v>36</v>
      </c>
      <c r="D3457" s="58" t="s">
        <v>38</v>
      </c>
      <c r="E3457" s="58" t="s">
        <v>45</v>
      </c>
      <c r="F3457" s="58" t="s">
        <v>119</v>
      </c>
      <c r="G3457" s="59">
        <v>3688.32</v>
      </c>
      <c r="H3457" s="57">
        <v>444149092</v>
      </c>
      <c r="I3457" s="59">
        <v>0</v>
      </c>
      <c r="J3457" s="59">
        <v>0</v>
      </c>
      <c r="K3457" s="59">
        <v>0</v>
      </c>
      <c r="L3457" s="59">
        <v>0</v>
      </c>
      <c r="M3457" s="59">
        <v>9808.85</v>
      </c>
      <c r="N3457" s="58" t="s">
        <v>107</v>
      </c>
      <c r="O3457" s="14">
        <f t="shared" si="310"/>
        <v>45922.236331018517</v>
      </c>
      <c r="P3457" s="19">
        <f t="shared" si="311"/>
        <v>45922.444664351853</v>
      </c>
      <c r="Q3457" s="20" t="str">
        <f t="shared" si="312"/>
        <v>22/09/2025</v>
      </c>
      <c r="R3457" s="13" t="str">
        <f t="shared" si="313"/>
        <v>10</v>
      </c>
      <c r="S3457" s="13" t="str">
        <f t="shared" si="314"/>
        <v>Mon</v>
      </c>
    </row>
    <row r="3458" spans="1:19" x14ac:dyDescent="0.25">
      <c r="A3458" s="60">
        <v>45922.236342592594</v>
      </c>
      <c r="B3458" s="61">
        <v>444938782</v>
      </c>
      <c r="C3458" s="62" t="s">
        <v>36</v>
      </c>
      <c r="D3458" s="62" t="s">
        <v>38</v>
      </c>
      <c r="E3458" s="62" t="s">
        <v>45</v>
      </c>
      <c r="F3458" s="62" t="s">
        <v>119</v>
      </c>
      <c r="G3458" s="63">
        <v>3688.28</v>
      </c>
      <c r="H3458" s="61">
        <v>444149093</v>
      </c>
      <c r="I3458" s="63">
        <v>0</v>
      </c>
      <c r="J3458" s="63">
        <v>0</v>
      </c>
      <c r="K3458" s="63">
        <v>0</v>
      </c>
      <c r="L3458" s="63">
        <v>0</v>
      </c>
      <c r="M3458" s="63">
        <v>9808.85</v>
      </c>
      <c r="N3458" s="62" t="s">
        <v>1944</v>
      </c>
      <c r="O3458" s="14">
        <f t="shared" si="310"/>
        <v>45922.236342592594</v>
      </c>
      <c r="P3458" s="19">
        <f t="shared" si="311"/>
        <v>45922.44467592593</v>
      </c>
      <c r="Q3458" s="20" t="str">
        <f t="shared" si="312"/>
        <v>22/09/2025</v>
      </c>
      <c r="R3458" s="13" t="str">
        <f t="shared" si="313"/>
        <v>10</v>
      </c>
      <c r="S3458" s="13" t="str">
        <f t="shared" si="314"/>
        <v>Mon</v>
      </c>
    </row>
    <row r="3459" spans="1:19" x14ac:dyDescent="0.25">
      <c r="A3459" s="56">
        <v>45922.236342592594</v>
      </c>
      <c r="B3459" s="57">
        <v>444938785</v>
      </c>
      <c r="C3459" s="58" t="s">
        <v>36</v>
      </c>
      <c r="D3459" s="58" t="s">
        <v>38</v>
      </c>
      <c r="E3459" s="58" t="s">
        <v>45</v>
      </c>
      <c r="F3459" s="58" t="s">
        <v>119</v>
      </c>
      <c r="G3459" s="59">
        <v>3688.28</v>
      </c>
      <c r="H3459" s="57">
        <v>444149096</v>
      </c>
      <c r="I3459" s="59">
        <v>0</v>
      </c>
      <c r="J3459" s="59">
        <v>0</v>
      </c>
      <c r="K3459" s="59">
        <v>0</v>
      </c>
      <c r="L3459" s="59">
        <v>0</v>
      </c>
      <c r="M3459" s="59">
        <v>9808.85</v>
      </c>
      <c r="N3459" s="58" t="s">
        <v>2056</v>
      </c>
      <c r="O3459" s="14">
        <f t="shared" si="310"/>
        <v>45922.236342592594</v>
      </c>
      <c r="P3459" s="19">
        <f t="shared" si="311"/>
        <v>45922.44467592593</v>
      </c>
      <c r="Q3459" s="20" t="str">
        <f t="shared" si="312"/>
        <v>22/09/2025</v>
      </c>
      <c r="R3459" s="13" t="str">
        <f t="shared" si="313"/>
        <v>10</v>
      </c>
      <c r="S3459" s="13" t="str">
        <f t="shared" si="314"/>
        <v>Mon</v>
      </c>
    </row>
    <row r="3460" spans="1:19" x14ac:dyDescent="0.25">
      <c r="A3460" s="60">
        <v>45922.236342592594</v>
      </c>
      <c r="B3460" s="61">
        <v>444938788</v>
      </c>
      <c r="C3460" s="62" t="s">
        <v>36</v>
      </c>
      <c r="D3460" s="62" t="s">
        <v>38</v>
      </c>
      <c r="E3460" s="62" t="s">
        <v>45</v>
      </c>
      <c r="F3460" s="62" t="s">
        <v>119</v>
      </c>
      <c r="G3460" s="63">
        <v>3688.28</v>
      </c>
      <c r="H3460" s="61">
        <v>444149100</v>
      </c>
      <c r="I3460" s="63">
        <v>0</v>
      </c>
      <c r="J3460" s="63">
        <v>0</v>
      </c>
      <c r="K3460" s="63">
        <v>0</v>
      </c>
      <c r="L3460" s="63">
        <v>0</v>
      </c>
      <c r="M3460" s="63">
        <v>9808.85</v>
      </c>
      <c r="N3460" s="62" t="s">
        <v>113</v>
      </c>
      <c r="O3460" s="14">
        <f t="shared" si="310"/>
        <v>45922.236342592594</v>
      </c>
      <c r="P3460" s="19">
        <f t="shared" si="311"/>
        <v>45922.44467592593</v>
      </c>
      <c r="Q3460" s="20" t="str">
        <f t="shared" si="312"/>
        <v>22/09/2025</v>
      </c>
      <c r="R3460" s="13" t="str">
        <f t="shared" si="313"/>
        <v>10</v>
      </c>
      <c r="S3460" s="13" t="str">
        <f t="shared" si="314"/>
        <v>Mon</v>
      </c>
    </row>
    <row r="3461" spans="1:19" x14ac:dyDescent="0.25">
      <c r="A3461" s="56">
        <v>45922.236342592594</v>
      </c>
      <c r="B3461" s="57">
        <v>444938790</v>
      </c>
      <c r="C3461" s="58" t="s">
        <v>36</v>
      </c>
      <c r="D3461" s="58" t="s">
        <v>38</v>
      </c>
      <c r="E3461" s="58" t="s">
        <v>45</v>
      </c>
      <c r="F3461" s="58" t="s">
        <v>119</v>
      </c>
      <c r="G3461" s="59">
        <v>3688.3</v>
      </c>
      <c r="H3461" s="57">
        <v>444149102</v>
      </c>
      <c r="I3461" s="59">
        <v>0</v>
      </c>
      <c r="J3461" s="59">
        <v>0</v>
      </c>
      <c r="K3461" s="59">
        <v>0</v>
      </c>
      <c r="L3461" s="59">
        <v>0</v>
      </c>
      <c r="M3461" s="59">
        <v>9808.85</v>
      </c>
      <c r="N3461" s="58" t="s">
        <v>108</v>
      </c>
      <c r="O3461" s="14">
        <f t="shared" si="310"/>
        <v>45922.236342592594</v>
      </c>
      <c r="P3461" s="19">
        <f t="shared" si="311"/>
        <v>45922.44467592593</v>
      </c>
      <c r="Q3461" s="20" t="str">
        <f t="shared" si="312"/>
        <v>22/09/2025</v>
      </c>
      <c r="R3461" s="13" t="str">
        <f t="shared" si="313"/>
        <v>10</v>
      </c>
      <c r="S3461" s="13" t="str">
        <f t="shared" si="314"/>
        <v>Mon</v>
      </c>
    </row>
    <row r="3462" spans="1:19" x14ac:dyDescent="0.25">
      <c r="A3462" s="60">
        <v>45922.236354166664</v>
      </c>
      <c r="B3462" s="61">
        <v>444938793</v>
      </c>
      <c r="C3462" s="62" t="s">
        <v>36</v>
      </c>
      <c r="D3462" s="62" t="s">
        <v>38</v>
      </c>
      <c r="E3462" s="62" t="s">
        <v>45</v>
      </c>
      <c r="F3462" s="62" t="s">
        <v>119</v>
      </c>
      <c r="G3462" s="63">
        <v>3688.36</v>
      </c>
      <c r="H3462" s="61">
        <v>444149105</v>
      </c>
      <c r="I3462" s="63">
        <v>0</v>
      </c>
      <c r="J3462" s="63">
        <v>0</v>
      </c>
      <c r="K3462" s="63">
        <v>0</v>
      </c>
      <c r="L3462" s="63">
        <v>0</v>
      </c>
      <c r="M3462" s="63">
        <v>9808.85</v>
      </c>
      <c r="N3462" s="62" t="s">
        <v>47</v>
      </c>
      <c r="O3462" s="14">
        <f t="shared" si="310"/>
        <v>45922.236354166664</v>
      </c>
      <c r="P3462" s="19">
        <f t="shared" si="311"/>
        <v>45922.444687499999</v>
      </c>
      <c r="Q3462" s="20" t="str">
        <f t="shared" si="312"/>
        <v>22/09/2025</v>
      </c>
      <c r="R3462" s="13" t="str">
        <f t="shared" si="313"/>
        <v>10</v>
      </c>
      <c r="S3462" s="13" t="str">
        <f t="shared" si="314"/>
        <v>Mon</v>
      </c>
    </row>
    <row r="3463" spans="1:19" x14ac:dyDescent="0.25">
      <c r="A3463" s="56">
        <v>45922.236354166664</v>
      </c>
      <c r="B3463" s="57">
        <v>444938795</v>
      </c>
      <c r="C3463" s="58" t="s">
        <v>36</v>
      </c>
      <c r="D3463" s="58" t="s">
        <v>38</v>
      </c>
      <c r="E3463" s="58" t="s">
        <v>45</v>
      </c>
      <c r="F3463" s="58" t="s">
        <v>119</v>
      </c>
      <c r="G3463" s="59">
        <v>3688.37</v>
      </c>
      <c r="H3463" s="57">
        <v>444149107</v>
      </c>
      <c r="I3463" s="59">
        <v>0</v>
      </c>
      <c r="J3463" s="59">
        <v>0</v>
      </c>
      <c r="K3463" s="59">
        <v>0</v>
      </c>
      <c r="L3463" s="59">
        <v>0</v>
      </c>
      <c r="M3463" s="59">
        <v>9808.85</v>
      </c>
      <c r="N3463" s="58" t="s">
        <v>2055</v>
      </c>
      <c r="O3463" s="14">
        <f t="shared" si="310"/>
        <v>45922.236354166664</v>
      </c>
      <c r="P3463" s="19">
        <f t="shared" si="311"/>
        <v>45922.444687499999</v>
      </c>
      <c r="Q3463" s="20" t="str">
        <f t="shared" si="312"/>
        <v>22/09/2025</v>
      </c>
      <c r="R3463" s="13" t="str">
        <f t="shared" si="313"/>
        <v>10</v>
      </c>
      <c r="S3463" s="13" t="str">
        <f t="shared" si="314"/>
        <v>Mon</v>
      </c>
    </row>
    <row r="3464" spans="1:19" x14ac:dyDescent="0.25">
      <c r="A3464" s="60">
        <v>45922.23883101852</v>
      </c>
      <c r="B3464" s="61">
        <v>444939573</v>
      </c>
      <c r="C3464" s="62" t="s">
        <v>36</v>
      </c>
      <c r="D3464" s="62" t="s">
        <v>37</v>
      </c>
      <c r="E3464" s="62" t="s">
        <v>46</v>
      </c>
      <c r="F3464" s="62" t="s">
        <v>119</v>
      </c>
      <c r="G3464" s="63">
        <v>3686.89</v>
      </c>
      <c r="H3464" s="61">
        <v>444149869</v>
      </c>
      <c r="I3464" s="63">
        <v>0</v>
      </c>
      <c r="J3464" s="63">
        <v>0</v>
      </c>
      <c r="K3464" s="63">
        <v>0</v>
      </c>
      <c r="L3464" s="63">
        <v>1.61</v>
      </c>
      <c r="M3464" s="63">
        <v>9810.4599999999991</v>
      </c>
      <c r="N3464" s="62" t="s">
        <v>2387</v>
      </c>
      <c r="O3464" s="14">
        <f t="shared" si="310"/>
        <v>45922.23883101852</v>
      </c>
      <c r="P3464" s="19">
        <f t="shared" si="311"/>
        <v>45922.447164351855</v>
      </c>
      <c r="Q3464" s="20" t="str">
        <f t="shared" si="312"/>
        <v>22/09/2025</v>
      </c>
      <c r="R3464" s="13" t="str">
        <f t="shared" si="313"/>
        <v>10</v>
      </c>
      <c r="S3464" s="13" t="str">
        <f t="shared" si="314"/>
        <v>Mon</v>
      </c>
    </row>
    <row r="3465" spans="1:19" x14ac:dyDescent="0.25">
      <c r="A3465" s="56">
        <v>45922.23883101852</v>
      </c>
      <c r="B3465" s="57">
        <v>444939574</v>
      </c>
      <c r="C3465" s="58" t="s">
        <v>36</v>
      </c>
      <c r="D3465" s="58" t="s">
        <v>37</v>
      </c>
      <c r="E3465" s="58" t="s">
        <v>46</v>
      </c>
      <c r="F3465" s="58" t="s">
        <v>119</v>
      </c>
      <c r="G3465" s="59">
        <v>3686.89</v>
      </c>
      <c r="H3465" s="57">
        <v>444149870</v>
      </c>
      <c r="I3465" s="59">
        <v>0</v>
      </c>
      <c r="J3465" s="59">
        <v>0</v>
      </c>
      <c r="K3465" s="59">
        <v>0</v>
      </c>
      <c r="L3465" s="59">
        <v>1.43</v>
      </c>
      <c r="M3465" s="59">
        <v>9811.89</v>
      </c>
      <c r="N3465" s="58" t="s">
        <v>2387</v>
      </c>
      <c r="O3465" s="14">
        <f t="shared" si="310"/>
        <v>45922.23883101852</v>
      </c>
      <c r="P3465" s="19">
        <f t="shared" si="311"/>
        <v>45922.447164351855</v>
      </c>
      <c r="Q3465" s="20" t="str">
        <f t="shared" si="312"/>
        <v>22/09/2025</v>
      </c>
      <c r="R3465" s="13" t="str">
        <f t="shared" si="313"/>
        <v>10</v>
      </c>
      <c r="S3465" s="13" t="str">
        <f t="shared" si="314"/>
        <v>Mon</v>
      </c>
    </row>
    <row r="3466" spans="1:19" x14ac:dyDescent="0.25">
      <c r="A3466" s="60">
        <v>45922.23883101852</v>
      </c>
      <c r="B3466" s="61">
        <v>444939575</v>
      </c>
      <c r="C3466" s="62" t="s">
        <v>36</v>
      </c>
      <c r="D3466" s="62" t="s">
        <v>37</v>
      </c>
      <c r="E3466" s="62" t="s">
        <v>46</v>
      </c>
      <c r="F3466" s="62" t="s">
        <v>119</v>
      </c>
      <c r="G3466" s="63">
        <v>3686.89</v>
      </c>
      <c r="H3466" s="61">
        <v>444149871</v>
      </c>
      <c r="I3466" s="63">
        <v>0</v>
      </c>
      <c r="J3466" s="63">
        <v>0</v>
      </c>
      <c r="K3466" s="63">
        <v>0</v>
      </c>
      <c r="L3466" s="63">
        <v>1.43</v>
      </c>
      <c r="M3466" s="63">
        <v>9813.32</v>
      </c>
      <c r="N3466" s="62" t="s">
        <v>2387</v>
      </c>
      <c r="O3466" s="14">
        <f t="shared" si="310"/>
        <v>45922.23883101852</v>
      </c>
      <c r="P3466" s="19">
        <f t="shared" si="311"/>
        <v>45922.447164351855</v>
      </c>
      <c r="Q3466" s="20" t="str">
        <f t="shared" si="312"/>
        <v>22/09/2025</v>
      </c>
      <c r="R3466" s="13" t="str">
        <f t="shared" si="313"/>
        <v>10</v>
      </c>
      <c r="S3466" s="13" t="str">
        <f t="shared" si="314"/>
        <v>Mon</v>
      </c>
    </row>
    <row r="3467" spans="1:19" x14ac:dyDescent="0.25">
      <c r="A3467" s="56">
        <v>45922.23883101852</v>
      </c>
      <c r="B3467" s="57">
        <v>444939576</v>
      </c>
      <c r="C3467" s="58" t="s">
        <v>36</v>
      </c>
      <c r="D3467" s="58" t="s">
        <v>37</v>
      </c>
      <c r="E3467" s="58" t="s">
        <v>46</v>
      </c>
      <c r="F3467" s="58" t="s">
        <v>119</v>
      </c>
      <c r="G3467" s="59">
        <v>3686.89</v>
      </c>
      <c r="H3467" s="57">
        <v>444149872</v>
      </c>
      <c r="I3467" s="59">
        <v>0</v>
      </c>
      <c r="J3467" s="59">
        <v>0</v>
      </c>
      <c r="K3467" s="59">
        <v>0</v>
      </c>
      <c r="L3467" s="59">
        <v>1.39</v>
      </c>
      <c r="M3467" s="59">
        <v>9814.7099999999991</v>
      </c>
      <c r="N3467" s="58" t="s">
        <v>2387</v>
      </c>
      <c r="O3467" s="14">
        <f t="shared" si="310"/>
        <v>45922.23883101852</v>
      </c>
      <c r="P3467" s="19">
        <f t="shared" si="311"/>
        <v>45922.447164351855</v>
      </c>
      <c r="Q3467" s="20" t="str">
        <f t="shared" si="312"/>
        <v>22/09/2025</v>
      </c>
      <c r="R3467" s="13" t="str">
        <f t="shared" si="313"/>
        <v>10</v>
      </c>
      <c r="S3467" s="13" t="str">
        <f t="shared" si="314"/>
        <v>Mon</v>
      </c>
    </row>
    <row r="3468" spans="1:19" x14ac:dyDescent="0.25">
      <c r="A3468" s="60">
        <v>45922.23883101852</v>
      </c>
      <c r="B3468" s="61">
        <v>444939577</v>
      </c>
      <c r="C3468" s="62" t="s">
        <v>36</v>
      </c>
      <c r="D3468" s="62" t="s">
        <v>37</v>
      </c>
      <c r="E3468" s="62" t="s">
        <v>46</v>
      </c>
      <c r="F3468" s="62" t="s">
        <v>119</v>
      </c>
      <c r="G3468" s="63">
        <v>3686.89</v>
      </c>
      <c r="H3468" s="61">
        <v>444149873</v>
      </c>
      <c r="I3468" s="63">
        <v>0</v>
      </c>
      <c r="J3468" s="63">
        <v>0</v>
      </c>
      <c r="K3468" s="63">
        <v>0</v>
      </c>
      <c r="L3468" s="63">
        <v>1.41</v>
      </c>
      <c r="M3468" s="63">
        <v>9816.1200000000008</v>
      </c>
      <c r="N3468" s="62" t="s">
        <v>2387</v>
      </c>
      <c r="O3468" s="14">
        <f t="shared" si="310"/>
        <v>45922.23883101852</v>
      </c>
      <c r="P3468" s="19">
        <f t="shared" si="311"/>
        <v>45922.447164351855</v>
      </c>
      <c r="Q3468" s="20" t="str">
        <f t="shared" si="312"/>
        <v>22/09/2025</v>
      </c>
      <c r="R3468" s="13" t="str">
        <f t="shared" si="313"/>
        <v>10</v>
      </c>
      <c r="S3468" s="13" t="str">
        <f t="shared" si="314"/>
        <v>Mon</v>
      </c>
    </row>
    <row r="3469" spans="1:19" x14ac:dyDescent="0.25">
      <c r="A3469" s="56">
        <v>45922.240023148152</v>
      </c>
      <c r="B3469" s="57">
        <v>444940157</v>
      </c>
      <c r="C3469" s="58" t="s">
        <v>36</v>
      </c>
      <c r="D3469" s="58" t="s">
        <v>38</v>
      </c>
      <c r="E3469" s="58" t="s">
        <v>45</v>
      </c>
      <c r="F3469" s="58" t="s">
        <v>119</v>
      </c>
      <c r="G3469" s="59">
        <v>3687.33</v>
      </c>
      <c r="H3469" s="57">
        <v>444150447</v>
      </c>
      <c r="I3469" s="59">
        <v>0</v>
      </c>
      <c r="J3469" s="59">
        <v>0</v>
      </c>
      <c r="K3469" s="59">
        <v>0</v>
      </c>
      <c r="L3469" s="59">
        <v>0</v>
      </c>
      <c r="M3469" s="59">
        <v>9816.1200000000008</v>
      </c>
      <c r="N3469" s="58" t="s">
        <v>77</v>
      </c>
      <c r="O3469" s="14">
        <f t="shared" si="310"/>
        <v>45922.240023148152</v>
      </c>
      <c r="P3469" s="19">
        <f t="shared" si="311"/>
        <v>45922.448356481487</v>
      </c>
      <c r="Q3469" s="20" t="str">
        <f t="shared" si="312"/>
        <v>22/09/2025</v>
      </c>
      <c r="R3469" s="13" t="str">
        <f t="shared" si="313"/>
        <v>10</v>
      </c>
      <c r="S3469" s="13" t="str">
        <f t="shared" si="314"/>
        <v>Mon</v>
      </c>
    </row>
    <row r="3470" spans="1:19" x14ac:dyDescent="0.25">
      <c r="A3470" s="60">
        <v>45922.240034722221</v>
      </c>
      <c r="B3470" s="61">
        <v>444940160</v>
      </c>
      <c r="C3470" s="62" t="s">
        <v>36</v>
      </c>
      <c r="D3470" s="62" t="s">
        <v>38</v>
      </c>
      <c r="E3470" s="62" t="s">
        <v>45</v>
      </c>
      <c r="F3470" s="62" t="s">
        <v>119</v>
      </c>
      <c r="G3470" s="63">
        <v>3687.33</v>
      </c>
      <c r="H3470" s="61">
        <v>444150450</v>
      </c>
      <c r="I3470" s="63">
        <v>0</v>
      </c>
      <c r="J3470" s="63">
        <v>0</v>
      </c>
      <c r="K3470" s="63">
        <v>0</v>
      </c>
      <c r="L3470" s="63">
        <v>0</v>
      </c>
      <c r="M3470" s="63">
        <v>9816.1200000000008</v>
      </c>
      <c r="N3470" s="62" t="s">
        <v>107</v>
      </c>
      <c r="O3470" s="14">
        <f t="shared" si="310"/>
        <v>45922.240034722221</v>
      </c>
      <c r="P3470" s="19">
        <f t="shared" si="311"/>
        <v>45922.448368055557</v>
      </c>
      <c r="Q3470" s="20" t="str">
        <f t="shared" si="312"/>
        <v>22/09/2025</v>
      </c>
      <c r="R3470" s="13" t="str">
        <f t="shared" si="313"/>
        <v>10</v>
      </c>
      <c r="S3470" s="13" t="str">
        <f t="shared" si="314"/>
        <v>Mon</v>
      </c>
    </row>
    <row r="3471" spans="1:19" x14ac:dyDescent="0.25">
      <c r="A3471" s="56">
        <v>45922.240034722221</v>
      </c>
      <c r="B3471" s="57">
        <v>444940161</v>
      </c>
      <c r="C3471" s="58" t="s">
        <v>36</v>
      </c>
      <c r="D3471" s="58" t="s">
        <v>38</v>
      </c>
      <c r="E3471" s="58" t="s">
        <v>45</v>
      </c>
      <c r="F3471" s="58" t="s">
        <v>119</v>
      </c>
      <c r="G3471" s="59">
        <v>3687.33</v>
      </c>
      <c r="H3471" s="57">
        <v>444150451</v>
      </c>
      <c r="I3471" s="59">
        <v>0</v>
      </c>
      <c r="J3471" s="59">
        <v>0</v>
      </c>
      <c r="K3471" s="59">
        <v>0</v>
      </c>
      <c r="L3471" s="59">
        <v>0</v>
      </c>
      <c r="M3471" s="59">
        <v>9816.1200000000008</v>
      </c>
      <c r="N3471" s="58" t="s">
        <v>2056</v>
      </c>
      <c r="O3471" s="14">
        <f t="shared" si="310"/>
        <v>45922.240034722221</v>
      </c>
      <c r="P3471" s="19">
        <f t="shared" si="311"/>
        <v>45922.448368055557</v>
      </c>
      <c r="Q3471" s="20" t="str">
        <f t="shared" si="312"/>
        <v>22/09/2025</v>
      </c>
      <c r="R3471" s="13" t="str">
        <f t="shared" si="313"/>
        <v>10</v>
      </c>
      <c r="S3471" s="13" t="str">
        <f t="shared" si="314"/>
        <v>Mon</v>
      </c>
    </row>
    <row r="3472" spans="1:19" x14ac:dyDescent="0.25">
      <c r="A3472" s="60">
        <v>45922.240034722221</v>
      </c>
      <c r="B3472" s="61">
        <v>444940162</v>
      </c>
      <c r="C3472" s="62" t="s">
        <v>36</v>
      </c>
      <c r="D3472" s="62" t="s">
        <v>38</v>
      </c>
      <c r="E3472" s="62" t="s">
        <v>45</v>
      </c>
      <c r="F3472" s="62" t="s">
        <v>119</v>
      </c>
      <c r="G3472" s="63">
        <v>3687.34</v>
      </c>
      <c r="H3472" s="61">
        <v>444150452</v>
      </c>
      <c r="I3472" s="63">
        <v>0</v>
      </c>
      <c r="J3472" s="63">
        <v>0</v>
      </c>
      <c r="K3472" s="63">
        <v>0</v>
      </c>
      <c r="L3472" s="63">
        <v>0</v>
      </c>
      <c r="M3472" s="63">
        <v>9816.1200000000008</v>
      </c>
      <c r="N3472" s="62" t="s">
        <v>108</v>
      </c>
      <c r="O3472" s="14">
        <f t="shared" si="310"/>
        <v>45922.240034722221</v>
      </c>
      <c r="P3472" s="19">
        <f t="shared" si="311"/>
        <v>45922.448368055557</v>
      </c>
      <c r="Q3472" s="20" t="str">
        <f t="shared" si="312"/>
        <v>22/09/2025</v>
      </c>
      <c r="R3472" s="13" t="str">
        <f t="shared" si="313"/>
        <v>10</v>
      </c>
      <c r="S3472" s="13" t="str">
        <f t="shared" si="314"/>
        <v>Mon</v>
      </c>
    </row>
    <row r="3473" spans="1:19" x14ac:dyDescent="0.25">
      <c r="A3473" s="56">
        <v>45922.240034722221</v>
      </c>
      <c r="B3473" s="57">
        <v>444940163</v>
      </c>
      <c r="C3473" s="58" t="s">
        <v>36</v>
      </c>
      <c r="D3473" s="58" t="s">
        <v>38</v>
      </c>
      <c r="E3473" s="58" t="s">
        <v>45</v>
      </c>
      <c r="F3473" s="58" t="s">
        <v>119</v>
      </c>
      <c r="G3473" s="59">
        <v>3687.35</v>
      </c>
      <c r="H3473" s="57">
        <v>444150453</v>
      </c>
      <c r="I3473" s="59">
        <v>0</v>
      </c>
      <c r="J3473" s="59">
        <v>0</v>
      </c>
      <c r="K3473" s="59">
        <v>0</v>
      </c>
      <c r="L3473" s="59">
        <v>0</v>
      </c>
      <c r="M3473" s="59">
        <v>9816.1200000000008</v>
      </c>
      <c r="N3473" s="58" t="s">
        <v>1971</v>
      </c>
      <c r="O3473" s="14">
        <f t="shared" si="310"/>
        <v>45922.240034722221</v>
      </c>
      <c r="P3473" s="19">
        <f t="shared" si="311"/>
        <v>45922.448368055557</v>
      </c>
      <c r="Q3473" s="20" t="str">
        <f t="shared" si="312"/>
        <v>22/09/2025</v>
      </c>
      <c r="R3473" s="13" t="str">
        <f t="shared" si="313"/>
        <v>10</v>
      </c>
      <c r="S3473" s="13" t="str">
        <f t="shared" si="314"/>
        <v>Mon</v>
      </c>
    </row>
    <row r="3474" spans="1:19" x14ac:dyDescent="0.25">
      <c r="A3474" s="60">
        <v>45922.240752314814</v>
      </c>
      <c r="B3474" s="61">
        <v>444940371</v>
      </c>
      <c r="C3474" s="62" t="s">
        <v>36</v>
      </c>
      <c r="D3474" s="62" t="s">
        <v>37</v>
      </c>
      <c r="E3474" s="62" t="s">
        <v>46</v>
      </c>
      <c r="F3474" s="62" t="s">
        <v>119</v>
      </c>
      <c r="G3474" s="63">
        <v>3686.25</v>
      </c>
      <c r="H3474" s="61">
        <v>444150666</v>
      </c>
      <c r="I3474" s="63">
        <v>0</v>
      </c>
      <c r="J3474" s="63">
        <v>0</v>
      </c>
      <c r="K3474" s="63">
        <v>0</v>
      </c>
      <c r="L3474" s="63">
        <v>2.0299999999999998</v>
      </c>
      <c r="M3474" s="63">
        <v>9818.15</v>
      </c>
      <c r="N3474" s="62" t="s">
        <v>2388</v>
      </c>
      <c r="O3474" s="14">
        <f t="shared" si="310"/>
        <v>45922.240752314814</v>
      </c>
      <c r="P3474" s="19">
        <f t="shared" si="311"/>
        <v>45922.44908564815</v>
      </c>
      <c r="Q3474" s="20" t="str">
        <f t="shared" si="312"/>
        <v>22/09/2025</v>
      </c>
      <c r="R3474" s="13" t="str">
        <f t="shared" si="313"/>
        <v>10</v>
      </c>
      <c r="S3474" s="13" t="str">
        <f t="shared" si="314"/>
        <v>Mon</v>
      </c>
    </row>
    <row r="3475" spans="1:19" x14ac:dyDescent="0.25">
      <c r="A3475" s="56">
        <v>45922.24082175926</v>
      </c>
      <c r="B3475" s="57">
        <v>444940666</v>
      </c>
      <c r="C3475" s="58" t="s">
        <v>36</v>
      </c>
      <c r="D3475" s="58" t="s">
        <v>37</v>
      </c>
      <c r="E3475" s="58" t="s">
        <v>46</v>
      </c>
      <c r="F3475" s="58" t="s">
        <v>119</v>
      </c>
      <c r="G3475" s="59">
        <v>3685.78</v>
      </c>
      <c r="H3475" s="57">
        <v>444150945</v>
      </c>
      <c r="I3475" s="59">
        <v>0</v>
      </c>
      <c r="J3475" s="59">
        <v>0</v>
      </c>
      <c r="K3475" s="59">
        <v>0</v>
      </c>
      <c r="L3475" s="59">
        <v>1.55</v>
      </c>
      <c r="M3475" s="59">
        <v>9819.7000000000007</v>
      </c>
      <c r="N3475" s="58" t="s">
        <v>2389</v>
      </c>
      <c r="O3475" s="14">
        <f t="shared" si="310"/>
        <v>45922.24082175926</v>
      </c>
      <c r="P3475" s="19">
        <f t="shared" si="311"/>
        <v>45922.449155092596</v>
      </c>
      <c r="Q3475" s="20" t="str">
        <f t="shared" si="312"/>
        <v>22/09/2025</v>
      </c>
      <c r="R3475" s="13" t="str">
        <f t="shared" si="313"/>
        <v>10</v>
      </c>
      <c r="S3475" s="13" t="str">
        <f t="shared" si="314"/>
        <v>Mon</v>
      </c>
    </row>
    <row r="3476" spans="1:19" x14ac:dyDescent="0.25">
      <c r="A3476" s="60">
        <v>45922.24082175926</v>
      </c>
      <c r="B3476" s="61">
        <v>444940667</v>
      </c>
      <c r="C3476" s="62" t="s">
        <v>36</v>
      </c>
      <c r="D3476" s="62" t="s">
        <v>37</v>
      </c>
      <c r="E3476" s="62" t="s">
        <v>46</v>
      </c>
      <c r="F3476" s="62" t="s">
        <v>119</v>
      </c>
      <c r="G3476" s="63">
        <v>3685.78</v>
      </c>
      <c r="H3476" s="61">
        <v>444150946</v>
      </c>
      <c r="I3476" s="63">
        <v>0</v>
      </c>
      <c r="J3476" s="63">
        <v>0</v>
      </c>
      <c r="K3476" s="63">
        <v>0</v>
      </c>
      <c r="L3476" s="63">
        <v>1.55</v>
      </c>
      <c r="M3476" s="63">
        <v>9821.25</v>
      </c>
      <c r="N3476" s="62" t="s">
        <v>2389</v>
      </c>
      <c r="O3476" s="14">
        <f t="shared" si="310"/>
        <v>45922.24082175926</v>
      </c>
      <c r="P3476" s="19">
        <f t="shared" si="311"/>
        <v>45922.449155092596</v>
      </c>
      <c r="Q3476" s="20" t="str">
        <f t="shared" si="312"/>
        <v>22/09/2025</v>
      </c>
      <c r="R3476" s="13" t="str">
        <f t="shared" si="313"/>
        <v>10</v>
      </c>
      <c r="S3476" s="13" t="str">
        <f t="shared" si="314"/>
        <v>Mon</v>
      </c>
    </row>
    <row r="3477" spans="1:19" x14ac:dyDescent="0.25">
      <c r="A3477" s="56">
        <v>45922.24082175926</v>
      </c>
      <c r="B3477" s="57">
        <v>444940668</v>
      </c>
      <c r="C3477" s="58" t="s">
        <v>36</v>
      </c>
      <c r="D3477" s="58" t="s">
        <v>37</v>
      </c>
      <c r="E3477" s="58" t="s">
        <v>46</v>
      </c>
      <c r="F3477" s="58" t="s">
        <v>119</v>
      </c>
      <c r="G3477" s="59">
        <v>3685.78</v>
      </c>
      <c r="H3477" s="57">
        <v>444150947</v>
      </c>
      <c r="I3477" s="59">
        <v>0</v>
      </c>
      <c r="J3477" s="59">
        <v>0</v>
      </c>
      <c r="K3477" s="59">
        <v>0</v>
      </c>
      <c r="L3477" s="59">
        <v>1.55</v>
      </c>
      <c r="M3477" s="59">
        <v>9822.7999999999993</v>
      </c>
      <c r="N3477" s="58" t="s">
        <v>2389</v>
      </c>
      <c r="O3477" s="14">
        <f t="shared" si="310"/>
        <v>45922.24082175926</v>
      </c>
      <c r="P3477" s="19">
        <f t="shared" si="311"/>
        <v>45922.449155092596</v>
      </c>
      <c r="Q3477" s="20" t="str">
        <f t="shared" si="312"/>
        <v>22/09/2025</v>
      </c>
      <c r="R3477" s="13" t="str">
        <f t="shared" si="313"/>
        <v>10</v>
      </c>
      <c r="S3477" s="13" t="str">
        <f t="shared" si="314"/>
        <v>Mon</v>
      </c>
    </row>
    <row r="3478" spans="1:19" x14ac:dyDescent="0.25">
      <c r="A3478" s="60">
        <v>45922.24082175926</v>
      </c>
      <c r="B3478" s="61">
        <v>444940671</v>
      </c>
      <c r="C3478" s="62" t="s">
        <v>36</v>
      </c>
      <c r="D3478" s="62" t="s">
        <v>37</v>
      </c>
      <c r="E3478" s="62" t="s">
        <v>46</v>
      </c>
      <c r="F3478" s="62" t="s">
        <v>119</v>
      </c>
      <c r="G3478" s="63">
        <v>3685.78</v>
      </c>
      <c r="H3478" s="61">
        <v>444150948</v>
      </c>
      <c r="I3478" s="63">
        <v>0</v>
      </c>
      <c r="J3478" s="63">
        <v>0</v>
      </c>
      <c r="K3478" s="63">
        <v>0</v>
      </c>
      <c r="L3478" s="63">
        <v>1.56</v>
      </c>
      <c r="M3478" s="63">
        <v>9824.36</v>
      </c>
      <c r="N3478" s="62" t="s">
        <v>2389</v>
      </c>
      <c r="O3478" s="14">
        <f t="shared" si="310"/>
        <v>45922.24082175926</v>
      </c>
      <c r="P3478" s="19">
        <f t="shared" si="311"/>
        <v>45922.449155092596</v>
      </c>
      <c r="Q3478" s="20" t="str">
        <f t="shared" si="312"/>
        <v>22/09/2025</v>
      </c>
      <c r="R3478" s="13" t="str">
        <f t="shared" si="313"/>
        <v>10</v>
      </c>
      <c r="S3478" s="13" t="str">
        <f t="shared" si="314"/>
        <v>Mon</v>
      </c>
    </row>
    <row r="3479" spans="1:19" x14ac:dyDescent="0.25">
      <c r="A3479" s="56">
        <v>45922.24082175926</v>
      </c>
      <c r="B3479" s="57">
        <v>444940672</v>
      </c>
      <c r="C3479" s="58" t="s">
        <v>36</v>
      </c>
      <c r="D3479" s="58" t="s">
        <v>37</v>
      </c>
      <c r="E3479" s="58" t="s">
        <v>46</v>
      </c>
      <c r="F3479" s="58" t="s">
        <v>119</v>
      </c>
      <c r="G3479" s="59">
        <v>3685.78</v>
      </c>
      <c r="H3479" s="57">
        <v>444150949</v>
      </c>
      <c r="I3479" s="59">
        <v>0</v>
      </c>
      <c r="J3479" s="59">
        <v>0</v>
      </c>
      <c r="K3479" s="59">
        <v>0</v>
      </c>
      <c r="L3479" s="59">
        <v>1.57</v>
      </c>
      <c r="M3479" s="59">
        <v>9825.93</v>
      </c>
      <c r="N3479" s="58" t="s">
        <v>2389</v>
      </c>
      <c r="O3479" s="14">
        <f t="shared" si="310"/>
        <v>45922.24082175926</v>
      </c>
      <c r="P3479" s="19">
        <f t="shared" si="311"/>
        <v>45922.449155092596</v>
      </c>
      <c r="Q3479" s="20" t="str">
        <f t="shared" si="312"/>
        <v>22/09/2025</v>
      </c>
      <c r="R3479" s="13" t="str">
        <f t="shared" si="313"/>
        <v>10</v>
      </c>
      <c r="S3479" s="13" t="str">
        <f t="shared" si="314"/>
        <v>Mon</v>
      </c>
    </row>
    <row r="3480" spans="1:19" x14ac:dyDescent="0.25">
      <c r="A3480" s="60">
        <v>45922.241238425922</v>
      </c>
      <c r="B3480" s="61">
        <v>444940984</v>
      </c>
      <c r="C3480" s="62" t="s">
        <v>36</v>
      </c>
      <c r="D3480" s="62" t="s">
        <v>37</v>
      </c>
      <c r="E3480" s="62" t="s">
        <v>46</v>
      </c>
      <c r="F3480" s="62" t="s">
        <v>119</v>
      </c>
      <c r="G3480" s="63">
        <v>3686.87</v>
      </c>
      <c r="H3480" s="61">
        <v>444151256</v>
      </c>
      <c r="I3480" s="63">
        <v>0</v>
      </c>
      <c r="J3480" s="63">
        <v>0</v>
      </c>
      <c r="K3480" s="63">
        <v>0</v>
      </c>
      <c r="L3480" s="63">
        <v>0.73</v>
      </c>
      <c r="M3480" s="63">
        <v>9826.66</v>
      </c>
      <c r="N3480" s="62" t="s">
        <v>2390</v>
      </c>
      <c r="O3480" s="14">
        <f t="shared" si="310"/>
        <v>45922.241238425922</v>
      </c>
      <c r="P3480" s="19">
        <f t="shared" si="311"/>
        <v>45922.449571759258</v>
      </c>
      <c r="Q3480" s="20" t="str">
        <f t="shared" si="312"/>
        <v>22/09/2025</v>
      </c>
      <c r="R3480" s="13" t="str">
        <f t="shared" si="313"/>
        <v>10</v>
      </c>
      <c r="S3480" s="13" t="str">
        <f t="shared" si="314"/>
        <v>Mon</v>
      </c>
    </row>
    <row r="3481" spans="1:19" x14ac:dyDescent="0.25">
      <c r="A3481" s="56">
        <v>45922.241238425922</v>
      </c>
      <c r="B3481" s="57">
        <v>444940985</v>
      </c>
      <c r="C3481" s="58" t="s">
        <v>36</v>
      </c>
      <c r="D3481" s="58" t="s">
        <v>37</v>
      </c>
      <c r="E3481" s="58" t="s">
        <v>46</v>
      </c>
      <c r="F3481" s="58" t="s">
        <v>119</v>
      </c>
      <c r="G3481" s="59">
        <v>3686.87</v>
      </c>
      <c r="H3481" s="57">
        <v>444151257</v>
      </c>
      <c r="I3481" s="59">
        <v>0</v>
      </c>
      <c r="J3481" s="59">
        <v>0</v>
      </c>
      <c r="K3481" s="59">
        <v>0</v>
      </c>
      <c r="L3481" s="59">
        <v>0.73</v>
      </c>
      <c r="M3481" s="59">
        <v>9827.39</v>
      </c>
      <c r="N3481" s="58" t="s">
        <v>2308</v>
      </c>
      <c r="O3481" s="14">
        <f t="shared" si="310"/>
        <v>45922.241238425922</v>
      </c>
      <c r="P3481" s="19">
        <f t="shared" si="311"/>
        <v>45922.449571759258</v>
      </c>
      <c r="Q3481" s="20" t="str">
        <f t="shared" si="312"/>
        <v>22/09/2025</v>
      </c>
      <c r="R3481" s="13" t="str">
        <f t="shared" si="313"/>
        <v>10</v>
      </c>
      <c r="S3481" s="13" t="str">
        <f t="shared" si="314"/>
        <v>Mon</v>
      </c>
    </row>
    <row r="3482" spans="1:19" x14ac:dyDescent="0.25">
      <c r="A3482" s="60">
        <v>45922.241296296299</v>
      </c>
      <c r="B3482" s="61">
        <v>444941003</v>
      </c>
      <c r="C3482" s="62" t="s">
        <v>36</v>
      </c>
      <c r="D3482" s="62" t="s">
        <v>38</v>
      </c>
      <c r="E3482" s="62" t="s">
        <v>45</v>
      </c>
      <c r="F3482" s="62" t="s">
        <v>119</v>
      </c>
      <c r="G3482" s="63">
        <v>3686.92</v>
      </c>
      <c r="H3482" s="61">
        <v>444151274</v>
      </c>
      <c r="I3482" s="63">
        <v>0</v>
      </c>
      <c r="J3482" s="63">
        <v>0</v>
      </c>
      <c r="K3482" s="63">
        <v>0</v>
      </c>
      <c r="L3482" s="63">
        <v>0</v>
      </c>
      <c r="M3482" s="63">
        <v>9827.39</v>
      </c>
      <c r="N3482" s="62" t="s">
        <v>1944</v>
      </c>
      <c r="O3482" s="14">
        <f t="shared" si="310"/>
        <v>45922.241296296299</v>
      </c>
      <c r="P3482" s="19">
        <f t="shared" si="311"/>
        <v>45922.449629629635</v>
      </c>
      <c r="Q3482" s="20" t="str">
        <f t="shared" si="312"/>
        <v>22/09/2025</v>
      </c>
      <c r="R3482" s="13" t="str">
        <f t="shared" si="313"/>
        <v>10</v>
      </c>
      <c r="S3482" s="13" t="str">
        <f t="shared" si="314"/>
        <v>Mon</v>
      </c>
    </row>
    <row r="3483" spans="1:19" x14ac:dyDescent="0.25">
      <c r="A3483" s="56">
        <v>45922.241307870368</v>
      </c>
      <c r="B3483" s="57">
        <v>444941004</v>
      </c>
      <c r="C3483" s="58" t="s">
        <v>36</v>
      </c>
      <c r="D3483" s="58" t="s">
        <v>38</v>
      </c>
      <c r="E3483" s="58" t="s">
        <v>45</v>
      </c>
      <c r="F3483" s="58" t="s">
        <v>119</v>
      </c>
      <c r="G3483" s="59">
        <v>3686.97</v>
      </c>
      <c r="H3483" s="57">
        <v>444151275</v>
      </c>
      <c r="I3483" s="59">
        <v>0</v>
      </c>
      <c r="J3483" s="59">
        <v>0</v>
      </c>
      <c r="K3483" s="59">
        <v>0</v>
      </c>
      <c r="L3483" s="59">
        <v>0</v>
      </c>
      <c r="M3483" s="59">
        <v>9827.39</v>
      </c>
      <c r="N3483" s="58" t="s">
        <v>1971</v>
      </c>
      <c r="O3483" s="14">
        <f t="shared" si="310"/>
        <v>45922.241307870368</v>
      </c>
      <c r="P3483" s="19">
        <f t="shared" si="311"/>
        <v>45922.449641203704</v>
      </c>
      <c r="Q3483" s="20" t="str">
        <f t="shared" si="312"/>
        <v>22/09/2025</v>
      </c>
      <c r="R3483" s="13" t="str">
        <f t="shared" si="313"/>
        <v>10</v>
      </c>
      <c r="S3483" s="13" t="str">
        <f t="shared" si="314"/>
        <v>Mon</v>
      </c>
    </row>
    <row r="3484" spans="1:19" x14ac:dyDescent="0.25">
      <c r="A3484" s="60">
        <v>45922.241307870368</v>
      </c>
      <c r="B3484" s="61">
        <v>444941006</v>
      </c>
      <c r="C3484" s="62" t="s">
        <v>36</v>
      </c>
      <c r="D3484" s="62" t="s">
        <v>38</v>
      </c>
      <c r="E3484" s="62" t="s">
        <v>45</v>
      </c>
      <c r="F3484" s="62" t="s">
        <v>119</v>
      </c>
      <c r="G3484" s="63">
        <v>3687.01</v>
      </c>
      <c r="H3484" s="61">
        <v>444151278</v>
      </c>
      <c r="I3484" s="63">
        <v>0</v>
      </c>
      <c r="J3484" s="63">
        <v>0</v>
      </c>
      <c r="K3484" s="63">
        <v>0</v>
      </c>
      <c r="L3484" s="63">
        <v>0</v>
      </c>
      <c r="M3484" s="63">
        <v>9827.39</v>
      </c>
      <c r="N3484" s="62" t="s">
        <v>1384</v>
      </c>
      <c r="O3484" s="14">
        <f t="shared" si="310"/>
        <v>45922.241307870368</v>
      </c>
      <c r="P3484" s="19">
        <f t="shared" si="311"/>
        <v>45922.449641203704</v>
      </c>
      <c r="Q3484" s="20" t="str">
        <f t="shared" si="312"/>
        <v>22/09/2025</v>
      </c>
      <c r="R3484" s="13" t="str">
        <f t="shared" si="313"/>
        <v>10</v>
      </c>
      <c r="S3484" s="13" t="str">
        <f t="shared" si="314"/>
        <v>Mon</v>
      </c>
    </row>
    <row r="3485" spans="1:19" x14ac:dyDescent="0.25">
      <c r="A3485" s="56">
        <v>45922.241307870368</v>
      </c>
      <c r="B3485" s="57">
        <v>444941007</v>
      </c>
      <c r="C3485" s="58" t="s">
        <v>36</v>
      </c>
      <c r="D3485" s="58" t="s">
        <v>38</v>
      </c>
      <c r="E3485" s="58" t="s">
        <v>45</v>
      </c>
      <c r="F3485" s="58" t="s">
        <v>119</v>
      </c>
      <c r="G3485" s="59">
        <v>3687.01</v>
      </c>
      <c r="H3485" s="57">
        <v>444151279</v>
      </c>
      <c r="I3485" s="59">
        <v>0</v>
      </c>
      <c r="J3485" s="59">
        <v>0</v>
      </c>
      <c r="K3485" s="59">
        <v>0</v>
      </c>
      <c r="L3485" s="59">
        <v>0</v>
      </c>
      <c r="M3485" s="59">
        <v>9827.39</v>
      </c>
      <c r="N3485" s="58" t="s">
        <v>77</v>
      </c>
      <c r="O3485" s="14">
        <f t="shared" si="310"/>
        <v>45922.241307870368</v>
      </c>
      <c r="P3485" s="19">
        <f t="shared" si="311"/>
        <v>45922.449641203704</v>
      </c>
      <c r="Q3485" s="20" t="str">
        <f t="shared" si="312"/>
        <v>22/09/2025</v>
      </c>
      <c r="R3485" s="13" t="str">
        <f t="shared" si="313"/>
        <v>10</v>
      </c>
      <c r="S3485" s="13" t="str">
        <f t="shared" si="314"/>
        <v>Mon</v>
      </c>
    </row>
    <row r="3486" spans="1:19" x14ac:dyDescent="0.25">
      <c r="A3486" s="60">
        <v>45922.241307870368</v>
      </c>
      <c r="B3486" s="61">
        <v>444941008</v>
      </c>
      <c r="C3486" s="62" t="s">
        <v>36</v>
      </c>
      <c r="D3486" s="62" t="s">
        <v>38</v>
      </c>
      <c r="E3486" s="62" t="s">
        <v>45</v>
      </c>
      <c r="F3486" s="62" t="s">
        <v>119</v>
      </c>
      <c r="G3486" s="63">
        <v>3686.99</v>
      </c>
      <c r="H3486" s="61">
        <v>444151280</v>
      </c>
      <c r="I3486" s="63">
        <v>0</v>
      </c>
      <c r="J3486" s="63">
        <v>0</v>
      </c>
      <c r="K3486" s="63">
        <v>0</v>
      </c>
      <c r="L3486" s="63">
        <v>0</v>
      </c>
      <c r="M3486" s="63">
        <v>9827.39</v>
      </c>
      <c r="N3486" s="62" t="s">
        <v>2056</v>
      </c>
      <c r="O3486" s="14">
        <f t="shared" si="310"/>
        <v>45922.241307870368</v>
      </c>
      <c r="P3486" s="19">
        <f t="shared" si="311"/>
        <v>45922.449641203704</v>
      </c>
      <c r="Q3486" s="20" t="str">
        <f t="shared" si="312"/>
        <v>22/09/2025</v>
      </c>
      <c r="R3486" s="13" t="str">
        <f t="shared" si="313"/>
        <v>10</v>
      </c>
      <c r="S3486" s="13" t="str">
        <f t="shared" si="314"/>
        <v>Mon</v>
      </c>
    </row>
    <row r="3487" spans="1:19" x14ac:dyDescent="0.25">
      <c r="A3487" s="56">
        <v>45922.241319444445</v>
      </c>
      <c r="B3487" s="57">
        <v>444941010</v>
      </c>
      <c r="C3487" s="58" t="s">
        <v>36</v>
      </c>
      <c r="D3487" s="58" t="s">
        <v>38</v>
      </c>
      <c r="E3487" s="58" t="s">
        <v>45</v>
      </c>
      <c r="F3487" s="58" t="s">
        <v>119</v>
      </c>
      <c r="G3487" s="59">
        <v>3687.02</v>
      </c>
      <c r="H3487" s="57">
        <v>444151282</v>
      </c>
      <c r="I3487" s="59">
        <v>0</v>
      </c>
      <c r="J3487" s="59">
        <v>0</v>
      </c>
      <c r="K3487" s="59">
        <v>0</v>
      </c>
      <c r="L3487" s="59">
        <v>0</v>
      </c>
      <c r="M3487" s="59">
        <v>9827.39</v>
      </c>
      <c r="N3487" s="58" t="s">
        <v>108</v>
      </c>
      <c r="O3487" s="14">
        <f t="shared" si="310"/>
        <v>45922.241319444445</v>
      </c>
      <c r="P3487" s="19">
        <f t="shared" si="311"/>
        <v>45922.449652777781</v>
      </c>
      <c r="Q3487" s="20" t="str">
        <f t="shared" si="312"/>
        <v>22/09/2025</v>
      </c>
      <c r="R3487" s="13" t="str">
        <f t="shared" si="313"/>
        <v>10</v>
      </c>
      <c r="S3487" s="13" t="str">
        <f t="shared" si="314"/>
        <v>Mon</v>
      </c>
    </row>
    <row r="3488" spans="1:19" x14ac:dyDescent="0.25">
      <c r="A3488" s="60">
        <v>45922.241319444445</v>
      </c>
      <c r="B3488" s="61">
        <v>444941011</v>
      </c>
      <c r="C3488" s="62" t="s">
        <v>36</v>
      </c>
      <c r="D3488" s="62" t="s">
        <v>37</v>
      </c>
      <c r="E3488" s="62" t="s">
        <v>46</v>
      </c>
      <c r="F3488" s="62" t="s">
        <v>119</v>
      </c>
      <c r="G3488" s="63">
        <v>3687.33</v>
      </c>
      <c r="H3488" s="61">
        <v>444151283</v>
      </c>
      <c r="I3488" s="63">
        <v>0</v>
      </c>
      <c r="J3488" s="63">
        <v>0</v>
      </c>
      <c r="K3488" s="63">
        <v>0</v>
      </c>
      <c r="L3488" s="63">
        <v>1.1499999999999999</v>
      </c>
      <c r="M3488" s="63">
        <v>9828.5400000000009</v>
      </c>
      <c r="N3488" s="62" t="s">
        <v>2391</v>
      </c>
      <c r="O3488" s="14">
        <f t="shared" si="310"/>
        <v>45922.241319444445</v>
      </c>
      <c r="P3488" s="19">
        <f t="shared" si="311"/>
        <v>45922.449652777781</v>
      </c>
      <c r="Q3488" s="20" t="str">
        <f t="shared" si="312"/>
        <v>22/09/2025</v>
      </c>
      <c r="R3488" s="13" t="str">
        <f t="shared" si="313"/>
        <v>10</v>
      </c>
      <c r="S3488" s="13" t="str">
        <f t="shared" si="314"/>
        <v>Mon</v>
      </c>
    </row>
    <row r="3489" spans="1:19" x14ac:dyDescent="0.25">
      <c r="A3489" s="56">
        <v>45922.241319444445</v>
      </c>
      <c r="B3489" s="57">
        <v>444941012</v>
      </c>
      <c r="C3489" s="58" t="s">
        <v>36</v>
      </c>
      <c r="D3489" s="58" t="s">
        <v>37</v>
      </c>
      <c r="E3489" s="58" t="s">
        <v>46</v>
      </c>
      <c r="F3489" s="58" t="s">
        <v>119</v>
      </c>
      <c r="G3489" s="59">
        <v>3687.33</v>
      </c>
      <c r="H3489" s="57">
        <v>444151284</v>
      </c>
      <c r="I3489" s="59">
        <v>0</v>
      </c>
      <c r="J3489" s="59">
        <v>0</v>
      </c>
      <c r="K3489" s="59">
        <v>0</v>
      </c>
      <c r="L3489" s="59">
        <v>1.17</v>
      </c>
      <c r="M3489" s="59">
        <v>9829.7099999999991</v>
      </c>
      <c r="N3489" s="58" t="s">
        <v>2391</v>
      </c>
      <c r="O3489" s="14">
        <f t="shared" si="310"/>
        <v>45922.241319444445</v>
      </c>
      <c r="P3489" s="19">
        <f t="shared" si="311"/>
        <v>45922.449652777781</v>
      </c>
      <c r="Q3489" s="20" t="str">
        <f t="shared" si="312"/>
        <v>22/09/2025</v>
      </c>
      <c r="R3489" s="13" t="str">
        <f t="shared" si="313"/>
        <v>10</v>
      </c>
      <c r="S3489" s="13" t="str">
        <f t="shared" si="314"/>
        <v>Mon</v>
      </c>
    </row>
    <row r="3490" spans="1:19" x14ac:dyDescent="0.25">
      <c r="A3490" s="60">
        <v>45922.241319444445</v>
      </c>
      <c r="B3490" s="61">
        <v>444941013</v>
      </c>
      <c r="C3490" s="62" t="s">
        <v>36</v>
      </c>
      <c r="D3490" s="62" t="s">
        <v>37</v>
      </c>
      <c r="E3490" s="62" t="s">
        <v>46</v>
      </c>
      <c r="F3490" s="62" t="s">
        <v>119</v>
      </c>
      <c r="G3490" s="63">
        <v>3687.33</v>
      </c>
      <c r="H3490" s="61">
        <v>444151285</v>
      </c>
      <c r="I3490" s="63">
        <v>0</v>
      </c>
      <c r="J3490" s="63">
        <v>0</v>
      </c>
      <c r="K3490" s="63">
        <v>0</v>
      </c>
      <c r="L3490" s="63">
        <v>1.03</v>
      </c>
      <c r="M3490" s="63">
        <v>9830.74</v>
      </c>
      <c r="N3490" s="62" t="s">
        <v>2391</v>
      </c>
      <c r="O3490" s="14">
        <f t="shared" si="310"/>
        <v>45922.241319444445</v>
      </c>
      <c r="P3490" s="19">
        <f t="shared" si="311"/>
        <v>45922.449652777781</v>
      </c>
      <c r="Q3490" s="20" t="str">
        <f t="shared" si="312"/>
        <v>22/09/2025</v>
      </c>
      <c r="R3490" s="13" t="str">
        <f t="shared" si="313"/>
        <v>10</v>
      </c>
      <c r="S3490" s="13" t="str">
        <f t="shared" si="314"/>
        <v>Mon</v>
      </c>
    </row>
    <row r="3491" spans="1:19" x14ac:dyDescent="0.25">
      <c r="A3491" s="56">
        <v>45922.241319444445</v>
      </c>
      <c r="B3491" s="57">
        <v>444941015</v>
      </c>
      <c r="C3491" s="58" t="s">
        <v>36</v>
      </c>
      <c r="D3491" s="58" t="s">
        <v>38</v>
      </c>
      <c r="E3491" s="58" t="s">
        <v>45</v>
      </c>
      <c r="F3491" s="58" t="s">
        <v>119</v>
      </c>
      <c r="G3491" s="59">
        <v>3687.14</v>
      </c>
      <c r="H3491" s="57">
        <v>444151287</v>
      </c>
      <c r="I3491" s="59">
        <v>0</v>
      </c>
      <c r="J3491" s="59">
        <v>0</v>
      </c>
      <c r="K3491" s="59">
        <v>0</v>
      </c>
      <c r="L3491" s="59">
        <v>0</v>
      </c>
      <c r="M3491" s="59">
        <v>9830.74</v>
      </c>
      <c r="N3491" s="58" t="s">
        <v>115</v>
      </c>
      <c r="O3491" s="14">
        <f t="shared" si="310"/>
        <v>45922.241319444445</v>
      </c>
      <c r="P3491" s="19">
        <f t="shared" si="311"/>
        <v>45922.449652777781</v>
      </c>
      <c r="Q3491" s="20" t="str">
        <f t="shared" si="312"/>
        <v>22/09/2025</v>
      </c>
      <c r="R3491" s="13" t="str">
        <f t="shared" si="313"/>
        <v>10</v>
      </c>
      <c r="S3491" s="13" t="str">
        <f t="shared" si="314"/>
        <v>Mon</v>
      </c>
    </row>
    <row r="3492" spans="1:19" x14ac:dyDescent="0.25">
      <c r="A3492" s="60">
        <v>45922.241319444445</v>
      </c>
      <c r="B3492" s="61">
        <v>444941018</v>
      </c>
      <c r="C3492" s="62" t="s">
        <v>36</v>
      </c>
      <c r="D3492" s="62" t="s">
        <v>38</v>
      </c>
      <c r="E3492" s="62" t="s">
        <v>45</v>
      </c>
      <c r="F3492" s="62" t="s">
        <v>119</v>
      </c>
      <c r="G3492" s="63">
        <v>3687.14</v>
      </c>
      <c r="H3492" s="61">
        <v>444151290</v>
      </c>
      <c r="I3492" s="63">
        <v>0</v>
      </c>
      <c r="J3492" s="63">
        <v>0</v>
      </c>
      <c r="K3492" s="63">
        <v>0</v>
      </c>
      <c r="L3492" s="63">
        <v>0</v>
      </c>
      <c r="M3492" s="63">
        <v>9830.74</v>
      </c>
      <c r="N3492" s="62" t="s">
        <v>107</v>
      </c>
      <c r="O3492" s="14">
        <f t="shared" si="310"/>
        <v>45922.241319444445</v>
      </c>
      <c r="P3492" s="19">
        <f t="shared" si="311"/>
        <v>45922.449652777781</v>
      </c>
      <c r="Q3492" s="20" t="str">
        <f t="shared" si="312"/>
        <v>22/09/2025</v>
      </c>
      <c r="R3492" s="13" t="str">
        <f t="shared" si="313"/>
        <v>10</v>
      </c>
      <c r="S3492" s="13" t="str">
        <f t="shared" si="314"/>
        <v>Mon</v>
      </c>
    </row>
    <row r="3493" spans="1:19" x14ac:dyDescent="0.25">
      <c r="A3493" s="56">
        <v>45922.241412037038</v>
      </c>
      <c r="B3493" s="57">
        <v>444941055</v>
      </c>
      <c r="C3493" s="58" t="s">
        <v>36</v>
      </c>
      <c r="D3493" s="58" t="s">
        <v>38</v>
      </c>
      <c r="E3493" s="58" t="s">
        <v>45</v>
      </c>
      <c r="F3493" s="58" t="s">
        <v>119</v>
      </c>
      <c r="G3493" s="59">
        <v>3687.05</v>
      </c>
      <c r="H3493" s="57">
        <v>444151329</v>
      </c>
      <c r="I3493" s="59">
        <v>0</v>
      </c>
      <c r="J3493" s="59">
        <v>0</v>
      </c>
      <c r="K3493" s="59">
        <v>0</v>
      </c>
      <c r="L3493" s="59">
        <v>0</v>
      </c>
      <c r="M3493" s="59">
        <v>9830.74</v>
      </c>
      <c r="N3493" s="58" t="s">
        <v>47</v>
      </c>
      <c r="O3493" s="14">
        <f t="shared" si="310"/>
        <v>45922.241412037038</v>
      </c>
      <c r="P3493" s="19">
        <f t="shared" si="311"/>
        <v>45922.449745370373</v>
      </c>
      <c r="Q3493" s="20" t="str">
        <f t="shared" si="312"/>
        <v>22/09/2025</v>
      </c>
      <c r="R3493" s="13" t="str">
        <f t="shared" si="313"/>
        <v>10</v>
      </c>
      <c r="S3493" s="13" t="str">
        <f t="shared" si="314"/>
        <v>Mon</v>
      </c>
    </row>
    <row r="3494" spans="1:19" x14ac:dyDescent="0.25">
      <c r="A3494" s="60">
        <v>45922.241423611114</v>
      </c>
      <c r="B3494" s="61">
        <v>444941059</v>
      </c>
      <c r="C3494" s="62" t="s">
        <v>36</v>
      </c>
      <c r="D3494" s="62" t="s">
        <v>38</v>
      </c>
      <c r="E3494" s="62" t="s">
        <v>45</v>
      </c>
      <c r="F3494" s="62" t="s">
        <v>119</v>
      </c>
      <c r="G3494" s="63">
        <v>3687.06</v>
      </c>
      <c r="H3494" s="61">
        <v>444151333</v>
      </c>
      <c r="I3494" s="63">
        <v>0</v>
      </c>
      <c r="J3494" s="63">
        <v>0</v>
      </c>
      <c r="K3494" s="63">
        <v>0</v>
      </c>
      <c r="L3494" s="63">
        <v>0</v>
      </c>
      <c r="M3494" s="63">
        <v>9830.74</v>
      </c>
      <c r="N3494" s="62" t="s">
        <v>52</v>
      </c>
      <c r="O3494" s="14">
        <f t="shared" si="310"/>
        <v>45922.241423611114</v>
      </c>
      <c r="P3494" s="19">
        <f t="shared" si="311"/>
        <v>45922.44975694445</v>
      </c>
      <c r="Q3494" s="20" t="str">
        <f t="shared" si="312"/>
        <v>22/09/2025</v>
      </c>
      <c r="R3494" s="13" t="str">
        <f t="shared" si="313"/>
        <v>10</v>
      </c>
      <c r="S3494" s="13" t="str">
        <f t="shared" si="314"/>
        <v>Mon</v>
      </c>
    </row>
    <row r="3495" spans="1:19" x14ac:dyDescent="0.25">
      <c r="A3495" s="56">
        <v>45922.241423611114</v>
      </c>
      <c r="B3495" s="57">
        <v>444941062</v>
      </c>
      <c r="C3495" s="58" t="s">
        <v>36</v>
      </c>
      <c r="D3495" s="58" t="s">
        <v>38</v>
      </c>
      <c r="E3495" s="58" t="s">
        <v>45</v>
      </c>
      <c r="F3495" s="58" t="s">
        <v>119</v>
      </c>
      <c r="G3495" s="59">
        <v>3687.03</v>
      </c>
      <c r="H3495" s="57">
        <v>444151336</v>
      </c>
      <c r="I3495" s="59">
        <v>0</v>
      </c>
      <c r="J3495" s="59">
        <v>0</v>
      </c>
      <c r="K3495" s="59">
        <v>0</v>
      </c>
      <c r="L3495" s="59">
        <v>0</v>
      </c>
      <c r="M3495" s="59">
        <v>9830.74</v>
      </c>
      <c r="N3495" s="58" t="s">
        <v>48</v>
      </c>
      <c r="O3495" s="14">
        <f t="shared" si="310"/>
        <v>45922.241423611114</v>
      </c>
      <c r="P3495" s="19">
        <f t="shared" si="311"/>
        <v>45922.44975694445</v>
      </c>
      <c r="Q3495" s="20" t="str">
        <f t="shared" si="312"/>
        <v>22/09/2025</v>
      </c>
      <c r="R3495" s="13" t="str">
        <f t="shared" si="313"/>
        <v>10</v>
      </c>
      <c r="S3495" s="13" t="str">
        <f t="shared" si="314"/>
        <v>Mon</v>
      </c>
    </row>
    <row r="3496" spans="1:19" x14ac:dyDescent="0.25">
      <c r="A3496" s="60">
        <v>45922.242118055554</v>
      </c>
      <c r="B3496" s="61">
        <v>444941527</v>
      </c>
      <c r="C3496" s="62" t="s">
        <v>36</v>
      </c>
      <c r="D3496" s="62" t="s">
        <v>37</v>
      </c>
      <c r="E3496" s="62" t="s">
        <v>46</v>
      </c>
      <c r="F3496" s="62" t="s">
        <v>119</v>
      </c>
      <c r="G3496" s="63">
        <v>3687.42</v>
      </c>
      <c r="H3496" s="61">
        <v>444151801</v>
      </c>
      <c r="I3496" s="63">
        <v>0</v>
      </c>
      <c r="J3496" s="63">
        <v>0</v>
      </c>
      <c r="K3496" s="63">
        <v>0</v>
      </c>
      <c r="L3496" s="63">
        <v>0.95</v>
      </c>
      <c r="M3496" s="63">
        <v>9831.69</v>
      </c>
      <c r="N3496" s="62" t="s">
        <v>2392</v>
      </c>
      <c r="O3496" s="14">
        <f t="shared" si="310"/>
        <v>45922.242118055554</v>
      </c>
      <c r="P3496" s="19">
        <f t="shared" si="311"/>
        <v>45922.45045138889</v>
      </c>
      <c r="Q3496" s="20" t="str">
        <f t="shared" si="312"/>
        <v>22/09/2025</v>
      </c>
      <c r="R3496" s="13" t="str">
        <f t="shared" si="313"/>
        <v>10</v>
      </c>
      <c r="S3496" s="13" t="str">
        <f t="shared" si="314"/>
        <v>Mon</v>
      </c>
    </row>
    <row r="3497" spans="1:19" x14ac:dyDescent="0.25">
      <c r="A3497" s="56">
        <v>45922.243148148147</v>
      </c>
      <c r="B3497" s="57">
        <v>444941883</v>
      </c>
      <c r="C3497" s="58" t="s">
        <v>36</v>
      </c>
      <c r="D3497" s="58" t="s">
        <v>38</v>
      </c>
      <c r="E3497" s="58" t="s">
        <v>45</v>
      </c>
      <c r="F3497" s="58" t="s">
        <v>119</v>
      </c>
      <c r="G3497" s="59">
        <v>3687.54</v>
      </c>
      <c r="H3497" s="57">
        <v>444152162</v>
      </c>
      <c r="I3497" s="59">
        <v>0</v>
      </c>
      <c r="J3497" s="59">
        <v>0</v>
      </c>
      <c r="K3497" s="59">
        <v>0</v>
      </c>
      <c r="L3497" s="59">
        <v>0</v>
      </c>
      <c r="M3497" s="59">
        <v>9831.69</v>
      </c>
      <c r="N3497" s="58" t="s">
        <v>2055</v>
      </c>
      <c r="O3497" s="14">
        <f t="shared" si="310"/>
        <v>45922.243148148147</v>
      </c>
      <c r="P3497" s="19">
        <f t="shared" si="311"/>
        <v>45922.451481481483</v>
      </c>
      <c r="Q3497" s="20" t="str">
        <f t="shared" si="312"/>
        <v>22/09/2025</v>
      </c>
      <c r="R3497" s="13" t="str">
        <f t="shared" si="313"/>
        <v>10</v>
      </c>
      <c r="S3497" s="13" t="str">
        <f t="shared" si="314"/>
        <v>Mon</v>
      </c>
    </row>
    <row r="3498" spans="1:19" x14ac:dyDescent="0.25">
      <c r="A3498" s="60">
        <v>45922.244664351849</v>
      </c>
      <c r="B3498" s="61">
        <v>444942251</v>
      </c>
      <c r="C3498" s="62" t="s">
        <v>36</v>
      </c>
      <c r="D3498" s="62" t="s">
        <v>37</v>
      </c>
      <c r="E3498" s="62" t="s">
        <v>46</v>
      </c>
      <c r="F3498" s="62" t="s">
        <v>119</v>
      </c>
      <c r="G3498" s="63">
        <v>3688.42</v>
      </c>
      <c r="H3498" s="61">
        <v>444152481</v>
      </c>
      <c r="I3498" s="63">
        <v>0</v>
      </c>
      <c r="J3498" s="63">
        <v>0</v>
      </c>
      <c r="K3498" s="63">
        <v>0</v>
      </c>
      <c r="L3498" s="63">
        <v>-1.4</v>
      </c>
      <c r="M3498" s="63">
        <v>9830.2900000000009</v>
      </c>
      <c r="N3498" s="62" t="s">
        <v>2363</v>
      </c>
      <c r="O3498" s="14">
        <f t="shared" si="310"/>
        <v>45922.244664351849</v>
      </c>
      <c r="P3498" s="19">
        <f t="shared" si="311"/>
        <v>45922.452997685185</v>
      </c>
      <c r="Q3498" s="20" t="str">
        <f t="shared" si="312"/>
        <v>22/09/2025</v>
      </c>
      <c r="R3498" s="13" t="str">
        <f t="shared" si="313"/>
        <v>10</v>
      </c>
      <c r="S3498" s="13" t="str">
        <f t="shared" si="314"/>
        <v>Mon</v>
      </c>
    </row>
    <row r="3499" spans="1:19" x14ac:dyDescent="0.25">
      <c r="A3499" s="56">
        <v>45922.249398148146</v>
      </c>
      <c r="B3499" s="57">
        <v>444943668</v>
      </c>
      <c r="C3499" s="58" t="s">
        <v>36</v>
      </c>
      <c r="D3499" s="58" t="s">
        <v>38</v>
      </c>
      <c r="E3499" s="58" t="s">
        <v>45</v>
      </c>
      <c r="F3499" s="58" t="s">
        <v>119</v>
      </c>
      <c r="G3499" s="59">
        <v>3687.28</v>
      </c>
      <c r="H3499" s="57">
        <v>444153875</v>
      </c>
      <c r="I3499" s="59">
        <v>0</v>
      </c>
      <c r="J3499" s="59">
        <v>0</v>
      </c>
      <c r="K3499" s="59">
        <v>0</v>
      </c>
      <c r="L3499" s="59">
        <v>0</v>
      </c>
      <c r="M3499" s="59">
        <v>9830.2900000000009</v>
      </c>
      <c r="N3499" s="58" t="s">
        <v>108</v>
      </c>
      <c r="O3499" s="14">
        <f t="shared" si="310"/>
        <v>45922.249398148146</v>
      </c>
      <c r="P3499" s="19">
        <f t="shared" si="311"/>
        <v>45922.457731481481</v>
      </c>
      <c r="Q3499" s="20" t="str">
        <f t="shared" si="312"/>
        <v>22/09/2025</v>
      </c>
      <c r="R3499" s="13" t="str">
        <f t="shared" si="313"/>
        <v>10</v>
      </c>
      <c r="S3499" s="13" t="str">
        <f t="shared" si="314"/>
        <v>Mon</v>
      </c>
    </row>
    <row r="3500" spans="1:19" x14ac:dyDescent="0.25">
      <c r="A3500" s="60">
        <v>45922.251562500001</v>
      </c>
      <c r="B3500" s="61">
        <v>444944622</v>
      </c>
      <c r="C3500" s="62" t="s">
        <v>36</v>
      </c>
      <c r="D3500" s="62" t="s">
        <v>37</v>
      </c>
      <c r="E3500" s="62" t="s">
        <v>46</v>
      </c>
      <c r="F3500" s="62" t="s">
        <v>119</v>
      </c>
      <c r="G3500" s="63">
        <v>3688.69</v>
      </c>
      <c r="H3500" s="61">
        <v>444154817</v>
      </c>
      <c r="I3500" s="63">
        <v>0</v>
      </c>
      <c r="J3500" s="63">
        <v>0</v>
      </c>
      <c r="K3500" s="63">
        <v>0</v>
      </c>
      <c r="L3500" s="63">
        <v>-1.41</v>
      </c>
      <c r="M3500" s="63">
        <v>9828.8799999999992</v>
      </c>
      <c r="N3500" s="62" t="s">
        <v>2393</v>
      </c>
      <c r="O3500" s="14">
        <f t="shared" ref="O3500:O3563" si="315">A3500</f>
        <v>45922.251562500001</v>
      </c>
      <c r="P3500" s="19">
        <f t="shared" ref="P3500:P3563" si="316">O3500+(5/24)</f>
        <v>45922.459895833337</v>
      </c>
      <c r="Q3500" s="20" t="str">
        <f t="shared" ref="Q3500:Q3563" si="317">TEXT(P3500,"dd/mm/yyyy")</f>
        <v>22/09/2025</v>
      </c>
      <c r="R3500" s="13" t="str">
        <f t="shared" ref="R3500:R3563" si="318">TEXT(P3500,"hh")</f>
        <v>11</v>
      </c>
      <c r="S3500" s="13" t="str">
        <f t="shared" ref="S3500:S3563" si="319">TEXT(P3500,"ddd")</f>
        <v>Mon</v>
      </c>
    </row>
    <row r="3501" spans="1:19" x14ac:dyDescent="0.25">
      <c r="A3501" s="56">
        <v>45922.252175925925</v>
      </c>
      <c r="B3501" s="57">
        <v>444944835</v>
      </c>
      <c r="C3501" s="58" t="s">
        <v>36</v>
      </c>
      <c r="D3501" s="58" t="s">
        <v>37</v>
      </c>
      <c r="E3501" s="58" t="s">
        <v>46</v>
      </c>
      <c r="F3501" s="58" t="s">
        <v>119</v>
      </c>
      <c r="G3501" s="59">
        <v>3689.37</v>
      </c>
      <c r="H3501" s="57">
        <v>444155025</v>
      </c>
      <c r="I3501" s="59">
        <v>0</v>
      </c>
      <c r="J3501" s="59">
        <v>0</v>
      </c>
      <c r="K3501" s="59">
        <v>0</v>
      </c>
      <c r="L3501" s="59">
        <v>-2.4</v>
      </c>
      <c r="M3501" s="59">
        <v>9826.48</v>
      </c>
      <c r="N3501" s="58" t="s">
        <v>2394</v>
      </c>
      <c r="O3501" s="14">
        <f t="shared" si="315"/>
        <v>45922.252175925925</v>
      </c>
      <c r="P3501" s="19">
        <f t="shared" si="316"/>
        <v>45922.460509259261</v>
      </c>
      <c r="Q3501" s="20" t="str">
        <f t="shared" si="317"/>
        <v>22/09/2025</v>
      </c>
      <c r="R3501" s="13" t="str">
        <f t="shared" si="318"/>
        <v>11</v>
      </c>
      <c r="S3501" s="13" t="str">
        <f t="shared" si="319"/>
        <v>Mon</v>
      </c>
    </row>
    <row r="3502" spans="1:19" x14ac:dyDescent="0.25">
      <c r="A3502" s="60">
        <v>45922.25236111111</v>
      </c>
      <c r="B3502" s="61">
        <v>444944937</v>
      </c>
      <c r="C3502" s="62" t="s">
        <v>36</v>
      </c>
      <c r="D3502" s="62" t="s">
        <v>37</v>
      </c>
      <c r="E3502" s="62" t="s">
        <v>46</v>
      </c>
      <c r="F3502" s="62" t="s">
        <v>119</v>
      </c>
      <c r="G3502" s="63">
        <v>3689.57</v>
      </c>
      <c r="H3502" s="61">
        <v>444155122</v>
      </c>
      <c r="I3502" s="63">
        <v>0</v>
      </c>
      <c r="J3502" s="63">
        <v>0</v>
      </c>
      <c r="K3502" s="63">
        <v>0</v>
      </c>
      <c r="L3502" s="63">
        <v>-2.54</v>
      </c>
      <c r="M3502" s="63">
        <v>9823.94</v>
      </c>
      <c r="N3502" s="62" t="s">
        <v>2395</v>
      </c>
      <c r="O3502" s="14">
        <f t="shared" si="315"/>
        <v>45922.25236111111</v>
      </c>
      <c r="P3502" s="19">
        <f t="shared" si="316"/>
        <v>45922.460694444446</v>
      </c>
      <c r="Q3502" s="20" t="str">
        <f t="shared" si="317"/>
        <v>22/09/2025</v>
      </c>
      <c r="R3502" s="13" t="str">
        <f t="shared" si="318"/>
        <v>11</v>
      </c>
      <c r="S3502" s="13" t="str">
        <f t="shared" si="319"/>
        <v>Mon</v>
      </c>
    </row>
    <row r="3503" spans="1:19" x14ac:dyDescent="0.25">
      <c r="A3503" s="56">
        <v>45922.253807870373</v>
      </c>
      <c r="B3503" s="57">
        <v>444945316</v>
      </c>
      <c r="C3503" s="58" t="s">
        <v>36</v>
      </c>
      <c r="D3503" s="58" t="s">
        <v>37</v>
      </c>
      <c r="E3503" s="58" t="s">
        <v>46</v>
      </c>
      <c r="F3503" s="58" t="s">
        <v>119</v>
      </c>
      <c r="G3503" s="59">
        <v>3689.77</v>
      </c>
      <c r="H3503" s="57">
        <v>444155495</v>
      </c>
      <c r="I3503" s="59">
        <v>0</v>
      </c>
      <c r="J3503" s="59">
        <v>0</v>
      </c>
      <c r="K3503" s="59">
        <v>0</v>
      </c>
      <c r="L3503" s="59">
        <v>-2.23</v>
      </c>
      <c r="M3503" s="59">
        <v>9821.7099999999991</v>
      </c>
      <c r="N3503" s="58" t="s">
        <v>2396</v>
      </c>
      <c r="O3503" s="14">
        <f t="shared" si="315"/>
        <v>45922.253807870373</v>
      </c>
      <c r="P3503" s="19">
        <f t="shared" si="316"/>
        <v>45922.462141203709</v>
      </c>
      <c r="Q3503" s="20" t="str">
        <f t="shared" si="317"/>
        <v>22/09/2025</v>
      </c>
      <c r="R3503" s="13" t="str">
        <f t="shared" si="318"/>
        <v>11</v>
      </c>
      <c r="S3503" s="13" t="str">
        <f t="shared" si="319"/>
        <v>Mon</v>
      </c>
    </row>
    <row r="3504" spans="1:19" x14ac:dyDescent="0.25">
      <c r="A3504" s="60">
        <v>45922.253993055558</v>
      </c>
      <c r="B3504" s="61">
        <v>444945371</v>
      </c>
      <c r="C3504" s="62" t="s">
        <v>36</v>
      </c>
      <c r="D3504" s="62" t="s">
        <v>37</v>
      </c>
      <c r="E3504" s="62" t="s">
        <v>46</v>
      </c>
      <c r="F3504" s="62" t="s">
        <v>119</v>
      </c>
      <c r="G3504" s="63">
        <v>3690.18</v>
      </c>
      <c r="H3504" s="61">
        <v>444155549</v>
      </c>
      <c r="I3504" s="63">
        <v>0</v>
      </c>
      <c r="J3504" s="63">
        <v>0</v>
      </c>
      <c r="K3504" s="63">
        <v>0</v>
      </c>
      <c r="L3504" s="63">
        <v>-3.26</v>
      </c>
      <c r="M3504" s="63">
        <v>9818.4500000000007</v>
      </c>
      <c r="N3504" s="62" t="s">
        <v>2397</v>
      </c>
      <c r="O3504" s="14">
        <f t="shared" si="315"/>
        <v>45922.253993055558</v>
      </c>
      <c r="P3504" s="19">
        <f t="shared" si="316"/>
        <v>45922.462326388893</v>
      </c>
      <c r="Q3504" s="20" t="str">
        <f t="shared" si="317"/>
        <v>22/09/2025</v>
      </c>
      <c r="R3504" s="13" t="str">
        <f t="shared" si="318"/>
        <v>11</v>
      </c>
      <c r="S3504" s="13" t="str">
        <f t="shared" si="319"/>
        <v>Mon</v>
      </c>
    </row>
    <row r="3505" spans="1:19" x14ac:dyDescent="0.25">
      <c r="A3505" s="56">
        <v>45922.253993055558</v>
      </c>
      <c r="B3505" s="57">
        <v>444945373</v>
      </c>
      <c r="C3505" s="58" t="s">
        <v>36</v>
      </c>
      <c r="D3505" s="58" t="s">
        <v>37</v>
      </c>
      <c r="E3505" s="58" t="s">
        <v>46</v>
      </c>
      <c r="F3505" s="58" t="s">
        <v>119</v>
      </c>
      <c r="G3505" s="59">
        <v>3690.18</v>
      </c>
      <c r="H3505" s="57">
        <v>444155550</v>
      </c>
      <c r="I3505" s="59">
        <v>0</v>
      </c>
      <c r="J3505" s="59">
        <v>0</v>
      </c>
      <c r="K3505" s="59">
        <v>0</v>
      </c>
      <c r="L3505" s="59">
        <v>-3.17</v>
      </c>
      <c r="M3505" s="59">
        <v>9815.2800000000007</v>
      </c>
      <c r="N3505" s="58" t="s">
        <v>2397</v>
      </c>
      <c r="O3505" s="14">
        <f t="shared" si="315"/>
        <v>45922.253993055558</v>
      </c>
      <c r="P3505" s="19">
        <f t="shared" si="316"/>
        <v>45922.462326388893</v>
      </c>
      <c r="Q3505" s="20" t="str">
        <f t="shared" si="317"/>
        <v>22/09/2025</v>
      </c>
      <c r="R3505" s="13" t="str">
        <f t="shared" si="318"/>
        <v>11</v>
      </c>
      <c r="S3505" s="13" t="str">
        <f t="shared" si="319"/>
        <v>Mon</v>
      </c>
    </row>
    <row r="3506" spans="1:19" x14ac:dyDescent="0.25">
      <c r="A3506" s="60">
        <v>45922.253993055558</v>
      </c>
      <c r="B3506" s="61">
        <v>444945374</v>
      </c>
      <c r="C3506" s="62" t="s">
        <v>36</v>
      </c>
      <c r="D3506" s="62" t="s">
        <v>37</v>
      </c>
      <c r="E3506" s="62" t="s">
        <v>46</v>
      </c>
      <c r="F3506" s="62" t="s">
        <v>119</v>
      </c>
      <c r="G3506" s="63">
        <v>3690.18</v>
      </c>
      <c r="H3506" s="61">
        <v>444155551</v>
      </c>
      <c r="I3506" s="63">
        <v>0</v>
      </c>
      <c r="J3506" s="63">
        <v>0</v>
      </c>
      <c r="K3506" s="63">
        <v>0</v>
      </c>
      <c r="L3506" s="63">
        <v>-3.17</v>
      </c>
      <c r="M3506" s="63">
        <v>9812.11</v>
      </c>
      <c r="N3506" s="62" t="s">
        <v>2397</v>
      </c>
      <c r="O3506" s="14">
        <f t="shared" si="315"/>
        <v>45922.253993055558</v>
      </c>
      <c r="P3506" s="19">
        <f t="shared" si="316"/>
        <v>45922.462326388893</v>
      </c>
      <c r="Q3506" s="20" t="str">
        <f t="shared" si="317"/>
        <v>22/09/2025</v>
      </c>
      <c r="R3506" s="13" t="str">
        <f t="shared" si="318"/>
        <v>11</v>
      </c>
      <c r="S3506" s="13" t="str">
        <f t="shared" si="319"/>
        <v>Mon</v>
      </c>
    </row>
    <row r="3507" spans="1:19" x14ac:dyDescent="0.25">
      <c r="A3507" s="56">
        <v>45922.253993055558</v>
      </c>
      <c r="B3507" s="57">
        <v>444945375</v>
      </c>
      <c r="C3507" s="58" t="s">
        <v>36</v>
      </c>
      <c r="D3507" s="58" t="s">
        <v>37</v>
      </c>
      <c r="E3507" s="58" t="s">
        <v>46</v>
      </c>
      <c r="F3507" s="58" t="s">
        <v>119</v>
      </c>
      <c r="G3507" s="59">
        <v>3690.18</v>
      </c>
      <c r="H3507" s="57">
        <v>444155552</v>
      </c>
      <c r="I3507" s="59">
        <v>0</v>
      </c>
      <c r="J3507" s="59">
        <v>0</v>
      </c>
      <c r="K3507" s="59">
        <v>0</v>
      </c>
      <c r="L3507" s="59">
        <v>-3.19</v>
      </c>
      <c r="M3507" s="59">
        <v>9808.92</v>
      </c>
      <c r="N3507" s="58" t="s">
        <v>2397</v>
      </c>
      <c r="O3507" s="14">
        <f t="shared" si="315"/>
        <v>45922.253993055558</v>
      </c>
      <c r="P3507" s="19">
        <f t="shared" si="316"/>
        <v>45922.462326388893</v>
      </c>
      <c r="Q3507" s="20" t="str">
        <f t="shared" si="317"/>
        <v>22/09/2025</v>
      </c>
      <c r="R3507" s="13" t="str">
        <f t="shared" si="318"/>
        <v>11</v>
      </c>
      <c r="S3507" s="13" t="str">
        <f t="shared" si="319"/>
        <v>Mon</v>
      </c>
    </row>
    <row r="3508" spans="1:19" x14ac:dyDescent="0.25">
      <c r="A3508" s="60">
        <v>45922.253993055558</v>
      </c>
      <c r="B3508" s="61">
        <v>444945376</v>
      </c>
      <c r="C3508" s="62" t="s">
        <v>36</v>
      </c>
      <c r="D3508" s="62" t="s">
        <v>37</v>
      </c>
      <c r="E3508" s="62" t="s">
        <v>46</v>
      </c>
      <c r="F3508" s="62" t="s">
        <v>119</v>
      </c>
      <c r="G3508" s="63">
        <v>3690.18</v>
      </c>
      <c r="H3508" s="61">
        <v>444155553</v>
      </c>
      <c r="I3508" s="63">
        <v>0</v>
      </c>
      <c r="J3508" s="63">
        <v>0</v>
      </c>
      <c r="K3508" s="63">
        <v>0</v>
      </c>
      <c r="L3508" s="63">
        <v>-3.04</v>
      </c>
      <c r="M3508" s="63">
        <v>9805.8799999999992</v>
      </c>
      <c r="N3508" s="62" t="s">
        <v>2397</v>
      </c>
      <c r="O3508" s="14">
        <f t="shared" si="315"/>
        <v>45922.253993055558</v>
      </c>
      <c r="P3508" s="19">
        <f t="shared" si="316"/>
        <v>45922.462326388893</v>
      </c>
      <c r="Q3508" s="20" t="str">
        <f t="shared" si="317"/>
        <v>22/09/2025</v>
      </c>
      <c r="R3508" s="13" t="str">
        <f t="shared" si="318"/>
        <v>11</v>
      </c>
      <c r="S3508" s="13" t="str">
        <f t="shared" si="319"/>
        <v>Mon</v>
      </c>
    </row>
    <row r="3509" spans="1:19" x14ac:dyDescent="0.25">
      <c r="A3509" s="56">
        <v>45922.253993055558</v>
      </c>
      <c r="B3509" s="57">
        <v>444945377</v>
      </c>
      <c r="C3509" s="58" t="s">
        <v>36</v>
      </c>
      <c r="D3509" s="58" t="s">
        <v>37</v>
      </c>
      <c r="E3509" s="58" t="s">
        <v>46</v>
      </c>
      <c r="F3509" s="58" t="s">
        <v>119</v>
      </c>
      <c r="G3509" s="59">
        <v>3690.18</v>
      </c>
      <c r="H3509" s="57">
        <v>444155554</v>
      </c>
      <c r="I3509" s="59">
        <v>0</v>
      </c>
      <c r="J3509" s="59">
        <v>0</v>
      </c>
      <c r="K3509" s="59">
        <v>0</v>
      </c>
      <c r="L3509" s="59">
        <v>-3.04</v>
      </c>
      <c r="M3509" s="59">
        <v>9802.84</v>
      </c>
      <c r="N3509" s="58" t="s">
        <v>2397</v>
      </c>
      <c r="O3509" s="14">
        <f t="shared" si="315"/>
        <v>45922.253993055558</v>
      </c>
      <c r="P3509" s="19">
        <f t="shared" si="316"/>
        <v>45922.462326388893</v>
      </c>
      <c r="Q3509" s="20" t="str">
        <f t="shared" si="317"/>
        <v>22/09/2025</v>
      </c>
      <c r="R3509" s="13" t="str">
        <f t="shared" si="318"/>
        <v>11</v>
      </c>
      <c r="S3509" s="13" t="str">
        <f t="shared" si="319"/>
        <v>Mon</v>
      </c>
    </row>
    <row r="3510" spans="1:19" x14ac:dyDescent="0.25">
      <c r="A3510" s="60">
        <v>45922.253993055558</v>
      </c>
      <c r="B3510" s="61">
        <v>444945378</v>
      </c>
      <c r="C3510" s="62" t="s">
        <v>36</v>
      </c>
      <c r="D3510" s="62" t="s">
        <v>37</v>
      </c>
      <c r="E3510" s="62" t="s">
        <v>46</v>
      </c>
      <c r="F3510" s="62" t="s">
        <v>119</v>
      </c>
      <c r="G3510" s="63">
        <v>3690.18</v>
      </c>
      <c r="H3510" s="61">
        <v>444155555</v>
      </c>
      <c r="I3510" s="63">
        <v>0</v>
      </c>
      <c r="J3510" s="63">
        <v>0</v>
      </c>
      <c r="K3510" s="63">
        <v>0</v>
      </c>
      <c r="L3510" s="63">
        <v>-3.13</v>
      </c>
      <c r="M3510" s="63">
        <v>9799.7099999999991</v>
      </c>
      <c r="N3510" s="62" t="s">
        <v>2073</v>
      </c>
      <c r="O3510" s="14">
        <f t="shared" si="315"/>
        <v>45922.253993055558</v>
      </c>
      <c r="P3510" s="19">
        <f t="shared" si="316"/>
        <v>45922.462326388893</v>
      </c>
      <c r="Q3510" s="20" t="str">
        <f t="shared" si="317"/>
        <v>22/09/2025</v>
      </c>
      <c r="R3510" s="13" t="str">
        <f t="shared" si="318"/>
        <v>11</v>
      </c>
      <c r="S3510" s="13" t="str">
        <f t="shared" si="319"/>
        <v>Mon</v>
      </c>
    </row>
    <row r="3511" spans="1:19" x14ac:dyDescent="0.25">
      <c r="A3511" s="56">
        <v>45922.253993055558</v>
      </c>
      <c r="B3511" s="57">
        <v>444945379</v>
      </c>
      <c r="C3511" s="58" t="s">
        <v>36</v>
      </c>
      <c r="D3511" s="58" t="s">
        <v>37</v>
      </c>
      <c r="E3511" s="58" t="s">
        <v>46</v>
      </c>
      <c r="F3511" s="58" t="s">
        <v>119</v>
      </c>
      <c r="G3511" s="59">
        <v>3690.18</v>
      </c>
      <c r="H3511" s="57">
        <v>444155556</v>
      </c>
      <c r="I3511" s="59">
        <v>0</v>
      </c>
      <c r="J3511" s="59">
        <v>0</v>
      </c>
      <c r="K3511" s="59">
        <v>0</v>
      </c>
      <c r="L3511" s="59">
        <v>-3.12</v>
      </c>
      <c r="M3511" s="59">
        <v>9796.59</v>
      </c>
      <c r="N3511" s="58" t="s">
        <v>2073</v>
      </c>
      <c r="O3511" s="14">
        <f t="shared" si="315"/>
        <v>45922.253993055558</v>
      </c>
      <c r="P3511" s="19">
        <f t="shared" si="316"/>
        <v>45922.462326388893</v>
      </c>
      <c r="Q3511" s="20" t="str">
        <f t="shared" si="317"/>
        <v>22/09/2025</v>
      </c>
      <c r="R3511" s="13" t="str">
        <f t="shared" si="318"/>
        <v>11</v>
      </c>
      <c r="S3511" s="13" t="str">
        <f t="shared" si="319"/>
        <v>Mon</v>
      </c>
    </row>
    <row r="3512" spans="1:19" x14ac:dyDescent="0.25">
      <c r="A3512" s="60">
        <v>45922.254490740743</v>
      </c>
      <c r="B3512" s="61">
        <v>444945598</v>
      </c>
      <c r="C3512" s="62" t="s">
        <v>36</v>
      </c>
      <c r="D3512" s="62" t="s">
        <v>37</v>
      </c>
      <c r="E3512" s="62" t="s">
        <v>45</v>
      </c>
      <c r="F3512" s="62" t="s">
        <v>119</v>
      </c>
      <c r="G3512" s="63">
        <v>3689.72</v>
      </c>
      <c r="H3512" s="61">
        <v>444155780</v>
      </c>
      <c r="I3512" s="63">
        <v>0</v>
      </c>
      <c r="J3512" s="63">
        <v>0</v>
      </c>
      <c r="K3512" s="63">
        <v>0</v>
      </c>
      <c r="L3512" s="63">
        <v>0</v>
      </c>
      <c r="M3512" s="63">
        <v>9796.59</v>
      </c>
      <c r="N3512" s="62" t="s">
        <v>1384</v>
      </c>
      <c r="O3512" s="14">
        <f t="shared" si="315"/>
        <v>45922.254490740743</v>
      </c>
      <c r="P3512" s="19">
        <f t="shared" si="316"/>
        <v>45922.462824074079</v>
      </c>
      <c r="Q3512" s="20" t="str">
        <f t="shared" si="317"/>
        <v>22/09/2025</v>
      </c>
      <c r="R3512" s="13" t="str">
        <f t="shared" si="318"/>
        <v>11</v>
      </c>
      <c r="S3512" s="13" t="str">
        <f t="shared" si="319"/>
        <v>Mon</v>
      </c>
    </row>
    <row r="3513" spans="1:19" x14ac:dyDescent="0.25">
      <c r="A3513" s="56">
        <v>45922.254502314812</v>
      </c>
      <c r="B3513" s="57">
        <v>444945600</v>
      </c>
      <c r="C3513" s="58" t="s">
        <v>36</v>
      </c>
      <c r="D3513" s="58" t="s">
        <v>37</v>
      </c>
      <c r="E3513" s="58" t="s">
        <v>45</v>
      </c>
      <c r="F3513" s="58" t="s">
        <v>119</v>
      </c>
      <c r="G3513" s="59">
        <v>3689.72</v>
      </c>
      <c r="H3513" s="57">
        <v>444155782</v>
      </c>
      <c r="I3513" s="59">
        <v>0</v>
      </c>
      <c r="J3513" s="59">
        <v>0</v>
      </c>
      <c r="K3513" s="59">
        <v>0</v>
      </c>
      <c r="L3513" s="59">
        <v>0</v>
      </c>
      <c r="M3513" s="59">
        <v>9796.59</v>
      </c>
      <c r="N3513" s="58" t="s">
        <v>115</v>
      </c>
      <c r="O3513" s="14">
        <f t="shared" si="315"/>
        <v>45922.254502314812</v>
      </c>
      <c r="P3513" s="19">
        <f t="shared" si="316"/>
        <v>45922.462835648148</v>
      </c>
      <c r="Q3513" s="20" t="str">
        <f t="shared" si="317"/>
        <v>22/09/2025</v>
      </c>
      <c r="R3513" s="13" t="str">
        <f t="shared" si="318"/>
        <v>11</v>
      </c>
      <c r="S3513" s="13" t="str">
        <f t="shared" si="319"/>
        <v>Mon</v>
      </c>
    </row>
    <row r="3514" spans="1:19" x14ac:dyDescent="0.25">
      <c r="A3514" s="60">
        <v>45922.255543981482</v>
      </c>
      <c r="B3514" s="61">
        <v>444945846</v>
      </c>
      <c r="C3514" s="62" t="s">
        <v>36</v>
      </c>
      <c r="D3514" s="62" t="s">
        <v>37</v>
      </c>
      <c r="E3514" s="62" t="s">
        <v>45</v>
      </c>
      <c r="F3514" s="62" t="s">
        <v>119</v>
      </c>
      <c r="G3514" s="63">
        <v>3689.89</v>
      </c>
      <c r="H3514" s="61">
        <v>444156020</v>
      </c>
      <c r="I3514" s="63">
        <v>0</v>
      </c>
      <c r="J3514" s="63">
        <v>0</v>
      </c>
      <c r="K3514" s="63">
        <v>0</v>
      </c>
      <c r="L3514" s="63">
        <v>0</v>
      </c>
      <c r="M3514" s="63">
        <v>9796.59</v>
      </c>
      <c r="N3514" s="62" t="s">
        <v>76</v>
      </c>
      <c r="O3514" s="14">
        <f t="shared" si="315"/>
        <v>45922.255543981482</v>
      </c>
      <c r="P3514" s="19">
        <f t="shared" si="316"/>
        <v>45922.463877314818</v>
      </c>
      <c r="Q3514" s="20" t="str">
        <f t="shared" si="317"/>
        <v>22/09/2025</v>
      </c>
      <c r="R3514" s="13" t="str">
        <f t="shared" si="318"/>
        <v>11</v>
      </c>
      <c r="S3514" s="13" t="str">
        <f t="shared" si="319"/>
        <v>Mon</v>
      </c>
    </row>
    <row r="3515" spans="1:19" x14ac:dyDescent="0.25">
      <c r="A3515" s="56">
        <v>45922.255543981482</v>
      </c>
      <c r="B3515" s="57">
        <v>444945851</v>
      </c>
      <c r="C3515" s="58" t="s">
        <v>36</v>
      </c>
      <c r="D3515" s="58" t="s">
        <v>37</v>
      </c>
      <c r="E3515" s="58" t="s">
        <v>45</v>
      </c>
      <c r="F3515" s="58" t="s">
        <v>119</v>
      </c>
      <c r="G3515" s="59">
        <v>3689.88</v>
      </c>
      <c r="H3515" s="57">
        <v>444156026</v>
      </c>
      <c r="I3515" s="59">
        <v>0</v>
      </c>
      <c r="J3515" s="59">
        <v>0</v>
      </c>
      <c r="K3515" s="59">
        <v>0</v>
      </c>
      <c r="L3515" s="59">
        <v>0</v>
      </c>
      <c r="M3515" s="59">
        <v>9796.59</v>
      </c>
      <c r="N3515" s="58" t="s">
        <v>75</v>
      </c>
      <c r="O3515" s="14">
        <f t="shared" si="315"/>
        <v>45922.255543981482</v>
      </c>
      <c r="P3515" s="19">
        <f t="shared" si="316"/>
        <v>45922.463877314818</v>
      </c>
      <c r="Q3515" s="20" t="str">
        <f t="shared" si="317"/>
        <v>22/09/2025</v>
      </c>
      <c r="R3515" s="13" t="str">
        <f t="shared" si="318"/>
        <v>11</v>
      </c>
      <c r="S3515" s="13" t="str">
        <f t="shared" si="319"/>
        <v>Mon</v>
      </c>
    </row>
    <row r="3516" spans="1:19" x14ac:dyDescent="0.25">
      <c r="A3516" s="60">
        <v>45922.256574074076</v>
      </c>
      <c r="B3516" s="61">
        <v>444946300</v>
      </c>
      <c r="C3516" s="62" t="s">
        <v>36</v>
      </c>
      <c r="D3516" s="62" t="s">
        <v>37</v>
      </c>
      <c r="E3516" s="62" t="s">
        <v>45</v>
      </c>
      <c r="F3516" s="62" t="s">
        <v>119</v>
      </c>
      <c r="G3516" s="63">
        <v>3689.46</v>
      </c>
      <c r="H3516" s="61">
        <v>444156472</v>
      </c>
      <c r="I3516" s="63">
        <v>0</v>
      </c>
      <c r="J3516" s="63">
        <v>0</v>
      </c>
      <c r="K3516" s="63">
        <v>0</v>
      </c>
      <c r="L3516" s="63">
        <v>0</v>
      </c>
      <c r="M3516" s="63">
        <v>9796.59</v>
      </c>
      <c r="N3516" s="62" t="s">
        <v>1944</v>
      </c>
      <c r="O3516" s="14">
        <f t="shared" si="315"/>
        <v>45922.256574074076</v>
      </c>
      <c r="P3516" s="19">
        <f t="shared" si="316"/>
        <v>45922.464907407411</v>
      </c>
      <c r="Q3516" s="20" t="str">
        <f t="shared" si="317"/>
        <v>22/09/2025</v>
      </c>
      <c r="R3516" s="13" t="str">
        <f t="shared" si="318"/>
        <v>11</v>
      </c>
      <c r="S3516" s="13" t="str">
        <f t="shared" si="319"/>
        <v>Mon</v>
      </c>
    </row>
    <row r="3517" spans="1:19" x14ac:dyDescent="0.25">
      <c r="A3517" s="56">
        <v>45922.256585648145</v>
      </c>
      <c r="B3517" s="57">
        <v>444946301</v>
      </c>
      <c r="C3517" s="58" t="s">
        <v>36</v>
      </c>
      <c r="D3517" s="58" t="s">
        <v>37</v>
      </c>
      <c r="E3517" s="58" t="s">
        <v>45</v>
      </c>
      <c r="F3517" s="58" t="s">
        <v>119</v>
      </c>
      <c r="G3517" s="59">
        <v>3689.47</v>
      </c>
      <c r="H3517" s="57">
        <v>444156473</v>
      </c>
      <c r="I3517" s="59">
        <v>0</v>
      </c>
      <c r="J3517" s="59">
        <v>0</v>
      </c>
      <c r="K3517" s="59">
        <v>0</v>
      </c>
      <c r="L3517" s="59">
        <v>0</v>
      </c>
      <c r="M3517" s="59">
        <v>9796.59</v>
      </c>
      <c r="N3517" s="58" t="s">
        <v>108</v>
      </c>
      <c r="O3517" s="14">
        <f t="shared" si="315"/>
        <v>45922.256585648145</v>
      </c>
      <c r="P3517" s="19">
        <f t="shared" si="316"/>
        <v>45922.464918981481</v>
      </c>
      <c r="Q3517" s="20" t="str">
        <f t="shared" si="317"/>
        <v>22/09/2025</v>
      </c>
      <c r="R3517" s="13" t="str">
        <f t="shared" si="318"/>
        <v>11</v>
      </c>
      <c r="S3517" s="13" t="str">
        <f t="shared" si="319"/>
        <v>Mon</v>
      </c>
    </row>
    <row r="3518" spans="1:19" x14ac:dyDescent="0.25">
      <c r="A3518" s="60">
        <v>45922.256585648145</v>
      </c>
      <c r="B3518" s="61">
        <v>444946302</v>
      </c>
      <c r="C3518" s="62" t="s">
        <v>36</v>
      </c>
      <c r="D3518" s="62" t="s">
        <v>37</v>
      </c>
      <c r="E3518" s="62" t="s">
        <v>45</v>
      </c>
      <c r="F3518" s="62" t="s">
        <v>119</v>
      </c>
      <c r="G3518" s="63">
        <v>3689.53</v>
      </c>
      <c r="H3518" s="61">
        <v>444156474</v>
      </c>
      <c r="I3518" s="63">
        <v>0</v>
      </c>
      <c r="J3518" s="63">
        <v>0</v>
      </c>
      <c r="K3518" s="63">
        <v>0</v>
      </c>
      <c r="L3518" s="63">
        <v>0</v>
      </c>
      <c r="M3518" s="63">
        <v>9796.59</v>
      </c>
      <c r="N3518" s="62" t="s">
        <v>1971</v>
      </c>
      <c r="O3518" s="14">
        <f t="shared" si="315"/>
        <v>45922.256585648145</v>
      </c>
      <c r="P3518" s="19">
        <f t="shared" si="316"/>
        <v>45922.464918981481</v>
      </c>
      <c r="Q3518" s="20" t="str">
        <f t="shared" si="317"/>
        <v>22/09/2025</v>
      </c>
      <c r="R3518" s="13" t="str">
        <f t="shared" si="318"/>
        <v>11</v>
      </c>
      <c r="S3518" s="13" t="str">
        <f t="shared" si="319"/>
        <v>Mon</v>
      </c>
    </row>
    <row r="3519" spans="1:19" x14ac:dyDescent="0.25">
      <c r="A3519" s="56">
        <v>45922.256585648145</v>
      </c>
      <c r="B3519" s="57">
        <v>444946305</v>
      </c>
      <c r="C3519" s="58" t="s">
        <v>36</v>
      </c>
      <c r="D3519" s="58" t="s">
        <v>37</v>
      </c>
      <c r="E3519" s="58" t="s">
        <v>45</v>
      </c>
      <c r="F3519" s="58" t="s">
        <v>119</v>
      </c>
      <c r="G3519" s="59">
        <v>3689.53</v>
      </c>
      <c r="H3519" s="57">
        <v>444156477</v>
      </c>
      <c r="I3519" s="59">
        <v>0</v>
      </c>
      <c r="J3519" s="59">
        <v>0</v>
      </c>
      <c r="K3519" s="59">
        <v>0</v>
      </c>
      <c r="L3519" s="59">
        <v>0</v>
      </c>
      <c r="M3519" s="59">
        <v>9796.59</v>
      </c>
      <c r="N3519" s="58" t="s">
        <v>52</v>
      </c>
      <c r="O3519" s="14">
        <f t="shared" si="315"/>
        <v>45922.256585648145</v>
      </c>
      <c r="P3519" s="19">
        <f t="shared" si="316"/>
        <v>45922.464918981481</v>
      </c>
      <c r="Q3519" s="20" t="str">
        <f t="shared" si="317"/>
        <v>22/09/2025</v>
      </c>
      <c r="R3519" s="13" t="str">
        <f t="shared" si="318"/>
        <v>11</v>
      </c>
      <c r="S3519" s="13" t="str">
        <f t="shared" si="319"/>
        <v>Mon</v>
      </c>
    </row>
    <row r="3520" spans="1:19" x14ac:dyDescent="0.25">
      <c r="A3520" s="60">
        <v>45922.256585648145</v>
      </c>
      <c r="B3520" s="61">
        <v>444946307</v>
      </c>
      <c r="C3520" s="62" t="s">
        <v>36</v>
      </c>
      <c r="D3520" s="62" t="s">
        <v>37</v>
      </c>
      <c r="E3520" s="62" t="s">
        <v>45</v>
      </c>
      <c r="F3520" s="62" t="s">
        <v>119</v>
      </c>
      <c r="G3520" s="63">
        <v>3689.52</v>
      </c>
      <c r="H3520" s="61">
        <v>444156479</v>
      </c>
      <c r="I3520" s="63">
        <v>0</v>
      </c>
      <c r="J3520" s="63">
        <v>0</v>
      </c>
      <c r="K3520" s="63">
        <v>0</v>
      </c>
      <c r="L3520" s="63">
        <v>0</v>
      </c>
      <c r="M3520" s="63">
        <v>9796.59</v>
      </c>
      <c r="N3520" s="62" t="s">
        <v>107</v>
      </c>
      <c r="O3520" s="14">
        <f t="shared" si="315"/>
        <v>45922.256585648145</v>
      </c>
      <c r="P3520" s="19">
        <f t="shared" si="316"/>
        <v>45922.464918981481</v>
      </c>
      <c r="Q3520" s="20" t="str">
        <f t="shared" si="317"/>
        <v>22/09/2025</v>
      </c>
      <c r="R3520" s="13" t="str">
        <f t="shared" si="318"/>
        <v>11</v>
      </c>
      <c r="S3520" s="13" t="str">
        <f t="shared" si="319"/>
        <v>Mon</v>
      </c>
    </row>
    <row r="3521" spans="1:19" x14ac:dyDescent="0.25">
      <c r="A3521" s="56">
        <v>45922.256597222222</v>
      </c>
      <c r="B3521" s="57">
        <v>444946308</v>
      </c>
      <c r="C3521" s="58" t="s">
        <v>36</v>
      </c>
      <c r="D3521" s="58" t="s">
        <v>37</v>
      </c>
      <c r="E3521" s="58" t="s">
        <v>45</v>
      </c>
      <c r="F3521" s="58" t="s">
        <v>119</v>
      </c>
      <c r="G3521" s="59">
        <v>3689.52</v>
      </c>
      <c r="H3521" s="57">
        <v>444156480</v>
      </c>
      <c r="I3521" s="59">
        <v>0</v>
      </c>
      <c r="J3521" s="59">
        <v>0</v>
      </c>
      <c r="K3521" s="59">
        <v>0</v>
      </c>
      <c r="L3521" s="59">
        <v>0</v>
      </c>
      <c r="M3521" s="59">
        <v>9796.59</v>
      </c>
      <c r="N3521" s="58" t="s">
        <v>2056</v>
      </c>
      <c r="O3521" s="14">
        <f t="shared" si="315"/>
        <v>45922.256597222222</v>
      </c>
      <c r="P3521" s="19">
        <f t="shared" si="316"/>
        <v>45922.464930555558</v>
      </c>
      <c r="Q3521" s="20" t="str">
        <f t="shared" si="317"/>
        <v>22/09/2025</v>
      </c>
      <c r="R3521" s="13" t="str">
        <f t="shared" si="318"/>
        <v>11</v>
      </c>
      <c r="S3521" s="13" t="str">
        <f t="shared" si="319"/>
        <v>Mon</v>
      </c>
    </row>
    <row r="3522" spans="1:19" x14ac:dyDescent="0.25">
      <c r="A3522" s="60">
        <v>45922.256597222222</v>
      </c>
      <c r="B3522" s="61">
        <v>444946309</v>
      </c>
      <c r="C3522" s="62" t="s">
        <v>36</v>
      </c>
      <c r="D3522" s="62" t="s">
        <v>37</v>
      </c>
      <c r="E3522" s="62" t="s">
        <v>45</v>
      </c>
      <c r="F3522" s="62" t="s">
        <v>119</v>
      </c>
      <c r="G3522" s="63">
        <v>3689.52</v>
      </c>
      <c r="H3522" s="61">
        <v>444156481</v>
      </c>
      <c r="I3522" s="63">
        <v>0</v>
      </c>
      <c r="J3522" s="63">
        <v>0</v>
      </c>
      <c r="K3522" s="63">
        <v>0</v>
      </c>
      <c r="L3522" s="63">
        <v>0</v>
      </c>
      <c r="M3522" s="63">
        <v>9796.59</v>
      </c>
      <c r="N3522" s="62" t="s">
        <v>48</v>
      </c>
      <c r="O3522" s="14">
        <f t="shared" si="315"/>
        <v>45922.256597222222</v>
      </c>
      <c r="P3522" s="19">
        <f t="shared" si="316"/>
        <v>45922.464930555558</v>
      </c>
      <c r="Q3522" s="20" t="str">
        <f t="shared" si="317"/>
        <v>22/09/2025</v>
      </c>
      <c r="R3522" s="13" t="str">
        <f t="shared" si="318"/>
        <v>11</v>
      </c>
      <c r="S3522" s="13" t="str">
        <f t="shared" si="319"/>
        <v>Mon</v>
      </c>
    </row>
    <row r="3523" spans="1:19" x14ac:dyDescent="0.25">
      <c r="A3523" s="56">
        <v>45922.256597222222</v>
      </c>
      <c r="B3523" s="57">
        <v>444946323</v>
      </c>
      <c r="C3523" s="58" t="s">
        <v>36</v>
      </c>
      <c r="D3523" s="58" t="s">
        <v>37</v>
      </c>
      <c r="E3523" s="58" t="s">
        <v>45</v>
      </c>
      <c r="F3523" s="58" t="s">
        <v>119</v>
      </c>
      <c r="G3523" s="59">
        <v>3689.53</v>
      </c>
      <c r="H3523" s="57">
        <v>444156495</v>
      </c>
      <c r="I3523" s="59">
        <v>0</v>
      </c>
      <c r="J3523" s="59">
        <v>0</v>
      </c>
      <c r="K3523" s="59">
        <v>0</v>
      </c>
      <c r="L3523" s="59">
        <v>0</v>
      </c>
      <c r="M3523" s="59">
        <v>9796.59</v>
      </c>
      <c r="N3523" s="58" t="s">
        <v>77</v>
      </c>
      <c r="O3523" s="14">
        <f t="shared" si="315"/>
        <v>45922.256597222222</v>
      </c>
      <c r="P3523" s="19">
        <f t="shared" si="316"/>
        <v>45922.464930555558</v>
      </c>
      <c r="Q3523" s="20" t="str">
        <f t="shared" si="317"/>
        <v>22/09/2025</v>
      </c>
      <c r="R3523" s="13" t="str">
        <f t="shared" si="318"/>
        <v>11</v>
      </c>
      <c r="S3523" s="13" t="str">
        <f t="shared" si="319"/>
        <v>Mon</v>
      </c>
    </row>
    <row r="3524" spans="1:19" x14ac:dyDescent="0.25">
      <c r="A3524" s="60">
        <v>45922.256597222222</v>
      </c>
      <c r="B3524" s="61">
        <v>444946326</v>
      </c>
      <c r="C3524" s="62" t="s">
        <v>36</v>
      </c>
      <c r="D3524" s="62" t="s">
        <v>37</v>
      </c>
      <c r="E3524" s="62" t="s">
        <v>45</v>
      </c>
      <c r="F3524" s="62" t="s">
        <v>119</v>
      </c>
      <c r="G3524" s="63">
        <v>3689.59</v>
      </c>
      <c r="H3524" s="61">
        <v>444156498</v>
      </c>
      <c r="I3524" s="63">
        <v>0</v>
      </c>
      <c r="J3524" s="63">
        <v>0</v>
      </c>
      <c r="K3524" s="63">
        <v>0</v>
      </c>
      <c r="L3524" s="63">
        <v>0</v>
      </c>
      <c r="M3524" s="63">
        <v>9796.59</v>
      </c>
      <c r="N3524" s="62" t="s">
        <v>47</v>
      </c>
      <c r="O3524" s="14">
        <f t="shared" si="315"/>
        <v>45922.256597222222</v>
      </c>
      <c r="P3524" s="19">
        <f t="shared" si="316"/>
        <v>45922.464930555558</v>
      </c>
      <c r="Q3524" s="20" t="str">
        <f t="shared" si="317"/>
        <v>22/09/2025</v>
      </c>
      <c r="R3524" s="13" t="str">
        <f t="shared" si="318"/>
        <v>11</v>
      </c>
      <c r="S3524" s="13" t="str">
        <f t="shared" si="319"/>
        <v>Mon</v>
      </c>
    </row>
    <row r="3525" spans="1:19" x14ac:dyDescent="0.25">
      <c r="A3525" s="56">
        <v>45922.256608796299</v>
      </c>
      <c r="B3525" s="57">
        <v>444946327</v>
      </c>
      <c r="C3525" s="58" t="s">
        <v>36</v>
      </c>
      <c r="D3525" s="58" t="s">
        <v>37</v>
      </c>
      <c r="E3525" s="58" t="s">
        <v>45</v>
      </c>
      <c r="F3525" s="58" t="s">
        <v>119</v>
      </c>
      <c r="G3525" s="59">
        <v>3689.68</v>
      </c>
      <c r="H3525" s="57">
        <v>444156499</v>
      </c>
      <c r="I3525" s="59">
        <v>0</v>
      </c>
      <c r="J3525" s="59">
        <v>0</v>
      </c>
      <c r="K3525" s="59">
        <v>0</v>
      </c>
      <c r="L3525" s="59">
        <v>0</v>
      </c>
      <c r="M3525" s="59">
        <v>9796.59</v>
      </c>
      <c r="N3525" s="58" t="s">
        <v>2055</v>
      </c>
      <c r="O3525" s="14">
        <f t="shared" si="315"/>
        <v>45922.256608796299</v>
      </c>
      <c r="P3525" s="19">
        <f t="shared" si="316"/>
        <v>45922.464942129634</v>
      </c>
      <c r="Q3525" s="20" t="str">
        <f t="shared" si="317"/>
        <v>22/09/2025</v>
      </c>
      <c r="R3525" s="13" t="str">
        <f t="shared" si="318"/>
        <v>11</v>
      </c>
      <c r="S3525" s="13" t="str">
        <f t="shared" si="319"/>
        <v>Mon</v>
      </c>
    </row>
    <row r="3526" spans="1:19" x14ac:dyDescent="0.25">
      <c r="A3526" s="60">
        <v>45922.259664351855</v>
      </c>
      <c r="B3526" s="61">
        <v>444946944</v>
      </c>
      <c r="C3526" s="62" t="s">
        <v>36</v>
      </c>
      <c r="D3526" s="62" t="s">
        <v>37</v>
      </c>
      <c r="E3526" s="62" t="s">
        <v>46</v>
      </c>
      <c r="F3526" s="62" t="s">
        <v>119</v>
      </c>
      <c r="G3526" s="63">
        <v>3690.61</v>
      </c>
      <c r="H3526" s="61">
        <v>444157115</v>
      </c>
      <c r="I3526" s="63">
        <v>0</v>
      </c>
      <c r="J3526" s="63">
        <v>0</v>
      </c>
      <c r="K3526" s="63">
        <v>0</v>
      </c>
      <c r="L3526" s="63">
        <v>-3.01</v>
      </c>
      <c r="M3526" s="63">
        <v>9793.58</v>
      </c>
      <c r="N3526" s="62" t="s">
        <v>2398</v>
      </c>
      <c r="O3526" s="14">
        <f t="shared" si="315"/>
        <v>45922.259664351855</v>
      </c>
      <c r="P3526" s="19">
        <f t="shared" si="316"/>
        <v>45922.467997685191</v>
      </c>
      <c r="Q3526" s="20" t="str">
        <f t="shared" si="317"/>
        <v>22/09/2025</v>
      </c>
      <c r="R3526" s="13" t="str">
        <f t="shared" si="318"/>
        <v>11</v>
      </c>
      <c r="S3526" s="13" t="str">
        <f t="shared" si="319"/>
        <v>Mon</v>
      </c>
    </row>
    <row r="3527" spans="1:19" x14ac:dyDescent="0.25">
      <c r="A3527" s="56">
        <v>45922.259814814817</v>
      </c>
      <c r="B3527" s="57">
        <v>444946982</v>
      </c>
      <c r="C3527" s="58" t="s">
        <v>36</v>
      </c>
      <c r="D3527" s="58" t="s">
        <v>37</v>
      </c>
      <c r="E3527" s="58" t="s">
        <v>45</v>
      </c>
      <c r="F3527" s="58" t="s">
        <v>119</v>
      </c>
      <c r="G3527" s="59">
        <v>3690.33</v>
      </c>
      <c r="H3527" s="57">
        <v>444157152</v>
      </c>
      <c r="I3527" s="59">
        <v>0</v>
      </c>
      <c r="J3527" s="59">
        <v>0</v>
      </c>
      <c r="K3527" s="59">
        <v>0</v>
      </c>
      <c r="L3527" s="59">
        <v>0</v>
      </c>
      <c r="M3527" s="59">
        <v>9793.58</v>
      </c>
      <c r="N3527" s="58" t="s">
        <v>118</v>
      </c>
      <c r="O3527" s="14">
        <f t="shared" si="315"/>
        <v>45922.259814814817</v>
      </c>
      <c r="P3527" s="19">
        <f t="shared" si="316"/>
        <v>45922.468148148153</v>
      </c>
      <c r="Q3527" s="20" t="str">
        <f t="shared" si="317"/>
        <v>22/09/2025</v>
      </c>
      <c r="R3527" s="13" t="str">
        <f t="shared" si="318"/>
        <v>11</v>
      </c>
      <c r="S3527" s="13" t="str">
        <f t="shared" si="319"/>
        <v>Mon</v>
      </c>
    </row>
    <row r="3528" spans="1:19" x14ac:dyDescent="0.25">
      <c r="A3528" s="60">
        <v>45922.261435185188</v>
      </c>
      <c r="B3528" s="61">
        <v>444947350</v>
      </c>
      <c r="C3528" s="62" t="s">
        <v>36</v>
      </c>
      <c r="D3528" s="62" t="s">
        <v>38</v>
      </c>
      <c r="E3528" s="62" t="s">
        <v>46</v>
      </c>
      <c r="F3528" s="62" t="s">
        <v>119</v>
      </c>
      <c r="G3528" s="63">
        <v>3690.96</v>
      </c>
      <c r="H3528" s="61">
        <v>444157509</v>
      </c>
      <c r="I3528" s="63">
        <v>0</v>
      </c>
      <c r="J3528" s="63">
        <v>0</v>
      </c>
      <c r="K3528" s="63">
        <v>0</v>
      </c>
      <c r="L3528" s="63">
        <v>1.49</v>
      </c>
      <c r="M3528" s="63">
        <v>9795.07</v>
      </c>
      <c r="N3528" s="62" t="s">
        <v>2399</v>
      </c>
      <c r="O3528" s="14">
        <f t="shared" si="315"/>
        <v>45922.261435185188</v>
      </c>
      <c r="P3528" s="19">
        <f t="shared" si="316"/>
        <v>45922.469768518524</v>
      </c>
      <c r="Q3528" s="20" t="str">
        <f t="shared" si="317"/>
        <v>22/09/2025</v>
      </c>
      <c r="R3528" s="13" t="str">
        <f t="shared" si="318"/>
        <v>11</v>
      </c>
      <c r="S3528" s="13" t="str">
        <f t="shared" si="319"/>
        <v>Mon</v>
      </c>
    </row>
    <row r="3529" spans="1:19" x14ac:dyDescent="0.25">
      <c r="A3529" s="56">
        <v>45922.261435185188</v>
      </c>
      <c r="B3529" s="57">
        <v>444947351</v>
      </c>
      <c r="C3529" s="58" t="s">
        <v>36</v>
      </c>
      <c r="D3529" s="58" t="s">
        <v>38</v>
      </c>
      <c r="E3529" s="58" t="s">
        <v>46</v>
      </c>
      <c r="F3529" s="58" t="s">
        <v>119</v>
      </c>
      <c r="G3529" s="59">
        <v>3690.96</v>
      </c>
      <c r="H3529" s="57">
        <v>444157510</v>
      </c>
      <c r="I3529" s="59">
        <v>0</v>
      </c>
      <c r="J3529" s="59">
        <v>0</v>
      </c>
      <c r="K3529" s="59">
        <v>0</v>
      </c>
      <c r="L3529" s="59">
        <v>1.43</v>
      </c>
      <c r="M3529" s="59">
        <v>9796.5</v>
      </c>
      <c r="N3529" s="58" t="s">
        <v>2399</v>
      </c>
      <c r="O3529" s="14">
        <f t="shared" si="315"/>
        <v>45922.261435185188</v>
      </c>
      <c r="P3529" s="19">
        <f t="shared" si="316"/>
        <v>45922.469768518524</v>
      </c>
      <c r="Q3529" s="20" t="str">
        <f t="shared" si="317"/>
        <v>22/09/2025</v>
      </c>
      <c r="R3529" s="13" t="str">
        <f t="shared" si="318"/>
        <v>11</v>
      </c>
      <c r="S3529" s="13" t="str">
        <f t="shared" si="319"/>
        <v>Mon</v>
      </c>
    </row>
    <row r="3530" spans="1:19" x14ac:dyDescent="0.25">
      <c r="A3530" s="60">
        <v>45922.261435185188</v>
      </c>
      <c r="B3530" s="61">
        <v>444947352</v>
      </c>
      <c r="C3530" s="62" t="s">
        <v>36</v>
      </c>
      <c r="D3530" s="62" t="s">
        <v>38</v>
      </c>
      <c r="E3530" s="62" t="s">
        <v>46</v>
      </c>
      <c r="F3530" s="62" t="s">
        <v>119</v>
      </c>
      <c r="G3530" s="63">
        <v>3690.96</v>
      </c>
      <c r="H3530" s="61">
        <v>444157511</v>
      </c>
      <c r="I3530" s="63">
        <v>0</v>
      </c>
      <c r="J3530" s="63">
        <v>0</v>
      </c>
      <c r="K3530" s="63">
        <v>0</v>
      </c>
      <c r="L3530" s="63">
        <v>1.44</v>
      </c>
      <c r="M3530" s="63">
        <v>9797.94</v>
      </c>
      <c r="N3530" s="62" t="s">
        <v>2399</v>
      </c>
      <c r="O3530" s="14">
        <f t="shared" si="315"/>
        <v>45922.261435185188</v>
      </c>
      <c r="P3530" s="19">
        <f t="shared" si="316"/>
        <v>45922.469768518524</v>
      </c>
      <c r="Q3530" s="20" t="str">
        <f t="shared" si="317"/>
        <v>22/09/2025</v>
      </c>
      <c r="R3530" s="13" t="str">
        <f t="shared" si="318"/>
        <v>11</v>
      </c>
      <c r="S3530" s="13" t="str">
        <f t="shared" si="319"/>
        <v>Mon</v>
      </c>
    </row>
    <row r="3531" spans="1:19" x14ac:dyDescent="0.25">
      <c r="A3531" s="56">
        <v>45922.261435185188</v>
      </c>
      <c r="B3531" s="57">
        <v>444947353</v>
      </c>
      <c r="C3531" s="58" t="s">
        <v>36</v>
      </c>
      <c r="D3531" s="58" t="s">
        <v>38</v>
      </c>
      <c r="E3531" s="58" t="s">
        <v>46</v>
      </c>
      <c r="F3531" s="58" t="s">
        <v>119</v>
      </c>
      <c r="G3531" s="59">
        <v>3690.96</v>
      </c>
      <c r="H3531" s="57">
        <v>444157512</v>
      </c>
      <c r="I3531" s="59">
        <v>0</v>
      </c>
      <c r="J3531" s="59">
        <v>0</v>
      </c>
      <c r="K3531" s="59">
        <v>0</v>
      </c>
      <c r="L3531" s="59">
        <v>1.44</v>
      </c>
      <c r="M3531" s="59">
        <v>9799.3799999999992</v>
      </c>
      <c r="N3531" s="58" t="s">
        <v>2399</v>
      </c>
      <c r="O3531" s="14">
        <f t="shared" si="315"/>
        <v>45922.261435185188</v>
      </c>
      <c r="P3531" s="19">
        <f t="shared" si="316"/>
        <v>45922.469768518524</v>
      </c>
      <c r="Q3531" s="20" t="str">
        <f t="shared" si="317"/>
        <v>22/09/2025</v>
      </c>
      <c r="R3531" s="13" t="str">
        <f t="shared" si="318"/>
        <v>11</v>
      </c>
      <c r="S3531" s="13" t="str">
        <f t="shared" si="319"/>
        <v>Mon</v>
      </c>
    </row>
    <row r="3532" spans="1:19" x14ac:dyDescent="0.25">
      <c r="A3532" s="60">
        <v>45922.261435185188</v>
      </c>
      <c r="B3532" s="61">
        <v>444947354</v>
      </c>
      <c r="C3532" s="62" t="s">
        <v>36</v>
      </c>
      <c r="D3532" s="62" t="s">
        <v>38</v>
      </c>
      <c r="E3532" s="62" t="s">
        <v>46</v>
      </c>
      <c r="F3532" s="62" t="s">
        <v>119</v>
      </c>
      <c r="G3532" s="63">
        <v>3690.96</v>
      </c>
      <c r="H3532" s="61">
        <v>444157513</v>
      </c>
      <c r="I3532" s="63">
        <v>0</v>
      </c>
      <c r="J3532" s="63">
        <v>0</v>
      </c>
      <c r="K3532" s="63">
        <v>0</v>
      </c>
      <c r="L3532" s="63">
        <v>1.43</v>
      </c>
      <c r="M3532" s="63">
        <v>9800.81</v>
      </c>
      <c r="N3532" s="62" t="s">
        <v>2399</v>
      </c>
      <c r="O3532" s="14">
        <f t="shared" si="315"/>
        <v>45922.261435185188</v>
      </c>
      <c r="P3532" s="19">
        <f t="shared" si="316"/>
        <v>45922.469768518524</v>
      </c>
      <c r="Q3532" s="20" t="str">
        <f t="shared" si="317"/>
        <v>22/09/2025</v>
      </c>
      <c r="R3532" s="13" t="str">
        <f t="shared" si="318"/>
        <v>11</v>
      </c>
      <c r="S3532" s="13" t="str">
        <f t="shared" si="319"/>
        <v>Mon</v>
      </c>
    </row>
    <row r="3533" spans="1:19" x14ac:dyDescent="0.25">
      <c r="A3533" s="56">
        <v>45922.262245370373</v>
      </c>
      <c r="B3533" s="57">
        <v>444947549</v>
      </c>
      <c r="C3533" s="58" t="s">
        <v>36</v>
      </c>
      <c r="D3533" s="58" t="s">
        <v>37</v>
      </c>
      <c r="E3533" s="58" t="s">
        <v>45</v>
      </c>
      <c r="F3533" s="58" t="s">
        <v>119</v>
      </c>
      <c r="G3533" s="59">
        <v>3690.63</v>
      </c>
      <c r="H3533" s="57">
        <v>444157700</v>
      </c>
      <c r="I3533" s="59">
        <v>0</v>
      </c>
      <c r="J3533" s="59">
        <v>0</v>
      </c>
      <c r="K3533" s="59">
        <v>0</v>
      </c>
      <c r="L3533" s="59">
        <v>0</v>
      </c>
      <c r="M3533" s="59">
        <v>9800.81</v>
      </c>
      <c r="N3533" s="58" t="s">
        <v>108</v>
      </c>
      <c r="O3533" s="14">
        <f t="shared" si="315"/>
        <v>45922.262245370373</v>
      </c>
      <c r="P3533" s="19">
        <f t="shared" si="316"/>
        <v>45922.470578703709</v>
      </c>
      <c r="Q3533" s="20" t="str">
        <f t="shared" si="317"/>
        <v>22/09/2025</v>
      </c>
      <c r="R3533" s="13" t="str">
        <f t="shared" si="318"/>
        <v>11</v>
      </c>
      <c r="S3533" s="13" t="str">
        <f t="shared" si="319"/>
        <v>Mon</v>
      </c>
    </row>
    <row r="3534" spans="1:19" x14ac:dyDescent="0.25">
      <c r="A3534" s="60">
        <v>45922.262256944443</v>
      </c>
      <c r="B3534" s="61">
        <v>444947551</v>
      </c>
      <c r="C3534" s="62" t="s">
        <v>36</v>
      </c>
      <c r="D3534" s="62" t="s">
        <v>37</v>
      </c>
      <c r="E3534" s="62" t="s">
        <v>45</v>
      </c>
      <c r="F3534" s="62" t="s">
        <v>119</v>
      </c>
      <c r="G3534" s="63">
        <v>3690.63</v>
      </c>
      <c r="H3534" s="61">
        <v>444157702</v>
      </c>
      <c r="I3534" s="63">
        <v>0</v>
      </c>
      <c r="J3534" s="63">
        <v>0</v>
      </c>
      <c r="K3534" s="63">
        <v>0</v>
      </c>
      <c r="L3534" s="63">
        <v>0</v>
      </c>
      <c r="M3534" s="63">
        <v>9800.81</v>
      </c>
      <c r="N3534" s="62" t="s">
        <v>1971</v>
      </c>
      <c r="O3534" s="14">
        <f t="shared" si="315"/>
        <v>45922.262256944443</v>
      </c>
      <c r="P3534" s="19">
        <f t="shared" si="316"/>
        <v>45922.470590277779</v>
      </c>
      <c r="Q3534" s="20" t="str">
        <f t="shared" si="317"/>
        <v>22/09/2025</v>
      </c>
      <c r="R3534" s="13" t="str">
        <f t="shared" si="318"/>
        <v>11</v>
      </c>
      <c r="S3534" s="13" t="str">
        <f t="shared" si="319"/>
        <v>Mon</v>
      </c>
    </row>
    <row r="3535" spans="1:19" x14ac:dyDescent="0.25">
      <c r="A3535" s="56">
        <v>45922.262256944443</v>
      </c>
      <c r="B3535" s="57">
        <v>444947552</v>
      </c>
      <c r="C3535" s="58" t="s">
        <v>36</v>
      </c>
      <c r="D3535" s="58" t="s">
        <v>37</v>
      </c>
      <c r="E3535" s="58" t="s">
        <v>45</v>
      </c>
      <c r="F3535" s="58" t="s">
        <v>119</v>
      </c>
      <c r="G3535" s="59">
        <v>3690.63</v>
      </c>
      <c r="H3535" s="57">
        <v>444157703</v>
      </c>
      <c r="I3535" s="59">
        <v>0</v>
      </c>
      <c r="J3535" s="59">
        <v>0</v>
      </c>
      <c r="K3535" s="59">
        <v>0</v>
      </c>
      <c r="L3535" s="59">
        <v>0</v>
      </c>
      <c r="M3535" s="59">
        <v>9800.81</v>
      </c>
      <c r="N3535" s="58" t="s">
        <v>2056</v>
      </c>
      <c r="O3535" s="14">
        <f t="shared" si="315"/>
        <v>45922.262256944443</v>
      </c>
      <c r="P3535" s="19">
        <f t="shared" si="316"/>
        <v>45922.470590277779</v>
      </c>
      <c r="Q3535" s="20" t="str">
        <f t="shared" si="317"/>
        <v>22/09/2025</v>
      </c>
      <c r="R3535" s="13" t="str">
        <f t="shared" si="318"/>
        <v>11</v>
      </c>
      <c r="S3535" s="13" t="str">
        <f t="shared" si="319"/>
        <v>Mon</v>
      </c>
    </row>
    <row r="3536" spans="1:19" x14ac:dyDescent="0.25">
      <c r="A3536" s="60">
        <v>45922.262256944443</v>
      </c>
      <c r="B3536" s="61">
        <v>444947553</v>
      </c>
      <c r="C3536" s="62" t="s">
        <v>36</v>
      </c>
      <c r="D3536" s="62" t="s">
        <v>37</v>
      </c>
      <c r="E3536" s="62" t="s">
        <v>45</v>
      </c>
      <c r="F3536" s="62" t="s">
        <v>119</v>
      </c>
      <c r="G3536" s="63">
        <v>3690.65</v>
      </c>
      <c r="H3536" s="61">
        <v>444157704</v>
      </c>
      <c r="I3536" s="63">
        <v>0</v>
      </c>
      <c r="J3536" s="63">
        <v>0</v>
      </c>
      <c r="K3536" s="63">
        <v>0</v>
      </c>
      <c r="L3536" s="63">
        <v>0</v>
      </c>
      <c r="M3536" s="63">
        <v>9800.81</v>
      </c>
      <c r="N3536" s="62" t="s">
        <v>77</v>
      </c>
      <c r="O3536" s="14">
        <f t="shared" si="315"/>
        <v>45922.262256944443</v>
      </c>
      <c r="P3536" s="19">
        <f t="shared" si="316"/>
        <v>45922.470590277779</v>
      </c>
      <c r="Q3536" s="20" t="str">
        <f t="shared" si="317"/>
        <v>22/09/2025</v>
      </c>
      <c r="R3536" s="13" t="str">
        <f t="shared" si="318"/>
        <v>11</v>
      </c>
      <c r="S3536" s="13" t="str">
        <f t="shared" si="319"/>
        <v>Mon</v>
      </c>
    </row>
    <row r="3537" spans="1:19" x14ac:dyDescent="0.25">
      <c r="A3537" s="56">
        <v>45922.262256944443</v>
      </c>
      <c r="B3537" s="57">
        <v>444947554</v>
      </c>
      <c r="C3537" s="58" t="s">
        <v>36</v>
      </c>
      <c r="D3537" s="58" t="s">
        <v>37</v>
      </c>
      <c r="E3537" s="58" t="s">
        <v>45</v>
      </c>
      <c r="F3537" s="58" t="s">
        <v>119</v>
      </c>
      <c r="G3537" s="59">
        <v>3690.65</v>
      </c>
      <c r="H3537" s="57">
        <v>444157705</v>
      </c>
      <c r="I3537" s="59">
        <v>0</v>
      </c>
      <c r="J3537" s="59">
        <v>0</v>
      </c>
      <c r="K3537" s="59">
        <v>0</v>
      </c>
      <c r="L3537" s="59">
        <v>0</v>
      </c>
      <c r="M3537" s="59">
        <v>9800.81</v>
      </c>
      <c r="N3537" s="58" t="s">
        <v>107</v>
      </c>
      <c r="O3537" s="14">
        <f t="shared" si="315"/>
        <v>45922.262256944443</v>
      </c>
      <c r="P3537" s="19">
        <f t="shared" si="316"/>
        <v>45922.470590277779</v>
      </c>
      <c r="Q3537" s="20" t="str">
        <f t="shared" si="317"/>
        <v>22/09/2025</v>
      </c>
      <c r="R3537" s="13" t="str">
        <f t="shared" si="318"/>
        <v>11</v>
      </c>
      <c r="S3537" s="13" t="str">
        <f t="shared" si="319"/>
        <v>Mon</v>
      </c>
    </row>
    <row r="3538" spans="1:19" x14ac:dyDescent="0.25">
      <c r="A3538" s="60">
        <v>45922.262291666666</v>
      </c>
      <c r="B3538" s="61">
        <v>444947559</v>
      </c>
      <c r="C3538" s="62" t="s">
        <v>36</v>
      </c>
      <c r="D3538" s="62" t="s">
        <v>38</v>
      </c>
      <c r="E3538" s="62" t="s">
        <v>46</v>
      </c>
      <c r="F3538" s="62" t="s">
        <v>119</v>
      </c>
      <c r="G3538" s="63">
        <v>3690.15</v>
      </c>
      <c r="H3538" s="61">
        <v>444157709</v>
      </c>
      <c r="I3538" s="63">
        <v>0</v>
      </c>
      <c r="J3538" s="63">
        <v>0</v>
      </c>
      <c r="K3538" s="63">
        <v>0</v>
      </c>
      <c r="L3538" s="63">
        <v>0.43</v>
      </c>
      <c r="M3538" s="63">
        <v>9801.24</v>
      </c>
      <c r="N3538" s="62" t="s">
        <v>2400</v>
      </c>
      <c r="O3538" s="14">
        <f t="shared" si="315"/>
        <v>45922.262291666666</v>
      </c>
      <c r="P3538" s="19">
        <f t="shared" si="316"/>
        <v>45922.470625000002</v>
      </c>
      <c r="Q3538" s="20" t="str">
        <f t="shared" si="317"/>
        <v>22/09/2025</v>
      </c>
      <c r="R3538" s="13" t="str">
        <f t="shared" si="318"/>
        <v>11</v>
      </c>
      <c r="S3538" s="13" t="str">
        <f t="shared" si="319"/>
        <v>Mon</v>
      </c>
    </row>
    <row r="3539" spans="1:19" x14ac:dyDescent="0.25">
      <c r="A3539" s="56">
        <v>45922.262291666666</v>
      </c>
      <c r="B3539" s="57">
        <v>444947560</v>
      </c>
      <c r="C3539" s="58" t="s">
        <v>36</v>
      </c>
      <c r="D3539" s="58" t="s">
        <v>38</v>
      </c>
      <c r="E3539" s="58" t="s">
        <v>46</v>
      </c>
      <c r="F3539" s="58" t="s">
        <v>119</v>
      </c>
      <c r="G3539" s="59">
        <v>3690.15</v>
      </c>
      <c r="H3539" s="57">
        <v>444157710</v>
      </c>
      <c r="I3539" s="59">
        <v>0</v>
      </c>
      <c r="J3539" s="59">
        <v>0</v>
      </c>
      <c r="K3539" s="59">
        <v>0</v>
      </c>
      <c r="L3539" s="59">
        <v>0.43</v>
      </c>
      <c r="M3539" s="59">
        <v>9801.67</v>
      </c>
      <c r="N3539" s="58" t="s">
        <v>2401</v>
      </c>
      <c r="O3539" s="14">
        <f t="shared" si="315"/>
        <v>45922.262291666666</v>
      </c>
      <c r="P3539" s="19">
        <f t="shared" si="316"/>
        <v>45922.470625000002</v>
      </c>
      <c r="Q3539" s="20" t="str">
        <f t="shared" si="317"/>
        <v>22/09/2025</v>
      </c>
      <c r="R3539" s="13" t="str">
        <f t="shared" si="318"/>
        <v>11</v>
      </c>
      <c r="S3539" s="13" t="str">
        <f t="shared" si="319"/>
        <v>Mon</v>
      </c>
    </row>
    <row r="3540" spans="1:19" x14ac:dyDescent="0.25">
      <c r="A3540" s="60">
        <v>45922.262303240743</v>
      </c>
      <c r="B3540" s="61">
        <v>444947584</v>
      </c>
      <c r="C3540" s="62" t="s">
        <v>36</v>
      </c>
      <c r="D3540" s="62" t="s">
        <v>38</v>
      </c>
      <c r="E3540" s="62" t="s">
        <v>46</v>
      </c>
      <c r="F3540" s="62" t="s">
        <v>119</v>
      </c>
      <c r="G3540" s="63">
        <v>3690</v>
      </c>
      <c r="H3540" s="61">
        <v>444157734</v>
      </c>
      <c r="I3540" s="63">
        <v>0</v>
      </c>
      <c r="J3540" s="63">
        <v>0</v>
      </c>
      <c r="K3540" s="63">
        <v>0</v>
      </c>
      <c r="L3540" s="63">
        <v>0.47</v>
      </c>
      <c r="M3540" s="63">
        <v>9802.14</v>
      </c>
      <c r="N3540" s="62" t="s">
        <v>2402</v>
      </c>
      <c r="O3540" s="14">
        <f t="shared" si="315"/>
        <v>45922.262303240743</v>
      </c>
      <c r="P3540" s="19">
        <f t="shared" si="316"/>
        <v>45922.470636574079</v>
      </c>
      <c r="Q3540" s="20" t="str">
        <f t="shared" si="317"/>
        <v>22/09/2025</v>
      </c>
      <c r="R3540" s="13" t="str">
        <f t="shared" si="318"/>
        <v>11</v>
      </c>
      <c r="S3540" s="13" t="str">
        <f t="shared" si="319"/>
        <v>Mon</v>
      </c>
    </row>
    <row r="3541" spans="1:19" x14ac:dyDescent="0.25">
      <c r="A3541" s="56">
        <v>45922.262303240743</v>
      </c>
      <c r="B3541" s="57">
        <v>444947585</v>
      </c>
      <c r="C3541" s="58" t="s">
        <v>36</v>
      </c>
      <c r="D3541" s="58" t="s">
        <v>38</v>
      </c>
      <c r="E3541" s="58" t="s">
        <v>46</v>
      </c>
      <c r="F3541" s="58" t="s">
        <v>119</v>
      </c>
      <c r="G3541" s="59">
        <v>3690</v>
      </c>
      <c r="H3541" s="57">
        <v>444157735</v>
      </c>
      <c r="I3541" s="59">
        <v>0</v>
      </c>
      <c r="J3541" s="59">
        <v>0</v>
      </c>
      <c r="K3541" s="59">
        <v>0</v>
      </c>
      <c r="L3541" s="59">
        <v>0.41</v>
      </c>
      <c r="M3541" s="59">
        <v>9802.5499999999993</v>
      </c>
      <c r="N3541" s="58" t="s">
        <v>2402</v>
      </c>
      <c r="O3541" s="14">
        <f t="shared" si="315"/>
        <v>45922.262303240743</v>
      </c>
      <c r="P3541" s="19">
        <f t="shared" si="316"/>
        <v>45922.470636574079</v>
      </c>
      <c r="Q3541" s="20" t="str">
        <f t="shared" si="317"/>
        <v>22/09/2025</v>
      </c>
      <c r="R3541" s="13" t="str">
        <f t="shared" si="318"/>
        <v>11</v>
      </c>
      <c r="S3541" s="13" t="str">
        <f t="shared" si="319"/>
        <v>Mon</v>
      </c>
    </row>
    <row r="3542" spans="1:19" x14ac:dyDescent="0.25">
      <c r="A3542" s="60">
        <v>45922.262361111112</v>
      </c>
      <c r="B3542" s="61">
        <v>444947608</v>
      </c>
      <c r="C3542" s="62" t="s">
        <v>36</v>
      </c>
      <c r="D3542" s="62" t="s">
        <v>37</v>
      </c>
      <c r="E3542" s="62" t="s">
        <v>45</v>
      </c>
      <c r="F3542" s="62" t="s">
        <v>119</v>
      </c>
      <c r="G3542" s="63">
        <v>3690.2</v>
      </c>
      <c r="H3542" s="61">
        <v>444157759</v>
      </c>
      <c r="I3542" s="63">
        <v>0</v>
      </c>
      <c r="J3542" s="63">
        <v>0</v>
      </c>
      <c r="K3542" s="63">
        <v>0</v>
      </c>
      <c r="L3542" s="63">
        <v>0</v>
      </c>
      <c r="M3542" s="63">
        <v>9802.5499999999993</v>
      </c>
      <c r="N3542" s="62" t="s">
        <v>52</v>
      </c>
      <c r="O3542" s="14">
        <f t="shared" si="315"/>
        <v>45922.262361111112</v>
      </c>
      <c r="P3542" s="19">
        <f t="shared" si="316"/>
        <v>45922.470694444448</v>
      </c>
      <c r="Q3542" s="20" t="str">
        <f t="shared" si="317"/>
        <v>22/09/2025</v>
      </c>
      <c r="R3542" s="13" t="str">
        <f t="shared" si="318"/>
        <v>11</v>
      </c>
      <c r="S3542" s="13" t="str">
        <f t="shared" si="319"/>
        <v>Mon</v>
      </c>
    </row>
    <row r="3543" spans="1:19" x14ac:dyDescent="0.25">
      <c r="A3543" s="56">
        <v>45922.262372685182</v>
      </c>
      <c r="B3543" s="57">
        <v>444947609</v>
      </c>
      <c r="C3543" s="58" t="s">
        <v>36</v>
      </c>
      <c r="D3543" s="58" t="s">
        <v>37</v>
      </c>
      <c r="E3543" s="58" t="s">
        <v>45</v>
      </c>
      <c r="F3543" s="58" t="s">
        <v>119</v>
      </c>
      <c r="G3543" s="59">
        <v>3690.24</v>
      </c>
      <c r="H3543" s="57">
        <v>444157760</v>
      </c>
      <c r="I3543" s="59">
        <v>0</v>
      </c>
      <c r="J3543" s="59">
        <v>0</v>
      </c>
      <c r="K3543" s="59">
        <v>0</v>
      </c>
      <c r="L3543" s="59">
        <v>0</v>
      </c>
      <c r="M3543" s="59">
        <v>9802.5499999999993</v>
      </c>
      <c r="N3543" s="58" t="s">
        <v>47</v>
      </c>
      <c r="O3543" s="14">
        <f t="shared" si="315"/>
        <v>45922.262372685182</v>
      </c>
      <c r="P3543" s="19">
        <f t="shared" si="316"/>
        <v>45922.470706018517</v>
      </c>
      <c r="Q3543" s="20" t="str">
        <f t="shared" si="317"/>
        <v>22/09/2025</v>
      </c>
      <c r="R3543" s="13" t="str">
        <f t="shared" si="318"/>
        <v>11</v>
      </c>
      <c r="S3543" s="13" t="str">
        <f t="shared" si="319"/>
        <v>Mon</v>
      </c>
    </row>
    <row r="3544" spans="1:19" x14ac:dyDescent="0.25">
      <c r="A3544" s="60">
        <v>45922.262499999997</v>
      </c>
      <c r="B3544" s="61">
        <v>444947627</v>
      </c>
      <c r="C3544" s="62" t="s">
        <v>36</v>
      </c>
      <c r="D3544" s="62" t="s">
        <v>38</v>
      </c>
      <c r="E3544" s="62" t="s">
        <v>46</v>
      </c>
      <c r="F3544" s="62" t="s">
        <v>119</v>
      </c>
      <c r="G3544" s="63">
        <v>3689.97</v>
      </c>
      <c r="H3544" s="61">
        <v>444157780</v>
      </c>
      <c r="I3544" s="63">
        <v>0</v>
      </c>
      <c r="J3544" s="63">
        <v>0</v>
      </c>
      <c r="K3544" s="63">
        <v>0</v>
      </c>
      <c r="L3544" s="63">
        <v>0.45</v>
      </c>
      <c r="M3544" s="63">
        <v>9803</v>
      </c>
      <c r="N3544" s="62" t="s">
        <v>2403</v>
      </c>
      <c r="O3544" s="14">
        <f t="shared" si="315"/>
        <v>45922.262499999997</v>
      </c>
      <c r="P3544" s="19">
        <f t="shared" si="316"/>
        <v>45922.470833333333</v>
      </c>
      <c r="Q3544" s="20" t="str">
        <f t="shared" si="317"/>
        <v>22/09/2025</v>
      </c>
      <c r="R3544" s="13" t="str">
        <f t="shared" si="318"/>
        <v>11</v>
      </c>
      <c r="S3544" s="13" t="str">
        <f t="shared" si="319"/>
        <v>Mon</v>
      </c>
    </row>
    <row r="3545" spans="1:19" x14ac:dyDescent="0.25">
      <c r="A3545" s="56">
        <v>45922.262708333335</v>
      </c>
      <c r="B3545" s="57">
        <v>444947829</v>
      </c>
      <c r="C3545" s="58" t="s">
        <v>36</v>
      </c>
      <c r="D3545" s="58" t="s">
        <v>37</v>
      </c>
      <c r="E3545" s="58" t="s">
        <v>45</v>
      </c>
      <c r="F3545" s="58" t="s">
        <v>119</v>
      </c>
      <c r="G3545" s="59">
        <v>3690.16</v>
      </c>
      <c r="H3545" s="57">
        <v>444157984</v>
      </c>
      <c r="I3545" s="59">
        <v>0</v>
      </c>
      <c r="J3545" s="59">
        <v>0</v>
      </c>
      <c r="K3545" s="59">
        <v>0</v>
      </c>
      <c r="L3545" s="59">
        <v>0</v>
      </c>
      <c r="M3545" s="59">
        <v>9803</v>
      </c>
      <c r="N3545" s="58" t="s">
        <v>48</v>
      </c>
      <c r="O3545" s="14">
        <f t="shared" si="315"/>
        <v>45922.262708333335</v>
      </c>
      <c r="P3545" s="19">
        <f t="shared" si="316"/>
        <v>45922.471041666671</v>
      </c>
      <c r="Q3545" s="20" t="str">
        <f t="shared" si="317"/>
        <v>22/09/2025</v>
      </c>
      <c r="R3545" s="13" t="str">
        <f t="shared" si="318"/>
        <v>11</v>
      </c>
      <c r="S3545" s="13" t="str">
        <f t="shared" si="319"/>
        <v>Mon</v>
      </c>
    </row>
    <row r="3546" spans="1:19" x14ac:dyDescent="0.25">
      <c r="A3546" s="60">
        <v>45922.264178240737</v>
      </c>
      <c r="B3546" s="61">
        <v>444948212</v>
      </c>
      <c r="C3546" s="62" t="s">
        <v>36</v>
      </c>
      <c r="D3546" s="62" t="s">
        <v>38</v>
      </c>
      <c r="E3546" s="62" t="s">
        <v>46</v>
      </c>
      <c r="F3546" s="62" t="s">
        <v>119</v>
      </c>
      <c r="G3546" s="63">
        <v>3689.11</v>
      </c>
      <c r="H3546" s="61">
        <v>444158365</v>
      </c>
      <c r="I3546" s="63">
        <v>0</v>
      </c>
      <c r="J3546" s="63">
        <v>0</v>
      </c>
      <c r="K3546" s="63">
        <v>0</v>
      </c>
      <c r="L3546" s="63">
        <v>-1.52</v>
      </c>
      <c r="M3546" s="63">
        <v>9801.48</v>
      </c>
      <c r="N3546" s="62" t="s">
        <v>2404</v>
      </c>
      <c r="O3546" s="14">
        <f t="shared" si="315"/>
        <v>45922.264178240737</v>
      </c>
      <c r="P3546" s="19">
        <f t="shared" si="316"/>
        <v>45922.472511574073</v>
      </c>
      <c r="Q3546" s="20" t="str">
        <f t="shared" si="317"/>
        <v>22/09/2025</v>
      </c>
      <c r="R3546" s="13" t="str">
        <f t="shared" si="318"/>
        <v>11</v>
      </c>
      <c r="S3546" s="13" t="str">
        <f t="shared" si="319"/>
        <v>Mon</v>
      </c>
    </row>
    <row r="3547" spans="1:19" x14ac:dyDescent="0.25">
      <c r="A3547" s="56">
        <v>45922.265474537038</v>
      </c>
      <c r="B3547" s="57">
        <v>444948515</v>
      </c>
      <c r="C3547" s="58" t="s">
        <v>36</v>
      </c>
      <c r="D3547" s="58" t="s">
        <v>37</v>
      </c>
      <c r="E3547" s="58" t="s">
        <v>46</v>
      </c>
      <c r="F3547" s="58" t="s">
        <v>119</v>
      </c>
      <c r="G3547" s="59">
        <v>3691.52</v>
      </c>
      <c r="H3547" s="57">
        <v>444158654</v>
      </c>
      <c r="I3547" s="59">
        <v>0</v>
      </c>
      <c r="J3547" s="59">
        <v>0</v>
      </c>
      <c r="K3547" s="59">
        <v>0</v>
      </c>
      <c r="L3547" s="59">
        <v>-3.24</v>
      </c>
      <c r="M3547" s="59">
        <v>9798.24</v>
      </c>
      <c r="N3547" s="58" t="s">
        <v>2405</v>
      </c>
      <c r="O3547" s="14">
        <f t="shared" si="315"/>
        <v>45922.265474537038</v>
      </c>
      <c r="P3547" s="19">
        <f t="shared" si="316"/>
        <v>45922.473807870374</v>
      </c>
      <c r="Q3547" s="20" t="str">
        <f t="shared" si="317"/>
        <v>22/09/2025</v>
      </c>
      <c r="R3547" s="13" t="str">
        <f t="shared" si="318"/>
        <v>11</v>
      </c>
      <c r="S3547" s="13" t="str">
        <f t="shared" si="319"/>
        <v>Mon</v>
      </c>
    </row>
    <row r="3548" spans="1:19" x14ac:dyDescent="0.25">
      <c r="A3548" s="60">
        <v>45922.265648148146</v>
      </c>
      <c r="B3548" s="61">
        <v>444948727</v>
      </c>
      <c r="C3548" s="62" t="s">
        <v>36</v>
      </c>
      <c r="D3548" s="62" t="s">
        <v>38</v>
      </c>
      <c r="E3548" s="62" t="s">
        <v>46</v>
      </c>
      <c r="F3548" s="62" t="s">
        <v>119</v>
      </c>
      <c r="G3548" s="63">
        <v>3691.68</v>
      </c>
      <c r="H3548" s="61">
        <v>444158864</v>
      </c>
      <c r="I3548" s="63">
        <v>0</v>
      </c>
      <c r="J3548" s="63">
        <v>0</v>
      </c>
      <c r="K3548" s="63">
        <v>0</v>
      </c>
      <c r="L3548" s="63">
        <v>2.2200000000000002</v>
      </c>
      <c r="M3548" s="63">
        <v>9800.4599999999991</v>
      </c>
      <c r="N3548" s="62" t="s">
        <v>2406</v>
      </c>
      <c r="O3548" s="14">
        <f t="shared" si="315"/>
        <v>45922.265648148146</v>
      </c>
      <c r="P3548" s="19">
        <f t="shared" si="316"/>
        <v>45922.473981481482</v>
      </c>
      <c r="Q3548" s="20" t="str">
        <f t="shared" si="317"/>
        <v>22/09/2025</v>
      </c>
      <c r="R3548" s="13" t="str">
        <f t="shared" si="318"/>
        <v>11</v>
      </c>
      <c r="S3548" s="13" t="str">
        <f t="shared" si="319"/>
        <v>Mon</v>
      </c>
    </row>
    <row r="3549" spans="1:19" x14ac:dyDescent="0.25">
      <c r="A3549" s="56">
        <v>45922.266064814816</v>
      </c>
      <c r="B3549" s="57">
        <v>444948872</v>
      </c>
      <c r="C3549" s="58" t="s">
        <v>36</v>
      </c>
      <c r="D3549" s="58" t="s">
        <v>37</v>
      </c>
      <c r="E3549" s="58" t="s">
        <v>45</v>
      </c>
      <c r="F3549" s="58" t="s">
        <v>119</v>
      </c>
      <c r="G3549" s="59">
        <v>3691.18</v>
      </c>
      <c r="H3549" s="57">
        <v>444159011</v>
      </c>
      <c r="I3549" s="59">
        <v>0</v>
      </c>
      <c r="J3549" s="59">
        <v>0</v>
      </c>
      <c r="K3549" s="59">
        <v>0</v>
      </c>
      <c r="L3549" s="59">
        <v>0</v>
      </c>
      <c r="M3549" s="59">
        <v>9800.4599999999991</v>
      </c>
      <c r="N3549" s="58" t="s">
        <v>1384</v>
      </c>
      <c r="O3549" s="14">
        <f t="shared" si="315"/>
        <v>45922.266064814816</v>
      </c>
      <c r="P3549" s="19">
        <f t="shared" si="316"/>
        <v>45922.474398148152</v>
      </c>
      <c r="Q3549" s="20" t="str">
        <f t="shared" si="317"/>
        <v>22/09/2025</v>
      </c>
      <c r="R3549" s="13" t="str">
        <f t="shared" si="318"/>
        <v>11</v>
      </c>
      <c r="S3549" s="13" t="str">
        <f t="shared" si="319"/>
        <v>Mon</v>
      </c>
    </row>
    <row r="3550" spans="1:19" x14ac:dyDescent="0.25">
      <c r="A3550" s="60">
        <v>45922.266076388885</v>
      </c>
      <c r="B3550" s="61">
        <v>444948878</v>
      </c>
      <c r="C3550" s="62" t="s">
        <v>36</v>
      </c>
      <c r="D3550" s="62" t="s">
        <v>37</v>
      </c>
      <c r="E3550" s="62" t="s">
        <v>45</v>
      </c>
      <c r="F3550" s="62" t="s">
        <v>119</v>
      </c>
      <c r="G3550" s="63">
        <v>3691.18</v>
      </c>
      <c r="H3550" s="61">
        <v>444159016</v>
      </c>
      <c r="I3550" s="63">
        <v>0</v>
      </c>
      <c r="J3550" s="63">
        <v>0</v>
      </c>
      <c r="K3550" s="63">
        <v>0</v>
      </c>
      <c r="L3550" s="63">
        <v>0</v>
      </c>
      <c r="M3550" s="63">
        <v>9800.4599999999991</v>
      </c>
      <c r="N3550" s="62" t="s">
        <v>115</v>
      </c>
      <c r="O3550" s="14">
        <f t="shared" si="315"/>
        <v>45922.266076388885</v>
      </c>
      <c r="P3550" s="19">
        <f t="shared" si="316"/>
        <v>45922.474409722221</v>
      </c>
      <c r="Q3550" s="20" t="str">
        <f t="shared" si="317"/>
        <v>22/09/2025</v>
      </c>
      <c r="R3550" s="13" t="str">
        <f t="shared" si="318"/>
        <v>11</v>
      </c>
      <c r="S3550" s="13" t="str">
        <f t="shared" si="319"/>
        <v>Mon</v>
      </c>
    </row>
    <row r="3551" spans="1:19" x14ac:dyDescent="0.25">
      <c r="A3551" s="56">
        <v>45922.267800925925</v>
      </c>
      <c r="B3551" s="57">
        <v>444949403</v>
      </c>
      <c r="C3551" s="58" t="s">
        <v>36</v>
      </c>
      <c r="D3551" s="58" t="s">
        <v>37</v>
      </c>
      <c r="E3551" s="58" t="s">
        <v>45</v>
      </c>
      <c r="F3551" s="58" t="s">
        <v>119</v>
      </c>
      <c r="G3551" s="59">
        <v>3691.18</v>
      </c>
      <c r="H3551" s="57">
        <v>444159547</v>
      </c>
      <c r="I3551" s="59">
        <v>0</v>
      </c>
      <c r="J3551" s="59">
        <v>0</v>
      </c>
      <c r="K3551" s="59">
        <v>0</v>
      </c>
      <c r="L3551" s="59">
        <v>0</v>
      </c>
      <c r="M3551" s="59">
        <v>9800.4599999999991</v>
      </c>
      <c r="N3551" s="58" t="s">
        <v>1944</v>
      </c>
      <c r="O3551" s="14">
        <f t="shared" si="315"/>
        <v>45922.267800925925</v>
      </c>
      <c r="P3551" s="19">
        <f t="shared" si="316"/>
        <v>45922.476134259261</v>
      </c>
      <c r="Q3551" s="20" t="str">
        <f t="shared" si="317"/>
        <v>22/09/2025</v>
      </c>
      <c r="R3551" s="13" t="str">
        <f t="shared" si="318"/>
        <v>11</v>
      </c>
      <c r="S3551" s="13" t="str">
        <f t="shared" si="319"/>
        <v>Mon</v>
      </c>
    </row>
    <row r="3552" spans="1:19" x14ac:dyDescent="0.25">
      <c r="A3552" s="60">
        <v>45922.267812500002</v>
      </c>
      <c r="B3552" s="61">
        <v>444949405</v>
      </c>
      <c r="C3552" s="62" t="s">
        <v>36</v>
      </c>
      <c r="D3552" s="62" t="s">
        <v>37</v>
      </c>
      <c r="E3552" s="62" t="s">
        <v>45</v>
      </c>
      <c r="F3552" s="62" t="s">
        <v>119</v>
      </c>
      <c r="G3552" s="63">
        <v>3691.16</v>
      </c>
      <c r="H3552" s="61">
        <v>444159549</v>
      </c>
      <c r="I3552" s="63">
        <v>0</v>
      </c>
      <c r="J3552" s="63">
        <v>0</v>
      </c>
      <c r="K3552" s="63">
        <v>0</v>
      </c>
      <c r="L3552" s="63">
        <v>0</v>
      </c>
      <c r="M3552" s="63">
        <v>9800.4599999999991</v>
      </c>
      <c r="N3552" s="62" t="s">
        <v>108</v>
      </c>
      <c r="O3552" s="14">
        <f t="shared" si="315"/>
        <v>45922.267812500002</v>
      </c>
      <c r="P3552" s="19">
        <f t="shared" si="316"/>
        <v>45922.476145833338</v>
      </c>
      <c r="Q3552" s="20" t="str">
        <f t="shared" si="317"/>
        <v>22/09/2025</v>
      </c>
      <c r="R3552" s="13" t="str">
        <f t="shared" si="318"/>
        <v>11</v>
      </c>
      <c r="S3552" s="13" t="str">
        <f t="shared" si="319"/>
        <v>Mon</v>
      </c>
    </row>
    <row r="3553" spans="1:19" x14ac:dyDescent="0.25">
      <c r="A3553" s="56">
        <v>45922.267812500002</v>
      </c>
      <c r="B3553" s="57">
        <v>444949406</v>
      </c>
      <c r="C3553" s="58" t="s">
        <v>36</v>
      </c>
      <c r="D3553" s="58" t="s">
        <v>37</v>
      </c>
      <c r="E3553" s="58" t="s">
        <v>45</v>
      </c>
      <c r="F3553" s="58" t="s">
        <v>119</v>
      </c>
      <c r="G3553" s="59">
        <v>3691.17</v>
      </c>
      <c r="H3553" s="57">
        <v>444159550</v>
      </c>
      <c r="I3553" s="59">
        <v>0</v>
      </c>
      <c r="J3553" s="59">
        <v>0</v>
      </c>
      <c r="K3553" s="59">
        <v>0</v>
      </c>
      <c r="L3553" s="59">
        <v>0</v>
      </c>
      <c r="M3553" s="59">
        <v>9800.4599999999991</v>
      </c>
      <c r="N3553" s="58" t="s">
        <v>113</v>
      </c>
      <c r="O3553" s="14">
        <f t="shared" si="315"/>
        <v>45922.267812500002</v>
      </c>
      <c r="P3553" s="19">
        <f t="shared" si="316"/>
        <v>45922.476145833338</v>
      </c>
      <c r="Q3553" s="20" t="str">
        <f t="shared" si="317"/>
        <v>22/09/2025</v>
      </c>
      <c r="R3553" s="13" t="str">
        <f t="shared" si="318"/>
        <v>11</v>
      </c>
      <c r="S3553" s="13" t="str">
        <f t="shared" si="319"/>
        <v>Mon</v>
      </c>
    </row>
    <row r="3554" spans="1:19" x14ac:dyDescent="0.25">
      <c r="A3554" s="60">
        <v>45922.268645833334</v>
      </c>
      <c r="B3554" s="61">
        <v>444949644</v>
      </c>
      <c r="C3554" s="62" t="s">
        <v>36</v>
      </c>
      <c r="D3554" s="62" t="s">
        <v>38</v>
      </c>
      <c r="E3554" s="62" t="s">
        <v>46</v>
      </c>
      <c r="F3554" s="62" t="s">
        <v>119</v>
      </c>
      <c r="G3554" s="63">
        <v>3692.3</v>
      </c>
      <c r="H3554" s="61">
        <v>444159779</v>
      </c>
      <c r="I3554" s="63">
        <v>0</v>
      </c>
      <c r="J3554" s="63">
        <v>0</v>
      </c>
      <c r="K3554" s="63">
        <v>0</v>
      </c>
      <c r="L3554" s="63">
        <v>1.67</v>
      </c>
      <c r="M3554" s="63">
        <v>9802.1299999999992</v>
      </c>
      <c r="N3554" s="62" t="s">
        <v>2407</v>
      </c>
      <c r="O3554" s="14">
        <f t="shared" si="315"/>
        <v>45922.268645833334</v>
      </c>
      <c r="P3554" s="19">
        <f t="shared" si="316"/>
        <v>45922.476979166669</v>
      </c>
      <c r="Q3554" s="20" t="str">
        <f t="shared" si="317"/>
        <v>22/09/2025</v>
      </c>
      <c r="R3554" s="13" t="str">
        <f t="shared" si="318"/>
        <v>11</v>
      </c>
      <c r="S3554" s="13" t="str">
        <f t="shared" si="319"/>
        <v>Mon</v>
      </c>
    </row>
    <row r="3555" spans="1:19" x14ac:dyDescent="0.25">
      <c r="A3555" s="56">
        <v>45922.268645833334</v>
      </c>
      <c r="B3555" s="57">
        <v>444949646</v>
      </c>
      <c r="C3555" s="58" t="s">
        <v>36</v>
      </c>
      <c r="D3555" s="58" t="s">
        <v>38</v>
      </c>
      <c r="E3555" s="58" t="s">
        <v>46</v>
      </c>
      <c r="F3555" s="58" t="s">
        <v>119</v>
      </c>
      <c r="G3555" s="59">
        <v>3692.3</v>
      </c>
      <c r="H3555" s="57">
        <v>444159780</v>
      </c>
      <c r="I3555" s="59">
        <v>0</v>
      </c>
      <c r="J3555" s="59">
        <v>0</v>
      </c>
      <c r="K3555" s="59">
        <v>0</v>
      </c>
      <c r="L3555" s="59">
        <v>1.67</v>
      </c>
      <c r="M3555" s="59">
        <v>9803.7999999999993</v>
      </c>
      <c r="N3555" s="58" t="s">
        <v>2407</v>
      </c>
      <c r="O3555" s="14">
        <f t="shared" si="315"/>
        <v>45922.268645833334</v>
      </c>
      <c r="P3555" s="19">
        <f t="shared" si="316"/>
        <v>45922.476979166669</v>
      </c>
      <c r="Q3555" s="20" t="str">
        <f t="shared" si="317"/>
        <v>22/09/2025</v>
      </c>
      <c r="R3555" s="13" t="str">
        <f t="shared" si="318"/>
        <v>11</v>
      </c>
      <c r="S3555" s="13" t="str">
        <f t="shared" si="319"/>
        <v>Mon</v>
      </c>
    </row>
    <row r="3556" spans="1:19" x14ac:dyDescent="0.25">
      <c r="A3556" s="60">
        <v>45922.268645833334</v>
      </c>
      <c r="B3556" s="61">
        <v>444949647</v>
      </c>
      <c r="C3556" s="62" t="s">
        <v>36</v>
      </c>
      <c r="D3556" s="62" t="s">
        <v>38</v>
      </c>
      <c r="E3556" s="62" t="s">
        <v>46</v>
      </c>
      <c r="F3556" s="62" t="s">
        <v>119</v>
      </c>
      <c r="G3556" s="63">
        <v>3692.3</v>
      </c>
      <c r="H3556" s="61">
        <v>444159782</v>
      </c>
      <c r="I3556" s="63">
        <v>0</v>
      </c>
      <c r="J3556" s="63">
        <v>0</v>
      </c>
      <c r="K3556" s="63">
        <v>0</v>
      </c>
      <c r="L3556" s="63">
        <v>1.65</v>
      </c>
      <c r="M3556" s="63">
        <v>9805.4500000000007</v>
      </c>
      <c r="N3556" s="62" t="s">
        <v>2407</v>
      </c>
      <c r="O3556" s="14">
        <f t="shared" si="315"/>
        <v>45922.268645833334</v>
      </c>
      <c r="P3556" s="19">
        <f t="shared" si="316"/>
        <v>45922.476979166669</v>
      </c>
      <c r="Q3556" s="20" t="str">
        <f t="shared" si="317"/>
        <v>22/09/2025</v>
      </c>
      <c r="R3556" s="13" t="str">
        <f t="shared" si="318"/>
        <v>11</v>
      </c>
      <c r="S3556" s="13" t="str">
        <f t="shared" si="319"/>
        <v>Mon</v>
      </c>
    </row>
    <row r="3557" spans="1:19" x14ac:dyDescent="0.25">
      <c r="A3557" s="56">
        <v>45922.268645833334</v>
      </c>
      <c r="B3557" s="57">
        <v>444949648</v>
      </c>
      <c r="C3557" s="58" t="s">
        <v>36</v>
      </c>
      <c r="D3557" s="58" t="s">
        <v>38</v>
      </c>
      <c r="E3557" s="58" t="s">
        <v>46</v>
      </c>
      <c r="F3557" s="58" t="s">
        <v>119</v>
      </c>
      <c r="G3557" s="59">
        <v>3692.3</v>
      </c>
      <c r="H3557" s="57">
        <v>444159784</v>
      </c>
      <c r="I3557" s="59">
        <v>0</v>
      </c>
      <c r="J3557" s="59">
        <v>0</v>
      </c>
      <c r="K3557" s="59">
        <v>0</v>
      </c>
      <c r="L3557" s="59">
        <v>1.65</v>
      </c>
      <c r="M3557" s="59">
        <v>9807.1</v>
      </c>
      <c r="N3557" s="58" t="s">
        <v>2407</v>
      </c>
      <c r="O3557" s="14">
        <f t="shared" si="315"/>
        <v>45922.268645833334</v>
      </c>
      <c r="P3557" s="19">
        <f t="shared" si="316"/>
        <v>45922.476979166669</v>
      </c>
      <c r="Q3557" s="20" t="str">
        <f t="shared" si="317"/>
        <v>22/09/2025</v>
      </c>
      <c r="R3557" s="13" t="str">
        <f t="shared" si="318"/>
        <v>11</v>
      </c>
      <c r="S3557" s="13" t="str">
        <f t="shared" si="319"/>
        <v>Mon</v>
      </c>
    </row>
    <row r="3558" spans="1:19" x14ac:dyDescent="0.25">
      <c r="A3558" s="60">
        <v>45922.269652777781</v>
      </c>
      <c r="B3558" s="61">
        <v>444949914</v>
      </c>
      <c r="C3558" s="62" t="s">
        <v>36</v>
      </c>
      <c r="D3558" s="62" t="s">
        <v>37</v>
      </c>
      <c r="E3558" s="62" t="s">
        <v>45</v>
      </c>
      <c r="F3558" s="62" t="s">
        <v>119</v>
      </c>
      <c r="G3558" s="63">
        <v>3691.79</v>
      </c>
      <c r="H3558" s="61">
        <v>444160041</v>
      </c>
      <c r="I3558" s="63">
        <v>0</v>
      </c>
      <c r="J3558" s="63">
        <v>0</v>
      </c>
      <c r="K3558" s="63">
        <v>0</v>
      </c>
      <c r="L3558" s="63">
        <v>0</v>
      </c>
      <c r="M3558" s="63">
        <v>9807.1</v>
      </c>
      <c r="N3558" s="62" t="s">
        <v>2056</v>
      </c>
      <c r="O3558" s="14">
        <f t="shared" si="315"/>
        <v>45922.269652777781</v>
      </c>
      <c r="P3558" s="19">
        <f t="shared" si="316"/>
        <v>45922.477986111116</v>
      </c>
      <c r="Q3558" s="20" t="str">
        <f t="shared" si="317"/>
        <v>22/09/2025</v>
      </c>
      <c r="R3558" s="13" t="str">
        <f t="shared" si="318"/>
        <v>11</v>
      </c>
      <c r="S3558" s="13" t="str">
        <f t="shared" si="319"/>
        <v>Mon</v>
      </c>
    </row>
    <row r="3559" spans="1:19" x14ac:dyDescent="0.25">
      <c r="A3559" s="56">
        <v>45922.26966435185</v>
      </c>
      <c r="B3559" s="57">
        <v>444949916</v>
      </c>
      <c r="C3559" s="58" t="s">
        <v>36</v>
      </c>
      <c r="D3559" s="58" t="s">
        <v>37</v>
      </c>
      <c r="E3559" s="58" t="s">
        <v>45</v>
      </c>
      <c r="F3559" s="58" t="s">
        <v>119</v>
      </c>
      <c r="G3559" s="59">
        <v>3691.79</v>
      </c>
      <c r="H3559" s="57">
        <v>444160043</v>
      </c>
      <c r="I3559" s="59">
        <v>0</v>
      </c>
      <c r="J3559" s="59">
        <v>0</v>
      </c>
      <c r="K3559" s="59">
        <v>0</v>
      </c>
      <c r="L3559" s="59">
        <v>0</v>
      </c>
      <c r="M3559" s="59">
        <v>9807.1</v>
      </c>
      <c r="N3559" s="58" t="s">
        <v>107</v>
      </c>
      <c r="O3559" s="14">
        <f t="shared" si="315"/>
        <v>45922.26966435185</v>
      </c>
      <c r="P3559" s="19">
        <f t="shared" si="316"/>
        <v>45922.477997685186</v>
      </c>
      <c r="Q3559" s="20" t="str">
        <f t="shared" si="317"/>
        <v>22/09/2025</v>
      </c>
      <c r="R3559" s="13" t="str">
        <f t="shared" si="318"/>
        <v>11</v>
      </c>
      <c r="S3559" s="13" t="str">
        <f t="shared" si="319"/>
        <v>Mon</v>
      </c>
    </row>
    <row r="3560" spans="1:19" x14ac:dyDescent="0.25">
      <c r="A3560" s="60">
        <v>45922.26966435185</v>
      </c>
      <c r="B3560" s="61">
        <v>444949917</v>
      </c>
      <c r="C3560" s="62" t="s">
        <v>36</v>
      </c>
      <c r="D3560" s="62" t="s">
        <v>37</v>
      </c>
      <c r="E3560" s="62" t="s">
        <v>45</v>
      </c>
      <c r="F3560" s="62" t="s">
        <v>119</v>
      </c>
      <c r="G3560" s="63">
        <v>3691.79</v>
      </c>
      <c r="H3560" s="61">
        <v>444160044</v>
      </c>
      <c r="I3560" s="63">
        <v>0</v>
      </c>
      <c r="J3560" s="63">
        <v>0</v>
      </c>
      <c r="K3560" s="63">
        <v>0</v>
      </c>
      <c r="L3560" s="63">
        <v>0</v>
      </c>
      <c r="M3560" s="63">
        <v>9807.1</v>
      </c>
      <c r="N3560" s="62" t="s">
        <v>77</v>
      </c>
      <c r="O3560" s="14">
        <f t="shared" si="315"/>
        <v>45922.26966435185</v>
      </c>
      <c r="P3560" s="19">
        <f t="shared" si="316"/>
        <v>45922.477997685186</v>
      </c>
      <c r="Q3560" s="20" t="str">
        <f t="shared" si="317"/>
        <v>22/09/2025</v>
      </c>
      <c r="R3560" s="13" t="str">
        <f t="shared" si="318"/>
        <v>11</v>
      </c>
      <c r="S3560" s="13" t="str">
        <f t="shared" si="319"/>
        <v>Mon</v>
      </c>
    </row>
    <row r="3561" spans="1:19" x14ac:dyDescent="0.25">
      <c r="A3561" s="56">
        <v>45922.26966435185</v>
      </c>
      <c r="B3561" s="57">
        <v>444949918</v>
      </c>
      <c r="C3561" s="58" t="s">
        <v>36</v>
      </c>
      <c r="D3561" s="58" t="s">
        <v>37</v>
      </c>
      <c r="E3561" s="58" t="s">
        <v>45</v>
      </c>
      <c r="F3561" s="58" t="s">
        <v>119</v>
      </c>
      <c r="G3561" s="59">
        <v>3691.79</v>
      </c>
      <c r="H3561" s="57">
        <v>444160045</v>
      </c>
      <c r="I3561" s="59">
        <v>0</v>
      </c>
      <c r="J3561" s="59">
        <v>0</v>
      </c>
      <c r="K3561" s="59">
        <v>0</v>
      </c>
      <c r="L3561" s="59">
        <v>0</v>
      </c>
      <c r="M3561" s="59">
        <v>9807.1</v>
      </c>
      <c r="N3561" s="58" t="s">
        <v>1971</v>
      </c>
      <c r="O3561" s="14">
        <f t="shared" si="315"/>
        <v>45922.26966435185</v>
      </c>
      <c r="P3561" s="19">
        <f t="shared" si="316"/>
        <v>45922.477997685186</v>
      </c>
      <c r="Q3561" s="20" t="str">
        <f t="shared" si="317"/>
        <v>22/09/2025</v>
      </c>
      <c r="R3561" s="13" t="str">
        <f t="shared" si="318"/>
        <v>11</v>
      </c>
      <c r="S3561" s="13" t="str">
        <f t="shared" si="319"/>
        <v>Mon</v>
      </c>
    </row>
    <row r="3562" spans="1:19" x14ac:dyDescent="0.25">
      <c r="A3562" s="60">
        <v>45922.270497685182</v>
      </c>
      <c r="B3562" s="61">
        <v>444950358</v>
      </c>
      <c r="C3562" s="62" t="s">
        <v>36</v>
      </c>
      <c r="D3562" s="62" t="s">
        <v>38</v>
      </c>
      <c r="E3562" s="62" t="s">
        <v>46</v>
      </c>
      <c r="F3562" s="62" t="s">
        <v>119</v>
      </c>
      <c r="G3562" s="63">
        <v>3691.17</v>
      </c>
      <c r="H3562" s="61">
        <v>444160475</v>
      </c>
      <c r="I3562" s="63">
        <v>0</v>
      </c>
      <c r="J3562" s="63">
        <v>0</v>
      </c>
      <c r="K3562" s="63">
        <v>0</v>
      </c>
      <c r="L3562" s="63">
        <v>1.49</v>
      </c>
      <c r="M3562" s="63">
        <v>9808.59</v>
      </c>
      <c r="N3562" s="62" t="s">
        <v>2374</v>
      </c>
      <c r="O3562" s="14">
        <f t="shared" si="315"/>
        <v>45922.270497685182</v>
      </c>
      <c r="P3562" s="19">
        <f t="shared" si="316"/>
        <v>45922.478831018518</v>
      </c>
      <c r="Q3562" s="20" t="str">
        <f t="shared" si="317"/>
        <v>22/09/2025</v>
      </c>
      <c r="R3562" s="13" t="str">
        <f t="shared" si="318"/>
        <v>11</v>
      </c>
      <c r="S3562" s="13" t="str">
        <f t="shared" si="319"/>
        <v>Mon</v>
      </c>
    </row>
    <row r="3563" spans="1:19" x14ac:dyDescent="0.25">
      <c r="A3563" s="56">
        <v>45922.270497685182</v>
      </c>
      <c r="B3563" s="57">
        <v>444950359</v>
      </c>
      <c r="C3563" s="58" t="s">
        <v>36</v>
      </c>
      <c r="D3563" s="58" t="s">
        <v>38</v>
      </c>
      <c r="E3563" s="58" t="s">
        <v>46</v>
      </c>
      <c r="F3563" s="58" t="s">
        <v>119</v>
      </c>
      <c r="G3563" s="59">
        <v>3691.17</v>
      </c>
      <c r="H3563" s="57">
        <v>444160476</v>
      </c>
      <c r="I3563" s="59">
        <v>0</v>
      </c>
      <c r="J3563" s="59">
        <v>0</v>
      </c>
      <c r="K3563" s="59">
        <v>0</v>
      </c>
      <c r="L3563" s="59">
        <v>0.97</v>
      </c>
      <c r="M3563" s="59">
        <v>9809.56</v>
      </c>
      <c r="N3563" s="58" t="s">
        <v>2374</v>
      </c>
      <c r="O3563" s="14">
        <f t="shared" si="315"/>
        <v>45922.270497685182</v>
      </c>
      <c r="P3563" s="19">
        <f t="shared" si="316"/>
        <v>45922.478831018518</v>
      </c>
      <c r="Q3563" s="20" t="str">
        <f t="shared" si="317"/>
        <v>22/09/2025</v>
      </c>
      <c r="R3563" s="13" t="str">
        <f t="shared" si="318"/>
        <v>11</v>
      </c>
      <c r="S3563" s="13" t="str">
        <f t="shared" si="319"/>
        <v>Mon</v>
      </c>
    </row>
    <row r="3564" spans="1:19" x14ac:dyDescent="0.25">
      <c r="A3564" s="60">
        <v>45922.270497685182</v>
      </c>
      <c r="B3564" s="61">
        <v>444950360</v>
      </c>
      <c r="C3564" s="62" t="s">
        <v>36</v>
      </c>
      <c r="D3564" s="62" t="s">
        <v>38</v>
      </c>
      <c r="E3564" s="62" t="s">
        <v>46</v>
      </c>
      <c r="F3564" s="62" t="s">
        <v>119</v>
      </c>
      <c r="G3564" s="63">
        <v>3691.17</v>
      </c>
      <c r="H3564" s="61">
        <v>444160477</v>
      </c>
      <c r="I3564" s="63">
        <v>0</v>
      </c>
      <c r="J3564" s="63">
        <v>0</v>
      </c>
      <c r="K3564" s="63">
        <v>0</v>
      </c>
      <c r="L3564" s="63">
        <v>0.93</v>
      </c>
      <c r="M3564" s="63">
        <v>9810.49</v>
      </c>
      <c r="N3564" s="62" t="s">
        <v>2374</v>
      </c>
      <c r="O3564" s="14">
        <f t="shared" ref="O3564:O3627" si="320">A3564</f>
        <v>45922.270497685182</v>
      </c>
      <c r="P3564" s="19">
        <f t="shared" ref="P3564:P3627" si="321">O3564+(5/24)</f>
        <v>45922.478831018518</v>
      </c>
      <c r="Q3564" s="20" t="str">
        <f t="shared" ref="Q3564:Q3627" si="322">TEXT(P3564,"dd/mm/yyyy")</f>
        <v>22/09/2025</v>
      </c>
      <c r="R3564" s="13" t="str">
        <f t="shared" ref="R3564:R3627" si="323">TEXT(P3564,"hh")</f>
        <v>11</v>
      </c>
      <c r="S3564" s="13" t="str">
        <f t="shared" ref="S3564:S3627" si="324">TEXT(P3564,"ddd")</f>
        <v>Mon</v>
      </c>
    </row>
    <row r="3565" spans="1:19" x14ac:dyDescent="0.25">
      <c r="A3565" s="56">
        <v>45922.270497685182</v>
      </c>
      <c r="B3565" s="57">
        <v>444950361</v>
      </c>
      <c r="C3565" s="58" t="s">
        <v>36</v>
      </c>
      <c r="D3565" s="58" t="s">
        <v>38</v>
      </c>
      <c r="E3565" s="58" t="s">
        <v>46</v>
      </c>
      <c r="F3565" s="58" t="s">
        <v>119</v>
      </c>
      <c r="G3565" s="59">
        <v>3691.17</v>
      </c>
      <c r="H3565" s="57">
        <v>444160478</v>
      </c>
      <c r="I3565" s="59">
        <v>0</v>
      </c>
      <c r="J3565" s="59">
        <v>0</v>
      </c>
      <c r="K3565" s="59">
        <v>0</v>
      </c>
      <c r="L3565" s="59">
        <v>1.01</v>
      </c>
      <c r="M3565" s="59">
        <v>9811.5</v>
      </c>
      <c r="N3565" s="58" t="s">
        <v>2374</v>
      </c>
      <c r="O3565" s="14">
        <f t="shared" si="320"/>
        <v>45922.270497685182</v>
      </c>
      <c r="P3565" s="19">
        <f t="shared" si="321"/>
        <v>45922.478831018518</v>
      </c>
      <c r="Q3565" s="20" t="str">
        <f t="shared" si="322"/>
        <v>22/09/2025</v>
      </c>
      <c r="R3565" s="13" t="str">
        <f t="shared" si="323"/>
        <v>11</v>
      </c>
      <c r="S3565" s="13" t="str">
        <f t="shared" si="324"/>
        <v>Mon</v>
      </c>
    </row>
    <row r="3566" spans="1:19" x14ac:dyDescent="0.25">
      <c r="A3566" s="60">
        <v>45922.270578703705</v>
      </c>
      <c r="B3566" s="61">
        <v>444950406</v>
      </c>
      <c r="C3566" s="62" t="s">
        <v>36</v>
      </c>
      <c r="D3566" s="62" t="s">
        <v>37</v>
      </c>
      <c r="E3566" s="62" t="s">
        <v>45</v>
      </c>
      <c r="F3566" s="62" t="s">
        <v>119</v>
      </c>
      <c r="G3566" s="63">
        <v>3691.81</v>
      </c>
      <c r="H3566" s="61">
        <v>444160523</v>
      </c>
      <c r="I3566" s="63">
        <v>0</v>
      </c>
      <c r="J3566" s="63">
        <v>0</v>
      </c>
      <c r="K3566" s="63">
        <v>0</v>
      </c>
      <c r="L3566" s="63">
        <v>0</v>
      </c>
      <c r="M3566" s="63">
        <v>9811.5</v>
      </c>
      <c r="N3566" s="62" t="s">
        <v>47</v>
      </c>
      <c r="O3566" s="14">
        <f t="shared" si="320"/>
        <v>45922.270578703705</v>
      </c>
      <c r="P3566" s="19">
        <f t="shared" si="321"/>
        <v>45922.478912037041</v>
      </c>
      <c r="Q3566" s="20" t="str">
        <f t="shared" si="322"/>
        <v>22/09/2025</v>
      </c>
      <c r="R3566" s="13" t="str">
        <f t="shared" si="323"/>
        <v>11</v>
      </c>
      <c r="S3566" s="13" t="str">
        <f t="shared" si="324"/>
        <v>Mon</v>
      </c>
    </row>
    <row r="3567" spans="1:19" x14ac:dyDescent="0.25">
      <c r="A3567" s="56">
        <v>45922.270590277774</v>
      </c>
      <c r="B3567" s="57">
        <v>444950408</v>
      </c>
      <c r="C3567" s="58" t="s">
        <v>36</v>
      </c>
      <c r="D3567" s="58" t="s">
        <v>37</v>
      </c>
      <c r="E3567" s="58" t="s">
        <v>45</v>
      </c>
      <c r="F3567" s="58" t="s">
        <v>119</v>
      </c>
      <c r="G3567" s="59">
        <v>3691.81</v>
      </c>
      <c r="H3567" s="57">
        <v>444160525</v>
      </c>
      <c r="I3567" s="59">
        <v>0</v>
      </c>
      <c r="J3567" s="59">
        <v>0</v>
      </c>
      <c r="K3567" s="59">
        <v>0</v>
      </c>
      <c r="L3567" s="59">
        <v>0</v>
      </c>
      <c r="M3567" s="59">
        <v>9811.5</v>
      </c>
      <c r="N3567" s="58" t="s">
        <v>48</v>
      </c>
      <c r="O3567" s="14">
        <f t="shared" si="320"/>
        <v>45922.270590277774</v>
      </c>
      <c r="P3567" s="19">
        <f t="shared" si="321"/>
        <v>45922.47892361111</v>
      </c>
      <c r="Q3567" s="20" t="str">
        <f t="shared" si="322"/>
        <v>22/09/2025</v>
      </c>
      <c r="R3567" s="13" t="str">
        <f t="shared" si="323"/>
        <v>11</v>
      </c>
      <c r="S3567" s="13" t="str">
        <f t="shared" si="324"/>
        <v>Mon</v>
      </c>
    </row>
    <row r="3568" spans="1:19" x14ac:dyDescent="0.25">
      <c r="A3568" s="60">
        <v>45922.270590277774</v>
      </c>
      <c r="B3568" s="61">
        <v>444950409</v>
      </c>
      <c r="C3568" s="62" t="s">
        <v>36</v>
      </c>
      <c r="D3568" s="62" t="s">
        <v>37</v>
      </c>
      <c r="E3568" s="62" t="s">
        <v>45</v>
      </c>
      <c r="F3568" s="62" t="s">
        <v>119</v>
      </c>
      <c r="G3568" s="63">
        <v>3691.81</v>
      </c>
      <c r="H3568" s="61">
        <v>444160526</v>
      </c>
      <c r="I3568" s="63">
        <v>0</v>
      </c>
      <c r="J3568" s="63">
        <v>0</v>
      </c>
      <c r="K3568" s="63">
        <v>0</v>
      </c>
      <c r="L3568" s="63">
        <v>0</v>
      </c>
      <c r="M3568" s="63">
        <v>9811.5</v>
      </c>
      <c r="N3568" s="62" t="s">
        <v>2055</v>
      </c>
      <c r="O3568" s="14">
        <f t="shared" si="320"/>
        <v>45922.270590277774</v>
      </c>
      <c r="P3568" s="19">
        <f t="shared" si="321"/>
        <v>45922.47892361111</v>
      </c>
      <c r="Q3568" s="20" t="str">
        <f t="shared" si="322"/>
        <v>22/09/2025</v>
      </c>
      <c r="R3568" s="13" t="str">
        <f t="shared" si="323"/>
        <v>11</v>
      </c>
      <c r="S3568" s="13" t="str">
        <f t="shared" si="324"/>
        <v>Mon</v>
      </c>
    </row>
    <row r="3569" spans="1:19" x14ac:dyDescent="0.25">
      <c r="A3569" s="56">
        <v>45922.270590277774</v>
      </c>
      <c r="B3569" s="57">
        <v>444950410</v>
      </c>
      <c r="C3569" s="58" t="s">
        <v>36</v>
      </c>
      <c r="D3569" s="58" t="s">
        <v>37</v>
      </c>
      <c r="E3569" s="58" t="s">
        <v>45</v>
      </c>
      <c r="F3569" s="58" t="s">
        <v>119</v>
      </c>
      <c r="G3569" s="59">
        <v>3691.81</v>
      </c>
      <c r="H3569" s="57">
        <v>444160527</v>
      </c>
      <c r="I3569" s="59">
        <v>0</v>
      </c>
      <c r="J3569" s="59">
        <v>0</v>
      </c>
      <c r="K3569" s="59">
        <v>0</v>
      </c>
      <c r="L3569" s="59">
        <v>0</v>
      </c>
      <c r="M3569" s="59">
        <v>9811.5</v>
      </c>
      <c r="N3569" s="58" t="s">
        <v>52</v>
      </c>
      <c r="O3569" s="14">
        <f t="shared" si="320"/>
        <v>45922.270590277774</v>
      </c>
      <c r="P3569" s="19">
        <f t="shared" si="321"/>
        <v>45922.47892361111</v>
      </c>
      <c r="Q3569" s="20" t="str">
        <f t="shared" si="322"/>
        <v>22/09/2025</v>
      </c>
      <c r="R3569" s="13" t="str">
        <f t="shared" si="323"/>
        <v>11</v>
      </c>
      <c r="S3569" s="13" t="str">
        <f t="shared" si="324"/>
        <v>Mon</v>
      </c>
    </row>
    <row r="3570" spans="1:19" x14ac:dyDescent="0.25">
      <c r="A3570" s="60">
        <v>45922.271157407406</v>
      </c>
      <c r="B3570" s="61">
        <v>444950520</v>
      </c>
      <c r="C3570" s="62" t="s">
        <v>36</v>
      </c>
      <c r="D3570" s="62" t="s">
        <v>37</v>
      </c>
      <c r="E3570" s="62" t="s">
        <v>45</v>
      </c>
      <c r="F3570" s="62" t="s">
        <v>119</v>
      </c>
      <c r="G3570" s="63">
        <v>3691.53</v>
      </c>
      <c r="H3570" s="61">
        <v>444160636</v>
      </c>
      <c r="I3570" s="63">
        <v>0</v>
      </c>
      <c r="J3570" s="63">
        <v>0</v>
      </c>
      <c r="K3570" s="63">
        <v>0</v>
      </c>
      <c r="L3570" s="63">
        <v>0</v>
      </c>
      <c r="M3570" s="63">
        <v>9811.5</v>
      </c>
      <c r="N3570" s="62" t="s">
        <v>106</v>
      </c>
      <c r="O3570" s="14">
        <f t="shared" si="320"/>
        <v>45922.271157407406</v>
      </c>
      <c r="P3570" s="19">
        <f t="shared" si="321"/>
        <v>45922.479490740741</v>
      </c>
      <c r="Q3570" s="20" t="str">
        <f t="shared" si="322"/>
        <v>22/09/2025</v>
      </c>
      <c r="R3570" s="13" t="str">
        <f t="shared" si="323"/>
        <v>11</v>
      </c>
      <c r="S3570" s="13" t="str">
        <f t="shared" si="324"/>
        <v>Mon</v>
      </c>
    </row>
    <row r="3571" spans="1:19" x14ac:dyDescent="0.25">
      <c r="A3571" s="56">
        <v>45922.276388888888</v>
      </c>
      <c r="B3571" s="57">
        <v>444951819</v>
      </c>
      <c r="C3571" s="58" t="s">
        <v>36</v>
      </c>
      <c r="D3571" s="58" t="s">
        <v>38</v>
      </c>
      <c r="E3571" s="58" t="s">
        <v>46</v>
      </c>
      <c r="F3571" s="58" t="s">
        <v>119</v>
      </c>
      <c r="G3571" s="59">
        <v>3692.76</v>
      </c>
      <c r="H3571" s="57">
        <v>444161903</v>
      </c>
      <c r="I3571" s="59">
        <v>0</v>
      </c>
      <c r="J3571" s="59">
        <v>0</v>
      </c>
      <c r="K3571" s="59">
        <v>0</v>
      </c>
      <c r="L3571" s="59">
        <v>1.6</v>
      </c>
      <c r="M3571" s="59">
        <v>9813.1</v>
      </c>
      <c r="N3571" s="58" t="s">
        <v>2408</v>
      </c>
      <c r="O3571" s="14">
        <f t="shared" si="320"/>
        <v>45922.276388888888</v>
      </c>
      <c r="P3571" s="19">
        <f t="shared" si="321"/>
        <v>45922.484722222223</v>
      </c>
      <c r="Q3571" s="20" t="str">
        <f t="shared" si="322"/>
        <v>22/09/2025</v>
      </c>
      <c r="R3571" s="13" t="str">
        <f t="shared" si="323"/>
        <v>11</v>
      </c>
      <c r="S3571" s="13" t="str">
        <f t="shared" si="324"/>
        <v>Mon</v>
      </c>
    </row>
    <row r="3572" spans="1:19" x14ac:dyDescent="0.25">
      <c r="A3572" s="60">
        <v>45922.276504629626</v>
      </c>
      <c r="B3572" s="61">
        <v>444952044</v>
      </c>
      <c r="C3572" s="62" t="s">
        <v>36</v>
      </c>
      <c r="D3572" s="62" t="s">
        <v>38</v>
      </c>
      <c r="E3572" s="62" t="s">
        <v>46</v>
      </c>
      <c r="F3572" s="62" t="s">
        <v>119</v>
      </c>
      <c r="G3572" s="63">
        <v>3693.32</v>
      </c>
      <c r="H3572" s="61">
        <v>444162127</v>
      </c>
      <c r="I3572" s="63">
        <v>0</v>
      </c>
      <c r="J3572" s="63">
        <v>0</v>
      </c>
      <c r="K3572" s="63">
        <v>0</v>
      </c>
      <c r="L3572" s="63">
        <v>1.53</v>
      </c>
      <c r="M3572" s="63">
        <v>9814.6299999999992</v>
      </c>
      <c r="N3572" s="62" t="s">
        <v>2409</v>
      </c>
      <c r="O3572" s="14">
        <f t="shared" si="320"/>
        <v>45922.276504629626</v>
      </c>
      <c r="P3572" s="19">
        <f t="shared" si="321"/>
        <v>45922.484837962962</v>
      </c>
      <c r="Q3572" s="20" t="str">
        <f t="shared" si="322"/>
        <v>22/09/2025</v>
      </c>
      <c r="R3572" s="13" t="str">
        <f t="shared" si="323"/>
        <v>11</v>
      </c>
      <c r="S3572" s="13" t="str">
        <f t="shared" si="324"/>
        <v>Mon</v>
      </c>
    </row>
    <row r="3573" spans="1:19" x14ac:dyDescent="0.25">
      <c r="A3573" s="56">
        <v>45922.276504629626</v>
      </c>
      <c r="B3573" s="57">
        <v>444952045</v>
      </c>
      <c r="C3573" s="58" t="s">
        <v>36</v>
      </c>
      <c r="D3573" s="58" t="s">
        <v>38</v>
      </c>
      <c r="E3573" s="58" t="s">
        <v>46</v>
      </c>
      <c r="F3573" s="58" t="s">
        <v>119</v>
      </c>
      <c r="G3573" s="59">
        <v>3693.32</v>
      </c>
      <c r="H3573" s="57">
        <v>444162128</v>
      </c>
      <c r="I3573" s="59">
        <v>0</v>
      </c>
      <c r="J3573" s="59">
        <v>0</v>
      </c>
      <c r="K3573" s="59">
        <v>0</v>
      </c>
      <c r="L3573" s="59">
        <v>1.53</v>
      </c>
      <c r="M3573" s="59">
        <v>9816.16</v>
      </c>
      <c r="N3573" s="58" t="s">
        <v>2409</v>
      </c>
      <c r="O3573" s="14">
        <f t="shared" si="320"/>
        <v>45922.276504629626</v>
      </c>
      <c r="P3573" s="19">
        <f t="shared" si="321"/>
        <v>45922.484837962962</v>
      </c>
      <c r="Q3573" s="20" t="str">
        <f t="shared" si="322"/>
        <v>22/09/2025</v>
      </c>
      <c r="R3573" s="13" t="str">
        <f t="shared" si="323"/>
        <v>11</v>
      </c>
      <c r="S3573" s="13" t="str">
        <f t="shared" si="324"/>
        <v>Mon</v>
      </c>
    </row>
    <row r="3574" spans="1:19" x14ac:dyDescent="0.25">
      <c r="A3574" s="60">
        <v>45922.276504629626</v>
      </c>
      <c r="B3574" s="61">
        <v>444952046</v>
      </c>
      <c r="C3574" s="62" t="s">
        <v>36</v>
      </c>
      <c r="D3574" s="62" t="s">
        <v>38</v>
      </c>
      <c r="E3574" s="62" t="s">
        <v>46</v>
      </c>
      <c r="F3574" s="62" t="s">
        <v>119</v>
      </c>
      <c r="G3574" s="63">
        <v>3693.32</v>
      </c>
      <c r="H3574" s="61">
        <v>444162129</v>
      </c>
      <c r="I3574" s="63">
        <v>0</v>
      </c>
      <c r="J3574" s="63">
        <v>0</v>
      </c>
      <c r="K3574" s="63">
        <v>0</v>
      </c>
      <c r="L3574" s="63">
        <v>1.53</v>
      </c>
      <c r="M3574" s="63">
        <v>9817.69</v>
      </c>
      <c r="N3574" s="62" t="s">
        <v>2409</v>
      </c>
      <c r="O3574" s="14">
        <f t="shared" si="320"/>
        <v>45922.276504629626</v>
      </c>
      <c r="P3574" s="19">
        <f t="shared" si="321"/>
        <v>45922.484837962962</v>
      </c>
      <c r="Q3574" s="20" t="str">
        <f t="shared" si="322"/>
        <v>22/09/2025</v>
      </c>
      <c r="R3574" s="13" t="str">
        <f t="shared" si="323"/>
        <v>11</v>
      </c>
      <c r="S3574" s="13" t="str">
        <f t="shared" si="324"/>
        <v>Mon</v>
      </c>
    </row>
    <row r="3575" spans="1:19" x14ac:dyDescent="0.25">
      <c r="A3575" s="56">
        <v>45922.276504629626</v>
      </c>
      <c r="B3575" s="57">
        <v>444952067</v>
      </c>
      <c r="C3575" s="58" t="s">
        <v>36</v>
      </c>
      <c r="D3575" s="58" t="s">
        <v>38</v>
      </c>
      <c r="E3575" s="58" t="s">
        <v>46</v>
      </c>
      <c r="F3575" s="58" t="s">
        <v>119</v>
      </c>
      <c r="G3575" s="59">
        <v>3693.36</v>
      </c>
      <c r="H3575" s="57">
        <v>444162150</v>
      </c>
      <c r="I3575" s="59">
        <v>0</v>
      </c>
      <c r="J3575" s="59">
        <v>0</v>
      </c>
      <c r="K3575" s="59">
        <v>0</v>
      </c>
      <c r="L3575" s="59">
        <v>2.1800000000000002</v>
      </c>
      <c r="M3575" s="59">
        <v>9819.8700000000008</v>
      </c>
      <c r="N3575" s="58" t="s">
        <v>2410</v>
      </c>
      <c r="O3575" s="14">
        <f t="shared" si="320"/>
        <v>45922.276504629626</v>
      </c>
      <c r="P3575" s="19">
        <f t="shared" si="321"/>
        <v>45922.484837962962</v>
      </c>
      <c r="Q3575" s="20" t="str">
        <f t="shared" si="322"/>
        <v>22/09/2025</v>
      </c>
      <c r="R3575" s="13" t="str">
        <f t="shared" si="323"/>
        <v>11</v>
      </c>
      <c r="S3575" s="13" t="str">
        <f t="shared" si="324"/>
        <v>Mon</v>
      </c>
    </row>
    <row r="3576" spans="1:19" x14ac:dyDescent="0.25">
      <c r="A3576" s="60">
        <v>45922.276504629626</v>
      </c>
      <c r="B3576" s="61">
        <v>444952068</v>
      </c>
      <c r="C3576" s="62" t="s">
        <v>36</v>
      </c>
      <c r="D3576" s="62" t="s">
        <v>38</v>
      </c>
      <c r="E3576" s="62" t="s">
        <v>46</v>
      </c>
      <c r="F3576" s="62" t="s">
        <v>119</v>
      </c>
      <c r="G3576" s="63">
        <v>3693.36</v>
      </c>
      <c r="H3576" s="61">
        <v>444162151</v>
      </c>
      <c r="I3576" s="63">
        <v>0</v>
      </c>
      <c r="J3576" s="63">
        <v>0</v>
      </c>
      <c r="K3576" s="63">
        <v>0</v>
      </c>
      <c r="L3576" s="63">
        <v>1.57</v>
      </c>
      <c r="M3576" s="63">
        <v>9821.44</v>
      </c>
      <c r="N3576" s="62" t="s">
        <v>2411</v>
      </c>
      <c r="O3576" s="14">
        <f t="shared" si="320"/>
        <v>45922.276504629626</v>
      </c>
      <c r="P3576" s="19">
        <f t="shared" si="321"/>
        <v>45922.484837962962</v>
      </c>
      <c r="Q3576" s="20" t="str">
        <f t="shared" si="322"/>
        <v>22/09/2025</v>
      </c>
      <c r="R3576" s="13" t="str">
        <f t="shared" si="323"/>
        <v>11</v>
      </c>
      <c r="S3576" s="13" t="str">
        <f t="shared" si="324"/>
        <v>Mon</v>
      </c>
    </row>
    <row r="3577" spans="1:19" x14ac:dyDescent="0.25">
      <c r="A3577" s="56">
        <v>45922.279166666667</v>
      </c>
      <c r="B3577" s="57">
        <v>444953546</v>
      </c>
      <c r="C3577" s="58" t="s">
        <v>36</v>
      </c>
      <c r="D3577" s="58" t="s">
        <v>38</v>
      </c>
      <c r="E3577" s="58" t="s">
        <v>46</v>
      </c>
      <c r="F3577" s="58" t="s">
        <v>119</v>
      </c>
      <c r="G3577" s="59">
        <v>3693.74</v>
      </c>
      <c r="H3577" s="57">
        <v>444163622</v>
      </c>
      <c r="I3577" s="59">
        <v>0</v>
      </c>
      <c r="J3577" s="59">
        <v>0</v>
      </c>
      <c r="K3577" s="59">
        <v>0</v>
      </c>
      <c r="L3577" s="59">
        <v>2.56</v>
      </c>
      <c r="M3577" s="59">
        <v>9824</v>
      </c>
      <c r="N3577" s="58" t="s">
        <v>2412</v>
      </c>
      <c r="O3577" s="14">
        <f t="shared" si="320"/>
        <v>45922.279166666667</v>
      </c>
      <c r="P3577" s="19">
        <f t="shared" si="321"/>
        <v>45922.487500000003</v>
      </c>
      <c r="Q3577" s="20" t="str">
        <f t="shared" si="322"/>
        <v>22/09/2025</v>
      </c>
      <c r="R3577" s="13" t="str">
        <f t="shared" si="323"/>
        <v>11</v>
      </c>
      <c r="S3577" s="13" t="str">
        <f t="shared" si="324"/>
        <v>Mon</v>
      </c>
    </row>
    <row r="3578" spans="1:19" x14ac:dyDescent="0.25">
      <c r="A3578" s="60">
        <v>45922.27925925926</v>
      </c>
      <c r="B3578" s="61">
        <v>444953589</v>
      </c>
      <c r="C3578" s="62" t="s">
        <v>36</v>
      </c>
      <c r="D3578" s="62" t="s">
        <v>37</v>
      </c>
      <c r="E3578" s="62" t="s">
        <v>45</v>
      </c>
      <c r="F3578" s="62" t="s">
        <v>119</v>
      </c>
      <c r="G3578" s="63">
        <v>3694.25</v>
      </c>
      <c r="H3578" s="61">
        <v>444163666</v>
      </c>
      <c r="I3578" s="63">
        <v>0</v>
      </c>
      <c r="J3578" s="63">
        <v>0</v>
      </c>
      <c r="K3578" s="63">
        <v>0</v>
      </c>
      <c r="L3578" s="63">
        <v>0</v>
      </c>
      <c r="M3578" s="63">
        <v>9824</v>
      </c>
      <c r="N3578" s="62" t="s">
        <v>115</v>
      </c>
      <c r="O3578" s="14">
        <f t="shared" si="320"/>
        <v>45922.27925925926</v>
      </c>
      <c r="P3578" s="19">
        <f t="shared" si="321"/>
        <v>45922.487592592595</v>
      </c>
      <c r="Q3578" s="20" t="str">
        <f t="shared" si="322"/>
        <v>22/09/2025</v>
      </c>
      <c r="R3578" s="13" t="str">
        <f t="shared" si="323"/>
        <v>11</v>
      </c>
      <c r="S3578" s="13" t="str">
        <f t="shared" si="324"/>
        <v>Mon</v>
      </c>
    </row>
    <row r="3579" spans="1:19" x14ac:dyDescent="0.25">
      <c r="A3579" s="56">
        <v>45922.280462962961</v>
      </c>
      <c r="B3579" s="57">
        <v>444953971</v>
      </c>
      <c r="C3579" s="58" t="s">
        <v>36</v>
      </c>
      <c r="D3579" s="58" t="s">
        <v>38</v>
      </c>
      <c r="E3579" s="58" t="s">
        <v>46</v>
      </c>
      <c r="F3579" s="58" t="s">
        <v>119</v>
      </c>
      <c r="G3579" s="59">
        <v>3694.69</v>
      </c>
      <c r="H3579" s="57">
        <v>444164053</v>
      </c>
      <c r="I3579" s="59">
        <v>0</v>
      </c>
      <c r="J3579" s="59">
        <v>0</v>
      </c>
      <c r="K3579" s="59">
        <v>0</v>
      </c>
      <c r="L3579" s="59">
        <v>3.52</v>
      </c>
      <c r="M3579" s="59">
        <v>9827.52</v>
      </c>
      <c r="N3579" s="58" t="s">
        <v>2413</v>
      </c>
      <c r="O3579" s="14">
        <f t="shared" si="320"/>
        <v>45922.280462962961</v>
      </c>
      <c r="P3579" s="19">
        <f t="shared" si="321"/>
        <v>45922.488796296297</v>
      </c>
      <c r="Q3579" s="20" t="str">
        <f t="shared" si="322"/>
        <v>22/09/2025</v>
      </c>
      <c r="R3579" s="13" t="str">
        <f t="shared" si="323"/>
        <v>11</v>
      </c>
      <c r="S3579" s="13" t="str">
        <f t="shared" si="324"/>
        <v>Mon</v>
      </c>
    </row>
    <row r="3580" spans="1:19" x14ac:dyDescent="0.25">
      <c r="A3580" s="60">
        <v>45922.280902777777</v>
      </c>
      <c r="B3580" s="61">
        <v>444954224</v>
      </c>
      <c r="C3580" s="62" t="s">
        <v>36</v>
      </c>
      <c r="D3580" s="62" t="s">
        <v>38</v>
      </c>
      <c r="E3580" s="62" t="s">
        <v>46</v>
      </c>
      <c r="F3580" s="62" t="s">
        <v>119</v>
      </c>
      <c r="G3580" s="63">
        <v>3695.02</v>
      </c>
      <c r="H3580" s="61">
        <v>444164299</v>
      </c>
      <c r="I3580" s="63">
        <v>0</v>
      </c>
      <c r="J3580" s="63">
        <v>0</v>
      </c>
      <c r="K3580" s="63">
        <v>0</v>
      </c>
      <c r="L3580" s="63">
        <v>3.21</v>
      </c>
      <c r="M3580" s="63">
        <v>9830.73</v>
      </c>
      <c r="N3580" s="62" t="s">
        <v>2414</v>
      </c>
      <c r="O3580" s="14">
        <f t="shared" si="320"/>
        <v>45922.280902777777</v>
      </c>
      <c r="P3580" s="19">
        <f t="shared" si="321"/>
        <v>45922.489236111112</v>
      </c>
      <c r="Q3580" s="20" t="str">
        <f t="shared" si="322"/>
        <v>22/09/2025</v>
      </c>
      <c r="R3580" s="13" t="str">
        <f t="shared" si="323"/>
        <v>11</v>
      </c>
      <c r="S3580" s="13" t="str">
        <f t="shared" si="324"/>
        <v>Mon</v>
      </c>
    </row>
    <row r="3581" spans="1:19" x14ac:dyDescent="0.25">
      <c r="A3581" s="56">
        <v>45922.280902777777</v>
      </c>
      <c r="B3581" s="57">
        <v>444954225</v>
      </c>
      <c r="C3581" s="58" t="s">
        <v>36</v>
      </c>
      <c r="D3581" s="58" t="s">
        <v>38</v>
      </c>
      <c r="E3581" s="58" t="s">
        <v>46</v>
      </c>
      <c r="F3581" s="58" t="s">
        <v>119</v>
      </c>
      <c r="G3581" s="59">
        <v>3695.02</v>
      </c>
      <c r="H3581" s="57">
        <v>444164300</v>
      </c>
      <c r="I3581" s="59">
        <v>0</v>
      </c>
      <c r="J3581" s="59">
        <v>0</v>
      </c>
      <c r="K3581" s="59">
        <v>0</v>
      </c>
      <c r="L3581" s="59">
        <v>3.21</v>
      </c>
      <c r="M3581" s="59">
        <v>9833.94</v>
      </c>
      <c r="N3581" s="58" t="s">
        <v>2415</v>
      </c>
      <c r="O3581" s="14">
        <f t="shared" si="320"/>
        <v>45922.280902777777</v>
      </c>
      <c r="P3581" s="19">
        <f t="shared" si="321"/>
        <v>45922.489236111112</v>
      </c>
      <c r="Q3581" s="20" t="str">
        <f t="shared" si="322"/>
        <v>22/09/2025</v>
      </c>
      <c r="R3581" s="13" t="str">
        <f t="shared" si="323"/>
        <v>11</v>
      </c>
      <c r="S3581" s="13" t="str">
        <f t="shared" si="324"/>
        <v>Mon</v>
      </c>
    </row>
    <row r="3582" spans="1:19" x14ac:dyDescent="0.25">
      <c r="A3582" s="60">
        <v>45922.280902777777</v>
      </c>
      <c r="B3582" s="61">
        <v>444954226</v>
      </c>
      <c r="C3582" s="62" t="s">
        <v>36</v>
      </c>
      <c r="D3582" s="62" t="s">
        <v>38</v>
      </c>
      <c r="E3582" s="62" t="s">
        <v>46</v>
      </c>
      <c r="F3582" s="62" t="s">
        <v>119</v>
      </c>
      <c r="G3582" s="63">
        <v>3695.02</v>
      </c>
      <c r="H3582" s="61">
        <v>444164301</v>
      </c>
      <c r="I3582" s="63">
        <v>0</v>
      </c>
      <c r="J3582" s="63">
        <v>0</v>
      </c>
      <c r="K3582" s="63">
        <v>0</v>
      </c>
      <c r="L3582" s="63">
        <v>3.21</v>
      </c>
      <c r="M3582" s="63">
        <v>9837.15</v>
      </c>
      <c r="N3582" s="62" t="s">
        <v>2415</v>
      </c>
      <c r="O3582" s="14">
        <f t="shared" si="320"/>
        <v>45922.280902777777</v>
      </c>
      <c r="P3582" s="19">
        <f t="shared" si="321"/>
        <v>45922.489236111112</v>
      </c>
      <c r="Q3582" s="20" t="str">
        <f t="shared" si="322"/>
        <v>22/09/2025</v>
      </c>
      <c r="R3582" s="13" t="str">
        <f t="shared" si="323"/>
        <v>11</v>
      </c>
      <c r="S3582" s="13" t="str">
        <f t="shared" si="324"/>
        <v>Mon</v>
      </c>
    </row>
    <row r="3583" spans="1:19" x14ac:dyDescent="0.25">
      <c r="A3583" s="56">
        <v>45922.280914351853</v>
      </c>
      <c r="B3583" s="57">
        <v>444954250</v>
      </c>
      <c r="C3583" s="58" t="s">
        <v>36</v>
      </c>
      <c r="D3583" s="58" t="s">
        <v>38</v>
      </c>
      <c r="E3583" s="58" t="s">
        <v>46</v>
      </c>
      <c r="F3583" s="58" t="s">
        <v>119</v>
      </c>
      <c r="G3583" s="59">
        <v>3695.04</v>
      </c>
      <c r="H3583" s="57">
        <v>444164325</v>
      </c>
      <c r="I3583" s="59">
        <v>0</v>
      </c>
      <c r="J3583" s="59">
        <v>0</v>
      </c>
      <c r="K3583" s="59">
        <v>0</v>
      </c>
      <c r="L3583" s="59">
        <v>3.51</v>
      </c>
      <c r="M3583" s="59">
        <v>9840.66</v>
      </c>
      <c r="N3583" s="58" t="s">
        <v>2416</v>
      </c>
      <c r="O3583" s="14">
        <f t="shared" si="320"/>
        <v>45922.280914351853</v>
      </c>
      <c r="P3583" s="19">
        <f t="shared" si="321"/>
        <v>45922.489247685189</v>
      </c>
      <c r="Q3583" s="20" t="str">
        <f t="shared" si="322"/>
        <v>22/09/2025</v>
      </c>
      <c r="R3583" s="13" t="str">
        <f t="shared" si="323"/>
        <v>11</v>
      </c>
      <c r="S3583" s="13" t="str">
        <f t="shared" si="324"/>
        <v>Mon</v>
      </c>
    </row>
    <row r="3584" spans="1:19" x14ac:dyDescent="0.25">
      <c r="A3584" s="60">
        <v>45922.281793981485</v>
      </c>
      <c r="B3584" s="61">
        <v>444954607</v>
      </c>
      <c r="C3584" s="62" t="s">
        <v>36</v>
      </c>
      <c r="D3584" s="62" t="s">
        <v>38</v>
      </c>
      <c r="E3584" s="62" t="s">
        <v>46</v>
      </c>
      <c r="F3584" s="62" t="s">
        <v>119</v>
      </c>
      <c r="G3584" s="63">
        <v>3695.32</v>
      </c>
      <c r="H3584" s="61">
        <v>444164682</v>
      </c>
      <c r="I3584" s="63">
        <v>0</v>
      </c>
      <c r="J3584" s="63">
        <v>0</v>
      </c>
      <c r="K3584" s="63">
        <v>0</v>
      </c>
      <c r="L3584" s="63">
        <v>3.51</v>
      </c>
      <c r="M3584" s="63">
        <v>9844.17</v>
      </c>
      <c r="N3584" s="62" t="s">
        <v>2417</v>
      </c>
      <c r="O3584" s="14">
        <f t="shared" si="320"/>
        <v>45922.281793981485</v>
      </c>
      <c r="P3584" s="19">
        <f t="shared" si="321"/>
        <v>45922.490127314821</v>
      </c>
      <c r="Q3584" s="20" t="str">
        <f t="shared" si="322"/>
        <v>22/09/2025</v>
      </c>
      <c r="R3584" s="13" t="str">
        <f t="shared" si="323"/>
        <v>11</v>
      </c>
      <c r="S3584" s="13" t="str">
        <f t="shared" si="324"/>
        <v>Mon</v>
      </c>
    </row>
    <row r="3585" spans="1:19" x14ac:dyDescent="0.25">
      <c r="A3585" s="56">
        <v>45922.283055555556</v>
      </c>
      <c r="B3585" s="57">
        <v>444955250</v>
      </c>
      <c r="C3585" s="58" t="s">
        <v>36</v>
      </c>
      <c r="D3585" s="58" t="s">
        <v>38</v>
      </c>
      <c r="E3585" s="58" t="s">
        <v>46</v>
      </c>
      <c r="F3585" s="58" t="s">
        <v>119</v>
      </c>
      <c r="G3585" s="59">
        <v>3695.94</v>
      </c>
      <c r="H3585" s="57">
        <v>444165328</v>
      </c>
      <c r="I3585" s="59">
        <v>0</v>
      </c>
      <c r="J3585" s="59">
        <v>0</v>
      </c>
      <c r="K3585" s="59">
        <v>0</v>
      </c>
      <c r="L3585" s="59">
        <v>6.05</v>
      </c>
      <c r="M3585" s="59">
        <v>9850.2199999999993</v>
      </c>
      <c r="N3585" s="58" t="s">
        <v>2418</v>
      </c>
      <c r="O3585" s="14">
        <f t="shared" si="320"/>
        <v>45922.283055555556</v>
      </c>
      <c r="P3585" s="19">
        <f t="shared" si="321"/>
        <v>45922.491388888891</v>
      </c>
      <c r="Q3585" s="20" t="str">
        <f t="shared" si="322"/>
        <v>22/09/2025</v>
      </c>
      <c r="R3585" s="13" t="str">
        <f t="shared" si="323"/>
        <v>11</v>
      </c>
      <c r="S3585" s="13" t="str">
        <f t="shared" si="324"/>
        <v>Mon</v>
      </c>
    </row>
    <row r="3586" spans="1:19" x14ac:dyDescent="0.25">
      <c r="A3586" s="60">
        <v>45922.284201388888</v>
      </c>
      <c r="B3586" s="61">
        <v>444956062</v>
      </c>
      <c r="C3586" s="62" t="s">
        <v>36</v>
      </c>
      <c r="D3586" s="62" t="s">
        <v>38</v>
      </c>
      <c r="E3586" s="62" t="s">
        <v>46</v>
      </c>
      <c r="F3586" s="62" t="s">
        <v>119</v>
      </c>
      <c r="G3586" s="63">
        <v>3695.94</v>
      </c>
      <c r="H3586" s="61">
        <v>444166120</v>
      </c>
      <c r="I3586" s="63">
        <v>0</v>
      </c>
      <c r="J3586" s="63">
        <v>0</v>
      </c>
      <c r="K3586" s="63">
        <v>0</v>
      </c>
      <c r="L3586" s="63">
        <v>5.61</v>
      </c>
      <c r="M3586" s="63">
        <v>9855.83</v>
      </c>
      <c r="N3586" s="62" t="s">
        <v>2419</v>
      </c>
      <c r="O3586" s="14">
        <f t="shared" si="320"/>
        <v>45922.284201388888</v>
      </c>
      <c r="P3586" s="19">
        <f t="shared" si="321"/>
        <v>45922.492534722223</v>
      </c>
      <c r="Q3586" s="20" t="str">
        <f t="shared" si="322"/>
        <v>22/09/2025</v>
      </c>
      <c r="R3586" s="13" t="str">
        <f t="shared" si="323"/>
        <v>11</v>
      </c>
      <c r="S3586" s="13" t="str">
        <f t="shared" si="324"/>
        <v>Mon</v>
      </c>
    </row>
    <row r="3587" spans="1:19" x14ac:dyDescent="0.25">
      <c r="A3587" s="56">
        <v>45922.284201388888</v>
      </c>
      <c r="B3587" s="57">
        <v>444956063</v>
      </c>
      <c r="C3587" s="58" t="s">
        <v>36</v>
      </c>
      <c r="D3587" s="58" t="s">
        <v>38</v>
      </c>
      <c r="E3587" s="58" t="s">
        <v>46</v>
      </c>
      <c r="F3587" s="58" t="s">
        <v>119</v>
      </c>
      <c r="G3587" s="59">
        <v>3695.94</v>
      </c>
      <c r="H3587" s="57">
        <v>444166121</v>
      </c>
      <c r="I3587" s="59">
        <v>0</v>
      </c>
      <c r="J3587" s="59">
        <v>0</v>
      </c>
      <c r="K3587" s="59">
        <v>0</v>
      </c>
      <c r="L3587" s="59">
        <v>4.76</v>
      </c>
      <c r="M3587" s="59">
        <v>9860.59</v>
      </c>
      <c r="N3587" s="58" t="s">
        <v>2420</v>
      </c>
      <c r="O3587" s="14">
        <f t="shared" si="320"/>
        <v>45922.284201388888</v>
      </c>
      <c r="P3587" s="19">
        <f t="shared" si="321"/>
        <v>45922.492534722223</v>
      </c>
      <c r="Q3587" s="20" t="str">
        <f t="shared" si="322"/>
        <v>22/09/2025</v>
      </c>
      <c r="R3587" s="13" t="str">
        <f t="shared" si="323"/>
        <v>11</v>
      </c>
      <c r="S3587" s="13" t="str">
        <f t="shared" si="324"/>
        <v>Mon</v>
      </c>
    </row>
    <row r="3588" spans="1:19" x14ac:dyDescent="0.25">
      <c r="A3588" s="60">
        <v>45922.284201388888</v>
      </c>
      <c r="B3588" s="61">
        <v>444956064</v>
      </c>
      <c r="C3588" s="62" t="s">
        <v>36</v>
      </c>
      <c r="D3588" s="62" t="s">
        <v>38</v>
      </c>
      <c r="E3588" s="62" t="s">
        <v>46</v>
      </c>
      <c r="F3588" s="62" t="s">
        <v>119</v>
      </c>
      <c r="G3588" s="63">
        <v>3695.94</v>
      </c>
      <c r="H3588" s="61">
        <v>444166122</v>
      </c>
      <c r="I3588" s="63">
        <v>0</v>
      </c>
      <c r="J3588" s="63">
        <v>0</v>
      </c>
      <c r="K3588" s="63">
        <v>0</v>
      </c>
      <c r="L3588" s="63">
        <v>1.69</v>
      </c>
      <c r="M3588" s="63">
        <v>9862.2800000000007</v>
      </c>
      <c r="N3588" s="62" t="s">
        <v>2421</v>
      </c>
      <c r="O3588" s="14">
        <f t="shared" si="320"/>
        <v>45922.284201388888</v>
      </c>
      <c r="P3588" s="19">
        <f t="shared" si="321"/>
        <v>45922.492534722223</v>
      </c>
      <c r="Q3588" s="20" t="str">
        <f t="shared" si="322"/>
        <v>22/09/2025</v>
      </c>
      <c r="R3588" s="13" t="str">
        <f t="shared" si="323"/>
        <v>11</v>
      </c>
      <c r="S3588" s="13" t="str">
        <f t="shared" si="324"/>
        <v>Mon</v>
      </c>
    </row>
    <row r="3589" spans="1:19" x14ac:dyDescent="0.25">
      <c r="A3589" s="56">
        <v>45922.284247685187</v>
      </c>
      <c r="B3589" s="57">
        <v>444956077</v>
      </c>
      <c r="C3589" s="58" t="s">
        <v>36</v>
      </c>
      <c r="D3589" s="58" t="s">
        <v>37</v>
      </c>
      <c r="E3589" s="58" t="s">
        <v>45</v>
      </c>
      <c r="F3589" s="58" t="s">
        <v>119</v>
      </c>
      <c r="G3589" s="59">
        <v>3696.35</v>
      </c>
      <c r="H3589" s="57">
        <v>444166136</v>
      </c>
      <c r="I3589" s="59">
        <v>0</v>
      </c>
      <c r="J3589" s="59">
        <v>0</v>
      </c>
      <c r="K3589" s="59">
        <v>0</v>
      </c>
      <c r="L3589" s="59">
        <v>0</v>
      </c>
      <c r="M3589" s="59">
        <v>9862.2800000000007</v>
      </c>
      <c r="N3589" s="58" t="s">
        <v>115</v>
      </c>
      <c r="O3589" s="14">
        <f t="shared" si="320"/>
        <v>45922.284247685187</v>
      </c>
      <c r="P3589" s="19">
        <f t="shared" si="321"/>
        <v>45922.492581018523</v>
      </c>
      <c r="Q3589" s="20" t="str">
        <f t="shared" si="322"/>
        <v>22/09/2025</v>
      </c>
      <c r="R3589" s="13" t="str">
        <f t="shared" si="323"/>
        <v>11</v>
      </c>
      <c r="S3589" s="13" t="str">
        <f t="shared" si="324"/>
        <v>Mon</v>
      </c>
    </row>
    <row r="3590" spans="1:19" x14ac:dyDescent="0.25">
      <c r="A3590" s="60">
        <v>45922.284247685187</v>
      </c>
      <c r="B3590" s="61">
        <v>444956078</v>
      </c>
      <c r="C3590" s="62" t="s">
        <v>36</v>
      </c>
      <c r="D3590" s="62" t="s">
        <v>37</v>
      </c>
      <c r="E3590" s="62" t="s">
        <v>45</v>
      </c>
      <c r="F3590" s="62" t="s">
        <v>119</v>
      </c>
      <c r="G3590" s="63">
        <v>3696.35</v>
      </c>
      <c r="H3590" s="61">
        <v>444166137</v>
      </c>
      <c r="I3590" s="63">
        <v>0</v>
      </c>
      <c r="J3590" s="63">
        <v>0</v>
      </c>
      <c r="K3590" s="63">
        <v>0</v>
      </c>
      <c r="L3590" s="63">
        <v>0</v>
      </c>
      <c r="M3590" s="63">
        <v>9862.2800000000007</v>
      </c>
      <c r="N3590" s="62" t="s">
        <v>118</v>
      </c>
      <c r="O3590" s="14">
        <f t="shared" si="320"/>
        <v>45922.284247685187</v>
      </c>
      <c r="P3590" s="19">
        <f t="shared" si="321"/>
        <v>45922.492581018523</v>
      </c>
      <c r="Q3590" s="20" t="str">
        <f t="shared" si="322"/>
        <v>22/09/2025</v>
      </c>
      <c r="R3590" s="13" t="str">
        <f t="shared" si="323"/>
        <v>11</v>
      </c>
      <c r="S3590" s="13" t="str">
        <f t="shared" si="324"/>
        <v>Mon</v>
      </c>
    </row>
    <row r="3591" spans="1:19" x14ac:dyDescent="0.25">
      <c r="A3591" s="56">
        <v>45922.284247685187</v>
      </c>
      <c r="B3591" s="57">
        <v>444956080</v>
      </c>
      <c r="C3591" s="58" t="s">
        <v>36</v>
      </c>
      <c r="D3591" s="58" t="s">
        <v>37</v>
      </c>
      <c r="E3591" s="58" t="s">
        <v>45</v>
      </c>
      <c r="F3591" s="58" t="s">
        <v>119</v>
      </c>
      <c r="G3591" s="59">
        <v>3696.35</v>
      </c>
      <c r="H3591" s="57">
        <v>444166139</v>
      </c>
      <c r="I3591" s="59">
        <v>0</v>
      </c>
      <c r="J3591" s="59">
        <v>0</v>
      </c>
      <c r="K3591" s="59">
        <v>0</v>
      </c>
      <c r="L3591" s="59">
        <v>0</v>
      </c>
      <c r="M3591" s="59">
        <v>9862.2800000000007</v>
      </c>
      <c r="N3591" s="58" t="s">
        <v>1384</v>
      </c>
      <c r="O3591" s="14">
        <f t="shared" si="320"/>
        <v>45922.284247685187</v>
      </c>
      <c r="P3591" s="19">
        <f t="shared" si="321"/>
        <v>45922.492581018523</v>
      </c>
      <c r="Q3591" s="20" t="str">
        <f t="shared" si="322"/>
        <v>22/09/2025</v>
      </c>
      <c r="R3591" s="13" t="str">
        <f t="shared" si="323"/>
        <v>11</v>
      </c>
      <c r="S3591" s="13" t="str">
        <f t="shared" si="324"/>
        <v>Mon</v>
      </c>
    </row>
    <row r="3592" spans="1:19" x14ac:dyDescent="0.25">
      <c r="A3592" s="60">
        <v>45922.287708333337</v>
      </c>
      <c r="B3592" s="61">
        <v>444957590</v>
      </c>
      <c r="C3592" s="62" t="s">
        <v>36</v>
      </c>
      <c r="D3592" s="62" t="s">
        <v>37</v>
      </c>
      <c r="E3592" s="62" t="s">
        <v>45</v>
      </c>
      <c r="F3592" s="62" t="s">
        <v>119</v>
      </c>
      <c r="G3592" s="63">
        <v>3696.79</v>
      </c>
      <c r="H3592" s="61">
        <v>444167635</v>
      </c>
      <c r="I3592" s="63">
        <v>0</v>
      </c>
      <c r="J3592" s="63">
        <v>0</v>
      </c>
      <c r="K3592" s="63">
        <v>0</v>
      </c>
      <c r="L3592" s="63">
        <v>0</v>
      </c>
      <c r="M3592" s="63">
        <v>9862.2800000000007</v>
      </c>
      <c r="N3592" s="62" t="s">
        <v>108</v>
      </c>
      <c r="O3592" s="14">
        <f t="shared" si="320"/>
        <v>45922.287708333337</v>
      </c>
      <c r="P3592" s="19">
        <f t="shared" si="321"/>
        <v>45922.496041666673</v>
      </c>
      <c r="Q3592" s="20" t="str">
        <f t="shared" si="322"/>
        <v>22/09/2025</v>
      </c>
      <c r="R3592" s="13" t="str">
        <f t="shared" si="323"/>
        <v>11</v>
      </c>
      <c r="S3592" s="13" t="str">
        <f t="shared" si="324"/>
        <v>Mon</v>
      </c>
    </row>
    <row r="3593" spans="1:19" x14ac:dyDescent="0.25">
      <c r="A3593" s="56">
        <v>45922.287719907406</v>
      </c>
      <c r="B3593" s="57">
        <v>444957591</v>
      </c>
      <c r="C3593" s="58" t="s">
        <v>36</v>
      </c>
      <c r="D3593" s="58" t="s">
        <v>37</v>
      </c>
      <c r="E3593" s="58" t="s">
        <v>45</v>
      </c>
      <c r="F3593" s="58" t="s">
        <v>119</v>
      </c>
      <c r="G3593" s="59">
        <v>3696.79</v>
      </c>
      <c r="H3593" s="57">
        <v>444167636</v>
      </c>
      <c r="I3593" s="59">
        <v>0</v>
      </c>
      <c r="J3593" s="59">
        <v>0</v>
      </c>
      <c r="K3593" s="59">
        <v>0</v>
      </c>
      <c r="L3593" s="59">
        <v>0</v>
      </c>
      <c r="M3593" s="59">
        <v>9862.2800000000007</v>
      </c>
      <c r="N3593" s="58" t="s">
        <v>2055</v>
      </c>
      <c r="O3593" s="14">
        <f t="shared" si="320"/>
        <v>45922.287719907406</v>
      </c>
      <c r="P3593" s="19">
        <f t="shared" si="321"/>
        <v>45922.496053240742</v>
      </c>
      <c r="Q3593" s="20" t="str">
        <f t="shared" si="322"/>
        <v>22/09/2025</v>
      </c>
      <c r="R3593" s="13" t="str">
        <f t="shared" si="323"/>
        <v>11</v>
      </c>
      <c r="S3593" s="13" t="str">
        <f t="shared" si="324"/>
        <v>Mon</v>
      </c>
    </row>
    <row r="3594" spans="1:19" x14ac:dyDescent="0.25">
      <c r="A3594" s="60">
        <v>45922.287719907406</v>
      </c>
      <c r="B3594" s="61">
        <v>444957592</v>
      </c>
      <c r="C3594" s="62" t="s">
        <v>36</v>
      </c>
      <c r="D3594" s="62" t="s">
        <v>37</v>
      </c>
      <c r="E3594" s="62" t="s">
        <v>45</v>
      </c>
      <c r="F3594" s="62" t="s">
        <v>119</v>
      </c>
      <c r="G3594" s="63">
        <v>3696.79</v>
      </c>
      <c r="H3594" s="61">
        <v>444167637</v>
      </c>
      <c r="I3594" s="63">
        <v>0</v>
      </c>
      <c r="J3594" s="63">
        <v>0</v>
      </c>
      <c r="K3594" s="63">
        <v>0</v>
      </c>
      <c r="L3594" s="63">
        <v>0</v>
      </c>
      <c r="M3594" s="63">
        <v>9862.2800000000007</v>
      </c>
      <c r="N3594" s="62" t="s">
        <v>1944</v>
      </c>
      <c r="O3594" s="14">
        <f t="shared" si="320"/>
        <v>45922.287719907406</v>
      </c>
      <c r="P3594" s="19">
        <f t="shared" si="321"/>
        <v>45922.496053240742</v>
      </c>
      <c r="Q3594" s="20" t="str">
        <f t="shared" si="322"/>
        <v>22/09/2025</v>
      </c>
      <c r="R3594" s="13" t="str">
        <f t="shared" si="323"/>
        <v>11</v>
      </c>
      <c r="S3594" s="13" t="str">
        <f t="shared" si="324"/>
        <v>Mon</v>
      </c>
    </row>
    <row r="3595" spans="1:19" x14ac:dyDescent="0.25">
      <c r="A3595" s="56">
        <v>45922.287719907406</v>
      </c>
      <c r="B3595" s="57">
        <v>444957593</v>
      </c>
      <c r="C3595" s="58" t="s">
        <v>36</v>
      </c>
      <c r="D3595" s="58" t="s">
        <v>37</v>
      </c>
      <c r="E3595" s="58" t="s">
        <v>45</v>
      </c>
      <c r="F3595" s="58" t="s">
        <v>119</v>
      </c>
      <c r="G3595" s="59">
        <v>3696.79</v>
      </c>
      <c r="H3595" s="57">
        <v>444167638</v>
      </c>
      <c r="I3595" s="59">
        <v>0</v>
      </c>
      <c r="J3595" s="59">
        <v>0</v>
      </c>
      <c r="K3595" s="59">
        <v>0</v>
      </c>
      <c r="L3595" s="59">
        <v>0</v>
      </c>
      <c r="M3595" s="59">
        <v>9862.2800000000007</v>
      </c>
      <c r="N3595" s="58" t="s">
        <v>2056</v>
      </c>
      <c r="O3595" s="14">
        <f t="shared" si="320"/>
        <v>45922.287719907406</v>
      </c>
      <c r="P3595" s="19">
        <f t="shared" si="321"/>
        <v>45922.496053240742</v>
      </c>
      <c r="Q3595" s="20" t="str">
        <f t="shared" si="322"/>
        <v>22/09/2025</v>
      </c>
      <c r="R3595" s="13" t="str">
        <f t="shared" si="323"/>
        <v>11</v>
      </c>
      <c r="S3595" s="13" t="str">
        <f t="shared" si="324"/>
        <v>Mon</v>
      </c>
    </row>
    <row r="3596" spans="1:19" x14ac:dyDescent="0.25">
      <c r="A3596" s="60">
        <v>45922.287719907406</v>
      </c>
      <c r="B3596" s="61">
        <v>444957594</v>
      </c>
      <c r="C3596" s="62" t="s">
        <v>36</v>
      </c>
      <c r="D3596" s="62" t="s">
        <v>37</v>
      </c>
      <c r="E3596" s="62" t="s">
        <v>45</v>
      </c>
      <c r="F3596" s="62" t="s">
        <v>119</v>
      </c>
      <c r="G3596" s="63">
        <v>3696.8</v>
      </c>
      <c r="H3596" s="61">
        <v>444167639</v>
      </c>
      <c r="I3596" s="63">
        <v>0</v>
      </c>
      <c r="J3596" s="63">
        <v>0</v>
      </c>
      <c r="K3596" s="63">
        <v>0</v>
      </c>
      <c r="L3596" s="63">
        <v>0</v>
      </c>
      <c r="M3596" s="63">
        <v>9862.2800000000007</v>
      </c>
      <c r="N3596" s="62" t="s">
        <v>48</v>
      </c>
      <c r="O3596" s="14">
        <f t="shared" si="320"/>
        <v>45922.287719907406</v>
      </c>
      <c r="P3596" s="19">
        <f t="shared" si="321"/>
        <v>45922.496053240742</v>
      </c>
      <c r="Q3596" s="20" t="str">
        <f t="shared" si="322"/>
        <v>22/09/2025</v>
      </c>
      <c r="R3596" s="13" t="str">
        <f t="shared" si="323"/>
        <v>11</v>
      </c>
      <c r="S3596" s="13" t="str">
        <f t="shared" si="324"/>
        <v>Mon</v>
      </c>
    </row>
    <row r="3597" spans="1:19" x14ac:dyDescent="0.25">
      <c r="A3597" s="56">
        <v>45922.287731481483</v>
      </c>
      <c r="B3597" s="57">
        <v>444957595</v>
      </c>
      <c r="C3597" s="58" t="s">
        <v>36</v>
      </c>
      <c r="D3597" s="58" t="s">
        <v>37</v>
      </c>
      <c r="E3597" s="58" t="s">
        <v>45</v>
      </c>
      <c r="F3597" s="58" t="s">
        <v>119</v>
      </c>
      <c r="G3597" s="59">
        <v>3696.79</v>
      </c>
      <c r="H3597" s="57">
        <v>444167640</v>
      </c>
      <c r="I3597" s="59">
        <v>0</v>
      </c>
      <c r="J3597" s="59">
        <v>0</v>
      </c>
      <c r="K3597" s="59">
        <v>0</v>
      </c>
      <c r="L3597" s="59">
        <v>0</v>
      </c>
      <c r="M3597" s="59">
        <v>9862.2800000000007</v>
      </c>
      <c r="N3597" s="58" t="s">
        <v>113</v>
      </c>
      <c r="O3597" s="14">
        <f t="shared" si="320"/>
        <v>45922.287731481483</v>
      </c>
      <c r="P3597" s="19">
        <f t="shared" si="321"/>
        <v>45922.496064814819</v>
      </c>
      <c r="Q3597" s="20" t="str">
        <f t="shared" si="322"/>
        <v>22/09/2025</v>
      </c>
      <c r="R3597" s="13" t="str">
        <f t="shared" si="323"/>
        <v>11</v>
      </c>
      <c r="S3597" s="13" t="str">
        <f t="shared" si="324"/>
        <v>Mon</v>
      </c>
    </row>
    <row r="3598" spans="1:19" x14ac:dyDescent="0.25">
      <c r="A3598" s="60">
        <v>45922.287731481483</v>
      </c>
      <c r="B3598" s="61">
        <v>444957596</v>
      </c>
      <c r="C3598" s="62" t="s">
        <v>36</v>
      </c>
      <c r="D3598" s="62" t="s">
        <v>37</v>
      </c>
      <c r="E3598" s="62" t="s">
        <v>45</v>
      </c>
      <c r="F3598" s="62" t="s">
        <v>119</v>
      </c>
      <c r="G3598" s="63">
        <v>3696.79</v>
      </c>
      <c r="H3598" s="61">
        <v>444167641</v>
      </c>
      <c r="I3598" s="63">
        <v>0</v>
      </c>
      <c r="J3598" s="63">
        <v>0</v>
      </c>
      <c r="K3598" s="63">
        <v>0</v>
      </c>
      <c r="L3598" s="63">
        <v>0</v>
      </c>
      <c r="M3598" s="63">
        <v>9862.2800000000007</v>
      </c>
      <c r="N3598" s="62" t="s">
        <v>52</v>
      </c>
      <c r="O3598" s="14">
        <f t="shared" si="320"/>
        <v>45922.287731481483</v>
      </c>
      <c r="P3598" s="19">
        <f t="shared" si="321"/>
        <v>45922.496064814819</v>
      </c>
      <c r="Q3598" s="20" t="str">
        <f t="shared" si="322"/>
        <v>22/09/2025</v>
      </c>
      <c r="R3598" s="13" t="str">
        <f t="shared" si="323"/>
        <v>11</v>
      </c>
      <c r="S3598" s="13" t="str">
        <f t="shared" si="324"/>
        <v>Mon</v>
      </c>
    </row>
    <row r="3599" spans="1:19" x14ac:dyDescent="0.25">
      <c r="A3599" s="56">
        <v>45922.287731481483</v>
      </c>
      <c r="B3599" s="57">
        <v>444957600</v>
      </c>
      <c r="C3599" s="58" t="s">
        <v>36</v>
      </c>
      <c r="D3599" s="58" t="s">
        <v>37</v>
      </c>
      <c r="E3599" s="58" t="s">
        <v>45</v>
      </c>
      <c r="F3599" s="58" t="s">
        <v>119</v>
      </c>
      <c r="G3599" s="59">
        <v>3696.79</v>
      </c>
      <c r="H3599" s="57">
        <v>444167645</v>
      </c>
      <c r="I3599" s="59">
        <v>0</v>
      </c>
      <c r="J3599" s="59">
        <v>0</v>
      </c>
      <c r="K3599" s="59">
        <v>0</v>
      </c>
      <c r="L3599" s="59">
        <v>0</v>
      </c>
      <c r="M3599" s="59">
        <v>9862.2800000000007</v>
      </c>
      <c r="N3599" s="58" t="s">
        <v>47</v>
      </c>
      <c r="O3599" s="14">
        <f t="shared" si="320"/>
        <v>45922.287731481483</v>
      </c>
      <c r="P3599" s="19">
        <f t="shared" si="321"/>
        <v>45922.496064814819</v>
      </c>
      <c r="Q3599" s="20" t="str">
        <f t="shared" si="322"/>
        <v>22/09/2025</v>
      </c>
      <c r="R3599" s="13" t="str">
        <f t="shared" si="323"/>
        <v>11</v>
      </c>
      <c r="S3599" s="13" t="str">
        <f t="shared" si="324"/>
        <v>Mon</v>
      </c>
    </row>
    <row r="3600" spans="1:19" x14ac:dyDescent="0.25">
      <c r="A3600" s="60">
        <v>45922.287731481483</v>
      </c>
      <c r="B3600" s="61">
        <v>444957601</v>
      </c>
      <c r="C3600" s="62" t="s">
        <v>36</v>
      </c>
      <c r="D3600" s="62" t="s">
        <v>37</v>
      </c>
      <c r="E3600" s="62" t="s">
        <v>45</v>
      </c>
      <c r="F3600" s="62" t="s">
        <v>119</v>
      </c>
      <c r="G3600" s="63">
        <v>3696.79</v>
      </c>
      <c r="H3600" s="61">
        <v>444167646</v>
      </c>
      <c r="I3600" s="63">
        <v>0</v>
      </c>
      <c r="J3600" s="63">
        <v>0</v>
      </c>
      <c r="K3600" s="63">
        <v>0</v>
      </c>
      <c r="L3600" s="63">
        <v>0</v>
      </c>
      <c r="M3600" s="63">
        <v>9862.2800000000007</v>
      </c>
      <c r="N3600" s="62" t="s">
        <v>77</v>
      </c>
      <c r="O3600" s="14">
        <f t="shared" si="320"/>
        <v>45922.287731481483</v>
      </c>
      <c r="P3600" s="19">
        <f t="shared" si="321"/>
        <v>45922.496064814819</v>
      </c>
      <c r="Q3600" s="20" t="str">
        <f t="shared" si="322"/>
        <v>22/09/2025</v>
      </c>
      <c r="R3600" s="13" t="str">
        <f t="shared" si="323"/>
        <v>11</v>
      </c>
      <c r="S3600" s="13" t="str">
        <f t="shared" si="324"/>
        <v>Mon</v>
      </c>
    </row>
    <row r="3601" spans="1:19" x14ac:dyDescent="0.25">
      <c r="A3601" s="56">
        <v>45922.287743055553</v>
      </c>
      <c r="B3601" s="57">
        <v>444957602</v>
      </c>
      <c r="C3601" s="58" t="s">
        <v>36</v>
      </c>
      <c r="D3601" s="58" t="s">
        <v>37</v>
      </c>
      <c r="E3601" s="58" t="s">
        <v>45</v>
      </c>
      <c r="F3601" s="58" t="s">
        <v>119</v>
      </c>
      <c r="G3601" s="59">
        <v>3696.79</v>
      </c>
      <c r="H3601" s="57">
        <v>444167647</v>
      </c>
      <c r="I3601" s="59">
        <v>0</v>
      </c>
      <c r="J3601" s="59">
        <v>0</v>
      </c>
      <c r="K3601" s="59">
        <v>0</v>
      </c>
      <c r="L3601" s="59">
        <v>0</v>
      </c>
      <c r="M3601" s="59">
        <v>9862.2800000000007</v>
      </c>
      <c r="N3601" s="58" t="s">
        <v>107</v>
      </c>
      <c r="O3601" s="14">
        <f t="shared" si="320"/>
        <v>45922.287743055553</v>
      </c>
      <c r="P3601" s="19">
        <f t="shared" si="321"/>
        <v>45922.496076388888</v>
      </c>
      <c r="Q3601" s="20" t="str">
        <f t="shared" si="322"/>
        <v>22/09/2025</v>
      </c>
      <c r="R3601" s="13" t="str">
        <f t="shared" si="323"/>
        <v>11</v>
      </c>
      <c r="S3601" s="13" t="str">
        <f t="shared" si="324"/>
        <v>Mon</v>
      </c>
    </row>
    <row r="3602" spans="1:19" x14ac:dyDescent="0.25">
      <c r="A3602" s="60">
        <v>45922.287743055553</v>
      </c>
      <c r="B3602" s="61">
        <v>444957604</v>
      </c>
      <c r="C3602" s="62" t="s">
        <v>36</v>
      </c>
      <c r="D3602" s="62" t="s">
        <v>37</v>
      </c>
      <c r="E3602" s="62" t="s">
        <v>45</v>
      </c>
      <c r="F3602" s="62" t="s">
        <v>119</v>
      </c>
      <c r="G3602" s="63">
        <v>3696.77</v>
      </c>
      <c r="H3602" s="61">
        <v>444167649</v>
      </c>
      <c r="I3602" s="63">
        <v>0</v>
      </c>
      <c r="J3602" s="63">
        <v>0</v>
      </c>
      <c r="K3602" s="63">
        <v>0</v>
      </c>
      <c r="L3602" s="63">
        <v>0</v>
      </c>
      <c r="M3602" s="63">
        <v>9862.2800000000007</v>
      </c>
      <c r="N3602" s="62" t="s">
        <v>1971</v>
      </c>
      <c r="O3602" s="14">
        <f t="shared" si="320"/>
        <v>45922.287743055553</v>
      </c>
      <c r="P3602" s="19">
        <f t="shared" si="321"/>
        <v>45922.496076388888</v>
      </c>
      <c r="Q3602" s="20" t="str">
        <f t="shared" si="322"/>
        <v>22/09/2025</v>
      </c>
      <c r="R3602" s="13" t="str">
        <f t="shared" si="323"/>
        <v>11</v>
      </c>
      <c r="S3602" s="13" t="str">
        <f t="shared" si="324"/>
        <v>Mon</v>
      </c>
    </row>
    <row r="3603" spans="1:19" x14ac:dyDescent="0.25">
      <c r="A3603" s="56">
        <v>45922.288726851853</v>
      </c>
      <c r="B3603" s="57">
        <v>444958252</v>
      </c>
      <c r="C3603" s="58" t="s">
        <v>36</v>
      </c>
      <c r="D3603" s="58" t="s">
        <v>38</v>
      </c>
      <c r="E3603" s="58" t="s">
        <v>46</v>
      </c>
      <c r="F3603" s="58" t="s">
        <v>119</v>
      </c>
      <c r="G3603" s="59">
        <v>3695.53</v>
      </c>
      <c r="H3603" s="57">
        <v>444168293</v>
      </c>
      <c r="I3603" s="59">
        <v>0</v>
      </c>
      <c r="J3603" s="59">
        <v>0</v>
      </c>
      <c r="K3603" s="59">
        <v>0</v>
      </c>
      <c r="L3603" s="59">
        <v>5.65</v>
      </c>
      <c r="M3603" s="59">
        <v>9867.93</v>
      </c>
      <c r="N3603" s="58" t="s">
        <v>2422</v>
      </c>
      <c r="O3603" s="14">
        <f t="shared" si="320"/>
        <v>45922.288726851853</v>
      </c>
      <c r="P3603" s="19">
        <f t="shared" si="321"/>
        <v>45922.497060185189</v>
      </c>
      <c r="Q3603" s="20" t="str">
        <f t="shared" si="322"/>
        <v>22/09/2025</v>
      </c>
      <c r="R3603" s="13" t="str">
        <f t="shared" si="323"/>
        <v>11</v>
      </c>
      <c r="S3603" s="13" t="str">
        <f t="shared" si="324"/>
        <v>Mon</v>
      </c>
    </row>
    <row r="3604" spans="1:19" x14ac:dyDescent="0.25">
      <c r="A3604" s="60">
        <v>45922.28875</v>
      </c>
      <c r="B3604" s="61">
        <v>444958284</v>
      </c>
      <c r="C3604" s="62" t="s">
        <v>36</v>
      </c>
      <c r="D3604" s="62" t="s">
        <v>37</v>
      </c>
      <c r="E3604" s="62" t="s">
        <v>45</v>
      </c>
      <c r="F3604" s="62" t="s">
        <v>119</v>
      </c>
      <c r="G3604" s="63">
        <v>3695.84</v>
      </c>
      <c r="H3604" s="61">
        <v>444168325</v>
      </c>
      <c r="I3604" s="63">
        <v>0</v>
      </c>
      <c r="J3604" s="63">
        <v>0</v>
      </c>
      <c r="K3604" s="63">
        <v>0</v>
      </c>
      <c r="L3604" s="63">
        <v>0</v>
      </c>
      <c r="M3604" s="63">
        <v>9867.93</v>
      </c>
      <c r="N3604" s="62" t="s">
        <v>106</v>
      </c>
      <c r="O3604" s="14">
        <f t="shared" si="320"/>
        <v>45922.28875</v>
      </c>
      <c r="P3604" s="19">
        <f t="shared" si="321"/>
        <v>45922.497083333335</v>
      </c>
      <c r="Q3604" s="20" t="str">
        <f t="shared" si="322"/>
        <v>22/09/2025</v>
      </c>
      <c r="R3604" s="13" t="str">
        <f t="shared" si="323"/>
        <v>11</v>
      </c>
      <c r="S3604" s="13" t="str">
        <f t="shared" si="324"/>
        <v>Mon</v>
      </c>
    </row>
    <row r="3605" spans="1:19" x14ac:dyDescent="0.25">
      <c r="A3605" s="56">
        <v>45922.289120370369</v>
      </c>
      <c r="B3605" s="57">
        <v>444958752</v>
      </c>
      <c r="C3605" s="58" t="s">
        <v>36</v>
      </c>
      <c r="D3605" s="58" t="s">
        <v>38</v>
      </c>
      <c r="E3605" s="58" t="s">
        <v>46</v>
      </c>
      <c r="F3605" s="58" t="s">
        <v>119</v>
      </c>
      <c r="G3605" s="59">
        <v>3695.28</v>
      </c>
      <c r="H3605" s="57">
        <v>444168795</v>
      </c>
      <c r="I3605" s="59">
        <v>0</v>
      </c>
      <c r="J3605" s="59">
        <v>0</v>
      </c>
      <c r="K3605" s="59">
        <v>0</v>
      </c>
      <c r="L3605" s="59">
        <v>-1.51</v>
      </c>
      <c r="M3605" s="59">
        <v>9866.42</v>
      </c>
      <c r="N3605" s="58" t="s">
        <v>2338</v>
      </c>
      <c r="O3605" s="14">
        <f t="shared" si="320"/>
        <v>45922.289120370369</v>
      </c>
      <c r="P3605" s="19">
        <f t="shared" si="321"/>
        <v>45922.497453703705</v>
      </c>
      <c r="Q3605" s="20" t="str">
        <f t="shared" si="322"/>
        <v>22/09/2025</v>
      </c>
      <c r="R3605" s="13" t="str">
        <f t="shared" si="323"/>
        <v>11</v>
      </c>
      <c r="S3605" s="13" t="str">
        <f t="shared" si="324"/>
        <v>Mon</v>
      </c>
    </row>
    <row r="3606" spans="1:19" x14ac:dyDescent="0.25">
      <c r="A3606" s="60">
        <v>45922.291678240741</v>
      </c>
      <c r="B3606" s="61">
        <v>444959517</v>
      </c>
      <c r="C3606" s="62" t="s">
        <v>36</v>
      </c>
      <c r="D3606" s="62" t="s">
        <v>37</v>
      </c>
      <c r="E3606" s="62" t="s">
        <v>45</v>
      </c>
      <c r="F3606" s="62" t="s">
        <v>119</v>
      </c>
      <c r="G3606" s="63">
        <v>3695.2</v>
      </c>
      <c r="H3606" s="61">
        <v>444169569</v>
      </c>
      <c r="I3606" s="63">
        <v>0</v>
      </c>
      <c r="J3606" s="63">
        <v>0</v>
      </c>
      <c r="K3606" s="63">
        <v>0</v>
      </c>
      <c r="L3606" s="63">
        <v>0</v>
      </c>
      <c r="M3606" s="63">
        <v>9866.42</v>
      </c>
      <c r="N3606" s="62" t="s">
        <v>74</v>
      </c>
      <c r="O3606" s="14">
        <f t="shared" si="320"/>
        <v>45922.291678240741</v>
      </c>
      <c r="P3606" s="19">
        <f t="shared" si="321"/>
        <v>45922.500011574077</v>
      </c>
      <c r="Q3606" s="20" t="str">
        <f t="shared" si="322"/>
        <v>22/09/2025</v>
      </c>
      <c r="R3606" s="13" t="str">
        <f t="shared" si="323"/>
        <v>12</v>
      </c>
      <c r="S3606" s="13" t="str">
        <f t="shared" si="324"/>
        <v>Mon</v>
      </c>
    </row>
    <row r="3607" spans="1:19" x14ac:dyDescent="0.25">
      <c r="A3607" s="56">
        <v>45922.291759259257</v>
      </c>
      <c r="B3607" s="57">
        <v>444959582</v>
      </c>
      <c r="C3607" s="58" t="s">
        <v>36</v>
      </c>
      <c r="D3607" s="58" t="s">
        <v>37</v>
      </c>
      <c r="E3607" s="58" t="s">
        <v>45</v>
      </c>
      <c r="F3607" s="58" t="s">
        <v>119</v>
      </c>
      <c r="G3607" s="59">
        <v>3695.55</v>
      </c>
      <c r="H3607" s="57">
        <v>444169621</v>
      </c>
      <c r="I3607" s="59">
        <v>0</v>
      </c>
      <c r="J3607" s="59">
        <v>0</v>
      </c>
      <c r="K3607" s="59">
        <v>0</v>
      </c>
      <c r="L3607" s="59">
        <v>0</v>
      </c>
      <c r="M3607" s="59">
        <v>9866.42</v>
      </c>
      <c r="N3607" s="58" t="s">
        <v>92</v>
      </c>
      <c r="O3607" s="14">
        <f t="shared" si="320"/>
        <v>45922.291759259257</v>
      </c>
      <c r="P3607" s="19">
        <f t="shared" si="321"/>
        <v>45922.500092592592</v>
      </c>
      <c r="Q3607" s="20" t="str">
        <f t="shared" si="322"/>
        <v>22/09/2025</v>
      </c>
      <c r="R3607" s="13" t="str">
        <f t="shared" si="323"/>
        <v>12</v>
      </c>
      <c r="S3607" s="13" t="str">
        <f t="shared" si="324"/>
        <v>Mon</v>
      </c>
    </row>
    <row r="3608" spans="1:19" x14ac:dyDescent="0.25">
      <c r="A3608" s="60">
        <v>45922.293749999997</v>
      </c>
      <c r="B3608" s="61">
        <v>444960468</v>
      </c>
      <c r="C3608" s="62" t="s">
        <v>36</v>
      </c>
      <c r="D3608" s="62" t="s">
        <v>38</v>
      </c>
      <c r="E3608" s="62" t="s">
        <v>46</v>
      </c>
      <c r="F3608" s="62" t="s">
        <v>119</v>
      </c>
      <c r="G3608" s="63">
        <v>3694.56</v>
      </c>
      <c r="H3608" s="61">
        <v>444170512</v>
      </c>
      <c r="I3608" s="63">
        <v>0</v>
      </c>
      <c r="J3608" s="63">
        <v>0</v>
      </c>
      <c r="K3608" s="63">
        <v>0</v>
      </c>
      <c r="L3608" s="63">
        <v>-2.23</v>
      </c>
      <c r="M3608" s="63">
        <v>9864.19</v>
      </c>
      <c r="N3608" s="62" t="s">
        <v>2423</v>
      </c>
      <c r="O3608" s="14">
        <f t="shared" si="320"/>
        <v>45922.293749999997</v>
      </c>
      <c r="P3608" s="19">
        <f t="shared" si="321"/>
        <v>45922.502083333333</v>
      </c>
      <c r="Q3608" s="20" t="str">
        <f t="shared" si="322"/>
        <v>22/09/2025</v>
      </c>
      <c r="R3608" s="13" t="str">
        <f t="shared" si="323"/>
        <v>12</v>
      </c>
      <c r="S3608" s="13" t="str">
        <f t="shared" si="324"/>
        <v>Mon</v>
      </c>
    </row>
    <row r="3609" spans="1:19" x14ac:dyDescent="0.25">
      <c r="A3609" s="56">
        <v>45922.293749999997</v>
      </c>
      <c r="B3609" s="57">
        <v>444960469</v>
      </c>
      <c r="C3609" s="58" t="s">
        <v>36</v>
      </c>
      <c r="D3609" s="58" t="s">
        <v>38</v>
      </c>
      <c r="E3609" s="58" t="s">
        <v>46</v>
      </c>
      <c r="F3609" s="58" t="s">
        <v>119</v>
      </c>
      <c r="G3609" s="59">
        <v>3694.56</v>
      </c>
      <c r="H3609" s="57">
        <v>444170513</v>
      </c>
      <c r="I3609" s="59">
        <v>0</v>
      </c>
      <c r="J3609" s="59">
        <v>0</v>
      </c>
      <c r="K3609" s="59">
        <v>0</v>
      </c>
      <c r="L3609" s="59">
        <v>-2.21</v>
      </c>
      <c r="M3609" s="59">
        <v>9861.98</v>
      </c>
      <c r="N3609" s="58" t="s">
        <v>2423</v>
      </c>
      <c r="O3609" s="14">
        <f t="shared" si="320"/>
        <v>45922.293749999997</v>
      </c>
      <c r="P3609" s="19">
        <f t="shared" si="321"/>
        <v>45922.502083333333</v>
      </c>
      <c r="Q3609" s="20" t="str">
        <f t="shared" si="322"/>
        <v>22/09/2025</v>
      </c>
      <c r="R3609" s="13" t="str">
        <f t="shared" si="323"/>
        <v>12</v>
      </c>
      <c r="S3609" s="13" t="str">
        <f t="shared" si="324"/>
        <v>Mon</v>
      </c>
    </row>
    <row r="3610" spans="1:19" x14ac:dyDescent="0.25">
      <c r="A3610" s="60">
        <v>45922.294062499997</v>
      </c>
      <c r="B3610" s="61">
        <v>444960722</v>
      </c>
      <c r="C3610" s="62" t="s">
        <v>36</v>
      </c>
      <c r="D3610" s="62" t="s">
        <v>38</v>
      </c>
      <c r="E3610" s="62" t="s">
        <v>46</v>
      </c>
      <c r="F3610" s="62" t="s">
        <v>119</v>
      </c>
      <c r="G3610" s="63">
        <v>3694.27</v>
      </c>
      <c r="H3610" s="61">
        <v>444170767</v>
      </c>
      <c r="I3610" s="63">
        <v>0</v>
      </c>
      <c r="J3610" s="63">
        <v>0</v>
      </c>
      <c r="K3610" s="63">
        <v>0</v>
      </c>
      <c r="L3610" s="63">
        <v>-2.5299999999999998</v>
      </c>
      <c r="M3610" s="63">
        <v>9859.4500000000007</v>
      </c>
      <c r="N3610" s="62" t="s">
        <v>2424</v>
      </c>
      <c r="O3610" s="14">
        <f t="shared" si="320"/>
        <v>45922.294062499997</v>
      </c>
      <c r="P3610" s="19">
        <f t="shared" si="321"/>
        <v>45922.502395833333</v>
      </c>
      <c r="Q3610" s="20" t="str">
        <f t="shared" si="322"/>
        <v>22/09/2025</v>
      </c>
      <c r="R3610" s="13" t="str">
        <f t="shared" si="323"/>
        <v>12</v>
      </c>
      <c r="S3610" s="13" t="str">
        <f t="shared" si="324"/>
        <v>Mon</v>
      </c>
    </row>
    <row r="3611" spans="1:19" x14ac:dyDescent="0.25">
      <c r="A3611" s="56">
        <v>45922.294421296298</v>
      </c>
      <c r="B3611" s="57">
        <v>444960970</v>
      </c>
      <c r="C3611" s="58" t="s">
        <v>36</v>
      </c>
      <c r="D3611" s="58" t="s">
        <v>37</v>
      </c>
      <c r="E3611" s="58" t="s">
        <v>45</v>
      </c>
      <c r="F3611" s="58" t="s">
        <v>119</v>
      </c>
      <c r="G3611" s="59">
        <v>3694.62</v>
      </c>
      <c r="H3611" s="57">
        <v>444171012</v>
      </c>
      <c r="I3611" s="59">
        <v>0</v>
      </c>
      <c r="J3611" s="59">
        <v>0</v>
      </c>
      <c r="K3611" s="59">
        <v>0</v>
      </c>
      <c r="L3611" s="59">
        <v>0</v>
      </c>
      <c r="M3611" s="59">
        <v>9859.4500000000007</v>
      </c>
      <c r="N3611" s="58" t="s">
        <v>75</v>
      </c>
      <c r="O3611" s="14">
        <f t="shared" si="320"/>
        <v>45922.294421296298</v>
      </c>
      <c r="P3611" s="19">
        <f t="shared" si="321"/>
        <v>45922.502754629633</v>
      </c>
      <c r="Q3611" s="20" t="str">
        <f t="shared" si="322"/>
        <v>22/09/2025</v>
      </c>
      <c r="R3611" s="13" t="str">
        <f t="shared" si="323"/>
        <v>12</v>
      </c>
      <c r="S3611" s="13" t="str">
        <f t="shared" si="324"/>
        <v>Mon</v>
      </c>
    </row>
    <row r="3612" spans="1:19" x14ac:dyDescent="0.25">
      <c r="A3612" s="60">
        <v>45922.294432870367</v>
      </c>
      <c r="B3612" s="61">
        <v>444960971</v>
      </c>
      <c r="C3612" s="62" t="s">
        <v>36</v>
      </c>
      <c r="D3612" s="62" t="s">
        <v>37</v>
      </c>
      <c r="E3612" s="62" t="s">
        <v>45</v>
      </c>
      <c r="F3612" s="62" t="s">
        <v>119</v>
      </c>
      <c r="G3612" s="63">
        <v>3694.62</v>
      </c>
      <c r="H3612" s="61">
        <v>444171013</v>
      </c>
      <c r="I3612" s="63">
        <v>0</v>
      </c>
      <c r="J3612" s="63">
        <v>0</v>
      </c>
      <c r="K3612" s="63">
        <v>0</v>
      </c>
      <c r="L3612" s="63">
        <v>0</v>
      </c>
      <c r="M3612" s="63">
        <v>9859.4500000000007</v>
      </c>
      <c r="N3612" s="62" t="s">
        <v>76</v>
      </c>
      <c r="O3612" s="14">
        <f t="shared" si="320"/>
        <v>45922.294432870367</v>
      </c>
      <c r="P3612" s="19">
        <f t="shared" si="321"/>
        <v>45922.502766203703</v>
      </c>
      <c r="Q3612" s="20" t="str">
        <f t="shared" si="322"/>
        <v>22/09/2025</v>
      </c>
      <c r="R3612" s="13" t="str">
        <f t="shared" si="323"/>
        <v>12</v>
      </c>
      <c r="S3612" s="13" t="str">
        <f t="shared" si="324"/>
        <v>Mon</v>
      </c>
    </row>
    <row r="3613" spans="1:19" x14ac:dyDescent="0.25">
      <c r="A3613" s="56">
        <v>45922.295219907406</v>
      </c>
      <c r="B3613" s="57">
        <v>444961348</v>
      </c>
      <c r="C3613" s="58" t="s">
        <v>36</v>
      </c>
      <c r="D3613" s="58" t="s">
        <v>38</v>
      </c>
      <c r="E3613" s="58" t="s">
        <v>46</v>
      </c>
      <c r="F3613" s="58" t="s">
        <v>119</v>
      </c>
      <c r="G3613" s="59">
        <v>3693.73</v>
      </c>
      <c r="H3613" s="57">
        <v>444171403</v>
      </c>
      <c r="I3613" s="59">
        <v>0</v>
      </c>
      <c r="J3613" s="59">
        <v>0</v>
      </c>
      <c r="K3613" s="59">
        <v>0</v>
      </c>
      <c r="L3613" s="59">
        <v>-3.06</v>
      </c>
      <c r="M3613" s="59">
        <v>9856.39</v>
      </c>
      <c r="N3613" s="58" t="s">
        <v>2425</v>
      </c>
      <c r="O3613" s="14">
        <f t="shared" si="320"/>
        <v>45922.295219907406</v>
      </c>
      <c r="P3613" s="19">
        <f t="shared" si="321"/>
        <v>45922.503553240742</v>
      </c>
      <c r="Q3613" s="20" t="str">
        <f t="shared" si="322"/>
        <v>22/09/2025</v>
      </c>
      <c r="R3613" s="13" t="str">
        <f t="shared" si="323"/>
        <v>12</v>
      </c>
      <c r="S3613" s="13" t="str">
        <f t="shared" si="324"/>
        <v>Mon</v>
      </c>
    </row>
    <row r="3614" spans="1:19" x14ac:dyDescent="0.25">
      <c r="A3614" s="60">
        <v>45922.295219907406</v>
      </c>
      <c r="B3614" s="61">
        <v>444961349</v>
      </c>
      <c r="C3614" s="62" t="s">
        <v>36</v>
      </c>
      <c r="D3614" s="62" t="s">
        <v>38</v>
      </c>
      <c r="E3614" s="62" t="s">
        <v>46</v>
      </c>
      <c r="F3614" s="62" t="s">
        <v>119</v>
      </c>
      <c r="G3614" s="63">
        <v>3693.73</v>
      </c>
      <c r="H3614" s="61">
        <v>444171404</v>
      </c>
      <c r="I3614" s="63">
        <v>0</v>
      </c>
      <c r="J3614" s="63">
        <v>0</v>
      </c>
      <c r="K3614" s="63">
        <v>0</v>
      </c>
      <c r="L3614" s="63">
        <v>-3.06</v>
      </c>
      <c r="M3614" s="63">
        <v>9853.33</v>
      </c>
      <c r="N3614" s="62" t="s">
        <v>2425</v>
      </c>
      <c r="O3614" s="14">
        <f t="shared" si="320"/>
        <v>45922.295219907406</v>
      </c>
      <c r="P3614" s="19">
        <f t="shared" si="321"/>
        <v>45922.503553240742</v>
      </c>
      <c r="Q3614" s="20" t="str">
        <f t="shared" si="322"/>
        <v>22/09/2025</v>
      </c>
      <c r="R3614" s="13" t="str">
        <f t="shared" si="323"/>
        <v>12</v>
      </c>
      <c r="S3614" s="13" t="str">
        <f t="shared" si="324"/>
        <v>Mon</v>
      </c>
    </row>
    <row r="3615" spans="1:19" x14ac:dyDescent="0.25">
      <c r="A3615" s="56">
        <v>45922.295219907406</v>
      </c>
      <c r="B3615" s="57">
        <v>444961350</v>
      </c>
      <c r="C3615" s="58" t="s">
        <v>36</v>
      </c>
      <c r="D3615" s="58" t="s">
        <v>38</v>
      </c>
      <c r="E3615" s="58" t="s">
        <v>46</v>
      </c>
      <c r="F3615" s="58" t="s">
        <v>119</v>
      </c>
      <c r="G3615" s="59">
        <v>3693.73</v>
      </c>
      <c r="H3615" s="57">
        <v>444171405</v>
      </c>
      <c r="I3615" s="59">
        <v>0</v>
      </c>
      <c r="J3615" s="59">
        <v>0</v>
      </c>
      <c r="K3615" s="59">
        <v>0</v>
      </c>
      <c r="L3615" s="59">
        <v>-3.06</v>
      </c>
      <c r="M3615" s="59">
        <v>9850.27</v>
      </c>
      <c r="N3615" s="58" t="s">
        <v>2425</v>
      </c>
      <c r="O3615" s="14">
        <f t="shared" si="320"/>
        <v>45922.295219907406</v>
      </c>
      <c r="P3615" s="19">
        <f t="shared" si="321"/>
        <v>45922.503553240742</v>
      </c>
      <c r="Q3615" s="20" t="str">
        <f t="shared" si="322"/>
        <v>22/09/2025</v>
      </c>
      <c r="R3615" s="13" t="str">
        <f t="shared" si="323"/>
        <v>12</v>
      </c>
      <c r="S3615" s="13" t="str">
        <f t="shared" si="324"/>
        <v>Mon</v>
      </c>
    </row>
    <row r="3616" spans="1:19" x14ac:dyDescent="0.25">
      <c r="A3616" s="60">
        <v>45922.295219907406</v>
      </c>
      <c r="B3616" s="61">
        <v>444961351</v>
      </c>
      <c r="C3616" s="62" t="s">
        <v>36</v>
      </c>
      <c r="D3616" s="62" t="s">
        <v>38</v>
      </c>
      <c r="E3616" s="62" t="s">
        <v>46</v>
      </c>
      <c r="F3616" s="62" t="s">
        <v>119</v>
      </c>
      <c r="G3616" s="63">
        <v>3693.73</v>
      </c>
      <c r="H3616" s="61">
        <v>444171406</v>
      </c>
      <c r="I3616" s="63">
        <v>0</v>
      </c>
      <c r="J3616" s="63">
        <v>0</v>
      </c>
      <c r="K3616" s="63">
        <v>0</v>
      </c>
      <c r="L3616" s="63">
        <v>-3.06</v>
      </c>
      <c r="M3616" s="63">
        <v>9847.2099999999991</v>
      </c>
      <c r="N3616" s="62" t="s">
        <v>2425</v>
      </c>
      <c r="O3616" s="14">
        <f t="shared" si="320"/>
        <v>45922.295219907406</v>
      </c>
      <c r="P3616" s="19">
        <f t="shared" si="321"/>
        <v>45922.503553240742</v>
      </c>
      <c r="Q3616" s="20" t="str">
        <f t="shared" si="322"/>
        <v>22/09/2025</v>
      </c>
      <c r="R3616" s="13" t="str">
        <f t="shared" si="323"/>
        <v>12</v>
      </c>
      <c r="S3616" s="13" t="str">
        <f t="shared" si="324"/>
        <v>Mon</v>
      </c>
    </row>
    <row r="3617" spans="1:19" x14ac:dyDescent="0.25">
      <c r="A3617" s="56">
        <v>45922.295219907406</v>
      </c>
      <c r="B3617" s="57">
        <v>444961352</v>
      </c>
      <c r="C3617" s="58" t="s">
        <v>36</v>
      </c>
      <c r="D3617" s="58" t="s">
        <v>38</v>
      </c>
      <c r="E3617" s="58" t="s">
        <v>46</v>
      </c>
      <c r="F3617" s="58" t="s">
        <v>119</v>
      </c>
      <c r="G3617" s="59">
        <v>3693.73</v>
      </c>
      <c r="H3617" s="57">
        <v>444171407</v>
      </c>
      <c r="I3617" s="59">
        <v>0</v>
      </c>
      <c r="J3617" s="59">
        <v>0</v>
      </c>
      <c r="K3617" s="59">
        <v>0</v>
      </c>
      <c r="L3617" s="59">
        <v>-3.06</v>
      </c>
      <c r="M3617" s="59">
        <v>9844.15</v>
      </c>
      <c r="N3617" s="58" t="s">
        <v>2425</v>
      </c>
      <c r="O3617" s="14">
        <f t="shared" si="320"/>
        <v>45922.295219907406</v>
      </c>
      <c r="P3617" s="19">
        <f t="shared" si="321"/>
        <v>45922.503553240742</v>
      </c>
      <c r="Q3617" s="20" t="str">
        <f t="shared" si="322"/>
        <v>22/09/2025</v>
      </c>
      <c r="R3617" s="13" t="str">
        <f t="shared" si="323"/>
        <v>12</v>
      </c>
      <c r="S3617" s="13" t="str">
        <f t="shared" si="324"/>
        <v>Mon</v>
      </c>
    </row>
    <row r="3618" spans="1:19" x14ac:dyDescent="0.25">
      <c r="A3618" s="60">
        <v>45922.295219907406</v>
      </c>
      <c r="B3618" s="61">
        <v>444961353</v>
      </c>
      <c r="C3618" s="62" t="s">
        <v>36</v>
      </c>
      <c r="D3618" s="62" t="s">
        <v>38</v>
      </c>
      <c r="E3618" s="62" t="s">
        <v>46</v>
      </c>
      <c r="F3618" s="62" t="s">
        <v>119</v>
      </c>
      <c r="G3618" s="63">
        <v>3693.73</v>
      </c>
      <c r="H3618" s="61">
        <v>444171408</v>
      </c>
      <c r="I3618" s="63">
        <v>0</v>
      </c>
      <c r="J3618" s="63">
        <v>0</v>
      </c>
      <c r="K3618" s="63">
        <v>0</v>
      </c>
      <c r="L3618" s="63">
        <v>-3.06</v>
      </c>
      <c r="M3618" s="63">
        <v>9841.09</v>
      </c>
      <c r="N3618" s="62" t="s">
        <v>2425</v>
      </c>
      <c r="O3618" s="14">
        <f t="shared" si="320"/>
        <v>45922.295219907406</v>
      </c>
      <c r="P3618" s="19">
        <f t="shared" si="321"/>
        <v>45922.503553240742</v>
      </c>
      <c r="Q3618" s="20" t="str">
        <f t="shared" si="322"/>
        <v>22/09/2025</v>
      </c>
      <c r="R3618" s="13" t="str">
        <f t="shared" si="323"/>
        <v>12</v>
      </c>
      <c r="S3618" s="13" t="str">
        <f t="shared" si="324"/>
        <v>Mon</v>
      </c>
    </row>
    <row r="3619" spans="1:19" x14ac:dyDescent="0.25">
      <c r="A3619" s="56">
        <v>45922.295219907406</v>
      </c>
      <c r="B3619" s="57">
        <v>444961355</v>
      </c>
      <c r="C3619" s="58" t="s">
        <v>36</v>
      </c>
      <c r="D3619" s="58" t="s">
        <v>38</v>
      </c>
      <c r="E3619" s="58" t="s">
        <v>46</v>
      </c>
      <c r="F3619" s="58" t="s">
        <v>119</v>
      </c>
      <c r="G3619" s="59">
        <v>3693.73</v>
      </c>
      <c r="H3619" s="57">
        <v>444171409</v>
      </c>
      <c r="I3619" s="59">
        <v>0</v>
      </c>
      <c r="J3619" s="59">
        <v>0</v>
      </c>
      <c r="K3619" s="59">
        <v>0</v>
      </c>
      <c r="L3619" s="59">
        <v>-3.06</v>
      </c>
      <c r="M3619" s="59">
        <v>9838.0300000000007</v>
      </c>
      <c r="N3619" s="58" t="s">
        <v>2425</v>
      </c>
      <c r="O3619" s="14">
        <f t="shared" si="320"/>
        <v>45922.295219907406</v>
      </c>
      <c r="P3619" s="19">
        <f t="shared" si="321"/>
        <v>45922.503553240742</v>
      </c>
      <c r="Q3619" s="20" t="str">
        <f t="shared" si="322"/>
        <v>22/09/2025</v>
      </c>
      <c r="R3619" s="13" t="str">
        <f t="shared" si="323"/>
        <v>12</v>
      </c>
      <c r="S3619" s="13" t="str">
        <f t="shared" si="324"/>
        <v>Mon</v>
      </c>
    </row>
    <row r="3620" spans="1:19" x14ac:dyDescent="0.25">
      <c r="A3620" s="60">
        <v>45922.296597222223</v>
      </c>
      <c r="B3620" s="61">
        <v>444961981</v>
      </c>
      <c r="C3620" s="62" t="s">
        <v>36</v>
      </c>
      <c r="D3620" s="62" t="s">
        <v>38</v>
      </c>
      <c r="E3620" s="62" t="s">
        <v>46</v>
      </c>
      <c r="F3620" s="62" t="s">
        <v>119</v>
      </c>
      <c r="G3620" s="63">
        <v>3693.16</v>
      </c>
      <c r="H3620" s="61">
        <v>444172019</v>
      </c>
      <c r="I3620" s="63">
        <v>0</v>
      </c>
      <c r="J3620" s="63">
        <v>0</v>
      </c>
      <c r="K3620" s="63">
        <v>0</v>
      </c>
      <c r="L3620" s="63">
        <v>-3.19</v>
      </c>
      <c r="M3620" s="63">
        <v>9834.84</v>
      </c>
      <c r="N3620" s="62" t="s">
        <v>2426</v>
      </c>
      <c r="O3620" s="14">
        <f t="shared" si="320"/>
        <v>45922.296597222223</v>
      </c>
      <c r="P3620" s="19">
        <f t="shared" si="321"/>
        <v>45922.504930555559</v>
      </c>
      <c r="Q3620" s="20" t="str">
        <f t="shared" si="322"/>
        <v>22/09/2025</v>
      </c>
      <c r="R3620" s="13" t="str">
        <f t="shared" si="323"/>
        <v>12</v>
      </c>
      <c r="S3620" s="13" t="str">
        <f t="shared" si="324"/>
        <v>Mon</v>
      </c>
    </row>
    <row r="3621" spans="1:19" x14ac:dyDescent="0.25">
      <c r="A3621" s="56">
        <v>45922.296597222223</v>
      </c>
      <c r="B3621" s="57">
        <v>444961982</v>
      </c>
      <c r="C3621" s="58" t="s">
        <v>36</v>
      </c>
      <c r="D3621" s="58" t="s">
        <v>38</v>
      </c>
      <c r="E3621" s="58" t="s">
        <v>46</v>
      </c>
      <c r="F3621" s="58" t="s">
        <v>119</v>
      </c>
      <c r="G3621" s="59">
        <v>3693.16</v>
      </c>
      <c r="H3621" s="57">
        <v>444172020</v>
      </c>
      <c r="I3621" s="59">
        <v>0</v>
      </c>
      <c r="J3621" s="59">
        <v>0</v>
      </c>
      <c r="K3621" s="59">
        <v>0</v>
      </c>
      <c r="L3621" s="59">
        <v>-3.19</v>
      </c>
      <c r="M3621" s="59">
        <v>9831.65</v>
      </c>
      <c r="N3621" s="58" t="s">
        <v>2426</v>
      </c>
      <c r="O3621" s="14">
        <f t="shared" si="320"/>
        <v>45922.296597222223</v>
      </c>
      <c r="P3621" s="19">
        <f t="shared" si="321"/>
        <v>45922.504930555559</v>
      </c>
      <c r="Q3621" s="20" t="str">
        <f t="shared" si="322"/>
        <v>22/09/2025</v>
      </c>
      <c r="R3621" s="13" t="str">
        <f t="shared" si="323"/>
        <v>12</v>
      </c>
      <c r="S3621" s="13" t="str">
        <f t="shared" si="324"/>
        <v>Mon</v>
      </c>
    </row>
    <row r="3622" spans="1:19" x14ac:dyDescent="0.25">
      <c r="A3622" s="60">
        <v>45922.296597222223</v>
      </c>
      <c r="B3622" s="61">
        <v>444961983</v>
      </c>
      <c r="C3622" s="62" t="s">
        <v>36</v>
      </c>
      <c r="D3622" s="62" t="s">
        <v>38</v>
      </c>
      <c r="E3622" s="62" t="s">
        <v>46</v>
      </c>
      <c r="F3622" s="62" t="s">
        <v>119</v>
      </c>
      <c r="G3622" s="63">
        <v>3693.16</v>
      </c>
      <c r="H3622" s="61">
        <v>444172021</v>
      </c>
      <c r="I3622" s="63">
        <v>0</v>
      </c>
      <c r="J3622" s="63">
        <v>0</v>
      </c>
      <c r="K3622" s="63">
        <v>0</v>
      </c>
      <c r="L3622" s="63">
        <v>-3.19</v>
      </c>
      <c r="M3622" s="63">
        <v>9828.4599999999991</v>
      </c>
      <c r="N3622" s="62" t="s">
        <v>2426</v>
      </c>
      <c r="O3622" s="14">
        <f t="shared" si="320"/>
        <v>45922.296597222223</v>
      </c>
      <c r="P3622" s="19">
        <f t="shared" si="321"/>
        <v>45922.504930555559</v>
      </c>
      <c r="Q3622" s="20" t="str">
        <f t="shared" si="322"/>
        <v>22/09/2025</v>
      </c>
      <c r="R3622" s="13" t="str">
        <f t="shared" si="323"/>
        <v>12</v>
      </c>
      <c r="S3622" s="13" t="str">
        <f t="shared" si="324"/>
        <v>Mon</v>
      </c>
    </row>
    <row r="3623" spans="1:19" x14ac:dyDescent="0.25">
      <c r="A3623" s="56">
        <v>45922.297430555554</v>
      </c>
      <c r="B3623" s="57">
        <v>444962438</v>
      </c>
      <c r="C3623" s="58" t="s">
        <v>36</v>
      </c>
      <c r="D3623" s="58" t="s">
        <v>38</v>
      </c>
      <c r="E3623" s="58" t="s">
        <v>45</v>
      </c>
      <c r="F3623" s="58" t="s">
        <v>119</v>
      </c>
      <c r="G3623" s="59">
        <v>3693.22</v>
      </c>
      <c r="H3623" s="57">
        <v>444172464</v>
      </c>
      <c r="I3623" s="59">
        <v>0</v>
      </c>
      <c r="J3623" s="59">
        <v>0</v>
      </c>
      <c r="K3623" s="59">
        <v>0</v>
      </c>
      <c r="L3623" s="59">
        <v>0</v>
      </c>
      <c r="M3623" s="59">
        <v>9828.4599999999991</v>
      </c>
      <c r="N3623" s="58" t="s">
        <v>115</v>
      </c>
      <c r="O3623" s="14">
        <f t="shared" si="320"/>
        <v>45922.297430555554</v>
      </c>
      <c r="P3623" s="19">
        <f t="shared" si="321"/>
        <v>45922.50576388889</v>
      </c>
      <c r="Q3623" s="20" t="str">
        <f t="shared" si="322"/>
        <v>22/09/2025</v>
      </c>
      <c r="R3623" s="13" t="str">
        <f t="shared" si="323"/>
        <v>12</v>
      </c>
      <c r="S3623" s="13" t="str">
        <f t="shared" si="324"/>
        <v>Mon</v>
      </c>
    </row>
    <row r="3624" spans="1:19" x14ac:dyDescent="0.25">
      <c r="A3624" s="60">
        <v>45922.297442129631</v>
      </c>
      <c r="B3624" s="61">
        <v>444962439</v>
      </c>
      <c r="C3624" s="62" t="s">
        <v>36</v>
      </c>
      <c r="D3624" s="62" t="s">
        <v>38</v>
      </c>
      <c r="E3624" s="62" t="s">
        <v>45</v>
      </c>
      <c r="F3624" s="62" t="s">
        <v>119</v>
      </c>
      <c r="G3624" s="63">
        <v>3693.22</v>
      </c>
      <c r="H3624" s="61">
        <v>444172465</v>
      </c>
      <c r="I3624" s="63">
        <v>0</v>
      </c>
      <c r="J3624" s="63">
        <v>0</v>
      </c>
      <c r="K3624" s="63">
        <v>0</v>
      </c>
      <c r="L3624" s="63">
        <v>0</v>
      </c>
      <c r="M3624" s="63">
        <v>9828.4599999999991</v>
      </c>
      <c r="N3624" s="62" t="s">
        <v>118</v>
      </c>
      <c r="O3624" s="14">
        <f t="shared" si="320"/>
        <v>45922.297442129631</v>
      </c>
      <c r="P3624" s="19">
        <f t="shared" si="321"/>
        <v>45922.505775462967</v>
      </c>
      <c r="Q3624" s="20" t="str">
        <f t="shared" si="322"/>
        <v>22/09/2025</v>
      </c>
      <c r="R3624" s="13" t="str">
        <f t="shared" si="323"/>
        <v>12</v>
      </c>
      <c r="S3624" s="13" t="str">
        <f t="shared" si="324"/>
        <v>Mon</v>
      </c>
    </row>
    <row r="3625" spans="1:19" x14ac:dyDescent="0.25">
      <c r="A3625" s="56">
        <v>45922.298773148148</v>
      </c>
      <c r="B3625" s="57">
        <v>444962805</v>
      </c>
      <c r="C3625" s="58" t="s">
        <v>36</v>
      </c>
      <c r="D3625" s="58" t="s">
        <v>38</v>
      </c>
      <c r="E3625" s="58" t="s">
        <v>46</v>
      </c>
      <c r="F3625" s="58" t="s">
        <v>119</v>
      </c>
      <c r="G3625" s="59">
        <v>3692.76</v>
      </c>
      <c r="H3625" s="57">
        <v>444172826</v>
      </c>
      <c r="I3625" s="59">
        <v>0</v>
      </c>
      <c r="J3625" s="59">
        <v>0</v>
      </c>
      <c r="K3625" s="59">
        <v>0</v>
      </c>
      <c r="L3625" s="59">
        <v>-3.08</v>
      </c>
      <c r="M3625" s="59">
        <v>9825.3799999999992</v>
      </c>
      <c r="N3625" s="58" t="s">
        <v>2427</v>
      </c>
      <c r="O3625" s="14">
        <f t="shared" si="320"/>
        <v>45922.298773148148</v>
      </c>
      <c r="P3625" s="19">
        <f t="shared" si="321"/>
        <v>45922.507106481484</v>
      </c>
      <c r="Q3625" s="20" t="str">
        <f t="shared" si="322"/>
        <v>22/09/2025</v>
      </c>
      <c r="R3625" s="13" t="str">
        <f t="shared" si="323"/>
        <v>12</v>
      </c>
      <c r="S3625" s="13" t="str">
        <f t="shared" si="324"/>
        <v>Mon</v>
      </c>
    </row>
    <row r="3626" spans="1:19" x14ac:dyDescent="0.25">
      <c r="A3626" s="60">
        <v>45922.298831018517</v>
      </c>
      <c r="B3626" s="61">
        <v>444962876</v>
      </c>
      <c r="C3626" s="62" t="s">
        <v>36</v>
      </c>
      <c r="D3626" s="62" t="s">
        <v>38</v>
      </c>
      <c r="E3626" s="62" t="s">
        <v>46</v>
      </c>
      <c r="F3626" s="62" t="s">
        <v>119</v>
      </c>
      <c r="G3626" s="63">
        <v>3692.52</v>
      </c>
      <c r="H3626" s="61">
        <v>444172896</v>
      </c>
      <c r="I3626" s="63">
        <v>0</v>
      </c>
      <c r="J3626" s="63">
        <v>0</v>
      </c>
      <c r="K3626" s="63">
        <v>0</v>
      </c>
      <c r="L3626" s="63">
        <v>-3.03</v>
      </c>
      <c r="M3626" s="63">
        <v>9822.35</v>
      </c>
      <c r="N3626" s="62" t="s">
        <v>2428</v>
      </c>
      <c r="O3626" s="14">
        <f t="shared" si="320"/>
        <v>45922.298831018517</v>
      </c>
      <c r="P3626" s="19">
        <f t="shared" si="321"/>
        <v>45922.507164351853</v>
      </c>
      <c r="Q3626" s="20" t="str">
        <f t="shared" si="322"/>
        <v>22/09/2025</v>
      </c>
      <c r="R3626" s="13" t="str">
        <f t="shared" si="323"/>
        <v>12</v>
      </c>
      <c r="S3626" s="13" t="str">
        <f t="shared" si="324"/>
        <v>Mon</v>
      </c>
    </row>
    <row r="3627" spans="1:19" x14ac:dyDescent="0.25">
      <c r="A3627" s="56">
        <v>45922.29891203704</v>
      </c>
      <c r="B3627" s="57">
        <v>444963039</v>
      </c>
      <c r="C3627" s="58" t="s">
        <v>36</v>
      </c>
      <c r="D3627" s="58" t="s">
        <v>38</v>
      </c>
      <c r="E3627" s="58" t="s">
        <v>46</v>
      </c>
      <c r="F3627" s="58" t="s">
        <v>119</v>
      </c>
      <c r="G3627" s="59">
        <v>3692.26</v>
      </c>
      <c r="H3627" s="57">
        <v>444173059</v>
      </c>
      <c r="I3627" s="59">
        <v>0</v>
      </c>
      <c r="J3627" s="59">
        <v>0</v>
      </c>
      <c r="K3627" s="59">
        <v>0</v>
      </c>
      <c r="L3627" s="59">
        <v>-2.94</v>
      </c>
      <c r="M3627" s="59">
        <v>9819.41</v>
      </c>
      <c r="N3627" s="58" t="s">
        <v>2429</v>
      </c>
      <c r="O3627" s="14">
        <f t="shared" si="320"/>
        <v>45922.29891203704</v>
      </c>
      <c r="P3627" s="19">
        <f t="shared" si="321"/>
        <v>45922.507245370376</v>
      </c>
      <c r="Q3627" s="20" t="str">
        <f t="shared" si="322"/>
        <v>22/09/2025</v>
      </c>
      <c r="R3627" s="13" t="str">
        <f t="shared" si="323"/>
        <v>12</v>
      </c>
      <c r="S3627" s="13" t="str">
        <f t="shared" si="324"/>
        <v>Mon</v>
      </c>
    </row>
    <row r="3628" spans="1:19" x14ac:dyDescent="0.25">
      <c r="A3628" s="60">
        <v>45922.300208333334</v>
      </c>
      <c r="B3628" s="61">
        <v>444963573</v>
      </c>
      <c r="C3628" s="62" t="s">
        <v>36</v>
      </c>
      <c r="D3628" s="62" t="s">
        <v>38</v>
      </c>
      <c r="E3628" s="62" t="s">
        <v>45</v>
      </c>
      <c r="F3628" s="62" t="s">
        <v>119</v>
      </c>
      <c r="G3628" s="63">
        <v>3692.03</v>
      </c>
      <c r="H3628" s="61">
        <v>444173582</v>
      </c>
      <c r="I3628" s="63">
        <v>0</v>
      </c>
      <c r="J3628" s="63">
        <v>0</v>
      </c>
      <c r="K3628" s="63">
        <v>0</v>
      </c>
      <c r="L3628" s="63">
        <v>0</v>
      </c>
      <c r="M3628" s="63">
        <v>9819.41</v>
      </c>
      <c r="N3628" s="62" t="s">
        <v>1384</v>
      </c>
      <c r="O3628" s="14">
        <f t="shared" ref="O3628:O3691" si="325">A3628</f>
        <v>45922.300208333334</v>
      </c>
      <c r="P3628" s="19">
        <f t="shared" ref="P3628:P3691" si="326">O3628+(5/24)</f>
        <v>45922.50854166667</v>
      </c>
      <c r="Q3628" s="20" t="str">
        <f t="shared" ref="Q3628:Q3691" si="327">TEXT(P3628,"dd/mm/yyyy")</f>
        <v>22/09/2025</v>
      </c>
      <c r="R3628" s="13" t="str">
        <f t="shared" ref="R3628:R3691" si="328">TEXT(P3628,"hh")</f>
        <v>12</v>
      </c>
      <c r="S3628" s="13" t="str">
        <f t="shared" ref="S3628:S3691" si="329">TEXT(P3628,"ddd")</f>
        <v>Mon</v>
      </c>
    </row>
    <row r="3629" spans="1:19" x14ac:dyDescent="0.25">
      <c r="A3629" s="56">
        <v>45922.303217592591</v>
      </c>
      <c r="B3629" s="57">
        <v>444964414</v>
      </c>
      <c r="C3629" s="58" t="s">
        <v>36</v>
      </c>
      <c r="D3629" s="58" t="s">
        <v>38</v>
      </c>
      <c r="E3629" s="58" t="s">
        <v>46</v>
      </c>
      <c r="F3629" s="58" t="s">
        <v>119</v>
      </c>
      <c r="G3629" s="59">
        <v>3691.62</v>
      </c>
      <c r="H3629" s="57">
        <v>444174423</v>
      </c>
      <c r="I3629" s="59">
        <v>0</v>
      </c>
      <c r="J3629" s="59">
        <v>0</v>
      </c>
      <c r="K3629" s="59">
        <v>0</v>
      </c>
      <c r="L3629" s="59">
        <v>-3</v>
      </c>
      <c r="M3629" s="59">
        <v>9816.41</v>
      </c>
      <c r="N3629" s="58" t="s">
        <v>2430</v>
      </c>
      <c r="O3629" s="14">
        <f t="shared" si="325"/>
        <v>45922.303217592591</v>
      </c>
      <c r="P3629" s="19">
        <f t="shared" si="326"/>
        <v>45922.511550925927</v>
      </c>
      <c r="Q3629" s="20" t="str">
        <f t="shared" si="327"/>
        <v>22/09/2025</v>
      </c>
      <c r="R3629" s="13" t="str">
        <f t="shared" si="328"/>
        <v>12</v>
      </c>
      <c r="S3629" s="13" t="str">
        <f t="shared" si="329"/>
        <v>Mon</v>
      </c>
    </row>
    <row r="3630" spans="1:19" x14ac:dyDescent="0.25">
      <c r="A3630" s="60">
        <v>45922.303217592591</v>
      </c>
      <c r="B3630" s="61">
        <v>444964415</v>
      </c>
      <c r="C3630" s="62" t="s">
        <v>36</v>
      </c>
      <c r="D3630" s="62" t="s">
        <v>38</v>
      </c>
      <c r="E3630" s="62" t="s">
        <v>46</v>
      </c>
      <c r="F3630" s="62" t="s">
        <v>119</v>
      </c>
      <c r="G3630" s="63">
        <v>3691.62</v>
      </c>
      <c r="H3630" s="61">
        <v>444174424</v>
      </c>
      <c r="I3630" s="63">
        <v>0</v>
      </c>
      <c r="J3630" s="63">
        <v>0</v>
      </c>
      <c r="K3630" s="63">
        <v>0</v>
      </c>
      <c r="L3630" s="63">
        <v>-3</v>
      </c>
      <c r="M3630" s="63">
        <v>9813.41</v>
      </c>
      <c r="N3630" s="62" t="s">
        <v>2430</v>
      </c>
      <c r="O3630" s="14">
        <f t="shared" si="325"/>
        <v>45922.303217592591</v>
      </c>
      <c r="P3630" s="19">
        <f t="shared" si="326"/>
        <v>45922.511550925927</v>
      </c>
      <c r="Q3630" s="20" t="str">
        <f t="shared" si="327"/>
        <v>22/09/2025</v>
      </c>
      <c r="R3630" s="13" t="str">
        <f t="shared" si="328"/>
        <v>12</v>
      </c>
      <c r="S3630" s="13" t="str">
        <f t="shared" si="329"/>
        <v>Mon</v>
      </c>
    </row>
    <row r="3631" spans="1:19" x14ac:dyDescent="0.25">
      <c r="A3631" s="56">
        <v>45922.3044212963</v>
      </c>
      <c r="B3631" s="57">
        <v>444965267</v>
      </c>
      <c r="C3631" s="58" t="s">
        <v>36</v>
      </c>
      <c r="D3631" s="58" t="s">
        <v>37</v>
      </c>
      <c r="E3631" s="58" t="s">
        <v>46</v>
      </c>
      <c r="F3631" s="58" t="s">
        <v>119</v>
      </c>
      <c r="G3631" s="59">
        <v>3692.28</v>
      </c>
      <c r="H3631" s="57">
        <v>444175273</v>
      </c>
      <c r="I3631" s="59">
        <v>0</v>
      </c>
      <c r="J3631" s="59">
        <v>0</v>
      </c>
      <c r="K3631" s="59">
        <v>0</v>
      </c>
      <c r="L3631" s="59">
        <v>0.94</v>
      </c>
      <c r="M3631" s="59">
        <v>9814.35</v>
      </c>
      <c r="N3631" s="58" t="s">
        <v>2431</v>
      </c>
      <c r="O3631" s="14">
        <f t="shared" si="325"/>
        <v>45922.3044212963</v>
      </c>
      <c r="P3631" s="19">
        <f t="shared" si="326"/>
        <v>45922.512754629635</v>
      </c>
      <c r="Q3631" s="20" t="str">
        <f t="shared" si="327"/>
        <v>22/09/2025</v>
      </c>
      <c r="R3631" s="13" t="str">
        <f t="shared" si="328"/>
        <v>12</v>
      </c>
      <c r="S3631" s="13" t="str">
        <f t="shared" si="329"/>
        <v>Mon</v>
      </c>
    </row>
    <row r="3632" spans="1:19" x14ac:dyDescent="0.25">
      <c r="A3632" s="60">
        <v>45922.304490740738</v>
      </c>
      <c r="B3632" s="61">
        <v>444965283</v>
      </c>
      <c r="C3632" s="62" t="s">
        <v>36</v>
      </c>
      <c r="D3632" s="62" t="s">
        <v>38</v>
      </c>
      <c r="E3632" s="62" t="s">
        <v>45</v>
      </c>
      <c r="F3632" s="62" t="s">
        <v>119</v>
      </c>
      <c r="G3632" s="63">
        <v>3692.19</v>
      </c>
      <c r="H3632" s="61">
        <v>444175289</v>
      </c>
      <c r="I3632" s="63">
        <v>0</v>
      </c>
      <c r="J3632" s="63">
        <v>0</v>
      </c>
      <c r="K3632" s="63">
        <v>0</v>
      </c>
      <c r="L3632" s="63">
        <v>0</v>
      </c>
      <c r="M3632" s="63">
        <v>9814.35</v>
      </c>
      <c r="N3632" s="62" t="s">
        <v>1944</v>
      </c>
      <c r="O3632" s="14">
        <f t="shared" si="325"/>
        <v>45922.304490740738</v>
      </c>
      <c r="P3632" s="19">
        <f t="shared" si="326"/>
        <v>45922.512824074074</v>
      </c>
      <c r="Q3632" s="20" t="str">
        <f t="shared" si="327"/>
        <v>22/09/2025</v>
      </c>
      <c r="R3632" s="13" t="str">
        <f t="shared" si="328"/>
        <v>12</v>
      </c>
      <c r="S3632" s="13" t="str">
        <f t="shared" si="329"/>
        <v>Mon</v>
      </c>
    </row>
    <row r="3633" spans="1:19" x14ac:dyDescent="0.25">
      <c r="A3633" s="56">
        <v>45922.304502314815</v>
      </c>
      <c r="B3633" s="57">
        <v>444965287</v>
      </c>
      <c r="C3633" s="58" t="s">
        <v>36</v>
      </c>
      <c r="D3633" s="58" t="s">
        <v>38</v>
      </c>
      <c r="E3633" s="58" t="s">
        <v>45</v>
      </c>
      <c r="F3633" s="58" t="s">
        <v>119</v>
      </c>
      <c r="G3633" s="59">
        <v>3692.22</v>
      </c>
      <c r="H3633" s="57">
        <v>444175294</v>
      </c>
      <c r="I3633" s="59">
        <v>0</v>
      </c>
      <c r="J3633" s="59">
        <v>0</v>
      </c>
      <c r="K3633" s="59">
        <v>0</v>
      </c>
      <c r="L3633" s="59">
        <v>0</v>
      </c>
      <c r="M3633" s="59">
        <v>9814.35</v>
      </c>
      <c r="N3633" s="58" t="s">
        <v>52</v>
      </c>
      <c r="O3633" s="14">
        <f t="shared" si="325"/>
        <v>45922.304502314815</v>
      </c>
      <c r="P3633" s="19">
        <f t="shared" si="326"/>
        <v>45922.512835648151</v>
      </c>
      <c r="Q3633" s="20" t="str">
        <f t="shared" si="327"/>
        <v>22/09/2025</v>
      </c>
      <c r="R3633" s="13" t="str">
        <f t="shared" si="328"/>
        <v>12</v>
      </c>
      <c r="S3633" s="13" t="str">
        <f t="shared" si="329"/>
        <v>Mon</v>
      </c>
    </row>
    <row r="3634" spans="1:19" x14ac:dyDescent="0.25">
      <c r="A3634" s="60">
        <v>45922.304502314815</v>
      </c>
      <c r="B3634" s="61">
        <v>444965288</v>
      </c>
      <c r="C3634" s="62" t="s">
        <v>36</v>
      </c>
      <c r="D3634" s="62" t="s">
        <v>38</v>
      </c>
      <c r="E3634" s="62" t="s">
        <v>45</v>
      </c>
      <c r="F3634" s="62" t="s">
        <v>119</v>
      </c>
      <c r="G3634" s="63">
        <v>3692.22</v>
      </c>
      <c r="H3634" s="61">
        <v>444175295</v>
      </c>
      <c r="I3634" s="63">
        <v>0</v>
      </c>
      <c r="J3634" s="63">
        <v>0</v>
      </c>
      <c r="K3634" s="63">
        <v>0</v>
      </c>
      <c r="L3634" s="63">
        <v>0</v>
      </c>
      <c r="M3634" s="63">
        <v>9814.35</v>
      </c>
      <c r="N3634" s="62" t="s">
        <v>1971</v>
      </c>
      <c r="O3634" s="14">
        <f t="shared" si="325"/>
        <v>45922.304502314815</v>
      </c>
      <c r="P3634" s="19">
        <f t="shared" si="326"/>
        <v>45922.512835648151</v>
      </c>
      <c r="Q3634" s="20" t="str">
        <f t="shared" si="327"/>
        <v>22/09/2025</v>
      </c>
      <c r="R3634" s="13" t="str">
        <f t="shared" si="328"/>
        <v>12</v>
      </c>
      <c r="S3634" s="13" t="str">
        <f t="shared" si="329"/>
        <v>Mon</v>
      </c>
    </row>
    <row r="3635" spans="1:19" x14ac:dyDescent="0.25">
      <c r="A3635" s="56">
        <v>45922.304502314815</v>
      </c>
      <c r="B3635" s="57">
        <v>444965290</v>
      </c>
      <c r="C3635" s="58" t="s">
        <v>36</v>
      </c>
      <c r="D3635" s="58" t="s">
        <v>38</v>
      </c>
      <c r="E3635" s="58" t="s">
        <v>45</v>
      </c>
      <c r="F3635" s="58" t="s">
        <v>119</v>
      </c>
      <c r="G3635" s="59">
        <v>3692.15</v>
      </c>
      <c r="H3635" s="57">
        <v>444175297</v>
      </c>
      <c r="I3635" s="59">
        <v>0</v>
      </c>
      <c r="J3635" s="59">
        <v>0</v>
      </c>
      <c r="K3635" s="59">
        <v>0</v>
      </c>
      <c r="L3635" s="59">
        <v>0</v>
      </c>
      <c r="M3635" s="59">
        <v>9814.35</v>
      </c>
      <c r="N3635" s="58" t="s">
        <v>48</v>
      </c>
      <c r="O3635" s="14">
        <f t="shared" si="325"/>
        <v>45922.304502314815</v>
      </c>
      <c r="P3635" s="19">
        <f t="shared" si="326"/>
        <v>45922.512835648151</v>
      </c>
      <c r="Q3635" s="20" t="str">
        <f t="shared" si="327"/>
        <v>22/09/2025</v>
      </c>
      <c r="R3635" s="13" t="str">
        <f t="shared" si="328"/>
        <v>12</v>
      </c>
      <c r="S3635" s="13" t="str">
        <f t="shared" si="329"/>
        <v>Mon</v>
      </c>
    </row>
    <row r="3636" spans="1:19" x14ac:dyDescent="0.25">
      <c r="A3636" s="60">
        <v>45922.304502314815</v>
      </c>
      <c r="B3636" s="61">
        <v>444965294</v>
      </c>
      <c r="C3636" s="62" t="s">
        <v>36</v>
      </c>
      <c r="D3636" s="62" t="s">
        <v>38</v>
      </c>
      <c r="E3636" s="62" t="s">
        <v>45</v>
      </c>
      <c r="F3636" s="62" t="s">
        <v>119</v>
      </c>
      <c r="G3636" s="63">
        <v>3692.13</v>
      </c>
      <c r="H3636" s="61">
        <v>444175301</v>
      </c>
      <c r="I3636" s="63">
        <v>0</v>
      </c>
      <c r="J3636" s="63">
        <v>0</v>
      </c>
      <c r="K3636" s="63">
        <v>0</v>
      </c>
      <c r="L3636" s="63">
        <v>0</v>
      </c>
      <c r="M3636" s="63">
        <v>9814.35</v>
      </c>
      <c r="N3636" s="62" t="s">
        <v>2056</v>
      </c>
      <c r="O3636" s="14">
        <f t="shared" si="325"/>
        <v>45922.304502314815</v>
      </c>
      <c r="P3636" s="19">
        <f t="shared" si="326"/>
        <v>45922.512835648151</v>
      </c>
      <c r="Q3636" s="20" t="str">
        <f t="shared" si="327"/>
        <v>22/09/2025</v>
      </c>
      <c r="R3636" s="13" t="str">
        <f t="shared" si="328"/>
        <v>12</v>
      </c>
      <c r="S3636" s="13" t="str">
        <f t="shared" si="329"/>
        <v>Mon</v>
      </c>
    </row>
    <row r="3637" spans="1:19" x14ac:dyDescent="0.25">
      <c r="A3637" s="56">
        <v>45922.304513888892</v>
      </c>
      <c r="B3637" s="57">
        <v>444965296</v>
      </c>
      <c r="C3637" s="58" t="s">
        <v>36</v>
      </c>
      <c r="D3637" s="58" t="s">
        <v>38</v>
      </c>
      <c r="E3637" s="58" t="s">
        <v>45</v>
      </c>
      <c r="F3637" s="58" t="s">
        <v>119</v>
      </c>
      <c r="G3637" s="59">
        <v>3692.13</v>
      </c>
      <c r="H3637" s="57">
        <v>444175303</v>
      </c>
      <c r="I3637" s="59">
        <v>0</v>
      </c>
      <c r="J3637" s="59">
        <v>0</v>
      </c>
      <c r="K3637" s="59">
        <v>0</v>
      </c>
      <c r="L3637" s="59">
        <v>0</v>
      </c>
      <c r="M3637" s="59">
        <v>9814.35</v>
      </c>
      <c r="N3637" s="58" t="s">
        <v>108</v>
      </c>
      <c r="O3637" s="14">
        <f t="shared" si="325"/>
        <v>45922.304513888892</v>
      </c>
      <c r="P3637" s="19">
        <f t="shared" si="326"/>
        <v>45922.512847222228</v>
      </c>
      <c r="Q3637" s="20" t="str">
        <f t="shared" si="327"/>
        <v>22/09/2025</v>
      </c>
      <c r="R3637" s="13" t="str">
        <f t="shared" si="328"/>
        <v>12</v>
      </c>
      <c r="S3637" s="13" t="str">
        <f t="shared" si="329"/>
        <v>Mon</v>
      </c>
    </row>
    <row r="3638" spans="1:19" x14ac:dyDescent="0.25">
      <c r="A3638" s="60">
        <v>45922.304513888892</v>
      </c>
      <c r="B3638" s="61">
        <v>444965297</v>
      </c>
      <c r="C3638" s="62" t="s">
        <v>36</v>
      </c>
      <c r="D3638" s="62" t="s">
        <v>38</v>
      </c>
      <c r="E3638" s="62" t="s">
        <v>45</v>
      </c>
      <c r="F3638" s="62" t="s">
        <v>119</v>
      </c>
      <c r="G3638" s="63">
        <v>3692.13</v>
      </c>
      <c r="H3638" s="61">
        <v>444175304</v>
      </c>
      <c r="I3638" s="63">
        <v>0</v>
      </c>
      <c r="J3638" s="63">
        <v>0</v>
      </c>
      <c r="K3638" s="63">
        <v>0</v>
      </c>
      <c r="L3638" s="63">
        <v>0</v>
      </c>
      <c r="M3638" s="63">
        <v>9814.35</v>
      </c>
      <c r="N3638" s="62" t="s">
        <v>107</v>
      </c>
      <c r="O3638" s="14">
        <f t="shared" si="325"/>
        <v>45922.304513888892</v>
      </c>
      <c r="P3638" s="19">
        <f t="shared" si="326"/>
        <v>45922.512847222228</v>
      </c>
      <c r="Q3638" s="20" t="str">
        <f t="shared" si="327"/>
        <v>22/09/2025</v>
      </c>
      <c r="R3638" s="13" t="str">
        <f t="shared" si="328"/>
        <v>12</v>
      </c>
      <c r="S3638" s="13" t="str">
        <f t="shared" si="329"/>
        <v>Mon</v>
      </c>
    </row>
    <row r="3639" spans="1:19" x14ac:dyDescent="0.25">
      <c r="A3639" s="56">
        <v>45922.304513888892</v>
      </c>
      <c r="B3639" s="57">
        <v>444965298</v>
      </c>
      <c r="C3639" s="58" t="s">
        <v>36</v>
      </c>
      <c r="D3639" s="58" t="s">
        <v>38</v>
      </c>
      <c r="E3639" s="58" t="s">
        <v>45</v>
      </c>
      <c r="F3639" s="58" t="s">
        <v>119</v>
      </c>
      <c r="G3639" s="59">
        <v>3692.13</v>
      </c>
      <c r="H3639" s="57">
        <v>444175305</v>
      </c>
      <c r="I3639" s="59">
        <v>0</v>
      </c>
      <c r="J3639" s="59">
        <v>0</v>
      </c>
      <c r="K3639" s="59">
        <v>0</v>
      </c>
      <c r="L3639" s="59">
        <v>0</v>
      </c>
      <c r="M3639" s="59">
        <v>9814.35</v>
      </c>
      <c r="N3639" s="58" t="s">
        <v>77</v>
      </c>
      <c r="O3639" s="14">
        <f t="shared" si="325"/>
        <v>45922.304513888892</v>
      </c>
      <c r="P3639" s="19">
        <f t="shared" si="326"/>
        <v>45922.512847222228</v>
      </c>
      <c r="Q3639" s="20" t="str">
        <f t="shared" si="327"/>
        <v>22/09/2025</v>
      </c>
      <c r="R3639" s="13" t="str">
        <f t="shared" si="328"/>
        <v>12</v>
      </c>
      <c r="S3639" s="13" t="str">
        <f t="shared" si="329"/>
        <v>Mon</v>
      </c>
    </row>
    <row r="3640" spans="1:19" x14ac:dyDescent="0.25">
      <c r="A3640" s="60">
        <v>45922.304513888892</v>
      </c>
      <c r="B3640" s="61">
        <v>444965299</v>
      </c>
      <c r="C3640" s="62" t="s">
        <v>36</v>
      </c>
      <c r="D3640" s="62" t="s">
        <v>38</v>
      </c>
      <c r="E3640" s="62" t="s">
        <v>45</v>
      </c>
      <c r="F3640" s="62" t="s">
        <v>119</v>
      </c>
      <c r="G3640" s="63">
        <v>3692.07</v>
      </c>
      <c r="H3640" s="61">
        <v>444175306</v>
      </c>
      <c r="I3640" s="63">
        <v>0</v>
      </c>
      <c r="J3640" s="63">
        <v>0</v>
      </c>
      <c r="K3640" s="63">
        <v>0</v>
      </c>
      <c r="L3640" s="63">
        <v>0</v>
      </c>
      <c r="M3640" s="63">
        <v>9814.35</v>
      </c>
      <c r="N3640" s="62" t="s">
        <v>2055</v>
      </c>
      <c r="O3640" s="14">
        <f t="shared" si="325"/>
        <v>45922.304513888892</v>
      </c>
      <c r="P3640" s="19">
        <f t="shared" si="326"/>
        <v>45922.512847222228</v>
      </c>
      <c r="Q3640" s="20" t="str">
        <f t="shared" si="327"/>
        <v>22/09/2025</v>
      </c>
      <c r="R3640" s="13" t="str">
        <f t="shared" si="328"/>
        <v>12</v>
      </c>
      <c r="S3640" s="13" t="str">
        <f t="shared" si="329"/>
        <v>Mon</v>
      </c>
    </row>
    <row r="3641" spans="1:19" x14ac:dyDescent="0.25">
      <c r="A3641" s="56">
        <v>45922.304525462961</v>
      </c>
      <c r="B3641" s="57">
        <v>444965301</v>
      </c>
      <c r="C3641" s="58" t="s">
        <v>36</v>
      </c>
      <c r="D3641" s="58" t="s">
        <v>38</v>
      </c>
      <c r="E3641" s="58" t="s">
        <v>45</v>
      </c>
      <c r="F3641" s="58" t="s">
        <v>119</v>
      </c>
      <c r="G3641" s="59">
        <v>3692.01</v>
      </c>
      <c r="H3641" s="57">
        <v>444175308</v>
      </c>
      <c r="I3641" s="59">
        <v>0</v>
      </c>
      <c r="J3641" s="59">
        <v>0</v>
      </c>
      <c r="K3641" s="59">
        <v>0</v>
      </c>
      <c r="L3641" s="59">
        <v>0</v>
      </c>
      <c r="M3641" s="59">
        <v>9814.35</v>
      </c>
      <c r="N3641" s="58" t="s">
        <v>47</v>
      </c>
      <c r="O3641" s="14">
        <f t="shared" si="325"/>
        <v>45922.304525462961</v>
      </c>
      <c r="P3641" s="19">
        <f t="shared" si="326"/>
        <v>45922.512858796297</v>
      </c>
      <c r="Q3641" s="20" t="str">
        <f t="shared" si="327"/>
        <v>22/09/2025</v>
      </c>
      <c r="R3641" s="13" t="str">
        <f t="shared" si="328"/>
        <v>12</v>
      </c>
      <c r="S3641" s="13" t="str">
        <f t="shared" si="329"/>
        <v>Mon</v>
      </c>
    </row>
    <row r="3642" spans="1:19" x14ac:dyDescent="0.25">
      <c r="A3642" s="60">
        <v>45922.304525462961</v>
      </c>
      <c r="B3642" s="61">
        <v>444965302</v>
      </c>
      <c r="C3642" s="62" t="s">
        <v>36</v>
      </c>
      <c r="D3642" s="62" t="s">
        <v>38</v>
      </c>
      <c r="E3642" s="62" t="s">
        <v>45</v>
      </c>
      <c r="F3642" s="62" t="s">
        <v>119</v>
      </c>
      <c r="G3642" s="63">
        <v>3692.13</v>
      </c>
      <c r="H3642" s="61">
        <v>444175309</v>
      </c>
      <c r="I3642" s="63">
        <v>0</v>
      </c>
      <c r="J3642" s="63">
        <v>0</v>
      </c>
      <c r="K3642" s="63">
        <v>0</v>
      </c>
      <c r="L3642" s="63">
        <v>0</v>
      </c>
      <c r="M3642" s="63">
        <v>9814.35</v>
      </c>
      <c r="N3642" s="62" t="s">
        <v>113</v>
      </c>
      <c r="O3642" s="14">
        <f t="shared" si="325"/>
        <v>45922.304525462961</v>
      </c>
      <c r="P3642" s="19">
        <f t="shared" si="326"/>
        <v>45922.512858796297</v>
      </c>
      <c r="Q3642" s="20" t="str">
        <f t="shared" si="327"/>
        <v>22/09/2025</v>
      </c>
      <c r="R3642" s="13" t="str">
        <f t="shared" si="328"/>
        <v>12</v>
      </c>
      <c r="S3642" s="13" t="str">
        <f t="shared" si="329"/>
        <v>Mon</v>
      </c>
    </row>
    <row r="3643" spans="1:19" x14ac:dyDescent="0.25">
      <c r="A3643" s="56">
        <v>45922.304722222223</v>
      </c>
      <c r="B3643" s="57">
        <v>444965342</v>
      </c>
      <c r="C3643" s="58" t="s">
        <v>36</v>
      </c>
      <c r="D3643" s="58" t="s">
        <v>38</v>
      </c>
      <c r="E3643" s="58" t="s">
        <v>45</v>
      </c>
      <c r="F3643" s="58" t="s">
        <v>119</v>
      </c>
      <c r="G3643" s="59">
        <v>3692.04</v>
      </c>
      <c r="H3643" s="57">
        <v>444175347</v>
      </c>
      <c r="I3643" s="59">
        <v>0</v>
      </c>
      <c r="J3643" s="59">
        <v>0</v>
      </c>
      <c r="K3643" s="59">
        <v>0</v>
      </c>
      <c r="L3643" s="59">
        <v>0</v>
      </c>
      <c r="M3643" s="59">
        <v>9814.35</v>
      </c>
      <c r="N3643" s="58" t="s">
        <v>115</v>
      </c>
      <c r="O3643" s="14">
        <f t="shared" si="325"/>
        <v>45922.304722222223</v>
      </c>
      <c r="P3643" s="19">
        <f t="shared" si="326"/>
        <v>45922.513055555559</v>
      </c>
      <c r="Q3643" s="20" t="str">
        <f t="shared" si="327"/>
        <v>22/09/2025</v>
      </c>
      <c r="R3643" s="13" t="str">
        <f t="shared" si="328"/>
        <v>12</v>
      </c>
      <c r="S3643" s="13" t="str">
        <f t="shared" si="329"/>
        <v>Mon</v>
      </c>
    </row>
    <row r="3644" spans="1:19" x14ac:dyDescent="0.25">
      <c r="A3644" s="60">
        <v>45922.31763888889</v>
      </c>
      <c r="B3644" s="61">
        <v>444969313</v>
      </c>
      <c r="C3644" s="62" t="s">
        <v>36</v>
      </c>
      <c r="D3644" s="62" t="s">
        <v>37</v>
      </c>
      <c r="E3644" s="62" t="s">
        <v>46</v>
      </c>
      <c r="F3644" s="62" t="s">
        <v>119</v>
      </c>
      <c r="G3644" s="63">
        <v>3690.65</v>
      </c>
      <c r="H3644" s="61">
        <v>444179227</v>
      </c>
      <c r="I3644" s="63">
        <v>0</v>
      </c>
      <c r="J3644" s="63">
        <v>0</v>
      </c>
      <c r="K3644" s="63">
        <v>0</v>
      </c>
      <c r="L3644" s="63">
        <v>1.57</v>
      </c>
      <c r="M3644" s="63">
        <v>9815.92</v>
      </c>
      <c r="N3644" s="62" t="s">
        <v>2432</v>
      </c>
      <c r="O3644" s="14">
        <f t="shared" si="325"/>
        <v>45922.31763888889</v>
      </c>
      <c r="P3644" s="19">
        <f t="shared" si="326"/>
        <v>45922.525972222225</v>
      </c>
      <c r="Q3644" s="20" t="str">
        <f t="shared" si="327"/>
        <v>22/09/2025</v>
      </c>
      <c r="R3644" s="13" t="str">
        <f t="shared" si="328"/>
        <v>12</v>
      </c>
      <c r="S3644" s="13" t="str">
        <f t="shared" si="329"/>
        <v>Mon</v>
      </c>
    </row>
    <row r="3645" spans="1:19" x14ac:dyDescent="0.25">
      <c r="A3645" s="56">
        <v>45922.31763888889</v>
      </c>
      <c r="B3645" s="57">
        <v>444969315</v>
      </c>
      <c r="C3645" s="58" t="s">
        <v>36</v>
      </c>
      <c r="D3645" s="58" t="s">
        <v>37</v>
      </c>
      <c r="E3645" s="58" t="s">
        <v>46</v>
      </c>
      <c r="F3645" s="58" t="s">
        <v>119</v>
      </c>
      <c r="G3645" s="59">
        <v>3690.65</v>
      </c>
      <c r="H3645" s="57">
        <v>444179228</v>
      </c>
      <c r="I3645" s="59">
        <v>0</v>
      </c>
      <c r="J3645" s="59">
        <v>0</v>
      </c>
      <c r="K3645" s="59">
        <v>0</v>
      </c>
      <c r="L3645" s="59">
        <v>1.48</v>
      </c>
      <c r="M3645" s="59">
        <v>9817.4</v>
      </c>
      <c r="N3645" s="58" t="s">
        <v>2432</v>
      </c>
      <c r="O3645" s="14">
        <f t="shared" si="325"/>
        <v>45922.31763888889</v>
      </c>
      <c r="P3645" s="19">
        <f t="shared" si="326"/>
        <v>45922.525972222225</v>
      </c>
      <c r="Q3645" s="20" t="str">
        <f t="shared" si="327"/>
        <v>22/09/2025</v>
      </c>
      <c r="R3645" s="13" t="str">
        <f t="shared" si="328"/>
        <v>12</v>
      </c>
      <c r="S3645" s="13" t="str">
        <f t="shared" si="329"/>
        <v>Mon</v>
      </c>
    </row>
    <row r="3646" spans="1:19" x14ac:dyDescent="0.25">
      <c r="A3646" s="60">
        <v>45922.31763888889</v>
      </c>
      <c r="B3646" s="61">
        <v>444969316</v>
      </c>
      <c r="C3646" s="62" t="s">
        <v>36</v>
      </c>
      <c r="D3646" s="62" t="s">
        <v>37</v>
      </c>
      <c r="E3646" s="62" t="s">
        <v>46</v>
      </c>
      <c r="F3646" s="62" t="s">
        <v>119</v>
      </c>
      <c r="G3646" s="63">
        <v>3690.65</v>
      </c>
      <c r="H3646" s="61">
        <v>444179229</v>
      </c>
      <c r="I3646" s="63">
        <v>0</v>
      </c>
      <c r="J3646" s="63">
        <v>0</v>
      </c>
      <c r="K3646" s="63">
        <v>0</v>
      </c>
      <c r="L3646" s="63">
        <v>1.48</v>
      </c>
      <c r="M3646" s="63">
        <v>9818.8799999999992</v>
      </c>
      <c r="N3646" s="62" t="s">
        <v>2432</v>
      </c>
      <c r="O3646" s="14">
        <f t="shared" si="325"/>
        <v>45922.31763888889</v>
      </c>
      <c r="P3646" s="19">
        <f t="shared" si="326"/>
        <v>45922.525972222225</v>
      </c>
      <c r="Q3646" s="20" t="str">
        <f t="shared" si="327"/>
        <v>22/09/2025</v>
      </c>
      <c r="R3646" s="13" t="str">
        <f t="shared" si="328"/>
        <v>12</v>
      </c>
      <c r="S3646" s="13" t="str">
        <f t="shared" si="329"/>
        <v>Mon</v>
      </c>
    </row>
    <row r="3647" spans="1:19" x14ac:dyDescent="0.25">
      <c r="A3647" s="56">
        <v>45922.31763888889</v>
      </c>
      <c r="B3647" s="57">
        <v>444969318</v>
      </c>
      <c r="C3647" s="58" t="s">
        <v>36</v>
      </c>
      <c r="D3647" s="58" t="s">
        <v>37</v>
      </c>
      <c r="E3647" s="58" t="s">
        <v>46</v>
      </c>
      <c r="F3647" s="58" t="s">
        <v>119</v>
      </c>
      <c r="G3647" s="59">
        <v>3690.65</v>
      </c>
      <c r="H3647" s="57">
        <v>444179230</v>
      </c>
      <c r="I3647" s="59">
        <v>0</v>
      </c>
      <c r="J3647" s="59">
        <v>0</v>
      </c>
      <c r="K3647" s="59">
        <v>0</v>
      </c>
      <c r="L3647" s="59">
        <v>1.48</v>
      </c>
      <c r="M3647" s="59">
        <v>9820.36</v>
      </c>
      <c r="N3647" s="58" t="s">
        <v>2432</v>
      </c>
      <c r="O3647" s="14">
        <f t="shared" si="325"/>
        <v>45922.31763888889</v>
      </c>
      <c r="P3647" s="19">
        <f t="shared" si="326"/>
        <v>45922.525972222225</v>
      </c>
      <c r="Q3647" s="20" t="str">
        <f t="shared" si="327"/>
        <v>22/09/2025</v>
      </c>
      <c r="R3647" s="13" t="str">
        <f t="shared" si="328"/>
        <v>12</v>
      </c>
      <c r="S3647" s="13" t="str">
        <f t="shared" si="329"/>
        <v>Mon</v>
      </c>
    </row>
    <row r="3648" spans="1:19" x14ac:dyDescent="0.25">
      <c r="A3648" s="60">
        <v>45922.31763888889</v>
      </c>
      <c r="B3648" s="61">
        <v>444969319</v>
      </c>
      <c r="C3648" s="62" t="s">
        <v>36</v>
      </c>
      <c r="D3648" s="62" t="s">
        <v>37</v>
      </c>
      <c r="E3648" s="62" t="s">
        <v>46</v>
      </c>
      <c r="F3648" s="62" t="s">
        <v>119</v>
      </c>
      <c r="G3648" s="63">
        <v>3690.65</v>
      </c>
      <c r="H3648" s="61">
        <v>444179231</v>
      </c>
      <c r="I3648" s="63">
        <v>0</v>
      </c>
      <c r="J3648" s="63">
        <v>0</v>
      </c>
      <c r="K3648" s="63">
        <v>0</v>
      </c>
      <c r="L3648" s="63">
        <v>1.48</v>
      </c>
      <c r="M3648" s="63">
        <v>9821.84</v>
      </c>
      <c r="N3648" s="62" t="s">
        <v>2432</v>
      </c>
      <c r="O3648" s="14">
        <f t="shared" si="325"/>
        <v>45922.31763888889</v>
      </c>
      <c r="P3648" s="19">
        <f t="shared" si="326"/>
        <v>45922.525972222225</v>
      </c>
      <c r="Q3648" s="20" t="str">
        <f t="shared" si="327"/>
        <v>22/09/2025</v>
      </c>
      <c r="R3648" s="13" t="str">
        <f t="shared" si="328"/>
        <v>12</v>
      </c>
      <c r="S3648" s="13" t="str">
        <f t="shared" si="329"/>
        <v>Mon</v>
      </c>
    </row>
    <row r="3649" spans="1:19" x14ac:dyDescent="0.25">
      <c r="A3649" s="56">
        <v>45922.318541666667</v>
      </c>
      <c r="B3649" s="57">
        <v>444969644</v>
      </c>
      <c r="C3649" s="58" t="s">
        <v>36</v>
      </c>
      <c r="D3649" s="58" t="s">
        <v>37</v>
      </c>
      <c r="E3649" s="58" t="s">
        <v>46</v>
      </c>
      <c r="F3649" s="58" t="s">
        <v>119</v>
      </c>
      <c r="G3649" s="59">
        <v>3691</v>
      </c>
      <c r="H3649" s="57">
        <v>444179547</v>
      </c>
      <c r="I3649" s="59">
        <v>0</v>
      </c>
      <c r="J3649" s="59">
        <v>0</v>
      </c>
      <c r="K3649" s="59">
        <v>0</v>
      </c>
      <c r="L3649" s="59">
        <v>2.2200000000000002</v>
      </c>
      <c r="M3649" s="59">
        <v>9824.06</v>
      </c>
      <c r="N3649" s="58" t="s">
        <v>2433</v>
      </c>
      <c r="O3649" s="14">
        <f t="shared" si="325"/>
        <v>45922.318541666667</v>
      </c>
      <c r="P3649" s="19">
        <f t="shared" si="326"/>
        <v>45922.526875000003</v>
      </c>
      <c r="Q3649" s="20" t="str">
        <f t="shared" si="327"/>
        <v>22/09/2025</v>
      </c>
      <c r="R3649" s="13" t="str">
        <f t="shared" si="328"/>
        <v>12</v>
      </c>
      <c r="S3649" s="13" t="str">
        <f t="shared" si="329"/>
        <v>Mon</v>
      </c>
    </row>
    <row r="3650" spans="1:19" x14ac:dyDescent="0.25">
      <c r="A3650" s="60">
        <v>45922.318541666667</v>
      </c>
      <c r="B3650" s="61">
        <v>444969645</v>
      </c>
      <c r="C3650" s="62" t="s">
        <v>36</v>
      </c>
      <c r="D3650" s="62" t="s">
        <v>37</v>
      </c>
      <c r="E3650" s="62" t="s">
        <v>46</v>
      </c>
      <c r="F3650" s="62" t="s">
        <v>119</v>
      </c>
      <c r="G3650" s="63">
        <v>3691</v>
      </c>
      <c r="H3650" s="61">
        <v>444179548</v>
      </c>
      <c r="I3650" s="63">
        <v>0</v>
      </c>
      <c r="J3650" s="63">
        <v>0</v>
      </c>
      <c r="K3650" s="63">
        <v>0</v>
      </c>
      <c r="L3650" s="63">
        <v>1.03</v>
      </c>
      <c r="M3650" s="63">
        <v>9825.09</v>
      </c>
      <c r="N3650" s="62" t="s">
        <v>2434</v>
      </c>
      <c r="O3650" s="14">
        <f t="shared" si="325"/>
        <v>45922.318541666667</v>
      </c>
      <c r="P3650" s="19">
        <f t="shared" si="326"/>
        <v>45922.526875000003</v>
      </c>
      <c r="Q3650" s="20" t="str">
        <f t="shared" si="327"/>
        <v>22/09/2025</v>
      </c>
      <c r="R3650" s="13" t="str">
        <f t="shared" si="328"/>
        <v>12</v>
      </c>
      <c r="S3650" s="13" t="str">
        <f t="shared" si="329"/>
        <v>Mon</v>
      </c>
    </row>
    <row r="3651" spans="1:19" x14ac:dyDescent="0.25">
      <c r="A3651" s="56">
        <v>45922.318541666667</v>
      </c>
      <c r="B3651" s="57">
        <v>444969647</v>
      </c>
      <c r="C3651" s="58" t="s">
        <v>36</v>
      </c>
      <c r="D3651" s="58" t="s">
        <v>37</v>
      </c>
      <c r="E3651" s="58" t="s">
        <v>46</v>
      </c>
      <c r="F3651" s="58" t="s">
        <v>119</v>
      </c>
      <c r="G3651" s="59">
        <v>3691</v>
      </c>
      <c r="H3651" s="57">
        <v>444179549</v>
      </c>
      <c r="I3651" s="59">
        <v>0</v>
      </c>
      <c r="J3651" s="59">
        <v>0</v>
      </c>
      <c r="K3651" s="59">
        <v>0</v>
      </c>
      <c r="L3651" s="59">
        <v>1.04</v>
      </c>
      <c r="M3651" s="59">
        <v>9826.1299999999992</v>
      </c>
      <c r="N3651" s="58" t="s">
        <v>2435</v>
      </c>
      <c r="O3651" s="14">
        <f t="shared" si="325"/>
        <v>45922.318541666667</v>
      </c>
      <c r="P3651" s="19">
        <f t="shared" si="326"/>
        <v>45922.526875000003</v>
      </c>
      <c r="Q3651" s="20" t="str">
        <f t="shared" si="327"/>
        <v>22/09/2025</v>
      </c>
      <c r="R3651" s="13" t="str">
        <f t="shared" si="328"/>
        <v>12</v>
      </c>
      <c r="S3651" s="13" t="str">
        <f t="shared" si="329"/>
        <v>Mon</v>
      </c>
    </row>
    <row r="3652" spans="1:19" x14ac:dyDescent="0.25">
      <c r="A3652" s="60">
        <v>45922.318611111114</v>
      </c>
      <c r="B3652" s="61">
        <v>444969664</v>
      </c>
      <c r="C3652" s="62" t="s">
        <v>36</v>
      </c>
      <c r="D3652" s="62" t="s">
        <v>38</v>
      </c>
      <c r="E3652" s="62" t="s">
        <v>45</v>
      </c>
      <c r="F3652" s="62" t="s">
        <v>119</v>
      </c>
      <c r="G3652" s="63">
        <v>3690.88</v>
      </c>
      <c r="H3652" s="61">
        <v>444179566</v>
      </c>
      <c r="I3652" s="63">
        <v>0</v>
      </c>
      <c r="J3652" s="63">
        <v>0</v>
      </c>
      <c r="K3652" s="63">
        <v>0</v>
      </c>
      <c r="L3652" s="63">
        <v>0</v>
      </c>
      <c r="M3652" s="63">
        <v>9826.1299999999992</v>
      </c>
      <c r="N3652" s="62" t="s">
        <v>118</v>
      </c>
      <c r="O3652" s="14">
        <f t="shared" si="325"/>
        <v>45922.318611111114</v>
      </c>
      <c r="P3652" s="19">
        <f t="shared" si="326"/>
        <v>45922.526944444449</v>
      </c>
      <c r="Q3652" s="20" t="str">
        <f t="shared" si="327"/>
        <v>22/09/2025</v>
      </c>
      <c r="R3652" s="13" t="str">
        <f t="shared" si="328"/>
        <v>12</v>
      </c>
      <c r="S3652" s="13" t="str">
        <f t="shared" si="329"/>
        <v>Mon</v>
      </c>
    </row>
    <row r="3653" spans="1:19" x14ac:dyDescent="0.25">
      <c r="A3653" s="56">
        <v>45922.318611111114</v>
      </c>
      <c r="B3653" s="57">
        <v>444969665</v>
      </c>
      <c r="C3653" s="58" t="s">
        <v>36</v>
      </c>
      <c r="D3653" s="58" t="s">
        <v>38</v>
      </c>
      <c r="E3653" s="58" t="s">
        <v>45</v>
      </c>
      <c r="F3653" s="58" t="s">
        <v>119</v>
      </c>
      <c r="G3653" s="59">
        <v>3690.89</v>
      </c>
      <c r="H3653" s="57">
        <v>444179567</v>
      </c>
      <c r="I3653" s="59">
        <v>0</v>
      </c>
      <c r="J3653" s="59">
        <v>0</v>
      </c>
      <c r="K3653" s="59">
        <v>0</v>
      </c>
      <c r="L3653" s="59">
        <v>0</v>
      </c>
      <c r="M3653" s="59">
        <v>9826.1299999999992</v>
      </c>
      <c r="N3653" s="58" t="s">
        <v>115</v>
      </c>
      <c r="O3653" s="14">
        <f t="shared" si="325"/>
        <v>45922.318611111114</v>
      </c>
      <c r="P3653" s="19">
        <f t="shared" si="326"/>
        <v>45922.526944444449</v>
      </c>
      <c r="Q3653" s="20" t="str">
        <f t="shared" si="327"/>
        <v>22/09/2025</v>
      </c>
      <c r="R3653" s="13" t="str">
        <f t="shared" si="328"/>
        <v>12</v>
      </c>
      <c r="S3653" s="13" t="str">
        <f t="shared" si="329"/>
        <v>Mon</v>
      </c>
    </row>
    <row r="3654" spans="1:19" x14ac:dyDescent="0.25">
      <c r="A3654" s="60">
        <v>45922.318622685183</v>
      </c>
      <c r="B3654" s="61">
        <v>444969667</v>
      </c>
      <c r="C3654" s="62" t="s">
        <v>36</v>
      </c>
      <c r="D3654" s="62" t="s">
        <v>38</v>
      </c>
      <c r="E3654" s="62" t="s">
        <v>45</v>
      </c>
      <c r="F3654" s="62" t="s">
        <v>119</v>
      </c>
      <c r="G3654" s="63">
        <v>3690.89</v>
      </c>
      <c r="H3654" s="61">
        <v>444179568</v>
      </c>
      <c r="I3654" s="63">
        <v>0</v>
      </c>
      <c r="J3654" s="63">
        <v>0</v>
      </c>
      <c r="K3654" s="63">
        <v>0</v>
      </c>
      <c r="L3654" s="63">
        <v>0</v>
      </c>
      <c r="M3654" s="63">
        <v>9826.1299999999992</v>
      </c>
      <c r="N3654" s="62" t="s">
        <v>1384</v>
      </c>
      <c r="O3654" s="14">
        <f t="shared" si="325"/>
        <v>45922.318622685183</v>
      </c>
      <c r="P3654" s="19">
        <f t="shared" si="326"/>
        <v>45922.526956018519</v>
      </c>
      <c r="Q3654" s="20" t="str">
        <f t="shared" si="327"/>
        <v>22/09/2025</v>
      </c>
      <c r="R3654" s="13" t="str">
        <f t="shared" si="328"/>
        <v>12</v>
      </c>
      <c r="S3654" s="13" t="str">
        <f t="shared" si="329"/>
        <v>Mon</v>
      </c>
    </row>
    <row r="3655" spans="1:19" x14ac:dyDescent="0.25">
      <c r="A3655" s="56">
        <v>45922.318842592591</v>
      </c>
      <c r="B3655" s="57">
        <v>444969707</v>
      </c>
      <c r="C3655" s="58" t="s">
        <v>36</v>
      </c>
      <c r="D3655" s="58" t="s">
        <v>38</v>
      </c>
      <c r="E3655" s="58" t="s">
        <v>45</v>
      </c>
      <c r="F3655" s="58" t="s">
        <v>119</v>
      </c>
      <c r="G3655" s="59">
        <v>3690.85</v>
      </c>
      <c r="H3655" s="57">
        <v>444179617</v>
      </c>
      <c r="I3655" s="59">
        <v>0</v>
      </c>
      <c r="J3655" s="59">
        <v>0</v>
      </c>
      <c r="K3655" s="59">
        <v>0</v>
      </c>
      <c r="L3655" s="59">
        <v>0</v>
      </c>
      <c r="M3655" s="59">
        <v>9826.1299999999992</v>
      </c>
      <c r="N3655" s="58" t="s">
        <v>2056</v>
      </c>
      <c r="O3655" s="14">
        <f t="shared" si="325"/>
        <v>45922.318842592591</v>
      </c>
      <c r="P3655" s="19">
        <f t="shared" si="326"/>
        <v>45922.527175925927</v>
      </c>
      <c r="Q3655" s="20" t="str">
        <f t="shared" si="327"/>
        <v>22/09/2025</v>
      </c>
      <c r="R3655" s="13" t="str">
        <f t="shared" si="328"/>
        <v>12</v>
      </c>
      <c r="S3655" s="13" t="str">
        <f t="shared" si="329"/>
        <v>Mon</v>
      </c>
    </row>
    <row r="3656" spans="1:19" x14ac:dyDescent="0.25">
      <c r="A3656" s="60">
        <v>45922.318842592591</v>
      </c>
      <c r="B3656" s="61">
        <v>444969709</v>
      </c>
      <c r="C3656" s="62" t="s">
        <v>36</v>
      </c>
      <c r="D3656" s="62" t="s">
        <v>38</v>
      </c>
      <c r="E3656" s="62" t="s">
        <v>45</v>
      </c>
      <c r="F3656" s="62" t="s">
        <v>119</v>
      </c>
      <c r="G3656" s="63">
        <v>3690.85</v>
      </c>
      <c r="H3656" s="61">
        <v>444179619</v>
      </c>
      <c r="I3656" s="63">
        <v>0</v>
      </c>
      <c r="J3656" s="63">
        <v>0</v>
      </c>
      <c r="K3656" s="63">
        <v>0</v>
      </c>
      <c r="L3656" s="63">
        <v>0</v>
      </c>
      <c r="M3656" s="63">
        <v>9826.1299999999992</v>
      </c>
      <c r="N3656" s="62" t="s">
        <v>1971</v>
      </c>
      <c r="O3656" s="14">
        <f t="shared" si="325"/>
        <v>45922.318842592591</v>
      </c>
      <c r="P3656" s="19">
        <f t="shared" si="326"/>
        <v>45922.527175925927</v>
      </c>
      <c r="Q3656" s="20" t="str">
        <f t="shared" si="327"/>
        <v>22/09/2025</v>
      </c>
      <c r="R3656" s="13" t="str">
        <f t="shared" si="328"/>
        <v>12</v>
      </c>
      <c r="S3656" s="13" t="str">
        <f t="shared" si="329"/>
        <v>Mon</v>
      </c>
    </row>
    <row r="3657" spans="1:19" x14ac:dyDescent="0.25">
      <c r="A3657" s="56">
        <v>45922.318854166668</v>
      </c>
      <c r="B3657" s="57">
        <v>444969710</v>
      </c>
      <c r="C3657" s="58" t="s">
        <v>36</v>
      </c>
      <c r="D3657" s="58" t="s">
        <v>38</v>
      </c>
      <c r="E3657" s="58" t="s">
        <v>45</v>
      </c>
      <c r="F3657" s="58" t="s">
        <v>119</v>
      </c>
      <c r="G3657" s="59">
        <v>3690.85</v>
      </c>
      <c r="H3657" s="57">
        <v>444179620</v>
      </c>
      <c r="I3657" s="59">
        <v>0</v>
      </c>
      <c r="J3657" s="59">
        <v>0</v>
      </c>
      <c r="K3657" s="59">
        <v>0</v>
      </c>
      <c r="L3657" s="59">
        <v>0</v>
      </c>
      <c r="M3657" s="59">
        <v>9826.1299999999992</v>
      </c>
      <c r="N3657" s="58" t="s">
        <v>77</v>
      </c>
      <c r="O3657" s="14">
        <f t="shared" si="325"/>
        <v>45922.318854166668</v>
      </c>
      <c r="P3657" s="19">
        <f t="shared" si="326"/>
        <v>45922.527187500003</v>
      </c>
      <c r="Q3657" s="20" t="str">
        <f t="shared" si="327"/>
        <v>22/09/2025</v>
      </c>
      <c r="R3657" s="13" t="str">
        <f t="shared" si="328"/>
        <v>12</v>
      </c>
      <c r="S3657" s="13" t="str">
        <f t="shared" si="329"/>
        <v>Mon</v>
      </c>
    </row>
    <row r="3658" spans="1:19" x14ac:dyDescent="0.25">
      <c r="A3658" s="60">
        <v>45922.318888888891</v>
      </c>
      <c r="B3658" s="61">
        <v>444969717</v>
      </c>
      <c r="C3658" s="62" t="s">
        <v>36</v>
      </c>
      <c r="D3658" s="62" t="s">
        <v>37</v>
      </c>
      <c r="E3658" s="62" t="s">
        <v>46</v>
      </c>
      <c r="F3658" s="62" t="s">
        <v>119</v>
      </c>
      <c r="G3658" s="63">
        <v>3691.29</v>
      </c>
      <c r="H3658" s="61">
        <v>444179631</v>
      </c>
      <c r="I3658" s="63">
        <v>0</v>
      </c>
      <c r="J3658" s="63">
        <v>0</v>
      </c>
      <c r="K3658" s="63">
        <v>0</v>
      </c>
      <c r="L3658" s="63">
        <v>0.72</v>
      </c>
      <c r="M3658" s="63">
        <v>9826.85</v>
      </c>
      <c r="N3658" s="62" t="s">
        <v>2436</v>
      </c>
      <c r="O3658" s="14">
        <f t="shared" si="325"/>
        <v>45922.318888888891</v>
      </c>
      <c r="P3658" s="19">
        <f t="shared" si="326"/>
        <v>45922.527222222227</v>
      </c>
      <c r="Q3658" s="20" t="str">
        <f t="shared" si="327"/>
        <v>22/09/2025</v>
      </c>
      <c r="R3658" s="13" t="str">
        <f t="shared" si="328"/>
        <v>12</v>
      </c>
      <c r="S3658" s="13" t="str">
        <f t="shared" si="329"/>
        <v>Mon</v>
      </c>
    </row>
    <row r="3659" spans="1:19" x14ac:dyDescent="0.25">
      <c r="A3659" s="56">
        <v>45922.318958333337</v>
      </c>
      <c r="B3659" s="57">
        <v>444969742</v>
      </c>
      <c r="C3659" s="58" t="s">
        <v>36</v>
      </c>
      <c r="D3659" s="58" t="s">
        <v>38</v>
      </c>
      <c r="E3659" s="58" t="s">
        <v>45</v>
      </c>
      <c r="F3659" s="58" t="s">
        <v>119</v>
      </c>
      <c r="G3659" s="59">
        <v>3690.87</v>
      </c>
      <c r="H3659" s="57">
        <v>444179663</v>
      </c>
      <c r="I3659" s="59">
        <v>0</v>
      </c>
      <c r="J3659" s="59">
        <v>0</v>
      </c>
      <c r="K3659" s="59">
        <v>0</v>
      </c>
      <c r="L3659" s="59">
        <v>0</v>
      </c>
      <c r="M3659" s="59">
        <v>9826.85</v>
      </c>
      <c r="N3659" s="58" t="s">
        <v>47</v>
      </c>
      <c r="O3659" s="14">
        <f t="shared" si="325"/>
        <v>45922.318958333337</v>
      </c>
      <c r="P3659" s="19">
        <f t="shared" si="326"/>
        <v>45922.527291666673</v>
      </c>
      <c r="Q3659" s="20" t="str">
        <f t="shared" si="327"/>
        <v>22/09/2025</v>
      </c>
      <c r="R3659" s="13" t="str">
        <f t="shared" si="328"/>
        <v>12</v>
      </c>
      <c r="S3659" s="13" t="str">
        <f t="shared" si="329"/>
        <v>Mon</v>
      </c>
    </row>
    <row r="3660" spans="1:19" x14ac:dyDescent="0.25">
      <c r="A3660" s="60">
        <v>45922.319687499999</v>
      </c>
      <c r="B3660" s="61">
        <v>444970219</v>
      </c>
      <c r="C3660" s="62" t="s">
        <v>36</v>
      </c>
      <c r="D3660" s="62" t="s">
        <v>37</v>
      </c>
      <c r="E3660" s="62" t="s">
        <v>46</v>
      </c>
      <c r="F3660" s="62" t="s">
        <v>119</v>
      </c>
      <c r="G3660" s="63">
        <v>3691.49</v>
      </c>
      <c r="H3660" s="61">
        <v>444180166</v>
      </c>
      <c r="I3660" s="63">
        <v>0</v>
      </c>
      <c r="J3660" s="63">
        <v>0</v>
      </c>
      <c r="K3660" s="63">
        <v>0</v>
      </c>
      <c r="L3660" s="63">
        <v>0.7</v>
      </c>
      <c r="M3660" s="63">
        <v>9827.5499999999993</v>
      </c>
      <c r="N3660" s="62" t="s">
        <v>2437</v>
      </c>
      <c r="O3660" s="14">
        <f t="shared" si="325"/>
        <v>45922.319687499999</v>
      </c>
      <c r="P3660" s="19">
        <f t="shared" si="326"/>
        <v>45922.528020833335</v>
      </c>
      <c r="Q3660" s="20" t="str">
        <f t="shared" si="327"/>
        <v>22/09/2025</v>
      </c>
      <c r="R3660" s="13" t="str">
        <f t="shared" si="328"/>
        <v>12</v>
      </c>
      <c r="S3660" s="13" t="str">
        <f t="shared" si="329"/>
        <v>Mon</v>
      </c>
    </row>
    <row r="3661" spans="1:19" x14ac:dyDescent="0.25">
      <c r="A3661" s="56">
        <v>45922.319687499999</v>
      </c>
      <c r="B3661" s="57">
        <v>444970220</v>
      </c>
      <c r="C3661" s="58" t="s">
        <v>36</v>
      </c>
      <c r="D3661" s="58" t="s">
        <v>37</v>
      </c>
      <c r="E3661" s="58" t="s">
        <v>46</v>
      </c>
      <c r="F3661" s="58" t="s">
        <v>119</v>
      </c>
      <c r="G3661" s="59">
        <v>3691.49</v>
      </c>
      <c r="H3661" s="57">
        <v>444180167</v>
      </c>
      <c r="I3661" s="59">
        <v>0</v>
      </c>
      <c r="J3661" s="59">
        <v>0</v>
      </c>
      <c r="K3661" s="59">
        <v>0</v>
      </c>
      <c r="L3661" s="59">
        <v>0.73</v>
      </c>
      <c r="M3661" s="59">
        <v>9828.2800000000007</v>
      </c>
      <c r="N3661" s="58" t="s">
        <v>2437</v>
      </c>
      <c r="O3661" s="14">
        <f t="shared" si="325"/>
        <v>45922.319687499999</v>
      </c>
      <c r="P3661" s="19">
        <f t="shared" si="326"/>
        <v>45922.528020833335</v>
      </c>
      <c r="Q3661" s="20" t="str">
        <f t="shared" si="327"/>
        <v>22/09/2025</v>
      </c>
      <c r="R3661" s="13" t="str">
        <f t="shared" si="328"/>
        <v>12</v>
      </c>
      <c r="S3661" s="13" t="str">
        <f t="shared" si="329"/>
        <v>Mon</v>
      </c>
    </row>
    <row r="3662" spans="1:19" x14ac:dyDescent="0.25">
      <c r="A3662" s="60">
        <v>45922.319687499999</v>
      </c>
      <c r="B3662" s="61">
        <v>444970221</v>
      </c>
      <c r="C3662" s="62" t="s">
        <v>36</v>
      </c>
      <c r="D3662" s="62" t="s">
        <v>37</v>
      </c>
      <c r="E3662" s="62" t="s">
        <v>46</v>
      </c>
      <c r="F3662" s="62" t="s">
        <v>119</v>
      </c>
      <c r="G3662" s="63">
        <v>3691.49</v>
      </c>
      <c r="H3662" s="61">
        <v>444180168</v>
      </c>
      <c r="I3662" s="63">
        <v>0</v>
      </c>
      <c r="J3662" s="63">
        <v>0</v>
      </c>
      <c r="K3662" s="63">
        <v>0</v>
      </c>
      <c r="L3662" s="63">
        <v>0.66</v>
      </c>
      <c r="M3662" s="63">
        <v>9828.94</v>
      </c>
      <c r="N3662" s="62" t="s">
        <v>2437</v>
      </c>
      <c r="O3662" s="14">
        <f t="shared" si="325"/>
        <v>45922.319687499999</v>
      </c>
      <c r="P3662" s="19">
        <f t="shared" si="326"/>
        <v>45922.528020833335</v>
      </c>
      <c r="Q3662" s="20" t="str">
        <f t="shared" si="327"/>
        <v>22/09/2025</v>
      </c>
      <c r="R3662" s="13" t="str">
        <f t="shared" si="328"/>
        <v>12</v>
      </c>
      <c r="S3662" s="13" t="str">
        <f t="shared" si="329"/>
        <v>Mon</v>
      </c>
    </row>
    <row r="3663" spans="1:19" x14ac:dyDescent="0.25">
      <c r="A3663" s="56">
        <v>45922.319768518515</v>
      </c>
      <c r="B3663" s="57">
        <v>444970251</v>
      </c>
      <c r="C3663" s="58" t="s">
        <v>36</v>
      </c>
      <c r="D3663" s="58" t="s">
        <v>38</v>
      </c>
      <c r="E3663" s="58" t="s">
        <v>45</v>
      </c>
      <c r="F3663" s="58" t="s">
        <v>119</v>
      </c>
      <c r="G3663" s="59">
        <v>3691.1</v>
      </c>
      <c r="H3663" s="57">
        <v>444180211</v>
      </c>
      <c r="I3663" s="59">
        <v>0</v>
      </c>
      <c r="J3663" s="59">
        <v>0</v>
      </c>
      <c r="K3663" s="59">
        <v>0</v>
      </c>
      <c r="L3663" s="59">
        <v>0</v>
      </c>
      <c r="M3663" s="59">
        <v>9828.94</v>
      </c>
      <c r="N3663" s="58" t="s">
        <v>1944</v>
      </c>
      <c r="O3663" s="14">
        <f t="shared" si="325"/>
        <v>45922.319768518515</v>
      </c>
      <c r="P3663" s="19">
        <f t="shared" si="326"/>
        <v>45922.528101851851</v>
      </c>
      <c r="Q3663" s="20" t="str">
        <f t="shared" si="327"/>
        <v>22/09/2025</v>
      </c>
      <c r="R3663" s="13" t="str">
        <f t="shared" si="328"/>
        <v>12</v>
      </c>
      <c r="S3663" s="13" t="str">
        <f t="shared" si="329"/>
        <v>Mon</v>
      </c>
    </row>
    <row r="3664" spans="1:19" x14ac:dyDescent="0.25">
      <c r="A3664" s="60">
        <v>45922.319768518515</v>
      </c>
      <c r="B3664" s="61">
        <v>444970252</v>
      </c>
      <c r="C3664" s="62" t="s">
        <v>36</v>
      </c>
      <c r="D3664" s="62" t="s">
        <v>38</v>
      </c>
      <c r="E3664" s="62" t="s">
        <v>45</v>
      </c>
      <c r="F3664" s="62" t="s">
        <v>119</v>
      </c>
      <c r="G3664" s="63">
        <v>3691.1</v>
      </c>
      <c r="H3664" s="61">
        <v>444180212</v>
      </c>
      <c r="I3664" s="63">
        <v>0</v>
      </c>
      <c r="J3664" s="63">
        <v>0</v>
      </c>
      <c r="K3664" s="63">
        <v>0</v>
      </c>
      <c r="L3664" s="63">
        <v>0</v>
      </c>
      <c r="M3664" s="63">
        <v>9828.94</v>
      </c>
      <c r="N3664" s="62" t="s">
        <v>52</v>
      </c>
      <c r="O3664" s="14">
        <f t="shared" si="325"/>
        <v>45922.319768518515</v>
      </c>
      <c r="P3664" s="19">
        <f t="shared" si="326"/>
        <v>45922.528101851851</v>
      </c>
      <c r="Q3664" s="20" t="str">
        <f t="shared" si="327"/>
        <v>22/09/2025</v>
      </c>
      <c r="R3664" s="13" t="str">
        <f t="shared" si="328"/>
        <v>12</v>
      </c>
      <c r="S3664" s="13" t="str">
        <f t="shared" si="329"/>
        <v>Mon</v>
      </c>
    </row>
    <row r="3665" spans="1:19" x14ac:dyDescent="0.25">
      <c r="A3665" s="56">
        <v>45922.319780092592</v>
      </c>
      <c r="B3665" s="57">
        <v>444970253</v>
      </c>
      <c r="C3665" s="58" t="s">
        <v>36</v>
      </c>
      <c r="D3665" s="58" t="s">
        <v>38</v>
      </c>
      <c r="E3665" s="58" t="s">
        <v>45</v>
      </c>
      <c r="F3665" s="58" t="s">
        <v>119</v>
      </c>
      <c r="G3665" s="59">
        <v>3691.09</v>
      </c>
      <c r="H3665" s="57">
        <v>444180213</v>
      </c>
      <c r="I3665" s="59">
        <v>0</v>
      </c>
      <c r="J3665" s="59">
        <v>0</v>
      </c>
      <c r="K3665" s="59">
        <v>0</v>
      </c>
      <c r="L3665" s="59">
        <v>0</v>
      </c>
      <c r="M3665" s="59">
        <v>9828.94</v>
      </c>
      <c r="N3665" s="58" t="s">
        <v>48</v>
      </c>
      <c r="O3665" s="14">
        <f t="shared" si="325"/>
        <v>45922.319780092592</v>
      </c>
      <c r="P3665" s="19">
        <f t="shared" si="326"/>
        <v>45922.528113425928</v>
      </c>
      <c r="Q3665" s="20" t="str">
        <f t="shared" si="327"/>
        <v>22/09/2025</v>
      </c>
      <c r="R3665" s="13" t="str">
        <f t="shared" si="328"/>
        <v>12</v>
      </c>
      <c r="S3665" s="13" t="str">
        <f t="shared" si="329"/>
        <v>Mon</v>
      </c>
    </row>
    <row r="3666" spans="1:19" x14ac:dyDescent="0.25">
      <c r="A3666" s="60">
        <v>45922.323599537034</v>
      </c>
      <c r="B3666" s="61">
        <v>444971661</v>
      </c>
      <c r="C3666" s="62" t="s">
        <v>36</v>
      </c>
      <c r="D3666" s="62" t="s">
        <v>37</v>
      </c>
      <c r="E3666" s="62" t="s">
        <v>45</v>
      </c>
      <c r="F3666" s="62" t="s">
        <v>119</v>
      </c>
      <c r="G3666" s="63">
        <v>3692.26</v>
      </c>
      <c r="H3666" s="61">
        <v>444181609</v>
      </c>
      <c r="I3666" s="63">
        <v>0</v>
      </c>
      <c r="J3666" s="63">
        <v>0</v>
      </c>
      <c r="K3666" s="63">
        <v>0</v>
      </c>
      <c r="L3666" s="63">
        <v>0</v>
      </c>
      <c r="M3666" s="63">
        <v>9828.94</v>
      </c>
      <c r="N3666" s="62" t="s">
        <v>75</v>
      </c>
      <c r="O3666" s="14">
        <f t="shared" si="325"/>
        <v>45922.323599537034</v>
      </c>
      <c r="P3666" s="19">
        <f t="shared" si="326"/>
        <v>45922.53193287037</v>
      </c>
      <c r="Q3666" s="20" t="str">
        <f t="shared" si="327"/>
        <v>22/09/2025</v>
      </c>
      <c r="R3666" s="13" t="str">
        <f t="shared" si="328"/>
        <v>12</v>
      </c>
      <c r="S3666" s="13" t="str">
        <f t="shared" si="329"/>
        <v>Mon</v>
      </c>
    </row>
    <row r="3667" spans="1:19" x14ac:dyDescent="0.25">
      <c r="A3667" s="56">
        <v>45922.323599537034</v>
      </c>
      <c r="B3667" s="57">
        <v>444971665</v>
      </c>
      <c r="C3667" s="58" t="s">
        <v>36</v>
      </c>
      <c r="D3667" s="58" t="s">
        <v>37</v>
      </c>
      <c r="E3667" s="58" t="s">
        <v>45</v>
      </c>
      <c r="F3667" s="58" t="s">
        <v>119</v>
      </c>
      <c r="G3667" s="59">
        <v>3692.26</v>
      </c>
      <c r="H3667" s="57">
        <v>444181613</v>
      </c>
      <c r="I3667" s="59">
        <v>0</v>
      </c>
      <c r="J3667" s="59">
        <v>0</v>
      </c>
      <c r="K3667" s="59">
        <v>0</v>
      </c>
      <c r="L3667" s="59">
        <v>0</v>
      </c>
      <c r="M3667" s="59">
        <v>9828.94</v>
      </c>
      <c r="N3667" s="58" t="s">
        <v>76</v>
      </c>
      <c r="O3667" s="14">
        <f t="shared" si="325"/>
        <v>45922.323599537034</v>
      </c>
      <c r="P3667" s="19">
        <f t="shared" si="326"/>
        <v>45922.53193287037</v>
      </c>
      <c r="Q3667" s="20" t="str">
        <f t="shared" si="327"/>
        <v>22/09/2025</v>
      </c>
      <c r="R3667" s="13" t="str">
        <f t="shared" si="328"/>
        <v>12</v>
      </c>
      <c r="S3667" s="13" t="str">
        <f t="shared" si="329"/>
        <v>Mon</v>
      </c>
    </row>
    <row r="3668" spans="1:19" x14ac:dyDescent="0.25">
      <c r="A3668" s="60">
        <v>45922.33525462963</v>
      </c>
      <c r="B3668" s="61">
        <v>444974239</v>
      </c>
      <c r="C3668" s="62" t="s">
        <v>36</v>
      </c>
      <c r="D3668" s="62" t="s">
        <v>37</v>
      </c>
      <c r="E3668" s="62" t="s">
        <v>46</v>
      </c>
      <c r="F3668" s="62" t="s">
        <v>119</v>
      </c>
      <c r="G3668" s="63">
        <v>3693.1</v>
      </c>
      <c r="H3668" s="61">
        <v>444184152</v>
      </c>
      <c r="I3668" s="63">
        <v>0</v>
      </c>
      <c r="J3668" s="63">
        <v>0</v>
      </c>
      <c r="K3668" s="63">
        <v>0</v>
      </c>
      <c r="L3668" s="63">
        <v>-2.25</v>
      </c>
      <c r="M3668" s="63">
        <v>9826.69</v>
      </c>
      <c r="N3668" s="62" t="s">
        <v>2438</v>
      </c>
      <c r="O3668" s="14">
        <f t="shared" si="325"/>
        <v>45922.33525462963</v>
      </c>
      <c r="P3668" s="19">
        <f t="shared" si="326"/>
        <v>45922.543587962966</v>
      </c>
      <c r="Q3668" s="20" t="str">
        <f t="shared" si="327"/>
        <v>22/09/2025</v>
      </c>
      <c r="R3668" s="13" t="str">
        <f t="shared" si="328"/>
        <v>13</v>
      </c>
      <c r="S3668" s="13" t="str">
        <f t="shared" si="329"/>
        <v>Mon</v>
      </c>
    </row>
    <row r="3669" spans="1:19" x14ac:dyDescent="0.25">
      <c r="A3669" s="56">
        <v>45922.337592592594</v>
      </c>
      <c r="B3669" s="57">
        <v>444974825</v>
      </c>
      <c r="C3669" s="58" t="s">
        <v>36</v>
      </c>
      <c r="D3669" s="58" t="s">
        <v>37</v>
      </c>
      <c r="E3669" s="58" t="s">
        <v>45</v>
      </c>
      <c r="F3669" s="58" t="s">
        <v>119</v>
      </c>
      <c r="G3669" s="59">
        <v>3693.06</v>
      </c>
      <c r="H3669" s="57">
        <v>444184722</v>
      </c>
      <c r="I3669" s="59">
        <v>0</v>
      </c>
      <c r="J3669" s="59">
        <v>0</v>
      </c>
      <c r="K3669" s="59">
        <v>0</v>
      </c>
      <c r="L3669" s="59">
        <v>0</v>
      </c>
      <c r="M3669" s="59">
        <v>9826.69</v>
      </c>
      <c r="N3669" s="58" t="s">
        <v>1971</v>
      </c>
      <c r="O3669" s="14">
        <f t="shared" si="325"/>
        <v>45922.337592592594</v>
      </c>
      <c r="P3669" s="19">
        <f t="shared" si="326"/>
        <v>45922.54592592593</v>
      </c>
      <c r="Q3669" s="20" t="str">
        <f t="shared" si="327"/>
        <v>22/09/2025</v>
      </c>
      <c r="R3669" s="13" t="str">
        <f t="shared" si="328"/>
        <v>13</v>
      </c>
      <c r="S3669" s="13" t="str">
        <f t="shared" si="329"/>
        <v>Mon</v>
      </c>
    </row>
    <row r="3670" spans="1:19" x14ac:dyDescent="0.25">
      <c r="A3670" s="60">
        <v>45922.337592592594</v>
      </c>
      <c r="B3670" s="61">
        <v>444974829</v>
      </c>
      <c r="C3670" s="62" t="s">
        <v>36</v>
      </c>
      <c r="D3670" s="62" t="s">
        <v>37</v>
      </c>
      <c r="E3670" s="62" t="s">
        <v>45</v>
      </c>
      <c r="F3670" s="62" t="s">
        <v>119</v>
      </c>
      <c r="G3670" s="63">
        <v>3693.06</v>
      </c>
      <c r="H3670" s="61">
        <v>444184726</v>
      </c>
      <c r="I3670" s="63">
        <v>0</v>
      </c>
      <c r="J3670" s="63">
        <v>0</v>
      </c>
      <c r="K3670" s="63">
        <v>0</v>
      </c>
      <c r="L3670" s="63">
        <v>0</v>
      </c>
      <c r="M3670" s="63">
        <v>9826.69</v>
      </c>
      <c r="N3670" s="62" t="s">
        <v>108</v>
      </c>
      <c r="O3670" s="14">
        <f t="shared" si="325"/>
        <v>45922.337592592594</v>
      </c>
      <c r="P3670" s="19">
        <f t="shared" si="326"/>
        <v>45922.54592592593</v>
      </c>
      <c r="Q3670" s="20" t="str">
        <f t="shared" si="327"/>
        <v>22/09/2025</v>
      </c>
      <c r="R3670" s="13" t="str">
        <f t="shared" si="328"/>
        <v>13</v>
      </c>
      <c r="S3670" s="13" t="str">
        <f t="shared" si="329"/>
        <v>Mon</v>
      </c>
    </row>
    <row r="3671" spans="1:19" x14ac:dyDescent="0.25">
      <c r="A3671" s="56">
        <v>45922.337604166663</v>
      </c>
      <c r="B3671" s="57">
        <v>444974830</v>
      </c>
      <c r="C3671" s="58" t="s">
        <v>36</v>
      </c>
      <c r="D3671" s="58" t="s">
        <v>37</v>
      </c>
      <c r="E3671" s="58" t="s">
        <v>45</v>
      </c>
      <c r="F3671" s="58" t="s">
        <v>119</v>
      </c>
      <c r="G3671" s="59">
        <v>3693.06</v>
      </c>
      <c r="H3671" s="57">
        <v>444184727</v>
      </c>
      <c r="I3671" s="59">
        <v>0</v>
      </c>
      <c r="J3671" s="59">
        <v>0</v>
      </c>
      <c r="K3671" s="59">
        <v>0</v>
      </c>
      <c r="L3671" s="59">
        <v>0</v>
      </c>
      <c r="M3671" s="59">
        <v>9826.69</v>
      </c>
      <c r="N3671" s="58" t="s">
        <v>107</v>
      </c>
      <c r="O3671" s="14">
        <f t="shared" si="325"/>
        <v>45922.337604166663</v>
      </c>
      <c r="P3671" s="19">
        <f t="shared" si="326"/>
        <v>45922.545937499999</v>
      </c>
      <c r="Q3671" s="20" t="str">
        <f t="shared" si="327"/>
        <v>22/09/2025</v>
      </c>
      <c r="R3671" s="13" t="str">
        <f t="shared" si="328"/>
        <v>13</v>
      </c>
      <c r="S3671" s="13" t="str">
        <f t="shared" si="329"/>
        <v>Mon</v>
      </c>
    </row>
    <row r="3672" spans="1:19" x14ac:dyDescent="0.25">
      <c r="A3672" s="60">
        <v>45922.33798611111</v>
      </c>
      <c r="B3672" s="61">
        <v>444974942</v>
      </c>
      <c r="C3672" s="62" t="s">
        <v>36</v>
      </c>
      <c r="D3672" s="62" t="s">
        <v>37</v>
      </c>
      <c r="E3672" s="62" t="s">
        <v>46</v>
      </c>
      <c r="F3672" s="62" t="s">
        <v>119</v>
      </c>
      <c r="G3672" s="63">
        <v>3693.64</v>
      </c>
      <c r="H3672" s="61">
        <v>444184839</v>
      </c>
      <c r="I3672" s="63">
        <v>0</v>
      </c>
      <c r="J3672" s="63">
        <v>0</v>
      </c>
      <c r="K3672" s="63">
        <v>0</v>
      </c>
      <c r="L3672" s="63">
        <v>-2.5499999999999998</v>
      </c>
      <c r="M3672" s="63">
        <v>9824.14</v>
      </c>
      <c r="N3672" s="62" t="s">
        <v>2439</v>
      </c>
      <c r="O3672" s="14">
        <f t="shared" si="325"/>
        <v>45922.33798611111</v>
      </c>
      <c r="P3672" s="19">
        <f t="shared" si="326"/>
        <v>45922.546319444446</v>
      </c>
      <c r="Q3672" s="20" t="str">
        <f t="shared" si="327"/>
        <v>22/09/2025</v>
      </c>
      <c r="R3672" s="13" t="str">
        <f t="shared" si="328"/>
        <v>13</v>
      </c>
      <c r="S3672" s="13" t="str">
        <f t="shared" si="329"/>
        <v>Mon</v>
      </c>
    </row>
    <row r="3673" spans="1:19" x14ac:dyDescent="0.25">
      <c r="A3673" s="56">
        <v>45922.33803240741</v>
      </c>
      <c r="B3673" s="57">
        <v>444975031</v>
      </c>
      <c r="C3673" s="58" t="s">
        <v>36</v>
      </c>
      <c r="D3673" s="58" t="s">
        <v>37</v>
      </c>
      <c r="E3673" s="58" t="s">
        <v>46</v>
      </c>
      <c r="F3673" s="58" t="s">
        <v>119</v>
      </c>
      <c r="G3673" s="59">
        <v>3693.86</v>
      </c>
      <c r="H3673" s="57">
        <v>444184926</v>
      </c>
      <c r="I3673" s="59">
        <v>0</v>
      </c>
      <c r="J3673" s="59">
        <v>0</v>
      </c>
      <c r="K3673" s="59">
        <v>0</v>
      </c>
      <c r="L3673" s="59">
        <v>-3.01</v>
      </c>
      <c r="M3673" s="59">
        <v>9821.1299999999992</v>
      </c>
      <c r="N3673" s="58" t="s">
        <v>2440</v>
      </c>
      <c r="O3673" s="14">
        <f t="shared" si="325"/>
        <v>45922.33803240741</v>
      </c>
      <c r="P3673" s="19">
        <f t="shared" si="326"/>
        <v>45922.546365740745</v>
      </c>
      <c r="Q3673" s="20" t="str">
        <f t="shared" si="327"/>
        <v>22/09/2025</v>
      </c>
      <c r="R3673" s="13" t="str">
        <f t="shared" si="328"/>
        <v>13</v>
      </c>
      <c r="S3673" s="13" t="str">
        <f t="shared" si="329"/>
        <v>Mon</v>
      </c>
    </row>
    <row r="3674" spans="1:19" x14ac:dyDescent="0.25">
      <c r="A3674" s="60">
        <v>45922.33803240741</v>
      </c>
      <c r="B3674" s="61">
        <v>444975032</v>
      </c>
      <c r="C3674" s="62" t="s">
        <v>36</v>
      </c>
      <c r="D3674" s="62" t="s">
        <v>37</v>
      </c>
      <c r="E3674" s="62" t="s">
        <v>46</v>
      </c>
      <c r="F3674" s="62" t="s">
        <v>119</v>
      </c>
      <c r="G3674" s="63">
        <v>3693.86</v>
      </c>
      <c r="H3674" s="61">
        <v>444184927</v>
      </c>
      <c r="I3674" s="63">
        <v>0</v>
      </c>
      <c r="J3674" s="63">
        <v>0</v>
      </c>
      <c r="K3674" s="63">
        <v>0</v>
      </c>
      <c r="L3674" s="63">
        <v>-3.01</v>
      </c>
      <c r="M3674" s="63">
        <v>9818.1200000000008</v>
      </c>
      <c r="N3674" s="62" t="s">
        <v>2440</v>
      </c>
      <c r="O3674" s="14">
        <f t="shared" si="325"/>
        <v>45922.33803240741</v>
      </c>
      <c r="P3674" s="19">
        <f t="shared" si="326"/>
        <v>45922.546365740745</v>
      </c>
      <c r="Q3674" s="20" t="str">
        <f t="shared" si="327"/>
        <v>22/09/2025</v>
      </c>
      <c r="R3674" s="13" t="str">
        <f t="shared" si="328"/>
        <v>13</v>
      </c>
      <c r="S3674" s="13" t="str">
        <f t="shared" si="329"/>
        <v>Mon</v>
      </c>
    </row>
    <row r="3675" spans="1:19" x14ac:dyDescent="0.25">
      <c r="A3675" s="56">
        <v>45922.33803240741</v>
      </c>
      <c r="B3675" s="57">
        <v>444975041</v>
      </c>
      <c r="C3675" s="58" t="s">
        <v>36</v>
      </c>
      <c r="D3675" s="58" t="s">
        <v>37</v>
      </c>
      <c r="E3675" s="58" t="s">
        <v>46</v>
      </c>
      <c r="F3675" s="58" t="s">
        <v>119</v>
      </c>
      <c r="G3675" s="59">
        <v>3693.87</v>
      </c>
      <c r="H3675" s="57">
        <v>444184936</v>
      </c>
      <c r="I3675" s="59">
        <v>0</v>
      </c>
      <c r="J3675" s="59">
        <v>0</v>
      </c>
      <c r="K3675" s="59">
        <v>0</v>
      </c>
      <c r="L3675" s="59">
        <v>-2.99</v>
      </c>
      <c r="M3675" s="59">
        <v>9815.1299999999992</v>
      </c>
      <c r="N3675" s="58" t="s">
        <v>2441</v>
      </c>
      <c r="O3675" s="14">
        <f t="shared" si="325"/>
        <v>45922.33803240741</v>
      </c>
      <c r="P3675" s="19">
        <f t="shared" si="326"/>
        <v>45922.546365740745</v>
      </c>
      <c r="Q3675" s="20" t="str">
        <f t="shared" si="327"/>
        <v>22/09/2025</v>
      </c>
      <c r="R3675" s="13" t="str">
        <f t="shared" si="328"/>
        <v>13</v>
      </c>
      <c r="S3675" s="13" t="str">
        <f t="shared" si="329"/>
        <v>Mon</v>
      </c>
    </row>
    <row r="3676" spans="1:19" x14ac:dyDescent="0.25">
      <c r="A3676" s="60">
        <v>45922.33803240741</v>
      </c>
      <c r="B3676" s="61">
        <v>444975042</v>
      </c>
      <c r="C3676" s="62" t="s">
        <v>36</v>
      </c>
      <c r="D3676" s="62" t="s">
        <v>37</v>
      </c>
      <c r="E3676" s="62" t="s">
        <v>46</v>
      </c>
      <c r="F3676" s="62" t="s">
        <v>119</v>
      </c>
      <c r="G3676" s="63">
        <v>3693.87</v>
      </c>
      <c r="H3676" s="61">
        <v>444184937</v>
      </c>
      <c r="I3676" s="63">
        <v>0</v>
      </c>
      <c r="J3676" s="63">
        <v>0</v>
      </c>
      <c r="K3676" s="63">
        <v>0</v>
      </c>
      <c r="L3676" s="63">
        <v>-3</v>
      </c>
      <c r="M3676" s="63">
        <v>9812.1299999999992</v>
      </c>
      <c r="N3676" s="62" t="s">
        <v>2441</v>
      </c>
      <c r="O3676" s="14">
        <f t="shared" si="325"/>
        <v>45922.33803240741</v>
      </c>
      <c r="P3676" s="19">
        <f t="shared" si="326"/>
        <v>45922.546365740745</v>
      </c>
      <c r="Q3676" s="20" t="str">
        <f t="shared" si="327"/>
        <v>22/09/2025</v>
      </c>
      <c r="R3676" s="13" t="str">
        <f t="shared" si="328"/>
        <v>13</v>
      </c>
      <c r="S3676" s="13" t="str">
        <f t="shared" si="329"/>
        <v>Mon</v>
      </c>
    </row>
    <row r="3677" spans="1:19" x14ac:dyDescent="0.25">
      <c r="A3677" s="56">
        <v>45922.338043981479</v>
      </c>
      <c r="B3677" s="57">
        <v>444975050</v>
      </c>
      <c r="C3677" s="58" t="s">
        <v>36</v>
      </c>
      <c r="D3677" s="58" t="s">
        <v>37</v>
      </c>
      <c r="E3677" s="58" t="s">
        <v>46</v>
      </c>
      <c r="F3677" s="58" t="s">
        <v>119</v>
      </c>
      <c r="G3677" s="59">
        <v>3693.89</v>
      </c>
      <c r="H3677" s="57">
        <v>444184945</v>
      </c>
      <c r="I3677" s="59">
        <v>0</v>
      </c>
      <c r="J3677" s="59">
        <v>0</v>
      </c>
      <c r="K3677" s="59">
        <v>0</v>
      </c>
      <c r="L3677" s="59">
        <v>-3</v>
      </c>
      <c r="M3677" s="59">
        <v>9809.1299999999992</v>
      </c>
      <c r="N3677" s="58" t="s">
        <v>2442</v>
      </c>
      <c r="O3677" s="14">
        <f t="shared" si="325"/>
        <v>45922.338043981479</v>
      </c>
      <c r="P3677" s="19">
        <f t="shared" si="326"/>
        <v>45922.546377314815</v>
      </c>
      <c r="Q3677" s="20" t="str">
        <f t="shared" si="327"/>
        <v>22/09/2025</v>
      </c>
      <c r="R3677" s="13" t="str">
        <f t="shared" si="328"/>
        <v>13</v>
      </c>
      <c r="S3677" s="13" t="str">
        <f t="shared" si="329"/>
        <v>Mon</v>
      </c>
    </row>
    <row r="3678" spans="1:19" x14ac:dyDescent="0.25">
      <c r="A3678" s="60">
        <v>45922.338043981479</v>
      </c>
      <c r="B3678" s="61">
        <v>444975051</v>
      </c>
      <c r="C3678" s="62" t="s">
        <v>36</v>
      </c>
      <c r="D3678" s="62" t="s">
        <v>37</v>
      </c>
      <c r="E3678" s="62" t="s">
        <v>46</v>
      </c>
      <c r="F3678" s="62" t="s">
        <v>119</v>
      </c>
      <c r="G3678" s="63">
        <v>3693.89</v>
      </c>
      <c r="H3678" s="61">
        <v>444184946</v>
      </c>
      <c r="I3678" s="63">
        <v>0</v>
      </c>
      <c r="J3678" s="63">
        <v>0</v>
      </c>
      <c r="K3678" s="63">
        <v>0</v>
      </c>
      <c r="L3678" s="63">
        <v>-3</v>
      </c>
      <c r="M3678" s="63">
        <v>9806.1299999999992</v>
      </c>
      <c r="N3678" s="62" t="s">
        <v>2442</v>
      </c>
      <c r="O3678" s="14">
        <f t="shared" si="325"/>
        <v>45922.338043981479</v>
      </c>
      <c r="P3678" s="19">
        <f t="shared" si="326"/>
        <v>45922.546377314815</v>
      </c>
      <c r="Q3678" s="20" t="str">
        <f t="shared" si="327"/>
        <v>22/09/2025</v>
      </c>
      <c r="R3678" s="13" t="str">
        <f t="shared" si="328"/>
        <v>13</v>
      </c>
      <c r="S3678" s="13" t="str">
        <f t="shared" si="329"/>
        <v>Mon</v>
      </c>
    </row>
    <row r="3679" spans="1:19" x14ac:dyDescent="0.25">
      <c r="A3679" s="56">
        <v>45922.338159722225</v>
      </c>
      <c r="B3679" s="57">
        <v>444975143</v>
      </c>
      <c r="C3679" s="58" t="s">
        <v>36</v>
      </c>
      <c r="D3679" s="58" t="s">
        <v>37</v>
      </c>
      <c r="E3679" s="58" t="s">
        <v>46</v>
      </c>
      <c r="F3679" s="58" t="s">
        <v>119</v>
      </c>
      <c r="G3679" s="59">
        <v>3694.12</v>
      </c>
      <c r="H3679" s="57">
        <v>444185038</v>
      </c>
      <c r="I3679" s="59">
        <v>0</v>
      </c>
      <c r="J3679" s="59">
        <v>0</v>
      </c>
      <c r="K3679" s="59">
        <v>0</v>
      </c>
      <c r="L3679" s="59">
        <v>-3.02</v>
      </c>
      <c r="M3679" s="59">
        <v>9803.11</v>
      </c>
      <c r="N3679" s="58" t="s">
        <v>2443</v>
      </c>
      <c r="O3679" s="14">
        <f t="shared" si="325"/>
        <v>45922.338159722225</v>
      </c>
      <c r="P3679" s="19">
        <f t="shared" si="326"/>
        <v>45922.546493055561</v>
      </c>
      <c r="Q3679" s="20" t="str">
        <f t="shared" si="327"/>
        <v>22/09/2025</v>
      </c>
      <c r="R3679" s="13" t="str">
        <f t="shared" si="328"/>
        <v>13</v>
      </c>
      <c r="S3679" s="13" t="str">
        <f t="shared" si="329"/>
        <v>Mon</v>
      </c>
    </row>
    <row r="3680" spans="1:19" x14ac:dyDescent="0.25">
      <c r="A3680" s="60">
        <v>45922.338159722225</v>
      </c>
      <c r="B3680" s="61">
        <v>444975145</v>
      </c>
      <c r="C3680" s="62" t="s">
        <v>36</v>
      </c>
      <c r="D3680" s="62" t="s">
        <v>37</v>
      </c>
      <c r="E3680" s="62" t="s">
        <v>46</v>
      </c>
      <c r="F3680" s="62" t="s">
        <v>119</v>
      </c>
      <c r="G3680" s="63">
        <v>3694.12</v>
      </c>
      <c r="H3680" s="61">
        <v>444185039</v>
      </c>
      <c r="I3680" s="63">
        <v>0</v>
      </c>
      <c r="J3680" s="63">
        <v>0</v>
      </c>
      <c r="K3680" s="63">
        <v>0</v>
      </c>
      <c r="L3680" s="63">
        <v>-3.02</v>
      </c>
      <c r="M3680" s="63">
        <v>9800.09</v>
      </c>
      <c r="N3680" s="62" t="s">
        <v>2443</v>
      </c>
      <c r="O3680" s="14">
        <f t="shared" si="325"/>
        <v>45922.338159722225</v>
      </c>
      <c r="P3680" s="19">
        <f t="shared" si="326"/>
        <v>45922.546493055561</v>
      </c>
      <c r="Q3680" s="20" t="str">
        <f t="shared" si="327"/>
        <v>22/09/2025</v>
      </c>
      <c r="R3680" s="13" t="str">
        <f t="shared" si="328"/>
        <v>13</v>
      </c>
      <c r="S3680" s="13" t="str">
        <f t="shared" si="329"/>
        <v>Mon</v>
      </c>
    </row>
    <row r="3681" spans="1:19" x14ac:dyDescent="0.25">
      <c r="A3681" s="56">
        <v>45922.338287037041</v>
      </c>
      <c r="B3681" s="57">
        <v>444975384</v>
      </c>
      <c r="C3681" s="58" t="s">
        <v>36</v>
      </c>
      <c r="D3681" s="58" t="s">
        <v>37</v>
      </c>
      <c r="E3681" s="58" t="s">
        <v>45</v>
      </c>
      <c r="F3681" s="58" t="s">
        <v>119</v>
      </c>
      <c r="G3681" s="59">
        <v>3694.01</v>
      </c>
      <c r="H3681" s="57">
        <v>444185277</v>
      </c>
      <c r="I3681" s="59">
        <v>0</v>
      </c>
      <c r="J3681" s="59">
        <v>0</v>
      </c>
      <c r="K3681" s="59">
        <v>0</v>
      </c>
      <c r="L3681" s="59">
        <v>0</v>
      </c>
      <c r="M3681" s="59">
        <v>9800.09</v>
      </c>
      <c r="N3681" s="58" t="s">
        <v>118</v>
      </c>
      <c r="O3681" s="14">
        <f t="shared" si="325"/>
        <v>45922.338287037041</v>
      </c>
      <c r="P3681" s="19">
        <f t="shared" si="326"/>
        <v>45922.546620370376</v>
      </c>
      <c r="Q3681" s="20" t="str">
        <f t="shared" si="327"/>
        <v>22/09/2025</v>
      </c>
      <c r="R3681" s="13" t="str">
        <f t="shared" si="328"/>
        <v>13</v>
      </c>
      <c r="S3681" s="13" t="str">
        <f t="shared" si="329"/>
        <v>Mon</v>
      </c>
    </row>
    <row r="3682" spans="1:19" x14ac:dyDescent="0.25">
      <c r="A3682" s="60">
        <v>45922.338287037041</v>
      </c>
      <c r="B3682" s="61">
        <v>444975387</v>
      </c>
      <c r="C3682" s="62" t="s">
        <v>36</v>
      </c>
      <c r="D3682" s="62" t="s">
        <v>37</v>
      </c>
      <c r="E3682" s="62" t="s">
        <v>45</v>
      </c>
      <c r="F3682" s="62" t="s">
        <v>119</v>
      </c>
      <c r="G3682" s="63">
        <v>3694.01</v>
      </c>
      <c r="H3682" s="61">
        <v>444185280</v>
      </c>
      <c r="I3682" s="63">
        <v>0</v>
      </c>
      <c r="J3682" s="63">
        <v>0</v>
      </c>
      <c r="K3682" s="63">
        <v>0</v>
      </c>
      <c r="L3682" s="63">
        <v>0</v>
      </c>
      <c r="M3682" s="63">
        <v>9800.09</v>
      </c>
      <c r="N3682" s="62" t="s">
        <v>115</v>
      </c>
      <c r="O3682" s="14">
        <f t="shared" si="325"/>
        <v>45922.338287037041</v>
      </c>
      <c r="P3682" s="19">
        <f t="shared" si="326"/>
        <v>45922.546620370376</v>
      </c>
      <c r="Q3682" s="20" t="str">
        <f t="shared" si="327"/>
        <v>22/09/2025</v>
      </c>
      <c r="R3682" s="13" t="str">
        <f t="shared" si="328"/>
        <v>13</v>
      </c>
      <c r="S3682" s="13" t="str">
        <f t="shared" si="329"/>
        <v>Mon</v>
      </c>
    </row>
    <row r="3683" spans="1:19" x14ac:dyDescent="0.25">
      <c r="A3683" s="56">
        <v>45922.33829861111</v>
      </c>
      <c r="B3683" s="57">
        <v>444975389</v>
      </c>
      <c r="C3683" s="58" t="s">
        <v>36</v>
      </c>
      <c r="D3683" s="58" t="s">
        <v>37</v>
      </c>
      <c r="E3683" s="58" t="s">
        <v>45</v>
      </c>
      <c r="F3683" s="58" t="s">
        <v>119</v>
      </c>
      <c r="G3683" s="59">
        <v>3694.01</v>
      </c>
      <c r="H3683" s="57">
        <v>444185282</v>
      </c>
      <c r="I3683" s="59">
        <v>0</v>
      </c>
      <c r="J3683" s="59">
        <v>0</v>
      </c>
      <c r="K3683" s="59">
        <v>0</v>
      </c>
      <c r="L3683" s="59">
        <v>0</v>
      </c>
      <c r="M3683" s="59">
        <v>9800.09</v>
      </c>
      <c r="N3683" s="58" t="s">
        <v>1384</v>
      </c>
      <c r="O3683" s="14">
        <f t="shared" si="325"/>
        <v>45922.33829861111</v>
      </c>
      <c r="P3683" s="19">
        <f t="shared" si="326"/>
        <v>45922.546631944446</v>
      </c>
      <c r="Q3683" s="20" t="str">
        <f t="shared" si="327"/>
        <v>22/09/2025</v>
      </c>
      <c r="R3683" s="13" t="str">
        <f t="shared" si="328"/>
        <v>13</v>
      </c>
      <c r="S3683" s="13" t="str">
        <f t="shared" si="329"/>
        <v>Mon</v>
      </c>
    </row>
    <row r="3684" spans="1:19" x14ac:dyDescent="0.25">
      <c r="A3684" s="60">
        <v>45922.338518518518</v>
      </c>
      <c r="B3684" s="61">
        <v>444975499</v>
      </c>
      <c r="C3684" s="62" t="s">
        <v>36</v>
      </c>
      <c r="D3684" s="62" t="s">
        <v>37</v>
      </c>
      <c r="E3684" s="62" t="s">
        <v>45</v>
      </c>
      <c r="F3684" s="62" t="s">
        <v>119</v>
      </c>
      <c r="G3684" s="63">
        <v>3693.47</v>
      </c>
      <c r="H3684" s="61">
        <v>444185394</v>
      </c>
      <c r="I3684" s="63">
        <v>0</v>
      </c>
      <c r="J3684" s="63">
        <v>0</v>
      </c>
      <c r="K3684" s="63">
        <v>0</v>
      </c>
      <c r="L3684" s="63">
        <v>0</v>
      </c>
      <c r="M3684" s="63">
        <v>9800.09</v>
      </c>
      <c r="N3684" s="62" t="s">
        <v>1944</v>
      </c>
      <c r="O3684" s="14">
        <f t="shared" si="325"/>
        <v>45922.338518518518</v>
      </c>
      <c r="P3684" s="19">
        <f t="shared" si="326"/>
        <v>45922.546851851854</v>
      </c>
      <c r="Q3684" s="20" t="str">
        <f t="shared" si="327"/>
        <v>22/09/2025</v>
      </c>
      <c r="R3684" s="13" t="str">
        <f t="shared" si="328"/>
        <v>13</v>
      </c>
      <c r="S3684" s="13" t="str">
        <f t="shared" si="329"/>
        <v>Mon</v>
      </c>
    </row>
    <row r="3685" spans="1:19" x14ac:dyDescent="0.25">
      <c r="A3685" s="56">
        <v>45922.338518518518</v>
      </c>
      <c r="B3685" s="57">
        <v>444975501</v>
      </c>
      <c r="C3685" s="58" t="s">
        <v>36</v>
      </c>
      <c r="D3685" s="58" t="s">
        <v>37</v>
      </c>
      <c r="E3685" s="58" t="s">
        <v>45</v>
      </c>
      <c r="F3685" s="58" t="s">
        <v>119</v>
      </c>
      <c r="G3685" s="59">
        <v>3693.42</v>
      </c>
      <c r="H3685" s="57">
        <v>444185396</v>
      </c>
      <c r="I3685" s="59">
        <v>0</v>
      </c>
      <c r="J3685" s="59">
        <v>0</v>
      </c>
      <c r="K3685" s="59">
        <v>0</v>
      </c>
      <c r="L3685" s="59">
        <v>0</v>
      </c>
      <c r="M3685" s="59">
        <v>9800.09</v>
      </c>
      <c r="N3685" s="58" t="s">
        <v>2056</v>
      </c>
      <c r="O3685" s="14">
        <f t="shared" si="325"/>
        <v>45922.338518518518</v>
      </c>
      <c r="P3685" s="19">
        <f t="shared" si="326"/>
        <v>45922.546851851854</v>
      </c>
      <c r="Q3685" s="20" t="str">
        <f t="shared" si="327"/>
        <v>22/09/2025</v>
      </c>
      <c r="R3685" s="13" t="str">
        <f t="shared" si="328"/>
        <v>13</v>
      </c>
      <c r="S3685" s="13" t="str">
        <f t="shared" si="329"/>
        <v>Mon</v>
      </c>
    </row>
    <row r="3686" spans="1:19" x14ac:dyDescent="0.25">
      <c r="A3686" s="60">
        <v>45922.338530092595</v>
      </c>
      <c r="B3686" s="61">
        <v>444975502</v>
      </c>
      <c r="C3686" s="62" t="s">
        <v>36</v>
      </c>
      <c r="D3686" s="62" t="s">
        <v>37</v>
      </c>
      <c r="E3686" s="62" t="s">
        <v>45</v>
      </c>
      <c r="F3686" s="62" t="s">
        <v>119</v>
      </c>
      <c r="G3686" s="63">
        <v>3693.42</v>
      </c>
      <c r="H3686" s="61">
        <v>444185397</v>
      </c>
      <c r="I3686" s="63">
        <v>0</v>
      </c>
      <c r="J3686" s="63">
        <v>0</v>
      </c>
      <c r="K3686" s="63">
        <v>0</v>
      </c>
      <c r="L3686" s="63">
        <v>0</v>
      </c>
      <c r="M3686" s="63">
        <v>9800.09</v>
      </c>
      <c r="N3686" s="62" t="s">
        <v>77</v>
      </c>
      <c r="O3686" s="14">
        <f t="shared" si="325"/>
        <v>45922.338530092595</v>
      </c>
      <c r="P3686" s="19">
        <f t="shared" si="326"/>
        <v>45922.54686342593</v>
      </c>
      <c r="Q3686" s="20" t="str">
        <f t="shared" si="327"/>
        <v>22/09/2025</v>
      </c>
      <c r="R3686" s="13" t="str">
        <f t="shared" si="328"/>
        <v>13</v>
      </c>
      <c r="S3686" s="13" t="str">
        <f t="shared" si="329"/>
        <v>Mon</v>
      </c>
    </row>
    <row r="3687" spans="1:19" x14ac:dyDescent="0.25">
      <c r="A3687" s="56">
        <v>45922.338530092595</v>
      </c>
      <c r="B3687" s="57">
        <v>444975504</v>
      </c>
      <c r="C3687" s="58" t="s">
        <v>36</v>
      </c>
      <c r="D3687" s="58" t="s">
        <v>37</v>
      </c>
      <c r="E3687" s="58" t="s">
        <v>45</v>
      </c>
      <c r="F3687" s="58" t="s">
        <v>119</v>
      </c>
      <c r="G3687" s="59">
        <v>3693.42</v>
      </c>
      <c r="H3687" s="57">
        <v>444185398</v>
      </c>
      <c r="I3687" s="59">
        <v>0</v>
      </c>
      <c r="J3687" s="59">
        <v>0</v>
      </c>
      <c r="K3687" s="59">
        <v>0</v>
      </c>
      <c r="L3687" s="59">
        <v>0</v>
      </c>
      <c r="M3687" s="59">
        <v>9800.09</v>
      </c>
      <c r="N3687" s="58" t="s">
        <v>52</v>
      </c>
      <c r="O3687" s="14">
        <f t="shared" si="325"/>
        <v>45922.338530092595</v>
      </c>
      <c r="P3687" s="19">
        <f t="shared" si="326"/>
        <v>45922.54686342593</v>
      </c>
      <c r="Q3687" s="20" t="str">
        <f t="shared" si="327"/>
        <v>22/09/2025</v>
      </c>
      <c r="R3687" s="13" t="str">
        <f t="shared" si="328"/>
        <v>13</v>
      </c>
      <c r="S3687" s="13" t="str">
        <f t="shared" si="329"/>
        <v>Mon</v>
      </c>
    </row>
    <row r="3688" spans="1:19" x14ac:dyDescent="0.25">
      <c r="A3688" s="60">
        <v>45922.338530092595</v>
      </c>
      <c r="B3688" s="61">
        <v>444975505</v>
      </c>
      <c r="C3688" s="62" t="s">
        <v>36</v>
      </c>
      <c r="D3688" s="62" t="s">
        <v>37</v>
      </c>
      <c r="E3688" s="62" t="s">
        <v>45</v>
      </c>
      <c r="F3688" s="62" t="s">
        <v>119</v>
      </c>
      <c r="G3688" s="63">
        <v>3693.42</v>
      </c>
      <c r="H3688" s="61">
        <v>444185399</v>
      </c>
      <c r="I3688" s="63">
        <v>0</v>
      </c>
      <c r="J3688" s="63">
        <v>0</v>
      </c>
      <c r="K3688" s="63">
        <v>0</v>
      </c>
      <c r="L3688" s="63">
        <v>0</v>
      </c>
      <c r="M3688" s="63">
        <v>9800.09</v>
      </c>
      <c r="N3688" s="62" t="s">
        <v>48</v>
      </c>
      <c r="O3688" s="14">
        <f t="shared" si="325"/>
        <v>45922.338530092595</v>
      </c>
      <c r="P3688" s="19">
        <f t="shared" si="326"/>
        <v>45922.54686342593</v>
      </c>
      <c r="Q3688" s="20" t="str">
        <f t="shared" si="327"/>
        <v>22/09/2025</v>
      </c>
      <c r="R3688" s="13" t="str">
        <f t="shared" si="328"/>
        <v>13</v>
      </c>
      <c r="S3688" s="13" t="str">
        <f t="shared" si="329"/>
        <v>Mon</v>
      </c>
    </row>
    <row r="3689" spans="1:19" x14ac:dyDescent="0.25">
      <c r="A3689" s="56">
        <v>45922.338530092595</v>
      </c>
      <c r="B3689" s="57">
        <v>444975507</v>
      </c>
      <c r="C3689" s="58" t="s">
        <v>36</v>
      </c>
      <c r="D3689" s="58" t="s">
        <v>37</v>
      </c>
      <c r="E3689" s="58" t="s">
        <v>45</v>
      </c>
      <c r="F3689" s="58" t="s">
        <v>119</v>
      </c>
      <c r="G3689" s="59">
        <v>3693.42</v>
      </c>
      <c r="H3689" s="57">
        <v>444185401</v>
      </c>
      <c r="I3689" s="59">
        <v>0</v>
      </c>
      <c r="J3689" s="59">
        <v>0</v>
      </c>
      <c r="K3689" s="59">
        <v>0</v>
      </c>
      <c r="L3689" s="59">
        <v>0</v>
      </c>
      <c r="M3689" s="59">
        <v>9800.09</v>
      </c>
      <c r="N3689" s="58" t="s">
        <v>47</v>
      </c>
      <c r="O3689" s="14">
        <f t="shared" si="325"/>
        <v>45922.338530092595</v>
      </c>
      <c r="P3689" s="19">
        <f t="shared" si="326"/>
        <v>45922.54686342593</v>
      </c>
      <c r="Q3689" s="20" t="str">
        <f t="shared" si="327"/>
        <v>22/09/2025</v>
      </c>
      <c r="R3689" s="13" t="str">
        <f t="shared" si="328"/>
        <v>13</v>
      </c>
      <c r="S3689" s="13" t="str">
        <f t="shared" si="329"/>
        <v>Mon</v>
      </c>
    </row>
    <row r="3690" spans="1:19" x14ac:dyDescent="0.25">
      <c r="A3690" s="60">
        <v>45922.342858796299</v>
      </c>
      <c r="B3690" s="61">
        <v>444977151</v>
      </c>
      <c r="C3690" s="62" t="s">
        <v>36</v>
      </c>
      <c r="D3690" s="62" t="s">
        <v>37</v>
      </c>
      <c r="E3690" s="62" t="s">
        <v>46</v>
      </c>
      <c r="F3690" s="62" t="s">
        <v>119</v>
      </c>
      <c r="G3690" s="63">
        <v>3694.39</v>
      </c>
      <c r="H3690" s="61">
        <v>444187019</v>
      </c>
      <c r="I3690" s="63">
        <v>0</v>
      </c>
      <c r="J3690" s="63">
        <v>0</v>
      </c>
      <c r="K3690" s="63">
        <v>0</v>
      </c>
      <c r="L3690" s="63">
        <v>-2.3199999999999998</v>
      </c>
      <c r="M3690" s="63">
        <v>9797.77</v>
      </c>
      <c r="N3690" s="62" t="s">
        <v>2444</v>
      </c>
      <c r="O3690" s="14">
        <f t="shared" si="325"/>
        <v>45922.342858796299</v>
      </c>
      <c r="P3690" s="19">
        <f t="shared" si="326"/>
        <v>45922.551192129635</v>
      </c>
      <c r="Q3690" s="20" t="str">
        <f t="shared" si="327"/>
        <v>22/09/2025</v>
      </c>
      <c r="R3690" s="13" t="str">
        <f t="shared" si="328"/>
        <v>13</v>
      </c>
      <c r="S3690" s="13" t="str">
        <f t="shared" si="329"/>
        <v>Mon</v>
      </c>
    </row>
    <row r="3691" spans="1:19" x14ac:dyDescent="0.25">
      <c r="A3691" s="56">
        <v>45922.343148148146</v>
      </c>
      <c r="B3691" s="57">
        <v>444977276</v>
      </c>
      <c r="C3691" s="58" t="s">
        <v>36</v>
      </c>
      <c r="D3691" s="58" t="s">
        <v>37</v>
      </c>
      <c r="E3691" s="58" t="s">
        <v>45</v>
      </c>
      <c r="F3691" s="58" t="s">
        <v>119</v>
      </c>
      <c r="G3691" s="59">
        <v>3693.81</v>
      </c>
      <c r="H3691" s="57">
        <v>444187142</v>
      </c>
      <c r="I3691" s="59">
        <v>0</v>
      </c>
      <c r="J3691" s="59">
        <v>0</v>
      </c>
      <c r="K3691" s="59">
        <v>0</v>
      </c>
      <c r="L3691" s="59">
        <v>0</v>
      </c>
      <c r="M3691" s="59">
        <v>9797.77</v>
      </c>
      <c r="N3691" s="58" t="s">
        <v>2055</v>
      </c>
      <c r="O3691" s="14">
        <f t="shared" si="325"/>
        <v>45922.343148148146</v>
      </c>
      <c r="P3691" s="19">
        <f t="shared" si="326"/>
        <v>45922.551481481481</v>
      </c>
      <c r="Q3691" s="20" t="str">
        <f t="shared" si="327"/>
        <v>22/09/2025</v>
      </c>
      <c r="R3691" s="13" t="str">
        <f t="shared" si="328"/>
        <v>13</v>
      </c>
      <c r="S3691" s="13" t="str">
        <f t="shared" si="329"/>
        <v>Mon</v>
      </c>
    </row>
    <row r="3692" spans="1:19" x14ac:dyDescent="0.25">
      <c r="A3692" s="60">
        <v>45922.344826388886</v>
      </c>
      <c r="B3692" s="61">
        <v>444977829</v>
      </c>
      <c r="C3692" s="62" t="s">
        <v>36</v>
      </c>
      <c r="D3692" s="62" t="s">
        <v>38</v>
      </c>
      <c r="E3692" s="62" t="s">
        <v>46</v>
      </c>
      <c r="F3692" s="62" t="s">
        <v>119</v>
      </c>
      <c r="G3692" s="63">
        <v>3694.65</v>
      </c>
      <c r="H3692" s="61">
        <v>444187689</v>
      </c>
      <c r="I3692" s="63">
        <v>0</v>
      </c>
      <c r="J3692" s="63">
        <v>0</v>
      </c>
      <c r="K3692" s="63">
        <v>0</v>
      </c>
      <c r="L3692" s="63">
        <v>1.59</v>
      </c>
      <c r="M3692" s="63">
        <v>9799.36</v>
      </c>
      <c r="N3692" s="62" t="s">
        <v>2445</v>
      </c>
      <c r="O3692" s="14">
        <f t="shared" ref="O3692:O3755" si="330">A3692</f>
        <v>45922.344826388886</v>
      </c>
      <c r="P3692" s="19">
        <f t="shared" ref="P3692:P3755" si="331">O3692+(5/24)</f>
        <v>45922.553159722222</v>
      </c>
      <c r="Q3692" s="20" t="str">
        <f t="shared" ref="Q3692:Q3755" si="332">TEXT(P3692,"dd/mm/yyyy")</f>
        <v>22/09/2025</v>
      </c>
      <c r="R3692" s="13" t="str">
        <f t="shared" ref="R3692:R3755" si="333">TEXT(P3692,"hh")</f>
        <v>13</v>
      </c>
      <c r="S3692" s="13" t="str">
        <f t="shared" ref="S3692:S3755" si="334">TEXT(P3692,"ddd")</f>
        <v>Mon</v>
      </c>
    </row>
    <row r="3693" spans="1:19" x14ac:dyDescent="0.25">
      <c r="A3693" s="56">
        <v>45922.344826388886</v>
      </c>
      <c r="B3693" s="57">
        <v>444977830</v>
      </c>
      <c r="C3693" s="58" t="s">
        <v>36</v>
      </c>
      <c r="D3693" s="58" t="s">
        <v>38</v>
      </c>
      <c r="E3693" s="58" t="s">
        <v>46</v>
      </c>
      <c r="F3693" s="58" t="s">
        <v>119</v>
      </c>
      <c r="G3693" s="59">
        <v>3694.65</v>
      </c>
      <c r="H3693" s="57">
        <v>444187690</v>
      </c>
      <c r="I3693" s="59">
        <v>0</v>
      </c>
      <c r="J3693" s="59">
        <v>0</v>
      </c>
      <c r="K3693" s="59">
        <v>0</v>
      </c>
      <c r="L3693" s="59">
        <v>1.59</v>
      </c>
      <c r="M3693" s="59">
        <v>9800.9500000000007</v>
      </c>
      <c r="N3693" s="58" t="s">
        <v>2445</v>
      </c>
      <c r="O3693" s="14">
        <f t="shared" si="330"/>
        <v>45922.344826388886</v>
      </c>
      <c r="P3693" s="19">
        <f t="shared" si="331"/>
        <v>45922.553159722222</v>
      </c>
      <c r="Q3693" s="20" t="str">
        <f t="shared" si="332"/>
        <v>22/09/2025</v>
      </c>
      <c r="R3693" s="13" t="str">
        <f t="shared" si="333"/>
        <v>13</v>
      </c>
      <c r="S3693" s="13" t="str">
        <f t="shared" si="334"/>
        <v>Mon</v>
      </c>
    </row>
    <row r="3694" spans="1:19" x14ac:dyDescent="0.25">
      <c r="A3694" s="60">
        <v>45922.344826388886</v>
      </c>
      <c r="B3694" s="61">
        <v>444977833</v>
      </c>
      <c r="C3694" s="62" t="s">
        <v>36</v>
      </c>
      <c r="D3694" s="62" t="s">
        <v>38</v>
      </c>
      <c r="E3694" s="62" t="s">
        <v>46</v>
      </c>
      <c r="F3694" s="62" t="s">
        <v>119</v>
      </c>
      <c r="G3694" s="63">
        <v>3694.65</v>
      </c>
      <c r="H3694" s="61">
        <v>444187691</v>
      </c>
      <c r="I3694" s="63">
        <v>0</v>
      </c>
      <c r="J3694" s="63">
        <v>0</v>
      </c>
      <c r="K3694" s="63">
        <v>0</v>
      </c>
      <c r="L3694" s="63">
        <v>1.59</v>
      </c>
      <c r="M3694" s="63">
        <v>9802.5400000000009</v>
      </c>
      <c r="N3694" s="62" t="s">
        <v>2445</v>
      </c>
      <c r="O3694" s="14">
        <f t="shared" si="330"/>
        <v>45922.344826388886</v>
      </c>
      <c r="P3694" s="19">
        <f t="shared" si="331"/>
        <v>45922.553159722222</v>
      </c>
      <c r="Q3694" s="20" t="str">
        <f t="shared" si="332"/>
        <v>22/09/2025</v>
      </c>
      <c r="R3694" s="13" t="str">
        <f t="shared" si="333"/>
        <v>13</v>
      </c>
      <c r="S3694" s="13" t="str">
        <f t="shared" si="334"/>
        <v>Mon</v>
      </c>
    </row>
    <row r="3695" spans="1:19" x14ac:dyDescent="0.25">
      <c r="A3695" s="56">
        <v>45922.344861111109</v>
      </c>
      <c r="B3695" s="57">
        <v>444977927</v>
      </c>
      <c r="C3695" s="58" t="s">
        <v>36</v>
      </c>
      <c r="D3695" s="58" t="s">
        <v>37</v>
      </c>
      <c r="E3695" s="58" t="s">
        <v>46</v>
      </c>
      <c r="F3695" s="58" t="s">
        <v>119</v>
      </c>
      <c r="G3695" s="59">
        <v>3695.38</v>
      </c>
      <c r="H3695" s="57">
        <v>444187782</v>
      </c>
      <c r="I3695" s="59">
        <v>0</v>
      </c>
      <c r="J3695" s="59">
        <v>0</v>
      </c>
      <c r="K3695" s="59">
        <v>0</v>
      </c>
      <c r="L3695" s="59">
        <v>-3.25</v>
      </c>
      <c r="M3695" s="59">
        <v>9799.2900000000009</v>
      </c>
      <c r="N3695" s="58" t="s">
        <v>2446</v>
      </c>
      <c r="O3695" s="14">
        <f t="shared" si="330"/>
        <v>45922.344861111109</v>
      </c>
      <c r="P3695" s="19">
        <f t="shared" si="331"/>
        <v>45922.553194444445</v>
      </c>
      <c r="Q3695" s="20" t="str">
        <f t="shared" si="332"/>
        <v>22/09/2025</v>
      </c>
      <c r="R3695" s="13" t="str">
        <f t="shared" si="333"/>
        <v>13</v>
      </c>
      <c r="S3695" s="13" t="str">
        <f t="shared" si="334"/>
        <v>Mon</v>
      </c>
    </row>
    <row r="3696" spans="1:19" x14ac:dyDescent="0.25">
      <c r="A3696" s="60">
        <v>45922.344861111109</v>
      </c>
      <c r="B3696" s="61">
        <v>444977930</v>
      </c>
      <c r="C3696" s="62" t="s">
        <v>36</v>
      </c>
      <c r="D3696" s="62" t="s">
        <v>38</v>
      </c>
      <c r="E3696" s="62" t="s">
        <v>46</v>
      </c>
      <c r="F3696" s="62" t="s">
        <v>119</v>
      </c>
      <c r="G3696" s="63">
        <v>3695.16</v>
      </c>
      <c r="H3696" s="61">
        <v>444187784</v>
      </c>
      <c r="I3696" s="63">
        <v>0</v>
      </c>
      <c r="J3696" s="63">
        <v>0</v>
      </c>
      <c r="K3696" s="63">
        <v>0</v>
      </c>
      <c r="L3696" s="63">
        <v>1.74</v>
      </c>
      <c r="M3696" s="63">
        <v>9801.0300000000007</v>
      </c>
      <c r="N3696" s="62" t="s">
        <v>2447</v>
      </c>
      <c r="O3696" s="14">
        <f t="shared" si="330"/>
        <v>45922.344861111109</v>
      </c>
      <c r="P3696" s="19">
        <f t="shared" si="331"/>
        <v>45922.553194444445</v>
      </c>
      <c r="Q3696" s="20" t="str">
        <f t="shared" si="332"/>
        <v>22/09/2025</v>
      </c>
      <c r="R3696" s="13" t="str">
        <f t="shared" si="333"/>
        <v>13</v>
      </c>
      <c r="S3696" s="13" t="str">
        <f t="shared" si="334"/>
        <v>Mon</v>
      </c>
    </row>
    <row r="3697" spans="1:19" x14ac:dyDescent="0.25">
      <c r="A3697" s="56">
        <v>45922.344861111109</v>
      </c>
      <c r="B3697" s="57">
        <v>444977932</v>
      </c>
      <c r="C3697" s="58" t="s">
        <v>36</v>
      </c>
      <c r="D3697" s="58" t="s">
        <v>38</v>
      </c>
      <c r="E3697" s="58" t="s">
        <v>46</v>
      </c>
      <c r="F3697" s="58" t="s">
        <v>119</v>
      </c>
      <c r="G3697" s="59">
        <v>3695.16</v>
      </c>
      <c r="H3697" s="57">
        <v>444187785</v>
      </c>
      <c r="I3697" s="59">
        <v>0</v>
      </c>
      <c r="J3697" s="59">
        <v>0</v>
      </c>
      <c r="K3697" s="59">
        <v>0</v>
      </c>
      <c r="L3697" s="59">
        <v>1.74</v>
      </c>
      <c r="M3697" s="59">
        <v>9802.77</v>
      </c>
      <c r="N3697" s="58" t="s">
        <v>2447</v>
      </c>
      <c r="O3697" s="14">
        <f t="shared" si="330"/>
        <v>45922.344861111109</v>
      </c>
      <c r="P3697" s="19">
        <f t="shared" si="331"/>
        <v>45922.553194444445</v>
      </c>
      <c r="Q3697" s="20" t="str">
        <f t="shared" si="332"/>
        <v>22/09/2025</v>
      </c>
      <c r="R3697" s="13" t="str">
        <f t="shared" si="333"/>
        <v>13</v>
      </c>
      <c r="S3697" s="13" t="str">
        <f t="shared" si="334"/>
        <v>Mon</v>
      </c>
    </row>
    <row r="3698" spans="1:19" x14ac:dyDescent="0.25">
      <c r="A3698" s="60">
        <v>45922.345520833333</v>
      </c>
      <c r="B3698" s="61">
        <v>444978714</v>
      </c>
      <c r="C3698" s="62" t="s">
        <v>36</v>
      </c>
      <c r="D3698" s="62" t="s">
        <v>38</v>
      </c>
      <c r="E3698" s="62" t="s">
        <v>46</v>
      </c>
      <c r="F3698" s="62" t="s">
        <v>119</v>
      </c>
      <c r="G3698" s="63">
        <v>3695.8</v>
      </c>
      <c r="H3698" s="61">
        <v>444188564</v>
      </c>
      <c r="I3698" s="63">
        <v>0</v>
      </c>
      <c r="J3698" s="63">
        <v>0</v>
      </c>
      <c r="K3698" s="63">
        <v>0</v>
      </c>
      <c r="L3698" s="63">
        <v>2.33</v>
      </c>
      <c r="M3698" s="63">
        <v>9805.1</v>
      </c>
      <c r="N3698" s="62" t="s">
        <v>2448</v>
      </c>
      <c r="O3698" s="14">
        <f t="shared" si="330"/>
        <v>45922.345520833333</v>
      </c>
      <c r="P3698" s="19">
        <f t="shared" si="331"/>
        <v>45922.553854166668</v>
      </c>
      <c r="Q3698" s="20" t="str">
        <f t="shared" si="332"/>
        <v>22/09/2025</v>
      </c>
      <c r="R3698" s="13" t="str">
        <f t="shared" si="333"/>
        <v>13</v>
      </c>
      <c r="S3698" s="13" t="str">
        <f t="shared" si="334"/>
        <v>Mon</v>
      </c>
    </row>
    <row r="3699" spans="1:19" x14ac:dyDescent="0.25">
      <c r="A3699" s="56">
        <v>45922.346192129633</v>
      </c>
      <c r="B3699" s="57">
        <v>444979393</v>
      </c>
      <c r="C3699" s="58" t="s">
        <v>36</v>
      </c>
      <c r="D3699" s="58" t="s">
        <v>38</v>
      </c>
      <c r="E3699" s="58" t="s">
        <v>46</v>
      </c>
      <c r="F3699" s="58" t="s">
        <v>119</v>
      </c>
      <c r="G3699" s="59">
        <v>3696.49</v>
      </c>
      <c r="H3699" s="57">
        <v>444189237</v>
      </c>
      <c r="I3699" s="59">
        <v>0</v>
      </c>
      <c r="J3699" s="59">
        <v>0</v>
      </c>
      <c r="K3699" s="59">
        <v>0</v>
      </c>
      <c r="L3699" s="59">
        <v>3.07</v>
      </c>
      <c r="M3699" s="59">
        <v>9808.17</v>
      </c>
      <c r="N3699" s="58" t="s">
        <v>2449</v>
      </c>
      <c r="O3699" s="14">
        <f t="shared" si="330"/>
        <v>45922.346192129633</v>
      </c>
      <c r="P3699" s="19">
        <f t="shared" si="331"/>
        <v>45922.554525462969</v>
      </c>
      <c r="Q3699" s="20" t="str">
        <f t="shared" si="332"/>
        <v>22/09/2025</v>
      </c>
      <c r="R3699" s="13" t="str">
        <f t="shared" si="333"/>
        <v>13</v>
      </c>
      <c r="S3699" s="13" t="str">
        <f t="shared" si="334"/>
        <v>Mon</v>
      </c>
    </row>
    <row r="3700" spans="1:19" x14ac:dyDescent="0.25">
      <c r="A3700" s="60">
        <v>45922.346192129633</v>
      </c>
      <c r="B3700" s="61">
        <v>444979394</v>
      </c>
      <c r="C3700" s="62" t="s">
        <v>36</v>
      </c>
      <c r="D3700" s="62" t="s">
        <v>38</v>
      </c>
      <c r="E3700" s="62" t="s">
        <v>46</v>
      </c>
      <c r="F3700" s="62" t="s">
        <v>119</v>
      </c>
      <c r="G3700" s="63">
        <v>3696.49</v>
      </c>
      <c r="H3700" s="61">
        <v>444189238</v>
      </c>
      <c r="I3700" s="63">
        <v>0</v>
      </c>
      <c r="J3700" s="63">
        <v>0</v>
      </c>
      <c r="K3700" s="63">
        <v>0</v>
      </c>
      <c r="L3700" s="63">
        <v>3.07</v>
      </c>
      <c r="M3700" s="63">
        <v>9811.24</v>
      </c>
      <c r="N3700" s="62" t="s">
        <v>2449</v>
      </c>
      <c r="O3700" s="14">
        <f t="shared" si="330"/>
        <v>45922.346192129633</v>
      </c>
      <c r="P3700" s="19">
        <f t="shared" si="331"/>
        <v>45922.554525462969</v>
      </c>
      <c r="Q3700" s="20" t="str">
        <f t="shared" si="332"/>
        <v>22/09/2025</v>
      </c>
      <c r="R3700" s="13" t="str">
        <f t="shared" si="333"/>
        <v>13</v>
      </c>
      <c r="S3700" s="13" t="str">
        <f t="shared" si="334"/>
        <v>Mon</v>
      </c>
    </row>
    <row r="3701" spans="1:19" x14ac:dyDescent="0.25">
      <c r="A3701" s="56">
        <v>45922.346307870372</v>
      </c>
      <c r="B3701" s="57">
        <v>444979549</v>
      </c>
      <c r="C3701" s="58" t="s">
        <v>36</v>
      </c>
      <c r="D3701" s="58" t="s">
        <v>38</v>
      </c>
      <c r="E3701" s="58" t="s">
        <v>46</v>
      </c>
      <c r="F3701" s="58" t="s">
        <v>119</v>
      </c>
      <c r="G3701" s="59">
        <v>3696.81</v>
      </c>
      <c r="H3701" s="57">
        <v>444189390</v>
      </c>
      <c r="I3701" s="59">
        <v>0</v>
      </c>
      <c r="J3701" s="59">
        <v>0</v>
      </c>
      <c r="K3701" s="59">
        <v>0</v>
      </c>
      <c r="L3701" s="59">
        <v>3</v>
      </c>
      <c r="M3701" s="59">
        <v>9814.24</v>
      </c>
      <c r="N3701" s="58" t="s">
        <v>2450</v>
      </c>
      <c r="O3701" s="14">
        <f t="shared" si="330"/>
        <v>45922.346307870372</v>
      </c>
      <c r="P3701" s="19">
        <f t="shared" si="331"/>
        <v>45922.554641203707</v>
      </c>
      <c r="Q3701" s="20" t="str">
        <f t="shared" si="332"/>
        <v>22/09/2025</v>
      </c>
      <c r="R3701" s="13" t="str">
        <f t="shared" si="333"/>
        <v>13</v>
      </c>
      <c r="S3701" s="13" t="str">
        <f t="shared" si="334"/>
        <v>Mon</v>
      </c>
    </row>
    <row r="3702" spans="1:19" x14ac:dyDescent="0.25">
      <c r="A3702" s="60">
        <v>45922.347268518519</v>
      </c>
      <c r="B3702" s="61">
        <v>444980098</v>
      </c>
      <c r="C3702" s="62" t="s">
        <v>36</v>
      </c>
      <c r="D3702" s="62" t="s">
        <v>38</v>
      </c>
      <c r="E3702" s="62" t="s">
        <v>46</v>
      </c>
      <c r="F3702" s="62" t="s">
        <v>119</v>
      </c>
      <c r="G3702" s="63">
        <v>3695.97</v>
      </c>
      <c r="H3702" s="61">
        <v>444189941</v>
      </c>
      <c r="I3702" s="63">
        <v>0</v>
      </c>
      <c r="J3702" s="63">
        <v>0</v>
      </c>
      <c r="K3702" s="63">
        <v>0</v>
      </c>
      <c r="L3702" s="63">
        <v>1.96</v>
      </c>
      <c r="M3702" s="63">
        <v>9816.2000000000007</v>
      </c>
      <c r="N3702" s="62" t="s">
        <v>2421</v>
      </c>
      <c r="O3702" s="14">
        <f t="shared" si="330"/>
        <v>45922.347268518519</v>
      </c>
      <c r="P3702" s="19">
        <f t="shared" si="331"/>
        <v>45922.555601851855</v>
      </c>
      <c r="Q3702" s="20" t="str">
        <f t="shared" si="332"/>
        <v>22/09/2025</v>
      </c>
      <c r="R3702" s="13" t="str">
        <f t="shared" si="333"/>
        <v>13</v>
      </c>
      <c r="S3702" s="13" t="str">
        <f t="shared" si="334"/>
        <v>Mon</v>
      </c>
    </row>
    <row r="3703" spans="1:19" x14ac:dyDescent="0.25">
      <c r="A3703" s="56">
        <v>45922.347268518519</v>
      </c>
      <c r="B3703" s="57">
        <v>444980099</v>
      </c>
      <c r="C3703" s="58" t="s">
        <v>36</v>
      </c>
      <c r="D3703" s="58" t="s">
        <v>38</v>
      </c>
      <c r="E3703" s="58" t="s">
        <v>46</v>
      </c>
      <c r="F3703" s="58" t="s">
        <v>119</v>
      </c>
      <c r="G3703" s="59">
        <v>3695.97</v>
      </c>
      <c r="H3703" s="57">
        <v>444189942</v>
      </c>
      <c r="I3703" s="59">
        <v>0</v>
      </c>
      <c r="J3703" s="59">
        <v>0</v>
      </c>
      <c r="K3703" s="59">
        <v>0</v>
      </c>
      <c r="L3703" s="59">
        <v>1.96</v>
      </c>
      <c r="M3703" s="59">
        <v>9818.16</v>
      </c>
      <c r="N3703" s="58" t="s">
        <v>2421</v>
      </c>
      <c r="O3703" s="14">
        <f t="shared" si="330"/>
        <v>45922.347268518519</v>
      </c>
      <c r="P3703" s="19">
        <f t="shared" si="331"/>
        <v>45922.555601851855</v>
      </c>
      <c r="Q3703" s="20" t="str">
        <f t="shared" si="332"/>
        <v>22/09/2025</v>
      </c>
      <c r="R3703" s="13" t="str">
        <f t="shared" si="333"/>
        <v>13</v>
      </c>
      <c r="S3703" s="13" t="str">
        <f t="shared" si="334"/>
        <v>Mon</v>
      </c>
    </row>
    <row r="3704" spans="1:19" x14ac:dyDescent="0.25">
      <c r="A3704" s="60">
        <v>45922.347314814811</v>
      </c>
      <c r="B3704" s="61">
        <v>444980109</v>
      </c>
      <c r="C3704" s="62" t="s">
        <v>36</v>
      </c>
      <c r="D3704" s="62" t="s">
        <v>37</v>
      </c>
      <c r="E3704" s="62" t="s">
        <v>45</v>
      </c>
      <c r="F3704" s="62" t="s">
        <v>119</v>
      </c>
      <c r="G3704" s="63">
        <v>3696.35</v>
      </c>
      <c r="H3704" s="61">
        <v>444189952</v>
      </c>
      <c r="I3704" s="63">
        <v>0</v>
      </c>
      <c r="J3704" s="63">
        <v>0</v>
      </c>
      <c r="K3704" s="63">
        <v>0</v>
      </c>
      <c r="L3704" s="63">
        <v>0</v>
      </c>
      <c r="M3704" s="63">
        <v>9818.16</v>
      </c>
      <c r="N3704" s="62" t="s">
        <v>1384</v>
      </c>
      <c r="O3704" s="14">
        <f t="shared" si="330"/>
        <v>45922.347314814811</v>
      </c>
      <c r="P3704" s="19">
        <f t="shared" si="331"/>
        <v>45922.555648148147</v>
      </c>
      <c r="Q3704" s="20" t="str">
        <f t="shared" si="332"/>
        <v>22/09/2025</v>
      </c>
      <c r="R3704" s="13" t="str">
        <f t="shared" si="333"/>
        <v>13</v>
      </c>
      <c r="S3704" s="13" t="str">
        <f t="shared" si="334"/>
        <v>Mon</v>
      </c>
    </row>
    <row r="3705" spans="1:19" x14ac:dyDescent="0.25">
      <c r="A3705" s="56">
        <v>45922.347314814811</v>
      </c>
      <c r="B3705" s="57">
        <v>444980111</v>
      </c>
      <c r="C3705" s="58" t="s">
        <v>36</v>
      </c>
      <c r="D3705" s="58" t="s">
        <v>37</v>
      </c>
      <c r="E3705" s="58" t="s">
        <v>45</v>
      </c>
      <c r="F3705" s="58" t="s">
        <v>119</v>
      </c>
      <c r="G3705" s="59">
        <v>3696.35</v>
      </c>
      <c r="H3705" s="57">
        <v>444189954</v>
      </c>
      <c r="I3705" s="59">
        <v>0</v>
      </c>
      <c r="J3705" s="59">
        <v>0</v>
      </c>
      <c r="K3705" s="59">
        <v>0</v>
      </c>
      <c r="L3705" s="59">
        <v>0</v>
      </c>
      <c r="M3705" s="59">
        <v>9818.16</v>
      </c>
      <c r="N3705" s="58" t="s">
        <v>115</v>
      </c>
      <c r="O3705" s="14">
        <f t="shared" si="330"/>
        <v>45922.347314814811</v>
      </c>
      <c r="P3705" s="19">
        <f t="shared" si="331"/>
        <v>45922.555648148147</v>
      </c>
      <c r="Q3705" s="20" t="str">
        <f t="shared" si="332"/>
        <v>22/09/2025</v>
      </c>
      <c r="R3705" s="13" t="str">
        <f t="shared" si="333"/>
        <v>13</v>
      </c>
      <c r="S3705" s="13" t="str">
        <f t="shared" si="334"/>
        <v>Mon</v>
      </c>
    </row>
    <row r="3706" spans="1:19" x14ac:dyDescent="0.25">
      <c r="A3706" s="60">
        <v>45922.34878472222</v>
      </c>
      <c r="B3706" s="61">
        <v>444980808</v>
      </c>
      <c r="C3706" s="62" t="s">
        <v>36</v>
      </c>
      <c r="D3706" s="62" t="s">
        <v>38</v>
      </c>
      <c r="E3706" s="62" t="s">
        <v>46</v>
      </c>
      <c r="F3706" s="62" t="s">
        <v>119</v>
      </c>
      <c r="G3706" s="63">
        <v>3696.97</v>
      </c>
      <c r="H3706" s="61">
        <v>444190638</v>
      </c>
      <c r="I3706" s="63">
        <v>0</v>
      </c>
      <c r="J3706" s="63">
        <v>0</v>
      </c>
      <c r="K3706" s="63">
        <v>0</v>
      </c>
      <c r="L3706" s="63">
        <v>3.55</v>
      </c>
      <c r="M3706" s="63">
        <v>9821.7099999999991</v>
      </c>
      <c r="N3706" s="62" t="s">
        <v>2451</v>
      </c>
      <c r="O3706" s="14">
        <f t="shared" si="330"/>
        <v>45922.34878472222</v>
      </c>
      <c r="P3706" s="19">
        <f t="shared" si="331"/>
        <v>45922.557118055556</v>
      </c>
      <c r="Q3706" s="20" t="str">
        <f t="shared" si="332"/>
        <v>22/09/2025</v>
      </c>
      <c r="R3706" s="13" t="str">
        <f t="shared" si="333"/>
        <v>13</v>
      </c>
      <c r="S3706" s="13" t="str">
        <f t="shared" si="334"/>
        <v>Mon</v>
      </c>
    </row>
    <row r="3707" spans="1:19" x14ac:dyDescent="0.25">
      <c r="A3707" s="56">
        <v>45922.351851851854</v>
      </c>
      <c r="B3707" s="57">
        <v>444982238</v>
      </c>
      <c r="C3707" s="58" t="s">
        <v>36</v>
      </c>
      <c r="D3707" s="58" t="s">
        <v>38</v>
      </c>
      <c r="E3707" s="58" t="s">
        <v>46</v>
      </c>
      <c r="F3707" s="58" t="s">
        <v>119</v>
      </c>
      <c r="G3707" s="59">
        <v>3697.04</v>
      </c>
      <c r="H3707" s="57">
        <v>444192011</v>
      </c>
      <c r="I3707" s="59">
        <v>0</v>
      </c>
      <c r="J3707" s="59">
        <v>0</v>
      </c>
      <c r="K3707" s="59">
        <v>0</v>
      </c>
      <c r="L3707" s="59">
        <v>3.03</v>
      </c>
      <c r="M3707" s="59">
        <v>9824.74</v>
      </c>
      <c r="N3707" s="58" t="s">
        <v>2452</v>
      </c>
      <c r="O3707" s="14">
        <f t="shared" si="330"/>
        <v>45922.351851851854</v>
      </c>
      <c r="P3707" s="19">
        <f t="shared" si="331"/>
        <v>45922.56018518519</v>
      </c>
      <c r="Q3707" s="20" t="str">
        <f t="shared" si="332"/>
        <v>22/09/2025</v>
      </c>
      <c r="R3707" s="13" t="str">
        <f t="shared" si="333"/>
        <v>13</v>
      </c>
      <c r="S3707" s="13" t="str">
        <f t="shared" si="334"/>
        <v>Mon</v>
      </c>
    </row>
    <row r="3708" spans="1:19" x14ac:dyDescent="0.25">
      <c r="A3708" s="60">
        <v>45922.351851851854</v>
      </c>
      <c r="B3708" s="61">
        <v>444982239</v>
      </c>
      <c r="C3708" s="62" t="s">
        <v>36</v>
      </c>
      <c r="D3708" s="62" t="s">
        <v>38</v>
      </c>
      <c r="E3708" s="62" t="s">
        <v>46</v>
      </c>
      <c r="F3708" s="62" t="s">
        <v>119</v>
      </c>
      <c r="G3708" s="63">
        <v>3697.04</v>
      </c>
      <c r="H3708" s="61">
        <v>444192012</v>
      </c>
      <c r="I3708" s="63">
        <v>0</v>
      </c>
      <c r="J3708" s="63">
        <v>0</v>
      </c>
      <c r="K3708" s="63">
        <v>0</v>
      </c>
      <c r="L3708" s="63">
        <v>0.69</v>
      </c>
      <c r="M3708" s="63">
        <v>9825.43</v>
      </c>
      <c r="N3708" s="62" t="s">
        <v>2453</v>
      </c>
      <c r="O3708" s="14">
        <f t="shared" si="330"/>
        <v>45922.351851851854</v>
      </c>
      <c r="P3708" s="19">
        <f t="shared" si="331"/>
        <v>45922.56018518519</v>
      </c>
      <c r="Q3708" s="20" t="str">
        <f t="shared" si="332"/>
        <v>22/09/2025</v>
      </c>
      <c r="R3708" s="13" t="str">
        <f t="shared" si="333"/>
        <v>13</v>
      </c>
      <c r="S3708" s="13" t="str">
        <f t="shared" si="334"/>
        <v>Mon</v>
      </c>
    </row>
    <row r="3709" spans="1:19" x14ac:dyDescent="0.25">
      <c r="A3709" s="56">
        <v>45922.351851851854</v>
      </c>
      <c r="B3709" s="57">
        <v>444982240</v>
      </c>
      <c r="C3709" s="58" t="s">
        <v>36</v>
      </c>
      <c r="D3709" s="58" t="s">
        <v>38</v>
      </c>
      <c r="E3709" s="58" t="s">
        <v>46</v>
      </c>
      <c r="F3709" s="58" t="s">
        <v>119</v>
      </c>
      <c r="G3709" s="59">
        <v>3697.04</v>
      </c>
      <c r="H3709" s="57">
        <v>444192013</v>
      </c>
      <c r="I3709" s="59">
        <v>0</v>
      </c>
      <c r="J3709" s="59">
        <v>0</v>
      </c>
      <c r="K3709" s="59">
        <v>0</v>
      </c>
      <c r="L3709" s="59">
        <v>0.69</v>
      </c>
      <c r="M3709" s="59">
        <v>9826.1200000000008</v>
      </c>
      <c r="N3709" s="58" t="s">
        <v>2454</v>
      </c>
      <c r="O3709" s="14">
        <f t="shared" si="330"/>
        <v>45922.351851851854</v>
      </c>
      <c r="P3709" s="19">
        <f t="shared" si="331"/>
        <v>45922.56018518519</v>
      </c>
      <c r="Q3709" s="20" t="str">
        <f t="shared" si="332"/>
        <v>22/09/2025</v>
      </c>
      <c r="R3709" s="13" t="str">
        <f t="shared" si="333"/>
        <v>13</v>
      </c>
      <c r="S3709" s="13" t="str">
        <f t="shared" si="334"/>
        <v>Mon</v>
      </c>
    </row>
    <row r="3710" spans="1:19" x14ac:dyDescent="0.25">
      <c r="A3710" s="60">
        <v>45922.351944444446</v>
      </c>
      <c r="B3710" s="61">
        <v>444982294</v>
      </c>
      <c r="C3710" s="62" t="s">
        <v>36</v>
      </c>
      <c r="D3710" s="62" t="s">
        <v>37</v>
      </c>
      <c r="E3710" s="62" t="s">
        <v>45</v>
      </c>
      <c r="F3710" s="62" t="s">
        <v>119</v>
      </c>
      <c r="G3710" s="63">
        <v>3697.47</v>
      </c>
      <c r="H3710" s="61">
        <v>444192063</v>
      </c>
      <c r="I3710" s="63">
        <v>0</v>
      </c>
      <c r="J3710" s="63">
        <v>0</v>
      </c>
      <c r="K3710" s="63">
        <v>0</v>
      </c>
      <c r="L3710" s="63">
        <v>0</v>
      </c>
      <c r="M3710" s="63">
        <v>9826.1200000000008</v>
      </c>
      <c r="N3710" s="62" t="s">
        <v>115</v>
      </c>
      <c r="O3710" s="14">
        <f t="shared" si="330"/>
        <v>45922.351944444446</v>
      </c>
      <c r="P3710" s="19">
        <f t="shared" si="331"/>
        <v>45922.560277777782</v>
      </c>
      <c r="Q3710" s="20" t="str">
        <f t="shared" si="332"/>
        <v>22/09/2025</v>
      </c>
      <c r="R3710" s="13" t="str">
        <f t="shared" si="333"/>
        <v>13</v>
      </c>
      <c r="S3710" s="13" t="str">
        <f t="shared" si="334"/>
        <v>Mon</v>
      </c>
    </row>
    <row r="3711" spans="1:19" x14ac:dyDescent="0.25">
      <c r="A3711" s="56">
        <v>45922.351944444446</v>
      </c>
      <c r="B3711" s="57">
        <v>444982296</v>
      </c>
      <c r="C3711" s="58" t="s">
        <v>36</v>
      </c>
      <c r="D3711" s="58" t="s">
        <v>37</v>
      </c>
      <c r="E3711" s="58" t="s">
        <v>45</v>
      </c>
      <c r="F3711" s="58" t="s">
        <v>119</v>
      </c>
      <c r="G3711" s="59">
        <v>3697.43</v>
      </c>
      <c r="H3711" s="57">
        <v>444192065</v>
      </c>
      <c r="I3711" s="59">
        <v>0</v>
      </c>
      <c r="J3711" s="59">
        <v>0</v>
      </c>
      <c r="K3711" s="59">
        <v>0</v>
      </c>
      <c r="L3711" s="59">
        <v>0</v>
      </c>
      <c r="M3711" s="59">
        <v>9826.1200000000008</v>
      </c>
      <c r="N3711" s="58" t="s">
        <v>118</v>
      </c>
      <c r="O3711" s="14">
        <f t="shared" si="330"/>
        <v>45922.351944444446</v>
      </c>
      <c r="P3711" s="19">
        <f t="shared" si="331"/>
        <v>45922.560277777782</v>
      </c>
      <c r="Q3711" s="20" t="str">
        <f t="shared" si="332"/>
        <v>22/09/2025</v>
      </c>
      <c r="R3711" s="13" t="str">
        <f t="shared" si="333"/>
        <v>13</v>
      </c>
      <c r="S3711" s="13" t="str">
        <f t="shared" si="334"/>
        <v>Mon</v>
      </c>
    </row>
    <row r="3712" spans="1:19" x14ac:dyDescent="0.25">
      <c r="A3712" s="60">
        <v>45922.351956018516</v>
      </c>
      <c r="B3712" s="61">
        <v>444982298</v>
      </c>
      <c r="C3712" s="62" t="s">
        <v>36</v>
      </c>
      <c r="D3712" s="62" t="s">
        <v>37</v>
      </c>
      <c r="E3712" s="62" t="s">
        <v>45</v>
      </c>
      <c r="F3712" s="62" t="s">
        <v>119</v>
      </c>
      <c r="G3712" s="63">
        <v>3697.46</v>
      </c>
      <c r="H3712" s="61">
        <v>444192067</v>
      </c>
      <c r="I3712" s="63">
        <v>0</v>
      </c>
      <c r="J3712" s="63">
        <v>0</v>
      </c>
      <c r="K3712" s="63">
        <v>0</v>
      </c>
      <c r="L3712" s="63">
        <v>0</v>
      </c>
      <c r="M3712" s="63">
        <v>9826.1200000000008</v>
      </c>
      <c r="N3712" s="62" t="s">
        <v>1384</v>
      </c>
      <c r="O3712" s="14">
        <f t="shared" si="330"/>
        <v>45922.351956018516</v>
      </c>
      <c r="P3712" s="19">
        <f t="shared" si="331"/>
        <v>45922.560289351852</v>
      </c>
      <c r="Q3712" s="20" t="str">
        <f t="shared" si="332"/>
        <v>22/09/2025</v>
      </c>
      <c r="R3712" s="13" t="str">
        <f t="shared" si="333"/>
        <v>13</v>
      </c>
      <c r="S3712" s="13" t="str">
        <f t="shared" si="334"/>
        <v>Mon</v>
      </c>
    </row>
    <row r="3713" spans="1:19" x14ac:dyDescent="0.25">
      <c r="A3713" s="56">
        <v>45922.352060185185</v>
      </c>
      <c r="B3713" s="57">
        <v>444982348</v>
      </c>
      <c r="C3713" s="58" t="s">
        <v>36</v>
      </c>
      <c r="D3713" s="58" t="s">
        <v>37</v>
      </c>
      <c r="E3713" s="58" t="s">
        <v>45</v>
      </c>
      <c r="F3713" s="58" t="s">
        <v>119</v>
      </c>
      <c r="G3713" s="59">
        <v>3697.16</v>
      </c>
      <c r="H3713" s="57">
        <v>444192116</v>
      </c>
      <c r="I3713" s="59">
        <v>0</v>
      </c>
      <c r="J3713" s="59">
        <v>0</v>
      </c>
      <c r="K3713" s="59">
        <v>0</v>
      </c>
      <c r="L3713" s="59">
        <v>0</v>
      </c>
      <c r="M3713" s="59">
        <v>9826.1200000000008</v>
      </c>
      <c r="N3713" s="58" t="s">
        <v>1971</v>
      </c>
      <c r="O3713" s="14">
        <f t="shared" si="330"/>
        <v>45922.352060185185</v>
      </c>
      <c r="P3713" s="19">
        <f t="shared" si="331"/>
        <v>45922.560393518521</v>
      </c>
      <c r="Q3713" s="20" t="str">
        <f t="shared" si="332"/>
        <v>22/09/2025</v>
      </c>
      <c r="R3713" s="13" t="str">
        <f t="shared" si="333"/>
        <v>13</v>
      </c>
      <c r="S3713" s="13" t="str">
        <f t="shared" si="334"/>
        <v>Mon</v>
      </c>
    </row>
    <row r="3714" spans="1:19" x14ac:dyDescent="0.25">
      <c r="A3714" s="60">
        <v>45922.352060185185</v>
      </c>
      <c r="B3714" s="61">
        <v>444982350</v>
      </c>
      <c r="C3714" s="62" t="s">
        <v>36</v>
      </c>
      <c r="D3714" s="62" t="s">
        <v>37</v>
      </c>
      <c r="E3714" s="62" t="s">
        <v>45</v>
      </c>
      <c r="F3714" s="62" t="s">
        <v>119</v>
      </c>
      <c r="G3714" s="63">
        <v>3697.09</v>
      </c>
      <c r="H3714" s="61">
        <v>444192118</v>
      </c>
      <c r="I3714" s="63">
        <v>0</v>
      </c>
      <c r="J3714" s="63">
        <v>0</v>
      </c>
      <c r="K3714" s="63">
        <v>0</v>
      </c>
      <c r="L3714" s="63">
        <v>0</v>
      </c>
      <c r="M3714" s="63">
        <v>9826.1200000000008</v>
      </c>
      <c r="N3714" s="62" t="s">
        <v>113</v>
      </c>
      <c r="O3714" s="14">
        <f t="shared" si="330"/>
        <v>45922.352060185185</v>
      </c>
      <c r="P3714" s="19">
        <f t="shared" si="331"/>
        <v>45922.560393518521</v>
      </c>
      <c r="Q3714" s="20" t="str">
        <f t="shared" si="332"/>
        <v>22/09/2025</v>
      </c>
      <c r="R3714" s="13" t="str">
        <f t="shared" si="333"/>
        <v>13</v>
      </c>
      <c r="S3714" s="13" t="str">
        <f t="shared" si="334"/>
        <v>Mon</v>
      </c>
    </row>
    <row r="3715" spans="1:19" x14ac:dyDescent="0.25">
      <c r="A3715" s="56">
        <v>45922.352071759262</v>
      </c>
      <c r="B3715" s="57">
        <v>444982353</v>
      </c>
      <c r="C3715" s="58" t="s">
        <v>36</v>
      </c>
      <c r="D3715" s="58" t="s">
        <v>37</v>
      </c>
      <c r="E3715" s="58" t="s">
        <v>45</v>
      </c>
      <c r="F3715" s="58" t="s">
        <v>119</v>
      </c>
      <c r="G3715" s="59">
        <v>3697.13</v>
      </c>
      <c r="H3715" s="57">
        <v>444192121</v>
      </c>
      <c r="I3715" s="59">
        <v>0</v>
      </c>
      <c r="J3715" s="59">
        <v>0</v>
      </c>
      <c r="K3715" s="59">
        <v>0</v>
      </c>
      <c r="L3715" s="59">
        <v>0</v>
      </c>
      <c r="M3715" s="59">
        <v>9826.1200000000008</v>
      </c>
      <c r="N3715" s="58" t="s">
        <v>48</v>
      </c>
      <c r="O3715" s="14">
        <f t="shared" si="330"/>
        <v>45922.352071759262</v>
      </c>
      <c r="P3715" s="19">
        <f t="shared" si="331"/>
        <v>45922.560405092598</v>
      </c>
      <c r="Q3715" s="20" t="str">
        <f t="shared" si="332"/>
        <v>22/09/2025</v>
      </c>
      <c r="R3715" s="13" t="str">
        <f t="shared" si="333"/>
        <v>13</v>
      </c>
      <c r="S3715" s="13" t="str">
        <f t="shared" si="334"/>
        <v>Mon</v>
      </c>
    </row>
    <row r="3716" spans="1:19" x14ac:dyDescent="0.25">
      <c r="A3716" s="60">
        <v>45922.352071759262</v>
      </c>
      <c r="B3716" s="61">
        <v>444982355</v>
      </c>
      <c r="C3716" s="62" t="s">
        <v>36</v>
      </c>
      <c r="D3716" s="62" t="s">
        <v>37</v>
      </c>
      <c r="E3716" s="62" t="s">
        <v>45</v>
      </c>
      <c r="F3716" s="62" t="s">
        <v>119</v>
      </c>
      <c r="G3716" s="63">
        <v>3697.12</v>
      </c>
      <c r="H3716" s="61">
        <v>444192123</v>
      </c>
      <c r="I3716" s="63">
        <v>0</v>
      </c>
      <c r="J3716" s="63">
        <v>0</v>
      </c>
      <c r="K3716" s="63">
        <v>0</v>
      </c>
      <c r="L3716" s="63">
        <v>0</v>
      </c>
      <c r="M3716" s="63">
        <v>9826.1200000000008</v>
      </c>
      <c r="N3716" s="62" t="s">
        <v>1944</v>
      </c>
      <c r="O3716" s="14">
        <f t="shared" si="330"/>
        <v>45922.352071759262</v>
      </c>
      <c r="P3716" s="19">
        <f t="shared" si="331"/>
        <v>45922.560405092598</v>
      </c>
      <c r="Q3716" s="20" t="str">
        <f t="shared" si="332"/>
        <v>22/09/2025</v>
      </c>
      <c r="R3716" s="13" t="str">
        <f t="shared" si="333"/>
        <v>13</v>
      </c>
      <c r="S3716" s="13" t="str">
        <f t="shared" si="334"/>
        <v>Mon</v>
      </c>
    </row>
    <row r="3717" spans="1:19" x14ac:dyDescent="0.25">
      <c r="A3717" s="56">
        <v>45922.352071759262</v>
      </c>
      <c r="B3717" s="57">
        <v>444982359</v>
      </c>
      <c r="C3717" s="58" t="s">
        <v>36</v>
      </c>
      <c r="D3717" s="58" t="s">
        <v>37</v>
      </c>
      <c r="E3717" s="58" t="s">
        <v>45</v>
      </c>
      <c r="F3717" s="58" t="s">
        <v>119</v>
      </c>
      <c r="G3717" s="59">
        <v>3697.14</v>
      </c>
      <c r="H3717" s="57">
        <v>444192127</v>
      </c>
      <c r="I3717" s="59">
        <v>0</v>
      </c>
      <c r="J3717" s="59">
        <v>0</v>
      </c>
      <c r="K3717" s="59">
        <v>0</v>
      </c>
      <c r="L3717" s="59">
        <v>0</v>
      </c>
      <c r="M3717" s="59">
        <v>9826.1200000000008</v>
      </c>
      <c r="N3717" s="58" t="s">
        <v>107</v>
      </c>
      <c r="O3717" s="14">
        <f t="shared" si="330"/>
        <v>45922.352071759262</v>
      </c>
      <c r="P3717" s="19">
        <f t="shared" si="331"/>
        <v>45922.560405092598</v>
      </c>
      <c r="Q3717" s="20" t="str">
        <f t="shared" si="332"/>
        <v>22/09/2025</v>
      </c>
      <c r="R3717" s="13" t="str">
        <f t="shared" si="333"/>
        <v>13</v>
      </c>
      <c r="S3717" s="13" t="str">
        <f t="shared" si="334"/>
        <v>Mon</v>
      </c>
    </row>
    <row r="3718" spans="1:19" x14ac:dyDescent="0.25">
      <c r="A3718" s="60">
        <v>45922.352071759262</v>
      </c>
      <c r="B3718" s="61">
        <v>444982361</v>
      </c>
      <c r="C3718" s="62" t="s">
        <v>36</v>
      </c>
      <c r="D3718" s="62" t="s">
        <v>37</v>
      </c>
      <c r="E3718" s="62" t="s">
        <v>45</v>
      </c>
      <c r="F3718" s="62" t="s">
        <v>119</v>
      </c>
      <c r="G3718" s="63">
        <v>3697.14</v>
      </c>
      <c r="H3718" s="61">
        <v>444192129</v>
      </c>
      <c r="I3718" s="63">
        <v>0</v>
      </c>
      <c r="J3718" s="63">
        <v>0</v>
      </c>
      <c r="K3718" s="63">
        <v>0</v>
      </c>
      <c r="L3718" s="63">
        <v>0</v>
      </c>
      <c r="M3718" s="63">
        <v>9826.1200000000008</v>
      </c>
      <c r="N3718" s="62" t="s">
        <v>52</v>
      </c>
      <c r="O3718" s="14">
        <f t="shared" si="330"/>
        <v>45922.352071759262</v>
      </c>
      <c r="P3718" s="19">
        <f t="shared" si="331"/>
        <v>45922.560405092598</v>
      </c>
      <c r="Q3718" s="20" t="str">
        <f t="shared" si="332"/>
        <v>22/09/2025</v>
      </c>
      <c r="R3718" s="13" t="str">
        <f t="shared" si="333"/>
        <v>13</v>
      </c>
      <c r="S3718" s="13" t="str">
        <f t="shared" si="334"/>
        <v>Mon</v>
      </c>
    </row>
    <row r="3719" spans="1:19" x14ac:dyDescent="0.25">
      <c r="A3719" s="56">
        <v>45922.352071759262</v>
      </c>
      <c r="B3719" s="57">
        <v>444982364</v>
      </c>
      <c r="C3719" s="58" t="s">
        <v>36</v>
      </c>
      <c r="D3719" s="58" t="s">
        <v>37</v>
      </c>
      <c r="E3719" s="58" t="s">
        <v>45</v>
      </c>
      <c r="F3719" s="58" t="s">
        <v>119</v>
      </c>
      <c r="G3719" s="59">
        <v>3697.14</v>
      </c>
      <c r="H3719" s="57">
        <v>444192132</v>
      </c>
      <c r="I3719" s="59">
        <v>0</v>
      </c>
      <c r="J3719" s="59">
        <v>0</v>
      </c>
      <c r="K3719" s="59">
        <v>0</v>
      </c>
      <c r="L3719" s="59">
        <v>0</v>
      </c>
      <c r="M3719" s="59">
        <v>9826.1200000000008</v>
      </c>
      <c r="N3719" s="58" t="s">
        <v>47</v>
      </c>
      <c r="O3719" s="14">
        <f t="shared" si="330"/>
        <v>45922.352071759262</v>
      </c>
      <c r="P3719" s="19">
        <f t="shared" si="331"/>
        <v>45922.560405092598</v>
      </c>
      <c r="Q3719" s="20" t="str">
        <f t="shared" si="332"/>
        <v>22/09/2025</v>
      </c>
      <c r="R3719" s="13" t="str">
        <f t="shared" si="333"/>
        <v>13</v>
      </c>
      <c r="S3719" s="13" t="str">
        <f t="shared" si="334"/>
        <v>Mon</v>
      </c>
    </row>
    <row r="3720" spans="1:19" x14ac:dyDescent="0.25">
      <c r="A3720" s="60">
        <v>45922.352083333331</v>
      </c>
      <c r="B3720" s="61">
        <v>444982367</v>
      </c>
      <c r="C3720" s="62" t="s">
        <v>36</v>
      </c>
      <c r="D3720" s="62" t="s">
        <v>37</v>
      </c>
      <c r="E3720" s="62" t="s">
        <v>45</v>
      </c>
      <c r="F3720" s="62" t="s">
        <v>119</v>
      </c>
      <c r="G3720" s="63">
        <v>3697.12</v>
      </c>
      <c r="H3720" s="61">
        <v>444192135</v>
      </c>
      <c r="I3720" s="63">
        <v>0</v>
      </c>
      <c r="J3720" s="63">
        <v>0</v>
      </c>
      <c r="K3720" s="63">
        <v>0</v>
      </c>
      <c r="L3720" s="63">
        <v>0</v>
      </c>
      <c r="M3720" s="63">
        <v>9826.1200000000008</v>
      </c>
      <c r="N3720" s="62" t="s">
        <v>77</v>
      </c>
      <c r="O3720" s="14">
        <f t="shared" si="330"/>
        <v>45922.352083333331</v>
      </c>
      <c r="P3720" s="19">
        <f t="shared" si="331"/>
        <v>45922.560416666667</v>
      </c>
      <c r="Q3720" s="20" t="str">
        <f t="shared" si="332"/>
        <v>22/09/2025</v>
      </c>
      <c r="R3720" s="13" t="str">
        <f t="shared" si="333"/>
        <v>13</v>
      </c>
      <c r="S3720" s="13" t="str">
        <f t="shared" si="334"/>
        <v>Mon</v>
      </c>
    </row>
    <row r="3721" spans="1:19" x14ac:dyDescent="0.25">
      <c r="A3721" s="56">
        <v>45922.352083333331</v>
      </c>
      <c r="B3721" s="57">
        <v>444982369</v>
      </c>
      <c r="C3721" s="58" t="s">
        <v>36</v>
      </c>
      <c r="D3721" s="58" t="s">
        <v>37</v>
      </c>
      <c r="E3721" s="58" t="s">
        <v>45</v>
      </c>
      <c r="F3721" s="58" t="s">
        <v>119</v>
      </c>
      <c r="G3721" s="59">
        <v>3697.12</v>
      </c>
      <c r="H3721" s="57">
        <v>444192137</v>
      </c>
      <c r="I3721" s="59">
        <v>0</v>
      </c>
      <c r="J3721" s="59">
        <v>0</v>
      </c>
      <c r="K3721" s="59">
        <v>0</v>
      </c>
      <c r="L3721" s="59">
        <v>0</v>
      </c>
      <c r="M3721" s="59">
        <v>9826.1200000000008</v>
      </c>
      <c r="N3721" s="58" t="s">
        <v>2056</v>
      </c>
      <c r="O3721" s="14">
        <f t="shared" si="330"/>
        <v>45922.352083333331</v>
      </c>
      <c r="P3721" s="19">
        <f t="shared" si="331"/>
        <v>45922.560416666667</v>
      </c>
      <c r="Q3721" s="20" t="str">
        <f t="shared" si="332"/>
        <v>22/09/2025</v>
      </c>
      <c r="R3721" s="13" t="str">
        <f t="shared" si="333"/>
        <v>13</v>
      </c>
      <c r="S3721" s="13" t="str">
        <f t="shared" si="334"/>
        <v>Mon</v>
      </c>
    </row>
    <row r="3722" spans="1:19" x14ac:dyDescent="0.25">
      <c r="A3722" s="60">
        <v>45922.352083333331</v>
      </c>
      <c r="B3722" s="61">
        <v>444982372</v>
      </c>
      <c r="C3722" s="62" t="s">
        <v>36</v>
      </c>
      <c r="D3722" s="62" t="s">
        <v>37</v>
      </c>
      <c r="E3722" s="62" t="s">
        <v>45</v>
      </c>
      <c r="F3722" s="62" t="s">
        <v>119</v>
      </c>
      <c r="G3722" s="63">
        <v>3697.12</v>
      </c>
      <c r="H3722" s="61">
        <v>444192140</v>
      </c>
      <c r="I3722" s="63">
        <v>0</v>
      </c>
      <c r="J3722" s="63">
        <v>0</v>
      </c>
      <c r="K3722" s="63">
        <v>0</v>
      </c>
      <c r="L3722" s="63">
        <v>0</v>
      </c>
      <c r="M3722" s="63">
        <v>9826.1200000000008</v>
      </c>
      <c r="N3722" s="62" t="s">
        <v>108</v>
      </c>
      <c r="O3722" s="14">
        <f t="shared" si="330"/>
        <v>45922.352083333331</v>
      </c>
      <c r="P3722" s="19">
        <f t="shared" si="331"/>
        <v>45922.560416666667</v>
      </c>
      <c r="Q3722" s="20" t="str">
        <f t="shared" si="332"/>
        <v>22/09/2025</v>
      </c>
      <c r="R3722" s="13" t="str">
        <f t="shared" si="333"/>
        <v>13</v>
      </c>
      <c r="S3722" s="13" t="str">
        <f t="shared" si="334"/>
        <v>Mon</v>
      </c>
    </row>
    <row r="3723" spans="1:19" x14ac:dyDescent="0.25">
      <c r="A3723" s="56">
        <v>45922.352083333331</v>
      </c>
      <c r="B3723" s="57">
        <v>444982390</v>
      </c>
      <c r="C3723" s="58" t="s">
        <v>36</v>
      </c>
      <c r="D3723" s="58" t="s">
        <v>37</v>
      </c>
      <c r="E3723" s="58" t="s">
        <v>45</v>
      </c>
      <c r="F3723" s="58" t="s">
        <v>119</v>
      </c>
      <c r="G3723" s="59">
        <v>3697.15</v>
      </c>
      <c r="H3723" s="57">
        <v>444192158</v>
      </c>
      <c r="I3723" s="59">
        <v>0</v>
      </c>
      <c r="J3723" s="59">
        <v>0</v>
      </c>
      <c r="K3723" s="59">
        <v>0</v>
      </c>
      <c r="L3723" s="59">
        <v>0</v>
      </c>
      <c r="M3723" s="59">
        <v>9826.1200000000008</v>
      </c>
      <c r="N3723" s="58" t="s">
        <v>2055</v>
      </c>
      <c r="O3723" s="14">
        <f t="shared" si="330"/>
        <v>45922.352083333331</v>
      </c>
      <c r="P3723" s="19">
        <f t="shared" si="331"/>
        <v>45922.560416666667</v>
      </c>
      <c r="Q3723" s="20" t="str">
        <f t="shared" si="332"/>
        <v>22/09/2025</v>
      </c>
      <c r="R3723" s="13" t="str">
        <f t="shared" si="333"/>
        <v>13</v>
      </c>
      <c r="S3723" s="13" t="str">
        <f t="shared" si="334"/>
        <v>Mon</v>
      </c>
    </row>
    <row r="3724" spans="1:19" x14ac:dyDescent="0.25">
      <c r="A3724" s="60">
        <v>45922.353680555556</v>
      </c>
      <c r="B3724" s="61">
        <v>444983447</v>
      </c>
      <c r="C3724" s="62" t="s">
        <v>36</v>
      </c>
      <c r="D3724" s="62" t="s">
        <v>37</v>
      </c>
      <c r="E3724" s="62" t="s">
        <v>45</v>
      </c>
      <c r="F3724" s="62" t="s">
        <v>119</v>
      </c>
      <c r="G3724" s="63">
        <v>3696.85</v>
      </c>
      <c r="H3724" s="61">
        <v>444193209</v>
      </c>
      <c r="I3724" s="63">
        <v>0</v>
      </c>
      <c r="J3724" s="63">
        <v>0</v>
      </c>
      <c r="K3724" s="63">
        <v>0</v>
      </c>
      <c r="L3724" s="63">
        <v>0</v>
      </c>
      <c r="M3724" s="63">
        <v>9826.1200000000008</v>
      </c>
      <c r="N3724" s="62" t="s">
        <v>92</v>
      </c>
      <c r="O3724" s="14">
        <f t="shared" si="330"/>
        <v>45922.353680555556</v>
      </c>
      <c r="P3724" s="19">
        <f t="shared" si="331"/>
        <v>45922.562013888892</v>
      </c>
      <c r="Q3724" s="20" t="str">
        <f t="shared" si="332"/>
        <v>22/09/2025</v>
      </c>
      <c r="R3724" s="13" t="str">
        <f t="shared" si="333"/>
        <v>13</v>
      </c>
      <c r="S3724" s="13" t="str">
        <f t="shared" si="334"/>
        <v>Mon</v>
      </c>
    </row>
    <row r="3725" spans="1:19" x14ac:dyDescent="0.25">
      <c r="A3725" s="56">
        <v>45922.353680555556</v>
      </c>
      <c r="B3725" s="57">
        <v>444983451</v>
      </c>
      <c r="C3725" s="58" t="s">
        <v>36</v>
      </c>
      <c r="D3725" s="58" t="s">
        <v>37</v>
      </c>
      <c r="E3725" s="58" t="s">
        <v>45</v>
      </c>
      <c r="F3725" s="58" t="s">
        <v>119</v>
      </c>
      <c r="G3725" s="59">
        <v>3696.83</v>
      </c>
      <c r="H3725" s="57">
        <v>444193213</v>
      </c>
      <c r="I3725" s="59">
        <v>0</v>
      </c>
      <c r="J3725" s="59">
        <v>0</v>
      </c>
      <c r="K3725" s="59">
        <v>0</v>
      </c>
      <c r="L3725" s="59">
        <v>0</v>
      </c>
      <c r="M3725" s="59">
        <v>9826.1200000000008</v>
      </c>
      <c r="N3725" s="58" t="s">
        <v>106</v>
      </c>
      <c r="O3725" s="14">
        <f t="shared" si="330"/>
        <v>45922.353680555556</v>
      </c>
      <c r="P3725" s="19">
        <f t="shared" si="331"/>
        <v>45922.562013888892</v>
      </c>
      <c r="Q3725" s="20" t="str">
        <f t="shared" si="332"/>
        <v>22/09/2025</v>
      </c>
      <c r="R3725" s="13" t="str">
        <f t="shared" si="333"/>
        <v>13</v>
      </c>
      <c r="S3725" s="13" t="str">
        <f t="shared" si="334"/>
        <v>Mon</v>
      </c>
    </row>
    <row r="3726" spans="1:19" x14ac:dyDescent="0.25">
      <c r="A3726" s="60">
        <v>45922.353842592594</v>
      </c>
      <c r="B3726" s="61">
        <v>444983539</v>
      </c>
      <c r="C3726" s="62" t="s">
        <v>36</v>
      </c>
      <c r="D3726" s="62" t="s">
        <v>38</v>
      </c>
      <c r="E3726" s="62" t="s">
        <v>46</v>
      </c>
      <c r="F3726" s="62" t="s">
        <v>119</v>
      </c>
      <c r="G3726" s="63">
        <v>3696.09</v>
      </c>
      <c r="H3726" s="61">
        <v>444193300</v>
      </c>
      <c r="I3726" s="63">
        <v>0</v>
      </c>
      <c r="J3726" s="63">
        <v>0</v>
      </c>
      <c r="K3726" s="63">
        <v>0</v>
      </c>
      <c r="L3726" s="63">
        <v>3.83</v>
      </c>
      <c r="M3726" s="63">
        <v>9829.9500000000007</v>
      </c>
      <c r="N3726" s="62" t="s">
        <v>2455</v>
      </c>
      <c r="O3726" s="14">
        <f t="shared" si="330"/>
        <v>45922.353842592594</v>
      </c>
      <c r="P3726" s="19">
        <f t="shared" si="331"/>
        <v>45922.56217592593</v>
      </c>
      <c r="Q3726" s="20" t="str">
        <f t="shared" si="332"/>
        <v>22/09/2025</v>
      </c>
      <c r="R3726" s="13" t="str">
        <f t="shared" si="333"/>
        <v>13</v>
      </c>
      <c r="S3726" s="13" t="str">
        <f t="shared" si="334"/>
        <v>Mon</v>
      </c>
    </row>
    <row r="3727" spans="1:19" x14ac:dyDescent="0.25">
      <c r="A3727" s="56">
        <v>45922.353842592594</v>
      </c>
      <c r="B3727" s="57">
        <v>444983540</v>
      </c>
      <c r="C3727" s="58" t="s">
        <v>36</v>
      </c>
      <c r="D3727" s="58" t="s">
        <v>38</v>
      </c>
      <c r="E3727" s="58" t="s">
        <v>46</v>
      </c>
      <c r="F3727" s="58" t="s">
        <v>119</v>
      </c>
      <c r="G3727" s="59">
        <v>3696.09</v>
      </c>
      <c r="H3727" s="57">
        <v>444193301</v>
      </c>
      <c r="I3727" s="59">
        <v>0</v>
      </c>
      <c r="J3727" s="59">
        <v>0</v>
      </c>
      <c r="K3727" s="59">
        <v>0</v>
      </c>
      <c r="L3727" s="59">
        <v>3.83</v>
      </c>
      <c r="M3727" s="59">
        <v>9833.7800000000007</v>
      </c>
      <c r="N3727" s="58" t="s">
        <v>2455</v>
      </c>
      <c r="O3727" s="14">
        <f t="shared" si="330"/>
        <v>45922.353842592594</v>
      </c>
      <c r="P3727" s="19">
        <f t="shared" si="331"/>
        <v>45922.56217592593</v>
      </c>
      <c r="Q3727" s="20" t="str">
        <f t="shared" si="332"/>
        <v>22/09/2025</v>
      </c>
      <c r="R3727" s="13" t="str">
        <f t="shared" si="333"/>
        <v>13</v>
      </c>
      <c r="S3727" s="13" t="str">
        <f t="shared" si="334"/>
        <v>Mon</v>
      </c>
    </row>
    <row r="3728" spans="1:19" x14ac:dyDescent="0.25">
      <c r="A3728" s="60">
        <v>45922.35728009259</v>
      </c>
      <c r="B3728" s="61">
        <v>444986482</v>
      </c>
      <c r="C3728" s="62" t="s">
        <v>36</v>
      </c>
      <c r="D3728" s="62" t="s">
        <v>38</v>
      </c>
      <c r="E3728" s="62" t="s">
        <v>46</v>
      </c>
      <c r="F3728" s="62" t="s">
        <v>119</v>
      </c>
      <c r="G3728" s="63">
        <v>3698.66</v>
      </c>
      <c r="H3728" s="61">
        <v>444196201</v>
      </c>
      <c r="I3728" s="63">
        <v>0</v>
      </c>
      <c r="J3728" s="63">
        <v>0</v>
      </c>
      <c r="K3728" s="63">
        <v>0</v>
      </c>
      <c r="L3728" s="63">
        <v>1.5</v>
      </c>
      <c r="M3728" s="63">
        <v>9835.2800000000007</v>
      </c>
      <c r="N3728" s="62" t="s">
        <v>2456</v>
      </c>
      <c r="O3728" s="14">
        <f t="shared" si="330"/>
        <v>45922.35728009259</v>
      </c>
      <c r="P3728" s="19">
        <f t="shared" si="331"/>
        <v>45922.565613425926</v>
      </c>
      <c r="Q3728" s="20" t="str">
        <f t="shared" si="332"/>
        <v>22/09/2025</v>
      </c>
      <c r="R3728" s="13" t="str">
        <f t="shared" si="333"/>
        <v>13</v>
      </c>
      <c r="S3728" s="13" t="str">
        <f t="shared" si="334"/>
        <v>Mon</v>
      </c>
    </row>
    <row r="3729" spans="1:19" x14ac:dyDescent="0.25">
      <c r="A3729" s="56">
        <v>45922.35728009259</v>
      </c>
      <c r="B3729" s="57">
        <v>444986483</v>
      </c>
      <c r="C3729" s="58" t="s">
        <v>36</v>
      </c>
      <c r="D3729" s="58" t="s">
        <v>38</v>
      </c>
      <c r="E3729" s="58" t="s">
        <v>46</v>
      </c>
      <c r="F3729" s="58" t="s">
        <v>119</v>
      </c>
      <c r="G3729" s="59">
        <v>3698.66</v>
      </c>
      <c r="H3729" s="57">
        <v>444196202</v>
      </c>
      <c r="I3729" s="59">
        <v>0</v>
      </c>
      <c r="J3729" s="59">
        <v>0</v>
      </c>
      <c r="K3729" s="59">
        <v>0</v>
      </c>
      <c r="L3729" s="59">
        <v>1.52</v>
      </c>
      <c r="M3729" s="59">
        <v>9836.7999999999993</v>
      </c>
      <c r="N3729" s="58" t="s">
        <v>2456</v>
      </c>
      <c r="O3729" s="14">
        <f t="shared" si="330"/>
        <v>45922.35728009259</v>
      </c>
      <c r="P3729" s="19">
        <f t="shared" si="331"/>
        <v>45922.565613425926</v>
      </c>
      <c r="Q3729" s="20" t="str">
        <f t="shared" si="332"/>
        <v>22/09/2025</v>
      </c>
      <c r="R3729" s="13" t="str">
        <f t="shared" si="333"/>
        <v>13</v>
      </c>
      <c r="S3729" s="13" t="str">
        <f t="shared" si="334"/>
        <v>Mon</v>
      </c>
    </row>
    <row r="3730" spans="1:19" x14ac:dyDescent="0.25">
      <c r="A3730" s="60">
        <v>45922.35728009259</v>
      </c>
      <c r="B3730" s="61">
        <v>444986484</v>
      </c>
      <c r="C3730" s="62" t="s">
        <v>36</v>
      </c>
      <c r="D3730" s="62" t="s">
        <v>38</v>
      </c>
      <c r="E3730" s="62" t="s">
        <v>46</v>
      </c>
      <c r="F3730" s="62" t="s">
        <v>119</v>
      </c>
      <c r="G3730" s="63">
        <v>3698.66</v>
      </c>
      <c r="H3730" s="61">
        <v>444196203</v>
      </c>
      <c r="I3730" s="63">
        <v>0</v>
      </c>
      <c r="J3730" s="63">
        <v>0</v>
      </c>
      <c r="K3730" s="63">
        <v>0</v>
      </c>
      <c r="L3730" s="63">
        <v>1.54</v>
      </c>
      <c r="M3730" s="63">
        <v>9838.34</v>
      </c>
      <c r="N3730" s="62" t="s">
        <v>2456</v>
      </c>
      <c r="O3730" s="14">
        <f t="shared" si="330"/>
        <v>45922.35728009259</v>
      </c>
      <c r="P3730" s="19">
        <f t="shared" si="331"/>
        <v>45922.565613425926</v>
      </c>
      <c r="Q3730" s="20" t="str">
        <f t="shared" si="332"/>
        <v>22/09/2025</v>
      </c>
      <c r="R3730" s="13" t="str">
        <f t="shared" si="333"/>
        <v>13</v>
      </c>
      <c r="S3730" s="13" t="str">
        <f t="shared" si="334"/>
        <v>Mon</v>
      </c>
    </row>
    <row r="3731" spans="1:19" x14ac:dyDescent="0.25">
      <c r="A3731" s="56">
        <v>45922.35728009259</v>
      </c>
      <c r="B3731" s="57">
        <v>444986485</v>
      </c>
      <c r="C3731" s="58" t="s">
        <v>36</v>
      </c>
      <c r="D3731" s="58" t="s">
        <v>38</v>
      </c>
      <c r="E3731" s="58" t="s">
        <v>46</v>
      </c>
      <c r="F3731" s="58" t="s">
        <v>119</v>
      </c>
      <c r="G3731" s="59">
        <v>3698.66</v>
      </c>
      <c r="H3731" s="57">
        <v>444196204</v>
      </c>
      <c r="I3731" s="59">
        <v>0</v>
      </c>
      <c r="J3731" s="59">
        <v>0</v>
      </c>
      <c r="K3731" s="59">
        <v>0</v>
      </c>
      <c r="L3731" s="59">
        <v>1.54</v>
      </c>
      <c r="M3731" s="59">
        <v>9839.8799999999992</v>
      </c>
      <c r="N3731" s="58" t="s">
        <v>2456</v>
      </c>
      <c r="O3731" s="14">
        <f t="shared" si="330"/>
        <v>45922.35728009259</v>
      </c>
      <c r="P3731" s="19">
        <f t="shared" si="331"/>
        <v>45922.565613425926</v>
      </c>
      <c r="Q3731" s="20" t="str">
        <f t="shared" si="332"/>
        <v>22/09/2025</v>
      </c>
      <c r="R3731" s="13" t="str">
        <f t="shared" si="333"/>
        <v>13</v>
      </c>
      <c r="S3731" s="13" t="str">
        <f t="shared" si="334"/>
        <v>Mon</v>
      </c>
    </row>
    <row r="3732" spans="1:19" x14ac:dyDescent="0.25">
      <c r="A3732" s="60">
        <v>45922.35728009259</v>
      </c>
      <c r="B3732" s="61">
        <v>444986486</v>
      </c>
      <c r="C3732" s="62" t="s">
        <v>36</v>
      </c>
      <c r="D3732" s="62" t="s">
        <v>38</v>
      </c>
      <c r="E3732" s="62" t="s">
        <v>46</v>
      </c>
      <c r="F3732" s="62" t="s">
        <v>119</v>
      </c>
      <c r="G3732" s="63">
        <v>3698.66</v>
      </c>
      <c r="H3732" s="61">
        <v>444196206</v>
      </c>
      <c r="I3732" s="63">
        <v>0</v>
      </c>
      <c r="J3732" s="63">
        <v>0</v>
      </c>
      <c r="K3732" s="63">
        <v>0</v>
      </c>
      <c r="L3732" s="63">
        <v>1.54</v>
      </c>
      <c r="M3732" s="63">
        <v>9841.42</v>
      </c>
      <c r="N3732" s="62" t="s">
        <v>2456</v>
      </c>
      <c r="O3732" s="14">
        <f t="shared" si="330"/>
        <v>45922.35728009259</v>
      </c>
      <c r="P3732" s="19">
        <f t="shared" si="331"/>
        <v>45922.565613425926</v>
      </c>
      <c r="Q3732" s="20" t="str">
        <f t="shared" si="332"/>
        <v>22/09/2025</v>
      </c>
      <c r="R3732" s="13" t="str">
        <f t="shared" si="333"/>
        <v>13</v>
      </c>
      <c r="S3732" s="13" t="str">
        <f t="shared" si="334"/>
        <v>Mon</v>
      </c>
    </row>
    <row r="3733" spans="1:19" x14ac:dyDescent="0.25">
      <c r="A3733" s="56">
        <v>45922.358298611114</v>
      </c>
      <c r="B3733" s="57">
        <v>444987336</v>
      </c>
      <c r="C3733" s="58" t="s">
        <v>36</v>
      </c>
      <c r="D3733" s="58" t="s">
        <v>38</v>
      </c>
      <c r="E3733" s="58" t="s">
        <v>46</v>
      </c>
      <c r="F3733" s="58" t="s">
        <v>119</v>
      </c>
      <c r="G3733" s="59">
        <v>3698.1</v>
      </c>
      <c r="H3733" s="57">
        <v>444197046</v>
      </c>
      <c r="I3733" s="59">
        <v>0</v>
      </c>
      <c r="J3733" s="59">
        <v>0</v>
      </c>
      <c r="K3733" s="59">
        <v>0</v>
      </c>
      <c r="L3733" s="59">
        <v>0.63</v>
      </c>
      <c r="M3733" s="59">
        <v>9842.0499999999993</v>
      </c>
      <c r="N3733" s="58" t="s">
        <v>2457</v>
      </c>
      <c r="O3733" s="14">
        <f t="shared" si="330"/>
        <v>45922.358298611114</v>
      </c>
      <c r="P3733" s="19">
        <f t="shared" si="331"/>
        <v>45922.56663194445</v>
      </c>
      <c r="Q3733" s="20" t="str">
        <f t="shared" si="332"/>
        <v>22/09/2025</v>
      </c>
      <c r="R3733" s="13" t="str">
        <f t="shared" si="333"/>
        <v>13</v>
      </c>
      <c r="S3733" s="13" t="str">
        <f t="shared" si="334"/>
        <v>Mon</v>
      </c>
    </row>
    <row r="3734" spans="1:19" x14ac:dyDescent="0.25">
      <c r="A3734" s="60">
        <v>45922.358298611114</v>
      </c>
      <c r="B3734" s="61">
        <v>444987337</v>
      </c>
      <c r="C3734" s="62" t="s">
        <v>36</v>
      </c>
      <c r="D3734" s="62" t="s">
        <v>38</v>
      </c>
      <c r="E3734" s="62" t="s">
        <v>46</v>
      </c>
      <c r="F3734" s="62" t="s">
        <v>119</v>
      </c>
      <c r="G3734" s="63">
        <v>3698.1</v>
      </c>
      <c r="H3734" s="61">
        <v>444197047</v>
      </c>
      <c r="I3734" s="63">
        <v>0</v>
      </c>
      <c r="J3734" s="63">
        <v>0</v>
      </c>
      <c r="K3734" s="63">
        <v>0</v>
      </c>
      <c r="L3734" s="63">
        <v>0.64</v>
      </c>
      <c r="M3734" s="63">
        <v>9842.69</v>
      </c>
      <c r="N3734" s="62" t="s">
        <v>2457</v>
      </c>
      <c r="O3734" s="14">
        <f t="shared" si="330"/>
        <v>45922.358298611114</v>
      </c>
      <c r="P3734" s="19">
        <f t="shared" si="331"/>
        <v>45922.56663194445</v>
      </c>
      <c r="Q3734" s="20" t="str">
        <f t="shared" si="332"/>
        <v>22/09/2025</v>
      </c>
      <c r="R3734" s="13" t="str">
        <f t="shared" si="333"/>
        <v>13</v>
      </c>
      <c r="S3734" s="13" t="str">
        <f t="shared" si="334"/>
        <v>Mon</v>
      </c>
    </row>
    <row r="3735" spans="1:19" x14ac:dyDescent="0.25">
      <c r="A3735" s="56">
        <v>45922.358310185184</v>
      </c>
      <c r="B3735" s="57">
        <v>444987343</v>
      </c>
      <c r="C3735" s="58" t="s">
        <v>36</v>
      </c>
      <c r="D3735" s="58" t="s">
        <v>37</v>
      </c>
      <c r="E3735" s="58" t="s">
        <v>45</v>
      </c>
      <c r="F3735" s="58" t="s">
        <v>119</v>
      </c>
      <c r="G3735" s="59">
        <v>3698.29</v>
      </c>
      <c r="H3735" s="57">
        <v>444197053</v>
      </c>
      <c r="I3735" s="59">
        <v>0</v>
      </c>
      <c r="J3735" s="59">
        <v>0</v>
      </c>
      <c r="K3735" s="59">
        <v>0</v>
      </c>
      <c r="L3735" s="59">
        <v>0</v>
      </c>
      <c r="M3735" s="59">
        <v>9842.69</v>
      </c>
      <c r="N3735" s="58" t="s">
        <v>1384</v>
      </c>
      <c r="O3735" s="14">
        <f t="shared" si="330"/>
        <v>45922.358310185184</v>
      </c>
      <c r="P3735" s="19">
        <f t="shared" si="331"/>
        <v>45922.566643518519</v>
      </c>
      <c r="Q3735" s="20" t="str">
        <f t="shared" si="332"/>
        <v>22/09/2025</v>
      </c>
      <c r="R3735" s="13" t="str">
        <f t="shared" si="333"/>
        <v>13</v>
      </c>
      <c r="S3735" s="13" t="str">
        <f t="shared" si="334"/>
        <v>Mon</v>
      </c>
    </row>
    <row r="3736" spans="1:19" x14ac:dyDescent="0.25">
      <c r="A3736" s="60">
        <v>45922.358310185184</v>
      </c>
      <c r="B3736" s="61">
        <v>444987345</v>
      </c>
      <c r="C3736" s="62" t="s">
        <v>36</v>
      </c>
      <c r="D3736" s="62" t="s">
        <v>37</v>
      </c>
      <c r="E3736" s="62" t="s">
        <v>45</v>
      </c>
      <c r="F3736" s="62" t="s">
        <v>119</v>
      </c>
      <c r="G3736" s="63">
        <v>3698.3</v>
      </c>
      <c r="H3736" s="61">
        <v>444197054</v>
      </c>
      <c r="I3736" s="63">
        <v>0</v>
      </c>
      <c r="J3736" s="63">
        <v>0</v>
      </c>
      <c r="K3736" s="63">
        <v>0</v>
      </c>
      <c r="L3736" s="63">
        <v>0</v>
      </c>
      <c r="M3736" s="63">
        <v>9842.69</v>
      </c>
      <c r="N3736" s="62" t="s">
        <v>115</v>
      </c>
      <c r="O3736" s="14">
        <f t="shared" si="330"/>
        <v>45922.358310185184</v>
      </c>
      <c r="P3736" s="19">
        <f t="shared" si="331"/>
        <v>45922.566643518519</v>
      </c>
      <c r="Q3736" s="20" t="str">
        <f t="shared" si="332"/>
        <v>22/09/2025</v>
      </c>
      <c r="R3736" s="13" t="str">
        <f t="shared" si="333"/>
        <v>13</v>
      </c>
      <c r="S3736" s="13" t="str">
        <f t="shared" si="334"/>
        <v>Mon</v>
      </c>
    </row>
    <row r="3737" spans="1:19" x14ac:dyDescent="0.25">
      <c r="A3737" s="56">
        <v>45922.358391203707</v>
      </c>
      <c r="B3737" s="57">
        <v>444987423</v>
      </c>
      <c r="C3737" s="58" t="s">
        <v>36</v>
      </c>
      <c r="D3737" s="58" t="s">
        <v>38</v>
      </c>
      <c r="E3737" s="58" t="s">
        <v>46</v>
      </c>
      <c r="F3737" s="58" t="s">
        <v>119</v>
      </c>
      <c r="G3737" s="59">
        <v>3697.56</v>
      </c>
      <c r="H3737" s="57">
        <v>444197131</v>
      </c>
      <c r="I3737" s="59">
        <v>0</v>
      </c>
      <c r="J3737" s="59">
        <v>0</v>
      </c>
      <c r="K3737" s="59">
        <v>0</v>
      </c>
      <c r="L3737" s="59">
        <v>0.43</v>
      </c>
      <c r="M3737" s="59">
        <v>9843.1200000000008</v>
      </c>
      <c r="N3737" s="58" t="s">
        <v>2458</v>
      </c>
      <c r="O3737" s="14">
        <f t="shared" si="330"/>
        <v>45922.358391203707</v>
      </c>
      <c r="P3737" s="19">
        <f t="shared" si="331"/>
        <v>45922.566724537042</v>
      </c>
      <c r="Q3737" s="20" t="str">
        <f t="shared" si="332"/>
        <v>22/09/2025</v>
      </c>
      <c r="R3737" s="13" t="str">
        <f t="shared" si="333"/>
        <v>13</v>
      </c>
      <c r="S3737" s="13" t="str">
        <f t="shared" si="334"/>
        <v>Mon</v>
      </c>
    </row>
    <row r="3738" spans="1:19" x14ac:dyDescent="0.25">
      <c r="A3738" s="60">
        <v>45922.358391203707</v>
      </c>
      <c r="B3738" s="61">
        <v>444987424</v>
      </c>
      <c r="C3738" s="62" t="s">
        <v>36</v>
      </c>
      <c r="D3738" s="62" t="s">
        <v>38</v>
      </c>
      <c r="E3738" s="62" t="s">
        <v>46</v>
      </c>
      <c r="F3738" s="62" t="s">
        <v>119</v>
      </c>
      <c r="G3738" s="63">
        <v>3697.56</v>
      </c>
      <c r="H3738" s="61">
        <v>444197132</v>
      </c>
      <c r="I3738" s="63">
        <v>0</v>
      </c>
      <c r="J3738" s="63">
        <v>0</v>
      </c>
      <c r="K3738" s="63">
        <v>0</v>
      </c>
      <c r="L3738" s="63">
        <v>0.42</v>
      </c>
      <c r="M3738" s="63">
        <v>9843.5400000000009</v>
      </c>
      <c r="N3738" s="62" t="s">
        <v>2458</v>
      </c>
      <c r="O3738" s="14">
        <f t="shared" si="330"/>
        <v>45922.358391203707</v>
      </c>
      <c r="P3738" s="19">
        <f t="shared" si="331"/>
        <v>45922.566724537042</v>
      </c>
      <c r="Q3738" s="20" t="str">
        <f t="shared" si="332"/>
        <v>22/09/2025</v>
      </c>
      <c r="R3738" s="13" t="str">
        <f t="shared" si="333"/>
        <v>13</v>
      </c>
      <c r="S3738" s="13" t="str">
        <f t="shared" si="334"/>
        <v>Mon</v>
      </c>
    </row>
    <row r="3739" spans="1:19" x14ac:dyDescent="0.25">
      <c r="A3739" s="56">
        <v>45922.358391203707</v>
      </c>
      <c r="B3739" s="57">
        <v>444987425</v>
      </c>
      <c r="C3739" s="58" t="s">
        <v>36</v>
      </c>
      <c r="D3739" s="58" t="s">
        <v>38</v>
      </c>
      <c r="E3739" s="58" t="s">
        <v>46</v>
      </c>
      <c r="F3739" s="58" t="s">
        <v>119</v>
      </c>
      <c r="G3739" s="59">
        <v>3697.56</v>
      </c>
      <c r="H3739" s="57">
        <v>444197133</v>
      </c>
      <c r="I3739" s="59">
        <v>0</v>
      </c>
      <c r="J3739" s="59">
        <v>0</v>
      </c>
      <c r="K3739" s="59">
        <v>0</v>
      </c>
      <c r="L3739" s="59">
        <v>0.42</v>
      </c>
      <c r="M3739" s="59">
        <v>9843.9599999999991</v>
      </c>
      <c r="N3739" s="58" t="s">
        <v>2458</v>
      </c>
      <c r="O3739" s="14">
        <f t="shared" si="330"/>
        <v>45922.358391203707</v>
      </c>
      <c r="P3739" s="19">
        <f t="shared" si="331"/>
        <v>45922.566724537042</v>
      </c>
      <c r="Q3739" s="20" t="str">
        <f t="shared" si="332"/>
        <v>22/09/2025</v>
      </c>
      <c r="R3739" s="13" t="str">
        <f t="shared" si="333"/>
        <v>13</v>
      </c>
      <c r="S3739" s="13" t="str">
        <f t="shared" si="334"/>
        <v>Mon</v>
      </c>
    </row>
    <row r="3740" spans="1:19" x14ac:dyDescent="0.25">
      <c r="A3740" s="60">
        <v>45922.358425925922</v>
      </c>
      <c r="B3740" s="61">
        <v>444987451</v>
      </c>
      <c r="C3740" s="62" t="s">
        <v>36</v>
      </c>
      <c r="D3740" s="62" t="s">
        <v>37</v>
      </c>
      <c r="E3740" s="62" t="s">
        <v>45</v>
      </c>
      <c r="F3740" s="62" t="s">
        <v>119</v>
      </c>
      <c r="G3740" s="63">
        <v>3697.81</v>
      </c>
      <c r="H3740" s="61">
        <v>444197159</v>
      </c>
      <c r="I3740" s="63">
        <v>0</v>
      </c>
      <c r="J3740" s="63">
        <v>0</v>
      </c>
      <c r="K3740" s="63">
        <v>0</v>
      </c>
      <c r="L3740" s="63">
        <v>0</v>
      </c>
      <c r="M3740" s="63">
        <v>9843.9599999999991</v>
      </c>
      <c r="N3740" s="62" t="s">
        <v>2056</v>
      </c>
      <c r="O3740" s="14">
        <f t="shared" si="330"/>
        <v>45922.358425925922</v>
      </c>
      <c r="P3740" s="19">
        <f t="shared" si="331"/>
        <v>45922.566759259258</v>
      </c>
      <c r="Q3740" s="20" t="str">
        <f t="shared" si="332"/>
        <v>22/09/2025</v>
      </c>
      <c r="R3740" s="13" t="str">
        <f t="shared" si="333"/>
        <v>13</v>
      </c>
      <c r="S3740" s="13" t="str">
        <f t="shared" si="334"/>
        <v>Mon</v>
      </c>
    </row>
    <row r="3741" spans="1:19" x14ac:dyDescent="0.25">
      <c r="A3741" s="56">
        <v>45922.358425925922</v>
      </c>
      <c r="B3741" s="57">
        <v>444987452</v>
      </c>
      <c r="C3741" s="58" t="s">
        <v>36</v>
      </c>
      <c r="D3741" s="58" t="s">
        <v>37</v>
      </c>
      <c r="E3741" s="58" t="s">
        <v>45</v>
      </c>
      <c r="F3741" s="58" t="s">
        <v>119</v>
      </c>
      <c r="G3741" s="59">
        <v>3697.8</v>
      </c>
      <c r="H3741" s="57">
        <v>444197160</v>
      </c>
      <c r="I3741" s="59">
        <v>0</v>
      </c>
      <c r="J3741" s="59">
        <v>0</v>
      </c>
      <c r="K3741" s="59">
        <v>0</v>
      </c>
      <c r="L3741" s="59">
        <v>0</v>
      </c>
      <c r="M3741" s="59">
        <v>9843.9599999999991</v>
      </c>
      <c r="N3741" s="58" t="s">
        <v>1971</v>
      </c>
      <c r="O3741" s="14">
        <f t="shared" si="330"/>
        <v>45922.358425925922</v>
      </c>
      <c r="P3741" s="19">
        <f t="shared" si="331"/>
        <v>45922.566759259258</v>
      </c>
      <c r="Q3741" s="20" t="str">
        <f t="shared" si="332"/>
        <v>22/09/2025</v>
      </c>
      <c r="R3741" s="13" t="str">
        <f t="shared" si="333"/>
        <v>13</v>
      </c>
      <c r="S3741" s="13" t="str">
        <f t="shared" si="334"/>
        <v>Mon</v>
      </c>
    </row>
    <row r="3742" spans="1:19" x14ac:dyDescent="0.25">
      <c r="A3742" s="60">
        <v>45922.358425925922</v>
      </c>
      <c r="B3742" s="61">
        <v>444987453</v>
      </c>
      <c r="C3742" s="62" t="s">
        <v>36</v>
      </c>
      <c r="D3742" s="62" t="s">
        <v>37</v>
      </c>
      <c r="E3742" s="62" t="s">
        <v>45</v>
      </c>
      <c r="F3742" s="62" t="s">
        <v>119</v>
      </c>
      <c r="G3742" s="63">
        <v>3697.76</v>
      </c>
      <c r="H3742" s="61">
        <v>444197161</v>
      </c>
      <c r="I3742" s="63">
        <v>0</v>
      </c>
      <c r="J3742" s="63">
        <v>0</v>
      </c>
      <c r="K3742" s="63">
        <v>0</v>
      </c>
      <c r="L3742" s="63">
        <v>0</v>
      </c>
      <c r="M3742" s="63">
        <v>9843.9599999999991</v>
      </c>
      <c r="N3742" s="62" t="s">
        <v>107</v>
      </c>
      <c r="O3742" s="14">
        <f t="shared" si="330"/>
        <v>45922.358425925922</v>
      </c>
      <c r="P3742" s="19">
        <f t="shared" si="331"/>
        <v>45922.566759259258</v>
      </c>
      <c r="Q3742" s="20" t="str">
        <f t="shared" si="332"/>
        <v>22/09/2025</v>
      </c>
      <c r="R3742" s="13" t="str">
        <f t="shared" si="333"/>
        <v>13</v>
      </c>
      <c r="S3742" s="13" t="str">
        <f t="shared" si="334"/>
        <v>Mon</v>
      </c>
    </row>
    <row r="3743" spans="1:19" x14ac:dyDescent="0.25">
      <c r="A3743" s="56">
        <v>45922.358437499999</v>
      </c>
      <c r="B3743" s="57">
        <v>444987454</v>
      </c>
      <c r="C3743" s="58" t="s">
        <v>36</v>
      </c>
      <c r="D3743" s="58" t="s">
        <v>37</v>
      </c>
      <c r="E3743" s="58" t="s">
        <v>45</v>
      </c>
      <c r="F3743" s="58" t="s">
        <v>119</v>
      </c>
      <c r="G3743" s="59">
        <v>3697.76</v>
      </c>
      <c r="H3743" s="57">
        <v>444197162</v>
      </c>
      <c r="I3743" s="59">
        <v>0</v>
      </c>
      <c r="J3743" s="59">
        <v>0</v>
      </c>
      <c r="K3743" s="59">
        <v>0</v>
      </c>
      <c r="L3743" s="59">
        <v>0</v>
      </c>
      <c r="M3743" s="59">
        <v>9843.9599999999991</v>
      </c>
      <c r="N3743" s="58" t="s">
        <v>52</v>
      </c>
      <c r="O3743" s="14">
        <f t="shared" si="330"/>
        <v>45922.358437499999</v>
      </c>
      <c r="P3743" s="19">
        <f t="shared" si="331"/>
        <v>45922.566770833335</v>
      </c>
      <c r="Q3743" s="20" t="str">
        <f t="shared" si="332"/>
        <v>22/09/2025</v>
      </c>
      <c r="R3743" s="13" t="str">
        <f t="shared" si="333"/>
        <v>13</v>
      </c>
      <c r="S3743" s="13" t="str">
        <f t="shared" si="334"/>
        <v>Mon</v>
      </c>
    </row>
    <row r="3744" spans="1:19" x14ac:dyDescent="0.25">
      <c r="A3744" s="60">
        <v>45922.358437499999</v>
      </c>
      <c r="B3744" s="61">
        <v>444987458</v>
      </c>
      <c r="C3744" s="62" t="s">
        <v>36</v>
      </c>
      <c r="D3744" s="62" t="s">
        <v>37</v>
      </c>
      <c r="E3744" s="62" t="s">
        <v>45</v>
      </c>
      <c r="F3744" s="62" t="s">
        <v>119</v>
      </c>
      <c r="G3744" s="63">
        <v>3697.72</v>
      </c>
      <c r="H3744" s="61">
        <v>444197167</v>
      </c>
      <c r="I3744" s="63">
        <v>0</v>
      </c>
      <c r="J3744" s="63">
        <v>0</v>
      </c>
      <c r="K3744" s="63">
        <v>0</v>
      </c>
      <c r="L3744" s="63">
        <v>0</v>
      </c>
      <c r="M3744" s="63">
        <v>9843.9599999999991</v>
      </c>
      <c r="N3744" s="62" t="s">
        <v>48</v>
      </c>
      <c r="O3744" s="14">
        <f t="shared" si="330"/>
        <v>45922.358437499999</v>
      </c>
      <c r="P3744" s="19">
        <f t="shared" si="331"/>
        <v>45922.566770833335</v>
      </c>
      <c r="Q3744" s="20" t="str">
        <f t="shared" si="332"/>
        <v>22/09/2025</v>
      </c>
      <c r="R3744" s="13" t="str">
        <f t="shared" si="333"/>
        <v>13</v>
      </c>
      <c r="S3744" s="13" t="str">
        <f t="shared" si="334"/>
        <v>Mon</v>
      </c>
    </row>
    <row r="3745" spans="1:19" x14ac:dyDescent="0.25">
      <c r="A3745" s="56">
        <v>45922.358437499999</v>
      </c>
      <c r="B3745" s="57">
        <v>444987459</v>
      </c>
      <c r="C3745" s="58" t="s">
        <v>36</v>
      </c>
      <c r="D3745" s="58" t="s">
        <v>37</v>
      </c>
      <c r="E3745" s="58" t="s">
        <v>45</v>
      </c>
      <c r="F3745" s="58" t="s">
        <v>119</v>
      </c>
      <c r="G3745" s="59">
        <v>3697.73</v>
      </c>
      <c r="H3745" s="57">
        <v>444197168</v>
      </c>
      <c r="I3745" s="59">
        <v>0</v>
      </c>
      <c r="J3745" s="59">
        <v>0</v>
      </c>
      <c r="K3745" s="59">
        <v>0</v>
      </c>
      <c r="L3745" s="59">
        <v>0</v>
      </c>
      <c r="M3745" s="59">
        <v>9843.9599999999991</v>
      </c>
      <c r="N3745" s="58" t="s">
        <v>77</v>
      </c>
      <c r="O3745" s="14">
        <f t="shared" si="330"/>
        <v>45922.358437499999</v>
      </c>
      <c r="P3745" s="19">
        <f t="shared" si="331"/>
        <v>45922.566770833335</v>
      </c>
      <c r="Q3745" s="20" t="str">
        <f t="shared" si="332"/>
        <v>22/09/2025</v>
      </c>
      <c r="R3745" s="13" t="str">
        <f t="shared" si="333"/>
        <v>13</v>
      </c>
      <c r="S3745" s="13" t="str">
        <f t="shared" si="334"/>
        <v>Mon</v>
      </c>
    </row>
    <row r="3746" spans="1:19" x14ac:dyDescent="0.25">
      <c r="A3746" s="60">
        <v>45922.358437499999</v>
      </c>
      <c r="B3746" s="61">
        <v>444987460</v>
      </c>
      <c r="C3746" s="62" t="s">
        <v>36</v>
      </c>
      <c r="D3746" s="62" t="s">
        <v>37</v>
      </c>
      <c r="E3746" s="62" t="s">
        <v>45</v>
      </c>
      <c r="F3746" s="62" t="s">
        <v>119</v>
      </c>
      <c r="G3746" s="63">
        <v>3697.72</v>
      </c>
      <c r="H3746" s="61">
        <v>444197169</v>
      </c>
      <c r="I3746" s="63">
        <v>0</v>
      </c>
      <c r="J3746" s="63">
        <v>0</v>
      </c>
      <c r="K3746" s="63">
        <v>0</v>
      </c>
      <c r="L3746" s="63">
        <v>0</v>
      </c>
      <c r="M3746" s="63">
        <v>9843.9599999999991</v>
      </c>
      <c r="N3746" s="62" t="s">
        <v>108</v>
      </c>
      <c r="O3746" s="14">
        <f t="shared" si="330"/>
        <v>45922.358437499999</v>
      </c>
      <c r="P3746" s="19">
        <f t="shared" si="331"/>
        <v>45922.566770833335</v>
      </c>
      <c r="Q3746" s="20" t="str">
        <f t="shared" si="332"/>
        <v>22/09/2025</v>
      </c>
      <c r="R3746" s="13" t="str">
        <f t="shared" si="333"/>
        <v>13</v>
      </c>
      <c r="S3746" s="13" t="str">
        <f t="shared" si="334"/>
        <v>Mon</v>
      </c>
    </row>
    <row r="3747" spans="1:19" x14ac:dyDescent="0.25">
      <c r="A3747" s="56">
        <v>45922.358449074076</v>
      </c>
      <c r="B3747" s="57">
        <v>444987461</v>
      </c>
      <c r="C3747" s="58" t="s">
        <v>36</v>
      </c>
      <c r="D3747" s="58" t="s">
        <v>37</v>
      </c>
      <c r="E3747" s="58" t="s">
        <v>45</v>
      </c>
      <c r="F3747" s="58" t="s">
        <v>119</v>
      </c>
      <c r="G3747" s="59">
        <v>3697.74</v>
      </c>
      <c r="H3747" s="57">
        <v>444197170</v>
      </c>
      <c r="I3747" s="59">
        <v>0</v>
      </c>
      <c r="J3747" s="59">
        <v>0</v>
      </c>
      <c r="K3747" s="59">
        <v>0</v>
      </c>
      <c r="L3747" s="59">
        <v>0</v>
      </c>
      <c r="M3747" s="59">
        <v>9843.9599999999991</v>
      </c>
      <c r="N3747" s="58" t="s">
        <v>47</v>
      </c>
      <c r="O3747" s="14">
        <f t="shared" si="330"/>
        <v>45922.358449074076</v>
      </c>
      <c r="P3747" s="19">
        <f t="shared" si="331"/>
        <v>45922.566782407412</v>
      </c>
      <c r="Q3747" s="20" t="str">
        <f t="shared" si="332"/>
        <v>22/09/2025</v>
      </c>
      <c r="R3747" s="13" t="str">
        <f t="shared" si="333"/>
        <v>13</v>
      </c>
      <c r="S3747" s="13" t="str">
        <f t="shared" si="334"/>
        <v>Mon</v>
      </c>
    </row>
    <row r="3748" spans="1:19" x14ac:dyDescent="0.25">
      <c r="A3748" s="60">
        <v>45922.363113425927</v>
      </c>
      <c r="B3748" s="61">
        <v>444990275</v>
      </c>
      <c r="C3748" s="62" t="s">
        <v>36</v>
      </c>
      <c r="D3748" s="62" t="s">
        <v>38</v>
      </c>
      <c r="E3748" s="62" t="s">
        <v>46</v>
      </c>
      <c r="F3748" s="62" t="s">
        <v>119</v>
      </c>
      <c r="G3748" s="63">
        <v>3699.31</v>
      </c>
      <c r="H3748" s="61">
        <v>444199950</v>
      </c>
      <c r="I3748" s="63">
        <v>0</v>
      </c>
      <c r="J3748" s="63">
        <v>0</v>
      </c>
      <c r="K3748" s="63">
        <v>0</v>
      </c>
      <c r="L3748" s="63">
        <v>1.5</v>
      </c>
      <c r="M3748" s="63">
        <v>9845.4599999999991</v>
      </c>
      <c r="N3748" s="62" t="s">
        <v>2459</v>
      </c>
      <c r="O3748" s="14">
        <f t="shared" si="330"/>
        <v>45922.363113425927</v>
      </c>
      <c r="P3748" s="19">
        <f t="shared" si="331"/>
        <v>45922.571446759262</v>
      </c>
      <c r="Q3748" s="20" t="str">
        <f t="shared" si="332"/>
        <v>22/09/2025</v>
      </c>
      <c r="R3748" s="13" t="str">
        <f t="shared" si="333"/>
        <v>13</v>
      </c>
      <c r="S3748" s="13" t="str">
        <f t="shared" si="334"/>
        <v>Mon</v>
      </c>
    </row>
    <row r="3749" spans="1:19" x14ac:dyDescent="0.25">
      <c r="A3749" s="56">
        <v>45922.363113425927</v>
      </c>
      <c r="B3749" s="57">
        <v>444990276</v>
      </c>
      <c r="C3749" s="58" t="s">
        <v>36</v>
      </c>
      <c r="D3749" s="58" t="s">
        <v>38</v>
      </c>
      <c r="E3749" s="58" t="s">
        <v>46</v>
      </c>
      <c r="F3749" s="58" t="s">
        <v>119</v>
      </c>
      <c r="G3749" s="59">
        <v>3699.31</v>
      </c>
      <c r="H3749" s="57">
        <v>444199951</v>
      </c>
      <c r="I3749" s="59">
        <v>0</v>
      </c>
      <c r="J3749" s="59">
        <v>0</v>
      </c>
      <c r="K3749" s="59">
        <v>0</v>
      </c>
      <c r="L3749" s="59">
        <v>1.51</v>
      </c>
      <c r="M3749" s="59">
        <v>9846.9699999999993</v>
      </c>
      <c r="N3749" s="58" t="s">
        <v>2459</v>
      </c>
      <c r="O3749" s="14">
        <f t="shared" si="330"/>
        <v>45922.363113425927</v>
      </c>
      <c r="P3749" s="19">
        <f t="shared" si="331"/>
        <v>45922.571446759262</v>
      </c>
      <c r="Q3749" s="20" t="str">
        <f t="shared" si="332"/>
        <v>22/09/2025</v>
      </c>
      <c r="R3749" s="13" t="str">
        <f t="shared" si="333"/>
        <v>13</v>
      </c>
      <c r="S3749" s="13" t="str">
        <f t="shared" si="334"/>
        <v>Mon</v>
      </c>
    </row>
    <row r="3750" spans="1:19" x14ac:dyDescent="0.25">
      <c r="A3750" s="60">
        <v>45922.363113425927</v>
      </c>
      <c r="B3750" s="61">
        <v>444990277</v>
      </c>
      <c r="C3750" s="62" t="s">
        <v>36</v>
      </c>
      <c r="D3750" s="62" t="s">
        <v>38</v>
      </c>
      <c r="E3750" s="62" t="s">
        <v>46</v>
      </c>
      <c r="F3750" s="62" t="s">
        <v>119</v>
      </c>
      <c r="G3750" s="63">
        <v>3699.31</v>
      </c>
      <c r="H3750" s="61">
        <v>444199952</v>
      </c>
      <c r="I3750" s="63">
        <v>0</v>
      </c>
      <c r="J3750" s="63">
        <v>0</v>
      </c>
      <c r="K3750" s="63">
        <v>0</v>
      </c>
      <c r="L3750" s="63">
        <v>1.55</v>
      </c>
      <c r="M3750" s="63">
        <v>9848.52</v>
      </c>
      <c r="N3750" s="62" t="s">
        <v>2459</v>
      </c>
      <c r="O3750" s="14">
        <f t="shared" si="330"/>
        <v>45922.363113425927</v>
      </c>
      <c r="P3750" s="19">
        <f t="shared" si="331"/>
        <v>45922.571446759262</v>
      </c>
      <c r="Q3750" s="20" t="str">
        <f t="shared" si="332"/>
        <v>22/09/2025</v>
      </c>
      <c r="R3750" s="13" t="str">
        <f t="shared" si="333"/>
        <v>13</v>
      </c>
      <c r="S3750" s="13" t="str">
        <f t="shared" si="334"/>
        <v>Mon</v>
      </c>
    </row>
    <row r="3751" spans="1:19" x14ac:dyDescent="0.25">
      <c r="A3751" s="56">
        <v>45922.363113425927</v>
      </c>
      <c r="B3751" s="57">
        <v>444990279</v>
      </c>
      <c r="C3751" s="58" t="s">
        <v>36</v>
      </c>
      <c r="D3751" s="58" t="s">
        <v>38</v>
      </c>
      <c r="E3751" s="58" t="s">
        <v>46</v>
      </c>
      <c r="F3751" s="58" t="s">
        <v>119</v>
      </c>
      <c r="G3751" s="59">
        <v>3699.31</v>
      </c>
      <c r="H3751" s="57">
        <v>444199953</v>
      </c>
      <c r="I3751" s="59">
        <v>0</v>
      </c>
      <c r="J3751" s="59">
        <v>0</v>
      </c>
      <c r="K3751" s="59">
        <v>0</v>
      </c>
      <c r="L3751" s="59">
        <v>1.58</v>
      </c>
      <c r="M3751" s="59">
        <v>9850.1</v>
      </c>
      <c r="N3751" s="58" t="s">
        <v>2459</v>
      </c>
      <c r="O3751" s="14">
        <f t="shared" si="330"/>
        <v>45922.363113425927</v>
      </c>
      <c r="P3751" s="19">
        <f t="shared" si="331"/>
        <v>45922.571446759262</v>
      </c>
      <c r="Q3751" s="20" t="str">
        <f t="shared" si="332"/>
        <v>22/09/2025</v>
      </c>
      <c r="R3751" s="13" t="str">
        <f t="shared" si="333"/>
        <v>13</v>
      </c>
      <c r="S3751" s="13" t="str">
        <f t="shared" si="334"/>
        <v>Mon</v>
      </c>
    </row>
    <row r="3752" spans="1:19" x14ac:dyDescent="0.25">
      <c r="A3752" s="60">
        <v>45922.363113425927</v>
      </c>
      <c r="B3752" s="61">
        <v>444990280</v>
      </c>
      <c r="C3752" s="62" t="s">
        <v>36</v>
      </c>
      <c r="D3752" s="62" t="s">
        <v>38</v>
      </c>
      <c r="E3752" s="62" t="s">
        <v>46</v>
      </c>
      <c r="F3752" s="62" t="s">
        <v>119</v>
      </c>
      <c r="G3752" s="63">
        <v>3699.31</v>
      </c>
      <c r="H3752" s="61">
        <v>444199954</v>
      </c>
      <c r="I3752" s="63">
        <v>0</v>
      </c>
      <c r="J3752" s="63">
        <v>0</v>
      </c>
      <c r="K3752" s="63">
        <v>0</v>
      </c>
      <c r="L3752" s="63">
        <v>1.59</v>
      </c>
      <c r="M3752" s="63">
        <v>9851.69</v>
      </c>
      <c r="N3752" s="62" t="s">
        <v>2459</v>
      </c>
      <c r="O3752" s="14">
        <f t="shared" si="330"/>
        <v>45922.363113425927</v>
      </c>
      <c r="P3752" s="19">
        <f t="shared" si="331"/>
        <v>45922.571446759262</v>
      </c>
      <c r="Q3752" s="20" t="str">
        <f t="shared" si="332"/>
        <v>22/09/2025</v>
      </c>
      <c r="R3752" s="13" t="str">
        <f t="shared" si="333"/>
        <v>13</v>
      </c>
      <c r="S3752" s="13" t="str">
        <f t="shared" si="334"/>
        <v>Mon</v>
      </c>
    </row>
    <row r="3753" spans="1:19" x14ac:dyDescent="0.25">
      <c r="A3753" s="56">
        <v>45922.363125000003</v>
      </c>
      <c r="B3753" s="57">
        <v>444990323</v>
      </c>
      <c r="C3753" s="58" t="s">
        <v>36</v>
      </c>
      <c r="D3753" s="58" t="s">
        <v>38</v>
      </c>
      <c r="E3753" s="58" t="s">
        <v>46</v>
      </c>
      <c r="F3753" s="58" t="s">
        <v>119</v>
      </c>
      <c r="G3753" s="59">
        <v>3699.36</v>
      </c>
      <c r="H3753" s="57">
        <v>444199994</v>
      </c>
      <c r="I3753" s="59">
        <v>0</v>
      </c>
      <c r="J3753" s="59">
        <v>0</v>
      </c>
      <c r="K3753" s="59">
        <v>0</v>
      </c>
      <c r="L3753" s="59">
        <v>2.2400000000000002</v>
      </c>
      <c r="M3753" s="59">
        <v>9853.93</v>
      </c>
      <c r="N3753" s="58" t="s">
        <v>2460</v>
      </c>
      <c r="O3753" s="14">
        <f t="shared" si="330"/>
        <v>45922.363125000003</v>
      </c>
      <c r="P3753" s="19">
        <f t="shared" si="331"/>
        <v>45922.571458333339</v>
      </c>
      <c r="Q3753" s="20" t="str">
        <f t="shared" si="332"/>
        <v>22/09/2025</v>
      </c>
      <c r="R3753" s="13" t="str">
        <f t="shared" si="333"/>
        <v>13</v>
      </c>
      <c r="S3753" s="13" t="str">
        <f t="shared" si="334"/>
        <v>Mon</v>
      </c>
    </row>
    <row r="3754" spans="1:19" x14ac:dyDescent="0.25">
      <c r="A3754" s="60">
        <v>45922.363518518519</v>
      </c>
      <c r="B3754" s="61">
        <v>444990469</v>
      </c>
      <c r="C3754" s="62" t="s">
        <v>36</v>
      </c>
      <c r="D3754" s="62" t="s">
        <v>37</v>
      </c>
      <c r="E3754" s="62" t="s">
        <v>45</v>
      </c>
      <c r="F3754" s="62" t="s">
        <v>119</v>
      </c>
      <c r="G3754" s="63">
        <v>3698.68</v>
      </c>
      <c r="H3754" s="61">
        <v>444200140</v>
      </c>
      <c r="I3754" s="63">
        <v>0</v>
      </c>
      <c r="J3754" s="63">
        <v>0</v>
      </c>
      <c r="K3754" s="63">
        <v>0</v>
      </c>
      <c r="L3754" s="63">
        <v>0</v>
      </c>
      <c r="M3754" s="63">
        <v>9853.93</v>
      </c>
      <c r="N3754" s="62" t="s">
        <v>1944</v>
      </c>
      <c r="O3754" s="14">
        <f t="shared" si="330"/>
        <v>45922.363518518519</v>
      </c>
      <c r="P3754" s="19">
        <f t="shared" si="331"/>
        <v>45922.571851851855</v>
      </c>
      <c r="Q3754" s="20" t="str">
        <f t="shared" si="332"/>
        <v>22/09/2025</v>
      </c>
      <c r="R3754" s="13" t="str">
        <f t="shared" si="333"/>
        <v>13</v>
      </c>
      <c r="S3754" s="13" t="str">
        <f t="shared" si="334"/>
        <v>Mon</v>
      </c>
    </row>
    <row r="3755" spans="1:19" x14ac:dyDescent="0.25">
      <c r="A3755" s="56">
        <v>45922.363518518519</v>
      </c>
      <c r="B3755" s="57">
        <v>444990473</v>
      </c>
      <c r="C3755" s="58" t="s">
        <v>36</v>
      </c>
      <c r="D3755" s="58" t="s">
        <v>37</v>
      </c>
      <c r="E3755" s="58" t="s">
        <v>45</v>
      </c>
      <c r="F3755" s="58" t="s">
        <v>119</v>
      </c>
      <c r="G3755" s="59">
        <v>3698.63</v>
      </c>
      <c r="H3755" s="57">
        <v>444200144</v>
      </c>
      <c r="I3755" s="59">
        <v>0</v>
      </c>
      <c r="J3755" s="59">
        <v>0</v>
      </c>
      <c r="K3755" s="59">
        <v>0</v>
      </c>
      <c r="L3755" s="59">
        <v>0</v>
      </c>
      <c r="M3755" s="59">
        <v>9853.93</v>
      </c>
      <c r="N3755" s="58" t="s">
        <v>77</v>
      </c>
      <c r="O3755" s="14">
        <f t="shared" si="330"/>
        <v>45922.363518518519</v>
      </c>
      <c r="P3755" s="19">
        <f t="shared" si="331"/>
        <v>45922.571851851855</v>
      </c>
      <c r="Q3755" s="20" t="str">
        <f t="shared" si="332"/>
        <v>22/09/2025</v>
      </c>
      <c r="R3755" s="13" t="str">
        <f t="shared" si="333"/>
        <v>13</v>
      </c>
      <c r="S3755" s="13" t="str">
        <f t="shared" si="334"/>
        <v>Mon</v>
      </c>
    </row>
    <row r="3756" spans="1:19" x14ac:dyDescent="0.25">
      <c r="A3756" s="60">
        <v>45922.363518518519</v>
      </c>
      <c r="B3756" s="61">
        <v>444990474</v>
      </c>
      <c r="C3756" s="62" t="s">
        <v>36</v>
      </c>
      <c r="D3756" s="62" t="s">
        <v>37</v>
      </c>
      <c r="E3756" s="62" t="s">
        <v>45</v>
      </c>
      <c r="F3756" s="62" t="s">
        <v>119</v>
      </c>
      <c r="G3756" s="63">
        <v>3698.65</v>
      </c>
      <c r="H3756" s="61">
        <v>444200145</v>
      </c>
      <c r="I3756" s="63">
        <v>0</v>
      </c>
      <c r="J3756" s="63">
        <v>0</v>
      </c>
      <c r="K3756" s="63">
        <v>0</v>
      </c>
      <c r="L3756" s="63">
        <v>0</v>
      </c>
      <c r="M3756" s="63">
        <v>9853.93</v>
      </c>
      <c r="N3756" s="62" t="s">
        <v>1971</v>
      </c>
      <c r="O3756" s="14">
        <f t="shared" ref="O3756:O3819" si="335">A3756</f>
        <v>45922.363518518519</v>
      </c>
      <c r="P3756" s="19">
        <f t="shared" ref="P3756:P3819" si="336">O3756+(5/24)</f>
        <v>45922.571851851855</v>
      </c>
      <c r="Q3756" s="20" t="str">
        <f t="shared" ref="Q3756:Q3819" si="337">TEXT(P3756,"dd/mm/yyyy")</f>
        <v>22/09/2025</v>
      </c>
      <c r="R3756" s="13" t="str">
        <f t="shared" ref="R3756:R3819" si="338">TEXT(P3756,"hh")</f>
        <v>13</v>
      </c>
      <c r="S3756" s="13" t="str">
        <f t="shared" ref="S3756:S3819" si="339">TEXT(P3756,"ddd")</f>
        <v>Mon</v>
      </c>
    </row>
    <row r="3757" spans="1:19" x14ac:dyDescent="0.25">
      <c r="A3757" s="56">
        <v>45922.363530092596</v>
      </c>
      <c r="B3757" s="57">
        <v>444990476</v>
      </c>
      <c r="C3757" s="58" t="s">
        <v>36</v>
      </c>
      <c r="D3757" s="58" t="s">
        <v>37</v>
      </c>
      <c r="E3757" s="58" t="s">
        <v>45</v>
      </c>
      <c r="F3757" s="58" t="s">
        <v>119</v>
      </c>
      <c r="G3757" s="59">
        <v>3698.59</v>
      </c>
      <c r="H3757" s="57">
        <v>444200152</v>
      </c>
      <c r="I3757" s="59">
        <v>0</v>
      </c>
      <c r="J3757" s="59">
        <v>0</v>
      </c>
      <c r="K3757" s="59">
        <v>0</v>
      </c>
      <c r="L3757" s="59">
        <v>0</v>
      </c>
      <c r="M3757" s="59">
        <v>9853.93</v>
      </c>
      <c r="N3757" s="58" t="s">
        <v>2056</v>
      </c>
      <c r="O3757" s="14">
        <f t="shared" si="335"/>
        <v>45922.363530092596</v>
      </c>
      <c r="P3757" s="19">
        <f t="shared" si="336"/>
        <v>45922.571863425932</v>
      </c>
      <c r="Q3757" s="20" t="str">
        <f t="shared" si="337"/>
        <v>22/09/2025</v>
      </c>
      <c r="R3757" s="13" t="str">
        <f t="shared" si="338"/>
        <v>13</v>
      </c>
      <c r="S3757" s="13" t="str">
        <f t="shared" si="339"/>
        <v>Mon</v>
      </c>
    </row>
    <row r="3758" spans="1:19" x14ac:dyDescent="0.25">
      <c r="A3758" s="60">
        <v>45922.363645833335</v>
      </c>
      <c r="B3758" s="61">
        <v>444990646</v>
      </c>
      <c r="C3758" s="62" t="s">
        <v>36</v>
      </c>
      <c r="D3758" s="62" t="s">
        <v>38</v>
      </c>
      <c r="E3758" s="62" t="s">
        <v>46</v>
      </c>
      <c r="F3758" s="62" t="s">
        <v>119</v>
      </c>
      <c r="G3758" s="63">
        <v>3698.01</v>
      </c>
      <c r="H3758" s="61">
        <v>444200315</v>
      </c>
      <c r="I3758" s="63">
        <v>0</v>
      </c>
      <c r="J3758" s="63">
        <v>0</v>
      </c>
      <c r="K3758" s="63">
        <v>0</v>
      </c>
      <c r="L3758" s="63">
        <v>0.25</v>
      </c>
      <c r="M3758" s="63">
        <v>9854.18</v>
      </c>
      <c r="N3758" s="62" t="s">
        <v>2461</v>
      </c>
      <c r="O3758" s="14">
        <f t="shared" si="335"/>
        <v>45922.363645833335</v>
      </c>
      <c r="P3758" s="19">
        <f t="shared" si="336"/>
        <v>45922.571979166671</v>
      </c>
      <c r="Q3758" s="20" t="str">
        <f t="shared" si="337"/>
        <v>22/09/2025</v>
      </c>
      <c r="R3758" s="13" t="str">
        <f t="shared" si="338"/>
        <v>13</v>
      </c>
      <c r="S3758" s="13" t="str">
        <f t="shared" si="339"/>
        <v>Mon</v>
      </c>
    </row>
    <row r="3759" spans="1:19" x14ac:dyDescent="0.25">
      <c r="A3759" s="56">
        <v>45922.363645833335</v>
      </c>
      <c r="B3759" s="57">
        <v>444990647</v>
      </c>
      <c r="C3759" s="58" t="s">
        <v>36</v>
      </c>
      <c r="D3759" s="58" t="s">
        <v>38</v>
      </c>
      <c r="E3759" s="58" t="s">
        <v>46</v>
      </c>
      <c r="F3759" s="58" t="s">
        <v>119</v>
      </c>
      <c r="G3759" s="59">
        <v>3698.01</v>
      </c>
      <c r="H3759" s="57">
        <v>444200316</v>
      </c>
      <c r="I3759" s="59">
        <v>0</v>
      </c>
      <c r="J3759" s="59">
        <v>0</v>
      </c>
      <c r="K3759" s="59">
        <v>0</v>
      </c>
      <c r="L3759" s="59">
        <v>0.28999999999999998</v>
      </c>
      <c r="M3759" s="59">
        <v>9854.4699999999993</v>
      </c>
      <c r="N3759" s="58" t="s">
        <v>2461</v>
      </c>
      <c r="O3759" s="14">
        <f t="shared" si="335"/>
        <v>45922.363645833335</v>
      </c>
      <c r="P3759" s="19">
        <f t="shared" si="336"/>
        <v>45922.571979166671</v>
      </c>
      <c r="Q3759" s="20" t="str">
        <f t="shared" si="337"/>
        <v>22/09/2025</v>
      </c>
      <c r="R3759" s="13" t="str">
        <f t="shared" si="338"/>
        <v>13</v>
      </c>
      <c r="S3759" s="13" t="str">
        <f t="shared" si="339"/>
        <v>Mon</v>
      </c>
    </row>
    <row r="3760" spans="1:19" x14ac:dyDescent="0.25">
      <c r="A3760" s="60">
        <v>45922.363645833335</v>
      </c>
      <c r="B3760" s="61">
        <v>444990648</v>
      </c>
      <c r="C3760" s="62" t="s">
        <v>36</v>
      </c>
      <c r="D3760" s="62" t="s">
        <v>38</v>
      </c>
      <c r="E3760" s="62" t="s">
        <v>46</v>
      </c>
      <c r="F3760" s="62" t="s">
        <v>119</v>
      </c>
      <c r="G3760" s="63">
        <v>3698.01</v>
      </c>
      <c r="H3760" s="61">
        <v>444200317</v>
      </c>
      <c r="I3760" s="63">
        <v>0</v>
      </c>
      <c r="J3760" s="63">
        <v>0</v>
      </c>
      <c r="K3760" s="63">
        <v>0</v>
      </c>
      <c r="L3760" s="63">
        <v>0.27</v>
      </c>
      <c r="M3760" s="63">
        <v>9854.74</v>
      </c>
      <c r="N3760" s="62" t="s">
        <v>2461</v>
      </c>
      <c r="O3760" s="14">
        <f t="shared" si="335"/>
        <v>45922.363645833335</v>
      </c>
      <c r="P3760" s="19">
        <f t="shared" si="336"/>
        <v>45922.571979166671</v>
      </c>
      <c r="Q3760" s="20" t="str">
        <f t="shared" si="337"/>
        <v>22/09/2025</v>
      </c>
      <c r="R3760" s="13" t="str">
        <f t="shared" si="338"/>
        <v>13</v>
      </c>
      <c r="S3760" s="13" t="str">
        <f t="shared" si="339"/>
        <v>Mon</v>
      </c>
    </row>
    <row r="3761" spans="1:19" x14ac:dyDescent="0.25">
      <c r="A3761" s="56">
        <v>45922.363749999997</v>
      </c>
      <c r="B3761" s="57">
        <v>444990953</v>
      </c>
      <c r="C3761" s="58" t="s">
        <v>36</v>
      </c>
      <c r="D3761" s="58" t="s">
        <v>37</v>
      </c>
      <c r="E3761" s="58" t="s">
        <v>45</v>
      </c>
      <c r="F3761" s="58" t="s">
        <v>119</v>
      </c>
      <c r="G3761" s="59">
        <v>3698.8</v>
      </c>
      <c r="H3761" s="57">
        <v>444200623</v>
      </c>
      <c r="I3761" s="59">
        <v>0</v>
      </c>
      <c r="J3761" s="59">
        <v>0</v>
      </c>
      <c r="K3761" s="59">
        <v>0</v>
      </c>
      <c r="L3761" s="59">
        <v>0</v>
      </c>
      <c r="M3761" s="59">
        <v>9854.74</v>
      </c>
      <c r="N3761" s="58" t="s">
        <v>47</v>
      </c>
      <c r="O3761" s="14">
        <f t="shared" si="335"/>
        <v>45922.363749999997</v>
      </c>
      <c r="P3761" s="19">
        <f t="shared" si="336"/>
        <v>45922.572083333333</v>
      </c>
      <c r="Q3761" s="20" t="str">
        <f t="shared" si="337"/>
        <v>22/09/2025</v>
      </c>
      <c r="R3761" s="13" t="str">
        <f t="shared" si="338"/>
        <v>13</v>
      </c>
      <c r="S3761" s="13" t="str">
        <f t="shared" si="339"/>
        <v>Mon</v>
      </c>
    </row>
    <row r="3762" spans="1:19" x14ac:dyDescent="0.25">
      <c r="A3762" s="60">
        <v>45922.363749999997</v>
      </c>
      <c r="B3762" s="61">
        <v>444990954</v>
      </c>
      <c r="C3762" s="62" t="s">
        <v>36</v>
      </c>
      <c r="D3762" s="62" t="s">
        <v>37</v>
      </c>
      <c r="E3762" s="62" t="s">
        <v>45</v>
      </c>
      <c r="F3762" s="62" t="s">
        <v>119</v>
      </c>
      <c r="G3762" s="63">
        <v>3698.75</v>
      </c>
      <c r="H3762" s="61">
        <v>444200624</v>
      </c>
      <c r="I3762" s="63">
        <v>0</v>
      </c>
      <c r="J3762" s="63">
        <v>0</v>
      </c>
      <c r="K3762" s="63">
        <v>0</v>
      </c>
      <c r="L3762" s="63">
        <v>0</v>
      </c>
      <c r="M3762" s="63">
        <v>9854.74</v>
      </c>
      <c r="N3762" s="62" t="s">
        <v>52</v>
      </c>
      <c r="O3762" s="14">
        <f t="shared" si="335"/>
        <v>45922.363749999997</v>
      </c>
      <c r="P3762" s="19">
        <f t="shared" si="336"/>
        <v>45922.572083333333</v>
      </c>
      <c r="Q3762" s="20" t="str">
        <f t="shared" si="337"/>
        <v>22/09/2025</v>
      </c>
      <c r="R3762" s="13" t="str">
        <f t="shared" si="338"/>
        <v>13</v>
      </c>
      <c r="S3762" s="13" t="str">
        <f t="shared" si="339"/>
        <v>Mon</v>
      </c>
    </row>
    <row r="3763" spans="1:19" x14ac:dyDescent="0.25">
      <c r="A3763" s="56">
        <v>45922.363749999997</v>
      </c>
      <c r="B3763" s="57">
        <v>444990955</v>
      </c>
      <c r="C3763" s="58" t="s">
        <v>36</v>
      </c>
      <c r="D3763" s="58" t="s">
        <v>37</v>
      </c>
      <c r="E3763" s="58" t="s">
        <v>45</v>
      </c>
      <c r="F3763" s="58" t="s">
        <v>119</v>
      </c>
      <c r="G3763" s="59">
        <v>3698.75</v>
      </c>
      <c r="H3763" s="57">
        <v>444200625</v>
      </c>
      <c r="I3763" s="59">
        <v>0</v>
      </c>
      <c r="J3763" s="59">
        <v>0</v>
      </c>
      <c r="K3763" s="59">
        <v>0</v>
      </c>
      <c r="L3763" s="59">
        <v>0</v>
      </c>
      <c r="M3763" s="59">
        <v>9854.74</v>
      </c>
      <c r="N3763" s="58" t="s">
        <v>48</v>
      </c>
      <c r="O3763" s="14">
        <f t="shared" si="335"/>
        <v>45922.363749999997</v>
      </c>
      <c r="P3763" s="19">
        <f t="shared" si="336"/>
        <v>45922.572083333333</v>
      </c>
      <c r="Q3763" s="20" t="str">
        <f t="shared" si="337"/>
        <v>22/09/2025</v>
      </c>
      <c r="R3763" s="13" t="str">
        <f t="shared" si="338"/>
        <v>13</v>
      </c>
      <c r="S3763" s="13" t="str">
        <f t="shared" si="339"/>
        <v>Mon</v>
      </c>
    </row>
    <row r="3764" spans="1:19" x14ac:dyDescent="0.25">
      <c r="A3764" s="60">
        <v>45922.368310185186</v>
      </c>
      <c r="B3764" s="61">
        <v>444993551</v>
      </c>
      <c r="C3764" s="62" t="s">
        <v>36</v>
      </c>
      <c r="D3764" s="62" t="s">
        <v>38</v>
      </c>
      <c r="E3764" s="62" t="s">
        <v>46</v>
      </c>
      <c r="F3764" s="62" t="s">
        <v>119</v>
      </c>
      <c r="G3764" s="63">
        <v>3700.16</v>
      </c>
      <c r="H3764" s="61">
        <v>444203108</v>
      </c>
      <c r="I3764" s="63">
        <v>0</v>
      </c>
      <c r="J3764" s="63">
        <v>0</v>
      </c>
      <c r="K3764" s="63">
        <v>0</v>
      </c>
      <c r="L3764" s="63">
        <v>3.01</v>
      </c>
      <c r="M3764" s="63">
        <v>9857.75</v>
      </c>
      <c r="N3764" s="62" t="s">
        <v>2462</v>
      </c>
      <c r="O3764" s="14">
        <f t="shared" si="335"/>
        <v>45922.368310185186</v>
      </c>
      <c r="P3764" s="19">
        <f t="shared" si="336"/>
        <v>45922.576643518521</v>
      </c>
      <c r="Q3764" s="20" t="str">
        <f t="shared" si="337"/>
        <v>22/09/2025</v>
      </c>
      <c r="R3764" s="13" t="str">
        <f t="shared" si="338"/>
        <v>13</v>
      </c>
      <c r="S3764" s="13" t="str">
        <f t="shared" si="339"/>
        <v>Mon</v>
      </c>
    </row>
    <row r="3765" spans="1:19" x14ac:dyDescent="0.25">
      <c r="A3765" s="56">
        <v>45922.368321759262</v>
      </c>
      <c r="B3765" s="57">
        <v>444993676</v>
      </c>
      <c r="C3765" s="58" t="s">
        <v>36</v>
      </c>
      <c r="D3765" s="58" t="s">
        <v>38</v>
      </c>
      <c r="E3765" s="58" t="s">
        <v>46</v>
      </c>
      <c r="F3765" s="58" t="s">
        <v>119</v>
      </c>
      <c r="G3765" s="59">
        <v>3700.23</v>
      </c>
      <c r="H3765" s="57">
        <v>444203258</v>
      </c>
      <c r="I3765" s="59">
        <v>0</v>
      </c>
      <c r="J3765" s="59">
        <v>0</v>
      </c>
      <c r="K3765" s="59">
        <v>0</v>
      </c>
      <c r="L3765" s="59">
        <v>1.6</v>
      </c>
      <c r="M3765" s="59">
        <v>9859.35</v>
      </c>
      <c r="N3765" s="58" t="s">
        <v>2463</v>
      </c>
      <c r="O3765" s="14">
        <f t="shared" si="335"/>
        <v>45922.368321759262</v>
      </c>
      <c r="P3765" s="19">
        <f t="shared" si="336"/>
        <v>45922.576655092598</v>
      </c>
      <c r="Q3765" s="20" t="str">
        <f t="shared" si="337"/>
        <v>22/09/2025</v>
      </c>
      <c r="R3765" s="13" t="str">
        <f t="shared" si="338"/>
        <v>13</v>
      </c>
      <c r="S3765" s="13" t="str">
        <f t="shared" si="339"/>
        <v>Mon</v>
      </c>
    </row>
    <row r="3766" spans="1:19" x14ac:dyDescent="0.25">
      <c r="A3766" s="60">
        <v>45922.368321759262</v>
      </c>
      <c r="B3766" s="61">
        <v>444993677</v>
      </c>
      <c r="C3766" s="62" t="s">
        <v>36</v>
      </c>
      <c r="D3766" s="62" t="s">
        <v>38</v>
      </c>
      <c r="E3766" s="62" t="s">
        <v>46</v>
      </c>
      <c r="F3766" s="62" t="s">
        <v>119</v>
      </c>
      <c r="G3766" s="63">
        <v>3700.23</v>
      </c>
      <c r="H3766" s="61">
        <v>444203259</v>
      </c>
      <c r="I3766" s="63">
        <v>0</v>
      </c>
      <c r="J3766" s="63">
        <v>0</v>
      </c>
      <c r="K3766" s="63">
        <v>0</v>
      </c>
      <c r="L3766" s="63">
        <v>1.58</v>
      </c>
      <c r="M3766" s="63">
        <v>9860.93</v>
      </c>
      <c r="N3766" s="62" t="s">
        <v>2463</v>
      </c>
      <c r="O3766" s="14">
        <f t="shared" si="335"/>
        <v>45922.368321759262</v>
      </c>
      <c r="P3766" s="19">
        <f t="shared" si="336"/>
        <v>45922.576655092598</v>
      </c>
      <c r="Q3766" s="20" t="str">
        <f t="shared" si="337"/>
        <v>22/09/2025</v>
      </c>
      <c r="R3766" s="13" t="str">
        <f t="shared" si="338"/>
        <v>13</v>
      </c>
      <c r="S3766" s="13" t="str">
        <f t="shared" si="339"/>
        <v>Mon</v>
      </c>
    </row>
    <row r="3767" spans="1:19" x14ac:dyDescent="0.25">
      <c r="A3767" s="56">
        <v>45922.368321759262</v>
      </c>
      <c r="B3767" s="57">
        <v>444993679</v>
      </c>
      <c r="C3767" s="58" t="s">
        <v>36</v>
      </c>
      <c r="D3767" s="58" t="s">
        <v>38</v>
      </c>
      <c r="E3767" s="58" t="s">
        <v>46</v>
      </c>
      <c r="F3767" s="58" t="s">
        <v>119</v>
      </c>
      <c r="G3767" s="59">
        <v>3700.23</v>
      </c>
      <c r="H3767" s="57">
        <v>444203260</v>
      </c>
      <c r="I3767" s="59">
        <v>0</v>
      </c>
      <c r="J3767" s="59">
        <v>0</v>
      </c>
      <c r="K3767" s="59">
        <v>0</v>
      </c>
      <c r="L3767" s="59">
        <v>1.64</v>
      </c>
      <c r="M3767" s="59">
        <v>9862.57</v>
      </c>
      <c r="N3767" s="58" t="s">
        <v>2463</v>
      </c>
      <c r="O3767" s="14">
        <f t="shared" si="335"/>
        <v>45922.368321759262</v>
      </c>
      <c r="P3767" s="19">
        <f t="shared" si="336"/>
        <v>45922.576655092598</v>
      </c>
      <c r="Q3767" s="20" t="str">
        <f t="shared" si="337"/>
        <v>22/09/2025</v>
      </c>
      <c r="R3767" s="13" t="str">
        <f t="shared" si="338"/>
        <v>13</v>
      </c>
      <c r="S3767" s="13" t="str">
        <f t="shared" si="339"/>
        <v>Mon</v>
      </c>
    </row>
    <row r="3768" spans="1:19" x14ac:dyDescent="0.25">
      <c r="A3768" s="60">
        <v>45922.369317129633</v>
      </c>
      <c r="B3768" s="61">
        <v>444994648</v>
      </c>
      <c r="C3768" s="62" t="s">
        <v>36</v>
      </c>
      <c r="D3768" s="62" t="s">
        <v>38</v>
      </c>
      <c r="E3768" s="62" t="s">
        <v>46</v>
      </c>
      <c r="F3768" s="62" t="s">
        <v>119</v>
      </c>
      <c r="G3768" s="63">
        <v>3698.88</v>
      </c>
      <c r="H3768" s="61">
        <v>444204204</v>
      </c>
      <c r="I3768" s="63">
        <v>0</v>
      </c>
      <c r="J3768" s="63">
        <v>0</v>
      </c>
      <c r="K3768" s="63">
        <v>0</v>
      </c>
      <c r="L3768" s="63">
        <v>0.59</v>
      </c>
      <c r="M3768" s="63">
        <v>9863.16</v>
      </c>
      <c r="N3768" s="62" t="s">
        <v>2464</v>
      </c>
      <c r="O3768" s="14">
        <f t="shared" si="335"/>
        <v>45922.369317129633</v>
      </c>
      <c r="P3768" s="19">
        <f t="shared" si="336"/>
        <v>45922.577650462968</v>
      </c>
      <c r="Q3768" s="20" t="str">
        <f t="shared" si="337"/>
        <v>22/09/2025</v>
      </c>
      <c r="R3768" s="13" t="str">
        <f t="shared" si="338"/>
        <v>13</v>
      </c>
      <c r="S3768" s="13" t="str">
        <f t="shared" si="339"/>
        <v>Mon</v>
      </c>
    </row>
    <row r="3769" spans="1:19" x14ac:dyDescent="0.25">
      <c r="A3769" s="56">
        <v>45922.369317129633</v>
      </c>
      <c r="B3769" s="57">
        <v>444994649</v>
      </c>
      <c r="C3769" s="58" t="s">
        <v>36</v>
      </c>
      <c r="D3769" s="58" t="s">
        <v>38</v>
      </c>
      <c r="E3769" s="58" t="s">
        <v>46</v>
      </c>
      <c r="F3769" s="58" t="s">
        <v>119</v>
      </c>
      <c r="G3769" s="59">
        <v>3698.88</v>
      </c>
      <c r="H3769" s="57">
        <v>444204205</v>
      </c>
      <c r="I3769" s="59">
        <v>0</v>
      </c>
      <c r="J3769" s="59">
        <v>0</v>
      </c>
      <c r="K3769" s="59">
        <v>0</v>
      </c>
      <c r="L3769" s="59">
        <v>0.57999999999999996</v>
      </c>
      <c r="M3769" s="59">
        <v>9863.74</v>
      </c>
      <c r="N3769" s="58" t="s">
        <v>2464</v>
      </c>
      <c r="O3769" s="14">
        <f t="shared" si="335"/>
        <v>45922.369317129633</v>
      </c>
      <c r="P3769" s="19">
        <f t="shared" si="336"/>
        <v>45922.577650462968</v>
      </c>
      <c r="Q3769" s="20" t="str">
        <f t="shared" si="337"/>
        <v>22/09/2025</v>
      </c>
      <c r="R3769" s="13" t="str">
        <f t="shared" si="338"/>
        <v>13</v>
      </c>
      <c r="S3769" s="13" t="str">
        <f t="shared" si="339"/>
        <v>Mon</v>
      </c>
    </row>
    <row r="3770" spans="1:19" x14ac:dyDescent="0.25">
      <c r="A3770" s="60">
        <v>45922.369421296295</v>
      </c>
      <c r="B3770" s="61">
        <v>444994765</v>
      </c>
      <c r="C3770" s="62" t="s">
        <v>36</v>
      </c>
      <c r="D3770" s="62" t="s">
        <v>37</v>
      </c>
      <c r="E3770" s="62" t="s">
        <v>45</v>
      </c>
      <c r="F3770" s="62" t="s">
        <v>119</v>
      </c>
      <c r="G3770" s="63">
        <v>3698.84</v>
      </c>
      <c r="H3770" s="61">
        <v>444204320</v>
      </c>
      <c r="I3770" s="63">
        <v>0</v>
      </c>
      <c r="J3770" s="63">
        <v>0</v>
      </c>
      <c r="K3770" s="63">
        <v>0</v>
      </c>
      <c r="L3770" s="63">
        <v>0</v>
      </c>
      <c r="M3770" s="63">
        <v>9863.74</v>
      </c>
      <c r="N3770" s="62" t="s">
        <v>2056</v>
      </c>
      <c r="O3770" s="14">
        <f t="shared" si="335"/>
        <v>45922.369421296295</v>
      </c>
      <c r="P3770" s="19">
        <f t="shared" si="336"/>
        <v>45922.57775462963</v>
      </c>
      <c r="Q3770" s="20" t="str">
        <f t="shared" si="337"/>
        <v>22/09/2025</v>
      </c>
      <c r="R3770" s="13" t="str">
        <f t="shared" si="338"/>
        <v>13</v>
      </c>
      <c r="S3770" s="13" t="str">
        <f t="shared" si="339"/>
        <v>Mon</v>
      </c>
    </row>
    <row r="3771" spans="1:19" x14ac:dyDescent="0.25">
      <c r="A3771" s="56">
        <v>45922.369421296295</v>
      </c>
      <c r="B3771" s="57">
        <v>444994768</v>
      </c>
      <c r="C3771" s="58" t="s">
        <v>36</v>
      </c>
      <c r="D3771" s="58" t="s">
        <v>37</v>
      </c>
      <c r="E3771" s="58" t="s">
        <v>45</v>
      </c>
      <c r="F3771" s="58" t="s">
        <v>119</v>
      </c>
      <c r="G3771" s="59">
        <v>3698.84</v>
      </c>
      <c r="H3771" s="57">
        <v>444204323</v>
      </c>
      <c r="I3771" s="59">
        <v>0</v>
      </c>
      <c r="J3771" s="59">
        <v>0</v>
      </c>
      <c r="K3771" s="59">
        <v>0</v>
      </c>
      <c r="L3771" s="59">
        <v>0</v>
      </c>
      <c r="M3771" s="59">
        <v>9863.74</v>
      </c>
      <c r="N3771" s="58" t="s">
        <v>77</v>
      </c>
      <c r="O3771" s="14">
        <f t="shared" si="335"/>
        <v>45922.369421296295</v>
      </c>
      <c r="P3771" s="19">
        <f t="shared" si="336"/>
        <v>45922.57775462963</v>
      </c>
      <c r="Q3771" s="20" t="str">
        <f t="shared" si="337"/>
        <v>22/09/2025</v>
      </c>
      <c r="R3771" s="13" t="str">
        <f t="shared" si="338"/>
        <v>13</v>
      </c>
      <c r="S3771" s="13" t="str">
        <f t="shared" si="339"/>
        <v>Mon</v>
      </c>
    </row>
    <row r="3772" spans="1:19" x14ac:dyDescent="0.25">
      <c r="A3772" s="60">
        <v>45922.369421296295</v>
      </c>
      <c r="B3772" s="61">
        <v>444994770</v>
      </c>
      <c r="C3772" s="62" t="s">
        <v>36</v>
      </c>
      <c r="D3772" s="62" t="s">
        <v>37</v>
      </c>
      <c r="E3772" s="62" t="s">
        <v>45</v>
      </c>
      <c r="F3772" s="62" t="s">
        <v>119</v>
      </c>
      <c r="G3772" s="63">
        <v>3698.84</v>
      </c>
      <c r="H3772" s="61">
        <v>444204325</v>
      </c>
      <c r="I3772" s="63">
        <v>0</v>
      </c>
      <c r="J3772" s="63">
        <v>0</v>
      </c>
      <c r="K3772" s="63">
        <v>0</v>
      </c>
      <c r="L3772" s="63">
        <v>0</v>
      </c>
      <c r="M3772" s="63">
        <v>9863.74</v>
      </c>
      <c r="N3772" s="62" t="s">
        <v>1971</v>
      </c>
      <c r="O3772" s="14">
        <f t="shared" si="335"/>
        <v>45922.369421296295</v>
      </c>
      <c r="P3772" s="19">
        <f t="shared" si="336"/>
        <v>45922.57775462963</v>
      </c>
      <c r="Q3772" s="20" t="str">
        <f t="shared" si="337"/>
        <v>22/09/2025</v>
      </c>
      <c r="R3772" s="13" t="str">
        <f t="shared" si="338"/>
        <v>13</v>
      </c>
      <c r="S3772" s="13" t="str">
        <f t="shared" si="339"/>
        <v>Mon</v>
      </c>
    </row>
    <row r="3773" spans="1:19" x14ac:dyDescent="0.25">
      <c r="A3773" s="56">
        <v>45922.369432870371</v>
      </c>
      <c r="B3773" s="57">
        <v>444994772</v>
      </c>
      <c r="C3773" s="58" t="s">
        <v>36</v>
      </c>
      <c r="D3773" s="58" t="s">
        <v>37</v>
      </c>
      <c r="E3773" s="58" t="s">
        <v>45</v>
      </c>
      <c r="F3773" s="58" t="s">
        <v>119</v>
      </c>
      <c r="G3773" s="59">
        <v>3698.81</v>
      </c>
      <c r="H3773" s="57">
        <v>444204327</v>
      </c>
      <c r="I3773" s="59">
        <v>0</v>
      </c>
      <c r="J3773" s="59">
        <v>0</v>
      </c>
      <c r="K3773" s="59">
        <v>0</v>
      </c>
      <c r="L3773" s="59">
        <v>0</v>
      </c>
      <c r="M3773" s="59">
        <v>9863.74</v>
      </c>
      <c r="N3773" s="58" t="s">
        <v>2055</v>
      </c>
      <c r="O3773" s="14">
        <f t="shared" si="335"/>
        <v>45922.369432870371</v>
      </c>
      <c r="P3773" s="19">
        <f t="shared" si="336"/>
        <v>45922.577766203707</v>
      </c>
      <c r="Q3773" s="20" t="str">
        <f t="shared" si="337"/>
        <v>22/09/2025</v>
      </c>
      <c r="R3773" s="13" t="str">
        <f t="shared" si="338"/>
        <v>13</v>
      </c>
      <c r="S3773" s="13" t="str">
        <f t="shared" si="339"/>
        <v>Mon</v>
      </c>
    </row>
    <row r="3774" spans="1:19" x14ac:dyDescent="0.25">
      <c r="A3774" s="60">
        <v>45922.369444444441</v>
      </c>
      <c r="B3774" s="61">
        <v>444994785</v>
      </c>
      <c r="C3774" s="62" t="s">
        <v>36</v>
      </c>
      <c r="D3774" s="62" t="s">
        <v>38</v>
      </c>
      <c r="E3774" s="62" t="s">
        <v>46</v>
      </c>
      <c r="F3774" s="62" t="s">
        <v>119</v>
      </c>
      <c r="G3774" s="63">
        <v>3698.48</v>
      </c>
      <c r="H3774" s="61">
        <v>444204340</v>
      </c>
      <c r="I3774" s="63">
        <v>0</v>
      </c>
      <c r="J3774" s="63">
        <v>0</v>
      </c>
      <c r="K3774" s="63">
        <v>0</v>
      </c>
      <c r="L3774" s="63">
        <v>1.39</v>
      </c>
      <c r="M3774" s="63">
        <v>9865.1299999999992</v>
      </c>
      <c r="N3774" s="62" t="s">
        <v>2465</v>
      </c>
      <c r="O3774" s="14">
        <f t="shared" si="335"/>
        <v>45922.369444444441</v>
      </c>
      <c r="P3774" s="19">
        <f t="shared" si="336"/>
        <v>45922.577777777777</v>
      </c>
      <c r="Q3774" s="20" t="str">
        <f t="shared" si="337"/>
        <v>22/09/2025</v>
      </c>
      <c r="R3774" s="13" t="str">
        <f t="shared" si="338"/>
        <v>13</v>
      </c>
      <c r="S3774" s="13" t="str">
        <f t="shared" si="339"/>
        <v>Mon</v>
      </c>
    </row>
    <row r="3775" spans="1:19" x14ac:dyDescent="0.25">
      <c r="A3775" s="56">
        <v>45922.369444444441</v>
      </c>
      <c r="B3775" s="57">
        <v>444994786</v>
      </c>
      <c r="C3775" s="58" t="s">
        <v>36</v>
      </c>
      <c r="D3775" s="58" t="s">
        <v>38</v>
      </c>
      <c r="E3775" s="58" t="s">
        <v>46</v>
      </c>
      <c r="F3775" s="58" t="s">
        <v>119</v>
      </c>
      <c r="G3775" s="59">
        <v>3698.48</v>
      </c>
      <c r="H3775" s="57">
        <v>444204341</v>
      </c>
      <c r="I3775" s="59">
        <v>0</v>
      </c>
      <c r="J3775" s="59">
        <v>0</v>
      </c>
      <c r="K3775" s="59">
        <v>0</v>
      </c>
      <c r="L3775" s="59">
        <v>1.65</v>
      </c>
      <c r="M3775" s="59">
        <v>9866.7800000000007</v>
      </c>
      <c r="N3775" s="58" t="s">
        <v>2465</v>
      </c>
      <c r="O3775" s="14">
        <f t="shared" si="335"/>
        <v>45922.369444444441</v>
      </c>
      <c r="P3775" s="19">
        <f t="shared" si="336"/>
        <v>45922.577777777777</v>
      </c>
      <c r="Q3775" s="20" t="str">
        <f t="shared" si="337"/>
        <v>22/09/2025</v>
      </c>
      <c r="R3775" s="13" t="str">
        <f t="shared" si="338"/>
        <v>13</v>
      </c>
      <c r="S3775" s="13" t="str">
        <f t="shared" si="339"/>
        <v>Mon</v>
      </c>
    </row>
    <row r="3776" spans="1:19" x14ac:dyDescent="0.25">
      <c r="A3776" s="60">
        <v>45922.369479166664</v>
      </c>
      <c r="B3776" s="61">
        <v>444994809</v>
      </c>
      <c r="C3776" s="62" t="s">
        <v>36</v>
      </c>
      <c r="D3776" s="62" t="s">
        <v>38</v>
      </c>
      <c r="E3776" s="62" t="s">
        <v>46</v>
      </c>
      <c r="F3776" s="62" t="s">
        <v>119</v>
      </c>
      <c r="G3776" s="63">
        <v>3698.13</v>
      </c>
      <c r="H3776" s="61">
        <v>444204364</v>
      </c>
      <c r="I3776" s="63">
        <v>0</v>
      </c>
      <c r="J3776" s="63">
        <v>0</v>
      </c>
      <c r="K3776" s="63">
        <v>0</v>
      </c>
      <c r="L3776" s="63">
        <v>1.28</v>
      </c>
      <c r="M3776" s="63">
        <v>9868.06</v>
      </c>
      <c r="N3776" s="62" t="s">
        <v>2466</v>
      </c>
      <c r="O3776" s="14">
        <f t="shared" si="335"/>
        <v>45922.369479166664</v>
      </c>
      <c r="P3776" s="19">
        <f t="shared" si="336"/>
        <v>45922.5778125</v>
      </c>
      <c r="Q3776" s="20" t="str">
        <f t="shared" si="337"/>
        <v>22/09/2025</v>
      </c>
      <c r="R3776" s="13" t="str">
        <f t="shared" si="338"/>
        <v>13</v>
      </c>
      <c r="S3776" s="13" t="str">
        <f t="shared" si="339"/>
        <v>Mon</v>
      </c>
    </row>
    <row r="3777" spans="1:19" x14ac:dyDescent="0.25">
      <c r="A3777" s="56">
        <v>45922.369768518518</v>
      </c>
      <c r="B3777" s="57">
        <v>444994971</v>
      </c>
      <c r="C3777" s="58" t="s">
        <v>36</v>
      </c>
      <c r="D3777" s="58" t="s">
        <v>37</v>
      </c>
      <c r="E3777" s="58" t="s">
        <v>45</v>
      </c>
      <c r="F3777" s="58" t="s">
        <v>119</v>
      </c>
      <c r="G3777" s="59">
        <v>3698.39</v>
      </c>
      <c r="H3777" s="57">
        <v>444204523</v>
      </c>
      <c r="I3777" s="59">
        <v>0</v>
      </c>
      <c r="J3777" s="59">
        <v>0</v>
      </c>
      <c r="K3777" s="59">
        <v>0</v>
      </c>
      <c r="L3777" s="59">
        <v>0</v>
      </c>
      <c r="M3777" s="59">
        <v>9868.06</v>
      </c>
      <c r="N3777" s="58" t="s">
        <v>106</v>
      </c>
      <c r="O3777" s="14">
        <f t="shared" si="335"/>
        <v>45922.369768518518</v>
      </c>
      <c r="P3777" s="19">
        <f t="shared" si="336"/>
        <v>45922.578101851854</v>
      </c>
      <c r="Q3777" s="20" t="str">
        <f t="shared" si="337"/>
        <v>22/09/2025</v>
      </c>
      <c r="R3777" s="13" t="str">
        <f t="shared" si="338"/>
        <v>13</v>
      </c>
      <c r="S3777" s="13" t="str">
        <f t="shared" si="339"/>
        <v>Mon</v>
      </c>
    </row>
    <row r="3778" spans="1:19" x14ac:dyDescent="0.25">
      <c r="A3778" s="60">
        <v>45922.369768518518</v>
      </c>
      <c r="B3778" s="61">
        <v>444994972</v>
      </c>
      <c r="C3778" s="62" t="s">
        <v>36</v>
      </c>
      <c r="D3778" s="62" t="s">
        <v>37</v>
      </c>
      <c r="E3778" s="62" t="s">
        <v>45</v>
      </c>
      <c r="F3778" s="62" t="s">
        <v>119</v>
      </c>
      <c r="G3778" s="63">
        <v>3698.39</v>
      </c>
      <c r="H3778" s="61">
        <v>444204524</v>
      </c>
      <c r="I3778" s="63">
        <v>0</v>
      </c>
      <c r="J3778" s="63">
        <v>0</v>
      </c>
      <c r="K3778" s="63">
        <v>0</v>
      </c>
      <c r="L3778" s="63">
        <v>0</v>
      </c>
      <c r="M3778" s="63">
        <v>9868.06</v>
      </c>
      <c r="N3778" s="62" t="s">
        <v>92</v>
      </c>
      <c r="O3778" s="14">
        <f t="shared" si="335"/>
        <v>45922.369768518518</v>
      </c>
      <c r="P3778" s="19">
        <f t="shared" si="336"/>
        <v>45922.578101851854</v>
      </c>
      <c r="Q3778" s="20" t="str">
        <f t="shared" si="337"/>
        <v>22/09/2025</v>
      </c>
      <c r="R3778" s="13" t="str">
        <f t="shared" si="338"/>
        <v>13</v>
      </c>
      <c r="S3778" s="13" t="str">
        <f t="shared" si="339"/>
        <v>Mon</v>
      </c>
    </row>
    <row r="3779" spans="1:19" x14ac:dyDescent="0.25">
      <c r="A3779" s="56">
        <v>45922.37023148148</v>
      </c>
      <c r="B3779" s="57">
        <v>444995285</v>
      </c>
      <c r="C3779" s="58" t="s">
        <v>36</v>
      </c>
      <c r="D3779" s="58" t="s">
        <v>38</v>
      </c>
      <c r="E3779" s="58" t="s">
        <v>46</v>
      </c>
      <c r="F3779" s="58" t="s">
        <v>119</v>
      </c>
      <c r="G3779" s="59">
        <v>3696.62</v>
      </c>
      <c r="H3779" s="57">
        <v>444204835</v>
      </c>
      <c r="I3779" s="59">
        <v>0</v>
      </c>
      <c r="J3779" s="59">
        <v>0</v>
      </c>
      <c r="K3779" s="59">
        <v>0</v>
      </c>
      <c r="L3779" s="59">
        <v>-2.2200000000000002</v>
      </c>
      <c r="M3779" s="59">
        <v>9865.84</v>
      </c>
      <c r="N3779" s="58" t="s">
        <v>2467</v>
      </c>
      <c r="O3779" s="14">
        <f t="shared" si="335"/>
        <v>45922.37023148148</v>
      </c>
      <c r="P3779" s="19">
        <f t="shared" si="336"/>
        <v>45922.578564814816</v>
      </c>
      <c r="Q3779" s="20" t="str">
        <f t="shared" si="337"/>
        <v>22/09/2025</v>
      </c>
      <c r="R3779" s="13" t="str">
        <f t="shared" si="338"/>
        <v>13</v>
      </c>
      <c r="S3779" s="13" t="str">
        <f t="shared" si="339"/>
        <v>Mon</v>
      </c>
    </row>
    <row r="3780" spans="1:19" x14ac:dyDescent="0.25">
      <c r="A3780" s="60">
        <v>45922.37023148148</v>
      </c>
      <c r="B3780" s="61">
        <v>444995286</v>
      </c>
      <c r="C3780" s="62" t="s">
        <v>36</v>
      </c>
      <c r="D3780" s="62" t="s">
        <v>38</v>
      </c>
      <c r="E3780" s="62" t="s">
        <v>46</v>
      </c>
      <c r="F3780" s="62" t="s">
        <v>119</v>
      </c>
      <c r="G3780" s="63">
        <v>3696.62</v>
      </c>
      <c r="H3780" s="61">
        <v>444204836</v>
      </c>
      <c r="I3780" s="63">
        <v>0</v>
      </c>
      <c r="J3780" s="63">
        <v>0</v>
      </c>
      <c r="K3780" s="63">
        <v>0</v>
      </c>
      <c r="L3780" s="63">
        <v>-2.19</v>
      </c>
      <c r="M3780" s="63">
        <v>9863.65</v>
      </c>
      <c r="N3780" s="62" t="s">
        <v>2467</v>
      </c>
      <c r="O3780" s="14">
        <f t="shared" si="335"/>
        <v>45922.37023148148</v>
      </c>
      <c r="P3780" s="19">
        <f t="shared" si="336"/>
        <v>45922.578564814816</v>
      </c>
      <c r="Q3780" s="20" t="str">
        <f t="shared" si="337"/>
        <v>22/09/2025</v>
      </c>
      <c r="R3780" s="13" t="str">
        <f t="shared" si="338"/>
        <v>13</v>
      </c>
      <c r="S3780" s="13" t="str">
        <f t="shared" si="339"/>
        <v>Mon</v>
      </c>
    </row>
    <row r="3781" spans="1:19" x14ac:dyDescent="0.25">
      <c r="A3781" s="56">
        <v>45922.373703703706</v>
      </c>
      <c r="B3781" s="57">
        <v>444996917</v>
      </c>
      <c r="C3781" s="58" t="s">
        <v>36</v>
      </c>
      <c r="D3781" s="58" t="s">
        <v>38</v>
      </c>
      <c r="E3781" s="58" t="s">
        <v>46</v>
      </c>
      <c r="F3781" s="58" t="s">
        <v>119</v>
      </c>
      <c r="G3781" s="59">
        <v>3696.3</v>
      </c>
      <c r="H3781" s="57">
        <v>444206302</v>
      </c>
      <c r="I3781" s="59">
        <v>0</v>
      </c>
      <c r="J3781" s="59">
        <v>0</v>
      </c>
      <c r="K3781" s="59">
        <v>0</v>
      </c>
      <c r="L3781" s="59">
        <v>-2.4500000000000002</v>
      </c>
      <c r="M3781" s="59">
        <v>9861.2000000000007</v>
      </c>
      <c r="N3781" s="58" t="s">
        <v>2468</v>
      </c>
      <c r="O3781" s="14">
        <f t="shared" si="335"/>
        <v>45922.373703703706</v>
      </c>
      <c r="P3781" s="19">
        <f t="shared" si="336"/>
        <v>45922.582037037042</v>
      </c>
      <c r="Q3781" s="20" t="str">
        <f t="shared" si="337"/>
        <v>22/09/2025</v>
      </c>
      <c r="R3781" s="13" t="str">
        <f t="shared" si="338"/>
        <v>13</v>
      </c>
      <c r="S3781" s="13" t="str">
        <f t="shared" si="339"/>
        <v>Mon</v>
      </c>
    </row>
    <row r="3782" spans="1:19" x14ac:dyDescent="0.25">
      <c r="A3782" s="60">
        <v>45922.374166666668</v>
      </c>
      <c r="B3782" s="61">
        <v>444997054</v>
      </c>
      <c r="C3782" s="62" t="s">
        <v>36</v>
      </c>
      <c r="D3782" s="62" t="s">
        <v>38</v>
      </c>
      <c r="E3782" s="62" t="s">
        <v>45</v>
      </c>
      <c r="F3782" s="62" t="s">
        <v>119</v>
      </c>
      <c r="G3782" s="63">
        <v>3697.18</v>
      </c>
      <c r="H3782" s="61">
        <v>444206436</v>
      </c>
      <c r="I3782" s="63">
        <v>0</v>
      </c>
      <c r="J3782" s="63">
        <v>0</v>
      </c>
      <c r="K3782" s="63">
        <v>0</v>
      </c>
      <c r="L3782" s="63">
        <v>0</v>
      </c>
      <c r="M3782" s="63">
        <v>9861.2000000000007</v>
      </c>
      <c r="N3782" s="62" t="s">
        <v>115</v>
      </c>
      <c r="O3782" s="14">
        <f t="shared" si="335"/>
        <v>45922.374166666668</v>
      </c>
      <c r="P3782" s="19">
        <f t="shared" si="336"/>
        <v>45922.582500000004</v>
      </c>
      <c r="Q3782" s="20" t="str">
        <f t="shared" si="337"/>
        <v>22/09/2025</v>
      </c>
      <c r="R3782" s="13" t="str">
        <f t="shared" si="338"/>
        <v>13</v>
      </c>
      <c r="S3782" s="13" t="str">
        <f t="shared" si="339"/>
        <v>Mon</v>
      </c>
    </row>
    <row r="3783" spans="1:19" x14ac:dyDescent="0.25">
      <c r="A3783" s="56">
        <v>45922.378668981481</v>
      </c>
      <c r="B3783" s="57">
        <v>445001972</v>
      </c>
      <c r="C3783" s="58" t="s">
        <v>36</v>
      </c>
      <c r="D3783" s="58" t="s">
        <v>38</v>
      </c>
      <c r="E3783" s="58" t="s">
        <v>46</v>
      </c>
      <c r="F3783" s="58" t="s">
        <v>119</v>
      </c>
      <c r="G3783" s="59">
        <v>3695.76</v>
      </c>
      <c r="H3783" s="57">
        <v>444211246</v>
      </c>
      <c r="I3783" s="59">
        <v>0</v>
      </c>
      <c r="J3783" s="59">
        <v>0</v>
      </c>
      <c r="K3783" s="59">
        <v>0</v>
      </c>
      <c r="L3783" s="59">
        <v>-2.92</v>
      </c>
      <c r="M3783" s="59">
        <v>9858.2800000000007</v>
      </c>
      <c r="N3783" s="58" t="s">
        <v>2469</v>
      </c>
      <c r="O3783" s="14">
        <f t="shared" si="335"/>
        <v>45922.378668981481</v>
      </c>
      <c r="P3783" s="19">
        <f t="shared" si="336"/>
        <v>45922.587002314816</v>
      </c>
      <c r="Q3783" s="20" t="str">
        <f t="shared" si="337"/>
        <v>22/09/2025</v>
      </c>
      <c r="R3783" s="13" t="str">
        <f t="shared" si="338"/>
        <v>14</v>
      </c>
      <c r="S3783" s="13" t="str">
        <f t="shared" si="339"/>
        <v>Mon</v>
      </c>
    </row>
    <row r="3784" spans="1:19" x14ac:dyDescent="0.25">
      <c r="A3784" s="60">
        <v>45922.378668981481</v>
      </c>
      <c r="B3784" s="61">
        <v>445001973</v>
      </c>
      <c r="C3784" s="62" t="s">
        <v>36</v>
      </c>
      <c r="D3784" s="62" t="s">
        <v>38</v>
      </c>
      <c r="E3784" s="62" t="s">
        <v>46</v>
      </c>
      <c r="F3784" s="62" t="s">
        <v>119</v>
      </c>
      <c r="G3784" s="63">
        <v>3695.76</v>
      </c>
      <c r="H3784" s="61">
        <v>444211248</v>
      </c>
      <c r="I3784" s="63">
        <v>0</v>
      </c>
      <c r="J3784" s="63">
        <v>0</v>
      </c>
      <c r="K3784" s="63">
        <v>0</v>
      </c>
      <c r="L3784" s="63">
        <v>-3.04</v>
      </c>
      <c r="M3784" s="63">
        <v>9855.24</v>
      </c>
      <c r="N3784" s="62" t="s">
        <v>2469</v>
      </c>
      <c r="O3784" s="14">
        <f t="shared" si="335"/>
        <v>45922.378668981481</v>
      </c>
      <c r="P3784" s="19">
        <f t="shared" si="336"/>
        <v>45922.587002314816</v>
      </c>
      <c r="Q3784" s="20" t="str">
        <f t="shared" si="337"/>
        <v>22/09/2025</v>
      </c>
      <c r="R3784" s="13" t="str">
        <f t="shared" si="338"/>
        <v>14</v>
      </c>
      <c r="S3784" s="13" t="str">
        <f t="shared" si="339"/>
        <v>Mon</v>
      </c>
    </row>
    <row r="3785" spans="1:19" x14ac:dyDescent="0.25">
      <c r="A3785" s="56">
        <v>45922.378668981481</v>
      </c>
      <c r="B3785" s="57">
        <v>445001974</v>
      </c>
      <c r="C3785" s="58" t="s">
        <v>36</v>
      </c>
      <c r="D3785" s="58" t="s">
        <v>38</v>
      </c>
      <c r="E3785" s="58" t="s">
        <v>46</v>
      </c>
      <c r="F3785" s="58" t="s">
        <v>119</v>
      </c>
      <c r="G3785" s="59">
        <v>3695.76</v>
      </c>
      <c r="H3785" s="57">
        <v>444211249</v>
      </c>
      <c r="I3785" s="59">
        <v>0</v>
      </c>
      <c r="J3785" s="59">
        <v>0</v>
      </c>
      <c r="K3785" s="59">
        <v>0</v>
      </c>
      <c r="L3785" s="59">
        <v>-2.99</v>
      </c>
      <c r="M3785" s="59">
        <v>9852.25</v>
      </c>
      <c r="N3785" s="58" t="s">
        <v>2470</v>
      </c>
      <c r="O3785" s="14">
        <f t="shared" si="335"/>
        <v>45922.378668981481</v>
      </c>
      <c r="P3785" s="19">
        <f t="shared" si="336"/>
        <v>45922.587002314816</v>
      </c>
      <c r="Q3785" s="20" t="str">
        <f t="shared" si="337"/>
        <v>22/09/2025</v>
      </c>
      <c r="R3785" s="13" t="str">
        <f t="shared" si="338"/>
        <v>14</v>
      </c>
      <c r="S3785" s="13" t="str">
        <f t="shared" si="339"/>
        <v>Mon</v>
      </c>
    </row>
    <row r="3786" spans="1:19" x14ac:dyDescent="0.25">
      <c r="A3786" s="60">
        <v>45922.378668981481</v>
      </c>
      <c r="B3786" s="61">
        <v>445001976</v>
      </c>
      <c r="C3786" s="62" t="s">
        <v>36</v>
      </c>
      <c r="D3786" s="62" t="s">
        <v>38</v>
      </c>
      <c r="E3786" s="62" t="s">
        <v>46</v>
      </c>
      <c r="F3786" s="62" t="s">
        <v>119</v>
      </c>
      <c r="G3786" s="63">
        <v>3695.76</v>
      </c>
      <c r="H3786" s="61">
        <v>444211250</v>
      </c>
      <c r="I3786" s="63">
        <v>0</v>
      </c>
      <c r="J3786" s="63">
        <v>0</v>
      </c>
      <c r="K3786" s="63">
        <v>0</v>
      </c>
      <c r="L3786" s="63">
        <v>-3.08</v>
      </c>
      <c r="M3786" s="63">
        <v>9849.17</v>
      </c>
      <c r="N3786" s="62" t="s">
        <v>2471</v>
      </c>
      <c r="O3786" s="14">
        <f t="shared" si="335"/>
        <v>45922.378668981481</v>
      </c>
      <c r="P3786" s="19">
        <f t="shared" si="336"/>
        <v>45922.587002314816</v>
      </c>
      <c r="Q3786" s="20" t="str">
        <f t="shared" si="337"/>
        <v>22/09/2025</v>
      </c>
      <c r="R3786" s="13" t="str">
        <f t="shared" si="338"/>
        <v>14</v>
      </c>
      <c r="S3786" s="13" t="str">
        <f t="shared" si="339"/>
        <v>Mon</v>
      </c>
    </row>
    <row r="3787" spans="1:19" x14ac:dyDescent="0.25">
      <c r="A3787" s="56">
        <v>45922.378668981481</v>
      </c>
      <c r="B3787" s="57">
        <v>445001977</v>
      </c>
      <c r="C3787" s="58" t="s">
        <v>36</v>
      </c>
      <c r="D3787" s="58" t="s">
        <v>38</v>
      </c>
      <c r="E3787" s="58" t="s">
        <v>46</v>
      </c>
      <c r="F3787" s="58" t="s">
        <v>119</v>
      </c>
      <c r="G3787" s="59">
        <v>3695.76</v>
      </c>
      <c r="H3787" s="57">
        <v>444211251</v>
      </c>
      <c r="I3787" s="59">
        <v>0</v>
      </c>
      <c r="J3787" s="59">
        <v>0</v>
      </c>
      <c r="K3787" s="59">
        <v>0</v>
      </c>
      <c r="L3787" s="59">
        <v>-3.08</v>
      </c>
      <c r="M3787" s="59">
        <v>9846.09</v>
      </c>
      <c r="N3787" s="58" t="s">
        <v>2471</v>
      </c>
      <c r="O3787" s="14">
        <f t="shared" si="335"/>
        <v>45922.378668981481</v>
      </c>
      <c r="P3787" s="19">
        <f t="shared" si="336"/>
        <v>45922.587002314816</v>
      </c>
      <c r="Q3787" s="20" t="str">
        <f t="shared" si="337"/>
        <v>22/09/2025</v>
      </c>
      <c r="R3787" s="13" t="str">
        <f t="shared" si="338"/>
        <v>14</v>
      </c>
      <c r="S3787" s="13" t="str">
        <f t="shared" si="339"/>
        <v>Mon</v>
      </c>
    </row>
    <row r="3788" spans="1:19" x14ac:dyDescent="0.25">
      <c r="A3788" s="60">
        <v>45922.380428240744</v>
      </c>
      <c r="B3788" s="61">
        <v>445003426</v>
      </c>
      <c r="C3788" s="62" t="s">
        <v>36</v>
      </c>
      <c r="D3788" s="62" t="s">
        <v>37</v>
      </c>
      <c r="E3788" s="62" t="s">
        <v>46</v>
      </c>
      <c r="F3788" s="62" t="s">
        <v>119</v>
      </c>
      <c r="G3788" s="63">
        <v>3700.18</v>
      </c>
      <c r="H3788" s="61">
        <v>444212682</v>
      </c>
      <c r="I3788" s="63">
        <v>0</v>
      </c>
      <c r="J3788" s="63">
        <v>0</v>
      </c>
      <c r="K3788" s="63">
        <v>0</v>
      </c>
      <c r="L3788" s="63">
        <v>-3</v>
      </c>
      <c r="M3788" s="63">
        <v>9843.09</v>
      </c>
      <c r="N3788" s="62" t="s">
        <v>2472</v>
      </c>
      <c r="O3788" s="14">
        <f t="shared" si="335"/>
        <v>45922.380428240744</v>
      </c>
      <c r="P3788" s="19">
        <f t="shared" si="336"/>
        <v>45922.588761574079</v>
      </c>
      <c r="Q3788" s="20" t="str">
        <f t="shared" si="337"/>
        <v>22/09/2025</v>
      </c>
      <c r="R3788" s="13" t="str">
        <f t="shared" si="338"/>
        <v>14</v>
      </c>
      <c r="S3788" s="13" t="str">
        <f t="shared" si="339"/>
        <v>Mon</v>
      </c>
    </row>
    <row r="3789" spans="1:19" x14ac:dyDescent="0.25">
      <c r="A3789" s="56">
        <v>45922.381805555553</v>
      </c>
      <c r="B3789" s="57">
        <v>445004179</v>
      </c>
      <c r="C3789" s="58" t="s">
        <v>36</v>
      </c>
      <c r="D3789" s="58" t="s">
        <v>37</v>
      </c>
      <c r="E3789" s="58" t="s">
        <v>45</v>
      </c>
      <c r="F3789" s="58" t="s">
        <v>119</v>
      </c>
      <c r="G3789" s="59">
        <v>3699.93</v>
      </c>
      <c r="H3789" s="57">
        <v>444213422</v>
      </c>
      <c r="I3789" s="59">
        <v>0</v>
      </c>
      <c r="J3789" s="59">
        <v>0</v>
      </c>
      <c r="K3789" s="59">
        <v>0</v>
      </c>
      <c r="L3789" s="59">
        <v>0</v>
      </c>
      <c r="M3789" s="59">
        <v>9843.09</v>
      </c>
      <c r="N3789" s="58" t="s">
        <v>1384</v>
      </c>
      <c r="O3789" s="14">
        <f t="shared" si="335"/>
        <v>45922.381805555553</v>
      </c>
      <c r="P3789" s="19">
        <f t="shared" si="336"/>
        <v>45922.590138888889</v>
      </c>
      <c r="Q3789" s="20" t="str">
        <f t="shared" si="337"/>
        <v>22/09/2025</v>
      </c>
      <c r="R3789" s="13" t="str">
        <f t="shared" si="338"/>
        <v>14</v>
      </c>
      <c r="S3789" s="13" t="str">
        <f t="shared" si="339"/>
        <v>Mon</v>
      </c>
    </row>
    <row r="3790" spans="1:19" x14ac:dyDescent="0.25">
      <c r="A3790" s="60">
        <v>45922.381805555553</v>
      </c>
      <c r="B3790" s="61">
        <v>445004183</v>
      </c>
      <c r="C3790" s="62" t="s">
        <v>36</v>
      </c>
      <c r="D3790" s="62" t="s">
        <v>37</v>
      </c>
      <c r="E3790" s="62" t="s">
        <v>45</v>
      </c>
      <c r="F3790" s="62" t="s">
        <v>119</v>
      </c>
      <c r="G3790" s="63">
        <v>3699.86</v>
      </c>
      <c r="H3790" s="61">
        <v>444213426</v>
      </c>
      <c r="I3790" s="63">
        <v>0</v>
      </c>
      <c r="J3790" s="63">
        <v>0</v>
      </c>
      <c r="K3790" s="63">
        <v>0</v>
      </c>
      <c r="L3790" s="63">
        <v>0</v>
      </c>
      <c r="M3790" s="63">
        <v>9843.09</v>
      </c>
      <c r="N3790" s="62" t="s">
        <v>115</v>
      </c>
      <c r="O3790" s="14">
        <f t="shared" si="335"/>
        <v>45922.381805555553</v>
      </c>
      <c r="P3790" s="19">
        <f t="shared" si="336"/>
        <v>45922.590138888889</v>
      </c>
      <c r="Q3790" s="20" t="str">
        <f t="shared" si="337"/>
        <v>22/09/2025</v>
      </c>
      <c r="R3790" s="13" t="str">
        <f t="shared" si="338"/>
        <v>14</v>
      </c>
      <c r="S3790" s="13" t="str">
        <f t="shared" si="339"/>
        <v>Mon</v>
      </c>
    </row>
    <row r="3791" spans="1:19" x14ac:dyDescent="0.25">
      <c r="A3791" s="56">
        <v>45922.383090277777</v>
      </c>
      <c r="B3791" s="57">
        <v>445004784</v>
      </c>
      <c r="C3791" s="58" t="s">
        <v>36</v>
      </c>
      <c r="D3791" s="58" t="s">
        <v>38</v>
      </c>
      <c r="E3791" s="58" t="s">
        <v>46</v>
      </c>
      <c r="F3791" s="58" t="s">
        <v>119</v>
      </c>
      <c r="G3791" s="59">
        <v>3699.8</v>
      </c>
      <c r="H3791" s="57">
        <v>444214014</v>
      </c>
      <c r="I3791" s="59">
        <v>0</v>
      </c>
      <c r="J3791" s="59">
        <v>0</v>
      </c>
      <c r="K3791" s="59">
        <v>0</v>
      </c>
      <c r="L3791" s="59">
        <v>2.37</v>
      </c>
      <c r="M3791" s="59">
        <v>9845.4599999999991</v>
      </c>
      <c r="N3791" s="58" t="s">
        <v>2473</v>
      </c>
      <c r="O3791" s="14">
        <f t="shared" si="335"/>
        <v>45922.383090277777</v>
      </c>
      <c r="P3791" s="19">
        <f t="shared" si="336"/>
        <v>45922.591423611113</v>
      </c>
      <c r="Q3791" s="20" t="str">
        <f t="shared" si="337"/>
        <v>22/09/2025</v>
      </c>
      <c r="R3791" s="13" t="str">
        <f t="shared" si="338"/>
        <v>14</v>
      </c>
      <c r="S3791" s="13" t="str">
        <f t="shared" si="339"/>
        <v>Mon</v>
      </c>
    </row>
    <row r="3792" spans="1:19" x14ac:dyDescent="0.25">
      <c r="A3792" s="60">
        <v>45922.383194444446</v>
      </c>
      <c r="B3792" s="61">
        <v>445004925</v>
      </c>
      <c r="C3792" s="62" t="s">
        <v>36</v>
      </c>
      <c r="D3792" s="62" t="s">
        <v>37</v>
      </c>
      <c r="E3792" s="62" t="s">
        <v>45</v>
      </c>
      <c r="F3792" s="62" t="s">
        <v>119</v>
      </c>
      <c r="G3792" s="63">
        <v>3699.72</v>
      </c>
      <c r="H3792" s="61">
        <v>444214154</v>
      </c>
      <c r="I3792" s="63">
        <v>0</v>
      </c>
      <c r="J3792" s="63">
        <v>0</v>
      </c>
      <c r="K3792" s="63">
        <v>0</v>
      </c>
      <c r="L3792" s="63">
        <v>0</v>
      </c>
      <c r="M3792" s="63">
        <v>9845.4599999999991</v>
      </c>
      <c r="N3792" s="62" t="s">
        <v>1944</v>
      </c>
      <c r="O3792" s="14">
        <f t="shared" si="335"/>
        <v>45922.383194444446</v>
      </c>
      <c r="P3792" s="19">
        <f t="shared" si="336"/>
        <v>45922.591527777782</v>
      </c>
      <c r="Q3792" s="20" t="str">
        <f t="shared" si="337"/>
        <v>22/09/2025</v>
      </c>
      <c r="R3792" s="13" t="str">
        <f t="shared" si="338"/>
        <v>14</v>
      </c>
      <c r="S3792" s="13" t="str">
        <f t="shared" si="339"/>
        <v>Mon</v>
      </c>
    </row>
    <row r="3793" spans="1:19" x14ac:dyDescent="0.25">
      <c r="A3793" s="56">
        <v>45922.383194444446</v>
      </c>
      <c r="B3793" s="57">
        <v>445004928</v>
      </c>
      <c r="C3793" s="58" t="s">
        <v>36</v>
      </c>
      <c r="D3793" s="58" t="s">
        <v>37</v>
      </c>
      <c r="E3793" s="58" t="s">
        <v>45</v>
      </c>
      <c r="F3793" s="58" t="s">
        <v>119</v>
      </c>
      <c r="G3793" s="59">
        <v>3699.63</v>
      </c>
      <c r="H3793" s="57">
        <v>444214156</v>
      </c>
      <c r="I3793" s="59">
        <v>0</v>
      </c>
      <c r="J3793" s="59">
        <v>0</v>
      </c>
      <c r="K3793" s="59">
        <v>0</v>
      </c>
      <c r="L3793" s="59">
        <v>0</v>
      </c>
      <c r="M3793" s="59">
        <v>9845.4599999999991</v>
      </c>
      <c r="N3793" s="58" t="s">
        <v>52</v>
      </c>
      <c r="O3793" s="14">
        <f t="shared" si="335"/>
        <v>45922.383194444446</v>
      </c>
      <c r="P3793" s="19">
        <f t="shared" si="336"/>
        <v>45922.591527777782</v>
      </c>
      <c r="Q3793" s="20" t="str">
        <f t="shared" si="337"/>
        <v>22/09/2025</v>
      </c>
      <c r="R3793" s="13" t="str">
        <f t="shared" si="338"/>
        <v>14</v>
      </c>
      <c r="S3793" s="13" t="str">
        <f t="shared" si="339"/>
        <v>Mon</v>
      </c>
    </row>
    <row r="3794" spans="1:19" x14ac:dyDescent="0.25">
      <c r="A3794" s="60">
        <v>45922.383194444446</v>
      </c>
      <c r="B3794" s="61">
        <v>445004931</v>
      </c>
      <c r="C3794" s="62" t="s">
        <v>36</v>
      </c>
      <c r="D3794" s="62" t="s">
        <v>37</v>
      </c>
      <c r="E3794" s="62" t="s">
        <v>45</v>
      </c>
      <c r="F3794" s="62" t="s">
        <v>119</v>
      </c>
      <c r="G3794" s="63">
        <v>3699.6</v>
      </c>
      <c r="H3794" s="61">
        <v>444214159</v>
      </c>
      <c r="I3794" s="63">
        <v>0</v>
      </c>
      <c r="J3794" s="63">
        <v>0</v>
      </c>
      <c r="K3794" s="63">
        <v>0</v>
      </c>
      <c r="L3794" s="63">
        <v>0</v>
      </c>
      <c r="M3794" s="63">
        <v>9845.4599999999991</v>
      </c>
      <c r="N3794" s="62" t="s">
        <v>48</v>
      </c>
      <c r="O3794" s="14">
        <f t="shared" si="335"/>
        <v>45922.383194444446</v>
      </c>
      <c r="P3794" s="19">
        <f t="shared" si="336"/>
        <v>45922.591527777782</v>
      </c>
      <c r="Q3794" s="20" t="str">
        <f t="shared" si="337"/>
        <v>22/09/2025</v>
      </c>
      <c r="R3794" s="13" t="str">
        <f t="shared" si="338"/>
        <v>14</v>
      </c>
      <c r="S3794" s="13" t="str">
        <f t="shared" si="339"/>
        <v>Mon</v>
      </c>
    </row>
    <row r="3795" spans="1:19" x14ac:dyDescent="0.25">
      <c r="A3795" s="56">
        <v>45922.383206018516</v>
      </c>
      <c r="B3795" s="57">
        <v>445004933</v>
      </c>
      <c r="C3795" s="58" t="s">
        <v>36</v>
      </c>
      <c r="D3795" s="58" t="s">
        <v>37</v>
      </c>
      <c r="E3795" s="58" t="s">
        <v>45</v>
      </c>
      <c r="F3795" s="58" t="s">
        <v>119</v>
      </c>
      <c r="G3795" s="59">
        <v>3699.64</v>
      </c>
      <c r="H3795" s="57">
        <v>444214161</v>
      </c>
      <c r="I3795" s="59">
        <v>0</v>
      </c>
      <c r="J3795" s="59">
        <v>0</v>
      </c>
      <c r="K3795" s="59">
        <v>0</v>
      </c>
      <c r="L3795" s="59">
        <v>0</v>
      </c>
      <c r="M3795" s="59">
        <v>9845.4599999999991</v>
      </c>
      <c r="N3795" s="58" t="s">
        <v>113</v>
      </c>
      <c r="O3795" s="14">
        <f t="shared" si="335"/>
        <v>45922.383206018516</v>
      </c>
      <c r="P3795" s="19">
        <f t="shared" si="336"/>
        <v>45922.591539351852</v>
      </c>
      <c r="Q3795" s="20" t="str">
        <f t="shared" si="337"/>
        <v>22/09/2025</v>
      </c>
      <c r="R3795" s="13" t="str">
        <f t="shared" si="338"/>
        <v>14</v>
      </c>
      <c r="S3795" s="13" t="str">
        <f t="shared" si="339"/>
        <v>Mon</v>
      </c>
    </row>
    <row r="3796" spans="1:19" x14ac:dyDescent="0.25">
      <c r="A3796" s="60">
        <v>45922.383206018516</v>
      </c>
      <c r="B3796" s="61">
        <v>445004936</v>
      </c>
      <c r="C3796" s="62" t="s">
        <v>36</v>
      </c>
      <c r="D3796" s="62" t="s">
        <v>37</v>
      </c>
      <c r="E3796" s="62" t="s">
        <v>45</v>
      </c>
      <c r="F3796" s="62" t="s">
        <v>119</v>
      </c>
      <c r="G3796" s="63">
        <v>3699.66</v>
      </c>
      <c r="H3796" s="61">
        <v>444214164</v>
      </c>
      <c r="I3796" s="63">
        <v>0</v>
      </c>
      <c r="J3796" s="63">
        <v>0</v>
      </c>
      <c r="K3796" s="63">
        <v>0</v>
      </c>
      <c r="L3796" s="63">
        <v>0</v>
      </c>
      <c r="M3796" s="63">
        <v>9845.4599999999991</v>
      </c>
      <c r="N3796" s="62" t="s">
        <v>1971</v>
      </c>
      <c r="O3796" s="14">
        <f t="shared" si="335"/>
        <v>45922.383206018516</v>
      </c>
      <c r="P3796" s="19">
        <f t="shared" si="336"/>
        <v>45922.591539351852</v>
      </c>
      <c r="Q3796" s="20" t="str">
        <f t="shared" si="337"/>
        <v>22/09/2025</v>
      </c>
      <c r="R3796" s="13" t="str">
        <f t="shared" si="338"/>
        <v>14</v>
      </c>
      <c r="S3796" s="13" t="str">
        <f t="shared" si="339"/>
        <v>Mon</v>
      </c>
    </row>
    <row r="3797" spans="1:19" x14ac:dyDescent="0.25">
      <c r="A3797" s="56">
        <v>45922.383206018516</v>
      </c>
      <c r="B3797" s="57">
        <v>445004938</v>
      </c>
      <c r="C3797" s="58" t="s">
        <v>36</v>
      </c>
      <c r="D3797" s="58" t="s">
        <v>37</v>
      </c>
      <c r="E3797" s="58" t="s">
        <v>45</v>
      </c>
      <c r="F3797" s="58" t="s">
        <v>119</v>
      </c>
      <c r="G3797" s="59">
        <v>3699.65</v>
      </c>
      <c r="H3797" s="57">
        <v>444214166</v>
      </c>
      <c r="I3797" s="59">
        <v>0</v>
      </c>
      <c r="J3797" s="59">
        <v>0</v>
      </c>
      <c r="K3797" s="59">
        <v>0</v>
      </c>
      <c r="L3797" s="59">
        <v>0</v>
      </c>
      <c r="M3797" s="59">
        <v>9845.4599999999991</v>
      </c>
      <c r="N3797" s="58" t="s">
        <v>2056</v>
      </c>
      <c r="O3797" s="14">
        <f t="shared" si="335"/>
        <v>45922.383206018516</v>
      </c>
      <c r="P3797" s="19">
        <f t="shared" si="336"/>
        <v>45922.591539351852</v>
      </c>
      <c r="Q3797" s="20" t="str">
        <f t="shared" si="337"/>
        <v>22/09/2025</v>
      </c>
      <c r="R3797" s="13" t="str">
        <f t="shared" si="338"/>
        <v>14</v>
      </c>
      <c r="S3797" s="13" t="str">
        <f t="shared" si="339"/>
        <v>Mon</v>
      </c>
    </row>
    <row r="3798" spans="1:19" x14ac:dyDescent="0.25">
      <c r="A3798" s="60">
        <v>45922.383206018516</v>
      </c>
      <c r="B3798" s="61">
        <v>445004940</v>
      </c>
      <c r="C3798" s="62" t="s">
        <v>36</v>
      </c>
      <c r="D3798" s="62" t="s">
        <v>37</v>
      </c>
      <c r="E3798" s="62" t="s">
        <v>45</v>
      </c>
      <c r="F3798" s="62" t="s">
        <v>119</v>
      </c>
      <c r="G3798" s="63">
        <v>3699.65</v>
      </c>
      <c r="H3798" s="61">
        <v>444214169</v>
      </c>
      <c r="I3798" s="63">
        <v>0</v>
      </c>
      <c r="J3798" s="63">
        <v>0</v>
      </c>
      <c r="K3798" s="63">
        <v>0</v>
      </c>
      <c r="L3798" s="63">
        <v>0</v>
      </c>
      <c r="M3798" s="63">
        <v>9845.4599999999991</v>
      </c>
      <c r="N3798" s="62" t="s">
        <v>77</v>
      </c>
      <c r="O3798" s="14">
        <f t="shared" si="335"/>
        <v>45922.383206018516</v>
      </c>
      <c r="P3798" s="19">
        <f t="shared" si="336"/>
        <v>45922.591539351852</v>
      </c>
      <c r="Q3798" s="20" t="str">
        <f t="shared" si="337"/>
        <v>22/09/2025</v>
      </c>
      <c r="R3798" s="13" t="str">
        <f t="shared" si="338"/>
        <v>14</v>
      </c>
      <c r="S3798" s="13" t="str">
        <f t="shared" si="339"/>
        <v>Mon</v>
      </c>
    </row>
    <row r="3799" spans="1:19" x14ac:dyDescent="0.25">
      <c r="A3799" s="56">
        <v>45922.383217592593</v>
      </c>
      <c r="B3799" s="57">
        <v>445004942</v>
      </c>
      <c r="C3799" s="58" t="s">
        <v>36</v>
      </c>
      <c r="D3799" s="58" t="s">
        <v>37</v>
      </c>
      <c r="E3799" s="58" t="s">
        <v>45</v>
      </c>
      <c r="F3799" s="58" t="s">
        <v>119</v>
      </c>
      <c r="G3799" s="59">
        <v>3699.65</v>
      </c>
      <c r="H3799" s="57">
        <v>444214172</v>
      </c>
      <c r="I3799" s="59">
        <v>0</v>
      </c>
      <c r="J3799" s="59">
        <v>0</v>
      </c>
      <c r="K3799" s="59">
        <v>0</v>
      </c>
      <c r="L3799" s="59">
        <v>0</v>
      </c>
      <c r="M3799" s="59">
        <v>9845.4599999999991</v>
      </c>
      <c r="N3799" s="58" t="s">
        <v>2055</v>
      </c>
      <c r="O3799" s="14">
        <f t="shared" si="335"/>
        <v>45922.383217592593</v>
      </c>
      <c r="P3799" s="19">
        <f t="shared" si="336"/>
        <v>45922.591550925928</v>
      </c>
      <c r="Q3799" s="20" t="str">
        <f t="shared" si="337"/>
        <v>22/09/2025</v>
      </c>
      <c r="R3799" s="13" t="str">
        <f t="shared" si="338"/>
        <v>14</v>
      </c>
      <c r="S3799" s="13" t="str">
        <f t="shared" si="339"/>
        <v>Mon</v>
      </c>
    </row>
    <row r="3800" spans="1:19" x14ac:dyDescent="0.25">
      <c r="A3800" s="60">
        <v>45922.383217592593</v>
      </c>
      <c r="B3800" s="61">
        <v>445004945</v>
      </c>
      <c r="C3800" s="62" t="s">
        <v>36</v>
      </c>
      <c r="D3800" s="62" t="s">
        <v>37</v>
      </c>
      <c r="E3800" s="62" t="s">
        <v>45</v>
      </c>
      <c r="F3800" s="62" t="s">
        <v>119</v>
      </c>
      <c r="G3800" s="63">
        <v>3699.66</v>
      </c>
      <c r="H3800" s="61">
        <v>444214175</v>
      </c>
      <c r="I3800" s="63">
        <v>0</v>
      </c>
      <c r="J3800" s="63">
        <v>0</v>
      </c>
      <c r="K3800" s="63">
        <v>0</v>
      </c>
      <c r="L3800" s="63">
        <v>0</v>
      </c>
      <c r="M3800" s="63">
        <v>9845.4599999999991</v>
      </c>
      <c r="N3800" s="62" t="s">
        <v>107</v>
      </c>
      <c r="O3800" s="14">
        <f t="shared" si="335"/>
        <v>45922.383217592593</v>
      </c>
      <c r="P3800" s="19">
        <f t="shared" si="336"/>
        <v>45922.591550925928</v>
      </c>
      <c r="Q3800" s="20" t="str">
        <f t="shared" si="337"/>
        <v>22/09/2025</v>
      </c>
      <c r="R3800" s="13" t="str">
        <f t="shared" si="338"/>
        <v>14</v>
      </c>
      <c r="S3800" s="13" t="str">
        <f t="shared" si="339"/>
        <v>Mon</v>
      </c>
    </row>
    <row r="3801" spans="1:19" x14ac:dyDescent="0.25">
      <c r="A3801" s="56">
        <v>45922.383217592593</v>
      </c>
      <c r="B3801" s="57">
        <v>445004947</v>
      </c>
      <c r="C3801" s="58" t="s">
        <v>36</v>
      </c>
      <c r="D3801" s="58" t="s">
        <v>37</v>
      </c>
      <c r="E3801" s="58" t="s">
        <v>45</v>
      </c>
      <c r="F3801" s="58" t="s">
        <v>119</v>
      </c>
      <c r="G3801" s="59">
        <v>3699.65</v>
      </c>
      <c r="H3801" s="57">
        <v>444214177</v>
      </c>
      <c r="I3801" s="59">
        <v>0</v>
      </c>
      <c r="J3801" s="59">
        <v>0</v>
      </c>
      <c r="K3801" s="59">
        <v>0</v>
      </c>
      <c r="L3801" s="59">
        <v>0</v>
      </c>
      <c r="M3801" s="59">
        <v>9845.4599999999991</v>
      </c>
      <c r="N3801" s="58" t="s">
        <v>108</v>
      </c>
      <c r="O3801" s="14">
        <f t="shared" si="335"/>
        <v>45922.383217592593</v>
      </c>
      <c r="P3801" s="19">
        <f t="shared" si="336"/>
        <v>45922.591550925928</v>
      </c>
      <c r="Q3801" s="20" t="str">
        <f t="shared" si="337"/>
        <v>22/09/2025</v>
      </c>
      <c r="R3801" s="13" t="str">
        <f t="shared" si="338"/>
        <v>14</v>
      </c>
      <c r="S3801" s="13" t="str">
        <f t="shared" si="339"/>
        <v>Mon</v>
      </c>
    </row>
    <row r="3802" spans="1:19" x14ac:dyDescent="0.25">
      <c r="A3802" s="60">
        <v>45922.383217592593</v>
      </c>
      <c r="B3802" s="61">
        <v>445004949</v>
      </c>
      <c r="C3802" s="62" t="s">
        <v>36</v>
      </c>
      <c r="D3802" s="62" t="s">
        <v>37</v>
      </c>
      <c r="E3802" s="62" t="s">
        <v>45</v>
      </c>
      <c r="F3802" s="62" t="s">
        <v>119</v>
      </c>
      <c r="G3802" s="63">
        <v>3699.63</v>
      </c>
      <c r="H3802" s="61">
        <v>444214179</v>
      </c>
      <c r="I3802" s="63">
        <v>0</v>
      </c>
      <c r="J3802" s="63">
        <v>0</v>
      </c>
      <c r="K3802" s="63">
        <v>0</v>
      </c>
      <c r="L3802" s="63">
        <v>0</v>
      </c>
      <c r="M3802" s="63">
        <v>9845.4599999999991</v>
      </c>
      <c r="N3802" s="62" t="s">
        <v>47</v>
      </c>
      <c r="O3802" s="14">
        <f t="shared" si="335"/>
        <v>45922.383217592593</v>
      </c>
      <c r="P3802" s="19">
        <f t="shared" si="336"/>
        <v>45922.591550925928</v>
      </c>
      <c r="Q3802" s="20" t="str">
        <f t="shared" si="337"/>
        <v>22/09/2025</v>
      </c>
      <c r="R3802" s="13" t="str">
        <f t="shared" si="338"/>
        <v>14</v>
      </c>
      <c r="S3802" s="13" t="str">
        <f t="shared" si="339"/>
        <v>Mon</v>
      </c>
    </row>
    <row r="3803" spans="1:19" x14ac:dyDescent="0.25">
      <c r="A3803" s="56">
        <v>45922.383310185185</v>
      </c>
      <c r="B3803" s="57">
        <v>445004967</v>
      </c>
      <c r="C3803" s="58" t="s">
        <v>36</v>
      </c>
      <c r="D3803" s="58" t="s">
        <v>37</v>
      </c>
      <c r="E3803" s="58" t="s">
        <v>45</v>
      </c>
      <c r="F3803" s="58" t="s">
        <v>119</v>
      </c>
      <c r="G3803" s="59">
        <v>3699.87</v>
      </c>
      <c r="H3803" s="57">
        <v>444214197</v>
      </c>
      <c r="I3803" s="59">
        <v>0</v>
      </c>
      <c r="J3803" s="59">
        <v>0</v>
      </c>
      <c r="K3803" s="59">
        <v>0</v>
      </c>
      <c r="L3803" s="59">
        <v>0</v>
      </c>
      <c r="M3803" s="59">
        <v>9845.4599999999991</v>
      </c>
      <c r="N3803" s="58" t="s">
        <v>118</v>
      </c>
      <c r="O3803" s="14">
        <f t="shared" si="335"/>
        <v>45922.383310185185</v>
      </c>
      <c r="P3803" s="19">
        <f t="shared" si="336"/>
        <v>45922.591643518521</v>
      </c>
      <c r="Q3803" s="20" t="str">
        <f t="shared" si="337"/>
        <v>22/09/2025</v>
      </c>
      <c r="R3803" s="13" t="str">
        <f t="shared" si="338"/>
        <v>14</v>
      </c>
      <c r="S3803" s="13" t="str">
        <f t="shared" si="339"/>
        <v>Mon</v>
      </c>
    </row>
    <row r="3804" spans="1:19" x14ac:dyDescent="0.25">
      <c r="A3804" s="60">
        <v>45922.389155092591</v>
      </c>
      <c r="B3804" s="61">
        <v>445008174</v>
      </c>
      <c r="C3804" s="62" t="s">
        <v>36</v>
      </c>
      <c r="D3804" s="62" t="s">
        <v>38</v>
      </c>
      <c r="E3804" s="62" t="s">
        <v>46</v>
      </c>
      <c r="F3804" s="62" t="s">
        <v>119</v>
      </c>
      <c r="G3804" s="63">
        <v>3701.23</v>
      </c>
      <c r="H3804" s="61">
        <v>444217597</v>
      </c>
      <c r="I3804" s="63">
        <v>0</v>
      </c>
      <c r="J3804" s="63">
        <v>0</v>
      </c>
      <c r="K3804" s="63">
        <v>0</v>
      </c>
      <c r="L3804" s="63">
        <v>1.57</v>
      </c>
      <c r="M3804" s="63">
        <v>9847.0300000000007</v>
      </c>
      <c r="N3804" s="62" t="s">
        <v>2474</v>
      </c>
      <c r="O3804" s="14">
        <f t="shared" si="335"/>
        <v>45922.389155092591</v>
      </c>
      <c r="P3804" s="19">
        <f t="shared" si="336"/>
        <v>45922.597488425927</v>
      </c>
      <c r="Q3804" s="20" t="str">
        <f t="shared" si="337"/>
        <v>22/09/2025</v>
      </c>
      <c r="R3804" s="13" t="str">
        <f t="shared" si="338"/>
        <v>14</v>
      </c>
      <c r="S3804" s="13" t="str">
        <f t="shared" si="339"/>
        <v>Mon</v>
      </c>
    </row>
    <row r="3805" spans="1:19" x14ac:dyDescent="0.25">
      <c r="A3805" s="56">
        <v>45922.389155092591</v>
      </c>
      <c r="B3805" s="57">
        <v>445008175</v>
      </c>
      <c r="C3805" s="58" t="s">
        <v>36</v>
      </c>
      <c r="D3805" s="58" t="s">
        <v>38</v>
      </c>
      <c r="E3805" s="58" t="s">
        <v>46</v>
      </c>
      <c r="F3805" s="58" t="s">
        <v>119</v>
      </c>
      <c r="G3805" s="59">
        <v>3701.23</v>
      </c>
      <c r="H3805" s="57">
        <v>444217598</v>
      </c>
      <c r="I3805" s="59">
        <v>0</v>
      </c>
      <c r="J3805" s="59">
        <v>0</v>
      </c>
      <c r="K3805" s="59">
        <v>0</v>
      </c>
      <c r="L3805" s="59">
        <v>1.58</v>
      </c>
      <c r="M3805" s="59">
        <v>9848.61</v>
      </c>
      <c r="N3805" s="58" t="s">
        <v>2474</v>
      </c>
      <c r="O3805" s="14">
        <f t="shared" si="335"/>
        <v>45922.389155092591</v>
      </c>
      <c r="P3805" s="19">
        <f t="shared" si="336"/>
        <v>45922.597488425927</v>
      </c>
      <c r="Q3805" s="20" t="str">
        <f t="shared" si="337"/>
        <v>22/09/2025</v>
      </c>
      <c r="R3805" s="13" t="str">
        <f t="shared" si="338"/>
        <v>14</v>
      </c>
      <c r="S3805" s="13" t="str">
        <f t="shared" si="339"/>
        <v>Mon</v>
      </c>
    </row>
    <row r="3806" spans="1:19" x14ac:dyDescent="0.25">
      <c r="A3806" s="60">
        <v>45922.389155092591</v>
      </c>
      <c r="B3806" s="61">
        <v>445008176</v>
      </c>
      <c r="C3806" s="62" t="s">
        <v>36</v>
      </c>
      <c r="D3806" s="62" t="s">
        <v>38</v>
      </c>
      <c r="E3806" s="62" t="s">
        <v>46</v>
      </c>
      <c r="F3806" s="62" t="s">
        <v>119</v>
      </c>
      <c r="G3806" s="63">
        <v>3701.23</v>
      </c>
      <c r="H3806" s="61">
        <v>444217599</v>
      </c>
      <c r="I3806" s="63">
        <v>0</v>
      </c>
      <c r="J3806" s="63">
        <v>0</v>
      </c>
      <c r="K3806" s="63">
        <v>0</v>
      </c>
      <c r="L3806" s="63">
        <v>1.58</v>
      </c>
      <c r="M3806" s="63">
        <v>9850.19</v>
      </c>
      <c r="N3806" s="62" t="s">
        <v>2474</v>
      </c>
      <c r="O3806" s="14">
        <f t="shared" si="335"/>
        <v>45922.389155092591</v>
      </c>
      <c r="P3806" s="19">
        <f t="shared" si="336"/>
        <v>45922.597488425927</v>
      </c>
      <c r="Q3806" s="20" t="str">
        <f t="shared" si="337"/>
        <v>22/09/2025</v>
      </c>
      <c r="R3806" s="13" t="str">
        <f t="shared" si="338"/>
        <v>14</v>
      </c>
      <c r="S3806" s="13" t="str">
        <f t="shared" si="339"/>
        <v>Mon</v>
      </c>
    </row>
    <row r="3807" spans="1:19" x14ac:dyDescent="0.25">
      <c r="A3807" s="56">
        <v>45922.389155092591</v>
      </c>
      <c r="B3807" s="57">
        <v>445008177</v>
      </c>
      <c r="C3807" s="58" t="s">
        <v>36</v>
      </c>
      <c r="D3807" s="58" t="s">
        <v>38</v>
      </c>
      <c r="E3807" s="58" t="s">
        <v>46</v>
      </c>
      <c r="F3807" s="58" t="s">
        <v>119</v>
      </c>
      <c r="G3807" s="59">
        <v>3701.23</v>
      </c>
      <c r="H3807" s="57">
        <v>444217600</v>
      </c>
      <c r="I3807" s="59">
        <v>0</v>
      </c>
      <c r="J3807" s="59">
        <v>0</v>
      </c>
      <c r="K3807" s="59">
        <v>0</v>
      </c>
      <c r="L3807" s="59">
        <v>1.57</v>
      </c>
      <c r="M3807" s="59">
        <v>9851.76</v>
      </c>
      <c r="N3807" s="58" t="s">
        <v>2474</v>
      </c>
      <c r="O3807" s="14">
        <f t="shared" si="335"/>
        <v>45922.389155092591</v>
      </c>
      <c r="P3807" s="19">
        <f t="shared" si="336"/>
        <v>45922.597488425927</v>
      </c>
      <c r="Q3807" s="20" t="str">
        <f t="shared" si="337"/>
        <v>22/09/2025</v>
      </c>
      <c r="R3807" s="13" t="str">
        <f t="shared" si="338"/>
        <v>14</v>
      </c>
      <c r="S3807" s="13" t="str">
        <f t="shared" si="339"/>
        <v>Mon</v>
      </c>
    </row>
    <row r="3808" spans="1:19" x14ac:dyDescent="0.25">
      <c r="A3808" s="60">
        <v>45922.389155092591</v>
      </c>
      <c r="B3808" s="61">
        <v>445008178</v>
      </c>
      <c r="C3808" s="62" t="s">
        <v>36</v>
      </c>
      <c r="D3808" s="62" t="s">
        <v>38</v>
      </c>
      <c r="E3808" s="62" t="s">
        <v>46</v>
      </c>
      <c r="F3808" s="62" t="s">
        <v>119</v>
      </c>
      <c r="G3808" s="63">
        <v>3701.23</v>
      </c>
      <c r="H3808" s="61">
        <v>444217601</v>
      </c>
      <c r="I3808" s="63">
        <v>0</v>
      </c>
      <c r="J3808" s="63">
        <v>0</v>
      </c>
      <c r="K3808" s="63">
        <v>0</v>
      </c>
      <c r="L3808" s="63">
        <v>1.58</v>
      </c>
      <c r="M3808" s="63">
        <v>9853.34</v>
      </c>
      <c r="N3808" s="62" t="s">
        <v>2474</v>
      </c>
      <c r="O3808" s="14">
        <f t="shared" si="335"/>
        <v>45922.389155092591</v>
      </c>
      <c r="P3808" s="19">
        <f t="shared" si="336"/>
        <v>45922.597488425927</v>
      </c>
      <c r="Q3808" s="20" t="str">
        <f t="shared" si="337"/>
        <v>22/09/2025</v>
      </c>
      <c r="R3808" s="13" t="str">
        <f t="shared" si="338"/>
        <v>14</v>
      </c>
      <c r="S3808" s="13" t="str">
        <f t="shared" si="339"/>
        <v>Mon</v>
      </c>
    </row>
    <row r="3809" spans="1:19" x14ac:dyDescent="0.25">
      <c r="A3809" s="56">
        <v>45922.389606481483</v>
      </c>
      <c r="B3809" s="57">
        <v>445008811</v>
      </c>
      <c r="C3809" s="58" t="s">
        <v>36</v>
      </c>
      <c r="D3809" s="58" t="s">
        <v>38</v>
      </c>
      <c r="E3809" s="58" t="s">
        <v>46</v>
      </c>
      <c r="F3809" s="58" t="s">
        <v>119</v>
      </c>
      <c r="G3809" s="59">
        <v>3701.93</v>
      </c>
      <c r="H3809" s="57">
        <v>444218235</v>
      </c>
      <c r="I3809" s="59">
        <v>0</v>
      </c>
      <c r="J3809" s="59">
        <v>0</v>
      </c>
      <c r="K3809" s="59">
        <v>0</v>
      </c>
      <c r="L3809" s="59">
        <v>3.54</v>
      </c>
      <c r="M3809" s="59">
        <v>9856.8799999999992</v>
      </c>
      <c r="N3809" s="58" t="s">
        <v>2475</v>
      </c>
      <c r="O3809" s="14">
        <f t="shared" si="335"/>
        <v>45922.389606481483</v>
      </c>
      <c r="P3809" s="19">
        <f t="shared" si="336"/>
        <v>45922.597939814819</v>
      </c>
      <c r="Q3809" s="20" t="str">
        <f t="shared" si="337"/>
        <v>22/09/2025</v>
      </c>
      <c r="R3809" s="13" t="str">
        <f t="shared" si="338"/>
        <v>14</v>
      </c>
      <c r="S3809" s="13" t="str">
        <f t="shared" si="339"/>
        <v>Mon</v>
      </c>
    </row>
    <row r="3810" spans="1:19" x14ac:dyDescent="0.25">
      <c r="A3810" s="60">
        <v>45922.389606481483</v>
      </c>
      <c r="B3810" s="61">
        <v>445008813</v>
      </c>
      <c r="C3810" s="62" t="s">
        <v>36</v>
      </c>
      <c r="D3810" s="62" t="s">
        <v>38</v>
      </c>
      <c r="E3810" s="62" t="s">
        <v>46</v>
      </c>
      <c r="F3810" s="62" t="s">
        <v>119</v>
      </c>
      <c r="G3810" s="63">
        <v>3701.93</v>
      </c>
      <c r="H3810" s="61">
        <v>444218236</v>
      </c>
      <c r="I3810" s="63">
        <v>0</v>
      </c>
      <c r="J3810" s="63">
        <v>0</v>
      </c>
      <c r="K3810" s="63">
        <v>0</v>
      </c>
      <c r="L3810" s="63">
        <v>3.54</v>
      </c>
      <c r="M3810" s="63">
        <v>9860.42</v>
      </c>
      <c r="N3810" s="62" t="s">
        <v>2475</v>
      </c>
      <c r="O3810" s="14">
        <f t="shared" si="335"/>
        <v>45922.389606481483</v>
      </c>
      <c r="P3810" s="19">
        <f t="shared" si="336"/>
        <v>45922.597939814819</v>
      </c>
      <c r="Q3810" s="20" t="str">
        <f t="shared" si="337"/>
        <v>22/09/2025</v>
      </c>
      <c r="R3810" s="13" t="str">
        <f t="shared" si="338"/>
        <v>14</v>
      </c>
      <c r="S3810" s="13" t="str">
        <f t="shared" si="339"/>
        <v>Mon</v>
      </c>
    </row>
    <row r="3811" spans="1:19" x14ac:dyDescent="0.25">
      <c r="A3811" s="56">
        <v>45922.389606481483</v>
      </c>
      <c r="B3811" s="57">
        <v>445008815</v>
      </c>
      <c r="C3811" s="58" t="s">
        <v>36</v>
      </c>
      <c r="D3811" s="58" t="s">
        <v>38</v>
      </c>
      <c r="E3811" s="58" t="s">
        <v>46</v>
      </c>
      <c r="F3811" s="58" t="s">
        <v>119</v>
      </c>
      <c r="G3811" s="59">
        <v>3701.93</v>
      </c>
      <c r="H3811" s="57">
        <v>444218237</v>
      </c>
      <c r="I3811" s="59">
        <v>0</v>
      </c>
      <c r="J3811" s="59">
        <v>0</v>
      </c>
      <c r="K3811" s="59">
        <v>0</v>
      </c>
      <c r="L3811" s="59">
        <v>2.21</v>
      </c>
      <c r="M3811" s="59">
        <v>9862.6299999999992</v>
      </c>
      <c r="N3811" s="58" t="s">
        <v>2476</v>
      </c>
      <c r="O3811" s="14">
        <f t="shared" si="335"/>
        <v>45922.389606481483</v>
      </c>
      <c r="P3811" s="19">
        <f t="shared" si="336"/>
        <v>45922.597939814819</v>
      </c>
      <c r="Q3811" s="20" t="str">
        <f t="shared" si="337"/>
        <v>22/09/2025</v>
      </c>
      <c r="R3811" s="13" t="str">
        <f t="shared" si="338"/>
        <v>14</v>
      </c>
      <c r="S3811" s="13" t="str">
        <f t="shared" si="339"/>
        <v>Mon</v>
      </c>
    </row>
    <row r="3812" spans="1:19" x14ac:dyDescent="0.25">
      <c r="A3812" s="60">
        <v>45922.391689814816</v>
      </c>
      <c r="B3812" s="61">
        <v>445010387</v>
      </c>
      <c r="C3812" s="62" t="s">
        <v>36</v>
      </c>
      <c r="D3812" s="62" t="s">
        <v>38</v>
      </c>
      <c r="E3812" s="62" t="s">
        <v>46</v>
      </c>
      <c r="F3812" s="62" t="s">
        <v>119</v>
      </c>
      <c r="G3812" s="63">
        <v>3701.72</v>
      </c>
      <c r="H3812" s="61">
        <v>444219782</v>
      </c>
      <c r="I3812" s="63">
        <v>0</v>
      </c>
      <c r="J3812" s="63">
        <v>0</v>
      </c>
      <c r="K3812" s="63">
        <v>0</v>
      </c>
      <c r="L3812" s="63">
        <v>1.79</v>
      </c>
      <c r="M3812" s="63">
        <v>9864.42</v>
      </c>
      <c r="N3812" s="62" t="s">
        <v>2477</v>
      </c>
      <c r="O3812" s="14">
        <f t="shared" si="335"/>
        <v>45922.391689814816</v>
      </c>
      <c r="P3812" s="19">
        <f t="shared" si="336"/>
        <v>45922.600023148152</v>
      </c>
      <c r="Q3812" s="20" t="str">
        <f t="shared" si="337"/>
        <v>22/09/2025</v>
      </c>
      <c r="R3812" s="13" t="str">
        <f t="shared" si="338"/>
        <v>14</v>
      </c>
      <c r="S3812" s="13" t="str">
        <f t="shared" si="339"/>
        <v>Mon</v>
      </c>
    </row>
    <row r="3813" spans="1:19" x14ac:dyDescent="0.25">
      <c r="A3813" s="56">
        <v>45922.391689814816</v>
      </c>
      <c r="B3813" s="57">
        <v>445010388</v>
      </c>
      <c r="C3813" s="58" t="s">
        <v>36</v>
      </c>
      <c r="D3813" s="58" t="s">
        <v>38</v>
      </c>
      <c r="E3813" s="58" t="s">
        <v>46</v>
      </c>
      <c r="F3813" s="58" t="s">
        <v>119</v>
      </c>
      <c r="G3813" s="59">
        <v>3701.72</v>
      </c>
      <c r="H3813" s="57">
        <v>444219783</v>
      </c>
      <c r="I3813" s="59">
        <v>0</v>
      </c>
      <c r="J3813" s="59">
        <v>0</v>
      </c>
      <c r="K3813" s="59">
        <v>0</v>
      </c>
      <c r="L3813" s="59">
        <v>1.86</v>
      </c>
      <c r="M3813" s="59">
        <v>9866.2800000000007</v>
      </c>
      <c r="N3813" s="58" t="s">
        <v>2477</v>
      </c>
      <c r="O3813" s="14">
        <f t="shared" si="335"/>
        <v>45922.391689814816</v>
      </c>
      <c r="P3813" s="19">
        <f t="shared" si="336"/>
        <v>45922.600023148152</v>
      </c>
      <c r="Q3813" s="20" t="str">
        <f t="shared" si="337"/>
        <v>22/09/2025</v>
      </c>
      <c r="R3813" s="13" t="str">
        <f t="shared" si="338"/>
        <v>14</v>
      </c>
      <c r="S3813" s="13" t="str">
        <f t="shared" si="339"/>
        <v>Mon</v>
      </c>
    </row>
    <row r="3814" spans="1:19" x14ac:dyDescent="0.25">
      <c r="A3814" s="60">
        <v>45922.391759259262</v>
      </c>
      <c r="B3814" s="61">
        <v>445010412</v>
      </c>
      <c r="C3814" s="62" t="s">
        <v>36</v>
      </c>
      <c r="D3814" s="62" t="s">
        <v>37</v>
      </c>
      <c r="E3814" s="62" t="s">
        <v>45</v>
      </c>
      <c r="F3814" s="62" t="s">
        <v>119</v>
      </c>
      <c r="G3814" s="63">
        <v>3702.35</v>
      </c>
      <c r="H3814" s="61">
        <v>444219802</v>
      </c>
      <c r="I3814" s="63">
        <v>0</v>
      </c>
      <c r="J3814" s="63">
        <v>0</v>
      </c>
      <c r="K3814" s="63">
        <v>0</v>
      </c>
      <c r="L3814" s="63">
        <v>0</v>
      </c>
      <c r="M3814" s="63">
        <v>9866.2800000000007</v>
      </c>
      <c r="N3814" s="62" t="s">
        <v>115</v>
      </c>
      <c r="O3814" s="14">
        <f t="shared" si="335"/>
        <v>45922.391759259262</v>
      </c>
      <c r="P3814" s="19">
        <f t="shared" si="336"/>
        <v>45922.600092592598</v>
      </c>
      <c r="Q3814" s="20" t="str">
        <f t="shared" si="337"/>
        <v>22/09/2025</v>
      </c>
      <c r="R3814" s="13" t="str">
        <f t="shared" si="338"/>
        <v>14</v>
      </c>
      <c r="S3814" s="13" t="str">
        <f t="shared" si="339"/>
        <v>Mon</v>
      </c>
    </row>
    <row r="3815" spans="1:19" x14ac:dyDescent="0.25">
      <c r="A3815" s="56">
        <v>45922.391759259262</v>
      </c>
      <c r="B3815" s="57">
        <v>445010414</v>
      </c>
      <c r="C3815" s="58" t="s">
        <v>36</v>
      </c>
      <c r="D3815" s="58" t="s">
        <v>37</v>
      </c>
      <c r="E3815" s="58" t="s">
        <v>45</v>
      </c>
      <c r="F3815" s="58" t="s">
        <v>119</v>
      </c>
      <c r="G3815" s="59">
        <v>3702.34</v>
      </c>
      <c r="H3815" s="57">
        <v>444219804</v>
      </c>
      <c r="I3815" s="59">
        <v>0</v>
      </c>
      <c r="J3815" s="59">
        <v>0</v>
      </c>
      <c r="K3815" s="59">
        <v>0</v>
      </c>
      <c r="L3815" s="59">
        <v>0</v>
      </c>
      <c r="M3815" s="59">
        <v>9866.2800000000007</v>
      </c>
      <c r="N3815" s="58" t="s">
        <v>1384</v>
      </c>
      <c r="O3815" s="14">
        <f t="shared" si="335"/>
        <v>45922.391759259262</v>
      </c>
      <c r="P3815" s="19">
        <f t="shared" si="336"/>
        <v>45922.600092592598</v>
      </c>
      <c r="Q3815" s="20" t="str">
        <f t="shared" si="337"/>
        <v>22/09/2025</v>
      </c>
      <c r="R3815" s="13" t="str">
        <f t="shared" si="338"/>
        <v>14</v>
      </c>
      <c r="S3815" s="13" t="str">
        <f t="shared" si="339"/>
        <v>Mon</v>
      </c>
    </row>
    <row r="3816" spans="1:19" x14ac:dyDescent="0.25">
      <c r="A3816" s="60">
        <v>45922.392476851855</v>
      </c>
      <c r="B3816" s="61">
        <v>445010766</v>
      </c>
      <c r="C3816" s="62" t="s">
        <v>36</v>
      </c>
      <c r="D3816" s="62" t="s">
        <v>38</v>
      </c>
      <c r="E3816" s="62" t="s">
        <v>46</v>
      </c>
      <c r="F3816" s="62" t="s">
        <v>119</v>
      </c>
      <c r="G3816" s="63">
        <v>3702.74</v>
      </c>
      <c r="H3816" s="61">
        <v>444220202</v>
      </c>
      <c r="I3816" s="63">
        <v>0</v>
      </c>
      <c r="J3816" s="63">
        <v>0</v>
      </c>
      <c r="K3816" s="63">
        <v>0</v>
      </c>
      <c r="L3816" s="63">
        <v>3.14</v>
      </c>
      <c r="M3816" s="63">
        <v>9869.42</v>
      </c>
      <c r="N3816" s="62" t="s">
        <v>2478</v>
      </c>
      <c r="O3816" s="14">
        <f t="shared" si="335"/>
        <v>45922.392476851855</v>
      </c>
      <c r="P3816" s="19">
        <f t="shared" si="336"/>
        <v>45922.600810185191</v>
      </c>
      <c r="Q3816" s="20" t="str">
        <f t="shared" si="337"/>
        <v>22/09/2025</v>
      </c>
      <c r="R3816" s="13" t="str">
        <f t="shared" si="338"/>
        <v>14</v>
      </c>
      <c r="S3816" s="13" t="str">
        <f t="shared" si="339"/>
        <v>Mon</v>
      </c>
    </row>
    <row r="3817" spans="1:19" x14ac:dyDescent="0.25">
      <c r="A3817" s="56">
        <v>45922.392476851855</v>
      </c>
      <c r="B3817" s="57">
        <v>445010769</v>
      </c>
      <c r="C3817" s="58" t="s">
        <v>36</v>
      </c>
      <c r="D3817" s="58" t="s">
        <v>38</v>
      </c>
      <c r="E3817" s="58" t="s">
        <v>46</v>
      </c>
      <c r="F3817" s="58" t="s">
        <v>119</v>
      </c>
      <c r="G3817" s="59">
        <v>3702.74</v>
      </c>
      <c r="H3817" s="57">
        <v>444220203</v>
      </c>
      <c r="I3817" s="59">
        <v>0</v>
      </c>
      <c r="J3817" s="59">
        <v>0</v>
      </c>
      <c r="K3817" s="59">
        <v>0</v>
      </c>
      <c r="L3817" s="59">
        <v>3.09</v>
      </c>
      <c r="M3817" s="59">
        <v>9872.51</v>
      </c>
      <c r="N3817" s="58" t="s">
        <v>2478</v>
      </c>
      <c r="O3817" s="14">
        <f t="shared" si="335"/>
        <v>45922.392476851855</v>
      </c>
      <c r="P3817" s="19">
        <f t="shared" si="336"/>
        <v>45922.600810185191</v>
      </c>
      <c r="Q3817" s="20" t="str">
        <f t="shared" si="337"/>
        <v>22/09/2025</v>
      </c>
      <c r="R3817" s="13" t="str">
        <f t="shared" si="338"/>
        <v>14</v>
      </c>
      <c r="S3817" s="13" t="str">
        <f t="shared" si="339"/>
        <v>Mon</v>
      </c>
    </row>
    <row r="3818" spans="1:19" x14ac:dyDescent="0.25">
      <c r="A3818" s="60">
        <v>45922.392476851855</v>
      </c>
      <c r="B3818" s="61">
        <v>445010771</v>
      </c>
      <c r="C3818" s="62" t="s">
        <v>36</v>
      </c>
      <c r="D3818" s="62" t="s">
        <v>38</v>
      </c>
      <c r="E3818" s="62" t="s">
        <v>46</v>
      </c>
      <c r="F3818" s="62" t="s">
        <v>119</v>
      </c>
      <c r="G3818" s="63">
        <v>3702.74</v>
      </c>
      <c r="H3818" s="61">
        <v>444220204</v>
      </c>
      <c r="I3818" s="63">
        <v>0</v>
      </c>
      <c r="J3818" s="63">
        <v>0</v>
      </c>
      <c r="K3818" s="63">
        <v>0</v>
      </c>
      <c r="L3818" s="63">
        <v>3.11</v>
      </c>
      <c r="M3818" s="63">
        <v>9875.6200000000008</v>
      </c>
      <c r="N3818" s="62" t="s">
        <v>2478</v>
      </c>
      <c r="O3818" s="14">
        <f t="shared" si="335"/>
        <v>45922.392476851855</v>
      </c>
      <c r="P3818" s="19">
        <f t="shared" si="336"/>
        <v>45922.600810185191</v>
      </c>
      <c r="Q3818" s="20" t="str">
        <f t="shared" si="337"/>
        <v>22/09/2025</v>
      </c>
      <c r="R3818" s="13" t="str">
        <f t="shared" si="338"/>
        <v>14</v>
      </c>
      <c r="S3818" s="13" t="str">
        <f t="shared" si="339"/>
        <v>Mon</v>
      </c>
    </row>
    <row r="3819" spans="1:19" x14ac:dyDescent="0.25">
      <c r="A3819" s="56">
        <v>45922.392581018517</v>
      </c>
      <c r="B3819" s="57">
        <v>445011106</v>
      </c>
      <c r="C3819" s="58" t="s">
        <v>36</v>
      </c>
      <c r="D3819" s="58" t="s">
        <v>38</v>
      </c>
      <c r="E3819" s="58" t="s">
        <v>46</v>
      </c>
      <c r="F3819" s="58" t="s">
        <v>119</v>
      </c>
      <c r="G3819" s="59">
        <v>3703.29</v>
      </c>
      <c r="H3819" s="57">
        <v>444220491</v>
      </c>
      <c r="I3819" s="59">
        <v>0</v>
      </c>
      <c r="J3819" s="59">
        <v>0</v>
      </c>
      <c r="K3819" s="59">
        <v>0</v>
      </c>
      <c r="L3819" s="59">
        <v>3.66</v>
      </c>
      <c r="M3819" s="59">
        <v>9879.2800000000007</v>
      </c>
      <c r="N3819" s="58" t="s">
        <v>2479</v>
      </c>
      <c r="O3819" s="14">
        <f t="shared" si="335"/>
        <v>45922.392581018517</v>
      </c>
      <c r="P3819" s="19">
        <f t="shared" si="336"/>
        <v>45922.600914351853</v>
      </c>
      <c r="Q3819" s="20" t="str">
        <f t="shared" si="337"/>
        <v>22/09/2025</v>
      </c>
      <c r="R3819" s="13" t="str">
        <f t="shared" si="338"/>
        <v>14</v>
      </c>
      <c r="S3819" s="13" t="str">
        <f t="shared" si="339"/>
        <v>Mon</v>
      </c>
    </row>
    <row r="3820" spans="1:19" x14ac:dyDescent="0.25">
      <c r="A3820" s="60">
        <v>45922.392581018517</v>
      </c>
      <c r="B3820" s="61">
        <v>445011107</v>
      </c>
      <c r="C3820" s="62" t="s">
        <v>36</v>
      </c>
      <c r="D3820" s="62" t="s">
        <v>38</v>
      </c>
      <c r="E3820" s="62" t="s">
        <v>46</v>
      </c>
      <c r="F3820" s="62" t="s">
        <v>119</v>
      </c>
      <c r="G3820" s="63">
        <v>3703.29</v>
      </c>
      <c r="H3820" s="61">
        <v>444220492</v>
      </c>
      <c r="I3820" s="63">
        <v>0</v>
      </c>
      <c r="J3820" s="63">
        <v>0</v>
      </c>
      <c r="K3820" s="63">
        <v>0</v>
      </c>
      <c r="L3820" s="63">
        <v>3.65</v>
      </c>
      <c r="M3820" s="63">
        <v>9882.93</v>
      </c>
      <c r="N3820" s="62" t="s">
        <v>2479</v>
      </c>
      <c r="O3820" s="14">
        <f t="shared" ref="O3820:O3883" si="340">A3820</f>
        <v>45922.392581018517</v>
      </c>
      <c r="P3820" s="19">
        <f t="shared" ref="P3820:P3883" si="341">O3820+(5/24)</f>
        <v>45922.600914351853</v>
      </c>
      <c r="Q3820" s="20" t="str">
        <f t="shared" ref="Q3820:Q3883" si="342">TEXT(P3820,"dd/mm/yyyy")</f>
        <v>22/09/2025</v>
      </c>
      <c r="R3820" s="13" t="str">
        <f t="shared" ref="R3820:R3883" si="343">TEXT(P3820,"hh")</f>
        <v>14</v>
      </c>
      <c r="S3820" s="13" t="str">
        <f t="shared" ref="S3820:S3883" si="344">TEXT(P3820,"ddd")</f>
        <v>Mon</v>
      </c>
    </row>
    <row r="3821" spans="1:19" x14ac:dyDescent="0.25">
      <c r="A3821" s="56">
        <v>45922.396215277775</v>
      </c>
      <c r="B3821" s="57">
        <v>445014831</v>
      </c>
      <c r="C3821" s="58" t="s">
        <v>36</v>
      </c>
      <c r="D3821" s="58" t="s">
        <v>38</v>
      </c>
      <c r="E3821" s="58" t="s">
        <v>46</v>
      </c>
      <c r="F3821" s="58" t="s">
        <v>119</v>
      </c>
      <c r="G3821" s="59">
        <v>3705.59</v>
      </c>
      <c r="H3821" s="57">
        <v>444224179</v>
      </c>
      <c r="I3821" s="59">
        <v>0</v>
      </c>
      <c r="J3821" s="59">
        <v>0</v>
      </c>
      <c r="K3821" s="59">
        <v>0</v>
      </c>
      <c r="L3821" s="59">
        <v>5.72</v>
      </c>
      <c r="M3821" s="59">
        <v>9888.65</v>
      </c>
      <c r="N3821" s="58" t="s">
        <v>2480</v>
      </c>
      <c r="O3821" s="14">
        <f t="shared" si="340"/>
        <v>45922.396215277775</v>
      </c>
      <c r="P3821" s="19">
        <f t="shared" si="341"/>
        <v>45922.604548611111</v>
      </c>
      <c r="Q3821" s="20" t="str">
        <f t="shared" si="342"/>
        <v>22/09/2025</v>
      </c>
      <c r="R3821" s="13" t="str">
        <f t="shared" si="343"/>
        <v>14</v>
      </c>
      <c r="S3821" s="13" t="str">
        <f t="shared" si="344"/>
        <v>Mon</v>
      </c>
    </row>
    <row r="3822" spans="1:19" x14ac:dyDescent="0.25">
      <c r="A3822" s="60">
        <v>45922.396215277775</v>
      </c>
      <c r="B3822" s="61">
        <v>445014832</v>
      </c>
      <c r="C3822" s="62" t="s">
        <v>36</v>
      </c>
      <c r="D3822" s="62" t="s">
        <v>38</v>
      </c>
      <c r="E3822" s="62" t="s">
        <v>46</v>
      </c>
      <c r="F3822" s="62" t="s">
        <v>119</v>
      </c>
      <c r="G3822" s="63">
        <v>3705.59</v>
      </c>
      <c r="H3822" s="61">
        <v>444224180</v>
      </c>
      <c r="I3822" s="63">
        <v>0</v>
      </c>
      <c r="J3822" s="63">
        <v>0</v>
      </c>
      <c r="K3822" s="63">
        <v>0</v>
      </c>
      <c r="L3822" s="63">
        <v>3.24</v>
      </c>
      <c r="M3822" s="63">
        <v>9891.89</v>
      </c>
      <c r="N3822" s="62" t="s">
        <v>2481</v>
      </c>
      <c r="O3822" s="14">
        <f t="shared" si="340"/>
        <v>45922.396215277775</v>
      </c>
      <c r="P3822" s="19">
        <f t="shared" si="341"/>
        <v>45922.604548611111</v>
      </c>
      <c r="Q3822" s="20" t="str">
        <f t="shared" si="342"/>
        <v>22/09/2025</v>
      </c>
      <c r="R3822" s="13" t="str">
        <f t="shared" si="343"/>
        <v>14</v>
      </c>
      <c r="S3822" s="13" t="str">
        <f t="shared" si="344"/>
        <v>Mon</v>
      </c>
    </row>
    <row r="3823" spans="1:19" x14ac:dyDescent="0.25">
      <c r="A3823" s="56">
        <v>45922.396215277775</v>
      </c>
      <c r="B3823" s="57">
        <v>445014833</v>
      </c>
      <c r="C3823" s="58" t="s">
        <v>36</v>
      </c>
      <c r="D3823" s="58" t="s">
        <v>38</v>
      </c>
      <c r="E3823" s="58" t="s">
        <v>46</v>
      </c>
      <c r="F3823" s="58" t="s">
        <v>119</v>
      </c>
      <c r="G3823" s="59">
        <v>3705.59</v>
      </c>
      <c r="H3823" s="57">
        <v>444224181</v>
      </c>
      <c r="I3823" s="59">
        <v>0</v>
      </c>
      <c r="J3823" s="59">
        <v>0</v>
      </c>
      <c r="K3823" s="59">
        <v>0</v>
      </c>
      <c r="L3823" s="59">
        <v>3.25</v>
      </c>
      <c r="M3823" s="59">
        <v>9895.14</v>
      </c>
      <c r="N3823" s="58" t="s">
        <v>2482</v>
      </c>
      <c r="O3823" s="14">
        <f t="shared" si="340"/>
        <v>45922.396215277775</v>
      </c>
      <c r="P3823" s="19">
        <f t="shared" si="341"/>
        <v>45922.604548611111</v>
      </c>
      <c r="Q3823" s="20" t="str">
        <f t="shared" si="342"/>
        <v>22/09/2025</v>
      </c>
      <c r="R3823" s="13" t="str">
        <f t="shared" si="343"/>
        <v>14</v>
      </c>
      <c r="S3823" s="13" t="str">
        <f t="shared" si="344"/>
        <v>Mon</v>
      </c>
    </row>
    <row r="3824" spans="1:19" x14ac:dyDescent="0.25">
      <c r="A3824" s="60">
        <v>45922.39638888889</v>
      </c>
      <c r="B3824" s="61">
        <v>445015056</v>
      </c>
      <c r="C3824" s="62" t="s">
        <v>36</v>
      </c>
      <c r="D3824" s="62" t="s">
        <v>37</v>
      </c>
      <c r="E3824" s="62" t="s">
        <v>45</v>
      </c>
      <c r="F3824" s="62" t="s">
        <v>119</v>
      </c>
      <c r="G3824" s="63">
        <v>3705.79</v>
      </c>
      <c r="H3824" s="61">
        <v>444224403</v>
      </c>
      <c r="I3824" s="63">
        <v>0</v>
      </c>
      <c r="J3824" s="63">
        <v>0</v>
      </c>
      <c r="K3824" s="63">
        <v>0</v>
      </c>
      <c r="L3824" s="63">
        <v>0</v>
      </c>
      <c r="M3824" s="63">
        <v>9895.14</v>
      </c>
      <c r="N3824" s="62" t="s">
        <v>115</v>
      </c>
      <c r="O3824" s="14">
        <f t="shared" si="340"/>
        <v>45922.39638888889</v>
      </c>
      <c r="P3824" s="19">
        <f t="shared" si="341"/>
        <v>45922.604722222226</v>
      </c>
      <c r="Q3824" s="20" t="str">
        <f t="shared" si="342"/>
        <v>22/09/2025</v>
      </c>
      <c r="R3824" s="13" t="str">
        <f t="shared" si="343"/>
        <v>14</v>
      </c>
      <c r="S3824" s="13" t="str">
        <f t="shared" si="344"/>
        <v>Mon</v>
      </c>
    </row>
    <row r="3825" spans="1:19" x14ac:dyDescent="0.25">
      <c r="A3825" s="56">
        <v>45922.39638888889</v>
      </c>
      <c r="B3825" s="57">
        <v>445015060</v>
      </c>
      <c r="C3825" s="58" t="s">
        <v>36</v>
      </c>
      <c r="D3825" s="58" t="s">
        <v>37</v>
      </c>
      <c r="E3825" s="58" t="s">
        <v>45</v>
      </c>
      <c r="F3825" s="58" t="s">
        <v>119</v>
      </c>
      <c r="G3825" s="59">
        <v>3705.87</v>
      </c>
      <c r="H3825" s="57">
        <v>444224407</v>
      </c>
      <c r="I3825" s="59">
        <v>0</v>
      </c>
      <c r="J3825" s="59">
        <v>0</v>
      </c>
      <c r="K3825" s="59">
        <v>0</v>
      </c>
      <c r="L3825" s="59">
        <v>0</v>
      </c>
      <c r="M3825" s="59">
        <v>9895.14</v>
      </c>
      <c r="N3825" s="58" t="s">
        <v>118</v>
      </c>
      <c r="O3825" s="14">
        <f t="shared" si="340"/>
        <v>45922.39638888889</v>
      </c>
      <c r="P3825" s="19">
        <f t="shared" si="341"/>
        <v>45922.604722222226</v>
      </c>
      <c r="Q3825" s="20" t="str">
        <f t="shared" si="342"/>
        <v>22/09/2025</v>
      </c>
      <c r="R3825" s="13" t="str">
        <f t="shared" si="343"/>
        <v>14</v>
      </c>
      <c r="S3825" s="13" t="str">
        <f t="shared" si="344"/>
        <v>Mon</v>
      </c>
    </row>
    <row r="3826" spans="1:19" x14ac:dyDescent="0.25">
      <c r="A3826" s="60">
        <v>45922.39638888889</v>
      </c>
      <c r="B3826" s="61">
        <v>445015062</v>
      </c>
      <c r="C3826" s="62" t="s">
        <v>36</v>
      </c>
      <c r="D3826" s="62" t="s">
        <v>37</v>
      </c>
      <c r="E3826" s="62" t="s">
        <v>45</v>
      </c>
      <c r="F3826" s="62" t="s">
        <v>119</v>
      </c>
      <c r="G3826" s="63">
        <v>3705.87</v>
      </c>
      <c r="H3826" s="61">
        <v>444224409</v>
      </c>
      <c r="I3826" s="63">
        <v>0</v>
      </c>
      <c r="J3826" s="63">
        <v>0</v>
      </c>
      <c r="K3826" s="63">
        <v>0</v>
      </c>
      <c r="L3826" s="63">
        <v>0</v>
      </c>
      <c r="M3826" s="63">
        <v>9895.14</v>
      </c>
      <c r="N3826" s="62" t="s">
        <v>1384</v>
      </c>
      <c r="O3826" s="14">
        <f t="shared" si="340"/>
        <v>45922.39638888889</v>
      </c>
      <c r="P3826" s="19">
        <f t="shared" si="341"/>
        <v>45922.604722222226</v>
      </c>
      <c r="Q3826" s="20" t="str">
        <f t="shared" si="342"/>
        <v>22/09/2025</v>
      </c>
      <c r="R3826" s="13" t="str">
        <f t="shared" si="343"/>
        <v>14</v>
      </c>
      <c r="S3826" s="13" t="str">
        <f t="shared" si="344"/>
        <v>Mon</v>
      </c>
    </row>
    <row r="3827" spans="1:19" x14ac:dyDescent="0.25">
      <c r="A3827" s="56">
        <v>45922.398009259261</v>
      </c>
      <c r="B3827" s="57">
        <v>445015948</v>
      </c>
      <c r="C3827" s="58" t="s">
        <v>36</v>
      </c>
      <c r="D3827" s="58" t="s">
        <v>37</v>
      </c>
      <c r="E3827" s="58" t="s">
        <v>45</v>
      </c>
      <c r="F3827" s="58" t="s">
        <v>119</v>
      </c>
      <c r="G3827" s="59">
        <v>3705.76</v>
      </c>
      <c r="H3827" s="57">
        <v>444225285</v>
      </c>
      <c r="I3827" s="59">
        <v>0</v>
      </c>
      <c r="J3827" s="59">
        <v>0</v>
      </c>
      <c r="K3827" s="59">
        <v>0</v>
      </c>
      <c r="L3827" s="59">
        <v>0</v>
      </c>
      <c r="M3827" s="59">
        <v>9895.14</v>
      </c>
      <c r="N3827" s="58" t="s">
        <v>1944</v>
      </c>
      <c r="O3827" s="14">
        <f t="shared" si="340"/>
        <v>45922.398009259261</v>
      </c>
      <c r="P3827" s="19">
        <f t="shared" si="341"/>
        <v>45922.606342592597</v>
      </c>
      <c r="Q3827" s="20" t="str">
        <f t="shared" si="342"/>
        <v>22/09/2025</v>
      </c>
      <c r="R3827" s="13" t="str">
        <f t="shared" si="343"/>
        <v>14</v>
      </c>
      <c r="S3827" s="13" t="str">
        <f t="shared" si="344"/>
        <v>Mon</v>
      </c>
    </row>
    <row r="3828" spans="1:19" x14ac:dyDescent="0.25">
      <c r="A3828" s="60">
        <v>45922.398009259261</v>
      </c>
      <c r="B3828" s="61">
        <v>445015949</v>
      </c>
      <c r="C3828" s="62" t="s">
        <v>36</v>
      </c>
      <c r="D3828" s="62" t="s">
        <v>37</v>
      </c>
      <c r="E3828" s="62" t="s">
        <v>45</v>
      </c>
      <c r="F3828" s="62" t="s">
        <v>119</v>
      </c>
      <c r="G3828" s="63">
        <v>3705.73</v>
      </c>
      <c r="H3828" s="61">
        <v>444225286</v>
      </c>
      <c r="I3828" s="63">
        <v>0</v>
      </c>
      <c r="J3828" s="63">
        <v>0</v>
      </c>
      <c r="K3828" s="63">
        <v>0</v>
      </c>
      <c r="L3828" s="63">
        <v>0</v>
      </c>
      <c r="M3828" s="63">
        <v>9895.14</v>
      </c>
      <c r="N3828" s="62" t="s">
        <v>2056</v>
      </c>
      <c r="O3828" s="14">
        <f t="shared" si="340"/>
        <v>45922.398009259261</v>
      </c>
      <c r="P3828" s="19">
        <f t="shared" si="341"/>
        <v>45922.606342592597</v>
      </c>
      <c r="Q3828" s="20" t="str">
        <f t="shared" si="342"/>
        <v>22/09/2025</v>
      </c>
      <c r="R3828" s="13" t="str">
        <f t="shared" si="343"/>
        <v>14</v>
      </c>
      <c r="S3828" s="13" t="str">
        <f t="shared" si="344"/>
        <v>Mon</v>
      </c>
    </row>
    <row r="3829" spans="1:19" x14ac:dyDescent="0.25">
      <c r="A3829" s="56">
        <v>45922.398009259261</v>
      </c>
      <c r="B3829" s="57">
        <v>445015964</v>
      </c>
      <c r="C3829" s="58" t="s">
        <v>36</v>
      </c>
      <c r="D3829" s="58" t="s">
        <v>37</v>
      </c>
      <c r="E3829" s="58" t="s">
        <v>45</v>
      </c>
      <c r="F3829" s="58" t="s">
        <v>119</v>
      </c>
      <c r="G3829" s="59">
        <v>3705.62</v>
      </c>
      <c r="H3829" s="57">
        <v>444225301</v>
      </c>
      <c r="I3829" s="59">
        <v>0</v>
      </c>
      <c r="J3829" s="59">
        <v>0</v>
      </c>
      <c r="K3829" s="59">
        <v>0</v>
      </c>
      <c r="L3829" s="59">
        <v>0</v>
      </c>
      <c r="M3829" s="59">
        <v>9895.14</v>
      </c>
      <c r="N3829" s="58" t="s">
        <v>108</v>
      </c>
      <c r="O3829" s="14">
        <f t="shared" si="340"/>
        <v>45922.398009259261</v>
      </c>
      <c r="P3829" s="19">
        <f t="shared" si="341"/>
        <v>45922.606342592597</v>
      </c>
      <c r="Q3829" s="20" t="str">
        <f t="shared" si="342"/>
        <v>22/09/2025</v>
      </c>
      <c r="R3829" s="13" t="str">
        <f t="shared" si="343"/>
        <v>14</v>
      </c>
      <c r="S3829" s="13" t="str">
        <f t="shared" si="344"/>
        <v>Mon</v>
      </c>
    </row>
    <row r="3830" spans="1:19" x14ac:dyDescent="0.25">
      <c r="A3830" s="60">
        <v>45922.398020833331</v>
      </c>
      <c r="B3830" s="61">
        <v>445015965</v>
      </c>
      <c r="C3830" s="62" t="s">
        <v>36</v>
      </c>
      <c r="D3830" s="62" t="s">
        <v>37</v>
      </c>
      <c r="E3830" s="62" t="s">
        <v>45</v>
      </c>
      <c r="F3830" s="62" t="s">
        <v>119</v>
      </c>
      <c r="G3830" s="63">
        <v>3705.62</v>
      </c>
      <c r="H3830" s="61">
        <v>444225302</v>
      </c>
      <c r="I3830" s="63">
        <v>0</v>
      </c>
      <c r="J3830" s="63">
        <v>0</v>
      </c>
      <c r="K3830" s="63">
        <v>0</v>
      </c>
      <c r="L3830" s="63">
        <v>0</v>
      </c>
      <c r="M3830" s="63">
        <v>9895.14</v>
      </c>
      <c r="N3830" s="62" t="s">
        <v>77</v>
      </c>
      <c r="O3830" s="14">
        <f t="shared" si="340"/>
        <v>45922.398020833331</v>
      </c>
      <c r="P3830" s="19">
        <f t="shared" si="341"/>
        <v>45922.606354166666</v>
      </c>
      <c r="Q3830" s="20" t="str">
        <f t="shared" si="342"/>
        <v>22/09/2025</v>
      </c>
      <c r="R3830" s="13" t="str">
        <f t="shared" si="343"/>
        <v>14</v>
      </c>
      <c r="S3830" s="13" t="str">
        <f t="shared" si="344"/>
        <v>Mon</v>
      </c>
    </row>
    <row r="3831" spans="1:19" x14ac:dyDescent="0.25">
      <c r="A3831" s="56">
        <v>45922.398020833331</v>
      </c>
      <c r="B3831" s="57">
        <v>445015976</v>
      </c>
      <c r="C3831" s="58" t="s">
        <v>36</v>
      </c>
      <c r="D3831" s="58" t="s">
        <v>37</v>
      </c>
      <c r="E3831" s="58" t="s">
        <v>45</v>
      </c>
      <c r="F3831" s="58" t="s">
        <v>119</v>
      </c>
      <c r="G3831" s="59">
        <v>3705.6</v>
      </c>
      <c r="H3831" s="57">
        <v>444225313</v>
      </c>
      <c r="I3831" s="59">
        <v>0</v>
      </c>
      <c r="J3831" s="59">
        <v>0</v>
      </c>
      <c r="K3831" s="59">
        <v>0</v>
      </c>
      <c r="L3831" s="59">
        <v>0</v>
      </c>
      <c r="M3831" s="59">
        <v>9895.14</v>
      </c>
      <c r="N3831" s="58" t="s">
        <v>52</v>
      </c>
      <c r="O3831" s="14">
        <f t="shared" si="340"/>
        <v>45922.398020833331</v>
      </c>
      <c r="P3831" s="19">
        <f t="shared" si="341"/>
        <v>45922.606354166666</v>
      </c>
      <c r="Q3831" s="20" t="str">
        <f t="shared" si="342"/>
        <v>22/09/2025</v>
      </c>
      <c r="R3831" s="13" t="str">
        <f t="shared" si="343"/>
        <v>14</v>
      </c>
      <c r="S3831" s="13" t="str">
        <f t="shared" si="344"/>
        <v>Mon</v>
      </c>
    </row>
    <row r="3832" spans="1:19" x14ac:dyDescent="0.25">
      <c r="A3832" s="60">
        <v>45922.398020833331</v>
      </c>
      <c r="B3832" s="61">
        <v>445015977</v>
      </c>
      <c r="C3832" s="62" t="s">
        <v>36</v>
      </c>
      <c r="D3832" s="62" t="s">
        <v>37</v>
      </c>
      <c r="E3832" s="62" t="s">
        <v>45</v>
      </c>
      <c r="F3832" s="62" t="s">
        <v>119</v>
      </c>
      <c r="G3832" s="63">
        <v>3705.6</v>
      </c>
      <c r="H3832" s="61">
        <v>444225314</v>
      </c>
      <c r="I3832" s="63">
        <v>0</v>
      </c>
      <c r="J3832" s="63">
        <v>0</v>
      </c>
      <c r="K3832" s="63">
        <v>0</v>
      </c>
      <c r="L3832" s="63">
        <v>0</v>
      </c>
      <c r="M3832" s="63">
        <v>9895.14</v>
      </c>
      <c r="N3832" s="62" t="s">
        <v>107</v>
      </c>
      <c r="O3832" s="14">
        <f t="shared" si="340"/>
        <v>45922.398020833331</v>
      </c>
      <c r="P3832" s="19">
        <f t="shared" si="341"/>
        <v>45922.606354166666</v>
      </c>
      <c r="Q3832" s="20" t="str">
        <f t="shared" si="342"/>
        <v>22/09/2025</v>
      </c>
      <c r="R3832" s="13" t="str">
        <f t="shared" si="343"/>
        <v>14</v>
      </c>
      <c r="S3832" s="13" t="str">
        <f t="shared" si="344"/>
        <v>Mon</v>
      </c>
    </row>
    <row r="3833" spans="1:19" x14ac:dyDescent="0.25">
      <c r="A3833" s="56">
        <v>45922.398020833331</v>
      </c>
      <c r="B3833" s="57">
        <v>445015978</v>
      </c>
      <c r="C3833" s="58" t="s">
        <v>36</v>
      </c>
      <c r="D3833" s="58" t="s">
        <v>37</v>
      </c>
      <c r="E3833" s="58" t="s">
        <v>45</v>
      </c>
      <c r="F3833" s="58" t="s">
        <v>119</v>
      </c>
      <c r="G3833" s="59">
        <v>3705.6</v>
      </c>
      <c r="H3833" s="57">
        <v>444225315</v>
      </c>
      <c r="I3833" s="59">
        <v>0</v>
      </c>
      <c r="J3833" s="59">
        <v>0</v>
      </c>
      <c r="K3833" s="59">
        <v>0</v>
      </c>
      <c r="L3833" s="59">
        <v>0</v>
      </c>
      <c r="M3833" s="59">
        <v>9895.14</v>
      </c>
      <c r="N3833" s="58" t="s">
        <v>47</v>
      </c>
      <c r="O3833" s="14">
        <f t="shared" si="340"/>
        <v>45922.398020833331</v>
      </c>
      <c r="P3833" s="19">
        <f t="shared" si="341"/>
        <v>45922.606354166666</v>
      </c>
      <c r="Q3833" s="20" t="str">
        <f t="shared" si="342"/>
        <v>22/09/2025</v>
      </c>
      <c r="R3833" s="13" t="str">
        <f t="shared" si="343"/>
        <v>14</v>
      </c>
      <c r="S3833" s="13" t="str">
        <f t="shared" si="344"/>
        <v>Mon</v>
      </c>
    </row>
    <row r="3834" spans="1:19" x14ac:dyDescent="0.25">
      <c r="A3834" s="60">
        <v>45922.398032407407</v>
      </c>
      <c r="B3834" s="61">
        <v>445015979</v>
      </c>
      <c r="C3834" s="62" t="s">
        <v>36</v>
      </c>
      <c r="D3834" s="62" t="s">
        <v>37</v>
      </c>
      <c r="E3834" s="62" t="s">
        <v>45</v>
      </c>
      <c r="F3834" s="62" t="s">
        <v>119</v>
      </c>
      <c r="G3834" s="63">
        <v>3705.6</v>
      </c>
      <c r="H3834" s="61">
        <v>444225316</v>
      </c>
      <c r="I3834" s="63">
        <v>0</v>
      </c>
      <c r="J3834" s="63">
        <v>0</v>
      </c>
      <c r="K3834" s="63">
        <v>0</v>
      </c>
      <c r="L3834" s="63">
        <v>0</v>
      </c>
      <c r="M3834" s="63">
        <v>9895.14</v>
      </c>
      <c r="N3834" s="62" t="s">
        <v>48</v>
      </c>
      <c r="O3834" s="14">
        <f t="shared" si="340"/>
        <v>45922.398032407407</v>
      </c>
      <c r="P3834" s="19">
        <f t="shared" si="341"/>
        <v>45922.606365740743</v>
      </c>
      <c r="Q3834" s="20" t="str">
        <f t="shared" si="342"/>
        <v>22/09/2025</v>
      </c>
      <c r="R3834" s="13" t="str">
        <f t="shared" si="343"/>
        <v>14</v>
      </c>
      <c r="S3834" s="13" t="str">
        <f t="shared" si="344"/>
        <v>Mon</v>
      </c>
    </row>
    <row r="3835" spans="1:19" x14ac:dyDescent="0.25">
      <c r="A3835" s="56">
        <v>45922.398032407407</v>
      </c>
      <c r="B3835" s="57">
        <v>445015982</v>
      </c>
      <c r="C3835" s="58" t="s">
        <v>36</v>
      </c>
      <c r="D3835" s="58" t="s">
        <v>37</v>
      </c>
      <c r="E3835" s="58" t="s">
        <v>45</v>
      </c>
      <c r="F3835" s="58" t="s">
        <v>119</v>
      </c>
      <c r="G3835" s="59">
        <v>3705.6</v>
      </c>
      <c r="H3835" s="57">
        <v>444225319</v>
      </c>
      <c r="I3835" s="59">
        <v>0</v>
      </c>
      <c r="J3835" s="59">
        <v>0</v>
      </c>
      <c r="K3835" s="59">
        <v>0</v>
      </c>
      <c r="L3835" s="59">
        <v>0</v>
      </c>
      <c r="M3835" s="59">
        <v>9895.14</v>
      </c>
      <c r="N3835" s="58" t="s">
        <v>2055</v>
      </c>
      <c r="O3835" s="14">
        <f t="shared" si="340"/>
        <v>45922.398032407407</v>
      </c>
      <c r="P3835" s="19">
        <f t="shared" si="341"/>
        <v>45922.606365740743</v>
      </c>
      <c r="Q3835" s="20" t="str">
        <f t="shared" si="342"/>
        <v>22/09/2025</v>
      </c>
      <c r="R3835" s="13" t="str">
        <f t="shared" si="343"/>
        <v>14</v>
      </c>
      <c r="S3835" s="13" t="str">
        <f t="shared" si="344"/>
        <v>Mon</v>
      </c>
    </row>
    <row r="3836" spans="1:19" x14ac:dyDescent="0.25">
      <c r="A3836" s="60">
        <v>45922.398032407407</v>
      </c>
      <c r="B3836" s="61">
        <v>445015983</v>
      </c>
      <c r="C3836" s="62" t="s">
        <v>36</v>
      </c>
      <c r="D3836" s="62" t="s">
        <v>37</v>
      </c>
      <c r="E3836" s="62" t="s">
        <v>45</v>
      </c>
      <c r="F3836" s="62" t="s">
        <v>119</v>
      </c>
      <c r="G3836" s="63">
        <v>3705.61</v>
      </c>
      <c r="H3836" s="61">
        <v>444225320</v>
      </c>
      <c r="I3836" s="63">
        <v>0</v>
      </c>
      <c r="J3836" s="63">
        <v>0</v>
      </c>
      <c r="K3836" s="63">
        <v>0</v>
      </c>
      <c r="L3836" s="63">
        <v>0</v>
      </c>
      <c r="M3836" s="63">
        <v>9895.14</v>
      </c>
      <c r="N3836" s="62" t="s">
        <v>1971</v>
      </c>
      <c r="O3836" s="14">
        <f t="shared" si="340"/>
        <v>45922.398032407407</v>
      </c>
      <c r="P3836" s="19">
        <f t="shared" si="341"/>
        <v>45922.606365740743</v>
      </c>
      <c r="Q3836" s="20" t="str">
        <f t="shared" si="342"/>
        <v>22/09/2025</v>
      </c>
      <c r="R3836" s="13" t="str">
        <f t="shared" si="343"/>
        <v>14</v>
      </c>
      <c r="S3836" s="13" t="str">
        <f t="shared" si="344"/>
        <v>Mon</v>
      </c>
    </row>
    <row r="3837" spans="1:19" x14ac:dyDescent="0.25">
      <c r="A3837" s="56">
        <v>45922.398032407407</v>
      </c>
      <c r="B3837" s="57">
        <v>445015987</v>
      </c>
      <c r="C3837" s="58" t="s">
        <v>36</v>
      </c>
      <c r="D3837" s="58" t="s">
        <v>37</v>
      </c>
      <c r="E3837" s="58" t="s">
        <v>45</v>
      </c>
      <c r="F3837" s="58" t="s">
        <v>119</v>
      </c>
      <c r="G3837" s="59">
        <v>3705.64</v>
      </c>
      <c r="H3837" s="57">
        <v>444225323</v>
      </c>
      <c r="I3837" s="59">
        <v>0</v>
      </c>
      <c r="J3837" s="59">
        <v>0</v>
      </c>
      <c r="K3837" s="59">
        <v>0</v>
      </c>
      <c r="L3837" s="59">
        <v>0</v>
      </c>
      <c r="M3837" s="59">
        <v>9895.14</v>
      </c>
      <c r="N3837" s="58" t="s">
        <v>113</v>
      </c>
      <c r="O3837" s="14">
        <f t="shared" si="340"/>
        <v>45922.398032407407</v>
      </c>
      <c r="P3837" s="19">
        <f t="shared" si="341"/>
        <v>45922.606365740743</v>
      </c>
      <c r="Q3837" s="20" t="str">
        <f t="shared" si="342"/>
        <v>22/09/2025</v>
      </c>
      <c r="R3837" s="13" t="str">
        <f t="shared" si="343"/>
        <v>14</v>
      </c>
      <c r="S3837" s="13" t="str">
        <f t="shared" si="344"/>
        <v>Mon</v>
      </c>
    </row>
    <row r="3838" spans="1:19" x14ac:dyDescent="0.25">
      <c r="A3838" s="60">
        <v>45922.398715277777</v>
      </c>
      <c r="B3838" s="61">
        <v>445016368</v>
      </c>
      <c r="C3838" s="62" t="s">
        <v>36</v>
      </c>
      <c r="D3838" s="62" t="s">
        <v>38</v>
      </c>
      <c r="E3838" s="62" t="s">
        <v>46</v>
      </c>
      <c r="F3838" s="62" t="s">
        <v>119</v>
      </c>
      <c r="G3838" s="63">
        <v>3707.33</v>
      </c>
      <c r="H3838" s="61">
        <v>444225690</v>
      </c>
      <c r="I3838" s="63">
        <v>0</v>
      </c>
      <c r="J3838" s="63">
        <v>0</v>
      </c>
      <c r="K3838" s="63">
        <v>0</v>
      </c>
      <c r="L3838" s="63">
        <v>1.6</v>
      </c>
      <c r="M3838" s="63">
        <v>9896.74</v>
      </c>
      <c r="N3838" s="62" t="s">
        <v>2483</v>
      </c>
      <c r="O3838" s="14">
        <f t="shared" si="340"/>
        <v>45922.398715277777</v>
      </c>
      <c r="P3838" s="19">
        <f t="shared" si="341"/>
        <v>45922.607048611113</v>
      </c>
      <c r="Q3838" s="20" t="str">
        <f t="shared" si="342"/>
        <v>22/09/2025</v>
      </c>
      <c r="R3838" s="13" t="str">
        <f t="shared" si="343"/>
        <v>14</v>
      </c>
      <c r="S3838" s="13" t="str">
        <f t="shared" si="344"/>
        <v>Mon</v>
      </c>
    </row>
    <row r="3839" spans="1:19" x14ac:dyDescent="0.25">
      <c r="A3839" s="56">
        <v>45922.398715277777</v>
      </c>
      <c r="B3839" s="57">
        <v>445016369</v>
      </c>
      <c r="C3839" s="58" t="s">
        <v>36</v>
      </c>
      <c r="D3839" s="58" t="s">
        <v>38</v>
      </c>
      <c r="E3839" s="58" t="s">
        <v>46</v>
      </c>
      <c r="F3839" s="58" t="s">
        <v>119</v>
      </c>
      <c r="G3839" s="59">
        <v>3707.33</v>
      </c>
      <c r="H3839" s="57">
        <v>444225691</v>
      </c>
      <c r="I3839" s="59">
        <v>0</v>
      </c>
      <c r="J3839" s="59">
        <v>0</v>
      </c>
      <c r="K3839" s="59">
        <v>0</v>
      </c>
      <c r="L3839" s="59">
        <v>1.71</v>
      </c>
      <c r="M3839" s="59">
        <v>9898.4500000000007</v>
      </c>
      <c r="N3839" s="58" t="s">
        <v>2483</v>
      </c>
      <c r="O3839" s="14">
        <f t="shared" si="340"/>
        <v>45922.398715277777</v>
      </c>
      <c r="P3839" s="19">
        <f t="shared" si="341"/>
        <v>45922.607048611113</v>
      </c>
      <c r="Q3839" s="20" t="str">
        <f t="shared" si="342"/>
        <v>22/09/2025</v>
      </c>
      <c r="R3839" s="13" t="str">
        <f t="shared" si="343"/>
        <v>14</v>
      </c>
      <c r="S3839" s="13" t="str">
        <f t="shared" si="344"/>
        <v>Mon</v>
      </c>
    </row>
    <row r="3840" spans="1:19" x14ac:dyDescent="0.25">
      <c r="A3840" s="60">
        <v>45922.398715277777</v>
      </c>
      <c r="B3840" s="61">
        <v>445016370</v>
      </c>
      <c r="C3840" s="62" t="s">
        <v>36</v>
      </c>
      <c r="D3840" s="62" t="s">
        <v>38</v>
      </c>
      <c r="E3840" s="62" t="s">
        <v>46</v>
      </c>
      <c r="F3840" s="62" t="s">
        <v>119</v>
      </c>
      <c r="G3840" s="63">
        <v>3707.33</v>
      </c>
      <c r="H3840" s="61">
        <v>444225692</v>
      </c>
      <c r="I3840" s="63">
        <v>0</v>
      </c>
      <c r="J3840" s="63">
        <v>0</v>
      </c>
      <c r="K3840" s="63">
        <v>0</v>
      </c>
      <c r="L3840" s="63">
        <v>1.71</v>
      </c>
      <c r="M3840" s="63">
        <v>9900.16</v>
      </c>
      <c r="N3840" s="62" t="s">
        <v>2483</v>
      </c>
      <c r="O3840" s="14">
        <f t="shared" si="340"/>
        <v>45922.398715277777</v>
      </c>
      <c r="P3840" s="19">
        <f t="shared" si="341"/>
        <v>45922.607048611113</v>
      </c>
      <c r="Q3840" s="20" t="str">
        <f t="shared" si="342"/>
        <v>22/09/2025</v>
      </c>
      <c r="R3840" s="13" t="str">
        <f t="shared" si="343"/>
        <v>14</v>
      </c>
      <c r="S3840" s="13" t="str">
        <f t="shared" si="344"/>
        <v>Mon</v>
      </c>
    </row>
    <row r="3841" spans="1:19" x14ac:dyDescent="0.25">
      <c r="A3841" s="56">
        <v>45922.398715277777</v>
      </c>
      <c r="B3841" s="57">
        <v>445016371</v>
      </c>
      <c r="C3841" s="58" t="s">
        <v>36</v>
      </c>
      <c r="D3841" s="58" t="s">
        <v>38</v>
      </c>
      <c r="E3841" s="58" t="s">
        <v>46</v>
      </c>
      <c r="F3841" s="58" t="s">
        <v>119</v>
      </c>
      <c r="G3841" s="59">
        <v>3707.33</v>
      </c>
      <c r="H3841" s="57">
        <v>444225693</v>
      </c>
      <c r="I3841" s="59">
        <v>0</v>
      </c>
      <c r="J3841" s="59">
        <v>0</v>
      </c>
      <c r="K3841" s="59">
        <v>0</v>
      </c>
      <c r="L3841" s="59">
        <v>1.73</v>
      </c>
      <c r="M3841" s="59">
        <v>9901.89</v>
      </c>
      <c r="N3841" s="58" t="s">
        <v>2483</v>
      </c>
      <c r="O3841" s="14">
        <f t="shared" si="340"/>
        <v>45922.398715277777</v>
      </c>
      <c r="P3841" s="19">
        <f t="shared" si="341"/>
        <v>45922.607048611113</v>
      </c>
      <c r="Q3841" s="20" t="str">
        <f t="shared" si="342"/>
        <v>22/09/2025</v>
      </c>
      <c r="R3841" s="13" t="str">
        <f t="shared" si="343"/>
        <v>14</v>
      </c>
      <c r="S3841" s="13" t="str">
        <f t="shared" si="344"/>
        <v>Mon</v>
      </c>
    </row>
    <row r="3842" spans="1:19" x14ac:dyDescent="0.25">
      <c r="A3842" s="60">
        <v>45922.398715277777</v>
      </c>
      <c r="B3842" s="61">
        <v>445016372</v>
      </c>
      <c r="C3842" s="62" t="s">
        <v>36</v>
      </c>
      <c r="D3842" s="62" t="s">
        <v>38</v>
      </c>
      <c r="E3842" s="62" t="s">
        <v>46</v>
      </c>
      <c r="F3842" s="62" t="s">
        <v>119</v>
      </c>
      <c r="G3842" s="63">
        <v>3707.33</v>
      </c>
      <c r="H3842" s="61">
        <v>444225694</v>
      </c>
      <c r="I3842" s="63">
        <v>0</v>
      </c>
      <c r="J3842" s="63">
        <v>0</v>
      </c>
      <c r="K3842" s="63">
        <v>0</v>
      </c>
      <c r="L3842" s="63">
        <v>1.72</v>
      </c>
      <c r="M3842" s="63">
        <v>9903.61</v>
      </c>
      <c r="N3842" s="62" t="s">
        <v>2483</v>
      </c>
      <c r="O3842" s="14">
        <f t="shared" si="340"/>
        <v>45922.398715277777</v>
      </c>
      <c r="P3842" s="19">
        <f t="shared" si="341"/>
        <v>45922.607048611113</v>
      </c>
      <c r="Q3842" s="20" t="str">
        <f t="shared" si="342"/>
        <v>22/09/2025</v>
      </c>
      <c r="R3842" s="13" t="str">
        <f t="shared" si="343"/>
        <v>14</v>
      </c>
      <c r="S3842" s="13" t="str">
        <f t="shared" si="344"/>
        <v>Mon</v>
      </c>
    </row>
    <row r="3843" spans="1:19" x14ac:dyDescent="0.25">
      <c r="A3843" s="56">
        <v>45922.398738425924</v>
      </c>
      <c r="B3843" s="57">
        <v>445016593</v>
      </c>
      <c r="C3843" s="58" t="s">
        <v>36</v>
      </c>
      <c r="D3843" s="58" t="s">
        <v>38</v>
      </c>
      <c r="E3843" s="58" t="s">
        <v>46</v>
      </c>
      <c r="F3843" s="58" t="s">
        <v>119</v>
      </c>
      <c r="G3843" s="59">
        <v>3708.08</v>
      </c>
      <c r="H3843" s="57">
        <v>444225900</v>
      </c>
      <c r="I3843" s="59">
        <v>0</v>
      </c>
      <c r="J3843" s="59">
        <v>0</v>
      </c>
      <c r="K3843" s="59">
        <v>0</v>
      </c>
      <c r="L3843" s="59">
        <v>2.3199999999999998</v>
      </c>
      <c r="M3843" s="59">
        <v>9905.93</v>
      </c>
      <c r="N3843" s="58" t="s">
        <v>2484</v>
      </c>
      <c r="O3843" s="14">
        <f t="shared" si="340"/>
        <v>45922.398738425924</v>
      </c>
      <c r="P3843" s="19">
        <f t="shared" si="341"/>
        <v>45922.607071759259</v>
      </c>
      <c r="Q3843" s="20" t="str">
        <f t="shared" si="342"/>
        <v>22/09/2025</v>
      </c>
      <c r="R3843" s="13" t="str">
        <f t="shared" si="343"/>
        <v>14</v>
      </c>
      <c r="S3843" s="13" t="str">
        <f t="shared" si="344"/>
        <v>Mon</v>
      </c>
    </row>
    <row r="3844" spans="1:19" x14ac:dyDescent="0.25">
      <c r="A3844" s="60">
        <v>45922.398958333331</v>
      </c>
      <c r="B3844" s="61">
        <v>445016931</v>
      </c>
      <c r="C3844" s="62" t="s">
        <v>36</v>
      </c>
      <c r="D3844" s="62" t="s">
        <v>38</v>
      </c>
      <c r="E3844" s="62" t="s">
        <v>46</v>
      </c>
      <c r="F3844" s="62" t="s">
        <v>119</v>
      </c>
      <c r="G3844" s="63">
        <v>3708.83</v>
      </c>
      <c r="H3844" s="61">
        <v>444226228</v>
      </c>
      <c r="I3844" s="63">
        <v>0</v>
      </c>
      <c r="J3844" s="63">
        <v>0</v>
      </c>
      <c r="K3844" s="63">
        <v>0</v>
      </c>
      <c r="L3844" s="63">
        <v>3.23</v>
      </c>
      <c r="M3844" s="63">
        <v>9909.16</v>
      </c>
      <c r="N3844" s="62" t="s">
        <v>2485</v>
      </c>
      <c r="O3844" s="14">
        <f t="shared" si="340"/>
        <v>45922.398958333331</v>
      </c>
      <c r="P3844" s="19">
        <f t="shared" si="341"/>
        <v>45922.607291666667</v>
      </c>
      <c r="Q3844" s="20" t="str">
        <f t="shared" si="342"/>
        <v>22/09/2025</v>
      </c>
      <c r="R3844" s="13" t="str">
        <f t="shared" si="343"/>
        <v>14</v>
      </c>
      <c r="S3844" s="13" t="str">
        <f t="shared" si="344"/>
        <v>Mon</v>
      </c>
    </row>
    <row r="3845" spans="1:19" x14ac:dyDescent="0.25">
      <c r="A3845" s="56">
        <v>45922.398958333331</v>
      </c>
      <c r="B3845" s="57">
        <v>445016932</v>
      </c>
      <c r="C3845" s="58" t="s">
        <v>36</v>
      </c>
      <c r="D3845" s="58" t="s">
        <v>38</v>
      </c>
      <c r="E3845" s="58" t="s">
        <v>46</v>
      </c>
      <c r="F3845" s="58" t="s">
        <v>119</v>
      </c>
      <c r="G3845" s="59">
        <v>3708.83</v>
      </c>
      <c r="H3845" s="57">
        <v>444226230</v>
      </c>
      <c r="I3845" s="59">
        <v>0</v>
      </c>
      <c r="J3845" s="59">
        <v>0</v>
      </c>
      <c r="K3845" s="59">
        <v>0</v>
      </c>
      <c r="L3845" s="59">
        <v>3.23</v>
      </c>
      <c r="M3845" s="59">
        <v>9912.39</v>
      </c>
      <c r="N3845" s="58" t="s">
        <v>2485</v>
      </c>
      <c r="O3845" s="14">
        <f t="shared" si="340"/>
        <v>45922.398958333331</v>
      </c>
      <c r="P3845" s="19">
        <f t="shared" si="341"/>
        <v>45922.607291666667</v>
      </c>
      <c r="Q3845" s="20" t="str">
        <f t="shared" si="342"/>
        <v>22/09/2025</v>
      </c>
      <c r="R3845" s="13" t="str">
        <f t="shared" si="343"/>
        <v>14</v>
      </c>
      <c r="S3845" s="13" t="str">
        <f t="shared" si="344"/>
        <v>Mon</v>
      </c>
    </row>
    <row r="3846" spans="1:19" x14ac:dyDescent="0.25">
      <c r="A3846" s="60">
        <v>45922.398958333331</v>
      </c>
      <c r="B3846" s="61">
        <v>445016933</v>
      </c>
      <c r="C3846" s="62" t="s">
        <v>36</v>
      </c>
      <c r="D3846" s="62" t="s">
        <v>38</v>
      </c>
      <c r="E3846" s="62" t="s">
        <v>46</v>
      </c>
      <c r="F3846" s="62" t="s">
        <v>119</v>
      </c>
      <c r="G3846" s="63">
        <v>3708.83</v>
      </c>
      <c r="H3846" s="61">
        <v>444226231</v>
      </c>
      <c r="I3846" s="63">
        <v>0</v>
      </c>
      <c r="J3846" s="63">
        <v>0</v>
      </c>
      <c r="K3846" s="63">
        <v>0</v>
      </c>
      <c r="L3846" s="63">
        <v>3.23</v>
      </c>
      <c r="M3846" s="63">
        <v>9915.6200000000008</v>
      </c>
      <c r="N3846" s="62" t="s">
        <v>2485</v>
      </c>
      <c r="O3846" s="14">
        <f t="shared" si="340"/>
        <v>45922.398958333331</v>
      </c>
      <c r="P3846" s="19">
        <f t="shared" si="341"/>
        <v>45922.607291666667</v>
      </c>
      <c r="Q3846" s="20" t="str">
        <f t="shared" si="342"/>
        <v>22/09/2025</v>
      </c>
      <c r="R3846" s="13" t="str">
        <f t="shared" si="343"/>
        <v>14</v>
      </c>
      <c r="S3846" s="13" t="str">
        <f t="shared" si="344"/>
        <v>Mon</v>
      </c>
    </row>
    <row r="3847" spans="1:19" x14ac:dyDescent="0.25">
      <c r="A3847" s="56">
        <v>45922.398993055554</v>
      </c>
      <c r="B3847" s="57">
        <v>445017055</v>
      </c>
      <c r="C3847" s="58" t="s">
        <v>36</v>
      </c>
      <c r="D3847" s="58" t="s">
        <v>38</v>
      </c>
      <c r="E3847" s="58" t="s">
        <v>46</v>
      </c>
      <c r="F3847" s="58" t="s">
        <v>119</v>
      </c>
      <c r="G3847" s="59">
        <v>3709.34</v>
      </c>
      <c r="H3847" s="57">
        <v>444226349</v>
      </c>
      <c r="I3847" s="59">
        <v>0</v>
      </c>
      <c r="J3847" s="59">
        <v>0</v>
      </c>
      <c r="K3847" s="59">
        <v>0</v>
      </c>
      <c r="L3847" s="59">
        <v>3.74</v>
      </c>
      <c r="M3847" s="59">
        <v>9919.36</v>
      </c>
      <c r="N3847" s="58" t="s">
        <v>2486</v>
      </c>
      <c r="O3847" s="14">
        <f t="shared" si="340"/>
        <v>45922.398993055554</v>
      </c>
      <c r="P3847" s="19">
        <f t="shared" si="341"/>
        <v>45922.60732638889</v>
      </c>
      <c r="Q3847" s="20" t="str">
        <f t="shared" si="342"/>
        <v>22/09/2025</v>
      </c>
      <c r="R3847" s="13" t="str">
        <f t="shared" si="343"/>
        <v>14</v>
      </c>
      <c r="S3847" s="13" t="str">
        <f t="shared" si="344"/>
        <v>Mon</v>
      </c>
    </row>
    <row r="3848" spans="1:19" x14ac:dyDescent="0.25">
      <c r="A3848" s="60">
        <v>45922.398993055554</v>
      </c>
      <c r="B3848" s="61">
        <v>445017056</v>
      </c>
      <c r="C3848" s="62" t="s">
        <v>36</v>
      </c>
      <c r="D3848" s="62" t="s">
        <v>38</v>
      </c>
      <c r="E3848" s="62" t="s">
        <v>46</v>
      </c>
      <c r="F3848" s="62" t="s">
        <v>119</v>
      </c>
      <c r="G3848" s="63">
        <v>3709.34</v>
      </c>
      <c r="H3848" s="61">
        <v>444226350</v>
      </c>
      <c r="I3848" s="63">
        <v>0</v>
      </c>
      <c r="J3848" s="63">
        <v>0</v>
      </c>
      <c r="K3848" s="63">
        <v>0</v>
      </c>
      <c r="L3848" s="63">
        <v>3.7</v>
      </c>
      <c r="M3848" s="63">
        <v>9923.06</v>
      </c>
      <c r="N3848" s="62" t="s">
        <v>2486</v>
      </c>
      <c r="O3848" s="14">
        <f t="shared" si="340"/>
        <v>45922.398993055554</v>
      </c>
      <c r="P3848" s="19">
        <f t="shared" si="341"/>
        <v>45922.60732638889</v>
      </c>
      <c r="Q3848" s="20" t="str">
        <f t="shared" si="342"/>
        <v>22/09/2025</v>
      </c>
      <c r="R3848" s="13" t="str">
        <f t="shared" si="343"/>
        <v>14</v>
      </c>
      <c r="S3848" s="13" t="str">
        <f t="shared" si="344"/>
        <v>Mon</v>
      </c>
    </row>
    <row r="3849" spans="1:19" x14ac:dyDescent="0.25">
      <c r="A3849" s="56">
        <v>45922.402569444443</v>
      </c>
      <c r="B3849" s="57">
        <v>445022352</v>
      </c>
      <c r="C3849" s="58" t="s">
        <v>36</v>
      </c>
      <c r="D3849" s="58" t="s">
        <v>38</v>
      </c>
      <c r="E3849" s="58" t="s">
        <v>46</v>
      </c>
      <c r="F3849" s="58" t="s">
        <v>119</v>
      </c>
      <c r="G3849" s="59">
        <v>3712.04</v>
      </c>
      <c r="H3849" s="57">
        <v>444231636</v>
      </c>
      <c r="I3849" s="59">
        <v>0</v>
      </c>
      <c r="J3849" s="59">
        <v>0</v>
      </c>
      <c r="K3849" s="59">
        <v>0</v>
      </c>
      <c r="L3849" s="59">
        <v>6.17</v>
      </c>
      <c r="M3849" s="59">
        <v>9929.23</v>
      </c>
      <c r="N3849" s="58" t="s">
        <v>2487</v>
      </c>
      <c r="O3849" s="14">
        <f t="shared" si="340"/>
        <v>45922.402569444443</v>
      </c>
      <c r="P3849" s="19">
        <f t="shared" si="341"/>
        <v>45922.610902777778</v>
      </c>
      <c r="Q3849" s="20" t="str">
        <f t="shared" si="342"/>
        <v>22/09/2025</v>
      </c>
      <c r="R3849" s="13" t="str">
        <f t="shared" si="343"/>
        <v>14</v>
      </c>
      <c r="S3849" s="13" t="str">
        <f t="shared" si="344"/>
        <v>Mon</v>
      </c>
    </row>
    <row r="3850" spans="1:19" x14ac:dyDescent="0.25">
      <c r="A3850" s="60">
        <v>45922.403692129628</v>
      </c>
      <c r="B3850" s="61">
        <v>445024094</v>
      </c>
      <c r="C3850" s="62" t="s">
        <v>36</v>
      </c>
      <c r="D3850" s="62" t="s">
        <v>38</v>
      </c>
      <c r="E3850" s="62" t="s">
        <v>46</v>
      </c>
      <c r="F3850" s="62" t="s">
        <v>119</v>
      </c>
      <c r="G3850" s="63">
        <v>3713.79</v>
      </c>
      <c r="H3850" s="61">
        <v>444233369</v>
      </c>
      <c r="I3850" s="63">
        <v>0</v>
      </c>
      <c r="J3850" s="63">
        <v>0</v>
      </c>
      <c r="K3850" s="63">
        <v>0</v>
      </c>
      <c r="L3850" s="63">
        <v>8</v>
      </c>
      <c r="M3850" s="63">
        <v>9937.23</v>
      </c>
      <c r="N3850" s="62" t="s">
        <v>2488</v>
      </c>
      <c r="O3850" s="14">
        <f t="shared" si="340"/>
        <v>45922.403692129628</v>
      </c>
      <c r="P3850" s="19">
        <f t="shared" si="341"/>
        <v>45922.612025462964</v>
      </c>
      <c r="Q3850" s="20" t="str">
        <f t="shared" si="342"/>
        <v>22/09/2025</v>
      </c>
      <c r="R3850" s="13" t="str">
        <f t="shared" si="343"/>
        <v>14</v>
      </c>
      <c r="S3850" s="13" t="str">
        <f t="shared" si="344"/>
        <v>Mon</v>
      </c>
    </row>
    <row r="3851" spans="1:19" x14ac:dyDescent="0.25">
      <c r="A3851" s="56">
        <v>45922.403692129628</v>
      </c>
      <c r="B3851" s="57">
        <v>445024096</v>
      </c>
      <c r="C3851" s="58" t="s">
        <v>36</v>
      </c>
      <c r="D3851" s="58" t="s">
        <v>38</v>
      </c>
      <c r="E3851" s="58" t="s">
        <v>46</v>
      </c>
      <c r="F3851" s="58" t="s">
        <v>119</v>
      </c>
      <c r="G3851" s="59">
        <v>3713.79</v>
      </c>
      <c r="H3851" s="57">
        <v>444233370</v>
      </c>
      <c r="I3851" s="59">
        <v>0</v>
      </c>
      <c r="J3851" s="59">
        <v>0</v>
      </c>
      <c r="K3851" s="59">
        <v>0</v>
      </c>
      <c r="L3851" s="59">
        <v>7.92</v>
      </c>
      <c r="M3851" s="59">
        <v>9945.15</v>
      </c>
      <c r="N3851" s="58" t="s">
        <v>2489</v>
      </c>
      <c r="O3851" s="14">
        <f t="shared" si="340"/>
        <v>45922.403692129628</v>
      </c>
      <c r="P3851" s="19">
        <f t="shared" si="341"/>
        <v>45922.612025462964</v>
      </c>
      <c r="Q3851" s="20" t="str">
        <f t="shared" si="342"/>
        <v>22/09/2025</v>
      </c>
      <c r="R3851" s="13" t="str">
        <f t="shared" si="343"/>
        <v>14</v>
      </c>
      <c r="S3851" s="13" t="str">
        <f t="shared" si="344"/>
        <v>Mon</v>
      </c>
    </row>
    <row r="3852" spans="1:19" x14ac:dyDescent="0.25">
      <c r="A3852" s="60">
        <v>45922.403796296298</v>
      </c>
      <c r="B3852" s="61">
        <v>445024179</v>
      </c>
      <c r="C3852" s="62" t="s">
        <v>36</v>
      </c>
      <c r="D3852" s="62" t="s">
        <v>37</v>
      </c>
      <c r="E3852" s="62" t="s">
        <v>45</v>
      </c>
      <c r="F3852" s="62" t="s">
        <v>119</v>
      </c>
      <c r="G3852" s="63">
        <v>3713.46</v>
      </c>
      <c r="H3852" s="61">
        <v>444233455</v>
      </c>
      <c r="I3852" s="63">
        <v>0</v>
      </c>
      <c r="J3852" s="63">
        <v>0</v>
      </c>
      <c r="K3852" s="63">
        <v>0</v>
      </c>
      <c r="L3852" s="63">
        <v>0</v>
      </c>
      <c r="M3852" s="63">
        <v>9945.15</v>
      </c>
      <c r="N3852" s="62" t="s">
        <v>1384</v>
      </c>
      <c r="O3852" s="14">
        <f t="shared" si="340"/>
        <v>45922.403796296298</v>
      </c>
      <c r="P3852" s="19">
        <f t="shared" si="341"/>
        <v>45922.612129629633</v>
      </c>
      <c r="Q3852" s="20" t="str">
        <f t="shared" si="342"/>
        <v>22/09/2025</v>
      </c>
      <c r="R3852" s="13" t="str">
        <f t="shared" si="343"/>
        <v>14</v>
      </c>
      <c r="S3852" s="13" t="str">
        <f t="shared" si="344"/>
        <v>Mon</v>
      </c>
    </row>
    <row r="3853" spans="1:19" x14ac:dyDescent="0.25">
      <c r="A3853" s="56">
        <v>45922.403796296298</v>
      </c>
      <c r="B3853" s="57">
        <v>445024185</v>
      </c>
      <c r="C3853" s="58" t="s">
        <v>36</v>
      </c>
      <c r="D3853" s="58" t="s">
        <v>37</v>
      </c>
      <c r="E3853" s="58" t="s">
        <v>45</v>
      </c>
      <c r="F3853" s="58" t="s">
        <v>119</v>
      </c>
      <c r="G3853" s="59">
        <v>3713.83</v>
      </c>
      <c r="H3853" s="57">
        <v>444233461</v>
      </c>
      <c r="I3853" s="59">
        <v>0</v>
      </c>
      <c r="J3853" s="59">
        <v>0</v>
      </c>
      <c r="K3853" s="59">
        <v>0</v>
      </c>
      <c r="L3853" s="59">
        <v>0</v>
      </c>
      <c r="M3853" s="59">
        <v>9945.15</v>
      </c>
      <c r="N3853" s="58" t="s">
        <v>118</v>
      </c>
      <c r="O3853" s="14">
        <f t="shared" si="340"/>
        <v>45922.403796296298</v>
      </c>
      <c r="P3853" s="19">
        <f t="shared" si="341"/>
        <v>45922.612129629633</v>
      </c>
      <c r="Q3853" s="20" t="str">
        <f t="shared" si="342"/>
        <v>22/09/2025</v>
      </c>
      <c r="R3853" s="13" t="str">
        <f t="shared" si="343"/>
        <v>14</v>
      </c>
      <c r="S3853" s="13" t="str">
        <f t="shared" si="344"/>
        <v>Mon</v>
      </c>
    </row>
    <row r="3854" spans="1:19" x14ac:dyDescent="0.25">
      <c r="A3854" s="60">
        <v>45922.403796296298</v>
      </c>
      <c r="B3854" s="61">
        <v>445024188</v>
      </c>
      <c r="C3854" s="62" t="s">
        <v>36</v>
      </c>
      <c r="D3854" s="62" t="s">
        <v>37</v>
      </c>
      <c r="E3854" s="62" t="s">
        <v>45</v>
      </c>
      <c r="F3854" s="62" t="s">
        <v>119</v>
      </c>
      <c r="G3854" s="63">
        <v>3713.85</v>
      </c>
      <c r="H3854" s="61">
        <v>444233464</v>
      </c>
      <c r="I3854" s="63">
        <v>0</v>
      </c>
      <c r="J3854" s="63">
        <v>0</v>
      </c>
      <c r="K3854" s="63">
        <v>0</v>
      </c>
      <c r="L3854" s="63">
        <v>0</v>
      </c>
      <c r="M3854" s="63">
        <v>9945.15</v>
      </c>
      <c r="N3854" s="62" t="s">
        <v>115</v>
      </c>
      <c r="O3854" s="14">
        <f t="shared" si="340"/>
        <v>45922.403796296298</v>
      </c>
      <c r="P3854" s="19">
        <f t="shared" si="341"/>
        <v>45922.612129629633</v>
      </c>
      <c r="Q3854" s="20" t="str">
        <f t="shared" si="342"/>
        <v>22/09/2025</v>
      </c>
      <c r="R3854" s="13" t="str">
        <f t="shared" si="343"/>
        <v>14</v>
      </c>
      <c r="S3854" s="13" t="str">
        <f t="shared" si="344"/>
        <v>Mon</v>
      </c>
    </row>
    <row r="3855" spans="1:19" x14ac:dyDescent="0.25">
      <c r="A3855" s="56">
        <v>45922.405729166669</v>
      </c>
      <c r="B3855" s="57">
        <v>445026666</v>
      </c>
      <c r="C3855" s="58" t="s">
        <v>36</v>
      </c>
      <c r="D3855" s="58" t="s">
        <v>38</v>
      </c>
      <c r="E3855" s="58" t="s">
        <v>46</v>
      </c>
      <c r="F3855" s="58" t="s">
        <v>119</v>
      </c>
      <c r="G3855" s="59">
        <v>3715.05</v>
      </c>
      <c r="H3855" s="57">
        <v>444235941</v>
      </c>
      <c r="I3855" s="59">
        <v>0</v>
      </c>
      <c r="J3855" s="59">
        <v>0</v>
      </c>
      <c r="K3855" s="59">
        <v>0</v>
      </c>
      <c r="L3855" s="59">
        <v>1.2</v>
      </c>
      <c r="M3855" s="59">
        <v>9946.35</v>
      </c>
      <c r="N3855" s="58" t="s">
        <v>2490</v>
      </c>
      <c r="O3855" s="14">
        <f t="shared" si="340"/>
        <v>45922.405729166669</v>
      </c>
      <c r="P3855" s="19">
        <f t="shared" si="341"/>
        <v>45922.614062500004</v>
      </c>
      <c r="Q3855" s="20" t="str">
        <f t="shared" si="342"/>
        <v>22/09/2025</v>
      </c>
      <c r="R3855" s="13" t="str">
        <f t="shared" si="343"/>
        <v>14</v>
      </c>
      <c r="S3855" s="13" t="str">
        <f t="shared" si="344"/>
        <v>Mon</v>
      </c>
    </row>
    <row r="3856" spans="1:19" x14ac:dyDescent="0.25">
      <c r="A3856" s="60">
        <v>45922.405752314815</v>
      </c>
      <c r="B3856" s="61">
        <v>445026692</v>
      </c>
      <c r="C3856" s="62" t="s">
        <v>36</v>
      </c>
      <c r="D3856" s="62" t="s">
        <v>38</v>
      </c>
      <c r="E3856" s="62" t="s">
        <v>46</v>
      </c>
      <c r="F3856" s="62" t="s">
        <v>119</v>
      </c>
      <c r="G3856" s="63">
        <v>3714.87</v>
      </c>
      <c r="H3856" s="61">
        <v>444235967</v>
      </c>
      <c r="I3856" s="63">
        <v>0</v>
      </c>
      <c r="J3856" s="63">
        <v>0</v>
      </c>
      <c r="K3856" s="63">
        <v>0</v>
      </c>
      <c r="L3856" s="63">
        <v>1.41</v>
      </c>
      <c r="M3856" s="63">
        <v>9947.76</v>
      </c>
      <c r="N3856" s="62" t="s">
        <v>2491</v>
      </c>
      <c r="O3856" s="14">
        <f t="shared" si="340"/>
        <v>45922.405752314815</v>
      </c>
      <c r="P3856" s="19">
        <f t="shared" si="341"/>
        <v>45922.614085648151</v>
      </c>
      <c r="Q3856" s="20" t="str">
        <f t="shared" si="342"/>
        <v>22/09/2025</v>
      </c>
      <c r="R3856" s="13" t="str">
        <f t="shared" si="343"/>
        <v>14</v>
      </c>
      <c r="S3856" s="13" t="str">
        <f t="shared" si="344"/>
        <v>Mon</v>
      </c>
    </row>
    <row r="3857" spans="1:19" x14ac:dyDescent="0.25">
      <c r="A3857" s="56">
        <v>45922.405763888892</v>
      </c>
      <c r="B3857" s="57">
        <v>445026703</v>
      </c>
      <c r="C3857" s="58" t="s">
        <v>36</v>
      </c>
      <c r="D3857" s="58" t="s">
        <v>37</v>
      </c>
      <c r="E3857" s="58" t="s">
        <v>45</v>
      </c>
      <c r="F3857" s="58" t="s">
        <v>119</v>
      </c>
      <c r="G3857" s="59">
        <v>3714.98</v>
      </c>
      <c r="H3857" s="57">
        <v>444235978</v>
      </c>
      <c r="I3857" s="59">
        <v>0</v>
      </c>
      <c r="J3857" s="59">
        <v>0</v>
      </c>
      <c r="K3857" s="59">
        <v>0</v>
      </c>
      <c r="L3857" s="59">
        <v>0</v>
      </c>
      <c r="M3857" s="59">
        <v>9947.76</v>
      </c>
      <c r="N3857" s="58" t="s">
        <v>1384</v>
      </c>
      <c r="O3857" s="14">
        <f t="shared" si="340"/>
        <v>45922.405763888892</v>
      </c>
      <c r="P3857" s="19">
        <f t="shared" si="341"/>
        <v>45922.614097222227</v>
      </c>
      <c r="Q3857" s="20" t="str">
        <f t="shared" si="342"/>
        <v>22/09/2025</v>
      </c>
      <c r="R3857" s="13" t="str">
        <f t="shared" si="343"/>
        <v>14</v>
      </c>
      <c r="S3857" s="13" t="str">
        <f t="shared" si="344"/>
        <v>Mon</v>
      </c>
    </row>
    <row r="3858" spans="1:19" x14ac:dyDescent="0.25">
      <c r="A3858" s="60">
        <v>45922.405763888892</v>
      </c>
      <c r="B3858" s="61">
        <v>445026705</v>
      </c>
      <c r="C3858" s="62" t="s">
        <v>36</v>
      </c>
      <c r="D3858" s="62" t="s">
        <v>37</v>
      </c>
      <c r="E3858" s="62" t="s">
        <v>45</v>
      </c>
      <c r="F3858" s="62" t="s">
        <v>119</v>
      </c>
      <c r="G3858" s="63">
        <v>3715.06</v>
      </c>
      <c r="H3858" s="61">
        <v>444235980</v>
      </c>
      <c r="I3858" s="63">
        <v>0</v>
      </c>
      <c r="J3858" s="63">
        <v>0</v>
      </c>
      <c r="K3858" s="63">
        <v>0</v>
      </c>
      <c r="L3858" s="63">
        <v>0</v>
      </c>
      <c r="M3858" s="63">
        <v>9947.76</v>
      </c>
      <c r="N3858" s="62" t="s">
        <v>115</v>
      </c>
      <c r="O3858" s="14">
        <f t="shared" si="340"/>
        <v>45922.405763888892</v>
      </c>
      <c r="P3858" s="19">
        <f t="shared" si="341"/>
        <v>45922.614097222227</v>
      </c>
      <c r="Q3858" s="20" t="str">
        <f t="shared" si="342"/>
        <v>22/09/2025</v>
      </c>
      <c r="R3858" s="13" t="str">
        <f t="shared" si="343"/>
        <v>14</v>
      </c>
      <c r="S3858" s="13" t="str">
        <f t="shared" si="344"/>
        <v>Mon</v>
      </c>
    </row>
    <row r="3859" spans="1:19" x14ac:dyDescent="0.25">
      <c r="A3859" s="56">
        <v>45922.406423611108</v>
      </c>
      <c r="B3859" s="57">
        <v>445027777</v>
      </c>
      <c r="C3859" s="58" t="s">
        <v>36</v>
      </c>
      <c r="D3859" s="58" t="s">
        <v>38</v>
      </c>
      <c r="E3859" s="58" t="s">
        <v>46</v>
      </c>
      <c r="F3859" s="58" t="s">
        <v>119</v>
      </c>
      <c r="G3859" s="59">
        <v>3715.94</v>
      </c>
      <c r="H3859" s="57">
        <v>444237046</v>
      </c>
      <c r="I3859" s="59">
        <v>0</v>
      </c>
      <c r="J3859" s="59">
        <v>0</v>
      </c>
      <c r="K3859" s="59">
        <v>0</v>
      </c>
      <c r="L3859" s="59">
        <v>2.11</v>
      </c>
      <c r="M3859" s="59">
        <v>9949.8700000000008</v>
      </c>
      <c r="N3859" s="58" t="s">
        <v>2492</v>
      </c>
      <c r="O3859" s="14">
        <f t="shared" si="340"/>
        <v>45922.406423611108</v>
      </c>
      <c r="P3859" s="19">
        <f t="shared" si="341"/>
        <v>45922.614756944444</v>
      </c>
      <c r="Q3859" s="20" t="str">
        <f t="shared" si="342"/>
        <v>22/09/2025</v>
      </c>
      <c r="R3859" s="13" t="str">
        <f t="shared" si="343"/>
        <v>14</v>
      </c>
      <c r="S3859" s="13" t="str">
        <f t="shared" si="344"/>
        <v>Mon</v>
      </c>
    </row>
    <row r="3860" spans="1:19" x14ac:dyDescent="0.25">
      <c r="A3860" s="60">
        <v>45922.406423611108</v>
      </c>
      <c r="B3860" s="61">
        <v>445027782</v>
      </c>
      <c r="C3860" s="62" t="s">
        <v>36</v>
      </c>
      <c r="D3860" s="62" t="s">
        <v>38</v>
      </c>
      <c r="E3860" s="62" t="s">
        <v>46</v>
      </c>
      <c r="F3860" s="62" t="s">
        <v>119</v>
      </c>
      <c r="G3860" s="63">
        <v>3715.79</v>
      </c>
      <c r="H3860" s="61">
        <v>444237051</v>
      </c>
      <c r="I3860" s="63">
        <v>0</v>
      </c>
      <c r="J3860" s="63">
        <v>0</v>
      </c>
      <c r="K3860" s="63">
        <v>0</v>
      </c>
      <c r="L3860" s="63">
        <v>0.81</v>
      </c>
      <c r="M3860" s="63">
        <v>9950.68</v>
      </c>
      <c r="N3860" s="62" t="s">
        <v>2493</v>
      </c>
      <c r="O3860" s="14">
        <f t="shared" si="340"/>
        <v>45922.406423611108</v>
      </c>
      <c r="P3860" s="19">
        <f t="shared" si="341"/>
        <v>45922.614756944444</v>
      </c>
      <c r="Q3860" s="20" t="str">
        <f t="shared" si="342"/>
        <v>22/09/2025</v>
      </c>
      <c r="R3860" s="13" t="str">
        <f t="shared" si="343"/>
        <v>14</v>
      </c>
      <c r="S3860" s="13" t="str">
        <f t="shared" si="344"/>
        <v>Mon</v>
      </c>
    </row>
    <row r="3861" spans="1:19" x14ac:dyDescent="0.25">
      <c r="A3861" s="56">
        <v>45922.406423611108</v>
      </c>
      <c r="B3861" s="57">
        <v>445027783</v>
      </c>
      <c r="C3861" s="58" t="s">
        <v>36</v>
      </c>
      <c r="D3861" s="58" t="s">
        <v>38</v>
      </c>
      <c r="E3861" s="58" t="s">
        <v>46</v>
      </c>
      <c r="F3861" s="58" t="s">
        <v>119</v>
      </c>
      <c r="G3861" s="59">
        <v>3715.79</v>
      </c>
      <c r="H3861" s="57">
        <v>444237052</v>
      </c>
      <c r="I3861" s="59">
        <v>0</v>
      </c>
      <c r="J3861" s="59">
        <v>0</v>
      </c>
      <c r="K3861" s="59">
        <v>0</v>
      </c>
      <c r="L3861" s="59">
        <v>0.73</v>
      </c>
      <c r="M3861" s="59">
        <v>9951.41</v>
      </c>
      <c r="N3861" s="58" t="s">
        <v>2494</v>
      </c>
      <c r="O3861" s="14">
        <f t="shared" si="340"/>
        <v>45922.406423611108</v>
      </c>
      <c r="P3861" s="19">
        <f t="shared" si="341"/>
        <v>45922.614756944444</v>
      </c>
      <c r="Q3861" s="20" t="str">
        <f t="shared" si="342"/>
        <v>22/09/2025</v>
      </c>
      <c r="R3861" s="13" t="str">
        <f t="shared" si="343"/>
        <v>14</v>
      </c>
      <c r="S3861" s="13" t="str">
        <f t="shared" si="344"/>
        <v>Mon</v>
      </c>
    </row>
    <row r="3862" spans="1:19" x14ac:dyDescent="0.25">
      <c r="A3862" s="60">
        <v>45922.406458333331</v>
      </c>
      <c r="B3862" s="61">
        <v>445027803</v>
      </c>
      <c r="C3862" s="62" t="s">
        <v>36</v>
      </c>
      <c r="D3862" s="62" t="s">
        <v>37</v>
      </c>
      <c r="E3862" s="62" t="s">
        <v>45</v>
      </c>
      <c r="F3862" s="62" t="s">
        <v>119</v>
      </c>
      <c r="G3862" s="63">
        <v>3716.31</v>
      </c>
      <c r="H3862" s="61">
        <v>444237072</v>
      </c>
      <c r="I3862" s="63">
        <v>0</v>
      </c>
      <c r="J3862" s="63">
        <v>0</v>
      </c>
      <c r="K3862" s="63">
        <v>0</v>
      </c>
      <c r="L3862" s="63">
        <v>0</v>
      </c>
      <c r="M3862" s="63">
        <v>9951.41</v>
      </c>
      <c r="N3862" s="62" t="s">
        <v>118</v>
      </c>
      <c r="O3862" s="14">
        <f t="shared" si="340"/>
        <v>45922.406458333331</v>
      </c>
      <c r="P3862" s="19">
        <f t="shared" si="341"/>
        <v>45922.614791666667</v>
      </c>
      <c r="Q3862" s="20" t="str">
        <f t="shared" si="342"/>
        <v>22/09/2025</v>
      </c>
      <c r="R3862" s="13" t="str">
        <f t="shared" si="343"/>
        <v>14</v>
      </c>
      <c r="S3862" s="13" t="str">
        <f t="shared" si="344"/>
        <v>Mon</v>
      </c>
    </row>
    <row r="3863" spans="1:19" x14ac:dyDescent="0.25">
      <c r="A3863" s="56">
        <v>45922.406458333331</v>
      </c>
      <c r="B3863" s="57">
        <v>445027809</v>
      </c>
      <c r="C3863" s="58" t="s">
        <v>36</v>
      </c>
      <c r="D3863" s="58" t="s">
        <v>37</v>
      </c>
      <c r="E3863" s="58" t="s">
        <v>45</v>
      </c>
      <c r="F3863" s="58" t="s">
        <v>119</v>
      </c>
      <c r="G3863" s="59">
        <v>3716.34</v>
      </c>
      <c r="H3863" s="57">
        <v>444237079</v>
      </c>
      <c r="I3863" s="59">
        <v>0</v>
      </c>
      <c r="J3863" s="59">
        <v>0</v>
      </c>
      <c r="K3863" s="59">
        <v>0</v>
      </c>
      <c r="L3863" s="59">
        <v>0</v>
      </c>
      <c r="M3863" s="59">
        <v>9951.41</v>
      </c>
      <c r="N3863" s="58" t="s">
        <v>115</v>
      </c>
      <c r="O3863" s="14">
        <f t="shared" si="340"/>
        <v>45922.406458333331</v>
      </c>
      <c r="P3863" s="19">
        <f t="shared" si="341"/>
        <v>45922.614791666667</v>
      </c>
      <c r="Q3863" s="20" t="str">
        <f t="shared" si="342"/>
        <v>22/09/2025</v>
      </c>
      <c r="R3863" s="13" t="str">
        <f t="shared" si="343"/>
        <v>14</v>
      </c>
      <c r="S3863" s="13" t="str">
        <f t="shared" si="344"/>
        <v>Mon</v>
      </c>
    </row>
    <row r="3864" spans="1:19" x14ac:dyDescent="0.25">
      <c r="A3864" s="60">
        <v>45922.406458333331</v>
      </c>
      <c r="B3864" s="61">
        <v>445027814</v>
      </c>
      <c r="C3864" s="62" t="s">
        <v>36</v>
      </c>
      <c r="D3864" s="62" t="s">
        <v>37</v>
      </c>
      <c r="E3864" s="62" t="s">
        <v>45</v>
      </c>
      <c r="F3864" s="62" t="s">
        <v>119</v>
      </c>
      <c r="G3864" s="63">
        <v>3716.49</v>
      </c>
      <c r="H3864" s="61">
        <v>444237083</v>
      </c>
      <c r="I3864" s="63">
        <v>0</v>
      </c>
      <c r="J3864" s="63">
        <v>0</v>
      </c>
      <c r="K3864" s="63">
        <v>0</v>
      </c>
      <c r="L3864" s="63">
        <v>0</v>
      </c>
      <c r="M3864" s="63">
        <v>9951.41</v>
      </c>
      <c r="N3864" s="62" t="s">
        <v>1384</v>
      </c>
      <c r="O3864" s="14">
        <f t="shared" si="340"/>
        <v>45922.406458333331</v>
      </c>
      <c r="P3864" s="19">
        <f t="shared" si="341"/>
        <v>45922.614791666667</v>
      </c>
      <c r="Q3864" s="20" t="str">
        <f t="shared" si="342"/>
        <v>22/09/2025</v>
      </c>
      <c r="R3864" s="13" t="str">
        <f t="shared" si="343"/>
        <v>14</v>
      </c>
      <c r="S3864" s="13" t="str">
        <f t="shared" si="344"/>
        <v>Mon</v>
      </c>
    </row>
    <row r="3865" spans="1:19" x14ac:dyDescent="0.25">
      <c r="A3865" s="56">
        <v>45922.407905092594</v>
      </c>
      <c r="B3865" s="57">
        <v>445029944</v>
      </c>
      <c r="C3865" s="58" t="s">
        <v>36</v>
      </c>
      <c r="D3865" s="58" t="s">
        <v>38</v>
      </c>
      <c r="E3865" s="58" t="s">
        <v>46</v>
      </c>
      <c r="F3865" s="58" t="s">
        <v>119</v>
      </c>
      <c r="G3865" s="59">
        <v>3716.84</v>
      </c>
      <c r="H3865" s="57">
        <v>444239199</v>
      </c>
      <c r="I3865" s="59">
        <v>0</v>
      </c>
      <c r="J3865" s="59">
        <v>0</v>
      </c>
      <c r="K3865" s="59">
        <v>0</v>
      </c>
      <c r="L3865" s="59">
        <v>0.35</v>
      </c>
      <c r="M3865" s="59">
        <v>9951.76</v>
      </c>
      <c r="N3865" s="58" t="s">
        <v>2495</v>
      </c>
      <c r="O3865" s="14">
        <f t="shared" si="340"/>
        <v>45922.407905092594</v>
      </c>
      <c r="P3865" s="19">
        <f t="shared" si="341"/>
        <v>45922.61623842593</v>
      </c>
      <c r="Q3865" s="20" t="str">
        <f t="shared" si="342"/>
        <v>22/09/2025</v>
      </c>
      <c r="R3865" s="13" t="str">
        <f t="shared" si="343"/>
        <v>14</v>
      </c>
      <c r="S3865" s="13" t="str">
        <f t="shared" si="344"/>
        <v>Mon</v>
      </c>
    </row>
    <row r="3866" spans="1:19" x14ac:dyDescent="0.25">
      <c r="A3866" s="60">
        <v>45922.407905092594</v>
      </c>
      <c r="B3866" s="61">
        <v>445029955</v>
      </c>
      <c r="C3866" s="62" t="s">
        <v>36</v>
      </c>
      <c r="D3866" s="62" t="s">
        <v>38</v>
      </c>
      <c r="E3866" s="62" t="s">
        <v>46</v>
      </c>
      <c r="F3866" s="62" t="s">
        <v>119</v>
      </c>
      <c r="G3866" s="63">
        <v>3716.82</v>
      </c>
      <c r="H3866" s="61">
        <v>444239210</v>
      </c>
      <c r="I3866" s="63">
        <v>0</v>
      </c>
      <c r="J3866" s="63">
        <v>0</v>
      </c>
      <c r="K3866" s="63">
        <v>0</v>
      </c>
      <c r="L3866" s="63">
        <v>0.48</v>
      </c>
      <c r="M3866" s="63">
        <v>9952.24</v>
      </c>
      <c r="N3866" s="62" t="s">
        <v>2496</v>
      </c>
      <c r="O3866" s="14">
        <f t="shared" si="340"/>
        <v>45922.407905092594</v>
      </c>
      <c r="P3866" s="19">
        <f t="shared" si="341"/>
        <v>45922.61623842593</v>
      </c>
      <c r="Q3866" s="20" t="str">
        <f t="shared" si="342"/>
        <v>22/09/2025</v>
      </c>
      <c r="R3866" s="13" t="str">
        <f t="shared" si="343"/>
        <v>14</v>
      </c>
      <c r="S3866" s="13" t="str">
        <f t="shared" si="344"/>
        <v>Mon</v>
      </c>
    </row>
    <row r="3867" spans="1:19" x14ac:dyDescent="0.25">
      <c r="A3867" s="56">
        <v>45922.407962962963</v>
      </c>
      <c r="B3867" s="57">
        <v>445029989</v>
      </c>
      <c r="C3867" s="58" t="s">
        <v>36</v>
      </c>
      <c r="D3867" s="58" t="s">
        <v>37</v>
      </c>
      <c r="E3867" s="58" t="s">
        <v>45</v>
      </c>
      <c r="F3867" s="58" t="s">
        <v>119</v>
      </c>
      <c r="G3867" s="59">
        <v>3717.45</v>
      </c>
      <c r="H3867" s="57">
        <v>444239245</v>
      </c>
      <c r="I3867" s="59">
        <v>0</v>
      </c>
      <c r="J3867" s="59">
        <v>0</v>
      </c>
      <c r="K3867" s="59">
        <v>0</v>
      </c>
      <c r="L3867" s="59">
        <v>0</v>
      </c>
      <c r="M3867" s="59">
        <v>9952.24</v>
      </c>
      <c r="N3867" s="58" t="s">
        <v>115</v>
      </c>
      <c r="O3867" s="14">
        <f t="shared" si="340"/>
        <v>45922.407962962963</v>
      </c>
      <c r="P3867" s="19">
        <f t="shared" si="341"/>
        <v>45922.616296296299</v>
      </c>
      <c r="Q3867" s="20" t="str">
        <f t="shared" si="342"/>
        <v>22/09/2025</v>
      </c>
      <c r="R3867" s="13" t="str">
        <f t="shared" si="343"/>
        <v>14</v>
      </c>
      <c r="S3867" s="13" t="str">
        <f t="shared" si="344"/>
        <v>Mon</v>
      </c>
    </row>
    <row r="3868" spans="1:19" x14ac:dyDescent="0.25">
      <c r="A3868" s="60">
        <v>45922.407962962963</v>
      </c>
      <c r="B3868" s="61">
        <v>445029991</v>
      </c>
      <c r="C3868" s="62" t="s">
        <v>36</v>
      </c>
      <c r="D3868" s="62" t="s">
        <v>37</v>
      </c>
      <c r="E3868" s="62" t="s">
        <v>45</v>
      </c>
      <c r="F3868" s="62" t="s">
        <v>119</v>
      </c>
      <c r="G3868" s="63">
        <v>3717.45</v>
      </c>
      <c r="H3868" s="61">
        <v>444239247</v>
      </c>
      <c r="I3868" s="63">
        <v>0</v>
      </c>
      <c r="J3868" s="63">
        <v>0</v>
      </c>
      <c r="K3868" s="63">
        <v>0</v>
      </c>
      <c r="L3868" s="63">
        <v>0</v>
      </c>
      <c r="M3868" s="63">
        <v>9952.24</v>
      </c>
      <c r="N3868" s="62" t="s">
        <v>1384</v>
      </c>
      <c r="O3868" s="14">
        <f t="shared" si="340"/>
        <v>45922.407962962963</v>
      </c>
      <c r="P3868" s="19">
        <f t="shared" si="341"/>
        <v>45922.616296296299</v>
      </c>
      <c r="Q3868" s="20" t="str">
        <f t="shared" si="342"/>
        <v>22/09/2025</v>
      </c>
      <c r="R3868" s="13" t="str">
        <f t="shared" si="343"/>
        <v>14</v>
      </c>
      <c r="S3868" s="13" t="str">
        <f t="shared" si="344"/>
        <v>Mon</v>
      </c>
    </row>
    <row r="3869" spans="1:19" x14ac:dyDescent="0.25">
      <c r="A3869" s="56">
        <v>45922.410219907404</v>
      </c>
      <c r="B3869" s="57">
        <v>445034122</v>
      </c>
      <c r="C3869" s="58" t="s">
        <v>36</v>
      </c>
      <c r="D3869" s="58" t="s">
        <v>38</v>
      </c>
      <c r="E3869" s="58" t="s">
        <v>46</v>
      </c>
      <c r="F3869" s="58" t="s">
        <v>119</v>
      </c>
      <c r="G3869" s="59">
        <v>3718.53</v>
      </c>
      <c r="H3869" s="57">
        <v>444243367</v>
      </c>
      <c r="I3869" s="59">
        <v>0</v>
      </c>
      <c r="J3869" s="59">
        <v>0</v>
      </c>
      <c r="K3869" s="59">
        <v>0</v>
      </c>
      <c r="L3869" s="59">
        <v>2.2200000000000002</v>
      </c>
      <c r="M3869" s="59">
        <v>9954.4599999999991</v>
      </c>
      <c r="N3869" s="58" t="s">
        <v>2497</v>
      </c>
      <c r="O3869" s="14">
        <f t="shared" si="340"/>
        <v>45922.410219907404</v>
      </c>
      <c r="P3869" s="19">
        <f t="shared" si="341"/>
        <v>45922.61855324074</v>
      </c>
      <c r="Q3869" s="20" t="str">
        <f t="shared" si="342"/>
        <v>22/09/2025</v>
      </c>
      <c r="R3869" s="13" t="str">
        <f t="shared" si="343"/>
        <v>14</v>
      </c>
      <c r="S3869" s="13" t="str">
        <f t="shared" si="344"/>
        <v>Mon</v>
      </c>
    </row>
    <row r="3870" spans="1:19" x14ac:dyDescent="0.25">
      <c r="A3870" s="60">
        <v>45922.410219907404</v>
      </c>
      <c r="B3870" s="61">
        <v>445034123</v>
      </c>
      <c r="C3870" s="62" t="s">
        <v>36</v>
      </c>
      <c r="D3870" s="62" t="s">
        <v>38</v>
      </c>
      <c r="E3870" s="62" t="s">
        <v>46</v>
      </c>
      <c r="F3870" s="62" t="s">
        <v>119</v>
      </c>
      <c r="G3870" s="63">
        <v>3718.53</v>
      </c>
      <c r="H3870" s="61">
        <v>444243368</v>
      </c>
      <c r="I3870" s="63">
        <v>0</v>
      </c>
      <c r="J3870" s="63">
        <v>0</v>
      </c>
      <c r="K3870" s="63">
        <v>0</v>
      </c>
      <c r="L3870" s="63">
        <v>1.08</v>
      </c>
      <c r="M3870" s="63">
        <v>9955.5400000000009</v>
      </c>
      <c r="N3870" s="62" t="s">
        <v>2498</v>
      </c>
      <c r="O3870" s="14">
        <f t="shared" si="340"/>
        <v>45922.410219907404</v>
      </c>
      <c r="P3870" s="19">
        <f t="shared" si="341"/>
        <v>45922.61855324074</v>
      </c>
      <c r="Q3870" s="20" t="str">
        <f t="shared" si="342"/>
        <v>22/09/2025</v>
      </c>
      <c r="R3870" s="13" t="str">
        <f t="shared" si="343"/>
        <v>14</v>
      </c>
      <c r="S3870" s="13" t="str">
        <f t="shared" si="344"/>
        <v>Mon</v>
      </c>
    </row>
    <row r="3871" spans="1:19" x14ac:dyDescent="0.25">
      <c r="A3871" s="56">
        <v>45922.410219907404</v>
      </c>
      <c r="B3871" s="57">
        <v>445034124</v>
      </c>
      <c r="C3871" s="58" t="s">
        <v>36</v>
      </c>
      <c r="D3871" s="58" t="s">
        <v>38</v>
      </c>
      <c r="E3871" s="58" t="s">
        <v>46</v>
      </c>
      <c r="F3871" s="58" t="s">
        <v>119</v>
      </c>
      <c r="G3871" s="59">
        <v>3718.53</v>
      </c>
      <c r="H3871" s="57">
        <v>444243369</v>
      </c>
      <c r="I3871" s="59">
        <v>0</v>
      </c>
      <c r="J3871" s="59">
        <v>0</v>
      </c>
      <c r="K3871" s="59">
        <v>0</v>
      </c>
      <c r="L3871" s="59">
        <v>1.08</v>
      </c>
      <c r="M3871" s="59">
        <v>9956.6200000000008</v>
      </c>
      <c r="N3871" s="58" t="s">
        <v>2499</v>
      </c>
      <c r="O3871" s="14">
        <f t="shared" si="340"/>
        <v>45922.410219907404</v>
      </c>
      <c r="P3871" s="19">
        <f t="shared" si="341"/>
        <v>45922.61855324074</v>
      </c>
      <c r="Q3871" s="20" t="str">
        <f t="shared" si="342"/>
        <v>22/09/2025</v>
      </c>
      <c r="R3871" s="13" t="str">
        <f t="shared" si="343"/>
        <v>14</v>
      </c>
      <c r="S3871" s="13" t="str">
        <f t="shared" si="344"/>
        <v>Mon</v>
      </c>
    </row>
    <row r="3872" spans="1:19" x14ac:dyDescent="0.25">
      <c r="A3872" s="60">
        <v>45922.410509259258</v>
      </c>
      <c r="B3872" s="61">
        <v>445034573</v>
      </c>
      <c r="C3872" s="62" t="s">
        <v>36</v>
      </c>
      <c r="D3872" s="62" t="s">
        <v>37</v>
      </c>
      <c r="E3872" s="62" t="s">
        <v>45</v>
      </c>
      <c r="F3872" s="62" t="s">
        <v>119</v>
      </c>
      <c r="G3872" s="63">
        <v>3718.77</v>
      </c>
      <c r="H3872" s="61">
        <v>444243819</v>
      </c>
      <c r="I3872" s="63">
        <v>0</v>
      </c>
      <c r="J3872" s="63">
        <v>0</v>
      </c>
      <c r="K3872" s="63">
        <v>0</v>
      </c>
      <c r="L3872" s="63">
        <v>0</v>
      </c>
      <c r="M3872" s="63">
        <v>9956.6200000000008</v>
      </c>
      <c r="N3872" s="62" t="s">
        <v>115</v>
      </c>
      <c r="O3872" s="14">
        <f t="shared" si="340"/>
        <v>45922.410509259258</v>
      </c>
      <c r="P3872" s="19">
        <f t="shared" si="341"/>
        <v>45922.618842592594</v>
      </c>
      <c r="Q3872" s="20" t="str">
        <f t="shared" si="342"/>
        <v>22/09/2025</v>
      </c>
      <c r="R3872" s="13" t="str">
        <f t="shared" si="343"/>
        <v>14</v>
      </c>
      <c r="S3872" s="13" t="str">
        <f t="shared" si="344"/>
        <v>Mon</v>
      </c>
    </row>
    <row r="3873" spans="1:19" x14ac:dyDescent="0.25">
      <c r="A3873" s="56">
        <v>45922.410509259258</v>
      </c>
      <c r="B3873" s="57">
        <v>445034577</v>
      </c>
      <c r="C3873" s="58" t="s">
        <v>36</v>
      </c>
      <c r="D3873" s="58" t="s">
        <v>37</v>
      </c>
      <c r="E3873" s="58" t="s">
        <v>45</v>
      </c>
      <c r="F3873" s="58" t="s">
        <v>119</v>
      </c>
      <c r="G3873" s="59">
        <v>3718.81</v>
      </c>
      <c r="H3873" s="57">
        <v>444243823</v>
      </c>
      <c r="I3873" s="59">
        <v>0</v>
      </c>
      <c r="J3873" s="59">
        <v>0</v>
      </c>
      <c r="K3873" s="59">
        <v>0</v>
      </c>
      <c r="L3873" s="59">
        <v>0</v>
      </c>
      <c r="M3873" s="59">
        <v>9956.6200000000008</v>
      </c>
      <c r="N3873" s="58" t="s">
        <v>1384</v>
      </c>
      <c r="O3873" s="14">
        <f t="shared" si="340"/>
        <v>45922.410509259258</v>
      </c>
      <c r="P3873" s="19">
        <f t="shared" si="341"/>
        <v>45922.618842592594</v>
      </c>
      <c r="Q3873" s="20" t="str">
        <f t="shared" si="342"/>
        <v>22/09/2025</v>
      </c>
      <c r="R3873" s="13" t="str">
        <f t="shared" si="343"/>
        <v>14</v>
      </c>
      <c r="S3873" s="13" t="str">
        <f t="shared" si="344"/>
        <v>Mon</v>
      </c>
    </row>
    <row r="3874" spans="1:19" x14ac:dyDescent="0.25">
      <c r="A3874" s="60">
        <v>45922.410509259258</v>
      </c>
      <c r="B3874" s="61">
        <v>445034581</v>
      </c>
      <c r="C3874" s="62" t="s">
        <v>36</v>
      </c>
      <c r="D3874" s="62" t="s">
        <v>37</v>
      </c>
      <c r="E3874" s="62" t="s">
        <v>45</v>
      </c>
      <c r="F3874" s="62" t="s">
        <v>119</v>
      </c>
      <c r="G3874" s="63">
        <v>3718.78</v>
      </c>
      <c r="H3874" s="61">
        <v>444243827</v>
      </c>
      <c r="I3874" s="63">
        <v>0</v>
      </c>
      <c r="J3874" s="63">
        <v>0</v>
      </c>
      <c r="K3874" s="63">
        <v>0</v>
      </c>
      <c r="L3874" s="63">
        <v>0</v>
      </c>
      <c r="M3874" s="63">
        <v>9956.6200000000008</v>
      </c>
      <c r="N3874" s="62" t="s">
        <v>118</v>
      </c>
      <c r="O3874" s="14">
        <f t="shared" si="340"/>
        <v>45922.410509259258</v>
      </c>
      <c r="P3874" s="19">
        <f t="shared" si="341"/>
        <v>45922.618842592594</v>
      </c>
      <c r="Q3874" s="20" t="str">
        <f t="shared" si="342"/>
        <v>22/09/2025</v>
      </c>
      <c r="R3874" s="13" t="str">
        <f t="shared" si="343"/>
        <v>14</v>
      </c>
      <c r="S3874" s="13" t="str">
        <f t="shared" si="344"/>
        <v>Mon</v>
      </c>
    </row>
    <row r="3875" spans="1:19" x14ac:dyDescent="0.25">
      <c r="A3875" s="56">
        <v>45922.410740740743</v>
      </c>
      <c r="B3875" s="57">
        <v>445034888</v>
      </c>
      <c r="C3875" s="58" t="s">
        <v>36</v>
      </c>
      <c r="D3875" s="58" t="s">
        <v>37</v>
      </c>
      <c r="E3875" s="58" t="s">
        <v>45</v>
      </c>
      <c r="F3875" s="58" t="s">
        <v>119</v>
      </c>
      <c r="G3875" s="59">
        <v>3717.74</v>
      </c>
      <c r="H3875" s="57">
        <v>444244135</v>
      </c>
      <c r="I3875" s="59">
        <v>0</v>
      </c>
      <c r="J3875" s="59">
        <v>0</v>
      </c>
      <c r="K3875" s="59">
        <v>0</v>
      </c>
      <c r="L3875" s="59">
        <v>0</v>
      </c>
      <c r="M3875" s="59">
        <v>9956.6200000000008</v>
      </c>
      <c r="N3875" s="58" t="s">
        <v>1944</v>
      </c>
      <c r="O3875" s="14">
        <f t="shared" si="340"/>
        <v>45922.410740740743</v>
      </c>
      <c r="P3875" s="19">
        <f t="shared" si="341"/>
        <v>45922.619074074079</v>
      </c>
      <c r="Q3875" s="20" t="str">
        <f t="shared" si="342"/>
        <v>22/09/2025</v>
      </c>
      <c r="R3875" s="13" t="str">
        <f t="shared" si="343"/>
        <v>14</v>
      </c>
      <c r="S3875" s="13" t="str">
        <f t="shared" si="344"/>
        <v>Mon</v>
      </c>
    </row>
    <row r="3876" spans="1:19" x14ac:dyDescent="0.25">
      <c r="A3876" s="60">
        <v>45922.410740740743</v>
      </c>
      <c r="B3876" s="61">
        <v>445034890</v>
      </c>
      <c r="C3876" s="62" t="s">
        <v>36</v>
      </c>
      <c r="D3876" s="62" t="s">
        <v>37</v>
      </c>
      <c r="E3876" s="62" t="s">
        <v>45</v>
      </c>
      <c r="F3876" s="62" t="s">
        <v>119</v>
      </c>
      <c r="G3876" s="63">
        <v>3717.8</v>
      </c>
      <c r="H3876" s="61">
        <v>444244137</v>
      </c>
      <c r="I3876" s="63">
        <v>0</v>
      </c>
      <c r="J3876" s="63">
        <v>0</v>
      </c>
      <c r="K3876" s="63">
        <v>0</v>
      </c>
      <c r="L3876" s="63">
        <v>0</v>
      </c>
      <c r="M3876" s="63">
        <v>9956.6200000000008</v>
      </c>
      <c r="N3876" s="62" t="s">
        <v>2055</v>
      </c>
      <c r="O3876" s="14">
        <f t="shared" si="340"/>
        <v>45922.410740740743</v>
      </c>
      <c r="P3876" s="19">
        <f t="shared" si="341"/>
        <v>45922.619074074079</v>
      </c>
      <c r="Q3876" s="20" t="str">
        <f t="shared" si="342"/>
        <v>22/09/2025</v>
      </c>
      <c r="R3876" s="13" t="str">
        <f t="shared" si="343"/>
        <v>14</v>
      </c>
      <c r="S3876" s="13" t="str">
        <f t="shared" si="344"/>
        <v>Mon</v>
      </c>
    </row>
    <row r="3877" spans="1:19" x14ac:dyDescent="0.25">
      <c r="A3877" s="56">
        <v>45922.410740740743</v>
      </c>
      <c r="B3877" s="57">
        <v>445034891</v>
      </c>
      <c r="C3877" s="58" t="s">
        <v>36</v>
      </c>
      <c r="D3877" s="58" t="s">
        <v>37</v>
      </c>
      <c r="E3877" s="58" t="s">
        <v>45</v>
      </c>
      <c r="F3877" s="58" t="s">
        <v>119</v>
      </c>
      <c r="G3877" s="59">
        <v>3717.8</v>
      </c>
      <c r="H3877" s="57">
        <v>444244138</v>
      </c>
      <c r="I3877" s="59">
        <v>0</v>
      </c>
      <c r="J3877" s="59">
        <v>0</v>
      </c>
      <c r="K3877" s="59">
        <v>0</v>
      </c>
      <c r="L3877" s="59">
        <v>0</v>
      </c>
      <c r="M3877" s="59">
        <v>9956.6200000000008</v>
      </c>
      <c r="N3877" s="58" t="s">
        <v>48</v>
      </c>
      <c r="O3877" s="14">
        <f t="shared" si="340"/>
        <v>45922.410740740743</v>
      </c>
      <c r="P3877" s="19">
        <f t="shared" si="341"/>
        <v>45922.619074074079</v>
      </c>
      <c r="Q3877" s="20" t="str">
        <f t="shared" si="342"/>
        <v>22/09/2025</v>
      </c>
      <c r="R3877" s="13" t="str">
        <f t="shared" si="343"/>
        <v>14</v>
      </c>
      <c r="S3877" s="13" t="str">
        <f t="shared" si="344"/>
        <v>Mon</v>
      </c>
    </row>
    <row r="3878" spans="1:19" x14ac:dyDescent="0.25">
      <c r="A3878" s="60">
        <v>45922.410752314812</v>
      </c>
      <c r="B3878" s="61">
        <v>445034893</v>
      </c>
      <c r="C3878" s="62" t="s">
        <v>36</v>
      </c>
      <c r="D3878" s="62" t="s">
        <v>37</v>
      </c>
      <c r="E3878" s="62" t="s">
        <v>45</v>
      </c>
      <c r="F3878" s="62" t="s">
        <v>119</v>
      </c>
      <c r="G3878" s="63">
        <v>3717.8</v>
      </c>
      <c r="H3878" s="61">
        <v>444244140</v>
      </c>
      <c r="I3878" s="63">
        <v>0</v>
      </c>
      <c r="J3878" s="63">
        <v>0</v>
      </c>
      <c r="K3878" s="63">
        <v>0</v>
      </c>
      <c r="L3878" s="63">
        <v>0</v>
      </c>
      <c r="M3878" s="63">
        <v>9956.6200000000008</v>
      </c>
      <c r="N3878" s="62" t="s">
        <v>1971</v>
      </c>
      <c r="O3878" s="14">
        <f t="shared" si="340"/>
        <v>45922.410752314812</v>
      </c>
      <c r="P3878" s="19">
        <f t="shared" si="341"/>
        <v>45922.619085648148</v>
      </c>
      <c r="Q3878" s="20" t="str">
        <f t="shared" si="342"/>
        <v>22/09/2025</v>
      </c>
      <c r="R3878" s="13" t="str">
        <f t="shared" si="343"/>
        <v>14</v>
      </c>
      <c r="S3878" s="13" t="str">
        <f t="shared" si="344"/>
        <v>Mon</v>
      </c>
    </row>
    <row r="3879" spans="1:19" x14ac:dyDescent="0.25">
      <c r="A3879" s="56">
        <v>45922.410752314812</v>
      </c>
      <c r="B3879" s="57">
        <v>445034896</v>
      </c>
      <c r="C3879" s="58" t="s">
        <v>36</v>
      </c>
      <c r="D3879" s="58" t="s">
        <v>37</v>
      </c>
      <c r="E3879" s="58" t="s">
        <v>45</v>
      </c>
      <c r="F3879" s="58" t="s">
        <v>119</v>
      </c>
      <c r="G3879" s="59">
        <v>3717.81</v>
      </c>
      <c r="H3879" s="57">
        <v>444244143</v>
      </c>
      <c r="I3879" s="59">
        <v>0</v>
      </c>
      <c r="J3879" s="59">
        <v>0</v>
      </c>
      <c r="K3879" s="59">
        <v>0</v>
      </c>
      <c r="L3879" s="59">
        <v>0</v>
      </c>
      <c r="M3879" s="59">
        <v>9956.6200000000008</v>
      </c>
      <c r="N3879" s="58" t="s">
        <v>107</v>
      </c>
      <c r="O3879" s="14">
        <f t="shared" si="340"/>
        <v>45922.410752314812</v>
      </c>
      <c r="P3879" s="19">
        <f t="shared" si="341"/>
        <v>45922.619085648148</v>
      </c>
      <c r="Q3879" s="20" t="str">
        <f t="shared" si="342"/>
        <v>22/09/2025</v>
      </c>
      <c r="R3879" s="13" t="str">
        <f t="shared" si="343"/>
        <v>14</v>
      </c>
      <c r="S3879" s="13" t="str">
        <f t="shared" si="344"/>
        <v>Mon</v>
      </c>
    </row>
    <row r="3880" spans="1:19" x14ac:dyDescent="0.25">
      <c r="A3880" s="60">
        <v>45922.410752314812</v>
      </c>
      <c r="B3880" s="61">
        <v>445034898</v>
      </c>
      <c r="C3880" s="62" t="s">
        <v>36</v>
      </c>
      <c r="D3880" s="62" t="s">
        <v>37</v>
      </c>
      <c r="E3880" s="62" t="s">
        <v>45</v>
      </c>
      <c r="F3880" s="62" t="s">
        <v>119</v>
      </c>
      <c r="G3880" s="63">
        <v>3717.81</v>
      </c>
      <c r="H3880" s="61">
        <v>444244145</v>
      </c>
      <c r="I3880" s="63">
        <v>0</v>
      </c>
      <c r="J3880" s="63">
        <v>0</v>
      </c>
      <c r="K3880" s="63">
        <v>0</v>
      </c>
      <c r="L3880" s="63">
        <v>0</v>
      </c>
      <c r="M3880" s="63">
        <v>9956.6200000000008</v>
      </c>
      <c r="N3880" s="62" t="s">
        <v>113</v>
      </c>
      <c r="O3880" s="14">
        <f t="shared" si="340"/>
        <v>45922.410752314812</v>
      </c>
      <c r="P3880" s="19">
        <f t="shared" si="341"/>
        <v>45922.619085648148</v>
      </c>
      <c r="Q3880" s="20" t="str">
        <f t="shared" si="342"/>
        <v>22/09/2025</v>
      </c>
      <c r="R3880" s="13" t="str">
        <f t="shared" si="343"/>
        <v>14</v>
      </c>
      <c r="S3880" s="13" t="str">
        <f t="shared" si="344"/>
        <v>Mon</v>
      </c>
    </row>
    <row r="3881" spans="1:19" x14ac:dyDescent="0.25">
      <c r="A3881" s="56">
        <v>45922.410752314812</v>
      </c>
      <c r="B3881" s="57">
        <v>445034902</v>
      </c>
      <c r="C3881" s="58" t="s">
        <v>36</v>
      </c>
      <c r="D3881" s="58" t="s">
        <v>37</v>
      </c>
      <c r="E3881" s="58" t="s">
        <v>45</v>
      </c>
      <c r="F3881" s="58" t="s">
        <v>119</v>
      </c>
      <c r="G3881" s="59">
        <v>3717.84</v>
      </c>
      <c r="H3881" s="57">
        <v>444244150</v>
      </c>
      <c r="I3881" s="59">
        <v>0</v>
      </c>
      <c r="J3881" s="59">
        <v>0</v>
      </c>
      <c r="K3881" s="59">
        <v>0</v>
      </c>
      <c r="L3881" s="59">
        <v>0</v>
      </c>
      <c r="M3881" s="59">
        <v>9956.6200000000008</v>
      </c>
      <c r="N3881" s="58" t="s">
        <v>52</v>
      </c>
      <c r="O3881" s="14">
        <f t="shared" si="340"/>
        <v>45922.410752314812</v>
      </c>
      <c r="P3881" s="19">
        <f t="shared" si="341"/>
        <v>45922.619085648148</v>
      </c>
      <c r="Q3881" s="20" t="str">
        <f t="shared" si="342"/>
        <v>22/09/2025</v>
      </c>
      <c r="R3881" s="13" t="str">
        <f t="shared" si="343"/>
        <v>14</v>
      </c>
      <c r="S3881" s="13" t="str">
        <f t="shared" si="344"/>
        <v>Mon</v>
      </c>
    </row>
    <row r="3882" spans="1:19" x14ac:dyDescent="0.25">
      <c r="A3882" s="60">
        <v>45922.410752314812</v>
      </c>
      <c r="B3882" s="61">
        <v>445034903</v>
      </c>
      <c r="C3882" s="62" t="s">
        <v>36</v>
      </c>
      <c r="D3882" s="62" t="s">
        <v>37</v>
      </c>
      <c r="E3882" s="62" t="s">
        <v>45</v>
      </c>
      <c r="F3882" s="62" t="s">
        <v>119</v>
      </c>
      <c r="G3882" s="63">
        <v>3717.84</v>
      </c>
      <c r="H3882" s="61">
        <v>444244151</v>
      </c>
      <c r="I3882" s="63">
        <v>0</v>
      </c>
      <c r="J3882" s="63">
        <v>0</v>
      </c>
      <c r="K3882" s="63">
        <v>0</v>
      </c>
      <c r="L3882" s="63">
        <v>0</v>
      </c>
      <c r="M3882" s="63">
        <v>9956.6200000000008</v>
      </c>
      <c r="N3882" s="62" t="s">
        <v>47</v>
      </c>
      <c r="O3882" s="14">
        <f t="shared" si="340"/>
        <v>45922.410752314812</v>
      </c>
      <c r="P3882" s="19">
        <f t="shared" si="341"/>
        <v>45922.619085648148</v>
      </c>
      <c r="Q3882" s="20" t="str">
        <f t="shared" si="342"/>
        <v>22/09/2025</v>
      </c>
      <c r="R3882" s="13" t="str">
        <f t="shared" si="343"/>
        <v>14</v>
      </c>
      <c r="S3882" s="13" t="str">
        <f t="shared" si="344"/>
        <v>Mon</v>
      </c>
    </row>
    <row r="3883" spans="1:19" x14ac:dyDescent="0.25">
      <c r="A3883" s="56">
        <v>45922.410763888889</v>
      </c>
      <c r="B3883" s="57">
        <v>445034905</v>
      </c>
      <c r="C3883" s="58" t="s">
        <v>36</v>
      </c>
      <c r="D3883" s="58" t="s">
        <v>37</v>
      </c>
      <c r="E3883" s="58" t="s">
        <v>45</v>
      </c>
      <c r="F3883" s="58" t="s">
        <v>119</v>
      </c>
      <c r="G3883" s="59">
        <v>3717.85</v>
      </c>
      <c r="H3883" s="57">
        <v>444244153</v>
      </c>
      <c r="I3883" s="59">
        <v>0</v>
      </c>
      <c r="J3883" s="59">
        <v>0</v>
      </c>
      <c r="K3883" s="59">
        <v>0</v>
      </c>
      <c r="L3883" s="59">
        <v>0</v>
      </c>
      <c r="M3883" s="59">
        <v>9956.6200000000008</v>
      </c>
      <c r="N3883" s="58" t="s">
        <v>2056</v>
      </c>
      <c r="O3883" s="14">
        <f t="shared" si="340"/>
        <v>45922.410763888889</v>
      </c>
      <c r="P3883" s="19">
        <f t="shared" si="341"/>
        <v>45922.619097222225</v>
      </c>
      <c r="Q3883" s="20" t="str">
        <f t="shared" si="342"/>
        <v>22/09/2025</v>
      </c>
      <c r="R3883" s="13" t="str">
        <f t="shared" si="343"/>
        <v>14</v>
      </c>
      <c r="S3883" s="13" t="str">
        <f t="shared" si="344"/>
        <v>Mon</v>
      </c>
    </row>
    <row r="3884" spans="1:19" x14ac:dyDescent="0.25">
      <c r="A3884" s="60">
        <v>45922.410763888889</v>
      </c>
      <c r="B3884" s="61">
        <v>445034907</v>
      </c>
      <c r="C3884" s="62" t="s">
        <v>36</v>
      </c>
      <c r="D3884" s="62" t="s">
        <v>37</v>
      </c>
      <c r="E3884" s="62" t="s">
        <v>45</v>
      </c>
      <c r="F3884" s="62" t="s">
        <v>119</v>
      </c>
      <c r="G3884" s="63">
        <v>3717.85</v>
      </c>
      <c r="H3884" s="61">
        <v>444244155</v>
      </c>
      <c r="I3884" s="63">
        <v>0</v>
      </c>
      <c r="J3884" s="63">
        <v>0</v>
      </c>
      <c r="K3884" s="63">
        <v>0</v>
      </c>
      <c r="L3884" s="63">
        <v>0</v>
      </c>
      <c r="M3884" s="63">
        <v>9956.6200000000008</v>
      </c>
      <c r="N3884" s="62" t="s">
        <v>77</v>
      </c>
      <c r="O3884" s="14">
        <f t="shared" ref="O3884:O3947" si="345">A3884</f>
        <v>45922.410763888889</v>
      </c>
      <c r="P3884" s="19">
        <f t="shared" ref="P3884:P3947" si="346">O3884+(5/24)</f>
        <v>45922.619097222225</v>
      </c>
      <c r="Q3884" s="20" t="str">
        <f t="shared" ref="Q3884:Q3947" si="347">TEXT(P3884,"dd/mm/yyyy")</f>
        <v>22/09/2025</v>
      </c>
      <c r="R3884" s="13" t="str">
        <f t="shared" ref="R3884:R3947" si="348">TEXT(P3884,"hh")</f>
        <v>14</v>
      </c>
      <c r="S3884" s="13" t="str">
        <f t="shared" ref="S3884:S3947" si="349">TEXT(P3884,"ddd")</f>
        <v>Mon</v>
      </c>
    </row>
    <row r="3885" spans="1:19" x14ac:dyDescent="0.25">
      <c r="A3885" s="56">
        <v>45922.410763888889</v>
      </c>
      <c r="B3885" s="57">
        <v>445034909</v>
      </c>
      <c r="C3885" s="58" t="s">
        <v>36</v>
      </c>
      <c r="D3885" s="58" t="s">
        <v>37</v>
      </c>
      <c r="E3885" s="58" t="s">
        <v>45</v>
      </c>
      <c r="F3885" s="58" t="s">
        <v>119</v>
      </c>
      <c r="G3885" s="59">
        <v>3717.85</v>
      </c>
      <c r="H3885" s="57">
        <v>444244157</v>
      </c>
      <c r="I3885" s="59">
        <v>0</v>
      </c>
      <c r="J3885" s="59">
        <v>0</v>
      </c>
      <c r="K3885" s="59">
        <v>0</v>
      </c>
      <c r="L3885" s="59">
        <v>0</v>
      </c>
      <c r="M3885" s="59">
        <v>9956.6200000000008</v>
      </c>
      <c r="N3885" s="58" t="s">
        <v>108</v>
      </c>
      <c r="O3885" s="14">
        <f t="shared" si="345"/>
        <v>45922.410763888889</v>
      </c>
      <c r="P3885" s="19">
        <f t="shared" si="346"/>
        <v>45922.619097222225</v>
      </c>
      <c r="Q3885" s="20" t="str">
        <f t="shared" si="347"/>
        <v>22/09/2025</v>
      </c>
      <c r="R3885" s="13" t="str">
        <f t="shared" si="348"/>
        <v>14</v>
      </c>
      <c r="S3885" s="13" t="str">
        <f t="shared" si="349"/>
        <v>Mon</v>
      </c>
    </row>
    <row r="3886" spans="1:19" x14ac:dyDescent="0.25">
      <c r="A3886" s="60">
        <v>45922.412280092591</v>
      </c>
      <c r="B3886" s="61">
        <v>445036792</v>
      </c>
      <c r="C3886" s="62" t="s">
        <v>36</v>
      </c>
      <c r="D3886" s="62" t="s">
        <v>38</v>
      </c>
      <c r="E3886" s="62" t="s">
        <v>46</v>
      </c>
      <c r="F3886" s="62" t="s">
        <v>119</v>
      </c>
      <c r="G3886" s="63">
        <v>3716.24</v>
      </c>
      <c r="H3886" s="61">
        <v>444246037</v>
      </c>
      <c r="I3886" s="63">
        <v>0</v>
      </c>
      <c r="J3886" s="63">
        <v>0</v>
      </c>
      <c r="K3886" s="63">
        <v>0</v>
      </c>
      <c r="L3886" s="63">
        <v>-1.61</v>
      </c>
      <c r="M3886" s="63">
        <v>9955.01</v>
      </c>
      <c r="N3886" s="62" t="s">
        <v>2500</v>
      </c>
      <c r="O3886" s="14">
        <f t="shared" si="345"/>
        <v>45922.412280092591</v>
      </c>
      <c r="P3886" s="19">
        <f t="shared" si="346"/>
        <v>45922.620613425926</v>
      </c>
      <c r="Q3886" s="20" t="str">
        <f t="shared" si="347"/>
        <v>22/09/2025</v>
      </c>
      <c r="R3886" s="13" t="str">
        <f t="shared" si="348"/>
        <v>14</v>
      </c>
      <c r="S3886" s="13" t="str">
        <f t="shared" si="349"/>
        <v>Mon</v>
      </c>
    </row>
    <row r="3887" spans="1:19" x14ac:dyDescent="0.25">
      <c r="A3887" s="56">
        <v>45922.413124999999</v>
      </c>
      <c r="B3887" s="57">
        <v>445037371</v>
      </c>
      <c r="C3887" s="58" t="s">
        <v>36</v>
      </c>
      <c r="D3887" s="58" t="s">
        <v>38</v>
      </c>
      <c r="E3887" s="58" t="s">
        <v>46</v>
      </c>
      <c r="F3887" s="58" t="s">
        <v>119</v>
      </c>
      <c r="G3887" s="59">
        <v>3715.88</v>
      </c>
      <c r="H3887" s="57">
        <v>444246606</v>
      </c>
      <c r="I3887" s="59">
        <v>0</v>
      </c>
      <c r="J3887" s="59">
        <v>0</v>
      </c>
      <c r="K3887" s="59">
        <v>0</v>
      </c>
      <c r="L3887" s="59">
        <v>-2.89</v>
      </c>
      <c r="M3887" s="59">
        <v>9952.1200000000008</v>
      </c>
      <c r="N3887" s="58" t="s">
        <v>2501</v>
      </c>
      <c r="O3887" s="14">
        <f t="shared" si="345"/>
        <v>45922.413124999999</v>
      </c>
      <c r="P3887" s="19">
        <f t="shared" si="346"/>
        <v>45922.621458333335</v>
      </c>
      <c r="Q3887" s="20" t="str">
        <f t="shared" si="347"/>
        <v>22/09/2025</v>
      </c>
      <c r="R3887" s="13" t="str">
        <f t="shared" si="348"/>
        <v>14</v>
      </c>
      <c r="S3887" s="13" t="str">
        <f t="shared" si="349"/>
        <v>Mon</v>
      </c>
    </row>
    <row r="3888" spans="1:19" x14ac:dyDescent="0.25">
      <c r="A3888" s="60">
        <v>45922.413124999999</v>
      </c>
      <c r="B3888" s="61">
        <v>445037372</v>
      </c>
      <c r="C3888" s="62" t="s">
        <v>36</v>
      </c>
      <c r="D3888" s="62" t="s">
        <v>38</v>
      </c>
      <c r="E3888" s="62" t="s">
        <v>46</v>
      </c>
      <c r="F3888" s="62" t="s">
        <v>119</v>
      </c>
      <c r="G3888" s="63">
        <v>3715.88</v>
      </c>
      <c r="H3888" s="61">
        <v>444246607</v>
      </c>
      <c r="I3888" s="63">
        <v>0</v>
      </c>
      <c r="J3888" s="63">
        <v>0</v>
      </c>
      <c r="K3888" s="63">
        <v>0</v>
      </c>
      <c r="L3888" s="63">
        <v>-2.93</v>
      </c>
      <c r="M3888" s="63">
        <v>9949.19</v>
      </c>
      <c r="N3888" s="62" t="s">
        <v>2501</v>
      </c>
      <c r="O3888" s="14">
        <f t="shared" si="345"/>
        <v>45922.413124999999</v>
      </c>
      <c r="P3888" s="19">
        <f t="shared" si="346"/>
        <v>45922.621458333335</v>
      </c>
      <c r="Q3888" s="20" t="str">
        <f t="shared" si="347"/>
        <v>22/09/2025</v>
      </c>
      <c r="R3888" s="13" t="str">
        <f t="shared" si="348"/>
        <v>14</v>
      </c>
      <c r="S3888" s="13" t="str">
        <f t="shared" si="349"/>
        <v>Mon</v>
      </c>
    </row>
    <row r="3889" spans="1:19" x14ac:dyDescent="0.25">
      <c r="A3889" s="56">
        <v>45922.413124999999</v>
      </c>
      <c r="B3889" s="57">
        <v>445037382</v>
      </c>
      <c r="C3889" s="58" t="s">
        <v>36</v>
      </c>
      <c r="D3889" s="58" t="s">
        <v>38</v>
      </c>
      <c r="E3889" s="58" t="s">
        <v>46</v>
      </c>
      <c r="F3889" s="58" t="s">
        <v>119</v>
      </c>
      <c r="G3889" s="59">
        <v>3715.56</v>
      </c>
      <c r="H3889" s="57">
        <v>444246617</v>
      </c>
      <c r="I3889" s="59">
        <v>0</v>
      </c>
      <c r="J3889" s="59">
        <v>0</v>
      </c>
      <c r="K3889" s="59">
        <v>0</v>
      </c>
      <c r="L3889" s="59">
        <v>-3.22</v>
      </c>
      <c r="M3889" s="59">
        <v>9945.9699999999993</v>
      </c>
      <c r="N3889" s="58" t="s">
        <v>2502</v>
      </c>
      <c r="O3889" s="14">
        <f t="shared" si="345"/>
        <v>45922.413124999999</v>
      </c>
      <c r="P3889" s="19">
        <f t="shared" si="346"/>
        <v>45922.621458333335</v>
      </c>
      <c r="Q3889" s="20" t="str">
        <f t="shared" si="347"/>
        <v>22/09/2025</v>
      </c>
      <c r="R3889" s="13" t="str">
        <f t="shared" si="348"/>
        <v>14</v>
      </c>
      <c r="S3889" s="13" t="str">
        <f t="shared" si="349"/>
        <v>Mon</v>
      </c>
    </row>
    <row r="3890" spans="1:19" x14ac:dyDescent="0.25">
      <c r="A3890" s="60">
        <v>45922.413148148145</v>
      </c>
      <c r="B3890" s="61">
        <v>445037428</v>
      </c>
      <c r="C3890" s="62" t="s">
        <v>36</v>
      </c>
      <c r="D3890" s="62" t="s">
        <v>38</v>
      </c>
      <c r="E3890" s="62" t="s">
        <v>46</v>
      </c>
      <c r="F3890" s="62" t="s">
        <v>119</v>
      </c>
      <c r="G3890" s="63">
        <v>3715.44</v>
      </c>
      <c r="H3890" s="61">
        <v>444246662</v>
      </c>
      <c r="I3890" s="63">
        <v>0</v>
      </c>
      <c r="J3890" s="63">
        <v>0</v>
      </c>
      <c r="K3890" s="63">
        <v>0</v>
      </c>
      <c r="L3890" s="63">
        <v>-2.36</v>
      </c>
      <c r="M3890" s="63">
        <v>9943.61</v>
      </c>
      <c r="N3890" s="62" t="s">
        <v>2503</v>
      </c>
      <c r="O3890" s="14">
        <f t="shared" si="345"/>
        <v>45922.413148148145</v>
      </c>
      <c r="P3890" s="19">
        <f t="shared" si="346"/>
        <v>45922.621481481481</v>
      </c>
      <c r="Q3890" s="20" t="str">
        <f t="shared" si="347"/>
        <v>22/09/2025</v>
      </c>
      <c r="R3890" s="13" t="str">
        <f t="shared" si="348"/>
        <v>14</v>
      </c>
      <c r="S3890" s="13" t="str">
        <f t="shared" si="349"/>
        <v>Mon</v>
      </c>
    </row>
    <row r="3891" spans="1:19" x14ac:dyDescent="0.25">
      <c r="A3891" s="56">
        <v>45922.413148148145</v>
      </c>
      <c r="B3891" s="57">
        <v>445037429</v>
      </c>
      <c r="C3891" s="58" t="s">
        <v>36</v>
      </c>
      <c r="D3891" s="58" t="s">
        <v>38</v>
      </c>
      <c r="E3891" s="58" t="s">
        <v>46</v>
      </c>
      <c r="F3891" s="58" t="s">
        <v>119</v>
      </c>
      <c r="G3891" s="59">
        <v>3715.44</v>
      </c>
      <c r="H3891" s="57">
        <v>444246663</v>
      </c>
      <c r="I3891" s="59">
        <v>0</v>
      </c>
      <c r="J3891" s="59">
        <v>0</v>
      </c>
      <c r="K3891" s="59">
        <v>0</v>
      </c>
      <c r="L3891" s="59">
        <v>-2.36</v>
      </c>
      <c r="M3891" s="59">
        <v>9941.25</v>
      </c>
      <c r="N3891" s="58" t="s">
        <v>2503</v>
      </c>
      <c r="O3891" s="14">
        <f t="shared" si="345"/>
        <v>45922.413148148145</v>
      </c>
      <c r="P3891" s="19">
        <f t="shared" si="346"/>
        <v>45922.621481481481</v>
      </c>
      <c r="Q3891" s="20" t="str">
        <f t="shared" si="347"/>
        <v>22/09/2025</v>
      </c>
      <c r="R3891" s="13" t="str">
        <f t="shared" si="348"/>
        <v>14</v>
      </c>
      <c r="S3891" s="13" t="str">
        <f t="shared" si="349"/>
        <v>Mon</v>
      </c>
    </row>
    <row r="3892" spans="1:19" x14ac:dyDescent="0.25">
      <c r="A3892" s="60">
        <v>45922.413148148145</v>
      </c>
      <c r="B3892" s="61">
        <v>445037435</v>
      </c>
      <c r="C3892" s="62" t="s">
        <v>36</v>
      </c>
      <c r="D3892" s="62" t="s">
        <v>38</v>
      </c>
      <c r="E3892" s="62" t="s">
        <v>46</v>
      </c>
      <c r="F3892" s="62" t="s">
        <v>119</v>
      </c>
      <c r="G3892" s="63">
        <v>3715.19</v>
      </c>
      <c r="H3892" s="61">
        <v>444246669</v>
      </c>
      <c r="I3892" s="63">
        <v>0</v>
      </c>
      <c r="J3892" s="63">
        <v>0</v>
      </c>
      <c r="K3892" s="63">
        <v>0</v>
      </c>
      <c r="L3892" s="63">
        <v>-2.61</v>
      </c>
      <c r="M3892" s="63">
        <v>9938.64</v>
      </c>
      <c r="N3892" s="62" t="s">
        <v>2504</v>
      </c>
      <c r="O3892" s="14">
        <f t="shared" si="345"/>
        <v>45922.413148148145</v>
      </c>
      <c r="P3892" s="19">
        <f t="shared" si="346"/>
        <v>45922.621481481481</v>
      </c>
      <c r="Q3892" s="20" t="str">
        <f t="shared" si="347"/>
        <v>22/09/2025</v>
      </c>
      <c r="R3892" s="13" t="str">
        <f t="shared" si="348"/>
        <v>14</v>
      </c>
      <c r="S3892" s="13" t="str">
        <f t="shared" si="349"/>
        <v>Mon</v>
      </c>
    </row>
    <row r="3893" spans="1:19" x14ac:dyDescent="0.25">
      <c r="A3893" s="56">
        <v>45922.413148148145</v>
      </c>
      <c r="B3893" s="57">
        <v>445037488</v>
      </c>
      <c r="C3893" s="58" t="s">
        <v>36</v>
      </c>
      <c r="D3893" s="58" t="s">
        <v>38</v>
      </c>
      <c r="E3893" s="58" t="s">
        <v>46</v>
      </c>
      <c r="F3893" s="58" t="s">
        <v>119</v>
      </c>
      <c r="G3893" s="59">
        <v>3714.71</v>
      </c>
      <c r="H3893" s="57">
        <v>444246719</v>
      </c>
      <c r="I3893" s="59">
        <v>0</v>
      </c>
      <c r="J3893" s="59">
        <v>0</v>
      </c>
      <c r="K3893" s="59">
        <v>0</v>
      </c>
      <c r="L3893" s="59">
        <v>-3.03</v>
      </c>
      <c r="M3893" s="59">
        <v>9935.61</v>
      </c>
      <c r="N3893" s="58" t="s">
        <v>2505</v>
      </c>
      <c r="O3893" s="14">
        <f t="shared" si="345"/>
        <v>45922.413148148145</v>
      </c>
      <c r="P3893" s="19">
        <f t="shared" si="346"/>
        <v>45922.621481481481</v>
      </c>
      <c r="Q3893" s="20" t="str">
        <f t="shared" si="347"/>
        <v>22/09/2025</v>
      </c>
      <c r="R3893" s="13" t="str">
        <f t="shared" si="348"/>
        <v>14</v>
      </c>
      <c r="S3893" s="13" t="str">
        <f t="shared" si="349"/>
        <v>Mon</v>
      </c>
    </row>
    <row r="3894" spans="1:19" x14ac:dyDescent="0.25">
      <c r="A3894" s="60">
        <v>45922.413148148145</v>
      </c>
      <c r="B3894" s="61">
        <v>445037490</v>
      </c>
      <c r="C3894" s="62" t="s">
        <v>36</v>
      </c>
      <c r="D3894" s="62" t="s">
        <v>38</v>
      </c>
      <c r="E3894" s="62" t="s">
        <v>46</v>
      </c>
      <c r="F3894" s="62" t="s">
        <v>119</v>
      </c>
      <c r="G3894" s="63">
        <v>3714.71</v>
      </c>
      <c r="H3894" s="61">
        <v>444246720</v>
      </c>
      <c r="I3894" s="63">
        <v>0</v>
      </c>
      <c r="J3894" s="63">
        <v>0</v>
      </c>
      <c r="K3894" s="63">
        <v>0</v>
      </c>
      <c r="L3894" s="63">
        <v>-3.1</v>
      </c>
      <c r="M3894" s="63">
        <v>9932.51</v>
      </c>
      <c r="N3894" s="62" t="s">
        <v>2505</v>
      </c>
      <c r="O3894" s="14">
        <f t="shared" si="345"/>
        <v>45922.413148148145</v>
      </c>
      <c r="P3894" s="19">
        <f t="shared" si="346"/>
        <v>45922.621481481481</v>
      </c>
      <c r="Q3894" s="20" t="str">
        <f t="shared" si="347"/>
        <v>22/09/2025</v>
      </c>
      <c r="R3894" s="13" t="str">
        <f t="shared" si="348"/>
        <v>14</v>
      </c>
      <c r="S3894" s="13" t="str">
        <f t="shared" si="349"/>
        <v>Mon</v>
      </c>
    </row>
    <row r="3895" spans="1:19" x14ac:dyDescent="0.25">
      <c r="A3895" s="56">
        <v>45922.413148148145</v>
      </c>
      <c r="B3895" s="57">
        <v>445037492</v>
      </c>
      <c r="C3895" s="58" t="s">
        <v>36</v>
      </c>
      <c r="D3895" s="58" t="s">
        <v>38</v>
      </c>
      <c r="E3895" s="58" t="s">
        <v>46</v>
      </c>
      <c r="F3895" s="58" t="s">
        <v>119</v>
      </c>
      <c r="G3895" s="59">
        <v>3714.71</v>
      </c>
      <c r="H3895" s="57">
        <v>444246722</v>
      </c>
      <c r="I3895" s="59">
        <v>0</v>
      </c>
      <c r="J3895" s="59">
        <v>0</v>
      </c>
      <c r="K3895" s="59">
        <v>0</v>
      </c>
      <c r="L3895" s="59">
        <v>-3.1</v>
      </c>
      <c r="M3895" s="59">
        <v>9929.41</v>
      </c>
      <c r="N3895" s="58" t="s">
        <v>2505</v>
      </c>
      <c r="O3895" s="14">
        <f t="shared" si="345"/>
        <v>45922.413148148145</v>
      </c>
      <c r="P3895" s="19">
        <f t="shared" si="346"/>
        <v>45922.621481481481</v>
      </c>
      <c r="Q3895" s="20" t="str">
        <f t="shared" si="347"/>
        <v>22/09/2025</v>
      </c>
      <c r="R3895" s="13" t="str">
        <f t="shared" si="348"/>
        <v>14</v>
      </c>
      <c r="S3895" s="13" t="str">
        <f t="shared" si="349"/>
        <v>Mon</v>
      </c>
    </row>
    <row r="3896" spans="1:19" x14ac:dyDescent="0.25">
      <c r="A3896" s="60">
        <v>45922.413148148145</v>
      </c>
      <c r="B3896" s="61">
        <v>445037494</v>
      </c>
      <c r="C3896" s="62" t="s">
        <v>36</v>
      </c>
      <c r="D3896" s="62" t="s">
        <v>38</v>
      </c>
      <c r="E3896" s="62" t="s">
        <v>46</v>
      </c>
      <c r="F3896" s="62" t="s">
        <v>119</v>
      </c>
      <c r="G3896" s="63">
        <v>3714.71</v>
      </c>
      <c r="H3896" s="61">
        <v>444246723</v>
      </c>
      <c r="I3896" s="63">
        <v>0</v>
      </c>
      <c r="J3896" s="63">
        <v>0</v>
      </c>
      <c r="K3896" s="63">
        <v>0</v>
      </c>
      <c r="L3896" s="63">
        <v>-3.13</v>
      </c>
      <c r="M3896" s="63">
        <v>9926.2800000000007</v>
      </c>
      <c r="N3896" s="62" t="s">
        <v>2505</v>
      </c>
      <c r="O3896" s="14">
        <f t="shared" si="345"/>
        <v>45922.413148148145</v>
      </c>
      <c r="P3896" s="19">
        <f t="shared" si="346"/>
        <v>45922.621481481481</v>
      </c>
      <c r="Q3896" s="20" t="str">
        <f t="shared" si="347"/>
        <v>22/09/2025</v>
      </c>
      <c r="R3896" s="13" t="str">
        <f t="shared" si="348"/>
        <v>14</v>
      </c>
      <c r="S3896" s="13" t="str">
        <f t="shared" si="349"/>
        <v>Mon</v>
      </c>
    </row>
    <row r="3897" spans="1:19" x14ac:dyDescent="0.25">
      <c r="A3897" s="56">
        <v>45922.413148148145</v>
      </c>
      <c r="B3897" s="57">
        <v>445037495</v>
      </c>
      <c r="C3897" s="58" t="s">
        <v>36</v>
      </c>
      <c r="D3897" s="58" t="s">
        <v>38</v>
      </c>
      <c r="E3897" s="58" t="s">
        <v>46</v>
      </c>
      <c r="F3897" s="58" t="s">
        <v>119</v>
      </c>
      <c r="G3897" s="59">
        <v>3714.71</v>
      </c>
      <c r="H3897" s="57">
        <v>444246725</v>
      </c>
      <c r="I3897" s="59">
        <v>0</v>
      </c>
      <c r="J3897" s="59">
        <v>0</v>
      </c>
      <c r="K3897" s="59">
        <v>0</v>
      </c>
      <c r="L3897" s="59">
        <v>-3.13</v>
      </c>
      <c r="M3897" s="59">
        <v>9923.15</v>
      </c>
      <c r="N3897" s="58" t="s">
        <v>2505</v>
      </c>
      <c r="O3897" s="14">
        <f t="shared" si="345"/>
        <v>45922.413148148145</v>
      </c>
      <c r="P3897" s="19">
        <f t="shared" si="346"/>
        <v>45922.621481481481</v>
      </c>
      <c r="Q3897" s="20" t="str">
        <f t="shared" si="347"/>
        <v>22/09/2025</v>
      </c>
      <c r="R3897" s="13" t="str">
        <f t="shared" si="348"/>
        <v>14</v>
      </c>
      <c r="S3897" s="13" t="str">
        <f t="shared" si="349"/>
        <v>Mon</v>
      </c>
    </row>
    <row r="3898" spans="1:19" x14ac:dyDescent="0.25">
      <c r="A3898" s="60">
        <v>45922.413148148145</v>
      </c>
      <c r="B3898" s="61">
        <v>445037497</v>
      </c>
      <c r="C3898" s="62" t="s">
        <v>36</v>
      </c>
      <c r="D3898" s="62" t="s">
        <v>38</v>
      </c>
      <c r="E3898" s="62" t="s">
        <v>46</v>
      </c>
      <c r="F3898" s="62" t="s">
        <v>119</v>
      </c>
      <c r="G3898" s="63">
        <v>3714.71</v>
      </c>
      <c r="H3898" s="61">
        <v>444246726</v>
      </c>
      <c r="I3898" s="63">
        <v>0</v>
      </c>
      <c r="J3898" s="63">
        <v>0</v>
      </c>
      <c r="K3898" s="63">
        <v>0</v>
      </c>
      <c r="L3898" s="63">
        <v>-3.14</v>
      </c>
      <c r="M3898" s="63">
        <v>9920.01</v>
      </c>
      <c r="N3898" s="62" t="s">
        <v>2505</v>
      </c>
      <c r="O3898" s="14">
        <f t="shared" si="345"/>
        <v>45922.413148148145</v>
      </c>
      <c r="P3898" s="19">
        <f t="shared" si="346"/>
        <v>45922.621481481481</v>
      </c>
      <c r="Q3898" s="20" t="str">
        <f t="shared" si="347"/>
        <v>22/09/2025</v>
      </c>
      <c r="R3898" s="13" t="str">
        <f t="shared" si="348"/>
        <v>14</v>
      </c>
      <c r="S3898" s="13" t="str">
        <f t="shared" si="349"/>
        <v>Mon</v>
      </c>
    </row>
    <row r="3899" spans="1:19" x14ac:dyDescent="0.25">
      <c r="A3899" s="56">
        <v>45922.413148148145</v>
      </c>
      <c r="B3899" s="57">
        <v>445037498</v>
      </c>
      <c r="C3899" s="58" t="s">
        <v>36</v>
      </c>
      <c r="D3899" s="58" t="s">
        <v>38</v>
      </c>
      <c r="E3899" s="58" t="s">
        <v>46</v>
      </c>
      <c r="F3899" s="58" t="s">
        <v>119</v>
      </c>
      <c r="G3899" s="59">
        <v>3714.71</v>
      </c>
      <c r="H3899" s="57">
        <v>444246727</v>
      </c>
      <c r="I3899" s="59">
        <v>0</v>
      </c>
      <c r="J3899" s="59">
        <v>0</v>
      </c>
      <c r="K3899" s="59">
        <v>0</v>
      </c>
      <c r="L3899" s="59">
        <v>-3.14</v>
      </c>
      <c r="M3899" s="59">
        <v>9916.8700000000008</v>
      </c>
      <c r="N3899" s="58" t="s">
        <v>2505</v>
      </c>
      <c r="O3899" s="14">
        <f t="shared" si="345"/>
        <v>45922.413148148145</v>
      </c>
      <c r="P3899" s="19">
        <f t="shared" si="346"/>
        <v>45922.621481481481</v>
      </c>
      <c r="Q3899" s="20" t="str">
        <f t="shared" si="347"/>
        <v>22/09/2025</v>
      </c>
      <c r="R3899" s="13" t="str">
        <f t="shared" si="348"/>
        <v>14</v>
      </c>
      <c r="S3899" s="13" t="str">
        <f t="shared" si="349"/>
        <v>Mon</v>
      </c>
    </row>
    <row r="3900" spans="1:19" x14ac:dyDescent="0.25">
      <c r="A3900" s="60">
        <v>45922.413634259261</v>
      </c>
      <c r="B3900" s="61">
        <v>445037884</v>
      </c>
      <c r="C3900" s="62" t="s">
        <v>36</v>
      </c>
      <c r="D3900" s="62" t="s">
        <v>37</v>
      </c>
      <c r="E3900" s="62" t="s">
        <v>45</v>
      </c>
      <c r="F3900" s="62" t="s">
        <v>119</v>
      </c>
      <c r="G3900" s="63">
        <v>3715.86</v>
      </c>
      <c r="H3900" s="61">
        <v>444247114</v>
      </c>
      <c r="I3900" s="63">
        <v>0</v>
      </c>
      <c r="J3900" s="63">
        <v>0</v>
      </c>
      <c r="K3900" s="63">
        <v>0</v>
      </c>
      <c r="L3900" s="63">
        <v>0</v>
      </c>
      <c r="M3900" s="63">
        <v>9916.8700000000008</v>
      </c>
      <c r="N3900" s="62" t="s">
        <v>106</v>
      </c>
      <c r="O3900" s="14">
        <f t="shared" si="345"/>
        <v>45922.413634259261</v>
      </c>
      <c r="P3900" s="19">
        <f t="shared" si="346"/>
        <v>45922.621967592597</v>
      </c>
      <c r="Q3900" s="20" t="str">
        <f t="shared" si="347"/>
        <v>22/09/2025</v>
      </c>
      <c r="R3900" s="13" t="str">
        <f t="shared" si="348"/>
        <v>14</v>
      </c>
      <c r="S3900" s="13" t="str">
        <f t="shared" si="349"/>
        <v>Mon</v>
      </c>
    </row>
    <row r="3901" spans="1:19" x14ac:dyDescent="0.25">
      <c r="A3901" s="56">
        <v>45922.416412037041</v>
      </c>
      <c r="B3901" s="57">
        <v>445040429</v>
      </c>
      <c r="C3901" s="58" t="s">
        <v>36</v>
      </c>
      <c r="D3901" s="58" t="s">
        <v>38</v>
      </c>
      <c r="E3901" s="58" t="s">
        <v>45</v>
      </c>
      <c r="F3901" s="58" t="s">
        <v>119</v>
      </c>
      <c r="G3901" s="59">
        <v>3714.21</v>
      </c>
      <c r="H3901" s="57">
        <v>444249596</v>
      </c>
      <c r="I3901" s="59">
        <v>0</v>
      </c>
      <c r="J3901" s="59">
        <v>0</v>
      </c>
      <c r="K3901" s="59">
        <v>0</v>
      </c>
      <c r="L3901" s="59">
        <v>0</v>
      </c>
      <c r="M3901" s="59">
        <v>9916.8700000000008</v>
      </c>
      <c r="N3901" s="58" t="s">
        <v>115</v>
      </c>
      <c r="O3901" s="14">
        <f t="shared" si="345"/>
        <v>45922.416412037041</v>
      </c>
      <c r="P3901" s="19">
        <f t="shared" si="346"/>
        <v>45922.624745370376</v>
      </c>
      <c r="Q3901" s="20" t="str">
        <f t="shared" si="347"/>
        <v>22/09/2025</v>
      </c>
      <c r="R3901" s="13" t="str">
        <f t="shared" si="348"/>
        <v>14</v>
      </c>
      <c r="S3901" s="13" t="str">
        <f t="shared" si="349"/>
        <v>Mon</v>
      </c>
    </row>
    <row r="3902" spans="1:19" x14ac:dyDescent="0.25">
      <c r="A3902" s="60">
        <v>45922.416412037041</v>
      </c>
      <c r="B3902" s="61">
        <v>445040431</v>
      </c>
      <c r="C3902" s="62" t="s">
        <v>36</v>
      </c>
      <c r="D3902" s="62" t="s">
        <v>38</v>
      </c>
      <c r="E3902" s="62" t="s">
        <v>45</v>
      </c>
      <c r="F3902" s="62" t="s">
        <v>119</v>
      </c>
      <c r="G3902" s="63">
        <v>3714.21</v>
      </c>
      <c r="H3902" s="61">
        <v>444249599</v>
      </c>
      <c r="I3902" s="63">
        <v>0</v>
      </c>
      <c r="J3902" s="63">
        <v>0</v>
      </c>
      <c r="K3902" s="63">
        <v>0</v>
      </c>
      <c r="L3902" s="63">
        <v>0</v>
      </c>
      <c r="M3902" s="63">
        <v>9916.8700000000008</v>
      </c>
      <c r="N3902" s="62" t="s">
        <v>118</v>
      </c>
      <c r="O3902" s="14">
        <f t="shared" si="345"/>
        <v>45922.416412037041</v>
      </c>
      <c r="P3902" s="19">
        <f t="shared" si="346"/>
        <v>45922.624745370376</v>
      </c>
      <c r="Q3902" s="20" t="str">
        <f t="shared" si="347"/>
        <v>22/09/2025</v>
      </c>
      <c r="R3902" s="13" t="str">
        <f t="shared" si="348"/>
        <v>14</v>
      </c>
      <c r="S3902" s="13" t="str">
        <f t="shared" si="349"/>
        <v>Mon</v>
      </c>
    </row>
    <row r="3903" spans="1:19" x14ac:dyDescent="0.25">
      <c r="A3903" s="56">
        <v>45922.418194444443</v>
      </c>
      <c r="B3903" s="57">
        <v>445041477</v>
      </c>
      <c r="C3903" s="58" t="s">
        <v>36</v>
      </c>
      <c r="D3903" s="58" t="s">
        <v>38</v>
      </c>
      <c r="E3903" s="58" t="s">
        <v>46</v>
      </c>
      <c r="F3903" s="58" t="s">
        <v>119</v>
      </c>
      <c r="G3903" s="59">
        <v>3712.84</v>
      </c>
      <c r="H3903" s="57">
        <v>444250644</v>
      </c>
      <c r="I3903" s="59">
        <v>0</v>
      </c>
      <c r="J3903" s="59">
        <v>0</v>
      </c>
      <c r="K3903" s="59">
        <v>0</v>
      </c>
      <c r="L3903" s="59">
        <v>-3.02</v>
      </c>
      <c r="M3903" s="59">
        <v>9913.85</v>
      </c>
      <c r="N3903" s="58" t="s">
        <v>2506</v>
      </c>
      <c r="O3903" s="14">
        <f t="shared" si="345"/>
        <v>45922.418194444443</v>
      </c>
      <c r="P3903" s="19">
        <f t="shared" si="346"/>
        <v>45922.626527777778</v>
      </c>
      <c r="Q3903" s="20" t="str">
        <f t="shared" si="347"/>
        <v>22/09/2025</v>
      </c>
      <c r="R3903" s="13" t="str">
        <f t="shared" si="348"/>
        <v>15</v>
      </c>
      <c r="S3903" s="13" t="str">
        <f t="shared" si="349"/>
        <v>Mon</v>
      </c>
    </row>
    <row r="3904" spans="1:19" x14ac:dyDescent="0.25">
      <c r="A3904" s="60">
        <v>45922.418414351851</v>
      </c>
      <c r="B3904" s="61">
        <v>445041744</v>
      </c>
      <c r="C3904" s="62" t="s">
        <v>36</v>
      </c>
      <c r="D3904" s="62" t="s">
        <v>37</v>
      </c>
      <c r="E3904" s="62" t="s">
        <v>46</v>
      </c>
      <c r="F3904" s="62" t="s">
        <v>119</v>
      </c>
      <c r="G3904" s="63">
        <v>3714.02</v>
      </c>
      <c r="H3904" s="61">
        <v>444250908</v>
      </c>
      <c r="I3904" s="63">
        <v>0</v>
      </c>
      <c r="J3904" s="63">
        <v>0</v>
      </c>
      <c r="K3904" s="63">
        <v>0</v>
      </c>
      <c r="L3904" s="63">
        <v>0.19</v>
      </c>
      <c r="M3904" s="63">
        <v>9914.0400000000009</v>
      </c>
      <c r="N3904" s="62" t="s">
        <v>2507</v>
      </c>
      <c r="O3904" s="14">
        <f t="shared" si="345"/>
        <v>45922.418414351851</v>
      </c>
      <c r="P3904" s="19">
        <f t="shared" si="346"/>
        <v>45922.626747685186</v>
      </c>
      <c r="Q3904" s="20" t="str">
        <f t="shared" si="347"/>
        <v>22/09/2025</v>
      </c>
      <c r="R3904" s="13" t="str">
        <f t="shared" si="348"/>
        <v>15</v>
      </c>
      <c r="S3904" s="13" t="str">
        <f t="shared" si="349"/>
        <v>Mon</v>
      </c>
    </row>
    <row r="3905" spans="1:19" x14ac:dyDescent="0.25">
      <c r="A3905" s="56">
        <v>45922.418506944443</v>
      </c>
      <c r="B3905" s="57">
        <v>445041795</v>
      </c>
      <c r="C3905" s="58" t="s">
        <v>36</v>
      </c>
      <c r="D3905" s="58" t="s">
        <v>38</v>
      </c>
      <c r="E3905" s="58" t="s">
        <v>45</v>
      </c>
      <c r="F3905" s="58" t="s">
        <v>119</v>
      </c>
      <c r="G3905" s="59">
        <v>3713.93</v>
      </c>
      <c r="H3905" s="57">
        <v>444250954</v>
      </c>
      <c r="I3905" s="59">
        <v>0</v>
      </c>
      <c r="J3905" s="59">
        <v>0</v>
      </c>
      <c r="K3905" s="59">
        <v>0</v>
      </c>
      <c r="L3905" s="59">
        <v>0</v>
      </c>
      <c r="M3905" s="59">
        <v>9914.0400000000009</v>
      </c>
      <c r="N3905" s="58" t="s">
        <v>115</v>
      </c>
      <c r="O3905" s="14">
        <f t="shared" si="345"/>
        <v>45922.418506944443</v>
      </c>
      <c r="P3905" s="19">
        <f t="shared" si="346"/>
        <v>45922.626840277779</v>
      </c>
      <c r="Q3905" s="20" t="str">
        <f t="shared" si="347"/>
        <v>22/09/2025</v>
      </c>
      <c r="R3905" s="13" t="str">
        <f t="shared" si="348"/>
        <v>15</v>
      </c>
      <c r="S3905" s="13" t="str">
        <f t="shared" si="349"/>
        <v>Mon</v>
      </c>
    </row>
    <row r="3906" spans="1:19" x14ac:dyDescent="0.25">
      <c r="A3906" s="60">
        <v>45922.418842592589</v>
      </c>
      <c r="B3906" s="61">
        <v>445042085</v>
      </c>
      <c r="C3906" s="62" t="s">
        <v>36</v>
      </c>
      <c r="D3906" s="62" t="s">
        <v>37</v>
      </c>
      <c r="E3906" s="62" t="s">
        <v>45</v>
      </c>
      <c r="F3906" s="62" t="s">
        <v>119</v>
      </c>
      <c r="G3906" s="63">
        <v>3714.8</v>
      </c>
      <c r="H3906" s="61">
        <v>444251242</v>
      </c>
      <c r="I3906" s="63">
        <v>0</v>
      </c>
      <c r="J3906" s="63">
        <v>0</v>
      </c>
      <c r="K3906" s="63">
        <v>0</v>
      </c>
      <c r="L3906" s="63">
        <v>0</v>
      </c>
      <c r="M3906" s="63">
        <v>9914.0400000000009</v>
      </c>
      <c r="N3906" s="62" t="s">
        <v>106</v>
      </c>
      <c r="O3906" s="14">
        <f t="shared" si="345"/>
        <v>45922.418842592589</v>
      </c>
      <c r="P3906" s="19">
        <f t="shared" si="346"/>
        <v>45922.627175925925</v>
      </c>
      <c r="Q3906" s="20" t="str">
        <f t="shared" si="347"/>
        <v>22/09/2025</v>
      </c>
      <c r="R3906" s="13" t="str">
        <f t="shared" si="348"/>
        <v>15</v>
      </c>
      <c r="S3906" s="13" t="str">
        <f t="shared" si="349"/>
        <v>Mon</v>
      </c>
    </row>
    <row r="3907" spans="1:19" x14ac:dyDescent="0.25">
      <c r="A3907" s="56">
        <v>45922.423020833332</v>
      </c>
      <c r="B3907" s="57">
        <v>445044906</v>
      </c>
      <c r="C3907" s="58" t="s">
        <v>36</v>
      </c>
      <c r="D3907" s="58" t="s">
        <v>37</v>
      </c>
      <c r="E3907" s="58" t="s">
        <v>46</v>
      </c>
      <c r="F3907" s="58" t="s">
        <v>119</v>
      </c>
      <c r="G3907" s="59">
        <v>3713.13</v>
      </c>
      <c r="H3907" s="57">
        <v>444254026</v>
      </c>
      <c r="I3907" s="59">
        <v>0</v>
      </c>
      <c r="J3907" s="59">
        <v>0</v>
      </c>
      <c r="K3907" s="59">
        <v>0</v>
      </c>
      <c r="L3907" s="59">
        <v>0.8</v>
      </c>
      <c r="M3907" s="59">
        <v>9914.84</v>
      </c>
      <c r="N3907" s="58" t="s">
        <v>2508</v>
      </c>
      <c r="O3907" s="14">
        <f t="shared" si="345"/>
        <v>45922.423020833332</v>
      </c>
      <c r="P3907" s="19">
        <f t="shared" si="346"/>
        <v>45922.631354166668</v>
      </c>
      <c r="Q3907" s="20" t="str">
        <f t="shared" si="347"/>
        <v>22/09/2025</v>
      </c>
      <c r="R3907" s="13" t="str">
        <f t="shared" si="348"/>
        <v>15</v>
      </c>
      <c r="S3907" s="13" t="str">
        <f t="shared" si="349"/>
        <v>Mon</v>
      </c>
    </row>
    <row r="3908" spans="1:19" x14ac:dyDescent="0.25">
      <c r="A3908" s="60">
        <v>45922.423136574071</v>
      </c>
      <c r="B3908" s="61">
        <v>445044935</v>
      </c>
      <c r="C3908" s="62" t="s">
        <v>36</v>
      </c>
      <c r="D3908" s="62" t="s">
        <v>38</v>
      </c>
      <c r="E3908" s="62" t="s">
        <v>45</v>
      </c>
      <c r="F3908" s="62" t="s">
        <v>119</v>
      </c>
      <c r="G3908" s="63">
        <v>3713.12</v>
      </c>
      <c r="H3908" s="61">
        <v>444254053</v>
      </c>
      <c r="I3908" s="63">
        <v>0</v>
      </c>
      <c r="J3908" s="63">
        <v>0</v>
      </c>
      <c r="K3908" s="63">
        <v>0</v>
      </c>
      <c r="L3908" s="63">
        <v>0</v>
      </c>
      <c r="M3908" s="63">
        <v>9914.84</v>
      </c>
      <c r="N3908" s="62" t="s">
        <v>115</v>
      </c>
      <c r="O3908" s="14">
        <f t="shared" si="345"/>
        <v>45922.423136574071</v>
      </c>
      <c r="P3908" s="19">
        <f t="shared" si="346"/>
        <v>45922.631469907406</v>
      </c>
      <c r="Q3908" s="20" t="str">
        <f t="shared" si="347"/>
        <v>22/09/2025</v>
      </c>
      <c r="R3908" s="13" t="str">
        <f t="shared" si="348"/>
        <v>15</v>
      </c>
      <c r="S3908" s="13" t="str">
        <f t="shared" si="349"/>
        <v>Mon</v>
      </c>
    </row>
    <row r="3909" spans="1:19" x14ac:dyDescent="0.25">
      <c r="A3909" s="56">
        <v>45922.423506944448</v>
      </c>
      <c r="B3909" s="57">
        <v>445045198</v>
      </c>
      <c r="C3909" s="58" t="s">
        <v>36</v>
      </c>
      <c r="D3909" s="58" t="s">
        <v>38</v>
      </c>
      <c r="E3909" s="58" t="s">
        <v>46</v>
      </c>
      <c r="F3909" s="58" t="s">
        <v>119</v>
      </c>
      <c r="G3909" s="59">
        <v>3711.8</v>
      </c>
      <c r="H3909" s="57">
        <v>444254308</v>
      </c>
      <c r="I3909" s="59">
        <v>0</v>
      </c>
      <c r="J3909" s="59">
        <v>0</v>
      </c>
      <c r="K3909" s="59">
        <v>0</v>
      </c>
      <c r="L3909" s="59">
        <v>-3</v>
      </c>
      <c r="M3909" s="59">
        <v>9911.84</v>
      </c>
      <c r="N3909" s="58" t="s">
        <v>2509</v>
      </c>
      <c r="O3909" s="14">
        <f t="shared" si="345"/>
        <v>45922.423506944448</v>
      </c>
      <c r="P3909" s="19">
        <f t="shared" si="346"/>
        <v>45922.631840277783</v>
      </c>
      <c r="Q3909" s="20" t="str">
        <f t="shared" si="347"/>
        <v>22/09/2025</v>
      </c>
      <c r="R3909" s="13" t="str">
        <f t="shared" si="348"/>
        <v>15</v>
      </c>
      <c r="S3909" s="13" t="str">
        <f t="shared" si="349"/>
        <v>Mon</v>
      </c>
    </row>
    <row r="3910" spans="1:19" x14ac:dyDescent="0.25">
      <c r="A3910" s="60">
        <v>45922.42465277778</v>
      </c>
      <c r="B3910" s="61">
        <v>445046662</v>
      </c>
      <c r="C3910" s="62" t="s">
        <v>36</v>
      </c>
      <c r="D3910" s="62" t="s">
        <v>37</v>
      </c>
      <c r="E3910" s="62" t="s">
        <v>46</v>
      </c>
      <c r="F3910" s="62" t="s">
        <v>119</v>
      </c>
      <c r="G3910" s="63">
        <v>3711.67</v>
      </c>
      <c r="H3910" s="61">
        <v>444255742</v>
      </c>
      <c r="I3910" s="63">
        <v>0</v>
      </c>
      <c r="J3910" s="63">
        <v>0</v>
      </c>
      <c r="K3910" s="63">
        <v>0</v>
      </c>
      <c r="L3910" s="63">
        <v>1.45</v>
      </c>
      <c r="M3910" s="63">
        <v>9913.2900000000009</v>
      </c>
      <c r="N3910" s="62" t="s">
        <v>2510</v>
      </c>
      <c r="O3910" s="14">
        <f t="shared" si="345"/>
        <v>45922.42465277778</v>
      </c>
      <c r="P3910" s="19">
        <f t="shared" si="346"/>
        <v>45922.632986111115</v>
      </c>
      <c r="Q3910" s="20" t="str">
        <f t="shared" si="347"/>
        <v>22/09/2025</v>
      </c>
      <c r="R3910" s="13" t="str">
        <f t="shared" si="348"/>
        <v>15</v>
      </c>
      <c r="S3910" s="13" t="str">
        <f t="shared" si="349"/>
        <v>Mon</v>
      </c>
    </row>
    <row r="3911" spans="1:19" x14ac:dyDescent="0.25">
      <c r="A3911" s="56">
        <v>45922.424699074072</v>
      </c>
      <c r="B3911" s="57">
        <v>445046928</v>
      </c>
      <c r="C3911" s="58" t="s">
        <v>36</v>
      </c>
      <c r="D3911" s="58" t="s">
        <v>37</v>
      </c>
      <c r="E3911" s="58" t="s">
        <v>46</v>
      </c>
      <c r="F3911" s="58" t="s">
        <v>119</v>
      </c>
      <c r="G3911" s="59">
        <v>3711.89</v>
      </c>
      <c r="H3911" s="57">
        <v>444256008</v>
      </c>
      <c r="I3911" s="59">
        <v>0</v>
      </c>
      <c r="J3911" s="59">
        <v>0</v>
      </c>
      <c r="K3911" s="59">
        <v>0</v>
      </c>
      <c r="L3911" s="59">
        <v>2.3199999999999998</v>
      </c>
      <c r="M3911" s="59">
        <v>9915.61</v>
      </c>
      <c r="N3911" s="58" t="s">
        <v>2511</v>
      </c>
      <c r="O3911" s="14">
        <f t="shared" si="345"/>
        <v>45922.424699074072</v>
      </c>
      <c r="P3911" s="19">
        <f t="shared" si="346"/>
        <v>45922.633032407408</v>
      </c>
      <c r="Q3911" s="20" t="str">
        <f t="shared" si="347"/>
        <v>22/09/2025</v>
      </c>
      <c r="R3911" s="13" t="str">
        <f t="shared" si="348"/>
        <v>15</v>
      </c>
      <c r="S3911" s="13" t="str">
        <f t="shared" si="349"/>
        <v>Mon</v>
      </c>
    </row>
    <row r="3912" spans="1:19" x14ac:dyDescent="0.25">
      <c r="A3912" s="60">
        <v>45922.425208333334</v>
      </c>
      <c r="B3912" s="61">
        <v>445047724</v>
      </c>
      <c r="C3912" s="62" t="s">
        <v>36</v>
      </c>
      <c r="D3912" s="62" t="s">
        <v>38</v>
      </c>
      <c r="E3912" s="62" t="s">
        <v>45</v>
      </c>
      <c r="F3912" s="62" t="s">
        <v>119</v>
      </c>
      <c r="G3912" s="63">
        <v>3711.1</v>
      </c>
      <c r="H3912" s="61">
        <v>444256800</v>
      </c>
      <c r="I3912" s="63">
        <v>0</v>
      </c>
      <c r="J3912" s="63">
        <v>0</v>
      </c>
      <c r="K3912" s="63">
        <v>0</v>
      </c>
      <c r="L3912" s="63">
        <v>0</v>
      </c>
      <c r="M3912" s="63">
        <v>9915.61</v>
      </c>
      <c r="N3912" s="62" t="s">
        <v>115</v>
      </c>
      <c r="O3912" s="14">
        <f t="shared" si="345"/>
        <v>45922.425208333334</v>
      </c>
      <c r="P3912" s="19">
        <f t="shared" si="346"/>
        <v>45922.63354166667</v>
      </c>
      <c r="Q3912" s="20" t="str">
        <f t="shared" si="347"/>
        <v>22/09/2025</v>
      </c>
      <c r="R3912" s="13" t="str">
        <f t="shared" si="348"/>
        <v>15</v>
      </c>
      <c r="S3912" s="13" t="str">
        <f t="shared" si="349"/>
        <v>Mon</v>
      </c>
    </row>
    <row r="3913" spans="1:19" x14ac:dyDescent="0.25">
      <c r="A3913" s="56">
        <v>45922.425208333334</v>
      </c>
      <c r="B3913" s="57">
        <v>445047727</v>
      </c>
      <c r="C3913" s="58" t="s">
        <v>36</v>
      </c>
      <c r="D3913" s="58" t="s">
        <v>38</v>
      </c>
      <c r="E3913" s="58" t="s">
        <v>45</v>
      </c>
      <c r="F3913" s="58" t="s">
        <v>119</v>
      </c>
      <c r="G3913" s="59">
        <v>3711.1</v>
      </c>
      <c r="H3913" s="57">
        <v>444256803</v>
      </c>
      <c r="I3913" s="59">
        <v>0</v>
      </c>
      <c r="J3913" s="59">
        <v>0</v>
      </c>
      <c r="K3913" s="59">
        <v>0</v>
      </c>
      <c r="L3913" s="59">
        <v>0</v>
      </c>
      <c r="M3913" s="59">
        <v>9915.61</v>
      </c>
      <c r="N3913" s="58" t="s">
        <v>118</v>
      </c>
      <c r="O3913" s="14">
        <f t="shared" si="345"/>
        <v>45922.425208333334</v>
      </c>
      <c r="P3913" s="19">
        <f t="shared" si="346"/>
        <v>45922.63354166667</v>
      </c>
      <c r="Q3913" s="20" t="str">
        <f t="shared" si="347"/>
        <v>22/09/2025</v>
      </c>
      <c r="R3913" s="13" t="str">
        <f t="shared" si="348"/>
        <v>15</v>
      </c>
      <c r="S3913" s="13" t="str">
        <f t="shared" si="349"/>
        <v>Mon</v>
      </c>
    </row>
    <row r="3914" spans="1:19" x14ac:dyDescent="0.25">
      <c r="A3914" s="60">
        <v>45922.427060185182</v>
      </c>
      <c r="B3914" s="61">
        <v>445049133</v>
      </c>
      <c r="C3914" s="62" t="s">
        <v>36</v>
      </c>
      <c r="D3914" s="62" t="s">
        <v>38</v>
      </c>
      <c r="E3914" s="62" t="s">
        <v>45</v>
      </c>
      <c r="F3914" s="62" t="s">
        <v>119</v>
      </c>
      <c r="G3914" s="63">
        <v>3711.6</v>
      </c>
      <c r="H3914" s="61">
        <v>444258193</v>
      </c>
      <c r="I3914" s="63">
        <v>0</v>
      </c>
      <c r="J3914" s="63">
        <v>0</v>
      </c>
      <c r="K3914" s="63">
        <v>0</v>
      </c>
      <c r="L3914" s="63">
        <v>0</v>
      </c>
      <c r="M3914" s="63">
        <v>9915.61</v>
      </c>
      <c r="N3914" s="62" t="s">
        <v>1944</v>
      </c>
      <c r="O3914" s="14">
        <f t="shared" si="345"/>
        <v>45922.427060185182</v>
      </c>
      <c r="P3914" s="19">
        <f t="shared" si="346"/>
        <v>45922.635393518518</v>
      </c>
      <c r="Q3914" s="20" t="str">
        <f t="shared" si="347"/>
        <v>22/09/2025</v>
      </c>
      <c r="R3914" s="13" t="str">
        <f t="shared" si="348"/>
        <v>15</v>
      </c>
      <c r="S3914" s="13" t="str">
        <f t="shared" si="349"/>
        <v>Mon</v>
      </c>
    </row>
    <row r="3915" spans="1:19" x14ac:dyDescent="0.25">
      <c r="A3915" s="56">
        <v>45922.427060185182</v>
      </c>
      <c r="B3915" s="57">
        <v>445049134</v>
      </c>
      <c r="C3915" s="58" t="s">
        <v>36</v>
      </c>
      <c r="D3915" s="58" t="s">
        <v>38</v>
      </c>
      <c r="E3915" s="58" t="s">
        <v>45</v>
      </c>
      <c r="F3915" s="58" t="s">
        <v>119</v>
      </c>
      <c r="G3915" s="59">
        <v>3711.61</v>
      </c>
      <c r="H3915" s="57">
        <v>444258194</v>
      </c>
      <c r="I3915" s="59">
        <v>0</v>
      </c>
      <c r="J3915" s="59">
        <v>0</v>
      </c>
      <c r="K3915" s="59">
        <v>0</v>
      </c>
      <c r="L3915" s="59">
        <v>0</v>
      </c>
      <c r="M3915" s="59">
        <v>9915.61</v>
      </c>
      <c r="N3915" s="58" t="s">
        <v>2056</v>
      </c>
      <c r="O3915" s="14">
        <f t="shared" si="345"/>
        <v>45922.427060185182</v>
      </c>
      <c r="P3915" s="19">
        <f t="shared" si="346"/>
        <v>45922.635393518518</v>
      </c>
      <c r="Q3915" s="20" t="str">
        <f t="shared" si="347"/>
        <v>22/09/2025</v>
      </c>
      <c r="R3915" s="13" t="str">
        <f t="shared" si="348"/>
        <v>15</v>
      </c>
      <c r="S3915" s="13" t="str">
        <f t="shared" si="349"/>
        <v>Mon</v>
      </c>
    </row>
    <row r="3916" spans="1:19" x14ac:dyDescent="0.25">
      <c r="A3916" s="60">
        <v>45922.427060185182</v>
      </c>
      <c r="B3916" s="61">
        <v>445049135</v>
      </c>
      <c r="C3916" s="62" t="s">
        <v>36</v>
      </c>
      <c r="D3916" s="62" t="s">
        <v>38</v>
      </c>
      <c r="E3916" s="62" t="s">
        <v>45</v>
      </c>
      <c r="F3916" s="62" t="s">
        <v>119</v>
      </c>
      <c r="G3916" s="63">
        <v>3711.55</v>
      </c>
      <c r="H3916" s="61">
        <v>444258195</v>
      </c>
      <c r="I3916" s="63">
        <v>0</v>
      </c>
      <c r="J3916" s="63">
        <v>0</v>
      </c>
      <c r="K3916" s="63">
        <v>0</v>
      </c>
      <c r="L3916" s="63">
        <v>0</v>
      </c>
      <c r="M3916" s="63">
        <v>9915.61</v>
      </c>
      <c r="N3916" s="62" t="s">
        <v>113</v>
      </c>
      <c r="O3916" s="14">
        <f t="shared" si="345"/>
        <v>45922.427060185182</v>
      </c>
      <c r="P3916" s="19">
        <f t="shared" si="346"/>
        <v>45922.635393518518</v>
      </c>
      <c r="Q3916" s="20" t="str">
        <f t="shared" si="347"/>
        <v>22/09/2025</v>
      </c>
      <c r="R3916" s="13" t="str">
        <f t="shared" si="348"/>
        <v>15</v>
      </c>
      <c r="S3916" s="13" t="str">
        <f t="shared" si="349"/>
        <v>Mon</v>
      </c>
    </row>
    <row r="3917" spans="1:19" x14ac:dyDescent="0.25">
      <c r="A3917" s="56">
        <v>45922.427071759259</v>
      </c>
      <c r="B3917" s="57">
        <v>445049137</v>
      </c>
      <c r="C3917" s="58" t="s">
        <v>36</v>
      </c>
      <c r="D3917" s="58" t="s">
        <v>38</v>
      </c>
      <c r="E3917" s="58" t="s">
        <v>45</v>
      </c>
      <c r="F3917" s="58" t="s">
        <v>119</v>
      </c>
      <c r="G3917" s="59">
        <v>3711.43</v>
      </c>
      <c r="H3917" s="57">
        <v>444258197</v>
      </c>
      <c r="I3917" s="59">
        <v>0</v>
      </c>
      <c r="J3917" s="59">
        <v>0</v>
      </c>
      <c r="K3917" s="59">
        <v>0</v>
      </c>
      <c r="L3917" s="59">
        <v>0</v>
      </c>
      <c r="M3917" s="59">
        <v>9915.61</v>
      </c>
      <c r="N3917" s="58" t="s">
        <v>108</v>
      </c>
      <c r="O3917" s="14">
        <f t="shared" si="345"/>
        <v>45922.427071759259</v>
      </c>
      <c r="P3917" s="19">
        <f t="shared" si="346"/>
        <v>45922.635405092595</v>
      </c>
      <c r="Q3917" s="20" t="str">
        <f t="shared" si="347"/>
        <v>22/09/2025</v>
      </c>
      <c r="R3917" s="13" t="str">
        <f t="shared" si="348"/>
        <v>15</v>
      </c>
      <c r="S3917" s="13" t="str">
        <f t="shared" si="349"/>
        <v>Mon</v>
      </c>
    </row>
    <row r="3918" spans="1:19" x14ac:dyDescent="0.25">
      <c r="A3918" s="60">
        <v>45922.427071759259</v>
      </c>
      <c r="B3918" s="61">
        <v>445049138</v>
      </c>
      <c r="C3918" s="62" t="s">
        <v>36</v>
      </c>
      <c r="D3918" s="62" t="s">
        <v>38</v>
      </c>
      <c r="E3918" s="62" t="s">
        <v>45</v>
      </c>
      <c r="F3918" s="62" t="s">
        <v>119</v>
      </c>
      <c r="G3918" s="63">
        <v>3711.43</v>
      </c>
      <c r="H3918" s="61">
        <v>444258198</v>
      </c>
      <c r="I3918" s="63">
        <v>0</v>
      </c>
      <c r="J3918" s="63">
        <v>0</v>
      </c>
      <c r="K3918" s="63">
        <v>0</v>
      </c>
      <c r="L3918" s="63">
        <v>0</v>
      </c>
      <c r="M3918" s="63">
        <v>9915.61</v>
      </c>
      <c r="N3918" s="62" t="s">
        <v>48</v>
      </c>
      <c r="O3918" s="14">
        <f t="shared" si="345"/>
        <v>45922.427071759259</v>
      </c>
      <c r="P3918" s="19">
        <f t="shared" si="346"/>
        <v>45922.635405092595</v>
      </c>
      <c r="Q3918" s="20" t="str">
        <f t="shared" si="347"/>
        <v>22/09/2025</v>
      </c>
      <c r="R3918" s="13" t="str">
        <f t="shared" si="348"/>
        <v>15</v>
      </c>
      <c r="S3918" s="13" t="str">
        <f t="shared" si="349"/>
        <v>Mon</v>
      </c>
    </row>
    <row r="3919" spans="1:19" x14ac:dyDescent="0.25">
      <c r="A3919" s="56">
        <v>45922.427071759259</v>
      </c>
      <c r="B3919" s="57">
        <v>445049139</v>
      </c>
      <c r="C3919" s="58" t="s">
        <v>36</v>
      </c>
      <c r="D3919" s="58" t="s">
        <v>38</v>
      </c>
      <c r="E3919" s="58" t="s">
        <v>45</v>
      </c>
      <c r="F3919" s="58" t="s">
        <v>119</v>
      </c>
      <c r="G3919" s="59">
        <v>3711.43</v>
      </c>
      <c r="H3919" s="57">
        <v>444258199</v>
      </c>
      <c r="I3919" s="59">
        <v>0</v>
      </c>
      <c r="J3919" s="59">
        <v>0</v>
      </c>
      <c r="K3919" s="59">
        <v>0</v>
      </c>
      <c r="L3919" s="59">
        <v>0</v>
      </c>
      <c r="M3919" s="59">
        <v>9915.61</v>
      </c>
      <c r="N3919" s="58" t="s">
        <v>77</v>
      </c>
      <c r="O3919" s="14">
        <f t="shared" si="345"/>
        <v>45922.427071759259</v>
      </c>
      <c r="P3919" s="19">
        <f t="shared" si="346"/>
        <v>45922.635405092595</v>
      </c>
      <c r="Q3919" s="20" t="str">
        <f t="shared" si="347"/>
        <v>22/09/2025</v>
      </c>
      <c r="R3919" s="13" t="str">
        <f t="shared" si="348"/>
        <v>15</v>
      </c>
      <c r="S3919" s="13" t="str">
        <f t="shared" si="349"/>
        <v>Mon</v>
      </c>
    </row>
    <row r="3920" spans="1:19" x14ac:dyDescent="0.25">
      <c r="A3920" s="60">
        <v>45922.427071759259</v>
      </c>
      <c r="B3920" s="61">
        <v>445049141</v>
      </c>
      <c r="C3920" s="62" t="s">
        <v>36</v>
      </c>
      <c r="D3920" s="62" t="s">
        <v>38</v>
      </c>
      <c r="E3920" s="62" t="s">
        <v>45</v>
      </c>
      <c r="F3920" s="62" t="s">
        <v>119</v>
      </c>
      <c r="G3920" s="63">
        <v>3711.43</v>
      </c>
      <c r="H3920" s="61">
        <v>444258201</v>
      </c>
      <c r="I3920" s="63">
        <v>0</v>
      </c>
      <c r="J3920" s="63">
        <v>0</v>
      </c>
      <c r="K3920" s="63">
        <v>0</v>
      </c>
      <c r="L3920" s="63">
        <v>0</v>
      </c>
      <c r="M3920" s="63">
        <v>9915.61</v>
      </c>
      <c r="N3920" s="62" t="s">
        <v>52</v>
      </c>
      <c r="O3920" s="14">
        <f t="shared" si="345"/>
        <v>45922.427071759259</v>
      </c>
      <c r="P3920" s="19">
        <f t="shared" si="346"/>
        <v>45922.635405092595</v>
      </c>
      <c r="Q3920" s="20" t="str">
        <f t="shared" si="347"/>
        <v>22/09/2025</v>
      </c>
      <c r="R3920" s="13" t="str">
        <f t="shared" si="348"/>
        <v>15</v>
      </c>
      <c r="S3920" s="13" t="str">
        <f t="shared" si="349"/>
        <v>Mon</v>
      </c>
    </row>
    <row r="3921" spans="1:19" x14ac:dyDescent="0.25">
      <c r="A3921" s="56">
        <v>45922.427071759259</v>
      </c>
      <c r="B3921" s="57">
        <v>445049142</v>
      </c>
      <c r="C3921" s="58" t="s">
        <v>36</v>
      </c>
      <c r="D3921" s="58" t="s">
        <v>38</v>
      </c>
      <c r="E3921" s="58" t="s">
        <v>45</v>
      </c>
      <c r="F3921" s="58" t="s">
        <v>119</v>
      </c>
      <c r="G3921" s="59">
        <v>3711.43</v>
      </c>
      <c r="H3921" s="57">
        <v>444258202</v>
      </c>
      <c r="I3921" s="59">
        <v>0</v>
      </c>
      <c r="J3921" s="59">
        <v>0</v>
      </c>
      <c r="K3921" s="59">
        <v>0</v>
      </c>
      <c r="L3921" s="59">
        <v>0</v>
      </c>
      <c r="M3921" s="59">
        <v>9915.61</v>
      </c>
      <c r="N3921" s="58" t="s">
        <v>2055</v>
      </c>
      <c r="O3921" s="14">
        <f t="shared" si="345"/>
        <v>45922.427071759259</v>
      </c>
      <c r="P3921" s="19">
        <f t="shared" si="346"/>
        <v>45922.635405092595</v>
      </c>
      <c r="Q3921" s="20" t="str">
        <f t="shared" si="347"/>
        <v>22/09/2025</v>
      </c>
      <c r="R3921" s="13" t="str">
        <f t="shared" si="348"/>
        <v>15</v>
      </c>
      <c r="S3921" s="13" t="str">
        <f t="shared" si="349"/>
        <v>Mon</v>
      </c>
    </row>
    <row r="3922" spans="1:19" x14ac:dyDescent="0.25">
      <c r="A3922" s="60">
        <v>45922.427083333336</v>
      </c>
      <c r="B3922" s="61">
        <v>445049145</v>
      </c>
      <c r="C3922" s="62" t="s">
        <v>36</v>
      </c>
      <c r="D3922" s="62" t="s">
        <v>38</v>
      </c>
      <c r="E3922" s="62" t="s">
        <v>45</v>
      </c>
      <c r="F3922" s="62" t="s">
        <v>119</v>
      </c>
      <c r="G3922" s="63">
        <v>3711.38</v>
      </c>
      <c r="H3922" s="61">
        <v>444258207</v>
      </c>
      <c r="I3922" s="63">
        <v>0</v>
      </c>
      <c r="J3922" s="63">
        <v>0</v>
      </c>
      <c r="K3922" s="63">
        <v>0</v>
      </c>
      <c r="L3922" s="63">
        <v>0</v>
      </c>
      <c r="M3922" s="63">
        <v>9915.61</v>
      </c>
      <c r="N3922" s="62" t="s">
        <v>1971</v>
      </c>
      <c r="O3922" s="14">
        <f t="shared" si="345"/>
        <v>45922.427083333336</v>
      </c>
      <c r="P3922" s="19">
        <f t="shared" si="346"/>
        <v>45922.635416666672</v>
      </c>
      <c r="Q3922" s="20" t="str">
        <f t="shared" si="347"/>
        <v>22/09/2025</v>
      </c>
      <c r="R3922" s="13" t="str">
        <f t="shared" si="348"/>
        <v>15</v>
      </c>
      <c r="S3922" s="13" t="str">
        <f t="shared" si="349"/>
        <v>Mon</v>
      </c>
    </row>
    <row r="3923" spans="1:19" x14ac:dyDescent="0.25">
      <c r="A3923" s="56">
        <v>45922.427083333336</v>
      </c>
      <c r="B3923" s="57">
        <v>445049153</v>
      </c>
      <c r="C3923" s="58" t="s">
        <v>36</v>
      </c>
      <c r="D3923" s="58" t="s">
        <v>38</v>
      </c>
      <c r="E3923" s="58" t="s">
        <v>45</v>
      </c>
      <c r="F3923" s="58" t="s">
        <v>119</v>
      </c>
      <c r="G3923" s="59">
        <v>3711.41</v>
      </c>
      <c r="H3923" s="57">
        <v>444258214</v>
      </c>
      <c r="I3923" s="59">
        <v>0</v>
      </c>
      <c r="J3923" s="59">
        <v>0</v>
      </c>
      <c r="K3923" s="59">
        <v>0</v>
      </c>
      <c r="L3923" s="59">
        <v>0</v>
      </c>
      <c r="M3923" s="59">
        <v>9915.61</v>
      </c>
      <c r="N3923" s="58" t="s">
        <v>47</v>
      </c>
      <c r="O3923" s="14">
        <f t="shared" si="345"/>
        <v>45922.427083333336</v>
      </c>
      <c r="P3923" s="19">
        <f t="shared" si="346"/>
        <v>45922.635416666672</v>
      </c>
      <c r="Q3923" s="20" t="str">
        <f t="shared" si="347"/>
        <v>22/09/2025</v>
      </c>
      <c r="R3923" s="13" t="str">
        <f t="shared" si="348"/>
        <v>15</v>
      </c>
      <c r="S3923" s="13" t="str">
        <f t="shared" si="349"/>
        <v>Mon</v>
      </c>
    </row>
    <row r="3924" spans="1:19" x14ac:dyDescent="0.25">
      <c r="A3924" s="60">
        <v>45922.427083333336</v>
      </c>
      <c r="B3924" s="61">
        <v>445049155</v>
      </c>
      <c r="C3924" s="62" t="s">
        <v>36</v>
      </c>
      <c r="D3924" s="62" t="s">
        <v>38</v>
      </c>
      <c r="E3924" s="62" t="s">
        <v>45</v>
      </c>
      <c r="F3924" s="62" t="s">
        <v>119</v>
      </c>
      <c r="G3924" s="63">
        <v>3711.43</v>
      </c>
      <c r="H3924" s="61">
        <v>444258216</v>
      </c>
      <c r="I3924" s="63">
        <v>0</v>
      </c>
      <c r="J3924" s="63">
        <v>0</v>
      </c>
      <c r="K3924" s="63">
        <v>0</v>
      </c>
      <c r="L3924" s="63">
        <v>0</v>
      </c>
      <c r="M3924" s="63">
        <v>9915.61</v>
      </c>
      <c r="N3924" s="62" t="s">
        <v>107</v>
      </c>
      <c r="O3924" s="14">
        <f t="shared" si="345"/>
        <v>45922.427083333336</v>
      </c>
      <c r="P3924" s="19">
        <f t="shared" si="346"/>
        <v>45922.635416666672</v>
      </c>
      <c r="Q3924" s="20" t="str">
        <f t="shared" si="347"/>
        <v>22/09/2025</v>
      </c>
      <c r="R3924" s="13" t="str">
        <f t="shared" si="348"/>
        <v>15</v>
      </c>
      <c r="S3924" s="13" t="str">
        <f t="shared" si="349"/>
        <v>Mon</v>
      </c>
    </row>
    <row r="3925" spans="1:19" x14ac:dyDescent="0.25">
      <c r="A3925" s="56">
        <v>45922.427986111114</v>
      </c>
      <c r="B3925" s="57">
        <v>445049740</v>
      </c>
      <c r="C3925" s="58" t="s">
        <v>36</v>
      </c>
      <c r="D3925" s="58" t="s">
        <v>37</v>
      </c>
      <c r="E3925" s="58" t="s">
        <v>45</v>
      </c>
      <c r="F3925" s="58" t="s">
        <v>119</v>
      </c>
      <c r="G3925" s="59">
        <v>3712.07</v>
      </c>
      <c r="H3925" s="57">
        <v>444258795</v>
      </c>
      <c r="I3925" s="59">
        <v>0</v>
      </c>
      <c r="J3925" s="59">
        <v>0</v>
      </c>
      <c r="K3925" s="59">
        <v>0</v>
      </c>
      <c r="L3925" s="59">
        <v>0</v>
      </c>
      <c r="M3925" s="59">
        <v>9915.61</v>
      </c>
      <c r="N3925" s="58" t="s">
        <v>106</v>
      </c>
      <c r="O3925" s="14">
        <f t="shared" si="345"/>
        <v>45922.427986111114</v>
      </c>
      <c r="P3925" s="19">
        <f t="shared" si="346"/>
        <v>45922.636319444449</v>
      </c>
      <c r="Q3925" s="20" t="str">
        <f t="shared" si="347"/>
        <v>22/09/2025</v>
      </c>
      <c r="R3925" s="13" t="str">
        <f t="shared" si="348"/>
        <v>15</v>
      </c>
      <c r="S3925" s="13" t="str">
        <f t="shared" si="349"/>
        <v>Mon</v>
      </c>
    </row>
    <row r="3926" spans="1:19" x14ac:dyDescent="0.25">
      <c r="A3926" s="60">
        <v>45922.429525462961</v>
      </c>
      <c r="B3926" s="61">
        <v>445051099</v>
      </c>
      <c r="C3926" s="62" t="s">
        <v>36</v>
      </c>
      <c r="D3926" s="62" t="s">
        <v>37</v>
      </c>
      <c r="E3926" s="62" t="s">
        <v>46</v>
      </c>
      <c r="F3926" s="62" t="s">
        <v>119</v>
      </c>
      <c r="G3926" s="63">
        <v>3711.43</v>
      </c>
      <c r="H3926" s="61">
        <v>444260111</v>
      </c>
      <c r="I3926" s="63">
        <v>0</v>
      </c>
      <c r="J3926" s="63">
        <v>0</v>
      </c>
      <c r="K3926" s="63">
        <v>0</v>
      </c>
      <c r="L3926" s="63">
        <v>0.18</v>
      </c>
      <c r="M3926" s="63">
        <v>9915.7900000000009</v>
      </c>
      <c r="N3926" s="62" t="s">
        <v>2512</v>
      </c>
      <c r="O3926" s="14">
        <f t="shared" si="345"/>
        <v>45922.429525462961</v>
      </c>
      <c r="P3926" s="19">
        <f t="shared" si="346"/>
        <v>45922.637858796297</v>
      </c>
      <c r="Q3926" s="20" t="str">
        <f t="shared" si="347"/>
        <v>22/09/2025</v>
      </c>
      <c r="R3926" s="13" t="str">
        <f t="shared" si="348"/>
        <v>15</v>
      </c>
      <c r="S3926" s="13" t="str">
        <f t="shared" si="349"/>
        <v>Mon</v>
      </c>
    </row>
    <row r="3927" spans="1:19" x14ac:dyDescent="0.25">
      <c r="A3927" s="56">
        <v>45922.43041666667</v>
      </c>
      <c r="B3927" s="57">
        <v>445051845</v>
      </c>
      <c r="C3927" s="58" t="s">
        <v>36</v>
      </c>
      <c r="D3927" s="58" t="s">
        <v>38</v>
      </c>
      <c r="E3927" s="58" t="s">
        <v>45</v>
      </c>
      <c r="F3927" s="58" t="s">
        <v>119</v>
      </c>
      <c r="G3927" s="59">
        <v>3711.26</v>
      </c>
      <c r="H3927" s="57">
        <v>444260838</v>
      </c>
      <c r="I3927" s="59">
        <v>0</v>
      </c>
      <c r="J3927" s="59">
        <v>0</v>
      </c>
      <c r="K3927" s="59">
        <v>0</v>
      </c>
      <c r="L3927" s="59">
        <v>0</v>
      </c>
      <c r="M3927" s="59">
        <v>9915.7900000000009</v>
      </c>
      <c r="N3927" s="58" t="s">
        <v>2056</v>
      </c>
      <c r="O3927" s="14">
        <f t="shared" si="345"/>
        <v>45922.43041666667</v>
      </c>
      <c r="P3927" s="19">
        <f t="shared" si="346"/>
        <v>45922.638750000006</v>
      </c>
      <c r="Q3927" s="20" t="str">
        <f t="shared" si="347"/>
        <v>22/09/2025</v>
      </c>
      <c r="R3927" s="13" t="str">
        <f t="shared" si="348"/>
        <v>15</v>
      </c>
      <c r="S3927" s="13" t="str">
        <f t="shared" si="349"/>
        <v>Mon</v>
      </c>
    </row>
    <row r="3928" spans="1:19" x14ac:dyDescent="0.25">
      <c r="A3928" s="60">
        <v>45922.430763888886</v>
      </c>
      <c r="B3928" s="61">
        <v>445052112</v>
      </c>
      <c r="C3928" s="62" t="s">
        <v>36</v>
      </c>
      <c r="D3928" s="62" t="s">
        <v>37</v>
      </c>
      <c r="E3928" s="62" t="s">
        <v>46</v>
      </c>
      <c r="F3928" s="62" t="s">
        <v>119</v>
      </c>
      <c r="G3928" s="63">
        <v>3710.11</v>
      </c>
      <c r="H3928" s="61">
        <v>444261099</v>
      </c>
      <c r="I3928" s="63">
        <v>0</v>
      </c>
      <c r="J3928" s="63">
        <v>0</v>
      </c>
      <c r="K3928" s="63">
        <v>0</v>
      </c>
      <c r="L3928" s="63">
        <v>1.32</v>
      </c>
      <c r="M3928" s="63">
        <v>9917.11</v>
      </c>
      <c r="N3928" s="62" t="s">
        <v>2513</v>
      </c>
      <c r="O3928" s="14">
        <f t="shared" si="345"/>
        <v>45922.430763888886</v>
      </c>
      <c r="P3928" s="19">
        <f t="shared" si="346"/>
        <v>45922.639097222222</v>
      </c>
      <c r="Q3928" s="20" t="str">
        <f t="shared" si="347"/>
        <v>22/09/2025</v>
      </c>
      <c r="R3928" s="13" t="str">
        <f t="shared" si="348"/>
        <v>15</v>
      </c>
      <c r="S3928" s="13" t="str">
        <f t="shared" si="349"/>
        <v>Mon</v>
      </c>
    </row>
    <row r="3929" spans="1:19" x14ac:dyDescent="0.25">
      <c r="A3929" s="56">
        <v>45922.430763888886</v>
      </c>
      <c r="B3929" s="57">
        <v>445052113</v>
      </c>
      <c r="C3929" s="58" t="s">
        <v>36</v>
      </c>
      <c r="D3929" s="58" t="s">
        <v>37</v>
      </c>
      <c r="E3929" s="58" t="s">
        <v>46</v>
      </c>
      <c r="F3929" s="58" t="s">
        <v>119</v>
      </c>
      <c r="G3929" s="59">
        <v>3710.11</v>
      </c>
      <c r="H3929" s="57">
        <v>444261100</v>
      </c>
      <c r="I3929" s="59">
        <v>0</v>
      </c>
      <c r="J3929" s="59">
        <v>0</v>
      </c>
      <c r="K3929" s="59">
        <v>0</v>
      </c>
      <c r="L3929" s="59">
        <v>1.32</v>
      </c>
      <c r="M3929" s="59">
        <v>9918.43</v>
      </c>
      <c r="N3929" s="58" t="s">
        <v>2513</v>
      </c>
      <c r="O3929" s="14">
        <f t="shared" si="345"/>
        <v>45922.430763888886</v>
      </c>
      <c r="P3929" s="19">
        <f t="shared" si="346"/>
        <v>45922.639097222222</v>
      </c>
      <c r="Q3929" s="20" t="str">
        <f t="shared" si="347"/>
        <v>22/09/2025</v>
      </c>
      <c r="R3929" s="13" t="str">
        <f t="shared" si="348"/>
        <v>15</v>
      </c>
      <c r="S3929" s="13" t="str">
        <f t="shared" si="349"/>
        <v>Mon</v>
      </c>
    </row>
    <row r="3930" spans="1:19" x14ac:dyDescent="0.25">
      <c r="A3930" s="60">
        <v>45922.430763888886</v>
      </c>
      <c r="B3930" s="61">
        <v>445052114</v>
      </c>
      <c r="C3930" s="62" t="s">
        <v>36</v>
      </c>
      <c r="D3930" s="62" t="s">
        <v>37</v>
      </c>
      <c r="E3930" s="62" t="s">
        <v>46</v>
      </c>
      <c r="F3930" s="62" t="s">
        <v>119</v>
      </c>
      <c r="G3930" s="63">
        <v>3710.11</v>
      </c>
      <c r="H3930" s="61">
        <v>444261101</v>
      </c>
      <c r="I3930" s="63">
        <v>0</v>
      </c>
      <c r="J3930" s="63">
        <v>0</v>
      </c>
      <c r="K3930" s="63">
        <v>0</v>
      </c>
      <c r="L3930" s="63">
        <v>1.27</v>
      </c>
      <c r="M3930" s="63">
        <v>9919.7000000000007</v>
      </c>
      <c r="N3930" s="62" t="s">
        <v>2513</v>
      </c>
      <c r="O3930" s="14">
        <f t="shared" si="345"/>
        <v>45922.430763888886</v>
      </c>
      <c r="P3930" s="19">
        <f t="shared" si="346"/>
        <v>45922.639097222222</v>
      </c>
      <c r="Q3930" s="20" t="str">
        <f t="shared" si="347"/>
        <v>22/09/2025</v>
      </c>
      <c r="R3930" s="13" t="str">
        <f t="shared" si="348"/>
        <v>15</v>
      </c>
      <c r="S3930" s="13" t="str">
        <f t="shared" si="349"/>
        <v>Mon</v>
      </c>
    </row>
    <row r="3931" spans="1:19" x14ac:dyDescent="0.25">
      <c r="A3931" s="56">
        <v>45922.430763888886</v>
      </c>
      <c r="B3931" s="57">
        <v>445052115</v>
      </c>
      <c r="C3931" s="58" t="s">
        <v>36</v>
      </c>
      <c r="D3931" s="58" t="s">
        <v>37</v>
      </c>
      <c r="E3931" s="58" t="s">
        <v>46</v>
      </c>
      <c r="F3931" s="58" t="s">
        <v>119</v>
      </c>
      <c r="G3931" s="59">
        <v>3710.11</v>
      </c>
      <c r="H3931" s="57">
        <v>444261102</v>
      </c>
      <c r="I3931" s="59">
        <v>0</v>
      </c>
      <c r="J3931" s="59">
        <v>0</v>
      </c>
      <c r="K3931" s="59">
        <v>0</v>
      </c>
      <c r="L3931" s="59">
        <v>1.32</v>
      </c>
      <c r="M3931" s="59">
        <v>9921.02</v>
      </c>
      <c r="N3931" s="58" t="s">
        <v>2513</v>
      </c>
      <c r="O3931" s="14">
        <f t="shared" si="345"/>
        <v>45922.430763888886</v>
      </c>
      <c r="P3931" s="19">
        <f t="shared" si="346"/>
        <v>45922.639097222222</v>
      </c>
      <c r="Q3931" s="20" t="str">
        <f t="shared" si="347"/>
        <v>22/09/2025</v>
      </c>
      <c r="R3931" s="13" t="str">
        <f t="shared" si="348"/>
        <v>15</v>
      </c>
      <c r="S3931" s="13" t="str">
        <f t="shared" si="349"/>
        <v>Mon</v>
      </c>
    </row>
    <row r="3932" spans="1:19" x14ac:dyDescent="0.25">
      <c r="A3932" s="60">
        <v>45922.431701388887</v>
      </c>
      <c r="B3932" s="61">
        <v>445052812</v>
      </c>
      <c r="C3932" s="62" t="s">
        <v>36</v>
      </c>
      <c r="D3932" s="62" t="s">
        <v>37</v>
      </c>
      <c r="E3932" s="62" t="s">
        <v>46</v>
      </c>
      <c r="F3932" s="62" t="s">
        <v>119</v>
      </c>
      <c r="G3932" s="63">
        <v>3709.74</v>
      </c>
      <c r="H3932" s="61">
        <v>444261788</v>
      </c>
      <c r="I3932" s="63">
        <v>0</v>
      </c>
      <c r="J3932" s="63">
        <v>0</v>
      </c>
      <c r="K3932" s="63">
        <v>0</v>
      </c>
      <c r="L3932" s="63">
        <v>1.52</v>
      </c>
      <c r="M3932" s="63">
        <v>9922.5400000000009</v>
      </c>
      <c r="N3932" s="62" t="s">
        <v>2514</v>
      </c>
      <c r="O3932" s="14">
        <f t="shared" si="345"/>
        <v>45922.431701388887</v>
      </c>
      <c r="P3932" s="19">
        <f t="shared" si="346"/>
        <v>45922.640034722222</v>
      </c>
      <c r="Q3932" s="20" t="str">
        <f t="shared" si="347"/>
        <v>22/09/2025</v>
      </c>
      <c r="R3932" s="13" t="str">
        <f t="shared" si="348"/>
        <v>15</v>
      </c>
      <c r="S3932" s="13" t="str">
        <f t="shared" si="349"/>
        <v>Mon</v>
      </c>
    </row>
    <row r="3933" spans="1:19" x14ac:dyDescent="0.25">
      <c r="A3933" s="56">
        <v>45922.431712962964</v>
      </c>
      <c r="B3933" s="57">
        <v>445052877</v>
      </c>
      <c r="C3933" s="58" t="s">
        <v>36</v>
      </c>
      <c r="D3933" s="58" t="s">
        <v>38</v>
      </c>
      <c r="E3933" s="58" t="s">
        <v>46</v>
      </c>
      <c r="F3933" s="58" t="s">
        <v>119</v>
      </c>
      <c r="G3933" s="59">
        <v>3709.14</v>
      </c>
      <c r="H3933" s="57">
        <v>444261852</v>
      </c>
      <c r="I3933" s="59">
        <v>0</v>
      </c>
      <c r="J3933" s="59">
        <v>0</v>
      </c>
      <c r="K3933" s="59">
        <v>0</v>
      </c>
      <c r="L3933" s="59">
        <v>-2.93</v>
      </c>
      <c r="M3933" s="59">
        <v>9919.61</v>
      </c>
      <c r="N3933" s="58" t="s">
        <v>2515</v>
      </c>
      <c r="O3933" s="14">
        <f t="shared" si="345"/>
        <v>45922.431712962964</v>
      </c>
      <c r="P3933" s="19">
        <f t="shared" si="346"/>
        <v>45922.640046296299</v>
      </c>
      <c r="Q3933" s="20" t="str">
        <f t="shared" si="347"/>
        <v>22/09/2025</v>
      </c>
      <c r="R3933" s="13" t="str">
        <f t="shared" si="348"/>
        <v>15</v>
      </c>
      <c r="S3933" s="13" t="str">
        <f t="shared" si="349"/>
        <v>Mon</v>
      </c>
    </row>
    <row r="3934" spans="1:19" x14ac:dyDescent="0.25">
      <c r="A3934" s="60">
        <v>45922.431712962964</v>
      </c>
      <c r="B3934" s="61">
        <v>445052878</v>
      </c>
      <c r="C3934" s="62" t="s">
        <v>36</v>
      </c>
      <c r="D3934" s="62" t="s">
        <v>37</v>
      </c>
      <c r="E3934" s="62" t="s">
        <v>46</v>
      </c>
      <c r="F3934" s="62" t="s">
        <v>119</v>
      </c>
      <c r="G3934" s="63">
        <v>3709.34</v>
      </c>
      <c r="H3934" s="61">
        <v>444261854</v>
      </c>
      <c r="I3934" s="63">
        <v>0</v>
      </c>
      <c r="J3934" s="63">
        <v>0</v>
      </c>
      <c r="K3934" s="63">
        <v>0</v>
      </c>
      <c r="L3934" s="63">
        <v>2.2599999999999998</v>
      </c>
      <c r="M3934" s="63">
        <v>9921.8700000000008</v>
      </c>
      <c r="N3934" s="62" t="s">
        <v>2516</v>
      </c>
      <c r="O3934" s="14">
        <f t="shared" si="345"/>
        <v>45922.431712962964</v>
      </c>
      <c r="P3934" s="19">
        <f t="shared" si="346"/>
        <v>45922.640046296299</v>
      </c>
      <c r="Q3934" s="20" t="str">
        <f t="shared" si="347"/>
        <v>22/09/2025</v>
      </c>
      <c r="R3934" s="13" t="str">
        <f t="shared" si="348"/>
        <v>15</v>
      </c>
      <c r="S3934" s="13" t="str">
        <f t="shared" si="349"/>
        <v>Mon</v>
      </c>
    </row>
    <row r="3935" spans="1:19" x14ac:dyDescent="0.25">
      <c r="A3935" s="56">
        <v>45922.431990740741</v>
      </c>
      <c r="B3935" s="57">
        <v>445053342</v>
      </c>
      <c r="C3935" s="58" t="s">
        <v>36</v>
      </c>
      <c r="D3935" s="58" t="s">
        <v>37</v>
      </c>
      <c r="E3935" s="58" t="s">
        <v>46</v>
      </c>
      <c r="F3935" s="58" t="s">
        <v>119</v>
      </c>
      <c r="G3935" s="59">
        <v>3710</v>
      </c>
      <c r="H3935" s="57">
        <v>444262310</v>
      </c>
      <c r="I3935" s="59">
        <v>0</v>
      </c>
      <c r="J3935" s="59">
        <v>0</v>
      </c>
      <c r="K3935" s="59">
        <v>0</v>
      </c>
      <c r="L3935" s="59">
        <v>1.1000000000000001</v>
      </c>
      <c r="M3935" s="59">
        <v>9922.9699999999993</v>
      </c>
      <c r="N3935" s="58" t="s">
        <v>2517</v>
      </c>
      <c r="O3935" s="14">
        <f t="shared" si="345"/>
        <v>45922.431990740741</v>
      </c>
      <c r="P3935" s="19">
        <f t="shared" si="346"/>
        <v>45922.640324074076</v>
      </c>
      <c r="Q3935" s="20" t="str">
        <f t="shared" si="347"/>
        <v>22/09/2025</v>
      </c>
      <c r="R3935" s="13" t="str">
        <f t="shared" si="348"/>
        <v>15</v>
      </c>
      <c r="S3935" s="13" t="str">
        <f t="shared" si="349"/>
        <v>Mon</v>
      </c>
    </row>
    <row r="3936" spans="1:19" x14ac:dyDescent="0.25">
      <c r="A3936" s="60">
        <v>45922.432037037041</v>
      </c>
      <c r="B3936" s="61">
        <v>445053482</v>
      </c>
      <c r="C3936" s="62" t="s">
        <v>36</v>
      </c>
      <c r="D3936" s="62" t="s">
        <v>38</v>
      </c>
      <c r="E3936" s="62" t="s">
        <v>45</v>
      </c>
      <c r="F3936" s="62" t="s">
        <v>119</v>
      </c>
      <c r="G3936" s="63">
        <v>3709.79</v>
      </c>
      <c r="H3936" s="61">
        <v>444262450</v>
      </c>
      <c r="I3936" s="63">
        <v>0</v>
      </c>
      <c r="J3936" s="63">
        <v>0</v>
      </c>
      <c r="K3936" s="63">
        <v>0</v>
      </c>
      <c r="L3936" s="63">
        <v>0</v>
      </c>
      <c r="M3936" s="63">
        <v>9922.9699999999993</v>
      </c>
      <c r="N3936" s="62" t="s">
        <v>115</v>
      </c>
      <c r="O3936" s="14">
        <f t="shared" si="345"/>
        <v>45922.432037037041</v>
      </c>
      <c r="P3936" s="19">
        <f t="shared" si="346"/>
        <v>45922.640370370376</v>
      </c>
      <c r="Q3936" s="20" t="str">
        <f t="shared" si="347"/>
        <v>22/09/2025</v>
      </c>
      <c r="R3936" s="13" t="str">
        <f t="shared" si="348"/>
        <v>15</v>
      </c>
      <c r="S3936" s="13" t="str">
        <f t="shared" si="349"/>
        <v>Mon</v>
      </c>
    </row>
    <row r="3937" spans="1:19" x14ac:dyDescent="0.25">
      <c r="A3937" s="56">
        <v>45922.432037037041</v>
      </c>
      <c r="B3937" s="57">
        <v>445053484</v>
      </c>
      <c r="C3937" s="58" t="s">
        <v>36</v>
      </c>
      <c r="D3937" s="58" t="s">
        <v>38</v>
      </c>
      <c r="E3937" s="58" t="s">
        <v>45</v>
      </c>
      <c r="F3937" s="58" t="s">
        <v>119</v>
      </c>
      <c r="G3937" s="59">
        <v>3709.79</v>
      </c>
      <c r="H3937" s="57">
        <v>444262452</v>
      </c>
      <c r="I3937" s="59">
        <v>0</v>
      </c>
      <c r="J3937" s="59">
        <v>0</v>
      </c>
      <c r="K3937" s="59">
        <v>0</v>
      </c>
      <c r="L3937" s="59">
        <v>0</v>
      </c>
      <c r="M3937" s="59">
        <v>9922.9699999999993</v>
      </c>
      <c r="N3937" s="58" t="s">
        <v>1384</v>
      </c>
      <c r="O3937" s="14">
        <f t="shared" si="345"/>
        <v>45922.432037037041</v>
      </c>
      <c r="P3937" s="19">
        <f t="shared" si="346"/>
        <v>45922.640370370376</v>
      </c>
      <c r="Q3937" s="20" t="str">
        <f t="shared" si="347"/>
        <v>22/09/2025</v>
      </c>
      <c r="R3937" s="13" t="str">
        <f t="shared" si="348"/>
        <v>15</v>
      </c>
      <c r="S3937" s="13" t="str">
        <f t="shared" si="349"/>
        <v>Mon</v>
      </c>
    </row>
    <row r="3938" spans="1:19" x14ac:dyDescent="0.25">
      <c r="A3938" s="60">
        <v>45922.432118055556</v>
      </c>
      <c r="B3938" s="61">
        <v>445053517</v>
      </c>
      <c r="C3938" s="62" t="s">
        <v>36</v>
      </c>
      <c r="D3938" s="62" t="s">
        <v>37</v>
      </c>
      <c r="E3938" s="62" t="s">
        <v>46</v>
      </c>
      <c r="F3938" s="62" t="s">
        <v>119</v>
      </c>
      <c r="G3938" s="63">
        <v>3710.53</v>
      </c>
      <c r="H3938" s="61">
        <v>444262486</v>
      </c>
      <c r="I3938" s="63">
        <v>0</v>
      </c>
      <c r="J3938" s="63">
        <v>0</v>
      </c>
      <c r="K3938" s="63">
        <v>0</v>
      </c>
      <c r="L3938" s="63">
        <v>0.88</v>
      </c>
      <c r="M3938" s="63">
        <v>9923.85</v>
      </c>
      <c r="N3938" s="62" t="s">
        <v>2518</v>
      </c>
      <c r="O3938" s="14">
        <f t="shared" si="345"/>
        <v>45922.432118055556</v>
      </c>
      <c r="P3938" s="19">
        <f t="shared" si="346"/>
        <v>45922.640451388892</v>
      </c>
      <c r="Q3938" s="20" t="str">
        <f t="shared" si="347"/>
        <v>22/09/2025</v>
      </c>
      <c r="R3938" s="13" t="str">
        <f t="shared" si="348"/>
        <v>15</v>
      </c>
      <c r="S3938" s="13" t="str">
        <f t="shared" si="349"/>
        <v>Mon</v>
      </c>
    </row>
    <row r="3939" spans="1:19" x14ac:dyDescent="0.25">
      <c r="A3939" s="56">
        <v>45922.432152777779</v>
      </c>
      <c r="B3939" s="57">
        <v>445053557</v>
      </c>
      <c r="C3939" s="58" t="s">
        <v>36</v>
      </c>
      <c r="D3939" s="58" t="s">
        <v>38</v>
      </c>
      <c r="E3939" s="58" t="s">
        <v>45</v>
      </c>
      <c r="F3939" s="58" t="s">
        <v>119</v>
      </c>
      <c r="G3939" s="59">
        <v>3710.32</v>
      </c>
      <c r="H3939" s="57">
        <v>444262526</v>
      </c>
      <c r="I3939" s="59">
        <v>0</v>
      </c>
      <c r="J3939" s="59">
        <v>0</v>
      </c>
      <c r="K3939" s="59">
        <v>0</v>
      </c>
      <c r="L3939" s="59">
        <v>0</v>
      </c>
      <c r="M3939" s="59">
        <v>9923.85</v>
      </c>
      <c r="N3939" s="58" t="s">
        <v>1944</v>
      </c>
      <c r="O3939" s="14">
        <f t="shared" si="345"/>
        <v>45922.432152777779</v>
      </c>
      <c r="P3939" s="19">
        <f t="shared" si="346"/>
        <v>45922.640486111115</v>
      </c>
      <c r="Q3939" s="20" t="str">
        <f t="shared" si="347"/>
        <v>22/09/2025</v>
      </c>
      <c r="R3939" s="13" t="str">
        <f t="shared" si="348"/>
        <v>15</v>
      </c>
      <c r="S3939" s="13" t="str">
        <f t="shared" si="349"/>
        <v>Mon</v>
      </c>
    </row>
    <row r="3940" spans="1:19" x14ac:dyDescent="0.25">
      <c r="A3940" s="60">
        <v>45922.432152777779</v>
      </c>
      <c r="B3940" s="61">
        <v>445053560</v>
      </c>
      <c r="C3940" s="62" t="s">
        <v>36</v>
      </c>
      <c r="D3940" s="62" t="s">
        <v>37</v>
      </c>
      <c r="E3940" s="62" t="s">
        <v>46</v>
      </c>
      <c r="F3940" s="62" t="s">
        <v>119</v>
      </c>
      <c r="G3940" s="63">
        <v>3710.6</v>
      </c>
      <c r="H3940" s="61">
        <v>444262529</v>
      </c>
      <c r="I3940" s="63">
        <v>0</v>
      </c>
      <c r="J3940" s="63">
        <v>0</v>
      </c>
      <c r="K3940" s="63">
        <v>0</v>
      </c>
      <c r="L3940" s="63">
        <v>0.83</v>
      </c>
      <c r="M3940" s="63">
        <v>9924.68</v>
      </c>
      <c r="N3940" s="62" t="s">
        <v>2519</v>
      </c>
      <c r="O3940" s="14">
        <f t="shared" si="345"/>
        <v>45922.432152777779</v>
      </c>
      <c r="P3940" s="19">
        <f t="shared" si="346"/>
        <v>45922.640486111115</v>
      </c>
      <c r="Q3940" s="20" t="str">
        <f t="shared" si="347"/>
        <v>22/09/2025</v>
      </c>
      <c r="R3940" s="13" t="str">
        <f t="shared" si="348"/>
        <v>15</v>
      </c>
      <c r="S3940" s="13" t="str">
        <f t="shared" si="349"/>
        <v>Mon</v>
      </c>
    </row>
    <row r="3941" spans="1:19" x14ac:dyDescent="0.25">
      <c r="A3941" s="56">
        <v>45922.432152777779</v>
      </c>
      <c r="B3941" s="57">
        <v>445053561</v>
      </c>
      <c r="C3941" s="58" t="s">
        <v>36</v>
      </c>
      <c r="D3941" s="58" t="s">
        <v>37</v>
      </c>
      <c r="E3941" s="58" t="s">
        <v>46</v>
      </c>
      <c r="F3941" s="58" t="s">
        <v>119</v>
      </c>
      <c r="G3941" s="59">
        <v>3710.6</v>
      </c>
      <c r="H3941" s="57">
        <v>444262530</v>
      </c>
      <c r="I3941" s="59">
        <v>0</v>
      </c>
      <c r="J3941" s="59">
        <v>0</v>
      </c>
      <c r="K3941" s="59">
        <v>0</v>
      </c>
      <c r="L3941" s="59">
        <v>0.83</v>
      </c>
      <c r="M3941" s="59">
        <v>9925.51</v>
      </c>
      <c r="N3941" s="58" t="s">
        <v>2520</v>
      </c>
      <c r="O3941" s="14">
        <f t="shared" si="345"/>
        <v>45922.432152777779</v>
      </c>
      <c r="P3941" s="19">
        <f t="shared" si="346"/>
        <v>45922.640486111115</v>
      </c>
      <c r="Q3941" s="20" t="str">
        <f t="shared" si="347"/>
        <v>22/09/2025</v>
      </c>
      <c r="R3941" s="13" t="str">
        <f t="shared" si="348"/>
        <v>15</v>
      </c>
      <c r="S3941" s="13" t="str">
        <f t="shared" si="349"/>
        <v>Mon</v>
      </c>
    </row>
    <row r="3942" spans="1:19" x14ac:dyDescent="0.25">
      <c r="A3942" s="60">
        <v>45922.432152777779</v>
      </c>
      <c r="B3942" s="61">
        <v>445053562</v>
      </c>
      <c r="C3942" s="62" t="s">
        <v>36</v>
      </c>
      <c r="D3942" s="62" t="s">
        <v>38</v>
      </c>
      <c r="E3942" s="62" t="s">
        <v>45</v>
      </c>
      <c r="F3942" s="62" t="s">
        <v>119</v>
      </c>
      <c r="G3942" s="63">
        <v>3710.39</v>
      </c>
      <c r="H3942" s="61">
        <v>444262531</v>
      </c>
      <c r="I3942" s="63">
        <v>0</v>
      </c>
      <c r="J3942" s="63">
        <v>0</v>
      </c>
      <c r="K3942" s="63">
        <v>0</v>
      </c>
      <c r="L3942" s="63">
        <v>0</v>
      </c>
      <c r="M3942" s="63">
        <v>9925.51</v>
      </c>
      <c r="N3942" s="62" t="s">
        <v>47</v>
      </c>
      <c r="O3942" s="14">
        <f t="shared" si="345"/>
        <v>45922.432152777779</v>
      </c>
      <c r="P3942" s="19">
        <f t="shared" si="346"/>
        <v>45922.640486111115</v>
      </c>
      <c r="Q3942" s="20" t="str">
        <f t="shared" si="347"/>
        <v>22/09/2025</v>
      </c>
      <c r="R3942" s="13" t="str">
        <f t="shared" si="348"/>
        <v>15</v>
      </c>
      <c r="S3942" s="13" t="str">
        <f t="shared" si="349"/>
        <v>Mon</v>
      </c>
    </row>
    <row r="3943" spans="1:19" x14ac:dyDescent="0.25">
      <c r="A3943" s="56">
        <v>45922.432152777779</v>
      </c>
      <c r="B3943" s="57">
        <v>445053567</v>
      </c>
      <c r="C3943" s="58" t="s">
        <v>36</v>
      </c>
      <c r="D3943" s="58" t="s">
        <v>38</v>
      </c>
      <c r="E3943" s="58" t="s">
        <v>45</v>
      </c>
      <c r="F3943" s="58" t="s">
        <v>119</v>
      </c>
      <c r="G3943" s="59">
        <v>3710.36</v>
      </c>
      <c r="H3943" s="57">
        <v>444262537</v>
      </c>
      <c r="I3943" s="59">
        <v>0</v>
      </c>
      <c r="J3943" s="59">
        <v>0</v>
      </c>
      <c r="K3943" s="59">
        <v>0</v>
      </c>
      <c r="L3943" s="59">
        <v>0</v>
      </c>
      <c r="M3943" s="59">
        <v>9925.51</v>
      </c>
      <c r="N3943" s="58" t="s">
        <v>1971</v>
      </c>
      <c r="O3943" s="14">
        <f t="shared" si="345"/>
        <v>45922.432152777779</v>
      </c>
      <c r="P3943" s="19">
        <f t="shared" si="346"/>
        <v>45922.640486111115</v>
      </c>
      <c r="Q3943" s="20" t="str">
        <f t="shared" si="347"/>
        <v>22/09/2025</v>
      </c>
      <c r="R3943" s="13" t="str">
        <f t="shared" si="348"/>
        <v>15</v>
      </c>
      <c r="S3943" s="13" t="str">
        <f t="shared" si="349"/>
        <v>Mon</v>
      </c>
    </row>
    <row r="3944" spans="1:19" x14ac:dyDescent="0.25">
      <c r="A3944" s="60">
        <v>45922.432152777779</v>
      </c>
      <c r="B3944" s="61">
        <v>445053571</v>
      </c>
      <c r="C3944" s="62" t="s">
        <v>36</v>
      </c>
      <c r="D3944" s="62" t="s">
        <v>38</v>
      </c>
      <c r="E3944" s="62" t="s">
        <v>45</v>
      </c>
      <c r="F3944" s="62" t="s">
        <v>119</v>
      </c>
      <c r="G3944" s="63">
        <v>3710.37</v>
      </c>
      <c r="H3944" s="61">
        <v>444262541</v>
      </c>
      <c r="I3944" s="63">
        <v>0</v>
      </c>
      <c r="J3944" s="63">
        <v>0</v>
      </c>
      <c r="K3944" s="63">
        <v>0</v>
      </c>
      <c r="L3944" s="63">
        <v>0</v>
      </c>
      <c r="M3944" s="63">
        <v>9925.51</v>
      </c>
      <c r="N3944" s="62" t="s">
        <v>2056</v>
      </c>
      <c r="O3944" s="14">
        <f t="shared" si="345"/>
        <v>45922.432152777779</v>
      </c>
      <c r="P3944" s="19">
        <f t="shared" si="346"/>
        <v>45922.640486111115</v>
      </c>
      <c r="Q3944" s="20" t="str">
        <f t="shared" si="347"/>
        <v>22/09/2025</v>
      </c>
      <c r="R3944" s="13" t="str">
        <f t="shared" si="348"/>
        <v>15</v>
      </c>
      <c r="S3944" s="13" t="str">
        <f t="shared" si="349"/>
        <v>Mon</v>
      </c>
    </row>
    <row r="3945" spans="1:19" x14ac:dyDescent="0.25">
      <c r="A3945" s="56">
        <v>45922.432164351849</v>
      </c>
      <c r="B3945" s="57">
        <v>445053574</v>
      </c>
      <c r="C3945" s="58" t="s">
        <v>36</v>
      </c>
      <c r="D3945" s="58" t="s">
        <v>38</v>
      </c>
      <c r="E3945" s="58" t="s">
        <v>45</v>
      </c>
      <c r="F3945" s="58" t="s">
        <v>119</v>
      </c>
      <c r="G3945" s="59">
        <v>3710.37</v>
      </c>
      <c r="H3945" s="57">
        <v>444262545</v>
      </c>
      <c r="I3945" s="59">
        <v>0</v>
      </c>
      <c r="J3945" s="59">
        <v>0</v>
      </c>
      <c r="K3945" s="59">
        <v>0</v>
      </c>
      <c r="L3945" s="59">
        <v>0</v>
      </c>
      <c r="M3945" s="59">
        <v>9925.51</v>
      </c>
      <c r="N3945" s="58" t="s">
        <v>77</v>
      </c>
      <c r="O3945" s="14">
        <f t="shared" si="345"/>
        <v>45922.432164351849</v>
      </c>
      <c r="P3945" s="19">
        <f t="shared" si="346"/>
        <v>45922.640497685185</v>
      </c>
      <c r="Q3945" s="20" t="str">
        <f t="shared" si="347"/>
        <v>22/09/2025</v>
      </c>
      <c r="R3945" s="13" t="str">
        <f t="shared" si="348"/>
        <v>15</v>
      </c>
      <c r="S3945" s="13" t="str">
        <f t="shared" si="349"/>
        <v>Mon</v>
      </c>
    </row>
    <row r="3946" spans="1:19" x14ac:dyDescent="0.25">
      <c r="A3946" s="60">
        <v>45922.432893518519</v>
      </c>
      <c r="B3946" s="61">
        <v>445054262</v>
      </c>
      <c r="C3946" s="62" t="s">
        <v>36</v>
      </c>
      <c r="D3946" s="62" t="s">
        <v>37</v>
      </c>
      <c r="E3946" s="62" t="s">
        <v>46</v>
      </c>
      <c r="F3946" s="62" t="s">
        <v>119</v>
      </c>
      <c r="G3946" s="63">
        <v>3708.82</v>
      </c>
      <c r="H3946" s="61">
        <v>444263214</v>
      </c>
      <c r="I3946" s="63">
        <v>0</v>
      </c>
      <c r="J3946" s="63">
        <v>0</v>
      </c>
      <c r="K3946" s="63">
        <v>0</v>
      </c>
      <c r="L3946" s="63">
        <v>1.54</v>
      </c>
      <c r="M3946" s="63">
        <v>9927.0499999999993</v>
      </c>
      <c r="N3946" s="62" t="s">
        <v>2521</v>
      </c>
      <c r="O3946" s="14">
        <f t="shared" si="345"/>
        <v>45922.432893518519</v>
      </c>
      <c r="P3946" s="19">
        <f t="shared" si="346"/>
        <v>45922.641226851854</v>
      </c>
      <c r="Q3946" s="20" t="str">
        <f t="shared" si="347"/>
        <v>22/09/2025</v>
      </c>
      <c r="R3946" s="13" t="str">
        <f t="shared" si="348"/>
        <v>15</v>
      </c>
      <c r="S3946" s="13" t="str">
        <f t="shared" si="349"/>
        <v>Mon</v>
      </c>
    </row>
    <row r="3947" spans="1:19" x14ac:dyDescent="0.25">
      <c r="A3947" s="56">
        <v>45922.432893518519</v>
      </c>
      <c r="B3947" s="57">
        <v>445054264</v>
      </c>
      <c r="C3947" s="58" t="s">
        <v>36</v>
      </c>
      <c r="D3947" s="58" t="s">
        <v>37</v>
      </c>
      <c r="E3947" s="58" t="s">
        <v>46</v>
      </c>
      <c r="F3947" s="58" t="s">
        <v>119</v>
      </c>
      <c r="G3947" s="59">
        <v>3708.82</v>
      </c>
      <c r="H3947" s="57">
        <v>444263216</v>
      </c>
      <c r="I3947" s="59">
        <v>0</v>
      </c>
      <c r="J3947" s="59">
        <v>0</v>
      </c>
      <c r="K3947" s="59">
        <v>0</v>
      </c>
      <c r="L3947" s="59">
        <v>1.55</v>
      </c>
      <c r="M3947" s="59">
        <v>9928.6</v>
      </c>
      <c r="N3947" s="58" t="s">
        <v>2521</v>
      </c>
      <c r="O3947" s="14">
        <f t="shared" si="345"/>
        <v>45922.432893518519</v>
      </c>
      <c r="P3947" s="19">
        <f t="shared" si="346"/>
        <v>45922.641226851854</v>
      </c>
      <c r="Q3947" s="20" t="str">
        <f t="shared" si="347"/>
        <v>22/09/2025</v>
      </c>
      <c r="R3947" s="13" t="str">
        <f t="shared" si="348"/>
        <v>15</v>
      </c>
      <c r="S3947" s="13" t="str">
        <f t="shared" si="349"/>
        <v>Mon</v>
      </c>
    </row>
    <row r="3948" spans="1:19" x14ac:dyDescent="0.25">
      <c r="A3948" s="60">
        <v>45922.432893518519</v>
      </c>
      <c r="B3948" s="61">
        <v>445054265</v>
      </c>
      <c r="C3948" s="62" t="s">
        <v>36</v>
      </c>
      <c r="D3948" s="62" t="s">
        <v>37</v>
      </c>
      <c r="E3948" s="62" t="s">
        <v>46</v>
      </c>
      <c r="F3948" s="62" t="s">
        <v>119</v>
      </c>
      <c r="G3948" s="63">
        <v>3708.82</v>
      </c>
      <c r="H3948" s="61">
        <v>444263218</v>
      </c>
      <c r="I3948" s="63">
        <v>0</v>
      </c>
      <c r="J3948" s="63">
        <v>0</v>
      </c>
      <c r="K3948" s="63">
        <v>0</v>
      </c>
      <c r="L3948" s="63">
        <v>1.55</v>
      </c>
      <c r="M3948" s="63">
        <v>9930.15</v>
      </c>
      <c r="N3948" s="62" t="s">
        <v>2521</v>
      </c>
      <c r="O3948" s="14">
        <f t="shared" ref="O3948:O4011" si="350">A3948</f>
        <v>45922.432893518519</v>
      </c>
      <c r="P3948" s="19">
        <f t="shared" ref="P3948:P4011" si="351">O3948+(5/24)</f>
        <v>45922.641226851854</v>
      </c>
      <c r="Q3948" s="20" t="str">
        <f t="shared" ref="Q3948:Q4011" si="352">TEXT(P3948,"dd/mm/yyyy")</f>
        <v>22/09/2025</v>
      </c>
      <c r="R3948" s="13" t="str">
        <f t="shared" ref="R3948:R4011" si="353">TEXT(P3948,"hh")</f>
        <v>15</v>
      </c>
      <c r="S3948" s="13" t="str">
        <f t="shared" ref="S3948:S4011" si="354">TEXT(P3948,"ddd")</f>
        <v>Mon</v>
      </c>
    </row>
    <row r="3949" spans="1:19" x14ac:dyDescent="0.25">
      <c r="A3949" s="56">
        <v>45922.434120370373</v>
      </c>
      <c r="B3949" s="57">
        <v>445054913</v>
      </c>
      <c r="C3949" s="58" t="s">
        <v>36</v>
      </c>
      <c r="D3949" s="58" t="s">
        <v>38</v>
      </c>
      <c r="E3949" s="58" t="s">
        <v>45</v>
      </c>
      <c r="F3949" s="58" t="s">
        <v>119</v>
      </c>
      <c r="G3949" s="59">
        <v>3709.7</v>
      </c>
      <c r="H3949" s="57">
        <v>444263867</v>
      </c>
      <c r="I3949" s="59">
        <v>0</v>
      </c>
      <c r="J3949" s="59">
        <v>0</v>
      </c>
      <c r="K3949" s="59">
        <v>0</v>
      </c>
      <c r="L3949" s="59">
        <v>0</v>
      </c>
      <c r="M3949" s="59">
        <v>9930.15</v>
      </c>
      <c r="N3949" s="58" t="s">
        <v>2056</v>
      </c>
      <c r="O3949" s="14">
        <f t="shared" si="350"/>
        <v>45922.434120370373</v>
      </c>
      <c r="P3949" s="19">
        <f t="shared" si="351"/>
        <v>45922.642453703709</v>
      </c>
      <c r="Q3949" s="20" t="str">
        <f t="shared" si="352"/>
        <v>22/09/2025</v>
      </c>
      <c r="R3949" s="13" t="str">
        <f t="shared" si="353"/>
        <v>15</v>
      </c>
      <c r="S3949" s="13" t="str">
        <f t="shared" si="354"/>
        <v>Mon</v>
      </c>
    </row>
    <row r="3950" spans="1:19" x14ac:dyDescent="0.25">
      <c r="A3950" s="60">
        <v>45922.434120370373</v>
      </c>
      <c r="B3950" s="61">
        <v>445054915</v>
      </c>
      <c r="C3950" s="62" t="s">
        <v>36</v>
      </c>
      <c r="D3950" s="62" t="s">
        <v>38</v>
      </c>
      <c r="E3950" s="62" t="s">
        <v>45</v>
      </c>
      <c r="F3950" s="62" t="s">
        <v>119</v>
      </c>
      <c r="G3950" s="63">
        <v>3709.69</v>
      </c>
      <c r="H3950" s="61">
        <v>444263869</v>
      </c>
      <c r="I3950" s="63">
        <v>0</v>
      </c>
      <c r="J3950" s="63">
        <v>0</v>
      </c>
      <c r="K3950" s="63">
        <v>0</v>
      </c>
      <c r="L3950" s="63">
        <v>0</v>
      </c>
      <c r="M3950" s="63">
        <v>9930.15</v>
      </c>
      <c r="N3950" s="62" t="s">
        <v>48</v>
      </c>
      <c r="O3950" s="14">
        <f t="shared" si="350"/>
        <v>45922.434120370373</v>
      </c>
      <c r="P3950" s="19">
        <f t="shared" si="351"/>
        <v>45922.642453703709</v>
      </c>
      <c r="Q3950" s="20" t="str">
        <f t="shared" si="352"/>
        <v>22/09/2025</v>
      </c>
      <c r="R3950" s="13" t="str">
        <f t="shared" si="353"/>
        <v>15</v>
      </c>
      <c r="S3950" s="13" t="str">
        <f t="shared" si="354"/>
        <v>Mon</v>
      </c>
    </row>
    <row r="3951" spans="1:19" x14ac:dyDescent="0.25">
      <c r="A3951" s="56">
        <v>45922.434120370373</v>
      </c>
      <c r="B3951" s="57">
        <v>445054918</v>
      </c>
      <c r="C3951" s="58" t="s">
        <v>36</v>
      </c>
      <c r="D3951" s="58" t="s">
        <v>38</v>
      </c>
      <c r="E3951" s="58" t="s">
        <v>45</v>
      </c>
      <c r="F3951" s="58" t="s">
        <v>119</v>
      </c>
      <c r="G3951" s="59">
        <v>3709.69</v>
      </c>
      <c r="H3951" s="57">
        <v>444263872</v>
      </c>
      <c r="I3951" s="59">
        <v>0</v>
      </c>
      <c r="J3951" s="59">
        <v>0</v>
      </c>
      <c r="K3951" s="59">
        <v>0</v>
      </c>
      <c r="L3951" s="59">
        <v>0</v>
      </c>
      <c r="M3951" s="59">
        <v>9930.15</v>
      </c>
      <c r="N3951" s="58" t="s">
        <v>1971</v>
      </c>
      <c r="O3951" s="14">
        <f t="shared" si="350"/>
        <v>45922.434120370373</v>
      </c>
      <c r="P3951" s="19">
        <f t="shared" si="351"/>
        <v>45922.642453703709</v>
      </c>
      <c r="Q3951" s="20" t="str">
        <f t="shared" si="352"/>
        <v>22/09/2025</v>
      </c>
      <c r="R3951" s="13" t="str">
        <f t="shared" si="353"/>
        <v>15</v>
      </c>
      <c r="S3951" s="13" t="str">
        <f t="shared" si="354"/>
        <v>Mon</v>
      </c>
    </row>
    <row r="3952" spans="1:19" x14ac:dyDescent="0.25">
      <c r="A3952" s="60">
        <v>45922.434120370373</v>
      </c>
      <c r="B3952" s="61">
        <v>445054922</v>
      </c>
      <c r="C3952" s="62" t="s">
        <v>36</v>
      </c>
      <c r="D3952" s="62" t="s">
        <v>38</v>
      </c>
      <c r="E3952" s="62" t="s">
        <v>45</v>
      </c>
      <c r="F3952" s="62" t="s">
        <v>119</v>
      </c>
      <c r="G3952" s="63">
        <v>3709.69</v>
      </c>
      <c r="H3952" s="61">
        <v>444263876</v>
      </c>
      <c r="I3952" s="63">
        <v>0</v>
      </c>
      <c r="J3952" s="63">
        <v>0</v>
      </c>
      <c r="K3952" s="63">
        <v>0</v>
      </c>
      <c r="L3952" s="63">
        <v>0</v>
      </c>
      <c r="M3952" s="63">
        <v>9930.15</v>
      </c>
      <c r="N3952" s="62" t="s">
        <v>52</v>
      </c>
      <c r="O3952" s="14">
        <f t="shared" si="350"/>
        <v>45922.434120370373</v>
      </c>
      <c r="P3952" s="19">
        <f t="shared" si="351"/>
        <v>45922.642453703709</v>
      </c>
      <c r="Q3952" s="20" t="str">
        <f t="shared" si="352"/>
        <v>22/09/2025</v>
      </c>
      <c r="R3952" s="13" t="str">
        <f t="shared" si="353"/>
        <v>15</v>
      </c>
      <c r="S3952" s="13" t="str">
        <f t="shared" si="354"/>
        <v>Mon</v>
      </c>
    </row>
    <row r="3953" spans="1:19" x14ac:dyDescent="0.25">
      <c r="A3953" s="56">
        <v>45922.434131944443</v>
      </c>
      <c r="B3953" s="57">
        <v>445054923</v>
      </c>
      <c r="C3953" s="58" t="s">
        <v>36</v>
      </c>
      <c r="D3953" s="58" t="s">
        <v>38</v>
      </c>
      <c r="E3953" s="58" t="s">
        <v>45</v>
      </c>
      <c r="F3953" s="58" t="s">
        <v>119</v>
      </c>
      <c r="G3953" s="59">
        <v>3709.69</v>
      </c>
      <c r="H3953" s="57">
        <v>444263877</v>
      </c>
      <c r="I3953" s="59">
        <v>0</v>
      </c>
      <c r="J3953" s="59">
        <v>0</v>
      </c>
      <c r="K3953" s="59">
        <v>0</v>
      </c>
      <c r="L3953" s="59">
        <v>0</v>
      </c>
      <c r="M3953" s="59">
        <v>9930.15</v>
      </c>
      <c r="N3953" s="58" t="s">
        <v>77</v>
      </c>
      <c r="O3953" s="14">
        <f t="shared" si="350"/>
        <v>45922.434131944443</v>
      </c>
      <c r="P3953" s="19">
        <f t="shared" si="351"/>
        <v>45922.642465277779</v>
      </c>
      <c r="Q3953" s="20" t="str">
        <f t="shared" si="352"/>
        <v>22/09/2025</v>
      </c>
      <c r="R3953" s="13" t="str">
        <f t="shared" si="353"/>
        <v>15</v>
      </c>
      <c r="S3953" s="13" t="str">
        <f t="shared" si="354"/>
        <v>Mon</v>
      </c>
    </row>
    <row r="3954" spans="1:19" x14ac:dyDescent="0.25">
      <c r="A3954" s="60">
        <v>45922.434131944443</v>
      </c>
      <c r="B3954" s="61">
        <v>445054927</v>
      </c>
      <c r="C3954" s="62" t="s">
        <v>36</v>
      </c>
      <c r="D3954" s="62" t="s">
        <v>38</v>
      </c>
      <c r="E3954" s="62" t="s">
        <v>45</v>
      </c>
      <c r="F3954" s="62" t="s">
        <v>119</v>
      </c>
      <c r="G3954" s="63">
        <v>3709.71</v>
      </c>
      <c r="H3954" s="61">
        <v>444263881</v>
      </c>
      <c r="I3954" s="63">
        <v>0</v>
      </c>
      <c r="J3954" s="63">
        <v>0</v>
      </c>
      <c r="K3954" s="63">
        <v>0</v>
      </c>
      <c r="L3954" s="63">
        <v>0</v>
      </c>
      <c r="M3954" s="63">
        <v>9930.15</v>
      </c>
      <c r="N3954" s="62" t="s">
        <v>107</v>
      </c>
      <c r="O3954" s="14">
        <f t="shared" si="350"/>
        <v>45922.434131944443</v>
      </c>
      <c r="P3954" s="19">
        <f t="shared" si="351"/>
        <v>45922.642465277779</v>
      </c>
      <c r="Q3954" s="20" t="str">
        <f t="shared" si="352"/>
        <v>22/09/2025</v>
      </c>
      <c r="R3954" s="13" t="str">
        <f t="shared" si="353"/>
        <v>15</v>
      </c>
      <c r="S3954" s="13" t="str">
        <f t="shared" si="354"/>
        <v>Mon</v>
      </c>
    </row>
    <row r="3955" spans="1:19" x14ac:dyDescent="0.25">
      <c r="A3955" s="56">
        <v>45922.434131944443</v>
      </c>
      <c r="B3955" s="57">
        <v>445054931</v>
      </c>
      <c r="C3955" s="58" t="s">
        <v>36</v>
      </c>
      <c r="D3955" s="58" t="s">
        <v>38</v>
      </c>
      <c r="E3955" s="58" t="s">
        <v>45</v>
      </c>
      <c r="F3955" s="58" t="s">
        <v>119</v>
      </c>
      <c r="G3955" s="59">
        <v>3709.71</v>
      </c>
      <c r="H3955" s="57">
        <v>444263885</v>
      </c>
      <c r="I3955" s="59">
        <v>0</v>
      </c>
      <c r="J3955" s="59">
        <v>0</v>
      </c>
      <c r="K3955" s="59">
        <v>0</v>
      </c>
      <c r="L3955" s="59">
        <v>0</v>
      </c>
      <c r="M3955" s="59">
        <v>9930.15</v>
      </c>
      <c r="N3955" s="58" t="s">
        <v>108</v>
      </c>
      <c r="O3955" s="14">
        <f t="shared" si="350"/>
        <v>45922.434131944443</v>
      </c>
      <c r="P3955" s="19">
        <f t="shared" si="351"/>
        <v>45922.642465277779</v>
      </c>
      <c r="Q3955" s="20" t="str">
        <f t="shared" si="352"/>
        <v>22/09/2025</v>
      </c>
      <c r="R3955" s="13" t="str">
        <f t="shared" si="353"/>
        <v>15</v>
      </c>
      <c r="S3955" s="13" t="str">
        <f t="shared" si="354"/>
        <v>Mon</v>
      </c>
    </row>
    <row r="3956" spans="1:19" x14ac:dyDescent="0.25">
      <c r="A3956" s="60">
        <v>45922.434374999997</v>
      </c>
      <c r="B3956" s="61">
        <v>445055061</v>
      </c>
      <c r="C3956" s="62" t="s">
        <v>36</v>
      </c>
      <c r="D3956" s="62" t="s">
        <v>37</v>
      </c>
      <c r="E3956" s="62" t="s">
        <v>46</v>
      </c>
      <c r="F3956" s="62" t="s">
        <v>119</v>
      </c>
      <c r="G3956" s="63">
        <v>3710.12</v>
      </c>
      <c r="H3956" s="61">
        <v>444264009</v>
      </c>
      <c r="I3956" s="63">
        <v>0</v>
      </c>
      <c r="J3956" s="63">
        <v>0</v>
      </c>
      <c r="K3956" s="63">
        <v>0</v>
      </c>
      <c r="L3956" s="63">
        <v>1.31</v>
      </c>
      <c r="M3956" s="63">
        <v>9931.4599999999991</v>
      </c>
      <c r="N3956" s="62" t="s">
        <v>2522</v>
      </c>
      <c r="O3956" s="14">
        <f t="shared" si="350"/>
        <v>45922.434374999997</v>
      </c>
      <c r="P3956" s="19">
        <f t="shared" si="351"/>
        <v>45922.642708333333</v>
      </c>
      <c r="Q3956" s="20" t="str">
        <f t="shared" si="352"/>
        <v>22/09/2025</v>
      </c>
      <c r="R3956" s="13" t="str">
        <f t="shared" si="353"/>
        <v>15</v>
      </c>
      <c r="S3956" s="13" t="str">
        <f t="shared" si="354"/>
        <v>Mon</v>
      </c>
    </row>
    <row r="3957" spans="1:19" x14ac:dyDescent="0.25">
      <c r="A3957" s="56">
        <v>45922.434374999997</v>
      </c>
      <c r="B3957" s="57">
        <v>445055062</v>
      </c>
      <c r="C3957" s="58" t="s">
        <v>36</v>
      </c>
      <c r="D3957" s="58" t="s">
        <v>37</v>
      </c>
      <c r="E3957" s="58" t="s">
        <v>46</v>
      </c>
      <c r="F3957" s="58" t="s">
        <v>119</v>
      </c>
      <c r="G3957" s="59">
        <v>3710.12</v>
      </c>
      <c r="H3957" s="57">
        <v>444264010</v>
      </c>
      <c r="I3957" s="59">
        <v>0</v>
      </c>
      <c r="J3957" s="59">
        <v>0</v>
      </c>
      <c r="K3957" s="59">
        <v>0</v>
      </c>
      <c r="L3957" s="59">
        <v>0.27</v>
      </c>
      <c r="M3957" s="59">
        <v>9931.73</v>
      </c>
      <c r="N3957" s="58" t="s">
        <v>2523</v>
      </c>
      <c r="O3957" s="14">
        <f t="shared" si="350"/>
        <v>45922.434374999997</v>
      </c>
      <c r="P3957" s="19">
        <f t="shared" si="351"/>
        <v>45922.642708333333</v>
      </c>
      <c r="Q3957" s="20" t="str">
        <f t="shared" si="352"/>
        <v>22/09/2025</v>
      </c>
      <c r="R3957" s="13" t="str">
        <f t="shared" si="353"/>
        <v>15</v>
      </c>
      <c r="S3957" s="13" t="str">
        <f t="shared" si="354"/>
        <v>Mon</v>
      </c>
    </row>
    <row r="3958" spans="1:19" x14ac:dyDescent="0.25">
      <c r="A3958" s="60">
        <v>45922.434467592589</v>
      </c>
      <c r="B3958" s="61">
        <v>445055103</v>
      </c>
      <c r="C3958" s="62" t="s">
        <v>36</v>
      </c>
      <c r="D3958" s="62" t="s">
        <v>38</v>
      </c>
      <c r="E3958" s="62" t="s">
        <v>45</v>
      </c>
      <c r="F3958" s="62" t="s">
        <v>119</v>
      </c>
      <c r="G3958" s="63">
        <v>3709.89</v>
      </c>
      <c r="H3958" s="61">
        <v>444264049</v>
      </c>
      <c r="I3958" s="63">
        <v>0</v>
      </c>
      <c r="J3958" s="63">
        <v>0</v>
      </c>
      <c r="K3958" s="63">
        <v>0</v>
      </c>
      <c r="L3958" s="63">
        <v>0</v>
      </c>
      <c r="M3958" s="63">
        <v>9931.73</v>
      </c>
      <c r="N3958" s="62" t="s">
        <v>47</v>
      </c>
      <c r="O3958" s="14">
        <f t="shared" si="350"/>
        <v>45922.434467592589</v>
      </c>
      <c r="P3958" s="19">
        <f t="shared" si="351"/>
        <v>45922.642800925925</v>
      </c>
      <c r="Q3958" s="20" t="str">
        <f t="shared" si="352"/>
        <v>22/09/2025</v>
      </c>
      <c r="R3958" s="13" t="str">
        <f t="shared" si="353"/>
        <v>15</v>
      </c>
      <c r="S3958" s="13" t="str">
        <f t="shared" si="354"/>
        <v>Mon</v>
      </c>
    </row>
    <row r="3959" spans="1:19" x14ac:dyDescent="0.25">
      <c r="A3959" s="56">
        <v>45922.434467592589</v>
      </c>
      <c r="B3959" s="57">
        <v>445055104</v>
      </c>
      <c r="C3959" s="58" t="s">
        <v>36</v>
      </c>
      <c r="D3959" s="58" t="s">
        <v>38</v>
      </c>
      <c r="E3959" s="58" t="s">
        <v>45</v>
      </c>
      <c r="F3959" s="58" t="s">
        <v>119</v>
      </c>
      <c r="G3959" s="59">
        <v>3709.89</v>
      </c>
      <c r="H3959" s="57">
        <v>444264050</v>
      </c>
      <c r="I3959" s="59">
        <v>0</v>
      </c>
      <c r="J3959" s="59">
        <v>0</v>
      </c>
      <c r="K3959" s="59">
        <v>0</v>
      </c>
      <c r="L3959" s="59">
        <v>0</v>
      </c>
      <c r="M3959" s="59">
        <v>9931.73</v>
      </c>
      <c r="N3959" s="58" t="s">
        <v>2055</v>
      </c>
      <c r="O3959" s="14">
        <f t="shared" si="350"/>
        <v>45922.434467592589</v>
      </c>
      <c r="P3959" s="19">
        <f t="shared" si="351"/>
        <v>45922.642800925925</v>
      </c>
      <c r="Q3959" s="20" t="str">
        <f t="shared" si="352"/>
        <v>22/09/2025</v>
      </c>
      <c r="R3959" s="13" t="str">
        <f t="shared" si="353"/>
        <v>15</v>
      </c>
      <c r="S3959" s="13" t="str">
        <f t="shared" si="354"/>
        <v>Mon</v>
      </c>
    </row>
    <row r="3960" spans="1:19" x14ac:dyDescent="0.25">
      <c r="A3960" s="60">
        <v>45922.434583333335</v>
      </c>
      <c r="B3960" s="61">
        <v>445055146</v>
      </c>
      <c r="C3960" s="62" t="s">
        <v>36</v>
      </c>
      <c r="D3960" s="62" t="s">
        <v>37</v>
      </c>
      <c r="E3960" s="62" t="s">
        <v>45</v>
      </c>
      <c r="F3960" s="62" t="s">
        <v>119</v>
      </c>
      <c r="G3960" s="63">
        <v>3710.57</v>
      </c>
      <c r="H3960" s="61">
        <v>444264091</v>
      </c>
      <c r="I3960" s="63">
        <v>0</v>
      </c>
      <c r="J3960" s="63">
        <v>0</v>
      </c>
      <c r="K3960" s="63">
        <v>0</v>
      </c>
      <c r="L3960" s="63">
        <v>0</v>
      </c>
      <c r="M3960" s="63">
        <v>9931.73</v>
      </c>
      <c r="N3960" s="62" t="s">
        <v>106</v>
      </c>
      <c r="O3960" s="14">
        <f t="shared" si="350"/>
        <v>45922.434583333335</v>
      </c>
      <c r="P3960" s="19">
        <f t="shared" si="351"/>
        <v>45922.642916666671</v>
      </c>
      <c r="Q3960" s="20" t="str">
        <f t="shared" si="352"/>
        <v>22/09/2025</v>
      </c>
      <c r="R3960" s="13" t="str">
        <f t="shared" si="353"/>
        <v>15</v>
      </c>
      <c r="S3960" s="13" t="str">
        <f t="shared" si="354"/>
        <v>Mon</v>
      </c>
    </row>
    <row r="3961" spans="1:19" x14ac:dyDescent="0.25">
      <c r="A3961" s="56">
        <v>45922.435057870367</v>
      </c>
      <c r="B3961" s="57">
        <v>445055702</v>
      </c>
      <c r="C3961" s="58" t="s">
        <v>36</v>
      </c>
      <c r="D3961" s="58" t="s">
        <v>37</v>
      </c>
      <c r="E3961" s="58" t="s">
        <v>46</v>
      </c>
      <c r="F3961" s="58" t="s">
        <v>119</v>
      </c>
      <c r="G3961" s="59">
        <v>3711.2</v>
      </c>
      <c r="H3961" s="57">
        <v>444264645</v>
      </c>
      <c r="I3961" s="59">
        <v>0</v>
      </c>
      <c r="J3961" s="59">
        <v>0</v>
      </c>
      <c r="K3961" s="59">
        <v>0</v>
      </c>
      <c r="L3961" s="59">
        <v>-1.49</v>
      </c>
      <c r="M3961" s="59">
        <v>9930.24</v>
      </c>
      <c r="N3961" s="58" t="s">
        <v>2524</v>
      </c>
      <c r="O3961" s="14">
        <f t="shared" si="350"/>
        <v>45922.435057870367</v>
      </c>
      <c r="P3961" s="19">
        <f t="shared" si="351"/>
        <v>45922.643391203703</v>
      </c>
      <c r="Q3961" s="20" t="str">
        <f t="shared" si="352"/>
        <v>22/09/2025</v>
      </c>
      <c r="R3961" s="13" t="str">
        <f t="shared" si="353"/>
        <v>15</v>
      </c>
      <c r="S3961" s="13" t="str">
        <f t="shared" si="354"/>
        <v>Mon</v>
      </c>
    </row>
    <row r="3962" spans="1:19" x14ac:dyDescent="0.25">
      <c r="A3962" s="60">
        <v>45922.436423611114</v>
      </c>
      <c r="B3962" s="61">
        <v>445056775</v>
      </c>
      <c r="C3962" s="62" t="s">
        <v>36</v>
      </c>
      <c r="D3962" s="62" t="s">
        <v>37</v>
      </c>
      <c r="E3962" s="62" t="s">
        <v>46</v>
      </c>
      <c r="F3962" s="62" t="s">
        <v>119</v>
      </c>
      <c r="G3962" s="63">
        <v>3711.96</v>
      </c>
      <c r="H3962" s="61">
        <v>444265709</v>
      </c>
      <c r="I3962" s="63">
        <v>0</v>
      </c>
      <c r="J3962" s="63">
        <v>0</v>
      </c>
      <c r="K3962" s="63">
        <v>0</v>
      </c>
      <c r="L3962" s="63">
        <v>-2.27</v>
      </c>
      <c r="M3962" s="63">
        <v>9927.9699999999993</v>
      </c>
      <c r="N3962" s="62" t="s">
        <v>2525</v>
      </c>
      <c r="O3962" s="14">
        <f t="shared" si="350"/>
        <v>45922.436423611114</v>
      </c>
      <c r="P3962" s="19">
        <f t="shared" si="351"/>
        <v>45922.64475694445</v>
      </c>
      <c r="Q3962" s="20" t="str">
        <f t="shared" si="352"/>
        <v>22/09/2025</v>
      </c>
      <c r="R3962" s="13" t="str">
        <f t="shared" si="353"/>
        <v>15</v>
      </c>
      <c r="S3962" s="13" t="str">
        <f t="shared" si="354"/>
        <v>Mon</v>
      </c>
    </row>
    <row r="3963" spans="1:19" x14ac:dyDescent="0.25">
      <c r="A3963" s="56">
        <v>45922.43677083333</v>
      </c>
      <c r="B3963" s="57">
        <v>445057104</v>
      </c>
      <c r="C3963" s="58" t="s">
        <v>36</v>
      </c>
      <c r="D3963" s="58" t="s">
        <v>37</v>
      </c>
      <c r="E3963" s="58" t="s">
        <v>46</v>
      </c>
      <c r="F3963" s="58" t="s">
        <v>119</v>
      </c>
      <c r="G3963" s="59">
        <v>3712.11</v>
      </c>
      <c r="H3963" s="57">
        <v>444266038</v>
      </c>
      <c r="I3963" s="59">
        <v>0</v>
      </c>
      <c r="J3963" s="59">
        <v>0</v>
      </c>
      <c r="K3963" s="59">
        <v>0</v>
      </c>
      <c r="L3963" s="59">
        <v>-2.2200000000000002</v>
      </c>
      <c r="M3963" s="59">
        <v>9925.75</v>
      </c>
      <c r="N3963" s="58" t="s">
        <v>2526</v>
      </c>
      <c r="O3963" s="14">
        <f t="shared" si="350"/>
        <v>45922.43677083333</v>
      </c>
      <c r="P3963" s="19">
        <f t="shared" si="351"/>
        <v>45922.645104166666</v>
      </c>
      <c r="Q3963" s="20" t="str">
        <f t="shared" si="352"/>
        <v>22/09/2025</v>
      </c>
      <c r="R3963" s="13" t="str">
        <f t="shared" si="353"/>
        <v>15</v>
      </c>
      <c r="S3963" s="13" t="str">
        <f t="shared" si="354"/>
        <v>Mon</v>
      </c>
    </row>
    <row r="3964" spans="1:19" x14ac:dyDescent="0.25">
      <c r="A3964" s="60">
        <v>45922.436782407407</v>
      </c>
      <c r="B3964" s="61">
        <v>445057115</v>
      </c>
      <c r="C3964" s="62" t="s">
        <v>36</v>
      </c>
      <c r="D3964" s="62" t="s">
        <v>37</v>
      </c>
      <c r="E3964" s="62" t="s">
        <v>46</v>
      </c>
      <c r="F3964" s="62" t="s">
        <v>119</v>
      </c>
      <c r="G3964" s="63">
        <v>3712.24</v>
      </c>
      <c r="H3964" s="61">
        <v>444266049</v>
      </c>
      <c r="I3964" s="63">
        <v>0</v>
      </c>
      <c r="J3964" s="63">
        <v>0</v>
      </c>
      <c r="K3964" s="63">
        <v>0</v>
      </c>
      <c r="L3964" s="63">
        <v>-2.5499999999999998</v>
      </c>
      <c r="M3964" s="63">
        <v>9923.2000000000007</v>
      </c>
      <c r="N3964" s="62" t="s">
        <v>2527</v>
      </c>
      <c r="O3964" s="14">
        <f t="shared" si="350"/>
        <v>45922.436782407407</v>
      </c>
      <c r="P3964" s="19">
        <f t="shared" si="351"/>
        <v>45922.645115740743</v>
      </c>
      <c r="Q3964" s="20" t="str">
        <f t="shared" si="352"/>
        <v>22/09/2025</v>
      </c>
      <c r="R3964" s="13" t="str">
        <f t="shared" si="353"/>
        <v>15</v>
      </c>
      <c r="S3964" s="13" t="str">
        <f t="shared" si="354"/>
        <v>Mon</v>
      </c>
    </row>
    <row r="3965" spans="1:19" x14ac:dyDescent="0.25">
      <c r="A3965" s="56">
        <v>45922.437002314815</v>
      </c>
      <c r="B3965" s="57">
        <v>445057307</v>
      </c>
      <c r="C3965" s="58" t="s">
        <v>36</v>
      </c>
      <c r="D3965" s="58" t="s">
        <v>37</v>
      </c>
      <c r="E3965" s="58" t="s">
        <v>46</v>
      </c>
      <c r="F3965" s="58" t="s">
        <v>119</v>
      </c>
      <c r="G3965" s="59">
        <v>3712.73</v>
      </c>
      <c r="H3965" s="57">
        <v>444266242</v>
      </c>
      <c r="I3965" s="59">
        <v>0</v>
      </c>
      <c r="J3965" s="59">
        <v>0</v>
      </c>
      <c r="K3965" s="59">
        <v>0</v>
      </c>
      <c r="L3965" s="59">
        <v>-3.03</v>
      </c>
      <c r="M3965" s="59">
        <v>9920.17</v>
      </c>
      <c r="N3965" s="58" t="s">
        <v>2528</v>
      </c>
      <c r="O3965" s="14">
        <f t="shared" si="350"/>
        <v>45922.437002314815</v>
      </c>
      <c r="P3965" s="19">
        <f t="shared" si="351"/>
        <v>45922.645335648151</v>
      </c>
      <c r="Q3965" s="20" t="str">
        <f t="shared" si="352"/>
        <v>22/09/2025</v>
      </c>
      <c r="R3965" s="13" t="str">
        <f t="shared" si="353"/>
        <v>15</v>
      </c>
      <c r="S3965" s="13" t="str">
        <f t="shared" si="354"/>
        <v>Mon</v>
      </c>
    </row>
    <row r="3966" spans="1:19" x14ac:dyDescent="0.25">
      <c r="A3966" s="60">
        <v>45922.437002314815</v>
      </c>
      <c r="B3966" s="61">
        <v>445057308</v>
      </c>
      <c r="C3966" s="62" t="s">
        <v>36</v>
      </c>
      <c r="D3966" s="62" t="s">
        <v>37</v>
      </c>
      <c r="E3966" s="62" t="s">
        <v>46</v>
      </c>
      <c r="F3966" s="62" t="s">
        <v>119</v>
      </c>
      <c r="G3966" s="63">
        <v>3712.73</v>
      </c>
      <c r="H3966" s="61">
        <v>444266243</v>
      </c>
      <c r="I3966" s="63">
        <v>0</v>
      </c>
      <c r="J3966" s="63">
        <v>0</v>
      </c>
      <c r="K3966" s="63">
        <v>0</v>
      </c>
      <c r="L3966" s="63">
        <v>-3.04</v>
      </c>
      <c r="M3966" s="63">
        <v>9917.1299999999992</v>
      </c>
      <c r="N3966" s="62" t="s">
        <v>2528</v>
      </c>
      <c r="O3966" s="14">
        <f t="shared" si="350"/>
        <v>45922.437002314815</v>
      </c>
      <c r="P3966" s="19">
        <f t="shared" si="351"/>
        <v>45922.645335648151</v>
      </c>
      <c r="Q3966" s="20" t="str">
        <f t="shared" si="352"/>
        <v>22/09/2025</v>
      </c>
      <c r="R3966" s="13" t="str">
        <f t="shared" si="353"/>
        <v>15</v>
      </c>
      <c r="S3966" s="13" t="str">
        <f t="shared" si="354"/>
        <v>Mon</v>
      </c>
    </row>
    <row r="3967" spans="1:19" x14ac:dyDescent="0.25">
      <c r="A3967" s="56">
        <v>45922.437002314815</v>
      </c>
      <c r="B3967" s="57">
        <v>445057309</v>
      </c>
      <c r="C3967" s="58" t="s">
        <v>36</v>
      </c>
      <c r="D3967" s="58" t="s">
        <v>37</v>
      </c>
      <c r="E3967" s="58" t="s">
        <v>46</v>
      </c>
      <c r="F3967" s="58" t="s">
        <v>119</v>
      </c>
      <c r="G3967" s="59">
        <v>3712.73</v>
      </c>
      <c r="H3967" s="57">
        <v>444266244</v>
      </c>
      <c r="I3967" s="59">
        <v>0</v>
      </c>
      <c r="J3967" s="59">
        <v>0</v>
      </c>
      <c r="K3967" s="59">
        <v>0</v>
      </c>
      <c r="L3967" s="59">
        <v>-3.04</v>
      </c>
      <c r="M3967" s="59">
        <v>9914.09</v>
      </c>
      <c r="N3967" s="58" t="s">
        <v>2528</v>
      </c>
      <c r="O3967" s="14">
        <f t="shared" si="350"/>
        <v>45922.437002314815</v>
      </c>
      <c r="P3967" s="19">
        <f t="shared" si="351"/>
        <v>45922.645335648151</v>
      </c>
      <c r="Q3967" s="20" t="str">
        <f t="shared" si="352"/>
        <v>22/09/2025</v>
      </c>
      <c r="R3967" s="13" t="str">
        <f t="shared" si="353"/>
        <v>15</v>
      </c>
      <c r="S3967" s="13" t="str">
        <f t="shared" si="354"/>
        <v>Mon</v>
      </c>
    </row>
    <row r="3968" spans="1:19" x14ac:dyDescent="0.25">
      <c r="A3968" s="60">
        <v>45922.437002314815</v>
      </c>
      <c r="B3968" s="61">
        <v>445057310</v>
      </c>
      <c r="C3968" s="62" t="s">
        <v>36</v>
      </c>
      <c r="D3968" s="62" t="s">
        <v>37</v>
      </c>
      <c r="E3968" s="62" t="s">
        <v>46</v>
      </c>
      <c r="F3968" s="62" t="s">
        <v>119</v>
      </c>
      <c r="G3968" s="63">
        <v>3712.73</v>
      </c>
      <c r="H3968" s="61">
        <v>444266245</v>
      </c>
      <c r="I3968" s="63">
        <v>0</v>
      </c>
      <c r="J3968" s="63">
        <v>0</v>
      </c>
      <c r="K3968" s="63">
        <v>0</v>
      </c>
      <c r="L3968" s="63">
        <v>-3.02</v>
      </c>
      <c r="M3968" s="63">
        <v>9911.07</v>
      </c>
      <c r="N3968" s="62" t="s">
        <v>2528</v>
      </c>
      <c r="O3968" s="14">
        <f t="shared" si="350"/>
        <v>45922.437002314815</v>
      </c>
      <c r="P3968" s="19">
        <f t="shared" si="351"/>
        <v>45922.645335648151</v>
      </c>
      <c r="Q3968" s="20" t="str">
        <f t="shared" si="352"/>
        <v>22/09/2025</v>
      </c>
      <c r="R3968" s="13" t="str">
        <f t="shared" si="353"/>
        <v>15</v>
      </c>
      <c r="S3968" s="13" t="str">
        <f t="shared" si="354"/>
        <v>Mon</v>
      </c>
    </row>
    <row r="3969" spans="1:19" x14ac:dyDescent="0.25">
      <c r="A3969" s="56">
        <v>45922.437013888892</v>
      </c>
      <c r="B3969" s="57">
        <v>445057321</v>
      </c>
      <c r="C3969" s="58" t="s">
        <v>36</v>
      </c>
      <c r="D3969" s="58" t="s">
        <v>37</v>
      </c>
      <c r="E3969" s="58" t="s">
        <v>46</v>
      </c>
      <c r="F3969" s="58" t="s">
        <v>119</v>
      </c>
      <c r="G3969" s="59">
        <v>3712.79</v>
      </c>
      <c r="H3969" s="57">
        <v>444266256</v>
      </c>
      <c r="I3969" s="59">
        <v>0</v>
      </c>
      <c r="J3969" s="59">
        <v>0</v>
      </c>
      <c r="K3969" s="59">
        <v>0</v>
      </c>
      <c r="L3969" s="59">
        <v>-3</v>
      </c>
      <c r="M3969" s="59">
        <v>9908.07</v>
      </c>
      <c r="N3969" s="58" t="s">
        <v>2529</v>
      </c>
      <c r="O3969" s="14">
        <f t="shared" si="350"/>
        <v>45922.437013888892</v>
      </c>
      <c r="P3969" s="19">
        <f t="shared" si="351"/>
        <v>45922.645347222227</v>
      </c>
      <c r="Q3969" s="20" t="str">
        <f t="shared" si="352"/>
        <v>22/09/2025</v>
      </c>
      <c r="R3969" s="13" t="str">
        <f t="shared" si="353"/>
        <v>15</v>
      </c>
      <c r="S3969" s="13" t="str">
        <f t="shared" si="354"/>
        <v>Mon</v>
      </c>
    </row>
    <row r="3970" spans="1:19" x14ac:dyDescent="0.25">
      <c r="A3970" s="60">
        <v>45922.437013888892</v>
      </c>
      <c r="B3970" s="61">
        <v>445057322</v>
      </c>
      <c r="C3970" s="62" t="s">
        <v>36</v>
      </c>
      <c r="D3970" s="62" t="s">
        <v>37</v>
      </c>
      <c r="E3970" s="62" t="s">
        <v>46</v>
      </c>
      <c r="F3970" s="62" t="s">
        <v>119</v>
      </c>
      <c r="G3970" s="63">
        <v>3712.79</v>
      </c>
      <c r="H3970" s="61">
        <v>444266257</v>
      </c>
      <c r="I3970" s="63">
        <v>0</v>
      </c>
      <c r="J3970" s="63">
        <v>0</v>
      </c>
      <c r="K3970" s="63">
        <v>0</v>
      </c>
      <c r="L3970" s="63">
        <v>-3</v>
      </c>
      <c r="M3970" s="63">
        <v>9905.07</v>
      </c>
      <c r="N3970" s="62" t="s">
        <v>2530</v>
      </c>
      <c r="O3970" s="14">
        <f t="shared" si="350"/>
        <v>45922.437013888892</v>
      </c>
      <c r="P3970" s="19">
        <f t="shared" si="351"/>
        <v>45922.645347222227</v>
      </c>
      <c r="Q3970" s="20" t="str">
        <f t="shared" si="352"/>
        <v>22/09/2025</v>
      </c>
      <c r="R3970" s="13" t="str">
        <f t="shared" si="353"/>
        <v>15</v>
      </c>
      <c r="S3970" s="13" t="str">
        <f t="shared" si="354"/>
        <v>Mon</v>
      </c>
    </row>
    <row r="3971" spans="1:19" x14ac:dyDescent="0.25">
      <c r="A3971" s="56">
        <v>45922.437013888892</v>
      </c>
      <c r="B3971" s="57">
        <v>445057338</v>
      </c>
      <c r="C3971" s="58" t="s">
        <v>36</v>
      </c>
      <c r="D3971" s="58" t="s">
        <v>37</v>
      </c>
      <c r="E3971" s="58" t="s">
        <v>46</v>
      </c>
      <c r="F3971" s="58" t="s">
        <v>119</v>
      </c>
      <c r="G3971" s="59">
        <v>3713.45</v>
      </c>
      <c r="H3971" s="57">
        <v>444266271</v>
      </c>
      <c r="I3971" s="59">
        <v>0</v>
      </c>
      <c r="J3971" s="59">
        <v>0</v>
      </c>
      <c r="K3971" s="59">
        <v>0</v>
      </c>
      <c r="L3971" s="59">
        <v>-3.13</v>
      </c>
      <c r="M3971" s="59">
        <v>9901.94</v>
      </c>
      <c r="N3971" s="58" t="s">
        <v>2531</v>
      </c>
      <c r="O3971" s="14">
        <f t="shared" si="350"/>
        <v>45922.437013888892</v>
      </c>
      <c r="P3971" s="19">
        <f t="shared" si="351"/>
        <v>45922.645347222227</v>
      </c>
      <c r="Q3971" s="20" t="str">
        <f t="shared" si="352"/>
        <v>22/09/2025</v>
      </c>
      <c r="R3971" s="13" t="str">
        <f t="shared" si="353"/>
        <v>15</v>
      </c>
      <c r="S3971" s="13" t="str">
        <f t="shared" si="354"/>
        <v>Mon</v>
      </c>
    </row>
    <row r="3972" spans="1:19" x14ac:dyDescent="0.25">
      <c r="A3972" s="60">
        <v>45922.437013888892</v>
      </c>
      <c r="B3972" s="61">
        <v>445057340</v>
      </c>
      <c r="C3972" s="62" t="s">
        <v>36</v>
      </c>
      <c r="D3972" s="62" t="s">
        <v>37</v>
      </c>
      <c r="E3972" s="62" t="s">
        <v>46</v>
      </c>
      <c r="F3972" s="62" t="s">
        <v>119</v>
      </c>
      <c r="G3972" s="63">
        <v>3713.45</v>
      </c>
      <c r="H3972" s="61">
        <v>444266272</v>
      </c>
      <c r="I3972" s="63">
        <v>0</v>
      </c>
      <c r="J3972" s="63">
        <v>0</v>
      </c>
      <c r="K3972" s="63">
        <v>0</v>
      </c>
      <c r="L3972" s="63">
        <v>-3.56</v>
      </c>
      <c r="M3972" s="63">
        <v>9898.3799999999992</v>
      </c>
      <c r="N3972" s="62" t="s">
        <v>2532</v>
      </c>
      <c r="O3972" s="14">
        <f t="shared" si="350"/>
        <v>45922.437013888892</v>
      </c>
      <c r="P3972" s="19">
        <f t="shared" si="351"/>
        <v>45922.645347222227</v>
      </c>
      <c r="Q3972" s="20" t="str">
        <f t="shared" si="352"/>
        <v>22/09/2025</v>
      </c>
      <c r="R3972" s="13" t="str">
        <f t="shared" si="353"/>
        <v>15</v>
      </c>
      <c r="S3972" s="13" t="str">
        <f t="shared" si="354"/>
        <v>Mon</v>
      </c>
    </row>
    <row r="3973" spans="1:19" x14ac:dyDescent="0.25">
      <c r="A3973" s="56">
        <v>45922.437476851854</v>
      </c>
      <c r="B3973" s="57">
        <v>445058394</v>
      </c>
      <c r="C3973" s="58" t="s">
        <v>36</v>
      </c>
      <c r="D3973" s="58" t="s">
        <v>37</v>
      </c>
      <c r="E3973" s="58" t="s">
        <v>45</v>
      </c>
      <c r="F3973" s="58" t="s">
        <v>119</v>
      </c>
      <c r="G3973" s="59">
        <v>3713.76</v>
      </c>
      <c r="H3973" s="57">
        <v>444267342</v>
      </c>
      <c r="I3973" s="59">
        <v>0</v>
      </c>
      <c r="J3973" s="59">
        <v>0</v>
      </c>
      <c r="K3973" s="59">
        <v>0</v>
      </c>
      <c r="L3973" s="59">
        <v>0</v>
      </c>
      <c r="M3973" s="59">
        <v>9898.3799999999992</v>
      </c>
      <c r="N3973" s="58" t="s">
        <v>2533</v>
      </c>
      <c r="O3973" s="14">
        <f t="shared" si="350"/>
        <v>45922.437476851854</v>
      </c>
      <c r="P3973" s="19">
        <f t="shared" si="351"/>
        <v>45922.645810185189</v>
      </c>
      <c r="Q3973" s="20" t="str">
        <f t="shared" si="352"/>
        <v>22/09/2025</v>
      </c>
      <c r="R3973" s="13" t="str">
        <f t="shared" si="353"/>
        <v>15</v>
      </c>
      <c r="S3973" s="13" t="str">
        <f t="shared" si="354"/>
        <v>Mon</v>
      </c>
    </row>
    <row r="3974" spans="1:19" x14ac:dyDescent="0.25">
      <c r="A3974" s="60">
        <v>45922.437962962962</v>
      </c>
      <c r="B3974" s="61">
        <v>445058714</v>
      </c>
      <c r="C3974" s="62" t="s">
        <v>36</v>
      </c>
      <c r="D3974" s="62" t="s">
        <v>37</v>
      </c>
      <c r="E3974" s="62" t="s">
        <v>46</v>
      </c>
      <c r="F3974" s="62" t="s">
        <v>119</v>
      </c>
      <c r="G3974" s="63">
        <v>3714.16</v>
      </c>
      <c r="H3974" s="61">
        <v>444267668</v>
      </c>
      <c r="I3974" s="63">
        <v>0</v>
      </c>
      <c r="J3974" s="63">
        <v>0</v>
      </c>
      <c r="K3974" s="63">
        <v>0</v>
      </c>
      <c r="L3974" s="63">
        <v>-3.06</v>
      </c>
      <c r="M3974" s="63">
        <v>9895.32</v>
      </c>
      <c r="N3974" s="62" t="s">
        <v>2534</v>
      </c>
      <c r="O3974" s="14">
        <f t="shared" si="350"/>
        <v>45922.437962962962</v>
      </c>
      <c r="P3974" s="19">
        <f t="shared" si="351"/>
        <v>45922.646296296298</v>
      </c>
      <c r="Q3974" s="20" t="str">
        <f t="shared" si="352"/>
        <v>22/09/2025</v>
      </c>
      <c r="R3974" s="13" t="str">
        <f t="shared" si="353"/>
        <v>15</v>
      </c>
      <c r="S3974" s="13" t="str">
        <f t="shared" si="354"/>
        <v>Mon</v>
      </c>
    </row>
    <row r="3975" spans="1:19" x14ac:dyDescent="0.25">
      <c r="A3975" s="56">
        <v>45922.437962962962</v>
      </c>
      <c r="B3975" s="57">
        <v>445058729</v>
      </c>
      <c r="C3975" s="58" t="s">
        <v>36</v>
      </c>
      <c r="D3975" s="58" t="s">
        <v>38</v>
      </c>
      <c r="E3975" s="58" t="s">
        <v>46</v>
      </c>
      <c r="F3975" s="58" t="s">
        <v>119</v>
      </c>
      <c r="G3975" s="59">
        <v>3714.07</v>
      </c>
      <c r="H3975" s="57">
        <v>444267684</v>
      </c>
      <c r="I3975" s="59">
        <v>0</v>
      </c>
      <c r="J3975" s="59">
        <v>0</v>
      </c>
      <c r="K3975" s="59">
        <v>0</v>
      </c>
      <c r="L3975" s="59">
        <v>3.5</v>
      </c>
      <c r="M3975" s="59">
        <v>9898.82</v>
      </c>
      <c r="N3975" s="58" t="s">
        <v>2535</v>
      </c>
      <c r="O3975" s="14">
        <f t="shared" si="350"/>
        <v>45922.437962962962</v>
      </c>
      <c r="P3975" s="19">
        <f t="shared" si="351"/>
        <v>45922.646296296298</v>
      </c>
      <c r="Q3975" s="20" t="str">
        <f t="shared" si="352"/>
        <v>22/09/2025</v>
      </c>
      <c r="R3975" s="13" t="str">
        <f t="shared" si="353"/>
        <v>15</v>
      </c>
      <c r="S3975" s="13" t="str">
        <f t="shared" si="354"/>
        <v>Mon</v>
      </c>
    </row>
    <row r="3976" spans="1:19" x14ac:dyDescent="0.25">
      <c r="A3976" s="60">
        <v>45922.438252314816</v>
      </c>
      <c r="B3976" s="61">
        <v>445058942</v>
      </c>
      <c r="C3976" s="62" t="s">
        <v>36</v>
      </c>
      <c r="D3976" s="62" t="s">
        <v>37</v>
      </c>
      <c r="E3976" s="62" t="s">
        <v>46</v>
      </c>
      <c r="F3976" s="62" t="s">
        <v>119</v>
      </c>
      <c r="G3976" s="63">
        <v>3714.64</v>
      </c>
      <c r="H3976" s="61">
        <v>444267898</v>
      </c>
      <c r="I3976" s="63">
        <v>0</v>
      </c>
      <c r="J3976" s="63">
        <v>0</v>
      </c>
      <c r="K3976" s="63">
        <v>0</v>
      </c>
      <c r="L3976" s="63">
        <v>-3.09</v>
      </c>
      <c r="M3976" s="63">
        <v>9895.73</v>
      </c>
      <c r="N3976" s="62" t="s">
        <v>2536</v>
      </c>
      <c r="O3976" s="14">
        <f t="shared" si="350"/>
        <v>45922.438252314816</v>
      </c>
      <c r="P3976" s="19">
        <f t="shared" si="351"/>
        <v>45922.646585648152</v>
      </c>
      <c r="Q3976" s="20" t="str">
        <f t="shared" si="352"/>
        <v>22/09/2025</v>
      </c>
      <c r="R3976" s="13" t="str">
        <f t="shared" si="353"/>
        <v>15</v>
      </c>
      <c r="S3976" s="13" t="str">
        <f t="shared" si="354"/>
        <v>Mon</v>
      </c>
    </row>
    <row r="3977" spans="1:19" x14ac:dyDescent="0.25">
      <c r="A3977" s="56">
        <v>45922.439097222225</v>
      </c>
      <c r="B3977" s="57">
        <v>445060135</v>
      </c>
      <c r="C3977" s="58" t="s">
        <v>36</v>
      </c>
      <c r="D3977" s="58" t="s">
        <v>37</v>
      </c>
      <c r="E3977" s="58" t="s">
        <v>45</v>
      </c>
      <c r="F3977" s="58" t="s">
        <v>119</v>
      </c>
      <c r="G3977" s="59">
        <v>3715.01</v>
      </c>
      <c r="H3977" s="57">
        <v>444269029</v>
      </c>
      <c r="I3977" s="59">
        <v>0</v>
      </c>
      <c r="J3977" s="59">
        <v>0</v>
      </c>
      <c r="K3977" s="59">
        <v>0</v>
      </c>
      <c r="L3977" s="59">
        <v>0</v>
      </c>
      <c r="M3977" s="59">
        <v>9895.73</v>
      </c>
      <c r="N3977" s="58" t="s">
        <v>118</v>
      </c>
      <c r="O3977" s="14">
        <f t="shared" si="350"/>
        <v>45922.439097222225</v>
      </c>
      <c r="P3977" s="19">
        <f t="shared" si="351"/>
        <v>45922.64743055556</v>
      </c>
      <c r="Q3977" s="20" t="str">
        <f t="shared" si="352"/>
        <v>22/09/2025</v>
      </c>
      <c r="R3977" s="13" t="str">
        <f t="shared" si="353"/>
        <v>15</v>
      </c>
      <c r="S3977" s="13" t="str">
        <f t="shared" si="354"/>
        <v>Mon</v>
      </c>
    </row>
    <row r="3978" spans="1:19" x14ac:dyDescent="0.25">
      <c r="A3978" s="60">
        <v>45922.439097222225</v>
      </c>
      <c r="B3978" s="61">
        <v>445060138</v>
      </c>
      <c r="C3978" s="62" t="s">
        <v>36</v>
      </c>
      <c r="D3978" s="62" t="s">
        <v>37</v>
      </c>
      <c r="E3978" s="62" t="s">
        <v>45</v>
      </c>
      <c r="F3978" s="62" t="s">
        <v>119</v>
      </c>
      <c r="G3978" s="63">
        <v>3715.19</v>
      </c>
      <c r="H3978" s="61">
        <v>444269032</v>
      </c>
      <c r="I3978" s="63">
        <v>0</v>
      </c>
      <c r="J3978" s="63">
        <v>0</v>
      </c>
      <c r="K3978" s="63">
        <v>0</v>
      </c>
      <c r="L3978" s="63">
        <v>0</v>
      </c>
      <c r="M3978" s="63">
        <v>9895.73</v>
      </c>
      <c r="N3978" s="62" t="s">
        <v>1384</v>
      </c>
      <c r="O3978" s="14">
        <f t="shared" si="350"/>
        <v>45922.439097222225</v>
      </c>
      <c r="P3978" s="19">
        <f t="shared" si="351"/>
        <v>45922.64743055556</v>
      </c>
      <c r="Q3978" s="20" t="str">
        <f t="shared" si="352"/>
        <v>22/09/2025</v>
      </c>
      <c r="R3978" s="13" t="str">
        <f t="shared" si="353"/>
        <v>15</v>
      </c>
      <c r="S3978" s="13" t="str">
        <f t="shared" si="354"/>
        <v>Mon</v>
      </c>
    </row>
    <row r="3979" spans="1:19" x14ac:dyDescent="0.25">
      <c r="A3979" s="56">
        <v>45922.439097222225</v>
      </c>
      <c r="B3979" s="57">
        <v>445060141</v>
      </c>
      <c r="C3979" s="58" t="s">
        <v>36</v>
      </c>
      <c r="D3979" s="58" t="s">
        <v>37</v>
      </c>
      <c r="E3979" s="58" t="s">
        <v>45</v>
      </c>
      <c r="F3979" s="58" t="s">
        <v>119</v>
      </c>
      <c r="G3979" s="59">
        <v>3715.19</v>
      </c>
      <c r="H3979" s="57">
        <v>444269036</v>
      </c>
      <c r="I3979" s="59">
        <v>0</v>
      </c>
      <c r="J3979" s="59">
        <v>0</v>
      </c>
      <c r="K3979" s="59">
        <v>0</v>
      </c>
      <c r="L3979" s="59">
        <v>0</v>
      </c>
      <c r="M3979" s="59">
        <v>9895.73</v>
      </c>
      <c r="N3979" s="58" t="s">
        <v>115</v>
      </c>
      <c r="O3979" s="14">
        <f t="shared" si="350"/>
        <v>45922.439097222225</v>
      </c>
      <c r="P3979" s="19">
        <f t="shared" si="351"/>
        <v>45922.64743055556</v>
      </c>
      <c r="Q3979" s="20" t="str">
        <f t="shared" si="352"/>
        <v>22/09/2025</v>
      </c>
      <c r="R3979" s="13" t="str">
        <f t="shared" si="353"/>
        <v>15</v>
      </c>
      <c r="S3979" s="13" t="str">
        <f t="shared" si="354"/>
        <v>Mon</v>
      </c>
    </row>
    <row r="3980" spans="1:19" x14ac:dyDescent="0.25">
      <c r="A3980" s="60">
        <v>45922.439560185187</v>
      </c>
      <c r="B3980" s="61">
        <v>445060880</v>
      </c>
      <c r="C3980" s="62" t="s">
        <v>36</v>
      </c>
      <c r="D3980" s="62" t="s">
        <v>37</v>
      </c>
      <c r="E3980" s="62" t="s">
        <v>45</v>
      </c>
      <c r="F3980" s="62" t="s">
        <v>119</v>
      </c>
      <c r="G3980" s="63">
        <v>3713.46</v>
      </c>
      <c r="H3980" s="61">
        <v>444269682</v>
      </c>
      <c r="I3980" s="63">
        <v>0</v>
      </c>
      <c r="J3980" s="63">
        <v>0</v>
      </c>
      <c r="K3980" s="63">
        <v>0</v>
      </c>
      <c r="L3980" s="63">
        <v>0</v>
      </c>
      <c r="M3980" s="63">
        <v>9895.73</v>
      </c>
      <c r="N3980" s="62" t="s">
        <v>1944</v>
      </c>
      <c r="O3980" s="14">
        <f t="shared" si="350"/>
        <v>45922.439560185187</v>
      </c>
      <c r="P3980" s="19">
        <f t="shared" si="351"/>
        <v>45922.647893518522</v>
      </c>
      <c r="Q3980" s="20" t="str">
        <f t="shared" si="352"/>
        <v>22/09/2025</v>
      </c>
      <c r="R3980" s="13" t="str">
        <f t="shared" si="353"/>
        <v>15</v>
      </c>
      <c r="S3980" s="13" t="str">
        <f t="shared" si="354"/>
        <v>Mon</v>
      </c>
    </row>
    <row r="3981" spans="1:19" x14ac:dyDescent="0.25">
      <c r="A3981" s="56">
        <v>45922.439560185187</v>
      </c>
      <c r="B3981" s="57">
        <v>445060882</v>
      </c>
      <c r="C3981" s="58" t="s">
        <v>36</v>
      </c>
      <c r="D3981" s="58" t="s">
        <v>37</v>
      </c>
      <c r="E3981" s="58" t="s">
        <v>45</v>
      </c>
      <c r="F3981" s="58" t="s">
        <v>119</v>
      </c>
      <c r="G3981" s="59">
        <v>3713.46</v>
      </c>
      <c r="H3981" s="57">
        <v>444269684</v>
      </c>
      <c r="I3981" s="59">
        <v>0</v>
      </c>
      <c r="J3981" s="59">
        <v>0</v>
      </c>
      <c r="K3981" s="59">
        <v>0</v>
      </c>
      <c r="L3981" s="59">
        <v>0</v>
      </c>
      <c r="M3981" s="59">
        <v>9895.73</v>
      </c>
      <c r="N3981" s="58" t="s">
        <v>2056</v>
      </c>
      <c r="O3981" s="14">
        <f t="shared" si="350"/>
        <v>45922.439560185187</v>
      </c>
      <c r="P3981" s="19">
        <f t="shared" si="351"/>
        <v>45922.647893518522</v>
      </c>
      <c r="Q3981" s="20" t="str">
        <f t="shared" si="352"/>
        <v>22/09/2025</v>
      </c>
      <c r="R3981" s="13" t="str">
        <f t="shared" si="353"/>
        <v>15</v>
      </c>
      <c r="S3981" s="13" t="str">
        <f t="shared" si="354"/>
        <v>Mon</v>
      </c>
    </row>
    <row r="3982" spans="1:19" x14ac:dyDescent="0.25">
      <c r="A3982" s="60">
        <v>45922.439560185187</v>
      </c>
      <c r="B3982" s="61">
        <v>445060884</v>
      </c>
      <c r="C3982" s="62" t="s">
        <v>36</v>
      </c>
      <c r="D3982" s="62" t="s">
        <v>37</v>
      </c>
      <c r="E3982" s="62" t="s">
        <v>45</v>
      </c>
      <c r="F3982" s="62" t="s">
        <v>119</v>
      </c>
      <c r="G3982" s="63">
        <v>3713.42</v>
      </c>
      <c r="H3982" s="61">
        <v>444269686</v>
      </c>
      <c r="I3982" s="63">
        <v>0</v>
      </c>
      <c r="J3982" s="63">
        <v>0</v>
      </c>
      <c r="K3982" s="63">
        <v>0</v>
      </c>
      <c r="L3982" s="63">
        <v>0</v>
      </c>
      <c r="M3982" s="63">
        <v>9895.73</v>
      </c>
      <c r="N3982" s="62" t="s">
        <v>2055</v>
      </c>
      <c r="O3982" s="14">
        <f t="shared" si="350"/>
        <v>45922.439560185187</v>
      </c>
      <c r="P3982" s="19">
        <f t="shared" si="351"/>
        <v>45922.647893518522</v>
      </c>
      <c r="Q3982" s="20" t="str">
        <f t="shared" si="352"/>
        <v>22/09/2025</v>
      </c>
      <c r="R3982" s="13" t="str">
        <f t="shared" si="353"/>
        <v>15</v>
      </c>
      <c r="S3982" s="13" t="str">
        <f t="shared" si="354"/>
        <v>Mon</v>
      </c>
    </row>
    <row r="3983" spans="1:19" x14ac:dyDescent="0.25">
      <c r="A3983" s="56">
        <v>45922.439560185187</v>
      </c>
      <c r="B3983" s="57">
        <v>445060886</v>
      </c>
      <c r="C3983" s="58" t="s">
        <v>36</v>
      </c>
      <c r="D3983" s="58" t="s">
        <v>37</v>
      </c>
      <c r="E3983" s="58" t="s">
        <v>45</v>
      </c>
      <c r="F3983" s="58" t="s">
        <v>119</v>
      </c>
      <c r="G3983" s="59">
        <v>3713.43</v>
      </c>
      <c r="H3983" s="57">
        <v>444269688</v>
      </c>
      <c r="I3983" s="59">
        <v>0</v>
      </c>
      <c r="J3983" s="59">
        <v>0</v>
      </c>
      <c r="K3983" s="59">
        <v>0</v>
      </c>
      <c r="L3983" s="59">
        <v>0</v>
      </c>
      <c r="M3983" s="59">
        <v>9895.73</v>
      </c>
      <c r="N3983" s="58" t="s">
        <v>52</v>
      </c>
      <c r="O3983" s="14">
        <f t="shared" si="350"/>
        <v>45922.439560185187</v>
      </c>
      <c r="P3983" s="19">
        <f t="shared" si="351"/>
        <v>45922.647893518522</v>
      </c>
      <c r="Q3983" s="20" t="str">
        <f t="shared" si="352"/>
        <v>22/09/2025</v>
      </c>
      <c r="R3983" s="13" t="str">
        <f t="shared" si="353"/>
        <v>15</v>
      </c>
      <c r="S3983" s="13" t="str">
        <f t="shared" si="354"/>
        <v>Mon</v>
      </c>
    </row>
    <row r="3984" spans="1:19" x14ac:dyDescent="0.25">
      <c r="A3984" s="60">
        <v>45922.439571759256</v>
      </c>
      <c r="B3984" s="61">
        <v>445060888</v>
      </c>
      <c r="C3984" s="62" t="s">
        <v>36</v>
      </c>
      <c r="D3984" s="62" t="s">
        <v>37</v>
      </c>
      <c r="E3984" s="62" t="s">
        <v>45</v>
      </c>
      <c r="F3984" s="62" t="s">
        <v>119</v>
      </c>
      <c r="G3984" s="63">
        <v>3713.44</v>
      </c>
      <c r="H3984" s="61">
        <v>444269690</v>
      </c>
      <c r="I3984" s="63">
        <v>0</v>
      </c>
      <c r="J3984" s="63">
        <v>0</v>
      </c>
      <c r="K3984" s="63">
        <v>0</v>
      </c>
      <c r="L3984" s="63">
        <v>0</v>
      </c>
      <c r="M3984" s="63">
        <v>9895.73</v>
      </c>
      <c r="N3984" s="62" t="s">
        <v>48</v>
      </c>
      <c r="O3984" s="14">
        <f t="shared" si="350"/>
        <v>45922.439571759256</v>
      </c>
      <c r="P3984" s="19">
        <f t="shared" si="351"/>
        <v>45922.647905092592</v>
      </c>
      <c r="Q3984" s="20" t="str">
        <f t="shared" si="352"/>
        <v>22/09/2025</v>
      </c>
      <c r="R3984" s="13" t="str">
        <f t="shared" si="353"/>
        <v>15</v>
      </c>
      <c r="S3984" s="13" t="str">
        <f t="shared" si="354"/>
        <v>Mon</v>
      </c>
    </row>
    <row r="3985" spans="1:19" x14ac:dyDescent="0.25">
      <c r="A3985" s="56">
        <v>45922.439571759256</v>
      </c>
      <c r="B3985" s="57">
        <v>445060890</v>
      </c>
      <c r="C3985" s="58" t="s">
        <v>36</v>
      </c>
      <c r="D3985" s="58" t="s">
        <v>37</v>
      </c>
      <c r="E3985" s="58" t="s">
        <v>45</v>
      </c>
      <c r="F3985" s="58" t="s">
        <v>119</v>
      </c>
      <c r="G3985" s="59">
        <v>3713.44</v>
      </c>
      <c r="H3985" s="57">
        <v>444269692</v>
      </c>
      <c r="I3985" s="59">
        <v>0</v>
      </c>
      <c r="J3985" s="59">
        <v>0</v>
      </c>
      <c r="K3985" s="59">
        <v>0</v>
      </c>
      <c r="L3985" s="59">
        <v>0</v>
      </c>
      <c r="M3985" s="59">
        <v>9895.73</v>
      </c>
      <c r="N3985" s="58" t="s">
        <v>77</v>
      </c>
      <c r="O3985" s="14">
        <f t="shared" si="350"/>
        <v>45922.439571759256</v>
      </c>
      <c r="P3985" s="19">
        <f t="shared" si="351"/>
        <v>45922.647905092592</v>
      </c>
      <c r="Q3985" s="20" t="str">
        <f t="shared" si="352"/>
        <v>22/09/2025</v>
      </c>
      <c r="R3985" s="13" t="str">
        <f t="shared" si="353"/>
        <v>15</v>
      </c>
      <c r="S3985" s="13" t="str">
        <f t="shared" si="354"/>
        <v>Mon</v>
      </c>
    </row>
    <row r="3986" spans="1:19" x14ac:dyDescent="0.25">
      <c r="A3986" s="60">
        <v>45922.439571759256</v>
      </c>
      <c r="B3986" s="61">
        <v>445060892</v>
      </c>
      <c r="C3986" s="62" t="s">
        <v>36</v>
      </c>
      <c r="D3986" s="62" t="s">
        <v>37</v>
      </c>
      <c r="E3986" s="62" t="s">
        <v>45</v>
      </c>
      <c r="F3986" s="62" t="s">
        <v>119</v>
      </c>
      <c r="G3986" s="63">
        <v>3713.45</v>
      </c>
      <c r="H3986" s="61">
        <v>444269694</v>
      </c>
      <c r="I3986" s="63">
        <v>0</v>
      </c>
      <c r="J3986" s="63">
        <v>0</v>
      </c>
      <c r="K3986" s="63">
        <v>0</v>
      </c>
      <c r="L3986" s="63">
        <v>0</v>
      </c>
      <c r="M3986" s="63">
        <v>9895.73</v>
      </c>
      <c r="N3986" s="62" t="s">
        <v>1971</v>
      </c>
      <c r="O3986" s="14">
        <f t="shared" si="350"/>
        <v>45922.439571759256</v>
      </c>
      <c r="P3986" s="19">
        <f t="shared" si="351"/>
        <v>45922.647905092592</v>
      </c>
      <c r="Q3986" s="20" t="str">
        <f t="shared" si="352"/>
        <v>22/09/2025</v>
      </c>
      <c r="R3986" s="13" t="str">
        <f t="shared" si="353"/>
        <v>15</v>
      </c>
      <c r="S3986" s="13" t="str">
        <f t="shared" si="354"/>
        <v>Mon</v>
      </c>
    </row>
    <row r="3987" spans="1:19" x14ac:dyDescent="0.25">
      <c r="A3987" s="56">
        <v>45922.439571759256</v>
      </c>
      <c r="B3987" s="57">
        <v>445060894</v>
      </c>
      <c r="C3987" s="58" t="s">
        <v>36</v>
      </c>
      <c r="D3987" s="58" t="s">
        <v>37</v>
      </c>
      <c r="E3987" s="58" t="s">
        <v>45</v>
      </c>
      <c r="F3987" s="58" t="s">
        <v>119</v>
      </c>
      <c r="G3987" s="59">
        <v>3713.45</v>
      </c>
      <c r="H3987" s="57">
        <v>444269695</v>
      </c>
      <c r="I3987" s="59">
        <v>0</v>
      </c>
      <c r="J3987" s="59">
        <v>0</v>
      </c>
      <c r="K3987" s="59">
        <v>0</v>
      </c>
      <c r="L3987" s="59">
        <v>0</v>
      </c>
      <c r="M3987" s="59">
        <v>9895.73</v>
      </c>
      <c r="N3987" s="58" t="s">
        <v>47</v>
      </c>
      <c r="O3987" s="14">
        <f t="shared" si="350"/>
        <v>45922.439571759256</v>
      </c>
      <c r="P3987" s="19">
        <f t="shared" si="351"/>
        <v>45922.647905092592</v>
      </c>
      <c r="Q3987" s="20" t="str">
        <f t="shared" si="352"/>
        <v>22/09/2025</v>
      </c>
      <c r="R3987" s="13" t="str">
        <f t="shared" si="353"/>
        <v>15</v>
      </c>
      <c r="S3987" s="13" t="str">
        <f t="shared" si="354"/>
        <v>Mon</v>
      </c>
    </row>
    <row r="3988" spans="1:19" x14ac:dyDescent="0.25">
      <c r="A3988" s="60">
        <v>45922.439791666664</v>
      </c>
      <c r="B3988" s="61">
        <v>445061019</v>
      </c>
      <c r="C3988" s="62" t="s">
        <v>36</v>
      </c>
      <c r="D3988" s="62" t="s">
        <v>37</v>
      </c>
      <c r="E3988" s="62" t="s">
        <v>45</v>
      </c>
      <c r="F3988" s="62" t="s">
        <v>119</v>
      </c>
      <c r="G3988" s="63">
        <v>3713.39</v>
      </c>
      <c r="H3988" s="61">
        <v>444269817</v>
      </c>
      <c r="I3988" s="63">
        <v>0</v>
      </c>
      <c r="J3988" s="63">
        <v>0</v>
      </c>
      <c r="K3988" s="63">
        <v>0</v>
      </c>
      <c r="L3988" s="63">
        <v>0</v>
      </c>
      <c r="M3988" s="63">
        <v>9895.73</v>
      </c>
      <c r="N3988" s="62" t="s">
        <v>108</v>
      </c>
      <c r="O3988" s="14">
        <f t="shared" si="350"/>
        <v>45922.439791666664</v>
      </c>
      <c r="P3988" s="19">
        <f t="shared" si="351"/>
        <v>45922.648125</v>
      </c>
      <c r="Q3988" s="20" t="str">
        <f t="shared" si="352"/>
        <v>22/09/2025</v>
      </c>
      <c r="R3988" s="13" t="str">
        <f t="shared" si="353"/>
        <v>15</v>
      </c>
      <c r="S3988" s="13" t="str">
        <f t="shared" si="354"/>
        <v>Mon</v>
      </c>
    </row>
    <row r="3989" spans="1:19" x14ac:dyDescent="0.25">
      <c r="A3989" s="56">
        <v>45922.439791666664</v>
      </c>
      <c r="B3989" s="57">
        <v>445061020</v>
      </c>
      <c r="C3989" s="58" t="s">
        <v>36</v>
      </c>
      <c r="D3989" s="58" t="s">
        <v>37</v>
      </c>
      <c r="E3989" s="58" t="s">
        <v>45</v>
      </c>
      <c r="F3989" s="58" t="s">
        <v>119</v>
      </c>
      <c r="G3989" s="59">
        <v>3713.38</v>
      </c>
      <c r="H3989" s="57">
        <v>444269818</v>
      </c>
      <c r="I3989" s="59">
        <v>0</v>
      </c>
      <c r="J3989" s="59">
        <v>0</v>
      </c>
      <c r="K3989" s="59">
        <v>0</v>
      </c>
      <c r="L3989" s="59">
        <v>0</v>
      </c>
      <c r="M3989" s="59">
        <v>9895.73</v>
      </c>
      <c r="N3989" s="58" t="s">
        <v>107</v>
      </c>
      <c r="O3989" s="14">
        <f t="shared" si="350"/>
        <v>45922.439791666664</v>
      </c>
      <c r="P3989" s="19">
        <f t="shared" si="351"/>
        <v>45922.648125</v>
      </c>
      <c r="Q3989" s="20" t="str">
        <f t="shared" si="352"/>
        <v>22/09/2025</v>
      </c>
      <c r="R3989" s="13" t="str">
        <f t="shared" si="353"/>
        <v>15</v>
      </c>
      <c r="S3989" s="13" t="str">
        <f t="shared" si="354"/>
        <v>Mon</v>
      </c>
    </row>
    <row r="3990" spans="1:19" x14ac:dyDescent="0.25">
      <c r="A3990" s="60">
        <v>45922.439791666664</v>
      </c>
      <c r="B3990" s="61">
        <v>445061023</v>
      </c>
      <c r="C3990" s="62" t="s">
        <v>36</v>
      </c>
      <c r="D3990" s="62" t="s">
        <v>37</v>
      </c>
      <c r="E3990" s="62" t="s">
        <v>45</v>
      </c>
      <c r="F3990" s="62" t="s">
        <v>119</v>
      </c>
      <c r="G3990" s="63">
        <v>3713.38</v>
      </c>
      <c r="H3990" s="61">
        <v>444269821</v>
      </c>
      <c r="I3990" s="63">
        <v>0</v>
      </c>
      <c r="J3990" s="63">
        <v>0</v>
      </c>
      <c r="K3990" s="63">
        <v>0</v>
      </c>
      <c r="L3990" s="63">
        <v>0</v>
      </c>
      <c r="M3990" s="63">
        <v>9895.73</v>
      </c>
      <c r="N3990" s="62" t="s">
        <v>113</v>
      </c>
      <c r="O3990" s="14">
        <f t="shared" si="350"/>
        <v>45922.439791666664</v>
      </c>
      <c r="P3990" s="19">
        <f t="shared" si="351"/>
        <v>45922.648125</v>
      </c>
      <c r="Q3990" s="20" t="str">
        <f t="shared" si="352"/>
        <v>22/09/2025</v>
      </c>
      <c r="R3990" s="13" t="str">
        <f t="shared" si="353"/>
        <v>15</v>
      </c>
      <c r="S3990" s="13" t="str">
        <f t="shared" si="354"/>
        <v>Mon</v>
      </c>
    </row>
    <row r="3991" spans="1:19" x14ac:dyDescent="0.25">
      <c r="A3991" s="56">
        <v>45922.442499999997</v>
      </c>
      <c r="B3991" s="57">
        <v>445062477</v>
      </c>
      <c r="C3991" s="58" t="s">
        <v>36</v>
      </c>
      <c r="D3991" s="58" t="s">
        <v>38</v>
      </c>
      <c r="E3991" s="58" t="s">
        <v>46</v>
      </c>
      <c r="F3991" s="58" t="s">
        <v>119</v>
      </c>
      <c r="G3991" s="59">
        <v>3714.98</v>
      </c>
      <c r="H3991" s="57">
        <v>444271267</v>
      </c>
      <c r="I3991" s="59">
        <v>0</v>
      </c>
      <c r="J3991" s="59">
        <v>0</v>
      </c>
      <c r="K3991" s="59">
        <v>0</v>
      </c>
      <c r="L3991" s="59">
        <v>1.52</v>
      </c>
      <c r="M3991" s="59">
        <v>9897.25</v>
      </c>
      <c r="N3991" s="58" t="s">
        <v>2537</v>
      </c>
      <c r="O3991" s="14">
        <f t="shared" si="350"/>
        <v>45922.442499999997</v>
      </c>
      <c r="P3991" s="19">
        <f t="shared" si="351"/>
        <v>45922.650833333333</v>
      </c>
      <c r="Q3991" s="20" t="str">
        <f t="shared" si="352"/>
        <v>22/09/2025</v>
      </c>
      <c r="R3991" s="13" t="str">
        <f t="shared" si="353"/>
        <v>15</v>
      </c>
      <c r="S3991" s="13" t="str">
        <f t="shared" si="354"/>
        <v>Mon</v>
      </c>
    </row>
    <row r="3992" spans="1:19" x14ac:dyDescent="0.25">
      <c r="A3992" s="60">
        <v>45922.442499999997</v>
      </c>
      <c r="B3992" s="61">
        <v>445062479</v>
      </c>
      <c r="C3992" s="62" t="s">
        <v>36</v>
      </c>
      <c r="D3992" s="62" t="s">
        <v>38</v>
      </c>
      <c r="E3992" s="62" t="s">
        <v>46</v>
      </c>
      <c r="F3992" s="62" t="s">
        <v>119</v>
      </c>
      <c r="G3992" s="63">
        <v>3714.98</v>
      </c>
      <c r="H3992" s="61">
        <v>444271268</v>
      </c>
      <c r="I3992" s="63">
        <v>0</v>
      </c>
      <c r="J3992" s="63">
        <v>0</v>
      </c>
      <c r="K3992" s="63">
        <v>0</v>
      </c>
      <c r="L3992" s="63">
        <v>1.54</v>
      </c>
      <c r="M3992" s="63">
        <v>9898.7900000000009</v>
      </c>
      <c r="N3992" s="62" t="s">
        <v>2537</v>
      </c>
      <c r="O3992" s="14">
        <f t="shared" si="350"/>
        <v>45922.442499999997</v>
      </c>
      <c r="P3992" s="19">
        <f t="shared" si="351"/>
        <v>45922.650833333333</v>
      </c>
      <c r="Q3992" s="20" t="str">
        <f t="shared" si="352"/>
        <v>22/09/2025</v>
      </c>
      <c r="R3992" s="13" t="str">
        <f t="shared" si="353"/>
        <v>15</v>
      </c>
      <c r="S3992" s="13" t="str">
        <f t="shared" si="354"/>
        <v>Mon</v>
      </c>
    </row>
    <row r="3993" spans="1:19" x14ac:dyDescent="0.25">
      <c r="A3993" s="56">
        <v>45922.442499999997</v>
      </c>
      <c r="B3993" s="57">
        <v>445062480</v>
      </c>
      <c r="C3993" s="58" t="s">
        <v>36</v>
      </c>
      <c r="D3993" s="58" t="s">
        <v>38</v>
      </c>
      <c r="E3993" s="58" t="s">
        <v>46</v>
      </c>
      <c r="F3993" s="58" t="s">
        <v>119</v>
      </c>
      <c r="G3993" s="59">
        <v>3714.98</v>
      </c>
      <c r="H3993" s="57">
        <v>444271269</v>
      </c>
      <c r="I3993" s="59">
        <v>0</v>
      </c>
      <c r="J3993" s="59">
        <v>0</v>
      </c>
      <c r="K3993" s="59">
        <v>0</v>
      </c>
      <c r="L3993" s="59">
        <v>1.53</v>
      </c>
      <c r="M3993" s="59">
        <v>9900.32</v>
      </c>
      <c r="N3993" s="58" t="s">
        <v>2537</v>
      </c>
      <c r="O3993" s="14">
        <f t="shared" si="350"/>
        <v>45922.442499999997</v>
      </c>
      <c r="P3993" s="19">
        <f t="shared" si="351"/>
        <v>45922.650833333333</v>
      </c>
      <c r="Q3993" s="20" t="str">
        <f t="shared" si="352"/>
        <v>22/09/2025</v>
      </c>
      <c r="R3993" s="13" t="str">
        <f t="shared" si="353"/>
        <v>15</v>
      </c>
      <c r="S3993" s="13" t="str">
        <f t="shared" si="354"/>
        <v>Mon</v>
      </c>
    </row>
    <row r="3994" spans="1:19" x14ac:dyDescent="0.25">
      <c r="A3994" s="60">
        <v>45922.442499999997</v>
      </c>
      <c r="B3994" s="61">
        <v>445062481</v>
      </c>
      <c r="C3994" s="62" t="s">
        <v>36</v>
      </c>
      <c r="D3994" s="62" t="s">
        <v>38</v>
      </c>
      <c r="E3994" s="62" t="s">
        <v>46</v>
      </c>
      <c r="F3994" s="62" t="s">
        <v>119</v>
      </c>
      <c r="G3994" s="63">
        <v>3714.98</v>
      </c>
      <c r="H3994" s="61">
        <v>444271270</v>
      </c>
      <c r="I3994" s="63">
        <v>0</v>
      </c>
      <c r="J3994" s="63">
        <v>0</v>
      </c>
      <c r="K3994" s="63">
        <v>0</v>
      </c>
      <c r="L3994" s="63">
        <v>1.59</v>
      </c>
      <c r="M3994" s="63">
        <v>9901.91</v>
      </c>
      <c r="N3994" s="62" t="s">
        <v>2538</v>
      </c>
      <c r="O3994" s="14">
        <f t="shared" si="350"/>
        <v>45922.442499999997</v>
      </c>
      <c r="P3994" s="19">
        <f t="shared" si="351"/>
        <v>45922.650833333333</v>
      </c>
      <c r="Q3994" s="20" t="str">
        <f t="shared" si="352"/>
        <v>22/09/2025</v>
      </c>
      <c r="R3994" s="13" t="str">
        <f t="shared" si="353"/>
        <v>15</v>
      </c>
      <c r="S3994" s="13" t="str">
        <f t="shared" si="354"/>
        <v>Mon</v>
      </c>
    </row>
    <row r="3995" spans="1:19" x14ac:dyDescent="0.25">
      <c r="A3995" s="56">
        <v>45922.442499999997</v>
      </c>
      <c r="B3995" s="57">
        <v>445062482</v>
      </c>
      <c r="C3995" s="58" t="s">
        <v>36</v>
      </c>
      <c r="D3995" s="58" t="s">
        <v>38</v>
      </c>
      <c r="E3995" s="58" t="s">
        <v>46</v>
      </c>
      <c r="F3995" s="58" t="s">
        <v>119</v>
      </c>
      <c r="G3995" s="59">
        <v>3714.98</v>
      </c>
      <c r="H3995" s="57">
        <v>444271271</v>
      </c>
      <c r="I3995" s="59">
        <v>0</v>
      </c>
      <c r="J3995" s="59">
        <v>0</v>
      </c>
      <c r="K3995" s="59">
        <v>0</v>
      </c>
      <c r="L3995" s="59">
        <v>1.6</v>
      </c>
      <c r="M3995" s="59">
        <v>9903.51</v>
      </c>
      <c r="N3995" s="58" t="s">
        <v>2539</v>
      </c>
      <c r="O3995" s="14">
        <f t="shared" si="350"/>
        <v>45922.442499999997</v>
      </c>
      <c r="P3995" s="19">
        <f t="shared" si="351"/>
        <v>45922.650833333333</v>
      </c>
      <c r="Q3995" s="20" t="str">
        <f t="shared" si="352"/>
        <v>22/09/2025</v>
      </c>
      <c r="R3995" s="13" t="str">
        <f t="shared" si="353"/>
        <v>15</v>
      </c>
      <c r="S3995" s="13" t="str">
        <f t="shared" si="354"/>
        <v>Mon</v>
      </c>
    </row>
    <row r="3996" spans="1:19" x14ac:dyDescent="0.25">
      <c r="A3996" s="60">
        <v>45922.443449074075</v>
      </c>
      <c r="B3996" s="61">
        <v>445063166</v>
      </c>
      <c r="C3996" s="62" t="s">
        <v>36</v>
      </c>
      <c r="D3996" s="62" t="s">
        <v>38</v>
      </c>
      <c r="E3996" s="62" t="s">
        <v>46</v>
      </c>
      <c r="F3996" s="62" t="s">
        <v>119</v>
      </c>
      <c r="G3996" s="63">
        <v>3715.76</v>
      </c>
      <c r="H3996" s="61">
        <v>444271947</v>
      </c>
      <c r="I3996" s="63">
        <v>0</v>
      </c>
      <c r="J3996" s="63">
        <v>0</v>
      </c>
      <c r="K3996" s="63">
        <v>0</v>
      </c>
      <c r="L3996" s="63">
        <v>2.2999999999999998</v>
      </c>
      <c r="M3996" s="63">
        <v>9905.81</v>
      </c>
      <c r="N3996" s="62" t="s">
        <v>2540</v>
      </c>
      <c r="O3996" s="14">
        <f t="shared" si="350"/>
        <v>45922.443449074075</v>
      </c>
      <c r="P3996" s="19">
        <f t="shared" si="351"/>
        <v>45922.651782407411</v>
      </c>
      <c r="Q3996" s="20" t="str">
        <f t="shared" si="352"/>
        <v>22/09/2025</v>
      </c>
      <c r="R3996" s="13" t="str">
        <f t="shared" si="353"/>
        <v>15</v>
      </c>
      <c r="S3996" s="13" t="str">
        <f t="shared" si="354"/>
        <v>Mon</v>
      </c>
    </row>
    <row r="3997" spans="1:19" x14ac:dyDescent="0.25">
      <c r="A3997" s="56">
        <v>45922.444421296299</v>
      </c>
      <c r="B3997" s="57">
        <v>445063758</v>
      </c>
      <c r="C3997" s="58" t="s">
        <v>36</v>
      </c>
      <c r="D3997" s="58" t="s">
        <v>37</v>
      </c>
      <c r="E3997" s="58" t="s">
        <v>45</v>
      </c>
      <c r="F3997" s="58" t="s">
        <v>119</v>
      </c>
      <c r="G3997" s="59">
        <v>3714.69</v>
      </c>
      <c r="H3997" s="57">
        <v>444272526</v>
      </c>
      <c r="I3997" s="59">
        <v>0</v>
      </c>
      <c r="J3997" s="59">
        <v>0</v>
      </c>
      <c r="K3997" s="59">
        <v>0</v>
      </c>
      <c r="L3997" s="59">
        <v>0</v>
      </c>
      <c r="M3997" s="59">
        <v>9905.81</v>
      </c>
      <c r="N3997" s="58" t="s">
        <v>107</v>
      </c>
      <c r="O3997" s="14">
        <f t="shared" si="350"/>
        <v>45922.444421296299</v>
      </c>
      <c r="P3997" s="19">
        <f t="shared" si="351"/>
        <v>45922.652754629635</v>
      </c>
      <c r="Q3997" s="20" t="str">
        <f t="shared" si="352"/>
        <v>22/09/2025</v>
      </c>
      <c r="R3997" s="13" t="str">
        <f t="shared" si="353"/>
        <v>15</v>
      </c>
      <c r="S3997" s="13" t="str">
        <f t="shared" si="354"/>
        <v>Mon</v>
      </c>
    </row>
    <row r="3998" spans="1:19" x14ac:dyDescent="0.25">
      <c r="A3998" s="60">
        <v>45922.444421296299</v>
      </c>
      <c r="B3998" s="61">
        <v>445063760</v>
      </c>
      <c r="C3998" s="62" t="s">
        <v>36</v>
      </c>
      <c r="D3998" s="62" t="s">
        <v>37</v>
      </c>
      <c r="E3998" s="62" t="s">
        <v>45</v>
      </c>
      <c r="F3998" s="62" t="s">
        <v>119</v>
      </c>
      <c r="G3998" s="63">
        <v>3714.66</v>
      </c>
      <c r="H3998" s="61">
        <v>444272528</v>
      </c>
      <c r="I3998" s="63">
        <v>0</v>
      </c>
      <c r="J3998" s="63">
        <v>0</v>
      </c>
      <c r="K3998" s="63">
        <v>0</v>
      </c>
      <c r="L3998" s="63">
        <v>0</v>
      </c>
      <c r="M3998" s="63">
        <v>9905.81</v>
      </c>
      <c r="N3998" s="62" t="s">
        <v>2056</v>
      </c>
      <c r="O3998" s="14">
        <f t="shared" si="350"/>
        <v>45922.444421296299</v>
      </c>
      <c r="P3998" s="19">
        <f t="shared" si="351"/>
        <v>45922.652754629635</v>
      </c>
      <c r="Q3998" s="20" t="str">
        <f t="shared" si="352"/>
        <v>22/09/2025</v>
      </c>
      <c r="R3998" s="13" t="str">
        <f t="shared" si="353"/>
        <v>15</v>
      </c>
      <c r="S3998" s="13" t="str">
        <f t="shared" si="354"/>
        <v>Mon</v>
      </c>
    </row>
    <row r="3999" spans="1:19" x14ac:dyDescent="0.25">
      <c r="A3999" s="56">
        <v>45922.444421296299</v>
      </c>
      <c r="B3999" s="57">
        <v>445063762</v>
      </c>
      <c r="C3999" s="58" t="s">
        <v>36</v>
      </c>
      <c r="D3999" s="58" t="s">
        <v>37</v>
      </c>
      <c r="E3999" s="58" t="s">
        <v>45</v>
      </c>
      <c r="F3999" s="58" t="s">
        <v>119</v>
      </c>
      <c r="G3999" s="59">
        <v>3714.75</v>
      </c>
      <c r="H3999" s="57">
        <v>444272530</v>
      </c>
      <c r="I3999" s="59">
        <v>0</v>
      </c>
      <c r="J3999" s="59">
        <v>0</v>
      </c>
      <c r="K3999" s="59">
        <v>0</v>
      </c>
      <c r="L3999" s="59">
        <v>0</v>
      </c>
      <c r="M3999" s="59">
        <v>9905.81</v>
      </c>
      <c r="N3999" s="58" t="s">
        <v>1944</v>
      </c>
      <c r="O3999" s="14">
        <f t="shared" si="350"/>
        <v>45922.444421296299</v>
      </c>
      <c r="P3999" s="19">
        <f t="shared" si="351"/>
        <v>45922.652754629635</v>
      </c>
      <c r="Q3999" s="20" t="str">
        <f t="shared" si="352"/>
        <v>22/09/2025</v>
      </c>
      <c r="R3999" s="13" t="str">
        <f t="shared" si="353"/>
        <v>15</v>
      </c>
      <c r="S3999" s="13" t="str">
        <f t="shared" si="354"/>
        <v>Mon</v>
      </c>
    </row>
    <row r="4000" spans="1:19" x14ac:dyDescent="0.25">
      <c r="A4000" s="60">
        <v>45922.444421296299</v>
      </c>
      <c r="B4000" s="61">
        <v>445063784</v>
      </c>
      <c r="C4000" s="62" t="s">
        <v>36</v>
      </c>
      <c r="D4000" s="62" t="s">
        <v>37</v>
      </c>
      <c r="E4000" s="62" t="s">
        <v>45</v>
      </c>
      <c r="F4000" s="62" t="s">
        <v>119</v>
      </c>
      <c r="G4000" s="63">
        <v>3714.75</v>
      </c>
      <c r="H4000" s="61">
        <v>444272552</v>
      </c>
      <c r="I4000" s="63">
        <v>0</v>
      </c>
      <c r="J4000" s="63">
        <v>0</v>
      </c>
      <c r="K4000" s="63">
        <v>0</v>
      </c>
      <c r="L4000" s="63">
        <v>0</v>
      </c>
      <c r="M4000" s="63">
        <v>9905.81</v>
      </c>
      <c r="N4000" s="62" t="s">
        <v>108</v>
      </c>
      <c r="O4000" s="14">
        <f t="shared" si="350"/>
        <v>45922.444421296299</v>
      </c>
      <c r="P4000" s="19">
        <f t="shared" si="351"/>
        <v>45922.652754629635</v>
      </c>
      <c r="Q4000" s="20" t="str">
        <f t="shared" si="352"/>
        <v>22/09/2025</v>
      </c>
      <c r="R4000" s="13" t="str">
        <f t="shared" si="353"/>
        <v>15</v>
      </c>
      <c r="S4000" s="13" t="str">
        <f t="shared" si="354"/>
        <v>Mon</v>
      </c>
    </row>
    <row r="4001" spans="1:19" x14ac:dyDescent="0.25">
      <c r="A4001" s="56">
        <v>45922.444432870368</v>
      </c>
      <c r="B4001" s="57">
        <v>445063794</v>
      </c>
      <c r="C4001" s="58" t="s">
        <v>36</v>
      </c>
      <c r="D4001" s="58" t="s">
        <v>37</v>
      </c>
      <c r="E4001" s="58" t="s">
        <v>45</v>
      </c>
      <c r="F4001" s="58" t="s">
        <v>119</v>
      </c>
      <c r="G4001" s="59">
        <v>3714.75</v>
      </c>
      <c r="H4001" s="57">
        <v>444272562</v>
      </c>
      <c r="I4001" s="59">
        <v>0</v>
      </c>
      <c r="J4001" s="59">
        <v>0</v>
      </c>
      <c r="K4001" s="59">
        <v>0</v>
      </c>
      <c r="L4001" s="59">
        <v>0</v>
      </c>
      <c r="M4001" s="59">
        <v>9905.81</v>
      </c>
      <c r="N4001" s="58" t="s">
        <v>77</v>
      </c>
      <c r="O4001" s="14">
        <f t="shared" si="350"/>
        <v>45922.444432870368</v>
      </c>
      <c r="P4001" s="19">
        <f t="shared" si="351"/>
        <v>45922.652766203704</v>
      </c>
      <c r="Q4001" s="20" t="str">
        <f t="shared" si="352"/>
        <v>22/09/2025</v>
      </c>
      <c r="R4001" s="13" t="str">
        <f t="shared" si="353"/>
        <v>15</v>
      </c>
      <c r="S4001" s="13" t="str">
        <f t="shared" si="354"/>
        <v>Mon</v>
      </c>
    </row>
    <row r="4002" spans="1:19" x14ac:dyDescent="0.25">
      <c r="A4002" s="60">
        <v>45922.444432870368</v>
      </c>
      <c r="B4002" s="61">
        <v>445063797</v>
      </c>
      <c r="C4002" s="62" t="s">
        <v>36</v>
      </c>
      <c r="D4002" s="62" t="s">
        <v>37</v>
      </c>
      <c r="E4002" s="62" t="s">
        <v>45</v>
      </c>
      <c r="F4002" s="62" t="s">
        <v>119</v>
      </c>
      <c r="G4002" s="63">
        <v>3714.66</v>
      </c>
      <c r="H4002" s="61">
        <v>444272565</v>
      </c>
      <c r="I4002" s="63">
        <v>0</v>
      </c>
      <c r="J4002" s="63">
        <v>0</v>
      </c>
      <c r="K4002" s="63">
        <v>0</v>
      </c>
      <c r="L4002" s="63">
        <v>0</v>
      </c>
      <c r="M4002" s="63">
        <v>9905.81</v>
      </c>
      <c r="N4002" s="62" t="s">
        <v>1971</v>
      </c>
      <c r="O4002" s="14">
        <f t="shared" si="350"/>
        <v>45922.444432870368</v>
      </c>
      <c r="P4002" s="19">
        <f t="shared" si="351"/>
        <v>45922.652766203704</v>
      </c>
      <c r="Q4002" s="20" t="str">
        <f t="shared" si="352"/>
        <v>22/09/2025</v>
      </c>
      <c r="R4002" s="13" t="str">
        <f t="shared" si="353"/>
        <v>15</v>
      </c>
      <c r="S4002" s="13" t="str">
        <f t="shared" si="354"/>
        <v>Mon</v>
      </c>
    </row>
    <row r="4003" spans="1:19" x14ac:dyDescent="0.25">
      <c r="A4003" s="56">
        <v>45922.444444444445</v>
      </c>
      <c r="B4003" s="57">
        <v>445063803</v>
      </c>
      <c r="C4003" s="58" t="s">
        <v>36</v>
      </c>
      <c r="D4003" s="58" t="s">
        <v>38</v>
      </c>
      <c r="E4003" s="58" t="s">
        <v>46</v>
      </c>
      <c r="F4003" s="58" t="s">
        <v>119</v>
      </c>
      <c r="G4003" s="59">
        <v>3714.22</v>
      </c>
      <c r="H4003" s="57">
        <v>444272571</v>
      </c>
      <c r="I4003" s="59">
        <v>0</v>
      </c>
      <c r="J4003" s="59">
        <v>0</v>
      </c>
      <c r="K4003" s="59">
        <v>0</v>
      </c>
      <c r="L4003" s="59">
        <v>0.79</v>
      </c>
      <c r="M4003" s="59">
        <v>9906.6</v>
      </c>
      <c r="N4003" s="58" t="s">
        <v>2541</v>
      </c>
      <c r="O4003" s="14">
        <f t="shared" si="350"/>
        <v>45922.444444444445</v>
      </c>
      <c r="P4003" s="19">
        <f t="shared" si="351"/>
        <v>45922.652777777781</v>
      </c>
      <c r="Q4003" s="20" t="str">
        <f t="shared" si="352"/>
        <v>22/09/2025</v>
      </c>
      <c r="R4003" s="13" t="str">
        <f t="shared" si="353"/>
        <v>15</v>
      </c>
      <c r="S4003" s="13" t="str">
        <f t="shared" si="354"/>
        <v>Mon</v>
      </c>
    </row>
    <row r="4004" spans="1:19" x14ac:dyDescent="0.25">
      <c r="A4004" s="60">
        <v>45922.444444444445</v>
      </c>
      <c r="B4004" s="61">
        <v>445063804</v>
      </c>
      <c r="C4004" s="62" t="s">
        <v>36</v>
      </c>
      <c r="D4004" s="62" t="s">
        <v>38</v>
      </c>
      <c r="E4004" s="62" t="s">
        <v>46</v>
      </c>
      <c r="F4004" s="62" t="s">
        <v>119</v>
      </c>
      <c r="G4004" s="63">
        <v>3714.22</v>
      </c>
      <c r="H4004" s="61">
        <v>444272572</v>
      </c>
      <c r="I4004" s="63">
        <v>0</v>
      </c>
      <c r="J4004" s="63">
        <v>0</v>
      </c>
      <c r="K4004" s="63">
        <v>0</v>
      </c>
      <c r="L4004" s="63">
        <v>0.78</v>
      </c>
      <c r="M4004" s="63">
        <v>9907.3799999999992</v>
      </c>
      <c r="N4004" s="62" t="s">
        <v>2542</v>
      </c>
      <c r="O4004" s="14">
        <f t="shared" si="350"/>
        <v>45922.444444444445</v>
      </c>
      <c r="P4004" s="19">
        <f t="shared" si="351"/>
        <v>45922.652777777781</v>
      </c>
      <c r="Q4004" s="20" t="str">
        <f t="shared" si="352"/>
        <v>22/09/2025</v>
      </c>
      <c r="R4004" s="13" t="str">
        <f t="shared" si="353"/>
        <v>15</v>
      </c>
      <c r="S4004" s="13" t="str">
        <f t="shared" si="354"/>
        <v>Mon</v>
      </c>
    </row>
    <row r="4005" spans="1:19" x14ac:dyDescent="0.25">
      <c r="A4005" s="56">
        <v>45922.444444444445</v>
      </c>
      <c r="B4005" s="57">
        <v>445063805</v>
      </c>
      <c r="C4005" s="58" t="s">
        <v>36</v>
      </c>
      <c r="D4005" s="58" t="s">
        <v>38</v>
      </c>
      <c r="E4005" s="58" t="s">
        <v>46</v>
      </c>
      <c r="F4005" s="58" t="s">
        <v>119</v>
      </c>
      <c r="G4005" s="59">
        <v>3714.22</v>
      </c>
      <c r="H4005" s="57">
        <v>444272573</v>
      </c>
      <c r="I4005" s="59">
        <v>0</v>
      </c>
      <c r="J4005" s="59">
        <v>0</v>
      </c>
      <c r="K4005" s="59">
        <v>0</v>
      </c>
      <c r="L4005" s="59">
        <v>0.77</v>
      </c>
      <c r="M4005" s="59">
        <v>9908.15</v>
      </c>
      <c r="N4005" s="58" t="s">
        <v>2542</v>
      </c>
      <c r="O4005" s="14">
        <f t="shared" si="350"/>
        <v>45922.444444444445</v>
      </c>
      <c r="P4005" s="19">
        <f t="shared" si="351"/>
        <v>45922.652777777781</v>
      </c>
      <c r="Q4005" s="20" t="str">
        <f t="shared" si="352"/>
        <v>22/09/2025</v>
      </c>
      <c r="R4005" s="13" t="str">
        <f t="shared" si="353"/>
        <v>15</v>
      </c>
      <c r="S4005" s="13" t="str">
        <f t="shared" si="354"/>
        <v>Mon</v>
      </c>
    </row>
    <row r="4006" spans="1:19" x14ac:dyDescent="0.25">
      <c r="A4006" s="60">
        <v>45922.444537037038</v>
      </c>
      <c r="B4006" s="61">
        <v>445063904</v>
      </c>
      <c r="C4006" s="62" t="s">
        <v>36</v>
      </c>
      <c r="D4006" s="62" t="s">
        <v>37</v>
      </c>
      <c r="E4006" s="62" t="s">
        <v>45</v>
      </c>
      <c r="F4006" s="62" t="s">
        <v>119</v>
      </c>
      <c r="G4006" s="63">
        <v>3714.67</v>
      </c>
      <c r="H4006" s="61">
        <v>444272672</v>
      </c>
      <c r="I4006" s="63">
        <v>0</v>
      </c>
      <c r="J4006" s="63">
        <v>0</v>
      </c>
      <c r="K4006" s="63">
        <v>0</v>
      </c>
      <c r="L4006" s="63">
        <v>0</v>
      </c>
      <c r="M4006" s="63">
        <v>9908.15</v>
      </c>
      <c r="N4006" s="62" t="s">
        <v>47</v>
      </c>
      <c r="O4006" s="14">
        <f t="shared" si="350"/>
        <v>45922.444537037038</v>
      </c>
      <c r="P4006" s="19">
        <f t="shared" si="351"/>
        <v>45922.652870370373</v>
      </c>
      <c r="Q4006" s="20" t="str">
        <f t="shared" si="352"/>
        <v>22/09/2025</v>
      </c>
      <c r="R4006" s="13" t="str">
        <f t="shared" si="353"/>
        <v>15</v>
      </c>
      <c r="S4006" s="13" t="str">
        <f t="shared" si="354"/>
        <v>Mon</v>
      </c>
    </row>
    <row r="4007" spans="1:19" x14ac:dyDescent="0.25">
      <c r="A4007" s="56">
        <v>45922.444537037038</v>
      </c>
      <c r="B4007" s="57">
        <v>445063906</v>
      </c>
      <c r="C4007" s="58" t="s">
        <v>36</v>
      </c>
      <c r="D4007" s="58" t="s">
        <v>37</v>
      </c>
      <c r="E4007" s="58" t="s">
        <v>45</v>
      </c>
      <c r="F4007" s="58" t="s">
        <v>119</v>
      </c>
      <c r="G4007" s="59">
        <v>3714.67</v>
      </c>
      <c r="H4007" s="57">
        <v>444272674</v>
      </c>
      <c r="I4007" s="59">
        <v>0</v>
      </c>
      <c r="J4007" s="59">
        <v>0</v>
      </c>
      <c r="K4007" s="59">
        <v>0</v>
      </c>
      <c r="L4007" s="59">
        <v>0</v>
      </c>
      <c r="M4007" s="59">
        <v>9908.15</v>
      </c>
      <c r="N4007" s="58" t="s">
        <v>52</v>
      </c>
      <c r="O4007" s="14">
        <f t="shared" si="350"/>
        <v>45922.444537037038</v>
      </c>
      <c r="P4007" s="19">
        <f t="shared" si="351"/>
        <v>45922.652870370373</v>
      </c>
      <c r="Q4007" s="20" t="str">
        <f t="shared" si="352"/>
        <v>22/09/2025</v>
      </c>
      <c r="R4007" s="13" t="str">
        <f t="shared" si="353"/>
        <v>15</v>
      </c>
      <c r="S4007" s="13" t="str">
        <f t="shared" si="354"/>
        <v>Mon</v>
      </c>
    </row>
    <row r="4008" spans="1:19" x14ac:dyDescent="0.25">
      <c r="A4008" s="60">
        <v>45922.444537037038</v>
      </c>
      <c r="B4008" s="61">
        <v>445063908</v>
      </c>
      <c r="C4008" s="62" t="s">
        <v>36</v>
      </c>
      <c r="D4008" s="62" t="s">
        <v>37</v>
      </c>
      <c r="E4008" s="62" t="s">
        <v>45</v>
      </c>
      <c r="F4008" s="62" t="s">
        <v>119</v>
      </c>
      <c r="G4008" s="63">
        <v>3714.69</v>
      </c>
      <c r="H4008" s="61">
        <v>444272676</v>
      </c>
      <c r="I4008" s="63">
        <v>0</v>
      </c>
      <c r="J4008" s="63">
        <v>0</v>
      </c>
      <c r="K4008" s="63">
        <v>0</v>
      </c>
      <c r="L4008" s="63">
        <v>0</v>
      </c>
      <c r="M4008" s="63">
        <v>9908.15</v>
      </c>
      <c r="N4008" s="62" t="s">
        <v>48</v>
      </c>
      <c r="O4008" s="14">
        <f t="shared" si="350"/>
        <v>45922.444537037038</v>
      </c>
      <c r="P4008" s="19">
        <f t="shared" si="351"/>
        <v>45922.652870370373</v>
      </c>
      <c r="Q4008" s="20" t="str">
        <f t="shared" si="352"/>
        <v>22/09/2025</v>
      </c>
      <c r="R4008" s="13" t="str">
        <f t="shared" si="353"/>
        <v>15</v>
      </c>
      <c r="S4008" s="13" t="str">
        <f t="shared" si="354"/>
        <v>Mon</v>
      </c>
    </row>
    <row r="4009" spans="1:19" x14ac:dyDescent="0.25">
      <c r="A4009" s="56">
        <v>45922.445231481484</v>
      </c>
      <c r="B4009" s="57">
        <v>445064060</v>
      </c>
      <c r="C4009" s="58" t="s">
        <v>36</v>
      </c>
      <c r="D4009" s="58" t="s">
        <v>38</v>
      </c>
      <c r="E4009" s="58" t="s">
        <v>46</v>
      </c>
      <c r="F4009" s="58" t="s">
        <v>119</v>
      </c>
      <c r="G4009" s="59">
        <v>3713.9</v>
      </c>
      <c r="H4009" s="57">
        <v>444272827</v>
      </c>
      <c r="I4009" s="59">
        <v>0</v>
      </c>
      <c r="J4009" s="59">
        <v>0</v>
      </c>
      <c r="K4009" s="59">
        <v>0</v>
      </c>
      <c r="L4009" s="59">
        <v>0.48</v>
      </c>
      <c r="M4009" s="59">
        <v>9908.6299999999992</v>
      </c>
      <c r="N4009" s="58" t="s">
        <v>2543</v>
      </c>
      <c r="O4009" s="14">
        <f t="shared" si="350"/>
        <v>45922.445231481484</v>
      </c>
      <c r="P4009" s="19">
        <f t="shared" si="351"/>
        <v>45922.65356481482</v>
      </c>
      <c r="Q4009" s="20" t="str">
        <f t="shared" si="352"/>
        <v>22/09/2025</v>
      </c>
      <c r="R4009" s="13" t="str">
        <f t="shared" si="353"/>
        <v>15</v>
      </c>
      <c r="S4009" s="13" t="str">
        <f t="shared" si="354"/>
        <v>Mon</v>
      </c>
    </row>
    <row r="4010" spans="1:19" x14ac:dyDescent="0.25">
      <c r="A4010" s="60">
        <v>45922.445347222223</v>
      </c>
      <c r="B4010" s="61">
        <v>445064162</v>
      </c>
      <c r="C4010" s="62" t="s">
        <v>36</v>
      </c>
      <c r="D4010" s="62" t="s">
        <v>37</v>
      </c>
      <c r="E4010" s="62" t="s">
        <v>45</v>
      </c>
      <c r="F4010" s="62" t="s">
        <v>119</v>
      </c>
      <c r="G4010" s="63">
        <v>3714</v>
      </c>
      <c r="H4010" s="61">
        <v>444272931</v>
      </c>
      <c r="I4010" s="63">
        <v>0</v>
      </c>
      <c r="J4010" s="63">
        <v>0</v>
      </c>
      <c r="K4010" s="63">
        <v>0</v>
      </c>
      <c r="L4010" s="63">
        <v>0</v>
      </c>
      <c r="M4010" s="63">
        <v>9908.6299999999992</v>
      </c>
      <c r="N4010" s="62" t="s">
        <v>2055</v>
      </c>
      <c r="O4010" s="14">
        <f t="shared" si="350"/>
        <v>45922.445347222223</v>
      </c>
      <c r="P4010" s="19">
        <f t="shared" si="351"/>
        <v>45922.653680555559</v>
      </c>
      <c r="Q4010" s="20" t="str">
        <f t="shared" si="352"/>
        <v>22/09/2025</v>
      </c>
      <c r="R4010" s="13" t="str">
        <f t="shared" si="353"/>
        <v>15</v>
      </c>
      <c r="S4010" s="13" t="str">
        <f t="shared" si="354"/>
        <v>Mon</v>
      </c>
    </row>
    <row r="4011" spans="1:19" x14ac:dyDescent="0.25">
      <c r="A4011" s="56">
        <v>45922.4455787037</v>
      </c>
      <c r="B4011" s="57">
        <v>445064431</v>
      </c>
      <c r="C4011" s="58" t="s">
        <v>36</v>
      </c>
      <c r="D4011" s="58" t="s">
        <v>38</v>
      </c>
      <c r="E4011" s="58" t="s">
        <v>46</v>
      </c>
      <c r="F4011" s="58" t="s">
        <v>119</v>
      </c>
      <c r="G4011" s="59">
        <v>3713.12</v>
      </c>
      <c r="H4011" s="57">
        <v>444273190</v>
      </c>
      <c r="I4011" s="59">
        <v>0</v>
      </c>
      <c r="J4011" s="59">
        <v>0</v>
      </c>
      <c r="K4011" s="59">
        <v>0</v>
      </c>
      <c r="L4011" s="59">
        <v>-1.63</v>
      </c>
      <c r="M4011" s="59">
        <v>9907</v>
      </c>
      <c r="N4011" s="58" t="s">
        <v>2544</v>
      </c>
      <c r="O4011" s="14">
        <f t="shared" si="350"/>
        <v>45922.4455787037</v>
      </c>
      <c r="P4011" s="19">
        <f t="shared" si="351"/>
        <v>45922.653912037036</v>
      </c>
      <c r="Q4011" s="20" t="str">
        <f t="shared" si="352"/>
        <v>22/09/2025</v>
      </c>
      <c r="R4011" s="13" t="str">
        <f t="shared" si="353"/>
        <v>15</v>
      </c>
      <c r="S4011" s="13" t="str">
        <f t="shared" si="354"/>
        <v>Mon</v>
      </c>
    </row>
    <row r="4012" spans="1:19" x14ac:dyDescent="0.25">
      <c r="A4012" s="60">
        <v>45922.445775462962</v>
      </c>
      <c r="B4012" s="61">
        <v>445064781</v>
      </c>
      <c r="C4012" s="62" t="s">
        <v>36</v>
      </c>
      <c r="D4012" s="62" t="s">
        <v>38</v>
      </c>
      <c r="E4012" s="62" t="s">
        <v>46</v>
      </c>
      <c r="F4012" s="62" t="s">
        <v>119</v>
      </c>
      <c r="G4012" s="63">
        <v>3712.44</v>
      </c>
      <c r="H4012" s="61">
        <v>444273539</v>
      </c>
      <c r="I4012" s="63">
        <v>0</v>
      </c>
      <c r="J4012" s="63">
        <v>0</v>
      </c>
      <c r="K4012" s="63">
        <v>0</v>
      </c>
      <c r="L4012" s="63">
        <v>-2.2200000000000002</v>
      </c>
      <c r="M4012" s="63">
        <v>9904.7800000000007</v>
      </c>
      <c r="N4012" s="62" t="s">
        <v>2545</v>
      </c>
      <c r="O4012" s="14">
        <f t="shared" ref="O4012:O4075" si="355">A4012</f>
        <v>45922.445775462962</v>
      </c>
      <c r="P4012" s="19">
        <f t="shared" ref="P4012:P4075" si="356">O4012+(5/24)</f>
        <v>45922.654108796298</v>
      </c>
      <c r="Q4012" s="20" t="str">
        <f t="shared" ref="Q4012:Q4075" si="357">TEXT(P4012,"dd/mm/yyyy")</f>
        <v>22/09/2025</v>
      </c>
      <c r="R4012" s="13" t="str">
        <f t="shared" ref="R4012:R4075" si="358">TEXT(P4012,"hh")</f>
        <v>15</v>
      </c>
      <c r="S4012" s="13" t="str">
        <f t="shared" ref="S4012:S4075" si="359">TEXT(P4012,"ddd")</f>
        <v>Mon</v>
      </c>
    </row>
    <row r="4013" spans="1:19" x14ac:dyDescent="0.25">
      <c r="A4013" s="56">
        <v>45922.449629629627</v>
      </c>
      <c r="B4013" s="57">
        <v>445067180</v>
      </c>
      <c r="C4013" s="58" t="s">
        <v>36</v>
      </c>
      <c r="D4013" s="58" t="s">
        <v>37</v>
      </c>
      <c r="E4013" s="58" t="s">
        <v>45</v>
      </c>
      <c r="F4013" s="58" t="s">
        <v>119</v>
      </c>
      <c r="G4013" s="59">
        <v>3714.39</v>
      </c>
      <c r="H4013" s="57">
        <v>444275927</v>
      </c>
      <c r="I4013" s="59">
        <v>0</v>
      </c>
      <c r="J4013" s="59">
        <v>0</v>
      </c>
      <c r="K4013" s="59">
        <v>0</v>
      </c>
      <c r="L4013" s="59">
        <v>0</v>
      </c>
      <c r="M4013" s="59">
        <v>9904.7800000000007</v>
      </c>
      <c r="N4013" s="58" t="s">
        <v>1971</v>
      </c>
      <c r="O4013" s="14">
        <f t="shared" si="355"/>
        <v>45922.449629629627</v>
      </c>
      <c r="P4013" s="19">
        <f t="shared" si="356"/>
        <v>45922.657962962963</v>
      </c>
      <c r="Q4013" s="20" t="str">
        <f t="shared" si="357"/>
        <v>22/09/2025</v>
      </c>
      <c r="R4013" s="13" t="str">
        <f t="shared" si="358"/>
        <v>15</v>
      </c>
      <c r="S4013" s="13" t="str">
        <f t="shared" si="359"/>
        <v>Mon</v>
      </c>
    </row>
    <row r="4014" spans="1:19" x14ac:dyDescent="0.25">
      <c r="A4014" s="60">
        <v>45922.456226851849</v>
      </c>
      <c r="B4014" s="61">
        <v>445069784</v>
      </c>
      <c r="C4014" s="62" t="s">
        <v>36</v>
      </c>
      <c r="D4014" s="62" t="s">
        <v>37</v>
      </c>
      <c r="E4014" s="62" t="s">
        <v>45</v>
      </c>
      <c r="F4014" s="62" t="s">
        <v>119</v>
      </c>
      <c r="G4014" s="63">
        <v>3713.43</v>
      </c>
      <c r="H4014" s="61">
        <v>444278498</v>
      </c>
      <c r="I4014" s="63">
        <v>0</v>
      </c>
      <c r="J4014" s="63">
        <v>0</v>
      </c>
      <c r="K4014" s="63">
        <v>0</v>
      </c>
      <c r="L4014" s="63">
        <v>0</v>
      </c>
      <c r="M4014" s="63">
        <v>9904.7800000000007</v>
      </c>
      <c r="N4014" s="62" t="s">
        <v>2546</v>
      </c>
      <c r="O4014" s="14">
        <f t="shared" si="355"/>
        <v>45922.456226851849</v>
      </c>
      <c r="P4014" s="19">
        <f t="shared" si="356"/>
        <v>45922.664560185185</v>
      </c>
      <c r="Q4014" s="20" t="str">
        <f t="shared" si="357"/>
        <v>22/09/2025</v>
      </c>
      <c r="R4014" s="13" t="str">
        <f t="shared" si="358"/>
        <v>15</v>
      </c>
      <c r="S4014" s="13" t="str">
        <f t="shared" si="359"/>
        <v>Mon</v>
      </c>
    </row>
    <row r="4015" spans="1:19" x14ac:dyDescent="0.25">
      <c r="A4015" s="56">
        <v>45922.459699074076</v>
      </c>
      <c r="B4015" s="57">
        <v>445071524</v>
      </c>
      <c r="C4015" s="58" t="s">
        <v>36</v>
      </c>
      <c r="D4015" s="58" t="s">
        <v>37</v>
      </c>
      <c r="E4015" s="58" t="s">
        <v>45</v>
      </c>
      <c r="F4015" s="58" t="s">
        <v>119</v>
      </c>
      <c r="G4015" s="59">
        <v>3713.93</v>
      </c>
      <c r="H4015" s="57">
        <v>444280190</v>
      </c>
      <c r="I4015" s="59">
        <v>0</v>
      </c>
      <c r="J4015" s="59">
        <v>0</v>
      </c>
      <c r="K4015" s="59">
        <v>0</v>
      </c>
      <c r="L4015" s="59">
        <v>0</v>
      </c>
      <c r="M4015" s="59">
        <v>9904.7800000000007</v>
      </c>
      <c r="N4015" s="58" t="s">
        <v>2547</v>
      </c>
      <c r="O4015" s="14">
        <f t="shared" si="355"/>
        <v>45922.459699074076</v>
      </c>
      <c r="P4015" s="19">
        <f t="shared" si="356"/>
        <v>45922.668032407411</v>
      </c>
      <c r="Q4015" s="20" t="str">
        <f t="shared" si="357"/>
        <v>22/09/2025</v>
      </c>
      <c r="R4015" s="13" t="str">
        <f t="shared" si="358"/>
        <v>16</v>
      </c>
      <c r="S4015" s="13" t="str">
        <f t="shared" si="359"/>
        <v>Mon</v>
      </c>
    </row>
    <row r="4016" spans="1:19" x14ac:dyDescent="0.25">
      <c r="A4016" s="60">
        <v>45922.459699074076</v>
      </c>
      <c r="B4016" s="61">
        <v>445071525</v>
      </c>
      <c r="C4016" s="62" t="s">
        <v>36</v>
      </c>
      <c r="D4016" s="62" t="s">
        <v>37</v>
      </c>
      <c r="E4016" s="62" t="s">
        <v>45</v>
      </c>
      <c r="F4016" s="62" t="s">
        <v>119</v>
      </c>
      <c r="G4016" s="63">
        <v>3713.93</v>
      </c>
      <c r="H4016" s="61">
        <v>444280191</v>
      </c>
      <c r="I4016" s="63">
        <v>0</v>
      </c>
      <c r="J4016" s="63">
        <v>0</v>
      </c>
      <c r="K4016" s="63">
        <v>0</v>
      </c>
      <c r="L4016" s="63">
        <v>0</v>
      </c>
      <c r="M4016" s="63">
        <v>9904.7800000000007</v>
      </c>
      <c r="N4016" s="62" t="s">
        <v>2548</v>
      </c>
      <c r="O4016" s="14">
        <f t="shared" si="355"/>
        <v>45922.459699074076</v>
      </c>
      <c r="P4016" s="19">
        <f t="shared" si="356"/>
        <v>45922.668032407411</v>
      </c>
      <c r="Q4016" s="20" t="str">
        <f t="shared" si="357"/>
        <v>22/09/2025</v>
      </c>
      <c r="R4016" s="13" t="str">
        <f t="shared" si="358"/>
        <v>16</v>
      </c>
      <c r="S4016" s="13" t="str">
        <f t="shared" si="359"/>
        <v>Mon</v>
      </c>
    </row>
    <row r="4017" spans="1:19" x14ac:dyDescent="0.25">
      <c r="A4017" s="56">
        <v>45922.461134259262</v>
      </c>
      <c r="B4017" s="57">
        <v>445072429</v>
      </c>
      <c r="C4017" s="58" t="s">
        <v>36</v>
      </c>
      <c r="D4017" s="58" t="s">
        <v>38</v>
      </c>
      <c r="E4017" s="58" t="s">
        <v>46</v>
      </c>
      <c r="F4017" s="58" t="s">
        <v>119</v>
      </c>
      <c r="G4017" s="59">
        <v>3715.92</v>
      </c>
      <c r="H4017" s="57">
        <v>444281100</v>
      </c>
      <c r="I4017" s="59">
        <v>0</v>
      </c>
      <c r="J4017" s="59">
        <v>0</v>
      </c>
      <c r="K4017" s="59">
        <v>0</v>
      </c>
      <c r="L4017" s="59">
        <v>1.53</v>
      </c>
      <c r="M4017" s="59">
        <v>9906.31</v>
      </c>
      <c r="N4017" s="58" t="s">
        <v>2549</v>
      </c>
      <c r="O4017" s="14">
        <f t="shared" si="355"/>
        <v>45922.461134259262</v>
      </c>
      <c r="P4017" s="19">
        <f t="shared" si="356"/>
        <v>45922.669467592597</v>
      </c>
      <c r="Q4017" s="20" t="str">
        <f t="shared" si="357"/>
        <v>22/09/2025</v>
      </c>
      <c r="R4017" s="13" t="str">
        <f t="shared" si="358"/>
        <v>16</v>
      </c>
      <c r="S4017" s="13" t="str">
        <f t="shared" si="359"/>
        <v>Mon</v>
      </c>
    </row>
    <row r="4018" spans="1:19" x14ac:dyDescent="0.25">
      <c r="A4018" s="60">
        <v>45922.461180555554</v>
      </c>
      <c r="B4018" s="61">
        <v>445072506</v>
      </c>
      <c r="C4018" s="62" t="s">
        <v>36</v>
      </c>
      <c r="D4018" s="62" t="s">
        <v>38</v>
      </c>
      <c r="E4018" s="62" t="s">
        <v>46</v>
      </c>
      <c r="F4018" s="62" t="s">
        <v>119</v>
      </c>
      <c r="G4018" s="63">
        <v>3716.16</v>
      </c>
      <c r="H4018" s="61">
        <v>444281173</v>
      </c>
      <c r="I4018" s="63">
        <v>0</v>
      </c>
      <c r="J4018" s="63">
        <v>0</v>
      </c>
      <c r="K4018" s="63">
        <v>0</v>
      </c>
      <c r="L4018" s="63">
        <v>1.41</v>
      </c>
      <c r="M4018" s="63">
        <v>9907.7199999999993</v>
      </c>
      <c r="N4018" s="62" t="s">
        <v>2550</v>
      </c>
      <c r="O4018" s="14">
        <f t="shared" si="355"/>
        <v>45922.461180555554</v>
      </c>
      <c r="P4018" s="19">
        <f t="shared" si="356"/>
        <v>45922.66951388889</v>
      </c>
      <c r="Q4018" s="20" t="str">
        <f t="shared" si="357"/>
        <v>22/09/2025</v>
      </c>
      <c r="R4018" s="13" t="str">
        <f t="shared" si="358"/>
        <v>16</v>
      </c>
      <c r="S4018" s="13" t="str">
        <f t="shared" si="359"/>
        <v>Mon</v>
      </c>
    </row>
    <row r="4019" spans="1:19" x14ac:dyDescent="0.25">
      <c r="A4019" s="56">
        <v>45922.461180555554</v>
      </c>
      <c r="B4019" s="57">
        <v>445072517</v>
      </c>
      <c r="C4019" s="58" t="s">
        <v>36</v>
      </c>
      <c r="D4019" s="58" t="s">
        <v>38</v>
      </c>
      <c r="E4019" s="58" t="s">
        <v>46</v>
      </c>
      <c r="F4019" s="58" t="s">
        <v>119</v>
      </c>
      <c r="G4019" s="59">
        <v>3716.19</v>
      </c>
      <c r="H4019" s="57">
        <v>444281184</v>
      </c>
      <c r="I4019" s="59">
        <v>0</v>
      </c>
      <c r="J4019" s="59">
        <v>0</v>
      </c>
      <c r="K4019" s="59">
        <v>0</v>
      </c>
      <c r="L4019" s="59">
        <v>1.5</v>
      </c>
      <c r="M4019" s="59">
        <v>9909.2199999999993</v>
      </c>
      <c r="N4019" s="58" t="s">
        <v>2551</v>
      </c>
      <c r="O4019" s="14">
        <f t="shared" si="355"/>
        <v>45922.461180555554</v>
      </c>
      <c r="P4019" s="19">
        <f t="shared" si="356"/>
        <v>45922.66951388889</v>
      </c>
      <c r="Q4019" s="20" t="str">
        <f t="shared" si="357"/>
        <v>22/09/2025</v>
      </c>
      <c r="R4019" s="13" t="str">
        <f t="shared" si="358"/>
        <v>16</v>
      </c>
      <c r="S4019" s="13" t="str">
        <f t="shared" si="359"/>
        <v>Mon</v>
      </c>
    </row>
    <row r="4020" spans="1:19" x14ac:dyDescent="0.25">
      <c r="A4020" s="60">
        <v>45922.461180555554</v>
      </c>
      <c r="B4020" s="61">
        <v>445072518</v>
      </c>
      <c r="C4020" s="62" t="s">
        <v>36</v>
      </c>
      <c r="D4020" s="62" t="s">
        <v>38</v>
      </c>
      <c r="E4020" s="62" t="s">
        <v>46</v>
      </c>
      <c r="F4020" s="62" t="s">
        <v>119</v>
      </c>
      <c r="G4020" s="63">
        <v>3716.19</v>
      </c>
      <c r="H4020" s="61">
        <v>444281185</v>
      </c>
      <c r="I4020" s="63">
        <v>0</v>
      </c>
      <c r="J4020" s="63">
        <v>0</v>
      </c>
      <c r="K4020" s="63">
        <v>0</v>
      </c>
      <c r="L4020" s="63">
        <v>1.53</v>
      </c>
      <c r="M4020" s="63">
        <v>9910.75</v>
      </c>
      <c r="N4020" s="62" t="s">
        <v>2551</v>
      </c>
      <c r="O4020" s="14">
        <f t="shared" si="355"/>
        <v>45922.461180555554</v>
      </c>
      <c r="P4020" s="19">
        <f t="shared" si="356"/>
        <v>45922.66951388889</v>
      </c>
      <c r="Q4020" s="20" t="str">
        <f t="shared" si="357"/>
        <v>22/09/2025</v>
      </c>
      <c r="R4020" s="13" t="str">
        <f t="shared" si="358"/>
        <v>16</v>
      </c>
      <c r="S4020" s="13" t="str">
        <f t="shared" si="359"/>
        <v>Mon</v>
      </c>
    </row>
    <row r="4021" spans="1:19" x14ac:dyDescent="0.25">
      <c r="A4021" s="56">
        <v>45922.461747685185</v>
      </c>
      <c r="B4021" s="57">
        <v>445072964</v>
      </c>
      <c r="C4021" s="58" t="s">
        <v>36</v>
      </c>
      <c r="D4021" s="58" t="s">
        <v>38</v>
      </c>
      <c r="E4021" s="58" t="s">
        <v>46</v>
      </c>
      <c r="F4021" s="58" t="s">
        <v>119</v>
      </c>
      <c r="G4021" s="59">
        <v>3716.94</v>
      </c>
      <c r="H4021" s="57">
        <v>444281629</v>
      </c>
      <c r="I4021" s="59">
        <v>0</v>
      </c>
      <c r="J4021" s="59">
        <v>0</v>
      </c>
      <c r="K4021" s="59">
        <v>0</v>
      </c>
      <c r="L4021" s="59">
        <v>3.56</v>
      </c>
      <c r="M4021" s="59">
        <v>9914.31</v>
      </c>
      <c r="N4021" s="58" t="s">
        <v>2552</v>
      </c>
      <c r="O4021" s="14">
        <f t="shared" si="355"/>
        <v>45922.461747685185</v>
      </c>
      <c r="P4021" s="19">
        <f t="shared" si="356"/>
        <v>45922.670081018521</v>
      </c>
      <c r="Q4021" s="20" t="str">
        <f t="shared" si="357"/>
        <v>22/09/2025</v>
      </c>
      <c r="R4021" s="13" t="str">
        <f t="shared" si="358"/>
        <v>16</v>
      </c>
      <c r="S4021" s="13" t="str">
        <f t="shared" si="359"/>
        <v>Mon</v>
      </c>
    </row>
    <row r="4022" spans="1:19" x14ac:dyDescent="0.25">
      <c r="A4022" s="60">
        <v>45922.461747685185</v>
      </c>
      <c r="B4022" s="61">
        <v>445072966</v>
      </c>
      <c r="C4022" s="62" t="s">
        <v>36</v>
      </c>
      <c r="D4022" s="62" t="s">
        <v>38</v>
      </c>
      <c r="E4022" s="62" t="s">
        <v>46</v>
      </c>
      <c r="F4022" s="62" t="s">
        <v>119</v>
      </c>
      <c r="G4022" s="63">
        <v>3716.94</v>
      </c>
      <c r="H4022" s="61">
        <v>444281631</v>
      </c>
      <c r="I4022" s="63">
        <v>0</v>
      </c>
      <c r="J4022" s="63">
        <v>0</v>
      </c>
      <c r="K4022" s="63">
        <v>0</v>
      </c>
      <c r="L4022" s="63">
        <v>2.19</v>
      </c>
      <c r="M4022" s="63">
        <v>9916.5</v>
      </c>
      <c r="N4022" s="62" t="s">
        <v>2553</v>
      </c>
      <c r="O4022" s="14">
        <f t="shared" si="355"/>
        <v>45922.461747685185</v>
      </c>
      <c r="P4022" s="19">
        <f t="shared" si="356"/>
        <v>45922.670081018521</v>
      </c>
      <c r="Q4022" s="20" t="str">
        <f t="shared" si="357"/>
        <v>22/09/2025</v>
      </c>
      <c r="R4022" s="13" t="str">
        <f t="shared" si="358"/>
        <v>16</v>
      </c>
      <c r="S4022" s="13" t="str">
        <f t="shared" si="359"/>
        <v>Mon</v>
      </c>
    </row>
    <row r="4023" spans="1:19" x14ac:dyDescent="0.25">
      <c r="A4023" s="56">
        <v>45922.46329861111</v>
      </c>
      <c r="B4023" s="57">
        <v>445074633</v>
      </c>
      <c r="C4023" s="58" t="s">
        <v>36</v>
      </c>
      <c r="D4023" s="58" t="s">
        <v>38</v>
      </c>
      <c r="E4023" s="58" t="s">
        <v>46</v>
      </c>
      <c r="F4023" s="58" t="s">
        <v>119</v>
      </c>
      <c r="G4023" s="59">
        <v>3716.04</v>
      </c>
      <c r="H4023" s="57">
        <v>444283284</v>
      </c>
      <c r="I4023" s="59">
        <v>0</v>
      </c>
      <c r="J4023" s="59">
        <v>0</v>
      </c>
      <c r="K4023" s="59">
        <v>0</v>
      </c>
      <c r="L4023" s="59">
        <v>0.85</v>
      </c>
      <c r="M4023" s="59">
        <v>9917.35</v>
      </c>
      <c r="N4023" s="58" t="s">
        <v>2554</v>
      </c>
      <c r="O4023" s="14">
        <f t="shared" si="355"/>
        <v>45922.46329861111</v>
      </c>
      <c r="P4023" s="19">
        <f t="shared" si="356"/>
        <v>45922.671631944446</v>
      </c>
      <c r="Q4023" s="20" t="str">
        <f t="shared" si="357"/>
        <v>22/09/2025</v>
      </c>
      <c r="R4023" s="13" t="str">
        <f t="shared" si="358"/>
        <v>16</v>
      </c>
      <c r="S4023" s="13" t="str">
        <f t="shared" si="359"/>
        <v>Mon</v>
      </c>
    </row>
    <row r="4024" spans="1:19" x14ac:dyDescent="0.25">
      <c r="A4024" s="60">
        <v>45922.46329861111</v>
      </c>
      <c r="B4024" s="61">
        <v>445074634</v>
      </c>
      <c r="C4024" s="62" t="s">
        <v>36</v>
      </c>
      <c r="D4024" s="62" t="s">
        <v>38</v>
      </c>
      <c r="E4024" s="62" t="s">
        <v>46</v>
      </c>
      <c r="F4024" s="62" t="s">
        <v>119</v>
      </c>
      <c r="G4024" s="63">
        <v>3716.04</v>
      </c>
      <c r="H4024" s="61">
        <v>444283285</v>
      </c>
      <c r="I4024" s="63">
        <v>0</v>
      </c>
      <c r="J4024" s="63">
        <v>0</v>
      </c>
      <c r="K4024" s="63">
        <v>0</v>
      </c>
      <c r="L4024" s="63">
        <v>0.85</v>
      </c>
      <c r="M4024" s="63">
        <v>9918.2000000000007</v>
      </c>
      <c r="N4024" s="62" t="s">
        <v>2554</v>
      </c>
      <c r="O4024" s="14">
        <f t="shared" si="355"/>
        <v>45922.46329861111</v>
      </c>
      <c r="P4024" s="19">
        <f t="shared" si="356"/>
        <v>45922.671631944446</v>
      </c>
      <c r="Q4024" s="20" t="str">
        <f t="shared" si="357"/>
        <v>22/09/2025</v>
      </c>
      <c r="R4024" s="13" t="str">
        <f t="shared" si="358"/>
        <v>16</v>
      </c>
      <c r="S4024" s="13" t="str">
        <f t="shared" si="359"/>
        <v>Mon</v>
      </c>
    </row>
    <row r="4025" spans="1:19" x14ac:dyDescent="0.25">
      <c r="A4025" s="56">
        <v>45922.463402777779</v>
      </c>
      <c r="B4025" s="57">
        <v>445074811</v>
      </c>
      <c r="C4025" s="58" t="s">
        <v>36</v>
      </c>
      <c r="D4025" s="58" t="s">
        <v>37</v>
      </c>
      <c r="E4025" s="58" t="s">
        <v>45</v>
      </c>
      <c r="F4025" s="58" t="s">
        <v>119</v>
      </c>
      <c r="G4025" s="59">
        <v>3716.09</v>
      </c>
      <c r="H4025" s="57">
        <v>444283461</v>
      </c>
      <c r="I4025" s="59">
        <v>0</v>
      </c>
      <c r="J4025" s="59">
        <v>0</v>
      </c>
      <c r="K4025" s="59">
        <v>0</v>
      </c>
      <c r="L4025" s="59">
        <v>0</v>
      </c>
      <c r="M4025" s="59">
        <v>9918.2000000000007</v>
      </c>
      <c r="N4025" s="58" t="s">
        <v>115</v>
      </c>
      <c r="O4025" s="14">
        <f t="shared" si="355"/>
        <v>45922.463402777779</v>
      </c>
      <c r="P4025" s="19">
        <f t="shared" si="356"/>
        <v>45922.671736111115</v>
      </c>
      <c r="Q4025" s="20" t="str">
        <f t="shared" si="357"/>
        <v>22/09/2025</v>
      </c>
      <c r="R4025" s="13" t="str">
        <f t="shared" si="358"/>
        <v>16</v>
      </c>
      <c r="S4025" s="13" t="str">
        <f t="shared" si="359"/>
        <v>Mon</v>
      </c>
    </row>
    <row r="4026" spans="1:19" x14ac:dyDescent="0.25">
      <c r="A4026" s="60">
        <v>45922.463402777779</v>
      </c>
      <c r="B4026" s="61">
        <v>445074818</v>
      </c>
      <c r="C4026" s="62" t="s">
        <v>36</v>
      </c>
      <c r="D4026" s="62" t="s">
        <v>37</v>
      </c>
      <c r="E4026" s="62" t="s">
        <v>45</v>
      </c>
      <c r="F4026" s="62" t="s">
        <v>119</v>
      </c>
      <c r="G4026" s="63">
        <v>3716.11</v>
      </c>
      <c r="H4026" s="61">
        <v>444283468</v>
      </c>
      <c r="I4026" s="63">
        <v>0</v>
      </c>
      <c r="J4026" s="63">
        <v>0</v>
      </c>
      <c r="K4026" s="63">
        <v>0</v>
      </c>
      <c r="L4026" s="63">
        <v>0</v>
      </c>
      <c r="M4026" s="63">
        <v>9918.2000000000007</v>
      </c>
      <c r="N4026" s="62" t="s">
        <v>1384</v>
      </c>
      <c r="O4026" s="14">
        <f t="shared" si="355"/>
        <v>45922.463402777779</v>
      </c>
      <c r="P4026" s="19">
        <f t="shared" si="356"/>
        <v>45922.671736111115</v>
      </c>
      <c r="Q4026" s="20" t="str">
        <f t="shared" si="357"/>
        <v>22/09/2025</v>
      </c>
      <c r="R4026" s="13" t="str">
        <f t="shared" si="358"/>
        <v>16</v>
      </c>
      <c r="S4026" s="13" t="str">
        <f t="shared" si="359"/>
        <v>Mon</v>
      </c>
    </row>
    <row r="4027" spans="1:19" x14ac:dyDescent="0.25">
      <c r="A4027" s="56">
        <v>45922.463761574072</v>
      </c>
      <c r="B4027" s="57">
        <v>445075217</v>
      </c>
      <c r="C4027" s="58" t="s">
        <v>36</v>
      </c>
      <c r="D4027" s="58" t="s">
        <v>38</v>
      </c>
      <c r="E4027" s="58" t="s">
        <v>46</v>
      </c>
      <c r="F4027" s="58" t="s">
        <v>119</v>
      </c>
      <c r="G4027" s="59">
        <v>3717.3</v>
      </c>
      <c r="H4027" s="57">
        <v>444283862</v>
      </c>
      <c r="I4027" s="59">
        <v>0</v>
      </c>
      <c r="J4027" s="59">
        <v>0</v>
      </c>
      <c r="K4027" s="59">
        <v>0</v>
      </c>
      <c r="L4027" s="59">
        <v>3.3</v>
      </c>
      <c r="M4027" s="59">
        <v>9921.5</v>
      </c>
      <c r="N4027" s="58" t="s">
        <v>2555</v>
      </c>
      <c r="O4027" s="14">
        <f t="shared" si="355"/>
        <v>45922.463761574072</v>
      </c>
      <c r="P4027" s="19">
        <f t="shared" si="356"/>
        <v>45922.672094907408</v>
      </c>
      <c r="Q4027" s="20" t="str">
        <f t="shared" si="357"/>
        <v>22/09/2025</v>
      </c>
      <c r="R4027" s="13" t="str">
        <f t="shared" si="358"/>
        <v>16</v>
      </c>
      <c r="S4027" s="13" t="str">
        <f t="shared" si="359"/>
        <v>Mon</v>
      </c>
    </row>
    <row r="4028" spans="1:19" x14ac:dyDescent="0.25">
      <c r="A4028" s="60">
        <v>45922.463854166665</v>
      </c>
      <c r="B4028" s="61">
        <v>445075654</v>
      </c>
      <c r="C4028" s="62" t="s">
        <v>36</v>
      </c>
      <c r="D4028" s="62" t="s">
        <v>38</v>
      </c>
      <c r="E4028" s="62" t="s">
        <v>46</v>
      </c>
      <c r="F4028" s="62" t="s">
        <v>119</v>
      </c>
      <c r="G4028" s="63">
        <v>3718.35</v>
      </c>
      <c r="H4028" s="61">
        <v>444284299</v>
      </c>
      <c r="I4028" s="63">
        <v>0</v>
      </c>
      <c r="J4028" s="63">
        <v>0</v>
      </c>
      <c r="K4028" s="63">
        <v>0</v>
      </c>
      <c r="L4028" s="63">
        <v>3.68</v>
      </c>
      <c r="M4028" s="63">
        <v>9925.18</v>
      </c>
      <c r="N4028" s="62" t="s">
        <v>2556</v>
      </c>
      <c r="O4028" s="14">
        <f t="shared" si="355"/>
        <v>45922.463854166665</v>
      </c>
      <c r="P4028" s="19">
        <f t="shared" si="356"/>
        <v>45922.6721875</v>
      </c>
      <c r="Q4028" s="20" t="str">
        <f t="shared" si="357"/>
        <v>22/09/2025</v>
      </c>
      <c r="R4028" s="13" t="str">
        <f t="shared" si="358"/>
        <v>16</v>
      </c>
      <c r="S4028" s="13" t="str">
        <f t="shared" si="359"/>
        <v>Mon</v>
      </c>
    </row>
    <row r="4029" spans="1:19" x14ac:dyDescent="0.25">
      <c r="A4029" s="56">
        <v>45922.463854166665</v>
      </c>
      <c r="B4029" s="57">
        <v>445075657</v>
      </c>
      <c r="C4029" s="58" t="s">
        <v>36</v>
      </c>
      <c r="D4029" s="58" t="s">
        <v>38</v>
      </c>
      <c r="E4029" s="58" t="s">
        <v>46</v>
      </c>
      <c r="F4029" s="58" t="s">
        <v>119</v>
      </c>
      <c r="G4029" s="59">
        <v>3718.35</v>
      </c>
      <c r="H4029" s="57">
        <v>444284300</v>
      </c>
      <c r="I4029" s="59">
        <v>0</v>
      </c>
      <c r="J4029" s="59">
        <v>0</v>
      </c>
      <c r="K4029" s="59">
        <v>0</v>
      </c>
      <c r="L4029" s="59">
        <v>3.68</v>
      </c>
      <c r="M4029" s="59">
        <v>9928.86</v>
      </c>
      <c r="N4029" s="58" t="s">
        <v>2557</v>
      </c>
      <c r="O4029" s="14">
        <f t="shared" si="355"/>
        <v>45922.463854166665</v>
      </c>
      <c r="P4029" s="19">
        <f t="shared" si="356"/>
        <v>45922.6721875</v>
      </c>
      <c r="Q4029" s="20" t="str">
        <f t="shared" si="357"/>
        <v>22/09/2025</v>
      </c>
      <c r="R4029" s="13" t="str">
        <f t="shared" si="358"/>
        <v>16</v>
      </c>
      <c r="S4029" s="13" t="str">
        <f t="shared" si="359"/>
        <v>Mon</v>
      </c>
    </row>
    <row r="4030" spans="1:19" x14ac:dyDescent="0.25">
      <c r="A4030" s="60">
        <v>45922.463854166665</v>
      </c>
      <c r="B4030" s="61">
        <v>445075661</v>
      </c>
      <c r="C4030" s="62" t="s">
        <v>36</v>
      </c>
      <c r="D4030" s="62" t="s">
        <v>38</v>
      </c>
      <c r="E4030" s="62" t="s">
        <v>46</v>
      </c>
      <c r="F4030" s="62" t="s">
        <v>119</v>
      </c>
      <c r="G4030" s="63">
        <v>3718.35</v>
      </c>
      <c r="H4030" s="61">
        <v>444284302</v>
      </c>
      <c r="I4030" s="63">
        <v>0</v>
      </c>
      <c r="J4030" s="63">
        <v>0</v>
      </c>
      <c r="K4030" s="63">
        <v>0</v>
      </c>
      <c r="L4030" s="63">
        <v>3.66</v>
      </c>
      <c r="M4030" s="63">
        <v>9932.52</v>
      </c>
      <c r="N4030" s="62" t="s">
        <v>2558</v>
      </c>
      <c r="O4030" s="14">
        <f t="shared" si="355"/>
        <v>45922.463854166665</v>
      </c>
      <c r="P4030" s="19">
        <f t="shared" si="356"/>
        <v>45922.6721875</v>
      </c>
      <c r="Q4030" s="20" t="str">
        <f t="shared" si="357"/>
        <v>22/09/2025</v>
      </c>
      <c r="R4030" s="13" t="str">
        <f t="shared" si="358"/>
        <v>16</v>
      </c>
      <c r="S4030" s="13" t="str">
        <f t="shared" si="359"/>
        <v>Mon</v>
      </c>
    </row>
    <row r="4031" spans="1:19" x14ac:dyDescent="0.25">
      <c r="A4031" s="56">
        <v>45922.463854166665</v>
      </c>
      <c r="B4031" s="57">
        <v>445075782</v>
      </c>
      <c r="C4031" s="58" t="s">
        <v>36</v>
      </c>
      <c r="D4031" s="58" t="s">
        <v>38</v>
      </c>
      <c r="E4031" s="58" t="s">
        <v>46</v>
      </c>
      <c r="F4031" s="58" t="s">
        <v>119</v>
      </c>
      <c r="G4031" s="59">
        <v>3718.38</v>
      </c>
      <c r="H4031" s="57">
        <v>444284426</v>
      </c>
      <c r="I4031" s="59">
        <v>0</v>
      </c>
      <c r="J4031" s="59">
        <v>0</v>
      </c>
      <c r="K4031" s="59">
        <v>0</v>
      </c>
      <c r="L4031" s="59">
        <v>4.62</v>
      </c>
      <c r="M4031" s="59">
        <v>9937.14</v>
      </c>
      <c r="N4031" s="58" t="s">
        <v>2559</v>
      </c>
      <c r="O4031" s="14">
        <f t="shared" si="355"/>
        <v>45922.463854166665</v>
      </c>
      <c r="P4031" s="19">
        <f t="shared" si="356"/>
        <v>45922.6721875</v>
      </c>
      <c r="Q4031" s="20" t="str">
        <f t="shared" si="357"/>
        <v>22/09/2025</v>
      </c>
      <c r="R4031" s="13" t="str">
        <f t="shared" si="358"/>
        <v>16</v>
      </c>
      <c r="S4031" s="13" t="str">
        <f t="shared" si="359"/>
        <v>Mon</v>
      </c>
    </row>
    <row r="4032" spans="1:19" x14ac:dyDescent="0.25">
      <c r="A4032" s="60">
        <v>45922.464189814818</v>
      </c>
      <c r="B4032" s="61">
        <v>445076848</v>
      </c>
      <c r="C4032" s="62" t="s">
        <v>36</v>
      </c>
      <c r="D4032" s="62" t="s">
        <v>38</v>
      </c>
      <c r="E4032" s="62" t="s">
        <v>46</v>
      </c>
      <c r="F4032" s="62" t="s">
        <v>119</v>
      </c>
      <c r="G4032" s="63">
        <v>3719.49</v>
      </c>
      <c r="H4032" s="61">
        <v>444285475</v>
      </c>
      <c r="I4032" s="63">
        <v>0</v>
      </c>
      <c r="J4032" s="63">
        <v>0</v>
      </c>
      <c r="K4032" s="63">
        <v>0</v>
      </c>
      <c r="L4032" s="63">
        <v>6.06</v>
      </c>
      <c r="M4032" s="63">
        <v>9943.2000000000007</v>
      </c>
      <c r="N4032" s="62" t="s">
        <v>2560</v>
      </c>
      <c r="O4032" s="14">
        <f t="shared" si="355"/>
        <v>45922.464189814818</v>
      </c>
      <c r="P4032" s="19">
        <f t="shared" si="356"/>
        <v>45922.672523148154</v>
      </c>
      <c r="Q4032" s="20" t="str">
        <f t="shared" si="357"/>
        <v>22/09/2025</v>
      </c>
      <c r="R4032" s="13" t="str">
        <f t="shared" si="358"/>
        <v>16</v>
      </c>
      <c r="S4032" s="13" t="str">
        <f t="shared" si="359"/>
        <v>Mon</v>
      </c>
    </row>
    <row r="4033" spans="1:19" x14ac:dyDescent="0.25">
      <c r="A4033" s="56">
        <v>45922.465057870373</v>
      </c>
      <c r="B4033" s="57">
        <v>445078458</v>
      </c>
      <c r="C4033" s="58" t="s">
        <v>36</v>
      </c>
      <c r="D4033" s="58" t="s">
        <v>38</v>
      </c>
      <c r="E4033" s="58" t="s">
        <v>46</v>
      </c>
      <c r="F4033" s="58" t="s">
        <v>119</v>
      </c>
      <c r="G4033" s="59">
        <v>3718.16</v>
      </c>
      <c r="H4033" s="57">
        <v>444287054</v>
      </c>
      <c r="I4033" s="59">
        <v>0</v>
      </c>
      <c r="J4033" s="59">
        <v>0</v>
      </c>
      <c r="K4033" s="59">
        <v>0</v>
      </c>
      <c r="L4033" s="59">
        <v>3.15</v>
      </c>
      <c r="M4033" s="59">
        <v>9946.35</v>
      </c>
      <c r="N4033" s="58" t="s">
        <v>2561</v>
      </c>
      <c r="O4033" s="14">
        <f t="shared" si="355"/>
        <v>45922.465057870373</v>
      </c>
      <c r="P4033" s="19">
        <f t="shared" si="356"/>
        <v>45922.673391203709</v>
      </c>
      <c r="Q4033" s="20" t="str">
        <f t="shared" si="357"/>
        <v>22/09/2025</v>
      </c>
      <c r="R4033" s="13" t="str">
        <f t="shared" si="358"/>
        <v>16</v>
      </c>
      <c r="S4033" s="13" t="str">
        <f t="shared" si="359"/>
        <v>Mon</v>
      </c>
    </row>
    <row r="4034" spans="1:19" x14ac:dyDescent="0.25">
      <c r="A4034" s="60">
        <v>45922.465057870373</v>
      </c>
      <c r="B4034" s="61">
        <v>445078459</v>
      </c>
      <c r="C4034" s="62" t="s">
        <v>36</v>
      </c>
      <c r="D4034" s="62" t="s">
        <v>38</v>
      </c>
      <c r="E4034" s="62" t="s">
        <v>46</v>
      </c>
      <c r="F4034" s="62" t="s">
        <v>119</v>
      </c>
      <c r="G4034" s="63">
        <v>3718.16</v>
      </c>
      <c r="H4034" s="61">
        <v>444287055</v>
      </c>
      <c r="I4034" s="63">
        <v>0</v>
      </c>
      <c r="J4034" s="63">
        <v>0</v>
      </c>
      <c r="K4034" s="63">
        <v>0</v>
      </c>
      <c r="L4034" s="63">
        <v>2.0699999999999998</v>
      </c>
      <c r="M4034" s="63">
        <v>9948.42</v>
      </c>
      <c r="N4034" s="62" t="s">
        <v>2561</v>
      </c>
      <c r="O4034" s="14">
        <f t="shared" si="355"/>
        <v>45922.465057870373</v>
      </c>
      <c r="P4034" s="19">
        <f t="shared" si="356"/>
        <v>45922.673391203709</v>
      </c>
      <c r="Q4034" s="20" t="str">
        <f t="shared" si="357"/>
        <v>22/09/2025</v>
      </c>
      <c r="R4034" s="13" t="str">
        <f t="shared" si="358"/>
        <v>16</v>
      </c>
      <c r="S4034" s="13" t="str">
        <f t="shared" si="359"/>
        <v>Mon</v>
      </c>
    </row>
    <row r="4035" spans="1:19" x14ac:dyDescent="0.25">
      <c r="A4035" s="56">
        <v>45922.465057870373</v>
      </c>
      <c r="B4035" s="57">
        <v>445078460</v>
      </c>
      <c r="C4035" s="58" t="s">
        <v>36</v>
      </c>
      <c r="D4035" s="58" t="s">
        <v>38</v>
      </c>
      <c r="E4035" s="58" t="s">
        <v>46</v>
      </c>
      <c r="F4035" s="58" t="s">
        <v>119</v>
      </c>
      <c r="G4035" s="59">
        <v>3718.16</v>
      </c>
      <c r="H4035" s="57">
        <v>444287056</v>
      </c>
      <c r="I4035" s="59">
        <v>0</v>
      </c>
      <c r="J4035" s="59">
        <v>0</v>
      </c>
      <c r="K4035" s="59">
        <v>0</v>
      </c>
      <c r="L4035" s="59">
        <v>2.0499999999999998</v>
      </c>
      <c r="M4035" s="59">
        <v>9950.4699999999993</v>
      </c>
      <c r="N4035" s="58" t="s">
        <v>2561</v>
      </c>
      <c r="O4035" s="14">
        <f t="shared" si="355"/>
        <v>45922.465057870373</v>
      </c>
      <c r="P4035" s="19">
        <f t="shared" si="356"/>
        <v>45922.673391203709</v>
      </c>
      <c r="Q4035" s="20" t="str">
        <f t="shared" si="357"/>
        <v>22/09/2025</v>
      </c>
      <c r="R4035" s="13" t="str">
        <f t="shared" si="358"/>
        <v>16</v>
      </c>
      <c r="S4035" s="13" t="str">
        <f t="shared" si="359"/>
        <v>Mon</v>
      </c>
    </row>
    <row r="4036" spans="1:19" x14ac:dyDescent="0.25">
      <c r="A4036" s="60">
        <v>45922.465138888889</v>
      </c>
      <c r="B4036" s="61">
        <v>445078603</v>
      </c>
      <c r="C4036" s="62" t="s">
        <v>36</v>
      </c>
      <c r="D4036" s="62" t="s">
        <v>37</v>
      </c>
      <c r="E4036" s="62" t="s">
        <v>45</v>
      </c>
      <c r="F4036" s="62" t="s">
        <v>119</v>
      </c>
      <c r="G4036" s="63">
        <v>3718.47</v>
      </c>
      <c r="H4036" s="61">
        <v>444287198</v>
      </c>
      <c r="I4036" s="63">
        <v>0</v>
      </c>
      <c r="J4036" s="63">
        <v>0</v>
      </c>
      <c r="K4036" s="63">
        <v>0</v>
      </c>
      <c r="L4036" s="63">
        <v>0</v>
      </c>
      <c r="M4036" s="63">
        <v>9950.4699999999993</v>
      </c>
      <c r="N4036" s="62" t="s">
        <v>115</v>
      </c>
      <c r="O4036" s="14">
        <f t="shared" si="355"/>
        <v>45922.465138888889</v>
      </c>
      <c r="P4036" s="19">
        <f t="shared" si="356"/>
        <v>45922.673472222225</v>
      </c>
      <c r="Q4036" s="20" t="str">
        <f t="shared" si="357"/>
        <v>22/09/2025</v>
      </c>
      <c r="R4036" s="13" t="str">
        <f t="shared" si="358"/>
        <v>16</v>
      </c>
      <c r="S4036" s="13" t="str">
        <f t="shared" si="359"/>
        <v>Mon</v>
      </c>
    </row>
    <row r="4037" spans="1:19" x14ac:dyDescent="0.25">
      <c r="A4037" s="56">
        <v>45922.465138888889</v>
      </c>
      <c r="B4037" s="57">
        <v>445078606</v>
      </c>
      <c r="C4037" s="58" t="s">
        <v>36</v>
      </c>
      <c r="D4037" s="58" t="s">
        <v>37</v>
      </c>
      <c r="E4037" s="58" t="s">
        <v>45</v>
      </c>
      <c r="F4037" s="58" t="s">
        <v>119</v>
      </c>
      <c r="G4037" s="59">
        <v>3718.39</v>
      </c>
      <c r="H4037" s="57">
        <v>444287201</v>
      </c>
      <c r="I4037" s="59">
        <v>0</v>
      </c>
      <c r="J4037" s="59">
        <v>0</v>
      </c>
      <c r="K4037" s="59">
        <v>0</v>
      </c>
      <c r="L4037" s="59">
        <v>0</v>
      </c>
      <c r="M4037" s="59">
        <v>9950.4699999999993</v>
      </c>
      <c r="N4037" s="58" t="s">
        <v>118</v>
      </c>
      <c r="O4037" s="14">
        <f t="shared" si="355"/>
        <v>45922.465138888889</v>
      </c>
      <c r="P4037" s="19">
        <f t="shared" si="356"/>
        <v>45922.673472222225</v>
      </c>
      <c r="Q4037" s="20" t="str">
        <f t="shared" si="357"/>
        <v>22/09/2025</v>
      </c>
      <c r="R4037" s="13" t="str">
        <f t="shared" si="358"/>
        <v>16</v>
      </c>
      <c r="S4037" s="13" t="str">
        <f t="shared" si="359"/>
        <v>Mon</v>
      </c>
    </row>
    <row r="4038" spans="1:19" x14ac:dyDescent="0.25">
      <c r="A4038" s="60">
        <v>45922.465138888889</v>
      </c>
      <c r="B4038" s="61">
        <v>445078609</v>
      </c>
      <c r="C4038" s="62" t="s">
        <v>36</v>
      </c>
      <c r="D4038" s="62" t="s">
        <v>37</v>
      </c>
      <c r="E4038" s="62" t="s">
        <v>45</v>
      </c>
      <c r="F4038" s="62" t="s">
        <v>119</v>
      </c>
      <c r="G4038" s="63">
        <v>3718.4</v>
      </c>
      <c r="H4038" s="61">
        <v>444287204</v>
      </c>
      <c r="I4038" s="63">
        <v>0</v>
      </c>
      <c r="J4038" s="63">
        <v>0</v>
      </c>
      <c r="K4038" s="63">
        <v>0</v>
      </c>
      <c r="L4038" s="63">
        <v>0</v>
      </c>
      <c r="M4038" s="63">
        <v>9950.4699999999993</v>
      </c>
      <c r="N4038" s="62" t="s">
        <v>1384</v>
      </c>
      <c r="O4038" s="14">
        <f t="shared" si="355"/>
        <v>45922.465138888889</v>
      </c>
      <c r="P4038" s="19">
        <f t="shared" si="356"/>
        <v>45922.673472222225</v>
      </c>
      <c r="Q4038" s="20" t="str">
        <f t="shared" si="357"/>
        <v>22/09/2025</v>
      </c>
      <c r="R4038" s="13" t="str">
        <f t="shared" si="358"/>
        <v>16</v>
      </c>
      <c r="S4038" s="13" t="str">
        <f t="shared" si="359"/>
        <v>Mon</v>
      </c>
    </row>
    <row r="4039" spans="1:19" x14ac:dyDescent="0.25">
      <c r="A4039" s="56">
        <v>45922.465601851851</v>
      </c>
      <c r="B4039" s="57">
        <v>445079454</v>
      </c>
      <c r="C4039" s="58" t="s">
        <v>36</v>
      </c>
      <c r="D4039" s="58" t="s">
        <v>37</v>
      </c>
      <c r="E4039" s="58" t="s">
        <v>45</v>
      </c>
      <c r="F4039" s="58" t="s">
        <v>119</v>
      </c>
      <c r="G4039" s="59">
        <v>3717.76</v>
      </c>
      <c r="H4039" s="57">
        <v>444288048</v>
      </c>
      <c r="I4039" s="59">
        <v>0</v>
      </c>
      <c r="J4039" s="59">
        <v>0</v>
      </c>
      <c r="K4039" s="59">
        <v>0</v>
      </c>
      <c r="L4039" s="59">
        <v>0</v>
      </c>
      <c r="M4039" s="59">
        <v>9950.4699999999993</v>
      </c>
      <c r="N4039" s="58" t="s">
        <v>1944</v>
      </c>
      <c r="O4039" s="14">
        <f t="shared" si="355"/>
        <v>45922.465601851851</v>
      </c>
      <c r="P4039" s="19">
        <f t="shared" si="356"/>
        <v>45922.673935185187</v>
      </c>
      <c r="Q4039" s="20" t="str">
        <f t="shared" si="357"/>
        <v>22/09/2025</v>
      </c>
      <c r="R4039" s="13" t="str">
        <f t="shared" si="358"/>
        <v>16</v>
      </c>
      <c r="S4039" s="13" t="str">
        <f t="shared" si="359"/>
        <v>Mon</v>
      </c>
    </row>
    <row r="4040" spans="1:19" x14ac:dyDescent="0.25">
      <c r="A4040" s="60">
        <v>45922.465601851851</v>
      </c>
      <c r="B4040" s="61">
        <v>445079457</v>
      </c>
      <c r="C4040" s="62" t="s">
        <v>36</v>
      </c>
      <c r="D4040" s="62" t="s">
        <v>37</v>
      </c>
      <c r="E4040" s="62" t="s">
        <v>45</v>
      </c>
      <c r="F4040" s="62" t="s">
        <v>119</v>
      </c>
      <c r="G4040" s="63">
        <v>3717.76</v>
      </c>
      <c r="H4040" s="61">
        <v>444288051</v>
      </c>
      <c r="I4040" s="63">
        <v>0</v>
      </c>
      <c r="J4040" s="63">
        <v>0</v>
      </c>
      <c r="K4040" s="63">
        <v>0</v>
      </c>
      <c r="L4040" s="63">
        <v>0</v>
      </c>
      <c r="M4040" s="63">
        <v>9950.4699999999993</v>
      </c>
      <c r="N4040" s="62" t="s">
        <v>2055</v>
      </c>
      <c r="O4040" s="14">
        <f t="shared" si="355"/>
        <v>45922.465601851851</v>
      </c>
      <c r="P4040" s="19">
        <f t="shared" si="356"/>
        <v>45922.673935185187</v>
      </c>
      <c r="Q4040" s="20" t="str">
        <f t="shared" si="357"/>
        <v>22/09/2025</v>
      </c>
      <c r="R4040" s="13" t="str">
        <f t="shared" si="358"/>
        <v>16</v>
      </c>
      <c r="S4040" s="13" t="str">
        <f t="shared" si="359"/>
        <v>Mon</v>
      </c>
    </row>
    <row r="4041" spans="1:19" x14ac:dyDescent="0.25">
      <c r="A4041" s="56">
        <v>45922.465601851851</v>
      </c>
      <c r="B4041" s="57">
        <v>445079458</v>
      </c>
      <c r="C4041" s="58" t="s">
        <v>36</v>
      </c>
      <c r="D4041" s="58" t="s">
        <v>37</v>
      </c>
      <c r="E4041" s="58" t="s">
        <v>45</v>
      </c>
      <c r="F4041" s="58" t="s">
        <v>119</v>
      </c>
      <c r="G4041" s="59">
        <v>3717.76</v>
      </c>
      <c r="H4041" s="57">
        <v>444288052</v>
      </c>
      <c r="I4041" s="59">
        <v>0</v>
      </c>
      <c r="J4041" s="59">
        <v>0</v>
      </c>
      <c r="K4041" s="59">
        <v>0</v>
      </c>
      <c r="L4041" s="59">
        <v>0</v>
      </c>
      <c r="M4041" s="59">
        <v>9950.4699999999993</v>
      </c>
      <c r="N4041" s="58" t="s">
        <v>113</v>
      </c>
      <c r="O4041" s="14">
        <f t="shared" si="355"/>
        <v>45922.465601851851</v>
      </c>
      <c r="P4041" s="19">
        <f t="shared" si="356"/>
        <v>45922.673935185187</v>
      </c>
      <c r="Q4041" s="20" t="str">
        <f t="shared" si="357"/>
        <v>22/09/2025</v>
      </c>
      <c r="R4041" s="13" t="str">
        <f t="shared" si="358"/>
        <v>16</v>
      </c>
      <c r="S4041" s="13" t="str">
        <f t="shared" si="359"/>
        <v>Mon</v>
      </c>
    </row>
    <row r="4042" spans="1:19" x14ac:dyDescent="0.25">
      <c r="A4042" s="60">
        <v>45922.465601851851</v>
      </c>
      <c r="B4042" s="61">
        <v>445079468</v>
      </c>
      <c r="C4042" s="62" t="s">
        <v>36</v>
      </c>
      <c r="D4042" s="62" t="s">
        <v>37</v>
      </c>
      <c r="E4042" s="62" t="s">
        <v>45</v>
      </c>
      <c r="F4042" s="62" t="s">
        <v>119</v>
      </c>
      <c r="G4042" s="63">
        <v>3717.63</v>
      </c>
      <c r="H4042" s="61">
        <v>444288062</v>
      </c>
      <c r="I4042" s="63">
        <v>0</v>
      </c>
      <c r="J4042" s="63">
        <v>0</v>
      </c>
      <c r="K4042" s="63">
        <v>0</v>
      </c>
      <c r="L4042" s="63">
        <v>0</v>
      </c>
      <c r="M4042" s="63">
        <v>9950.4699999999993</v>
      </c>
      <c r="N4042" s="62" t="s">
        <v>52</v>
      </c>
      <c r="O4042" s="14">
        <f t="shared" si="355"/>
        <v>45922.465601851851</v>
      </c>
      <c r="P4042" s="19">
        <f t="shared" si="356"/>
        <v>45922.673935185187</v>
      </c>
      <c r="Q4042" s="20" t="str">
        <f t="shared" si="357"/>
        <v>22/09/2025</v>
      </c>
      <c r="R4042" s="13" t="str">
        <f t="shared" si="358"/>
        <v>16</v>
      </c>
      <c r="S4042" s="13" t="str">
        <f t="shared" si="359"/>
        <v>Mon</v>
      </c>
    </row>
    <row r="4043" spans="1:19" x14ac:dyDescent="0.25">
      <c r="A4043" s="56">
        <v>45922.465613425928</v>
      </c>
      <c r="B4043" s="57">
        <v>445079469</v>
      </c>
      <c r="C4043" s="58" t="s">
        <v>36</v>
      </c>
      <c r="D4043" s="58" t="s">
        <v>37</v>
      </c>
      <c r="E4043" s="58" t="s">
        <v>45</v>
      </c>
      <c r="F4043" s="58" t="s">
        <v>119</v>
      </c>
      <c r="G4043" s="59">
        <v>3717.63</v>
      </c>
      <c r="H4043" s="57">
        <v>444288063</v>
      </c>
      <c r="I4043" s="59">
        <v>0</v>
      </c>
      <c r="J4043" s="59">
        <v>0</v>
      </c>
      <c r="K4043" s="59">
        <v>0</v>
      </c>
      <c r="L4043" s="59">
        <v>0</v>
      </c>
      <c r="M4043" s="59">
        <v>9950.4699999999993</v>
      </c>
      <c r="N4043" s="58" t="s">
        <v>108</v>
      </c>
      <c r="O4043" s="14">
        <f t="shared" si="355"/>
        <v>45922.465613425928</v>
      </c>
      <c r="P4043" s="19">
        <f t="shared" si="356"/>
        <v>45922.673946759263</v>
      </c>
      <c r="Q4043" s="20" t="str">
        <f t="shared" si="357"/>
        <v>22/09/2025</v>
      </c>
      <c r="R4043" s="13" t="str">
        <f t="shared" si="358"/>
        <v>16</v>
      </c>
      <c r="S4043" s="13" t="str">
        <f t="shared" si="359"/>
        <v>Mon</v>
      </c>
    </row>
    <row r="4044" spans="1:19" x14ac:dyDescent="0.25">
      <c r="A4044" s="60">
        <v>45922.465613425928</v>
      </c>
      <c r="B4044" s="61">
        <v>445079472</v>
      </c>
      <c r="C4044" s="62" t="s">
        <v>36</v>
      </c>
      <c r="D4044" s="62" t="s">
        <v>37</v>
      </c>
      <c r="E4044" s="62" t="s">
        <v>45</v>
      </c>
      <c r="F4044" s="62" t="s">
        <v>119</v>
      </c>
      <c r="G4044" s="63">
        <v>3717.64</v>
      </c>
      <c r="H4044" s="61">
        <v>444288066</v>
      </c>
      <c r="I4044" s="63">
        <v>0</v>
      </c>
      <c r="J4044" s="63">
        <v>0</v>
      </c>
      <c r="K4044" s="63">
        <v>0</v>
      </c>
      <c r="L4044" s="63">
        <v>0</v>
      </c>
      <c r="M4044" s="63">
        <v>9950.4699999999993</v>
      </c>
      <c r="N4044" s="62" t="s">
        <v>2056</v>
      </c>
      <c r="O4044" s="14">
        <f t="shared" si="355"/>
        <v>45922.465613425928</v>
      </c>
      <c r="P4044" s="19">
        <f t="shared" si="356"/>
        <v>45922.673946759263</v>
      </c>
      <c r="Q4044" s="20" t="str">
        <f t="shared" si="357"/>
        <v>22/09/2025</v>
      </c>
      <c r="R4044" s="13" t="str">
        <f t="shared" si="358"/>
        <v>16</v>
      </c>
      <c r="S4044" s="13" t="str">
        <f t="shared" si="359"/>
        <v>Mon</v>
      </c>
    </row>
    <row r="4045" spans="1:19" x14ac:dyDescent="0.25">
      <c r="A4045" s="56">
        <v>45922.465613425928</v>
      </c>
      <c r="B4045" s="57">
        <v>445079475</v>
      </c>
      <c r="C4045" s="58" t="s">
        <v>36</v>
      </c>
      <c r="D4045" s="58" t="s">
        <v>37</v>
      </c>
      <c r="E4045" s="58" t="s">
        <v>45</v>
      </c>
      <c r="F4045" s="58" t="s">
        <v>119</v>
      </c>
      <c r="G4045" s="59">
        <v>3717.64</v>
      </c>
      <c r="H4045" s="57">
        <v>444288069</v>
      </c>
      <c r="I4045" s="59">
        <v>0</v>
      </c>
      <c r="J4045" s="59">
        <v>0</v>
      </c>
      <c r="K4045" s="59">
        <v>0</v>
      </c>
      <c r="L4045" s="59">
        <v>0</v>
      </c>
      <c r="M4045" s="59">
        <v>9950.4699999999993</v>
      </c>
      <c r="N4045" s="58" t="s">
        <v>77</v>
      </c>
      <c r="O4045" s="14">
        <f t="shared" si="355"/>
        <v>45922.465613425928</v>
      </c>
      <c r="P4045" s="19">
        <f t="shared" si="356"/>
        <v>45922.673946759263</v>
      </c>
      <c r="Q4045" s="20" t="str">
        <f t="shared" si="357"/>
        <v>22/09/2025</v>
      </c>
      <c r="R4045" s="13" t="str">
        <f t="shared" si="358"/>
        <v>16</v>
      </c>
      <c r="S4045" s="13" t="str">
        <f t="shared" si="359"/>
        <v>Mon</v>
      </c>
    </row>
    <row r="4046" spans="1:19" x14ac:dyDescent="0.25">
      <c r="A4046" s="60">
        <v>45922.465613425928</v>
      </c>
      <c r="B4046" s="61">
        <v>445079477</v>
      </c>
      <c r="C4046" s="62" t="s">
        <v>36</v>
      </c>
      <c r="D4046" s="62" t="s">
        <v>37</v>
      </c>
      <c r="E4046" s="62" t="s">
        <v>45</v>
      </c>
      <c r="F4046" s="62" t="s">
        <v>119</v>
      </c>
      <c r="G4046" s="63">
        <v>3717.64</v>
      </c>
      <c r="H4046" s="61">
        <v>444288071</v>
      </c>
      <c r="I4046" s="63">
        <v>0</v>
      </c>
      <c r="J4046" s="63">
        <v>0</v>
      </c>
      <c r="K4046" s="63">
        <v>0</v>
      </c>
      <c r="L4046" s="63">
        <v>0</v>
      </c>
      <c r="M4046" s="63">
        <v>9950.4699999999993</v>
      </c>
      <c r="N4046" s="62" t="s">
        <v>1971</v>
      </c>
      <c r="O4046" s="14">
        <f t="shared" si="355"/>
        <v>45922.465613425928</v>
      </c>
      <c r="P4046" s="19">
        <f t="shared" si="356"/>
        <v>45922.673946759263</v>
      </c>
      <c r="Q4046" s="20" t="str">
        <f t="shared" si="357"/>
        <v>22/09/2025</v>
      </c>
      <c r="R4046" s="13" t="str">
        <f t="shared" si="358"/>
        <v>16</v>
      </c>
      <c r="S4046" s="13" t="str">
        <f t="shared" si="359"/>
        <v>Mon</v>
      </c>
    </row>
    <row r="4047" spans="1:19" x14ac:dyDescent="0.25">
      <c r="A4047" s="56">
        <v>45922.465624999997</v>
      </c>
      <c r="B4047" s="57">
        <v>445079486</v>
      </c>
      <c r="C4047" s="58" t="s">
        <v>36</v>
      </c>
      <c r="D4047" s="58" t="s">
        <v>37</v>
      </c>
      <c r="E4047" s="58" t="s">
        <v>45</v>
      </c>
      <c r="F4047" s="58" t="s">
        <v>119</v>
      </c>
      <c r="G4047" s="59">
        <v>3717.38</v>
      </c>
      <c r="H4047" s="57">
        <v>444288080</v>
      </c>
      <c r="I4047" s="59">
        <v>0</v>
      </c>
      <c r="J4047" s="59">
        <v>0</v>
      </c>
      <c r="K4047" s="59">
        <v>0</v>
      </c>
      <c r="L4047" s="59">
        <v>0</v>
      </c>
      <c r="M4047" s="59">
        <v>9950.4699999999993</v>
      </c>
      <c r="N4047" s="58" t="s">
        <v>107</v>
      </c>
      <c r="O4047" s="14">
        <f t="shared" si="355"/>
        <v>45922.465624999997</v>
      </c>
      <c r="P4047" s="19">
        <f t="shared" si="356"/>
        <v>45922.673958333333</v>
      </c>
      <c r="Q4047" s="20" t="str">
        <f t="shared" si="357"/>
        <v>22/09/2025</v>
      </c>
      <c r="R4047" s="13" t="str">
        <f t="shared" si="358"/>
        <v>16</v>
      </c>
      <c r="S4047" s="13" t="str">
        <f t="shared" si="359"/>
        <v>Mon</v>
      </c>
    </row>
    <row r="4048" spans="1:19" x14ac:dyDescent="0.25">
      <c r="A4048" s="60">
        <v>45922.465624999997</v>
      </c>
      <c r="B4048" s="61">
        <v>445079488</v>
      </c>
      <c r="C4048" s="62" t="s">
        <v>36</v>
      </c>
      <c r="D4048" s="62" t="s">
        <v>37</v>
      </c>
      <c r="E4048" s="62" t="s">
        <v>45</v>
      </c>
      <c r="F4048" s="62" t="s">
        <v>119</v>
      </c>
      <c r="G4048" s="63">
        <v>3717.4</v>
      </c>
      <c r="H4048" s="61">
        <v>444288082</v>
      </c>
      <c r="I4048" s="63">
        <v>0</v>
      </c>
      <c r="J4048" s="63">
        <v>0</v>
      </c>
      <c r="K4048" s="63">
        <v>0</v>
      </c>
      <c r="L4048" s="63">
        <v>0</v>
      </c>
      <c r="M4048" s="63">
        <v>9950.4699999999993</v>
      </c>
      <c r="N4048" s="62" t="s">
        <v>48</v>
      </c>
      <c r="O4048" s="14">
        <f t="shared" si="355"/>
        <v>45922.465624999997</v>
      </c>
      <c r="P4048" s="19">
        <f t="shared" si="356"/>
        <v>45922.673958333333</v>
      </c>
      <c r="Q4048" s="20" t="str">
        <f t="shared" si="357"/>
        <v>22/09/2025</v>
      </c>
      <c r="R4048" s="13" t="str">
        <f t="shared" si="358"/>
        <v>16</v>
      </c>
      <c r="S4048" s="13" t="str">
        <f t="shared" si="359"/>
        <v>Mon</v>
      </c>
    </row>
    <row r="4049" spans="1:19" x14ac:dyDescent="0.25">
      <c r="A4049" s="56">
        <v>45922.465624999997</v>
      </c>
      <c r="B4049" s="57">
        <v>445079495</v>
      </c>
      <c r="C4049" s="58" t="s">
        <v>36</v>
      </c>
      <c r="D4049" s="58" t="s">
        <v>37</v>
      </c>
      <c r="E4049" s="58" t="s">
        <v>45</v>
      </c>
      <c r="F4049" s="58" t="s">
        <v>119</v>
      </c>
      <c r="G4049" s="59">
        <v>3717.4</v>
      </c>
      <c r="H4049" s="57">
        <v>444288089</v>
      </c>
      <c r="I4049" s="59">
        <v>0</v>
      </c>
      <c r="J4049" s="59">
        <v>0</v>
      </c>
      <c r="K4049" s="59">
        <v>0</v>
      </c>
      <c r="L4049" s="59">
        <v>0</v>
      </c>
      <c r="M4049" s="59">
        <v>9950.4699999999993</v>
      </c>
      <c r="N4049" s="58" t="s">
        <v>47</v>
      </c>
      <c r="O4049" s="14">
        <f t="shared" si="355"/>
        <v>45922.465624999997</v>
      </c>
      <c r="P4049" s="19">
        <f t="shared" si="356"/>
        <v>45922.673958333333</v>
      </c>
      <c r="Q4049" s="20" t="str">
        <f t="shared" si="357"/>
        <v>22/09/2025</v>
      </c>
      <c r="R4049" s="13" t="str">
        <f t="shared" si="358"/>
        <v>16</v>
      </c>
      <c r="S4049" s="13" t="str">
        <f t="shared" si="359"/>
        <v>Mon</v>
      </c>
    </row>
    <row r="4050" spans="1:19" x14ac:dyDescent="0.25">
      <c r="A4050" s="60">
        <v>45922.467650462961</v>
      </c>
      <c r="B4050" s="61">
        <v>445080426</v>
      </c>
      <c r="C4050" s="62" t="s">
        <v>36</v>
      </c>
      <c r="D4050" s="62" t="s">
        <v>38</v>
      </c>
      <c r="E4050" s="62" t="s">
        <v>46</v>
      </c>
      <c r="F4050" s="62" t="s">
        <v>119</v>
      </c>
      <c r="G4050" s="63">
        <v>3717.45</v>
      </c>
      <c r="H4050" s="61">
        <v>444289002</v>
      </c>
      <c r="I4050" s="63">
        <v>0</v>
      </c>
      <c r="J4050" s="63">
        <v>0</v>
      </c>
      <c r="K4050" s="63">
        <v>0</v>
      </c>
      <c r="L4050" s="63">
        <v>7.0000000000000007E-2</v>
      </c>
      <c r="M4050" s="63">
        <v>9950.5400000000009</v>
      </c>
      <c r="N4050" s="62" t="s">
        <v>2562</v>
      </c>
      <c r="O4050" s="14">
        <f t="shared" si="355"/>
        <v>45922.467650462961</v>
      </c>
      <c r="P4050" s="19">
        <f t="shared" si="356"/>
        <v>45922.675983796296</v>
      </c>
      <c r="Q4050" s="20" t="str">
        <f t="shared" si="357"/>
        <v>22/09/2025</v>
      </c>
      <c r="R4050" s="13" t="str">
        <f t="shared" si="358"/>
        <v>16</v>
      </c>
      <c r="S4050" s="13" t="str">
        <f t="shared" si="359"/>
        <v>Mon</v>
      </c>
    </row>
    <row r="4051" spans="1:19" x14ac:dyDescent="0.25">
      <c r="A4051" s="56">
        <v>45922.467650462961</v>
      </c>
      <c r="B4051" s="57">
        <v>445080427</v>
      </c>
      <c r="C4051" s="58" t="s">
        <v>36</v>
      </c>
      <c r="D4051" s="58" t="s">
        <v>38</v>
      </c>
      <c r="E4051" s="58" t="s">
        <v>46</v>
      </c>
      <c r="F4051" s="58" t="s">
        <v>119</v>
      </c>
      <c r="G4051" s="59">
        <v>3717.45</v>
      </c>
      <c r="H4051" s="57">
        <v>444289003</v>
      </c>
      <c r="I4051" s="59">
        <v>0</v>
      </c>
      <c r="J4051" s="59">
        <v>0</v>
      </c>
      <c r="K4051" s="59">
        <v>0</v>
      </c>
      <c r="L4051" s="59">
        <v>0.05</v>
      </c>
      <c r="M4051" s="59">
        <v>9950.59</v>
      </c>
      <c r="N4051" s="58" t="s">
        <v>2562</v>
      </c>
      <c r="O4051" s="14">
        <f t="shared" si="355"/>
        <v>45922.467650462961</v>
      </c>
      <c r="P4051" s="19">
        <f t="shared" si="356"/>
        <v>45922.675983796296</v>
      </c>
      <c r="Q4051" s="20" t="str">
        <f t="shared" si="357"/>
        <v>22/09/2025</v>
      </c>
      <c r="R4051" s="13" t="str">
        <f t="shared" si="358"/>
        <v>16</v>
      </c>
      <c r="S4051" s="13" t="str">
        <f t="shared" si="359"/>
        <v>Mon</v>
      </c>
    </row>
    <row r="4052" spans="1:19" x14ac:dyDescent="0.25">
      <c r="A4052" s="60">
        <v>45922.467650462961</v>
      </c>
      <c r="B4052" s="61">
        <v>445080428</v>
      </c>
      <c r="C4052" s="62" t="s">
        <v>36</v>
      </c>
      <c r="D4052" s="62" t="s">
        <v>38</v>
      </c>
      <c r="E4052" s="62" t="s">
        <v>46</v>
      </c>
      <c r="F4052" s="62" t="s">
        <v>119</v>
      </c>
      <c r="G4052" s="63">
        <v>3717.45</v>
      </c>
      <c r="H4052" s="61">
        <v>444289004</v>
      </c>
      <c r="I4052" s="63">
        <v>0</v>
      </c>
      <c r="J4052" s="63">
        <v>0</v>
      </c>
      <c r="K4052" s="63">
        <v>0</v>
      </c>
      <c r="L4052" s="63">
        <v>0.05</v>
      </c>
      <c r="M4052" s="63">
        <v>9950.64</v>
      </c>
      <c r="N4052" s="62" t="s">
        <v>2562</v>
      </c>
      <c r="O4052" s="14">
        <f t="shared" si="355"/>
        <v>45922.467650462961</v>
      </c>
      <c r="P4052" s="19">
        <f t="shared" si="356"/>
        <v>45922.675983796296</v>
      </c>
      <c r="Q4052" s="20" t="str">
        <f t="shared" si="357"/>
        <v>22/09/2025</v>
      </c>
      <c r="R4052" s="13" t="str">
        <f t="shared" si="358"/>
        <v>16</v>
      </c>
      <c r="S4052" s="13" t="str">
        <f t="shared" si="359"/>
        <v>Mon</v>
      </c>
    </row>
    <row r="4053" spans="1:19" x14ac:dyDescent="0.25">
      <c r="A4053" s="56">
        <v>45922.467800925922</v>
      </c>
      <c r="B4053" s="57">
        <v>445080557</v>
      </c>
      <c r="C4053" s="58" t="s">
        <v>36</v>
      </c>
      <c r="D4053" s="58" t="s">
        <v>37</v>
      </c>
      <c r="E4053" s="58" t="s">
        <v>45</v>
      </c>
      <c r="F4053" s="58" t="s">
        <v>119</v>
      </c>
      <c r="G4053" s="59">
        <v>3717.89</v>
      </c>
      <c r="H4053" s="57">
        <v>444289132</v>
      </c>
      <c r="I4053" s="59">
        <v>0</v>
      </c>
      <c r="J4053" s="59">
        <v>0</v>
      </c>
      <c r="K4053" s="59">
        <v>0</v>
      </c>
      <c r="L4053" s="59">
        <v>0</v>
      </c>
      <c r="M4053" s="59">
        <v>9950.64</v>
      </c>
      <c r="N4053" s="58" t="s">
        <v>48</v>
      </c>
      <c r="O4053" s="14">
        <f t="shared" si="355"/>
        <v>45922.467800925922</v>
      </c>
      <c r="P4053" s="19">
        <f t="shared" si="356"/>
        <v>45922.676134259258</v>
      </c>
      <c r="Q4053" s="20" t="str">
        <f t="shared" si="357"/>
        <v>22/09/2025</v>
      </c>
      <c r="R4053" s="13" t="str">
        <f t="shared" si="358"/>
        <v>16</v>
      </c>
      <c r="S4053" s="13" t="str">
        <f t="shared" si="359"/>
        <v>Mon</v>
      </c>
    </row>
    <row r="4054" spans="1:19" x14ac:dyDescent="0.25">
      <c r="A4054" s="60">
        <v>45922.467800925922</v>
      </c>
      <c r="B4054" s="61">
        <v>445080560</v>
      </c>
      <c r="C4054" s="62" t="s">
        <v>36</v>
      </c>
      <c r="D4054" s="62" t="s">
        <v>37</v>
      </c>
      <c r="E4054" s="62" t="s">
        <v>45</v>
      </c>
      <c r="F4054" s="62" t="s">
        <v>119</v>
      </c>
      <c r="G4054" s="63">
        <v>3717.86</v>
      </c>
      <c r="H4054" s="61">
        <v>444289135</v>
      </c>
      <c r="I4054" s="63">
        <v>0</v>
      </c>
      <c r="J4054" s="63">
        <v>0</v>
      </c>
      <c r="K4054" s="63">
        <v>0</v>
      </c>
      <c r="L4054" s="63">
        <v>0</v>
      </c>
      <c r="M4054" s="63">
        <v>9950.64</v>
      </c>
      <c r="N4054" s="62" t="s">
        <v>107</v>
      </c>
      <c r="O4054" s="14">
        <f t="shared" si="355"/>
        <v>45922.467800925922</v>
      </c>
      <c r="P4054" s="19">
        <f t="shared" si="356"/>
        <v>45922.676134259258</v>
      </c>
      <c r="Q4054" s="20" t="str">
        <f t="shared" si="357"/>
        <v>22/09/2025</v>
      </c>
      <c r="R4054" s="13" t="str">
        <f t="shared" si="358"/>
        <v>16</v>
      </c>
      <c r="S4054" s="13" t="str">
        <f t="shared" si="359"/>
        <v>Mon</v>
      </c>
    </row>
    <row r="4055" spans="1:19" x14ac:dyDescent="0.25">
      <c r="A4055" s="56">
        <v>45922.467800925922</v>
      </c>
      <c r="B4055" s="57">
        <v>445080562</v>
      </c>
      <c r="C4055" s="58" t="s">
        <v>36</v>
      </c>
      <c r="D4055" s="58" t="s">
        <v>37</v>
      </c>
      <c r="E4055" s="58" t="s">
        <v>45</v>
      </c>
      <c r="F4055" s="58" t="s">
        <v>119</v>
      </c>
      <c r="G4055" s="59">
        <v>3717.88</v>
      </c>
      <c r="H4055" s="57">
        <v>444289137</v>
      </c>
      <c r="I4055" s="59">
        <v>0</v>
      </c>
      <c r="J4055" s="59">
        <v>0</v>
      </c>
      <c r="K4055" s="59">
        <v>0</v>
      </c>
      <c r="L4055" s="59">
        <v>0</v>
      </c>
      <c r="M4055" s="59">
        <v>9950.64</v>
      </c>
      <c r="N4055" s="58" t="s">
        <v>47</v>
      </c>
      <c r="O4055" s="14">
        <f t="shared" si="355"/>
        <v>45922.467800925922</v>
      </c>
      <c r="P4055" s="19">
        <f t="shared" si="356"/>
        <v>45922.676134259258</v>
      </c>
      <c r="Q4055" s="20" t="str">
        <f t="shared" si="357"/>
        <v>22/09/2025</v>
      </c>
      <c r="R4055" s="13" t="str">
        <f t="shared" si="358"/>
        <v>16</v>
      </c>
      <c r="S4055" s="13" t="str">
        <f t="shared" si="359"/>
        <v>Mon</v>
      </c>
    </row>
    <row r="4056" spans="1:19" x14ac:dyDescent="0.25">
      <c r="A4056" s="60">
        <v>45922.468263888892</v>
      </c>
      <c r="B4056" s="61">
        <v>445080746</v>
      </c>
      <c r="C4056" s="62" t="s">
        <v>36</v>
      </c>
      <c r="D4056" s="62" t="s">
        <v>37</v>
      </c>
      <c r="E4056" s="62" t="s">
        <v>45</v>
      </c>
      <c r="F4056" s="62" t="s">
        <v>119</v>
      </c>
      <c r="G4056" s="63">
        <v>3717.53</v>
      </c>
      <c r="H4056" s="61">
        <v>444289313</v>
      </c>
      <c r="I4056" s="63">
        <v>0</v>
      </c>
      <c r="J4056" s="63">
        <v>0</v>
      </c>
      <c r="K4056" s="63">
        <v>0</v>
      </c>
      <c r="L4056" s="63">
        <v>0</v>
      </c>
      <c r="M4056" s="63">
        <v>9950.64</v>
      </c>
      <c r="N4056" s="62" t="s">
        <v>106</v>
      </c>
      <c r="O4056" s="14">
        <f t="shared" si="355"/>
        <v>45922.468263888892</v>
      </c>
      <c r="P4056" s="19">
        <f t="shared" si="356"/>
        <v>45922.676597222227</v>
      </c>
      <c r="Q4056" s="20" t="str">
        <f t="shared" si="357"/>
        <v>22/09/2025</v>
      </c>
      <c r="R4056" s="13" t="str">
        <f t="shared" si="358"/>
        <v>16</v>
      </c>
      <c r="S4056" s="13" t="str">
        <f t="shared" si="359"/>
        <v>Mon</v>
      </c>
    </row>
    <row r="4057" spans="1:19" x14ac:dyDescent="0.25">
      <c r="A4057" s="56">
        <v>45922.472013888888</v>
      </c>
      <c r="B4057" s="57">
        <v>445082933</v>
      </c>
      <c r="C4057" s="58" t="s">
        <v>36</v>
      </c>
      <c r="D4057" s="58" t="s">
        <v>38</v>
      </c>
      <c r="E4057" s="58" t="s">
        <v>46</v>
      </c>
      <c r="F4057" s="58" t="s">
        <v>119</v>
      </c>
      <c r="G4057" s="59">
        <v>3717.79</v>
      </c>
      <c r="H4057" s="57">
        <v>444291462</v>
      </c>
      <c r="I4057" s="59">
        <v>0</v>
      </c>
      <c r="J4057" s="59">
        <v>0</v>
      </c>
      <c r="K4057" s="59">
        <v>0</v>
      </c>
      <c r="L4057" s="59">
        <v>0.16</v>
      </c>
      <c r="M4057" s="59">
        <v>9950.7999999999993</v>
      </c>
      <c r="N4057" s="58" t="s">
        <v>2563</v>
      </c>
      <c r="O4057" s="14">
        <f t="shared" si="355"/>
        <v>45922.472013888888</v>
      </c>
      <c r="P4057" s="19">
        <f t="shared" si="356"/>
        <v>45922.680347222224</v>
      </c>
      <c r="Q4057" s="20" t="str">
        <f t="shared" si="357"/>
        <v>22/09/2025</v>
      </c>
      <c r="R4057" s="13" t="str">
        <f t="shared" si="358"/>
        <v>16</v>
      </c>
      <c r="S4057" s="13" t="str">
        <f t="shared" si="359"/>
        <v>Mon</v>
      </c>
    </row>
    <row r="4058" spans="1:19" x14ac:dyDescent="0.25">
      <c r="A4058" s="60">
        <v>45922.472013888888</v>
      </c>
      <c r="B4058" s="61">
        <v>445082934</v>
      </c>
      <c r="C4058" s="62" t="s">
        <v>36</v>
      </c>
      <c r="D4058" s="62" t="s">
        <v>38</v>
      </c>
      <c r="E4058" s="62" t="s">
        <v>46</v>
      </c>
      <c r="F4058" s="62" t="s">
        <v>119</v>
      </c>
      <c r="G4058" s="63">
        <v>3717.79</v>
      </c>
      <c r="H4058" s="61">
        <v>444291463</v>
      </c>
      <c r="I4058" s="63">
        <v>0</v>
      </c>
      <c r="J4058" s="63">
        <v>0</v>
      </c>
      <c r="K4058" s="63">
        <v>0</v>
      </c>
      <c r="L4058" s="63">
        <v>0.16</v>
      </c>
      <c r="M4058" s="63">
        <v>9950.9599999999991</v>
      </c>
      <c r="N4058" s="62" t="s">
        <v>2563</v>
      </c>
      <c r="O4058" s="14">
        <f t="shared" si="355"/>
        <v>45922.472013888888</v>
      </c>
      <c r="P4058" s="19">
        <f t="shared" si="356"/>
        <v>45922.680347222224</v>
      </c>
      <c r="Q4058" s="20" t="str">
        <f t="shared" si="357"/>
        <v>22/09/2025</v>
      </c>
      <c r="R4058" s="13" t="str">
        <f t="shared" si="358"/>
        <v>16</v>
      </c>
      <c r="S4058" s="13" t="str">
        <f t="shared" si="359"/>
        <v>Mon</v>
      </c>
    </row>
    <row r="4059" spans="1:19" x14ac:dyDescent="0.25">
      <c r="A4059" s="56">
        <v>45922.472013888888</v>
      </c>
      <c r="B4059" s="57">
        <v>445082935</v>
      </c>
      <c r="C4059" s="58" t="s">
        <v>36</v>
      </c>
      <c r="D4059" s="58" t="s">
        <v>38</v>
      </c>
      <c r="E4059" s="58" t="s">
        <v>46</v>
      </c>
      <c r="F4059" s="58" t="s">
        <v>119</v>
      </c>
      <c r="G4059" s="59">
        <v>3717.79</v>
      </c>
      <c r="H4059" s="57">
        <v>444291464</v>
      </c>
      <c r="I4059" s="59">
        <v>0</v>
      </c>
      <c r="J4059" s="59">
        <v>0</v>
      </c>
      <c r="K4059" s="59">
        <v>0</v>
      </c>
      <c r="L4059" s="59">
        <v>0.15</v>
      </c>
      <c r="M4059" s="59">
        <v>9951.11</v>
      </c>
      <c r="N4059" s="58" t="s">
        <v>2563</v>
      </c>
      <c r="O4059" s="14">
        <f t="shared" si="355"/>
        <v>45922.472013888888</v>
      </c>
      <c r="P4059" s="19">
        <f t="shared" si="356"/>
        <v>45922.680347222224</v>
      </c>
      <c r="Q4059" s="20" t="str">
        <f t="shared" si="357"/>
        <v>22/09/2025</v>
      </c>
      <c r="R4059" s="13" t="str">
        <f t="shared" si="358"/>
        <v>16</v>
      </c>
      <c r="S4059" s="13" t="str">
        <f t="shared" si="359"/>
        <v>Mon</v>
      </c>
    </row>
    <row r="4060" spans="1:19" x14ac:dyDescent="0.25">
      <c r="A4060" s="60">
        <v>45922.472013888888</v>
      </c>
      <c r="B4060" s="61">
        <v>445082936</v>
      </c>
      <c r="C4060" s="62" t="s">
        <v>36</v>
      </c>
      <c r="D4060" s="62" t="s">
        <v>38</v>
      </c>
      <c r="E4060" s="62" t="s">
        <v>46</v>
      </c>
      <c r="F4060" s="62" t="s">
        <v>119</v>
      </c>
      <c r="G4060" s="63">
        <v>3717.79</v>
      </c>
      <c r="H4060" s="61">
        <v>444291465</v>
      </c>
      <c r="I4060" s="63">
        <v>0</v>
      </c>
      <c r="J4060" s="63">
        <v>0</v>
      </c>
      <c r="K4060" s="63">
        <v>0</v>
      </c>
      <c r="L4060" s="63">
        <v>0.15</v>
      </c>
      <c r="M4060" s="63">
        <v>9951.26</v>
      </c>
      <c r="N4060" s="62" t="s">
        <v>2563</v>
      </c>
      <c r="O4060" s="14">
        <f t="shared" si="355"/>
        <v>45922.472013888888</v>
      </c>
      <c r="P4060" s="19">
        <f t="shared" si="356"/>
        <v>45922.680347222224</v>
      </c>
      <c r="Q4060" s="20" t="str">
        <f t="shared" si="357"/>
        <v>22/09/2025</v>
      </c>
      <c r="R4060" s="13" t="str">
        <f t="shared" si="358"/>
        <v>16</v>
      </c>
      <c r="S4060" s="13" t="str">
        <f t="shared" si="359"/>
        <v>Mon</v>
      </c>
    </row>
    <row r="4061" spans="1:19" x14ac:dyDescent="0.25">
      <c r="A4061" s="56">
        <v>45922.472013888888</v>
      </c>
      <c r="B4061" s="57">
        <v>445082973</v>
      </c>
      <c r="C4061" s="58" t="s">
        <v>36</v>
      </c>
      <c r="D4061" s="58" t="s">
        <v>38</v>
      </c>
      <c r="E4061" s="58" t="s">
        <v>46</v>
      </c>
      <c r="F4061" s="58" t="s">
        <v>119</v>
      </c>
      <c r="G4061" s="59">
        <v>3717.39</v>
      </c>
      <c r="H4061" s="57">
        <v>444291524</v>
      </c>
      <c r="I4061" s="59">
        <v>0</v>
      </c>
      <c r="J4061" s="59">
        <v>0</v>
      </c>
      <c r="K4061" s="59">
        <v>0</v>
      </c>
      <c r="L4061" s="59">
        <v>3.46</v>
      </c>
      <c r="M4061" s="59">
        <v>9954.7199999999993</v>
      </c>
      <c r="N4061" s="58" t="s">
        <v>2564</v>
      </c>
      <c r="O4061" s="14">
        <f t="shared" si="355"/>
        <v>45922.472013888888</v>
      </c>
      <c r="P4061" s="19">
        <f t="shared" si="356"/>
        <v>45922.680347222224</v>
      </c>
      <c r="Q4061" s="20" t="str">
        <f t="shared" si="357"/>
        <v>22/09/2025</v>
      </c>
      <c r="R4061" s="13" t="str">
        <f t="shared" si="358"/>
        <v>16</v>
      </c>
      <c r="S4061" s="13" t="str">
        <f t="shared" si="359"/>
        <v>Mon</v>
      </c>
    </row>
    <row r="4062" spans="1:19" x14ac:dyDescent="0.25">
      <c r="A4062" s="60">
        <v>45922.472013888888</v>
      </c>
      <c r="B4062" s="61">
        <v>445082974</v>
      </c>
      <c r="C4062" s="62" t="s">
        <v>36</v>
      </c>
      <c r="D4062" s="62" t="s">
        <v>38</v>
      </c>
      <c r="E4062" s="62" t="s">
        <v>46</v>
      </c>
      <c r="F4062" s="62" t="s">
        <v>119</v>
      </c>
      <c r="G4062" s="63">
        <v>3717.39</v>
      </c>
      <c r="H4062" s="61">
        <v>444291525</v>
      </c>
      <c r="I4062" s="63">
        <v>0</v>
      </c>
      <c r="J4062" s="63">
        <v>0</v>
      </c>
      <c r="K4062" s="63">
        <v>0</v>
      </c>
      <c r="L4062" s="63">
        <v>3.46</v>
      </c>
      <c r="M4062" s="63">
        <v>9958.18</v>
      </c>
      <c r="N4062" s="62" t="s">
        <v>2565</v>
      </c>
      <c r="O4062" s="14">
        <f t="shared" si="355"/>
        <v>45922.472013888888</v>
      </c>
      <c r="P4062" s="19">
        <f t="shared" si="356"/>
        <v>45922.680347222224</v>
      </c>
      <c r="Q4062" s="20" t="str">
        <f t="shared" si="357"/>
        <v>22/09/2025</v>
      </c>
      <c r="R4062" s="13" t="str">
        <f t="shared" si="358"/>
        <v>16</v>
      </c>
      <c r="S4062" s="13" t="str">
        <f t="shared" si="359"/>
        <v>Mon</v>
      </c>
    </row>
    <row r="4063" spans="1:19" x14ac:dyDescent="0.25">
      <c r="A4063" s="56">
        <v>45922.472199074073</v>
      </c>
      <c r="B4063" s="57">
        <v>445083236</v>
      </c>
      <c r="C4063" s="58" t="s">
        <v>36</v>
      </c>
      <c r="D4063" s="58" t="s">
        <v>37</v>
      </c>
      <c r="E4063" s="58" t="s">
        <v>45</v>
      </c>
      <c r="F4063" s="58" t="s">
        <v>119</v>
      </c>
      <c r="G4063" s="59">
        <v>3716.59</v>
      </c>
      <c r="H4063" s="57">
        <v>444291767</v>
      </c>
      <c r="I4063" s="59">
        <v>0</v>
      </c>
      <c r="J4063" s="59">
        <v>0</v>
      </c>
      <c r="K4063" s="59">
        <v>0</v>
      </c>
      <c r="L4063" s="59">
        <v>0</v>
      </c>
      <c r="M4063" s="59">
        <v>9958.18</v>
      </c>
      <c r="N4063" s="58" t="s">
        <v>2546</v>
      </c>
      <c r="O4063" s="14">
        <f t="shared" si="355"/>
        <v>45922.472199074073</v>
      </c>
      <c r="P4063" s="19">
        <f t="shared" si="356"/>
        <v>45922.680532407408</v>
      </c>
      <c r="Q4063" s="20" t="str">
        <f t="shared" si="357"/>
        <v>22/09/2025</v>
      </c>
      <c r="R4063" s="13" t="str">
        <f t="shared" si="358"/>
        <v>16</v>
      </c>
      <c r="S4063" s="13" t="str">
        <f t="shared" si="359"/>
        <v>Mon</v>
      </c>
    </row>
    <row r="4064" spans="1:19" x14ac:dyDescent="0.25">
      <c r="A4064" s="60">
        <v>45922.472210648149</v>
      </c>
      <c r="B4064" s="61">
        <v>445083243</v>
      </c>
      <c r="C4064" s="62" t="s">
        <v>36</v>
      </c>
      <c r="D4064" s="62" t="s">
        <v>37</v>
      </c>
      <c r="E4064" s="62" t="s">
        <v>45</v>
      </c>
      <c r="F4064" s="62" t="s">
        <v>119</v>
      </c>
      <c r="G4064" s="63">
        <v>3716.61</v>
      </c>
      <c r="H4064" s="61">
        <v>444291775</v>
      </c>
      <c r="I4064" s="63">
        <v>0</v>
      </c>
      <c r="J4064" s="63">
        <v>0</v>
      </c>
      <c r="K4064" s="63">
        <v>0</v>
      </c>
      <c r="L4064" s="63">
        <v>0</v>
      </c>
      <c r="M4064" s="63">
        <v>9958.18</v>
      </c>
      <c r="N4064" s="62" t="s">
        <v>2533</v>
      </c>
      <c r="O4064" s="14">
        <f t="shared" si="355"/>
        <v>45922.472210648149</v>
      </c>
      <c r="P4064" s="19">
        <f t="shared" si="356"/>
        <v>45922.680543981485</v>
      </c>
      <c r="Q4064" s="20" t="str">
        <f t="shared" si="357"/>
        <v>22/09/2025</v>
      </c>
      <c r="R4064" s="13" t="str">
        <f t="shared" si="358"/>
        <v>16</v>
      </c>
      <c r="S4064" s="13" t="str">
        <f t="shared" si="359"/>
        <v>Mon</v>
      </c>
    </row>
    <row r="4065" spans="1:19" x14ac:dyDescent="0.25">
      <c r="A4065" s="56">
        <v>45922.476238425923</v>
      </c>
      <c r="B4065" s="57">
        <v>445084990</v>
      </c>
      <c r="C4065" s="58" t="s">
        <v>36</v>
      </c>
      <c r="D4065" s="58" t="s">
        <v>38</v>
      </c>
      <c r="E4065" s="58" t="s">
        <v>46</v>
      </c>
      <c r="F4065" s="58" t="s">
        <v>119</v>
      </c>
      <c r="G4065" s="59">
        <v>3719.27</v>
      </c>
      <c r="H4065" s="57">
        <v>444293492</v>
      </c>
      <c r="I4065" s="59">
        <v>0</v>
      </c>
      <c r="J4065" s="59">
        <v>0</v>
      </c>
      <c r="K4065" s="59">
        <v>0</v>
      </c>
      <c r="L4065" s="59">
        <v>1.63</v>
      </c>
      <c r="M4065" s="59">
        <v>9959.81</v>
      </c>
      <c r="N4065" s="58" t="s">
        <v>2566</v>
      </c>
      <c r="O4065" s="14">
        <f t="shared" si="355"/>
        <v>45922.476238425923</v>
      </c>
      <c r="P4065" s="19">
        <f t="shared" si="356"/>
        <v>45922.684571759259</v>
      </c>
      <c r="Q4065" s="20" t="str">
        <f t="shared" si="357"/>
        <v>22/09/2025</v>
      </c>
      <c r="R4065" s="13" t="str">
        <f t="shared" si="358"/>
        <v>16</v>
      </c>
      <c r="S4065" s="13" t="str">
        <f t="shared" si="359"/>
        <v>Mon</v>
      </c>
    </row>
    <row r="4066" spans="1:19" x14ac:dyDescent="0.25">
      <c r="A4066" s="60">
        <v>45922.476319444446</v>
      </c>
      <c r="B4066" s="61">
        <v>445085040</v>
      </c>
      <c r="C4066" s="62" t="s">
        <v>36</v>
      </c>
      <c r="D4066" s="62" t="s">
        <v>38</v>
      </c>
      <c r="E4066" s="62" t="s">
        <v>46</v>
      </c>
      <c r="F4066" s="62" t="s">
        <v>119</v>
      </c>
      <c r="G4066" s="63">
        <v>3719.39</v>
      </c>
      <c r="H4066" s="61">
        <v>444293541</v>
      </c>
      <c r="I4066" s="63">
        <v>0</v>
      </c>
      <c r="J4066" s="63">
        <v>0</v>
      </c>
      <c r="K4066" s="63">
        <v>0</v>
      </c>
      <c r="L4066" s="63">
        <v>1.53</v>
      </c>
      <c r="M4066" s="63">
        <v>9961.34</v>
      </c>
      <c r="N4066" s="62" t="s">
        <v>2567</v>
      </c>
      <c r="O4066" s="14">
        <f t="shared" si="355"/>
        <v>45922.476319444446</v>
      </c>
      <c r="P4066" s="19">
        <f t="shared" si="356"/>
        <v>45922.684652777782</v>
      </c>
      <c r="Q4066" s="20" t="str">
        <f t="shared" si="357"/>
        <v>22/09/2025</v>
      </c>
      <c r="R4066" s="13" t="str">
        <f t="shared" si="358"/>
        <v>16</v>
      </c>
      <c r="S4066" s="13" t="str">
        <f t="shared" si="359"/>
        <v>Mon</v>
      </c>
    </row>
    <row r="4067" spans="1:19" x14ac:dyDescent="0.25">
      <c r="A4067" s="56">
        <v>45922.477002314816</v>
      </c>
      <c r="B4067" s="57">
        <v>445085429</v>
      </c>
      <c r="C4067" s="58" t="s">
        <v>36</v>
      </c>
      <c r="D4067" s="58" t="s">
        <v>38</v>
      </c>
      <c r="E4067" s="58" t="s">
        <v>46</v>
      </c>
      <c r="F4067" s="58" t="s">
        <v>119</v>
      </c>
      <c r="G4067" s="59">
        <v>3720.02</v>
      </c>
      <c r="H4067" s="57">
        <v>444293921</v>
      </c>
      <c r="I4067" s="59">
        <v>0</v>
      </c>
      <c r="J4067" s="59">
        <v>0</v>
      </c>
      <c r="K4067" s="59">
        <v>0</v>
      </c>
      <c r="L4067" s="59">
        <v>2.2599999999999998</v>
      </c>
      <c r="M4067" s="59">
        <v>9963.6</v>
      </c>
      <c r="N4067" s="58" t="s">
        <v>2568</v>
      </c>
      <c r="O4067" s="14">
        <f t="shared" si="355"/>
        <v>45922.477002314816</v>
      </c>
      <c r="P4067" s="19">
        <f t="shared" si="356"/>
        <v>45922.685335648152</v>
      </c>
      <c r="Q4067" s="20" t="str">
        <f t="shared" si="357"/>
        <v>22/09/2025</v>
      </c>
      <c r="R4067" s="13" t="str">
        <f t="shared" si="358"/>
        <v>16</v>
      </c>
      <c r="S4067" s="13" t="str">
        <f t="shared" si="359"/>
        <v>Mon</v>
      </c>
    </row>
    <row r="4068" spans="1:19" x14ac:dyDescent="0.25">
      <c r="A4068" s="60">
        <v>45922.477141203701</v>
      </c>
      <c r="B4068" s="61">
        <v>445085616</v>
      </c>
      <c r="C4068" s="62" t="s">
        <v>36</v>
      </c>
      <c r="D4068" s="62" t="s">
        <v>38</v>
      </c>
      <c r="E4068" s="62" t="s">
        <v>46</v>
      </c>
      <c r="F4068" s="62" t="s">
        <v>119</v>
      </c>
      <c r="G4068" s="63">
        <v>3719</v>
      </c>
      <c r="H4068" s="61">
        <v>444294102</v>
      </c>
      <c r="I4068" s="63">
        <v>0</v>
      </c>
      <c r="J4068" s="63">
        <v>0</v>
      </c>
      <c r="K4068" s="63">
        <v>0</v>
      </c>
      <c r="L4068" s="63">
        <v>0.53</v>
      </c>
      <c r="M4068" s="63">
        <v>9964.1299999999992</v>
      </c>
      <c r="N4068" s="62" t="s">
        <v>2569</v>
      </c>
      <c r="O4068" s="14">
        <f t="shared" si="355"/>
        <v>45922.477141203701</v>
      </c>
      <c r="P4068" s="19">
        <f t="shared" si="356"/>
        <v>45922.685474537036</v>
      </c>
      <c r="Q4068" s="20" t="str">
        <f t="shared" si="357"/>
        <v>22/09/2025</v>
      </c>
      <c r="R4068" s="13" t="str">
        <f t="shared" si="358"/>
        <v>16</v>
      </c>
      <c r="S4068" s="13" t="str">
        <f t="shared" si="359"/>
        <v>Mon</v>
      </c>
    </row>
    <row r="4069" spans="1:19" x14ac:dyDescent="0.25">
      <c r="A4069" s="56">
        <v>45922.477141203701</v>
      </c>
      <c r="B4069" s="57">
        <v>445085617</v>
      </c>
      <c r="C4069" s="58" t="s">
        <v>36</v>
      </c>
      <c r="D4069" s="58" t="s">
        <v>38</v>
      </c>
      <c r="E4069" s="58" t="s">
        <v>46</v>
      </c>
      <c r="F4069" s="58" t="s">
        <v>119</v>
      </c>
      <c r="G4069" s="59">
        <v>3719</v>
      </c>
      <c r="H4069" s="57">
        <v>444294103</v>
      </c>
      <c r="I4069" s="59">
        <v>0</v>
      </c>
      <c r="J4069" s="59">
        <v>0</v>
      </c>
      <c r="K4069" s="59">
        <v>0</v>
      </c>
      <c r="L4069" s="59">
        <v>0.6</v>
      </c>
      <c r="M4069" s="59">
        <v>9964.73</v>
      </c>
      <c r="N4069" s="58" t="s">
        <v>2569</v>
      </c>
      <c r="O4069" s="14">
        <f t="shared" si="355"/>
        <v>45922.477141203701</v>
      </c>
      <c r="P4069" s="19">
        <f t="shared" si="356"/>
        <v>45922.685474537036</v>
      </c>
      <c r="Q4069" s="20" t="str">
        <f t="shared" si="357"/>
        <v>22/09/2025</v>
      </c>
      <c r="R4069" s="13" t="str">
        <f t="shared" si="358"/>
        <v>16</v>
      </c>
      <c r="S4069" s="13" t="str">
        <f t="shared" si="359"/>
        <v>Mon</v>
      </c>
    </row>
    <row r="4070" spans="1:19" x14ac:dyDescent="0.25">
      <c r="A4070" s="60">
        <v>45922.477175925924</v>
      </c>
      <c r="B4070" s="61">
        <v>445085636</v>
      </c>
      <c r="C4070" s="62" t="s">
        <v>36</v>
      </c>
      <c r="D4070" s="62" t="s">
        <v>37</v>
      </c>
      <c r="E4070" s="62" t="s">
        <v>45</v>
      </c>
      <c r="F4070" s="62" t="s">
        <v>119</v>
      </c>
      <c r="G4070" s="63">
        <v>3719.25</v>
      </c>
      <c r="H4070" s="61">
        <v>444294122</v>
      </c>
      <c r="I4070" s="63">
        <v>0</v>
      </c>
      <c r="J4070" s="63">
        <v>0</v>
      </c>
      <c r="K4070" s="63">
        <v>0</v>
      </c>
      <c r="L4070" s="63">
        <v>0</v>
      </c>
      <c r="M4070" s="63">
        <v>9964.73</v>
      </c>
      <c r="N4070" s="62" t="s">
        <v>1384</v>
      </c>
      <c r="O4070" s="14">
        <f t="shared" si="355"/>
        <v>45922.477175925924</v>
      </c>
      <c r="P4070" s="19">
        <f t="shared" si="356"/>
        <v>45922.68550925926</v>
      </c>
      <c r="Q4070" s="20" t="str">
        <f t="shared" si="357"/>
        <v>22/09/2025</v>
      </c>
      <c r="R4070" s="13" t="str">
        <f t="shared" si="358"/>
        <v>16</v>
      </c>
      <c r="S4070" s="13" t="str">
        <f t="shared" si="359"/>
        <v>Mon</v>
      </c>
    </row>
    <row r="4071" spans="1:19" x14ac:dyDescent="0.25">
      <c r="A4071" s="56">
        <v>45922.477175925924</v>
      </c>
      <c r="B4071" s="57">
        <v>445085638</v>
      </c>
      <c r="C4071" s="58" t="s">
        <v>36</v>
      </c>
      <c r="D4071" s="58" t="s">
        <v>37</v>
      </c>
      <c r="E4071" s="58" t="s">
        <v>45</v>
      </c>
      <c r="F4071" s="58" t="s">
        <v>119</v>
      </c>
      <c r="G4071" s="59">
        <v>3719.25</v>
      </c>
      <c r="H4071" s="57">
        <v>444294124</v>
      </c>
      <c r="I4071" s="59">
        <v>0</v>
      </c>
      <c r="J4071" s="59">
        <v>0</v>
      </c>
      <c r="K4071" s="59">
        <v>0</v>
      </c>
      <c r="L4071" s="59">
        <v>0</v>
      </c>
      <c r="M4071" s="59">
        <v>9964.73</v>
      </c>
      <c r="N4071" s="58" t="s">
        <v>115</v>
      </c>
      <c r="O4071" s="14">
        <f t="shared" si="355"/>
        <v>45922.477175925924</v>
      </c>
      <c r="P4071" s="19">
        <f t="shared" si="356"/>
        <v>45922.68550925926</v>
      </c>
      <c r="Q4071" s="20" t="str">
        <f t="shared" si="357"/>
        <v>22/09/2025</v>
      </c>
      <c r="R4071" s="13" t="str">
        <f t="shared" si="358"/>
        <v>16</v>
      </c>
      <c r="S4071" s="13" t="str">
        <f t="shared" si="359"/>
        <v>Mon</v>
      </c>
    </row>
    <row r="4072" spans="1:19" x14ac:dyDescent="0.25">
      <c r="A4072" s="60">
        <v>45922.477407407408</v>
      </c>
      <c r="B4072" s="61">
        <v>445085761</v>
      </c>
      <c r="C4072" s="62" t="s">
        <v>36</v>
      </c>
      <c r="D4072" s="62" t="s">
        <v>37</v>
      </c>
      <c r="E4072" s="62" t="s">
        <v>45</v>
      </c>
      <c r="F4072" s="62" t="s">
        <v>119</v>
      </c>
      <c r="G4072" s="63">
        <v>3718.64</v>
      </c>
      <c r="H4072" s="61">
        <v>444294247</v>
      </c>
      <c r="I4072" s="63">
        <v>0</v>
      </c>
      <c r="J4072" s="63">
        <v>0</v>
      </c>
      <c r="K4072" s="63">
        <v>0</v>
      </c>
      <c r="L4072" s="63">
        <v>0</v>
      </c>
      <c r="M4072" s="63">
        <v>9964.73</v>
      </c>
      <c r="N4072" s="62" t="s">
        <v>2056</v>
      </c>
      <c r="O4072" s="14">
        <f t="shared" si="355"/>
        <v>45922.477407407408</v>
      </c>
      <c r="P4072" s="19">
        <f t="shared" si="356"/>
        <v>45922.685740740744</v>
      </c>
      <c r="Q4072" s="20" t="str">
        <f t="shared" si="357"/>
        <v>22/09/2025</v>
      </c>
      <c r="R4072" s="13" t="str">
        <f t="shared" si="358"/>
        <v>16</v>
      </c>
      <c r="S4072" s="13" t="str">
        <f t="shared" si="359"/>
        <v>Mon</v>
      </c>
    </row>
    <row r="4073" spans="1:19" x14ac:dyDescent="0.25">
      <c r="A4073" s="56">
        <v>45922.477407407408</v>
      </c>
      <c r="B4073" s="57">
        <v>445085763</v>
      </c>
      <c r="C4073" s="58" t="s">
        <v>36</v>
      </c>
      <c r="D4073" s="58" t="s">
        <v>37</v>
      </c>
      <c r="E4073" s="58" t="s">
        <v>45</v>
      </c>
      <c r="F4073" s="58" t="s">
        <v>119</v>
      </c>
      <c r="G4073" s="59">
        <v>3718.64</v>
      </c>
      <c r="H4073" s="57">
        <v>444294249</v>
      </c>
      <c r="I4073" s="59">
        <v>0</v>
      </c>
      <c r="J4073" s="59">
        <v>0</v>
      </c>
      <c r="K4073" s="59">
        <v>0</v>
      </c>
      <c r="L4073" s="59">
        <v>0</v>
      </c>
      <c r="M4073" s="59">
        <v>9964.73</v>
      </c>
      <c r="N4073" s="58" t="s">
        <v>77</v>
      </c>
      <c r="O4073" s="14">
        <f t="shared" si="355"/>
        <v>45922.477407407408</v>
      </c>
      <c r="P4073" s="19">
        <f t="shared" si="356"/>
        <v>45922.685740740744</v>
      </c>
      <c r="Q4073" s="20" t="str">
        <f t="shared" si="357"/>
        <v>22/09/2025</v>
      </c>
      <c r="R4073" s="13" t="str">
        <f t="shared" si="358"/>
        <v>16</v>
      </c>
      <c r="S4073" s="13" t="str">
        <f t="shared" si="359"/>
        <v>Mon</v>
      </c>
    </row>
    <row r="4074" spans="1:19" x14ac:dyDescent="0.25">
      <c r="A4074" s="60">
        <v>45922.477407407408</v>
      </c>
      <c r="B4074" s="61">
        <v>445085766</v>
      </c>
      <c r="C4074" s="62" t="s">
        <v>36</v>
      </c>
      <c r="D4074" s="62" t="s">
        <v>37</v>
      </c>
      <c r="E4074" s="62" t="s">
        <v>45</v>
      </c>
      <c r="F4074" s="62" t="s">
        <v>119</v>
      </c>
      <c r="G4074" s="63">
        <v>3718.75</v>
      </c>
      <c r="H4074" s="61">
        <v>444294252</v>
      </c>
      <c r="I4074" s="63">
        <v>0</v>
      </c>
      <c r="J4074" s="63">
        <v>0</v>
      </c>
      <c r="K4074" s="63">
        <v>0</v>
      </c>
      <c r="L4074" s="63">
        <v>0</v>
      </c>
      <c r="M4074" s="63">
        <v>9964.73</v>
      </c>
      <c r="N4074" s="62" t="s">
        <v>1944</v>
      </c>
      <c r="O4074" s="14">
        <f t="shared" si="355"/>
        <v>45922.477407407408</v>
      </c>
      <c r="P4074" s="19">
        <f t="shared" si="356"/>
        <v>45922.685740740744</v>
      </c>
      <c r="Q4074" s="20" t="str">
        <f t="shared" si="357"/>
        <v>22/09/2025</v>
      </c>
      <c r="R4074" s="13" t="str">
        <f t="shared" si="358"/>
        <v>16</v>
      </c>
      <c r="S4074" s="13" t="str">
        <f t="shared" si="359"/>
        <v>Mon</v>
      </c>
    </row>
    <row r="4075" spans="1:19" x14ac:dyDescent="0.25">
      <c r="A4075" s="56">
        <v>45922.477407407408</v>
      </c>
      <c r="B4075" s="57">
        <v>445085768</v>
      </c>
      <c r="C4075" s="58" t="s">
        <v>36</v>
      </c>
      <c r="D4075" s="58" t="s">
        <v>37</v>
      </c>
      <c r="E4075" s="58" t="s">
        <v>45</v>
      </c>
      <c r="F4075" s="58" t="s">
        <v>119</v>
      </c>
      <c r="G4075" s="59">
        <v>3718.75</v>
      </c>
      <c r="H4075" s="57">
        <v>444294254</v>
      </c>
      <c r="I4075" s="59">
        <v>0</v>
      </c>
      <c r="J4075" s="59">
        <v>0</v>
      </c>
      <c r="K4075" s="59">
        <v>0</v>
      </c>
      <c r="L4075" s="59">
        <v>0</v>
      </c>
      <c r="M4075" s="59">
        <v>9964.73</v>
      </c>
      <c r="N4075" s="58" t="s">
        <v>1971</v>
      </c>
      <c r="O4075" s="14">
        <f t="shared" si="355"/>
        <v>45922.477407407408</v>
      </c>
      <c r="P4075" s="19">
        <f t="shared" si="356"/>
        <v>45922.685740740744</v>
      </c>
      <c r="Q4075" s="20" t="str">
        <f t="shared" si="357"/>
        <v>22/09/2025</v>
      </c>
      <c r="R4075" s="13" t="str">
        <f t="shared" si="358"/>
        <v>16</v>
      </c>
      <c r="S4075" s="13" t="str">
        <f t="shared" si="359"/>
        <v>Mon</v>
      </c>
    </row>
    <row r="4076" spans="1:19" x14ac:dyDescent="0.25">
      <c r="A4076" s="60">
        <v>45922.477407407408</v>
      </c>
      <c r="B4076" s="61">
        <v>445085770</v>
      </c>
      <c r="C4076" s="62" t="s">
        <v>36</v>
      </c>
      <c r="D4076" s="62" t="s">
        <v>37</v>
      </c>
      <c r="E4076" s="62" t="s">
        <v>45</v>
      </c>
      <c r="F4076" s="62" t="s">
        <v>119</v>
      </c>
      <c r="G4076" s="63">
        <v>3718.79</v>
      </c>
      <c r="H4076" s="61">
        <v>444294256</v>
      </c>
      <c r="I4076" s="63">
        <v>0</v>
      </c>
      <c r="J4076" s="63">
        <v>0</v>
      </c>
      <c r="K4076" s="63">
        <v>0</v>
      </c>
      <c r="L4076" s="63">
        <v>0</v>
      </c>
      <c r="M4076" s="63">
        <v>9964.73</v>
      </c>
      <c r="N4076" s="62" t="s">
        <v>52</v>
      </c>
      <c r="O4076" s="14">
        <f t="shared" ref="O4076:O4139" si="360">A4076</f>
        <v>45922.477407407408</v>
      </c>
      <c r="P4076" s="19">
        <f t="shared" ref="P4076:P4139" si="361">O4076+(5/24)</f>
        <v>45922.685740740744</v>
      </c>
      <c r="Q4076" s="20" t="str">
        <f t="shared" ref="Q4076:Q4139" si="362">TEXT(P4076,"dd/mm/yyyy")</f>
        <v>22/09/2025</v>
      </c>
      <c r="R4076" s="13" t="str">
        <f t="shared" ref="R4076:R4139" si="363">TEXT(P4076,"hh")</f>
        <v>16</v>
      </c>
      <c r="S4076" s="13" t="str">
        <f t="shared" ref="S4076:S4139" si="364">TEXT(P4076,"ddd")</f>
        <v>Mon</v>
      </c>
    </row>
    <row r="4077" spans="1:19" x14ac:dyDescent="0.25">
      <c r="A4077" s="56">
        <v>45922.478206018517</v>
      </c>
      <c r="B4077" s="57">
        <v>445086160</v>
      </c>
      <c r="C4077" s="58" t="s">
        <v>36</v>
      </c>
      <c r="D4077" s="58" t="s">
        <v>38</v>
      </c>
      <c r="E4077" s="58" t="s">
        <v>46</v>
      </c>
      <c r="F4077" s="58" t="s">
        <v>119</v>
      </c>
      <c r="G4077" s="59">
        <v>3718.01</v>
      </c>
      <c r="H4077" s="57">
        <v>444294655</v>
      </c>
      <c r="I4077" s="59">
        <v>0</v>
      </c>
      <c r="J4077" s="59">
        <v>0</v>
      </c>
      <c r="K4077" s="59">
        <v>0</v>
      </c>
      <c r="L4077" s="59">
        <v>0.12</v>
      </c>
      <c r="M4077" s="59">
        <v>9964.85</v>
      </c>
      <c r="N4077" s="58" t="s">
        <v>2570</v>
      </c>
      <c r="O4077" s="14">
        <f t="shared" si="360"/>
        <v>45922.478206018517</v>
      </c>
      <c r="P4077" s="19">
        <f t="shared" si="361"/>
        <v>45922.686539351853</v>
      </c>
      <c r="Q4077" s="20" t="str">
        <f t="shared" si="362"/>
        <v>22/09/2025</v>
      </c>
      <c r="R4077" s="13" t="str">
        <f t="shared" si="363"/>
        <v>16</v>
      </c>
      <c r="S4077" s="13" t="str">
        <f t="shared" si="364"/>
        <v>Mon</v>
      </c>
    </row>
    <row r="4078" spans="1:19" x14ac:dyDescent="0.25">
      <c r="A4078" s="60">
        <v>45922.478206018517</v>
      </c>
      <c r="B4078" s="61">
        <v>445086161</v>
      </c>
      <c r="C4078" s="62" t="s">
        <v>36</v>
      </c>
      <c r="D4078" s="62" t="s">
        <v>38</v>
      </c>
      <c r="E4078" s="62" t="s">
        <v>46</v>
      </c>
      <c r="F4078" s="62" t="s">
        <v>119</v>
      </c>
      <c r="G4078" s="63">
        <v>3718.01</v>
      </c>
      <c r="H4078" s="61">
        <v>444294656</v>
      </c>
      <c r="I4078" s="63">
        <v>0</v>
      </c>
      <c r="J4078" s="63">
        <v>0</v>
      </c>
      <c r="K4078" s="63">
        <v>0</v>
      </c>
      <c r="L4078" s="63">
        <v>0.13</v>
      </c>
      <c r="M4078" s="63">
        <v>9964.98</v>
      </c>
      <c r="N4078" s="62" t="s">
        <v>2570</v>
      </c>
      <c r="O4078" s="14">
        <f t="shared" si="360"/>
        <v>45922.478206018517</v>
      </c>
      <c r="P4078" s="19">
        <f t="shared" si="361"/>
        <v>45922.686539351853</v>
      </c>
      <c r="Q4078" s="20" t="str">
        <f t="shared" si="362"/>
        <v>22/09/2025</v>
      </c>
      <c r="R4078" s="13" t="str">
        <f t="shared" si="363"/>
        <v>16</v>
      </c>
      <c r="S4078" s="13" t="str">
        <f t="shared" si="364"/>
        <v>Mon</v>
      </c>
    </row>
    <row r="4079" spans="1:19" x14ac:dyDescent="0.25">
      <c r="A4079" s="56">
        <v>45922.478333333333</v>
      </c>
      <c r="B4079" s="57">
        <v>445086306</v>
      </c>
      <c r="C4079" s="58" t="s">
        <v>36</v>
      </c>
      <c r="D4079" s="58" t="s">
        <v>37</v>
      </c>
      <c r="E4079" s="58" t="s">
        <v>45</v>
      </c>
      <c r="F4079" s="58" t="s">
        <v>119</v>
      </c>
      <c r="G4079" s="59">
        <v>3718.53</v>
      </c>
      <c r="H4079" s="57">
        <v>444294801</v>
      </c>
      <c r="I4079" s="59">
        <v>0</v>
      </c>
      <c r="J4079" s="59">
        <v>0</v>
      </c>
      <c r="K4079" s="59">
        <v>0</v>
      </c>
      <c r="L4079" s="59">
        <v>0</v>
      </c>
      <c r="M4079" s="59">
        <v>9964.98</v>
      </c>
      <c r="N4079" s="58" t="s">
        <v>48</v>
      </c>
      <c r="O4079" s="14">
        <f t="shared" si="360"/>
        <v>45922.478333333333</v>
      </c>
      <c r="P4079" s="19">
        <f t="shared" si="361"/>
        <v>45922.686666666668</v>
      </c>
      <c r="Q4079" s="20" t="str">
        <f t="shared" si="362"/>
        <v>22/09/2025</v>
      </c>
      <c r="R4079" s="13" t="str">
        <f t="shared" si="363"/>
        <v>16</v>
      </c>
      <c r="S4079" s="13" t="str">
        <f t="shared" si="364"/>
        <v>Mon</v>
      </c>
    </row>
    <row r="4080" spans="1:19" x14ac:dyDescent="0.25">
      <c r="A4080" s="60">
        <v>45922.478333333333</v>
      </c>
      <c r="B4080" s="61">
        <v>445086307</v>
      </c>
      <c r="C4080" s="62" t="s">
        <v>36</v>
      </c>
      <c r="D4080" s="62" t="s">
        <v>37</v>
      </c>
      <c r="E4080" s="62" t="s">
        <v>45</v>
      </c>
      <c r="F4080" s="62" t="s">
        <v>119</v>
      </c>
      <c r="G4080" s="63">
        <v>3718.53</v>
      </c>
      <c r="H4080" s="61">
        <v>444294802</v>
      </c>
      <c r="I4080" s="63">
        <v>0</v>
      </c>
      <c r="J4080" s="63">
        <v>0</v>
      </c>
      <c r="K4080" s="63">
        <v>0</v>
      </c>
      <c r="L4080" s="63">
        <v>0</v>
      </c>
      <c r="M4080" s="63">
        <v>9964.98</v>
      </c>
      <c r="N4080" s="62" t="s">
        <v>47</v>
      </c>
      <c r="O4080" s="14">
        <f t="shared" si="360"/>
        <v>45922.478333333333</v>
      </c>
      <c r="P4080" s="19">
        <f t="shared" si="361"/>
        <v>45922.686666666668</v>
      </c>
      <c r="Q4080" s="20" t="str">
        <f t="shared" si="362"/>
        <v>22/09/2025</v>
      </c>
      <c r="R4080" s="13" t="str">
        <f t="shared" si="363"/>
        <v>16</v>
      </c>
      <c r="S4080" s="13" t="str">
        <f t="shared" si="364"/>
        <v>Mon</v>
      </c>
    </row>
    <row r="4081" spans="1:19" x14ac:dyDescent="0.25">
      <c r="A4081" s="56">
        <v>45922.484803240739</v>
      </c>
      <c r="B4081" s="57">
        <v>445088510</v>
      </c>
      <c r="C4081" s="58" t="s">
        <v>36</v>
      </c>
      <c r="D4081" s="58" t="s">
        <v>37</v>
      </c>
      <c r="E4081" s="58" t="s">
        <v>45</v>
      </c>
      <c r="F4081" s="58" t="s">
        <v>119</v>
      </c>
      <c r="G4081" s="59">
        <v>3719.47</v>
      </c>
      <c r="H4081" s="57">
        <v>444296994</v>
      </c>
      <c r="I4081" s="59">
        <v>0</v>
      </c>
      <c r="J4081" s="59">
        <v>0</v>
      </c>
      <c r="K4081" s="59">
        <v>0</v>
      </c>
      <c r="L4081" s="59">
        <v>0</v>
      </c>
      <c r="M4081" s="59">
        <v>9964.98</v>
      </c>
      <c r="N4081" s="58" t="s">
        <v>107</v>
      </c>
      <c r="O4081" s="14">
        <f t="shared" si="360"/>
        <v>45922.484803240739</v>
      </c>
      <c r="P4081" s="19">
        <f t="shared" si="361"/>
        <v>45922.693136574075</v>
      </c>
      <c r="Q4081" s="20" t="str">
        <f t="shared" si="362"/>
        <v>22/09/2025</v>
      </c>
      <c r="R4081" s="13" t="str">
        <f t="shared" si="363"/>
        <v>16</v>
      </c>
      <c r="S4081" s="13" t="str">
        <f t="shared" si="364"/>
        <v>Mon</v>
      </c>
    </row>
    <row r="4082" spans="1:19" x14ac:dyDescent="0.25">
      <c r="A4082" s="60">
        <v>45922.484814814816</v>
      </c>
      <c r="B4082" s="61">
        <v>445088512</v>
      </c>
      <c r="C4082" s="62" t="s">
        <v>36</v>
      </c>
      <c r="D4082" s="62" t="s">
        <v>37</v>
      </c>
      <c r="E4082" s="62" t="s">
        <v>45</v>
      </c>
      <c r="F4082" s="62" t="s">
        <v>119</v>
      </c>
      <c r="G4082" s="63">
        <v>3719.47</v>
      </c>
      <c r="H4082" s="61">
        <v>444296996</v>
      </c>
      <c r="I4082" s="63">
        <v>0</v>
      </c>
      <c r="J4082" s="63">
        <v>0</v>
      </c>
      <c r="K4082" s="63">
        <v>0</v>
      </c>
      <c r="L4082" s="63">
        <v>0</v>
      </c>
      <c r="M4082" s="63">
        <v>9964.98</v>
      </c>
      <c r="N4082" s="62" t="s">
        <v>108</v>
      </c>
      <c r="O4082" s="14">
        <f t="shared" si="360"/>
        <v>45922.484814814816</v>
      </c>
      <c r="P4082" s="19">
        <f t="shared" si="361"/>
        <v>45922.693148148152</v>
      </c>
      <c r="Q4082" s="20" t="str">
        <f t="shared" si="362"/>
        <v>22/09/2025</v>
      </c>
      <c r="R4082" s="13" t="str">
        <f t="shared" si="363"/>
        <v>16</v>
      </c>
      <c r="S4082" s="13" t="str">
        <f t="shared" si="364"/>
        <v>Mon</v>
      </c>
    </row>
    <row r="4083" spans="1:19" x14ac:dyDescent="0.25">
      <c r="A4083" s="56">
        <v>45922.485208333332</v>
      </c>
      <c r="B4083" s="57">
        <v>445088577</v>
      </c>
      <c r="C4083" s="58" t="s">
        <v>36</v>
      </c>
      <c r="D4083" s="58" t="s">
        <v>38</v>
      </c>
      <c r="E4083" s="58" t="s">
        <v>46</v>
      </c>
      <c r="F4083" s="58" t="s">
        <v>119</v>
      </c>
      <c r="G4083" s="59">
        <v>3718.85</v>
      </c>
      <c r="H4083" s="57">
        <v>444297056</v>
      </c>
      <c r="I4083" s="59">
        <v>0</v>
      </c>
      <c r="J4083" s="59">
        <v>0</v>
      </c>
      <c r="K4083" s="59">
        <v>0</v>
      </c>
      <c r="L4083" s="59">
        <v>0.32</v>
      </c>
      <c r="M4083" s="59">
        <v>9965.2999999999993</v>
      </c>
      <c r="N4083" s="58" t="s">
        <v>2571</v>
      </c>
      <c r="O4083" s="14">
        <f t="shared" si="360"/>
        <v>45922.485208333332</v>
      </c>
      <c r="P4083" s="19">
        <f t="shared" si="361"/>
        <v>45922.693541666667</v>
      </c>
      <c r="Q4083" s="20" t="str">
        <f t="shared" si="362"/>
        <v>22/09/2025</v>
      </c>
      <c r="R4083" s="13" t="str">
        <f t="shared" si="363"/>
        <v>16</v>
      </c>
      <c r="S4083" s="13" t="str">
        <f t="shared" si="364"/>
        <v>Mon</v>
      </c>
    </row>
    <row r="4084" spans="1:19" x14ac:dyDescent="0.25">
      <c r="A4084" s="60">
        <v>45922.485266203701</v>
      </c>
      <c r="B4084" s="61">
        <v>445088603</v>
      </c>
      <c r="C4084" s="62" t="s">
        <v>36</v>
      </c>
      <c r="D4084" s="62" t="s">
        <v>37</v>
      </c>
      <c r="E4084" s="62" t="s">
        <v>45</v>
      </c>
      <c r="F4084" s="62" t="s">
        <v>119</v>
      </c>
      <c r="G4084" s="63">
        <v>3719.09</v>
      </c>
      <c r="H4084" s="61">
        <v>444297083</v>
      </c>
      <c r="I4084" s="63">
        <v>0</v>
      </c>
      <c r="J4084" s="63">
        <v>0</v>
      </c>
      <c r="K4084" s="63">
        <v>0</v>
      </c>
      <c r="L4084" s="63">
        <v>0</v>
      </c>
      <c r="M4084" s="63">
        <v>9965.2999999999993</v>
      </c>
      <c r="N4084" s="62" t="s">
        <v>47</v>
      </c>
      <c r="O4084" s="14">
        <f t="shared" si="360"/>
        <v>45922.485266203701</v>
      </c>
      <c r="P4084" s="19">
        <f t="shared" si="361"/>
        <v>45922.693599537037</v>
      </c>
      <c r="Q4084" s="20" t="str">
        <f t="shared" si="362"/>
        <v>22/09/2025</v>
      </c>
      <c r="R4084" s="13" t="str">
        <f t="shared" si="363"/>
        <v>16</v>
      </c>
      <c r="S4084" s="13" t="str">
        <f t="shared" si="364"/>
        <v>Mon</v>
      </c>
    </row>
    <row r="4085" spans="1:19" x14ac:dyDescent="0.25">
      <c r="A4085" s="56">
        <v>45922.485300925924</v>
      </c>
      <c r="B4085" s="57">
        <v>445088654</v>
      </c>
      <c r="C4085" s="58" t="s">
        <v>36</v>
      </c>
      <c r="D4085" s="58" t="s">
        <v>38</v>
      </c>
      <c r="E4085" s="58" t="s">
        <v>46</v>
      </c>
      <c r="F4085" s="58" t="s">
        <v>119</v>
      </c>
      <c r="G4085" s="59">
        <v>3718.83</v>
      </c>
      <c r="H4085" s="57">
        <v>444297135</v>
      </c>
      <c r="I4085" s="59">
        <v>0</v>
      </c>
      <c r="J4085" s="59">
        <v>0</v>
      </c>
      <c r="K4085" s="59">
        <v>0</v>
      </c>
      <c r="L4085" s="59">
        <v>0.3</v>
      </c>
      <c r="M4085" s="59">
        <v>9965.6</v>
      </c>
      <c r="N4085" s="58" t="s">
        <v>2572</v>
      </c>
      <c r="O4085" s="14">
        <f t="shared" si="360"/>
        <v>45922.485300925924</v>
      </c>
      <c r="P4085" s="19">
        <f t="shared" si="361"/>
        <v>45922.69363425926</v>
      </c>
      <c r="Q4085" s="20" t="str">
        <f t="shared" si="362"/>
        <v>22/09/2025</v>
      </c>
      <c r="R4085" s="13" t="str">
        <f t="shared" si="363"/>
        <v>16</v>
      </c>
      <c r="S4085" s="13" t="str">
        <f t="shared" si="364"/>
        <v>Mon</v>
      </c>
    </row>
    <row r="4086" spans="1:19" x14ac:dyDescent="0.25">
      <c r="A4086" s="60">
        <v>45922.485324074078</v>
      </c>
      <c r="B4086" s="61">
        <v>445088666</v>
      </c>
      <c r="C4086" s="62" t="s">
        <v>36</v>
      </c>
      <c r="D4086" s="62" t="s">
        <v>38</v>
      </c>
      <c r="E4086" s="62" t="s">
        <v>46</v>
      </c>
      <c r="F4086" s="62" t="s">
        <v>119</v>
      </c>
      <c r="G4086" s="63">
        <v>3718.72</v>
      </c>
      <c r="H4086" s="61">
        <v>444297146</v>
      </c>
      <c r="I4086" s="63">
        <v>0</v>
      </c>
      <c r="J4086" s="63">
        <v>0</v>
      </c>
      <c r="K4086" s="63">
        <v>0</v>
      </c>
      <c r="L4086" s="63">
        <v>0.08</v>
      </c>
      <c r="M4086" s="63">
        <v>9965.68</v>
      </c>
      <c r="N4086" s="62" t="s">
        <v>2573</v>
      </c>
      <c r="O4086" s="14">
        <f t="shared" si="360"/>
        <v>45922.485324074078</v>
      </c>
      <c r="P4086" s="19">
        <f t="shared" si="361"/>
        <v>45922.693657407413</v>
      </c>
      <c r="Q4086" s="20" t="str">
        <f t="shared" si="362"/>
        <v>22/09/2025</v>
      </c>
      <c r="R4086" s="13" t="str">
        <f t="shared" si="363"/>
        <v>16</v>
      </c>
      <c r="S4086" s="13" t="str">
        <f t="shared" si="364"/>
        <v>Mon</v>
      </c>
    </row>
    <row r="4087" spans="1:19" x14ac:dyDescent="0.25">
      <c r="A4087" s="56">
        <v>45922.485324074078</v>
      </c>
      <c r="B4087" s="57">
        <v>445088667</v>
      </c>
      <c r="C4087" s="58" t="s">
        <v>36</v>
      </c>
      <c r="D4087" s="58" t="s">
        <v>38</v>
      </c>
      <c r="E4087" s="58" t="s">
        <v>46</v>
      </c>
      <c r="F4087" s="58" t="s">
        <v>119</v>
      </c>
      <c r="G4087" s="59">
        <v>3718.72</v>
      </c>
      <c r="H4087" s="57">
        <v>444297147</v>
      </c>
      <c r="I4087" s="59">
        <v>0</v>
      </c>
      <c r="J4087" s="59">
        <v>0</v>
      </c>
      <c r="K4087" s="59">
        <v>0</v>
      </c>
      <c r="L4087" s="59">
        <v>0.08</v>
      </c>
      <c r="M4087" s="59">
        <v>9965.76</v>
      </c>
      <c r="N4087" s="58" t="s">
        <v>2499</v>
      </c>
      <c r="O4087" s="14">
        <f t="shared" si="360"/>
        <v>45922.485324074078</v>
      </c>
      <c r="P4087" s="19">
        <f t="shared" si="361"/>
        <v>45922.693657407413</v>
      </c>
      <c r="Q4087" s="20" t="str">
        <f t="shared" si="362"/>
        <v>22/09/2025</v>
      </c>
      <c r="R4087" s="13" t="str">
        <f t="shared" si="363"/>
        <v>16</v>
      </c>
      <c r="S4087" s="13" t="str">
        <f t="shared" si="364"/>
        <v>Mon</v>
      </c>
    </row>
    <row r="4088" spans="1:19" x14ac:dyDescent="0.25">
      <c r="A4088" s="60">
        <v>45922.485497685186</v>
      </c>
      <c r="B4088" s="61">
        <v>445088698</v>
      </c>
      <c r="C4088" s="62" t="s">
        <v>36</v>
      </c>
      <c r="D4088" s="62" t="s">
        <v>37</v>
      </c>
      <c r="E4088" s="62" t="s">
        <v>45</v>
      </c>
      <c r="F4088" s="62" t="s">
        <v>119</v>
      </c>
      <c r="G4088" s="63">
        <v>3719.02</v>
      </c>
      <c r="H4088" s="61">
        <v>444297184</v>
      </c>
      <c r="I4088" s="63">
        <v>0</v>
      </c>
      <c r="J4088" s="63">
        <v>0</v>
      </c>
      <c r="K4088" s="63">
        <v>0</v>
      </c>
      <c r="L4088" s="63">
        <v>0</v>
      </c>
      <c r="M4088" s="63">
        <v>9965.76</v>
      </c>
      <c r="N4088" s="62" t="s">
        <v>77</v>
      </c>
      <c r="O4088" s="14">
        <f t="shared" si="360"/>
        <v>45922.485497685186</v>
      </c>
      <c r="P4088" s="19">
        <f t="shared" si="361"/>
        <v>45922.693831018521</v>
      </c>
      <c r="Q4088" s="20" t="str">
        <f t="shared" si="362"/>
        <v>22/09/2025</v>
      </c>
      <c r="R4088" s="13" t="str">
        <f t="shared" si="363"/>
        <v>16</v>
      </c>
      <c r="S4088" s="13" t="str">
        <f t="shared" si="364"/>
        <v>Mon</v>
      </c>
    </row>
    <row r="4089" spans="1:19" x14ac:dyDescent="0.25">
      <c r="A4089" s="56">
        <v>45922.485509259262</v>
      </c>
      <c r="B4089" s="57">
        <v>445088699</v>
      </c>
      <c r="C4089" s="58" t="s">
        <v>36</v>
      </c>
      <c r="D4089" s="58" t="s">
        <v>37</v>
      </c>
      <c r="E4089" s="58" t="s">
        <v>45</v>
      </c>
      <c r="F4089" s="58" t="s">
        <v>119</v>
      </c>
      <c r="G4089" s="59">
        <v>3719.02</v>
      </c>
      <c r="H4089" s="57">
        <v>444297185</v>
      </c>
      <c r="I4089" s="59">
        <v>0</v>
      </c>
      <c r="J4089" s="59">
        <v>0</v>
      </c>
      <c r="K4089" s="59">
        <v>0</v>
      </c>
      <c r="L4089" s="59">
        <v>0</v>
      </c>
      <c r="M4089" s="59">
        <v>9965.76</v>
      </c>
      <c r="N4089" s="58" t="s">
        <v>48</v>
      </c>
      <c r="O4089" s="14">
        <f t="shared" si="360"/>
        <v>45922.485509259262</v>
      </c>
      <c r="P4089" s="19">
        <f t="shared" si="361"/>
        <v>45922.693842592598</v>
      </c>
      <c r="Q4089" s="20" t="str">
        <f t="shared" si="362"/>
        <v>22/09/2025</v>
      </c>
      <c r="R4089" s="13" t="str">
        <f t="shared" si="363"/>
        <v>16</v>
      </c>
      <c r="S4089" s="13" t="str">
        <f t="shared" si="364"/>
        <v>Mon</v>
      </c>
    </row>
    <row r="4090" spans="1:19" x14ac:dyDescent="0.25">
      <c r="A4090" s="60">
        <v>45922.485509259262</v>
      </c>
      <c r="B4090" s="61">
        <v>445088700</v>
      </c>
      <c r="C4090" s="62" t="s">
        <v>36</v>
      </c>
      <c r="D4090" s="62" t="s">
        <v>37</v>
      </c>
      <c r="E4090" s="62" t="s">
        <v>45</v>
      </c>
      <c r="F4090" s="62" t="s">
        <v>119</v>
      </c>
      <c r="G4090" s="63">
        <v>3719.02</v>
      </c>
      <c r="H4090" s="61">
        <v>444297186</v>
      </c>
      <c r="I4090" s="63">
        <v>0</v>
      </c>
      <c r="J4090" s="63">
        <v>0</v>
      </c>
      <c r="K4090" s="63">
        <v>0</v>
      </c>
      <c r="L4090" s="63">
        <v>0</v>
      </c>
      <c r="M4090" s="63">
        <v>9965.76</v>
      </c>
      <c r="N4090" s="62" t="s">
        <v>2056</v>
      </c>
      <c r="O4090" s="14">
        <f t="shared" si="360"/>
        <v>45922.485509259262</v>
      </c>
      <c r="P4090" s="19">
        <f t="shared" si="361"/>
        <v>45922.693842592598</v>
      </c>
      <c r="Q4090" s="20" t="str">
        <f t="shared" si="362"/>
        <v>22/09/2025</v>
      </c>
      <c r="R4090" s="13" t="str">
        <f t="shared" si="363"/>
        <v>16</v>
      </c>
      <c r="S4090" s="13" t="str">
        <f t="shared" si="364"/>
        <v>Mon</v>
      </c>
    </row>
    <row r="4091" spans="1:19" x14ac:dyDescent="0.25">
      <c r="A4091" s="56">
        <v>45922.485706018517</v>
      </c>
      <c r="B4091" s="57">
        <v>445088746</v>
      </c>
      <c r="C4091" s="58" t="s">
        <v>36</v>
      </c>
      <c r="D4091" s="58" t="s">
        <v>38</v>
      </c>
      <c r="E4091" s="58" t="s">
        <v>46</v>
      </c>
      <c r="F4091" s="58" t="s">
        <v>119</v>
      </c>
      <c r="G4091" s="59">
        <v>3718.24</v>
      </c>
      <c r="H4091" s="57">
        <v>444297226</v>
      </c>
      <c r="I4091" s="59">
        <v>0</v>
      </c>
      <c r="J4091" s="59">
        <v>0</v>
      </c>
      <c r="K4091" s="59">
        <v>0</v>
      </c>
      <c r="L4091" s="59">
        <v>1.63</v>
      </c>
      <c r="M4091" s="59">
        <v>9967.39</v>
      </c>
      <c r="N4091" s="58" t="s">
        <v>2574</v>
      </c>
      <c r="O4091" s="14">
        <f t="shared" si="360"/>
        <v>45922.485706018517</v>
      </c>
      <c r="P4091" s="19">
        <f t="shared" si="361"/>
        <v>45922.694039351853</v>
      </c>
      <c r="Q4091" s="20" t="str">
        <f t="shared" si="362"/>
        <v>22/09/2025</v>
      </c>
      <c r="R4091" s="13" t="str">
        <f t="shared" si="363"/>
        <v>16</v>
      </c>
      <c r="S4091" s="13" t="str">
        <f t="shared" si="364"/>
        <v>Mon</v>
      </c>
    </row>
    <row r="4092" spans="1:19" x14ac:dyDescent="0.25">
      <c r="A4092" s="60">
        <v>45922.486087962963</v>
      </c>
      <c r="B4092" s="61">
        <v>445089023</v>
      </c>
      <c r="C4092" s="62" t="s">
        <v>36</v>
      </c>
      <c r="D4092" s="62" t="s">
        <v>37</v>
      </c>
      <c r="E4092" s="62" t="s">
        <v>45</v>
      </c>
      <c r="F4092" s="62" t="s">
        <v>119</v>
      </c>
      <c r="G4092" s="63">
        <v>3718.86</v>
      </c>
      <c r="H4092" s="61">
        <v>444297499</v>
      </c>
      <c r="I4092" s="63">
        <v>0</v>
      </c>
      <c r="J4092" s="63">
        <v>0</v>
      </c>
      <c r="K4092" s="63">
        <v>0</v>
      </c>
      <c r="L4092" s="63">
        <v>0</v>
      </c>
      <c r="M4092" s="63">
        <v>9967.39</v>
      </c>
      <c r="N4092" s="62" t="s">
        <v>2533</v>
      </c>
      <c r="O4092" s="14">
        <f t="shared" si="360"/>
        <v>45922.486087962963</v>
      </c>
      <c r="P4092" s="19">
        <f t="shared" si="361"/>
        <v>45922.694421296299</v>
      </c>
      <c r="Q4092" s="20" t="str">
        <f t="shared" si="362"/>
        <v>22/09/2025</v>
      </c>
      <c r="R4092" s="13" t="str">
        <f t="shared" si="363"/>
        <v>16</v>
      </c>
      <c r="S4092" s="13" t="str">
        <f t="shared" si="364"/>
        <v>Mon</v>
      </c>
    </row>
    <row r="4093" spans="1:19" x14ac:dyDescent="0.25">
      <c r="A4093" s="56">
        <v>45922.488356481481</v>
      </c>
      <c r="B4093" s="57">
        <v>445089951</v>
      </c>
      <c r="C4093" s="58" t="s">
        <v>36</v>
      </c>
      <c r="D4093" s="58" t="s">
        <v>38</v>
      </c>
      <c r="E4093" s="58" t="s">
        <v>46</v>
      </c>
      <c r="F4093" s="58" t="s">
        <v>119</v>
      </c>
      <c r="G4093" s="59">
        <v>3720.11</v>
      </c>
      <c r="H4093" s="57">
        <v>444298418</v>
      </c>
      <c r="I4093" s="59">
        <v>0</v>
      </c>
      <c r="J4093" s="59">
        <v>0</v>
      </c>
      <c r="K4093" s="59">
        <v>0</v>
      </c>
      <c r="L4093" s="59">
        <v>1.36</v>
      </c>
      <c r="M4093" s="59">
        <v>9968.75</v>
      </c>
      <c r="N4093" s="58" t="s">
        <v>2575</v>
      </c>
      <c r="O4093" s="14">
        <f t="shared" si="360"/>
        <v>45922.488356481481</v>
      </c>
      <c r="P4093" s="19">
        <f t="shared" si="361"/>
        <v>45922.696689814817</v>
      </c>
      <c r="Q4093" s="20" t="str">
        <f t="shared" si="362"/>
        <v>22/09/2025</v>
      </c>
      <c r="R4093" s="13" t="str">
        <f t="shared" si="363"/>
        <v>16</v>
      </c>
      <c r="S4093" s="13" t="str">
        <f t="shared" si="364"/>
        <v>Mon</v>
      </c>
    </row>
    <row r="4094" spans="1:19" x14ac:dyDescent="0.25">
      <c r="A4094" s="60">
        <v>45922.48883101852</v>
      </c>
      <c r="B4094" s="61">
        <v>445090649</v>
      </c>
      <c r="C4094" s="62" t="s">
        <v>36</v>
      </c>
      <c r="D4094" s="62" t="s">
        <v>38</v>
      </c>
      <c r="E4094" s="62" t="s">
        <v>46</v>
      </c>
      <c r="F4094" s="62" t="s">
        <v>119</v>
      </c>
      <c r="G4094" s="63">
        <v>3720.48</v>
      </c>
      <c r="H4094" s="61">
        <v>444299100</v>
      </c>
      <c r="I4094" s="63">
        <v>0</v>
      </c>
      <c r="J4094" s="63">
        <v>0</v>
      </c>
      <c r="K4094" s="63">
        <v>0</v>
      </c>
      <c r="L4094" s="63">
        <v>1.46</v>
      </c>
      <c r="M4094" s="63">
        <v>9970.2099999999991</v>
      </c>
      <c r="N4094" s="62" t="s">
        <v>2576</v>
      </c>
      <c r="O4094" s="14">
        <f t="shared" si="360"/>
        <v>45922.48883101852</v>
      </c>
      <c r="P4094" s="19">
        <f t="shared" si="361"/>
        <v>45922.697164351855</v>
      </c>
      <c r="Q4094" s="20" t="str">
        <f t="shared" si="362"/>
        <v>22/09/2025</v>
      </c>
      <c r="R4094" s="13" t="str">
        <f t="shared" si="363"/>
        <v>16</v>
      </c>
      <c r="S4094" s="13" t="str">
        <f t="shared" si="364"/>
        <v>Mon</v>
      </c>
    </row>
    <row r="4095" spans="1:19" x14ac:dyDescent="0.25">
      <c r="A4095" s="56">
        <v>45922.48883101852</v>
      </c>
      <c r="B4095" s="57">
        <v>445090691</v>
      </c>
      <c r="C4095" s="58" t="s">
        <v>36</v>
      </c>
      <c r="D4095" s="58" t="s">
        <v>38</v>
      </c>
      <c r="E4095" s="58" t="s">
        <v>46</v>
      </c>
      <c r="F4095" s="58" t="s">
        <v>119</v>
      </c>
      <c r="G4095" s="59">
        <v>3720.68</v>
      </c>
      <c r="H4095" s="57">
        <v>444299160</v>
      </c>
      <c r="I4095" s="59">
        <v>0</v>
      </c>
      <c r="J4095" s="59">
        <v>0</v>
      </c>
      <c r="K4095" s="59">
        <v>0</v>
      </c>
      <c r="L4095" s="59">
        <v>1.66</v>
      </c>
      <c r="M4095" s="59">
        <v>9971.8700000000008</v>
      </c>
      <c r="N4095" s="58" t="s">
        <v>2577</v>
      </c>
      <c r="O4095" s="14">
        <f t="shared" si="360"/>
        <v>45922.48883101852</v>
      </c>
      <c r="P4095" s="19">
        <f t="shared" si="361"/>
        <v>45922.697164351855</v>
      </c>
      <c r="Q4095" s="20" t="str">
        <f t="shared" si="362"/>
        <v>22/09/2025</v>
      </c>
      <c r="R4095" s="13" t="str">
        <f t="shared" si="363"/>
        <v>16</v>
      </c>
      <c r="S4095" s="13" t="str">
        <f t="shared" si="364"/>
        <v>Mon</v>
      </c>
    </row>
    <row r="4096" spans="1:19" x14ac:dyDescent="0.25">
      <c r="A4096" s="60">
        <v>45922.489039351851</v>
      </c>
      <c r="B4096" s="61">
        <v>445091047</v>
      </c>
      <c r="C4096" s="62" t="s">
        <v>36</v>
      </c>
      <c r="D4096" s="62" t="s">
        <v>38</v>
      </c>
      <c r="E4096" s="62" t="s">
        <v>46</v>
      </c>
      <c r="F4096" s="62" t="s">
        <v>119</v>
      </c>
      <c r="G4096" s="63">
        <v>3720.78</v>
      </c>
      <c r="H4096" s="61">
        <v>444299497</v>
      </c>
      <c r="I4096" s="63">
        <v>0</v>
      </c>
      <c r="J4096" s="63">
        <v>0</v>
      </c>
      <c r="K4096" s="63">
        <v>0</v>
      </c>
      <c r="L4096" s="63">
        <v>3.02</v>
      </c>
      <c r="M4096" s="63">
        <v>9974.89</v>
      </c>
      <c r="N4096" s="62" t="s">
        <v>2578</v>
      </c>
      <c r="O4096" s="14">
        <f t="shared" si="360"/>
        <v>45922.489039351851</v>
      </c>
      <c r="P4096" s="19">
        <f t="shared" si="361"/>
        <v>45922.697372685187</v>
      </c>
      <c r="Q4096" s="20" t="str">
        <f t="shared" si="362"/>
        <v>22/09/2025</v>
      </c>
      <c r="R4096" s="13" t="str">
        <f t="shared" si="363"/>
        <v>16</v>
      </c>
      <c r="S4096" s="13" t="str">
        <f t="shared" si="364"/>
        <v>Mon</v>
      </c>
    </row>
    <row r="4097" spans="1:19" x14ac:dyDescent="0.25">
      <c r="A4097" s="56">
        <v>45922.489050925928</v>
      </c>
      <c r="B4097" s="57">
        <v>445091082</v>
      </c>
      <c r="C4097" s="58" t="s">
        <v>36</v>
      </c>
      <c r="D4097" s="58" t="s">
        <v>38</v>
      </c>
      <c r="E4097" s="58" t="s">
        <v>46</v>
      </c>
      <c r="F4097" s="58" t="s">
        <v>119</v>
      </c>
      <c r="G4097" s="59">
        <v>3720.81</v>
      </c>
      <c r="H4097" s="57">
        <v>444299532</v>
      </c>
      <c r="I4097" s="59">
        <v>0</v>
      </c>
      <c r="J4097" s="59">
        <v>0</v>
      </c>
      <c r="K4097" s="59">
        <v>0</v>
      </c>
      <c r="L4097" s="59">
        <v>2.06</v>
      </c>
      <c r="M4097" s="59">
        <v>9976.9500000000007</v>
      </c>
      <c r="N4097" s="58" t="s">
        <v>2579</v>
      </c>
      <c r="O4097" s="14">
        <f t="shared" si="360"/>
        <v>45922.489050925928</v>
      </c>
      <c r="P4097" s="19">
        <f t="shared" si="361"/>
        <v>45922.697384259263</v>
      </c>
      <c r="Q4097" s="20" t="str">
        <f t="shared" si="362"/>
        <v>22/09/2025</v>
      </c>
      <c r="R4097" s="13" t="str">
        <f t="shared" si="363"/>
        <v>16</v>
      </c>
      <c r="S4097" s="13" t="str">
        <f t="shared" si="364"/>
        <v>Mon</v>
      </c>
    </row>
    <row r="4098" spans="1:19" x14ac:dyDescent="0.25">
      <c r="A4098" s="60">
        <v>45922.489212962966</v>
      </c>
      <c r="B4098" s="61">
        <v>445091280</v>
      </c>
      <c r="C4098" s="62" t="s">
        <v>36</v>
      </c>
      <c r="D4098" s="62" t="s">
        <v>38</v>
      </c>
      <c r="E4098" s="62" t="s">
        <v>46</v>
      </c>
      <c r="F4098" s="62" t="s">
        <v>119</v>
      </c>
      <c r="G4098" s="63">
        <v>3721</v>
      </c>
      <c r="H4098" s="61">
        <v>444299731</v>
      </c>
      <c r="I4098" s="63">
        <v>0</v>
      </c>
      <c r="J4098" s="63">
        <v>0</v>
      </c>
      <c r="K4098" s="63">
        <v>0</v>
      </c>
      <c r="L4098" s="63">
        <v>1.53</v>
      </c>
      <c r="M4098" s="63">
        <v>9978.48</v>
      </c>
      <c r="N4098" s="62" t="s">
        <v>2580</v>
      </c>
      <c r="O4098" s="14">
        <f t="shared" si="360"/>
        <v>45922.489212962966</v>
      </c>
      <c r="P4098" s="19">
        <f t="shared" si="361"/>
        <v>45922.697546296302</v>
      </c>
      <c r="Q4098" s="20" t="str">
        <f t="shared" si="362"/>
        <v>22/09/2025</v>
      </c>
      <c r="R4098" s="13" t="str">
        <f t="shared" si="363"/>
        <v>16</v>
      </c>
      <c r="S4098" s="13" t="str">
        <f t="shared" si="364"/>
        <v>Mon</v>
      </c>
    </row>
    <row r="4099" spans="1:19" x14ac:dyDescent="0.25">
      <c r="A4099" s="56">
        <v>45922.489212962966</v>
      </c>
      <c r="B4099" s="57">
        <v>445091282</v>
      </c>
      <c r="C4099" s="58" t="s">
        <v>36</v>
      </c>
      <c r="D4099" s="58" t="s">
        <v>38</v>
      </c>
      <c r="E4099" s="58" t="s">
        <v>46</v>
      </c>
      <c r="F4099" s="58" t="s">
        <v>119</v>
      </c>
      <c r="G4099" s="59">
        <v>3721</v>
      </c>
      <c r="H4099" s="57">
        <v>444299732</v>
      </c>
      <c r="I4099" s="59">
        <v>0</v>
      </c>
      <c r="J4099" s="59">
        <v>0</v>
      </c>
      <c r="K4099" s="59">
        <v>0</v>
      </c>
      <c r="L4099" s="59">
        <v>1.53</v>
      </c>
      <c r="M4099" s="59">
        <v>9980.01</v>
      </c>
      <c r="N4099" s="58" t="s">
        <v>2581</v>
      </c>
      <c r="O4099" s="14">
        <f t="shared" si="360"/>
        <v>45922.489212962966</v>
      </c>
      <c r="P4099" s="19">
        <f t="shared" si="361"/>
        <v>45922.697546296302</v>
      </c>
      <c r="Q4099" s="20" t="str">
        <f t="shared" si="362"/>
        <v>22/09/2025</v>
      </c>
      <c r="R4099" s="13" t="str">
        <f t="shared" si="363"/>
        <v>16</v>
      </c>
      <c r="S4099" s="13" t="str">
        <f t="shared" si="364"/>
        <v>Mon</v>
      </c>
    </row>
    <row r="4100" spans="1:19" x14ac:dyDescent="0.25">
      <c r="A4100" s="60">
        <v>45922.489212962966</v>
      </c>
      <c r="B4100" s="61">
        <v>445091338</v>
      </c>
      <c r="C4100" s="62" t="s">
        <v>36</v>
      </c>
      <c r="D4100" s="62" t="s">
        <v>38</v>
      </c>
      <c r="E4100" s="62" t="s">
        <v>46</v>
      </c>
      <c r="F4100" s="62" t="s">
        <v>119</v>
      </c>
      <c r="G4100" s="63">
        <v>3721.15</v>
      </c>
      <c r="H4100" s="61">
        <v>444299755</v>
      </c>
      <c r="I4100" s="63">
        <v>0</v>
      </c>
      <c r="J4100" s="63">
        <v>0</v>
      </c>
      <c r="K4100" s="63">
        <v>0</v>
      </c>
      <c r="L4100" s="63">
        <v>3.62</v>
      </c>
      <c r="M4100" s="63">
        <v>9983.6299999999992</v>
      </c>
      <c r="N4100" s="62" t="s">
        <v>2582</v>
      </c>
      <c r="O4100" s="14">
        <f t="shared" si="360"/>
        <v>45922.489212962966</v>
      </c>
      <c r="P4100" s="19">
        <f t="shared" si="361"/>
        <v>45922.697546296302</v>
      </c>
      <c r="Q4100" s="20" t="str">
        <f t="shared" si="362"/>
        <v>22/09/2025</v>
      </c>
      <c r="R4100" s="13" t="str">
        <f t="shared" si="363"/>
        <v>16</v>
      </c>
      <c r="S4100" s="13" t="str">
        <f t="shared" si="364"/>
        <v>Mon</v>
      </c>
    </row>
    <row r="4101" spans="1:19" x14ac:dyDescent="0.25">
      <c r="A4101" s="56">
        <v>45922.489432870374</v>
      </c>
      <c r="B4101" s="57">
        <v>445091840</v>
      </c>
      <c r="C4101" s="58" t="s">
        <v>36</v>
      </c>
      <c r="D4101" s="58" t="s">
        <v>38</v>
      </c>
      <c r="E4101" s="58" t="s">
        <v>46</v>
      </c>
      <c r="F4101" s="58" t="s">
        <v>119</v>
      </c>
      <c r="G4101" s="59">
        <v>3721.26</v>
      </c>
      <c r="H4101" s="57">
        <v>444300284</v>
      </c>
      <c r="I4101" s="59">
        <v>0</v>
      </c>
      <c r="J4101" s="59">
        <v>0</v>
      </c>
      <c r="K4101" s="59">
        <v>0</v>
      </c>
      <c r="L4101" s="59">
        <v>3.5</v>
      </c>
      <c r="M4101" s="59">
        <v>9987.1299999999992</v>
      </c>
      <c r="N4101" s="58" t="s">
        <v>2583</v>
      </c>
      <c r="O4101" s="14">
        <f t="shared" si="360"/>
        <v>45922.489432870374</v>
      </c>
      <c r="P4101" s="19">
        <f t="shared" si="361"/>
        <v>45922.69776620371</v>
      </c>
      <c r="Q4101" s="20" t="str">
        <f t="shared" si="362"/>
        <v>22/09/2025</v>
      </c>
      <c r="R4101" s="13" t="str">
        <f t="shared" si="363"/>
        <v>16</v>
      </c>
      <c r="S4101" s="13" t="str">
        <f t="shared" si="364"/>
        <v>Mon</v>
      </c>
    </row>
    <row r="4102" spans="1:19" x14ac:dyDescent="0.25">
      <c r="A4102" s="60">
        <v>45922.489490740743</v>
      </c>
      <c r="B4102" s="61">
        <v>445092176</v>
      </c>
      <c r="C4102" s="62" t="s">
        <v>36</v>
      </c>
      <c r="D4102" s="62" t="s">
        <v>38</v>
      </c>
      <c r="E4102" s="62" t="s">
        <v>46</v>
      </c>
      <c r="F4102" s="62" t="s">
        <v>119</v>
      </c>
      <c r="G4102" s="63">
        <v>3722.23</v>
      </c>
      <c r="H4102" s="61">
        <v>444300624</v>
      </c>
      <c r="I4102" s="63">
        <v>0</v>
      </c>
      <c r="J4102" s="63">
        <v>0</v>
      </c>
      <c r="K4102" s="63">
        <v>0</v>
      </c>
      <c r="L4102" s="63">
        <v>3.44</v>
      </c>
      <c r="M4102" s="63">
        <v>9990.57</v>
      </c>
      <c r="N4102" s="62" t="s">
        <v>2584</v>
      </c>
      <c r="O4102" s="14">
        <f t="shared" si="360"/>
        <v>45922.489490740743</v>
      </c>
      <c r="P4102" s="19">
        <f t="shared" si="361"/>
        <v>45922.697824074079</v>
      </c>
      <c r="Q4102" s="20" t="str">
        <f t="shared" si="362"/>
        <v>22/09/2025</v>
      </c>
      <c r="R4102" s="13" t="str">
        <f t="shared" si="363"/>
        <v>16</v>
      </c>
      <c r="S4102" s="13" t="str">
        <f t="shared" si="364"/>
        <v>Mon</v>
      </c>
    </row>
    <row r="4103" spans="1:19" x14ac:dyDescent="0.25">
      <c r="A4103" s="56">
        <v>45922.489490740743</v>
      </c>
      <c r="B4103" s="57">
        <v>445092177</v>
      </c>
      <c r="C4103" s="58" t="s">
        <v>36</v>
      </c>
      <c r="D4103" s="58" t="s">
        <v>38</v>
      </c>
      <c r="E4103" s="58" t="s">
        <v>46</v>
      </c>
      <c r="F4103" s="58" t="s">
        <v>119</v>
      </c>
      <c r="G4103" s="59">
        <v>3722.23</v>
      </c>
      <c r="H4103" s="57">
        <v>444300625</v>
      </c>
      <c r="I4103" s="59">
        <v>0</v>
      </c>
      <c r="J4103" s="59">
        <v>0</v>
      </c>
      <c r="K4103" s="59">
        <v>0</v>
      </c>
      <c r="L4103" s="59">
        <v>3.14</v>
      </c>
      <c r="M4103" s="59">
        <v>9993.7099999999991</v>
      </c>
      <c r="N4103" s="58" t="s">
        <v>2584</v>
      </c>
      <c r="O4103" s="14">
        <f t="shared" si="360"/>
        <v>45922.489490740743</v>
      </c>
      <c r="P4103" s="19">
        <f t="shared" si="361"/>
        <v>45922.697824074079</v>
      </c>
      <c r="Q4103" s="20" t="str">
        <f t="shared" si="362"/>
        <v>22/09/2025</v>
      </c>
      <c r="R4103" s="13" t="str">
        <f t="shared" si="363"/>
        <v>16</v>
      </c>
      <c r="S4103" s="13" t="str">
        <f t="shared" si="364"/>
        <v>Mon</v>
      </c>
    </row>
    <row r="4104" spans="1:19" x14ac:dyDescent="0.25">
      <c r="A4104" s="60">
        <v>45922.489490740743</v>
      </c>
      <c r="B4104" s="61">
        <v>445092179</v>
      </c>
      <c r="C4104" s="62" t="s">
        <v>36</v>
      </c>
      <c r="D4104" s="62" t="s">
        <v>38</v>
      </c>
      <c r="E4104" s="62" t="s">
        <v>46</v>
      </c>
      <c r="F4104" s="62" t="s">
        <v>119</v>
      </c>
      <c r="G4104" s="63">
        <v>3722.23</v>
      </c>
      <c r="H4104" s="61">
        <v>444300626</v>
      </c>
      <c r="I4104" s="63">
        <v>0</v>
      </c>
      <c r="J4104" s="63">
        <v>0</v>
      </c>
      <c r="K4104" s="63">
        <v>0</v>
      </c>
      <c r="L4104" s="63">
        <v>3.21</v>
      </c>
      <c r="M4104" s="63">
        <v>9996.92</v>
      </c>
      <c r="N4104" s="62" t="s">
        <v>2585</v>
      </c>
      <c r="O4104" s="14">
        <f t="shared" si="360"/>
        <v>45922.489490740743</v>
      </c>
      <c r="P4104" s="19">
        <f t="shared" si="361"/>
        <v>45922.697824074079</v>
      </c>
      <c r="Q4104" s="20" t="str">
        <f t="shared" si="362"/>
        <v>22/09/2025</v>
      </c>
      <c r="R4104" s="13" t="str">
        <f t="shared" si="363"/>
        <v>16</v>
      </c>
      <c r="S4104" s="13" t="str">
        <f t="shared" si="364"/>
        <v>Mon</v>
      </c>
    </row>
    <row r="4105" spans="1:19" x14ac:dyDescent="0.25">
      <c r="A4105" s="56">
        <v>45922.491157407407</v>
      </c>
      <c r="B4105" s="57">
        <v>445094298</v>
      </c>
      <c r="C4105" s="58" t="s">
        <v>36</v>
      </c>
      <c r="D4105" s="58" t="s">
        <v>38</v>
      </c>
      <c r="E4105" s="58" t="s">
        <v>46</v>
      </c>
      <c r="F4105" s="58" t="s">
        <v>119</v>
      </c>
      <c r="G4105" s="59">
        <v>3721.54</v>
      </c>
      <c r="H4105" s="57">
        <v>444302738</v>
      </c>
      <c r="I4105" s="59">
        <v>0</v>
      </c>
      <c r="J4105" s="59">
        <v>0</v>
      </c>
      <c r="K4105" s="59">
        <v>0</v>
      </c>
      <c r="L4105" s="59">
        <v>3.15</v>
      </c>
      <c r="M4105" s="59">
        <v>10000.07</v>
      </c>
      <c r="N4105" s="58" t="s">
        <v>2586</v>
      </c>
      <c r="O4105" s="14">
        <f t="shared" si="360"/>
        <v>45922.491157407407</v>
      </c>
      <c r="P4105" s="19">
        <f t="shared" si="361"/>
        <v>45922.699490740742</v>
      </c>
      <c r="Q4105" s="20" t="str">
        <f t="shared" si="362"/>
        <v>22/09/2025</v>
      </c>
      <c r="R4105" s="13" t="str">
        <f t="shared" si="363"/>
        <v>16</v>
      </c>
      <c r="S4105" s="13" t="str">
        <f t="shared" si="364"/>
        <v>Mon</v>
      </c>
    </row>
    <row r="4106" spans="1:19" x14ac:dyDescent="0.25">
      <c r="A4106" s="60">
        <v>45922.491168981483</v>
      </c>
      <c r="B4106" s="61">
        <v>445094311</v>
      </c>
      <c r="C4106" s="62" t="s">
        <v>36</v>
      </c>
      <c r="D4106" s="62" t="s">
        <v>38</v>
      </c>
      <c r="E4106" s="62" t="s">
        <v>46</v>
      </c>
      <c r="F4106" s="62" t="s">
        <v>119</v>
      </c>
      <c r="G4106" s="63">
        <v>3721.37</v>
      </c>
      <c r="H4106" s="61">
        <v>444302751</v>
      </c>
      <c r="I4106" s="63">
        <v>0</v>
      </c>
      <c r="J4106" s="63">
        <v>0</v>
      </c>
      <c r="K4106" s="63">
        <v>0</v>
      </c>
      <c r="L4106" s="63">
        <v>2.12</v>
      </c>
      <c r="M4106" s="63">
        <v>10002.19</v>
      </c>
      <c r="N4106" s="62" t="s">
        <v>2587</v>
      </c>
      <c r="O4106" s="14">
        <f t="shared" si="360"/>
        <v>45922.491168981483</v>
      </c>
      <c r="P4106" s="19">
        <f t="shared" si="361"/>
        <v>45922.699502314819</v>
      </c>
      <c r="Q4106" s="20" t="str">
        <f t="shared" si="362"/>
        <v>22/09/2025</v>
      </c>
      <c r="R4106" s="13" t="str">
        <f t="shared" si="363"/>
        <v>16</v>
      </c>
      <c r="S4106" s="13" t="str">
        <f t="shared" si="364"/>
        <v>Mon</v>
      </c>
    </row>
    <row r="4107" spans="1:19" x14ac:dyDescent="0.25">
      <c r="A4107" s="56">
        <v>45922.491168981483</v>
      </c>
      <c r="B4107" s="57">
        <v>445094313</v>
      </c>
      <c r="C4107" s="58" t="s">
        <v>36</v>
      </c>
      <c r="D4107" s="58" t="s">
        <v>38</v>
      </c>
      <c r="E4107" s="58" t="s">
        <v>46</v>
      </c>
      <c r="F4107" s="58" t="s">
        <v>119</v>
      </c>
      <c r="G4107" s="59">
        <v>3721.37</v>
      </c>
      <c r="H4107" s="57">
        <v>444302752</v>
      </c>
      <c r="I4107" s="59">
        <v>0</v>
      </c>
      <c r="J4107" s="59">
        <v>0</v>
      </c>
      <c r="K4107" s="59">
        <v>0</v>
      </c>
      <c r="L4107" s="59">
        <v>2.12</v>
      </c>
      <c r="M4107" s="59">
        <v>10004.31</v>
      </c>
      <c r="N4107" s="58" t="s">
        <v>2587</v>
      </c>
      <c r="O4107" s="14">
        <f t="shared" si="360"/>
        <v>45922.491168981483</v>
      </c>
      <c r="P4107" s="19">
        <f t="shared" si="361"/>
        <v>45922.699502314819</v>
      </c>
      <c r="Q4107" s="20" t="str">
        <f t="shared" si="362"/>
        <v>22/09/2025</v>
      </c>
      <c r="R4107" s="13" t="str">
        <f t="shared" si="363"/>
        <v>16</v>
      </c>
      <c r="S4107" s="13" t="str">
        <f t="shared" si="364"/>
        <v>Mon</v>
      </c>
    </row>
    <row r="4108" spans="1:19" x14ac:dyDescent="0.25">
      <c r="A4108" s="60">
        <v>45922.491412037038</v>
      </c>
      <c r="B4108" s="61">
        <v>445094494</v>
      </c>
      <c r="C4108" s="62" t="s">
        <v>36</v>
      </c>
      <c r="D4108" s="62" t="s">
        <v>37</v>
      </c>
      <c r="E4108" s="62" t="s">
        <v>45</v>
      </c>
      <c r="F4108" s="62" t="s">
        <v>119</v>
      </c>
      <c r="G4108" s="63">
        <v>3721.36</v>
      </c>
      <c r="H4108" s="61">
        <v>444302936</v>
      </c>
      <c r="I4108" s="63">
        <v>0</v>
      </c>
      <c r="J4108" s="63">
        <v>0</v>
      </c>
      <c r="K4108" s="63">
        <v>0</v>
      </c>
      <c r="L4108" s="63">
        <v>0</v>
      </c>
      <c r="M4108" s="63">
        <v>10004.31</v>
      </c>
      <c r="N4108" s="62" t="s">
        <v>1944</v>
      </c>
      <c r="O4108" s="14">
        <f t="shared" si="360"/>
        <v>45922.491412037038</v>
      </c>
      <c r="P4108" s="19">
        <f t="shared" si="361"/>
        <v>45922.699745370373</v>
      </c>
      <c r="Q4108" s="20" t="str">
        <f t="shared" si="362"/>
        <v>22/09/2025</v>
      </c>
      <c r="R4108" s="13" t="str">
        <f t="shared" si="363"/>
        <v>16</v>
      </c>
      <c r="S4108" s="13" t="str">
        <f t="shared" si="364"/>
        <v>Mon</v>
      </c>
    </row>
    <row r="4109" spans="1:19" x14ac:dyDescent="0.25">
      <c r="A4109" s="56">
        <v>45922.491412037038</v>
      </c>
      <c r="B4109" s="57">
        <v>445094496</v>
      </c>
      <c r="C4109" s="58" t="s">
        <v>36</v>
      </c>
      <c r="D4109" s="58" t="s">
        <v>37</v>
      </c>
      <c r="E4109" s="58" t="s">
        <v>45</v>
      </c>
      <c r="F4109" s="58" t="s">
        <v>119</v>
      </c>
      <c r="G4109" s="59">
        <v>3721.36</v>
      </c>
      <c r="H4109" s="57">
        <v>444302938</v>
      </c>
      <c r="I4109" s="59">
        <v>0</v>
      </c>
      <c r="J4109" s="59">
        <v>0</v>
      </c>
      <c r="K4109" s="59">
        <v>0</v>
      </c>
      <c r="L4109" s="59">
        <v>0</v>
      </c>
      <c r="M4109" s="59">
        <v>10004.31</v>
      </c>
      <c r="N4109" s="58" t="s">
        <v>108</v>
      </c>
      <c r="O4109" s="14">
        <f t="shared" si="360"/>
        <v>45922.491412037038</v>
      </c>
      <c r="P4109" s="19">
        <f t="shared" si="361"/>
        <v>45922.699745370373</v>
      </c>
      <c r="Q4109" s="20" t="str">
        <f t="shared" si="362"/>
        <v>22/09/2025</v>
      </c>
      <c r="R4109" s="13" t="str">
        <f t="shared" si="363"/>
        <v>16</v>
      </c>
      <c r="S4109" s="13" t="str">
        <f t="shared" si="364"/>
        <v>Mon</v>
      </c>
    </row>
    <row r="4110" spans="1:19" x14ac:dyDescent="0.25">
      <c r="A4110" s="60">
        <v>45922.491412037038</v>
      </c>
      <c r="B4110" s="61">
        <v>445094499</v>
      </c>
      <c r="C4110" s="62" t="s">
        <v>36</v>
      </c>
      <c r="D4110" s="62" t="s">
        <v>37</v>
      </c>
      <c r="E4110" s="62" t="s">
        <v>45</v>
      </c>
      <c r="F4110" s="62" t="s">
        <v>119</v>
      </c>
      <c r="G4110" s="63">
        <v>3721.36</v>
      </c>
      <c r="H4110" s="61">
        <v>444302941</v>
      </c>
      <c r="I4110" s="63">
        <v>0</v>
      </c>
      <c r="J4110" s="63">
        <v>0</v>
      </c>
      <c r="K4110" s="63">
        <v>0</v>
      </c>
      <c r="L4110" s="63">
        <v>0</v>
      </c>
      <c r="M4110" s="63">
        <v>10004.31</v>
      </c>
      <c r="N4110" s="62" t="s">
        <v>1971</v>
      </c>
      <c r="O4110" s="14">
        <f t="shared" si="360"/>
        <v>45922.491412037038</v>
      </c>
      <c r="P4110" s="19">
        <f t="shared" si="361"/>
        <v>45922.699745370373</v>
      </c>
      <c r="Q4110" s="20" t="str">
        <f t="shared" si="362"/>
        <v>22/09/2025</v>
      </c>
      <c r="R4110" s="13" t="str">
        <f t="shared" si="363"/>
        <v>16</v>
      </c>
      <c r="S4110" s="13" t="str">
        <f t="shared" si="364"/>
        <v>Mon</v>
      </c>
    </row>
    <row r="4111" spans="1:19" x14ac:dyDescent="0.25">
      <c r="A4111" s="56">
        <v>45922.491412037038</v>
      </c>
      <c r="B4111" s="57">
        <v>445094500</v>
      </c>
      <c r="C4111" s="58" t="s">
        <v>36</v>
      </c>
      <c r="D4111" s="58" t="s">
        <v>37</v>
      </c>
      <c r="E4111" s="58" t="s">
        <v>45</v>
      </c>
      <c r="F4111" s="58" t="s">
        <v>119</v>
      </c>
      <c r="G4111" s="59">
        <v>3721.38</v>
      </c>
      <c r="H4111" s="57">
        <v>444302942</v>
      </c>
      <c r="I4111" s="59">
        <v>0</v>
      </c>
      <c r="J4111" s="59">
        <v>0</v>
      </c>
      <c r="K4111" s="59">
        <v>0</v>
      </c>
      <c r="L4111" s="59">
        <v>0</v>
      </c>
      <c r="M4111" s="59">
        <v>10004.31</v>
      </c>
      <c r="N4111" s="58" t="s">
        <v>77</v>
      </c>
      <c r="O4111" s="14">
        <f t="shared" si="360"/>
        <v>45922.491412037038</v>
      </c>
      <c r="P4111" s="19">
        <f t="shared" si="361"/>
        <v>45922.699745370373</v>
      </c>
      <c r="Q4111" s="20" t="str">
        <f t="shared" si="362"/>
        <v>22/09/2025</v>
      </c>
      <c r="R4111" s="13" t="str">
        <f t="shared" si="363"/>
        <v>16</v>
      </c>
      <c r="S4111" s="13" t="str">
        <f t="shared" si="364"/>
        <v>Mon</v>
      </c>
    </row>
    <row r="4112" spans="1:19" x14ac:dyDescent="0.25">
      <c r="A4112" s="60">
        <v>45922.491412037038</v>
      </c>
      <c r="B4112" s="61">
        <v>445094502</v>
      </c>
      <c r="C4112" s="62" t="s">
        <v>36</v>
      </c>
      <c r="D4112" s="62" t="s">
        <v>37</v>
      </c>
      <c r="E4112" s="62" t="s">
        <v>45</v>
      </c>
      <c r="F4112" s="62" t="s">
        <v>119</v>
      </c>
      <c r="G4112" s="63">
        <v>3721.38</v>
      </c>
      <c r="H4112" s="61">
        <v>444302944</v>
      </c>
      <c r="I4112" s="63">
        <v>0</v>
      </c>
      <c r="J4112" s="63">
        <v>0</v>
      </c>
      <c r="K4112" s="63">
        <v>0</v>
      </c>
      <c r="L4112" s="63">
        <v>0</v>
      </c>
      <c r="M4112" s="63">
        <v>10004.31</v>
      </c>
      <c r="N4112" s="62" t="s">
        <v>48</v>
      </c>
      <c r="O4112" s="14">
        <f t="shared" si="360"/>
        <v>45922.491412037038</v>
      </c>
      <c r="P4112" s="19">
        <f t="shared" si="361"/>
        <v>45922.699745370373</v>
      </c>
      <c r="Q4112" s="20" t="str">
        <f t="shared" si="362"/>
        <v>22/09/2025</v>
      </c>
      <c r="R4112" s="13" t="str">
        <f t="shared" si="363"/>
        <v>16</v>
      </c>
      <c r="S4112" s="13" t="str">
        <f t="shared" si="364"/>
        <v>Mon</v>
      </c>
    </row>
    <row r="4113" spans="1:19" x14ac:dyDescent="0.25">
      <c r="A4113" s="56">
        <v>45922.491423611114</v>
      </c>
      <c r="B4113" s="57">
        <v>445094503</v>
      </c>
      <c r="C4113" s="58" t="s">
        <v>36</v>
      </c>
      <c r="D4113" s="58" t="s">
        <v>37</v>
      </c>
      <c r="E4113" s="58" t="s">
        <v>45</v>
      </c>
      <c r="F4113" s="58" t="s">
        <v>119</v>
      </c>
      <c r="G4113" s="59">
        <v>3721.38</v>
      </c>
      <c r="H4113" s="57">
        <v>444302945</v>
      </c>
      <c r="I4113" s="59">
        <v>0</v>
      </c>
      <c r="J4113" s="59">
        <v>0</v>
      </c>
      <c r="K4113" s="59">
        <v>0</v>
      </c>
      <c r="L4113" s="59">
        <v>0</v>
      </c>
      <c r="M4113" s="59">
        <v>10004.31</v>
      </c>
      <c r="N4113" s="58" t="s">
        <v>107</v>
      </c>
      <c r="O4113" s="14">
        <f t="shared" si="360"/>
        <v>45922.491423611114</v>
      </c>
      <c r="P4113" s="19">
        <f t="shared" si="361"/>
        <v>45922.69975694445</v>
      </c>
      <c r="Q4113" s="20" t="str">
        <f t="shared" si="362"/>
        <v>22/09/2025</v>
      </c>
      <c r="R4113" s="13" t="str">
        <f t="shared" si="363"/>
        <v>16</v>
      </c>
      <c r="S4113" s="13" t="str">
        <f t="shared" si="364"/>
        <v>Mon</v>
      </c>
    </row>
    <row r="4114" spans="1:19" x14ac:dyDescent="0.25">
      <c r="A4114" s="60">
        <v>45922.491423611114</v>
      </c>
      <c r="B4114" s="61">
        <v>445094505</v>
      </c>
      <c r="C4114" s="62" t="s">
        <v>36</v>
      </c>
      <c r="D4114" s="62" t="s">
        <v>37</v>
      </c>
      <c r="E4114" s="62" t="s">
        <v>45</v>
      </c>
      <c r="F4114" s="62" t="s">
        <v>119</v>
      </c>
      <c r="G4114" s="63">
        <v>3721.36</v>
      </c>
      <c r="H4114" s="61">
        <v>444302947</v>
      </c>
      <c r="I4114" s="63">
        <v>0</v>
      </c>
      <c r="J4114" s="63">
        <v>0</v>
      </c>
      <c r="K4114" s="63">
        <v>0</v>
      </c>
      <c r="L4114" s="63">
        <v>0</v>
      </c>
      <c r="M4114" s="63">
        <v>10004.31</v>
      </c>
      <c r="N4114" s="62" t="s">
        <v>52</v>
      </c>
      <c r="O4114" s="14">
        <f t="shared" si="360"/>
        <v>45922.491423611114</v>
      </c>
      <c r="P4114" s="19">
        <f t="shared" si="361"/>
        <v>45922.69975694445</v>
      </c>
      <c r="Q4114" s="20" t="str">
        <f t="shared" si="362"/>
        <v>22/09/2025</v>
      </c>
      <c r="R4114" s="13" t="str">
        <f t="shared" si="363"/>
        <v>16</v>
      </c>
      <c r="S4114" s="13" t="str">
        <f t="shared" si="364"/>
        <v>Mon</v>
      </c>
    </row>
    <row r="4115" spans="1:19" x14ac:dyDescent="0.25">
      <c r="A4115" s="56">
        <v>45922.491423611114</v>
      </c>
      <c r="B4115" s="57">
        <v>445094507</v>
      </c>
      <c r="C4115" s="58" t="s">
        <v>36</v>
      </c>
      <c r="D4115" s="58" t="s">
        <v>37</v>
      </c>
      <c r="E4115" s="58" t="s">
        <v>45</v>
      </c>
      <c r="F4115" s="58" t="s">
        <v>119</v>
      </c>
      <c r="G4115" s="59">
        <v>3721.36</v>
      </c>
      <c r="H4115" s="57">
        <v>444302949</v>
      </c>
      <c r="I4115" s="59">
        <v>0</v>
      </c>
      <c r="J4115" s="59">
        <v>0</v>
      </c>
      <c r="K4115" s="59">
        <v>0</v>
      </c>
      <c r="L4115" s="59">
        <v>0</v>
      </c>
      <c r="M4115" s="59">
        <v>10004.31</v>
      </c>
      <c r="N4115" s="58" t="s">
        <v>47</v>
      </c>
      <c r="O4115" s="14">
        <f t="shared" si="360"/>
        <v>45922.491423611114</v>
      </c>
      <c r="P4115" s="19">
        <f t="shared" si="361"/>
        <v>45922.69975694445</v>
      </c>
      <c r="Q4115" s="20" t="str">
        <f t="shared" si="362"/>
        <v>22/09/2025</v>
      </c>
      <c r="R4115" s="13" t="str">
        <f t="shared" si="363"/>
        <v>16</v>
      </c>
      <c r="S4115" s="13" t="str">
        <f t="shared" si="364"/>
        <v>Mon</v>
      </c>
    </row>
    <row r="4116" spans="1:19" x14ac:dyDescent="0.25">
      <c r="A4116" s="60">
        <v>45922.491423611114</v>
      </c>
      <c r="B4116" s="61">
        <v>445094509</v>
      </c>
      <c r="C4116" s="62" t="s">
        <v>36</v>
      </c>
      <c r="D4116" s="62" t="s">
        <v>37</v>
      </c>
      <c r="E4116" s="62" t="s">
        <v>45</v>
      </c>
      <c r="F4116" s="62" t="s">
        <v>119</v>
      </c>
      <c r="G4116" s="63">
        <v>3721.36</v>
      </c>
      <c r="H4116" s="61">
        <v>444302951</v>
      </c>
      <c r="I4116" s="63">
        <v>0</v>
      </c>
      <c r="J4116" s="63">
        <v>0</v>
      </c>
      <c r="K4116" s="63">
        <v>0</v>
      </c>
      <c r="L4116" s="63">
        <v>0</v>
      </c>
      <c r="M4116" s="63">
        <v>10004.31</v>
      </c>
      <c r="N4116" s="62" t="s">
        <v>2055</v>
      </c>
      <c r="O4116" s="14">
        <f t="shared" si="360"/>
        <v>45922.491423611114</v>
      </c>
      <c r="P4116" s="19">
        <f t="shared" si="361"/>
        <v>45922.69975694445</v>
      </c>
      <c r="Q4116" s="20" t="str">
        <f t="shared" si="362"/>
        <v>22/09/2025</v>
      </c>
      <c r="R4116" s="13" t="str">
        <f t="shared" si="363"/>
        <v>16</v>
      </c>
      <c r="S4116" s="13" t="str">
        <f t="shared" si="364"/>
        <v>Mon</v>
      </c>
    </row>
    <row r="4117" spans="1:19" x14ac:dyDescent="0.25">
      <c r="A4117" s="56">
        <v>45922.491435185184</v>
      </c>
      <c r="B4117" s="57">
        <v>445094510</v>
      </c>
      <c r="C4117" s="58" t="s">
        <v>36</v>
      </c>
      <c r="D4117" s="58" t="s">
        <v>37</v>
      </c>
      <c r="E4117" s="58" t="s">
        <v>45</v>
      </c>
      <c r="F4117" s="58" t="s">
        <v>119</v>
      </c>
      <c r="G4117" s="59">
        <v>3721.34</v>
      </c>
      <c r="H4117" s="57">
        <v>444302952</v>
      </c>
      <c r="I4117" s="59">
        <v>0</v>
      </c>
      <c r="J4117" s="59">
        <v>0</v>
      </c>
      <c r="K4117" s="59">
        <v>0</v>
      </c>
      <c r="L4117" s="59">
        <v>0</v>
      </c>
      <c r="M4117" s="59">
        <v>10004.31</v>
      </c>
      <c r="N4117" s="58" t="s">
        <v>2056</v>
      </c>
      <c r="O4117" s="14">
        <f t="shared" si="360"/>
        <v>45922.491435185184</v>
      </c>
      <c r="P4117" s="19">
        <f t="shared" si="361"/>
        <v>45922.69976851852</v>
      </c>
      <c r="Q4117" s="20" t="str">
        <f t="shared" si="362"/>
        <v>22/09/2025</v>
      </c>
      <c r="R4117" s="13" t="str">
        <f t="shared" si="363"/>
        <v>16</v>
      </c>
      <c r="S4117" s="13" t="str">
        <f t="shared" si="364"/>
        <v>Mon</v>
      </c>
    </row>
    <row r="4118" spans="1:19" x14ac:dyDescent="0.25">
      <c r="A4118" s="60">
        <v>45922.491435185184</v>
      </c>
      <c r="B4118" s="61">
        <v>445094511</v>
      </c>
      <c r="C4118" s="62" t="s">
        <v>36</v>
      </c>
      <c r="D4118" s="62" t="s">
        <v>37</v>
      </c>
      <c r="E4118" s="62" t="s">
        <v>45</v>
      </c>
      <c r="F4118" s="62" t="s">
        <v>119</v>
      </c>
      <c r="G4118" s="63">
        <v>3721.26</v>
      </c>
      <c r="H4118" s="61">
        <v>444302953</v>
      </c>
      <c r="I4118" s="63">
        <v>0</v>
      </c>
      <c r="J4118" s="63">
        <v>0</v>
      </c>
      <c r="K4118" s="63">
        <v>0</v>
      </c>
      <c r="L4118" s="63">
        <v>0</v>
      </c>
      <c r="M4118" s="63">
        <v>10004.31</v>
      </c>
      <c r="N4118" s="62" t="s">
        <v>113</v>
      </c>
      <c r="O4118" s="14">
        <f t="shared" si="360"/>
        <v>45922.491435185184</v>
      </c>
      <c r="P4118" s="19">
        <f t="shared" si="361"/>
        <v>45922.69976851852</v>
      </c>
      <c r="Q4118" s="20" t="str">
        <f t="shared" si="362"/>
        <v>22/09/2025</v>
      </c>
      <c r="R4118" s="13" t="str">
        <f t="shared" si="363"/>
        <v>16</v>
      </c>
      <c r="S4118" s="13" t="str">
        <f t="shared" si="364"/>
        <v>Mon</v>
      </c>
    </row>
    <row r="4119" spans="1:19" x14ac:dyDescent="0.25">
      <c r="A4119" s="56">
        <v>45922.491747685184</v>
      </c>
      <c r="B4119" s="57">
        <v>445094620</v>
      </c>
      <c r="C4119" s="58" t="s">
        <v>36</v>
      </c>
      <c r="D4119" s="58" t="s">
        <v>37</v>
      </c>
      <c r="E4119" s="58" t="s">
        <v>45</v>
      </c>
      <c r="F4119" s="58" t="s">
        <v>119</v>
      </c>
      <c r="G4119" s="59">
        <v>3721.45</v>
      </c>
      <c r="H4119" s="57">
        <v>444303064</v>
      </c>
      <c r="I4119" s="59">
        <v>0</v>
      </c>
      <c r="J4119" s="59">
        <v>0</v>
      </c>
      <c r="K4119" s="59">
        <v>0</v>
      </c>
      <c r="L4119" s="59">
        <v>0</v>
      </c>
      <c r="M4119" s="59">
        <v>10004.31</v>
      </c>
      <c r="N4119" s="58" t="s">
        <v>1384</v>
      </c>
      <c r="O4119" s="14">
        <f t="shared" si="360"/>
        <v>45922.491747685184</v>
      </c>
      <c r="P4119" s="19">
        <f t="shared" si="361"/>
        <v>45922.70008101852</v>
      </c>
      <c r="Q4119" s="20" t="str">
        <f t="shared" si="362"/>
        <v>22/09/2025</v>
      </c>
      <c r="R4119" s="13" t="str">
        <f t="shared" si="363"/>
        <v>16</v>
      </c>
      <c r="S4119" s="13" t="str">
        <f t="shared" si="364"/>
        <v>Mon</v>
      </c>
    </row>
    <row r="4120" spans="1:19" x14ac:dyDescent="0.25">
      <c r="A4120" s="60">
        <v>45922.491759259261</v>
      </c>
      <c r="B4120" s="61">
        <v>445094621</v>
      </c>
      <c r="C4120" s="62" t="s">
        <v>36</v>
      </c>
      <c r="D4120" s="62" t="s">
        <v>37</v>
      </c>
      <c r="E4120" s="62" t="s">
        <v>45</v>
      </c>
      <c r="F4120" s="62" t="s">
        <v>119</v>
      </c>
      <c r="G4120" s="63">
        <v>3721.44</v>
      </c>
      <c r="H4120" s="61">
        <v>444303065</v>
      </c>
      <c r="I4120" s="63">
        <v>0</v>
      </c>
      <c r="J4120" s="63">
        <v>0</v>
      </c>
      <c r="K4120" s="63">
        <v>0</v>
      </c>
      <c r="L4120" s="63">
        <v>0</v>
      </c>
      <c r="M4120" s="63">
        <v>10004.31</v>
      </c>
      <c r="N4120" s="62" t="s">
        <v>115</v>
      </c>
      <c r="O4120" s="14">
        <f t="shared" si="360"/>
        <v>45922.491759259261</v>
      </c>
      <c r="P4120" s="19">
        <f t="shared" si="361"/>
        <v>45922.700092592597</v>
      </c>
      <c r="Q4120" s="20" t="str">
        <f t="shared" si="362"/>
        <v>22/09/2025</v>
      </c>
      <c r="R4120" s="13" t="str">
        <f t="shared" si="363"/>
        <v>16</v>
      </c>
      <c r="S4120" s="13" t="str">
        <f t="shared" si="364"/>
        <v>Mon</v>
      </c>
    </row>
    <row r="4121" spans="1:19" x14ac:dyDescent="0.25">
      <c r="A4121" s="56">
        <v>45922.491759259261</v>
      </c>
      <c r="B4121" s="57">
        <v>445094622</v>
      </c>
      <c r="C4121" s="58" t="s">
        <v>36</v>
      </c>
      <c r="D4121" s="58" t="s">
        <v>37</v>
      </c>
      <c r="E4121" s="58" t="s">
        <v>45</v>
      </c>
      <c r="F4121" s="58" t="s">
        <v>119</v>
      </c>
      <c r="G4121" s="59">
        <v>3721.44</v>
      </c>
      <c r="H4121" s="57">
        <v>444303066</v>
      </c>
      <c r="I4121" s="59">
        <v>0</v>
      </c>
      <c r="J4121" s="59">
        <v>0</v>
      </c>
      <c r="K4121" s="59">
        <v>0</v>
      </c>
      <c r="L4121" s="59">
        <v>0</v>
      </c>
      <c r="M4121" s="59">
        <v>10004.31</v>
      </c>
      <c r="N4121" s="58" t="s">
        <v>118</v>
      </c>
      <c r="O4121" s="14">
        <f t="shared" si="360"/>
        <v>45922.491759259261</v>
      </c>
      <c r="P4121" s="19">
        <f t="shared" si="361"/>
        <v>45922.700092592597</v>
      </c>
      <c r="Q4121" s="20" t="str">
        <f t="shared" si="362"/>
        <v>22/09/2025</v>
      </c>
      <c r="R4121" s="13" t="str">
        <f t="shared" si="363"/>
        <v>16</v>
      </c>
      <c r="S4121" s="13" t="str">
        <f t="shared" si="364"/>
        <v>Mon</v>
      </c>
    </row>
    <row r="4122" spans="1:19" x14ac:dyDescent="0.25">
      <c r="A4122" s="60">
        <v>45922.493252314816</v>
      </c>
      <c r="B4122" s="61">
        <v>445095021</v>
      </c>
      <c r="C4122" s="62" t="s">
        <v>36</v>
      </c>
      <c r="D4122" s="62" t="s">
        <v>37</v>
      </c>
      <c r="E4122" s="62" t="s">
        <v>45</v>
      </c>
      <c r="F4122" s="62" t="s">
        <v>119</v>
      </c>
      <c r="G4122" s="63">
        <v>3720.66</v>
      </c>
      <c r="H4122" s="61">
        <v>444303471</v>
      </c>
      <c r="I4122" s="63">
        <v>0</v>
      </c>
      <c r="J4122" s="63">
        <v>0</v>
      </c>
      <c r="K4122" s="63">
        <v>0</v>
      </c>
      <c r="L4122" s="63">
        <v>0</v>
      </c>
      <c r="M4122" s="63">
        <v>10004.31</v>
      </c>
      <c r="N4122" s="62" t="s">
        <v>106</v>
      </c>
      <c r="O4122" s="14">
        <f t="shared" si="360"/>
        <v>45922.493252314816</v>
      </c>
      <c r="P4122" s="19">
        <f t="shared" si="361"/>
        <v>45922.701585648152</v>
      </c>
      <c r="Q4122" s="20" t="str">
        <f t="shared" si="362"/>
        <v>22/09/2025</v>
      </c>
      <c r="R4122" s="13" t="str">
        <f t="shared" si="363"/>
        <v>16</v>
      </c>
      <c r="S4122" s="13" t="str">
        <f t="shared" si="364"/>
        <v>Mon</v>
      </c>
    </row>
    <row r="4123" spans="1:19" x14ac:dyDescent="0.25">
      <c r="A4123" s="56">
        <v>45922.493888888886</v>
      </c>
      <c r="B4123" s="57">
        <v>445095347</v>
      </c>
      <c r="C4123" s="58" t="s">
        <v>36</v>
      </c>
      <c r="D4123" s="58" t="s">
        <v>38</v>
      </c>
      <c r="E4123" s="58" t="s">
        <v>46</v>
      </c>
      <c r="F4123" s="58" t="s">
        <v>119</v>
      </c>
      <c r="G4123" s="59">
        <v>3719.82</v>
      </c>
      <c r="H4123" s="57">
        <v>444303784</v>
      </c>
      <c r="I4123" s="59">
        <v>0</v>
      </c>
      <c r="J4123" s="59">
        <v>0</v>
      </c>
      <c r="K4123" s="59">
        <v>0</v>
      </c>
      <c r="L4123" s="59">
        <v>-1.54</v>
      </c>
      <c r="M4123" s="59">
        <v>10002.77</v>
      </c>
      <c r="N4123" s="58" t="s">
        <v>2588</v>
      </c>
      <c r="O4123" s="14">
        <f t="shared" si="360"/>
        <v>45922.493888888886</v>
      </c>
      <c r="P4123" s="19">
        <f t="shared" si="361"/>
        <v>45922.702222222222</v>
      </c>
      <c r="Q4123" s="20" t="str">
        <f t="shared" si="362"/>
        <v>22/09/2025</v>
      </c>
      <c r="R4123" s="13" t="str">
        <f t="shared" si="363"/>
        <v>16</v>
      </c>
      <c r="S4123" s="13" t="str">
        <f t="shared" si="364"/>
        <v>Mon</v>
      </c>
    </row>
    <row r="4124" spans="1:19" x14ac:dyDescent="0.25">
      <c r="A4124" s="60">
        <v>45922.500196759262</v>
      </c>
      <c r="B4124" s="61">
        <v>445097134</v>
      </c>
      <c r="C4124" s="62" t="s">
        <v>36</v>
      </c>
      <c r="D4124" s="62" t="s">
        <v>37</v>
      </c>
      <c r="E4124" s="62" t="s">
        <v>45</v>
      </c>
      <c r="F4124" s="62" t="s">
        <v>119</v>
      </c>
      <c r="G4124" s="63">
        <v>3720.93</v>
      </c>
      <c r="H4124" s="61">
        <v>444305588</v>
      </c>
      <c r="I4124" s="63">
        <v>0</v>
      </c>
      <c r="J4124" s="63">
        <v>0</v>
      </c>
      <c r="K4124" s="63">
        <v>0</v>
      </c>
      <c r="L4124" s="63">
        <v>0</v>
      </c>
      <c r="M4124" s="63">
        <v>10002.77</v>
      </c>
      <c r="N4124" s="62" t="s">
        <v>92</v>
      </c>
      <c r="O4124" s="14">
        <f t="shared" si="360"/>
        <v>45922.500196759262</v>
      </c>
      <c r="P4124" s="19">
        <f t="shared" si="361"/>
        <v>45922.708530092597</v>
      </c>
      <c r="Q4124" s="20" t="str">
        <f t="shared" si="362"/>
        <v>22/09/2025</v>
      </c>
      <c r="R4124" s="13" t="str">
        <f t="shared" si="363"/>
        <v>17</v>
      </c>
      <c r="S4124" s="13" t="str">
        <f t="shared" si="364"/>
        <v>Mon</v>
      </c>
    </row>
    <row r="4125" spans="1:19" x14ac:dyDescent="0.25">
      <c r="A4125" s="56">
        <v>45922.501956018517</v>
      </c>
      <c r="B4125" s="57">
        <v>445097924</v>
      </c>
      <c r="C4125" s="58" t="s">
        <v>36</v>
      </c>
      <c r="D4125" s="58" t="s">
        <v>37</v>
      </c>
      <c r="E4125" s="58" t="s">
        <v>45</v>
      </c>
      <c r="F4125" s="58" t="s">
        <v>119</v>
      </c>
      <c r="G4125" s="59">
        <v>3721.17</v>
      </c>
      <c r="H4125" s="57">
        <v>444306368</v>
      </c>
      <c r="I4125" s="59">
        <v>0</v>
      </c>
      <c r="J4125" s="59">
        <v>0</v>
      </c>
      <c r="K4125" s="59">
        <v>0</v>
      </c>
      <c r="L4125" s="59">
        <v>0</v>
      </c>
      <c r="M4125" s="59">
        <v>10002.77</v>
      </c>
      <c r="N4125" s="58" t="s">
        <v>74</v>
      </c>
      <c r="O4125" s="14">
        <f t="shared" si="360"/>
        <v>45922.501956018517</v>
      </c>
      <c r="P4125" s="19">
        <f t="shared" si="361"/>
        <v>45922.710289351853</v>
      </c>
      <c r="Q4125" s="20" t="str">
        <f t="shared" si="362"/>
        <v>22/09/2025</v>
      </c>
      <c r="R4125" s="13" t="str">
        <f t="shared" si="363"/>
        <v>17</v>
      </c>
      <c r="S4125" s="13" t="str">
        <f t="shared" si="364"/>
        <v>Mon</v>
      </c>
    </row>
    <row r="4126" spans="1:19" x14ac:dyDescent="0.25">
      <c r="A4126" s="60">
        <v>45922.502962962964</v>
      </c>
      <c r="B4126" s="61">
        <v>445098400</v>
      </c>
      <c r="C4126" s="62" t="s">
        <v>36</v>
      </c>
      <c r="D4126" s="62" t="s">
        <v>38</v>
      </c>
      <c r="E4126" s="62" t="s">
        <v>46</v>
      </c>
      <c r="F4126" s="62" t="s">
        <v>119</v>
      </c>
      <c r="G4126" s="63">
        <v>3720.1</v>
      </c>
      <c r="H4126" s="61">
        <v>444306835</v>
      </c>
      <c r="I4126" s="63">
        <v>0</v>
      </c>
      <c r="J4126" s="63">
        <v>0</v>
      </c>
      <c r="K4126" s="63">
        <v>0</v>
      </c>
      <c r="L4126" s="63">
        <v>3.51</v>
      </c>
      <c r="M4126" s="63">
        <v>10006.280000000001</v>
      </c>
      <c r="N4126" s="62" t="s">
        <v>2589</v>
      </c>
      <c r="O4126" s="14">
        <f t="shared" si="360"/>
        <v>45922.502962962964</v>
      </c>
      <c r="P4126" s="19">
        <f t="shared" si="361"/>
        <v>45922.7112962963</v>
      </c>
      <c r="Q4126" s="20" t="str">
        <f t="shared" si="362"/>
        <v>22/09/2025</v>
      </c>
      <c r="R4126" s="13" t="str">
        <f t="shared" si="363"/>
        <v>17</v>
      </c>
      <c r="S4126" s="13" t="str">
        <f t="shared" si="364"/>
        <v>Mon</v>
      </c>
    </row>
    <row r="4127" spans="1:19" x14ac:dyDescent="0.25">
      <c r="A4127" s="56">
        <v>45922.502974537034</v>
      </c>
      <c r="B4127" s="57">
        <v>445098408</v>
      </c>
      <c r="C4127" s="58" t="s">
        <v>36</v>
      </c>
      <c r="D4127" s="58" t="s">
        <v>37</v>
      </c>
      <c r="E4127" s="58" t="s">
        <v>45</v>
      </c>
      <c r="F4127" s="58" t="s">
        <v>119</v>
      </c>
      <c r="G4127" s="59">
        <v>3720.34</v>
      </c>
      <c r="H4127" s="57">
        <v>444306842</v>
      </c>
      <c r="I4127" s="59">
        <v>0</v>
      </c>
      <c r="J4127" s="59">
        <v>0</v>
      </c>
      <c r="K4127" s="59">
        <v>0</v>
      </c>
      <c r="L4127" s="59">
        <v>0</v>
      </c>
      <c r="M4127" s="59">
        <v>10006.280000000001</v>
      </c>
      <c r="N4127" s="58" t="s">
        <v>2546</v>
      </c>
      <c r="O4127" s="14">
        <f t="shared" si="360"/>
        <v>45922.502974537034</v>
      </c>
      <c r="P4127" s="19">
        <f t="shared" si="361"/>
        <v>45922.71130787037</v>
      </c>
      <c r="Q4127" s="20" t="str">
        <f t="shared" si="362"/>
        <v>22/09/2025</v>
      </c>
      <c r="R4127" s="13" t="str">
        <f t="shared" si="363"/>
        <v>17</v>
      </c>
      <c r="S4127" s="13" t="str">
        <f t="shared" si="364"/>
        <v>Mon</v>
      </c>
    </row>
    <row r="4128" spans="1:19" x14ac:dyDescent="0.25">
      <c r="A4128" s="60">
        <v>45922.502986111111</v>
      </c>
      <c r="B4128" s="61">
        <v>445098428</v>
      </c>
      <c r="C4128" s="62" t="s">
        <v>36</v>
      </c>
      <c r="D4128" s="62" t="s">
        <v>38</v>
      </c>
      <c r="E4128" s="62" t="s">
        <v>46</v>
      </c>
      <c r="F4128" s="62" t="s">
        <v>119</v>
      </c>
      <c r="G4128" s="63">
        <v>3719.41</v>
      </c>
      <c r="H4128" s="61">
        <v>444306858</v>
      </c>
      <c r="I4128" s="63">
        <v>0</v>
      </c>
      <c r="J4128" s="63">
        <v>0</v>
      </c>
      <c r="K4128" s="63">
        <v>0</v>
      </c>
      <c r="L4128" s="63">
        <v>0.55000000000000004</v>
      </c>
      <c r="M4128" s="63">
        <v>10006.83</v>
      </c>
      <c r="N4128" s="62" t="s">
        <v>2590</v>
      </c>
      <c r="O4128" s="14">
        <f t="shared" si="360"/>
        <v>45922.502986111111</v>
      </c>
      <c r="P4128" s="19">
        <f t="shared" si="361"/>
        <v>45922.711319444446</v>
      </c>
      <c r="Q4128" s="20" t="str">
        <f t="shared" si="362"/>
        <v>22/09/2025</v>
      </c>
      <c r="R4128" s="13" t="str">
        <f t="shared" si="363"/>
        <v>17</v>
      </c>
      <c r="S4128" s="13" t="str">
        <f t="shared" si="364"/>
        <v>Mon</v>
      </c>
    </row>
    <row r="4129" spans="1:19" x14ac:dyDescent="0.25">
      <c r="A4129" s="56">
        <v>45922.503449074073</v>
      </c>
      <c r="B4129" s="57">
        <v>445098567</v>
      </c>
      <c r="C4129" s="58" t="s">
        <v>36</v>
      </c>
      <c r="D4129" s="58" t="s">
        <v>37</v>
      </c>
      <c r="E4129" s="58" t="s">
        <v>45</v>
      </c>
      <c r="F4129" s="58" t="s">
        <v>119</v>
      </c>
      <c r="G4129" s="59">
        <v>3720.36</v>
      </c>
      <c r="H4129" s="57">
        <v>444306988</v>
      </c>
      <c r="I4129" s="59">
        <v>0</v>
      </c>
      <c r="J4129" s="59">
        <v>0</v>
      </c>
      <c r="K4129" s="59">
        <v>0</v>
      </c>
      <c r="L4129" s="59">
        <v>0</v>
      </c>
      <c r="M4129" s="59">
        <v>10006.83</v>
      </c>
      <c r="N4129" s="58" t="s">
        <v>2533</v>
      </c>
      <c r="O4129" s="14">
        <f t="shared" si="360"/>
        <v>45922.503449074073</v>
      </c>
      <c r="P4129" s="19">
        <f t="shared" si="361"/>
        <v>45922.711782407408</v>
      </c>
      <c r="Q4129" s="20" t="str">
        <f t="shared" si="362"/>
        <v>22/09/2025</v>
      </c>
      <c r="R4129" s="13" t="str">
        <f t="shared" si="363"/>
        <v>17</v>
      </c>
      <c r="S4129" s="13" t="str">
        <f t="shared" si="364"/>
        <v>Mon</v>
      </c>
    </row>
    <row r="4130" spans="1:19" x14ac:dyDescent="0.25">
      <c r="A4130" s="60">
        <v>45922.513148148151</v>
      </c>
      <c r="B4130" s="61">
        <v>445101541</v>
      </c>
      <c r="C4130" s="62" t="s">
        <v>36</v>
      </c>
      <c r="D4130" s="62" t="s">
        <v>38</v>
      </c>
      <c r="E4130" s="62" t="s">
        <v>46</v>
      </c>
      <c r="F4130" s="62" t="s">
        <v>119</v>
      </c>
      <c r="G4130" s="63">
        <v>3722.86</v>
      </c>
      <c r="H4130" s="61">
        <v>444309931</v>
      </c>
      <c r="I4130" s="63">
        <v>0</v>
      </c>
      <c r="J4130" s="63">
        <v>0</v>
      </c>
      <c r="K4130" s="63">
        <v>0</v>
      </c>
      <c r="L4130" s="63">
        <v>1.5</v>
      </c>
      <c r="M4130" s="63">
        <v>10008.33</v>
      </c>
      <c r="N4130" s="62" t="s">
        <v>2591</v>
      </c>
      <c r="O4130" s="14">
        <f t="shared" si="360"/>
        <v>45922.513148148151</v>
      </c>
      <c r="P4130" s="19">
        <f t="shared" si="361"/>
        <v>45922.721481481487</v>
      </c>
      <c r="Q4130" s="20" t="str">
        <f t="shared" si="362"/>
        <v>22/09/2025</v>
      </c>
      <c r="R4130" s="13" t="str">
        <f t="shared" si="363"/>
        <v>17</v>
      </c>
      <c r="S4130" s="13" t="str">
        <f t="shared" si="364"/>
        <v>Mon</v>
      </c>
    </row>
    <row r="4131" spans="1:19" x14ac:dyDescent="0.25">
      <c r="A4131" s="56">
        <v>45922.513148148151</v>
      </c>
      <c r="B4131" s="57">
        <v>445101542</v>
      </c>
      <c r="C4131" s="58" t="s">
        <v>36</v>
      </c>
      <c r="D4131" s="58" t="s">
        <v>38</v>
      </c>
      <c r="E4131" s="58" t="s">
        <v>46</v>
      </c>
      <c r="F4131" s="58" t="s">
        <v>119</v>
      </c>
      <c r="G4131" s="59">
        <v>3722.86</v>
      </c>
      <c r="H4131" s="57">
        <v>444309932</v>
      </c>
      <c r="I4131" s="59">
        <v>0</v>
      </c>
      <c r="J4131" s="59">
        <v>0</v>
      </c>
      <c r="K4131" s="59">
        <v>0</v>
      </c>
      <c r="L4131" s="59">
        <v>1.48</v>
      </c>
      <c r="M4131" s="59">
        <v>10009.81</v>
      </c>
      <c r="N4131" s="58" t="s">
        <v>2591</v>
      </c>
      <c r="O4131" s="14">
        <f t="shared" si="360"/>
        <v>45922.513148148151</v>
      </c>
      <c r="P4131" s="19">
        <f t="shared" si="361"/>
        <v>45922.721481481487</v>
      </c>
      <c r="Q4131" s="20" t="str">
        <f t="shared" si="362"/>
        <v>22/09/2025</v>
      </c>
      <c r="R4131" s="13" t="str">
        <f t="shared" si="363"/>
        <v>17</v>
      </c>
      <c r="S4131" s="13" t="str">
        <f t="shared" si="364"/>
        <v>Mon</v>
      </c>
    </row>
    <row r="4132" spans="1:19" x14ac:dyDescent="0.25">
      <c r="A4132" s="60">
        <v>45922.513148148151</v>
      </c>
      <c r="B4132" s="61">
        <v>445101543</v>
      </c>
      <c r="C4132" s="62" t="s">
        <v>36</v>
      </c>
      <c r="D4132" s="62" t="s">
        <v>38</v>
      </c>
      <c r="E4132" s="62" t="s">
        <v>46</v>
      </c>
      <c r="F4132" s="62" t="s">
        <v>119</v>
      </c>
      <c r="G4132" s="63">
        <v>3722.86</v>
      </c>
      <c r="H4132" s="61">
        <v>444309933</v>
      </c>
      <c r="I4132" s="63">
        <v>0</v>
      </c>
      <c r="J4132" s="63">
        <v>0</v>
      </c>
      <c r="K4132" s="63">
        <v>0</v>
      </c>
      <c r="L4132" s="63">
        <v>1.48</v>
      </c>
      <c r="M4132" s="63">
        <v>10011.290000000001</v>
      </c>
      <c r="N4132" s="62" t="s">
        <v>2591</v>
      </c>
      <c r="O4132" s="14">
        <f t="shared" si="360"/>
        <v>45922.513148148151</v>
      </c>
      <c r="P4132" s="19">
        <f t="shared" si="361"/>
        <v>45922.721481481487</v>
      </c>
      <c r="Q4132" s="20" t="str">
        <f t="shared" si="362"/>
        <v>22/09/2025</v>
      </c>
      <c r="R4132" s="13" t="str">
        <f t="shared" si="363"/>
        <v>17</v>
      </c>
      <c r="S4132" s="13" t="str">
        <f t="shared" si="364"/>
        <v>Mon</v>
      </c>
    </row>
    <row r="4133" spans="1:19" x14ac:dyDescent="0.25">
      <c r="A4133" s="56">
        <v>45922.513148148151</v>
      </c>
      <c r="B4133" s="57">
        <v>445101544</v>
      </c>
      <c r="C4133" s="58" t="s">
        <v>36</v>
      </c>
      <c r="D4133" s="58" t="s">
        <v>38</v>
      </c>
      <c r="E4133" s="58" t="s">
        <v>46</v>
      </c>
      <c r="F4133" s="58" t="s">
        <v>119</v>
      </c>
      <c r="G4133" s="59">
        <v>3722.86</v>
      </c>
      <c r="H4133" s="57">
        <v>444309934</v>
      </c>
      <c r="I4133" s="59">
        <v>0</v>
      </c>
      <c r="J4133" s="59">
        <v>0</v>
      </c>
      <c r="K4133" s="59">
        <v>0</v>
      </c>
      <c r="L4133" s="59">
        <v>1.52</v>
      </c>
      <c r="M4133" s="59">
        <v>10012.81</v>
      </c>
      <c r="N4133" s="58" t="s">
        <v>2591</v>
      </c>
      <c r="O4133" s="14">
        <f t="shared" si="360"/>
        <v>45922.513148148151</v>
      </c>
      <c r="P4133" s="19">
        <f t="shared" si="361"/>
        <v>45922.721481481487</v>
      </c>
      <c r="Q4133" s="20" t="str">
        <f t="shared" si="362"/>
        <v>22/09/2025</v>
      </c>
      <c r="R4133" s="13" t="str">
        <f t="shared" si="363"/>
        <v>17</v>
      </c>
      <c r="S4133" s="13" t="str">
        <f t="shared" si="364"/>
        <v>Mon</v>
      </c>
    </row>
    <row r="4134" spans="1:19" x14ac:dyDescent="0.25">
      <c r="A4134" s="60">
        <v>45922.513368055559</v>
      </c>
      <c r="B4134" s="61">
        <v>445102054</v>
      </c>
      <c r="C4134" s="62" t="s">
        <v>36</v>
      </c>
      <c r="D4134" s="62" t="s">
        <v>38</v>
      </c>
      <c r="E4134" s="62" t="s">
        <v>46</v>
      </c>
      <c r="F4134" s="62" t="s">
        <v>119</v>
      </c>
      <c r="G4134" s="63">
        <v>3723.62</v>
      </c>
      <c r="H4134" s="61">
        <v>444310441</v>
      </c>
      <c r="I4134" s="63">
        <v>0</v>
      </c>
      <c r="J4134" s="63">
        <v>0</v>
      </c>
      <c r="K4134" s="63">
        <v>0</v>
      </c>
      <c r="L4134" s="63">
        <v>2.2599999999999998</v>
      </c>
      <c r="M4134" s="63">
        <v>10015.07</v>
      </c>
      <c r="N4134" s="62" t="s">
        <v>2592</v>
      </c>
      <c r="O4134" s="14">
        <f t="shared" si="360"/>
        <v>45922.513368055559</v>
      </c>
      <c r="P4134" s="19">
        <f t="shared" si="361"/>
        <v>45922.721701388895</v>
      </c>
      <c r="Q4134" s="20" t="str">
        <f t="shared" si="362"/>
        <v>22/09/2025</v>
      </c>
      <c r="R4134" s="13" t="str">
        <f t="shared" si="363"/>
        <v>17</v>
      </c>
      <c r="S4134" s="13" t="str">
        <f t="shared" si="364"/>
        <v>Mon</v>
      </c>
    </row>
    <row r="4135" spans="1:19" x14ac:dyDescent="0.25">
      <c r="A4135" s="56">
        <v>45922.513854166667</v>
      </c>
      <c r="B4135" s="57">
        <v>445103402</v>
      </c>
      <c r="C4135" s="58" t="s">
        <v>36</v>
      </c>
      <c r="D4135" s="58" t="s">
        <v>38</v>
      </c>
      <c r="E4135" s="58" t="s">
        <v>46</v>
      </c>
      <c r="F4135" s="58" t="s">
        <v>119</v>
      </c>
      <c r="G4135" s="59">
        <v>3724.24</v>
      </c>
      <c r="H4135" s="57">
        <v>444311785</v>
      </c>
      <c r="I4135" s="59">
        <v>0</v>
      </c>
      <c r="J4135" s="59">
        <v>0</v>
      </c>
      <c r="K4135" s="59">
        <v>0</v>
      </c>
      <c r="L4135" s="59">
        <v>3.58</v>
      </c>
      <c r="M4135" s="59">
        <v>10018.65</v>
      </c>
      <c r="N4135" s="58" t="s">
        <v>2593</v>
      </c>
      <c r="O4135" s="14">
        <f t="shared" si="360"/>
        <v>45922.513854166667</v>
      </c>
      <c r="P4135" s="19">
        <f t="shared" si="361"/>
        <v>45922.722187500003</v>
      </c>
      <c r="Q4135" s="20" t="str">
        <f t="shared" si="362"/>
        <v>22/09/2025</v>
      </c>
      <c r="R4135" s="13" t="str">
        <f t="shared" si="363"/>
        <v>17</v>
      </c>
      <c r="S4135" s="13" t="str">
        <f t="shared" si="364"/>
        <v>Mon</v>
      </c>
    </row>
    <row r="4136" spans="1:19" x14ac:dyDescent="0.25">
      <c r="A4136" s="60">
        <v>45922.513877314814</v>
      </c>
      <c r="B4136" s="61">
        <v>445103629</v>
      </c>
      <c r="C4136" s="62" t="s">
        <v>36</v>
      </c>
      <c r="D4136" s="62" t="s">
        <v>38</v>
      </c>
      <c r="E4136" s="62" t="s">
        <v>46</v>
      </c>
      <c r="F4136" s="62" t="s">
        <v>119</v>
      </c>
      <c r="G4136" s="63">
        <v>3724.43</v>
      </c>
      <c r="H4136" s="61">
        <v>444312011</v>
      </c>
      <c r="I4136" s="63">
        <v>0</v>
      </c>
      <c r="J4136" s="63">
        <v>0</v>
      </c>
      <c r="K4136" s="63">
        <v>0</v>
      </c>
      <c r="L4136" s="63">
        <v>3.05</v>
      </c>
      <c r="M4136" s="63">
        <v>10021.700000000001</v>
      </c>
      <c r="N4136" s="62" t="s">
        <v>2594</v>
      </c>
      <c r="O4136" s="14">
        <f t="shared" si="360"/>
        <v>45922.513877314814</v>
      </c>
      <c r="P4136" s="19">
        <f t="shared" si="361"/>
        <v>45922.722210648149</v>
      </c>
      <c r="Q4136" s="20" t="str">
        <f t="shared" si="362"/>
        <v>22/09/2025</v>
      </c>
      <c r="R4136" s="13" t="str">
        <f t="shared" si="363"/>
        <v>17</v>
      </c>
      <c r="S4136" s="13" t="str">
        <f t="shared" si="364"/>
        <v>Mon</v>
      </c>
    </row>
    <row r="4137" spans="1:19" x14ac:dyDescent="0.25">
      <c r="A4137" s="56">
        <v>45922.513877314814</v>
      </c>
      <c r="B4137" s="57">
        <v>445103630</v>
      </c>
      <c r="C4137" s="58" t="s">
        <v>36</v>
      </c>
      <c r="D4137" s="58" t="s">
        <v>38</v>
      </c>
      <c r="E4137" s="58" t="s">
        <v>46</v>
      </c>
      <c r="F4137" s="58" t="s">
        <v>119</v>
      </c>
      <c r="G4137" s="59">
        <v>3724.43</v>
      </c>
      <c r="H4137" s="57">
        <v>444312012</v>
      </c>
      <c r="I4137" s="59">
        <v>0</v>
      </c>
      <c r="J4137" s="59">
        <v>0</v>
      </c>
      <c r="K4137" s="59">
        <v>0</v>
      </c>
      <c r="L4137" s="59">
        <v>3.07</v>
      </c>
      <c r="M4137" s="59">
        <v>10024.77</v>
      </c>
      <c r="N4137" s="58" t="s">
        <v>2594</v>
      </c>
      <c r="O4137" s="14">
        <f t="shared" si="360"/>
        <v>45922.513877314814</v>
      </c>
      <c r="P4137" s="19">
        <f t="shared" si="361"/>
        <v>45922.722210648149</v>
      </c>
      <c r="Q4137" s="20" t="str">
        <f t="shared" si="362"/>
        <v>22/09/2025</v>
      </c>
      <c r="R4137" s="13" t="str">
        <f t="shared" si="363"/>
        <v>17</v>
      </c>
      <c r="S4137" s="13" t="str">
        <f t="shared" si="364"/>
        <v>Mon</v>
      </c>
    </row>
    <row r="4138" spans="1:19" x14ac:dyDescent="0.25">
      <c r="A4138" s="60">
        <v>45922.513877314814</v>
      </c>
      <c r="B4138" s="61">
        <v>445103634</v>
      </c>
      <c r="C4138" s="62" t="s">
        <v>36</v>
      </c>
      <c r="D4138" s="62" t="s">
        <v>38</v>
      </c>
      <c r="E4138" s="62" t="s">
        <v>46</v>
      </c>
      <c r="F4138" s="62" t="s">
        <v>119</v>
      </c>
      <c r="G4138" s="63">
        <v>3724.43</v>
      </c>
      <c r="H4138" s="61">
        <v>444312013</v>
      </c>
      <c r="I4138" s="63">
        <v>0</v>
      </c>
      <c r="J4138" s="63">
        <v>0</v>
      </c>
      <c r="K4138" s="63">
        <v>0</v>
      </c>
      <c r="L4138" s="63">
        <v>3.07</v>
      </c>
      <c r="M4138" s="63">
        <v>10027.84</v>
      </c>
      <c r="N4138" s="62" t="s">
        <v>2594</v>
      </c>
      <c r="O4138" s="14">
        <f t="shared" si="360"/>
        <v>45922.513877314814</v>
      </c>
      <c r="P4138" s="19">
        <f t="shared" si="361"/>
        <v>45922.722210648149</v>
      </c>
      <c r="Q4138" s="20" t="str">
        <f t="shared" si="362"/>
        <v>22/09/2025</v>
      </c>
      <c r="R4138" s="13" t="str">
        <f t="shared" si="363"/>
        <v>17</v>
      </c>
      <c r="S4138" s="13" t="str">
        <f t="shared" si="364"/>
        <v>Mon</v>
      </c>
    </row>
    <row r="4139" spans="1:19" x14ac:dyDescent="0.25">
      <c r="A4139" s="56">
        <v>45922.513877314814</v>
      </c>
      <c r="B4139" s="57">
        <v>445103636</v>
      </c>
      <c r="C4139" s="58" t="s">
        <v>36</v>
      </c>
      <c r="D4139" s="58" t="s">
        <v>38</v>
      </c>
      <c r="E4139" s="58" t="s">
        <v>46</v>
      </c>
      <c r="F4139" s="58" t="s">
        <v>119</v>
      </c>
      <c r="G4139" s="59">
        <v>3724.43</v>
      </c>
      <c r="H4139" s="57">
        <v>444312014</v>
      </c>
      <c r="I4139" s="59">
        <v>0</v>
      </c>
      <c r="J4139" s="59">
        <v>0</v>
      </c>
      <c r="K4139" s="59">
        <v>0</v>
      </c>
      <c r="L4139" s="59">
        <v>3.5</v>
      </c>
      <c r="M4139" s="59">
        <v>10031.34</v>
      </c>
      <c r="N4139" s="58" t="s">
        <v>2595</v>
      </c>
      <c r="O4139" s="14">
        <f t="shared" si="360"/>
        <v>45922.513877314814</v>
      </c>
      <c r="P4139" s="19">
        <f t="shared" si="361"/>
        <v>45922.722210648149</v>
      </c>
      <c r="Q4139" s="20" t="str">
        <f t="shared" si="362"/>
        <v>22/09/2025</v>
      </c>
      <c r="R4139" s="13" t="str">
        <f t="shared" si="363"/>
        <v>17</v>
      </c>
      <c r="S4139" s="13" t="str">
        <f t="shared" si="364"/>
        <v>Mon</v>
      </c>
    </row>
    <row r="4140" spans="1:19" x14ac:dyDescent="0.25">
      <c r="A4140" s="60">
        <v>45922.515347222223</v>
      </c>
      <c r="B4140" s="61">
        <v>445104358</v>
      </c>
      <c r="C4140" s="62" t="s">
        <v>36</v>
      </c>
      <c r="D4140" s="62" t="s">
        <v>38</v>
      </c>
      <c r="E4140" s="62" t="s">
        <v>46</v>
      </c>
      <c r="F4140" s="62" t="s">
        <v>119</v>
      </c>
      <c r="G4140" s="63">
        <v>3723.7</v>
      </c>
      <c r="H4140" s="61">
        <v>444312734</v>
      </c>
      <c r="I4140" s="63">
        <v>0</v>
      </c>
      <c r="J4140" s="63">
        <v>0</v>
      </c>
      <c r="K4140" s="63">
        <v>0</v>
      </c>
      <c r="L4140" s="63">
        <v>2.2599999999999998</v>
      </c>
      <c r="M4140" s="63">
        <v>10033.6</v>
      </c>
      <c r="N4140" s="62" t="s">
        <v>2660</v>
      </c>
      <c r="O4140" s="14">
        <f t="shared" ref="O4140:O4203" si="365">A4140</f>
        <v>45922.515347222223</v>
      </c>
      <c r="P4140" s="19">
        <f t="shared" ref="P4140:P4203" si="366">O4140+(5/24)</f>
        <v>45922.723680555559</v>
      </c>
      <c r="Q4140" s="20" t="str">
        <f t="shared" ref="Q4140:Q4203" si="367">TEXT(P4140,"dd/mm/yyyy")</f>
        <v>22/09/2025</v>
      </c>
      <c r="R4140" s="13" t="str">
        <f t="shared" ref="R4140:R4203" si="368">TEXT(P4140,"hh")</f>
        <v>17</v>
      </c>
      <c r="S4140" s="13" t="str">
        <f t="shared" ref="S4140:S4203" si="369">TEXT(P4140,"ddd")</f>
        <v>Mon</v>
      </c>
    </row>
    <row r="4141" spans="1:19" x14ac:dyDescent="0.25">
      <c r="A4141" s="56">
        <v>45922.5153587963</v>
      </c>
      <c r="B4141" s="57">
        <v>445104359</v>
      </c>
      <c r="C4141" s="58" t="s">
        <v>36</v>
      </c>
      <c r="D4141" s="58" t="s">
        <v>38</v>
      </c>
      <c r="E4141" s="58" t="s">
        <v>46</v>
      </c>
      <c r="F4141" s="58" t="s">
        <v>119</v>
      </c>
      <c r="G4141" s="59">
        <v>3723.69</v>
      </c>
      <c r="H4141" s="57">
        <v>444312735</v>
      </c>
      <c r="I4141" s="59">
        <v>0</v>
      </c>
      <c r="J4141" s="59">
        <v>0</v>
      </c>
      <c r="K4141" s="59">
        <v>0</v>
      </c>
      <c r="L4141" s="59">
        <v>2.2400000000000002</v>
      </c>
      <c r="M4141" s="59">
        <v>10035.84</v>
      </c>
      <c r="N4141" s="58" t="s">
        <v>2661</v>
      </c>
      <c r="O4141" s="14">
        <f t="shared" si="365"/>
        <v>45922.5153587963</v>
      </c>
      <c r="P4141" s="19">
        <f t="shared" si="366"/>
        <v>45922.723692129635</v>
      </c>
      <c r="Q4141" s="20" t="str">
        <f t="shared" si="367"/>
        <v>22/09/2025</v>
      </c>
      <c r="R4141" s="13" t="str">
        <f t="shared" si="368"/>
        <v>17</v>
      </c>
      <c r="S4141" s="13" t="str">
        <f t="shared" si="369"/>
        <v>Mon</v>
      </c>
    </row>
    <row r="4142" spans="1:19" x14ac:dyDescent="0.25">
      <c r="A4142" s="60">
        <v>45922.515370370369</v>
      </c>
      <c r="B4142" s="61">
        <v>445104364</v>
      </c>
      <c r="C4142" s="62" t="s">
        <v>36</v>
      </c>
      <c r="D4142" s="62" t="s">
        <v>37</v>
      </c>
      <c r="E4142" s="62" t="s">
        <v>45</v>
      </c>
      <c r="F4142" s="62" t="s">
        <v>119</v>
      </c>
      <c r="G4142" s="63">
        <v>3723.71</v>
      </c>
      <c r="H4142" s="61">
        <v>444312738</v>
      </c>
      <c r="I4142" s="63">
        <v>0</v>
      </c>
      <c r="J4142" s="63">
        <v>0</v>
      </c>
      <c r="K4142" s="63">
        <v>0</v>
      </c>
      <c r="L4142" s="63">
        <v>0</v>
      </c>
      <c r="M4142" s="63">
        <v>10035.84</v>
      </c>
      <c r="N4142" s="62" t="s">
        <v>115</v>
      </c>
      <c r="O4142" s="14">
        <f t="shared" si="365"/>
        <v>45922.515370370369</v>
      </c>
      <c r="P4142" s="19">
        <f t="shared" si="366"/>
        <v>45922.723703703705</v>
      </c>
      <c r="Q4142" s="20" t="str">
        <f t="shared" si="367"/>
        <v>22/09/2025</v>
      </c>
      <c r="R4142" s="13" t="str">
        <f t="shared" si="368"/>
        <v>17</v>
      </c>
      <c r="S4142" s="13" t="str">
        <f t="shared" si="369"/>
        <v>Mon</v>
      </c>
    </row>
    <row r="4143" spans="1:19" x14ac:dyDescent="0.25">
      <c r="A4143" s="56">
        <v>45922.515474537038</v>
      </c>
      <c r="B4143" s="57">
        <v>445104424</v>
      </c>
      <c r="C4143" s="58" t="s">
        <v>36</v>
      </c>
      <c r="D4143" s="58" t="s">
        <v>37</v>
      </c>
      <c r="E4143" s="58" t="s">
        <v>45</v>
      </c>
      <c r="F4143" s="58" t="s">
        <v>119</v>
      </c>
      <c r="G4143" s="59">
        <v>3724.14</v>
      </c>
      <c r="H4143" s="57">
        <v>444312799</v>
      </c>
      <c r="I4143" s="59">
        <v>0</v>
      </c>
      <c r="J4143" s="59">
        <v>0</v>
      </c>
      <c r="K4143" s="59">
        <v>0</v>
      </c>
      <c r="L4143" s="59">
        <v>0</v>
      </c>
      <c r="M4143" s="59">
        <v>10035.84</v>
      </c>
      <c r="N4143" s="58" t="s">
        <v>1384</v>
      </c>
      <c r="O4143" s="14">
        <f t="shared" si="365"/>
        <v>45922.515474537038</v>
      </c>
      <c r="P4143" s="19">
        <f t="shared" si="366"/>
        <v>45922.723807870374</v>
      </c>
      <c r="Q4143" s="20" t="str">
        <f t="shared" si="367"/>
        <v>22/09/2025</v>
      </c>
      <c r="R4143" s="13" t="str">
        <f t="shared" si="368"/>
        <v>17</v>
      </c>
      <c r="S4143" s="13" t="str">
        <f t="shared" si="369"/>
        <v>Mon</v>
      </c>
    </row>
    <row r="4144" spans="1:19" x14ac:dyDescent="0.25">
      <c r="A4144" s="60">
        <v>45922.516284722224</v>
      </c>
      <c r="B4144" s="61">
        <v>445105093</v>
      </c>
      <c r="C4144" s="62" t="s">
        <v>36</v>
      </c>
      <c r="D4144" s="62" t="s">
        <v>38</v>
      </c>
      <c r="E4144" s="62" t="s">
        <v>46</v>
      </c>
      <c r="F4144" s="62" t="s">
        <v>119</v>
      </c>
      <c r="G4144" s="63">
        <v>3724.91</v>
      </c>
      <c r="H4144" s="61">
        <v>444313445</v>
      </c>
      <c r="I4144" s="63">
        <v>0</v>
      </c>
      <c r="J4144" s="63">
        <v>0</v>
      </c>
      <c r="K4144" s="63">
        <v>0</v>
      </c>
      <c r="L4144" s="63">
        <v>3.55</v>
      </c>
      <c r="M4144" s="63">
        <v>10039.39</v>
      </c>
      <c r="N4144" s="62" t="s">
        <v>2662</v>
      </c>
      <c r="O4144" s="14">
        <f t="shared" si="365"/>
        <v>45922.516284722224</v>
      </c>
      <c r="P4144" s="19">
        <f t="shared" si="366"/>
        <v>45922.724618055559</v>
      </c>
      <c r="Q4144" s="20" t="str">
        <f t="shared" si="367"/>
        <v>22/09/2025</v>
      </c>
      <c r="R4144" s="13" t="str">
        <f t="shared" si="368"/>
        <v>17</v>
      </c>
      <c r="S4144" s="13" t="str">
        <f t="shared" si="369"/>
        <v>Mon</v>
      </c>
    </row>
    <row r="4145" spans="1:19" x14ac:dyDescent="0.25">
      <c r="A4145" s="56">
        <v>45922.516284722224</v>
      </c>
      <c r="B4145" s="57">
        <v>445105094</v>
      </c>
      <c r="C4145" s="58" t="s">
        <v>36</v>
      </c>
      <c r="D4145" s="58" t="s">
        <v>38</v>
      </c>
      <c r="E4145" s="58" t="s">
        <v>46</v>
      </c>
      <c r="F4145" s="58" t="s">
        <v>119</v>
      </c>
      <c r="G4145" s="59">
        <v>3724.91</v>
      </c>
      <c r="H4145" s="57">
        <v>444313446</v>
      </c>
      <c r="I4145" s="59">
        <v>0</v>
      </c>
      <c r="J4145" s="59">
        <v>0</v>
      </c>
      <c r="K4145" s="59">
        <v>0</v>
      </c>
      <c r="L4145" s="59">
        <v>3.65</v>
      </c>
      <c r="M4145" s="59">
        <v>10043.040000000001</v>
      </c>
      <c r="N4145" s="58" t="s">
        <v>2662</v>
      </c>
      <c r="O4145" s="14">
        <f t="shared" si="365"/>
        <v>45922.516284722224</v>
      </c>
      <c r="P4145" s="19">
        <f t="shared" si="366"/>
        <v>45922.724618055559</v>
      </c>
      <c r="Q4145" s="20" t="str">
        <f t="shared" si="367"/>
        <v>22/09/2025</v>
      </c>
      <c r="R4145" s="13" t="str">
        <f t="shared" si="368"/>
        <v>17</v>
      </c>
      <c r="S4145" s="13" t="str">
        <f t="shared" si="369"/>
        <v>Mon</v>
      </c>
    </row>
    <row r="4146" spans="1:19" x14ac:dyDescent="0.25">
      <c r="A4146" s="60">
        <v>45922.516284722224</v>
      </c>
      <c r="B4146" s="61">
        <v>445105098</v>
      </c>
      <c r="C4146" s="62" t="s">
        <v>36</v>
      </c>
      <c r="D4146" s="62" t="s">
        <v>38</v>
      </c>
      <c r="E4146" s="62" t="s">
        <v>46</v>
      </c>
      <c r="F4146" s="62" t="s">
        <v>119</v>
      </c>
      <c r="G4146" s="63">
        <v>3724.91</v>
      </c>
      <c r="H4146" s="61">
        <v>444313447</v>
      </c>
      <c r="I4146" s="63">
        <v>0</v>
      </c>
      <c r="J4146" s="63">
        <v>0</v>
      </c>
      <c r="K4146" s="63">
        <v>0</v>
      </c>
      <c r="L4146" s="63">
        <v>4.55</v>
      </c>
      <c r="M4146" s="63">
        <v>10047.59</v>
      </c>
      <c r="N4146" s="62" t="s">
        <v>2663</v>
      </c>
      <c r="O4146" s="14">
        <f t="shared" si="365"/>
        <v>45922.516284722224</v>
      </c>
      <c r="P4146" s="19">
        <f t="shared" si="366"/>
        <v>45922.724618055559</v>
      </c>
      <c r="Q4146" s="20" t="str">
        <f t="shared" si="367"/>
        <v>22/09/2025</v>
      </c>
      <c r="R4146" s="13" t="str">
        <f t="shared" si="368"/>
        <v>17</v>
      </c>
      <c r="S4146" s="13" t="str">
        <f t="shared" si="369"/>
        <v>Mon</v>
      </c>
    </row>
    <row r="4147" spans="1:19" x14ac:dyDescent="0.25">
      <c r="A4147" s="56">
        <v>45922.516284722224</v>
      </c>
      <c r="B4147" s="57">
        <v>445105268</v>
      </c>
      <c r="C4147" s="58" t="s">
        <v>36</v>
      </c>
      <c r="D4147" s="58" t="s">
        <v>38</v>
      </c>
      <c r="E4147" s="58" t="s">
        <v>46</v>
      </c>
      <c r="F4147" s="58" t="s">
        <v>119</v>
      </c>
      <c r="G4147" s="59">
        <v>3725.67</v>
      </c>
      <c r="H4147" s="57">
        <v>444313604</v>
      </c>
      <c r="I4147" s="59">
        <v>0</v>
      </c>
      <c r="J4147" s="59">
        <v>0</v>
      </c>
      <c r="K4147" s="59">
        <v>0</v>
      </c>
      <c r="L4147" s="59">
        <v>4.5</v>
      </c>
      <c r="M4147" s="59">
        <v>10052.09</v>
      </c>
      <c r="N4147" s="58" t="s">
        <v>2664</v>
      </c>
      <c r="O4147" s="14">
        <f t="shared" si="365"/>
        <v>45922.516284722224</v>
      </c>
      <c r="P4147" s="19">
        <f t="shared" si="366"/>
        <v>45922.724618055559</v>
      </c>
      <c r="Q4147" s="20" t="str">
        <f t="shared" si="367"/>
        <v>22/09/2025</v>
      </c>
      <c r="R4147" s="13" t="str">
        <f t="shared" si="368"/>
        <v>17</v>
      </c>
      <c r="S4147" s="13" t="str">
        <f t="shared" si="369"/>
        <v>Mon</v>
      </c>
    </row>
    <row r="4148" spans="1:19" x14ac:dyDescent="0.25">
      <c r="A4148" s="60">
        <v>45922.516296296293</v>
      </c>
      <c r="B4148" s="61">
        <v>445105607</v>
      </c>
      <c r="C4148" s="62" t="s">
        <v>36</v>
      </c>
      <c r="D4148" s="62" t="s">
        <v>38</v>
      </c>
      <c r="E4148" s="62" t="s">
        <v>46</v>
      </c>
      <c r="F4148" s="62" t="s">
        <v>119</v>
      </c>
      <c r="G4148" s="63">
        <v>3726.73</v>
      </c>
      <c r="H4148" s="61">
        <v>444313940</v>
      </c>
      <c r="I4148" s="63">
        <v>0</v>
      </c>
      <c r="J4148" s="63">
        <v>0</v>
      </c>
      <c r="K4148" s="63">
        <v>0</v>
      </c>
      <c r="L4148" s="63">
        <v>6.39</v>
      </c>
      <c r="M4148" s="63">
        <v>10058.48</v>
      </c>
      <c r="N4148" s="62" t="s">
        <v>2665</v>
      </c>
      <c r="O4148" s="14">
        <f t="shared" si="365"/>
        <v>45922.516296296293</v>
      </c>
      <c r="P4148" s="19">
        <f t="shared" si="366"/>
        <v>45922.724629629629</v>
      </c>
      <c r="Q4148" s="20" t="str">
        <f t="shared" si="367"/>
        <v>22/09/2025</v>
      </c>
      <c r="R4148" s="13" t="str">
        <f t="shared" si="368"/>
        <v>17</v>
      </c>
      <c r="S4148" s="13" t="str">
        <f t="shared" si="369"/>
        <v>Mon</v>
      </c>
    </row>
    <row r="4149" spans="1:19" x14ac:dyDescent="0.25">
      <c r="A4149" s="56">
        <v>45922.517025462963</v>
      </c>
      <c r="B4149" s="57">
        <v>445107076</v>
      </c>
      <c r="C4149" s="58" t="s">
        <v>36</v>
      </c>
      <c r="D4149" s="58" t="s">
        <v>38</v>
      </c>
      <c r="E4149" s="58" t="s">
        <v>46</v>
      </c>
      <c r="F4149" s="58" t="s">
        <v>119</v>
      </c>
      <c r="G4149" s="59">
        <v>3724.61</v>
      </c>
      <c r="H4149" s="57">
        <v>444315413</v>
      </c>
      <c r="I4149" s="59">
        <v>0</v>
      </c>
      <c r="J4149" s="59">
        <v>0</v>
      </c>
      <c r="K4149" s="59">
        <v>0</v>
      </c>
      <c r="L4149" s="59">
        <v>3.17</v>
      </c>
      <c r="M4149" s="59">
        <v>10061.65</v>
      </c>
      <c r="N4149" s="58" t="s">
        <v>2666</v>
      </c>
      <c r="O4149" s="14">
        <f t="shared" si="365"/>
        <v>45922.517025462963</v>
      </c>
      <c r="P4149" s="19">
        <f t="shared" si="366"/>
        <v>45922.725358796299</v>
      </c>
      <c r="Q4149" s="20" t="str">
        <f t="shared" si="367"/>
        <v>22/09/2025</v>
      </c>
      <c r="R4149" s="13" t="str">
        <f t="shared" si="368"/>
        <v>17</v>
      </c>
      <c r="S4149" s="13" t="str">
        <f t="shared" si="369"/>
        <v>Mon</v>
      </c>
    </row>
    <row r="4150" spans="1:19" x14ac:dyDescent="0.25">
      <c r="A4150" s="60">
        <v>45922.517025462963</v>
      </c>
      <c r="B4150" s="61">
        <v>445107077</v>
      </c>
      <c r="C4150" s="62" t="s">
        <v>36</v>
      </c>
      <c r="D4150" s="62" t="s">
        <v>38</v>
      </c>
      <c r="E4150" s="62" t="s">
        <v>46</v>
      </c>
      <c r="F4150" s="62" t="s">
        <v>119</v>
      </c>
      <c r="G4150" s="63">
        <v>3724.61</v>
      </c>
      <c r="H4150" s="61">
        <v>444315414</v>
      </c>
      <c r="I4150" s="63">
        <v>0</v>
      </c>
      <c r="J4150" s="63">
        <v>0</v>
      </c>
      <c r="K4150" s="63">
        <v>0</v>
      </c>
      <c r="L4150" s="63">
        <v>0.9</v>
      </c>
      <c r="M4150" s="63">
        <v>10062.549999999999</v>
      </c>
      <c r="N4150" s="62" t="s">
        <v>2667</v>
      </c>
      <c r="O4150" s="14">
        <f t="shared" si="365"/>
        <v>45922.517025462963</v>
      </c>
      <c r="P4150" s="19">
        <f t="shared" si="366"/>
        <v>45922.725358796299</v>
      </c>
      <c r="Q4150" s="20" t="str">
        <f t="shared" si="367"/>
        <v>22/09/2025</v>
      </c>
      <c r="R4150" s="13" t="str">
        <f t="shared" si="368"/>
        <v>17</v>
      </c>
      <c r="S4150" s="13" t="str">
        <f t="shared" si="369"/>
        <v>Mon</v>
      </c>
    </row>
    <row r="4151" spans="1:19" x14ac:dyDescent="0.25">
      <c r="A4151" s="56">
        <v>45922.517025462963</v>
      </c>
      <c r="B4151" s="57">
        <v>445107078</v>
      </c>
      <c r="C4151" s="58" t="s">
        <v>36</v>
      </c>
      <c r="D4151" s="58" t="s">
        <v>38</v>
      </c>
      <c r="E4151" s="58" t="s">
        <v>46</v>
      </c>
      <c r="F4151" s="58" t="s">
        <v>119</v>
      </c>
      <c r="G4151" s="59">
        <v>3724.61</v>
      </c>
      <c r="H4151" s="57">
        <v>444315415</v>
      </c>
      <c r="I4151" s="59">
        <v>0</v>
      </c>
      <c r="J4151" s="59">
        <v>0</v>
      </c>
      <c r="K4151" s="59">
        <v>0</v>
      </c>
      <c r="L4151" s="59">
        <v>0.47</v>
      </c>
      <c r="M4151" s="59">
        <v>10063.02</v>
      </c>
      <c r="N4151" s="58" t="s">
        <v>2668</v>
      </c>
      <c r="O4151" s="14">
        <f t="shared" si="365"/>
        <v>45922.517025462963</v>
      </c>
      <c r="P4151" s="19">
        <f t="shared" si="366"/>
        <v>45922.725358796299</v>
      </c>
      <c r="Q4151" s="20" t="str">
        <f t="shared" si="367"/>
        <v>22/09/2025</v>
      </c>
      <c r="R4151" s="13" t="str">
        <f t="shared" si="368"/>
        <v>17</v>
      </c>
      <c r="S4151" s="13" t="str">
        <f t="shared" si="369"/>
        <v>Mon</v>
      </c>
    </row>
    <row r="4152" spans="1:19" x14ac:dyDescent="0.25">
      <c r="A4152" s="60">
        <v>45922.517094907409</v>
      </c>
      <c r="B4152" s="61">
        <v>445107121</v>
      </c>
      <c r="C4152" s="62" t="s">
        <v>36</v>
      </c>
      <c r="D4152" s="62" t="s">
        <v>37</v>
      </c>
      <c r="E4152" s="62" t="s">
        <v>45</v>
      </c>
      <c r="F4152" s="62" t="s">
        <v>119</v>
      </c>
      <c r="G4152" s="63">
        <v>3724.75</v>
      </c>
      <c r="H4152" s="61">
        <v>444315457</v>
      </c>
      <c r="I4152" s="63">
        <v>0</v>
      </c>
      <c r="J4152" s="63">
        <v>0</v>
      </c>
      <c r="K4152" s="63">
        <v>0</v>
      </c>
      <c r="L4152" s="63">
        <v>0</v>
      </c>
      <c r="M4152" s="63">
        <v>10063.02</v>
      </c>
      <c r="N4152" s="62" t="s">
        <v>118</v>
      </c>
      <c r="O4152" s="14">
        <f t="shared" si="365"/>
        <v>45922.517094907409</v>
      </c>
      <c r="P4152" s="19">
        <f t="shared" si="366"/>
        <v>45922.725428240745</v>
      </c>
      <c r="Q4152" s="20" t="str">
        <f t="shared" si="367"/>
        <v>22/09/2025</v>
      </c>
      <c r="R4152" s="13" t="str">
        <f t="shared" si="368"/>
        <v>17</v>
      </c>
      <c r="S4152" s="13" t="str">
        <f t="shared" si="369"/>
        <v>Mon</v>
      </c>
    </row>
    <row r="4153" spans="1:19" x14ac:dyDescent="0.25">
      <c r="A4153" s="56">
        <v>45922.517106481479</v>
      </c>
      <c r="B4153" s="57">
        <v>445107124</v>
      </c>
      <c r="C4153" s="58" t="s">
        <v>36</v>
      </c>
      <c r="D4153" s="58" t="s">
        <v>37</v>
      </c>
      <c r="E4153" s="58" t="s">
        <v>45</v>
      </c>
      <c r="F4153" s="58" t="s">
        <v>119</v>
      </c>
      <c r="G4153" s="59">
        <v>3724.75</v>
      </c>
      <c r="H4153" s="57">
        <v>444315460</v>
      </c>
      <c r="I4153" s="59">
        <v>0</v>
      </c>
      <c r="J4153" s="59">
        <v>0</v>
      </c>
      <c r="K4153" s="59">
        <v>0</v>
      </c>
      <c r="L4153" s="59">
        <v>0</v>
      </c>
      <c r="M4153" s="59">
        <v>10063.02</v>
      </c>
      <c r="N4153" s="58" t="s">
        <v>1384</v>
      </c>
      <c r="O4153" s="14">
        <f t="shared" si="365"/>
        <v>45922.517106481479</v>
      </c>
      <c r="P4153" s="19">
        <f t="shared" si="366"/>
        <v>45922.725439814814</v>
      </c>
      <c r="Q4153" s="20" t="str">
        <f t="shared" si="367"/>
        <v>22/09/2025</v>
      </c>
      <c r="R4153" s="13" t="str">
        <f t="shared" si="368"/>
        <v>17</v>
      </c>
      <c r="S4153" s="13" t="str">
        <f t="shared" si="369"/>
        <v>Mon</v>
      </c>
    </row>
    <row r="4154" spans="1:19" x14ac:dyDescent="0.25">
      <c r="A4154" s="60">
        <v>45922.517106481479</v>
      </c>
      <c r="B4154" s="61">
        <v>445107126</v>
      </c>
      <c r="C4154" s="62" t="s">
        <v>36</v>
      </c>
      <c r="D4154" s="62" t="s">
        <v>37</v>
      </c>
      <c r="E4154" s="62" t="s">
        <v>45</v>
      </c>
      <c r="F4154" s="62" t="s">
        <v>119</v>
      </c>
      <c r="G4154" s="63">
        <v>3724.7</v>
      </c>
      <c r="H4154" s="61">
        <v>444315462</v>
      </c>
      <c r="I4154" s="63">
        <v>0</v>
      </c>
      <c r="J4154" s="63">
        <v>0</v>
      </c>
      <c r="K4154" s="63">
        <v>0</v>
      </c>
      <c r="L4154" s="63">
        <v>0</v>
      </c>
      <c r="M4154" s="63">
        <v>10063.02</v>
      </c>
      <c r="N4154" s="62" t="s">
        <v>115</v>
      </c>
      <c r="O4154" s="14">
        <f t="shared" si="365"/>
        <v>45922.517106481479</v>
      </c>
      <c r="P4154" s="19">
        <f t="shared" si="366"/>
        <v>45922.725439814814</v>
      </c>
      <c r="Q4154" s="20" t="str">
        <f t="shared" si="367"/>
        <v>22/09/2025</v>
      </c>
      <c r="R4154" s="13" t="str">
        <f t="shared" si="368"/>
        <v>17</v>
      </c>
      <c r="S4154" s="13" t="str">
        <f t="shared" si="369"/>
        <v>Mon</v>
      </c>
    </row>
    <row r="4155" spans="1:19" x14ac:dyDescent="0.25">
      <c r="A4155" s="56">
        <v>45922.518148148149</v>
      </c>
      <c r="B4155" s="57">
        <v>445108364</v>
      </c>
      <c r="C4155" s="58" t="s">
        <v>36</v>
      </c>
      <c r="D4155" s="58" t="s">
        <v>37</v>
      </c>
      <c r="E4155" s="58" t="s">
        <v>45</v>
      </c>
      <c r="F4155" s="58" t="s">
        <v>119</v>
      </c>
      <c r="G4155" s="59">
        <v>3724.68</v>
      </c>
      <c r="H4155" s="57">
        <v>444316694</v>
      </c>
      <c r="I4155" s="59">
        <v>0</v>
      </c>
      <c r="J4155" s="59">
        <v>0</v>
      </c>
      <c r="K4155" s="59">
        <v>0</v>
      </c>
      <c r="L4155" s="59">
        <v>0</v>
      </c>
      <c r="M4155" s="59">
        <v>10063.02</v>
      </c>
      <c r="N4155" s="58" t="s">
        <v>1944</v>
      </c>
      <c r="O4155" s="14">
        <f t="shared" si="365"/>
        <v>45922.518148148149</v>
      </c>
      <c r="P4155" s="19">
        <f t="shared" si="366"/>
        <v>45922.726481481484</v>
      </c>
      <c r="Q4155" s="20" t="str">
        <f t="shared" si="367"/>
        <v>22/09/2025</v>
      </c>
      <c r="R4155" s="13" t="str">
        <f t="shared" si="368"/>
        <v>17</v>
      </c>
      <c r="S4155" s="13" t="str">
        <f t="shared" si="369"/>
        <v>Mon</v>
      </c>
    </row>
    <row r="4156" spans="1:19" x14ac:dyDescent="0.25">
      <c r="A4156" s="60">
        <v>45922.518148148149</v>
      </c>
      <c r="B4156" s="61">
        <v>445108367</v>
      </c>
      <c r="C4156" s="62" t="s">
        <v>36</v>
      </c>
      <c r="D4156" s="62" t="s">
        <v>37</v>
      </c>
      <c r="E4156" s="62" t="s">
        <v>45</v>
      </c>
      <c r="F4156" s="62" t="s">
        <v>119</v>
      </c>
      <c r="G4156" s="63">
        <v>3724.69</v>
      </c>
      <c r="H4156" s="61">
        <v>444316697</v>
      </c>
      <c r="I4156" s="63">
        <v>0</v>
      </c>
      <c r="J4156" s="63">
        <v>0</v>
      </c>
      <c r="K4156" s="63">
        <v>0</v>
      </c>
      <c r="L4156" s="63">
        <v>0</v>
      </c>
      <c r="M4156" s="63">
        <v>10063.02</v>
      </c>
      <c r="N4156" s="62" t="s">
        <v>52</v>
      </c>
      <c r="O4156" s="14">
        <f t="shared" si="365"/>
        <v>45922.518148148149</v>
      </c>
      <c r="P4156" s="19">
        <f t="shared" si="366"/>
        <v>45922.726481481484</v>
      </c>
      <c r="Q4156" s="20" t="str">
        <f t="shared" si="367"/>
        <v>22/09/2025</v>
      </c>
      <c r="R4156" s="13" t="str">
        <f t="shared" si="368"/>
        <v>17</v>
      </c>
      <c r="S4156" s="13" t="str">
        <f t="shared" si="369"/>
        <v>Mon</v>
      </c>
    </row>
    <row r="4157" spans="1:19" x14ac:dyDescent="0.25">
      <c r="A4157" s="56">
        <v>45922.518148148149</v>
      </c>
      <c r="B4157" s="57">
        <v>445108370</v>
      </c>
      <c r="C4157" s="58" t="s">
        <v>36</v>
      </c>
      <c r="D4157" s="58" t="s">
        <v>37</v>
      </c>
      <c r="E4157" s="58" t="s">
        <v>45</v>
      </c>
      <c r="F4157" s="58" t="s">
        <v>119</v>
      </c>
      <c r="G4157" s="59">
        <v>3724.69</v>
      </c>
      <c r="H4157" s="57">
        <v>444316700</v>
      </c>
      <c r="I4157" s="59">
        <v>0</v>
      </c>
      <c r="J4157" s="59">
        <v>0</v>
      </c>
      <c r="K4157" s="59">
        <v>0</v>
      </c>
      <c r="L4157" s="59">
        <v>0</v>
      </c>
      <c r="M4157" s="59">
        <v>10063.02</v>
      </c>
      <c r="N4157" s="58" t="s">
        <v>2056</v>
      </c>
      <c r="O4157" s="14">
        <f t="shared" si="365"/>
        <v>45922.518148148149</v>
      </c>
      <c r="P4157" s="19">
        <f t="shared" si="366"/>
        <v>45922.726481481484</v>
      </c>
      <c r="Q4157" s="20" t="str">
        <f t="shared" si="367"/>
        <v>22/09/2025</v>
      </c>
      <c r="R4157" s="13" t="str">
        <f t="shared" si="368"/>
        <v>17</v>
      </c>
      <c r="S4157" s="13" t="str">
        <f t="shared" si="369"/>
        <v>Mon</v>
      </c>
    </row>
    <row r="4158" spans="1:19" x14ac:dyDescent="0.25">
      <c r="A4158" s="60">
        <v>45922.518148148149</v>
      </c>
      <c r="B4158" s="61">
        <v>445108373</v>
      </c>
      <c r="C4158" s="62" t="s">
        <v>36</v>
      </c>
      <c r="D4158" s="62" t="s">
        <v>37</v>
      </c>
      <c r="E4158" s="62" t="s">
        <v>45</v>
      </c>
      <c r="F4158" s="62" t="s">
        <v>119</v>
      </c>
      <c r="G4158" s="63">
        <v>3724.69</v>
      </c>
      <c r="H4158" s="61">
        <v>444316703</v>
      </c>
      <c r="I4158" s="63">
        <v>0</v>
      </c>
      <c r="J4158" s="63">
        <v>0</v>
      </c>
      <c r="K4158" s="63">
        <v>0</v>
      </c>
      <c r="L4158" s="63">
        <v>0</v>
      </c>
      <c r="M4158" s="63">
        <v>10063.02</v>
      </c>
      <c r="N4158" s="62" t="s">
        <v>1971</v>
      </c>
      <c r="O4158" s="14">
        <f t="shared" si="365"/>
        <v>45922.518148148149</v>
      </c>
      <c r="P4158" s="19">
        <f t="shared" si="366"/>
        <v>45922.726481481484</v>
      </c>
      <c r="Q4158" s="20" t="str">
        <f t="shared" si="367"/>
        <v>22/09/2025</v>
      </c>
      <c r="R4158" s="13" t="str">
        <f t="shared" si="368"/>
        <v>17</v>
      </c>
      <c r="S4158" s="13" t="str">
        <f t="shared" si="369"/>
        <v>Mon</v>
      </c>
    </row>
    <row r="4159" spans="1:19" x14ac:dyDescent="0.25">
      <c r="A4159" s="56">
        <v>45922.518159722225</v>
      </c>
      <c r="B4159" s="57">
        <v>445108375</v>
      </c>
      <c r="C4159" s="58" t="s">
        <v>36</v>
      </c>
      <c r="D4159" s="58" t="s">
        <v>37</v>
      </c>
      <c r="E4159" s="58" t="s">
        <v>45</v>
      </c>
      <c r="F4159" s="58" t="s">
        <v>119</v>
      </c>
      <c r="G4159" s="59">
        <v>3724.69</v>
      </c>
      <c r="H4159" s="57">
        <v>444316705</v>
      </c>
      <c r="I4159" s="59">
        <v>0</v>
      </c>
      <c r="J4159" s="59">
        <v>0</v>
      </c>
      <c r="K4159" s="59">
        <v>0</v>
      </c>
      <c r="L4159" s="59">
        <v>0</v>
      </c>
      <c r="M4159" s="59">
        <v>10063.02</v>
      </c>
      <c r="N4159" s="58" t="s">
        <v>48</v>
      </c>
      <c r="O4159" s="14">
        <f t="shared" si="365"/>
        <v>45922.518159722225</v>
      </c>
      <c r="P4159" s="19">
        <f t="shared" si="366"/>
        <v>45922.726493055561</v>
      </c>
      <c r="Q4159" s="20" t="str">
        <f t="shared" si="367"/>
        <v>22/09/2025</v>
      </c>
      <c r="R4159" s="13" t="str">
        <f t="shared" si="368"/>
        <v>17</v>
      </c>
      <c r="S4159" s="13" t="str">
        <f t="shared" si="369"/>
        <v>Mon</v>
      </c>
    </row>
    <row r="4160" spans="1:19" x14ac:dyDescent="0.25">
      <c r="A4160" s="60">
        <v>45922.518159722225</v>
      </c>
      <c r="B4160" s="61">
        <v>445108378</v>
      </c>
      <c r="C4160" s="62" t="s">
        <v>36</v>
      </c>
      <c r="D4160" s="62" t="s">
        <v>37</v>
      </c>
      <c r="E4160" s="62" t="s">
        <v>45</v>
      </c>
      <c r="F4160" s="62" t="s">
        <v>119</v>
      </c>
      <c r="G4160" s="63">
        <v>3724.69</v>
      </c>
      <c r="H4160" s="61">
        <v>444316708</v>
      </c>
      <c r="I4160" s="63">
        <v>0</v>
      </c>
      <c r="J4160" s="63">
        <v>0</v>
      </c>
      <c r="K4160" s="63">
        <v>0</v>
      </c>
      <c r="L4160" s="63">
        <v>0</v>
      </c>
      <c r="M4160" s="63">
        <v>10063.02</v>
      </c>
      <c r="N4160" s="62" t="s">
        <v>108</v>
      </c>
      <c r="O4160" s="14">
        <f t="shared" si="365"/>
        <v>45922.518159722225</v>
      </c>
      <c r="P4160" s="19">
        <f t="shared" si="366"/>
        <v>45922.726493055561</v>
      </c>
      <c r="Q4160" s="20" t="str">
        <f t="shared" si="367"/>
        <v>22/09/2025</v>
      </c>
      <c r="R4160" s="13" t="str">
        <f t="shared" si="368"/>
        <v>17</v>
      </c>
      <c r="S4160" s="13" t="str">
        <f t="shared" si="369"/>
        <v>Mon</v>
      </c>
    </row>
    <row r="4161" spans="1:19" x14ac:dyDescent="0.25">
      <c r="A4161" s="56">
        <v>45922.518159722225</v>
      </c>
      <c r="B4161" s="57">
        <v>445108382</v>
      </c>
      <c r="C4161" s="58" t="s">
        <v>36</v>
      </c>
      <c r="D4161" s="58" t="s">
        <v>37</v>
      </c>
      <c r="E4161" s="58" t="s">
        <v>45</v>
      </c>
      <c r="F4161" s="58" t="s">
        <v>119</v>
      </c>
      <c r="G4161" s="59">
        <v>3724.73</v>
      </c>
      <c r="H4161" s="57">
        <v>444316712</v>
      </c>
      <c r="I4161" s="59">
        <v>0</v>
      </c>
      <c r="J4161" s="59">
        <v>0</v>
      </c>
      <c r="K4161" s="59">
        <v>0</v>
      </c>
      <c r="L4161" s="59">
        <v>0</v>
      </c>
      <c r="M4161" s="59">
        <v>10063.02</v>
      </c>
      <c r="N4161" s="58" t="s">
        <v>113</v>
      </c>
      <c r="O4161" s="14">
        <f t="shared" si="365"/>
        <v>45922.518159722225</v>
      </c>
      <c r="P4161" s="19">
        <f t="shared" si="366"/>
        <v>45922.726493055561</v>
      </c>
      <c r="Q4161" s="20" t="str">
        <f t="shared" si="367"/>
        <v>22/09/2025</v>
      </c>
      <c r="R4161" s="13" t="str">
        <f t="shared" si="368"/>
        <v>17</v>
      </c>
      <c r="S4161" s="13" t="str">
        <f t="shared" si="369"/>
        <v>Mon</v>
      </c>
    </row>
    <row r="4162" spans="1:19" x14ac:dyDescent="0.25">
      <c r="A4162" s="60">
        <v>45922.518159722225</v>
      </c>
      <c r="B4162" s="61">
        <v>445108386</v>
      </c>
      <c r="C4162" s="62" t="s">
        <v>36</v>
      </c>
      <c r="D4162" s="62" t="s">
        <v>37</v>
      </c>
      <c r="E4162" s="62" t="s">
        <v>45</v>
      </c>
      <c r="F4162" s="62" t="s">
        <v>119</v>
      </c>
      <c r="G4162" s="63">
        <v>3724.73</v>
      </c>
      <c r="H4162" s="61">
        <v>444316716</v>
      </c>
      <c r="I4162" s="63">
        <v>0</v>
      </c>
      <c r="J4162" s="63">
        <v>0</v>
      </c>
      <c r="K4162" s="63">
        <v>0</v>
      </c>
      <c r="L4162" s="63">
        <v>0</v>
      </c>
      <c r="M4162" s="63">
        <v>10063.02</v>
      </c>
      <c r="N4162" s="62" t="s">
        <v>2055</v>
      </c>
      <c r="O4162" s="14">
        <f t="shared" si="365"/>
        <v>45922.518159722225</v>
      </c>
      <c r="P4162" s="19">
        <f t="shared" si="366"/>
        <v>45922.726493055561</v>
      </c>
      <c r="Q4162" s="20" t="str">
        <f t="shared" si="367"/>
        <v>22/09/2025</v>
      </c>
      <c r="R4162" s="13" t="str">
        <f t="shared" si="368"/>
        <v>17</v>
      </c>
      <c r="S4162" s="13" t="str">
        <f t="shared" si="369"/>
        <v>Mon</v>
      </c>
    </row>
    <row r="4163" spans="1:19" x14ac:dyDescent="0.25">
      <c r="A4163" s="56">
        <v>45922.518159722225</v>
      </c>
      <c r="B4163" s="57">
        <v>445108389</v>
      </c>
      <c r="C4163" s="58" t="s">
        <v>36</v>
      </c>
      <c r="D4163" s="58" t="s">
        <v>37</v>
      </c>
      <c r="E4163" s="58" t="s">
        <v>45</v>
      </c>
      <c r="F4163" s="58" t="s">
        <v>119</v>
      </c>
      <c r="G4163" s="59">
        <v>3724.69</v>
      </c>
      <c r="H4163" s="57">
        <v>444316719</v>
      </c>
      <c r="I4163" s="59">
        <v>0</v>
      </c>
      <c r="J4163" s="59">
        <v>0</v>
      </c>
      <c r="K4163" s="59">
        <v>0</v>
      </c>
      <c r="L4163" s="59">
        <v>0</v>
      </c>
      <c r="M4163" s="59">
        <v>10063.02</v>
      </c>
      <c r="N4163" s="58" t="s">
        <v>107</v>
      </c>
      <c r="O4163" s="14">
        <f t="shared" si="365"/>
        <v>45922.518159722225</v>
      </c>
      <c r="P4163" s="19">
        <f t="shared" si="366"/>
        <v>45922.726493055561</v>
      </c>
      <c r="Q4163" s="20" t="str">
        <f t="shared" si="367"/>
        <v>22/09/2025</v>
      </c>
      <c r="R4163" s="13" t="str">
        <f t="shared" si="368"/>
        <v>17</v>
      </c>
      <c r="S4163" s="13" t="str">
        <f t="shared" si="369"/>
        <v>Mon</v>
      </c>
    </row>
    <row r="4164" spans="1:19" x14ac:dyDescent="0.25">
      <c r="A4164" s="60">
        <v>45922.518171296295</v>
      </c>
      <c r="B4164" s="61">
        <v>445108394</v>
      </c>
      <c r="C4164" s="62" t="s">
        <v>36</v>
      </c>
      <c r="D4164" s="62" t="s">
        <v>37</v>
      </c>
      <c r="E4164" s="62" t="s">
        <v>45</v>
      </c>
      <c r="F4164" s="62" t="s">
        <v>119</v>
      </c>
      <c r="G4164" s="63">
        <v>3724.61</v>
      </c>
      <c r="H4164" s="61">
        <v>444316724</v>
      </c>
      <c r="I4164" s="63">
        <v>0</v>
      </c>
      <c r="J4164" s="63">
        <v>0</v>
      </c>
      <c r="K4164" s="63">
        <v>0</v>
      </c>
      <c r="L4164" s="63">
        <v>0</v>
      </c>
      <c r="M4164" s="63">
        <v>10063.02</v>
      </c>
      <c r="N4164" s="62" t="s">
        <v>77</v>
      </c>
      <c r="O4164" s="14">
        <f t="shared" si="365"/>
        <v>45922.518171296295</v>
      </c>
      <c r="P4164" s="19">
        <f t="shared" si="366"/>
        <v>45922.726504629631</v>
      </c>
      <c r="Q4164" s="20" t="str">
        <f t="shared" si="367"/>
        <v>22/09/2025</v>
      </c>
      <c r="R4164" s="13" t="str">
        <f t="shared" si="368"/>
        <v>17</v>
      </c>
      <c r="S4164" s="13" t="str">
        <f t="shared" si="369"/>
        <v>Mon</v>
      </c>
    </row>
    <row r="4165" spans="1:19" x14ac:dyDescent="0.25">
      <c r="A4165" s="56">
        <v>45922.518171296295</v>
      </c>
      <c r="B4165" s="57">
        <v>445108398</v>
      </c>
      <c r="C4165" s="58" t="s">
        <v>36</v>
      </c>
      <c r="D4165" s="58" t="s">
        <v>37</v>
      </c>
      <c r="E4165" s="58" t="s">
        <v>45</v>
      </c>
      <c r="F4165" s="58" t="s">
        <v>119</v>
      </c>
      <c r="G4165" s="59">
        <v>3724.6</v>
      </c>
      <c r="H4165" s="57">
        <v>444316728</v>
      </c>
      <c r="I4165" s="59">
        <v>0</v>
      </c>
      <c r="J4165" s="59">
        <v>0</v>
      </c>
      <c r="K4165" s="59">
        <v>0</v>
      </c>
      <c r="L4165" s="59">
        <v>0</v>
      </c>
      <c r="M4165" s="59">
        <v>10063.02</v>
      </c>
      <c r="N4165" s="58" t="s">
        <v>47</v>
      </c>
      <c r="O4165" s="14">
        <f t="shared" si="365"/>
        <v>45922.518171296295</v>
      </c>
      <c r="P4165" s="19">
        <f t="shared" si="366"/>
        <v>45922.726504629631</v>
      </c>
      <c r="Q4165" s="20" t="str">
        <f t="shared" si="367"/>
        <v>22/09/2025</v>
      </c>
      <c r="R4165" s="13" t="str">
        <f t="shared" si="368"/>
        <v>17</v>
      </c>
      <c r="S4165" s="13" t="str">
        <f t="shared" si="369"/>
        <v>Mon</v>
      </c>
    </row>
    <row r="4166" spans="1:19" x14ac:dyDescent="0.25">
      <c r="A4166" s="60">
        <v>45922.519502314812</v>
      </c>
      <c r="B4166" s="61">
        <v>445109477</v>
      </c>
      <c r="C4166" s="62" t="s">
        <v>36</v>
      </c>
      <c r="D4166" s="62" t="s">
        <v>38</v>
      </c>
      <c r="E4166" s="62" t="s">
        <v>46</v>
      </c>
      <c r="F4166" s="62" t="s">
        <v>119</v>
      </c>
      <c r="G4166" s="63">
        <v>3726.18</v>
      </c>
      <c r="H4166" s="61">
        <v>444317801</v>
      </c>
      <c r="I4166" s="63">
        <v>0</v>
      </c>
      <c r="J4166" s="63">
        <v>0</v>
      </c>
      <c r="K4166" s="63">
        <v>0</v>
      </c>
      <c r="L4166" s="63">
        <v>1.49</v>
      </c>
      <c r="M4166" s="63">
        <v>10064.51</v>
      </c>
      <c r="N4166" s="62" t="s">
        <v>2669</v>
      </c>
      <c r="O4166" s="14">
        <f t="shared" si="365"/>
        <v>45922.519502314812</v>
      </c>
      <c r="P4166" s="19">
        <f t="shared" si="366"/>
        <v>45922.727835648147</v>
      </c>
      <c r="Q4166" s="20" t="str">
        <f t="shared" si="367"/>
        <v>22/09/2025</v>
      </c>
      <c r="R4166" s="13" t="str">
        <f t="shared" si="368"/>
        <v>17</v>
      </c>
      <c r="S4166" s="13" t="str">
        <f t="shared" si="369"/>
        <v>Mon</v>
      </c>
    </row>
    <row r="4167" spans="1:19" x14ac:dyDescent="0.25">
      <c r="A4167" s="56">
        <v>45922.519502314812</v>
      </c>
      <c r="B4167" s="57">
        <v>445109478</v>
      </c>
      <c r="C4167" s="58" t="s">
        <v>36</v>
      </c>
      <c r="D4167" s="58" t="s">
        <v>38</v>
      </c>
      <c r="E4167" s="58" t="s">
        <v>46</v>
      </c>
      <c r="F4167" s="58" t="s">
        <v>119</v>
      </c>
      <c r="G4167" s="59">
        <v>3726.18</v>
      </c>
      <c r="H4167" s="57">
        <v>444317802</v>
      </c>
      <c r="I4167" s="59">
        <v>0</v>
      </c>
      <c r="J4167" s="59">
        <v>0</v>
      </c>
      <c r="K4167" s="59">
        <v>0</v>
      </c>
      <c r="L4167" s="59">
        <v>1.49</v>
      </c>
      <c r="M4167" s="59">
        <v>10066</v>
      </c>
      <c r="N4167" s="58" t="s">
        <v>2669</v>
      </c>
      <c r="O4167" s="14">
        <f t="shared" si="365"/>
        <v>45922.519502314812</v>
      </c>
      <c r="P4167" s="19">
        <f t="shared" si="366"/>
        <v>45922.727835648147</v>
      </c>
      <c r="Q4167" s="20" t="str">
        <f t="shared" si="367"/>
        <v>22/09/2025</v>
      </c>
      <c r="R4167" s="13" t="str">
        <f t="shared" si="368"/>
        <v>17</v>
      </c>
      <c r="S4167" s="13" t="str">
        <f t="shared" si="369"/>
        <v>Mon</v>
      </c>
    </row>
    <row r="4168" spans="1:19" x14ac:dyDescent="0.25">
      <c r="A4168" s="60">
        <v>45922.519502314812</v>
      </c>
      <c r="B4168" s="61">
        <v>445109479</v>
      </c>
      <c r="C4168" s="62" t="s">
        <v>36</v>
      </c>
      <c r="D4168" s="62" t="s">
        <v>38</v>
      </c>
      <c r="E4168" s="62" t="s">
        <v>46</v>
      </c>
      <c r="F4168" s="62" t="s">
        <v>119</v>
      </c>
      <c r="G4168" s="63">
        <v>3726.18</v>
      </c>
      <c r="H4168" s="61">
        <v>444317803</v>
      </c>
      <c r="I4168" s="63">
        <v>0</v>
      </c>
      <c r="J4168" s="63">
        <v>0</v>
      </c>
      <c r="K4168" s="63">
        <v>0</v>
      </c>
      <c r="L4168" s="63">
        <v>1.49</v>
      </c>
      <c r="M4168" s="63">
        <v>10067.49</v>
      </c>
      <c r="N4168" s="62" t="s">
        <v>2669</v>
      </c>
      <c r="O4168" s="14">
        <f t="shared" si="365"/>
        <v>45922.519502314812</v>
      </c>
      <c r="P4168" s="19">
        <f t="shared" si="366"/>
        <v>45922.727835648147</v>
      </c>
      <c r="Q4168" s="20" t="str">
        <f t="shared" si="367"/>
        <v>22/09/2025</v>
      </c>
      <c r="R4168" s="13" t="str">
        <f t="shared" si="368"/>
        <v>17</v>
      </c>
      <c r="S4168" s="13" t="str">
        <f t="shared" si="369"/>
        <v>Mon</v>
      </c>
    </row>
    <row r="4169" spans="1:19" x14ac:dyDescent="0.25">
      <c r="A4169" s="56">
        <v>45922.519502314812</v>
      </c>
      <c r="B4169" s="57">
        <v>445109480</v>
      </c>
      <c r="C4169" s="58" t="s">
        <v>36</v>
      </c>
      <c r="D4169" s="58" t="s">
        <v>38</v>
      </c>
      <c r="E4169" s="58" t="s">
        <v>46</v>
      </c>
      <c r="F4169" s="58" t="s">
        <v>119</v>
      </c>
      <c r="G4169" s="59">
        <v>3726.18</v>
      </c>
      <c r="H4169" s="57">
        <v>444317804</v>
      </c>
      <c r="I4169" s="59">
        <v>0</v>
      </c>
      <c r="J4169" s="59">
        <v>0</v>
      </c>
      <c r="K4169" s="59">
        <v>0</v>
      </c>
      <c r="L4169" s="59">
        <v>1.49</v>
      </c>
      <c r="M4169" s="59">
        <v>10068.98</v>
      </c>
      <c r="N4169" s="58" t="s">
        <v>2669</v>
      </c>
      <c r="O4169" s="14">
        <f t="shared" si="365"/>
        <v>45922.519502314812</v>
      </c>
      <c r="P4169" s="19">
        <f t="shared" si="366"/>
        <v>45922.727835648147</v>
      </c>
      <c r="Q4169" s="20" t="str">
        <f t="shared" si="367"/>
        <v>22/09/2025</v>
      </c>
      <c r="R4169" s="13" t="str">
        <f t="shared" si="368"/>
        <v>17</v>
      </c>
      <c r="S4169" s="13" t="str">
        <f t="shared" si="369"/>
        <v>Mon</v>
      </c>
    </row>
    <row r="4170" spans="1:19" x14ac:dyDescent="0.25">
      <c r="A4170" s="60">
        <v>45922.519502314812</v>
      </c>
      <c r="B4170" s="61">
        <v>445109481</v>
      </c>
      <c r="C4170" s="62" t="s">
        <v>36</v>
      </c>
      <c r="D4170" s="62" t="s">
        <v>38</v>
      </c>
      <c r="E4170" s="62" t="s">
        <v>46</v>
      </c>
      <c r="F4170" s="62" t="s">
        <v>119</v>
      </c>
      <c r="G4170" s="63">
        <v>3726.18</v>
      </c>
      <c r="H4170" s="61">
        <v>444317805</v>
      </c>
      <c r="I4170" s="63">
        <v>0</v>
      </c>
      <c r="J4170" s="63">
        <v>0</v>
      </c>
      <c r="K4170" s="63">
        <v>0</v>
      </c>
      <c r="L4170" s="63">
        <v>1.57</v>
      </c>
      <c r="M4170" s="63">
        <v>10070.549999999999</v>
      </c>
      <c r="N4170" s="62" t="s">
        <v>2669</v>
      </c>
      <c r="O4170" s="14">
        <f t="shared" si="365"/>
        <v>45922.519502314812</v>
      </c>
      <c r="P4170" s="19">
        <f t="shared" si="366"/>
        <v>45922.727835648147</v>
      </c>
      <c r="Q4170" s="20" t="str">
        <f t="shared" si="367"/>
        <v>22/09/2025</v>
      </c>
      <c r="R4170" s="13" t="str">
        <f t="shared" si="368"/>
        <v>17</v>
      </c>
      <c r="S4170" s="13" t="str">
        <f t="shared" si="369"/>
        <v>Mon</v>
      </c>
    </row>
    <row r="4171" spans="1:19" x14ac:dyDescent="0.25">
      <c r="A4171" s="56">
        <v>45922.519687499997</v>
      </c>
      <c r="B4171" s="57">
        <v>445109562</v>
      </c>
      <c r="C4171" s="58" t="s">
        <v>36</v>
      </c>
      <c r="D4171" s="58" t="s">
        <v>38</v>
      </c>
      <c r="E4171" s="58" t="s">
        <v>46</v>
      </c>
      <c r="F4171" s="58" t="s">
        <v>119</v>
      </c>
      <c r="G4171" s="59">
        <v>3725.43</v>
      </c>
      <c r="H4171" s="57">
        <v>444317885</v>
      </c>
      <c r="I4171" s="59">
        <v>0</v>
      </c>
      <c r="J4171" s="59">
        <v>0</v>
      </c>
      <c r="K4171" s="59">
        <v>0</v>
      </c>
      <c r="L4171" s="59">
        <v>0.68</v>
      </c>
      <c r="M4171" s="59">
        <v>10071.23</v>
      </c>
      <c r="N4171" s="58" t="s">
        <v>2670</v>
      </c>
      <c r="O4171" s="14">
        <f t="shared" si="365"/>
        <v>45922.519687499997</v>
      </c>
      <c r="P4171" s="19">
        <f t="shared" si="366"/>
        <v>45922.728020833332</v>
      </c>
      <c r="Q4171" s="20" t="str">
        <f t="shared" si="367"/>
        <v>22/09/2025</v>
      </c>
      <c r="R4171" s="13" t="str">
        <f t="shared" si="368"/>
        <v>17</v>
      </c>
      <c r="S4171" s="13" t="str">
        <f t="shared" si="369"/>
        <v>Mon</v>
      </c>
    </row>
    <row r="4172" spans="1:19" x14ac:dyDescent="0.25">
      <c r="A4172" s="60">
        <v>45922.519687499997</v>
      </c>
      <c r="B4172" s="61">
        <v>445109563</v>
      </c>
      <c r="C4172" s="62" t="s">
        <v>36</v>
      </c>
      <c r="D4172" s="62" t="s">
        <v>38</v>
      </c>
      <c r="E4172" s="62" t="s">
        <v>46</v>
      </c>
      <c r="F4172" s="62" t="s">
        <v>119</v>
      </c>
      <c r="G4172" s="63">
        <v>3725.43</v>
      </c>
      <c r="H4172" s="61">
        <v>444317886</v>
      </c>
      <c r="I4172" s="63">
        <v>0</v>
      </c>
      <c r="J4172" s="63">
        <v>0</v>
      </c>
      <c r="K4172" s="63">
        <v>0</v>
      </c>
      <c r="L4172" s="63">
        <v>0.73</v>
      </c>
      <c r="M4172" s="63">
        <v>10071.959999999999</v>
      </c>
      <c r="N4172" s="62" t="s">
        <v>2670</v>
      </c>
      <c r="O4172" s="14">
        <f t="shared" si="365"/>
        <v>45922.519687499997</v>
      </c>
      <c r="P4172" s="19">
        <f t="shared" si="366"/>
        <v>45922.728020833332</v>
      </c>
      <c r="Q4172" s="20" t="str">
        <f t="shared" si="367"/>
        <v>22/09/2025</v>
      </c>
      <c r="R4172" s="13" t="str">
        <f t="shared" si="368"/>
        <v>17</v>
      </c>
      <c r="S4172" s="13" t="str">
        <f t="shared" si="369"/>
        <v>Mon</v>
      </c>
    </row>
    <row r="4173" spans="1:19" x14ac:dyDescent="0.25">
      <c r="A4173" s="56">
        <v>45922.519756944443</v>
      </c>
      <c r="B4173" s="57">
        <v>445109583</v>
      </c>
      <c r="C4173" s="58" t="s">
        <v>36</v>
      </c>
      <c r="D4173" s="58" t="s">
        <v>37</v>
      </c>
      <c r="E4173" s="58" t="s">
        <v>45</v>
      </c>
      <c r="F4173" s="58" t="s">
        <v>119</v>
      </c>
      <c r="G4173" s="59">
        <v>3725.86</v>
      </c>
      <c r="H4173" s="57">
        <v>444317905</v>
      </c>
      <c r="I4173" s="59">
        <v>0</v>
      </c>
      <c r="J4173" s="59">
        <v>0</v>
      </c>
      <c r="K4173" s="59">
        <v>0</v>
      </c>
      <c r="L4173" s="59">
        <v>0</v>
      </c>
      <c r="M4173" s="59">
        <v>10071.959999999999</v>
      </c>
      <c r="N4173" s="58" t="s">
        <v>1384</v>
      </c>
      <c r="O4173" s="14">
        <f t="shared" si="365"/>
        <v>45922.519756944443</v>
      </c>
      <c r="P4173" s="19">
        <f t="shared" si="366"/>
        <v>45922.728090277778</v>
      </c>
      <c r="Q4173" s="20" t="str">
        <f t="shared" si="367"/>
        <v>22/09/2025</v>
      </c>
      <c r="R4173" s="13" t="str">
        <f t="shared" si="368"/>
        <v>17</v>
      </c>
      <c r="S4173" s="13" t="str">
        <f t="shared" si="369"/>
        <v>Mon</v>
      </c>
    </row>
    <row r="4174" spans="1:19" x14ac:dyDescent="0.25">
      <c r="A4174" s="60">
        <v>45922.519768518519</v>
      </c>
      <c r="B4174" s="61">
        <v>445109585</v>
      </c>
      <c r="C4174" s="62" t="s">
        <v>36</v>
      </c>
      <c r="D4174" s="62" t="s">
        <v>37</v>
      </c>
      <c r="E4174" s="62" t="s">
        <v>45</v>
      </c>
      <c r="F4174" s="62" t="s">
        <v>119</v>
      </c>
      <c r="G4174" s="63">
        <v>3725.86</v>
      </c>
      <c r="H4174" s="61">
        <v>444317907</v>
      </c>
      <c r="I4174" s="63">
        <v>0</v>
      </c>
      <c r="J4174" s="63">
        <v>0</v>
      </c>
      <c r="K4174" s="63">
        <v>0</v>
      </c>
      <c r="L4174" s="63">
        <v>0</v>
      </c>
      <c r="M4174" s="63">
        <v>10071.959999999999</v>
      </c>
      <c r="N4174" s="62" t="s">
        <v>115</v>
      </c>
      <c r="O4174" s="14">
        <f t="shared" si="365"/>
        <v>45922.519768518519</v>
      </c>
      <c r="P4174" s="19">
        <f t="shared" si="366"/>
        <v>45922.728101851855</v>
      </c>
      <c r="Q4174" s="20" t="str">
        <f t="shared" si="367"/>
        <v>22/09/2025</v>
      </c>
      <c r="R4174" s="13" t="str">
        <f t="shared" si="368"/>
        <v>17</v>
      </c>
      <c r="S4174" s="13" t="str">
        <f t="shared" si="369"/>
        <v>Mon</v>
      </c>
    </row>
    <row r="4175" spans="1:19" x14ac:dyDescent="0.25">
      <c r="A4175" s="56">
        <v>45922.520451388889</v>
      </c>
      <c r="B4175" s="57">
        <v>445109824</v>
      </c>
      <c r="C4175" s="58" t="s">
        <v>36</v>
      </c>
      <c r="D4175" s="58" t="s">
        <v>37</v>
      </c>
      <c r="E4175" s="58" t="s">
        <v>45</v>
      </c>
      <c r="F4175" s="58" t="s">
        <v>119</v>
      </c>
      <c r="G4175" s="59">
        <v>3725.55</v>
      </c>
      <c r="H4175" s="57">
        <v>444318135</v>
      </c>
      <c r="I4175" s="59">
        <v>0</v>
      </c>
      <c r="J4175" s="59">
        <v>0</v>
      </c>
      <c r="K4175" s="59">
        <v>0</v>
      </c>
      <c r="L4175" s="59">
        <v>0</v>
      </c>
      <c r="M4175" s="59">
        <v>10071.959999999999</v>
      </c>
      <c r="N4175" s="58" t="s">
        <v>1971</v>
      </c>
      <c r="O4175" s="14">
        <f t="shared" si="365"/>
        <v>45922.520451388889</v>
      </c>
      <c r="P4175" s="19">
        <f t="shared" si="366"/>
        <v>45922.728784722225</v>
      </c>
      <c r="Q4175" s="20" t="str">
        <f t="shared" si="367"/>
        <v>22/09/2025</v>
      </c>
      <c r="R4175" s="13" t="str">
        <f t="shared" si="368"/>
        <v>17</v>
      </c>
      <c r="S4175" s="13" t="str">
        <f t="shared" si="369"/>
        <v>Mon</v>
      </c>
    </row>
    <row r="4176" spans="1:19" x14ac:dyDescent="0.25">
      <c r="A4176" s="60">
        <v>45922.520462962966</v>
      </c>
      <c r="B4176" s="61">
        <v>445109827</v>
      </c>
      <c r="C4176" s="62" t="s">
        <v>36</v>
      </c>
      <c r="D4176" s="62" t="s">
        <v>37</v>
      </c>
      <c r="E4176" s="62" t="s">
        <v>45</v>
      </c>
      <c r="F4176" s="62" t="s">
        <v>119</v>
      </c>
      <c r="G4176" s="63">
        <v>3725.55</v>
      </c>
      <c r="H4176" s="61">
        <v>444318138</v>
      </c>
      <c r="I4176" s="63">
        <v>0</v>
      </c>
      <c r="J4176" s="63">
        <v>0</v>
      </c>
      <c r="K4176" s="63">
        <v>0</v>
      </c>
      <c r="L4176" s="63">
        <v>0</v>
      </c>
      <c r="M4176" s="63">
        <v>10071.959999999999</v>
      </c>
      <c r="N4176" s="62" t="s">
        <v>2056</v>
      </c>
      <c r="O4176" s="14">
        <f t="shared" si="365"/>
        <v>45922.520462962966</v>
      </c>
      <c r="P4176" s="19">
        <f t="shared" si="366"/>
        <v>45922.728796296302</v>
      </c>
      <c r="Q4176" s="20" t="str">
        <f t="shared" si="367"/>
        <v>22/09/2025</v>
      </c>
      <c r="R4176" s="13" t="str">
        <f t="shared" si="368"/>
        <v>17</v>
      </c>
      <c r="S4176" s="13" t="str">
        <f t="shared" si="369"/>
        <v>Mon</v>
      </c>
    </row>
    <row r="4177" spans="1:19" x14ac:dyDescent="0.25">
      <c r="A4177" s="56">
        <v>45922.520462962966</v>
      </c>
      <c r="B4177" s="57">
        <v>445109829</v>
      </c>
      <c r="C4177" s="58" t="s">
        <v>36</v>
      </c>
      <c r="D4177" s="58" t="s">
        <v>37</v>
      </c>
      <c r="E4177" s="58" t="s">
        <v>45</v>
      </c>
      <c r="F4177" s="58" t="s">
        <v>119</v>
      </c>
      <c r="G4177" s="59">
        <v>3725.55</v>
      </c>
      <c r="H4177" s="57">
        <v>444318140</v>
      </c>
      <c r="I4177" s="59">
        <v>0</v>
      </c>
      <c r="J4177" s="59">
        <v>0</v>
      </c>
      <c r="K4177" s="59">
        <v>0</v>
      </c>
      <c r="L4177" s="59">
        <v>0</v>
      </c>
      <c r="M4177" s="59">
        <v>10071.959999999999</v>
      </c>
      <c r="N4177" s="58" t="s">
        <v>77</v>
      </c>
      <c r="O4177" s="14">
        <f t="shared" si="365"/>
        <v>45922.520462962966</v>
      </c>
      <c r="P4177" s="19">
        <f t="shared" si="366"/>
        <v>45922.728796296302</v>
      </c>
      <c r="Q4177" s="20" t="str">
        <f t="shared" si="367"/>
        <v>22/09/2025</v>
      </c>
      <c r="R4177" s="13" t="str">
        <f t="shared" si="368"/>
        <v>17</v>
      </c>
      <c r="S4177" s="13" t="str">
        <f t="shared" si="369"/>
        <v>Mon</v>
      </c>
    </row>
    <row r="4178" spans="1:19" x14ac:dyDescent="0.25">
      <c r="A4178" s="60">
        <v>45922.520462962966</v>
      </c>
      <c r="B4178" s="61">
        <v>445109851</v>
      </c>
      <c r="C4178" s="62" t="s">
        <v>36</v>
      </c>
      <c r="D4178" s="62" t="s">
        <v>37</v>
      </c>
      <c r="E4178" s="62" t="s">
        <v>45</v>
      </c>
      <c r="F4178" s="62" t="s">
        <v>119</v>
      </c>
      <c r="G4178" s="63">
        <v>3725.55</v>
      </c>
      <c r="H4178" s="61">
        <v>444318162</v>
      </c>
      <c r="I4178" s="63">
        <v>0</v>
      </c>
      <c r="J4178" s="63">
        <v>0</v>
      </c>
      <c r="K4178" s="63">
        <v>0</v>
      </c>
      <c r="L4178" s="63">
        <v>0</v>
      </c>
      <c r="M4178" s="63">
        <v>10071.959999999999</v>
      </c>
      <c r="N4178" s="62" t="s">
        <v>107</v>
      </c>
      <c r="O4178" s="14">
        <f t="shared" si="365"/>
        <v>45922.520462962966</v>
      </c>
      <c r="P4178" s="19">
        <f t="shared" si="366"/>
        <v>45922.728796296302</v>
      </c>
      <c r="Q4178" s="20" t="str">
        <f t="shared" si="367"/>
        <v>22/09/2025</v>
      </c>
      <c r="R4178" s="13" t="str">
        <f t="shared" si="368"/>
        <v>17</v>
      </c>
      <c r="S4178" s="13" t="str">
        <f t="shared" si="369"/>
        <v>Mon</v>
      </c>
    </row>
    <row r="4179" spans="1:19" x14ac:dyDescent="0.25">
      <c r="A4179" s="56">
        <v>45922.520462962966</v>
      </c>
      <c r="B4179" s="57">
        <v>445109854</v>
      </c>
      <c r="C4179" s="58" t="s">
        <v>36</v>
      </c>
      <c r="D4179" s="58" t="s">
        <v>37</v>
      </c>
      <c r="E4179" s="58" t="s">
        <v>45</v>
      </c>
      <c r="F4179" s="58" t="s">
        <v>119</v>
      </c>
      <c r="G4179" s="59">
        <v>3725.55</v>
      </c>
      <c r="H4179" s="57">
        <v>444318167</v>
      </c>
      <c r="I4179" s="59">
        <v>0</v>
      </c>
      <c r="J4179" s="59">
        <v>0</v>
      </c>
      <c r="K4179" s="59">
        <v>0</v>
      </c>
      <c r="L4179" s="59">
        <v>0</v>
      </c>
      <c r="M4179" s="59">
        <v>10071.959999999999</v>
      </c>
      <c r="N4179" s="58" t="s">
        <v>108</v>
      </c>
      <c r="O4179" s="14">
        <f t="shared" si="365"/>
        <v>45922.520462962966</v>
      </c>
      <c r="P4179" s="19">
        <f t="shared" si="366"/>
        <v>45922.728796296302</v>
      </c>
      <c r="Q4179" s="20" t="str">
        <f t="shared" si="367"/>
        <v>22/09/2025</v>
      </c>
      <c r="R4179" s="13" t="str">
        <f t="shared" si="368"/>
        <v>17</v>
      </c>
      <c r="S4179" s="13" t="str">
        <f t="shared" si="369"/>
        <v>Mon</v>
      </c>
    </row>
    <row r="4180" spans="1:19" x14ac:dyDescent="0.25">
      <c r="A4180" s="60">
        <v>45922.521087962959</v>
      </c>
      <c r="B4180" s="61">
        <v>445110248</v>
      </c>
      <c r="C4180" s="62" t="s">
        <v>36</v>
      </c>
      <c r="D4180" s="62" t="s">
        <v>38</v>
      </c>
      <c r="E4180" s="62" t="s">
        <v>46</v>
      </c>
      <c r="F4180" s="62" t="s">
        <v>119</v>
      </c>
      <c r="G4180" s="63">
        <v>3724.79</v>
      </c>
      <c r="H4180" s="61">
        <v>444318557</v>
      </c>
      <c r="I4180" s="63">
        <v>0</v>
      </c>
      <c r="J4180" s="63">
        <v>0</v>
      </c>
      <c r="K4180" s="63">
        <v>0</v>
      </c>
      <c r="L4180" s="63">
        <v>0.1</v>
      </c>
      <c r="M4180" s="63">
        <v>10072.06</v>
      </c>
      <c r="N4180" s="62" t="s">
        <v>2671</v>
      </c>
      <c r="O4180" s="14">
        <f t="shared" si="365"/>
        <v>45922.521087962959</v>
      </c>
      <c r="P4180" s="19">
        <f t="shared" si="366"/>
        <v>45922.729421296295</v>
      </c>
      <c r="Q4180" s="20" t="str">
        <f t="shared" si="367"/>
        <v>22/09/2025</v>
      </c>
      <c r="R4180" s="13" t="str">
        <f t="shared" si="368"/>
        <v>17</v>
      </c>
      <c r="S4180" s="13" t="str">
        <f t="shared" si="369"/>
        <v>Mon</v>
      </c>
    </row>
    <row r="4181" spans="1:19" x14ac:dyDescent="0.25">
      <c r="A4181" s="56">
        <v>45922.521087962959</v>
      </c>
      <c r="B4181" s="57">
        <v>445110249</v>
      </c>
      <c r="C4181" s="58" t="s">
        <v>36</v>
      </c>
      <c r="D4181" s="58" t="s">
        <v>38</v>
      </c>
      <c r="E4181" s="58" t="s">
        <v>46</v>
      </c>
      <c r="F4181" s="58" t="s">
        <v>119</v>
      </c>
      <c r="G4181" s="59">
        <v>3724.79</v>
      </c>
      <c r="H4181" s="57">
        <v>444318558</v>
      </c>
      <c r="I4181" s="59">
        <v>0</v>
      </c>
      <c r="J4181" s="59">
        <v>0</v>
      </c>
      <c r="K4181" s="59">
        <v>0</v>
      </c>
      <c r="L4181" s="59">
        <v>0.1</v>
      </c>
      <c r="M4181" s="59">
        <v>10072.16</v>
      </c>
      <c r="N4181" s="58" t="s">
        <v>2671</v>
      </c>
      <c r="O4181" s="14">
        <f t="shared" si="365"/>
        <v>45922.521087962959</v>
      </c>
      <c r="P4181" s="19">
        <f t="shared" si="366"/>
        <v>45922.729421296295</v>
      </c>
      <c r="Q4181" s="20" t="str">
        <f t="shared" si="367"/>
        <v>22/09/2025</v>
      </c>
      <c r="R4181" s="13" t="str">
        <f t="shared" si="368"/>
        <v>17</v>
      </c>
      <c r="S4181" s="13" t="str">
        <f t="shared" si="369"/>
        <v>Mon</v>
      </c>
    </row>
    <row r="4182" spans="1:19" x14ac:dyDescent="0.25">
      <c r="A4182" s="60">
        <v>45922.521087962959</v>
      </c>
      <c r="B4182" s="61">
        <v>445110250</v>
      </c>
      <c r="C4182" s="62" t="s">
        <v>36</v>
      </c>
      <c r="D4182" s="62" t="s">
        <v>38</v>
      </c>
      <c r="E4182" s="62" t="s">
        <v>46</v>
      </c>
      <c r="F4182" s="62" t="s">
        <v>119</v>
      </c>
      <c r="G4182" s="63">
        <v>3724.79</v>
      </c>
      <c r="H4182" s="61">
        <v>444318559</v>
      </c>
      <c r="I4182" s="63">
        <v>0</v>
      </c>
      <c r="J4182" s="63">
        <v>0</v>
      </c>
      <c r="K4182" s="63">
        <v>0</v>
      </c>
      <c r="L4182" s="63">
        <v>0.19</v>
      </c>
      <c r="M4182" s="63">
        <v>10072.35</v>
      </c>
      <c r="N4182" s="62" t="s">
        <v>2671</v>
      </c>
      <c r="O4182" s="14">
        <f t="shared" si="365"/>
        <v>45922.521087962959</v>
      </c>
      <c r="P4182" s="19">
        <f t="shared" si="366"/>
        <v>45922.729421296295</v>
      </c>
      <c r="Q4182" s="20" t="str">
        <f t="shared" si="367"/>
        <v>22/09/2025</v>
      </c>
      <c r="R4182" s="13" t="str">
        <f t="shared" si="368"/>
        <v>17</v>
      </c>
      <c r="S4182" s="13" t="str">
        <f t="shared" si="369"/>
        <v>Mon</v>
      </c>
    </row>
    <row r="4183" spans="1:19" x14ac:dyDescent="0.25">
      <c r="A4183" s="56">
        <v>45922.521145833336</v>
      </c>
      <c r="B4183" s="57">
        <v>445110273</v>
      </c>
      <c r="C4183" s="58" t="s">
        <v>36</v>
      </c>
      <c r="D4183" s="58" t="s">
        <v>37</v>
      </c>
      <c r="E4183" s="58" t="s">
        <v>45</v>
      </c>
      <c r="F4183" s="58" t="s">
        <v>119</v>
      </c>
      <c r="G4183" s="59">
        <v>3725.13</v>
      </c>
      <c r="H4183" s="57">
        <v>444318584</v>
      </c>
      <c r="I4183" s="59">
        <v>0</v>
      </c>
      <c r="J4183" s="59">
        <v>0</v>
      </c>
      <c r="K4183" s="59">
        <v>0</v>
      </c>
      <c r="L4183" s="59">
        <v>0</v>
      </c>
      <c r="M4183" s="59">
        <v>10072.35</v>
      </c>
      <c r="N4183" s="58" t="s">
        <v>52</v>
      </c>
      <c r="O4183" s="14">
        <f t="shared" si="365"/>
        <v>45922.521145833336</v>
      </c>
      <c r="P4183" s="19">
        <f t="shared" si="366"/>
        <v>45922.729479166672</v>
      </c>
      <c r="Q4183" s="20" t="str">
        <f t="shared" si="367"/>
        <v>22/09/2025</v>
      </c>
      <c r="R4183" s="13" t="str">
        <f t="shared" si="368"/>
        <v>17</v>
      </c>
      <c r="S4183" s="13" t="str">
        <f t="shared" si="369"/>
        <v>Mon</v>
      </c>
    </row>
    <row r="4184" spans="1:19" x14ac:dyDescent="0.25">
      <c r="A4184" s="60">
        <v>45922.521157407406</v>
      </c>
      <c r="B4184" s="61">
        <v>445110274</v>
      </c>
      <c r="C4184" s="62" t="s">
        <v>36</v>
      </c>
      <c r="D4184" s="62" t="s">
        <v>37</v>
      </c>
      <c r="E4184" s="62" t="s">
        <v>45</v>
      </c>
      <c r="F4184" s="62" t="s">
        <v>119</v>
      </c>
      <c r="G4184" s="63">
        <v>3725.2</v>
      </c>
      <c r="H4184" s="61">
        <v>444318585</v>
      </c>
      <c r="I4184" s="63">
        <v>0</v>
      </c>
      <c r="J4184" s="63">
        <v>0</v>
      </c>
      <c r="K4184" s="63">
        <v>0</v>
      </c>
      <c r="L4184" s="63">
        <v>0</v>
      </c>
      <c r="M4184" s="63">
        <v>10072.35</v>
      </c>
      <c r="N4184" s="62" t="s">
        <v>48</v>
      </c>
      <c r="O4184" s="14">
        <f t="shared" si="365"/>
        <v>45922.521157407406</v>
      </c>
      <c r="P4184" s="19">
        <f t="shared" si="366"/>
        <v>45922.729490740741</v>
      </c>
      <c r="Q4184" s="20" t="str">
        <f t="shared" si="367"/>
        <v>22/09/2025</v>
      </c>
      <c r="R4184" s="13" t="str">
        <f t="shared" si="368"/>
        <v>17</v>
      </c>
      <c r="S4184" s="13" t="str">
        <f t="shared" si="369"/>
        <v>Mon</v>
      </c>
    </row>
    <row r="4185" spans="1:19" x14ac:dyDescent="0.25">
      <c r="A4185" s="56">
        <v>45922.521157407406</v>
      </c>
      <c r="B4185" s="57">
        <v>445110277</v>
      </c>
      <c r="C4185" s="58" t="s">
        <v>36</v>
      </c>
      <c r="D4185" s="58" t="s">
        <v>37</v>
      </c>
      <c r="E4185" s="58" t="s">
        <v>45</v>
      </c>
      <c r="F4185" s="58" t="s">
        <v>119</v>
      </c>
      <c r="G4185" s="59">
        <v>3725.28</v>
      </c>
      <c r="H4185" s="57">
        <v>444318588</v>
      </c>
      <c r="I4185" s="59">
        <v>0</v>
      </c>
      <c r="J4185" s="59">
        <v>0</v>
      </c>
      <c r="K4185" s="59">
        <v>0</v>
      </c>
      <c r="L4185" s="59">
        <v>0</v>
      </c>
      <c r="M4185" s="59">
        <v>10072.35</v>
      </c>
      <c r="N4185" s="58" t="s">
        <v>47</v>
      </c>
      <c r="O4185" s="14">
        <f t="shared" si="365"/>
        <v>45922.521157407406</v>
      </c>
      <c r="P4185" s="19">
        <f t="shared" si="366"/>
        <v>45922.729490740741</v>
      </c>
      <c r="Q4185" s="20" t="str">
        <f t="shared" si="367"/>
        <v>22/09/2025</v>
      </c>
      <c r="R4185" s="13" t="str">
        <f t="shared" si="368"/>
        <v>17</v>
      </c>
      <c r="S4185" s="13" t="str">
        <f t="shared" si="369"/>
        <v>Mon</v>
      </c>
    </row>
    <row r="4186" spans="1:19" x14ac:dyDescent="0.25">
      <c r="A4186" s="60">
        <v>45922.521261574075</v>
      </c>
      <c r="B4186" s="61">
        <v>445110354</v>
      </c>
      <c r="C4186" s="62" t="s">
        <v>36</v>
      </c>
      <c r="D4186" s="62" t="s">
        <v>37</v>
      </c>
      <c r="E4186" s="62" t="s">
        <v>45</v>
      </c>
      <c r="F4186" s="62" t="s">
        <v>119</v>
      </c>
      <c r="G4186" s="63">
        <v>3724.8</v>
      </c>
      <c r="H4186" s="61">
        <v>444318668</v>
      </c>
      <c r="I4186" s="63">
        <v>0</v>
      </c>
      <c r="J4186" s="63">
        <v>0</v>
      </c>
      <c r="K4186" s="63">
        <v>0</v>
      </c>
      <c r="L4186" s="63">
        <v>0</v>
      </c>
      <c r="M4186" s="63">
        <v>10072.35</v>
      </c>
      <c r="N4186" s="62" t="s">
        <v>92</v>
      </c>
      <c r="O4186" s="14">
        <f t="shared" si="365"/>
        <v>45922.521261574075</v>
      </c>
      <c r="P4186" s="19">
        <f t="shared" si="366"/>
        <v>45922.729594907411</v>
      </c>
      <c r="Q4186" s="20" t="str">
        <f t="shared" si="367"/>
        <v>22/09/2025</v>
      </c>
      <c r="R4186" s="13" t="str">
        <f t="shared" si="368"/>
        <v>17</v>
      </c>
      <c r="S4186" s="13" t="str">
        <f t="shared" si="369"/>
        <v>Mon</v>
      </c>
    </row>
    <row r="4187" spans="1:19" x14ac:dyDescent="0.25">
      <c r="A4187" s="56">
        <v>45922.521273148152</v>
      </c>
      <c r="B4187" s="57">
        <v>445110356</v>
      </c>
      <c r="C4187" s="58" t="s">
        <v>36</v>
      </c>
      <c r="D4187" s="58" t="s">
        <v>37</v>
      </c>
      <c r="E4187" s="58" t="s">
        <v>45</v>
      </c>
      <c r="F4187" s="58" t="s">
        <v>119</v>
      </c>
      <c r="G4187" s="59">
        <v>3724.68</v>
      </c>
      <c r="H4187" s="57">
        <v>444318669</v>
      </c>
      <c r="I4187" s="59">
        <v>0</v>
      </c>
      <c r="J4187" s="59">
        <v>0</v>
      </c>
      <c r="K4187" s="59">
        <v>0</v>
      </c>
      <c r="L4187" s="59">
        <v>0</v>
      </c>
      <c r="M4187" s="59">
        <v>10072.35</v>
      </c>
      <c r="N4187" s="58" t="s">
        <v>106</v>
      </c>
      <c r="O4187" s="14">
        <f t="shared" si="365"/>
        <v>45922.521273148152</v>
      </c>
      <c r="P4187" s="19">
        <f t="shared" si="366"/>
        <v>45922.729606481487</v>
      </c>
      <c r="Q4187" s="20" t="str">
        <f t="shared" si="367"/>
        <v>22/09/2025</v>
      </c>
      <c r="R4187" s="13" t="str">
        <f t="shared" si="368"/>
        <v>17</v>
      </c>
      <c r="S4187" s="13" t="str">
        <f t="shared" si="369"/>
        <v>Mon</v>
      </c>
    </row>
    <row r="4188" spans="1:19" x14ac:dyDescent="0.25">
      <c r="A4188" s="60">
        <v>45922.521585648145</v>
      </c>
      <c r="B4188" s="61">
        <v>445110432</v>
      </c>
      <c r="C4188" s="62" t="s">
        <v>36</v>
      </c>
      <c r="D4188" s="62" t="s">
        <v>38</v>
      </c>
      <c r="E4188" s="62" t="s">
        <v>46</v>
      </c>
      <c r="F4188" s="62" t="s">
        <v>119</v>
      </c>
      <c r="G4188" s="63">
        <v>3724.03</v>
      </c>
      <c r="H4188" s="61">
        <v>444318743</v>
      </c>
      <c r="I4188" s="63">
        <v>0</v>
      </c>
      <c r="J4188" s="63">
        <v>0</v>
      </c>
      <c r="K4188" s="63">
        <v>0</v>
      </c>
      <c r="L4188" s="63">
        <v>-1.52</v>
      </c>
      <c r="M4188" s="63">
        <v>10070.83</v>
      </c>
      <c r="N4188" s="62" t="s">
        <v>2672</v>
      </c>
      <c r="O4188" s="14">
        <f t="shared" si="365"/>
        <v>45922.521585648145</v>
      </c>
      <c r="P4188" s="19">
        <f t="shared" si="366"/>
        <v>45922.72991898148</v>
      </c>
      <c r="Q4188" s="20" t="str">
        <f t="shared" si="367"/>
        <v>22/09/2025</v>
      </c>
      <c r="R4188" s="13" t="str">
        <f t="shared" si="368"/>
        <v>17</v>
      </c>
      <c r="S4188" s="13" t="str">
        <f t="shared" si="369"/>
        <v>Mon</v>
      </c>
    </row>
    <row r="4189" spans="1:19" x14ac:dyDescent="0.25">
      <c r="A4189" s="56">
        <v>45922.521608796298</v>
      </c>
      <c r="B4189" s="57">
        <v>445110445</v>
      </c>
      <c r="C4189" s="58" t="s">
        <v>36</v>
      </c>
      <c r="D4189" s="58" t="s">
        <v>37</v>
      </c>
      <c r="E4189" s="58" t="s">
        <v>45</v>
      </c>
      <c r="F4189" s="58" t="s">
        <v>119</v>
      </c>
      <c r="G4189" s="59">
        <v>3724.09</v>
      </c>
      <c r="H4189" s="57">
        <v>444318756</v>
      </c>
      <c r="I4189" s="59">
        <v>0</v>
      </c>
      <c r="J4189" s="59">
        <v>0</v>
      </c>
      <c r="K4189" s="59">
        <v>0</v>
      </c>
      <c r="L4189" s="59">
        <v>0</v>
      </c>
      <c r="M4189" s="59">
        <v>10070.83</v>
      </c>
      <c r="N4189" s="58" t="s">
        <v>2546</v>
      </c>
      <c r="O4189" s="14">
        <f t="shared" si="365"/>
        <v>45922.521608796298</v>
      </c>
      <c r="P4189" s="19">
        <f t="shared" si="366"/>
        <v>45922.729942129634</v>
      </c>
      <c r="Q4189" s="20" t="str">
        <f t="shared" si="367"/>
        <v>22/09/2025</v>
      </c>
      <c r="R4189" s="13" t="str">
        <f t="shared" si="368"/>
        <v>17</v>
      </c>
      <c r="S4189" s="13" t="str">
        <f t="shared" si="369"/>
        <v>Mon</v>
      </c>
    </row>
    <row r="4190" spans="1:19" x14ac:dyDescent="0.25">
      <c r="A4190" s="60">
        <v>45922.521666666667</v>
      </c>
      <c r="B4190" s="61">
        <v>445110539</v>
      </c>
      <c r="C4190" s="62" t="s">
        <v>36</v>
      </c>
      <c r="D4190" s="62" t="s">
        <v>38</v>
      </c>
      <c r="E4190" s="62" t="s">
        <v>46</v>
      </c>
      <c r="F4190" s="62" t="s">
        <v>119</v>
      </c>
      <c r="G4190" s="63">
        <v>3723.23</v>
      </c>
      <c r="H4190" s="61">
        <v>444318851</v>
      </c>
      <c r="I4190" s="63">
        <v>0</v>
      </c>
      <c r="J4190" s="63">
        <v>0</v>
      </c>
      <c r="K4190" s="63">
        <v>0</v>
      </c>
      <c r="L4190" s="63">
        <v>-2.3199999999999998</v>
      </c>
      <c r="M4190" s="63">
        <v>10068.51</v>
      </c>
      <c r="N4190" s="62" t="s">
        <v>2673</v>
      </c>
      <c r="O4190" s="14">
        <f t="shared" si="365"/>
        <v>45922.521666666667</v>
      </c>
      <c r="P4190" s="19">
        <f t="shared" si="366"/>
        <v>45922.73</v>
      </c>
      <c r="Q4190" s="20" t="str">
        <f t="shared" si="367"/>
        <v>22/09/2025</v>
      </c>
      <c r="R4190" s="13" t="str">
        <f t="shared" si="368"/>
        <v>17</v>
      </c>
      <c r="S4190" s="13" t="str">
        <f t="shared" si="369"/>
        <v>Mon</v>
      </c>
    </row>
    <row r="4191" spans="1:19" x14ac:dyDescent="0.25">
      <c r="A4191" s="56">
        <v>45922.521828703706</v>
      </c>
      <c r="B4191" s="57">
        <v>445110725</v>
      </c>
      <c r="C4191" s="58" t="s">
        <v>36</v>
      </c>
      <c r="D4191" s="58" t="s">
        <v>38</v>
      </c>
      <c r="E4191" s="58" t="s">
        <v>46</v>
      </c>
      <c r="F4191" s="58" t="s">
        <v>119</v>
      </c>
      <c r="G4191" s="59">
        <v>3722.85</v>
      </c>
      <c r="H4191" s="57">
        <v>444319036</v>
      </c>
      <c r="I4191" s="59">
        <v>0</v>
      </c>
      <c r="J4191" s="59">
        <v>0</v>
      </c>
      <c r="K4191" s="59">
        <v>0</v>
      </c>
      <c r="L4191" s="59">
        <v>-3.01</v>
      </c>
      <c r="M4191" s="59">
        <v>10065.5</v>
      </c>
      <c r="N4191" s="58" t="s">
        <v>2674</v>
      </c>
      <c r="O4191" s="14">
        <f t="shared" si="365"/>
        <v>45922.521828703706</v>
      </c>
      <c r="P4191" s="19">
        <f t="shared" si="366"/>
        <v>45922.730162037042</v>
      </c>
      <c r="Q4191" s="20" t="str">
        <f t="shared" si="367"/>
        <v>22/09/2025</v>
      </c>
      <c r="R4191" s="13" t="str">
        <f t="shared" si="368"/>
        <v>17</v>
      </c>
      <c r="S4191" s="13" t="str">
        <f t="shared" si="369"/>
        <v>Mon</v>
      </c>
    </row>
    <row r="4192" spans="1:19" x14ac:dyDescent="0.25">
      <c r="A4192" s="60">
        <v>45922.521828703706</v>
      </c>
      <c r="B4192" s="61">
        <v>445110726</v>
      </c>
      <c r="C4192" s="62" t="s">
        <v>36</v>
      </c>
      <c r="D4192" s="62" t="s">
        <v>38</v>
      </c>
      <c r="E4192" s="62" t="s">
        <v>46</v>
      </c>
      <c r="F4192" s="62" t="s">
        <v>119</v>
      </c>
      <c r="G4192" s="63">
        <v>3722.85</v>
      </c>
      <c r="H4192" s="61">
        <v>444319037</v>
      </c>
      <c r="I4192" s="63">
        <v>0</v>
      </c>
      <c r="J4192" s="63">
        <v>0</v>
      </c>
      <c r="K4192" s="63">
        <v>0</v>
      </c>
      <c r="L4192" s="63">
        <v>-3.01</v>
      </c>
      <c r="M4192" s="63">
        <v>10062.49</v>
      </c>
      <c r="N4192" s="62" t="s">
        <v>2674</v>
      </c>
      <c r="O4192" s="14">
        <f t="shared" si="365"/>
        <v>45922.521828703706</v>
      </c>
      <c r="P4192" s="19">
        <f t="shared" si="366"/>
        <v>45922.730162037042</v>
      </c>
      <c r="Q4192" s="20" t="str">
        <f t="shared" si="367"/>
        <v>22/09/2025</v>
      </c>
      <c r="R4192" s="13" t="str">
        <f t="shared" si="368"/>
        <v>17</v>
      </c>
      <c r="S4192" s="13" t="str">
        <f t="shared" si="369"/>
        <v>Mon</v>
      </c>
    </row>
    <row r="4193" spans="1:19" x14ac:dyDescent="0.25">
      <c r="A4193" s="56">
        <v>45922.521828703706</v>
      </c>
      <c r="B4193" s="57">
        <v>445110737</v>
      </c>
      <c r="C4193" s="58" t="s">
        <v>36</v>
      </c>
      <c r="D4193" s="58" t="s">
        <v>38</v>
      </c>
      <c r="E4193" s="58" t="s">
        <v>46</v>
      </c>
      <c r="F4193" s="58" t="s">
        <v>119</v>
      </c>
      <c r="G4193" s="59">
        <v>3722.63</v>
      </c>
      <c r="H4193" s="57">
        <v>444319046</v>
      </c>
      <c r="I4193" s="59">
        <v>0</v>
      </c>
      <c r="J4193" s="59">
        <v>0</v>
      </c>
      <c r="K4193" s="59">
        <v>0</v>
      </c>
      <c r="L4193" s="59">
        <v>-2.57</v>
      </c>
      <c r="M4193" s="59">
        <v>10059.92</v>
      </c>
      <c r="N4193" s="58" t="s">
        <v>2675</v>
      </c>
      <c r="O4193" s="14">
        <f t="shared" si="365"/>
        <v>45922.521828703706</v>
      </c>
      <c r="P4193" s="19">
        <f t="shared" si="366"/>
        <v>45922.730162037042</v>
      </c>
      <c r="Q4193" s="20" t="str">
        <f t="shared" si="367"/>
        <v>22/09/2025</v>
      </c>
      <c r="R4193" s="13" t="str">
        <f t="shared" si="368"/>
        <v>17</v>
      </c>
      <c r="S4193" s="13" t="str">
        <f t="shared" si="369"/>
        <v>Mon</v>
      </c>
    </row>
    <row r="4194" spans="1:19" x14ac:dyDescent="0.25">
      <c r="A4194" s="60">
        <v>45922.521828703706</v>
      </c>
      <c r="B4194" s="61">
        <v>445110751</v>
      </c>
      <c r="C4194" s="62" t="s">
        <v>36</v>
      </c>
      <c r="D4194" s="62" t="s">
        <v>38</v>
      </c>
      <c r="E4194" s="62" t="s">
        <v>46</v>
      </c>
      <c r="F4194" s="62" t="s">
        <v>119</v>
      </c>
      <c r="G4194" s="63">
        <v>3722.55</v>
      </c>
      <c r="H4194" s="61">
        <v>444319059</v>
      </c>
      <c r="I4194" s="63">
        <v>0</v>
      </c>
      <c r="J4194" s="63">
        <v>0</v>
      </c>
      <c r="K4194" s="63">
        <v>0</v>
      </c>
      <c r="L4194" s="63">
        <v>-3</v>
      </c>
      <c r="M4194" s="63">
        <v>10056.92</v>
      </c>
      <c r="N4194" s="62" t="s">
        <v>2676</v>
      </c>
      <c r="O4194" s="14">
        <f t="shared" si="365"/>
        <v>45922.521828703706</v>
      </c>
      <c r="P4194" s="19">
        <f t="shared" si="366"/>
        <v>45922.730162037042</v>
      </c>
      <c r="Q4194" s="20" t="str">
        <f t="shared" si="367"/>
        <v>22/09/2025</v>
      </c>
      <c r="R4194" s="13" t="str">
        <f t="shared" si="368"/>
        <v>17</v>
      </c>
      <c r="S4194" s="13" t="str">
        <f t="shared" si="369"/>
        <v>Mon</v>
      </c>
    </row>
    <row r="4195" spans="1:19" x14ac:dyDescent="0.25">
      <c r="A4195" s="56">
        <v>45922.521828703706</v>
      </c>
      <c r="B4195" s="57">
        <v>445110752</v>
      </c>
      <c r="C4195" s="58" t="s">
        <v>36</v>
      </c>
      <c r="D4195" s="58" t="s">
        <v>38</v>
      </c>
      <c r="E4195" s="58" t="s">
        <v>46</v>
      </c>
      <c r="F4195" s="58" t="s">
        <v>119</v>
      </c>
      <c r="G4195" s="59">
        <v>3722.55</v>
      </c>
      <c r="H4195" s="57">
        <v>444319060</v>
      </c>
      <c r="I4195" s="59">
        <v>0</v>
      </c>
      <c r="J4195" s="59">
        <v>0</v>
      </c>
      <c r="K4195" s="59">
        <v>0</v>
      </c>
      <c r="L4195" s="59">
        <v>-3</v>
      </c>
      <c r="M4195" s="59">
        <v>10053.92</v>
      </c>
      <c r="N4195" s="58" t="s">
        <v>2676</v>
      </c>
      <c r="O4195" s="14">
        <f t="shared" si="365"/>
        <v>45922.521828703706</v>
      </c>
      <c r="P4195" s="19">
        <f t="shared" si="366"/>
        <v>45922.730162037042</v>
      </c>
      <c r="Q4195" s="20" t="str">
        <f t="shared" si="367"/>
        <v>22/09/2025</v>
      </c>
      <c r="R4195" s="13" t="str">
        <f t="shared" si="368"/>
        <v>17</v>
      </c>
      <c r="S4195" s="13" t="str">
        <f t="shared" si="369"/>
        <v>Mon</v>
      </c>
    </row>
    <row r="4196" spans="1:19" x14ac:dyDescent="0.25">
      <c r="A4196" s="60">
        <v>45922.521828703706</v>
      </c>
      <c r="B4196" s="61">
        <v>445110756</v>
      </c>
      <c r="C4196" s="62" t="s">
        <v>36</v>
      </c>
      <c r="D4196" s="62" t="s">
        <v>38</v>
      </c>
      <c r="E4196" s="62" t="s">
        <v>46</v>
      </c>
      <c r="F4196" s="62" t="s">
        <v>119</v>
      </c>
      <c r="G4196" s="63">
        <v>3722.55</v>
      </c>
      <c r="H4196" s="61">
        <v>444319061</v>
      </c>
      <c r="I4196" s="63">
        <v>0</v>
      </c>
      <c r="J4196" s="63">
        <v>0</v>
      </c>
      <c r="K4196" s="63">
        <v>0</v>
      </c>
      <c r="L4196" s="63">
        <v>-3</v>
      </c>
      <c r="M4196" s="63">
        <v>10050.92</v>
      </c>
      <c r="N4196" s="62" t="s">
        <v>2676</v>
      </c>
      <c r="O4196" s="14">
        <f t="shared" si="365"/>
        <v>45922.521828703706</v>
      </c>
      <c r="P4196" s="19">
        <f t="shared" si="366"/>
        <v>45922.730162037042</v>
      </c>
      <c r="Q4196" s="20" t="str">
        <f t="shared" si="367"/>
        <v>22/09/2025</v>
      </c>
      <c r="R4196" s="13" t="str">
        <f t="shared" si="368"/>
        <v>17</v>
      </c>
      <c r="S4196" s="13" t="str">
        <f t="shared" si="369"/>
        <v>Mon</v>
      </c>
    </row>
    <row r="4197" spans="1:19" x14ac:dyDescent="0.25">
      <c r="A4197" s="56">
        <v>45922.521840277775</v>
      </c>
      <c r="B4197" s="57">
        <v>445110768</v>
      </c>
      <c r="C4197" s="58" t="s">
        <v>36</v>
      </c>
      <c r="D4197" s="58" t="s">
        <v>38</v>
      </c>
      <c r="E4197" s="58" t="s">
        <v>46</v>
      </c>
      <c r="F4197" s="58" t="s">
        <v>119</v>
      </c>
      <c r="G4197" s="59">
        <v>3722.3</v>
      </c>
      <c r="H4197" s="57">
        <v>444319075</v>
      </c>
      <c r="I4197" s="59">
        <v>0</v>
      </c>
      <c r="J4197" s="59">
        <v>0</v>
      </c>
      <c r="K4197" s="59">
        <v>0</v>
      </c>
      <c r="L4197" s="59">
        <v>-2.4300000000000002</v>
      </c>
      <c r="M4197" s="59">
        <v>10048.49</v>
      </c>
      <c r="N4197" s="58" t="s">
        <v>2677</v>
      </c>
      <c r="O4197" s="14">
        <f t="shared" si="365"/>
        <v>45922.521840277775</v>
      </c>
      <c r="P4197" s="19">
        <f t="shared" si="366"/>
        <v>45922.730173611111</v>
      </c>
      <c r="Q4197" s="20" t="str">
        <f t="shared" si="367"/>
        <v>22/09/2025</v>
      </c>
      <c r="R4197" s="13" t="str">
        <f t="shared" si="368"/>
        <v>17</v>
      </c>
      <c r="S4197" s="13" t="str">
        <f t="shared" si="369"/>
        <v>Mon</v>
      </c>
    </row>
    <row r="4198" spans="1:19" x14ac:dyDescent="0.25">
      <c r="A4198" s="60">
        <v>45922.521840277775</v>
      </c>
      <c r="B4198" s="61">
        <v>445110778</v>
      </c>
      <c r="C4198" s="62" t="s">
        <v>36</v>
      </c>
      <c r="D4198" s="62" t="s">
        <v>38</v>
      </c>
      <c r="E4198" s="62" t="s">
        <v>46</v>
      </c>
      <c r="F4198" s="62" t="s">
        <v>119</v>
      </c>
      <c r="G4198" s="63">
        <v>3722.14</v>
      </c>
      <c r="H4198" s="61">
        <v>444319086</v>
      </c>
      <c r="I4198" s="63">
        <v>0</v>
      </c>
      <c r="J4198" s="63">
        <v>0</v>
      </c>
      <c r="K4198" s="63">
        <v>0</v>
      </c>
      <c r="L4198" s="63">
        <v>-2.99</v>
      </c>
      <c r="M4198" s="63">
        <v>10045.5</v>
      </c>
      <c r="N4198" s="62" t="s">
        <v>2678</v>
      </c>
      <c r="O4198" s="14">
        <f t="shared" si="365"/>
        <v>45922.521840277775</v>
      </c>
      <c r="P4198" s="19">
        <f t="shared" si="366"/>
        <v>45922.730173611111</v>
      </c>
      <c r="Q4198" s="20" t="str">
        <f t="shared" si="367"/>
        <v>22/09/2025</v>
      </c>
      <c r="R4198" s="13" t="str">
        <f t="shared" si="368"/>
        <v>17</v>
      </c>
      <c r="S4198" s="13" t="str">
        <f t="shared" si="369"/>
        <v>Mon</v>
      </c>
    </row>
    <row r="4199" spans="1:19" x14ac:dyDescent="0.25">
      <c r="A4199" s="56">
        <v>45922.521840277775</v>
      </c>
      <c r="B4199" s="57">
        <v>445110786</v>
      </c>
      <c r="C4199" s="58" t="s">
        <v>36</v>
      </c>
      <c r="D4199" s="58" t="s">
        <v>38</v>
      </c>
      <c r="E4199" s="58" t="s">
        <v>46</v>
      </c>
      <c r="F4199" s="58" t="s">
        <v>119</v>
      </c>
      <c r="G4199" s="59">
        <v>3722.1</v>
      </c>
      <c r="H4199" s="57">
        <v>444319094</v>
      </c>
      <c r="I4199" s="59">
        <v>0</v>
      </c>
      <c r="J4199" s="59">
        <v>0</v>
      </c>
      <c r="K4199" s="59">
        <v>0</v>
      </c>
      <c r="L4199" s="59">
        <v>-3.18</v>
      </c>
      <c r="M4199" s="59">
        <v>10042.32</v>
      </c>
      <c r="N4199" s="58" t="s">
        <v>2679</v>
      </c>
      <c r="O4199" s="14">
        <f t="shared" si="365"/>
        <v>45922.521840277775</v>
      </c>
      <c r="P4199" s="19">
        <f t="shared" si="366"/>
        <v>45922.730173611111</v>
      </c>
      <c r="Q4199" s="20" t="str">
        <f t="shared" si="367"/>
        <v>22/09/2025</v>
      </c>
      <c r="R4199" s="13" t="str">
        <f t="shared" si="368"/>
        <v>17</v>
      </c>
      <c r="S4199" s="13" t="str">
        <f t="shared" si="369"/>
        <v>Mon</v>
      </c>
    </row>
    <row r="4200" spans="1:19" x14ac:dyDescent="0.25">
      <c r="A4200" s="60">
        <v>45922.521840277775</v>
      </c>
      <c r="B4200" s="61">
        <v>445110816</v>
      </c>
      <c r="C4200" s="62" t="s">
        <v>36</v>
      </c>
      <c r="D4200" s="62" t="s">
        <v>38</v>
      </c>
      <c r="E4200" s="62" t="s">
        <v>46</v>
      </c>
      <c r="F4200" s="62" t="s">
        <v>119</v>
      </c>
      <c r="G4200" s="63">
        <v>3721.8</v>
      </c>
      <c r="H4200" s="61">
        <v>444319121</v>
      </c>
      <c r="I4200" s="63">
        <v>0</v>
      </c>
      <c r="J4200" s="63">
        <v>0</v>
      </c>
      <c r="K4200" s="63">
        <v>0</v>
      </c>
      <c r="L4200" s="63">
        <v>-3</v>
      </c>
      <c r="M4200" s="63">
        <v>10039.32</v>
      </c>
      <c r="N4200" s="62" t="s">
        <v>2680</v>
      </c>
      <c r="O4200" s="14">
        <f t="shared" si="365"/>
        <v>45922.521840277775</v>
      </c>
      <c r="P4200" s="19">
        <f t="shared" si="366"/>
        <v>45922.730173611111</v>
      </c>
      <c r="Q4200" s="20" t="str">
        <f t="shared" si="367"/>
        <v>22/09/2025</v>
      </c>
      <c r="R4200" s="13" t="str">
        <f t="shared" si="368"/>
        <v>17</v>
      </c>
      <c r="S4200" s="13" t="str">
        <f t="shared" si="369"/>
        <v>Mon</v>
      </c>
    </row>
    <row r="4201" spans="1:19" x14ac:dyDescent="0.25">
      <c r="A4201" s="56">
        <v>45922.521840277775</v>
      </c>
      <c r="B4201" s="57">
        <v>445110817</v>
      </c>
      <c r="C4201" s="58" t="s">
        <v>36</v>
      </c>
      <c r="D4201" s="58" t="s">
        <v>38</v>
      </c>
      <c r="E4201" s="58" t="s">
        <v>46</v>
      </c>
      <c r="F4201" s="58" t="s">
        <v>119</v>
      </c>
      <c r="G4201" s="59">
        <v>3721.8</v>
      </c>
      <c r="H4201" s="57">
        <v>444319122</v>
      </c>
      <c r="I4201" s="59">
        <v>0</v>
      </c>
      <c r="J4201" s="59">
        <v>0</v>
      </c>
      <c r="K4201" s="59">
        <v>0</v>
      </c>
      <c r="L4201" s="59">
        <v>-2.88</v>
      </c>
      <c r="M4201" s="59">
        <v>10036.44</v>
      </c>
      <c r="N4201" s="58" t="s">
        <v>2681</v>
      </c>
      <c r="O4201" s="14">
        <f t="shared" si="365"/>
        <v>45922.521840277775</v>
      </c>
      <c r="P4201" s="19">
        <f t="shared" si="366"/>
        <v>45922.730173611111</v>
      </c>
      <c r="Q4201" s="20" t="str">
        <f t="shared" si="367"/>
        <v>22/09/2025</v>
      </c>
      <c r="R4201" s="13" t="str">
        <f t="shared" si="368"/>
        <v>17</v>
      </c>
      <c r="S4201" s="13" t="str">
        <f t="shared" si="369"/>
        <v>Mon</v>
      </c>
    </row>
    <row r="4202" spans="1:19" x14ac:dyDescent="0.25">
      <c r="A4202" s="60">
        <v>45922.521851851852</v>
      </c>
      <c r="B4202" s="61">
        <v>445110837</v>
      </c>
      <c r="C4202" s="62" t="s">
        <v>36</v>
      </c>
      <c r="D4202" s="62" t="s">
        <v>38</v>
      </c>
      <c r="E4202" s="62" t="s">
        <v>46</v>
      </c>
      <c r="F4202" s="62" t="s">
        <v>119</v>
      </c>
      <c r="G4202" s="63">
        <v>3721.75</v>
      </c>
      <c r="H4202" s="61">
        <v>444319143</v>
      </c>
      <c r="I4202" s="63">
        <v>0</v>
      </c>
      <c r="J4202" s="63">
        <v>0</v>
      </c>
      <c r="K4202" s="63">
        <v>0</v>
      </c>
      <c r="L4202" s="63">
        <v>-3</v>
      </c>
      <c r="M4202" s="63">
        <v>10033.44</v>
      </c>
      <c r="N4202" s="62" t="s">
        <v>2682</v>
      </c>
      <c r="O4202" s="14">
        <f t="shared" si="365"/>
        <v>45922.521851851852</v>
      </c>
      <c r="P4202" s="19">
        <f t="shared" si="366"/>
        <v>45922.730185185188</v>
      </c>
      <c r="Q4202" s="20" t="str">
        <f t="shared" si="367"/>
        <v>22/09/2025</v>
      </c>
      <c r="R4202" s="13" t="str">
        <f t="shared" si="368"/>
        <v>17</v>
      </c>
      <c r="S4202" s="13" t="str">
        <f t="shared" si="369"/>
        <v>Mon</v>
      </c>
    </row>
    <row r="4203" spans="1:19" x14ac:dyDescent="0.25">
      <c r="A4203" s="56">
        <v>45922.521851851852</v>
      </c>
      <c r="B4203" s="57">
        <v>445110844</v>
      </c>
      <c r="C4203" s="58" t="s">
        <v>36</v>
      </c>
      <c r="D4203" s="58" t="s">
        <v>38</v>
      </c>
      <c r="E4203" s="58" t="s">
        <v>46</v>
      </c>
      <c r="F4203" s="58" t="s">
        <v>119</v>
      </c>
      <c r="G4203" s="59">
        <v>3721.65</v>
      </c>
      <c r="H4203" s="57">
        <v>444319150</v>
      </c>
      <c r="I4203" s="59">
        <v>0</v>
      </c>
      <c r="J4203" s="59">
        <v>0</v>
      </c>
      <c r="K4203" s="59">
        <v>0</v>
      </c>
      <c r="L4203" s="59">
        <v>-3.03</v>
      </c>
      <c r="M4203" s="59">
        <v>10030.41</v>
      </c>
      <c r="N4203" s="58" t="s">
        <v>2683</v>
      </c>
      <c r="O4203" s="14">
        <f t="shared" si="365"/>
        <v>45922.521851851852</v>
      </c>
      <c r="P4203" s="19">
        <f t="shared" si="366"/>
        <v>45922.730185185188</v>
      </c>
      <c r="Q4203" s="20" t="str">
        <f t="shared" si="367"/>
        <v>22/09/2025</v>
      </c>
      <c r="R4203" s="13" t="str">
        <f t="shared" si="368"/>
        <v>17</v>
      </c>
      <c r="S4203" s="13" t="str">
        <f t="shared" si="369"/>
        <v>Mon</v>
      </c>
    </row>
    <row r="4204" spans="1:19" x14ac:dyDescent="0.25">
      <c r="A4204" s="60">
        <v>45922.521851851852</v>
      </c>
      <c r="B4204" s="61">
        <v>445110845</v>
      </c>
      <c r="C4204" s="62" t="s">
        <v>36</v>
      </c>
      <c r="D4204" s="62" t="s">
        <v>38</v>
      </c>
      <c r="E4204" s="62" t="s">
        <v>46</v>
      </c>
      <c r="F4204" s="62" t="s">
        <v>119</v>
      </c>
      <c r="G4204" s="63">
        <v>3721.65</v>
      </c>
      <c r="H4204" s="61">
        <v>444319151</v>
      </c>
      <c r="I4204" s="63">
        <v>0</v>
      </c>
      <c r="J4204" s="63">
        <v>0</v>
      </c>
      <c r="K4204" s="63">
        <v>0</v>
      </c>
      <c r="L4204" s="63">
        <v>-3.08</v>
      </c>
      <c r="M4204" s="63">
        <v>10027.33</v>
      </c>
      <c r="N4204" s="62" t="s">
        <v>2684</v>
      </c>
      <c r="O4204" s="14">
        <f t="shared" ref="O4204:O4267" si="370">A4204</f>
        <v>45922.521851851852</v>
      </c>
      <c r="P4204" s="19">
        <f t="shared" ref="P4204:P4267" si="371">O4204+(5/24)</f>
        <v>45922.730185185188</v>
      </c>
      <c r="Q4204" s="20" t="str">
        <f t="shared" ref="Q4204:Q4267" si="372">TEXT(P4204,"dd/mm/yyyy")</f>
        <v>22/09/2025</v>
      </c>
      <c r="R4204" s="13" t="str">
        <f t="shared" ref="R4204:R4267" si="373">TEXT(P4204,"hh")</f>
        <v>17</v>
      </c>
      <c r="S4204" s="13" t="str">
        <f t="shared" ref="S4204:S4267" si="374">TEXT(P4204,"ddd")</f>
        <v>Mon</v>
      </c>
    </row>
    <row r="4205" spans="1:19" x14ac:dyDescent="0.25">
      <c r="A4205" s="56">
        <v>45922.522997685184</v>
      </c>
      <c r="B4205" s="57">
        <v>445112030</v>
      </c>
      <c r="C4205" s="58" t="s">
        <v>36</v>
      </c>
      <c r="D4205" s="58" t="s">
        <v>38</v>
      </c>
      <c r="E4205" s="58" t="s">
        <v>45</v>
      </c>
      <c r="F4205" s="58" t="s">
        <v>119</v>
      </c>
      <c r="G4205" s="59">
        <v>3723.08</v>
      </c>
      <c r="H4205" s="57">
        <v>444320346</v>
      </c>
      <c r="I4205" s="59">
        <v>0</v>
      </c>
      <c r="J4205" s="59">
        <v>0</v>
      </c>
      <c r="K4205" s="59">
        <v>0</v>
      </c>
      <c r="L4205" s="59">
        <v>0</v>
      </c>
      <c r="M4205" s="59">
        <v>10027.33</v>
      </c>
      <c r="N4205" s="58" t="s">
        <v>118</v>
      </c>
      <c r="O4205" s="14">
        <f t="shared" si="370"/>
        <v>45922.522997685184</v>
      </c>
      <c r="P4205" s="19">
        <f t="shared" si="371"/>
        <v>45922.73133101852</v>
      </c>
      <c r="Q4205" s="20" t="str">
        <f t="shared" si="372"/>
        <v>22/09/2025</v>
      </c>
      <c r="R4205" s="13" t="str">
        <f t="shared" si="373"/>
        <v>17</v>
      </c>
      <c r="S4205" s="13" t="str">
        <f t="shared" si="374"/>
        <v>Mon</v>
      </c>
    </row>
    <row r="4206" spans="1:19" x14ac:dyDescent="0.25">
      <c r="A4206" s="60">
        <v>45922.523009259261</v>
      </c>
      <c r="B4206" s="61">
        <v>445112032</v>
      </c>
      <c r="C4206" s="62" t="s">
        <v>36</v>
      </c>
      <c r="D4206" s="62" t="s">
        <v>38</v>
      </c>
      <c r="E4206" s="62" t="s">
        <v>45</v>
      </c>
      <c r="F4206" s="62" t="s">
        <v>119</v>
      </c>
      <c r="G4206" s="63">
        <v>3723.08</v>
      </c>
      <c r="H4206" s="61">
        <v>444320348</v>
      </c>
      <c r="I4206" s="63">
        <v>0</v>
      </c>
      <c r="J4206" s="63">
        <v>0</v>
      </c>
      <c r="K4206" s="63">
        <v>0</v>
      </c>
      <c r="L4206" s="63">
        <v>0</v>
      </c>
      <c r="M4206" s="63">
        <v>10027.33</v>
      </c>
      <c r="N4206" s="62" t="s">
        <v>115</v>
      </c>
      <c r="O4206" s="14">
        <f t="shared" si="370"/>
        <v>45922.523009259261</v>
      </c>
      <c r="P4206" s="19">
        <f t="shared" si="371"/>
        <v>45922.731342592597</v>
      </c>
      <c r="Q4206" s="20" t="str">
        <f t="shared" si="372"/>
        <v>22/09/2025</v>
      </c>
      <c r="R4206" s="13" t="str">
        <f t="shared" si="373"/>
        <v>17</v>
      </c>
      <c r="S4206" s="13" t="str">
        <f t="shared" si="374"/>
        <v>Mon</v>
      </c>
    </row>
    <row r="4207" spans="1:19" x14ac:dyDescent="0.25">
      <c r="A4207" s="56">
        <v>45922.523587962962</v>
      </c>
      <c r="B4207" s="57">
        <v>445112270</v>
      </c>
      <c r="C4207" s="58" t="s">
        <v>36</v>
      </c>
      <c r="D4207" s="58" t="s">
        <v>37</v>
      </c>
      <c r="E4207" s="58" t="s">
        <v>45</v>
      </c>
      <c r="F4207" s="58" t="s">
        <v>119</v>
      </c>
      <c r="G4207" s="59">
        <v>3723.61</v>
      </c>
      <c r="H4207" s="57">
        <v>444320587</v>
      </c>
      <c r="I4207" s="59">
        <v>0</v>
      </c>
      <c r="J4207" s="59">
        <v>0</v>
      </c>
      <c r="K4207" s="59">
        <v>0</v>
      </c>
      <c r="L4207" s="59">
        <v>0</v>
      </c>
      <c r="M4207" s="59">
        <v>10027.33</v>
      </c>
      <c r="N4207" s="58" t="s">
        <v>74</v>
      </c>
      <c r="O4207" s="14">
        <f t="shared" si="370"/>
        <v>45922.523587962962</v>
      </c>
      <c r="P4207" s="19">
        <f t="shared" si="371"/>
        <v>45922.731921296298</v>
      </c>
      <c r="Q4207" s="20" t="str">
        <f t="shared" si="372"/>
        <v>22/09/2025</v>
      </c>
      <c r="R4207" s="13" t="str">
        <f t="shared" si="373"/>
        <v>17</v>
      </c>
      <c r="S4207" s="13" t="str">
        <f t="shared" si="374"/>
        <v>Mon</v>
      </c>
    </row>
    <row r="4208" spans="1:19" x14ac:dyDescent="0.25">
      <c r="A4208" s="60">
        <v>45922.523587962962</v>
      </c>
      <c r="B4208" s="61">
        <v>445112274</v>
      </c>
      <c r="C4208" s="62" t="s">
        <v>36</v>
      </c>
      <c r="D4208" s="62" t="s">
        <v>37</v>
      </c>
      <c r="E4208" s="62" t="s">
        <v>45</v>
      </c>
      <c r="F4208" s="62" t="s">
        <v>119</v>
      </c>
      <c r="G4208" s="63">
        <v>3723.61</v>
      </c>
      <c r="H4208" s="61">
        <v>444320591</v>
      </c>
      <c r="I4208" s="63">
        <v>0</v>
      </c>
      <c r="J4208" s="63">
        <v>0</v>
      </c>
      <c r="K4208" s="63">
        <v>0</v>
      </c>
      <c r="L4208" s="63">
        <v>0</v>
      </c>
      <c r="M4208" s="63">
        <v>10027.33</v>
      </c>
      <c r="N4208" s="62" t="s">
        <v>2533</v>
      </c>
      <c r="O4208" s="14">
        <f t="shared" si="370"/>
        <v>45922.523587962962</v>
      </c>
      <c r="P4208" s="19">
        <f t="shared" si="371"/>
        <v>45922.731921296298</v>
      </c>
      <c r="Q4208" s="20" t="str">
        <f t="shared" si="372"/>
        <v>22/09/2025</v>
      </c>
      <c r="R4208" s="13" t="str">
        <f t="shared" si="373"/>
        <v>17</v>
      </c>
      <c r="S4208" s="13" t="str">
        <f t="shared" si="374"/>
        <v>Mon</v>
      </c>
    </row>
    <row r="4209" spans="1:19" x14ac:dyDescent="0.25">
      <c r="A4209" s="56">
        <v>45922.525625000002</v>
      </c>
      <c r="B4209" s="57">
        <v>445112984</v>
      </c>
      <c r="C4209" s="58" t="s">
        <v>36</v>
      </c>
      <c r="D4209" s="58" t="s">
        <v>37</v>
      </c>
      <c r="E4209" s="58" t="s">
        <v>46</v>
      </c>
      <c r="F4209" s="58" t="s">
        <v>119</v>
      </c>
      <c r="G4209" s="59">
        <v>3722.16</v>
      </c>
      <c r="H4209" s="57">
        <v>444321328</v>
      </c>
      <c r="I4209" s="59">
        <v>0</v>
      </c>
      <c r="J4209" s="59">
        <v>0</v>
      </c>
      <c r="K4209" s="59">
        <v>0</v>
      </c>
      <c r="L4209" s="59">
        <v>0.92</v>
      </c>
      <c r="M4209" s="59">
        <v>10028.25</v>
      </c>
      <c r="N4209" s="58" t="s">
        <v>2685</v>
      </c>
      <c r="O4209" s="14">
        <f t="shared" si="370"/>
        <v>45922.525625000002</v>
      </c>
      <c r="P4209" s="19">
        <f t="shared" si="371"/>
        <v>45922.733958333338</v>
      </c>
      <c r="Q4209" s="20" t="str">
        <f t="shared" si="372"/>
        <v>22/09/2025</v>
      </c>
      <c r="R4209" s="13" t="str">
        <f t="shared" si="373"/>
        <v>17</v>
      </c>
      <c r="S4209" s="13" t="str">
        <f t="shared" si="374"/>
        <v>Mon</v>
      </c>
    </row>
    <row r="4210" spans="1:19" x14ac:dyDescent="0.25">
      <c r="A4210" s="60">
        <v>45922.525659722225</v>
      </c>
      <c r="B4210" s="61">
        <v>445113003</v>
      </c>
      <c r="C4210" s="62" t="s">
        <v>36</v>
      </c>
      <c r="D4210" s="62" t="s">
        <v>38</v>
      </c>
      <c r="E4210" s="62" t="s">
        <v>45</v>
      </c>
      <c r="F4210" s="62" t="s">
        <v>119</v>
      </c>
      <c r="G4210" s="63">
        <v>3722.12</v>
      </c>
      <c r="H4210" s="61">
        <v>444321347</v>
      </c>
      <c r="I4210" s="63">
        <v>0</v>
      </c>
      <c r="J4210" s="63">
        <v>0</v>
      </c>
      <c r="K4210" s="63">
        <v>0</v>
      </c>
      <c r="L4210" s="63">
        <v>0</v>
      </c>
      <c r="M4210" s="63">
        <v>10028.25</v>
      </c>
      <c r="N4210" s="62" t="s">
        <v>115</v>
      </c>
      <c r="O4210" s="14">
        <f t="shared" si="370"/>
        <v>45922.525659722225</v>
      </c>
      <c r="P4210" s="19">
        <f t="shared" si="371"/>
        <v>45922.733993055561</v>
      </c>
      <c r="Q4210" s="20" t="str">
        <f t="shared" si="372"/>
        <v>22/09/2025</v>
      </c>
      <c r="R4210" s="13" t="str">
        <f t="shared" si="373"/>
        <v>17</v>
      </c>
      <c r="S4210" s="13" t="str">
        <f t="shared" si="374"/>
        <v>Mon</v>
      </c>
    </row>
    <row r="4211" spans="1:19" x14ac:dyDescent="0.25">
      <c r="A4211" s="56">
        <v>45922.527858796297</v>
      </c>
      <c r="B4211" s="57">
        <v>445113790</v>
      </c>
      <c r="C4211" s="58" t="s">
        <v>36</v>
      </c>
      <c r="D4211" s="58" t="s">
        <v>38</v>
      </c>
      <c r="E4211" s="58" t="s">
        <v>45</v>
      </c>
      <c r="F4211" s="58" t="s">
        <v>119</v>
      </c>
      <c r="G4211" s="59">
        <v>3721.75</v>
      </c>
      <c r="H4211" s="57">
        <v>444322108</v>
      </c>
      <c r="I4211" s="59">
        <v>0</v>
      </c>
      <c r="J4211" s="59">
        <v>0</v>
      </c>
      <c r="K4211" s="59">
        <v>0</v>
      </c>
      <c r="L4211" s="59">
        <v>0</v>
      </c>
      <c r="M4211" s="59">
        <v>10028.25</v>
      </c>
      <c r="N4211" s="58" t="s">
        <v>48</v>
      </c>
      <c r="O4211" s="14">
        <f t="shared" si="370"/>
        <v>45922.527858796297</v>
      </c>
      <c r="P4211" s="19">
        <f t="shared" si="371"/>
        <v>45922.736192129632</v>
      </c>
      <c r="Q4211" s="20" t="str">
        <f t="shared" si="372"/>
        <v>22/09/2025</v>
      </c>
      <c r="R4211" s="13" t="str">
        <f t="shared" si="373"/>
        <v>17</v>
      </c>
      <c r="S4211" s="13" t="str">
        <f t="shared" si="374"/>
        <v>Mon</v>
      </c>
    </row>
    <row r="4212" spans="1:19" x14ac:dyDescent="0.25">
      <c r="A4212" s="60">
        <v>45922.527870370373</v>
      </c>
      <c r="B4212" s="61">
        <v>445113791</v>
      </c>
      <c r="C4212" s="62" t="s">
        <v>36</v>
      </c>
      <c r="D4212" s="62" t="s">
        <v>38</v>
      </c>
      <c r="E4212" s="62" t="s">
        <v>45</v>
      </c>
      <c r="F4212" s="62" t="s">
        <v>119</v>
      </c>
      <c r="G4212" s="63">
        <v>3721.75</v>
      </c>
      <c r="H4212" s="61">
        <v>444322109</v>
      </c>
      <c r="I4212" s="63">
        <v>0</v>
      </c>
      <c r="J4212" s="63">
        <v>0</v>
      </c>
      <c r="K4212" s="63">
        <v>0</v>
      </c>
      <c r="L4212" s="63">
        <v>0</v>
      </c>
      <c r="M4212" s="63">
        <v>10028.25</v>
      </c>
      <c r="N4212" s="62" t="s">
        <v>107</v>
      </c>
      <c r="O4212" s="14">
        <f t="shared" si="370"/>
        <v>45922.527870370373</v>
      </c>
      <c r="P4212" s="19">
        <f t="shared" si="371"/>
        <v>45922.736203703709</v>
      </c>
      <c r="Q4212" s="20" t="str">
        <f t="shared" si="372"/>
        <v>22/09/2025</v>
      </c>
      <c r="R4212" s="13" t="str">
        <f t="shared" si="373"/>
        <v>17</v>
      </c>
      <c r="S4212" s="13" t="str">
        <f t="shared" si="374"/>
        <v>Mon</v>
      </c>
    </row>
    <row r="4213" spans="1:19" x14ac:dyDescent="0.25">
      <c r="A4213" s="56">
        <v>45922.527870370373</v>
      </c>
      <c r="B4213" s="57">
        <v>445113792</v>
      </c>
      <c r="C4213" s="58" t="s">
        <v>36</v>
      </c>
      <c r="D4213" s="58" t="s">
        <v>38</v>
      </c>
      <c r="E4213" s="58" t="s">
        <v>45</v>
      </c>
      <c r="F4213" s="58" t="s">
        <v>119</v>
      </c>
      <c r="G4213" s="59">
        <v>3721.75</v>
      </c>
      <c r="H4213" s="57">
        <v>444322110</v>
      </c>
      <c r="I4213" s="59">
        <v>0</v>
      </c>
      <c r="J4213" s="59">
        <v>0</v>
      </c>
      <c r="K4213" s="59">
        <v>0</v>
      </c>
      <c r="L4213" s="59">
        <v>0</v>
      </c>
      <c r="M4213" s="59">
        <v>10028.25</v>
      </c>
      <c r="N4213" s="58" t="s">
        <v>52</v>
      </c>
      <c r="O4213" s="14">
        <f t="shared" si="370"/>
        <v>45922.527870370373</v>
      </c>
      <c r="P4213" s="19">
        <f t="shared" si="371"/>
        <v>45922.736203703709</v>
      </c>
      <c r="Q4213" s="20" t="str">
        <f t="shared" si="372"/>
        <v>22/09/2025</v>
      </c>
      <c r="R4213" s="13" t="str">
        <f t="shared" si="373"/>
        <v>17</v>
      </c>
      <c r="S4213" s="13" t="str">
        <f t="shared" si="374"/>
        <v>Mon</v>
      </c>
    </row>
    <row r="4214" spans="1:19" x14ac:dyDescent="0.25">
      <c r="A4214" s="60">
        <v>45922.527870370373</v>
      </c>
      <c r="B4214" s="61">
        <v>445113794</v>
      </c>
      <c r="C4214" s="62" t="s">
        <v>36</v>
      </c>
      <c r="D4214" s="62" t="s">
        <v>38</v>
      </c>
      <c r="E4214" s="62" t="s">
        <v>45</v>
      </c>
      <c r="F4214" s="62" t="s">
        <v>119</v>
      </c>
      <c r="G4214" s="63">
        <v>3721.74</v>
      </c>
      <c r="H4214" s="61">
        <v>444322112</v>
      </c>
      <c r="I4214" s="63">
        <v>0</v>
      </c>
      <c r="J4214" s="63">
        <v>0</v>
      </c>
      <c r="K4214" s="63">
        <v>0</v>
      </c>
      <c r="L4214" s="63">
        <v>0</v>
      </c>
      <c r="M4214" s="63">
        <v>10028.25</v>
      </c>
      <c r="N4214" s="62" t="s">
        <v>1944</v>
      </c>
      <c r="O4214" s="14">
        <f t="shared" si="370"/>
        <v>45922.527870370373</v>
      </c>
      <c r="P4214" s="19">
        <f t="shared" si="371"/>
        <v>45922.736203703709</v>
      </c>
      <c r="Q4214" s="20" t="str">
        <f t="shared" si="372"/>
        <v>22/09/2025</v>
      </c>
      <c r="R4214" s="13" t="str">
        <f t="shared" si="373"/>
        <v>17</v>
      </c>
      <c r="S4214" s="13" t="str">
        <f t="shared" si="374"/>
        <v>Mon</v>
      </c>
    </row>
    <row r="4215" spans="1:19" x14ac:dyDescent="0.25">
      <c r="A4215" s="56">
        <v>45922.527870370373</v>
      </c>
      <c r="B4215" s="57">
        <v>445113795</v>
      </c>
      <c r="C4215" s="58" t="s">
        <v>36</v>
      </c>
      <c r="D4215" s="58" t="s">
        <v>38</v>
      </c>
      <c r="E4215" s="58" t="s">
        <v>45</v>
      </c>
      <c r="F4215" s="58" t="s">
        <v>119</v>
      </c>
      <c r="G4215" s="59">
        <v>3721.69</v>
      </c>
      <c r="H4215" s="57">
        <v>444322113</v>
      </c>
      <c r="I4215" s="59">
        <v>0</v>
      </c>
      <c r="J4215" s="59">
        <v>0</v>
      </c>
      <c r="K4215" s="59">
        <v>0</v>
      </c>
      <c r="L4215" s="59">
        <v>0</v>
      </c>
      <c r="M4215" s="59">
        <v>10028.25</v>
      </c>
      <c r="N4215" s="58" t="s">
        <v>2056</v>
      </c>
      <c r="O4215" s="14">
        <f t="shared" si="370"/>
        <v>45922.527870370373</v>
      </c>
      <c r="P4215" s="19">
        <f t="shared" si="371"/>
        <v>45922.736203703709</v>
      </c>
      <c r="Q4215" s="20" t="str">
        <f t="shared" si="372"/>
        <v>22/09/2025</v>
      </c>
      <c r="R4215" s="13" t="str">
        <f t="shared" si="373"/>
        <v>17</v>
      </c>
      <c r="S4215" s="13" t="str">
        <f t="shared" si="374"/>
        <v>Mon</v>
      </c>
    </row>
    <row r="4216" spans="1:19" x14ac:dyDescent="0.25">
      <c r="A4216" s="60">
        <v>45922.527881944443</v>
      </c>
      <c r="B4216" s="61">
        <v>445113796</v>
      </c>
      <c r="C4216" s="62" t="s">
        <v>36</v>
      </c>
      <c r="D4216" s="62" t="s">
        <v>38</v>
      </c>
      <c r="E4216" s="62" t="s">
        <v>45</v>
      </c>
      <c r="F4216" s="62" t="s">
        <v>119</v>
      </c>
      <c r="G4216" s="63">
        <v>3721.7</v>
      </c>
      <c r="H4216" s="61">
        <v>444322114</v>
      </c>
      <c r="I4216" s="63">
        <v>0</v>
      </c>
      <c r="J4216" s="63">
        <v>0</v>
      </c>
      <c r="K4216" s="63">
        <v>0</v>
      </c>
      <c r="L4216" s="63">
        <v>0</v>
      </c>
      <c r="M4216" s="63">
        <v>10028.25</v>
      </c>
      <c r="N4216" s="62" t="s">
        <v>113</v>
      </c>
      <c r="O4216" s="14">
        <f t="shared" si="370"/>
        <v>45922.527881944443</v>
      </c>
      <c r="P4216" s="19">
        <f t="shared" si="371"/>
        <v>45922.736215277779</v>
      </c>
      <c r="Q4216" s="20" t="str">
        <f t="shared" si="372"/>
        <v>22/09/2025</v>
      </c>
      <c r="R4216" s="13" t="str">
        <f t="shared" si="373"/>
        <v>17</v>
      </c>
      <c r="S4216" s="13" t="str">
        <f t="shared" si="374"/>
        <v>Mon</v>
      </c>
    </row>
    <row r="4217" spans="1:19" x14ac:dyDescent="0.25">
      <c r="A4217" s="56">
        <v>45922.527881944443</v>
      </c>
      <c r="B4217" s="57">
        <v>445113798</v>
      </c>
      <c r="C4217" s="58" t="s">
        <v>36</v>
      </c>
      <c r="D4217" s="58" t="s">
        <v>38</v>
      </c>
      <c r="E4217" s="58" t="s">
        <v>45</v>
      </c>
      <c r="F4217" s="58" t="s">
        <v>119</v>
      </c>
      <c r="G4217" s="59">
        <v>3721.56</v>
      </c>
      <c r="H4217" s="57">
        <v>444322116</v>
      </c>
      <c r="I4217" s="59">
        <v>0</v>
      </c>
      <c r="J4217" s="59">
        <v>0</v>
      </c>
      <c r="K4217" s="59">
        <v>0</v>
      </c>
      <c r="L4217" s="59">
        <v>0</v>
      </c>
      <c r="M4217" s="59">
        <v>10028.25</v>
      </c>
      <c r="N4217" s="58" t="s">
        <v>77</v>
      </c>
      <c r="O4217" s="14">
        <f t="shared" si="370"/>
        <v>45922.527881944443</v>
      </c>
      <c r="P4217" s="19">
        <f t="shared" si="371"/>
        <v>45922.736215277779</v>
      </c>
      <c r="Q4217" s="20" t="str">
        <f t="shared" si="372"/>
        <v>22/09/2025</v>
      </c>
      <c r="R4217" s="13" t="str">
        <f t="shared" si="373"/>
        <v>17</v>
      </c>
      <c r="S4217" s="13" t="str">
        <f t="shared" si="374"/>
        <v>Mon</v>
      </c>
    </row>
    <row r="4218" spans="1:19" x14ac:dyDescent="0.25">
      <c r="A4218" s="60">
        <v>45922.527881944443</v>
      </c>
      <c r="B4218" s="61">
        <v>445113800</v>
      </c>
      <c r="C4218" s="62" t="s">
        <v>36</v>
      </c>
      <c r="D4218" s="62" t="s">
        <v>38</v>
      </c>
      <c r="E4218" s="62" t="s">
        <v>45</v>
      </c>
      <c r="F4218" s="62" t="s">
        <v>119</v>
      </c>
      <c r="G4218" s="63">
        <v>3721.55</v>
      </c>
      <c r="H4218" s="61">
        <v>444322118</v>
      </c>
      <c r="I4218" s="63">
        <v>0</v>
      </c>
      <c r="J4218" s="63">
        <v>0</v>
      </c>
      <c r="K4218" s="63">
        <v>0</v>
      </c>
      <c r="L4218" s="63">
        <v>0</v>
      </c>
      <c r="M4218" s="63">
        <v>10028.25</v>
      </c>
      <c r="N4218" s="62" t="s">
        <v>108</v>
      </c>
      <c r="O4218" s="14">
        <f t="shared" si="370"/>
        <v>45922.527881944443</v>
      </c>
      <c r="P4218" s="19">
        <f t="shared" si="371"/>
        <v>45922.736215277779</v>
      </c>
      <c r="Q4218" s="20" t="str">
        <f t="shared" si="372"/>
        <v>22/09/2025</v>
      </c>
      <c r="R4218" s="13" t="str">
        <f t="shared" si="373"/>
        <v>17</v>
      </c>
      <c r="S4218" s="13" t="str">
        <f t="shared" si="374"/>
        <v>Mon</v>
      </c>
    </row>
    <row r="4219" spans="1:19" x14ac:dyDescent="0.25">
      <c r="A4219" s="56">
        <v>45922.527881944443</v>
      </c>
      <c r="B4219" s="57">
        <v>445113801</v>
      </c>
      <c r="C4219" s="58" t="s">
        <v>36</v>
      </c>
      <c r="D4219" s="58" t="s">
        <v>38</v>
      </c>
      <c r="E4219" s="58" t="s">
        <v>45</v>
      </c>
      <c r="F4219" s="58" t="s">
        <v>119</v>
      </c>
      <c r="G4219" s="59">
        <v>3721.54</v>
      </c>
      <c r="H4219" s="57">
        <v>444322119</v>
      </c>
      <c r="I4219" s="59">
        <v>0</v>
      </c>
      <c r="J4219" s="59">
        <v>0</v>
      </c>
      <c r="K4219" s="59">
        <v>0</v>
      </c>
      <c r="L4219" s="59">
        <v>0</v>
      </c>
      <c r="M4219" s="59">
        <v>10028.25</v>
      </c>
      <c r="N4219" s="58" t="s">
        <v>1971</v>
      </c>
      <c r="O4219" s="14">
        <f t="shared" si="370"/>
        <v>45922.527881944443</v>
      </c>
      <c r="P4219" s="19">
        <f t="shared" si="371"/>
        <v>45922.736215277779</v>
      </c>
      <c r="Q4219" s="20" t="str">
        <f t="shared" si="372"/>
        <v>22/09/2025</v>
      </c>
      <c r="R4219" s="13" t="str">
        <f t="shared" si="373"/>
        <v>17</v>
      </c>
      <c r="S4219" s="13" t="str">
        <f t="shared" si="374"/>
        <v>Mon</v>
      </c>
    </row>
    <row r="4220" spans="1:19" x14ac:dyDescent="0.25">
      <c r="A4220" s="60">
        <v>45922.52789351852</v>
      </c>
      <c r="B4220" s="61">
        <v>445113802</v>
      </c>
      <c r="C4220" s="62" t="s">
        <v>36</v>
      </c>
      <c r="D4220" s="62" t="s">
        <v>38</v>
      </c>
      <c r="E4220" s="62" t="s">
        <v>45</v>
      </c>
      <c r="F4220" s="62" t="s">
        <v>119</v>
      </c>
      <c r="G4220" s="63">
        <v>3721.54</v>
      </c>
      <c r="H4220" s="61">
        <v>444322120</v>
      </c>
      <c r="I4220" s="63">
        <v>0</v>
      </c>
      <c r="J4220" s="63">
        <v>0</v>
      </c>
      <c r="K4220" s="63">
        <v>0</v>
      </c>
      <c r="L4220" s="63">
        <v>0</v>
      </c>
      <c r="M4220" s="63">
        <v>10028.25</v>
      </c>
      <c r="N4220" s="62" t="s">
        <v>2055</v>
      </c>
      <c r="O4220" s="14">
        <f t="shared" si="370"/>
        <v>45922.52789351852</v>
      </c>
      <c r="P4220" s="19">
        <f t="shared" si="371"/>
        <v>45922.736226851855</v>
      </c>
      <c r="Q4220" s="20" t="str">
        <f t="shared" si="372"/>
        <v>22/09/2025</v>
      </c>
      <c r="R4220" s="13" t="str">
        <f t="shared" si="373"/>
        <v>17</v>
      </c>
      <c r="S4220" s="13" t="str">
        <f t="shared" si="374"/>
        <v>Mon</v>
      </c>
    </row>
    <row r="4221" spans="1:19" x14ac:dyDescent="0.25">
      <c r="A4221" s="56">
        <v>45922.52789351852</v>
      </c>
      <c r="B4221" s="57">
        <v>445113803</v>
      </c>
      <c r="C4221" s="58" t="s">
        <v>36</v>
      </c>
      <c r="D4221" s="58" t="s">
        <v>38</v>
      </c>
      <c r="E4221" s="58" t="s">
        <v>45</v>
      </c>
      <c r="F4221" s="58" t="s">
        <v>119</v>
      </c>
      <c r="G4221" s="59">
        <v>3721.54</v>
      </c>
      <c r="H4221" s="57">
        <v>444322121</v>
      </c>
      <c r="I4221" s="59">
        <v>0</v>
      </c>
      <c r="J4221" s="59">
        <v>0</v>
      </c>
      <c r="K4221" s="59">
        <v>0</v>
      </c>
      <c r="L4221" s="59">
        <v>0</v>
      </c>
      <c r="M4221" s="59">
        <v>10028.25</v>
      </c>
      <c r="N4221" s="58" t="s">
        <v>47</v>
      </c>
      <c r="O4221" s="14">
        <f t="shared" si="370"/>
        <v>45922.52789351852</v>
      </c>
      <c r="P4221" s="19">
        <f t="shared" si="371"/>
        <v>45922.736226851855</v>
      </c>
      <c r="Q4221" s="20" t="str">
        <f t="shared" si="372"/>
        <v>22/09/2025</v>
      </c>
      <c r="R4221" s="13" t="str">
        <f t="shared" si="373"/>
        <v>17</v>
      </c>
      <c r="S4221" s="13" t="str">
        <f t="shared" si="374"/>
        <v>Mon</v>
      </c>
    </row>
    <row r="4222" spans="1:19" x14ac:dyDescent="0.25">
      <c r="A4222" s="60">
        <v>45922.528564814813</v>
      </c>
      <c r="B4222" s="61">
        <v>445114039</v>
      </c>
      <c r="C4222" s="62" t="s">
        <v>36</v>
      </c>
      <c r="D4222" s="62" t="s">
        <v>38</v>
      </c>
      <c r="E4222" s="62" t="s">
        <v>46</v>
      </c>
      <c r="F4222" s="62" t="s">
        <v>119</v>
      </c>
      <c r="G4222" s="63">
        <v>3720.7</v>
      </c>
      <c r="H4222" s="61">
        <v>444322352</v>
      </c>
      <c r="I4222" s="63">
        <v>0</v>
      </c>
      <c r="J4222" s="63">
        <v>0</v>
      </c>
      <c r="K4222" s="63">
        <v>0</v>
      </c>
      <c r="L4222" s="63">
        <v>-3.39</v>
      </c>
      <c r="M4222" s="63">
        <v>10024.86</v>
      </c>
      <c r="N4222" s="62" t="s">
        <v>2686</v>
      </c>
      <c r="O4222" s="14">
        <f t="shared" si="370"/>
        <v>45922.528564814813</v>
      </c>
      <c r="P4222" s="19">
        <f t="shared" si="371"/>
        <v>45922.736898148149</v>
      </c>
      <c r="Q4222" s="20" t="str">
        <f t="shared" si="372"/>
        <v>22/09/2025</v>
      </c>
      <c r="R4222" s="13" t="str">
        <f t="shared" si="373"/>
        <v>17</v>
      </c>
      <c r="S4222" s="13" t="str">
        <f t="shared" si="374"/>
        <v>Mon</v>
      </c>
    </row>
    <row r="4223" spans="1:19" x14ac:dyDescent="0.25">
      <c r="A4223" s="56">
        <v>45922.529363425929</v>
      </c>
      <c r="B4223" s="57">
        <v>445114720</v>
      </c>
      <c r="C4223" s="58" t="s">
        <v>36</v>
      </c>
      <c r="D4223" s="58" t="s">
        <v>38</v>
      </c>
      <c r="E4223" s="58" t="s">
        <v>45</v>
      </c>
      <c r="F4223" s="58" t="s">
        <v>119</v>
      </c>
      <c r="G4223" s="59">
        <v>3720.92</v>
      </c>
      <c r="H4223" s="57">
        <v>444323028</v>
      </c>
      <c r="I4223" s="59">
        <v>0</v>
      </c>
      <c r="J4223" s="59">
        <v>0</v>
      </c>
      <c r="K4223" s="59">
        <v>0</v>
      </c>
      <c r="L4223" s="59">
        <v>0</v>
      </c>
      <c r="M4223" s="59">
        <v>10024.86</v>
      </c>
      <c r="N4223" s="58" t="s">
        <v>1384</v>
      </c>
      <c r="O4223" s="14">
        <f t="shared" si="370"/>
        <v>45922.529363425929</v>
      </c>
      <c r="P4223" s="19">
        <f t="shared" si="371"/>
        <v>45922.737696759265</v>
      </c>
      <c r="Q4223" s="20" t="str">
        <f t="shared" si="372"/>
        <v>22/09/2025</v>
      </c>
      <c r="R4223" s="13" t="str">
        <f t="shared" si="373"/>
        <v>17</v>
      </c>
      <c r="S4223" s="13" t="str">
        <f t="shared" si="374"/>
        <v>Mon</v>
      </c>
    </row>
    <row r="4224" spans="1:19" x14ac:dyDescent="0.25">
      <c r="A4224" s="60">
        <v>45922.530462962961</v>
      </c>
      <c r="B4224" s="61">
        <v>445115281</v>
      </c>
      <c r="C4224" s="62" t="s">
        <v>36</v>
      </c>
      <c r="D4224" s="62" t="s">
        <v>38</v>
      </c>
      <c r="E4224" s="62" t="s">
        <v>46</v>
      </c>
      <c r="F4224" s="62" t="s">
        <v>119</v>
      </c>
      <c r="G4224" s="63">
        <v>3720.61</v>
      </c>
      <c r="H4224" s="61">
        <v>444323584</v>
      </c>
      <c r="I4224" s="63">
        <v>0</v>
      </c>
      <c r="J4224" s="63">
        <v>0</v>
      </c>
      <c r="K4224" s="63">
        <v>0</v>
      </c>
      <c r="L4224" s="63">
        <v>-3</v>
      </c>
      <c r="M4224" s="63">
        <v>10021.86</v>
      </c>
      <c r="N4224" s="62" t="s">
        <v>2687</v>
      </c>
      <c r="O4224" s="14">
        <f t="shared" si="370"/>
        <v>45922.530462962961</v>
      </c>
      <c r="P4224" s="19">
        <f t="shared" si="371"/>
        <v>45922.738796296297</v>
      </c>
      <c r="Q4224" s="20" t="str">
        <f t="shared" si="372"/>
        <v>22/09/2025</v>
      </c>
      <c r="R4224" s="13" t="str">
        <f t="shared" si="373"/>
        <v>17</v>
      </c>
      <c r="S4224" s="13" t="str">
        <f t="shared" si="374"/>
        <v>Mon</v>
      </c>
    </row>
    <row r="4225" spans="1:19" x14ac:dyDescent="0.25">
      <c r="A4225" s="56">
        <v>45922.530462962961</v>
      </c>
      <c r="B4225" s="57">
        <v>445115282</v>
      </c>
      <c r="C4225" s="58" t="s">
        <v>36</v>
      </c>
      <c r="D4225" s="58" t="s">
        <v>38</v>
      </c>
      <c r="E4225" s="58" t="s">
        <v>46</v>
      </c>
      <c r="F4225" s="58" t="s">
        <v>119</v>
      </c>
      <c r="G4225" s="59">
        <v>3720.61</v>
      </c>
      <c r="H4225" s="57">
        <v>444323585</v>
      </c>
      <c r="I4225" s="59">
        <v>0</v>
      </c>
      <c r="J4225" s="59">
        <v>0</v>
      </c>
      <c r="K4225" s="59">
        <v>0</v>
      </c>
      <c r="L4225" s="59">
        <v>-3</v>
      </c>
      <c r="M4225" s="59">
        <v>10018.86</v>
      </c>
      <c r="N4225" s="58" t="s">
        <v>2688</v>
      </c>
      <c r="O4225" s="14">
        <f t="shared" si="370"/>
        <v>45922.530462962961</v>
      </c>
      <c r="P4225" s="19">
        <f t="shared" si="371"/>
        <v>45922.738796296297</v>
      </c>
      <c r="Q4225" s="20" t="str">
        <f t="shared" si="372"/>
        <v>22/09/2025</v>
      </c>
      <c r="R4225" s="13" t="str">
        <f t="shared" si="373"/>
        <v>17</v>
      </c>
      <c r="S4225" s="13" t="str">
        <f t="shared" si="374"/>
        <v>Mon</v>
      </c>
    </row>
    <row r="4226" spans="1:19" x14ac:dyDescent="0.25">
      <c r="A4226" s="60">
        <v>45922.531678240739</v>
      </c>
      <c r="B4226" s="61">
        <v>445115916</v>
      </c>
      <c r="C4226" s="62" t="s">
        <v>36</v>
      </c>
      <c r="D4226" s="62" t="s">
        <v>37</v>
      </c>
      <c r="E4226" s="62" t="s">
        <v>45</v>
      </c>
      <c r="F4226" s="62" t="s">
        <v>119</v>
      </c>
      <c r="G4226" s="63">
        <v>3721.9</v>
      </c>
      <c r="H4226" s="61">
        <v>444324241</v>
      </c>
      <c r="I4226" s="63">
        <v>0</v>
      </c>
      <c r="J4226" s="63">
        <v>0</v>
      </c>
      <c r="K4226" s="63">
        <v>0</v>
      </c>
      <c r="L4226" s="63">
        <v>0</v>
      </c>
      <c r="M4226" s="63">
        <v>10018.86</v>
      </c>
      <c r="N4226" s="62" t="s">
        <v>92</v>
      </c>
      <c r="O4226" s="14">
        <f t="shared" si="370"/>
        <v>45922.531678240739</v>
      </c>
      <c r="P4226" s="19">
        <f t="shared" si="371"/>
        <v>45922.740011574075</v>
      </c>
      <c r="Q4226" s="20" t="str">
        <f t="shared" si="372"/>
        <v>22/09/2025</v>
      </c>
      <c r="R4226" s="13" t="str">
        <f t="shared" si="373"/>
        <v>17</v>
      </c>
      <c r="S4226" s="13" t="str">
        <f t="shared" si="374"/>
        <v>Mon</v>
      </c>
    </row>
    <row r="4227" spans="1:19" x14ac:dyDescent="0.25">
      <c r="A4227" s="56">
        <v>45922.531689814816</v>
      </c>
      <c r="B4227" s="57">
        <v>445115920</v>
      </c>
      <c r="C4227" s="58" t="s">
        <v>36</v>
      </c>
      <c r="D4227" s="58" t="s">
        <v>37</v>
      </c>
      <c r="E4227" s="58" t="s">
        <v>45</v>
      </c>
      <c r="F4227" s="58" t="s">
        <v>119</v>
      </c>
      <c r="G4227" s="59">
        <v>3721.85</v>
      </c>
      <c r="H4227" s="57">
        <v>444324245</v>
      </c>
      <c r="I4227" s="59">
        <v>0</v>
      </c>
      <c r="J4227" s="59">
        <v>0</v>
      </c>
      <c r="K4227" s="59">
        <v>0</v>
      </c>
      <c r="L4227" s="59">
        <v>0</v>
      </c>
      <c r="M4227" s="59">
        <v>10018.86</v>
      </c>
      <c r="N4227" s="58" t="s">
        <v>2546</v>
      </c>
      <c r="O4227" s="14">
        <f t="shared" si="370"/>
        <v>45922.531689814816</v>
      </c>
      <c r="P4227" s="19">
        <f t="shared" si="371"/>
        <v>45922.740023148152</v>
      </c>
      <c r="Q4227" s="20" t="str">
        <f t="shared" si="372"/>
        <v>22/09/2025</v>
      </c>
      <c r="R4227" s="13" t="str">
        <f t="shared" si="373"/>
        <v>17</v>
      </c>
      <c r="S4227" s="13" t="str">
        <f t="shared" si="374"/>
        <v>Mon</v>
      </c>
    </row>
    <row r="4228" spans="1:19" x14ac:dyDescent="0.25">
      <c r="A4228" s="60">
        <v>45922.531921296293</v>
      </c>
      <c r="B4228" s="61">
        <v>445116288</v>
      </c>
      <c r="C4228" s="62" t="s">
        <v>36</v>
      </c>
      <c r="D4228" s="62" t="s">
        <v>37</v>
      </c>
      <c r="E4228" s="62" t="s">
        <v>45</v>
      </c>
      <c r="F4228" s="62" t="s">
        <v>119</v>
      </c>
      <c r="G4228" s="63">
        <v>3722.28</v>
      </c>
      <c r="H4228" s="61">
        <v>444324613</v>
      </c>
      <c r="I4228" s="63">
        <v>0</v>
      </c>
      <c r="J4228" s="63">
        <v>0</v>
      </c>
      <c r="K4228" s="63">
        <v>0</v>
      </c>
      <c r="L4228" s="63">
        <v>0</v>
      </c>
      <c r="M4228" s="63">
        <v>10018.86</v>
      </c>
      <c r="N4228" s="62" t="s">
        <v>2548</v>
      </c>
      <c r="O4228" s="14">
        <f t="shared" si="370"/>
        <v>45922.531921296293</v>
      </c>
      <c r="P4228" s="19">
        <f t="shared" si="371"/>
        <v>45922.740254629629</v>
      </c>
      <c r="Q4228" s="20" t="str">
        <f t="shared" si="372"/>
        <v>22/09/2025</v>
      </c>
      <c r="R4228" s="13" t="str">
        <f t="shared" si="373"/>
        <v>17</v>
      </c>
      <c r="S4228" s="13" t="str">
        <f t="shared" si="374"/>
        <v>Mon</v>
      </c>
    </row>
    <row r="4229" spans="1:19" x14ac:dyDescent="0.25">
      <c r="A4229" s="56">
        <v>45922.531921296293</v>
      </c>
      <c r="B4229" s="57">
        <v>445116291</v>
      </c>
      <c r="C4229" s="58" t="s">
        <v>36</v>
      </c>
      <c r="D4229" s="58" t="s">
        <v>37</v>
      </c>
      <c r="E4229" s="58" t="s">
        <v>45</v>
      </c>
      <c r="F4229" s="58" t="s">
        <v>119</v>
      </c>
      <c r="G4229" s="59">
        <v>3722.34</v>
      </c>
      <c r="H4229" s="57">
        <v>444324616</v>
      </c>
      <c r="I4229" s="59">
        <v>0</v>
      </c>
      <c r="J4229" s="59">
        <v>0</v>
      </c>
      <c r="K4229" s="59">
        <v>0</v>
      </c>
      <c r="L4229" s="59">
        <v>0</v>
      </c>
      <c r="M4229" s="59">
        <v>10018.86</v>
      </c>
      <c r="N4229" s="58" t="s">
        <v>2547</v>
      </c>
      <c r="O4229" s="14">
        <f t="shared" si="370"/>
        <v>45922.531921296293</v>
      </c>
      <c r="P4229" s="19">
        <f t="shared" si="371"/>
        <v>45922.740254629629</v>
      </c>
      <c r="Q4229" s="20" t="str">
        <f t="shared" si="372"/>
        <v>22/09/2025</v>
      </c>
      <c r="R4229" s="13" t="str">
        <f t="shared" si="373"/>
        <v>17</v>
      </c>
      <c r="S4229" s="13" t="str">
        <f t="shared" si="374"/>
        <v>Mon</v>
      </c>
    </row>
    <row r="4230" spans="1:19" x14ac:dyDescent="0.25">
      <c r="A4230" s="60">
        <v>45922.533020833333</v>
      </c>
      <c r="B4230" s="61">
        <v>445116968</v>
      </c>
      <c r="C4230" s="62" t="s">
        <v>36</v>
      </c>
      <c r="D4230" s="62" t="s">
        <v>37</v>
      </c>
      <c r="E4230" s="62" t="s">
        <v>46</v>
      </c>
      <c r="F4230" s="62" t="s">
        <v>119</v>
      </c>
      <c r="G4230" s="63">
        <v>3723.28</v>
      </c>
      <c r="H4230" s="61">
        <v>444325272</v>
      </c>
      <c r="I4230" s="63">
        <v>0</v>
      </c>
      <c r="J4230" s="63">
        <v>0</v>
      </c>
      <c r="K4230" s="63">
        <v>0</v>
      </c>
      <c r="L4230" s="63">
        <v>-1.73</v>
      </c>
      <c r="M4230" s="63">
        <v>10017.129999999999</v>
      </c>
      <c r="N4230" s="62" t="s">
        <v>2689</v>
      </c>
      <c r="O4230" s="14">
        <f t="shared" si="370"/>
        <v>45922.533020833333</v>
      </c>
      <c r="P4230" s="19">
        <f t="shared" si="371"/>
        <v>45922.741354166668</v>
      </c>
      <c r="Q4230" s="20" t="str">
        <f t="shared" si="372"/>
        <v>22/09/2025</v>
      </c>
      <c r="R4230" s="13" t="str">
        <f t="shared" si="373"/>
        <v>17</v>
      </c>
      <c r="S4230" s="13" t="str">
        <f t="shared" si="374"/>
        <v>Mon</v>
      </c>
    </row>
    <row r="4231" spans="1:19" x14ac:dyDescent="0.25">
      <c r="A4231" s="56">
        <v>45922.53329861111</v>
      </c>
      <c r="B4231" s="57">
        <v>445117250</v>
      </c>
      <c r="C4231" s="58" t="s">
        <v>36</v>
      </c>
      <c r="D4231" s="58" t="s">
        <v>37</v>
      </c>
      <c r="E4231" s="58" t="s">
        <v>45</v>
      </c>
      <c r="F4231" s="58" t="s">
        <v>119</v>
      </c>
      <c r="G4231" s="59">
        <v>3722.89</v>
      </c>
      <c r="H4231" s="57">
        <v>444325552</v>
      </c>
      <c r="I4231" s="59">
        <v>0</v>
      </c>
      <c r="J4231" s="59">
        <v>0</v>
      </c>
      <c r="K4231" s="59">
        <v>0</v>
      </c>
      <c r="L4231" s="59">
        <v>0</v>
      </c>
      <c r="M4231" s="59">
        <v>10017.129999999999</v>
      </c>
      <c r="N4231" s="58" t="s">
        <v>2533</v>
      </c>
      <c r="O4231" s="14">
        <f t="shared" si="370"/>
        <v>45922.53329861111</v>
      </c>
      <c r="P4231" s="19">
        <f t="shared" si="371"/>
        <v>45922.741631944446</v>
      </c>
      <c r="Q4231" s="20" t="str">
        <f t="shared" si="372"/>
        <v>22/09/2025</v>
      </c>
      <c r="R4231" s="13" t="str">
        <f t="shared" si="373"/>
        <v>17</v>
      </c>
      <c r="S4231" s="13" t="str">
        <f t="shared" si="374"/>
        <v>Mon</v>
      </c>
    </row>
    <row r="4232" spans="1:19" x14ac:dyDescent="0.25">
      <c r="A4232" s="60">
        <v>45922.533310185187</v>
      </c>
      <c r="B4232" s="61">
        <v>445117252</v>
      </c>
      <c r="C4232" s="62" t="s">
        <v>36</v>
      </c>
      <c r="D4232" s="62" t="s">
        <v>37</v>
      </c>
      <c r="E4232" s="62" t="s">
        <v>45</v>
      </c>
      <c r="F4232" s="62" t="s">
        <v>119</v>
      </c>
      <c r="G4232" s="63">
        <v>3722.89</v>
      </c>
      <c r="H4232" s="61">
        <v>444325554</v>
      </c>
      <c r="I4232" s="63">
        <v>0</v>
      </c>
      <c r="J4232" s="63">
        <v>0</v>
      </c>
      <c r="K4232" s="63">
        <v>0</v>
      </c>
      <c r="L4232" s="63">
        <v>0</v>
      </c>
      <c r="M4232" s="63">
        <v>10017.129999999999</v>
      </c>
      <c r="N4232" s="62" t="s">
        <v>74</v>
      </c>
      <c r="O4232" s="14">
        <f t="shared" si="370"/>
        <v>45922.533310185187</v>
      </c>
      <c r="P4232" s="19">
        <f t="shared" si="371"/>
        <v>45922.741643518522</v>
      </c>
      <c r="Q4232" s="20" t="str">
        <f t="shared" si="372"/>
        <v>22/09/2025</v>
      </c>
      <c r="R4232" s="13" t="str">
        <f t="shared" si="373"/>
        <v>17</v>
      </c>
      <c r="S4232" s="13" t="str">
        <f t="shared" si="374"/>
        <v>Mon</v>
      </c>
    </row>
    <row r="4233" spans="1:19" x14ac:dyDescent="0.25">
      <c r="A4233" s="56">
        <v>45922.534861111111</v>
      </c>
      <c r="B4233" s="57">
        <v>445118287</v>
      </c>
      <c r="C4233" s="58" t="s">
        <v>36</v>
      </c>
      <c r="D4233" s="58" t="s">
        <v>37</v>
      </c>
      <c r="E4233" s="58" t="s">
        <v>46</v>
      </c>
      <c r="F4233" s="58" t="s">
        <v>119</v>
      </c>
      <c r="G4233" s="59">
        <v>3724.05</v>
      </c>
      <c r="H4233" s="57">
        <v>444326623</v>
      </c>
      <c r="I4233" s="59">
        <v>0</v>
      </c>
      <c r="J4233" s="59">
        <v>0</v>
      </c>
      <c r="K4233" s="59">
        <v>0</v>
      </c>
      <c r="L4233" s="59">
        <v>-2.5099999999999998</v>
      </c>
      <c r="M4233" s="59">
        <v>10014.620000000001</v>
      </c>
      <c r="N4233" s="58" t="s">
        <v>2690</v>
      </c>
      <c r="O4233" s="14">
        <f t="shared" si="370"/>
        <v>45922.534861111111</v>
      </c>
      <c r="P4233" s="19">
        <f t="shared" si="371"/>
        <v>45922.743194444447</v>
      </c>
      <c r="Q4233" s="20" t="str">
        <f t="shared" si="372"/>
        <v>22/09/2025</v>
      </c>
      <c r="R4233" s="13" t="str">
        <f t="shared" si="373"/>
        <v>17</v>
      </c>
      <c r="S4233" s="13" t="str">
        <f t="shared" si="374"/>
        <v>Mon</v>
      </c>
    </row>
    <row r="4234" spans="1:19" x14ac:dyDescent="0.25">
      <c r="A4234" s="60">
        <v>45922.534861111111</v>
      </c>
      <c r="B4234" s="61">
        <v>445118288</v>
      </c>
      <c r="C4234" s="62" t="s">
        <v>36</v>
      </c>
      <c r="D4234" s="62" t="s">
        <v>37</v>
      </c>
      <c r="E4234" s="62" t="s">
        <v>46</v>
      </c>
      <c r="F4234" s="62" t="s">
        <v>119</v>
      </c>
      <c r="G4234" s="63">
        <v>3724.05</v>
      </c>
      <c r="H4234" s="61">
        <v>444326625</v>
      </c>
      <c r="I4234" s="63">
        <v>0</v>
      </c>
      <c r="J4234" s="63">
        <v>0</v>
      </c>
      <c r="K4234" s="63">
        <v>0</v>
      </c>
      <c r="L4234" s="63">
        <v>-2.5099999999999998</v>
      </c>
      <c r="M4234" s="63">
        <v>10012.11</v>
      </c>
      <c r="N4234" s="62" t="s">
        <v>2690</v>
      </c>
      <c r="O4234" s="14">
        <f t="shared" si="370"/>
        <v>45922.534861111111</v>
      </c>
      <c r="P4234" s="19">
        <f t="shared" si="371"/>
        <v>45922.743194444447</v>
      </c>
      <c r="Q4234" s="20" t="str">
        <f t="shared" si="372"/>
        <v>22/09/2025</v>
      </c>
      <c r="R4234" s="13" t="str">
        <f t="shared" si="373"/>
        <v>17</v>
      </c>
      <c r="S4234" s="13" t="str">
        <f t="shared" si="374"/>
        <v>Mon</v>
      </c>
    </row>
    <row r="4235" spans="1:19" x14ac:dyDescent="0.25">
      <c r="A4235" s="56">
        <v>45922.534861111111</v>
      </c>
      <c r="B4235" s="57">
        <v>445118292</v>
      </c>
      <c r="C4235" s="58" t="s">
        <v>36</v>
      </c>
      <c r="D4235" s="58" t="s">
        <v>37</v>
      </c>
      <c r="E4235" s="58" t="s">
        <v>46</v>
      </c>
      <c r="F4235" s="58" t="s">
        <v>119</v>
      </c>
      <c r="G4235" s="59">
        <v>3724.05</v>
      </c>
      <c r="H4235" s="57">
        <v>444326626</v>
      </c>
      <c r="I4235" s="59">
        <v>0</v>
      </c>
      <c r="J4235" s="59">
        <v>0</v>
      </c>
      <c r="K4235" s="59">
        <v>0</v>
      </c>
      <c r="L4235" s="59">
        <v>-3.13</v>
      </c>
      <c r="M4235" s="59">
        <v>10008.98</v>
      </c>
      <c r="N4235" s="58" t="s">
        <v>2691</v>
      </c>
      <c r="O4235" s="14">
        <f t="shared" si="370"/>
        <v>45922.534861111111</v>
      </c>
      <c r="P4235" s="19">
        <f t="shared" si="371"/>
        <v>45922.743194444447</v>
      </c>
      <c r="Q4235" s="20" t="str">
        <f t="shared" si="372"/>
        <v>22/09/2025</v>
      </c>
      <c r="R4235" s="13" t="str">
        <f t="shared" si="373"/>
        <v>17</v>
      </c>
      <c r="S4235" s="13" t="str">
        <f t="shared" si="374"/>
        <v>Mon</v>
      </c>
    </row>
    <row r="4236" spans="1:19" x14ac:dyDescent="0.25">
      <c r="A4236" s="60">
        <v>45922.534942129627</v>
      </c>
      <c r="B4236" s="61">
        <v>445118401</v>
      </c>
      <c r="C4236" s="62" t="s">
        <v>36</v>
      </c>
      <c r="D4236" s="62" t="s">
        <v>37</v>
      </c>
      <c r="E4236" s="62" t="s">
        <v>46</v>
      </c>
      <c r="F4236" s="62" t="s">
        <v>119</v>
      </c>
      <c r="G4236" s="63">
        <v>3724.27</v>
      </c>
      <c r="H4236" s="61">
        <v>444326733</v>
      </c>
      <c r="I4236" s="63">
        <v>0</v>
      </c>
      <c r="J4236" s="63">
        <v>0</v>
      </c>
      <c r="K4236" s="63">
        <v>0</v>
      </c>
      <c r="L4236" s="63">
        <v>-2.52</v>
      </c>
      <c r="M4236" s="63">
        <v>10006.459999999999</v>
      </c>
      <c r="N4236" s="62" t="s">
        <v>2692</v>
      </c>
      <c r="O4236" s="14">
        <f t="shared" si="370"/>
        <v>45922.534942129627</v>
      </c>
      <c r="P4236" s="19">
        <f t="shared" si="371"/>
        <v>45922.743275462963</v>
      </c>
      <c r="Q4236" s="20" t="str">
        <f t="shared" si="372"/>
        <v>22/09/2025</v>
      </c>
      <c r="R4236" s="13" t="str">
        <f t="shared" si="373"/>
        <v>17</v>
      </c>
      <c r="S4236" s="13" t="str">
        <f t="shared" si="374"/>
        <v>Mon</v>
      </c>
    </row>
    <row r="4237" spans="1:19" x14ac:dyDescent="0.25">
      <c r="A4237" s="56">
        <v>45922.535497685189</v>
      </c>
      <c r="B4237" s="57">
        <v>445118965</v>
      </c>
      <c r="C4237" s="58" t="s">
        <v>36</v>
      </c>
      <c r="D4237" s="58" t="s">
        <v>37</v>
      </c>
      <c r="E4237" s="58" t="s">
        <v>45</v>
      </c>
      <c r="F4237" s="58" t="s">
        <v>119</v>
      </c>
      <c r="G4237" s="59">
        <v>3723.16</v>
      </c>
      <c r="H4237" s="57">
        <v>444327296</v>
      </c>
      <c r="I4237" s="59">
        <v>0</v>
      </c>
      <c r="J4237" s="59">
        <v>0</v>
      </c>
      <c r="K4237" s="59">
        <v>0</v>
      </c>
      <c r="L4237" s="59">
        <v>0</v>
      </c>
      <c r="M4237" s="59">
        <v>10006.459999999999</v>
      </c>
      <c r="N4237" s="58" t="s">
        <v>1384</v>
      </c>
      <c r="O4237" s="14">
        <f t="shared" si="370"/>
        <v>45922.535497685189</v>
      </c>
      <c r="P4237" s="19">
        <f t="shared" si="371"/>
        <v>45922.743831018524</v>
      </c>
      <c r="Q4237" s="20" t="str">
        <f t="shared" si="372"/>
        <v>22/09/2025</v>
      </c>
      <c r="R4237" s="13" t="str">
        <f t="shared" si="373"/>
        <v>17</v>
      </c>
      <c r="S4237" s="13" t="str">
        <f t="shared" si="374"/>
        <v>Mon</v>
      </c>
    </row>
    <row r="4238" spans="1:19" x14ac:dyDescent="0.25">
      <c r="A4238" s="60">
        <v>45922.538391203707</v>
      </c>
      <c r="B4238" s="61">
        <v>445120963</v>
      </c>
      <c r="C4238" s="62" t="s">
        <v>36</v>
      </c>
      <c r="D4238" s="62" t="s">
        <v>37</v>
      </c>
      <c r="E4238" s="62" t="s">
        <v>45</v>
      </c>
      <c r="F4238" s="62" t="s">
        <v>119</v>
      </c>
      <c r="G4238" s="63">
        <v>3723.98</v>
      </c>
      <c r="H4238" s="61">
        <v>444329272</v>
      </c>
      <c r="I4238" s="63">
        <v>0</v>
      </c>
      <c r="J4238" s="63">
        <v>0</v>
      </c>
      <c r="K4238" s="63">
        <v>0</v>
      </c>
      <c r="L4238" s="63">
        <v>0</v>
      </c>
      <c r="M4238" s="63">
        <v>10006.459999999999</v>
      </c>
      <c r="N4238" s="62" t="s">
        <v>108</v>
      </c>
      <c r="O4238" s="14">
        <f t="shared" si="370"/>
        <v>45922.538391203707</v>
      </c>
      <c r="P4238" s="19">
        <f t="shared" si="371"/>
        <v>45922.746724537043</v>
      </c>
      <c r="Q4238" s="20" t="str">
        <f t="shared" si="372"/>
        <v>22/09/2025</v>
      </c>
      <c r="R4238" s="13" t="str">
        <f t="shared" si="373"/>
        <v>17</v>
      </c>
      <c r="S4238" s="13" t="str">
        <f t="shared" si="374"/>
        <v>Mon</v>
      </c>
    </row>
    <row r="4239" spans="1:19" x14ac:dyDescent="0.25">
      <c r="A4239" s="56">
        <v>45922.538402777776</v>
      </c>
      <c r="B4239" s="57">
        <v>445120966</v>
      </c>
      <c r="C4239" s="58" t="s">
        <v>36</v>
      </c>
      <c r="D4239" s="58" t="s">
        <v>37</v>
      </c>
      <c r="E4239" s="58" t="s">
        <v>45</v>
      </c>
      <c r="F4239" s="58" t="s">
        <v>119</v>
      </c>
      <c r="G4239" s="59">
        <v>3723.95</v>
      </c>
      <c r="H4239" s="57">
        <v>444329275</v>
      </c>
      <c r="I4239" s="59">
        <v>0</v>
      </c>
      <c r="J4239" s="59">
        <v>0</v>
      </c>
      <c r="K4239" s="59">
        <v>0</v>
      </c>
      <c r="L4239" s="59">
        <v>0</v>
      </c>
      <c r="M4239" s="59">
        <v>10006.459999999999</v>
      </c>
      <c r="N4239" s="58" t="s">
        <v>48</v>
      </c>
      <c r="O4239" s="14">
        <f t="shared" si="370"/>
        <v>45922.538402777776</v>
      </c>
      <c r="P4239" s="19">
        <f t="shared" si="371"/>
        <v>45922.746736111112</v>
      </c>
      <c r="Q4239" s="20" t="str">
        <f t="shared" si="372"/>
        <v>22/09/2025</v>
      </c>
      <c r="R4239" s="13" t="str">
        <f t="shared" si="373"/>
        <v>17</v>
      </c>
      <c r="S4239" s="13" t="str">
        <f t="shared" si="374"/>
        <v>Mon</v>
      </c>
    </row>
    <row r="4240" spans="1:19" x14ac:dyDescent="0.25">
      <c r="A4240" s="60">
        <v>45922.538402777776</v>
      </c>
      <c r="B4240" s="61">
        <v>445120968</v>
      </c>
      <c r="C4240" s="62" t="s">
        <v>36</v>
      </c>
      <c r="D4240" s="62" t="s">
        <v>37</v>
      </c>
      <c r="E4240" s="62" t="s">
        <v>45</v>
      </c>
      <c r="F4240" s="62" t="s">
        <v>119</v>
      </c>
      <c r="G4240" s="63">
        <v>3723.99</v>
      </c>
      <c r="H4240" s="61">
        <v>444329277</v>
      </c>
      <c r="I4240" s="63">
        <v>0</v>
      </c>
      <c r="J4240" s="63">
        <v>0</v>
      </c>
      <c r="K4240" s="63">
        <v>0</v>
      </c>
      <c r="L4240" s="63">
        <v>0</v>
      </c>
      <c r="M4240" s="63">
        <v>10006.459999999999</v>
      </c>
      <c r="N4240" s="62" t="s">
        <v>1971</v>
      </c>
      <c r="O4240" s="14">
        <f t="shared" si="370"/>
        <v>45922.538402777776</v>
      </c>
      <c r="P4240" s="19">
        <f t="shared" si="371"/>
        <v>45922.746736111112</v>
      </c>
      <c r="Q4240" s="20" t="str">
        <f t="shared" si="372"/>
        <v>22/09/2025</v>
      </c>
      <c r="R4240" s="13" t="str">
        <f t="shared" si="373"/>
        <v>17</v>
      </c>
      <c r="S4240" s="13" t="str">
        <f t="shared" si="374"/>
        <v>Mon</v>
      </c>
    </row>
    <row r="4241" spans="1:19" x14ac:dyDescent="0.25">
      <c r="A4241" s="56">
        <v>45922.538402777776</v>
      </c>
      <c r="B4241" s="57">
        <v>445120972</v>
      </c>
      <c r="C4241" s="58" t="s">
        <v>36</v>
      </c>
      <c r="D4241" s="58" t="s">
        <v>37</v>
      </c>
      <c r="E4241" s="58" t="s">
        <v>45</v>
      </c>
      <c r="F4241" s="58" t="s">
        <v>119</v>
      </c>
      <c r="G4241" s="59">
        <v>3723.99</v>
      </c>
      <c r="H4241" s="57">
        <v>444329281</v>
      </c>
      <c r="I4241" s="59">
        <v>0</v>
      </c>
      <c r="J4241" s="59">
        <v>0</v>
      </c>
      <c r="K4241" s="59">
        <v>0</v>
      </c>
      <c r="L4241" s="59">
        <v>0</v>
      </c>
      <c r="M4241" s="59">
        <v>10006.459999999999</v>
      </c>
      <c r="N4241" s="58" t="s">
        <v>2055</v>
      </c>
      <c r="O4241" s="14">
        <f t="shared" si="370"/>
        <v>45922.538402777776</v>
      </c>
      <c r="P4241" s="19">
        <f t="shared" si="371"/>
        <v>45922.746736111112</v>
      </c>
      <c r="Q4241" s="20" t="str">
        <f t="shared" si="372"/>
        <v>22/09/2025</v>
      </c>
      <c r="R4241" s="13" t="str">
        <f t="shared" si="373"/>
        <v>17</v>
      </c>
      <c r="S4241" s="13" t="str">
        <f t="shared" si="374"/>
        <v>Mon</v>
      </c>
    </row>
    <row r="4242" spans="1:19" x14ac:dyDescent="0.25">
      <c r="A4242" s="60">
        <v>45922.539398148147</v>
      </c>
      <c r="B4242" s="61">
        <v>445121780</v>
      </c>
      <c r="C4242" s="62" t="s">
        <v>36</v>
      </c>
      <c r="D4242" s="62" t="s">
        <v>37</v>
      </c>
      <c r="E4242" s="62" t="s">
        <v>46</v>
      </c>
      <c r="F4242" s="62" t="s">
        <v>119</v>
      </c>
      <c r="G4242" s="63">
        <v>3724.76</v>
      </c>
      <c r="H4242" s="61">
        <v>444330080</v>
      </c>
      <c r="I4242" s="63">
        <v>0</v>
      </c>
      <c r="J4242" s="63">
        <v>0</v>
      </c>
      <c r="K4242" s="63">
        <v>0</v>
      </c>
      <c r="L4242" s="63">
        <v>-3.01</v>
      </c>
      <c r="M4242" s="63">
        <v>10003.450000000001</v>
      </c>
      <c r="N4242" s="62" t="s">
        <v>2693</v>
      </c>
      <c r="O4242" s="14">
        <f t="shared" si="370"/>
        <v>45922.539398148147</v>
      </c>
      <c r="P4242" s="19">
        <f t="shared" si="371"/>
        <v>45922.747731481482</v>
      </c>
      <c r="Q4242" s="20" t="str">
        <f t="shared" si="372"/>
        <v>22/09/2025</v>
      </c>
      <c r="R4242" s="13" t="str">
        <f t="shared" si="373"/>
        <v>17</v>
      </c>
      <c r="S4242" s="13" t="str">
        <f t="shared" si="374"/>
        <v>Mon</v>
      </c>
    </row>
    <row r="4243" spans="1:19" x14ac:dyDescent="0.25">
      <c r="A4243" s="56">
        <v>45922.539398148147</v>
      </c>
      <c r="B4243" s="57">
        <v>445121781</v>
      </c>
      <c r="C4243" s="58" t="s">
        <v>36</v>
      </c>
      <c r="D4243" s="58" t="s">
        <v>37</v>
      </c>
      <c r="E4243" s="58" t="s">
        <v>46</v>
      </c>
      <c r="F4243" s="58" t="s">
        <v>119</v>
      </c>
      <c r="G4243" s="59">
        <v>3724.76</v>
      </c>
      <c r="H4243" s="57">
        <v>444330081</v>
      </c>
      <c r="I4243" s="59">
        <v>0</v>
      </c>
      <c r="J4243" s="59">
        <v>0</v>
      </c>
      <c r="K4243" s="59">
        <v>0</v>
      </c>
      <c r="L4243" s="59">
        <v>-3.01</v>
      </c>
      <c r="M4243" s="59">
        <v>10000.44</v>
      </c>
      <c r="N4243" s="58" t="s">
        <v>2693</v>
      </c>
      <c r="O4243" s="14">
        <f t="shared" si="370"/>
        <v>45922.539398148147</v>
      </c>
      <c r="P4243" s="19">
        <f t="shared" si="371"/>
        <v>45922.747731481482</v>
      </c>
      <c r="Q4243" s="20" t="str">
        <f t="shared" si="372"/>
        <v>22/09/2025</v>
      </c>
      <c r="R4243" s="13" t="str">
        <f t="shared" si="373"/>
        <v>17</v>
      </c>
      <c r="S4243" s="13" t="str">
        <f t="shared" si="374"/>
        <v>Mon</v>
      </c>
    </row>
    <row r="4244" spans="1:19" x14ac:dyDescent="0.25">
      <c r="A4244" s="60">
        <v>45922.539398148147</v>
      </c>
      <c r="B4244" s="61">
        <v>445121782</v>
      </c>
      <c r="C4244" s="62" t="s">
        <v>36</v>
      </c>
      <c r="D4244" s="62" t="s">
        <v>37</v>
      </c>
      <c r="E4244" s="62" t="s">
        <v>46</v>
      </c>
      <c r="F4244" s="62" t="s">
        <v>119</v>
      </c>
      <c r="G4244" s="63">
        <v>3724.76</v>
      </c>
      <c r="H4244" s="61">
        <v>444330082</v>
      </c>
      <c r="I4244" s="63">
        <v>0</v>
      </c>
      <c r="J4244" s="63">
        <v>0</v>
      </c>
      <c r="K4244" s="63">
        <v>0</v>
      </c>
      <c r="L4244" s="63">
        <v>-3.02</v>
      </c>
      <c r="M4244" s="63">
        <v>9997.42</v>
      </c>
      <c r="N4244" s="62" t="s">
        <v>2693</v>
      </c>
      <c r="O4244" s="14">
        <f t="shared" si="370"/>
        <v>45922.539398148147</v>
      </c>
      <c r="P4244" s="19">
        <f t="shared" si="371"/>
        <v>45922.747731481482</v>
      </c>
      <c r="Q4244" s="20" t="str">
        <f t="shared" si="372"/>
        <v>22/09/2025</v>
      </c>
      <c r="R4244" s="13" t="str">
        <f t="shared" si="373"/>
        <v>17</v>
      </c>
      <c r="S4244" s="13" t="str">
        <f t="shared" si="374"/>
        <v>Mon</v>
      </c>
    </row>
    <row r="4245" spans="1:19" x14ac:dyDescent="0.25">
      <c r="A4245" s="56">
        <v>45922.539398148147</v>
      </c>
      <c r="B4245" s="57">
        <v>445121783</v>
      </c>
      <c r="C4245" s="58" t="s">
        <v>36</v>
      </c>
      <c r="D4245" s="58" t="s">
        <v>37</v>
      </c>
      <c r="E4245" s="58" t="s">
        <v>46</v>
      </c>
      <c r="F4245" s="58" t="s">
        <v>119</v>
      </c>
      <c r="G4245" s="59">
        <v>3724.76</v>
      </c>
      <c r="H4245" s="57">
        <v>444330083</v>
      </c>
      <c r="I4245" s="59">
        <v>0</v>
      </c>
      <c r="J4245" s="59">
        <v>0</v>
      </c>
      <c r="K4245" s="59">
        <v>0</v>
      </c>
      <c r="L4245" s="59">
        <v>-3.07</v>
      </c>
      <c r="M4245" s="59">
        <v>9994.35</v>
      </c>
      <c r="N4245" s="58" t="s">
        <v>2693</v>
      </c>
      <c r="O4245" s="14">
        <f t="shared" si="370"/>
        <v>45922.539398148147</v>
      </c>
      <c r="P4245" s="19">
        <f t="shared" si="371"/>
        <v>45922.747731481482</v>
      </c>
      <c r="Q4245" s="20" t="str">
        <f t="shared" si="372"/>
        <v>22/09/2025</v>
      </c>
      <c r="R4245" s="13" t="str">
        <f t="shared" si="373"/>
        <v>17</v>
      </c>
      <c r="S4245" s="13" t="str">
        <f t="shared" si="374"/>
        <v>Mon</v>
      </c>
    </row>
    <row r="4246" spans="1:19" x14ac:dyDescent="0.25">
      <c r="A4246" s="60">
        <v>45922.539398148147</v>
      </c>
      <c r="B4246" s="61">
        <v>445121784</v>
      </c>
      <c r="C4246" s="62" t="s">
        <v>36</v>
      </c>
      <c r="D4246" s="62" t="s">
        <v>37</v>
      </c>
      <c r="E4246" s="62" t="s">
        <v>46</v>
      </c>
      <c r="F4246" s="62" t="s">
        <v>119</v>
      </c>
      <c r="G4246" s="63">
        <v>3724.76</v>
      </c>
      <c r="H4246" s="61">
        <v>444330084</v>
      </c>
      <c r="I4246" s="63">
        <v>0</v>
      </c>
      <c r="J4246" s="63">
        <v>0</v>
      </c>
      <c r="K4246" s="63">
        <v>0</v>
      </c>
      <c r="L4246" s="63">
        <v>-3.06</v>
      </c>
      <c r="M4246" s="63">
        <v>9991.2900000000009</v>
      </c>
      <c r="N4246" s="62" t="s">
        <v>2693</v>
      </c>
      <c r="O4246" s="14">
        <f t="shared" si="370"/>
        <v>45922.539398148147</v>
      </c>
      <c r="P4246" s="19">
        <f t="shared" si="371"/>
        <v>45922.747731481482</v>
      </c>
      <c r="Q4246" s="20" t="str">
        <f t="shared" si="372"/>
        <v>22/09/2025</v>
      </c>
      <c r="R4246" s="13" t="str">
        <f t="shared" si="373"/>
        <v>17</v>
      </c>
      <c r="S4246" s="13" t="str">
        <f t="shared" si="374"/>
        <v>Mon</v>
      </c>
    </row>
    <row r="4247" spans="1:19" x14ac:dyDescent="0.25">
      <c r="A4247" s="56">
        <v>45922.539398148147</v>
      </c>
      <c r="B4247" s="57">
        <v>445121785</v>
      </c>
      <c r="C4247" s="58" t="s">
        <v>36</v>
      </c>
      <c r="D4247" s="58" t="s">
        <v>37</v>
      </c>
      <c r="E4247" s="58" t="s">
        <v>46</v>
      </c>
      <c r="F4247" s="58" t="s">
        <v>119</v>
      </c>
      <c r="G4247" s="59">
        <v>3724.76</v>
      </c>
      <c r="H4247" s="57">
        <v>444330085</v>
      </c>
      <c r="I4247" s="59">
        <v>0</v>
      </c>
      <c r="J4247" s="59">
        <v>0</v>
      </c>
      <c r="K4247" s="59">
        <v>0</v>
      </c>
      <c r="L4247" s="59">
        <v>-3.2</v>
      </c>
      <c r="M4247" s="59">
        <v>9988.09</v>
      </c>
      <c r="N4247" s="58" t="s">
        <v>2693</v>
      </c>
      <c r="O4247" s="14">
        <f t="shared" si="370"/>
        <v>45922.539398148147</v>
      </c>
      <c r="P4247" s="19">
        <f t="shared" si="371"/>
        <v>45922.747731481482</v>
      </c>
      <c r="Q4247" s="20" t="str">
        <f t="shared" si="372"/>
        <v>22/09/2025</v>
      </c>
      <c r="R4247" s="13" t="str">
        <f t="shared" si="373"/>
        <v>17</v>
      </c>
      <c r="S4247" s="13" t="str">
        <f t="shared" si="374"/>
        <v>Mon</v>
      </c>
    </row>
    <row r="4248" spans="1:19" x14ac:dyDescent="0.25">
      <c r="A4248" s="60">
        <v>45922.539398148147</v>
      </c>
      <c r="B4248" s="61">
        <v>445121786</v>
      </c>
      <c r="C4248" s="62" t="s">
        <v>36</v>
      </c>
      <c r="D4248" s="62" t="s">
        <v>37</v>
      </c>
      <c r="E4248" s="62" t="s">
        <v>46</v>
      </c>
      <c r="F4248" s="62" t="s">
        <v>119</v>
      </c>
      <c r="G4248" s="63">
        <v>3724.76</v>
      </c>
      <c r="H4248" s="61">
        <v>444330086</v>
      </c>
      <c r="I4248" s="63">
        <v>0</v>
      </c>
      <c r="J4248" s="63">
        <v>0</v>
      </c>
      <c r="K4248" s="63">
        <v>0</v>
      </c>
      <c r="L4248" s="63">
        <v>-3.22</v>
      </c>
      <c r="M4248" s="63">
        <v>9984.8700000000008</v>
      </c>
      <c r="N4248" s="62" t="s">
        <v>2693</v>
      </c>
      <c r="O4248" s="14">
        <f t="shared" si="370"/>
        <v>45922.539398148147</v>
      </c>
      <c r="P4248" s="19">
        <f t="shared" si="371"/>
        <v>45922.747731481482</v>
      </c>
      <c r="Q4248" s="20" t="str">
        <f t="shared" si="372"/>
        <v>22/09/2025</v>
      </c>
      <c r="R4248" s="13" t="str">
        <f t="shared" si="373"/>
        <v>17</v>
      </c>
      <c r="S4248" s="13" t="str">
        <f t="shared" si="374"/>
        <v>Mon</v>
      </c>
    </row>
    <row r="4249" spans="1:19" x14ac:dyDescent="0.25">
      <c r="A4249" s="56">
        <v>45922.539467592593</v>
      </c>
      <c r="B4249" s="57">
        <v>445122089</v>
      </c>
      <c r="C4249" s="58" t="s">
        <v>36</v>
      </c>
      <c r="D4249" s="58" t="s">
        <v>37</v>
      </c>
      <c r="E4249" s="58" t="s">
        <v>46</v>
      </c>
      <c r="F4249" s="58" t="s">
        <v>119</v>
      </c>
      <c r="G4249" s="59">
        <v>3725.16</v>
      </c>
      <c r="H4249" s="57">
        <v>444330384</v>
      </c>
      <c r="I4249" s="59">
        <v>0</v>
      </c>
      <c r="J4249" s="59">
        <v>0</v>
      </c>
      <c r="K4249" s="59">
        <v>0</v>
      </c>
      <c r="L4249" s="59">
        <v>-3.04</v>
      </c>
      <c r="M4249" s="59">
        <v>9981.83</v>
      </c>
      <c r="N4249" s="58" t="s">
        <v>2694</v>
      </c>
      <c r="O4249" s="14">
        <f t="shared" si="370"/>
        <v>45922.539467592593</v>
      </c>
      <c r="P4249" s="19">
        <f t="shared" si="371"/>
        <v>45922.747800925928</v>
      </c>
      <c r="Q4249" s="20" t="str">
        <f t="shared" si="372"/>
        <v>22/09/2025</v>
      </c>
      <c r="R4249" s="13" t="str">
        <f t="shared" si="373"/>
        <v>17</v>
      </c>
      <c r="S4249" s="13" t="str">
        <f t="shared" si="374"/>
        <v>Mon</v>
      </c>
    </row>
    <row r="4250" spans="1:19" x14ac:dyDescent="0.25">
      <c r="A4250" s="60">
        <v>45922.539664351854</v>
      </c>
      <c r="B4250" s="61">
        <v>445122229</v>
      </c>
      <c r="C4250" s="62" t="s">
        <v>36</v>
      </c>
      <c r="D4250" s="62" t="s">
        <v>37</v>
      </c>
      <c r="E4250" s="62" t="s">
        <v>45</v>
      </c>
      <c r="F4250" s="62" t="s">
        <v>119</v>
      </c>
      <c r="G4250" s="63">
        <v>3724.33</v>
      </c>
      <c r="H4250" s="61">
        <v>444330523</v>
      </c>
      <c r="I4250" s="63">
        <v>0</v>
      </c>
      <c r="J4250" s="63">
        <v>0</v>
      </c>
      <c r="K4250" s="63">
        <v>0</v>
      </c>
      <c r="L4250" s="63">
        <v>0</v>
      </c>
      <c r="M4250" s="63">
        <v>9981.83</v>
      </c>
      <c r="N4250" s="62" t="s">
        <v>115</v>
      </c>
      <c r="O4250" s="14">
        <f t="shared" si="370"/>
        <v>45922.539664351854</v>
      </c>
      <c r="P4250" s="19">
        <f t="shared" si="371"/>
        <v>45922.74799768519</v>
      </c>
      <c r="Q4250" s="20" t="str">
        <f t="shared" si="372"/>
        <v>22/09/2025</v>
      </c>
      <c r="R4250" s="13" t="str">
        <f t="shared" si="373"/>
        <v>17</v>
      </c>
      <c r="S4250" s="13" t="str">
        <f t="shared" si="374"/>
        <v>Mon</v>
      </c>
    </row>
    <row r="4251" spans="1:19" x14ac:dyDescent="0.25">
      <c r="A4251" s="56">
        <v>45922.540162037039</v>
      </c>
      <c r="B4251" s="57">
        <v>445122435</v>
      </c>
      <c r="C4251" s="58" t="s">
        <v>36</v>
      </c>
      <c r="D4251" s="58" t="s">
        <v>38</v>
      </c>
      <c r="E4251" s="58" t="s">
        <v>46</v>
      </c>
      <c r="F4251" s="58" t="s">
        <v>119</v>
      </c>
      <c r="G4251" s="59">
        <v>3724.02</v>
      </c>
      <c r="H4251" s="57">
        <v>444330730</v>
      </c>
      <c r="I4251" s="59">
        <v>0</v>
      </c>
      <c r="J4251" s="59">
        <v>0</v>
      </c>
      <c r="K4251" s="59">
        <v>0</v>
      </c>
      <c r="L4251" s="59">
        <v>0.86</v>
      </c>
      <c r="M4251" s="59">
        <v>9982.69</v>
      </c>
      <c r="N4251" s="58" t="s">
        <v>2695</v>
      </c>
      <c r="O4251" s="14">
        <f t="shared" si="370"/>
        <v>45922.540162037039</v>
      </c>
      <c r="P4251" s="19">
        <f t="shared" si="371"/>
        <v>45922.748495370375</v>
      </c>
      <c r="Q4251" s="20" t="str">
        <f t="shared" si="372"/>
        <v>22/09/2025</v>
      </c>
      <c r="R4251" s="13" t="str">
        <f t="shared" si="373"/>
        <v>17</v>
      </c>
      <c r="S4251" s="13" t="str">
        <f t="shared" si="374"/>
        <v>Mon</v>
      </c>
    </row>
    <row r="4252" spans="1:19" x14ac:dyDescent="0.25">
      <c r="A4252" s="60">
        <v>45922.540243055555</v>
      </c>
      <c r="B4252" s="61">
        <v>445122475</v>
      </c>
      <c r="C4252" s="62" t="s">
        <v>36</v>
      </c>
      <c r="D4252" s="62" t="s">
        <v>37</v>
      </c>
      <c r="E4252" s="62" t="s">
        <v>45</v>
      </c>
      <c r="F4252" s="62" t="s">
        <v>119</v>
      </c>
      <c r="G4252" s="63">
        <v>3724.16</v>
      </c>
      <c r="H4252" s="61">
        <v>444330770</v>
      </c>
      <c r="I4252" s="63">
        <v>0</v>
      </c>
      <c r="J4252" s="63">
        <v>0</v>
      </c>
      <c r="K4252" s="63">
        <v>0</v>
      </c>
      <c r="L4252" s="63">
        <v>0</v>
      </c>
      <c r="M4252" s="63">
        <v>9982.69</v>
      </c>
      <c r="N4252" s="62" t="s">
        <v>52</v>
      </c>
      <c r="O4252" s="14">
        <f t="shared" si="370"/>
        <v>45922.540243055555</v>
      </c>
      <c r="P4252" s="19">
        <f t="shared" si="371"/>
        <v>45922.748576388891</v>
      </c>
      <c r="Q4252" s="20" t="str">
        <f t="shared" si="372"/>
        <v>22/09/2025</v>
      </c>
      <c r="R4252" s="13" t="str">
        <f t="shared" si="373"/>
        <v>17</v>
      </c>
      <c r="S4252" s="13" t="str">
        <f t="shared" si="374"/>
        <v>Mon</v>
      </c>
    </row>
    <row r="4253" spans="1:19" x14ac:dyDescent="0.25">
      <c r="A4253" s="56">
        <v>45922.540254629632</v>
      </c>
      <c r="B4253" s="57">
        <v>445122479</v>
      </c>
      <c r="C4253" s="58" t="s">
        <v>36</v>
      </c>
      <c r="D4253" s="58" t="s">
        <v>37</v>
      </c>
      <c r="E4253" s="58" t="s">
        <v>45</v>
      </c>
      <c r="F4253" s="58" t="s">
        <v>119</v>
      </c>
      <c r="G4253" s="59">
        <v>3724.16</v>
      </c>
      <c r="H4253" s="57">
        <v>444330774</v>
      </c>
      <c r="I4253" s="59">
        <v>0</v>
      </c>
      <c r="J4253" s="59">
        <v>0</v>
      </c>
      <c r="K4253" s="59">
        <v>0</v>
      </c>
      <c r="L4253" s="59">
        <v>0</v>
      </c>
      <c r="M4253" s="59">
        <v>9982.69</v>
      </c>
      <c r="N4253" s="58" t="s">
        <v>77</v>
      </c>
      <c r="O4253" s="14">
        <f t="shared" si="370"/>
        <v>45922.540254629632</v>
      </c>
      <c r="P4253" s="19">
        <f t="shared" si="371"/>
        <v>45922.748587962968</v>
      </c>
      <c r="Q4253" s="20" t="str">
        <f t="shared" si="372"/>
        <v>22/09/2025</v>
      </c>
      <c r="R4253" s="13" t="str">
        <f t="shared" si="373"/>
        <v>17</v>
      </c>
      <c r="S4253" s="13" t="str">
        <f t="shared" si="374"/>
        <v>Mon</v>
      </c>
    </row>
    <row r="4254" spans="1:19" x14ac:dyDescent="0.25">
      <c r="A4254" s="60">
        <v>45922.540254629632</v>
      </c>
      <c r="B4254" s="61">
        <v>445122481</v>
      </c>
      <c r="C4254" s="62" t="s">
        <v>36</v>
      </c>
      <c r="D4254" s="62" t="s">
        <v>37</v>
      </c>
      <c r="E4254" s="62" t="s">
        <v>45</v>
      </c>
      <c r="F4254" s="62" t="s">
        <v>119</v>
      </c>
      <c r="G4254" s="63">
        <v>3724.1</v>
      </c>
      <c r="H4254" s="61">
        <v>444330776</v>
      </c>
      <c r="I4254" s="63">
        <v>0</v>
      </c>
      <c r="J4254" s="63">
        <v>0</v>
      </c>
      <c r="K4254" s="63">
        <v>0</v>
      </c>
      <c r="L4254" s="63">
        <v>0</v>
      </c>
      <c r="M4254" s="63">
        <v>9982.69</v>
      </c>
      <c r="N4254" s="62" t="s">
        <v>47</v>
      </c>
      <c r="O4254" s="14">
        <f t="shared" si="370"/>
        <v>45922.540254629632</v>
      </c>
      <c r="P4254" s="19">
        <f t="shared" si="371"/>
        <v>45922.748587962968</v>
      </c>
      <c r="Q4254" s="20" t="str">
        <f t="shared" si="372"/>
        <v>22/09/2025</v>
      </c>
      <c r="R4254" s="13" t="str">
        <f t="shared" si="373"/>
        <v>17</v>
      </c>
      <c r="S4254" s="13" t="str">
        <f t="shared" si="374"/>
        <v>Mon</v>
      </c>
    </row>
    <row r="4255" spans="1:19" x14ac:dyDescent="0.25">
      <c r="A4255" s="56">
        <v>45922.540254629632</v>
      </c>
      <c r="B4255" s="57">
        <v>445122483</v>
      </c>
      <c r="C4255" s="58" t="s">
        <v>36</v>
      </c>
      <c r="D4255" s="58" t="s">
        <v>37</v>
      </c>
      <c r="E4255" s="58" t="s">
        <v>45</v>
      </c>
      <c r="F4255" s="58" t="s">
        <v>119</v>
      </c>
      <c r="G4255" s="59">
        <v>3723.95</v>
      </c>
      <c r="H4255" s="57">
        <v>444330778</v>
      </c>
      <c r="I4255" s="59">
        <v>0</v>
      </c>
      <c r="J4255" s="59">
        <v>0</v>
      </c>
      <c r="K4255" s="59">
        <v>0</v>
      </c>
      <c r="L4255" s="59">
        <v>0</v>
      </c>
      <c r="M4255" s="59">
        <v>9982.69</v>
      </c>
      <c r="N4255" s="58" t="s">
        <v>1944</v>
      </c>
      <c r="O4255" s="14">
        <f t="shared" si="370"/>
        <v>45922.540254629632</v>
      </c>
      <c r="P4255" s="19">
        <f t="shared" si="371"/>
        <v>45922.748587962968</v>
      </c>
      <c r="Q4255" s="20" t="str">
        <f t="shared" si="372"/>
        <v>22/09/2025</v>
      </c>
      <c r="R4255" s="13" t="str">
        <f t="shared" si="373"/>
        <v>17</v>
      </c>
      <c r="S4255" s="13" t="str">
        <f t="shared" si="374"/>
        <v>Mon</v>
      </c>
    </row>
    <row r="4256" spans="1:19" x14ac:dyDescent="0.25">
      <c r="A4256" s="60">
        <v>45922.540254629632</v>
      </c>
      <c r="B4256" s="61">
        <v>445122486</v>
      </c>
      <c r="C4256" s="62" t="s">
        <v>36</v>
      </c>
      <c r="D4256" s="62" t="s">
        <v>37</v>
      </c>
      <c r="E4256" s="62" t="s">
        <v>45</v>
      </c>
      <c r="F4256" s="62" t="s">
        <v>119</v>
      </c>
      <c r="G4256" s="63">
        <v>3723.95</v>
      </c>
      <c r="H4256" s="61">
        <v>444330781</v>
      </c>
      <c r="I4256" s="63">
        <v>0</v>
      </c>
      <c r="J4256" s="63">
        <v>0</v>
      </c>
      <c r="K4256" s="63">
        <v>0</v>
      </c>
      <c r="L4256" s="63">
        <v>0</v>
      </c>
      <c r="M4256" s="63">
        <v>9982.69</v>
      </c>
      <c r="N4256" s="62" t="s">
        <v>1384</v>
      </c>
      <c r="O4256" s="14">
        <f t="shared" si="370"/>
        <v>45922.540254629632</v>
      </c>
      <c r="P4256" s="19">
        <f t="shared" si="371"/>
        <v>45922.748587962968</v>
      </c>
      <c r="Q4256" s="20" t="str">
        <f t="shared" si="372"/>
        <v>22/09/2025</v>
      </c>
      <c r="R4256" s="13" t="str">
        <f t="shared" si="373"/>
        <v>17</v>
      </c>
      <c r="S4256" s="13" t="str">
        <f t="shared" si="374"/>
        <v>Mon</v>
      </c>
    </row>
    <row r="4257" spans="1:19" x14ac:dyDescent="0.25">
      <c r="A4257" s="56">
        <v>45922.540254629632</v>
      </c>
      <c r="B4257" s="57">
        <v>445122488</v>
      </c>
      <c r="C4257" s="58" t="s">
        <v>36</v>
      </c>
      <c r="D4257" s="58" t="s">
        <v>37</v>
      </c>
      <c r="E4257" s="58" t="s">
        <v>45</v>
      </c>
      <c r="F4257" s="58" t="s">
        <v>119</v>
      </c>
      <c r="G4257" s="59">
        <v>3723.95</v>
      </c>
      <c r="H4257" s="57">
        <v>444330783</v>
      </c>
      <c r="I4257" s="59">
        <v>0</v>
      </c>
      <c r="J4257" s="59">
        <v>0</v>
      </c>
      <c r="K4257" s="59">
        <v>0</v>
      </c>
      <c r="L4257" s="59">
        <v>0</v>
      </c>
      <c r="M4257" s="59">
        <v>9982.69</v>
      </c>
      <c r="N4257" s="58" t="s">
        <v>2056</v>
      </c>
      <c r="O4257" s="14">
        <f t="shared" si="370"/>
        <v>45922.540254629632</v>
      </c>
      <c r="P4257" s="19">
        <f t="shared" si="371"/>
        <v>45922.748587962968</v>
      </c>
      <c r="Q4257" s="20" t="str">
        <f t="shared" si="372"/>
        <v>22/09/2025</v>
      </c>
      <c r="R4257" s="13" t="str">
        <f t="shared" si="373"/>
        <v>17</v>
      </c>
      <c r="S4257" s="13" t="str">
        <f t="shared" si="374"/>
        <v>Mon</v>
      </c>
    </row>
    <row r="4258" spans="1:19" x14ac:dyDescent="0.25">
      <c r="A4258" s="60">
        <v>45922.540266203701</v>
      </c>
      <c r="B4258" s="61">
        <v>445122490</v>
      </c>
      <c r="C4258" s="62" t="s">
        <v>36</v>
      </c>
      <c r="D4258" s="62" t="s">
        <v>37</v>
      </c>
      <c r="E4258" s="62" t="s">
        <v>45</v>
      </c>
      <c r="F4258" s="62" t="s">
        <v>119</v>
      </c>
      <c r="G4258" s="63">
        <v>3723.91</v>
      </c>
      <c r="H4258" s="61">
        <v>444330785</v>
      </c>
      <c r="I4258" s="63">
        <v>0</v>
      </c>
      <c r="J4258" s="63">
        <v>0</v>
      </c>
      <c r="K4258" s="63">
        <v>0</v>
      </c>
      <c r="L4258" s="63">
        <v>0</v>
      </c>
      <c r="M4258" s="63">
        <v>9982.69</v>
      </c>
      <c r="N4258" s="62" t="s">
        <v>107</v>
      </c>
      <c r="O4258" s="14">
        <f t="shared" si="370"/>
        <v>45922.540266203701</v>
      </c>
      <c r="P4258" s="19">
        <f t="shared" si="371"/>
        <v>45922.748599537037</v>
      </c>
      <c r="Q4258" s="20" t="str">
        <f t="shared" si="372"/>
        <v>22/09/2025</v>
      </c>
      <c r="R4258" s="13" t="str">
        <f t="shared" si="373"/>
        <v>17</v>
      </c>
      <c r="S4258" s="13" t="str">
        <f t="shared" si="374"/>
        <v>Mon</v>
      </c>
    </row>
    <row r="4259" spans="1:19" x14ac:dyDescent="0.25">
      <c r="A4259" s="56">
        <v>45922.540266203701</v>
      </c>
      <c r="B4259" s="57">
        <v>445122494</v>
      </c>
      <c r="C4259" s="58" t="s">
        <v>36</v>
      </c>
      <c r="D4259" s="58" t="s">
        <v>37</v>
      </c>
      <c r="E4259" s="58" t="s">
        <v>45</v>
      </c>
      <c r="F4259" s="58" t="s">
        <v>119</v>
      </c>
      <c r="G4259" s="59">
        <v>3723.89</v>
      </c>
      <c r="H4259" s="57">
        <v>444330789</v>
      </c>
      <c r="I4259" s="59">
        <v>0</v>
      </c>
      <c r="J4259" s="59">
        <v>0</v>
      </c>
      <c r="K4259" s="59">
        <v>0</v>
      </c>
      <c r="L4259" s="59">
        <v>0</v>
      </c>
      <c r="M4259" s="59">
        <v>9982.69</v>
      </c>
      <c r="N4259" s="58" t="s">
        <v>113</v>
      </c>
      <c r="O4259" s="14">
        <f t="shared" si="370"/>
        <v>45922.540266203701</v>
      </c>
      <c r="P4259" s="19">
        <f t="shared" si="371"/>
        <v>45922.748599537037</v>
      </c>
      <c r="Q4259" s="20" t="str">
        <f t="shared" si="372"/>
        <v>22/09/2025</v>
      </c>
      <c r="R4259" s="13" t="str">
        <f t="shared" si="373"/>
        <v>17</v>
      </c>
      <c r="S4259" s="13" t="str">
        <f t="shared" si="374"/>
        <v>Mon</v>
      </c>
    </row>
    <row r="4260" spans="1:19" x14ac:dyDescent="0.25">
      <c r="A4260" s="60">
        <v>45922.540682870371</v>
      </c>
      <c r="B4260" s="61">
        <v>445122834</v>
      </c>
      <c r="C4260" s="62" t="s">
        <v>36</v>
      </c>
      <c r="D4260" s="62" t="s">
        <v>38</v>
      </c>
      <c r="E4260" s="62" t="s">
        <v>46</v>
      </c>
      <c r="F4260" s="62" t="s">
        <v>119</v>
      </c>
      <c r="G4260" s="63">
        <v>3723.05</v>
      </c>
      <c r="H4260" s="61">
        <v>444331127</v>
      </c>
      <c r="I4260" s="63">
        <v>0</v>
      </c>
      <c r="J4260" s="63">
        <v>0</v>
      </c>
      <c r="K4260" s="63">
        <v>0</v>
      </c>
      <c r="L4260" s="63">
        <v>1.1499999999999999</v>
      </c>
      <c r="M4260" s="63">
        <v>9983.84</v>
      </c>
      <c r="N4260" s="62" t="s">
        <v>2696</v>
      </c>
      <c r="O4260" s="14">
        <f t="shared" si="370"/>
        <v>45922.540682870371</v>
      </c>
      <c r="P4260" s="19">
        <f t="shared" si="371"/>
        <v>45922.749016203707</v>
      </c>
      <c r="Q4260" s="20" t="str">
        <f t="shared" si="372"/>
        <v>22/09/2025</v>
      </c>
      <c r="R4260" s="13" t="str">
        <f t="shared" si="373"/>
        <v>17</v>
      </c>
      <c r="S4260" s="13" t="str">
        <f t="shared" si="374"/>
        <v>Mon</v>
      </c>
    </row>
    <row r="4261" spans="1:19" x14ac:dyDescent="0.25">
      <c r="A4261" s="56">
        <v>45922.540706018517</v>
      </c>
      <c r="B4261" s="57">
        <v>445122855</v>
      </c>
      <c r="C4261" s="58" t="s">
        <v>36</v>
      </c>
      <c r="D4261" s="58" t="s">
        <v>37</v>
      </c>
      <c r="E4261" s="58" t="s">
        <v>45</v>
      </c>
      <c r="F4261" s="58" t="s">
        <v>119</v>
      </c>
      <c r="G4261" s="59">
        <v>3723.3</v>
      </c>
      <c r="H4261" s="57">
        <v>444331145</v>
      </c>
      <c r="I4261" s="59">
        <v>0</v>
      </c>
      <c r="J4261" s="59">
        <v>0</v>
      </c>
      <c r="K4261" s="59">
        <v>0</v>
      </c>
      <c r="L4261" s="59">
        <v>0</v>
      </c>
      <c r="M4261" s="59">
        <v>9983.84</v>
      </c>
      <c r="N4261" s="58" t="s">
        <v>106</v>
      </c>
      <c r="O4261" s="14">
        <f t="shared" si="370"/>
        <v>45922.540706018517</v>
      </c>
      <c r="P4261" s="19">
        <f t="shared" si="371"/>
        <v>45922.749039351853</v>
      </c>
      <c r="Q4261" s="20" t="str">
        <f t="shared" si="372"/>
        <v>22/09/2025</v>
      </c>
      <c r="R4261" s="13" t="str">
        <f t="shared" si="373"/>
        <v>17</v>
      </c>
      <c r="S4261" s="13" t="str">
        <f t="shared" si="374"/>
        <v>Mon</v>
      </c>
    </row>
    <row r="4262" spans="1:19" x14ac:dyDescent="0.25">
      <c r="A4262" s="60">
        <v>45922.540717592594</v>
      </c>
      <c r="B4262" s="61">
        <v>445122856</v>
      </c>
      <c r="C4262" s="62" t="s">
        <v>36</v>
      </c>
      <c r="D4262" s="62" t="s">
        <v>37</v>
      </c>
      <c r="E4262" s="62" t="s">
        <v>45</v>
      </c>
      <c r="F4262" s="62" t="s">
        <v>119</v>
      </c>
      <c r="G4262" s="63">
        <v>3723.34</v>
      </c>
      <c r="H4262" s="61">
        <v>444331146</v>
      </c>
      <c r="I4262" s="63">
        <v>0</v>
      </c>
      <c r="J4262" s="63">
        <v>0</v>
      </c>
      <c r="K4262" s="63">
        <v>0</v>
      </c>
      <c r="L4262" s="63">
        <v>0</v>
      </c>
      <c r="M4262" s="63">
        <v>9983.84</v>
      </c>
      <c r="N4262" s="62" t="s">
        <v>92</v>
      </c>
      <c r="O4262" s="14">
        <f t="shared" si="370"/>
        <v>45922.540717592594</v>
      </c>
      <c r="P4262" s="19">
        <f t="shared" si="371"/>
        <v>45922.74905092593</v>
      </c>
      <c r="Q4262" s="20" t="str">
        <f t="shared" si="372"/>
        <v>22/09/2025</v>
      </c>
      <c r="R4262" s="13" t="str">
        <f t="shared" si="373"/>
        <v>17</v>
      </c>
      <c r="S4262" s="13" t="str">
        <f t="shared" si="374"/>
        <v>Mon</v>
      </c>
    </row>
    <row r="4263" spans="1:19" x14ac:dyDescent="0.25">
      <c r="A4263" s="56">
        <v>45922.541631944441</v>
      </c>
      <c r="B4263" s="57">
        <v>445123135</v>
      </c>
      <c r="C4263" s="58" t="s">
        <v>36</v>
      </c>
      <c r="D4263" s="58" t="s">
        <v>37</v>
      </c>
      <c r="E4263" s="58" t="s">
        <v>45</v>
      </c>
      <c r="F4263" s="58" t="s">
        <v>119</v>
      </c>
      <c r="G4263" s="59">
        <v>3723.53</v>
      </c>
      <c r="H4263" s="57">
        <v>444331425</v>
      </c>
      <c r="I4263" s="59">
        <v>0</v>
      </c>
      <c r="J4263" s="59">
        <v>0</v>
      </c>
      <c r="K4263" s="59">
        <v>0</v>
      </c>
      <c r="L4263" s="59">
        <v>0</v>
      </c>
      <c r="M4263" s="59">
        <v>9983.84</v>
      </c>
      <c r="N4263" s="58" t="s">
        <v>75</v>
      </c>
      <c r="O4263" s="14">
        <f t="shared" si="370"/>
        <v>45922.541631944441</v>
      </c>
      <c r="P4263" s="19">
        <f t="shared" si="371"/>
        <v>45922.749965277777</v>
      </c>
      <c r="Q4263" s="20" t="str">
        <f t="shared" si="372"/>
        <v>22/09/2025</v>
      </c>
      <c r="R4263" s="13" t="str">
        <f t="shared" si="373"/>
        <v>17</v>
      </c>
      <c r="S4263" s="13" t="str">
        <f t="shared" si="374"/>
        <v>Mon</v>
      </c>
    </row>
    <row r="4264" spans="1:19" x14ac:dyDescent="0.25">
      <c r="A4264" s="60">
        <v>45922.541631944441</v>
      </c>
      <c r="B4264" s="61">
        <v>445123137</v>
      </c>
      <c r="C4264" s="62" t="s">
        <v>36</v>
      </c>
      <c r="D4264" s="62" t="s">
        <v>37</v>
      </c>
      <c r="E4264" s="62" t="s">
        <v>45</v>
      </c>
      <c r="F4264" s="62" t="s">
        <v>119</v>
      </c>
      <c r="G4264" s="63">
        <v>3723.53</v>
      </c>
      <c r="H4264" s="61">
        <v>444331427</v>
      </c>
      <c r="I4264" s="63">
        <v>0</v>
      </c>
      <c r="J4264" s="63">
        <v>0</v>
      </c>
      <c r="K4264" s="63">
        <v>0</v>
      </c>
      <c r="L4264" s="63">
        <v>0</v>
      </c>
      <c r="M4264" s="63">
        <v>9983.84</v>
      </c>
      <c r="N4264" s="62" t="s">
        <v>76</v>
      </c>
      <c r="O4264" s="14">
        <f t="shared" si="370"/>
        <v>45922.541631944441</v>
      </c>
      <c r="P4264" s="19">
        <f t="shared" si="371"/>
        <v>45922.749965277777</v>
      </c>
      <c r="Q4264" s="20" t="str">
        <f t="shared" si="372"/>
        <v>22/09/2025</v>
      </c>
      <c r="R4264" s="13" t="str">
        <f t="shared" si="373"/>
        <v>17</v>
      </c>
      <c r="S4264" s="13" t="str">
        <f t="shared" si="374"/>
        <v>Mon</v>
      </c>
    </row>
    <row r="4265" spans="1:19" x14ac:dyDescent="0.25">
      <c r="A4265" s="56">
        <v>45922.542604166665</v>
      </c>
      <c r="B4265" s="57">
        <v>445123499</v>
      </c>
      <c r="C4265" s="58" t="s">
        <v>36</v>
      </c>
      <c r="D4265" s="58" t="s">
        <v>38</v>
      </c>
      <c r="E4265" s="58" t="s">
        <v>46</v>
      </c>
      <c r="F4265" s="58" t="s">
        <v>119</v>
      </c>
      <c r="G4265" s="59">
        <v>3722.64</v>
      </c>
      <c r="H4265" s="57">
        <v>444331788</v>
      </c>
      <c r="I4265" s="59">
        <v>0</v>
      </c>
      <c r="J4265" s="59">
        <v>0</v>
      </c>
      <c r="K4265" s="59">
        <v>0</v>
      </c>
      <c r="L4265" s="59">
        <v>0.79</v>
      </c>
      <c r="M4265" s="59">
        <v>9984.6299999999992</v>
      </c>
      <c r="N4265" s="58" t="s">
        <v>2697</v>
      </c>
      <c r="O4265" s="14">
        <f t="shared" si="370"/>
        <v>45922.542604166665</v>
      </c>
      <c r="P4265" s="19">
        <f t="shared" si="371"/>
        <v>45922.750937500001</v>
      </c>
      <c r="Q4265" s="20" t="str">
        <f t="shared" si="372"/>
        <v>22/09/2025</v>
      </c>
      <c r="R4265" s="13" t="str">
        <f t="shared" si="373"/>
        <v>18</v>
      </c>
      <c r="S4265" s="13" t="str">
        <f t="shared" si="374"/>
        <v>Mon</v>
      </c>
    </row>
    <row r="4266" spans="1:19" x14ac:dyDescent="0.25">
      <c r="A4266" s="60">
        <v>45922.542673611111</v>
      </c>
      <c r="B4266" s="61">
        <v>445123553</v>
      </c>
      <c r="C4266" s="62" t="s">
        <v>36</v>
      </c>
      <c r="D4266" s="62" t="s">
        <v>37</v>
      </c>
      <c r="E4266" s="62" t="s">
        <v>45</v>
      </c>
      <c r="F4266" s="62" t="s">
        <v>119</v>
      </c>
      <c r="G4266" s="63">
        <v>3722.92</v>
      </c>
      <c r="H4266" s="61">
        <v>444331843</v>
      </c>
      <c r="I4266" s="63">
        <v>0</v>
      </c>
      <c r="J4266" s="63">
        <v>0</v>
      </c>
      <c r="K4266" s="63">
        <v>0</v>
      </c>
      <c r="L4266" s="63">
        <v>0</v>
      </c>
      <c r="M4266" s="63">
        <v>9984.6299999999992</v>
      </c>
      <c r="N4266" s="62" t="s">
        <v>2546</v>
      </c>
      <c r="O4266" s="14">
        <f t="shared" si="370"/>
        <v>45922.542673611111</v>
      </c>
      <c r="P4266" s="19">
        <f t="shared" si="371"/>
        <v>45922.751006944447</v>
      </c>
      <c r="Q4266" s="20" t="str">
        <f t="shared" si="372"/>
        <v>22/09/2025</v>
      </c>
      <c r="R4266" s="13" t="str">
        <f t="shared" si="373"/>
        <v>18</v>
      </c>
      <c r="S4266" s="13" t="str">
        <f t="shared" si="374"/>
        <v>Mon</v>
      </c>
    </row>
    <row r="4267" spans="1:19" x14ac:dyDescent="0.25">
      <c r="A4267" s="56">
        <v>45922.542731481481</v>
      </c>
      <c r="B4267" s="57">
        <v>445123581</v>
      </c>
      <c r="C4267" s="58" t="s">
        <v>36</v>
      </c>
      <c r="D4267" s="58" t="s">
        <v>38</v>
      </c>
      <c r="E4267" s="58" t="s">
        <v>46</v>
      </c>
      <c r="F4267" s="58" t="s">
        <v>119</v>
      </c>
      <c r="G4267" s="59">
        <v>3722.45</v>
      </c>
      <c r="H4267" s="57">
        <v>444331870</v>
      </c>
      <c r="I4267" s="59">
        <v>0</v>
      </c>
      <c r="J4267" s="59">
        <v>0</v>
      </c>
      <c r="K4267" s="59">
        <v>0</v>
      </c>
      <c r="L4267" s="59">
        <v>-1.53</v>
      </c>
      <c r="M4267" s="59">
        <v>9983.1</v>
      </c>
      <c r="N4267" s="58" t="s">
        <v>2677</v>
      </c>
      <c r="O4267" s="14">
        <f t="shared" si="370"/>
        <v>45922.542731481481</v>
      </c>
      <c r="P4267" s="19">
        <f t="shared" si="371"/>
        <v>45922.751064814816</v>
      </c>
      <c r="Q4267" s="20" t="str">
        <f t="shared" si="372"/>
        <v>22/09/2025</v>
      </c>
      <c r="R4267" s="13" t="str">
        <f t="shared" si="373"/>
        <v>18</v>
      </c>
      <c r="S4267" s="13" t="str">
        <f t="shared" si="374"/>
        <v>Mon</v>
      </c>
    </row>
    <row r="4268" spans="1:19" x14ac:dyDescent="0.25">
      <c r="A4268" s="60">
        <v>45922.546469907407</v>
      </c>
      <c r="B4268" s="61">
        <v>445125260</v>
      </c>
      <c r="C4268" s="62" t="s">
        <v>36</v>
      </c>
      <c r="D4268" s="62" t="s">
        <v>38</v>
      </c>
      <c r="E4268" s="62" t="s">
        <v>46</v>
      </c>
      <c r="F4268" s="62" t="s">
        <v>119</v>
      </c>
      <c r="G4268" s="63">
        <v>3721.73</v>
      </c>
      <c r="H4268" s="61">
        <v>444333538</v>
      </c>
      <c r="I4268" s="63">
        <v>0</v>
      </c>
      <c r="J4268" s="63">
        <v>0</v>
      </c>
      <c r="K4268" s="63">
        <v>0</v>
      </c>
      <c r="L4268" s="63">
        <v>-2.2599999999999998</v>
      </c>
      <c r="M4268" s="63">
        <v>9980.84</v>
      </c>
      <c r="N4268" s="62" t="s">
        <v>2698</v>
      </c>
      <c r="O4268" s="14">
        <f t="shared" ref="O4268:O4331" si="375">A4268</f>
        <v>45922.546469907407</v>
      </c>
      <c r="P4268" s="19">
        <f t="shared" ref="P4268:P4331" si="376">O4268+(5/24)</f>
        <v>45922.754803240743</v>
      </c>
      <c r="Q4268" s="20" t="str">
        <f t="shared" ref="Q4268:Q4331" si="377">TEXT(P4268,"dd/mm/yyyy")</f>
        <v>22/09/2025</v>
      </c>
      <c r="R4268" s="13" t="str">
        <f t="shared" ref="R4268:R4331" si="378">TEXT(P4268,"hh")</f>
        <v>18</v>
      </c>
      <c r="S4268" s="13" t="str">
        <f t="shared" ref="S4268:S4331" si="379">TEXT(P4268,"ddd")</f>
        <v>Mon</v>
      </c>
    </row>
    <row r="4269" spans="1:19" x14ac:dyDescent="0.25">
      <c r="A4269" s="56">
        <v>45922.546469907407</v>
      </c>
      <c r="B4269" s="57">
        <v>445125261</v>
      </c>
      <c r="C4269" s="58" t="s">
        <v>36</v>
      </c>
      <c r="D4269" s="58" t="s">
        <v>38</v>
      </c>
      <c r="E4269" s="58" t="s">
        <v>46</v>
      </c>
      <c r="F4269" s="58" t="s">
        <v>119</v>
      </c>
      <c r="G4269" s="59">
        <v>3721.73</v>
      </c>
      <c r="H4269" s="57">
        <v>444333539</v>
      </c>
      <c r="I4269" s="59">
        <v>0</v>
      </c>
      <c r="J4269" s="59">
        <v>0</v>
      </c>
      <c r="K4269" s="59">
        <v>0</v>
      </c>
      <c r="L4269" s="59">
        <v>-2.2599999999999998</v>
      </c>
      <c r="M4269" s="59">
        <v>9978.58</v>
      </c>
      <c r="N4269" s="58" t="s">
        <v>2698</v>
      </c>
      <c r="O4269" s="14">
        <f t="shared" si="375"/>
        <v>45922.546469907407</v>
      </c>
      <c r="P4269" s="19">
        <f t="shared" si="376"/>
        <v>45922.754803240743</v>
      </c>
      <c r="Q4269" s="20" t="str">
        <f t="shared" si="377"/>
        <v>22/09/2025</v>
      </c>
      <c r="R4269" s="13" t="str">
        <f t="shared" si="378"/>
        <v>18</v>
      </c>
      <c r="S4269" s="13" t="str">
        <f t="shared" si="379"/>
        <v>Mon</v>
      </c>
    </row>
    <row r="4270" spans="1:19" x14ac:dyDescent="0.25">
      <c r="A4270" s="60">
        <v>45922.546527777777</v>
      </c>
      <c r="B4270" s="61">
        <v>445125316</v>
      </c>
      <c r="C4270" s="62" t="s">
        <v>36</v>
      </c>
      <c r="D4270" s="62" t="s">
        <v>38</v>
      </c>
      <c r="E4270" s="62" t="s">
        <v>46</v>
      </c>
      <c r="F4270" s="62" t="s">
        <v>119</v>
      </c>
      <c r="G4270" s="63">
        <v>3721.17</v>
      </c>
      <c r="H4270" s="61">
        <v>444333590</v>
      </c>
      <c r="I4270" s="63">
        <v>0</v>
      </c>
      <c r="J4270" s="63">
        <v>0</v>
      </c>
      <c r="K4270" s="63">
        <v>0</v>
      </c>
      <c r="L4270" s="63">
        <v>-2.78</v>
      </c>
      <c r="M4270" s="63">
        <v>9975.7999999999993</v>
      </c>
      <c r="N4270" s="62" t="s">
        <v>2699</v>
      </c>
      <c r="O4270" s="14">
        <f t="shared" si="375"/>
        <v>45922.546527777777</v>
      </c>
      <c r="P4270" s="19">
        <f t="shared" si="376"/>
        <v>45922.754861111112</v>
      </c>
      <c r="Q4270" s="20" t="str">
        <f t="shared" si="377"/>
        <v>22/09/2025</v>
      </c>
      <c r="R4270" s="13" t="str">
        <f t="shared" si="378"/>
        <v>18</v>
      </c>
      <c r="S4270" s="13" t="str">
        <f t="shared" si="379"/>
        <v>Mon</v>
      </c>
    </row>
    <row r="4271" spans="1:19" x14ac:dyDescent="0.25">
      <c r="A4271" s="56">
        <v>45922.546527777777</v>
      </c>
      <c r="B4271" s="57">
        <v>445125317</v>
      </c>
      <c r="C4271" s="58" t="s">
        <v>36</v>
      </c>
      <c r="D4271" s="58" t="s">
        <v>38</v>
      </c>
      <c r="E4271" s="58" t="s">
        <v>46</v>
      </c>
      <c r="F4271" s="58" t="s">
        <v>119</v>
      </c>
      <c r="G4271" s="59">
        <v>3721.17</v>
      </c>
      <c r="H4271" s="57">
        <v>444333591</v>
      </c>
      <c r="I4271" s="59">
        <v>0</v>
      </c>
      <c r="J4271" s="59">
        <v>0</v>
      </c>
      <c r="K4271" s="59">
        <v>0</v>
      </c>
      <c r="L4271" s="59">
        <v>-3.16</v>
      </c>
      <c r="M4271" s="59">
        <v>9972.64</v>
      </c>
      <c r="N4271" s="58" t="s">
        <v>2700</v>
      </c>
      <c r="O4271" s="14">
        <f t="shared" si="375"/>
        <v>45922.546527777777</v>
      </c>
      <c r="P4271" s="19">
        <f t="shared" si="376"/>
        <v>45922.754861111112</v>
      </c>
      <c r="Q4271" s="20" t="str">
        <f t="shared" si="377"/>
        <v>22/09/2025</v>
      </c>
      <c r="R4271" s="13" t="str">
        <f t="shared" si="378"/>
        <v>18</v>
      </c>
      <c r="S4271" s="13" t="str">
        <f t="shared" si="379"/>
        <v>Mon</v>
      </c>
    </row>
    <row r="4272" spans="1:19" x14ac:dyDescent="0.25">
      <c r="A4272" s="60">
        <v>45922.546585648146</v>
      </c>
      <c r="B4272" s="61">
        <v>445125348</v>
      </c>
      <c r="C4272" s="62" t="s">
        <v>36</v>
      </c>
      <c r="D4272" s="62" t="s">
        <v>38</v>
      </c>
      <c r="E4272" s="62" t="s">
        <v>46</v>
      </c>
      <c r="F4272" s="62" t="s">
        <v>119</v>
      </c>
      <c r="G4272" s="63">
        <v>3721.12</v>
      </c>
      <c r="H4272" s="61">
        <v>444333619</v>
      </c>
      <c r="I4272" s="63">
        <v>0</v>
      </c>
      <c r="J4272" s="63">
        <v>0</v>
      </c>
      <c r="K4272" s="63">
        <v>0</v>
      </c>
      <c r="L4272" s="63">
        <v>-3.04</v>
      </c>
      <c r="M4272" s="63">
        <v>9969.6</v>
      </c>
      <c r="N4272" s="62" t="s">
        <v>2701</v>
      </c>
      <c r="O4272" s="14">
        <f t="shared" si="375"/>
        <v>45922.546585648146</v>
      </c>
      <c r="P4272" s="19">
        <f t="shared" si="376"/>
        <v>45922.754918981482</v>
      </c>
      <c r="Q4272" s="20" t="str">
        <f t="shared" si="377"/>
        <v>22/09/2025</v>
      </c>
      <c r="R4272" s="13" t="str">
        <f t="shared" si="378"/>
        <v>18</v>
      </c>
      <c r="S4272" s="13" t="str">
        <f t="shared" si="379"/>
        <v>Mon</v>
      </c>
    </row>
    <row r="4273" spans="1:19" x14ac:dyDescent="0.25">
      <c r="A4273" s="56">
        <v>45922.546585648146</v>
      </c>
      <c r="B4273" s="57">
        <v>445125349</v>
      </c>
      <c r="C4273" s="58" t="s">
        <v>36</v>
      </c>
      <c r="D4273" s="58" t="s">
        <v>38</v>
      </c>
      <c r="E4273" s="58" t="s">
        <v>46</v>
      </c>
      <c r="F4273" s="58" t="s">
        <v>119</v>
      </c>
      <c r="G4273" s="59">
        <v>3721.12</v>
      </c>
      <c r="H4273" s="57">
        <v>444333620</v>
      </c>
      <c r="I4273" s="59">
        <v>0</v>
      </c>
      <c r="J4273" s="59">
        <v>0</v>
      </c>
      <c r="K4273" s="59">
        <v>0</v>
      </c>
      <c r="L4273" s="59">
        <v>-3.04</v>
      </c>
      <c r="M4273" s="59">
        <v>9966.56</v>
      </c>
      <c r="N4273" s="58" t="s">
        <v>2701</v>
      </c>
      <c r="O4273" s="14">
        <f t="shared" si="375"/>
        <v>45922.546585648146</v>
      </c>
      <c r="P4273" s="19">
        <f t="shared" si="376"/>
        <v>45922.754918981482</v>
      </c>
      <c r="Q4273" s="20" t="str">
        <f t="shared" si="377"/>
        <v>22/09/2025</v>
      </c>
      <c r="R4273" s="13" t="str">
        <f t="shared" si="378"/>
        <v>18</v>
      </c>
      <c r="S4273" s="13" t="str">
        <f t="shared" si="379"/>
        <v>Mon</v>
      </c>
    </row>
    <row r="4274" spans="1:19" x14ac:dyDescent="0.25">
      <c r="A4274" s="60">
        <v>45922.546585648146</v>
      </c>
      <c r="B4274" s="61">
        <v>445125350</v>
      </c>
      <c r="C4274" s="62" t="s">
        <v>36</v>
      </c>
      <c r="D4274" s="62" t="s">
        <v>38</v>
      </c>
      <c r="E4274" s="62" t="s">
        <v>46</v>
      </c>
      <c r="F4274" s="62" t="s">
        <v>119</v>
      </c>
      <c r="G4274" s="63">
        <v>3721.12</v>
      </c>
      <c r="H4274" s="61">
        <v>444333621</v>
      </c>
      <c r="I4274" s="63">
        <v>0</v>
      </c>
      <c r="J4274" s="63">
        <v>0</v>
      </c>
      <c r="K4274" s="63">
        <v>0</v>
      </c>
      <c r="L4274" s="63">
        <v>-2.98</v>
      </c>
      <c r="M4274" s="63">
        <v>9963.58</v>
      </c>
      <c r="N4274" s="62" t="s">
        <v>2701</v>
      </c>
      <c r="O4274" s="14">
        <f t="shared" si="375"/>
        <v>45922.546585648146</v>
      </c>
      <c r="P4274" s="19">
        <f t="shared" si="376"/>
        <v>45922.754918981482</v>
      </c>
      <c r="Q4274" s="20" t="str">
        <f t="shared" si="377"/>
        <v>22/09/2025</v>
      </c>
      <c r="R4274" s="13" t="str">
        <f t="shared" si="378"/>
        <v>18</v>
      </c>
      <c r="S4274" s="13" t="str">
        <f t="shared" si="379"/>
        <v>Mon</v>
      </c>
    </row>
    <row r="4275" spans="1:19" x14ac:dyDescent="0.25">
      <c r="A4275" s="56">
        <v>45922.546585648146</v>
      </c>
      <c r="B4275" s="57">
        <v>445125351</v>
      </c>
      <c r="C4275" s="58" t="s">
        <v>36</v>
      </c>
      <c r="D4275" s="58" t="s">
        <v>38</v>
      </c>
      <c r="E4275" s="58" t="s">
        <v>46</v>
      </c>
      <c r="F4275" s="58" t="s">
        <v>119</v>
      </c>
      <c r="G4275" s="59">
        <v>3721.12</v>
      </c>
      <c r="H4275" s="57">
        <v>444333622</v>
      </c>
      <c r="I4275" s="59">
        <v>0</v>
      </c>
      <c r="J4275" s="59">
        <v>0</v>
      </c>
      <c r="K4275" s="59">
        <v>0</v>
      </c>
      <c r="L4275" s="59">
        <v>-2.83</v>
      </c>
      <c r="M4275" s="59">
        <v>9960.75</v>
      </c>
      <c r="N4275" s="58" t="s">
        <v>2701</v>
      </c>
      <c r="O4275" s="14">
        <f t="shared" si="375"/>
        <v>45922.546585648146</v>
      </c>
      <c r="P4275" s="19">
        <f t="shared" si="376"/>
        <v>45922.754918981482</v>
      </c>
      <c r="Q4275" s="20" t="str">
        <f t="shared" si="377"/>
        <v>22/09/2025</v>
      </c>
      <c r="R4275" s="13" t="str">
        <f t="shared" si="378"/>
        <v>18</v>
      </c>
      <c r="S4275" s="13" t="str">
        <f t="shared" si="379"/>
        <v>Mon</v>
      </c>
    </row>
    <row r="4276" spans="1:19" x14ac:dyDescent="0.25">
      <c r="A4276" s="60">
        <v>45922.546585648146</v>
      </c>
      <c r="B4276" s="61">
        <v>445125352</v>
      </c>
      <c r="C4276" s="62" t="s">
        <v>36</v>
      </c>
      <c r="D4276" s="62" t="s">
        <v>38</v>
      </c>
      <c r="E4276" s="62" t="s">
        <v>46</v>
      </c>
      <c r="F4276" s="62" t="s">
        <v>119</v>
      </c>
      <c r="G4276" s="63">
        <v>3721.12</v>
      </c>
      <c r="H4276" s="61">
        <v>444333623</v>
      </c>
      <c r="I4276" s="63">
        <v>0</v>
      </c>
      <c r="J4276" s="63">
        <v>0</v>
      </c>
      <c r="K4276" s="63">
        <v>0</v>
      </c>
      <c r="L4276" s="63">
        <v>-2.83</v>
      </c>
      <c r="M4276" s="63">
        <v>9957.92</v>
      </c>
      <c r="N4276" s="62" t="s">
        <v>2701</v>
      </c>
      <c r="O4276" s="14">
        <f t="shared" si="375"/>
        <v>45922.546585648146</v>
      </c>
      <c r="P4276" s="19">
        <f t="shared" si="376"/>
        <v>45922.754918981482</v>
      </c>
      <c r="Q4276" s="20" t="str">
        <f t="shared" si="377"/>
        <v>22/09/2025</v>
      </c>
      <c r="R4276" s="13" t="str">
        <f t="shared" si="378"/>
        <v>18</v>
      </c>
      <c r="S4276" s="13" t="str">
        <f t="shared" si="379"/>
        <v>Mon</v>
      </c>
    </row>
    <row r="4277" spans="1:19" x14ac:dyDescent="0.25">
      <c r="A4277" s="56">
        <v>45922.546585648146</v>
      </c>
      <c r="B4277" s="57">
        <v>445125354</v>
      </c>
      <c r="C4277" s="58" t="s">
        <v>36</v>
      </c>
      <c r="D4277" s="58" t="s">
        <v>38</v>
      </c>
      <c r="E4277" s="58" t="s">
        <v>46</v>
      </c>
      <c r="F4277" s="58" t="s">
        <v>119</v>
      </c>
      <c r="G4277" s="59">
        <v>3721.12</v>
      </c>
      <c r="H4277" s="57">
        <v>444333624</v>
      </c>
      <c r="I4277" s="59">
        <v>0</v>
      </c>
      <c r="J4277" s="59">
        <v>0</v>
      </c>
      <c r="K4277" s="59">
        <v>0</v>
      </c>
      <c r="L4277" s="59">
        <v>-2.83</v>
      </c>
      <c r="M4277" s="59">
        <v>9955.09</v>
      </c>
      <c r="N4277" s="58" t="s">
        <v>2701</v>
      </c>
      <c r="O4277" s="14">
        <f t="shared" si="375"/>
        <v>45922.546585648146</v>
      </c>
      <c r="P4277" s="19">
        <f t="shared" si="376"/>
        <v>45922.754918981482</v>
      </c>
      <c r="Q4277" s="20" t="str">
        <f t="shared" si="377"/>
        <v>22/09/2025</v>
      </c>
      <c r="R4277" s="13" t="str">
        <f t="shared" si="378"/>
        <v>18</v>
      </c>
      <c r="S4277" s="13" t="str">
        <f t="shared" si="379"/>
        <v>Mon</v>
      </c>
    </row>
    <row r="4278" spans="1:19" x14ac:dyDescent="0.25">
      <c r="A4278" s="60">
        <v>45922.546585648146</v>
      </c>
      <c r="B4278" s="61">
        <v>445125355</v>
      </c>
      <c r="C4278" s="62" t="s">
        <v>36</v>
      </c>
      <c r="D4278" s="62" t="s">
        <v>38</v>
      </c>
      <c r="E4278" s="62" t="s">
        <v>46</v>
      </c>
      <c r="F4278" s="62" t="s">
        <v>119</v>
      </c>
      <c r="G4278" s="63">
        <v>3721.12</v>
      </c>
      <c r="H4278" s="61">
        <v>444333625</v>
      </c>
      <c r="I4278" s="63">
        <v>0</v>
      </c>
      <c r="J4278" s="63">
        <v>0</v>
      </c>
      <c r="K4278" s="63">
        <v>0</v>
      </c>
      <c r="L4278" s="63">
        <v>-2.79</v>
      </c>
      <c r="M4278" s="63">
        <v>9952.2999999999993</v>
      </c>
      <c r="N4278" s="62" t="s">
        <v>2701</v>
      </c>
      <c r="O4278" s="14">
        <f t="shared" si="375"/>
        <v>45922.546585648146</v>
      </c>
      <c r="P4278" s="19">
        <f t="shared" si="376"/>
        <v>45922.754918981482</v>
      </c>
      <c r="Q4278" s="20" t="str">
        <f t="shared" si="377"/>
        <v>22/09/2025</v>
      </c>
      <c r="R4278" s="13" t="str">
        <f t="shared" si="378"/>
        <v>18</v>
      </c>
      <c r="S4278" s="13" t="str">
        <f t="shared" si="379"/>
        <v>Mon</v>
      </c>
    </row>
    <row r="4279" spans="1:19" x14ac:dyDescent="0.25">
      <c r="A4279" s="56">
        <v>45922.546585648146</v>
      </c>
      <c r="B4279" s="57">
        <v>445125356</v>
      </c>
      <c r="C4279" s="58" t="s">
        <v>36</v>
      </c>
      <c r="D4279" s="58" t="s">
        <v>38</v>
      </c>
      <c r="E4279" s="58" t="s">
        <v>46</v>
      </c>
      <c r="F4279" s="58" t="s">
        <v>119</v>
      </c>
      <c r="G4279" s="59">
        <v>3721.12</v>
      </c>
      <c r="H4279" s="57">
        <v>444333626</v>
      </c>
      <c r="I4279" s="59">
        <v>0</v>
      </c>
      <c r="J4279" s="59">
        <v>0</v>
      </c>
      <c r="K4279" s="59">
        <v>0</v>
      </c>
      <c r="L4279" s="59">
        <v>-2.77</v>
      </c>
      <c r="M4279" s="59">
        <v>9949.5300000000007</v>
      </c>
      <c r="N4279" s="58" t="s">
        <v>2701</v>
      </c>
      <c r="O4279" s="14">
        <f t="shared" si="375"/>
        <v>45922.546585648146</v>
      </c>
      <c r="P4279" s="19">
        <f t="shared" si="376"/>
        <v>45922.754918981482</v>
      </c>
      <c r="Q4279" s="20" t="str">
        <f t="shared" si="377"/>
        <v>22/09/2025</v>
      </c>
      <c r="R4279" s="13" t="str">
        <f t="shared" si="378"/>
        <v>18</v>
      </c>
      <c r="S4279" s="13" t="str">
        <f t="shared" si="379"/>
        <v>Mon</v>
      </c>
    </row>
    <row r="4280" spans="1:19" x14ac:dyDescent="0.25">
      <c r="A4280" s="60">
        <v>45922.547303240739</v>
      </c>
      <c r="B4280" s="61">
        <v>445126005</v>
      </c>
      <c r="C4280" s="62" t="s">
        <v>36</v>
      </c>
      <c r="D4280" s="62" t="s">
        <v>38</v>
      </c>
      <c r="E4280" s="62" t="s">
        <v>45</v>
      </c>
      <c r="F4280" s="62" t="s">
        <v>119</v>
      </c>
      <c r="G4280" s="63">
        <v>3721.84</v>
      </c>
      <c r="H4280" s="61">
        <v>444334278</v>
      </c>
      <c r="I4280" s="63">
        <v>0</v>
      </c>
      <c r="J4280" s="63">
        <v>0</v>
      </c>
      <c r="K4280" s="63">
        <v>0</v>
      </c>
      <c r="L4280" s="63">
        <v>0</v>
      </c>
      <c r="M4280" s="63">
        <v>9949.5300000000007</v>
      </c>
      <c r="N4280" s="62" t="s">
        <v>115</v>
      </c>
      <c r="O4280" s="14">
        <f t="shared" si="375"/>
        <v>45922.547303240739</v>
      </c>
      <c r="P4280" s="19">
        <f t="shared" si="376"/>
        <v>45922.755636574075</v>
      </c>
      <c r="Q4280" s="20" t="str">
        <f t="shared" si="377"/>
        <v>22/09/2025</v>
      </c>
      <c r="R4280" s="13" t="str">
        <f t="shared" si="378"/>
        <v>18</v>
      </c>
      <c r="S4280" s="13" t="str">
        <f t="shared" si="379"/>
        <v>Mon</v>
      </c>
    </row>
    <row r="4281" spans="1:19" x14ac:dyDescent="0.25">
      <c r="A4281" s="56">
        <v>45922.549502314818</v>
      </c>
      <c r="B4281" s="57">
        <v>445128021</v>
      </c>
      <c r="C4281" s="58" t="s">
        <v>36</v>
      </c>
      <c r="D4281" s="58" t="s">
        <v>37</v>
      </c>
      <c r="E4281" s="58" t="s">
        <v>45</v>
      </c>
      <c r="F4281" s="58" t="s">
        <v>119</v>
      </c>
      <c r="G4281" s="59">
        <v>3723.78</v>
      </c>
      <c r="H4281" s="57">
        <v>444336305</v>
      </c>
      <c r="I4281" s="59">
        <v>0</v>
      </c>
      <c r="J4281" s="59">
        <v>0</v>
      </c>
      <c r="K4281" s="59">
        <v>0</v>
      </c>
      <c r="L4281" s="59">
        <v>0</v>
      </c>
      <c r="M4281" s="59">
        <v>9949.5300000000007</v>
      </c>
      <c r="N4281" s="58" t="s">
        <v>1384</v>
      </c>
      <c r="O4281" s="14">
        <f t="shared" si="375"/>
        <v>45922.549502314818</v>
      </c>
      <c r="P4281" s="19">
        <f t="shared" si="376"/>
        <v>45922.757835648154</v>
      </c>
      <c r="Q4281" s="20" t="str">
        <f t="shared" si="377"/>
        <v>22/09/2025</v>
      </c>
      <c r="R4281" s="13" t="str">
        <f t="shared" si="378"/>
        <v>18</v>
      </c>
      <c r="S4281" s="13" t="str">
        <f t="shared" si="379"/>
        <v>Mon</v>
      </c>
    </row>
    <row r="4282" spans="1:19" x14ac:dyDescent="0.25">
      <c r="A4282" s="60">
        <v>45922.55541666667</v>
      </c>
      <c r="B4282" s="61">
        <v>445131438</v>
      </c>
      <c r="C4282" s="62" t="s">
        <v>36</v>
      </c>
      <c r="D4282" s="62" t="s">
        <v>37</v>
      </c>
      <c r="E4282" s="62" t="s">
        <v>46</v>
      </c>
      <c r="F4282" s="62" t="s">
        <v>119</v>
      </c>
      <c r="G4282" s="63">
        <v>3724.88</v>
      </c>
      <c r="H4282" s="61">
        <v>444339698</v>
      </c>
      <c r="I4282" s="63">
        <v>0</v>
      </c>
      <c r="J4282" s="63">
        <v>0</v>
      </c>
      <c r="K4282" s="63">
        <v>0</v>
      </c>
      <c r="L4282" s="63">
        <v>-3.04</v>
      </c>
      <c r="M4282" s="63">
        <v>9946.49</v>
      </c>
      <c r="N4282" s="62" t="s">
        <v>2702</v>
      </c>
      <c r="O4282" s="14">
        <f t="shared" si="375"/>
        <v>45922.55541666667</v>
      </c>
      <c r="P4282" s="19">
        <f t="shared" si="376"/>
        <v>45922.763750000006</v>
      </c>
      <c r="Q4282" s="20" t="str">
        <f t="shared" si="377"/>
        <v>22/09/2025</v>
      </c>
      <c r="R4282" s="13" t="str">
        <f t="shared" si="378"/>
        <v>18</v>
      </c>
      <c r="S4282" s="13" t="str">
        <f t="shared" si="379"/>
        <v>Mon</v>
      </c>
    </row>
    <row r="4283" spans="1:19" x14ac:dyDescent="0.25">
      <c r="A4283" s="56">
        <v>45922.555636574078</v>
      </c>
      <c r="B4283" s="57">
        <v>445131609</v>
      </c>
      <c r="C4283" s="58" t="s">
        <v>36</v>
      </c>
      <c r="D4283" s="58" t="s">
        <v>37</v>
      </c>
      <c r="E4283" s="58" t="s">
        <v>45</v>
      </c>
      <c r="F4283" s="58" t="s">
        <v>119</v>
      </c>
      <c r="G4283" s="59">
        <v>3724.54</v>
      </c>
      <c r="H4283" s="57">
        <v>444339868</v>
      </c>
      <c r="I4283" s="59">
        <v>0</v>
      </c>
      <c r="J4283" s="59">
        <v>0</v>
      </c>
      <c r="K4283" s="59">
        <v>0</v>
      </c>
      <c r="L4283" s="59">
        <v>0</v>
      </c>
      <c r="M4283" s="59">
        <v>9946.49</v>
      </c>
      <c r="N4283" s="58" t="s">
        <v>115</v>
      </c>
      <c r="O4283" s="14">
        <f t="shared" si="375"/>
        <v>45922.555636574078</v>
      </c>
      <c r="P4283" s="19">
        <f t="shared" si="376"/>
        <v>45922.763969907413</v>
      </c>
      <c r="Q4283" s="20" t="str">
        <f t="shared" si="377"/>
        <v>22/09/2025</v>
      </c>
      <c r="R4283" s="13" t="str">
        <f t="shared" si="378"/>
        <v>18</v>
      </c>
      <c r="S4283" s="13" t="str">
        <f t="shared" si="379"/>
        <v>Mon</v>
      </c>
    </row>
    <row r="4284" spans="1:19" x14ac:dyDescent="0.25">
      <c r="A4284" s="60">
        <v>45922.557615740741</v>
      </c>
      <c r="B4284" s="61">
        <v>445132584</v>
      </c>
      <c r="C4284" s="62" t="s">
        <v>36</v>
      </c>
      <c r="D4284" s="62" t="s">
        <v>37</v>
      </c>
      <c r="E4284" s="62" t="s">
        <v>46</v>
      </c>
      <c r="F4284" s="62" t="s">
        <v>119</v>
      </c>
      <c r="G4284" s="63">
        <v>3726.05</v>
      </c>
      <c r="H4284" s="61">
        <v>444340820</v>
      </c>
      <c r="I4284" s="63">
        <v>0</v>
      </c>
      <c r="J4284" s="63">
        <v>0</v>
      </c>
      <c r="K4284" s="63">
        <v>0</v>
      </c>
      <c r="L4284" s="63">
        <v>-2.97</v>
      </c>
      <c r="M4284" s="63">
        <v>9943.52</v>
      </c>
      <c r="N4284" s="62" t="s">
        <v>2703</v>
      </c>
      <c r="O4284" s="14">
        <f t="shared" si="375"/>
        <v>45922.557615740741</v>
      </c>
      <c r="P4284" s="19">
        <f t="shared" si="376"/>
        <v>45922.765949074077</v>
      </c>
      <c r="Q4284" s="20" t="str">
        <f t="shared" si="377"/>
        <v>22/09/2025</v>
      </c>
      <c r="R4284" s="13" t="str">
        <f t="shared" si="378"/>
        <v>18</v>
      </c>
      <c r="S4284" s="13" t="str">
        <f t="shared" si="379"/>
        <v>Mon</v>
      </c>
    </row>
    <row r="4285" spans="1:19" x14ac:dyDescent="0.25">
      <c r="A4285" s="56">
        <v>45922.558125000003</v>
      </c>
      <c r="B4285" s="57">
        <v>445132961</v>
      </c>
      <c r="C4285" s="58" t="s">
        <v>36</v>
      </c>
      <c r="D4285" s="58" t="s">
        <v>38</v>
      </c>
      <c r="E4285" s="58" t="s">
        <v>46</v>
      </c>
      <c r="F4285" s="58" t="s">
        <v>119</v>
      </c>
      <c r="G4285" s="59">
        <v>3726.8</v>
      </c>
      <c r="H4285" s="57">
        <v>444341184</v>
      </c>
      <c r="I4285" s="59">
        <v>0</v>
      </c>
      <c r="J4285" s="59">
        <v>0</v>
      </c>
      <c r="K4285" s="59">
        <v>0</v>
      </c>
      <c r="L4285" s="59">
        <v>3.5</v>
      </c>
      <c r="M4285" s="59">
        <v>9947.02</v>
      </c>
      <c r="N4285" s="58" t="s">
        <v>2704</v>
      </c>
      <c r="O4285" s="14">
        <f t="shared" si="375"/>
        <v>45922.558125000003</v>
      </c>
      <c r="P4285" s="19">
        <f t="shared" si="376"/>
        <v>45922.766458333339</v>
      </c>
      <c r="Q4285" s="20" t="str">
        <f t="shared" si="377"/>
        <v>22/09/2025</v>
      </c>
      <c r="R4285" s="13" t="str">
        <f t="shared" si="378"/>
        <v>18</v>
      </c>
      <c r="S4285" s="13" t="str">
        <f t="shared" si="379"/>
        <v>Mon</v>
      </c>
    </row>
    <row r="4286" spans="1:19" x14ac:dyDescent="0.25">
      <c r="A4286" s="60">
        <v>45922.558125000003</v>
      </c>
      <c r="B4286" s="61">
        <v>445132962</v>
      </c>
      <c r="C4286" s="62" t="s">
        <v>36</v>
      </c>
      <c r="D4286" s="62" t="s">
        <v>38</v>
      </c>
      <c r="E4286" s="62" t="s">
        <v>46</v>
      </c>
      <c r="F4286" s="62" t="s">
        <v>119</v>
      </c>
      <c r="G4286" s="63">
        <v>3726.8</v>
      </c>
      <c r="H4286" s="61">
        <v>444341185</v>
      </c>
      <c r="I4286" s="63">
        <v>0</v>
      </c>
      <c r="J4286" s="63">
        <v>0</v>
      </c>
      <c r="K4286" s="63">
        <v>0</v>
      </c>
      <c r="L4286" s="63">
        <v>3.46</v>
      </c>
      <c r="M4286" s="63">
        <v>9950.48</v>
      </c>
      <c r="N4286" s="62" t="s">
        <v>2704</v>
      </c>
      <c r="O4286" s="14">
        <f t="shared" si="375"/>
        <v>45922.558125000003</v>
      </c>
      <c r="P4286" s="19">
        <f t="shared" si="376"/>
        <v>45922.766458333339</v>
      </c>
      <c r="Q4286" s="20" t="str">
        <f t="shared" si="377"/>
        <v>22/09/2025</v>
      </c>
      <c r="R4286" s="13" t="str">
        <f t="shared" si="378"/>
        <v>18</v>
      </c>
      <c r="S4286" s="13" t="str">
        <f t="shared" si="379"/>
        <v>Mon</v>
      </c>
    </row>
    <row r="4287" spans="1:19" x14ac:dyDescent="0.25">
      <c r="A4287" s="56">
        <v>45922.559224537035</v>
      </c>
      <c r="B4287" s="57">
        <v>445134491</v>
      </c>
      <c r="C4287" s="58" t="s">
        <v>36</v>
      </c>
      <c r="D4287" s="58" t="s">
        <v>37</v>
      </c>
      <c r="E4287" s="58" t="s">
        <v>45</v>
      </c>
      <c r="F4287" s="58" t="s">
        <v>119</v>
      </c>
      <c r="G4287" s="59">
        <v>3726.82</v>
      </c>
      <c r="H4287" s="57">
        <v>444342696</v>
      </c>
      <c r="I4287" s="59">
        <v>0</v>
      </c>
      <c r="J4287" s="59">
        <v>0</v>
      </c>
      <c r="K4287" s="59">
        <v>0</v>
      </c>
      <c r="L4287" s="59">
        <v>0</v>
      </c>
      <c r="M4287" s="59">
        <v>9950.48</v>
      </c>
      <c r="N4287" s="58" t="s">
        <v>118</v>
      </c>
      <c r="O4287" s="14">
        <f t="shared" si="375"/>
        <v>45922.559224537035</v>
      </c>
      <c r="P4287" s="19">
        <f t="shared" si="376"/>
        <v>45922.767557870371</v>
      </c>
      <c r="Q4287" s="20" t="str">
        <f t="shared" si="377"/>
        <v>22/09/2025</v>
      </c>
      <c r="R4287" s="13" t="str">
        <f t="shared" si="378"/>
        <v>18</v>
      </c>
      <c r="S4287" s="13" t="str">
        <f t="shared" si="379"/>
        <v>Mon</v>
      </c>
    </row>
    <row r="4288" spans="1:19" x14ac:dyDescent="0.25">
      <c r="A4288" s="60">
        <v>45922.559571759259</v>
      </c>
      <c r="B4288" s="61">
        <v>445134646</v>
      </c>
      <c r="C4288" s="62" t="s">
        <v>36</v>
      </c>
      <c r="D4288" s="62" t="s">
        <v>38</v>
      </c>
      <c r="E4288" s="62" t="s">
        <v>46</v>
      </c>
      <c r="F4288" s="62" t="s">
        <v>119</v>
      </c>
      <c r="G4288" s="63">
        <v>3726.3</v>
      </c>
      <c r="H4288" s="61">
        <v>444342851</v>
      </c>
      <c r="I4288" s="63">
        <v>0</v>
      </c>
      <c r="J4288" s="63">
        <v>0</v>
      </c>
      <c r="K4288" s="63">
        <v>0</v>
      </c>
      <c r="L4288" s="63">
        <v>1.76</v>
      </c>
      <c r="M4288" s="63">
        <v>9952.24</v>
      </c>
      <c r="N4288" s="62" t="s">
        <v>2705</v>
      </c>
      <c r="O4288" s="14">
        <f t="shared" si="375"/>
        <v>45922.559571759259</v>
      </c>
      <c r="P4288" s="19">
        <f t="shared" si="376"/>
        <v>45922.767905092594</v>
      </c>
      <c r="Q4288" s="20" t="str">
        <f t="shared" si="377"/>
        <v>22/09/2025</v>
      </c>
      <c r="R4288" s="13" t="str">
        <f t="shared" si="378"/>
        <v>18</v>
      </c>
      <c r="S4288" s="13" t="str">
        <f t="shared" si="379"/>
        <v>Mon</v>
      </c>
    </row>
    <row r="4289" spans="1:19" x14ac:dyDescent="0.25">
      <c r="A4289" s="56">
        <v>45922.559571759259</v>
      </c>
      <c r="B4289" s="57">
        <v>445134649</v>
      </c>
      <c r="C4289" s="58" t="s">
        <v>36</v>
      </c>
      <c r="D4289" s="58" t="s">
        <v>38</v>
      </c>
      <c r="E4289" s="58" t="s">
        <v>46</v>
      </c>
      <c r="F4289" s="58" t="s">
        <v>119</v>
      </c>
      <c r="G4289" s="59">
        <v>3726.28</v>
      </c>
      <c r="H4289" s="57">
        <v>444342854</v>
      </c>
      <c r="I4289" s="59">
        <v>0</v>
      </c>
      <c r="J4289" s="59">
        <v>0</v>
      </c>
      <c r="K4289" s="59">
        <v>0</v>
      </c>
      <c r="L4289" s="59">
        <v>2.5</v>
      </c>
      <c r="M4289" s="59">
        <v>9954.74</v>
      </c>
      <c r="N4289" s="58" t="s">
        <v>2706</v>
      </c>
      <c r="O4289" s="14">
        <f t="shared" si="375"/>
        <v>45922.559571759259</v>
      </c>
      <c r="P4289" s="19">
        <f t="shared" si="376"/>
        <v>45922.767905092594</v>
      </c>
      <c r="Q4289" s="20" t="str">
        <f t="shared" si="377"/>
        <v>22/09/2025</v>
      </c>
      <c r="R4289" s="13" t="str">
        <f t="shared" si="378"/>
        <v>18</v>
      </c>
      <c r="S4289" s="13" t="str">
        <f t="shared" si="379"/>
        <v>Mon</v>
      </c>
    </row>
    <row r="4290" spans="1:19" x14ac:dyDescent="0.25">
      <c r="A4290" s="60">
        <v>45922.559571759259</v>
      </c>
      <c r="B4290" s="61">
        <v>445134657</v>
      </c>
      <c r="C4290" s="62" t="s">
        <v>36</v>
      </c>
      <c r="D4290" s="62" t="s">
        <v>37</v>
      </c>
      <c r="E4290" s="62" t="s">
        <v>45</v>
      </c>
      <c r="F4290" s="62" t="s">
        <v>119</v>
      </c>
      <c r="G4290" s="63">
        <v>3726.54</v>
      </c>
      <c r="H4290" s="61">
        <v>444342862</v>
      </c>
      <c r="I4290" s="63">
        <v>0</v>
      </c>
      <c r="J4290" s="63">
        <v>0</v>
      </c>
      <c r="K4290" s="63">
        <v>0</v>
      </c>
      <c r="L4290" s="63">
        <v>0</v>
      </c>
      <c r="M4290" s="63">
        <v>9954.74</v>
      </c>
      <c r="N4290" s="62" t="s">
        <v>115</v>
      </c>
      <c r="O4290" s="14">
        <f t="shared" si="375"/>
        <v>45922.559571759259</v>
      </c>
      <c r="P4290" s="19">
        <f t="shared" si="376"/>
        <v>45922.767905092594</v>
      </c>
      <c r="Q4290" s="20" t="str">
        <f t="shared" si="377"/>
        <v>22/09/2025</v>
      </c>
      <c r="R4290" s="13" t="str">
        <f t="shared" si="378"/>
        <v>18</v>
      </c>
      <c r="S4290" s="13" t="str">
        <f t="shared" si="379"/>
        <v>Mon</v>
      </c>
    </row>
    <row r="4291" spans="1:19" x14ac:dyDescent="0.25">
      <c r="A4291" s="56">
        <v>45922.559583333335</v>
      </c>
      <c r="B4291" s="57">
        <v>445134658</v>
      </c>
      <c r="C4291" s="58" t="s">
        <v>36</v>
      </c>
      <c r="D4291" s="58" t="s">
        <v>37</v>
      </c>
      <c r="E4291" s="58" t="s">
        <v>45</v>
      </c>
      <c r="F4291" s="58" t="s">
        <v>119</v>
      </c>
      <c r="G4291" s="59">
        <v>3726.56</v>
      </c>
      <c r="H4291" s="57">
        <v>444342863</v>
      </c>
      <c r="I4291" s="59">
        <v>0</v>
      </c>
      <c r="J4291" s="59">
        <v>0</v>
      </c>
      <c r="K4291" s="59">
        <v>0</v>
      </c>
      <c r="L4291" s="59">
        <v>0</v>
      </c>
      <c r="M4291" s="59">
        <v>9954.74</v>
      </c>
      <c r="N4291" s="58" t="s">
        <v>1384</v>
      </c>
      <c r="O4291" s="14">
        <f t="shared" si="375"/>
        <v>45922.559583333335</v>
      </c>
      <c r="P4291" s="19">
        <f t="shared" si="376"/>
        <v>45922.767916666671</v>
      </c>
      <c r="Q4291" s="20" t="str">
        <f t="shared" si="377"/>
        <v>22/09/2025</v>
      </c>
      <c r="R4291" s="13" t="str">
        <f t="shared" si="378"/>
        <v>18</v>
      </c>
      <c r="S4291" s="13" t="str">
        <f t="shared" si="379"/>
        <v>Mon</v>
      </c>
    </row>
    <row r="4292" spans="1:19" x14ac:dyDescent="0.25">
      <c r="A4292" s="60">
        <v>45922.560150462959</v>
      </c>
      <c r="B4292" s="61">
        <v>445134925</v>
      </c>
      <c r="C4292" s="62" t="s">
        <v>36</v>
      </c>
      <c r="D4292" s="62" t="s">
        <v>37</v>
      </c>
      <c r="E4292" s="62" t="s">
        <v>45</v>
      </c>
      <c r="F4292" s="62" t="s">
        <v>119</v>
      </c>
      <c r="G4292" s="63">
        <v>3726.22</v>
      </c>
      <c r="H4292" s="61">
        <v>444343131</v>
      </c>
      <c r="I4292" s="63">
        <v>0</v>
      </c>
      <c r="J4292" s="63">
        <v>0</v>
      </c>
      <c r="K4292" s="63">
        <v>0</v>
      </c>
      <c r="L4292" s="63">
        <v>0</v>
      </c>
      <c r="M4292" s="63">
        <v>9954.74</v>
      </c>
      <c r="N4292" s="62" t="s">
        <v>52</v>
      </c>
      <c r="O4292" s="14">
        <f t="shared" si="375"/>
        <v>45922.560150462959</v>
      </c>
      <c r="P4292" s="19">
        <f t="shared" si="376"/>
        <v>45922.768483796295</v>
      </c>
      <c r="Q4292" s="20" t="str">
        <f t="shared" si="377"/>
        <v>22/09/2025</v>
      </c>
      <c r="R4292" s="13" t="str">
        <f t="shared" si="378"/>
        <v>18</v>
      </c>
      <c r="S4292" s="13" t="str">
        <f t="shared" si="379"/>
        <v>Mon</v>
      </c>
    </row>
    <row r="4293" spans="1:19" x14ac:dyDescent="0.25">
      <c r="A4293" s="56">
        <v>45922.560162037036</v>
      </c>
      <c r="B4293" s="57">
        <v>445134927</v>
      </c>
      <c r="C4293" s="58" t="s">
        <v>36</v>
      </c>
      <c r="D4293" s="58" t="s">
        <v>37</v>
      </c>
      <c r="E4293" s="58" t="s">
        <v>45</v>
      </c>
      <c r="F4293" s="58" t="s">
        <v>119</v>
      </c>
      <c r="G4293" s="59">
        <v>3726.29</v>
      </c>
      <c r="H4293" s="57">
        <v>444343133</v>
      </c>
      <c r="I4293" s="59">
        <v>0</v>
      </c>
      <c r="J4293" s="59">
        <v>0</v>
      </c>
      <c r="K4293" s="59">
        <v>0</v>
      </c>
      <c r="L4293" s="59">
        <v>0</v>
      </c>
      <c r="M4293" s="59">
        <v>9954.74</v>
      </c>
      <c r="N4293" s="58" t="s">
        <v>1944</v>
      </c>
      <c r="O4293" s="14">
        <f t="shared" si="375"/>
        <v>45922.560162037036</v>
      </c>
      <c r="P4293" s="19">
        <f t="shared" si="376"/>
        <v>45922.768495370372</v>
      </c>
      <c r="Q4293" s="20" t="str">
        <f t="shared" si="377"/>
        <v>22/09/2025</v>
      </c>
      <c r="R4293" s="13" t="str">
        <f t="shared" si="378"/>
        <v>18</v>
      </c>
      <c r="S4293" s="13" t="str">
        <f t="shared" si="379"/>
        <v>Mon</v>
      </c>
    </row>
    <row r="4294" spans="1:19" x14ac:dyDescent="0.25">
      <c r="A4294" s="60">
        <v>45922.560162037036</v>
      </c>
      <c r="B4294" s="61">
        <v>445134928</v>
      </c>
      <c r="C4294" s="62" t="s">
        <v>36</v>
      </c>
      <c r="D4294" s="62" t="s">
        <v>37</v>
      </c>
      <c r="E4294" s="62" t="s">
        <v>45</v>
      </c>
      <c r="F4294" s="62" t="s">
        <v>119</v>
      </c>
      <c r="G4294" s="63">
        <v>3726.29</v>
      </c>
      <c r="H4294" s="61">
        <v>444343134</v>
      </c>
      <c r="I4294" s="63">
        <v>0</v>
      </c>
      <c r="J4294" s="63">
        <v>0</v>
      </c>
      <c r="K4294" s="63">
        <v>0</v>
      </c>
      <c r="L4294" s="63">
        <v>0</v>
      </c>
      <c r="M4294" s="63">
        <v>9954.74</v>
      </c>
      <c r="N4294" s="62" t="s">
        <v>113</v>
      </c>
      <c r="O4294" s="14">
        <f t="shared" si="375"/>
        <v>45922.560162037036</v>
      </c>
      <c r="P4294" s="19">
        <f t="shared" si="376"/>
        <v>45922.768495370372</v>
      </c>
      <c r="Q4294" s="20" t="str">
        <f t="shared" si="377"/>
        <v>22/09/2025</v>
      </c>
      <c r="R4294" s="13" t="str">
        <f t="shared" si="378"/>
        <v>18</v>
      </c>
      <c r="S4294" s="13" t="str">
        <f t="shared" si="379"/>
        <v>Mon</v>
      </c>
    </row>
    <row r="4295" spans="1:19" x14ac:dyDescent="0.25">
      <c r="A4295" s="56">
        <v>45922.560162037036</v>
      </c>
      <c r="B4295" s="57">
        <v>445134929</v>
      </c>
      <c r="C4295" s="58" t="s">
        <v>36</v>
      </c>
      <c r="D4295" s="58" t="s">
        <v>37</v>
      </c>
      <c r="E4295" s="58" t="s">
        <v>45</v>
      </c>
      <c r="F4295" s="58" t="s">
        <v>119</v>
      </c>
      <c r="G4295" s="59">
        <v>3726.29</v>
      </c>
      <c r="H4295" s="57">
        <v>444343135</v>
      </c>
      <c r="I4295" s="59">
        <v>0</v>
      </c>
      <c r="J4295" s="59">
        <v>0</v>
      </c>
      <c r="K4295" s="59">
        <v>0</v>
      </c>
      <c r="L4295" s="59">
        <v>0</v>
      </c>
      <c r="M4295" s="59">
        <v>9954.74</v>
      </c>
      <c r="N4295" s="58" t="s">
        <v>2055</v>
      </c>
      <c r="O4295" s="14">
        <f t="shared" si="375"/>
        <v>45922.560162037036</v>
      </c>
      <c r="P4295" s="19">
        <f t="shared" si="376"/>
        <v>45922.768495370372</v>
      </c>
      <c r="Q4295" s="20" t="str">
        <f t="shared" si="377"/>
        <v>22/09/2025</v>
      </c>
      <c r="R4295" s="13" t="str">
        <f t="shared" si="378"/>
        <v>18</v>
      </c>
      <c r="S4295" s="13" t="str">
        <f t="shared" si="379"/>
        <v>Mon</v>
      </c>
    </row>
    <row r="4296" spans="1:19" x14ac:dyDescent="0.25">
      <c r="A4296" s="60">
        <v>45922.560162037036</v>
      </c>
      <c r="B4296" s="61">
        <v>445134931</v>
      </c>
      <c r="C4296" s="62" t="s">
        <v>36</v>
      </c>
      <c r="D4296" s="62" t="s">
        <v>37</v>
      </c>
      <c r="E4296" s="62" t="s">
        <v>45</v>
      </c>
      <c r="F4296" s="62" t="s">
        <v>119</v>
      </c>
      <c r="G4296" s="63">
        <v>3726.36</v>
      </c>
      <c r="H4296" s="61">
        <v>444343137</v>
      </c>
      <c r="I4296" s="63">
        <v>0</v>
      </c>
      <c r="J4296" s="63">
        <v>0</v>
      </c>
      <c r="K4296" s="63">
        <v>0</v>
      </c>
      <c r="L4296" s="63">
        <v>0</v>
      </c>
      <c r="M4296" s="63">
        <v>9954.74</v>
      </c>
      <c r="N4296" s="62" t="s">
        <v>1971</v>
      </c>
      <c r="O4296" s="14">
        <f t="shared" si="375"/>
        <v>45922.560162037036</v>
      </c>
      <c r="P4296" s="19">
        <f t="shared" si="376"/>
        <v>45922.768495370372</v>
      </c>
      <c r="Q4296" s="20" t="str">
        <f t="shared" si="377"/>
        <v>22/09/2025</v>
      </c>
      <c r="R4296" s="13" t="str">
        <f t="shared" si="378"/>
        <v>18</v>
      </c>
      <c r="S4296" s="13" t="str">
        <f t="shared" si="379"/>
        <v>Mon</v>
      </c>
    </row>
    <row r="4297" spans="1:19" x14ac:dyDescent="0.25">
      <c r="A4297" s="56">
        <v>45922.560162037036</v>
      </c>
      <c r="B4297" s="57">
        <v>445134932</v>
      </c>
      <c r="C4297" s="58" t="s">
        <v>36</v>
      </c>
      <c r="D4297" s="58" t="s">
        <v>37</v>
      </c>
      <c r="E4297" s="58" t="s">
        <v>45</v>
      </c>
      <c r="F4297" s="58" t="s">
        <v>119</v>
      </c>
      <c r="G4297" s="59">
        <v>3726.36</v>
      </c>
      <c r="H4297" s="57">
        <v>444343138</v>
      </c>
      <c r="I4297" s="59">
        <v>0</v>
      </c>
      <c r="J4297" s="59">
        <v>0</v>
      </c>
      <c r="K4297" s="59">
        <v>0</v>
      </c>
      <c r="L4297" s="59">
        <v>0</v>
      </c>
      <c r="M4297" s="59">
        <v>9954.74</v>
      </c>
      <c r="N4297" s="58" t="s">
        <v>108</v>
      </c>
      <c r="O4297" s="14">
        <f t="shared" si="375"/>
        <v>45922.560162037036</v>
      </c>
      <c r="P4297" s="19">
        <f t="shared" si="376"/>
        <v>45922.768495370372</v>
      </c>
      <c r="Q4297" s="20" t="str">
        <f t="shared" si="377"/>
        <v>22/09/2025</v>
      </c>
      <c r="R4297" s="13" t="str">
        <f t="shared" si="378"/>
        <v>18</v>
      </c>
      <c r="S4297" s="13" t="str">
        <f t="shared" si="379"/>
        <v>Mon</v>
      </c>
    </row>
    <row r="4298" spans="1:19" x14ac:dyDescent="0.25">
      <c r="A4298" s="60">
        <v>45922.560173611113</v>
      </c>
      <c r="B4298" s="61">
        <v>445134933</v>
      </c>
      <c r="C4298" s="62" t="s">
        <v>36</v>
      </c>
      <c r="D4298" s="62" t="s">
        <v>37</v>
      </c>
      <c r="E4298" s="62" t="s">
        <v>45</v>
      </c>
      <c r="F4298" s="62" t="s">
        <v>119</v>
      </c>
      <c r="G4298" s="63">
        <v>3726.36</v>
      </c>
      <c r="H4298" s="61">
        <v>444343139</v>
      </c>
      <c r="I4298" s="63">
        <v>0</v>
      </c>
      <c r="J4298" s="63">
        <v>0</v>
      </c>
      <c r="K4298" s="63">
        <v>0</v>
      </c>
      <c r="L4298" s="63">
        <v>0</v>
      </c>
      <c r="M4298" s="63">
        <v>9954.74</v>
      </c>
      <c r="N4298" s="62" t="s">
        <v>77</v>
      </c>
      <c r="O4298" s="14">
        <f t="shared" si="375"/>
        <v>45922.560173611113</v>
      </c>
      <c r="P4298" s="19">
        <f t="shared" si="376"/>
        <v>45922.768506944449</v>
      </c>
      <c r="Q4298" s="20" t="str">
        <f t="shared" si="377"/>
        <v>22/09/2025</v>
      </c>
      <c r="R4298" s="13" t="str">
        <f t="shared" si="378"/>
        <v>18</v>
      </c>
      <c r="S4298" s="13" t="str">
        <f t="shared" si="379"/>
        <v>Mon</v>
      </c>
    </row>
    <row r="4299" spans="1:19" x14ac:dyDescent="0.25">
      <c r="A4299" s="56">
        <v>45922.560173611113</v>
      </c>
      <c r="B4299" s="57">
        <v>445134934</v>
      </c>
      <c r="C4299" s="58" t="s">
        <v>36</v>
      </c>
      <c r="D4299" s="58" t="s">
        <v>37</v>
      </c>
      <c r="E4299" s="58" t="s">
        <v>45</v>
      </c>
      <c r="F4299" s="58" t="s">
        <v>119</v>
      </c>
      <c r="G4299" s="59">
        <v>3726.36</v>
      </c>
      <c r="H4299" s="57">
        <v>444343140</v>
      </c>
      <c r="I4299" s="59">
        <v>0</v>
      </c>
      <c r="J4299" s="59">
        <v>0</v>
      </c>
      <c r="K4299" s="59">
        <v>0</v>
      </c>
      <c r="L4299" s="59">
        <v>0</v>
      </c>
      <c r="M4299" s="59">
        <v>9954.74</v>
      </c>
      <c r="N4299" s="58" t="s">
        <v>47</v>
      </c>
      <c r="O4299" s="14">
        <f t="shared" si="375"/>
        <v>45922.560173611113</v>
      </c>
      <c r="P4299" s="19">
        <f t="shared" si="376"/>
        <v>45922.768506944449</v>
      </c>
      <c r="Q4299" s="20" t="str">
        <f t="shared" si="377"/>
        <v>22/09/2025</v>
      </c>
      <c r="R4299" s="13" t="str">
        <f t="shared" si="378"/>
        <v>18</v>
      </c>
      <c r="S4299" s="13" t="str">
        <f t="shared" si="379"/>
        <v>Mon</v>
      </c>
    </row>
    <row r="4300" spans="1:19" x14ac:dyDescent="0.25">
      <c r="A4300" s="60">
        <v>45922.560173611113</v>
      </c>
      <c r="B4300" s="61">
        <v>445134936</v>
      </c>
      <c r="C4300" s="62" t="s">
        <v>36</v>
      </c>
      <c r="D4300" s="62" t="s">
        <v>37</v>
      </c>
      <c r="E4300" s="62" t="s">
        <v>45</v>
      </c>
      <c r="F4300" s="62" t="s">
        <v>119</v>
      </c>
      <c r="G4300" s="63">
        <v>3726.36</v>
      </c>
      <c r="H4300" s="61">
        <v>444343142</v>
      </c>
      <c r="I4300" s="63">
        <v>0</v>
      </c>
      <c r="J4300" s="63">
        <v>0</v>
      </c>
      <c r="K4300" s="63">
        <v>0</v>
      </c>
      <c r="L4300" s="63">
        <v>0</v>
      </c>
      <c r="M4300" s="63">
        <v>9954.74</v>
      </c>
      <c r="N4300" s="62" t="s">
        <v>2056</v>
      </c>
      <c r="O4300" s="14">
        <f t="shared" si="375"/>
        <v>45922.560173611113</v>
      </c>
      <c r="P4300" s="19">
        <f t="shared" si="376"/>
        <v>45922.768506944449</v>
      </c>
      <c r="Q4300" s="20" t="str">
        <f t="shared" si="377"/>
        <v>22/09/2025</v>
      </c>
      <c r="R4300" s="13" t="str">
        <f t="shared" si="378"/>
        <v>18</v>
      </c>
      <c r="S4300" s="13" t="str">
        <f t="shared" si="379"/>
        <v>Mon</v>
      </c>
    </row>
    <row r="4301" spans="1:19" x14ac:dyDescent="0.25">
      <c r="A4301" s="56">
        <v>45922.560173611113</v>
      </c>
      <c r="B4301" s="57">
        <v>445134938</v>
      </c>
      <c r="C4301" s="58" t="s">
        <v>36</v>
      </c>
      <c r="D4301" s="58" t="s">
        <v>37</v>
      </c>
      <c r="E4301" s="58" t="s">
        <v>45</v>
      </c>
      <c r="F4301" s="58" t="s">
        <v>119</v>
      </c>
      <c r="G4301" s="59">
        <v>3726.36</v>
      </c>
      <c r="H4301" s="57">
        <v>444343144</v>
      </c>
      <c r="I4301" s="59">
        <v>0</v>
      </c>
      <c r="J4301" s="59">
        <v>0</v>
      </c>
      <c r="K4301" s="59">
        <v>0</v>
      </c>
      <c r="L4301" s="59">
        <v>0</v>
      </c>
      <c r="M4301" s="59">
        <v>9954.74</v>
      </c>
      <c r="N4301" s="58" t="s">
        <v>107</v>
      </c>
      <c r="O4301" s="14">
        <f t="shared" si="375"/>
        <v>45922.560173611113</v>
      </c>
      <c r="P4301" s="19">
        <f t="shared" si="376"/>
        <v>45922.768506944449</v>
      </c>
      <c r="Q4301" s="20" t="str">
        <f t="shared" si="377"/>
        <v>22/09/2025</v>
      </c>
      <c r="R4301" s="13" t="str">
        <f t="shared" si="378"/>
        <v>18</v>
      </c>
      <c r="S4301" s="13" t="str">
        <f t="shared" si="379"/>
        <v>Mon</v>
      </c>
    </row>
    <row r="4302" spans="1:19" x14ac:dyDescent="0.25">
      <c r="A4302" s="60">
        <v>45922.560185185182</v>
      </c>
      <c r="B4302" s="61">
        <v>445134941</v>
      </c>
      <c r="C4302" s="62" t="s">
        <v>36</v>
      </c>
      <c r="D4302" s="62" t="s">
        <v>37</v>
      </c>
      <c r="E4302" s="62" t="s">
        <v>45</v>
      </c>
      <c r="F4302" s="62" t="s">
        <v>119</v>
      </c>
      <c r="G4302" s="63">
        <v>3726.36</v>
      </c>
      <c r="H4302" s="61">
        <v>444343147</v>
      </c>
      <c r="I4302" s="63">
        <v>0</v>
      </c>
      <c r="J4302" s="63">
        <v>0</v>
      </c>
      <c r="K4302" s="63">
        <v>0</v>
      </c>
      <c r="L4302" s="63">
        <v>0</v>
      </c>
      <c r="M4302" s="63">
        <v>9954.74</v>
      </c>
      <c r="N4302" s="62" t="s">
        <v>48</v>
      </c>
      <c r="O4302" s="14">
        <f t="shared" si="375"/>
        <v>45922.560185185182</v>
      </c>
      <c r="P4302" s="19">
        <f t="shared" si="376"/>
        <v>45922.768518518518</v>
      </c>
      <c r="Q4302" s="20" t="str">
        <f t="shared" si="377"/>
        <v>22/09/2025</v>
      </c>
      <c r="R4302" s="13" t="str">
        <f t="shared" si="378"/>
        <v>18</v>
      </c>
      <c r="S4302" s="13" t="str">
        <f t="shared" si="379"/>
        <v>Mon</v>
      </c>
    </row>
    <row r="4303" spans="1:19" x14ac:dyDescent="0.25">
      <c r="A4303" s="56">
        <v>45922.561886574076</v>
      </c>
      <c r="B4303" s="57">
        <v>445135702</v>
      </c>
      <c r="C4303" s="58" t="s">
        <v>36</v>
      </c>
      <c r="D4303" s="58" t="s">
        <v>37</v>
      </c>
      <c r="E4303" s="58" t="s">
        <v>45</v>
      </c>
      <c r="F4303" s="58" t="s">
        <v>119</v>
      </c>
      <c r="G4303" s="59">
        <v>3725.4</v>
      </c>
      <c r="H4303" s="57">
        <v>444343898</v>
      </c>
      <c r="I4303" s="59">
        <v>0</v>
      </c>
      <c r="J4303" s="59">
        <v>0</v>
      </c>
      <c r="K4303" s="59">
        <v>0</v>
      </c>
      <c r="L4303" s="59">
        <v>0</v>
      </c>
      <c r="M4303" s="59">
        <v>9954.74</v>
      </c>
      <c r="N4303" s="58" t="s">
        <v>92</v>
      </c>
      <c r="O4303" s="14">
        <f t="shared" si="375"/>
        <v>45922.561886574076</v>
      </c>
      <c r="P4303" s="19">
        <f t="shared" si="376"/>
        <v>45922.770219907412</v>
      </c>
      <c r="Q4303" s="20" t="str">
        <f t="shared" si="377"/>
        <v>22/09/2025</v>
      </c>
      <c r="R4303" s="13" t="str">
        <f t="shared" si="378"/>
        <v>18</v>
      </c>
      <c r="S4303" s="13" t="str">
        <f t="shared" si="379"/>
        <v>Mon</v>
      </c>
    </row>
    <row r="4304" spans="1:19" x14ac:dyDescent="0.25">
      <c r="A4304" s="60">
        <v>45922.561886574076</v>
      </c>
      <c r="B4304" s="61">
        <v>445135705</v>
      </c>
      <c r="C4304" s="62" t="s">
        <v>36</v>
      </c>
      <c r="D4304" s="62" t="s">
        <v>37</v>
      </c>
      <c r="E4304" s="62" t="s">
        <v>45</v>
      </c>
      <c r="F4304" s="62" t="s">
        <v>119</v>
      </c>
      <c r="G4304" s="63">
        <v>3725.37</v>
      </c>
      <c r="H4304" s="61">
        <v>444343901</v>
      </c>
      <c r="I4304" s="63">
        <v>0</v>
      </c>
      <c r="J4304" s="63">
        <v>0</v>
      </c>
      <c r="K4304" s="63">
        <v>0</v>
      </c>
      <c r="L4304" s="63">
        <v>0</v>
      </c>
      <c r="M4304" s="63">
        <v>9954.74</v>
      </c>
      <c r="N4304" s="62" t="s">
        <v>106</v>
      </c>
      <c r="O4304" s="14">
        <f t="shared" si="375"/>
        <v>45922.561886574076</v>
      </c>
      <c r="P4304" s="19">
        <f t="shared" si="376"/>
        <v>45922.770219907412</v>
      </c>
      <c r="Q4304" s="20" t="str">
        <f t="shared" si="377"/>
        <v>22/09/2025</v>
      </c>
      <c r="R4304" s="13" t="str">
        <f t="shared" si="378"/>
        <v>18</v>
      </c>
      <c r="S4304" s="13" t="str">
        <f t="shared" si="379"/>
        <v>Mon</v>
      </c>
    </row>
    <row r="4305" spans="1:19" x14ac:dyDescent="0.25">
      <c r="A4305" s="56">
        <v>45922.56523148148</v>
      </c>
      <c r="B4305" s="57">
        <v>445136664</v>
      </c>
      <c r="C4305" s="58" t="s">
        <v>36</v>
      </c>
      <c r="D4305" s="58" t="s">
        <v>38</v>
      </c>
      <c r="E4305" s="58" t="s">
        <v>46</v>
      </c>
      <c r="F4305" s="58" t="s">
        <v>119</v>
      </c>
      <c r="G4305" s="59">
        <v>3725.06</v>
      </c>
      <c r="H4305" s="57">
        <v>444344868</v>
      </c>
      <c r="I4305" s="59">
        <v>0</v>
      </c>
      <c r="J4305" s="59">
        <v>0</v>
      </c>
      <c r="K4305" s="59">
        <v>0</v>
      </c>
      <c r="L4305" s="59">
        <v>2.78</v>
      </c>
      <c r="M4305" s="59">
        <v>9957.52</v>
      </c>
      <c r="N4305" s="58" t="s">
        <v>2707</v>
      </c>
      <c r="O4305" s="14">
        <f t="shared" si="375"/>
        <v>45922.56523148148</v>
      </c>
      <c r="P4305" s="19">
        <f t="shared" si="376"/>
        <v>45922.773564814815</v>
      </c>
      <c r="Q4305" s="20" t="str">
        <f t="shared" si="377"/>
        <v>22/09/2025</v>
      </c>
      <c r="R4305" s="13" t="str">
        <f t="shared" si="378"/>
        <v>18</v>
      </c>
      <c r="S4305" s="13" t="str">
        <f t="shared" si="379"/>
        <v>Mon</v>
      </c>
    </row>
    <row r="4306" spans="1:19" x14ac:dyDescent="0.25">
      <c r="A4306" s="60">
        <v>45922.56523148148</v>
      </c>
      <c r="B4306" s="61">
        <v>445136666</v>
      </c>
      <c r="C4306" s="62" t="s">
        <v>36</v>
      </c>
      <c r="D4306" s="62" t="s">
        <v>38</v>
      </c>
      <c r="E4306" s="62" t="s">
        <v>46</v>
      </c>
      <c r="F4306" s="62" t="s">
        <v>119</v>
      </c>
      <c r="G4306" s="63">
        <v>3725.06</v>
      </c>
      <c r="H4306" s="61">
        <v>444344869</v>
      </c>
      <c r="I4306" s="63">
        <v>0</v>
      </c>
      <c r="J4306" s="63">
        <v>0</v>
      </c>
      <c r="K4306" s="63">
        <v>0</v>
      </c>
      <c r="L4306" s="63">
        <v>2.72</v>
      </c>
      <c r="M4306" s="63">
        <v>9960.24</v>
      </c>
      <c r="N4306" s="62" t="s">
        <v>2708</v>
      </c>
      <c r="O4306" s="14">
        <f t="shared" si="375"/>
        <v>45922.56523148148</v>
      </c>
      <c r="P4306" s="19">
        <f t="shared" si="376"/>
        <v>45922.773564814815</v>
      </c>
      <c r="Q4306" s="20" t="str">
        <f t="shared" si="377"/>
        <v>22/09/2025</v>
      </c>
      <c r="R4306" s="13" t="str">
        <f t="shared" si="378"/>
        <v>18</v>
      </c>
      <c r="S4306" s="13" t="str">
        <f t="shared" si="379"/>
        <v>Mon</v>
      </c>
    </row>
    <row r="4307" spans="1:19" x14ac:dyDescent="0.25">
      <c r="A4307" s="56">
        <v>45922.56523148148</v>
      </c>
      <c r="B4307" s="57">
        <v>445136667</v>
      </c>
      <c r="C4307" s="58" t="s">
        <v>36</v>
      </c>
      <c r="D4307" s="58" t="s">
        <v>38</v>
      </c>
      <c r="E4307" s="58" t="s">
        <v>46</v>
      </c>
      <c r="F4307" s="58" t="s">
        <v>119</v>
      </c>
      <c r="G4307" s="59">
        <v>3725.06</v>
      </c>
      <c r="H4307" s="57">
        <v>444344870</v>
      </c>
      <c r="I4307" s="59">
        <v>0</v>
      </c>
      <c r="J4307" s="59">
        <v>0</v>
      </c>
      <c r="K4307" s="59">
        <v>0</v>
      </c>
      <c r="L4307" s="59">
        <v>2.17</v>
      </c>
      <c r="M4307" s="59">
        <v>9962.41</v>
      </c>
      <c r="N4307" s="58" t="s">
        <v>2708</v>
      </c>
      <c r="O4307" s="14">
        <f t="shared" si="375"/>
        <v>45922.56523148148</v>
      </c>
      <c r="P4307" s="19">
        <f t="shared" si="376"/>
        <v>45922.773564814815</v>
      </c>
      <c r="Q4307" s="20" t="str">
        <f t="shared" si="377"/>
        <v>22/09/2025</v>
      </c>
      <c r="R4307" s="13" t="str">
        <f t="shared" si="378"/>
        <v>18</v>
      </c>
      <c r="S4307" s="13" t="str">
        <f t="shared" si="379"/>
        <v>Mon</v>
      </c>
    </row>
    <row r="4308" spans="1:19" x14ac:dyDescent="0.25">
      <c r="A4308" s="60">
        <v>45922.56523148148</v>
      </c>
      <c r="B4308" s="61">
        <v>445136668</v>
      </c>
      <c r="C4308" s="62" t="s">
        <v>36</v>
      </c>
      <c r="D4308" s="62" t="s">
        <v>38</v>
      </c>
      <c r="E4308" s="62" t="s">
        <v>46</v>
      </c>
      <c r="F4308" s="62" t="s">
        <v>119</v>
      </c>
      <c r="G4308" s="63">
        <v>3725.06</v>
      </c>
      <c r="H4308" s="61">
        <v>444344871</v>
      </c>
      <c r="I4308" s="63">
        <v>0</v>
      </c>
      <c r="J4308" s="63">
        <v>0</v>
      </c>
      <c r="K4308" s="63">
        <v>0</v>
      </c>
      <c r="L4308" s="63">
        <v>2.17</v>
      </c>
      <c r="M4308" s="63">
        <v>9964.58</v>
      </c>
      <c r="N4308" s="62" t="s">
        <v>2708</v>
      </c>
      <c r="O4308" s="14">
        <f t="shared" si="375"/>
        <v>45922.56523148148</v>
      </c>
      <c r="P4308" s="19">
        <f t="shared" si="376"/>
        <v>45922.773564814815</v>
      </c>
      <c r="Q4308" s="20" t="str">
        <f t="shared" si="377"/>
        <v>22/09/2025</v>
      </c>
      <c r="R4308" s="13" t="str">
        <f t="shared" si="378"/>
        <v>18</v>
      </c>
      <c r="S4308" s="13" t="str">
        <f t="shared" si="379"/>
        <v>Mon</v>
      </c>
    </row>
    <row r="4309" spans="1:19" x14ac:dyDescent="0.25">
      <c r="A4309" s="56">
        <v>45922.565254629626</v>
      </c>
      <c r="B4309" s="57">
        <v>445136672</v>
      </c>
      <c r="C4309" s="58" t="s">
        <v>36</v>
      </c>
      <c r="D4309" s="58" t="s">
        <v>37</v>
      </c>
      <c r="E4309" s="58" t="s">
        <v>45</v>
      </c>
      <c r="F4309" s="58" t="s">
        <v>119</v>
      </c>
      <c r="G4309" s="59">
        <v>3725.32</v>
      </c>
      <c r="H4309" s="57">
        <v>444344877</v>
      </c>
      <c r="I4309" s="59">
        <v>0</v>
      </c>
      <c r="J4309" s="59">
        <v>0</v>
      </c>
      <c r="K4309" s="59">
        <v>0</v>
      </c>
      <c r="L4309" s="59">
        <v>0</v>
      </c>
      <c r="M4309" s="59">
        <v>9964.58</v>
      </c>
      <c r="N4309" s="58" t="s">
        <v>2548</v>
      </c>
      <c r="O4309" s="14">
        <f t="shared" si="375"/>
        <v>45922.565254629626</v>
      </c>
      <c r="P4309" s="19">
        <f t="shared" si="376"/>
        <v>45922.773587962962</v>
      </c>
      <c r="Q4309" s="20" t="str">
        <f t="shared" si="377"/>
        <v>22/09/2025</v>
      </c>
      <c r="R4309" s="13" t="str">
        <f t="shared" si="378"/>
        <v>18</v>
      </c>
      <c r="S4309" s="13" t="str">
        <f t="shared" si="379"/>
        <v>Mon</v>
      </c>
    </row>
    <row r="4310" spans="1:19" x14ac:dyDescent="0.25">
      <c r="A4310" s="60">
        <v>45922.565254629626</v>
      </c>
      <c r="B4310" s="61">
        <v>445136674</v>
      </c>
      <c r="C4310" s="62" t="s">
        <v>36</v>
      </c>
      <c r="D4310" s="62" t="s">
        <v>37</v>
      </c>
      <c r="E4310" s="62" t="s">
        <v>45</v>
      </c>
      <c r="F4310" s="62" t="s">
        <v>119</v>
      </c>
      <c r="G4310" s="63">
        <v>3725.32</v>
      </c>
      <c r="H4310" s="61">
        <v>444344879</v>
      </c>
      <c r="I4310" s="63">
        <v>0</v>
      </c>
      <c r="J4310" s="63">
        <v>0</v>
      </c>
      <c r="K4310" s="63">
        <v>0</v>
      </c>
      <c r="L4310" s="63">
        <v>0</v>
      </c>
      <c r="M4310" s="63">
        <v>9964.58</v>
      </c>
      <c r="N4310" s="62" t="s">
        <v>2547</v>
      </c>
      <c r="O4310" s="14">
        <f t="shared" si="375"/>
        <v>45922.565254629626</v>
      </c>
      <c r="P4310" s="19">
        <f t="shared" si="376"/>
        <v>45922.773587962962</v>
      </c>
      <c r="Q4310" s="20" t="str">
        <f t="shared" si="377"/>
        <v>22/09/2025</v>
      </c>
      <c r="R4310" s="13" t="str">
        <f t="shared" si="378"/>
        <v>18</v>
      </c>
      <c r="S4310" s="13" t="str">
        <f t="shared" si="379"/>
        <v>Mon</v>
      </c>
    </row>
    <row r="4311" spans="1:19" x14ac:dyDescent="0.25">
      <c r="A4311" s="56">
        <v>45922.565266203703</v>
      </c>
      <c r="B4311" s="57">
        <v>445136681</v>
      </c>
      <c r="C4311" s="58" t="s">
        <v>36</v>
      </c>
      <c r="D4311" s="58" t="s">
        <v>37</v>
      </c>
      <c r="E4311" s="58" t="s">
        <v>45</v>
      </c>
      <c r="F4311" s="58" t="s">
        <v>119</v>
      </c>
      <c r="G4311" s="59">
        <v>3725.45</v>
      </c>
      <c r="H4311" s="57">
        <v>444344885</v>
      </c>
      <c r="I4311" s="59">
        <v>0</v>
      </c>
      <c r="J4311" s="59">
        <v>0</v>
      </c>
      <c r="K4311" s="59">
        <v>0</v>
      </c>
      <c r="L4311" s="59">
        <v>0</v>
      </c>
      <c r="M4311" s="59">
        <v>9964.58</v>
      </c>
      <c r="N4311" s="58" t="s">
        <v>74</v>
      </c>
      <c r="O4311" s="14">
        <f t="shared" si="375"/>
        <v>45922.565266203703</v>
      </c>
      <c r="P4311" s="19">
        <f t="shared" si="376"/>
        <v>45922.773599537039</v>
      </c>
      <c r="Q4311" s="20" t="str">
        <f t="shared" si="377"/>
        <v>22/09/2025</v>
      </c>
      <c r="R4311" s="13" t="str">
        <f t="shared" si="378"/>
        <v>18</v>
      </c>
      <c r="S4311" s="13" t="str">
        <f t="shared" si="379"/>
        <v>Mon</v>
      </c>
    </row>
    <row r="4312" spans="1:19" x14ac:dyDescent="0.25">
      <c r="A4312" s="60">
        <v>45922.56527777778</v>
      </c>
      <c r="B4312" s="61">
        <v>445136682</v>
      </c>
      <c r="C4312" s="62" t="s">
        <v>36</v>
      </c>
      <c r="D4312" s="62" t="s">
        <v>37</v>
      </c>
      <c r="E4312" s="62" t="s">
        <v>45</v>
      </c>
      <c r="F4312" s="62" t="s">
        <v>119</v>
      </c>
      <c r="G4312" s="63">
        <v>3725.44</v>
      </c>
      <c r="H4312" s="61">
        <v>444344886</v>
      </c>
      <c r="I4312" s="63">
        <v>0</v>
      </c>
      <c r="J4312" s="63">
        <v>0</v>
      </c>
      <c r="K4312" s="63">
        <v>0</v>
      </c>
      <c r="L4312" s="63">
        <v>0</v>
      </c>
      <c r="M4312" s="63">
        <v>9964.58</v>
      </c>
      <c r="N4312" s="62" t="s">
        <v>2533</v>
      </c>
      <c r="O4312" s="14">
        <f t="shared" si="375"/>
        <v>45922.56527777778</v>
      </c>
      <c r="P4312" s="19">
        <f t="shared" si="376"/>
        <v>45922.773611111115</v>
      </c>
      <c r="Q4312" s="20" t="str">
        <f t="shared" si="377"/>
        <v>22/09/2025</v>
      </c>
      <c r="R4312" s="13" t="str">
        <f t="shared" si="378"/>
        <v>18</v>
      </c>
      <c r="S4312" s="13" t="str">
        <f t="shared" si="379"/>
        <v>Mon</v>
      </c>
    </row>
    <row r="4313" spans="1:19" x14ac:dyDescent="0.25">
      <c r="A4313" s="56">
        <v>45922.565752314818</v>
      </c>
      <c r="B4313" s="57">
        <v>445136894</v>
      </c>
      <c r="C4313" s="58" t="s">
        <v>36</v>
      </c>
      <c r="D4313" s="58" t="s">
        <v>38</v>
      </c>
      <c r="E4313" s="58" t="s">
        <v>46</v>
      </c>
      <c r="F4313" s="58" t="s">
        <v>119</v>
      </c>
      <c r="G4313" s="59">
        <v>3724.73</v>
      </c>
      <c r="H4313" s="57">
        <v>444345089</v>
      </c>
      <c r="I4313" s="59">
        <v>0</v>
      </c>
      <c r="J4313" s="59">
        <v>0</v>
      </c>
      <c r="K4313" s="59">
        <v>0</v>
      </c>
      <c r="L4313" s="59">
        <v>1.2</v>
      </c>
      <c r="M4313" s="59">
        <v>9965.7800000000007</v>
      </c>
      <c r="N4313" s="58" t="s">
        <v>2709</v>
      </c>
      <c r="O4313" s="14">
        <f t="shared" si="375"/>
        <v>45922.565752314818</v>
      </c>
      <c r="P4313" s="19">
        <f t="shared" si="376"/>
        <v>45922.774085648154</v>
      </c>
      <c r="Q4313" s="20" t="str">
        <f t="shared" si="377"/>
        <v>22/09/2025</v>
      </c>
      <c r="R4313" s="13" t="str">
        <f t="shared" si="378"/>
        <v>18</v>
      </c>
      <c r="S4313" s="13" t="str">
        <f t="shared" si="379"/>
        <v>Mon</v>
      </c>
    </row>
    <row r="4314" spans="1:19" x14ac:dyDescent="0.25">
      <c r="A4314" s="60">
        <v>45922.565752314818</v>
      </c>
      <c r="B4314" s="61">
        <v>445136897</v>
      </c>
      <c r="C4314" s="62" t="s">
        <v>36</v>
      </c>
      <c r="D4314" s="62" t="s">
        <v>38</v>
      </c>
      <c r="E4314" s="62" t="s">
        <v>46</v>
      </c>
      <c r="F4314" s="62" t="s">
        <v>119</v>
      </c>
      <c r="G4314" s="63">
        <v>3724.73</v>
      </c>
      <c r="H4314" s="61">
        <v>444345090</v>
      </c>
      <c r="I4314" s="63">
        <v>0</v>
      </c>
      <c r="J4314" s="63">
        <v>0</v>
      </c>
      <c r="K4314" s="63">
        <v>0</v>
      </c>
      <c r="L4314" s="63">
        <v>1.2</v>
      </c>
      <c r="M4314" s="63">
        <v>9966.98</v>
      </c>
      <c r="N4314" s="62" t="s">
        <v>2710</v>
      </c>
      <c r="O4314" s="14">
        <f t="shared" si="375"/>
        <v>45922.565752314818</v>
      </c>
      <c r="P4314" s="19">
        <f t="shared" si="376"/>
        <v>45922.774085648154</v>
      </c>
      <c r="Q4314" s="20" t="str">
        <f t="shared" si="377"/>
        <v>22/09/2025</v>
      </c>
      <c r="R4314" s="13" t="str">
        <f t="shared" si="378"/>
        <v>18</v>
      </c>
      <c r="S4314" s="13" t="str">
        <f t="shared" si="379"/>
        <v>Mon</v>
      </c>
    </row>
    <row r="4315" spans="1:19" x14ac:dyDescent="0.25">
      <c r="A4315" s="56">
        <v>45922.566041666665</v>
      </c>
      <c r="B4315" s="57">
        <v>445136985</v>
      </c>
      <c r="C4315" s="58" t="s">
        <v>36</v>
      </c>
      <c r="D4315" s="58" t="s">
        <v>38</v>
      </c>
      <c r="E4315" s="58" t="s">
        <v>46</v>
      </c>
      <c r="F4315" s="58" t="s">
        <v>119</v>
      </c>
      <c r="G4315" s="59">
        <v>3724.72</v>
      </c>
      <c r="H4315" s="57">
        <v>444345201</v>
      </c>
      <c r="I4315" s="59">
        <v>0</v>
      </c>
      <c r="J4315" s="59">
        <v>0</v>
      </c>
      <c r="K4315" s="59">
        <v>0</v>
      </c>
      <c r="L4315" s="59">
        <v>-1.64</v>
      </c>
      <c r="M4315" s="59">
        <v>9965.34</v>
      </c>
      <c r="N4315" s="58" t="s">
        <v>2711</v>
      </c>
      <c r="O4315" s="14">
        <f t="shared" si="375"/>
        <v>45922.566041666665</v>
      </c>
      <c r="P4315" s="19">
        <f t="shared" si="376"/>
        <v>45922.774375000001</v>
      </c>
      <c r="Q4315" s="20" t="str">
        <f t="shared" si="377"/>
        <v>22/09/2025</v>
      </c>
      <c r="R4315" s="13" t="str">
        <f t="shared" si="378"/>
        <v>18</v>
      </c>
      <c r="S4315" s="13" t="str">
        <f t="shared" si="379"/>
        <v>Mon</v>
      </c>
    </row>
    <row r="4316" spans="1:19" x14ac:dyDescent="0.25">
      <c r="A4316" s="60">
        <v>45922.566053240742</v>
      </c>
      <c r="B4316" s="61">
        <v>445136994</v>
      </c>
      <c r="C4316" s="62" t="s">
        <v>36</v>
      </c>
      <c r="D4316" s="62" t="s">
        <v>38</v>
      </c>
      <c r="E4316" s="62" t="s">
        <v>46</v>
      </c>
      <c r="F4316" s="62" t="s">
        <v>119</v>
      </c>
      <c r="G4316" s="63">
        <v>3724.67</v>
      </c>
      <c r="H4316" s="61">
        <v>444345211</v>
      </c>
      <c r="I4316" s="63">
        <v>0</v>
      </c>
      <c r="J4316" s="63">
        <v>0</v>
      </c>
      <c r="K4316" s="63">
        <v>0</v>
      </c>
      <c r="L4316" s="63">
        <v>1.75</v>
      </c>
      <c r="M4316" s="63">
        <v>9967.09</v>
      </c>
      <c r="N4316" s="62" t="s">
        <v>2666</v>
      </c>
      <c r="O4316" s="14">
        <f t="shared" si="375"/>
        <v>45922.566053240742</v>
      </c>
      <c r="P4316" s="19">
        <f t="shared" si="376"/>
        <v>45922.774386574078</v>
      </c>
      <c r="Q4316" s="20" t="str">
        <f t="shared" si="377"/>
        <v>22/09/2025</v>
      </c>
      <c r="R4316" s="13" t="str">
        <f t="shared" si="378"/>
        <v>18</v>
      </c>
      <c r="S4316" s="13" t="str">
        <f t="shared" si="379"/>
        <v>Mon</v>
      </c>
    </row>
    <row r="4317" spans="1:19" x14ac:dyDescent="0.25">
      <c r="A4317" s="56">
        <v>45922.566168981481</v>
      </c>
      <c r="B4317" s="57">
        <v>445137059</v>
      </c>
      <c r="C4317" s="58" t="s">
        <v>36</v>
      </c>
      <c r="D4317" s="58" t="s">
        <v>37</v>
      </c>
      <c r="E4317" s="58" t="s">
        <v>45</v>
      </c>
      <c r="F4317" s="58" t="s">
        <v>119</v>
      </c>
      <c r="G4317" s="59">
        <v>3725.08</v>
      </c>
      <c r="H4317" s="57">
        <v>444345279</v>
      </c>
      <c r="I4317" s="59">
        <v>0</v>
      </c>
      <c r="J4317" s="59">
        <v>0</v>
      </c>
      <c r="K4317" s="59">
        <v>0</v>
      </c>
      <c r="L4317" s="59">
        <v>0</v>
      </c>
      <c r="M4317" s="59">
        <v>9967.09</v>
      </c>
      <c r="N4317" s="58" t="s">
        <v>2546</v>
      </c>
      <c r="O4317" s="14">
        <f t="shared" si="375"/>
        <v>45922.566168981481</v>
      </c>
      <c r="P4317" s="19">
        <f t="shared" si="376"/>
        <v>45922.774502314816</v>
      </c>
      <c r="Q4317" s="20" t="str">
        <f t="shared" si="377"/>
        <v>22/09/2025</v>
      </c>
      <c r="R4317" s="13" t="str">
        <f t="shared" si="378"/>
        <v>18</v>
      </c>
      <c r="S4317" s="13" t="str">
        <f t="shared" si="379"/>
        <v>Mon</v>
      </c>
    </row>
    <row r="4318" spans="1:19" x14ac:dyDescent="0.25">
      <c r="A4318" s="60">
        <v>45922.568032407406</v>
      </c>
      <c r="B4318" s="61">
        <v>445137874</v>
      </c>
      <c r="C4318" s="62" t="s">
        <v>36</v>
      </c>
      <c r="D4318" s="62" t="s">
        <v>37</v>
      </c>
      <c r="E4318" s="62" t="s">
        <v>45</v>
      </c>
      <c r="F4318" s="62" t="s">
        <v>119</v>
      </c>
      <c r="G4318" s="63">
        <v>3725.18</v>
      </c>
      <c r="H4318" s="61">
        <v>444346088</v>
      </c>
      <c r="I4318" s="63">
        <v>0</v>
      </c>
      <c r="J4318" s="63">
        <v>0</v>
      </c>
      <c r="K4318" s="63">
        <v>0</v>
      </c>
      <c r="L4318" s="63">
        <v>0</v>
      </c>
      <c r="M4318" s="63">
        <v>9967.09</v>
      </c>
      <c r="N4318" s="62" t="s">
        <v>75</v>
      </c>
      <c r="O4318" s="14">
        <f t="shared" si="375"/>
        <v>45922.568032407406</v>
      </c>
      <c r="P4318" s="19">
        <f t="shared" si="376"/>
        <v>45922.776365740741</v>
      </c>
      <c r="Q4318" s="20" t="str">
        <f t="shared" si="377"/>
        <v>22/09/2025</v>
      </c>
      <c r="R4318" s="13" t="str">
        <f t="shared" si="378"/>
        <v>18</v>
      </c>
      <c r="S4318" s="13" t="str">
        <f t="shared" si="379"/>
        <v>Mon</v>
      </c>
    </row>
    <row r="4319" spans="1:19" x14ac:dyDescent="0.25">
      <c r="A4319" s="56">
        <v>45922.568032407406</v>
      </c>
      <c r="B4319" s="57">
        <v>445137875</v>
      </c>
      <c r="C4319" s="58" t="s">
        <v>36</v>
      </c>
      <c r="D4319" s="58" t="s">
        <v>37</v>
      </c>
      <c r="E4319" s="58" t="s">
        <v>45</v>
      </c>
      <c r="F4319" s="58" t="s">
        <v>119</v>
      </c>
      <c r="G4319" s="59">
        <v>3725.18</v>
      </c>
      <c r="H4319" s="57">
        <v>444346089</v>
      </c>
      <c r="I4319" s="59">
        <v>0</v>
      </c>
      <c r="J4319" s="59">
        <v>0</v>
      </c>
      <c r="K4319" s="59">
        <v>0</v>
      </c>
      <c r="L4319" s="59">
        <v>0</v>
      </c>
      <c r="M4319" s="59">
        <v>9967.09</v>
      </c>
      <c r="N4319" s="58" t="s">
        <v>76</v>
      </c>
      <c r="O4319" s="14">
        <f t="shared" si="375"/>
        <v>45922.568032407406</v>
      </c>
      <c r="P4319" s="19">
        <f t="shared" si="376"/>
        <v>45922.776365740741</v>
      </c>
      <c r="Q4319" s="20" t="str">
        <f t="shared" si="377"/>
        <v>22/09/2025</v>
      </c>
      <c r="R4319" s="13" t="str">
        <f t="shared" si="378"/>
        <v>18</v>
      </c>
      <c r="S4319" s="13" t="str">
        <f t="shared" si="379"/>
        <v>Mon</v>
      </c>
    </row>
    <row r="4320" spans="1:19" x14ac:dyDescent="0.25">
      <c r="A4320" s="60">
        <v>45922.569050925929</v>
      </c>
      <c r="B4320" s="61">
        <v>445138378</v>
      </c>
      <c r="C4320" s="62" t="s">
        <v>36</v>
      </c>
      <c r="D4320" s="62" t="s">
        <v>38</v>
      </c>
      <c r="E4320" s="62" t="s">
        <v>46</v>
      </c>
      <c r="F4320" s="62" t="s">
        <v>119</v>
      </c>
      <c r="G4320" s="63">
        <v>3723.88</v>
      </c>
      <c r="H4320" s="61">
        <v>444346593</v>
      </c>
      <c r="I4320" s="63">
        <v>0</v>
      </c>
      <c r="J4320" s="63">
        <v>0</v>
      </c>
      <c r="K4320" s="63">
        <v>0</v>
      </c>
      <c r="L4320" s="63">
        <v>-2.41</v>
      </c>
      <c r="M4320" s="63">
        <v>9964.68</v>
      </c>
      <c r="N4320" s="62" t="s">
        <v>2695</v>
      </c>
      <c r="O4320" s="14">
        <f t="shared" si="375"/>
        <v>45922.569050925929</v>
      </c>
      <c r="P4320" s="19">
        <f t="shared" si="376"/>
        <v>45922.777384259265</v>
      </c>
      <c r="Q4320" s="20" t="str">
        <f t="shared" si="377"/>
        <v>22/09/2025</v>
      </c>
      <c r="R4320" s="13" t="str">
        <f t="shared" si="378"/>
        <v>18</v>
      </c>
      <c r="S4320" s="13" t="str">
        <f t="shared" si="379"/>
        <v>Mon</v>
      </c>
    </row>
    <row r="4321" spans="1:19" x14ac:dyDescent="0.25">
      <c r="A4321" s="56">
        <v>45922.569050925929</v>
      </c>
      <c r="B4321" s="57">
        <v>445138380</v>
      </c>
      <c r="C4321" s="58" t="s">
        <v>36</v>
      </c>
      <c r="D4321" s="58" t="s">
        <v>38</v>
      </c>
      <c r="E4321" s="58" t="s">
        <v>46</v>
      </c>
      <c r="F4321" s="58" t="s">
        <v>119</v>
      </c>
      <c r="G4321" s="59">
        <v>3723.88</v>
      </c>
      <c r="H4321" s="57">
        <v>444346595</v>
      </c>
      <c r="I4321" s="59">
        <v>0</v>
      </c>
      <c r="J4321" s="59">
        <v>0</v>
      </c>
      <c r="K4321" s="59">
        <v>0</v>
      </c>
      <c r="L4321" s="59">
        <v>-2.48</v>
      </c>
      <c r="M4321" s="59">
        <v>9962.2000000000007</v>
      </c>
      <c r="N4321" s="58" t="s">
        <v>2695</v>
      </c>
      <c r="O4321" s="14">
        <f t="shared" si="375"/>
        <v>45922.569050925929</v>
      </c>
      <c r="P4321" s="19">
        <f t="shared" si="376"/>
        <v>45922.777384259265</v>
      </c>
      <c r="Q4321" s="20" t="str">
        <f t="shared" si="377"/>
        <v>22/09/2025</v>
      </c>
      <c r="R4321" s="13" t="str">
        <f t="shared" si="378"/>
        <v>18</v>
      </c>
      <c r="S4321" s="13" t="str">
        <f t="shared" si="379"/>
        <v>Mon</v>
      </c>
    </row>
    <row r="4322" spans="1:19" x14ac:dyDescent="0.25">
      <c r="A4322" s="60">
        <v>45922.569050925929</v>
      </c>
      <c r="B4322" s="61">
        <v>445138390</v>
      </c>
      <c r="C4322" s="62" t="s">
        <v>36</v>
      </c>
      <c r="D4322" s="62" t="s">
        <v>38</v>
      </c>
      <c r="E4322" s="62" t="s">
        <v>46</v>
      </c>
      <c r="F4322" s="62" t="s">
        <v>119</v>
      </c>
      <c r="G4322" s="63">
        <v>3723.63</v>
      </c>
      <c r="H4322" s="61">
        <v>444346602</v>
      </c>
      <c r="I4322" s="63">
        <v>0</v>
      </c>
      <c r="J4322" s="63">
        <v>0</v>
      </c>
      <c r="K4322" s="63">
        <v>0</v>
      </c>
      <c r="L4322" s="63">
        <v>-3.19</v>
      </c>
      <c r="M4322" s="63">
        <v>9959.01</v>
      </c>
      <c r="N4322" s="62" t="s">
        <v>2712</v>
      </c>
      <c r="O4322" s="14">
        <f t="shared" si="375"/>
        <v>45922.569050925929</v>
      </c>
      <c r="P4322" s="19">
        <f t="shared" si="376"/>
        <v>45922.777384259265</v>
      </c>
      <c r="Q4322" s="20" t="str">
        <f t="shared" si="377"/>
        <v>22/09/2025</v>
      </c>
      <c r="R4322" s="13" t="str">
        <f t="shared" si="378"/>
        <v>18</v>
      </c>
      <c r="S4322" s="13" t="str">
        <f t="shared" si="379"/>
        <v>Mon</v>
      </c>
    </row>
    <row r="4323" spans="1:19" x14ac:dyDescent="0.25">
      <c r="A4323" s="56">
        <v>45922.569050925929</v>
      </c>
      <c r="B4323" s="57">
        <v>445138392</v>
      </c>
      <c r="C4323" s="58" t="s">
        <v>36</v>
      </c>
      <c r="D4323" s="58" t="s">
        <v>38</v>
      </c>
      <c r="E4323" s="58" t="s">
        <v>46</v>
      </c>
      <c r="F4323" s="58" t="s">
        <v>119</v>
      </c>
      <c r="G4323" s="59">
        <v>3723.63</v>
      </c>
      <c r="H4323" s="57">
        <v>444346603</v>
      </c>
      <c r="I4323" s="59">
        <v>0</v>
      </c>
      <c r="J4323" s="59">
        <v>0</v>
      </c>
      <c r="K4323" s="59">
        <v>0</v>
      </c>
      <c r="L4323" s="59">
        <v>-2.73</v>
      </c>
      <c r="M4323" s="59">
        <v>9956.2800000000007</v>
      </c>
      <c r="N4323" s="58" t="s">
        <v>2713</v>
      </c>
      <c r="O4323" s="14">
        <f t="shared" si="375"/>
        <v>45922.569050925929</v>
      </c>
      <c r="P4323" s="19">
        <f t="shared" si="376"/>
        <v>45922.777384259265</v>
      </c>
      <c r="Q4323" s="20" t="str">
        <f t="shared" si="377"/>
        <v>22/09/2025</v>
      </c>
      <c r="R4323" s="13" t="str">
        <f t="shared" si="378"/>
        <v>18</v>
      </c>
      <c r="S4323" s="13" t="str">
        <f t="shared" si="379"/>
        <v>Mon</v>
      </c>
    </row>
    <row r="4324" spans="1:19" x14ac:dyDescent="0.25">
      <c r="A4324" s="60">
        <v>45922.569085648145</v>
      </c>
      <c r="B4324" s="61">
        <v>445138434</v>
      </c>
      <c r="C4324" s="62" t="s">
        <v>36</v>
      </c>
      <c r="D4324" s="62" t="s">
        <v>38</v>
      </c>
      <c r="E4324" s="62" t="s">
        <v>46</v>
      </c>
      <c r="F4324" s="62" t="s">
        <v>119</v>
      </c>
      <c r="G4324" s="63">
        <v>3723.55</v>
      </c>
      <c r="H4324" s="61">
        <v>444346645</v>
      </c>
      <c r="I4324" s="63">
        <v>0</v>
      </c>
      <c r="J4324" s="63">
        <v>0</v>
      </c>
      <c r="K4324" s="63">
        <v>0</v>
      </c>
      <c r="L4324" s="63">
        <v>-2.99</v>
      </c>
      <c r="M4324" s="63">
        <v>9953.2900000000009</v>
      </c>
      <c r="N4324" s="62" t="s">
        <v>2714</v>
      </c>
      <c r="O4324" s="14">
        <f t="shared" si="375"/>
        <v>45922.569085648145</v>
      </c>
      <c r="P4324" s="19">
        <f t="shared" si="376"/>
        <v>45922.777418981481</v>
      </c>
      <c r="Q4324" s="20" t="str">
        <f t="shared" si="377"/>
        <v>22/09/2025</v>
      </c>
      <c r="R4324" s="13" t="str">
        <f t="shared" si="378"/>
        <v>18</v>
      </c>
      <c r="S4324" s="13" t="str">
        <f t="shared" si="379"/>
        <v>Mon</v>
      </c>
    </row>
    <row r="4325" spans="1:19" x14ac:dyDescent="0.25">
      <c r="A4325" s="56">
        <v>45922.569085648145</v>
      </c>
      <c r="B4325" s="57">
        <v>445138442</v>
      </c>
      <c r="C4325" s="58" t="s">
        <v>36</v>
      </c>
      <c r="D4325" s="58" t="s">
        <v>38</v>
      </c>
      <c r="E4325" s="58" t="s">
        <v>46</v>
      </c>
      <c r="F4325" s="58" t="s">
        <v>119</v>
      </c>
      <c r="G4325" s="59">
        <v>3723.35</v>
      </c>
      <c r="H4325" s="57">
        <v>444346652</v>
      </c>
      <c r="I4325" s="59">
        <v>0</v>
      </c>
      <c r="J4325" s="59">
        <v>0</v>
      </c>
      <c r="K4325" s="59">
        <v>0</v>
      </c>
      <c r="L4325" s="59">
        <v>-3.21</v>
      </c>
      <c r="M4325" s="59">
        <v>9950.08</v>
      </c>
      <c r="N4325" s="58" t="s">
        <v>2715</v>
      </c>
      <c r="O4325" s="14">
        <f t="shared" si="375"/>
        <v>45922.569085648145</v>
      </c>
      <c r="P4325" s="19">
        <f t="shared" si="376"/>
        <v>45922.777418981481</v>
      </c>
      <c r="Q4325" s="20" t="str">
        <f t="shared" si="377"/>
        <v>22/09/2025</v>
      </c>
      <c r="R4325" s="13" t="str">
        <f t="shared" si="378"/>
        <v>18</v>
      </c>
      <c r="S4325" s="13" t="str">
        <f t="shared" si="379"/>
        <v>Mon</v>
      </c>
    </row>
    <row r="4326" spans="1:19" x14ac:dyDescent="0.25">
      <c r="A4326" s="60">
        <v>45922.569097222222</v>
      </c>
      <c r="B4326" s="61">
        <v>445138461</v>
      </c>
      <c r="C4326" s="62" t="s">
        <v>36</v>
      </c>
      <c r="D4326" s="62" t="s">
        <v>38</v>
      </c>
      <c r="E4326" s="62" t="s">
        <v>46</v>
      </c>
      <c r="F4326" s="62" t="s">
        <v>119</v>
      </c>
      <c r="G4326" s="63">
        <v>3723.22</v>
      </c>
      <c r="H4326" s="61">
        <v>444346671</v>
      </c>
      <c r="I4326" s="63">
        <v>0</v>
      </c>
      <c r="J4326" s="63">
        <v>0</v>
      </c>
      <c r="K4326" s="63">
        <v>0</v>
      </c>
      <c r="L4326" s="63">
        <v>-3.07</v>
      </c>
      <c r="M4326" s="63">
        <v>9947.01</v>
      </c>
      <c r="N4326" s="62" t="s">
        <v>2716</v>
      </c>
      <c r="O4326" s="14">
        <f t="shared" si="375"/>
        <v>45922.569097222222</v>
      </c>
      <c r="P4326" s="19">
        <f t="shared" si="376"/>
        <v>45922.777430555558</v>
      </c>
      <c r="Q4326" s="20" t="str">
        <f t="shared" si="377"/>
        <v>22/09/2025</v>
      </c>
      <c r="R4326" s="13" t="str">
        <f t="shared" si="378"/>
        <v>18</v>
      </c>
      <c r="S4326" s="13" t="str">
        <f t="shared" si="379"/>
        <v>Mon</v>
      </c>
    </row>
    <row r="4327" spans="1:19" x14ac:dyDescent="0.25">
      <c r="A4327" s="56">
        <v>45922.569097222222</v>
      </c>
      <c r="B4327" s="57">
        <v>445138462</v>
      </c>
      <c r="C4327" s="58" t="s">
        <v>36</v>
      </c>
      <c r="D4327" s="58" t="s">
        <v>38</v>
      </c>
      <c r="E4327" s="58" t="s">
        <v>46</v>
      </c>
      <c r="F4327" s="58" t="s">
        <v>119</v>
      </c>
      <c r="G4327" s="59">
        <v>3723.22</v>
      </c>
      <c r="H4327" s="57">
        <v>444346672</v>
      </c>
      <c r="I4327" s="59">
        <v>0</v>
      </c>
      <c r="J4327" s="59">
        <v>0</v>
      </c>
      <c r="K4327" s="59">
        <v>0</v>
      </c>
      <c r="L4327" s="59">
        <v>-3.07</v>
      </c>
      <c r="M4327" s="59">
        <v>9943.94</v>
      </c>
      <c r="N4327" s="58" t="s">
        <v>2716</v>
      </c>
      <c r="O4327" s="14">
        <f t="shared" si="375"/>
        <v>45922.569097222222</v>
      </c>
      <c r="P4327" s="19">
        <f t="shared" si="376"/>
        <v>45922.777430555558</v>
      </c>
      <c r="Q4327" s="20" t="str">
        <f t="shared" si="377"/>
        <v>22/09/2025</v>
      </c>
      <c r="R4327" s="13" t="str">
        <f t="shared" si="378"/>
        <v>18</v>
      </c>
      <c r="S4327" s="13" t="str">
        <f t="shared" si="379"/>
        <v>Mon</v>
      </c>
    </row>
    <row r="4328" spans="1:19" x14ac:dyDescent="0.25">
      <c r="A4328" s="60">
        <v>45922.569097222222</v>
      </c>
      <c r="B4328" s="61">
        <v>445138463</v>
      </c>
      <c r="C4328" s="62" t="s">
        <v>36</v>
      </c>
      <c r="D4328" s="62" t="s">
        <v>38</v>
      </c>
      <c r="E4328" s="62" t="s">
        <v>46</v>
      </c>
      <c r="F4328" s="62" t="s">
        <v>119</v>
      </c>
      <c r="G4328" s="63">
        <v>3723.22</v>
      </c>
      <c r="H4328" s="61">
        <v>444346673</v>
      </c>
      <c r="I4328" s="63">
        <v>0</v>
      </c>
      <c r="J4328" s="63">
        <v>0</v>
      </c>
      <c r="K4328" s="63">
        <v>0</v>
      </c>
      <c r="L4328" s="63">
        <v>-3.14</v>
      </c>
      <c r="M4328" s="63">
        <v>9940.7999999999993</v>
      </c>
      <c r="N4328" s="62" t="s">
        <v>2716</v>
      </c>
      <c r="O4328" s="14">
        <f t="shared" si="375"/>
        <v>45922.569097222222</v>
      </c>
      <c r="P4328" s="19">
        <f t="shared" si="376"/>
        <v>45922.777430555558</v>
      </c>
      <c r="Q4328" s="20" t="str">
        <f t="shared" si="377"/>
        <v>22/09/2025</v>
      </c>
      <c r="R4328" s="13" t="str">
        <f t="shared" si="378"/>
        <v>18</v>
      </c>
      <c r="S4328" s="13" t="str">
        <f t="shared" si="379"/>
        <v>Mon</v>
      </c>
    </row>
    <row r="4329" spans="1:19" x14ac:dyDescent="0.25">
      <c r="A4329" s="56">
        <v>45922.569097222222</v>
      </c>
      <c r="B4329" s="57">
        <v>445138464</v>
      </c>
      <c r="C4329" s="58" t="s">
        <v>36</v>
      </c>
      <c r="D4329" s="58" t="s">
        <v>38</v>
      </c>
      <c r="E4329" s="58" t="s">
        <v>46</v>
      </c>
      <c r="F4329" s="58" t="s">
        <v>119</v>
      </c>
      <c r="G4329" s="59">
        <v>3723.22</v>
      </c>
      <c r="H4329" s="57">
        <v>444346674</v>
      </c>
      <c r="I4329" s="59">
        <v>0</v>
      </c>
      <c r="J4329" s="59">
        <v>0</v>
      </c>
      <c r="K4329" s="59">
        <v>0</v>
      </c>
      <c r="L4329" s="59">
        <v>-3.14</v>
      </c>
      <c r="M4329" s="59">
        <v>9937.66</v>
      </c>
      <c r="N4329" s="58" t="s">
        <v>2716</v>
      </c>
      <c r="O4329" s="14">
        <f t="shared" si="375"/>
        <v>45922.569097222222</v>
      </c>
      <c r="P4329" s="19">
        <f t="shared" si="376"/>
        <v>45922.777430555558</v>
      </c>
      <c r="Q4329" s="20" t="str">
        <f t="shared" si="377"/>
        <v>22/09/2025</v>
      </c>
      <c r="R4329" s="13" t="str">
        <f t="shared" si="378"/>
        <v>18</v>
      </c>
      <c r="S4329" s="13" t="str">
        <f t="shared" si="379"/>
        <v>Mon</v>
      </c>
    </row>
    <row r="4330" spans="1:19" x14ac:dyDescent="0.25">
      <c r="A4330" s="60">
        <v>45922.569097222222</v>
      </c>
      <c r="B4330" s="61">
        <v>445138465</v>
      </c>
      <c r="C4330" s="62" t="s">
        <v>36</v>
      </c>
      <c r="D4330" s="62" t="s">
        <v>38</v>
      </c>
      <c r="E4330" s="62" t="s">
        <v>46</v>
      </c>
      <c r="F4330" s="62" t="s">
        <v>119</v>
      </c>
      <c r="G4330" s="63">
        <v>3723.22</v>
      </c>
      <c r="H4330" s="61">
        <v>444346675</v>
      </c>
      <c r="I4330" s="63">
        <v>0</v>
      </c>
      <c r="J4330" s="63">
        <v>0</v>
      </c>
      <c r="K4330" s="63">
        <v>0</v>
      </c>
      <c r="L4330" s="63">
        <v>-3.14</v>
      </c>
      <c r="M4330" s="63">
        <v>9934.52</v>
      </c>
      <c r="N4330" s="62" t="s">
        <v>2716</v>
      </c>
      <c r="O4330" s="14">
        <f t="shared" si="375"/>
        <v>45922.569097222222</v>
      </c>
      <c r="P4330" s="19">
        <f t="shared" si="376"/>
        <v>45922.777430555558</v>
      </c>
      <c r="Q4330" s="20" t="str">
        <f t="shared" si="377"/>
        <v>22/09/2025</v>
      </c>
      <c r="R4330" s="13" t="str">
        <f t="shared" si="378"/>
        <v>18</v>
      </c>
      <c r="S4330" s="13" t="str">
        <f t="shared" si="379"/>
        <v>Mon</v>
      </c>
    </row>
    <row r="4331" spans="1:19" x14ac:dyDescent="0.25">
      <c r="A4331" s="56">
        <v>45922.569097222222</v>
      </c>
      <c r="B4331" s="57">
        <v>445138466</v>
      </c>
      <c r="C4331" s="58" t="s">
        <v>36</v>
      </c>
      <c r="D4331" s="58" t="s">
        <v>38</v>
      </c>
      <c r="E4331" s="58" t="s">
        <v>46</v>
      </c>
      <c r="F4331" s="58" t="s">
        <v>119</v>
      </c>
      <c r="G4331" s="59">
        <v>3723.22</v>
      </c>
      <c r="H4331" s="57">
        <v>444346676</v>
      </c>
      <c r="I4331" s="59">
        <v>0</v>
      </c>
      <c r="J4331" s="59">
        <v>0</v>
      </c>
      <c r="K4331" s="59">
        <v>0</v>
      </c>
      <c r="L4331" s="59">
        <v>-3.14</v>
      </c>
      <c r="M4331" s="59">
        <v>9931.3799999999992</v>
      </c>
      <c r="N4331" s="58" t="s">
        <v>2716</v>
      </c>
      <c r="O4331" s="14">
        <f t="shared" si="375"/>
        <v>45922.569097222222</v>
      </c>
      <c r="P4331" s="19">
        <f t="shared" si="376"/>
        <v>45922.777430555558</v>
      </c>
      <c r="Q4331" s="20" t="str">
        <f t="shared" si="377"/>
        <v>22/09/2025</v>
      </c>
      <c r="R4331" s="13" t="str">
        <f t="shared" si="378"/>
        <v>18</v>
      </c>
      <c r="S4331" s="13" t="str">
        <f t="shared" si="379"/>
        <v>Mon</v>
      </c>
    </row>
    <row r="4332" spans="1:19" x14ac:dyDescent="0.25">
      <c r="A4332" s="60">
        <v>45922.569641203707</v>
      </c>
      <c r="B4332" s="61">
        <v>445139319</v>
      </c>
      <c r="C4332" s="62" t="s">
        <v>36</v>
      </c>
      <c r="D4332" s="62" t="s">
        <v>38</v>
      </c>
      <c r="E4332" s="62" t="s">
        <v>45</v>
      </c>
      <c r="F4332" s="62" t="s">
        <v>119</v>
      </c>
      <c r="G4332" s="63">
        <v>3723.94</v>
      </c>
      <c r="H4332" s="61">
        <v>444347527</v>
      </c>
      <c r="I4332" s="63">
        <v>0</v>
      </c>
      <c r="J4332" s="63">
        <v>0</v>
      </c>
      <c r="K4332" s="63">
        <v>0</v>
      </c>
      <c r="L4332" s="63">
        <v>0</v>
      </c>
      <c r="M4332" s="63">
        <v>9931.3799999999992</v>
      </c>
      <c r="N4332" s="62" t="s">
        <v>115</v>
      </c>
      <c r="O4332" s="14">
        <f t="shared" ref="O4332:O4395" si="380">A4332</f>
        <v>45922.569641203707</v>
      </c>
      <c r="P4332" s="19">
        <f t="shared" ref="P4332:P4395" si="381">O4332+(5/24)</f>
        <v>45922.777974537043</v>
      </c>
      <c r="Q4332" s="20" t="str">
        <f t="shared" ref="Q4332:Q4395" si="382">TEXT(P4332,"dd/mm/yyyy")</f>
        <v>22/09/2025</v>
      </c>
      <c r="R4332" s="13" t="str">
        <f t="shared" ref="R4332:R4395" si="383">TEXT(P4332,"hh")</f>
        <v>18</v>
      </c>
      <c r="S4332" s="13" t="str">
        <f t="shared" ref="S4332:S4395" si="384">TEXT(P4332,"ddd")</f>
        <v>Mon</v>
      </c>
    </row>
    <row r="4333" spans="1:19" x14ac:dyDescent="0.25">
      <c r="A4333" s="56">
        <v>45922.569641203707</v>
      </c>
      <c r="B4333" s="57">
        <v>445139321</v>
      </c>
      <c r="C4333" s="58" t="s">
        <v>36</v>
      </c>
      <c r="D4333" s="58" t="s">
        <v>38</v>
      </c>
      <c r="E4333" s="58" t="s">
        <v>45</v>
      </c>
      <c r="F4333" s="58" t="s">
        <v>119</v>
      </c>
      <c r="G4333" s="59">
        <v>3723.96</v>
      </c>
      <c r="H4333" s="57">
        <v>444347529</v>
      </c>
      <c r="I4333" s="59">
        <v>0</v>
      </c>
      <c r="J4333" s="59">
        <v>0</v>
      </c>
      <c r="K4333" s="59">
        <v>0</v>
      </c>
      <c r="L4333" s="59">
        <v>0</v>
      </c>
      <c r="M4333" s="59">
        <v>9931.3799999999992</v>
      </c>
      <c r="N4333" s="58" t="s">
        <v>118</v>
      </c>
      <c r="O4333" s="14">
        <f t="shared" si="380"/>
        <v>45922.569641203707</v>
      </c>
      <c r="P4333" s="19">
        <f t="shared" si="381"/>
        <v>45922.777974537043</v>
      </c>
      <c r="Q4333" s="20" t="str">
        <f t="shared" si="382"/>
        <v>22/09/2025</v>
      </c>
      <c r="R4333" s="13" t="str">
        <f t="shared" si="383"/>
        <v>18</v>
      </c>
      <c r="S4333" s="13" t="str">
        <f t="shared" si="384"/>
        <v>Mon</v>
      </c>
    </row>
    <row r="4334" spans="1:19" x14ac:dyDescent="0.25">
      <c r="A4334" s="60">
        <v>45922.571342592593</v>
      </c>
      <c r="B4334" s="61">
        <v>445140269</v>
      </c>
      <c r="C4334" s="62" t="s">
        <v>36</v>
      </c>
      <c r="D4334" s="62" t="s">
        <v>37</v>
      </c>
      <c r="E4334" s="62" t="s">
        <v>46</v>
      </c>
      <c r="F4334" s="62" t="s">
        <v>119</v>
      </c>
      <c r="G4334" s="63">
        <v>3726.97</v>
      </c>
      <c r="H4334" s="61">
        <v>444348459</v>
      </c>
      <c r="I4334" s="63">
        <v>0</v>
      </c>
      <c r="J4334" s="63">
        <v>0</v>
      </c>
      <c r="K4334" s="63">
        <v>0</v>
      </c>
      <c r="L4334" s="63">
        <v>-3.03</v>
      </c>
      <c r="M4334" s="63">
        <v>9928.35</v>
      </c>
      <c r="N4334" s="62" t="s">
        <v>2717</v>
      </c>
      <c r="O4334" s="14">
        <f t="shared" si="380"/>
        <v>45922.571342592593</v>
      </c>
      <c r="P4334" s="19">
        <f t="shared" si="381"/>
        <v>45922.779675925929</v>
      </c>
      <c r="Q4334" s="20" t="str">
        <f t="shared" si="382"/>
        <v>22/09/2025</v>
      </c>
      <c r="R4334" s="13" t="str">
        <f t="shared" si="383"/>
        <v>18</v>
      </c>
      <c r="S4334" s="13" t="str">
        <f t="shared" si="384"/>
        <v>Mon</v>
      </c>
    </row>
    <row r="4335" spans="1:19" x14ac:dyDescent="0.25">
      <c r="A4335" s="56">
        <v>45922.571342592593</v>
      </c>
      <c r="B4335" s="57">
        <v>445140272</v>
      </c>
      <c r="C4335" s="58" t="s">
        <v>36</v>
      </c>
      <c r="D4335" s="58" t="s">
        <v>37</v>
      </c>
      <c r="E4335" s="58" t="s">
        <v>46</v>
      </c>
      <c r="F4335" s="58" t="s">
        <v>119</v>
      </c>
      <c r="G4335" s="59">
        <v>3726.97</v>
      </c>
      <c r="H4335" s="57">
        <v>444348460</v>
      </c>
      <c r="I4335" s="59">
        <v>0</v>
      </c>
      <c r="J4335" s="59">
        <v>0</v>
      </c>
      <c r="K4335" s="59">
        <v>0</v>
      </c>
      <c r="L4335" s="59">
        <v>-3.01</v>
      </c>
      <c r="M4335" s="59">
        <v>9925.34</v>
      </c>
      <c r="N4335" s="58" t="s">
        <v>2717</v>
      </c>
      <c r="O4335" s="14">
        <f t="shared" si="380"/>
        <v>45922.571342592593</v>
      </c>
      <c r="P4335" s="19">
        <f t="shared" si="381"/>
        <v>45922.779675925929</v>
      </c>
      <c r="Q4335" s="20" t="str">
        <f t="shared" si="382"/>
        <v>22/09/2025</v>
      </c>
      <c r="R4335" s="13" t="str">
        <f t="shared" si="383"/>
        <v>18</v>
      </c>
      <c r="S4335" s="13" t="str">
        <f t="shared" si="384"/>
        <v>Mon</v>
      </c>
    </row>
    <row r="4336" spans="1:19" x14ac:dyDescent="0.25">
      <c r="A4336" s="60">
        <v>45922.57172453704</v>
      </c>
      <c r="B4336" s="61">
        <v>445140417</v>
      </c>
      <c r="C4336" s="62" t="s">
        <v>36</v>
      </c>
      <c r="D4336" s="62" t="s">
        <v>37</v>
      </c>
      <c r="E4336" s="62" t="s">
        <v>45</v>
      </c>
      <c r="F4336" s="62" t="s">
        <v>119</v>
      </c>
      <c r="G4336" s="63">
        <v>3726.22</v>
      </c>
      <c r="H4336" s="61">
        <v>444348616</v>
      </c>
      <c r="I4336" s="63">
        <v>0</v>
      </c>
      <c r="J4336" s="63">
        <v>0</v>
      </c>
      <c r="K4336" s="63">
        <v>0</v>
      </c>
      <c r="L4336" s="63">
        <v>0</v>
      </c>
      <c r="M4336" s="63">
        <v>9925.34</v>
      </c>
      <c r="N4336" s="62" t="s">
        <v>1384</v>
      </c>
      <c r="O4336" s="14">
        <f t="shared" si="380"/>
        <v>45922.57172453704</v>
      </c>
      <c r="P4336" s="19">
        <f t="shared" si="381"/>
        <v>45922.780057870375</v>
      </c>
      <c r="Q4336" s="20" t="str">
        <f t="shared" si="382"/>
        <v>22/09/2025</v>
      </c>
      <c r="R4336" s="13" t="str">
        <f t="shared" si="383"/>
        <v>18</v>
      </c>
      <c r="S4336" s="13" t="str">
        <f t="shared" si="384"/>
        <v>Mon</v>
      </c>
    </row>
    <row r="4337" spans="1:19" x14ac:dyDescent="0.25">
      <c r="A4337" s="56">
        <v>45922.57172453704</v>
      </c>
      <c r="B4337" s="57">
        <v>445140418</v>
      </c>
      <c r="C4337" s="58" t="s">
        <v>36</v>
      </c>
      <c r="D4337" s="58" t="s">
        <v>37</v>
      </c>
      <c r="E4337" s="58" t="s">
        <v>45</v>
      </c>
      <c r="F4337" s="58" t="s">
        <v>119</v>
      </c>
      <c r="G4337" s="59">
        <v>3726.19</v>
      </c>
      <c r="H4337" s="57">
        <v>444348617</v>
      </c>
      <c r="I4337" s="59">
        <v>0</v>
      </c>
      <c r="J4337" s="59">
        <v>0</v>
      </c>
      <c r="K4337" s="59">
        <v>0</v>
      </c>
      <c r="L4337" s="59">
        <v>0</v>
      </c>
      <c r="M4337" s="59">
        <v>9925.34</v>
      </c>
      <c r="N4337" s="58" t="s">
        <v>118</v>
      </c>
      <c r="O4337" s="14">
        <f t="shared" si="380"/>
        <v>45922.57172453704</v>
      </c>
      <c r="P4337" s="19">
        <f t="shared" si="381"/>
        <v>45922.780057870375</v>
      </c>
      <c r="Q4337" s="20" t="str">
        <f t="shared" si="382"/>
        <v>22/09/2025</v>
      </c>
      <c r="R4337" s="13" t="str">
        <f t="shared" si="383"/>
        <v>18</v>
      </c>
      <c r="S4337" s="13" t="str">
        <f t="shared" si="384"/>
        <v>Mon</v>
      </c>
    </row>
    <row r="4338" spans="1:19" x14ac:dyDescent="0.25">
      <c r="A4338" s="60">
        <v>45922.571736111109</v>
      </c>
      <c r="B4338" s="61">
        <v>445140420</v>
      </c>
      <c r="C4338" s="62" t="s">
        <v>36</v>
      </c>
      <c r="D4338" s="62" t="s">
        <v>37</v>
      </c>
      <c r="E4338" s="62" t="s">
        <v>45</v>
      </c>
      <c r="F4338" s="62" t="s">
        <v>119</v>
      </c>
      <c r="G4338" s="63">
        <v>3726.19</v>
      </c>
      <c r="H4338" s="61">
        <v>444348619</v>
      </c>
      <c r="I4338" s="63">
        <v>0</v>
      </c>
      <c r="J4338" s="63">
        <v>0</v>
      </c>
      <c r="K4338" s="63">
        <v>0</v>
      </c>
      <c r="L4338" s="63">
        <v>0</v>
      </c>
      <c r="M4338" s="63">
        <v>9925.34</v>
      </c>
      <c r="N4338" s="62" t="s">
        <v>115</v>
      </c>
      <c r="O4338" s="14">
        <f t="shared" si="380"/>
        <v>45922.571736111109</v>
      </c>
      <c r="P4338" s="19">
        <f t="shared" si="381"/>
        <v>45922.780069444445</v>
      </c>
      <c r="Q4338" s="20" t="str">
        <f t="shared" si="382"/>
        <v>22/09/2025</v>
      </c>
      <c r="R4338" s="13" t="str">
        <f t="shared" si="383"/>
        <v>18</v>
      </c>
      <c r="S4338" s="13" t="str">
        <f t="shared" si="384"/>
        <v>Mon</v>
      </c>
    </row>
    <row r="4339" spans="1:19" x14ac:dyDescent="0.25">
      <c r="A4339" s="56">
        <v>45922.575659722221</v>
      </c>
      <c r="B4339" s="57">
        <v>445142158</v>
      </c>
      <c r="C4339" s="58" t="s">
        <v>36</v>
      </c>
      <c r="D4339" s="58" t="s">
        <v>37</v>
      </c>
      <c r="E4339" s="58" t="s">
        <v>45</v>
      </c>
      <c r="F4339" s="58" t="s">
        <v>119</v>
      </c>
      <c r="G4339" s="59">
        <v>3726.81</v>
      </c>
      <c r="H4339" s="57">
        <v>444350310</v>
      </c>
      <c r="I4339" s="59">
        <v>0</v>
      </c>
      <c r="J4339" s="59">
        <v>0</v>
      </c>
      <c r="K4339" s="59">
        <v>0</v>
      </c>
      <c r="L4339" s="59">
        <v>0</v>
      </c>
      <c r="M4339" s="59">
        <v>9925.34</v>
      </c>
      <c r="N4339" s="58" t="s">
        <v>1944</v>
      </c>
      <c r="O4339" s="14">
        <f t="shared" si="380"/>
        <v>45922.575659722221</v>
      </c>
      <c r="P4339" s="19">
        <f t="shared" si="381"/>
        <v>45922.783993055556</v>
      </c>
      <c r="Q4339" s="20" t="str">
        <f t="shared" si="382"/>
        <v>22/09/2025</v>
      </c>
      <c r="R4339" s="13" t="str">
        <f t="shared" si="383"/>
        <v>18</v>
      </c>
      <c r="S4339" s="13" t="str">
        <f t="shared" si="384"/>
        <v>Mon</v>
      </c>
    </row>
    <row r="4340" spans="1:19" x14ac:dyDescent="0.25">
      <c r="A4340" s="60">
        <v>45922.575659722221</v>
      </c>
      <c r="B4340" s="61">
        <v>445142159</v>
      </c>
      <c r="C4340" s="62" t="s">
        <v>36</v>
      </c>
      <c r="D4340" s="62" t="s">
        <v>37</v>
      </c>
      <c r="E4340" s="62" t="s">
        <v>45</v>
      </c>
      <c r="F4340" s="62" t="s">
        <v>119</v>
      </c>
      <c r="G4340" s="63">
        <v>3726.79</v>
      </c>
      <c r="H4340" s="61">
        <v>444350312</v>
      </c>
      <c r="I4340" s="63">
        <v>0</v>
      </c>
      <c r="J4340" s="63">
        <v>0</v>
      </c>
      <c r="K4340" s="63">
        <v>0</v>
      </c>
      <c r="L4340" s="63">
        <v>0</v>
      </c>
      <c r="M4340" s="63">
        <v>9925.34</v>
      </c>
      <c r="N4340" s="62" t="s">
        <v>48</v>
      </c>
      <c r="O4340" s="14">
        <f t="shared" si="380"/>
        <v>45922.575659722221</v>
      </c>
      <c r="P4340" s="19">
        <f t="shared" si="381"/>
        <v>45922.783993055556</v>
      </c>
      <c r="Q4340" s="20" t="str">
        <f t="shared" si="382"/>
        <v>22/09/2025</v>
      </c>
      <c r="R4340" s="13" t="str">
        <f t="shared" si="383"/>
        <v>18</v>
      </c>
      <c r="S4340" s="13" t="str">
        <f t="shared" si="384"/>
        <v>Mon</v>
      </c>
    </row>
    <row r="4341" spans="1:19" x14ac:dyDescent="0.25">
      <c r="A4341" s="56">
        <v>45922.575671296298</v>
      </c>
      <c r="B4341" s="57">
        <v>445142160</v>
      </c>
      <c r="C4341" s="58" t="s">
        <v>36</v>
      </c>
      <c r="D4341" s="58" t="s">
        <v>37</v>
      </c>
      <c r="E4341" s="58" t="s">
        <v>45</v>
      </c>
      <c r="F4341" s="58" t="s">
        <v>119</v>
      </c>
      <c r="G4341" s="59">
        <v>3726.75</v>
      </c>
      <c r="H4341" s="57">
        <v>444350313</v>
      </c>
      <c r="I4341" s="59">
        <v>0</v>
      </c>
      <c r="J4341" s="59">
        <v>0</v>
      </c>
      <c r="K4341" s="59">
        <v>0</v>
      </c>
      <c r="L4341" s="59">
        <v>0</v>
      </c>
      <c r="M4341" s="59">
        <v>9925.34</v>
      </c>
      <c r="N4341" s="58" t="s">
        <v>108</v>
      </c>
      <c r="O4341" s="14">
        <f t="shared" si="380"/>
        <v>45922.575671296298</v>
      </c>
      <c r="P4341" s="19">
        <f t="shared" si="381"/>
        <v>45922.784004629633</v>
      </c>
      <c r="Q4341" s="20" t="str">
        <f t="shared" si="382"/>
        <v>22/09/2025</v>
      </c>
      <c r="R4341" s="13" t="str">
        <f t="shared" si="383"/>
        <v>18</v>
      </c>
      <c r="S4341" s="13" t="str">
        <f t="shared" si="384"/>
        <v>Mon</v>
      </c>
    </row>
    <row r="4342" spans="1:19" x14ac:dyDescent="0.25">
      <c r="A4342" s="60">
        <v>45922.575671296298</v>
      </c>
      <c r="B4342" s="61">
        <v>445142161</v>
      </c>
      <c r="C4342" s="62" t="s">
        <v>36</v>
      </c>
      <c r="D4342" s="62" t="s">
        <v>37</v>
      </c>
      <c r="E4342" s="62" t="s">
        <v>45</v>
      </c>
      <c r="F4342" s="62" t="s">
        <v>119</v>
      </c>
      <c r="G4342" s="63">
        <v>3726.76</v>
      </c>
      <c r="H4342" s="61">
        <v>444350314</v>
      </c>
      <c r="I4342" s="63">
        <v>0</v>
      </c>
      <c r="J4342" s="63">
        <v>0</v>
      </c>
      <c r="K4342" s="63">
        <v>0</v>
      </c>
      <c r="L4342" s="63">
        <v>0</v>
      </c>
      <c r="M4342" s="63">
        <v>9925.34</v>
      </c>
      <c r="N4342" s="62" t="s">
        <v>107</v>
      </c>
      <c r="O4342" s="14">
        <f t="shared" si="380"/>
        <v>45922.575671296298</v>
      </c>
      <c r="P4342" s="19">
        <f t="shared" si="381"/>
        <v>45922.784004629633</v>
      </c>
      <c r="Q4342" s="20" t="str">
        <f t="shared" si="382"/>
        <v>22/09/2025</v>
      </c>
      <c r="R4342" s="13" t="str">
        <f t="shared" si="383"/>
        <v>18</v>
      </c>
      <c r="S4342" s="13" t="str">
        <f t="shared" si="384"/>
        <v>Mon</v>
      </c>
    </row>
    <row r="4343" spans="1:19" x14ac:dyDescent="0.25">
      <c r="A4343" s="56">
        <v>45922.575671296298</v>
      </c>
      <c r="B4343" s="57">
        <v>445142162</v>
      </c>
      <c r="C4343" s="58" t="s">
        <v>36</v>
      </c>
      <c r="D4343" s="58" t="s">
        <v>37</v>
      </c>
      <c r="E4343" s="58" t="s">
        <v>45</v>
      </c>
      <c r="F4343" s="58" t="s">
        <v>119</v>
      </c>
      <c r="G4343" s="59">
        <v>3726.77</v>
      </c>
      <c r="H4343" s="57">
        <v>444350315</v>
      </c>
      <c r="I4343" s="59">
        <v>0</v>
      </c>
      <c r="J4343" s="59">
        <v>0</v>
      </c>
      <c r="K4343" s="59">
        <v>0</v>
      </c>
      <c r="L4343" s="59">
        <v>0</v>
      </c>
      <c r="M4343" s="59">
        <v>9925.34</v>
      </c>
      <c r="N4343" s="58" t="s">
        <v>1971</v>
      </c>
      <c r="O4343" s="14">
        <f t="shared" si="380"/>
        <v>45922.575671296298</v>
      </c>
      <c r="P4343" s="19">
        <f t="shared" si="381"/>
        <v>45922.784004629633</v>
      </c>
      <c r="Q4343" s="20" t="str">
        <f t="shared" si="382"/>
        <v>22/09/2025</v>
      </c>
      <c r="R4343" s="13" t="str">
        <f t="shared" si="383"/>
        <v>18</v>
      </c>
      <c r="S4343" s="13" t="str">
        <f t="shared" si="384"/>
        <v>Mon</v>
      </c>
    </row>
    <row r="4344" spans="1:19" x14ac:dyDescent="0.25">
      <c r="A4344" s="60">
        <v>45922.575671296298</v>
      </c>
      <c r="B4344" s="61">
        <v>445142163</v>
      </c>
      <c r="C4344" s="62" t="s">
        <v>36</v>
      </c>
      <c r="D4344" s="62" t="s">
        <v>37</v>
      </c>
      <c r="E4344" s="62" t="s">
        <v>45</v>
      </c>
      <c r="F4344" s="62" t="s">
        <v>119</v>
      </c>
      <c r="G4344" s="63">
        <v>3726.77</v>
      </c>
      <c r="H4344" s="61">
        <v>444350316</v>
      </c>
      <c r="I4344" s="63">
        <v>0</v>
      </c>
      <c r="J4344" s="63">
        <v>0</v>
      </c>
      <c r="K4344" s="63">
        <v>0</v>
      </c>
      <c r="L4344" s="63">
        <v>0</v>
      </c>
      <c r="M4344" s="63">
        <v>9925.34</v>
      </c>
      <c r="N4344" s="62" t="s">
        <v>47</v>
      </c>
      <c r="O4344" s="14">
        <f t="shared" si="380"/>
        <v>45922.575671296298</v>
      </c>
      <c r="P4344" s="19">
        <f t="shared" si="381"/>
        <v>45922.784004629633</v>
      </c>
      <c r="Q4344" s="20" t="str">
        <f t="shared" si="382"/>
        <v>22/09/2025</v>
      </c>
      <c r="R4344" s="13" t="str">
        <f t="shared" si="383"/>
        <v>18</v>
      </c>
      <c r="S4344" s="13" t="str">
        <f t="shared" si="384"/>
        <v>Mon</v>
      </c>
    </row>
    <row r="4345" spans="1:19" x14ac:dyDescent="0.25">
      <c r="A4345" s="56">
        <v>45922.575682870367</v>
      </c>
      <c r="B4345" s="57">
        <v>445142165</v>
      </c>
      <c r="C4345" s="58" t="s">
        <v>36</v>
      </c>
      <c r="D4345" s="58" t="s">
        <v>37</v>
      </c>
      <c r="E4345" s="58" t="s">
        <v>45</v>
      </c>
      <c r="F4345" s="58" t="s">
        <v>119</v>
      </c>
      <c r="G4345" s="59">
        <v>3726.77</v>
      </c>
      <c r="H4345" s="57">
        <v>444350318</v>
      </c>
      <c r="I4345" s="59">
        <v>0</v>
      </c>
      <c r="J4345" s="59">
        <v>0</v>
      </c>
      <c r="K4345" s="59">
        <v>0</v>
      </c>
      <c r="L4345" s="59">
        <v>0</v>
      </c>
      <c r="M4345" s="59">
        <v>9925.34</v>
      </c>
      <c r="N4345" s="58" t="s">
        <v>2056</v>
      </c>
      <c r="O4345" s="14">
        <f t="shared" si="380"/>
        <v>45922.575682870367</v>
      </c>
      <c r="P4345" s="19">
        <f t="shared" si="381"/>
        <v>45922.784016203703</v>
      </c>
      <c r="Q4345" s="20" t="str">
        <f t="shared" si="382"/>
        <v>22/09/2025</v>
      </c>
      <c r="R4345" s="13" t="str">
        <f t="shared" si="383"/>
        <v>18</v>
      </c>
      <c r="S4345" s="13" t="str">
        <f t="shared" si="384"/>
        <v>Mon</v>
      </c>
    </row>
    <row r="4346" spans="1:19" x14ac:dyDescent="0.25">
      <c r="A4346" s="60">
        <v>45922.575682870367</v>
      </c>
      <c r="B4346" s="61">
        <v>445142174</v>
      </c>
      <c r="C4346" s="62" t="s">
        <v>36</v>
      </c>
      <c r="D4346" s="62" t="s">
        <v>37</v>
      </c>
      <c r="E4346" s="62" t="s">
        <v>45</v>
      </c>
      <c r="F4346" s="62" t="s">
        <v>119</v>
      </c>
      <c r="G4346" s="63">
        <v>3726.68</v>
      </c>
      <c r="H4346" s="61">
        <v>444350327</v>
      </c>
      <c r="I4346" s="63">
        <v>0</v>
      </c>
      <c r="J4346" s="63">
        <v>0</v>
      </c>
      <c r="K4346" s="63">
        <v>0</v>
      </c>
      <c r="L4346" s="63">
        <v>0</v>
      </c>
      <c r="M4346" s="63">
        <v>9925.34</v>
      </c>
      <c r="N4346" s="62" t="s">
        <v>113</v>
      </c>
      <c r="O4346" s="14">
        <f t="shared" si="380"/>
        <v>45922.575682870367</v>
      </c>
      <c r="P4346" s="19">
        <f t="shared" si="381"/>
        <v>45922.784016203703</v>
      </c>
      <c r="Q4346" s="20" t="str">
        <f t="shared" si="382"/>
        <v>22/09/2025</v>
      </c>
      <c r="R4346" s="13" t="str">
        <f t="shared" si="383"/>
        <v>18</v>
      </c>
      <c r="S4346" s="13" t="str">
        <f t="shared" si="384"/>
        <v>Mon</v>
      </c>
    </row>
    <row r="4347" spans="1:19" x14ac:dyDescent="0.25">
      <c r="A4347" s="56">
        <v>45922.575682870367</v>
      </c>
      <c r="B4347" s="57">
        <v>445142176</v>
      </c>
      <c r="C4347" s="58" t="s">
        <v>36</v>
      </c>
      <c r="D4347" s="58" t="s">
        <v>37</v>
      </c>
      <c r="E4347" s="58" t="s">
        <v>45</v>
      </c>
      <c r="F4347" s="58" t="s">
        <v>119</v>
      </c>
      <c r="G4347" s="59">
        <v>3726.68</v>
      </c>
      <c r="H4347" s="57">
        <v>444350329</v>
      </c>
      <c r="I4347" s="59">
        <v>0</v>
      </c>
      <c r="J4347" s="59">
        <v>0</v>
      </c>
      <c r="K4347" s="59">
        <v>0</v>
      </c>
      <c r="L4347" s="59">
        <v>0</v>
      </c>
      <c r="M4347" s="59">
        <v>9925.34</v>
      </c>
      <c r="N4347" s="58" t="s">
        <v>77</v>
      </c>
      <c r="O4347" s="14">
        <f t="shared" si="380"/>
        <v>45922.575682870367</v>
      </c>
      <c r="P4347" s="19">
        <f t="shared" si="381"/>
        <v>45922.784016203703</v>
      </c>
      <c r="Q4347" s="20" t="str">
        <f t="shared" si="382"/>
        <v>22/09/2025</v>
      </c>
      <c r="R4347" s="13" t="str">
        <f t="shared" si="383"/>
        <v>18</v>
      </c>
      <c r="S4347" s="13" t="str">
        <f t="shared" si="384"/>
        <v>Mon</v>
      </c>
    </row>
    <row r="4348" spans="1:19" x14ac:dyDescent="0.25">
      <c r="A4348" s="60">
        <v>45922.575682870367</v>
      </c>
      <c r="B4348" s="61">
        <v>445142177</v>
      </c>
      <c r="C4348" s="62" t="s">
        <v>36</v>
      </c>
      <c r="D4348" s="62" t="s">
        <v>37</v>
      </c>
      <c r="E4348" s="62" t="s">
        <v>45</v>
      </c>
      <c r="F4348" s="62" t="s">
        <v>119</v>
      </c>
      <c r="G4348" s="63">
        <v>3726.62</v>
      </c>
      <c r="H4348" s="61">
        <v>444350331</v>
      </c>
      <c r="I4348" s="63">
        <v>0</v>
      </c>
      <c r="J4348" s="63">
        <v>0</v>
      </c>
      <c r="K4348" s="63">
        <v>0</v>
      </c>
      <c r="L4348" s="63">
        <v>0</v>
      </c>
      <c r="M4348" s="63">
        <v>9925.34</v>
      </c>
      <c r="N4348" s="62" t="s">
        <v>2055</v>
      </c>
      <c r="O4348" s="14">
        <f t="shared" si="380"/>
        <v>45922.575682870367</v>
      </c>
      <c r="P4348" s="19">
        <f t="shared" si="381"/>
        <v>45922.784016203703</v>
      </c>
      <c r="Q4348" s="20" t="str">
        <f t="shared" si="382"/>
        <v>22/09/2025</v>
      </c>
      <c r="R4348" s="13" t="str">
        <f t="shared" si="383"/>
        <v>18</v>
      </c>
      <c r="S4348" s="13" t="str">
        <f t="shared" si="384"/>
        <v>Mon</v>
      </c>
    </row>
    <row r="4349" spans="1:19" x14ac:dyDescent="0.25">
      <c r="A4349" s="56">
        <v>45922.5778587963</v>
      </c>
      <c r="B4349" s="57">
        <v>445143614</v>
      </c>
      <c r="C4349" s="58" t="s">
        <v>36</v>
      </c>
      <c r="D4349" s="58" t="s">
        <v>38</v>
      </c>
      <c r="E4349" s="58" t="s">
        <v>46</v>
      </c>
      <c r="F4349" s="58" t="s">
        <v>119</v>
      </c>
      <c r="G4349" s="59">
        <v>3727.22</v>
      </c>
      <c r="H4349" s="57">
        <v>444351770</v>
      </c>
      <c r="I4349" s="59">
        <v>0</v>
      </c>
      <c r="J4349" s="59">
        <v>0</v>
      </c>
      <c r="K4349" s="59">
        <v>0</v>
      </c>
      <c r="L4349" s="59">
        <v>1</v>
      </c>
      <c r="M4349" s="59">
        <v>9926.34</v>
      </c>
      <c r="N4349" s="58" t="s">
        <v>2718</v>
      </c>
      <c r="O4349" s="14">
        <f t="shared" si="380"/>
        <v>45922.5778587963</v>
      </c>
      <c r="P4349" s="19">
        <f t="shared" si="381"/>
        <v>45922.786192129635</v>
      </c>
      <c r="Q4349" s="20" t="str">
        <f t="shared" si="382"/>
        <v>22/09/2025</v>
      </c>
      <c r="R4349" s="13" t="str">
        <f t="shared" si="383"/>
        <v>18</v>
      </c>
      <c r="S4349" s="13" t="str">
        <f t="shared" si="384"/>
        <v>Mon</v>
      </c>
    </row>
    <row r="4350" spans="1:19" x14ac:dyDescent="0.25">
      <c r="A4350" s="60">
        <v>45922.5778587963</v>
      </c>
      <c r="B4350" s="61">
        <v>445143615</v>
      </c>
      <c r="C4350" s="62" t="s">
        <v>36</v>
      </c>
      <c r="D4350" s="62" t="s">
        <v>38</v>
      </c>
      <c r="E4350" s="62" t="s">
        <v>46</v>
      </c>
      <c r="F4350" s="62" t="s">
        <v>119</v>
      </c>
      <c r="G4350" s="63">
        <v>3727.22</v>
      </c>
      <c r="H4350" s="61">
        <v>444351771</v>
      </c>
      <c r="I4350" s="63">
        <v>0</v>
      </c>
      <c r="J4350" s="63">
        <v>0</v>
      </c>
      <c r="K4350" s="63">
        <v>0</v>
      </c>
      <c r="L4350" s="63">
        <v>1.03</v>
      </c>
      <c r="M4350" s="63">
        <v>9927.3700000000008</v>
      </c>
      <c r="N4350" s="62" t="s">
        <v>2718</v>
      </c>
      <c r="O4350" s="14">
        <f t="shared" si="380"/>
        <v>45922.5778587963</v>
      </c>
      <c r="P4350" s="19">
        <f t="shared" si="381"/>
        <v>45922.786192129635</v>
      </c>
      <c r="Q4350" s="20" t="str">
        <f t="shared" si="382"/>
        <v>22/09/2025</v>
      </c>
      <c r="R4350" s="13" t="str">
        <f t="shared" si="383"/>
        <v>18</v>
      </c>
      <c r="S4350" s="13" t="str">
        <f t="shared" si="384"/>
        <v>Mon</v>
      </c>
    </row>
    <row r="4351" spans="1:19" x14ac:dyDescent="0.25">
      <c r="A4351" s="56">
        <v>45922.577974537038</v>
      </c>
      <c r="B4351" s="57">
        <v>445143681</v>
      </c>
      <c r="C4351" s="58" t="s">
        <v>36</v>
      </c>
      <c r="D4351" s="58" t="s">
        <v>37</v>
      </c>
      <c r="E4351" s="58" t="s">
        <v>45</v>
      </c>
      <c r="F4351" s="58" t="s">
        <v>119</v>
      </c>
      <c r="G4351" s="59">
        <v>3727.52</v>
      </c>
      <c r="H4351" s="57">
        <v>444351837</v>
      </c>
      <c r="I4351" s="59">
        <v>0</v>
      </c>
      <c r="J4351" s="59">
        <v>0</v>
      </c>
      <c r="K4351" s="59">
        <v>0</v>
      </c>
      <c r="L4351" s="59">
        <v>0</v>
      </c>
      <c r="M4351" s="59">
        <v>9927.3700000000008</v>
      </c>
      <c r="N4351" s="58" t="s">
        <v>1384</v>
      </c>
      <c r="O4351" s="14">
        <f t="shared" si="380"/>
        <v>45922.577974537038</v>
      </c>
      <c r="P4351" s="19">
        <f t="shared" si="381"/>
        <v>45922.786307870374</v>
      </c>
      <c r="Q4351" s="20" t="str">
        <f t="shared" si="382"/>
        <v>22/09/2025</v>
      </c>
      <c r="R4351" s="13" t="str">
        <f t="shared" si="383"/>
        <v>18</v>
      </c>
      <c r="S4351" s="13" t="str">
        <f t="shared" si="384"/>
        <v>Mon</v>
      </c>
    </row>
    <row r="4352" spans="1:19" x14ac:dyDescent="0.25">
      <c r="A4352" s="60">
        <v>45922.577974537038</v>
      </c>
      <c r="B4352" s="61">
        <v>445143682</v>
      </c>
      <c r="C4352" s="62" t="s">
        <v>36</v>
      </c>
      <c r="D4352" s="62" t="s">
        <v>37</v>
      </c>
      <c r="E4352" s="62" t="s">
        <v>45</v>
      </c>
      <c r="F4352" s="62" t="s">
        <v>119</v>
      </c>
      <c r="G4352" s="63">
        <v>3727.41</v>
      </c>
      <c r="H4352" s="61">
        <v>444351838</v>
      </c>
      <c r="I4352" s="63">
        <v>0</v>
      </c>
      <c r="J4352" s="63">
        <v>0</v>
      </c>
      <c r="K4352" s="63">
        <v>0</v>
      </c>
      <c r="L4352" s="63">
        <v>0</v>
      </c>
      <c r="M4352" s="63">
        <v>9927.3700000000008</v>
      </c>
      <c r="N4352" s="62" t="s">
        <v>115</v>
      </c>
      <c r="O4352" s="14">
        <f t="shared" si="380"/>
        <v>45922.577974537038</v>
      </c>
      <c r="P4352" s="19">
        <f t="shared" si="381"/>
        <v>45922.786307870374</v>
      </c>
      <c r="Q4352" s="20" t="str">
        <f t="shared" si="382"/>
        <v>22/09/2025</v>
      </c>
      <c r="R4352" s="13" t="str">
        <f t="shared" si="383"/>
        <v>18</v>
      </c>
      <c r="S4352" s="13" t="str">
        <f t="shared" si="384"/>
        <v>Mon</v>
      </c>
    </row>
    <row r="4353" spans="1:19" x14ac:dyDescent="0.25">
      <c r="A4353" s="56">
        <v>45922.580057870371</v>
      </c>
      <c r="B4353" s="57">
        <v>445144566</v>
      </c>
      <c r="C4353" s="58" t="s">
        <v>36</v>
      </c>
      <c r="D4353" s="58" t="s">
        <v>38</v>
      </c>
      <c r="E4353" s="58" t="s">
        <v>46</v>
      </c>
      <c r="F4353" s="58" t="s">
        <v>119</v>
      </c>
      <c r="G4353" s="59">
        <v>3728.31</v>
      </c>
      <c r="H4353" s="57">
        <v>444352716</v>
      </c>
      <c r="I4353" s="59">
        <v>0</v>
      </c>
      <c r="J4353" s="59">
        <v>0</v>
      </c>
      <c r="K4353" s="59">
        <v>0</v>
      </c>
      <c r="L4353" s="59">
        <v>1.56</v>
      </c>
      <c r="M4353" s="59">
        <v>9928.93</v>
      </c>
      <c r="N4353" s="58" t="s">
        <v>2719</v>
      </c>
      <c r="O4353" s="14">
        <f t="shared" si="380"/>
        <v>45922.580057870371</v>
      </c>
      <c r="P4353" s="19">
        <f t="shared" si="381"/>
        <v>45922.788391203707</v>
      </c>
      <c r="Q4353" s="20" t="str">
        <f t="shared" si="382"/>
        <v>22/09/2025</v>
      </c>
      <c r="R4353" s="13" t="str">
        <f t="shared" si="383"/>
        <v>18</v>
      </c>
      <c r="S4353" s="13" t="str">
        <f t="shared" si="384"/>
        <v>Mon</v>
      </c>
    </row>
    <row r="4354" spans="1:19" x14ac:dyDescent="0.25">
      <c r="A4354" s="60">
        <v>45922.580057870371</v>
      </c>
      <c r="B4354" s="61">
        <v>445144567</v>
      </c>
      <c r="C4354" s="62" t="s">
        <v>36</v>
      </c>
      <c r="D4354" s="62" t="s">
        <v>38</v>
      </c>
      <c r="E4354" s="62" t="s">
        <v>46</v>
      </c>
      <c r="F4354" s="62" t="s">
        <v>119</v>
      </c>
      <c r="G4354" s="63">
        <v>3728.31</v>
      </c>
      <c r="H4354" s="61">
        <v>444352717</v>
      </c>
      <c r="I4354" s="63">
        <v>0</v>
      </c>
      <c r="J4354" s="63">
        <v>0</v>
      </c>
      <c r="K4354" s="63">
        <v>0</v>
      </c>
      <c r="L4354" s="63">
        <v>1.55</v>
      </c>
      <c r="M4354" s="63">
        <v>9930.48</v>
      </c>
      <c r="N4354" s="62" t="s">
        <v>2719</v>
      </c>
      <c r="O4354" s="14">
        <f t="shared" si="380"/>
        <v>45922.580057870371</v>
      </c>
      <c r="P4354" s="19">
        <f t="shared" si="381"/>
        <v>45922.788391203707</v>
      </c>
      <c r="Q4354" s="20" t="str">
        <f t="shared" si="382"/>
        <v>22/09/2025</v>
      </c>
      <c r="R4354" s="13" t="str">
        <f t="shared" si="383"/>
        <v>18</v>
      </c>
      <c r="S4354" s="13" t="str">
        <f t="shared" si="384"/>
        <v>Mon</v>
      </c>
    </row>
    <row r="4355" spans="1:19" x14ac:dyDescent="0.25">
      <c r="A4355" s="56">
        <v>45922.580057870371</v>
      </c>
      <c r="B4355" s="57">
        <v>445144568</v>
      </c>
      <c r="C4355" s="58" t="s">
        <v>36</v>
      </c>
      <c r="D4355" s="58" t="s">
        <v>38</v>
      </c>
      <c r="E4355" s="58" t="s">
        <v>46</v>
      </c>
      <c r="F4355" s="58" t="s">
        <v>119</v>
      </c>
      <c r="G4355" s="59">
        <v>3728.31</v>
      </c>
      <c r="H4355" s="57">
        <v>444352718</v>
      </c>
      <c r="I4355" s="59">
        <v>0</v>
      </c>
      <c r="J4355" s="59">
        <v>0</v>
      </c>
      <c r="K4355" s="59">
        <v>0</v>
      </c>
      <c r="L4355" s="59">
        <v>1.54</v>
      </c>
      <c r="M4355" s="59">
        <v>9932.02</v>
      </c>
      <c r="N4355" s="58" t="s">
        <v>2719</v>
      </c>
      <c r="O4355" s="14">
        <f t="shared" si="380"/>
        <v>45922.580057870371</v>
      </c>
      <c r="P4355" s="19">
        <f t="shared" si="381"/>
        <v>45922.788391203707</v>
      </c>
      <c r="Q4355" s="20" t="str">
        <f t="shared" si="382"/>
        <v>22/09/2025</v>
      </c>
      <c r="R4355" s="13" t="str">
        <f t="shared" si="383"/>
        <v>18</v>
      </c>
      <c r="S4355" s="13" t="str">
        <f t="shared" si="384"/>
        <v>Mon</v>
      </c>
    </row>
    <row r="4356" spans="1:19" x14ac:dyDescent="0.25">
      <c r="A4356" s="60">
        <v>45922.580057870371</v>
      </c>
      <c r="B4356" s="61">
        <v>445144570</v>
      </c>
      <c r="C4356" s="62" t="s">
        <v>36</v>
      </c>
      <c r="D4356" s="62" t="s">
        <v>38</v>
      </c>
      <c r="E4356" s="62" t="s">
        <v>46</v>
      </c>
      <c r="F4356" s="62" t="s">
        <v>119</v>
      </c>
      <c r="G4356" s="63">
        <v>3728.31</v>
      </c>
      <c r="H4356" s="61">
        <v>444352719</v>
      </c>
      <c r="I4356" s="63">
        <v>0</v>
      </c>
      <c r="J4356" s="63">
        <v>0</v>
      </c>
      <c r="K4356" s="63">
        <v>0</v>
      </c>
      <c r="L4356" s="63">
        <v>1.54</v>
      </c>
      <c r="M4356" s="63">
        <v>9933.56</v>
      </c>
      <c r="N4356" s="62" t="s">
        <v>2719</v>
      </c>
      <c r="O4356" s="14">
        <f t="shared" si="380"/>
        <v>45922.580057870371</v>
      </c>
      <c r="P4356" s="19">
        <f t="shared" si="381"/>
        <v>45922.788391203707</v>
      </c>
      <c r="Q4356" s="20" t="str">
        <f t="shared" si="382"/>
        <v>22/09/2025</v>
      </c>
      <c r="R4356" s="13" t="str">
        <f t="shared" si="383"/>
        <v>18</v>
      </c>
      <c r="S4356" s="13" t="str">
        <f t="shared" si="384"/>
        <v>Mon</v>
      </c>
    </row>
    <row r="4357" spans="1:19" x14ac:dyDescent="0.25">
      <c r="A4357" s="56">
        <v>45922.580057870371</v>
      </c>
      <c r="B4357" s="57">
        <v>445144571</v>
      </c>
      <c r="C4357" s="58" t="s">
        <v>36</v>
      </c>
      <c r="D4357" s="58" t="s">
        <v>38</v>
      </c>
      <c r="E4357" s="58" t="s">
        <v>46</v>
      </c>
      <c r="F4357" s="58" t="s">
        <v>119</v>
      </c>
      <c r="G4357" s="59">
        <v>3728.31</v>
      </c>
      <c r="H4357" s="57">
        <v>444352720</v>
      </c>
      <c r="I4357" s="59">
        <v>0</v>
      </c>
      <c r="J4357" s="59">
        <v>0</v>
      </c>
      <c r="K4357" s="59">
        <v>0</v>
      </c>
      <c r="L4357" s="59">
        <v>1.63</v>
      </c>
      <c r="M4357" s="59">
        <v>9935.19</v>
      </c>
      <c r="N4357" s="58" t="s">
        <v>2719</v>
      </c>
      <c r="O4357" s="14">
        <f t="shared" si="380"/>
        <v>45922.580057870371</v>
      </c>
      <c r="P4357" s="19">
        <f t="shared" si="381"/>
        <v>45922.788391203707</v>
      </c>
      <c r="Q4357" s="20" t="str">
        <f t="shared" si="382"/>
        <v>22/09/2025</v>
      </c>
      <c r="R4357" s="13" t="str">
        <f t="shared" si="383"/>
        <v>18</v>
      </c>
      <c r="S4357" s="13" t="str">
        <f t="shared" si="384"/>
        <v>Mon</v>
      </c>
    </row>
    <row r="4358" spans="1:19" x14ac:dyDescent="0.25">
      <c r="A4358" s="60">
        <v>45922.580358796295</v>
      </c>
      <c r="B4358" s="61">
        <v>445144977</v>
      </c>
      <c r="C4358" s="62" t="s">
        <v>36</v>
      </c>
      <c r="D4358" s="62" t="s">
        <v>38</v>
      </c>
      <c r="E4358" s="62" t="s">
        <v>46</v>
      </c>
      <c r="F4358" s="62" t="s">
        <v>119</v>
      </c>
      <c r="G4358" s="63">
        <v>3727.2</v>
      </c>
      <c r="H4358" s="61">
        <v>444353123</v>
      </c>
      <c r="I4358" s="63">
        <v>0</v>
      </c>
      <c r="J4358" s="63">
        <v>0</v>
      </c>
      <c r="K4358" s="63">
        <v>0</v>
      </c>
      <c r="L4358" s="63">
        <v>0.41</v>
      </c>
      <c r="M4358" s="63">
        <v>9935.6</v>
      </c>
      <c r="N4358" s="62" t="s">
        <v>2720</v>
      </c>
      <c r="O4358" s="14">
        <f t="shared" si="380"/>
        <v>45922.580358796295</v>
      </c>
      <c r="P4358" s="19">
        <f t="shared" si="381"/>
        <v>45922.78869212963</v>
      </c>
      <c r="Q4358" s="20" t="str">
        <f t="shared" si="382"/>
        <v>22/09/2025</v>
      </c>
      <c r="R4358" s="13" t="str">
        <f t="shared" si="383"/>
        <v>18</v>
      </c>
      <c r="S4358" s="13" t="str">
        <f t="shared" si="384"/>
        <v>Mon</v>
      </c>
    </row>
    <row r="4359" spans="1:19" x14ac:dyDescent="0.25">
      <c r="A4359" s="56">
        <v>45922.580358796295</v>
      </c>
      <c r="B4359" s="57">
        <v>445144978</v>
      </c>
      <c r="C4359" s="58" t="s">
        <v>36</v>
      </c>
      <c r="D4359" s="58" t="s">
        <v>38</v>
      </c>
      <c r="E4359" s="58" t="s">
        <v>46</v>
      </c>
      <c r="F4359" s="58" t="s">
        <v>119</v>
      </c>
      <c r="G4359" s="59">
        <v>3727.2</v>
      </c>
      <c r="H4359" s="57">
        <v>444353124</v>
      </c>
      <c r="I4359" s="59">
        <v>0</v>
      </c>
      <c r="J4359" s="59">
        <v>0</v>
      </c>
      <c r="K4359" s="59">
        <v>0</v>
      </c>
      <c r="L4359" s="59">
        <v>0.43</v>
      </c>
      <c r="M4359" s="59">
        <v>9936.0300000000007</v>
      </c>
      <c r="N4359" s="58" t="s">
        <v>2720</v>
      </c>
      <c r="O4359" s="14">
        <f t="shared" si="380"/>
        <v>45922.580358796295</v>
      </c>
      <c r="P4359" s="19">
        <f t="shared" si="381"/>
        <v>45922.78869212963</v>
      </c>
      <c r="Q4359" s="20" t="str">
        <f t="shared" si="382"/>
        <v>22/09/2025</v>
      </c>
      <c r="R4359" s="13" t="str">
        <f t="shared" si="383"/>
        <v>18</v>
      </c>
      <c r="S4359" s="13" t="str">
        <f t="shared" si="384"/>
        <v>Mon</v>
      </c>
    </row>
    <row r="4360" spans="1:19" x14ac:dyDescent="0.25">
      <c r="A4360" s="60">
        <v>45922.580381944441</v>
      </c>
      <c r="B4360" s="61">
        <v>445144993</v>
      </c>
      <c r="C4360" s="62" t="s">
        <v>36</v>
      </c>
      <c r="D4360" s="62" t="s">
        <v>38</v>
      </c>
      <c r="E4360" s="62" t="s">
        <v>46</v>
      </c>
      <c r="F4360" s="62" t="s">
        <v>119</v>
      </c>
      <c r="G4360" s="63">
        <v>3727.19</v>
      </c>
      <c r="H4360" s="61">
        <v>444353139</v>
      </c>
      <c r="I4360" s="63">
        <v>0</v>
      </c>
      <c r="J4360" s="63">
        <v>0</v>
      </c>
      <c r="K4360" s="63">
        <v>0</v>
      </c>
      <c r="L4360" s="63">
        <v>0.97</v>
      </c>
      <c r="M4360" s="63">
        <v>9937</v>
      </c>
      <c r="N4360" s="62" t="s">
        <v>2721</v>
      </c>
      <c r="O4360" s="14">
        <f t="shared" si="380"/>
        <v>45922.580381944441</v>
      </c>
      <c r="P4360" s="19">
        <f t="shared" si="381"/>
        <v>45922.788715277777</v>
      </c>
      <c r="Q4360" s="20" t="str">
        <f t="shared" si="382"/>
        <v>22/09/2025</v>
      </c>
      <c r="R4360" s="13" t="str">
        <f t="shared" si="383"/>
        <v>18</v>
      </c>
      <c r="S4360" s="13" t="str">
        <f t="shared" si="384"/>
        <v>Mon</v>
      </c>
    </row>
    <row r="4361" spans="1:19" x14ac:dyDescent="0.25">
      <c r="A4361" s="56">
        <v>45922.580381944441</v>
      </c>
      <c r="B4361" s="57">
        <v>445144994</v>
      </c>
      <c r="C4361" s="58" t="s">
        <v>36</v>
      </c>
      <c r="D4361" s="58" t="s">
        <v>38</v>
      </c>
      <c r="E4361" s="58" t="s">
        <v>46</v>
      </c>
      <c r="F4361" s="58" t="s">
        <v>119</v>
      </c>
      <c r="G4361" s="59">
        <v>3727.19</v>
      </c>
      <c r="H4361" s="57">
        <v>444353140</v>
      </c>
      <c r="I4361" s="59">
        <v>0</v>
      </c>
      <c r="J4361" s="59">
        <v>0</v>
      </c>
      <c r="K4361" s="59">
        <v>0</v>
      </c>
      <c r="L4361" s="59">
        <v>1.82</v>
      </c>
      <c r="M4361" s="59">
        <v>9938.82</v>
      </c>
      <c r="N4361" s="58" t="s">
        <v>2721</v>
      </c>
      <c r="O4361" s="14">
        <f t="shared" si="380"/>
        <v>45922.580381944441</v>
      </c>
      <c r="P4361" s="19">
        <f t="shared" si="381"/>
        <v>45922.788715277777</v>
      </c>
      <c r="Q4361" s="20" t="str">
        <f t="shared" si="382"/>
        <v>22/09/2025</v>
      </c>
      <c r="R4361" s="13" t="str">
        <f t="shared" si="383"/>
        <v>18</v>
      </c>
      <c r="S4361" s="13" t="str">
        <f t="shared" si="384"/>
        <v>Mon</v>
      </c>
    </row>
    <row r="4362" spans="1:19" x14ac:dyDescent="0.25">
      <c r="A4362" s="60">
        <v>45922.580405092594</v>
      </c>
      <c r="B4362" s="61">
        <v>445145015</v>
      </c>
      <c r="C4362" s="62" t="s">
        <v>36</v>
      </c>
      <c r="D4362" s="62" t="s">
        <v>37</v>
      </c>
      <c r="E4362" s="62" t="s">
        <v>45</v>
      </c>
      <c r="F4362" s="62" t="s">
        <v>119</v>
      </c>
      <c r="G4362" s="63">
        <v>3727.41</v>
      </c>
      <c r="H4362" s="61">
        <v>444353162</v>
      </c>
      <c r="I4362" s="63">
        <v>0</v>
      </c>
      <c r="J4362" s="63">
        <v>0</v>
      </c>
      <c r="K4362" s="63">
        <v>0</v>
      </c>
      <c r="L4362" s="63">
        <v>0</v>
      </c>
      <c r="M4362" s="63">
        <v>9938.82</v>
      </c>
      <c r="N4362" s="62" t="s">
        <v>2056</v>
      </c>
      <c r="O4362" s="14">
        <f t="shared" si="380"/>
        <v>45922.580405092594</v>
      </c>
      <c r="P4362" s="19">
        <f t="shared" si="381"/>
        <v>45922.78873842593</v>
      </c>
      <c r="Q4362" s="20" t="str">
        <f t="shared" si="382"/>
        <v>22/09/2025</v>
      </c>
      <c r="R4362" s="13" t="str">
        <f t="shared" si="383"/>
        <v>18</v>
      </c>
      <c r="S4362" s="13" t="str">
        <f t="shared" si="384"/>
        <v>Mon</v>
      </c>
    </row>
    <row r="4363" spans="1:19" x14ac:dyDescent="0.25">
      <c r="A4363" s="56">
        <v>45922.580405092594</v>
      </c>
      <c r="B4363" s="57">
        <v>445145016</v>
      </c>
      <c r="C4363" s="58" t="s">
        <v>36</v>
      </c>
      <c r="D4363" s="58" t="s">
        <v>37</v>
      </c>
      <c r="E4363" s="58" t="s">
        <v>45</v>
      </c>
      <c r="F4363" s="58" t="s">
        <v>119</v>
      </c>
      <c r="G4363" s="59">
        <v>3727.41</v>
      </c>
      <c r="H4363" s="57">
        <v>444353163</v>
      </c>
      <c r="I4363" s="59">
        <v>0</v>
      </c>
      <c r="J4363" s="59">
        <v>0</v>
      </c>
      <c r="K4363" s="59">
        <v>0</v>
      </c>
      <c r="L4363" s="59">
        <v>0</v>
      </c>
      <c r="M4363" s="59">
        <v>9938.82</v>
      </c>
      <c r="N4363" s="58" t="s">
        <v>77</v>
      </c>
      <c r="O4363" s="14">
        <f t="shared" si="380"/>
        <v>45922.580405092594</v>
      </c>
      <c r="P4363" s="19">
        <f t="shared" si="381"/>
        <v>45922.78873842593</v>
      </c>
      <c r="Q4363" s="20" t="str">
        <f t="shared" si="382"/>
        <v>22/09/2025</v>
      </c>
      <c r="R4363" s="13" t="str">
        <f t="shared" si="383"/>
        <v>18</v>
      </c>
      <c r="S4363" s="13" t="str">
        <f t="shared" si="384"/>
        <v>Mon</v>
      </c>
    </row>
    <row r="4364" spans="1:19" x14ac:dyDescent="0.25">
      <c r="A4364" s="60">
        <v>45922.580416666664</v>
      </c>
      <c r="B4364" s="61">
        <v>445145019</v>
      </c>
      <c r="C4364" s="62" t="s">
        <v>36</v>
      </c>
      <c r="D4364" s="62" t="s">
        <v>37</v>
      </c>
      <c r="E4364" s="62" t="s">
        <v>45</v>
      </c>
      <c r="F4364" s="62" t="s">
        <v>119</v>
      </c>
      <c r="G4364" s="63">
        <v>3727.32</v>
      </c>
      <c r="H4364" s="61">
        <v>444353166</v>
      </c>
      <c r="I4364" s="63">
        <v>0</v>
      </c>
      <c r="J4364" s="63">
        <v>0</v>
      </c>
      <c r="K4364" s="63">
        <v>0</v>
      </c>
      <c r="L4364" s="63">
        <v>0</v>
      </c>
      <c r="M4364" s="63">
        <v>9938.82</v>
      </c>
      <c r="N4364" s="62" t="s">
        <v>108</v>
      </c>
      <c r="O4364" s="14">
        <f t="shared" si="380"/>
        <v>45922.580416666664</v>
      </c>
      <c r="P4364" s="19">
        <f t="shared" si="381"/>
        <v>45922.78875</v>
      </c>
      <c r="Q4364" s="20" t="str">
        <f t="shared" si="382"/>
        <v>22/09/2025</v>
      </c>
      <c r="R4364" s="13" t="str">
        <f t="shared" si="383"/>
        <v>18</v>
      </c>
      <c r="S4364" s="13" t="str">
        <f t="shared" si="384"/>
        <v>Mon</v>
      </c>
    </row>
    <row r="4365" spans="1:19" x14ac:dyDescent="0.25">
      <c r="A4365" s="56">
        <v>45922.580416666664</v>
      </c>
      <c r="B4365" s="57">
        <v>445145024</v>
      </c>
      <c r="C4365" s="58" t="s">
        <v>36</v>
      </c>
      <c r="D4365" s="58" t="s">
        <v>37</v>
      </c>
      <c r="E4365" s="58" t="s">
        <v>45</v>
      </c>
      <c r="F4365" s="58" t="s">
        <v>119</v>
      </c>
      <c r="G4365" s="59">
        <v>3727.42</v>
      </c>
      <c r="H4365" s="57">
        <v>444353171</v>
      </c>
      <c r="I4365" s="59">
        <v>0</v>
      </c>
      <c r="J4365" s="59">
        <v>0</v>
      </c>
      <c r="K4365" s="59">
        <v>0</v>
      </c>
      <c r="L4365" s="59">
        <v>0</v>
      </c>
      <c r="M4365" s="59">
        <v>9938.82</v>
      </c>
      <c r="N4365" s="58" t="s">
        <v>52</v>
      </c>
      <c r="O4365" s="14">
        <f t="shared" si="380"/>
        <v>45922.580416666664</v>
      </c>
      <c r="P4365" s="19">
        <f t="shared" si="381"/>
        <v>45922.78875</v>
      </c>
      <c r="Q4365" s="20" t="str">
        <f t="shared" si="382"/>
        <v>22/09/2025</v>
      </c>
      <c r="R4365" s="13" t="str">
        <f t="shared" si="383"/>
        <v>18</v>
      </c>
      <c r="S4365" s="13" t="str">
        <f t="shared" si="384"/>
        <v>Mon</v>
      </c>
    </row>
    <row r="4366" spans="1:19" x14ac:dyDescent="0.25">
      <c r="A4366" s="60">
        <v>45922.580416666664</v>
      </c>
      <c r="B4366" s="61">
        <v>445145025</v>
      </c>
      <c r="C4366" s="62" t="s">
        <v>36</v>
      </c>
      <c r="D4366" s="62" t="s">
        <v>37</v>
      </c>
      <c r="E4366" s="62" t="s">
        <v>45</v>
      </c>
      <c r="F4366" s="62" t="s">
        <v>119</v>
      </c>
      <c r="G4366" s="63">
        <v>3727.42</v>
      </c>
      <c r="H4366" s="61">
        <v>444353172</v>
      </c>
      <c r="I4366" s="63">
        <v>0</v>
      </c>
      <c r="J4366" s="63">
        <v>0</v>
      </c>
      <c r="K4366" s="63">
        <v>0</v>
      </c>
      <c r="L4366" s="63">
        <v>0</v>
      </c>
      <c r="M4366" s="63">
        <v>9938.82</v>
      </c>
      <c r="N4366" s="62" t="s">
        <v>48</v>
      </c>
      <c r="O4366" s="14">
        <f t="shared" si="380"/>
        <v>45922.580416666664</v>
      </c>
      <c r="P4366" s="19">
        <f t="shared" si="381"/>
        <v>45922.78875</v>
      </c>
      <c r="Q4366" s="20" t="str">
        <f t="shared" si="382"/>
        <v>22/09/2025</v>
      </c>
      <c r="R4366" s="13" t="str">
        <f t="shared" si="383"/>
        <v>18</v>
      </c>
      <c r="S4366" s="13" t="str">
        <f t="shared" si="384"/>
        <v>Mon</v>
      </c>
    </row>
    <row r="4367" spans="1:19" x14ac:dyDescent="0.25">
      <c r="A4367" s="56">
        <v>45922.580416666664</v>
      </c>
      <c r="B4367" s="57">
        <v>445145027</v>
      </c>
      <c r="C4367" s="58" t="s">
        <v>36</v>
      </c>
      <c r="D4367" s="58" t="s">
        <v>37</v>
      </c>
      <c r="E4367" s="58" t="s">
        <v>45</v>
      </c>
      <c r="F4367" s="58" t="s">
        <v>119</v>
      </c>
      <c r="G4367" s="59">
        <v>3727.41</v>
      </c>
      <c r="H4367" s="57">
        <v>444353174</v>
      </c>
      <c r="I4367" s="59">
        <v>0</v>
      </c>
      <c r="J4367" s="59">
        <v>0</v>
      </c>
      <c r="K4367" s="59">
        <v>0</v>
      </c>
      <c r="L4367" s="59">
        <v>0</v>
      </c>
      <c r="M4367" s="59">
        <v>9938.82</v>
      </c>
      <c r="N4367" s="58" t="s">
        <v>1971</v>
      </c>
      <c r="O4367" s="14">
        <f t="shared" si="380"/>
        <v>45922.580416666664</v>
      </c>
      <c r="P4367" s="19">
        <f t="shared" si="381"/>
        <v>45922.78875</v>
      </c>
      <c r="Q4367" s="20" t="str">
        <f t="shared" si="382"/>
        <v>22/09/2025</v>
      </c>
      <c r="R4367" s="13" t="str">
        <f t="shared" si="383"/>
        <v>18</v>
      </c>
      <c r="S4367" s="13" t="str">
        <f t="shared" si="384"/>
        <v>Mon</v>
      </c>
    </row>
    <row r="4368" spans="1:19" x14ac:dyDescent="0.25">
      <c r="A4368" s="60">
        <v>45922.580428240741</v>
      </c>
      <c r="B4368" s="61">
        <v>445145032</v>
      </c>
      <c r="C4368" s="62" t="s">
        <v>36</v>
      </c>
      <c r="D4368" s="62" t="s">
        <v>37</v>
      </c>
      <c r="E4368" s="62" t="s">
        <v>45</v>
      </c>
      <c r="F4368" s="62" t="s">
        <v>119</v>
      </c>
      <c r="G4368" s="63">
        <v>3727.43</v>
      </c>
      <c r="H4368" s="61">
        <v>444353179</v>
      </c>
      <c r="I4368" s="63">
        <v>0</v>
      </c>
      <c r="J4368" s="63">
        <v>0</v>
      </c>
      <c r="K4368" s="63">
        <v>0</v>
      </c>
      <c r="L4368" s="63">
        <v>0</v>
      </c>
      <c r="M4368" s="63">
        <v>9938.82</v>
      </c>
      <c r="N4368" s="62" t="s">
        <v>107</v>
      </c>
      <c r="O4368" s="14">
        <f t="shared" si="380"/>
        <v>45922.580428240741</v>
      </c>
      <c r="P4368" s="19">
        <f t="shared" si="381"/>
        <v>45922.788761574076</v>
      </c>
      <c r="Q4368" s="20" t="str">
        <f t="shared" si="382"/>
        <v>22/09/2025</v>
      </c>
      <c r="R4368" s="13" t="str">
        <f t="shared" si="383"/>
        <v>18</v>
      </c>
      <c r="S4368" s="13" t="str">
        <f t="shared" si="384"/>
        <v>Mon</v>
      </c>
    </row>
    <row r="4369" spans="1:19" x14ac:dyDescent="0.25">
      <c r="A4369" s="56">
        <v>45922.580428240741</v>
      </c>
      <c r="B4369" s="57">
        <v>445145033</v>
      </c>
      <c r="C4369" s="58" t="s">
        <v>36</v>
      </c>
      <c r="D4369" s="58" t="s">
        <v>37</v>
      </c>
      <c r="E4369" s="58" t="s">
        <v>45</v>
      </c>
      <c r="F4369" s="58" t="s">
        <v>119</v>
      </c>
      <c r="G4369" s="59">
        <v>3727.44</v>
      </c>
      <c r="H4369" s="57">
        <v>444353180</v>
      </c>
      <c r="I4369" s="59">
        <v>0</v>
      </c>
      <c r="J4369" s="59">
        <v>0</v>
      </c>
      <c r="K4369" s="59">
        <v>0</v>
      </c>
      <c r="L4369" s="59">
        <v>0</v>
      </c>
      <c r="M4369" s="59">
        <v>9938.82</v>
      </c>
      <c r="N4369" s="58" t="s">
        <v>47</v>
      </c>
      <c r="O4369" s="14">
        <f t="shared" si="380"/>
        <v>45922.580428240741</v>
      </c>
      <c r="P4369" s="19">
        <f t="shared" si="381"/>
        <v>45922.788761574076</v>
      </c>
      <c r="Q4369" s="20" t="str">
        <f t="shared" si="382"/>
        <v>22/09/2025</v>
      </c>
      <c r="R4369" s="13" t="str">
        <f t="shared" si="383"/>
        <v>18</v>
      </c>
      <c r="S4369" s="13" t="str">
        <f t="shared" si="384"/>
        <v>Mon</v>
      </c>
    </row>
    <row r="4370" spans="1:19" x14ac:dyDescent="0.25">
      <c r="A4370" s="60">
        <v>45922.580729166664</v>
      </c>
      <c r="B4370" s="61">
        <v>445145135</v>
      </c>
      <c r="C4370" s="62" t="s">
        <v>36</v>
      </c>
      <c r="D4370" s="62" t="s">
        <v>38</v>
      </c>
      <c r="E4370" s="62" t="s">
        <v>46</v>
      </c>
      <c r="F4370" s="62" t="s">
        <v>119</v>
      </c>
      <c r="G4370" s="63">
        <v>3726.87</v>
      </c>
      <c r="H4370" s="61">
        <v>444353278</v>
      </c>
      <c r="I4370" s="63">
        <v>0</v>
      </c>
      <c r="J4370" s="63">
        <v>0</v>
      </c>
      <c r="K4370" s="63">
        <v>0</v>
      </c>
      <c r="L4370" s="63">
        <v>1.47</v>
      </c>
      <c r="M4370" s="63">
        <v>9940.2900000000009</v>
      </c>
      <c r="N4370" s="62" t="s">
        <v>2722</v>
      </c>
      <c r="O4370" s="14">
        <f t="shared" si="380"/>
        <v>45922.580729166664</v>
      </c>
      <c r="P4370" s="19">
        <f t="shared" si="381"/>
        <v>45922.7890625</v>
      </c>
      <c r="Q4370" s="20" t="str">
        <f t="shared" si="382"/>
        <v>22/09/2025</v>
      </c>
      <c r="R4370" s="13" t="str">
        <f t="shared" si="383"/>
        <v>18</v>
      </c>
      <c r="S4370" s="13" t="str">
        <f t="shared" si="384"/>
        <v>Mon</v>
      </c>
    </row>
    <row r="4371" spans="1:19" x14ac:dyDescent="0.25">
      <c r="A4371" s="56">
        <v>45922.580740740741</v>
      </c>
      <c r="B4371" s="57">
        <v>445145144</v>
      </c>
      <c r="C4371" s="58" t="s">
        <v>36</v>
      </c>
      <c r="D4371" s="58" t="s">
        <v>38</v>
      </c>
      <c r="E4371" s="58" t="s">
        <v>46</v>
      </c>
      <c r="F4371" s="58" t="s">
        <v>119</v>
      </c>
      <c r="G4371" s="59">
        <v>3726.65</v>
      </c>
      <c r="H4371" s="57">
        <v>444353288</v>
      </c>
      <c r="I4371" s="59">
        <v>0</v>
      </c>
      <c r="J4371" s="59">
        <v>0</v>
      </c>
      <c r="K4371" s="59">
        <v>0</v>
      </c>
      <c r="L4371" s="59">
        <v>1.47</v>
      </c>
      <c r="M4371" s="59">
        <v>9941.76</v>
      </c>
      <c r="N4371" s="58" t="s">
        <v>2723</v>
      </c>
      <c r="O4371" s="14">
        <f t="shared" si="380"/>
        <v>45922.580740740741</v>
      </c>
      <c r="P4371" s="19">
        <f t="shared" si="381"/>
        <v>45922.789074074077</v>
      </c>
      <c r="Q4371" s="20" t="str">
        <f t="shared" si="382"/>
        <v>22/09/2025</v>
      </c>
      <c r="R4371" s="13" t="str">
        <f t="shared" si="383"/>
        <v>18</v>
      </c>
      <c r="S4371" s="13" t="str">
        <f t="shared" si="384"/>
        <v>Mon</v>
      </c>
    </row>
    <row r="4372" spans="1:19" x14ac:dyDescent="0.25">
      <c r="A4372" s="60">
        <v>45922.580740740741</v>
      </c>
      <c r="B4372" s="61">
        <v>445145145</v>
      </c>
      <c r="C4372" s="62" t="s">
        <v>36</v>
      </c>
      <c r="D4372" s="62" t="s">
        <v>38</v>
      </c>
      <c r="E4372" s="62" t="s">
        <v>46</v>
      </c>
      <c r="F4372" s="62" t="s">
        <v>119</v>
      </c>
      <c r="G4372" s="63">
        <v>3726.65</v>
      </c>
      <c r="H4372" s="61">
        <v>444353289</v>
      </c>
      <c r="I4372" s="63">
        <v>0</v>
      </c>
      <c r="J4372" s="63">
        <v>0</v>
      </c>
      <c r="K4372" s="63">
        <v>0</v>
      </c>
      <c r="L4372" s="63">
        <v>1.47</v>
      </c>
      <c r="M4372" s="63">
        <v>9943.23</v>
      </c>
      <c r="N4372" s="62" t="s">
        <v>2724</v>
      </c>
      <c r="O4372" s="14">
        <f t="shared" si="380"/>
        <v>45922.580740740741</v>
      </c>
      <c r="P4372" s="19">
        <f t="shared" si="381"/>
        <v>45922.789074074077</v>
      </c>
      <c r="Q4372" s="20" t="str">
        <f t="shared" si="382"/>
        <v>22/09/2025</v>
      </c>
      <c r="R4372" s="13" t="str">
        <f t="shared" si="383"/>
        <v>18</v>
      </c>
      <c r="S4372" s="13" t="str">
        <f t="shared" si="384"/>
        <v>Mon</v>
      </c>
    </row>
    <row r="4373" spans="1:19" x14ac:dyDescent="0.25">
      <c r="A4373" s="56">
        <v>45922.580752314818</v>
      </c>
      <c r="B4373" s="57">
        <v>445145156</v>
      </c>
      <c r="C4373" s="58" t="s">
        <v>36</v>
      </c>
      <c r="D4373" s="58" t="s">
        <v>37</v>
      </c>
      <c r="E4373" s="58" t="s">
        <v>45</v>
      </c>
      <c r="F4373" s="58" t="s">
        <v>119</v>
      </c>
      <c r="G4373" s="59">
        <v>3726.9</v>
      </c>
      <c r="H4373" s="57">
        <v>444353301</v>
      </c>
      <c r="I4373" s="59">
        <v>0</v>
      </c>
      <c r="J4373" s="59">
        <v>0</v>
      </c>
      <c r="K4373" s="59">
        <v>0</v>
      </c>
      <c r="L4373" s="59">
        <v>0</v>
      </c>
      <c r="M4373" s="59">
        <v>9943.23</v>
      </c>
      <c r="N4373" s="58" t="s">
        <v>106</v>
      </c>
      <c r="O4373" s="14">
        <f t="shared" si="380"/>
        <v>45922.580752314818</v>
      </c>
      <c r="P4373" s="19">
        <f t="shared" si="381"/>
        <v>45922.789085648154</v>
      </c>
      <c r="Q4373" s="20" t="str">
        <f t="shared" si="382"/>
        <v>22/09/2025</v>
      </c>
      <c r="R4373" s="13" t="str">
        <f t="shared" si="383"/>
        <v>18</v>
      </c>
      <c r="S4373" s="13" t="str">
        <f t="shared" si="384"/>
        <v>Mon</v>
      </c>
    </row>
    <row r="4374" spans="1:19" x14ac:dyDescent="0.25">
      <c r="A4374" s="60">
        <v>45922.580752314818</v>
      </c>
      <c r="B4374" s="61">
        <v>445145160</v>
      </c>
      <c r="C4374" s="62" t="s">
        <v>36</v>
      </c>
      <c r="D4374" s="62" t="s">
        <v>37</v>
      </c>
      <c r="E4374" s="62" t="s">
        <v>45</v>
      </c>
      <c r="F4374" s="62" t="s">
        <v>119</v>
      </c>
      <c r="G4374" s="63">
        <v>3726.96</v>
      </c>
      <c r="H4374" s="61">
        <v>444353306</v>
      </c>
      <c r="I4374" s="63">
        <v>0</v>
      </c>
      <c r="J4374" s="63">
        <v>0</v>
      </c>
      <c r="K4374" s="63">
        <v>0</v>
      </c>
      <c r="L4374" s="63">
        <v>0</v>
      </c>
      <c r="M4374" s="63">
        <v>9943.23</v>
      </c>
      <c r="N4374" s="62" t="s">
        <v>92</v>
      </c>
      <c r="O4374" s="14">
        <f t="shared" si="380"/>
        <v>45922.580752314818</v>
      </c>
      <c r="P4374" s="19">
        <f t="shared" si="381"/>
        <v>45922.789085648154</v>
      </c>
      <c r="Q4374" s="20" t="str">
        <f t="shared" si="382"/>
        <v>22/09/2025</v>
      </c>
      <c r="R4374" s="13" t="str">
        <f t="shared" si="383"/>
        <v>18</v>
      </c>
      <c r="S4374" s="13" t="str">
        <f t="shared" si="384"/>
        <v>Mon</v>
      </c>
    </row>
    <row r="4375" spans="1:19" x14ac:dyDescent="0.25">
      <c r="A4375" s="56">
        <v>45922.58085648148</v>
      </c>
      <c r="B4375" s="57">
        <v>445145263</v>
      </c>
      <c r="C4375" s="58" t="s">
        <v>36</v>
      </c>
      <c r="D4375" s="58" t="s">
        <v>38</v>
      </c>
      <c r="E4375" s="58" t="s">
        <v>46</v>
      </c>
      <c r="F4375" s="58" t="s">
        <v>119</v>
      </c>
      <c r="G4375" s="59">
        <v>3726.16</v>
      </c>
      <c r="H4375" s="57">
        <v>444353422</v>
      </c>
      <c r="I4375" s="59">
        <v>0</v>
      </c>
      <c r="J4375" s="59">
        <v>0</v>
      </c>
      <c r="K4375" s="59">
        <v>0</v>
      </c>
      <c r="L4375" s="59">
        <v>1.08</v>
      </c>
      <c r="M4375" s="59">
        <v>9944.31</v>
      </c>
      <c r="N4375" s="58" t="s">
        <v>2725</v>
      </c>
      <c r="O4375" s="14">
        <f t="shared" si="380"/>
        <v>45922.58085648148</v>
      </c>
      <c r="P4375" s="19">
        <f t="shared" si="381"/>
        <v>45922.789189814815</v>
      </c>
      <c r="Q4375" s="20" t="str">
        <f t="shared" si="382"/>
        <v>22/09/2025</v>
      </c>
      <c r="R4375" s="13" t="str">
        <f t="shared" si="383"/>
        <v>18</v>
      </c>
      <c r="S4375" s="13" t="str">
        <f t="shared" si="384"/>
        <v>Mon</v>
      </c>
    </row>
    <row r="4376" spans="1:19" x14ac:dyDescent="0.25">
      <c r="A4376" s="60">
        <v>45922.580868055556</v>
      </c>
      <c r="B4376" s="61">
        <v>445145277</v>
      </c>
      <c r="C4376" s="62" t="s">
        <v>36</v>
      </c>
      <c r="D4376" s="62" t="s">
        <v>37</v>
      </c>
      <c r="E4376" s="62" t="s">
        <v>45</v>
      </c>
      <c r="F4376" s="62" t="s">
        <v>119</v>
      </c>
      <c r="G4376" s="63">
        <v>3726.55</v>
      </c>
      <c r="H4376" s="61">
        <v>444353437</v>
      </c>
      <c r="I4376" s="63">
        <v>0</v>
      </c>
      <c r="J4376" s="63">
        <v>0</v>
      </c>
      <c r="K4376" s="63">
        <v>0</v>
      </c>
      <c r="L4376" s="63">
        <v>0</v>
      </c>
      <c r="M4376" s="63">
        <v>9944.31</v>
      </c>
      <c r="N4376" s="62" t="s">
        <v>2546</v>
      </c>
      <c r="O4376" s="14">
        <f t="shared" si="380"/>
        <v>45922.580868055556</v>
      </c>
      <c r="P4376" s="19">
        <f t="shared" si="381"/>
        <v>45922.789201388892</v>
      </c>
      <c r="Q4376" s="20" t="str">
        <f t="shared" si="382"/>
        <v>22/09/2025</v>
      </c>
      <c r="R4376" s="13" t="str">
        <f t="shared" si="383"/>
        <v>18</v>
      </c>
      <c r="S4376" s="13" t="str">
        <f t="shared" si="384"/>
        <v>Mon</v>
      </c>
    </row>
    <row r="4377" spans="1:19" x14ac:dyDescent="0.25">
      <c r="A4377" s="56">
        <v>45922.583298611113</v>
      </c>
      <c r="B4377" s="57">
        <v>445146615</v>
      </c>
      <c r="C4377" s="58" t="s">
        <v>36</v>
      </c>
      <c r="D4377" s="58" t="s">
        <v>37</v>
      </c>
      <c r="E4377" s="58" t="s">
        <v>45</v>
      </c>
      <c r="F4377" s="58" t="s">
        <v>119</v>
      </c>
      <c r="G4377" s="59">
        <v>3727.47</v>
      </c>
      <c r="H4377" s="57">
        <v>444354816</v>
      </c>
      <c r="I4377" s="59">
        <v>0</v>
      </c>
      <c r="J4377" s="59">
        <v>0</v>
      </c>
      <c r="K4377" s="59">
        <v>0</v>
      </c>
      <c r="L4377" s="59">
        <v>0</v>
      </c>
      <c r="M4377" s="59">
        <v>9944.31</v>
      </c>
      <c r="N4377" s="58" t="s">
        <v>76</v>
      </c>
      <c r="O4377" s="14">
        <f t="shared" si="380"/>
        <v>45922.583298611113</v>
      </c>
      <c r="P4377" s="19">
        <f t="shared" si="381"/>
        <v>45922.791631944448</v>
      </c>
      <c r="Q4377" s="20" t="str">
        <f t="shared" si="382"/>
        <v>22/09/2025</v>
      </c>
      <c r="R4377" s="13" t="str">
        <f t="shared" si="383"/>
        <v>18</v>
      </c>
      <c r="S4377" s="13" t="str">
        <f t="shared" si="384"/>
        <v>Mon</v>
      </c>
    </row>
    <row r="4378" spans="1:19" x14ac:dyDescent="0.25">
      <c r="A4378" s="60">
        <v>45922.583310185182</v>
      </c>
      <c r="B4378" s="61">
        <v>445146616</v>
      </c>
      <c r="C4378" s="62" t="s">
        <v>36</v>
      </c>
      <c r="D4378" s="62" t="s">
        <v>37</v>
      </c>
      <c r="E4378" s="62" t="s">
        <v>45</v>
      </c>
      <c r="F4378" s="62" t="s">
        <v>119</v>
      </c>
      <c r="G4378" s="63">
        <v>3727.48</v>
      </c>
      <c r="H4378" s="61">
        <v>444354817</v>
      </c>
      <c r="I4378" s="63">
        <v>0</v>
      </c>
      <c r="J4378" s="63">
        <v>0</v>
      </c>
      <c r="K4378" s="63">
        <v>0</v>
      </c>
      <c r="L4378" s="63">
        <v>0</v>
      </c>
      <c r="M4378" s="63">
        <v>9944.31</v>
      </c>
      <c r="N4378" s="62" t="s">
        <v>75</v>
      </c>
      <c r="O4378" s="14">
        <f t="shared" si="380"/>
        <v>45922.583310185182</v>
      </c>
      <c r="P4378" s="19">
        <f t="shared" si="381"/>
        <v>45922.791643518518</v>
      </c>
      <c r="Q4378" s="20" t="str">
        <f t="shared" si="382"/>
        <v>22/09/2025</v>
      </c>
      <c r="R4378" s="13" t="str">
        <f t="shared" si="383"/>
        <v>18</v>
      </c>
      <c r="S4378" s="13" t="str">
        <f t="shared" si="384"/>
        <v>Mon</v>
      </c>
    </row>
    <row r="4379" spans="1:19" x14ac:dyDescent="0.25">
      <c r="A4379" s="56">
        <v>45922.584027777775</v>
      </c>
      <c r="B4379" s="57">
        <v>445146987</v>
      </c>
      <c r="C4379" s="58" t="s">
        <v>36</v>
      </c>
      <c r="D4379" s="58" t="s">
        <v>38</v>
      </c>
      <c r="E4379" s="58" t="s">
        <v>46</v>
      </c>
      <c r="F4379" s="58" t="s">
        <v>119</v>
      </c>
      <c r="G4379" s="59">
        <v>3725.86</v>
      </c>
      <c r="H4379" s="57">
        <v>444355192</v>
      </c>
      <c r="I4379" s="59">
        <v>0</v>
      </c>
      <c r="J4379" s="59">
        <v>0</v>
      </c>
      <c r="K4379" s="59">
        <v>0</v>
      </c>
      <c r="L4379" s="59">
        <v>-1.46</v>
      </c>
      <c r="M4379" s="59">
        <v>9942.85</v>
      </c>
      <c r="N4379" s="58" t="s">
        <v>2726</v>
      </c>
      <c r="O4379" s="14">
        <f t="shared" si="380"/>
        <v>45922.584027777775</v>
      </c>
      <c r="P4379" s="19">
        <f t="shared" si="381"/>
        <v>45922.792361111111</v>
      </c>
      <c r="Q4379" s="20" t="str">
        <f t="shared" si="382"/>
        <v>22/09/2025</v>
      </c>
      <c r="R4379" s="13" t="str">
        <f t="shared" si="383"/>
        <v>19</v>
      </c>
      <c r="S4379" s="13" t="str">
        <f t="shared" si="384"/>
        <v>Mon</v>
      </c>
    </row>
    <row r="4380" spans="1:19" x14ac:dyDescent="0.25">
      <c r="A4380" s="60">
        <v>45922.611666666664</v>
      </c>
      <c r="B4380" s="61">
        <v>445157561</v>
      </c>
      <c r="C4380" s="62" t="s">
        <v>36</v>
      </c>
      <c r="D4380" s="62" t="s">
        <v>38</v>
      </c>
      <c r="E4380" s="62" t="s">
        <v>46</v>
      </c>
      <c r="F4380" s="62" t="s">
        <v>119</v>
      </c>
      <c r="G4380" s="63">
        <v>3725.12</v>
      </c>
      <c r="H4380" s="61">
        <v>444365730</v>
      </c>
      <c r="I4380" s="63">
        <v>0</v>
      </c>
      <c r="J4380" s="63">
        <v>0</v>
      </c>
      <c r="K4380" s="63">
        <v>0</v>
      </c>
      <c r="L4380" s="63">
        <v>-2.29</v>
      </c>
      <c r="M4380" s="63">
        <v>9940.56</v>
      </c>
      <c r="N4380" s="62" t="s">
        <v>2727</v>
      </c>
      <c r="O4380" s="14">
        <f t="shared" si="380"/>
        <v>45922.611666666664</v>
      </c>
      <c r="P4380" s="19">
        <f t="shared" si="381"/>
        <v>45922.82</v>
      </c>
      <c r="Q4380" s="20" t="str">
        <f t="shared" si="382"/>
        <v>22/09/2025</v>
      </c>
      <c r="R4380" s="13" t="str">
        <f t="shared" si="383"/>
        <v>19</v>
      </c>
      <c r="S4380" s="13" t="str">
        <f t="shared" si="384"/>
        <v>Mon</v>
      </c>
    </row>
    <row r="4381" spans="1:19" x14ac:dyDescent="0.25">
      <c r="A4381" s="56">
        <v>45922.611689814818</v>
      </c>
      <c r="B4381" s="57">
        <v>445157607</v>
      </c>
      <c r="C4381" s="58" t="s">
        <v>36</v>
      </c>
      <c r="D4381" s="58" t="s">
        <v>38</v>
      </c>
      <c r="E4381" s="58" t="s">
        <v>46</v>
      </c>
      <c r="F4381" s="58" t="s">
        <v>119</v>
      </c>
      <c r="G4381" s="59">
        <v>3724.87</v>
      </c>
      <c r="H4381" s="57">
        <v>444365771</v>
      </c>
      <c r="I4381" s="59">
        <v>0</v>
      </c>
      <c r="J4381" s="59">
        <v>0</v>
      </c>
      <c r="K4381" s="59">
        <v>0</v>
      </c>
      <c r="L4381" s="59">
        <v>-2.5499999999999998</v>
      </c>
      <c r="M4381" s="59">
        <v>9938.01</v>
      </c>
      <c r="N4381" s="58" t="s">
        <v>2728</v>
      </c>
      <c r="O4381" s="14">
        <f t="shared" si="380"/>
        <v>45922.611689814818</v>
      </c>
      <c r="P4381" s="19">
        <f t="shared" si="381"/>
        <v>45922.820023148153</v>
      </c>
      <c r="Q4381" s="20" t="str">
        <f t="shared" si="382"/>
        <v>22/09/2025</v>
      </c>
      <c r="R4381" s="13" t="str">
        <f t="shared" si="383"/>
        <v>19</v>
      </c>
      <c r="S4381" s="13" t="str">
        <f t="shared" si="384"/>
        <v>Mon</v>
      </c>
    </row>
    <row r="4382" spans="1:19" x14ac:dyDescent="0.25">
      <c r="A4382" s="60">
        <v>45922.611805555556</v>
      </c>
      <c r="B4382" s="61">
        <v>445157703</v>
      </c>
      <c r="C4382" s="62" t="s">
        <v>36</v>
      </c>
      <c r="D4382" s="62" t="s">
        <v>38</v>
      </c>
      <c r="E4382" s="62" t="s">
        <v>46</v>
      </c>
      <c r="F4382" s="62" t="s">
        <v>119</v>
      </c>
      <c r="G4382" s="63">
        <v>3724.56</v>
      </c>
      <c r="H4382" s="61">
        <v>444365863</v>
      </c>
      <c r="I4382" s="63">
        <v>0</v>
      </c>
      <c r="J4382" s="63">
        <v>0</v>
      </c>
      <c r="K4382" s="63">
        <v>0</v>
      </c>
      <c r="L4382" s="63">
        <v>-2.06</v>
      </c>
      <c r="M4382" s="63">
        <v>9935.9500000000007</v>
      </c>
      <c r="N4382" s="62" t="s">
        <v>2729</v>
      </c>
      <c r="O4382" s="14">
        <f t="shared" si="380"/>
        <v>45922.611805555556</v>
      </c>
      <c r="P4382" s="19">
        <f t="shared" si="381"/>
        <v>45922.820138888892</v>
      </c>
      <c r="Q4382" s="20" t="str">
        <f t="shared" si="382"/>
        <v>22/09/2025</v>
      </c>
      <c r="R4382" s="13" t="str">
        <f t="shared" si="383"/>
        <v>19</v>
      </c>
      <c r="S4382" s="13" t="str">
        <f t="shared" si="384"/>
        <v>Mon</v>
      </c>
    </row>
    <row r="4383" spans="1:19" x14ac:dyDescent="0.25">
      <c r="A4383" s="56">
        <v>45922.611805555556</v>
      </c>
      <c r="B4383" s="57">
        <v>445157706</v>
      </c>
      <c r="C4383" s="58" t="s">
        <v>36</v>
      </c>
      <c r="D4383" s="58" t="s">
        <v>38</v>
      </c>
      <c r="E4383" s="58" t="s">
        <v>46</v>
      </c>
      <c r="F4383" s="58" t="s">
        <v>119</v>
      </c>
      <c r="G4383" s="59">
        <v>3724.56</v>
      </c>
      <c r="H4383" s="57">
        <v>444365864</v>
      </c>
      <c r="I4383" s="59">
        <v>0</v>
      </c>
      <c r="J4383" s="59">
        <v>0</v>
      </c>
      <c r="K4383" s="59">
        <v>0</v>
      </c>
      <c r="L4383" s="59">
        <v>-2.96</v>
      </c>
      <c r="M4383" s="59">
        <v>9932.99</v>
      </c>
      <c r="N4383" s="58" t="s">
        <v>2730</v>
      </c>
      <c r="O4383" s="14">
        <f t="shared" si="380"/>
        <v>45922.611805555556</v>
      </c>
      <c r="P4383" s="19">
        <f t="shared" si="381"/>
        <v>45922.820138888892</v>
      </c>
      <c r="Q4383" s="20" t="str">
        <f t="shared" si="382"/>
        <v>22/09/2025</v>
      </c>
      <c r="R4383" s="13" t="str">
        <f t="shared" si="383"/>
        <v>19</v>
      </c>
      <c r="S4383" s="13" t="str">
        <f t="shared" si="384"/>
        <v>Mon</v>
      </c>
    </row>
    <row r="4384" spans="1:19" x14ac:dyDescent="0.25">
      <c r="A4384" s="60">
        <v>45922.611817129633</v>
      </c>
      <c r="B4384" s="61">
        <v>445157711</v>
      </c>
      <c r="C4384" s="62" t="s">
        <v>36</v>
      </c>
      <c r="D4384" s="62" t="s">
        <v>38</v>
      </c>
      <c r="E4384" s="62" t="s">
        <v>46</v>
      </c>
      <c r="F4384" s="62" t="s">
        <v>119</v>
      </c>
      <c r="G4384" s="63">
        <v>3724.51</v>
      </c>
      <c r="H4384" s="61">
        <v>444365871</v>
      </c>
      <c r="I4384" s="63">
        <v>0</v>
      </c>
      <c r="J4384" s="63">
        <v>0</v>
      </c>
      <c r="K4384" s="63">
        <v>0</v>
      </c>
      <c r="L4384" s="63">
        <v>-2.9</v>
      </c>
      <c r="M4384" s="63">
        <v>9930.09</v>
      </c>
      <c r="N4384" s="62" t="s">
        <v>2731</v>
      </c>
      <c r="O4384" s="14">
        <f t="shared" si="380"/>
        <v>45922.611817129633</v>
      </c>
      <c r="P4384" s="19">
        <f t="shared" si="381"/>
        <v>45922.820150462969</v>
      </c>
      <c r="Q4384" s="20" t="str">
        <f t="shared" si="382"/>
        <v>22/09/2025</v>
      </c>
      <c r="R4384" s="13" t="str">
        <f t="shared" si="383"/>
        <v>19</v>
      </c>
      <c r="S4384" s="13" t="str">
        <f t="shared" si="384"/>
        <v>Mon</v>
      </c>
    </row>
    <row r="4385" spans="1:19" x14ac:dyDescent="0.25">
      <c r="A4385" s="56">
        <v>45922.611817129633</v>
      </c>
      <c r="B4385" s="57">
        <v>445157715</v>
      </c>
      <c r="C4385" s="58" t="s">
        <v>36</v>
      </c>
      <c r="D4385" s="58" t="s">
        <v>38</v>
      </c>
      <c r="E4385" s="58" t="s">
        <v>46</v>
      </c>
      <c r="F4385" s="58" t="s">
        <v>119</v>
      </c>
      <c r="G4385" s="59">
        <v>3724.47</v>
      </c>
      <c r="H4385" s="57">
        <v>444365874</v>
      </c>
      <c r="I4385" s="59">
        <v>0</v>
      </c>
      <c r="J4385" s="59">
        <v>0</v>
      </c>
      <c r="K4385" s="59">
        <v>0</v>
      </c>
      <c r="L4385" s="59">
        <v>-3</v>
      </c>
      <c r="M4385" s="59">
        <v>9927.09</v>
      </c>
      <c r="N4385" s="58" t="s">
        <v>2732</v>
      </c>
      <c r="O4385" s="14">
        <f t="shared" si="380"/>
        <v>45922.611817129633</v>
      </c>
      <c r="P4385" s="19">
        <f t="shared" si="381"/>
        <v>45922.820150462969</v>
      </c>
      <c r="Q4385" s="20" t="str">
        <f t="shared" si="382"/>
        <v>22/09/2025</v>
      </c>
      <c r="R4385" s="13" t="str">
        <f t="shared" si="383"/>
        <v>19</v>
      </c>
      <c r="S4385" s="13" t="str">
        <f t="shared" si="384"/>
        <v>Mon</v>
      </c>
    </row>
    <row r="4386" spans="1:19" x14ac:dyDescent="0.25">
      <c r="A4386" s="60">
        <v>45922.611817129633</v>
      </c>
      <c r="B4386" s="61">
        <v>445157716</v>
      </c>
      <c r="C4386" s="62" t="s">
        <v>36</v>
      </c>
      <c r="D4386" s="62" t="s">
        <v>38</v>
      </c>
      <c r="E4386" s="62" t="s">
        <v>46</v>
      </c>
      <c r="F4386" s="62" t="s">
        <v>119</v>
      </c>
      <c r="G4386" s="63">
        <v>3724.47</v>
      </c>
      <c r="H4386" s="61">
        <v>444365875</v>
      </c>
      <c r="I4386" s="63">
        <v>0</v>
      </c>
      <c r="J4386" s="63">
        <v>0</v>
      </c>
      <c r="K4386" s="63">
        <v>0</v>
      </c>
      <c r="L4386" s="63">
        <v>-3.01</v>
      </c>
      <c r="M4386" s="63">
        <v>9924.08</v>
      </c>
      <c r="N4386" s="62" t="s">
        <v>2732</v>
      </c>
      <c r="O4386" s="14">
        <f t="shared" si="380"/>
        <v>45922.611817129633</v>
      </c>
      <c r="P4386" s="19">
        <f t="shared" si="381"/>
        <v>45922.820150462969</v>
      </c>
      <c r="Q4386" s="20" t="str">
        <f t="shared" si="382"/>
        <v>22/09/2025</v>
      </c>
      <c r="R4386" s="13" t="str">
        <f t="shared" si="383"/>
        <v>19</v>
      </c>
      <c r="S4386" s="13" t="str">
        <f t="shared" si="384"/>
        <v>Mon</v>
      </c>
    </row>
    <row r="4387" spans="1:19" x14ac:dyDescent="0.25">
      <c r="A4387" s="56">
        <v>45922.611817129633</v>
      </c>
      <c r="B4387" s="57">
        <v>445157735</v>
      </c>
      <c r="C4387" s="58" t="s">
        <v>36</v>
      </c>
      <c r="D4387" s="58" t="s">
        <v>38</v>
      </c>
      <c r="E4387" s="58" t="s">
        <v>46</v>
      </c>
      <c r="F4387" s="58" t="s">
        <v>119</v>
      </c>
      <c r="G4387" s="59">
        <v>3724.39</v>
      </c>
      <c r="H4387" s="57">
        <v>444365893</v>
      </c>
      <c r="I4387" s="59">
        <v>0</v>
      </c>
      <c r="J4387" s="59">
        <v>0</v>
      </c>
      <c r="K4387" s="59">
        <v>0</v>
      </c>
      <c r="L4387" s="59">
        <v>-3.02</v>
      </c>
      <c r="M4387" s="59">
        <v>9921.06</v>
      </c>
      <c r="N4387" s="58" t="s">
        <v>2733</v>
      </c>
      <c r="O4387" s="14">
        <f t="shared" si="380"/>
        <v>45922.611817129633</v>
      </c>
      <c r="P4387" s="19">
        <f t="shared" si="381"/>
        <v>45922.820150462969</v>
      </c>
      <c r="Q4387" s="20" t="str">
        <f t="shared" si="382"/>
        <v>22/09/2025</v>
      </c>
      <c r="R4387" s="13" t="str">
        <f t="shared" si="383"/>
        <v>19</v>
      </c>
      <c r="S4387" s="13" t="str">
        <f t="shared" si="384"/>
        <v>Mon</v>
      </c>
    </row>
    <row r="4388" spans="1:19" x14ac:dyDescent="0.25">
      <c r="A4388" s="60">
        <v>45922.611817129633</v>
      </c>
      <c r="B4388" s="61">
        <v>445157736</v>
      </c>
      <c r="C4388" s="62" t="s">
        <v>36</v>
      </c>
      <c r="D4388" s="62" t="s">
        <v>38</v>
      </c>
      <c r="E4388" s="62" t="s">
        <v>46</v>
      </c>
      <c r="F4388" s="62" t="s">
        <v>119</v>
      </c>
      <c r="G4388" s="63">
        <v>3724.39</v>
      </c>
      <c r="H4388" s="61">
        <v>444365894</v>
      </c>
      <c r="I4388" s="63">
        <v>0</v>
      </c>
      <c r="J4388" s="63">
        <v>0</v>
      </c>
      <c r="K4388" s="63">
        <v>0</v>
      </c>
      <c r="L4388" s="63">
        <v>-3.02</v>
      </c>
      <c r="M4388" s="63">
        <v>9918.0400000000009</v>
      </c>
      <c r="N4388" s="62" t="s">
        <v>2733</v>
      </c>
      <c r="O4388" s="14">
        <f t="shared" si="380"/>
        <v>45922.611817129633</v>
      </c>
      <c r="P4388" s="19">
        <f t="shared" si="381"/>
        <v>45922.820150462969</v>
      </c>
      <c r="Q4388" s="20" t="str">
        <f t="shared" si="382"/>
        <v>22/09/2025</v>
      </c>
      <c r="R4388" s="13" t="str">
        <f t="shared" si="383"/>
        <v>19</v>
      </c>
      <c r="S4388" s="13" t="str">
        <f t="shared" si="384"/>
        <v>Mon</v>
      </c>
    </row>
    <row r="4389" spans="1:19" x14ac:dyDescent="0.25">
      <c r="A4389" s="56">
        <v>45922.611817129633</v>
      </c>
      <c r="B4389" s="57">
        <v>445157737</v>
      </c>
      <c r="C4389" s="58" t="s">
        <v>36</v>
      </c>
      <c r="D4389" s="58" t="s">
        <v>38</v>
      </c>
      <c r="E4389" s="58" t="s">
        <v>46</v>
      </c>
      <c r="F4389" s="58" t="s">
        <v>119</v>
      </c>
      <c r="G4389" s="59">
        <v>3724.39</v>
      </c>
      <c r="H4389" s="57">
        <v>444365895</v>
      </c>
      <c r="I4389" s="59">
        <v>0</v>
      </c>
      <c r="J4389" s="59">
        <v>0</v>
      </c>
      <c r="K4389" s="59">
        <v>0</v>
      </c>
      <c r="L4389" s="59">
        <v>-3.03</v>
      </c>
      <c r="M4389" s="59">
        <v>9915.01</v>
      </c>
      <c r="N4389" s="58" t="s">
        <v>2733</v>
      </c>
      <c r="O4389" s="14">
        <f t="shared" si="380"/>
        <v>45922.611817129633</v>
      </c>
      <c r="P4389" s="19">
        <f t="shared" si="381"/>
        <v>45922.820150462969</v>
      </c>
      <c r="Q4389" s="20" t="str">
        <f t="shared" si="382"/>
        <v>22/09/2025</v>
      </c>
      <c r="R4389" s="13" t="str">
        <f t="shared" si="383"/>
        <v>19</v>
      </c>
      <c r="S4389" s="13" t="str">
        <f t="shared" si="384"/>
        <v>Mon</v>
      </c>
    </row>
    <row r="4390" spans="1:19" x14ac:dyDescent="0.25">
      <c r="A4390" s="60">
        <v>45922.611817129633</v>
      </c>
      <c r="B4390" s="61">
        <v>445157738</v>
      </c>
      <c r="C4390" s="62" t="s">
        <v>36</v>
      </c>
      <c r="D4390" s="62" t="s">
        <v>38</v>
      </c>
      <c r="E4390" s="62" t="s">
        <v>46</v>
      </c>
      <c r="F4390" s="62" t="s">
        <v>119</v>
      </c>
      <c r="G4390" s="63">
        <v>3724.39</v>
      </c>
      <c r="H4390" s="61">
        <v>444365896</v>
      </c>
      <c r="I4390" s="63">
        <v>0</v>
      </c>
      <c r="J4390" s="63">
        <v>0</v>
      </c>
      <c r="K4390" s="63">
        <v>0</v>
      </c>
      <c r="L4390" s="63">
        <v>-3.04</v>
      </c>
      <c r="M4390" s="63">
        <v>9911.9699999999993</v>
      </c>
      <c r="N4390" s="62" t="s">
        <v>2733</v>
      </c>
      <c r="O4390" s="14">
        <f t="shared" si="380"/>
        <v>45922.611817129633</v>
      </c>
      <c r="P4390" s="19">
        <f t="shared" si="381"/>
        <v>45922.820150462969</v>
      </c>
      <c r="Q4390" s="20" t="str">
        <f t="shared" si="382"/>
        <v>22/09/2025</v>
      </c>
      <c r="R4390" s="13" t="str">
        <f t="shared" si="383"/>
        <v>19</v>
      </c>
      <c r="S4390" s="13" t="str">
        <f t="shared" si="384"/>
        <v>Mon</v>
      </c>
    </row>
    <row r="4391" spans="1:19" x14ac:dyDescent="0.25">
      <c r="A4391" s="56">
        <v>45922.611817129633</v>
      </c>
      <c r="B4391" s="57">
        <v>445157740</v>
      </c>
      <c r="C4391" s="58" t="s">
        <v>36</v>
      </c>
      <c r="D4391" s="58" t="s">
        <v>38</v>
      </c>
      <c r="E4391" s="58" t="s">
        <v>46</v>
      </c>
      <c r="F4391" s="58" t="s">
        <v>119</v>
      </c>
      <c r="G4391" s="59">
        <v>3724.39</v>
      </c>
      <c r="H4391" s="57">
        <v>444365897</v>
      </c>
      <c r="I4391" s="59">
        <v>0</v>
      </c>
      <c r="J4391" s="59">
        <v>0</v>
      </c>
      <c r="K4391" s="59">
        <v>0</v>
      </c>
      <c r="L4391" s="59">
        <v>-3.05</v>
      </c>
      <c r="M4391" s="59">
        <v>9908.92</v>
      </c>
      <c r="N4391" s="58" t="s">
        <v>2733</v>
      </c>
      <c r="O4391" s="14">
        <f t="shared" si="380"/>
        <v>45922.611817129633</v>
      </c>
      <c r="P4391" s="19">
        <f t="shared" si="381"/>
        <v>45922.820150462969</v>
      </c>
      <c r="Q4391" s="20" t="str">
        <f t="shared" si="382"/>
        <v>22/09/2025</v>
      </c>
      <c r="R4391" s="13" t="str">
        <f t="shared" si="383"/>
        <v>19</v>
      </c>
      <c r="S4391" s="13" t="str">
        <f t="shared" si="384"/>
        <v>Mon</v>
      </c>
    </row>
    <row r="4392" spans="1:19" x14ac:dyDescent="0.25">
      <c r="A4392" s="60">
        <v>45922.611944444441</v>
      </c>
      <c r="B4392" s="61">
        <v>445157914</v>
      </c>
      <c r="C4392" s="62" t="s">
        <v>36</v>
      </c>
      <c r="D4392" s="62" t="s">
        <v>38</v>
      </c>
      <c r="E4392" s="62" t="s">
        <v>46</v>
      </c>
      <c r="F4392" s="62" t="s">
        <v>119</v>
      </c>
      <c r="G4392" s="63">
        <v>3723.89</v>
      </c>
      <c r="H4392" s="61">
        <v>444366068</v>
      </c>
      <c r="I4392" s="63">
        <v>0</v>
      </c>
      <c r="J4392" s="63">
        <v>0</v>
      </c>
      <c r="K4392" s="63">
        <v>0</v>
      </c>
      <c r="L4392" s="63">
        <v>-3.01</v>
      </c>
      <c r="M4392" s="63">
        <v>9905.91</v>
      </c>
      <c r="N4392" s="62" t="s">
        <v>2734</v>
      </c>
      <c r="O4392" s="14">
        <f t="shared" si="380"/>
        <v>45922.611944444441</v>
      </c>
      <c r="P4392" s="19">
        <f t="shared" si="381"/>
        <v>45922.820277777777</v>
      </c>
      <c r="Q4392" s="20" t="str">
        <f t="shared" si="382"/>
        <v>22/09/2025</v>
      </c>
      <c r="R4392" s="13" t="str">
        <f t="shared" si="383"/>
        <v>19</v>
      </c>
      <c r="S4392" s="13" t="str">
        <f t="shared" si="384"/>
        <v>Mon</v>
      </c>
    </row>
    <row r="4393" spans="1:19" x14ac:dyDescent="0.25">
      <c r="A4393" s="56">
        <v>45922.611944444441</v>
      </c>
      <c r="B4393" s="57">
        <v>445157915</v>
      </c>
      <c r="C4393" s="58" t="s">
        <v>36</v>
      </c>
      <c r="D4393" s="58" t="s">
        <v>38</v>
      </c>
      <c r="E4393" s="58" t="s">
        <v>46</v>
      </c>
      <c r="F4393" s="58" t="s">
        <v>119</v>
      </c>
      <c r="G4393" s="59">
        <v>3723.89</v>
      </c>
      <c r="H4393" s="57">
        <v>444366069</v>
      </c>
      <c r="I4393" s="59">
        <v>0</v>
      </c>
      <c r="J4393" s="59">
        <v>0</v>
      </c>
      <c r="K4393" s="59">
        <v>0</v>
      </c>
      <c r="L4393" s="59">
        <v>-3.07</v>
      </c>
      <c r="M4393" s="59">
        <v>9902.84</v>
      </c>
      <c r="N4393" s="58" t="s">
        <v>2734</v>
      </c>
      <c r="O4393" s="14">
        <f t="shared" si="380"/>
        <v>45922.611944444441</v>
      </c>
      <c r="P4393" s="19">
        <f t="shared" si="381"/>
        <v>45922.820277777777</v>
      </c>
      <c r="Q4393" s="20" t="str">
        <f t="shared" si="382"/>
        <v>22/09/2025</v>
      </c>
      <c r="R4393" s="13" t="str">
        <f t="shared" si="383"/>
        <v>19</v>
      </c>
      <c r="S4393" s="13" t="str">
        <f t="shared" si="384"/>
        <v>Mon</v>
      </c>
    </row>
    <row r="4394" spans="1:19" x14ac:dyDescent="0.25">
      <c r="A4394" s="60">
        <v>45922.611944444441</v>
      </c>
      <c r="B4394" s="61">
        <v>445157924</v>
      </c>
      <c r="C4394" s="62" t="s">
        <v>36</v>
      </c>
      <c r="D4394" s="62" t="s">
        <v>38</v>
      </c>
      <c r="E4394" s="62" t="s">
        <v>46</v>
      </c>
      <c r="F4394" s="62" t="s">
        <v>119</v>
      </c>
      <c r="G4394" s="63">
        <v>3723.7</v>
      </c>
      <c r="H4394" s="61">
        <v>444366078</v>
      </c>
      <c r="I4394" s="63">
        <v>0</v>
      </c>
      <c r="J4394" s="63">
        <v>0</v>
      </c>
      <c r="K4394" s="63">
        <v>0</v>
      </c>
      <c r="L4394" s="63">
        <v>-3.11</v>
      </c>
      <c r="M4394" s="63">
        <v>9899.73</v>
      </c>
      <c r="N4394" s="62" t="s">
        <v>2735</v>
      </c>
      <c r="O4394" s="14">
        <f t="shared" si="380"/>
        <v>45922.611944444441</v>
      </c>
      <c r="P4394" s="19">
        <f t="shared" si="381"/>
        <v>45922.820277777777</v>
      </c>
      <c r="Q4394" s="20" t="str">
        <f t="shared" si="382"/>
        <v>22/09/2025</v>
      </c>
      <c r="R4394" s="13" t="str">
        <f t="shared" si="383"/>
        <v>19</v>
      </c>
      <c r="S4394" s="13" t="str">
        <f t="shared" si="384"/>
        <v>Mon</v>
      </c>
    </row>
    <row r="4395" spans="1:19" x14ac:dyDescent="0.25">
      <c r="A4395" s="56">
        <v>45922.611944444441</v>
      </c>
      <c r="B4395" s="57">
        <v>445157926</v>
      </c>
      <c r="C4395" s="58" t="s">
        <v>36</v>
      </c>
      <c r="D4395" s="58" t="s">
        <v>38</v>
      </c>
      <c r="E4395" s="58" t="s">
        <v>46</v>
      </c>
      <c r="F4395" s="58" t="s">
        <v>119</v>
      </c>
      <c r="G4395" s="59">
        <v>3723.7</v>
      </c>
      <c r="H4395" s="57">
        <v>444366080</v>
      </c>
      <c r="I4395" s="59">
        <v>0</v>
      </c>
      <c r="J4395" s="59">
        <v>0</v>
      </c>
      <c r="K4395" s="59">
        <v>0</v>
      </c>
      <c r="L4395" s="59">
        <v>-2.98</v>
      </c>
      <c r="M4395" s="59">
        <v>9896.75</v>
      </c>
      <c r="N4395" s="58" t="s">
        <v>2712</v>
      </c>
      <c r="O4395" s="14">
        <f t="shared" si="380"/>
        <v>45922.611944444441</v>
      </c>
      <c r="P4395" s="19">
        <f t="shared" si="381"/>
        <v>45922.820277777777</v>
      </c>
      <c r="Q4395" s="20" t="str">
        <f t="shared" si="382"/>
        <v>22/09/2025</v>
      </c>
      <c r="R4395" s="13" t="str">
        <f t="shared" si="383"/>
        <v>19</v>
      </c>
      <c r="S4395" s="13" t="str">
        <f t="shared" si="384"/>
        <v>Mon</v>
      </c>
    </row>
    <row r="4396" spans="1:19" x14ac:dyDescent="0.25">
      <c r="A4396" s="60">
        <v>45922.611956018518</v>
      </c>
      <c r="B4396" s="61">
        <v>445158002</v>
      </c>
      <c r="C4396" s="62" t="s">
        <v>36</v>
      </c>
      <c r="D4396" s="62" t="s">
        <v>38</v>
      </c>
      <c r="E4396" s="62" t="s">
        <v>46</v>
      </c>
      <c r="F4396" s="62" t="s">
        <v>119</v>
      </c>
      <c r="G4396" s="63">
        <v>3723.53</v>
      </c>
      <c r="H4396" s="61">
        <v>444366152</v>
      </c>
      <c r="I4396" s="63">
        <v>0</v>
      </c>
      <c r="J4396" s="63">
        <v>0</v>
      </c>
      <c r="K4396" s="63">
        <v>0</v>
      </c>
      <c r="L4396" s="63">
        <v>-3.02</v>
      </c>
      <c r="M4396" s="63">
        <v>9893.73</v>
      </c>
      <c r="N4396" s="62" t="s">
        <v>2736</v>
      </c>
      <c r="O4396" s="14">
        <f t="shared" ref="O4396:O4438" si="385">A4396</f>
        <v>45922.611956018518</v>
      </c>
      <c r="P4396" s="19">
        <f t="shared" ref="P4396:P4438" si="386">O4396+(5/24)</f>
        <v>45922.820289351854</v>
      </c>
      <c r="Q4396" s="20" t="str">
        <f t="shared" ref="Q4396:Q4438" si="387">TEXT(P4396,"dd/mm/yyyy")</f>
        <v>22/09/2025</v>
      </c>
      <c r="R4396" s="13" t="str">
        <f t="shared" ref="R4396:R4438" si="388">TEXT(P4396,"hh")</f>
        <v>19</v>
      </c>
      <c r="S4396" s="13" t="str">
        <f t="shared" ref="S4396:S4438" si="389">TEXT(P4396,"ddd")</f>
        <v>Mon</v>
      </c>
    </row>
    <row r="4397" spans="1:19" x14ac:dyDescent="0.25">
      <c r="A4397" s="56">
        <v>45922.612025462964</v>
      </c>
      <c r="B4397" s="57">
        <v>445158128</v>
      </c>
      <c r="C4397" s="58" t="s">
        <v>36</v>
      </c>
      <c r="D4397" s="58" t="s">
        <v>38</v>
      </c>
      <c r="E4397" s="58" t="s">
        <v>46</v>
      </c>
      <c r="F4397" s="58" t="s">
        <v>119</v>
      </c>
      <c r="G4397" s="59">
        <v>3723.17</v>
      </c>
      <c r="H4397" s="57">
        <v>444366278</v>
      </c>
      <c r="I4397" s="59">
        <v>0</v>
      </c>
      <c r="J4397" s="59">
        <v>0</v>
      </c>
      <c r="K4397" s="59">
        <v>0</v>
      </c>
      <c r="L4397" s="59">
        <v>-3.02</v>
      </c>
      <c r="M4397" s="59">
        <v>9890.7099999999991</v>
      </c>
      <c r="N4397" s="58" t="s">
        <v>2716</v>
      </c>
      <c r="O4397" s="14">
        <f t="shared" si="385"/>
        <v>45922.612025462964</v>
      </c>
      <c r="P4397" s="19">
        <f t="shared" si="386"/>
        <v>45922.8203587963</v>
      </c>
      <c r="Q4397" s="20" t="str">
        <f t="shared" si="387"/>
        <v>22/09/2025</v>
      </c>
      <c r="R4397" s="13" t="str">
        <f t="shared" si="388"/>
        <v>19</v>
      </c>
      <c r="S4397" s="13" t="str">
        <f t="shared" si="389"/>
        <v>Mon</v>
      </c>
    </row>
    <row r="4398" spans="1:19" x14ac:dyDescent="0.25">
      <c r="A4398" s="60">
        <v>45922.612337962964</v>
      </c>
      <c r="B4398" s="61">
        <v>445158650</v>
      </c>
      <c r="C4398" s="62" t="s">
        <v>36</v>
      </c>
      <c r="D4398" s="62" t="s">
        <v>38</v>
      </c>
      <c r="E4398" s="62" t="s">
        <v>46</v>
      </c>
      <c r="F4398" s="62" t="s">
        <v>119</v>
      </c>
      <c r="G4398" s="63">
        <v>3722.41</v>
      </c>
      <c r="H4398" s="61">
        <v>444366789</v>
      </c>
      <c r="I4398" s="63">
        <v>0</v>
      </c>
      <c r="J4398" s="63">
        <v>0</v>
      </c>
      <c r="K4398" s="63">
        <v>0</v>
      </c>
      <c r="L4398" s="63">
        <v>-3.03</v>
      </c>
      <c r="M4398" s="63">
        <v>9887.68</v>
      </c>
      <c r="N4398" s="62" t="s">
        <v>2737</v>
      </c>
      <c r="O4398" s="14">
        <f t="shared" si="385"/>
        <v>45922.612337962964</v>
      </c>
      <c r="P4398" s="19">
        <f t="shared" si="386"/>
        <v>45922.8206712963</v>
      </c>
      <c r="Q4398" s="20" t="str">
        <f t="shared" si="387"/>
        <v>22/09/2025</v>
      </c>
      <c r="R4398" s="13" t="str">
        <f t="shared" si="388"/>
        <v>19</v>
      </c>
      <c r="S4398" s="13" t="str">
        <f t="shared" si="389"/>
        <v>Mon</v>
      </c>
    </row>
    <row r="4399" spans="1:19" x14ac:dyDescent="0.25">
      <c r="A4399" s="56">
        <v>45922.612372685187</v>
      </c>
      <c r="B4399" s="57">
        <v>445158701</v>
      </c>
      <c r="C4399" s="58" t="s">
        <v>36</v>
      </c>
      <c r="D4399" s="58" t="s">
        <v>38</v>
      </c>
      <c r="E4399" s="58" t="s">
        <v>46</v>
      </c>
      <c r="F4399" s="58" t="s">
        <v>119</v>
      </c>
      <c r="G4399" s="59">
        <v>3722.32</v>
      </c>
      <c r="H4399" s="57">
        <v>444366837</v>
      </c>
      <c r="I4399" s="59">
        <v>0</v>
      </c>
      <c r="J4399" s="59">
        <v>0</v>
      </c>
      <c r="K4399" s="59">
        <v>0</v>
      </c>
      <c r="L4399" s="59">
        <v>-3</v>
      </c>
      <c r="M4399" s="59">
        <v>9884.68</v>
      </c>
      <c r="N4399" s="58" t="s">
        <v>2738</v>
      </c>
      <c r="O4399" s="14">
        <f t="shared" si="385"/>
        <v>45922.612372685187</v>
      </c>
      <c r="P4399" s="19">
        <f t="shared" si="386"/>
        <v>45922.820706018523</v>
      </c>
      <c r="Q4399" s="20" t="str">
        <f t="shared" si="387"/>
        <v>22/09/2025</v>
      </c>
      <c r="R4399" s="13" t="str">
        <f t="shared" si="388"/>
        <v>19</v>
      </c>
      <c r="S4399" s="13" t="str">
        <f t="shared" si="389"/>
        <v>Mon</v>
      </c>
    </row>
    <row r="4400" spans="1:19" x14ac:dyDescent="0.25">
      <c r="A4400" s="60">
        <v>45922.612372685187</v>
      </c>
      <c r="B4400" s="61">
        <v>445158702</v>
      </c>
      <c r="C4400" s="62" t="s">
        <v>36</v>
      </c>
      <c r="D4400" s="62" t="s">
        <v>38</v>
      </c>
      <c r="E4400" s="62" t="s">
        <v>46</v>
      </c>
      <c r="F4400" s="62" t="s">
        <v>119</v>
      </c>
      <c r="G4400" s="63">
        <v>3722.32</v>
      </c>
      <c r="H4400" s="61">
        <v>444366838</v>
      </c>
      <c r="I4400" s="63">
        <v>0</v>
      </c>
      <c r="J4400" s="63">
        <v>0</v>
      </c>
      <c r="K4400" s="63">
        <v>0</v>
      </c>
      <c r="L4400" s="63">
        <v>-3.13</v>
      </c>
      <c r="M4400" s="63">
        <v>9881.5499999999993</v>
      </c>
      <c r="N4400" s="62" t="s">
        <v>2738</v>
      </c>
      <c r="O4400" s="14">
        <f t="shared" si="385"/>
        <v>45922.612372685187</v>
      </c>
      <c r="P4400" s="19">
        <f t="shared" si="386"/>
        <v>45922.820706018523</v>
      </c>
      <c r="Q4400" s="20" t="str">
        <f t="shared" si="387"/>
        <v>22/09/2025</v>
      </c>
      <c r="R4400" s="13" t="str">
        <f t="shared" si="388"/>
        <v>19</v>
      </c>
      <c r="S4400" s="13" t="str">
        <f t="shared" si="389"/>
        <v>Mon</v>
      </c>
    </row>
    <row r="4401" spans="1:19" x14ac:dyDescent="0.25">
      <c r="A4401" s="56">
        <v>45922.612372685187</v>
      </c>
      <c r="B4401" s="57">
        <v>445158717</v>
      </c>
      <c r="C4401" s="58" t="s">
        <v>36</v>
      </c>
      <c r="D4401" s="58" t="s">
        <v>38</v>
      </c>
      <c r="E4401" s="58" t="s">
        <v>46</v>
      </c>
      <c r="F4401" s="58" t="s">
        <v>119</v>
      </c>
      <c r="G4401" s="59">
        <v>3722.29</v>
      </c>
      <c r="H4401" s="57">
        <v>444366853</v>
      </c>
      <c r="I4401" s="59">
        <v>0</v>
      </c>
      <c r="J4401" s="59">
        <v>0</v>
      </c>
      <c r="K4401" s="59">
        <v>0</v>
      </c>
      <c r="L4401" s="59">
        <v>-3.03</v>
      </c>
      <c r="M4401" s="59">
        <v>9878.52</v>
      </c>
      <c r="N4401" s="58" t="s">
        <v>2739</v>
      </c>
      <c r="O4401" s="14">
        <f t="shared" si="385"/>
        <v>45922.612372685187</v>
      </c>
      <c r="P4401" s="19">
        <f t="shared" si="386"/>
        <v>45922.820706018523</v>
      </c>
      <c r="Q4401" s="20" t="str">
        <f t="shared" si="387"/>
        <v>22/09/2025</v>
      </c>
      <c r="R4401" s="13" t="str">
        <f t="shared" si="388"/>
        <v>19</v>
      </c>
      <c r="S4401" s="13" t="str">
        <f t="shared" si="389"/>
        <v>Mon</v>
      </c>
    </row>
    <row r="4402" spans="1:19" x14ac:dyDescent="0.25">
      <c r="A4402" s="60">
        <v>45922.612812500003</v>
      </c>
      <c r="B4402" s="61">
        <v>445159175</v>
      </c>
      <c r="C4402" s="62" t="s">
        <v>36</v>
      </c>
      <c r="D4402" s="62" t="s">
        <v>38</v>
      </c>
      <c r="E4402" s="62" t="s">
        <v>45</v>
      </c>
      <c r="F4402" s="62" t="s">
        <v>119</v>
      </c>
      <c r="G4402" s="63">
        <v>3723.92</v>
      </c>
      <c r="H4402" s="61">
        <v>444367312</v>
      </c>
      <c r="I4402" s="63">
        <v>0</v>
      </c>
      <c r="J4402" s="63">
        <v>0</v>
      </c>
      <c r="K4402" s="63">
        <v>0</v>
      </c>
      <c r="L4402" s="63">
        <v>0</v>
      </c>
      <c r="M4402" s="63">
        <v>9878.52</v>
      </c>
      <c r="N4402" s="62" t="s">
        <v>118</v>
      </c>
      <c r="O4402" s="14">
        <f t="shared" si="385"/>
        <v>45922.612812500003</v>
      </c>
      <c r="P4402" s="19">
        <f t="shared" si="386"/>
        <v>45922.821145833339</v>
      </c>
      <c r="Q4402" s="20" t="str">
        <f t="shared" si="387"/>
        <v>22/09/2025</v>
      </c>
      <c r="R4402" s="13" t="str">
        <f t="shared" si="388"/>
        <v>19</v>
      </c>
      <c r="S4402" s="13" t="str">
        <f t="shared" si="389"/>
        <v>Mon</v>
      </c>
    </row>
    <row r="4403" spans="1:19" x14ac:dyDescent="0.25">
      <c r="A4403" s="56">
        <v>45922.612812500003</v>
      </c>
      <c r="B4403" s="57">
        <v>445159179</v>
      </c>
      <c r="C4403" s="58" t="s">
        <v>36</v>
      </c>
      <c r="D4403" s="58" t="s">
        <v>38</v>
      </c>
      <c r="E4403" s="58" t="s">
        <v>45</v>
      </c>
      <c r="F4403" s="58" t="s">
        <v>119</v>
      </c>
      <c r="G4403" s="59">
        <v>3723.98</v>
      </c>
      <c r="H4403" s="57">
        <v>444367316</v>
      </c>
      <c r="I4403" s="59">
        <v>0</v>
      </c>
      <c r="J4403" s="59">
        <v>0</v>
      </c>
      <c r="K4403" s="59">
        <v>0</v>
      </c>
      <c r="L4403" s="59">
        <v>0</v>
      </c>
      <c r="M4403" s="59">
        <v>9878.52</v>
      </c>
      <c r="N4403" s="58" t="s">
        <v>115</v>
      </c>
      <c r="O4403" s="14">
        <f t="shared" si="385"/>
        <v>45922.612812500003</v>
      </c>
      <c r="P4403" s="19">
        <f t="shared" si="386"/>
        <v>45922.821145833339</v>
      </c>
      <c r="Q4403" s="20" t="str">
        <f t="shared" si="387"/>
        <v>22/09/2025</v>
      </c>
      <c r="R4403" s="13" t="str">
        <f t="shared" si="388"/>
        <v>19</v>
      </c>
      <c r="S4403" s="13" t="str">
        <f t="shared" si="389"/>
        <v>Mon</v>
      </c>
    </row>
    <row r="4404" spans="1:19" x14ac:dyDescent="0.25">
      <c r="A4404" s="60">
        <v>45922.612824074073</v>
      </c>
      <c r="B4404" s="61">
        <v>445159182</v>
      </c>
      <c r="C4404" s="62" t="s">
        <v>36</v>
      </c>
      <c r="D4404" s="62" t="s">
        <v>38</v>
      </c>
      <c r="E4404" s="62" t="s">
        <v>45</v>
      </c>
      <c r="F4404" s="62" t="s">
        <v>119</v>
      </c>
      <c r="G4404" s="63">
        <v>3723.95</v>
      </c>
      <c r="H4404" s="61">
        <v>444367319</v>
      </c>
      <c r="I4404" s="63">
        <v>0</v>
      </c>
      <c r="J4404" s="63">
        <v>0</v>
      </c>
      <c r="K4404" s="63">
        <v>0</v>
      </c>
      <c r="L4404" s="63">
        <v>0</v>
      </c>
      <c r="M4404" s="63">
        <v>9878.52</v>
      </c>
      <c r="N4404" s="62" t="s">
        <v>1384</v>
      </c>
      <c r="O4404" s="14">
        <f t="shared" si="385"/>
        <v>45922.612824074073</v>
      </c>
      <c r="P4404" s="19">
        <f t="shared" si="386"/>
        <v>45922.821157407408</v>
      </c>
      <c r="Q4404" s="20" t="str">
        <f t="shared" si="387"/>
        <v>22/09/2025</v>
      </c>
      <c r="R4404" s="13" t="str">
        <f t="shared" si="388"/>
        <v>19</v>
      </c>
      <c r="S4404" s="13" t="str">
        <f t="shared" si="389"/>
        <v>Mon</v>
      </c>
    </row>
    <row r="4405" spans="1:19" x14ac:dyDescent="0.25">
      <c r="A4405" s="56">
        <v>45922.614837962959</v>
      </c>
      <c r="B4405" s="57">
        <v>445161613</v>
      </c>
      <c r="C4405" s="58" t="s">
        <v>36</v>
      </c>
      <c r="D4405" s="58" t="s">
        <v>37</v>
      </c>
      <c r="E4405" s="58" t="s">
        <v>46</v>
      </c>
      <c r="F4405" s="58" t="s">
        <v>119</v>
      </c>
      <c r="G4405" s="59">
        <v>3722.62</v>
      </c>
      <c r="H4405" s="57">
        <v>444369748</v>
      </c>
      <c r="I4405" s="59">
        <v>0</v>
      </c>
      <c r="J4405" s="59">
        <v>0</v>
      </c>
      <c r="K4405" s="59">
        <v>0</v>
      </c>
      <c r="L4405" s="59">
        <v>1.36</v>
      </c>
      <c r="M4405" s="59">
        <v>9879.8799999999992</v>
      </c>
      <c r="N4405" s="58" t="s">
        <v>2740</v>
      </c>
      <c r="O4405" s="14">
        <f t="shared" si="385"/>
        <v>45922.614837962959</v>
      </c>
      <c r="P4405" s="19">
        <f t="shared" si="386"/>
        <v>45922.823171296295</v>
      </c>
      <c r="Q4405" s="20" t="str">
        <f t="shared" si="387"/>
        <v>22/09/2025</v>
      </c>
      <c r="R4405" s="13" t="str">
        <f t="shared" si="388"/>
        <v>19</v>
      </c>
      <c r="S4405" s="13" t="str">
        <f t="shared" si="389"/>
        <v>Mon</v>
      </c>
    </row>
    <row r="4406" spans="1:19" x14ac:dyDescent="0.25">
      <c r="A4406" s="60">
        <v>45922.614895833336</v>
      </c>
      <c r="B4406" s="61">
        <v>445161643</v>
      </c>
      <c r="C4406" s="62" t="s">
        <v>36</v>
      </c>
      <c r="D4406" s="62" t="s">
        <v>38</v>
      </c>
      <c r="E4406" s="62" t="s">
        <v>45</v>
      </c>
      <c r="F4406" s="62" t="s">
        <v>119</v>
      </c>
      <c r="G4406" s="63">
        <v>3722.43</v>
      </c>
      <c r="H4406" s="61">
        <v>444369778</v>
      </c>
      <c r="I4406" s="63">
        <v>0</v>
      </c>
      <c r="J4406" s="63">
        <v>0</v>
      </c>
      <c r="K4406" s="63">
        <v>0</v>
      </c>
      <c r="L4406" s="63">
        <v>0</v>
      </c>
      <c r="M4406" s="63">
        <v>9879.8799999999992</v>
      </c>
      <c r="N4406" s="62" t="s">
        <v>115</v>
      </c>
      <c r="O4406" s="14">
        <f t="shared" si="385"/>
        <v>45922.614895833336</v>
      </c>
      <c r="P4406" s="19">
        <f t="shared" si="386"/>
        <v>45922.823229166672</v>
      </c>
      <c r="Q4406" s="20" t="str">
        <f t="shared" si="387"/>
        <v>22/09/2025</v>
      </c>
      <c r="R4406" s="13" t="str">
        <f t="shared" si="388"/>
        <v>19</v>
      </c>
      <c r="S4406" s="13" t="str">
        <f t="shared" si="389"/>
        <v>Mon</v>
      </c>
    </row>
    <row r="4407" spans="1:19" x14ac:dyDescent="0.25">
      <c r="A4407" s="56">
        <v>45922.614953703705</v>
      </c>
      <c r="B4407" s="57">
        <v>445161661</v>
      </c>
      <c r="C4407" s="58" t="s">
        <v>36</v>
      </c>
      <c r="D4407" s="58" t="s">
        <v>37</v>
      </c>
      <c r="E4407" s="58" t="s">
        <v>46</v>
      </c>
      <c r="F4407" s="58" t="s">
        <v>119</v>
      </c>
      <c r="G4407" s="59">
        <v>3722.64</v>
      </c>
      <c r="H4407" s="57">
        <v>444369803</v>
      </c>
      <c r="I4407" s="59">
        <v>0</v>
      </c>
      <c r="J4407" s="59">
        <v>0</v>
      </c>
      <c r="K4407" s="59">
        <v>0</v>
      </c>
      <c r="L4407" s="59">
        <v>1.31</v>
      </c>
      <c r="M4407" s="59">
        <v>9881.19</v>
      </c>
      <c r="N4407" s="58" t="s">
        <v>2741</v>
      </c>
      <c r="O4407" s="14">
        <f t="shared" si="385"/>
        <v>45922.614953703705</v>
      </c>
      <c r="P4407" s="19">
        <f t="shared" si="386"/>
        <v>45922.823287037041</v>
      </c>
      <c r="Q4407" s="20" t="str">
        <f t="shared" si="387"/>
        <v>22/09/2025</v>
      </c>
      <c r="R4407" s="13" t="str">
        <f t="shared" si="388"/>
        <v>19</v>
      </c>
      <c r="S4407" s="13" t="str">
        <f t="shared" si="389"/>
        <v>Mon</v>
      </c>
    </row>
    <row r="4408" spans="1:19" x14ac:dyDescent="0.25">
      <c r="A4408" s="60">
        <v>45922.615011574075</v>
      </c>
      <c r="B4408" s="61">
        <v>445161695</v>
      </c>
      <c r="C4408" s="62" t="s">
        <v>36</v>
      </c>
      <c r="D4408" s="62" t="s">
        <v>38</v>
      </c>
      <c r="E4408" s="62" t="s">
        <v>45</v>
      </c>
      <c r="F4408" s="62" t="s">
        <v>119</v>
      </c>
      <c r="G4408" s="63">
        <v>3722.48</v>
      </c>
      <c r="H4408" s="61">
        <v>444369838</v>
      </c>
      <c r="I4408" s="63">
        <v>0</v>
      </c>
      <c r="J4408" s="63">
        <v>0</v>
      </c>
      <c r="K4408" s="63">
        <v>0</v>
      </c>
      <c r="L4408" s="63">
        <v>0</v>
      </c>
      <c r="M4408" s="63">
        <v>9881.19</v>
      </c>
      <c r="N4408" s="62" t="s">
        <v>1384</v>
      </c>
      <c r="O4408" s="14">
        <f t="shared" si="385"/>
        <v>45922.615011574075</v>
      </c>
      <c r="P4408" s="19">
        <f t="shared" si="386"/>
        <v>45922.823344907411</v>
      </c>
      <c r="Q4408" s="20" t="str">
        <f t="shared" si="387"/>
        <v>22/09/2025</v>
      </c>
      <c r="R4408" s="13" t="str">
        <f t="shared" si="388"/>
        <v>19</v>
      </c>
      <c r="S4408" s="13" t="str">
        <f t="shared" si="389"/>
        <v>Mon</v>
      </c>
    </row>
    <row r="4409" spans="1:19" x14ac:dyDescent="0.25">
      <c r="A4409" s="56">
        <v>45922.615474537037</v>
      </c>
      <c r="B4409" s="57">
        <v>445162189</v>
      </c>
      <c r="C4409" s="58" t="s">
        <v>36</v>
      </c>
      <c r="D4409" s="58" t="s">
        <v>38</v>
      </c>
      <c r="E4409" s="58" t="s">
        <v>45</v>
      </c>
      <c r="F4409" s="58" t="s">
        <v>119</v>
      </c>
      <c r="G4409" s="59">
        <v>3723.53</v>
      </c>
      <c r="H4409" s="57">
        <v>444370333</v>
      </c>
      <c r="I4409" s="59">
        <v>0</v>
      </c>
      <c r="J4409" s="59">
        <v>0</v>
      </c>
      <c r="K4409" s="59">
        <v>0</v>
      </c>
      <c r="L4409" s="59">
        <v>0</v>
      </c>
      <c r="M4409" s="59">
        <v>9881.19</v>
      </c>
      <c r="N4409" s="58" t="s">
        <v>52</v>
      </c>
      <c r="O4409" s="14">
        <f t="shared" si="385"/>
        <v>45922.615474537037</v>
      </c>
      <c r="P4409" s="19">
        <f t="shared" si="386"/>
        <v>45922.823807870373</v>
      </c>
      <c r="Q4409" s="20" t="str">
        <f t="shared" si="387"/>
        <v>22/09/2025</v>
      </c>
      <c r="R4409" s="13" t="str">
        <f t="shared" si="388"/>
        <v>19</v>
      </c>
      <c r="S4409" s="13" t="str">
        <f t="shared" si="389"/>
        <v>Mon</v>
      </c>
    </row>
    <row r="4410" spans="1:19" x14ac:dyDescent="0.25">
      <c r="A4410" s="60">
        <v>45922.615474537037</v>
      </c>
      <c r="B4410" s="61">
        <v>445162193</v>
      </c>
      <c r="C4410" s="62" t="s">
        <v>36</v>
      </c>
      <c r="D4410" s="62" t="s">
        <v>38</v>
      </c>
      <c r="E4410" s="62" t="s">
        <v>45</v>
      </c>
      <c r="F4410" s="62" t="s">
        <v>119</v>
      </c>
      <c r="G4410" s="63">
        <v>3723.53</v>
      </c>
      <c r="H4410" s="61">
        <v>444370337</v>
      </c>
      <c r="I4410" s="63">
        <v>0</v>
      </c>
      <c r="J4410" s="63">
        <v>0</v>
      </c>
      <c r="K4410" s="63">
        <v>0</v>
      </c>
      <c r="L4410" s="63">
        <v>0</v>
      </c>
      <c r="M4410" s="63">
        <v>9881.19</v>
      </c>
      <c r="N4410" s="62" t="s">
        <v>2056</v>
      </c>
      <c r="O4410" s="14">
        <f t="shared" si="385"/>
        <v>45922.615474537037</v>
      </c>
      <c r="P4410" s="19">
        <f t="shared" si="386"/>
        <v>45922.823807870373</v>
      </c>
      <c r="Q4410" s="20" t="str">
        <f t="shared" si="387"/>
        <v>22/09/2025</v>
      </c>
      <c r="R4410" s="13" t="str">
        <f t="shared" si="388"/>
        <v>19</v>
      </c>
      <c r="S4410" s="13" t="str">
        <f t="shared" si="389"/>
        <v>Mon</v>
      </c>
    </row>
    <row r="4411" spans="1:19" x14ac:dyDescent="0.25">
      <c r="A4411" s="56">
        <v>45922.615486111114</v>
      </c>
      <c r="B4411" s="57">
        <v>445162198</v>
      </c>
      <c r="C4411" s="58" t="s">
        <v>36</v>
      </c>
      <c r="D4411" s="58" t="s">
        <v>38</v>
      </c>
      <c r="E4411" s="58" t="s">
        <v>45</v>
      </c>
      <c r="F4411" s="58" t="s">
        <v>119</v>
      </c>
      <c r="G4411" s="59">
        <v>3723.52</v>
      </c>
      <c r="H4411" s="57">
        <v>444370342</v>
      </c>
      <c r="I4411" s="59">
        <v>0</v>
      </c>
      <c r="J4411" s="59">
        <v>0</v>
      </c>
      <c r="K4411" s="59">
        <v>0</v>
      </c>
      <c r="L4411" s="59">
        <v>0</v>
      </c>
      <c r="M4411" s="59">
        <v>9881.19</v>
      </c>
      <c r="N4411" s="58" t="s">
        <v>1971</v>
      </c>
      <c r="O4411" s="14">
        <f t="shared" si="385"/>
        <v>45922.615486111114</v>
      </c>
      <c r="P4411" s="19">
        <f t="shared" si="386"/>
        <v>45922.823819444449</v>
      </c>
      <c r="Q4411" s="20" t="str">
        <f t="shared" si="387"/>
        <v>22/09/2025</v>
      </c>
      <c r="R4411" s="13" t="str">
        <f t="shared" si="388"/>
        <v>19</v>
      </c>
      <c r="S4411" s="13" t="str">
        <f t="shared" si="389"/>
        <v>Mon</v>
      </c>
    </row>
    <row r="4412" spans="1:19" x14ac:dyDescent="0.25">
      <c r="A4412" s="60">
        <v>45922.615486111114</v>
      </c>
      <c r="B4412" s="61">
        <v>445162203</v>
      </c>
      <c r="C4412" s="62" t="s">
        <v>36</v>
      </c>
      <c r="D4412" s="62" t="s">
        <v>38</v>
      </c>
      <c r="E4412" s="62" t="s">
        <v>45</v>
      </c>
      <c r="F4412" s="62" t="s">
        <v>119</v>
      </c>
      <c r="G4412" s="63">
        <v>3723.52</v>
      </c>
      <c r="H4412" s="61">
        <v>444370347</v>
      </c>
      <c r="I4412" s="63">
        <v>0</v>
      </c>
      <c r="J4412" s="63">
        <v>0</v>
      </c>
      <c r="K4412" s="63">
        <v>0</v>
      </c>
      <c r="L4412" s="63">
        <v>0</v>
      </c>
      <c r="M4412" s="63">
        <v>9881.19</v>
      </c>
      <c r="N4412" s="62" t="s">
        <v>48</v>
      </c>
      <c r="O4412" s="14">
        <f t="shared" si="385"/>
        <v>45922.615486111114</v>
      </c>
      <c r="P4412" s="19">
        <f t="shared" si="386"/>
        <v>45922.823819444449</v>
      </c>
      <c r="Q4412" s="20" t="str">
        <f t="shared" si="387"/>
        <v>22/09/2025</v>
      </c>
      <c r="R4412" s="13" t="str">
        <f t="shared" si="388"/>
        <v>19</v>
      </c>
      <c r="S4412" s="13" t="str">
        <f t="shared" si="389"/>
        <v>Mon</v>
      </c>
    </row>
    <row r="4413" spans="1:19" x14ac:dyDescent="0.25">
      <c r="A4413" s="56">
        <v>45922.615486111114</v>
      </c>
      <c r="B4413" s="57">
        <v>445162207</v>
      </c>
      <c r="C4413" s="58" t="s">
        <v>36</v>
      </c>
      <c r="D4413" s="58" t="s">
        <v>38</v>
      </c>
      <c r="E4413" s="58" t="s">
        <v>45</v>
      </c>
      <c r="F4413" s="58" t="s">
        <v>119</v>
      </c>
      <c r="G4413" s="59">
        <v>3723.52</v>
      </c>
      <c r="H4413" s="57">
        <v>444370351</v>
      </c>
      <c r="I4413" s="59">
        <v>0</v>
      </c>
      <c r="J4413" s="59">
        <v>0</v>
      </c>
      <c r="K4413" s="59">
        <v>0</v>
      </c>
      <c r="L4413" s="59">
        <v>0</v>
      </c>
      <c r="M4413" s="59">
        <v>9881.19</v>
      </c>
      <c r="N4413" s="58" t="s">
        <v>77</v>
      </c>
      <c r="O4413" s="14">
        <f t="shared" si="385"/>
        <v>45922.615486111114</v>
      </c>
      <c r="P4413" s="19">
        <f t="shared" si="386"/>
        <v>45922.823819444449</v>
      </c>
      <c r="Q4413" s="20" t="str">
        <f t="shared" si="387"/>
        <v>22/09/2025</v>
      </c>
      <c r="R4413" s="13" t="str">
        <f t="shared" si="388"/>
        <v>19</v>
      </c>
      <c r="S4413" s="13" t="str">
        <f t="shared" si="389"/>
        <v>Mon</v>
      </c>
    </row>
    <row r="4414" spans="1:19" x14ac:dyDescent="0.25">
      <c r="A4414" s="60">
        <v>45922.615486111114</v>
      </c>
      <c r="B4414" s="61">
        <v>445162210</v>
      </c>
      <c r="C4414" s="62" t="s">
        <v>36</v>
      </c>
      <c r="D4414" s="62" t="s">
        <v>38</v>
      </c>
      <c r="E4414" s="62" t="s">
        <v>45</v>
      </c>
      <c r="F4414" s="62" t="s">
        <v>119</v>
      </c>
      <c r="G4414" s="63">
        <v>3723.83</v>
      </c>
      <c r="H4414" s="61">
        <v>444370354</v>
      </c>
      <c r="I4414" s="63">
        <v>0</v>
      </c>
      <c r="J4414" s="63">
        <v>0</v>
      </c>
      <c r="K4414" s="63">
        <v>0</v>
      </c>
      <c r="L4414" s="63">
        <v>0</v>
      </c>
      <c r="M4414" s="63">
        <v>9881.19</v>
      </c>
      <c r="N4414" s="62" t="s">
        <v>2055</v>
      </c>
      <c r="O4414" s="14">
        <f t="shared" si="385"/>
        <v>45922.615486111114</v>
      </c>
      <c r="P4414" s="19">
        <f t="shared" si="386"/>
        <v>45922.823819444449</v>
      </c>
      <c r="Q4414" s="20" t="str">
        <f t="shared" si="387"/>
        <v>22/09/2025</v>
      </c>
      <c r="R4414" s="13" t="str">
        <f t="shared" si="388"/>
        <v>19</v>
      </c>
      <c r="S4414" s="13" t="str">
        <f t="shared" si="389"/>
        <v>Mon</v>
      </c>
    </row>
    <row r="4415" spans="1:19" x14ac:dyDescent="0.25">
      <c r="A4415" s="56">
        <v>45922.615486111114</v>
      </c>
      <c r="B4415" s="57">
        <v>445162216</v>
      </c>
      <c r="C4415" s="58" t="s">
        <v>36</v>
      </c>
      <c r="D4415" s="58" t="s">
        <v>38</v>
      </c>
      <c r="E4415" s="58" t="s">
        <v>45</v>
      </c>
      <c r="F4415" s="58" t="s">
        <v>119</v>
      </c>
      <c r="G4415" s="59">
        <v>3723.84</v>
      </c>
      <c r="H4415" s="57">
        <v>444370359</v>
      </c>
      <c r="I4415" s="59">
        <v>0</v>
      </c>
      <c r="J4415" s="59">
        <v>0</v>
      </c>
      <c r="K4415" s="59">
        <v>0</v>
      </c>
      <c r="L4415" s="59">
        <v>0</v>
      </c>
      <c r="M4415" s="59">
        <v>9881.19</v>
      </c>
      <c r="N4415" s="58" t="s">
        <v>1944</v>
      </c>
      <c r="O4415" s="14">
        <f t="shared" si="385"/>
        <v>45922.615486111114</v>
      </c>
      <c r="P4415" s="19">
        <f t="shared" si="386"/>
        <v>45922.823819444449</v>
      </c>
      <c r="Q4415" s="20" t="str">
        <f t="shared" si="387"/>
        <v>22/09/2025</v>
      </c>
      <c r="R4415" s="13" t="str">
        <f t="shared" si="388"/>
        <v>19</v>
      </c>
      <c r="S4415" s="13" t="str">
        <f t="shared" si="389"/>
        <v>Mon</v>
      </c>
    </row>
    <row r="4416" spans="1:19" x14ac:dyDescent="0.25">
      <c r="A4416" s="60">
        <v>45922.615497685183</v>
      </c>
      <c r="B4416" s="61">
        <v>445162219</v>
      </c>
      <c r="C4416" s="62" t="s">
        <v>36</v>
      </c>
      <c r="D4416" s="62" t="s">
        <v>38</v>
      </c>
      <c r="E4416" s="62" t="s">
        <v>45</v>
      </c>
      <c r="F4416" s="62" t="s">
        <v>119</v>
      </c>
      <c r="G4416" s="63">
        <v>3723.86</v>
      </c>
      <c r="H4416" s="61">
        <v>444370362</v>
      </c>
      <c r="I4416" s="63">
        <v>0</v>
      </c>
      <c r="J4416" s="63">
        <v>0</v>
      </c>
      <c r="K4416" s="63">
        <v>0</v>
      </c>
      <c r="L4416" s="63">
        <v>0</v>
      </c>
      <c r="M4416" s="63">
        <v>9881.19</v>
      </c>
      <c r="N4416" s="62" t="s">
        <v>108</v>
      </c>
      <c r="O4416" s="14">
        <f t="shared" si="385"/>
        <v>45922.615497685183</v>
      </c>
      <c r="P4416" s="19">
        <f t="shared" si="386"/>
        <v>45922.823831018519</v>
      </c>
      <c r="Q4416" s="20" t="str">
        <f t="shared" si="387"/>
        <v>22/09/2025</v>
      </c>
      <c r="R4416" s="13" t="str">
        <f t="shared" si="388"/>
        <v>19</v>
      </c>
      <c r="S4416" s="13" t="str">
        <f t="shared" si="389"/>
        <v>Mon</v>
      </c>
    </row>
    <row r="4417" spans="1:19" x14ac:dyDescent="0.25">
      <c r="A4417" s="56">
        <v>45922.615497685183</v>
      </c>
      <c r="B4417" s="57">
        <v>445162223</v>
      </c>
      <c r="C4417" s="58" t="s">
        <v>36</v>
      </c>
      <c r="D4417" s="58" t="s">
        <v>38</v>
      </c>
      <c r="E4417" s="58" t="s">
        <v>45</v>
      </c>
      <c r="F4417" s="58" t="s">
        <v>119</v>
      </c>
      <c r="G4417" s="59">
        <v>3723.8</v>
      </c>
      <c r="H4417" s="57">
        <v>444370366</v>
      </c>
      <c r="I4417" s="59">
        <v>0</v>
      </c>
      <c r="J4417" s="59">
        <v>0</v>
      </c>
      <c r="K4417" s="59">
        <v>0</v>
      </c>
      <c r="L4417" s="59">
        <v>0</v>
      </c>
      <c r="M4417" s="59">
        <v>9881.19</v>
      </c>
      <c r="N4417" s="58" t="s">
        <v>107</v>
      </c>
      <c r="O4417" s="14">
        <f t="shared" si="385"/>
        <v>45922.615497685183</v>
      </c>
      <c r="P4417" s="19">
        <f t="shared" si="386"/>
        <v>45922.823831018519</v>
      </c>
      <c r="Q4417" s="20" t="str">
        <f t="shared" si="387"/>
        <v>22/09/2025</v>
      </c>
      <c r="R4417" s="13" t="str">
        <f t="shared" si="388"/>
        <v>19</v>
      </c>
      <c r="S4417" s="13" t="str">
        <f t="shared" si="389"/>
        <v>Mon</v>
      </c>
    </row>
    <row r="4418" spans="1:19" x14ac:dyDescent="0.25">
      <c r="A4418" s="60">
        <v>45922.615497685183</v>
      </c>
      <c r="B4418" s="61">
        <v>445162227</v>
      </c>
      <c r="C4418" s="62" t="s">
        <v>36</v>
      </c>
      <c r="D4418" s="62" t="s">
        <v>38</v>
      </c>
      <c r="E4418" s="62" t="s">
        <v>45</v>
      </c>
      <c r="F4418" s="62" t="s">
        <v>119</v>
      </c>
      <c r="G4418" s="63">
        <v>3723.85</v>
      </c>
      <c r="H4418" s="61">
        <v>444370370</v>
      </c>
      <c r="I4418" s="63">
        <v>0</v>
      </c>
      <c r="J4418" s="63">
        <v>0</v>
      </c>
      <c r="K4418" s="63">
        <v>0</v>
      </c>
      <c r="L4418" s="63">
        <v>0</v>
      </c>
      <c r="M4418" s="63">
        <v>9881.19</v>
      </c>
      <c r="N4418" s="62" t="s">
        <v>47</v>
      </c>
      <c r="O4418" s="14">
        <f t="shared" si="385"/>
        <v>45922.615497685183</v>
      </c>
      <c r="P4418" s="19">
        <f t="shared" si="386"/>
        <v>45922.823831018519</v>
      </c>
      <c r="Q4418" s="20" t="str">
        <f t="shared" si="387"/>
        <v>22/09/2025</v>
      </c>
      <c r="R4418" s="13" t="str">
        <f t="shared" si="388"/>
        <v>19</v>
      </c>
      <c r="S4418" s="13" t="str">
        <f t="shared" si="389"/>
        <v>Mon</v>
      </c>
    </row>
    <row r="4419" spans="1:19" x14ac:dyDescent="0.25">
      <c r="A4419" s="56">
        <v>45922.615497685183</v>
      </c>
      <c r="B4419" s="57">
        <v>445162231</v>
      </c>
      <c r="C4419" s="58" t="s">
        <v>36</v>
      </c>
      <c r="D4419" s="58" t="s">
        <v>38</v>
      </c>
      <c r="E4419" s="58" t="s">
        <v>45</v>
      </c>
      <c r="F4419" s="58" t="s">
        <v>119</v>
      </c>
      <c r="G4419" s="59">
        <v>3723.92</v>
      </c>
      <c r="H4419" s="57">
        <v>444370374</v>
      </c>
      <c r="I4419" s="59">
        <v>0</v>
      </c>
      <c r="J4419" s="59">
        <v>0</v>
      </c>
      <c r="K4419" s="59">
        <v>0</v>
      </c>
      <c r="L4419" s="59">
        <v>0</v>
      </c>
      <c r="M4419" s="59">
        <v>9881.19</v>
      </c>
      <c r="N4419" s="58" t="s">
        <v>113</v>
      </c>
      <c r="O4419" s="14">
        <f t="shared" si="385"/>
        <v>45922.615497685183</v>
      </c>
      <c r="P4419" s="19">
        <f t="shared" si="386"/>
        <v>45922.823831018519</v>
      </c>
      <c r="Q4419" s="20" t="str">
        <f t="shared" si="387"/>
        <v>22/09/2025</v>
      </c>
      <c r="R4419" s="13" t="str">
        <f t="shared" si="388"/>
        <v>19</v>
      </c>
      <c r="S4419" s="13" t="str">
        <f t="shared" si="389"/>
        <v>Mon</v>
      </c>
    </row>
    <row r="4420" spans="1:19" x14ac:dyDescent="0.25">
      <c r="A4420" s="60">
        <v>45922.617604166669</v>
      </c>
      <c r="B4420" s="61">
        <v>445163422</v>
      </c>
      <c r="C4420" s="62" t="s">
        <v>36</v>
      </c>
      <c r="D4420" s="62" t="s">
        <v>37</v>
      </c>
      <c r="E4420" s="62" t="s">
        <v>46</v>
      </c>
      <c r="F4420" s="62" t="s">
        <v>119</v>
      </c>
      <c r="G4420" s="63">
        <v>3721.99</v>
      </c>
      <c r="H4420" s="61">
        <v>444371587</v>
      </c>
      <c r="I4420" s="63">
        <v>0</v>
      </c>
      <c r="J4420" s="63">
        <v>0</v>
      </c>
      <c r="K4420" s="63">
        <v>0</v>
      </c>
      <c r="L4420" s="63">
        <v>1.54</v>
      </c>
      <c r="M4420" s="63">
        <v>9882.73</v>
      </c>
      <c r="N4420" s="62" t="s">
        <v>2742</v>
      </c>
      <c r="O4420" s="14">
        <f t="shared" si="385"/>
        <v>45922.617604166669</v>
      </c>
      <c r="P4420" s="19">
        <f t="shared" si="386"/>
        <v>45922.825937500005</v>
      </c>
      <c r="Q4420" s="20" t="str">
        <f t="shared" si="387"/>
        <v>22/09/2025</v>
      </c>
      <c r="R4420" s="13" t="str">
        <f t="shared" si="388"/>
        <v>19</v>
      </c>
      <c r="S4420" s="13" t="str">
        <f t="shared" si="389"/>
        <v>Mon</v>
      </c>
    </row>
    <row r="4421" spans="1:19" x14ac:dyDescent="0.25">
      <c r="A4421" s="56">
        <v>45922.617604166669</v>
      </c>
      <c r="B4421" s="57">
        <v>445163423</v>
      </c>
      <c r="C4421" s="58" t="s">
        <v>36</v>
      </c>
      <c r="D4421" s="58" t="s">
        <v>37</v>
      </c>
      <c r="E4421" s="58" t="s">
        <v>46</v>
      </c>
      <c r="F4421" s="58" t="s">
        <v>119</v>
      </c>
      <c r="G4421" s="59">
        <v>3721.99</v>
      </c>
      <c r="H4421" s="57">
        <v>444371588</v>
      </c>
      <c r="I4421" s="59">
        <v>0</v>
      </c>
      <c r="J4421" s="59">
        <v>0</v>
      </c>
      <c r="K4421" s="59">
        <v>0</v>
      </c>
      <c r="L4421" s="59">
        <v>1.53</v>
      </c>
      <c r="M4421" s="59">
        <v>9884.26</v>
      </c>
      <c r="N4421" s="58" t="s">
        <v>2742</v>
      </c>
      <c r="O4421" s="14">
        <f t="shared" si="385"/>
        <v>45922.617604166669</v>
      </c>
      <c r="P4421" s="19">
        <f t="shared" si="386"/>
        <v>45922.825937500005</v>
      </c>
      <c r="Q4421" s="20" t="str">
        <f t="shared" si="387"/>
        <v>22/09/2025</v>
      </c>
      <c r="R4421" s="13" t="str">
        <f t="shared" si="388"/>
        <v>19</v>
      </c>
      <c r="S4421" s="13" t="str">
        <f t="shared" si="389"/>
        <v>Mon</v>
      </c>
    </row>
    <row r="4422" spans="1:19" x14ac:dyDescent="0.25">
      <c r="A4422" s="60">
        <v>45922.617604166669</v>
      </c>
      <c r="B4422" s="61">
        <v>445163424</v>
      </c>
      <c r="C4422" s="62" t="s">
        <v>36</v>
      </c>
      <c r="D4422" s="62" t="s">
        <v>37</v>
      </c>
      <c r="E4422" s="62" t="s">
        <v>46</v>
      </c>
      <c r="F4422" s="62" t="s">
        <v>119</v>
      </c>
      <c r="G4422" s="63">
        <v>3721.99</v>
      </c>
      <c r="H4422" s="61">
        <v>444371589</v>
      </c>
      <c r="I4422" s="63">
        <v>0</v>
      </c>
      <c r="J4422" s="63">
        <v>0</v>
      </c>
      <c r="K4422" s="63">
        <v>0</v>
      </c>
      <c r="L4422" s="63">
        <v>1.53</v>
      </c>
      <c r="M4422" s="63">
        <v>9885.7900000000009</v>
      </c>
      <c r="N4422" s="62" t="s">
        <v>2742</v>
      </c>
      <c r="O4422" s="14">
        <f t="shared" si="385"/>
        <v>45922.617604166669</v>
      </c>
      <c r="P4422" s="19">
        <f t="shared" si="386"/>
        <v>45922.825937500005</v>
      </c>
      <c r="Q4422" s="20" t="str">
        <f t="shared" si="387"/>
        <v>22/09/2025</v>
      </c>
      <c r="R4422" s="13" t="str">
        <f t="shared" si="388"/>
        <v>19</v>
      </c>
      <c r="S4422" s="13" t="str">
        <f t="shared" si="389"/>
        <v>Mon</v>
      </c>
    </row>
    <row r="4423" spans="1:19" x14ac:dyDescent="0.25">
      <c r="A4423" s="56">
        <v>45922.617604166669</v>
      </c>
      <c r="B4423" s="57">
        <v>445163425</v>
      </c>
      <c r="C4423" s="58" t="s">
        <v>36</v>
      </c>
      <c r="D4423" s="58" t="s">
        <v>37</v>
      </c>
      <c r="E4423" s="58" t="s">
        <v>46</v>
      </c>
      <c r="F4423" s="58" t="s">
        <v>119</v>
      </c>
      <c r="G4423" s="59">
        <v>3721.99</v>
      </c>
      <c r="H4423" s="57">
        <v>444371590</v>
      </c>
      <c r="I4423" s="59">
        <v>0</v>
      </c>
      <c r="J4423" s="59">
        <v>0</v>
      </c>
      <c r="K4423" s="59">
        <v>0</v>
      </c>
      <c r="L4423" s="59">
        <v>1.87</v>
      </c>
      <c r="M4423" s="59">
        <v>9887.66</v>
      </c>
      <c r="N4423" s="58" t="s">
        <v>2742</v>
      </c>
      <c r="O4423" s="14">
        <f t="shared" si="385"/>
        <v>45922.617604166669</v>
      </c>
      <c r="P4423" s="19">
        <f t="shared" si="386"/>
        <v>45922.825937500005</v>
      </c>
      <c r="Q4423" s="20" t="str">
        <f t="shared" si="387"/>
        <v>22/09/2025</v>
      </c>
      <c r="R4423" s="13" t="str">
        <f t="shared" si="388"/>
        <v>19</v>
      </c>
      <c r="S4423" s="13" t="str">
        <f t="shared" si="389"/>
        <v>Mon</v>
      </c>
    </row>
    <row r="4424" spans="1:19" x14ac:dyDescent="0.25">
      <c r="A4424" s="60">
        <v>45922.617604166669</v>
      </c>
      <c r="B4424" s="61">
        <v>445163426</v>
      </c>
      <c r="C4424" s="62" t="s">
        <v>36</v>
      </c>
      <c r="D4424" s="62" t="s">
        <v>37</v>
      </c>
      <c r="E4424" s="62" t="s">
        <v>46</v>
      </c>
      <c r="F4424" s="62" t="s">
        <v>119</v>
      </c>
      <c r="G4424" s="63">
        <v>3721.99</v>
      </c>
      <c r="H4424" s="61">
        <v>444371591</v>
      </c>
      <c r="I4424" s="63">
        <v>0</v>
      </c>
      <c r="J4424" s="63">
        <v>0</v>
      </c>
      <c r="K4424" s="63">
        <v>0</v>
      </c>
      <c r="L4424" s="63">
        <v>1.81</v>
      </c>
      <c r="M4424" s="63">
        <v>9889.4699999999993</v>
      </c>
      <c r="N4424" s="62" t="s">
        <v>2742</v>
      </c>
      <c r="O4424" s="14">
        <f t="shared" si="385"/>
        <v>45922.617604166669</v>
      </c>
      <c r="P4424" s="19">
        <f t="shared" si="386"/>
        <v>45922.825937500005</v>
      </c>
      <c r="Q4424" s="20" t="str">
        <f t="shared" si="387"/>
        <v>22/09/2025</v>
      </c>
      <c r="R4424" s="13" t="str">
        <f t="shared" si="388"/>
        <v>19</v>
      </c>
      <c r="S4424" s="13" t="str">
        <f t="shared" si="389"/>
        <v>Mon</v>
      </c>
    </row>
    <row r="4425" spans="1:19" x14ac:dyDescent="0.25">
      <c r="A4425" s="56">
        <v>45922.61818287037</v>
      </c>
      <c r="B4425" s="57">
        <v>445163731</v>
      </c>
      <c r="C4425" s="58" t="s">
        <v>36</v>
      </c>
      <c r="D4425" s="58" t="s">
        <v>37</v>
      </c>
      <c r="E4425" s="58" t="s">
        <v>46</v>
      </c>
      <c r="F4425" s="58" t="s">
        <v>119</v>
      </c>
      <c r="G4425" s="59">
        <v>3723.14</v>
      </c>
      <c r="H4425" s="57">
        <v>444371916</v>
      </c>
      <c r="I4425" s="59">
        <v>0</v>
      </c>
      <c r="J4425" s="59">
        <v>0</v>
      </c>
      <c r="K4425" s="59">
        <v>0</v>
      </c>
      <c r="L4425" s="59">
        <v>0.39</v>
      </c>
      <c r="M4425" s="59">
        <v>9889.86</v>
      </c>
      <c r="N4425" s="58" t="s">
        <v>2743</v>
      </c>
      <c r="O4425" s="14">
        <f t="shared" si="385"/>
        <v>45922.61818287037</v>
      </c>
      <c r="P4425" s="19">
        <f t="shared" si="386"/>
        <v>45922.826516203706</v>
      </c>
      <c r="Q4425" s="20" t="str">
        <f t="shared" si="387"/>
        <v>22/09/2025</v>
      </c>
      <c r="R4425" s="13" t="str">
        <f t="shared" si="388"/>
        <v>19</v>
      </c>
      <c r="S4425" s="13" t="str">
        <f t="shared" si="389"/>
        <v>Mon</v>
      </c>
    </row>
    <row r="4426" spans="1:19" x14ac:dyDescent="0.25">
      <c r="A4426" s="60">
        <v>45922.61818287037</v>
      </c>
      <c r="B4426" s="61">
        <v>445163732</v>
      </c>
      <c r="C4426" s="62" t="s">
        <v>36</v>
      </c>
      <c r="D4426" s="62" t="s">
        <v>37</v>
      </c>
      <c r="E4426" s="62" t="s">
        <v>46</v>
      </c>
      <c r="F4426" s="62" t="s">
        <v>119</v>
      </c>
      <c r="G4426" s="63">
        <v>3723.14</v>
      </c>
      <c r="H4426" s="61">
        <v>444371917</v>
      </c>
      <c r="I4426" s="63">
        <v>0</v>
      </c>
      <c r="J4426" s="63">
        <v>0</v>
      </c>
      <c r="K4426" s="63">
        <v>0</v>
      </c>
      <c r="L4426" s="63">
        <v>0.38</v>
      </c>
      <c r="M4426" s="63">
        <v>9890.24</v>
      </c>
      <c r="N4426" s="62" t="s">
        <v>2743</v>
      </c>
      <c r="O4426" s="14">
        <f t="shared" si="385"/>
        <v>45922.61818287037</v>
      </c>
      <c r="P4426" s="19">
        <f t="shared" si="386"/>
        <v>45922.826516203706</v>
      </c>
      <c r="Q4426" s="20" t="str">
        <f t="shared" si="387"/>
        <v>22/09/2025</v>
      </c>
      <c r="R4426" s="13" t="str">
        <f t="shared" si="388"/>
        <v>19</v>
      </c>
      <c r="S4426" s="13" t="str">
        <f t="shared" si="389"/>
        <v>Mon</v>
      </c>
    </row>
    <row r="4427" spans="1:19" x14ac:dyDescent="0.25">
      <c r="A4427" s="56">
        <v>45922.61818287037</v>
      </c>
      <c r="B4427" s="57">
        <v>445163733</v>
      </c>
      <c r="C4427" s="58" t="s">
        <v>36</v>
      </c>
      <c r="D4427" s="58" t="s">
        <v>37</v>
      </c>
      <c r="E4427" s="58" t="s">
        <v>46</v>
      </c>
      <c r="F4427" s="58" t="s">
        <v>119</v>
      </c>
      <c r="G4427" s="59">
        <v>3723.14</v>
      </c>
      <c r="H4427" s="57">
        <v>444371918</v>
      </c>
      <c r="I4427" s="59">
        <v>0</v>
      </c>
      <c r="J4427" s="59">
        <v>0</v>
      </c>
      <c r="K4427" s="59">
        <v>0</v>
      </c>
      <c r="L4427" s="59">
        <v>0.71</v>
      </c>
      <c r="M4427" s="59">
        <v>9890.9500000000007</v>
      </c>
      <c r="N4427" s="58" t="s">
        <v>2744</v>
      </c>
      <c r="O4427" s="14">
        <f t="shared" si="385"/>
        <v>45922.61818287037</v>
      </c>
      <c r="P4427" s="19">
        <f t="shared" si="386"/>
        <v>45922.826516203706</v>
      </c>
      <c r="Q4427" s="20" t="str">
        <f t="shared" si="387"/>
        <v>22/09/2025</v>
      </c>
      <c r="R4427" s="13" t="str">
        <f t="shared" si="388"/>
        <v>19</v>
      </c>
      <c r="S4427" s="13" t="str">
        <f t="shared" si="389"/>
        <v>Mon</v>
      </c>
    </row>
    <row r="4428" spans="1:19" x14ac:dyDescent="0.25">
      <c r="A4428" s="60">
        <v>45922.618715277778</v>
      </c>
      <c r="B4428" s="61">
        <v>445163883</v>
      </c>
      <c r="C4428" s="62" t="s">
        <v>36</v>
      </c>
      <c r="D4428" s="62" t="s">
        <v>38</v>
      </c>
      <c r="E4428" s="62" t="s">
        <v>45</v>
      </c>
      <c r="F4428" s="62" t="s">
        <v>119</v>
      </c>
      <c r="G4428" s="63">
        <v>3722.84</v>
      </c>
      <c r="H4428" s="61">
        <v>444372106</v>
      </c>
      <c r="I4428" s="63">
        <v>0</v>
      </c>
      <c r="J4428" s="63">
        <v>0</v>
      </c>
      <c r="K4428" s="63">
        <v>0</v>
      </c>
      <c r="L4428" s="63">
        <v>0</v>
      </c>
      <c r="M4428" s="63">
        <v>9890.9500000000007</v>
      </c>
      <c r="N4428" s="62" t="s">
        <v>1971</v>
      </c>
      <c r="O4428" s="14">
        <f t="shared" si="385"/>
        <v>45922.618715277778</v>
      </c>
      <c r="P4428" s="19">
        <f t="shared" si="386"/>
        <v>45922.827048611114</v>
      </c>
      <c r="Q4428" s="20" t="str">
        <f t="shared" si="387"/>
        <v>22/09/2025</v>
      </c>
      <c r="R4428" s="13" t="str">
        <f t="shared" si="388"/>
        <v>19</v>
      </c>
      <c r="S4428" s="13" t="str">
        <f t="shared" si="389"/>
        <v>Mon</v>
      </c>
    </row>
    <row r="4429" spans="1:19" x14ac:dyDescent="0.25">
      <c r="A4429" s="56">
        <v>45922.618715277778</v>
      </c>
      <c r="B4429" s="57">
        <v>445163885</v>
      </c>
      <c r="C4429" s="58" t="s">
        <v>36</v>
      </c>
      <c r="D4429" s="58" t="s">
        <v>38</v>
      </c>
      <c r="E4429" s="58" t="s">
        <v>45</v>
      </c>
      <c r="F4429" s="58" t="s">
        <v>119</v>
      </c>
      <c r="G4429" s="59">
        <v>3722.91</v>
      </c>
      <c r="H4429" s="57">
        <v>444372108</v>
      </c>
      <c r="I4429" s="59">
        <v>0</v>
      </c>
      <c r="J4429" s="59">
        <v>0</v>
      </c>
      <c r="K4429" s="59">
        <v>0</v>
      </c>
      <c r="L4429" s="59">
        <v>0</v>
      </c>
      <c r="M4429" s="59">
        <v>9890.9500000000007</v>
      </c>
      <c r="N4429" s="58" t="s">
        <v>52</v>
      </c>
      <c r="O4429" s="14">
        <f t="shared" si="385"/>
        <v>45922.618715277778</v>
      </c>
      <c r="P4429" s="19">
        <f t="shared" si="386"/>
        <v>45922.827048611114</v>
      </c>
      <c r="Q4429" s="20" t="str">
        <f t="shared" si="387"/>
        <v>22/09/2025</v>
      </c>
      <c r="R4429" s="13" t="str">
        <f t="shared" si="388"/>
        <v>19</v>
      </c>
      <c r="S4429" s="13" t="str">
        <f t="shared" si="389"/>
        <v>Mon</v>
      </c>
    </row>
    <row r="4430" spans="1:19" x14ac:dyDescent="0.25">
      <c r="A4430" s="60">
        <v>45922.618726851855</v>
      </c>
      <c r="B4430" s="61">
        <v>445163886</v>
      </c>
      <c r="C4430" s="62" t="s">
        <v>36</v>
      </c>
      <c r="D4430" s="62" t="s">
        <v>38</v>
      </c>
      <c r="E4430" s="62" t="s">
        <v>45</v>
      </c>
      <c r="F4430" s="62" t="s">
        <v>119</v>
      </c>
      <c r="G4430" s="63">
        <v>3722.91</v>
      </c>
      <c r="H4430" s="61">
        <v>444372109</v>
      </c>
      <c r="I4430" s="63">
        <v>0</v>
      </c>
      <c r="J4430" s="63">
        <v>0</v>
      </c>
      <c r="K4430" s="63">
        <v>0</v>
      </c>
      <c r="L4430" s="63">
        <v>0</v>
      </c>
      <c r="M4430" s="63">
        <v>9890.9500000000007</v>
      </c>
      <c r="N4430" s="62" t="s">
        <v>107</v>
      </c>
      <c r="O4430" s="14">
        <f t="shared" si="385"/>
        <v>45922.618726851855</v>
      </c>
      <c r="P4430" s="19">
        <f t="shared" si="386"/>
        <v>45922.827060185191</v>
      </c>
      <c r="Q4430" s="20" t="str">
        <f t="shared" si="387"/>
        <v>22/09/2025</v>
      </c>
      <c r="R4430" s="13" t="str">
        <f t="shared" si="388"/>
        <v>19</v>
      </c>
      <c r="S4430" s="13" t="str">
        <f t="shared" si="389"/>
        <v>Mon</v>
      </c>
    </row>
    <row r="4431" spans="1:19" x14ac:dyDescent="0.25">
      <c r="A4431" s="56">
        <v>45922.618726851855</v>
      </c>
      <c r="B4431" s="57">
        <v>445163888</v>
      </c>
      <c r="C4431" s="58" t="s">
        <v>36</v>
      </c>
      <c r="D4431" s="58" t="s">
        <v>38</v>
      </c>
      <c r="E4431" s="58" t="s">
        <v>45</v>
      </c>
      <c r="F4431" s="58" t="s">
        <v>119</v>
      </c>
      <c r="G4431" s="59">
        <v>3722.91</v>
      </c>
      <c r="H4431" s="57">
        <v>444372111</v>
      </c>
      <c r="I4431" s="59">
        <v>0</v>
      </c>
      <c r="J4431" s="59">
        <v>0</v>
      </c>
      <c r="K4431" s="59">
        <v>0</v>
      </c>
      <c r="L4431" s="59">
        <v>0</v>
      </c>
      <c r="M4431" s="59">
        <v>9890.9500000000007</v>
      </c>
      <c r="N4431" s="58" t="s">
        <v>108</v>
      </c>
      <c r="O4431" s="14">
        <f t="shared" si="385"/>
        <v>45922.618726851855</v>
      </c>
      <c r="P4431" s="19">
        <f t="shared" si="386"/>
        <v>45922.827060185191</v>
      </c>
      <c r="Q4431" s="20" t="str">
        <f t="shared" si="387"/>
        <v>22/09/2025</v>
      </c>
      <c r="R4431" s="13" t="str">
        <f t="shared" si="388"/>
        <v>19</v>
      </c>
      <c r="S4431" s="13" t="str">
        <f t="shared" si="389"/>
        <v>Mon</v>
      </c>
    </row>
    <row r="4432" spans="1:19" x14ac:dyDescent="0.25">
      <c r="A4432" s="60">
        <v>45922.618726851855</v>
      </c>
      <c r="B4432" s="61">
        <v>445163889</v>
      </c>
      <c r="C4432" s="62" t="s">
        <v>36</v>
      </c>
      <c r="D4432" s="62" t="s">
        <v>38</v>
      </c>
      <c r="E4432" s="62" t="s">
        <v>45</v>
      </c>
      <c r="F4432" s="62" t="s">
        <v>119</v>
      </c>
      <c r="G4432" s="63">
        <v>3722.91</v>
      </c>
      <c r="H4432" s="61">
        <v>444372112</v>
      </c>
      <c r="I4432" s="63">
        <v>0</v>
      </c>
      <c r="J4432" s="63">
        <v>0</v>
      </c>
      <c r="K4432" s="63">
        <v>0</v>
      </c>
      <c r="L4432" s="63">
        <v>0</v>
      </c>
      <c r="M4432" s="63">
        <v>9890.9500000000007</v>
      </c>
      <c r="N4432" s="62" t="s">
        <v>2056</v>
      </c>
      <c r="O4432" s="14">
        <f t="shared" si="385"/>
        <v>45922.618726851855</v>
      </c>
      <c r="P4432" s="19">
        <f t="shared" si="386"/>
        <v>45922.827060185191</v>
      </c>
      <c r="Q4432" s="20" t="str">
        <f t="shared" si="387"/>
        <v>22/09/2025</v>
      </c>
      <c r="R4432" s="13" t="str">
        <f t="shared" si="388"/>
        <v>19</v>
      </c>
      <c r="S4432" s="13" t="str">
        <f t="shared" si="389"/>
        <v>Mon</v>
      </c>
    </row>
    <row r="4433" spans="1:19" x14ac:dyDescent="0.25">
      <c r="A4433" s="56">
        <v>45922.618726851855</v>
      </c>
      <c r="B4433" s="57">
        <v>445163890</v>
      </c>
      <c r="C4433" s="58" t="s">
        <v>36</v>
      </c>
      <c r="D4433" s="58" t="s">
        <v>38</v>
      </c>
      <c r="E4433" s="58" t="s">
        <v>45</v>
      </c>
      <c r="F4433" s="58" t="s">
        <v>119</v>
      </c>
      <c r="G4433" s="59">
        <v>3722.94</v>
      </c>
      <c r="H4433" s="57">
        <v>444372113</v>
      </c>
      <c r="I4433" s="59">
        <v>0</v>
      </c>
      <c r="J4433" s="59">
        <v>0</v>
      </c>
      <c r="K4433" s="59">
        <v>0</v>
      </c>
      <c r="L4433" s="59">
        <v>0</v>
      </c>
      <c r="M4433" s="59">
        <v>9890.9500000000007</v>
      </c>
      <c r="N4433" s="58" t="s">
        <v>48</v>
      </c>
      <c r="O4433" s="14">
        <f t="shared" si="385"/>
        <v>45922.618726851855</v>
      </c>
      <c r="P4433" s="19">
        <f t="shared" si="386"/>
        <v>45922.827060185191</v>
      </c>
      <c r="Q4433" s="20" t="str">
        <f t="shared" si="387"/>
        <v>22/09/2025</v>
      </c>
      <c r="R4433" s="13" t="str">
        <f t="shared" si="388"/>
        <v>19</v>
      </c>
      <c r="S4433" s="13" t="str">
        <f t="shared" si="389"/>
        <v>Mon</v>
      </c>
    </row>
    <row r="4434" spans="1:19" x14ac:dyDescent="0.25">
      <c r="A4434" s="60">
        <v>45922.618726851855</v>
      </c>
      <c r="B4434" s="61">
        <v>445163891</v>
      </c>
      <c r="C4434" s="62" t="s">
        <v>36</v>
      </c>
      <c r="D4434" s="62" t="s">
        <v>38</v>
      </c>
      <c r="E4434" s="62" t="s">
        <v>45</v>
      </c>
      <c r="F4434" s="62" t="s">
        <v>119</v>
      </c>
      <c r="G4434" s="63">
        <v>3722.94</v>
      </c>
      <c r="H4434" s="61">
        <v>444372115</v>
      </c>
      <c r="I4434" s="63">
        <v>0</v>
      </c>
      <c r="J4434" s="63">
        <v>0</v>
      </c>
      <c r="K4434" s="63">
        <v>0</v>
      </c>
      <c r="L4434" s="63">
        <v>0</v>
      </c>
      <c r="M4434" s="63">
        <v>9890.9500000000007</v>
      </c>
      <c r="N4434" s="62" t="s">
        <v>77</v>
      </c>
      <c r="O4434" s="14">
        <f t="shared" si="385"/>
        <v>45922.618726851855</v>
      </c>
      <c r="P4434" s="19">
        <f t="shared" si="386"/>
        <v>45922.827060185191</v>
      </c>
      <c r="Q4434" s="20" t="str">
        <f t="shared" si="387"/>
        <v>22/09/2025</v>
      </c>
      <c r="R4434" s="13" t="str">
        <f t="shared" si="388"/>
        <v>19</v>
      </c>
      <c r="S4434" s="13" t="str">
        <f t="shared" si="389"/>
        <v>Mon</v>
      </c>
    </row>
    <row r="4435" spans="1:19" x14ac:dyDescent="0.25">
      <c r="A4435" s="56">
        <v>45922.618738425925</v>
      </c>
      <c r="B4435" s="57">
        <v>445163892</v>
      </c>
      <c r="C4435" s="58" t="s">
        <v>36</v>
      </c>
      <c r="D4435" s="58" t="s">
        <v>38</v>
      </c>
      <c r="E4435" s="58" t="s">
        <v>45</v>
      </c>
      <c r="F4435" s="58" t="s">
        <v>119</v>
      </c>
      <c r="G4435" s="59">
        <v>3722.94</v>
      </c>
      <c r="H4435" s="57">
        <v>444372116</v>
      </c>
      <c r="I4435" s="59">
        <v>0</v>
      </c>
      <c r="J4435" s="59">
        <v>0</v>
      </c>
      <c r="K4435" s="59">
        <v>0</v>
      </c>
      <c r="L4435" s="59">
        <v>0</v>
      </c>
      <c r="M4435" s="59">
        <v>9890.9500000000007</v>
      </c>
      <c r="N4435" s="58" t="s">
        <v>47</v>
      </c>
      <c r="O4435" s="14">
        <f t="shared" si="385"/>
        <v>45922.618738425925</v>
      </c>
      <c r="P4435" s="19">
        <f t="shared" si="386"/>
        <v>45922.82707175926</v>
      </c>
      <c r="Q4435" s="20" t="str">
        <f t="shared" si="387"/>
        <v>22/09/2025</v>
      </c>
      <c r="R4435" s="13" t="str">
        <f t="shared" si="388"/>
        <v>19</v>
      </c>
      <c r="S4435" s="13" t="str">
        <f t="shared" si="389"/>
        <v>Mon</v>
      </c>
    </row>
    <row r="4436" spans="1:19" x14ac:dyDescent="0.25">
      <c r="A4436" s="60">
        <v>45922.619421296295</v>
      </c>
      <c r="B4436" s="61">
        <v>445164289</v>
      </c>
      <c r="C4436" s="62" t="s">
        <v>36</v>
      </c>
      <c r="D4436" s="62" t="s">
        <v>37</v>
      </c>
      <c r="E4436" s="62" t="s">
        <v>46</v>
      </c>
      <c r="F4436" s="62" t="s">
        <v>119</v>
      </c>
      <c r="G4436" s="63">
        <v>3724.39</v>
      </c>
      <c r="H4436" s="61">
        <v>444372522</v>
      </c>
      <c r="I4436" s="63">
        <v>0</v>
      </c>
      <c r="J4436" s="63">
        <v>0</v>
      </c>
      <c r="K4436" s="63">
        <v>0</v>
      </c>
      <c r="L4436" s="63">
        <v>-1.48</v>
      </c>
      <c r="M4436" s="63">
        <v>9889.4699999999993</v>
      </c>
      <c r="N4436" s="62" t="s">
        <v>2745</v>
      </c>
      <c r="O4436" s="14">
        <f t="shared" si="385"/>
        <v>45922.619421296295</v>
      </c>
      <c r="P4436" s="19">
        <f t="shared" si="386"/>
        <v>45922.82775462963</v>
      </c>
      <c r="Q4436" s="20" t="str">
        <f t="shared" si="387"/>
        <v>22/09/2025</v>
      </c>
      <c r="R4436" s="13" t="str">
        <f t="shared" si="388"/>
        <v>19</v>
      </c>
      <c r="S4436" s="13" t="str">
        <f t="shared" si="389"/>
        <v>Mon</v>
      </c>
    </row>
    <row r="4437" spans="1:19" x14ac:dyDescent="0.25">
      <c r="A4437" s="56">
        <v>45922.622442129628</v>
      </c>
      <c r="B4437" s="57">
        <v>445166288</v>
      </c>
      <c r="C4437" s="58" t="s">
        <v>36</v>
      </c>
      <c r="D4437" s="58" t="s">
        <v>37</v>
      </c>
      <c r="E4437" s="58" t="s">
        <v>46</v>
      </c>
      <c r="F4437" s="58" t="s">
        <v>119</v>
      </c>
      <c r="G4437" s="59">
        <v>3722.81</v>
      </c>
      <c r="H4437" s="57">
        <v>444374608</v>
      </c>
      <c r="I4437" s="59">
        <v>0</v>
      </c>
      <c r="J4437" s="59">
        <v>0</v>
      </c>
      <c r="K4437" s="59">
        <v>0</v>
      </c>
      <c r="L4437" s="59">
        <v>1.03</v>
      </c>
      <c r="M4437" s="59">
        <v>9890.5</v>
      </c>
      <c r="N4437" s="58" t="s">
        <v>2746</v>
      </c>
      <c r="O4437" s="14">
        <f t="shared" si="385"/>
        <v>45922.622442129628</v>
      </c>
      <c r="P4437" s="19">
        <f t="shared" si="386"/>
        <v>45922.830775462964</v>
      </c>
      <c r="Q4437" s="20" t="str">
        <f t="shared" si="387"/>
        <v>22/09/2025</v>
      </c>
      <c r="R4437" s="13" t="str">
        <f t="shared" si="388"/>
        <v>19</v>
      </c>
      <c r="S4437" s="13" t="str">
        <f t="shared" si="389"/>
        <v>Mon</v>
      </c>
    </row>
    <row r="4438" spans="1:19" x14ac:dyDescent="0.25">
      <c r="A4438" s="60">
        <v>45922.622534722221</v>
      </c>
      <c r="B4438" s="61">
        <v>445166302</v>
      </c>
      <c r="C4438" s="62" t="s">
        <v>36</v>
      </c>
      <c r="D4438" s="62" t="s">
        <v>38</v>
      </c>
      <c r="E4438" s="62" t="s">
        <v>45</v>
      </c>
      <c r="F4438" s="62" t="s">
        <v>119</v>
      </c>
      <c r="G4438" s="63">
        <v>3722.66</v>
      </c>
      <c r="H4438" s="61">
        <v>444374625</v>
      </c>
      <c r="I4438" s="63">
        <v>0</v>
      </c>
      <c r="J4438" s="63">
        <v>0</v>
      </c>
      <c r="K4438" s="63">
        <v>0</v>
      </c>
      <c r="L4438" s="63">
        <v>0</v>
      </c>
      <c r="M4438" s="63">
        <v>9890.5</v>
      </c>
      <c r="N4438" s="62" t="s">
        <v>1944</v>
      </c>
      <c r="O4438" s="14">
        <f t="shared" si="385"/>
        <v>45922.622534722221</v>
      </c>
      <c r="P4438" s="19">
        <f t="shared" si="386"/>
        <v>45922.830868055556</v>
      </c>
      <c r="Q4438" s="20" t="str">
        <f t="shared" si="387"/>
        <v>22/09/2025</v>
      </c>
      <c r="R4438" s="13" t="str">
        <f t="shared" si="388"/>
        <v>19</v>
      </c>
      <c r="S4438" s="13" t="str">
        <f t="shared" si="389"/>
        <v>Mon</v>
      </c>
    </row>
    <row r="4439" spans="1:19" x14ac:dyDescent="0.25">
      <c r="A4439" s="56">
        <v>45922.623657407406</v>
      </c>
      <c r="B4439" s="57">
        <v>445166873</v>
      </c>
      <c r="C4439" s="58" t="s">
        <v>36</v>
      </c>
      <c r="D4439" s="58" t="s">
        <v>37</v>
      </c>
      <c r="E4439" s="58" t="s">
        <v>46</v>
      </c>
      <c r="F4439" s="58" t="s">
        <v>119</v>
      </c>
      <c r="G4439" s="59">
        <v>3721.38</v>
      </c>
      <c r="H4439" s="57">
        <v>444375110</v>
      </c>
      <c r="I4439" s="59">
        <v>0</v>
      </c>
      <c r="J4439" s="59">
        <v>0</v>
      </c>
      <c r="K4439" s="59">
        <v>0</v>
      </c>
      <c r="L4439" s="59">
        <v>1.46</v>
      </c>
      <c r="M4439" s="59">
        <v>9891.9599999999991</v>
      </c>
      <c r="N4439" s="58" t="s">
        <v>2872</v>
      </c>
      <c r="O4439" s="14">
        <f t="shared" ref="O4439:O4502" si="390">A4439</f>
        <v>45922.623657407406</v>
      </c>
      <c r="P4439" s="19">
        <f t="shared" ref="P4439:P4502" si="391">O4439+(5/24)</f>
        <v>45922.831990740742</v>
      </c>
      <c r="Q4439" s="20" t="str">
        <f t="shared" ref="Q4439:Q4502" si="392">TEXT(P4439,"dd/mm/yyyy")</f>
        <v>22/09/2025</v>
      </c>
      <c r="R4439" s="13" t="str">
        <f t="shared" ref="R4439:R4502" si="393">TEXT(P4439,"hh")</f>
        <v>19</v>
      </c>
      <c r="S4439" s="13" t="str">
        <f t="shared" ref="S4439:S4502" si="394">TEXT(P4439,"ddd")</f>
        <v>Mon</v>
      </c>
    </row>
    <row r="4440" spans="1:19" x14ac:dyDescent="0.25">
      <c r="A4440" s="60">
        <v>45922.623715277776</v>
      </c>
      <c r="B4440" s="61">
        <v>445166929</v>
      </c>
      <c r="C4440" s="62" t="s">
        <v>36</v>
      </c>
      <c r="D4440" s="62" t="s">
        <v>37</v>
      </c>
      <c r="E4440" s="62" t="s">
        <v>46</v>
      </c>
      <c r="F4440" s="62" t="s">
        <v>119</v>
      </c>
      <c r="G4440" s="63">
        <v>3721.33</v>
      </c>
      <c r="H4440" s="61">
        <v>444375165</v>
      </c>
      <c r="I4440" s="63">
        <v>0</v>
      </c>
      <c r="J4440" s="63">
        <v>0</v>
      </c>
      <c r="K4440" s="63">
        <v>0</v>
      </c>
      <c r="L4440" s="63">
        <v>1.58</v>
      </c>
      <c r="M4440" s="63">
        <v>9893.5400000000009</v>
      </c>
      <c r="N4440" s="62" t="s">
        <v>2873</v>
      </c>
      <c r="O4440" s="14">
        <f t="shared" si="390"/>
        <v>45922.623715277776</v>
      </c>
      <c r="P4440" s="19">
        <f t="shared" si="391"/>
        <v>45922.832048611112</v>
      </c>
      <c r="Q4440" s="20" t="str">
        <f t="shared" si="392"/>
        <v>22/09/2025</v>
      </c>
      <c r="R4440" s="13" t="str">
        <f t="shared" si="393"/>
        <v>19</v>
      </c>
      <c r="S4440" s="13" t="str">
        <f t="shared" si="394"/>
        <v>Mon</v>
      </c>
    </row>
    <row r="4441" spans="1:19" x14ac:dyDescent="0.25">
      <c r="A4441" s="56">
        <v>45922.623715277776</v>
      </c>
      <c r="B4441" s="57">
        <v>445166930</v>
      </c>
      <c r="C4441" s="58" t="s">
        <v>36</v>
      </c>
      <c r="D4441" s="58" t="s">
        <v>37</v>
      </c>
      <c r="E4441" s="58" t="s">
        <v>46</v>
      </c>
      <c r="F4441" s="58" t="s">
        <v>119</v>
      </c>
      <c r="G4441" s="59">
        <v>3721.33</v>
      </c>
      <c r="H4441" s="57">
        <v>444375166</v>
      </c>
      <c r="I4441" s="59">
        <v>0</v>
      </c>
      <c r="J4441" s="59">
        <v>0</v>
      </c>
      <c r="K4441" s="59">
        <v>0</v>
      </c>
      <c r="L4441" s="59">
        <v>1.58</v>
      </c>
      <c r="M4441" s="59">
        <v>9895.1200000000008</v>
      </c>
      <c r="N4441" s="58" t="s">
        <v>2873</v>
      </c>
      <c r="O4441" s="14">
        <f t="shared" si="390"/>
        <v>45922.623715277776</v>
      </c>
      <c r="P4441" s="19">
        <f t="shared" si="391"/>
        <v>45922.832048611112</v>
      </c>
      <c r="Q4441" s="20" t="str">
        <f t="shared" si="392"/>
        <v>22/09/2025</v>
      </c>
      <c r="R4441" s="13" t="str">
        <f t="shared" si="393"/>
        <v>19</v>
      </c>
      <c r="S4441" s="13" t="str">
        <f t="shared" si="394"/>
        <v>Mon</v>
      </c>
    </row>
    <row r="4442" spans="1:19" x14ac:dyDescent="0.25">
      <c r="A4442" s="60">
        <v>45922.623715277776</v>
      </c>
      <c r="B4442" s="61">
        <v>445166931</v>
      </c>
      <c r="C4442" s="62" t="s">
        <v>36</v>
      </c>
      <c r="D4442" s="62" t="s">
        <v>37</v>
      </c>
      <c r="E4442" s="62" t="s">
        <v>46</v>
      </c>
      <c r="F4442" s="62" t="s">
        <v>119</v>
      </c>
      <c r="G4442" s="63">
        <v>3721.33</v>
      </c>
      <c r="H4442" s="61">
        <v>444375167</v>
      </c>
      <c r="I4442" s="63">
        <v>0</v>
      </c>
      <c r="J4442" s="63">
        <v>0</v>
      </c>
      <c r="K4442" s="63">
        <v>0</v>
      </c>
      <c r="L4442" s="63">
        <v>1.61</v>
      </c>
      <c r="M4442" s="63">
        <v>9896.73</v>
      </c>
      <c r="N4442" s="62" t="s">
        <v>2873</v>
      </c>
      <c r="O4442" s="14">
        <f t="shared" si="390"/>
        <v>45922.623715277776</v>
      </c>
      <c r="P4442" s="19">
        <f t="shared" si="391"/>
        <v>45922.832048611112</v>
      </c>
      <c r="Q4442" s="20" t="str">
        <f t="shared" si="392"/>
        <v>22/09/2025</v>
      </c>
      <c r="R4442" s="13" t="str">
        <f t="shared" si="393"/>
        <v>19</v>
      </c>
      <c r="S4442" s="13" t="str">
        <f t="shared" si="394"/>
        <v>Mon</v>
      </c>
    </row>
    <row r="4443" spans="1:19" x14ac:dyDescent="0.25">
      <c r="A4443" s="56">
        <v>45922.624155092592</v>
      </c>
      <c r="B4443" s="57">
        <v>445167216</v>
      </c>
      <c r="C4443" s="58" t="s">
        <v>36</v>
      </c>
      <c r="D4443" s="58" t="s">
        <v>38</v>
      </c>
      <c r="E4443" s="58" t="s">
        <v>45</v>
      </c>
      <c r="F4443" s="58" t="s">
        <v>119</v>
      </c>
      <c r="G4443" s="59">
        <v>3722.16</v>
      </c>
      <c r="H4443" s="57">
        <v>444375448</v>
      </c>
      <c r="I4443" s="59">
        <v>0</v>
      </c>
      <c r="J4443" s="59">
        <v>0</v>
      </c>
      <c r="K4443" s="59">
        <v>0</v>
      </c>
      <c r="L4443" s="59">
        <v>0</v>
      </c>
      <c r="M4443" s="59">
        <v>9896.73</v>
      </c>
      <c r="N4443" s="58" t="s">
        <v>2056</v>
      </c>
      <c r="O4443" s="14">
        <f t="shared" si="390"/>
        <v>45922.624155092592</v>
      </c>
      <c r="P4443" s="19">
        <f t="shared" si="391"/>
        <v>45922.832488425927</v>
      </c>
      <c r="Q4443" s="20" t="str">
        <f t="shared" si="392"/>
        <v>22/09/2025</v>
      </c>
      <c r="R4443" s="13" t="str">
        <f t="shared" si="393"/>
        <v>19</v>
      </c>
      <c r="S4443" s="13" t="str">
        <f t="shared" si="394"/>
        <v>Mon</v>
      </c>
    </row>
    <row r="4444" spans="1:19" x14ac:dyDescent="0.25">
      <c r="A4444" s="60">
        <v>45922.624155092592</v>
      </c>
      <c r="B4444" s="61">
        <v>445167219</v>
      </c>
      <c r="C4444" s="62" t="s">
        <v>36</v>
      </c>
      <c r="D4444" s="62" t="s">
        <v>38</v>
      </c>
      <c r="E4444" s="62" t="s">
        <v>45</v>
      </c>
      <c r="F4444" s="62" t="s">
        <v>119</v>
      </c>
      <c r="G4444" s="63">
        <v>3722.16</v>
      </c>
      <c r="H4444" s="61">
        <v>444375450</v>
      </c>
      <c r="I4444" s="63">
        <v>0</v>
      </c>
      <c r="J4444" s="63">
        <v>0</v>
      </c>
      <c r="K4444" s="63">
        <v>0</v>
      </c>
      <c r="L4444" s="63">
        <v>0</v>
      </c>
      <c r="M4444" s="63">
        <v>9896.73</v>
      </c>
      <c r="N4444" s="62" t="s">
        <v>77</v>
      </c>
      <c r="O4444" s="14">
        <f t="shared" si="390"/>
        <v>45922.624155092592</v>
      </c>
      <c r="P4444" s="19">
        <f t="shared" si="391"/>
        <v>45922.832488425927</v>
      </c>
      <c r="Q4444" s="20" t="str">
        <f t="shared" si="392"/>
        <v>22/09/2025</v>
      </c>
      <c r="R4444" s="13" t="str">
        <f t="shared" si="393"/>
        <v>19</v>
      </c>
      <c r="S4444" s="13" t="str">
        <f t="shared" si="394"/>
        <v>Mon</v>
      </c>
    </row>
    <row r="4445" spans="1:19" x14ac:dyDescent="0.25">
      <c r="A4445" s="56">
        <v>45922.624155092592</v>
      </c>
      <c r="B4445" s="57">
        <v>445167221</v>
      </c>
      <c r="C4445" s="58" t="s">
        <v>36</v>
      </c>
      <c r="D4445" s="58" t="s">
        <v>38</v>
      </c>
      <c r="E4445" s="58" t="s">
        <v>45</v>
      </c>
      <c r="F4445" s="58" t="s">
        <v>119</v>
      </c>
      <c r="G4445" s="59">
        <v>3722.16</v>
      </c>
      <c r="H4445" s="57">
        <v>444375452</v>
      </c>
      <c r="I4445" s="59">
        <v>0</v>
      </c>
      <c r="J4445" s="59">
        <v>0</v>
      </c>
      <c r="K4445" s="59">
        <v>0</v>
      </c>
      <c r="L4445" s="59">
        <v>0</v>
      </c>
      <c r="M4445" s="59">
        <v>9896.73</v>
      </c>
      <c r="N4445" s="58" t="s">
        <v>1971</v>
      </c>
      <c r="O4445" s="14">
        <f t="shared" si="390"/>
        <v>45922.624155092592</v>
      </c>
      <c r="P4445" s="19">
        <f t="shared" si="391"/>
        <v>45922.832488425927</v>
      </c>
      <c r="Q4445" s="20" t="str">
        <f t="shared" si="392"/>
        <v>22/09/2025</v>
      </c>
      <c r="R4445" s="13" t="str">
        <f t="shared" si="393"/>
        <v>19</v>
      </c>
      <c r="S4445" s="13" t="str">
        <f t="shared" si="394"/>
        <v>Mon</v>
      </c>
    </row>
    <row r="4446" spans="1:19" x14ac:dyDescent="0.25">
      <c r="A4446" s="60">
        <v>45922.624166666668</v>
      </c>
      <c r="B4446" s="61">
        <v>445167224</v>
      </c>
      <c r="C4446" s="62" t="s">
        <v>36</v>
      </c>
      <c r="D4446" s="62" t="s">
        <v>37</v>
      </c>
      <c r="E4446" s="62" t="s">
        <v>46</v>
      </c>
      <c r="F4446" s="62" t="s">
        <v>119</v>
      </c>
      <c r="G4446" s="63">
        <v>3722.43</v>
      </c>
      <c r="H4446" s="61">
        <v>444375455</v>
      </c>
      <c r="I4446" s="63">
        <v>0</v>
      </c>
      <c r="J4446" s="63">
        <v>0</v>
      </c>
      <c r="K4446" s="63">
        <v>0</v>
      </c>
      <c r="L4446" s="63">
        <v>0.48</v>
      </c>
      <c r="M4446" s="63">
        <v>9897.2099999999991</v>
      </c>
      <c r="N4446" s="62" t="s">
        <v>2874</v>
      </c>
      <c r="O4446" s="14">
        <f t="shared" si="390"/>
        <v>45922.624166666668</v>
      </c>
      <c r="P4446" s="19">
        <f t="shared" si="391"/>
        <v>45922.832500000004</v>
      </c>
      <c r="Q4446" s="20" t="str">
        <f t="shared" si="392"/>
        <v>22/09/2025</v>
      </c>
      <c r="R4446" s="13" t="str">
        <f t="shared" si="393"/>
        <v>19</v>
      </c>
      <c r="S4446" s="13" t="str">
        <f t="shared" si="394"/>
        <v>Mon</v>
      </c>
    </row>
    <row r="4447" spans="1:19" x14ac:dyDescent="0.25">
      <c r="A4447" s="56">
        <v>45922.624166666668</v>
      </c>
      <c r="B4447" s="57">
        <v>445167225</v>
      </c>
      <c r="C4447" s="58" t="s">
        <v>36</v>
      </c>
      <c r="D4447" s="58" t="s">
        <v>37</v>
      </c>
      <c r="E4447" s="58" t="s">
        <v>46</v>
      </c>
      <c r="F4447" s="58" t="s">
        <v>119</v>
      </c>
      <c r="G4447" s="59">
        <v>3722.43</v>
      </c>
      <c r="H4447" s="57">
        <v>444375456</v>
      </c>
      <c r="I4447" s="59">
        <v>0</v>
      </c>
      <c r="J4447" s="59">
        <v>0</v>
      </c>
      <c r="K4447" s="59">
        <v>0</v>
      </c>
      <c r="L4447" s="59">
        <v>0.51</v>
      </c>
      <c r="M4447" s="59">
        <v>9897.7199999999993</v>
      </c>
      <c r="N4447" s="58" t="s">
        <v>2875</v>
      </c>
      <c r="O4447" s="14">
        <f t="shared" si="390"/>
        <v>45922.624166666668</v>
      </c>
      <c r="P4447" s="19">
        <f t="shared" si="391"/>
        <v>45922.832500000004</v>
      </c>
      <c r="Q4447" s="20" t="str">
        <f t="shared" si="392"/>
        <v>22/09/2025</v>
      </c>
      <c r="R4447" s="13" t="str">
        <f t="shared" si="393"/>
        <v>19</v>
      </c>
      <c r="S4447" s="13" t="str">
        <f t="shared" si="394"/>
        <v>Mon</v>
      </c>
    </row>
    <row r="4448" spans="1:19" x14ac:dyDescent="0.25">
      <c r="A4448" s="60">
        <v>45922.624166666668</v>
      </c>
      <c r="B4448" s="61">
        <v>445167226</v>
      </c>
      <c r="C4448" s="62" t="s">
        <v>36</v>
      </c>
      <c r="D4448" s="62" t="s">
        <v>37</v>
      </c>
      <c r="E4448" s="62" t="s">
        <v>46</v>
      </c>
      <c r="F4448" s="62" t="s">
        <v>119</v>
      </c>
      <c r="G4448" s="63">
        <v>3722.52</v>
      </c>
      <c r="H4448" s="61">
        <v>444375457</v>
      </c>
      <c r="I4448" s="63">
        <v>0</v>
      </c>
      <c r="J4448" s="63">
        <v>0</v>
      </c>
      <c r="K4448" s="63">
        <v>0</v>
      </c>
      <c r="L4448" s="63">
        <v>1.31</v>
      </c>
      <c r="M4448" s="63">
        <v>9899.0300000000007</v>
      </c>
      <c r="N4448" s="62" t="s">
        <v>2876</v>
      </c>
      <c r="O4448" s="14">
        <f t="shared" si="390"/>
        <v>45922.624166666668</v>
      </c>
      <c r="P4448" s="19">
        <f t="shared" si="391"/>
        <v>45922.832500000004</v>
      </c>
      <c r="Q4448" s="20" t="str">
        <f t="shared" si="392"/>
        <v>22/09/2025</v>
      </c>
      <c r="R4448" s="13" t="str">
        <f t="shared" si="393"/>
        <v>19</v>
      </c>
      <c r="S4448" s="13" t="str">
        <f t="shared" si="394"/>
        <v>Mon</v>
      </c>
    </row>
    <row r="4449" spans="1:19" x14ac:dyDescent="0.25">
      <c r="A4449" s="56">
        <v>45922.624166666668</v>
      </c>
      <c r="B4449" s="57">
        <v>445167227</v>
      </c>
      <c r="C4449" s="58" t="s">
        <v>36</v>
      </c>
      <c r="D4449" s="58" t="s">
        <v>37</v>
      </c>
      <c r="E4449" s="58" t="s">
        <v>46</v>
      </c>
      <c r="F4449" s="58" t="s">
        <v>119</v>
      </c>
      <c r="G4449" s="59">
        <v>3722.52</v>
      </c>
      <c r="H4449" s="57">
        <v>444375458</v>
      </c>
      <c r="I4449" s="59">
        <v>0</v>
      </c>
      <c r="J4449" s="59">
        <v>0</v>
      </c>
      <c r="K4449" s="59">
        <v>0</v>
      </c>
      <c r="L4449" s="59">
        <v>0.42</v>
      </c>
      <c r="M4449" s="59">
        <v>9899.4500000000007</v>
      </c>
      <c r="N4449" s="58" t="s">
        <v>2876</v>
      </c>
      <c r="O4449" s="14">
        <f t="shared" si="390"/>
        <v>45922.624166666668</v>
      </c>
      <c r="P4449" s="19">
        <f t="shared" si="391"/>
        <v>45922.832500000004</v>
      </c>
      <c r="Q4449" s="20" t="str">
        <f t="shared" si="392"/>
        <v>22/09/2025</v>
      </c>
      <c r="R4449" s="13" t="str">
        <f t="shared" si="393"/>
        <v>19</v>
      </c>
      <c r="S4449" s="13" t="str">
        <f t="shared" si="394"/>
        <v>Mon</v>
      </c>
    </row>
    <row r="4450" spans="1:19" x14ac:dyDescent="0.25">
      <c r="A4450" s="60">
        <v>45922.624537037038</v>
      </c>
      <c r="B4450" s="61">
        <v>445167396</v>
      </c>
      <c r="C4450" s="62" t="s">
        <v>36</v>
      </c>
      <c r="D4450" s="62" t="s">
        <v>37</v>
      </c>
      <c r="E4450" s="62" t="s">
        <v>46</v>
      </c>
      <c r="F4450" s="62" t="s">
        <v>119</v>
      </c>
      <c r="G4450" s="63">
        <v>3724.49</v>
      </c>
      <c r="H4450" s="61">
        <v>444375623</v>
      </c>
      <c r="I4450" s="63">
        <v>0</v>
      </c>
      <c r="J4450" s="63">
        <v>0</v>
      </c>
      <c r="K4450" s="63">
        <v>0</v>
      </c>
      <c r="L4450" s="63">
        <v>-2.33</v>
      </c>
      <c r="M4450" s="63">
        <v>9897.1200000000008</v>
      </c>
      <c r="N4450" s="62" t="s">
        <v>2877</v>
      </c>
      <c r="O4450" s="14">
        <f t="shared" si="390"/>
        <v>45922.624537037038</v>
      </c>
      <c r="P4450" s="19">
        <f t="shared" si="391"/>
        <v>45922.832870370374</v>
      </c>
      <c r="Q4450" s="20" t="str">
        <f t="shared" si="392"/>
        <v>22/09/2025</v>
      </c>
      <c r="R4450" s="13" t="str">
        <f t="shared" si="393"/>
        <v>19</v>
      </c>
      <c r="S4450" s="13" t="str">
        <f t="shared" si="394"/>
        <v>Mon</v>
      </c>
    </row>
    <row r="4451" spans="1:19" x14ac:dyDescent="0.25">
      <c r="A4451" s="56">
        <v>45922.624965277777</v>
      </c>
      <c r="B4451" s="57">
        <v>445167713</v>
      </c>
      <c r="C4451" s="58" t="s">
        <v>36</v>
      </c>
      <c r="D4451" s="58" t="s">
        <v>37</v>
      </c>
      <c r="E4451" s="58" t="s">
        <v>45</v>
      </c>
      <c r="F4451" s="58" t="s">
        <v>119</v>
      </c>
      <c r="G4451" s="59">
        <v>3724.88</v>
      </c>
      <c r="H4451" s="57">
        <v>444375941</v>
      </c>
      <c r="I4451" s="59">
        <v>0</v>
      </c>
      <c r="J4451" s="59">
        <v>0</v>
      </c>
      <c r="K4451" s="59">
        <v>0</v>
      </c>
      <c r="L4451" s="59">
        <v>0</v>
      </c>
      <c r="M4451" s="59">
        <v>9897.1200000000008</v>
      </c>
      <c r="N4451" s="58" t="s">
        <v>2533</v>
      </c>
      <c r="O4451" s="14">
        <f t="shared" si="390"/>
        <v>45922.624965277777</v>
      </c>
      <c r="P4451" s="19">
        <f t="shared" si="391"/>
        <v>45922.833298611113</v>
      </c>
      <c r="Q4451" s="20" t="str">
        <f t="shared" si="392"/>
        <v>22/09/2025</v>
      </c>
      <c r="R4451" s="13" t="str">
        <f t="shared" si="393"/>
        <v>19</v>
      </c>
      <c r="S4451" s="13" t="str">
        <f t="shared" si="394"/>
        <v>Mon</v>
      </c>
    </row>
    <row r="4452" spans="1:19" x14ac:dyDescent="0.25">
      <c r="A4452" s="60">
        <v>45922.624965277777</v>
      </c>
      <c r="B4452" s="61">
        <v>445167716</v>
      </c>
      <c r="C4452" s="62" t="s">
        <v>36</v>
      </c>
      <c r="D4452" s="62" t="s">
        <v>37</v>
      </c>
      <c r="E4452" s="62" t="s">
        <v>45</v>
      </c>
      <c r="F4452" s="62" t="s">
        <v>119</v>
      </c>
      <c r="G4452" s="63">
        <v>3724.84</v>
      </c>
      <c r="H4452" s="61">
        <v>444375944</v>
      </c>
      <c r="I4452" s="63">
        <v>0</v>
      </c>
      <c r="J4452" s="63">
        <v>0</v>
      </c>
      <c r="K4452" s="63">
        <v>0</v>
      </c>
      <c r="L4452" s="63">
        <v>0</v>
      </c>
      <c r="M4452" s="63">
        <v>9897.1200000000008</v>
      </c>
      <c r="N4452" s="62" t="s">
        <v>75</v>
      </c>
      <c r="O4452" s="14">
        <f t="shared" si="390"/>
        <v>45922.624965277777</v>
      </c>
      <c r="P4452" s="19">
        <f t="shared" si="391"/>
        <v>45922.833298611113</v>
      </c>
      <c r="Q4452" s="20" t="str">
        <f t="shared" si="392"/>
        <v>22/09/2025</v>
      </c>
      <c r="R4452" s="13" t="str">
        <f t="shared" si="393"/>
        <v>19</v>
      </c>
      <c r="S4452" s="13" t="str">
        <f t="shared" si="394"/>
        <v>Mon</v>
      </c>
    </row>
    <row r="4453" spans="1:19" x14ac:dyDescent="0.25">
      <c r="A4453" s="56">
        <v>45922.624976851854</v>
      </c>
      <c r="B4453" s="57">
        <v>445167720</v>
      </c>
      <c r="C4453" s="58" t="s">
        <v>36</v>
      </c>
      <c r="D4453" s="58" t="s">
        <v>37</v>
      </c>
      <c r="E4453" s="58" t="s">
        <v>45</v>
      </c>
      <c r="F4453" s="58" t="s">
        <v>119</v>
      </c>
      <c r="G4453" s="59">
        <v>3724.83</v>
      </c>
      <c r="H4453" s="57">
        <v>444375948</v>
      </c>
      <c r="I4453" s="59">
        <v>0</v>
      </c>
      <c r="J4453" s="59">
        <v>0</v>
      </c>
      <c r="K4453" s="59">
        <v>0</v>
      </c>
      <c r="L4453" s="59">
        <v>0</v>
      </c>
      <c r="M4453" s="59">
        <v>9897.1200000000008</v>
      </c>
      <c r="N4453" s="58" t="s">
        <v>2548</v>
      </c>
      <c r="O4453" s="14">
        <f t="shared" si="390"/>
        <v>45922.624976851854</v>
      </c>
      <c r="P4453" s="19">
        <f t="shared" si="391"/>
        <v>45922.833310185189</v>
      </c>
      <c r="Q4453" s="20" t="str">
        <f t="shared" si="392"/>
        <v>22/09/2025</v>
      </c>
      <c r="R4453" s="13" t="str">
        <f t="shared" si="393"/>
        <v>19</v>
      </c>
      <c r="S4453" s="13" t="str">
        <f t="shared" si="394"/>
        <v>Mon</v>
      </c>
    </row>
    <row r="4454" spans="1:19" x14ac:dyDescent="0.25">
      <c r="A4454" s="60">
        <v>45922.624976851854</v>
      </c>
      <c r="B4454" s="61">
        <v>445167722</v>
      </c>
      <c r="C4454" s="62" t="s">
        <v>36</v>
      </c>
      <c r="D4454" s="62" t="s">
        <v>37</v>
      </c>
      <c r="E4454" s="62" t="s">
        <v>45</v>
      </c>
      <c r="F4454" s="62" t="s">
        <v>119</v>
      </c>
      <c r="G4454" s="63">
        <v>3724.83</v>
      </c>
      <c r="H4454" s="61">
        <v>444375950</v>
      </c>
      <c r="I4454" s="63">
        <v>0</v>
      </c>
      <c r="J4454" s="63">
        <v>0</v>
      </c>
      <c r="K4454" s="63">
        <v>0</v>
      </c>
      <c r="L4454" s="63">
        <v>0</v>
      </c>
      <c r="M4454" s="63">
        <v>9897.1200000000008</v>
      </c>
      <c r="N4454" s="62" t="s">
        <v>2547</v>
      </c>
      <c r="O4454" s="14">
        <f t="shared" si="390"/>
        <v>45922.624976851854</v>
      </c>
      <c r="P4454" s="19">
        <f t="shared" si="391"/>
        <v>45922.833310185189</v>
      </c>
      <c r="Q4454" s="20" t="str">
        <f t="shared" si="392"/>
        <v>22/09/2025</v>
      </c>
      <c r="R4454" s="13" t="str">
        <f t="shared" si="393"/>
        <v>19</v>
      </c>
      <c r="S4454" s="13" t="str">
        <f t="shared" si="394"/>
        <v>Mon</v>
      </c>
    </row>
    <row r="4455" spans="1:19" x14ac:dyDescent="0.25">
      <c r="A4455" s="56">
        <v>45922.624976851854</v>
      </c>
      <c r="B4455" s="57">
        <v>445167724</v>
      </c>
      <c r="C4455" s="58" t="s">
        <v>36</v>
      </c>
      <c r="D4455" s="58" t="s">
        <v>37</v>
      </c>
      <c r="E4455" s="58" t="s">
        <v>45</v>
      </c>
      <c r="F4455" s="58" t="s">
        <v>119</v>
      </c>
      <c r="G4455" s="59">
        <v>3724.83</v>
      </c>
      <c r="H4455" s="57">
        <v>444375952</v>
      </c>
      <c r="I4455" s="59">
        <v>0</v>
      </c>
      <c r="J4455" s="59">
        <v>0</v>
      </c>
      <c r="K4455" s="59">
        <v>0</v>
      </c>
      <c r="L4455" s="59">
        <v>0</v>
      </c>
      <c r="M4455" s="59">
        <v>9897.1200000000008</v>
      </c>
      <c r="N4455" s="58" t="s">
        <v>76</v>
      </c>
      <c r="O4455" s="14">
        <f t="shared" si="390"/>
        <v>45922.624976851854</v>
      </c>
      <c r="P4455" s="19">
        <f t="shared" si="391"/>
        <v>45922.833310185189</v>
      </c>
      <c r="Q4455" s="20" t="str">
        <f t="shared" si="392"/>
        <v>22/09/2025</v>
      </c>
      <c r="R4455" s="13" t="str">
        <f t="shared" si="393"/>
        <v>19</v>
      </c>
      <c r="S4455" s="13" t="str">
        <f t="shared" si="394"/>
        <v>Mon</v>
      </c>
    </row>
    <row r="4456" spans="1:19" x14ac:dyDescent="0.25">
      <c r="A4456" s="60">
        <v>45922.625011574077</v>
      </c>
      <c r="B4456" s="61">
        <v>445167752</v>
      </c>
      <c r="C4456" s="62" t="s">
        <v>36</v>
      </c>
      <c r="D4456" s="62" t="s">
        <v>37</v>
      </c>
      <c r="E4456" s="62" t="s">
        <v>45</v>
      </c>
      <c r="F4456" s="62" t="s">
        <v>119</v>
      </c>
      <c r="G4456" s="63">
        <v>3724.86</v>
      </c>
      <c r="H4456" s="61">
        <v>444375984</v>
      </c>
      <c r="I4456" s="63">
        <v>0</v>
      </c>
      <c r="J4456" s="63">
        <v>0</v>
      </c>
      <c r="K4456" s="63">
        <v>0</v>
      </c>
      <c r="L4456" s="63">
        <v>0</v>
      </c>
      <c r="M4456" s="63">
        <v>9897.1200000000008</v>
      </c>
      <c r="N4456" s="62" t="s">
        <v>74</v>
      </c>
      <c r="O4456" s="14">
        <f t="shared" si="390"/>
        <v>45922.625011574077</v>
      </c>
      <c r="P4456" s="19">
        <f t="shared" si="391"/>
        <v>45922.833344907413</v>
      </c>
      <c r="Q4456" s="20" t="str">
        <f t="shared" si="392"/>
        <v>22/09/2025</v>
      </c>
      <c r="R4456" s="13" t="str">
        <f t="shared" si="393"/>
        <v>20</v>
      </c>
      <c r="S4456" s="13" t="str">
        <f t="shared" si="394"/>
        <v>Mon</v>
      </c>
    </row>
    <row r="4457" spans="1:19" x14ac:dyDescent="0.25">
      <c r="A4457" s="56">
        <v>45922.625162037039</v>
      </c>
      <c r="B4457" s="57">
        <v>445167832</v>
      </c>
      <c r="C4457" s="58" t="s">
        <v>36</v>
      </c>
      <c r="D4457" s="58" t="s">
        <v>37</v>
      </c>
      <c r="E4457" s="58" t="s">
        <v>46</v>
      </c>
      <c r="F4457" s="58" t="s">
        <v>119</v>
      </c>
      <c r="G4457" s="59">
        <v>3725.2</v>
      </c>
      <c r="H4457" s="57">
        <v>444376065</v>
      </c>
      <c r="I4457" s="59">
        <v>0</v>
      </c>
      <c r="J4457" s="59">
        <v>0</v>
      </c>
      <c r="K4457" s="59">
        <v>0</v>
      </c>
      <c r="L4457" s="59">
        <v>-3.04</v>
      </c>
      <c r="M4457" s="59">
        <v>9894.08</v>
      </c>
      <c r="N4457" s="58" t="s">
        <v>2878</v>
      </c>
      <c r="O4457" s="14">
        <f t="shared" si="390"/>
        <v>45922.625162037039</v>
      </c>
      <c r="P4457" s="19">
        <f t="shared" si="391"/>
        <v>45922.833495370374</v>
      </c>
      <c r="Q4457" s="20" t="str">
        <f t="shared" si="392"/>
        <v>22/09/2025</v>
      </c>
      <c r="R4457" s="13" t="str">
        <f t="shared" si="393"/>
        <v>20</v>
      </c>
      <c r="S4457" s="13" t="str">
        <f t="shared" si="394"/>
        <v>Mon</v>
      </c>
    </row>
    <row r="4458" spans="1:19" x14ac:dyDescent="0.25">
      <c r="A4458" s="60">
        <v>45922.625162037039</v>
      </c>
      <c r="B4458" s="61">
        <v>445167833</v>
      </c>
      <c r="C4458" s="62" t="s">
        <v>36</v>
      </c>
      <c r="D4458" s="62" t="s">
        <v>37</v>
      </c>
      <c r="E4458" s="62" t="s">
        <v>46</v>
      </c>
      <c r="F4458" s="62" t="s">
        <v>119</v>
      </c>
      <c r="G4458" s="63">
        <v>3725.2</v>
      </c>
      <c r="H4458" s="61">
        <v>444376066</v>
      </c>
      <c r="I4458" s="63">
        <v>0</v>
      </c>
      <c r="J4458" s="63">
        <v>0</v>
      </c>
      <c r="K4458" s="63">
        <v>0</v>
      </c>
      <c r="L4458" s="63">
        <v>-3.04</v>
      </c>
      <c r="M4458" s="63">
        <v>9891.0400000000009</v>
      </c>
      <c r="N4458" s="62" t="s">
        <v>2879</v>
      </c>
      <c r="O4458" s="14">
        <f t="shared" si="390"/>
        <v>45922.625162037039</v>
      </c>
      <c r="P4458" s="19">
        <f t="shared" si="391"/>
        <v>45922.833495370374</v>
      </c>
      <c r="Q4458" s="20" t="str">
        <f t="shared" si="392"/>
        <v>22/09/2025</v>
      </c>
      <c r="R4458" s="13" t="str">
        <f t="shared" si="393"/>
        <v>20</v>
      </c>
      <c r="S4458" s="13" t="str">
        <f t="shared" si="394"/>
        <v>Mon</v>
      </c>
    </row>
    <row r="4459" spans="1:19" x14ac:dyDescent="0.25">
      <c r="A4459" s="56">
        <v>45922.625173611108</v>
      </c>
      <c r="B4459" s="57">
        <v>445167865</v>
      </c>
      <c r="C4459" s="58" t="s">
        <v>36</v>
      </c>
      <c r="D4459" s="58" t="s">
        <v>37</v>
      </c>
      <c r="E4459" s="58" t="s">
        <v>46</v>
      </c>
      <c r="F4459" s="58" t="s">
        <v>119</v>
      </c>
      <c r="G4459" s="59">
        <v>3725.45</v>
      </c>
      <c r="H4459" s="57">
        <v>444376098</v>
      </c>
      <c r="I4459" s="59">
        <v>0</v>
      </c>
      <c r="J4459" s="59">
        <v>0</v>
      </c>
      <c r="K4459" s="59">
        <v>0</v>
      </c>
      <c r="L4459" s="59">
        <v>-3.02</v>
      </c>
      <c r="M4459" s="59">
        <v>9888.02</v>
      </c>
      <c r="N4459" s="58" t="s">
        <v>2880</v>
      </c>
      <c r="O4459" s="14">
        <f t="shared" si="390"/>
        <v>45922.625173611108</v>
      </c>
      <c r="P4459" s="19">
        <f t="shared" si="391"/>
        <v>45922.833506944444</v>
      </c>
      <c r="Q4459" s="20" t="str">
        <f t="shared" si="392"/>
        <v>22/09/2025</v>
      </c>
      <c r="R4459" s="13" t="str">
        <f t="shared" si="393"/>
        <v>20</v>
      </c>
      <c r="S4459" s="13" t="str">
        <f t="shared" si="394"/>
        <v>Mon</v>
      </c>
    </row>
    <row r="4460" spans="1:19" x14ac:dyDescent="0.25">
      <c r="A4460" s="60">
        <v>45922.625254629631</v>
      </c>
      <c r="B4460" s="61">
        <v>445167908</v>
      </c>
      <c r="C4460" s="62" t="s">
        <v>36</v>
      </c>
      <c r="D4460" s="62" t="s">
        <v>37</v>
      </c>
      <c r="E4460" s="62" t="s">
        <v>46</v>
      </c>
      <c r="F4460" s="62" t="s">
        <v>119</v>
      </c>
      <c r="G4460" s="63">
        <v>3725.5</v>
      </c>
      <c r="H4460" s="61">
        <v>444376142</v>
      </c>
      <c r="I4460" s="63">
        <v>0</v>
      </c>
      <c r="J4460" s="63">
        <v>0</v>
      </c>
      <c r="K4460" s="63">
        <v>0</v>
      </c>
      <c r="L4460" s="63">
        <v>-3.02</v>
      </c>
      <c r="M4460" s="63">
        <v>9885</v>
      </c>
      <c r="N4460" s="62" t="s">
        <v>2881</v>
      </c>
      <c r="O4460" s="14">
        <f t="shared" si="390"/>
        <v>45922.625254629631</v>
      </c>
      <c r="P4460" s="19">
        <f t="shared" si="391"/>
        <v>45922.833587962967</v>
      </c>
      <c r="Q4460" s="20" t="str">
        <f t="shared" si="392"/>
        <v>22/09/2025</v>
      </c>
      <c r="R4460" s="13" t="str">
        <f t="shared" si="393"/>
        <v>20</v>
      </c>
      <c r="S4460" s="13" t="str">
        <f t="shared" si="394"/>
        <v>Mon</v>
      </c>
    </row>
    <row r="4461" spans="1:19" x14ac:dyDescent="0.25">
      <c r="A4461" s="56">
        <v>45922.625277777777</v>
      </c>
      <c r="B4461" s="57">
        <v>445167966</v>
      </c>
      <c r="C4461" s="58" t="s">
        <v>36</v>
      </c>
      <c r="D4461" s="58" t="s">
        <v>37</v>
      </c>
      <c r="E4461" s="58" t="s">
        <v>46</v>
      </c>
      <c r="F4461" s="58" t="s">
        <v>119</v>
      </c>
      <c r="G4461" s="59">
        <v>3725.54</v>
      </c>
      <c r="H4461" s="57">
        <v>444376201</v>
      </c>
      <c r="I4461" s="59">
        <v>0</v>
      </c>
      <c r="J4461" s="59">
        <v>0</v>
      </c>
      <c r="K4461" s="59">
        <v>0</v>
      </c>
      <c r="L4461" s="59">
        <v>-2.88</v>
      </c>
      <c r="M4461" s="59">
        <v>9882.1200000000008</v>
      </c>
      <c r="N4461" s="58" t="s">
        <v>2882</v>
      </c>
      <c r="O4461" s="14">
        <f t="shared" si="390"/>
        <v>45922.625277777777</v>
      </c>
      <c r="P4461" s="19">
        <f t="shared" si="391"/>
        <v>45922.833611111113</v>
      </c>
      <c r="Q4461" s="20" t="str">
        <f t="shared" si="392"/>
        <v>22/09/2025</v>
      </c>
      <c r="R4461" s="13" t="str">
        <f t="shared" si="393"/>
        <v>20</v>
      </c>
      <c r="S4461" s="13" t="str">
        <f t="shared" si="394"/>
        <v>Mon</v>
      </c>
    </row>
    <row r="4462" spans="1:19" x14ac:dyDescent="0.25">
      <c r="A4462" s="60">
        <v>45922.625775462962</v>
      </c>
      <c r="B4462" s="61">
        <v>445168367</v>
      </c>
      <c r="C4462" s="62" t="s">
        <v>36</v>
      </c>
      <c r="D4462" s="62" t="s">
        <v>37</v>
      </c>
      <c r="E4462" s="62" t="s">
        <v>45</v>
      </c>
      <c r="F4462" s="62" t="s">
        <v>119</v>
      </c>
      <c r="G4462" s="63">
        <v>3724.59</v>
      </c>
      <c r="H4462" s="61">
        <v>444376606</v>
      </c>
      <c r="I4462" s="63">
        <v>0</v>
      </c>
      <c r="J4462" s="63">
        <v>0</v>
      </c>
      <c r="K4462" s="63">
        <v>0</v>
      </c>
      <c r="L4462" s="63">
        <v>0</v>
      </c>
      <c r="M4462" s="63">
        <v>9882.1200000000008</v>
      </c>
      <c r="N4462" s="62" t="s">
        <v>115</v>
      </c>
      <c r="O4462" s="14">
        <f t="shared" si="390"/>
        <v>45922.625775462962</v>
      </c>
      <c r="P4462" s="19">
        <f t="shared" si="391"/>
        <v>45922.834108796298</v>
      </c>
      <c r="Q4462" s="20" t="str">
        <f t="shared" si="392"/>
        <v>22/09/2025</v>
      </c>
      <c r="R4462" s="13" t="str">
        <f t="shared" si="393"/>
        <v>20</v>
      </c>
      <c r="S4462" s="13" t="str">
        <f t="shared" si="394"/>
        <v>Mon</v>
      </c>
    </row>
    <row r="4463" spans="1:19" x14ac:dyDescent="0.25">
      <c r="A4463" s="56">
        <v>45922.634965277779</v>
      </c>
      <c r="B4463" s="57">
        <v>445174143</v>
      </c>
      <c r="C4463" s="58" t="s">
        <v>36</v>
      </c>
      <c r="D4463" s="58" t="s">
        <v>38</v>
      </c>
      <c r="E4463" s="58" t="s">
        <v>46</v>
      </c>
      <c r="F4463" s="58" t="s">
        <v>119</v>
      </c>
      <c r="G4463" s="59">
        <v>3721.84</v>
      </c>
      <c r="H4463" s="57">
        <v>444382373</v>
      </c>
      <c r="I4463" s="59">
        <v>0</v>
      </c>
      <c r="J4463" s="59">
        <v>0</v>
      </c>
      <c r="K4463" s="59">
        <v>0</v>
      </c>
      <c r="L4463" s="59">
        <v>-3.04</v>
      </c>
      <c r="M4463" s="59">
        <v>9879.08</v>
      </c>
      <c r="N4463" s="58" t="s">
        <v>2883</v>
      </c>
      <c r="O4463" s="14">
        <f t="shared" si="390"/>
        <v>45922.634965277779</v>
      </c>
      <c r="P4463" s="19">
        <f t="shared" si="391"/>
        <v>45922.843298611115</v>
      </c>
      <c r="Q4463" s="20" t="str">
        <f t="shared" si="392"/>
        <v>22/09/2025</v>
      </c>
      <c r="R4463" s="13" t="str">
        <f t="shared" si="393"/>
        <v>20</v>
      </c>
      <c r="S4463" s="13" t="str">
        <f t="shared" si="394"/>
        <v>Mon</v>
      </c>
    </row>
    <row r="4464" spans="1:19" x14ac:dyDescent="0.25">
      <c r="A4464" s="60">
        <v>45922.634965277779</v>
      </c>
      <c r="B4464" s="61">
        <v>445174144</v>
      </c>
      <c r="C4464" s="62" t="s">
        <v>36</v>
      </c>
      <c r="D4464" s="62" t="s">
        <v>38</v>
      </c>
      <c r="E4464" s="62" t="s">
        <v>46</v>
      </c>
      <c r="F4464" s="62" t="s">
        <v>119</v>
      </c>
      <c r="G4464" s="63">
        <v>3721.84</v>
      </c>
      <c r="H4464" s="61">
        <v>444382374</v>
      </c>
      <c r="I4464" s="63">
        <v>0</v>
      </c>
      <c r="J4464" s="63">
        <v>0</v>
      </c>
      <c r="K4464" s="63">
        <v>0</v>
      </c>
      <c r="L4464" s="63">
        <v>-3</v>
      </c>
      <c r="M4464" s="63">
        <v>9876.08</v>
      </c>
      <c r="N4464" s="62" t="s">
        <v>2883</v>
      </c>
      <c r="O4464" s="14">
        <f t="shared" si="390"/>
        <v>45922.634965277779</v>
      </c>
      <c r="P4464" s="19">
        <f t="shared" si="391"/>
        <v>45922.843298611115</v>
      </c>
      <c r="Q4464" s="20" t="str">
        <f t="shared" si="392"/>
        <v>22/09/2025</v>
      </c>
      <c r="R4464" s="13" t="str">
        <f t="shared" si="393"/>
        <v>20</v>
      </c>
      <c r="S4464" s="13" t="str">
        <f t="shared" si="394"/>
        <v>Mon</v>
      </c>
    </row>
    <row r="4465" spans="1:19" x14ac:dyDescent="0.25">
      <c r="A4465" s="56">
        <v>45922.634965277779</v>
      </c>
      <c r="B4465" s="57">
        <v>445174145</v>
      </c>
      <c r="C4465" s="58" t="s">
        <v>36</v>
      </c>
      <c r="D4465" s="58" t="s">
        <v>38</v>
      </c>
      <c r="E4465" s="58" t="s">
        <v>46</v>
      </c>
      <c r="F4465" s="58" t="s">
        <v>119</v>
      </c>
      <c r="G4465" s="59">
        <v>3721.84</v>
      </c>
      <c r="H4465" s="57">
        <v>444382375</v>
      </c>
      <c r="I4465" s="59">
        <v>0</v>
      </c>
      <c r="J4465" s="59">
        <v>0</v>
      </c>
      <c r="K4465" s="59">
        <v>0</v>
      </c>
      <c r="L4465" s="59">
        <v>-2.99</v>
      </c>
      <c r="M4465" s="59">
        <v>9873.09</v>
      </c>
      <c r="N4465" s="58" t="s">
        <v>2884</v>
      </c>
      <c r="O4465" s="14">
        <f t="shared" si="390"/>
        <v>45922.634965277779</v>
      </c>
      <c r="P4465" s="19">
        <f t="shared" si="391"/>
        <v>45922.843298611115</v>
      </c>
      <c r="Q4465" s="20" t="str">
        <f t="shared" si="392"/>
        <v>22/09/2025</v>
      </c>
      <c r="R4465" s="13" t="str">
        <f t="shared" si="393"/>
        <v>20</v>
      </c>
      <c r="S4465" s="13" t="str">
        <f t="shared" si="394"/>
        <v>Mon</v>
      </c>
    </row>
    <row r="4466" spans="1:19" x14ac:dyDescent="0.25">
      <c r="A4466" s="60">
        <v>45922.635046296295</v>
      </c>
      <c r="B4466" s="61">
        <v>445174161</v>
      </c>
      <c r="C4466" s="62" t="s">
        <v>36</v>
      </c>
      <c r="D4466" s="62" t="s">
        <v>38</v>
      </c>
      <c r="E4466" s="62" t="s">
        <v>46</v>
      </c>
      <c r="F4466" s="62" t="s">
        <v>119</v>
      </c>
      <c r="G4466" s="63">
        <v>3721.79</v>
      </c>
      <c r="H4466" s="61">
        <v>444382390</v>
      </c>
      <c r="I4466" s="63">
        <v>0</v>
      </c>
      <c r="J4466" s="63">
        <v>0</v>
      </c>
      <c r="K4466" s="63">
        <v>0</v>
      </c>
      <c r="L4466" s="63">
        <v>-3.04</v>
      </c>
      <c r="M4466" s="63">
        <v>9870.0499999999993</v>
      </c>
      <c r="N4466" s="62" t="s">
        <v>2885</v>
      </c>
      <c r="O4466" s="14">
        <f t="shared" si="390"/>
        <v>45922.635046296295</v>
      </c>
      <c r="P4466" s="19">
        <f t="shared" si="391"/>
        <v>45922.84337962963</v>
      </c>
      <c r="Q4466" s="20" t="str">
        <f t="shared" si="392"/>
        <v>22/09/2025</v>
      </c>
      <c r="R4466" s="13" t="str">
        <f t="shared" si="393"/>
        <v>20</v>
      </c>
      <c r="S4466" s="13" t="str">
        <f t="shared" si="394"/>
        <v>Mon</v>
      </c>
    </row>
    <row r="4467" spans="1:19" x14ac:dyDescent="0.25">
      <c r="A4467" s="56">
        <v>45922.635046296295</v>
      </c>
      <c r="B4467" s="57">
        <v>445174162</v>
      </c>
      <c r="C4467" s="58" t="s">
        <v>36</v>
      </c>
      <c r="D4467" s="58" t="s">
        <v>38</v>
      </c>
      <c r="E4467" s="58" t="s">
        <v>46</v>
      </c>
      <c r="F4467" s="58" t="s">
        <v>119</v>
      </c>
      <c r="G4467" s="59">
        <v>3721.79</v>
      </c>
      <c r="H4467" s="57">
        <v>444382391</v>
      </c>
      <c r="I4467" s="59">
        <v>0</v>
      </c>
      <c r="J4467" s="59">
        <v>0</v>
      </c>
      <c r="K4467" s="59">
        <v>0</v>
      </c>
      <c r="L4467" s="59">
        <v>-3.04</v>
      </c>
      <c r="M4467" s="59">
        <v>9867.01</v>
      </c>
      <c r="N4467" s="58" t="s">
        <v>2885</v>
      </c>
      <c r="O4467" s="14">
        <f t="shared" si="390"/>
        <v>45922.635046296295</v>
      </c>
      <c r="P4467" s="19">
        <f t="shared" si="391"/>
        <v>45922.84337962963</v>
      </c>
      <c r="Q4467" s="20" t="str">
        <f t="shared" si="392"/>
        <v>22/09/2025</v>
      </c>
      <c r="R4467" s="13" t="str">
        <f t="shared" si="393"/>
        <v>20</v>
      </c>
      <c r="S4467" s="13" t="str">
        <f t="shared" si="394"/>
        <v>Mon</v>
      </c>
    </row>
    <row r="4468" spans="1:19" x14ac:dyDescent="0.25">
      <c r="A4468" s="60">
        <v>45922.635046296295</v>
      </c>
      <c r="B4468" s="61">
        <v>445174163</v>
      </c>
      <c r="C4468" s="62" t="s">
        <v>36</v>
      </c>
      <c r="D4468" s="62" t="s">
        <v>38</v>
      </c>
      <c r="E4468" s="62" t="s">
        <v>46</v>
      </c>
      <c r="F4468" s="62" t="s">
        <v>119</v>
      </c>
      <c r="G4468" s="63">
        <v>3721.79</v>
      </c>
      <c r="H4468" s="61">
        <v>444382392</v>
      </c>
      <c r="I4468" s="63">
        <v>0</v>
      </c>
      <c r="J4468" s="63">
        <v>0</v>
      </c>
      <c r="K4468" s="63">
        <v>0</v>
      </c>
      <c r="L4468" s="63">
        <v>-3.07</v>
      </c>
      <c r="M4468" s="63">
        <v>9863.94</v>
      </c>
      <c r="N4468" s="62" t="s">
        <v>2886</v>
      </c>
      <c r="O4468" s="14">
        <f t="shared" si="390"/>
        <v>45922.635046296295</v>
      </c>
      <c r="P4468" s="19">
        <f t="shared" si="391"/>
        <v>45922.84337962963</v>
      </c>
      <c r="Q4468" s="20" t="str">
        <f t="shared" si="392"/>
        <v>22/09/2025</v>
      </c>
      <c r="R4468" s="13" t="str">
        <f t="shared" si="393"/>
        <v>20</v>
      </c>
      <c r="S4468" s="13" t="str">
        <f t="shared" si="394"/>
        <v>Mon</v>
      </c>
    </row>
    <row r="4469" spans="1:19" x14ac:dyDescent="0.25">
      <c r="A4469" s="56">
        <v>45922.635069444441</v>
      </c>
      <c r="B4469" s="57">
        <v>445174191</v>
      </c>
      <c r="C4469" s="58" t="s">
        <v>36</v>
      </c>
      <c r="D4469" s="58" t="s">
        <v>38</v>
      </c>
      <c r="E4469" s="58" t="s">
        <v>46</v>
      </c>
      <c r="F4469" s="58" t="s">
        <v>119</v>
      </c>
      <c r="G4469" s="59">
        <v>3721.67</v>
      </c>
      <c r="H4469" s="57">
        <v>444382416</v>
      </c>
      <c r="I4469" s="59">
        <v>0</v>
      </c>
      <c r="J4469" s="59">
        <v>0</v>
      </c>
      <c r="K4469" s="59">
        <v>0</v>
      </c>
      <c r="L4469" s="59">
        <v>-2.92</v>
      </c>
      <c r="M4469" s="59">
        <v>9861.02</v>
      </c>
      <c r="N4469" s="58" t="s">
        <v>2887</v>
      </c>
      <c r="O4469" s="14">
        <f t="shared" si="390"/>
        <v>45922.635069444441</v>
      </c>
      <c r="P4469" s="19">
        <f t="shared" si="391"/>
        <v>45922.843402777777</v>
      </c>
      <c r="Q4469" s="20" t="str">
        <f t="shared" si="392"/>
        <v>22/09/2025</v>
      </c>
      <c r="R4469" s="13" t="str">
        <f t="shared" si="393"/>
        <v>20</v>
      </c>
      <c r="S4469" s="13" t="str">
        <f t="shared" si="394"/>
        <v>Mon</v>
      </c>
    </row>
    <row r="4470" spans="1:19" x14ac:dyDescent="0.25">
      <c r="A4470" s="60">
        <v>45922.635497685187</v>
      </c>
      <c r="B4470" s="61">
        <v>445174550</v>
      </c>
      <c r="C4470" s="62" t="s">
        <v>36</v>
      </c>
      <c r="D4470" s="62" t="s">
        <v>38</v>
      </c>
      <c r="E4470" s="62" t="s">
        <v>45</v>
      </c>
      <c r="F4470" s="62" t="s">
        <v>119</v>
      </c>
      <c r="G4470" s="63">
        <v>3721.63</v>
      </c>
      <c r="H4470" s="61">
        <v>444382761</v>
      </c>
      <c r="I4470" s="63">
        <v>0</v>
      </c>
      <c r="J4470" s="63">
        <v>0</v>
      </c>
      <c r="K4470" s="63">
        <v>0</v>
      </c>
      <c r="L4470" s="63">
        <v>0</v>
      </c>
      <c r="M4470" s="63">
        <v>9861.02</v>
      </c>
      <c r="N4470" s="62" t="s">
        <v>115</v>
      </c>
      <c r="O4470" s="14">
        <f t="shared" si="390"/>
        <v>45922.635497685187</v>
      </c>
      <c r="P4470" s="19">
        <f t="shared" si="391"/>
        <v>45922.843831018523</v>
      </c>
      <c r="Q4470" s="20" t="str">
        <f t="shared" si="392"/>
        <v>22/09/2025</v>
      </c>
      <c r="R4470" s="13" t="str">
        <f t="shared" si="393"/>
        <v>20</v>
      </c>
      <c r="S4470" s="13" t="str">
        <f t="shared" si="394"/>
        <v>Mon</v>
      </c>
    </row>
    <row r="4471" spans="1:19" x14ac:dyDescent="0.25">
      <c r="A4471" s="56">
        <v>45922.635497685187</v>
      </c>
      <c r="B4471" s="57">
        <v>445174553</v>
      </c>
      <c r="C4471" s="58" t="s">
        <v>36</v>
      </c>
      <c r="D4471" s="58" t="s">
        <v>38</v>
      </c>
      <c r="E4471" s="58" t="s">
        <v>45</v>
      </c>
      <c r="F4471" s="58" t="s">
        <v>119</v>
      </c>
      <c r="G4471" s="59">
        <v>3721.59</v>
      </c>
      <c r="H4471" s="57">
        <v>444382764</v>
      </c>
      <c r="I4471" s="59">
        <v>0</v>
      </c>
      <c r="J4471" s="59">
        <v>0</v>
      </c>
      <c r="K4471" s="59">
        <v>0</v>
      </c>
      <c r="L4471" s="59">
        <v>0</v>
      </c>
      <c r="M4471" s="59">
        <v>9861.02</v>
      </c>
      <c r="N4471" s="58" t="s">
        <v>1384</v>
      </c>
      <c r="O4471" s="14">
        <f t="shared" si="390"/>
        <v>45922.635497685187</v>
      </c>
      <c r="P4471" s="19">
        <f t="shared" si="391"/>
        <v>45922.843831018523</v>
      </c>
      <c r="Q4471" s="20" t="str">
        <f t="shared" si="392"/>
        <v>22/09/2025</v>
      </c>
      <c r="R4471" s="13" t="str">
        <f t="shared" si="393"/>
        <v>20</v>
      </c>
      <c r="S4471" s="13" t="str">
        <f t="shared" si="394"/>
        <v>Mon</v>
      </c>
    </row>
    <row r="4472" spans="1:19" x14ac:dyDescent="0.25">
      <c r="A4472" s="60">
        <v>45922.637430555558</v>
      </c>
      <c r="B4472" s="61">
        <v>445175468</v>
      </c>
      <c r="C4472" s="62" t="s">
        <v>36</v>
      </c>
      <c r="D4472" s="62" t="s">
        <v>37</v>
      </c>
      <c r="E4472" s="62" t="s">
        <v>46</v>
      </c>
      <c r="F4472" s="62" t="s">
        <v>119</v>
      </c>
      <c r="G4472" s="63">
        <v>3720.03</v>
      </c>
      <c r="H4472" s="61">
        <v>444383663</v>
      </c>
      <c r="I4472" s="63">
        <v>0</v>
      </c>
      <c r="J4472" s="63">
        <v>0</v>
      </c>
      <c r="K4472" s="63">
        <v>0</v>
      </c>
      <c r="L4472" s="63">
        <v>3.89</v>
      </c>
      <c r="M4472" s="63">
        <v>9864.91</v>
      </c>
      <c r="N4472" s="62" t="s">
        <v>2888</v>
      </c>
      <c r="O4472" s="14">
        <f t="shared" si="390"/>
        <v>45922.637430555558</v>
      </c>
      <c r="P4472" s="19">
        <f t="shared" si="391"/>
        <v>45922.845763888894</v>
      </c>
      <c r="Q4472" s="20" t="str">
        <f t="shared" si="392"/>
        <v>22/09/2025</v>
      </c>
      <c r="R4472" s="13" t="str">
        <f t="shared" si="393"/>
        <v>20</v>
      </c>
      <c r="S4472" s="13" t="str">
        <f t="shared" si="394"/>
        <v>Mon</v>
      </c>
    </row>
    <row r="4473" spans="1:19" x14ac:dyDescent="0.25">
      <c r="A4473" s="56">
        <v>45922.638275462959</v>
      </c>
      <c r="B4473" s="57">
        <v>445177277</v>
      </c>
      <c r="C4473" s="58" t="s">
        <v>36</v>
      </c>
      <c r="D4473" s="58" t="s">
        <v>37</v>
      </c>
      <c r="E4473" s="58" t="s">
        <v>46</v>
      </c>
      <c r="F4473" s="58" t="s">
        <v>119</v>
      </c>
      <c r="G4473" s="59">
        <v>3719.61</v>
      </c>
      <c r="H4473" s="57">
        <v>444385441</v>
      </c>
      <c r="I4473" s="59">
        <v>0</v>
      </c>
      <c r="J4473" s="59">
        <v>0</v>
      </c>
      <c r="K4473" s="59">
        <v>0</v>
      </c>
      <c r="L4473" s="59">
        <v>4.3099999999999996</v>
      </c>
      <c r="M4473" s="59">
        <v>9869.2199999999993</v>
      </c>
      <c r="N4473" s="58" t="s">
        <v>2889</v>
      </c>
      <c r="O4473" s="14">
        <f t="shared" si="390"/>
        <v>45922.638275462959</v>
      </c>
      <c r="P4473" s="19">
        <f t="shared" si="391"/>
        <v>45922.846608796295</v>
      </c>
      <c r="Q4473" s="20" t="str">
        <f t="shared" si="392"/>
        <v>22/09/2025</v>
      </c>
      <c r="R4473" s="13" t="str">
        <f t="shared" si="393"/>
        <v>20</v>
      </c>
      <c r="S4473" s="13" t="str">
        <f t="shared" si="394"/>
        <v>Mon</v>
      </c>
    </row>
    <row r="4474" spans="1:19" x14ac:dyDescent="0.25">
      <c r="A4474" s="60">
        <v>45922.638506944444</v>
      </c>
      <c r="B4474" s="61">
        <v>445177570</v>
      </c>
      <c r="C4474" s="62" t="s">
        <v>36</v>
      </c>
      <c r="D4474" s="62" t="s">
        <v>38</v>
      </c>
      <c r="E4474" s="62" t="s">
        <v>45</v>
      </c>
      <c r="F4474" s="62" t="s">
        <v>119</v>
      </c>
      <c r="G4474" s="63">
        <v>3719.5</v>
      </c>
      <c r="H4474" s="61">
        <v>444385730</v>
      </c>
      <c r="I4474" s="63">
        <v>0</v>
      </c>
      <c r="J4474" s="63">
        <v>0</v>
      </c>
      <c r="K4474" s="63">
        <v>0</v>
      </c>
      <c r="L4474" s="63">
        <v>0</v>
      </c>
      <c r="M4474" s="63">
        <v>9869.2199999999993</v>
      </c>
      <c r="N4474" s="62" t="s">
        <v>118</v>
      </c>
      <c r="O4474" s="14">
        <f t="shared" si="390"/>
        <v>45922.638506944444</v>
      </c>
      <c r="P4474" s="19">
        <f t="shared" si="391"/>
        <v>45922.84684027778</v>
      </c>
      <c r="Q4474" s="20" t="str">
        <f t="shared" si="392"/>
        <v>22/09/2025</v>
      </c>
      <c r="R4474" s="13" t="str">
        <f t="shared" si="393"/>
        <v>20</v>
      </c>
      <c r="S4474" s="13" t="str">
        <f t="shared" si="394"/>
        <v>Mon</v>
      </c>
    </row>
    <row r="4475" spans="1:19" x14ac:dyDescent="0.25">
      <c r="A4475" s="56">
        <v>45922.639143518521</v>
      </c>
      <c r="B4475" s="57">
        <v>445178548</v>
      </c>
      <c r="C4475" s="58" t="s">
        <v>36</v>
      </c>
      <c r="D4475" s="58" t="s">
        <v>37</v>
      </c>
      <c r="E4475" s="58" t="s">
        <v>46</v>
      </c>
      <c r="F4475" s="58" t="s">
        <v>119</v>
      </c>
      <c r="G4475" s="59">
        <v>3718.49</v>
      </c>
      <c r="H4475" s="57">
        <v>444386697</v>
      </c>
      <c r="I4475" s="59">
        <v>0</v>
      </c>
      <c r="J4475" s="59">
        <v>0</v>
      </c>
      <c r="K4475" s="59">
        <v>0</v>
      </c>
      <c r="L4475" s="59">
        <v>3.1</v>
      </c>
      <c r="M4475" s="59">
        <v>9872.32</v>
      </c>
      <c r="N4475" s="58" t="s">
        <v>2890</v>
      </c>
      <c r="O4475" s="14">
        <f t="shared" si="390"/>
        <v>45922.639143518521</v>
      </c>
      <c r="P4475" s="19">
        <f t="shared" si="391"/>
        <v>45922.847476851857</v>
      </c>
      <c r="Q4475" s="20" t="str">
        <f t="shared" si="392"/>
        <v>22/09/2025</v>
      </c>
      <c r="R4475" s="13" t="str">
        <f t="shared" si="393"/>
        <v>20</v>
      </c>
      <c r="S4475" s="13" t="str">
        <f t="shared" si="394"/>
        <v>Mon</v>
      </c>
    </row>
    <row r="4476" spans="1:19" x14ac:dyDescent="0.25">
      <c r="A4476" s="60">
        <v>45922.639143518521</v>
      </c>
      <c r="B4476" s="61">
        <v>445178555</v>
      </c>
      <c r="C4476" s="62" t="s">
        <v>36</v>
      </c>
      <c r="D4476" s="62" t="s">
        <v>37</v>
      </c>
      <c r="E4476" s="62" t="s">
        <v>46</v>
      </c>
      <c r="F4476" s="62" t="s">
        <v>119</v>
      </c>
      <c r="G4476" s="63">
        <v>3718.64</v>
      </c>
      <c r="H4476" s="61">
        <v>444386705</v>
      </c>
      <c r="I4476" s="63">
        <v>0</v>
      </c>
      <c r="J4476" s="63">
        <v>0</v>
      </c>
      <c r="K4476" s="63">
        <v>0</v>
      </c>
      <c r="L4476" s="63">
        <v>2.99</v>
      </c>
      <c r="M4476" s="63">
        <v>9875.31</v>
      </c>
      <c r="N4476" s="62" t="s">
        <v>2891</v>
      </c>
      <c r="O4476" s="14">
        <f t="shared" si="390"/>
        <v>45922.639143518521</v>
      </c>
      <c r="P4476" s="19">
        <f t="shared" si="391"/>
        <v>45922.847476851857</v>
      </c>
      <c r="Q4476" s="20" t="str">
        <f t="shared" si="392"/>
        <v>22/09/2025</v>
      </c>
      <c r="R4476" s="13" t="str">
        <f t="shared" si="393"/>
        <v>20</v>
      </c>
      <c r="S4476" s="13" t="str">
        <f t="shared" si="394"/>
        <v>Mon</v>
      </c>
    </row>
    <row r="4477" spans="1:19" x14ac:dyDescent="0.25">
      <c r="A4477" s="56">
        <v>45922.639664351853</v>
      </c>
      <c r="B4477" s="57">
        <v>445179311</v>
      </c>
      <c r="C4477" s="58" t="s">
        <v>36</v>
      </c>
      <c r="D4477" s="58" t="s">
        <v>38</v>
      </c>
      <c r="E4477" s="58" t="s">
        <v>45</v>
      </c>
      <c r="F4477" s="58" t="s">
        <v>119</v>
      </c>
      <c r="G4477" s="59">
        <v>3718.08</v>
      </c>
      <c r="H4477" s="57">
        <v>444387463</v>
      </c>
      <c r="I4477" s="59">
        <v>0</v>
      </c>
      <c r="J4477" s="59">
        <v>0</v>
      </c>
      <c r="K4477" s="59">
        <v>0</v>
      </c>
      <c r="L4477" s="59">
        <v>0</v>
      </c>
      <c r="M4477" s="59">
        <v>9875.31</v>
      </c>
      <c r="N4477" s="58" t="s">
        <v>1384</v>
      </c>
      <c r="O4477" s="14">
        <f t="shared" si="390"/>
        <v>45922.639664351853</v>
      </c>
      <c r="P4477" s="19">
        <f t="shared" si="391"/>
        <v>45922.847997685189</v>
      </c>
      <c r="Q4477" s="20" t="str">
        <f t="shared" si="392"/>
        <v>22/09/2025</v>
      </c>
      <c r="R4477" s="13" t="str">
        <f t="shared" si="393"/>
        <v>20</v>
      </c>
      <c r="S4477" s="13" t="str">
        <f t="shared" si="394"/>
        <v>Mon</v>
      </c>
    </row>
    <row r="4478" spans="1:19" x14ac:dyDescent="0.25">
      <c r="A4478" s="60">
        <v>45922.639664351853</v>
      </c>
      <c r="B4478" s="61">
        <v>445179312</v>
      </c>
      <c r="C4478" s="62" t="s">
        <v>36</v>
      </c>
      <c r="D4478" s="62" t="s">
        <v>38</v>
      </c>
      <c r="E4478" s="62" t="s">
        <v>45</v>
      </c>
      <c r="F4478" s="62" t="s">
        <v>119</v>
      </c>
      <c r="G4478" s="63">
        <v>3718.08</v>
      </c>
      <c r="H4478" s="61">
        <v>444387464</v>
      </c>
      <c r="I4478" s="63">
        <v>0</v>
      </c>
      <c r="J4478" s="63">
        <v>0</v>
      </c>
      <c r="K4478" s="63">
        <v>0</v>
      </c>
      <c r="L4478" s="63">
        <v>0</v>
      </c>
      <c r="M4478" s="63">
        <v>9875.31</v>
      </c>
      <c r="N4478" s="62" t="s">
        <v>115</v>
      </c>
      <c r="O4478" s="14">
        <f t="shared" si="390"/>
        <v>45922.639664351853</v>
      </c>
      <c r="P4478" s="19">
        <f t="shared" si="391"/>
        <v>45922.847997685189</v>
      </c>
      <c r="Q4478" s="20" t="str">
        <f t="shared" si="392"/>
        <v>22/09/2025</v>
      </c>
      <c r="R4478" s="13" t="str">
        <f t="shared" si="393"/>
        <v>20</v>
      </c>
      <c r="S4478" s="13" t="str">
        <f t="shared" si="394"/>
        <v>Mon</v>
      </c>
    </row>
    <row r="4479" spans="1:19" x14ac:dyDescent="0.25">
      <c r="A4479" s="56">
        <v>45922.640798611108</v>
      </c>
      <c r="B4479" s="57">
        <v>445181566</v>
      </c>
      <c r="C4479" s="58" t="s">
        <v>36</v>
      </c>
      <c r="D4479" s="58" t="s">
        <v>37</v>
      </c>
      <c r="E4479" s="58" t="s">
        <v>46</v>
      </c>
      <c r="F4479" s="58" t="s">
        <v>119</v>
      </c>
      <c r="G4479" s="59">
        <v>3716.54</v>
      </c>
      <c r="H4479" s="57">
        <v>444389702</v>
      </c>
      <c r="I4479" s="59">
        <v>0</v>
      </c>
      <c r="J4479" s="59">
        <v>0</v>
      </c>
      <c r="K4479" s="59">
        <v>0</v>
      </c>
      <c r="L4479" s="59">
        <v>2.96</v>
      </c>
      <c r="M4479" s="59">
        <v>9878.27</v>
      </c>
      <c r="N4479" s="58" t="s">
        <v>2892</v>
      </c>
      <c r="O4479" s="14">
        <f t="shared" si="390"/>
        <v>45922.640798611108</v>
      </c>
      <c r="P4479" s="19">
        <f t="shared" si="391"/>
        <v>45922.849131944444</v>
      </c>
      <c r="Q4479" s="20" t="str">
        <f t="shared" si="392"/>
        <v>22/09/2025</v>
      </c>
      <c r="R4479" s="13" t="str">
        <f t="shared" si="393"/>
        <v>20</v>
      </c>
      <c r="S4479" s="13" t="str">
        <f t="shared" si="394"/>
        <v>Mon</v>
      </c>
    </row>
    <row r="4480" spans="1:19" x14ac:dyDescent="0.25">
      <c r="A4480" s="60">
        <v>45922.640798611108</v>
      </c>
      <c r="B4480" s="61">
        <v>445181568</v>
      </c>
      <c r="C4480" s="62" t="s">
        <v>36</v>
      </c>
      <c r="D4480" s="62" t="s">
        <v>37</v>
      </c>
      <c r="E4480" s="62" t="s">
        <v>46</v>
      </c>
      <c r="F4480" s="62" t="s">
        <v>119</v>
      </c>
      <c r="G4480" s="63">
        <v>3716.54</v>
      </c>
      <c r="H4480" s="61">
        <v>444389703</v>
      </c>
      <c r="I4480" s="63">
        <v>0</v>
      </c>
      <c r="J4480" s="63">
        <v>0</v>
      </c>
      <c r="K4480" s="63">
        <v>0</v>
      </c>
      <c r="L4480" s="63">
        <v>1.54</v>
      </c>
      <c r="M4480" s="63">
        <v>9879.81</v>
      </c>
      <c r="N4480" s="62" t="s">
        <v>2893</v>
      </c>
      <c r="O4480" s="14">
        <f t="shared" si="390"/>
        <v>45922.640798611108</v>
      </c>
      <c r="P4480" s="19">
        <f t="shared" si="391"/>
        <v>45922.849131944444</v>
      </c>
      <c r="Q4480" s="20" t="str">
        <f t="shared" si="392"/>
        <v>22/09/2025</v>
      </c>
      <c r="R4480" s="13" t="str">
        <f t="shared" si="393"/>
        <v>20</v>
      </c>
      <c r="S4480" s="13" t="str">
        <f t="shared" si="394"/>
        <v>Mon</v>
      </c>
    </row>
    <row r="4481" spans="1:19" x14ac:dyDescent="0.25">
      <c r="A4481" s="56">
        <v>45922.640798611108</v>
      </c>
      <c r="B4481" s="57">
        <v>445181569</v>
      </c>
      <c r="C4481" s="58" t="s">
        <v>36</v>
      </c>
      <c r="D4481" s="58" t="s">
        <v>37</v>
      </c>
      <c r="E4481" s="58" t="s">
        <v>46</v>
      </c>
      <c r="F4481" s="58" t="s">
        <v>119</v>
      </c>
      <c r="G4481" s="59">
        <v>3716.54</v>
      </c>
      <c r="H4481" s="57">
        <v>444389704</v>
      </c>
      <c r="I4481" s="59">
        <v>0</v>
      </c>
      <c r="J4481" s="59">
        <v>0</v>
      </c>
      <c r="K4481" s="59">
        <v>0</v>
      </c>
      <c r="L4481" s="59">
        <v>1.54</v>
      </c>
      <c r="M4481" s="59">
        <v>9881.35</v>
      </c>
      <c r="N4481" s="58" t="s">
        <v>2894</v>
      </c>
      <c r="O4481" s="14">
        <f t="shared" si="390"/>
        <v>45922.640798611108</v>
      </c>
      <c r="P4481" s="19">
        <f t="shared" si="391"/>
        <v>45922.849131944444</v>
      </c>
      <c r="Q4481" s="20" t="str">
        <f t="shared" si="392"/>
        <v>22/09/2025</v>
      </c>
      <c r="R4481" s="13" t="str">
        <f t="shared" si="393"/>
        <v>20</v>
      </c>
      <c r="S4481" s="13" t="str">
        <f t="shared" si="394"/>
        <v>Mon</v>
      </c>
    </row>
    <row r="4482" spans="1:19" x14ac:dyDescent="0.25">
      <c r="A4482" s="60">
        <v>45922.643252314818</v>
      </c>
      <c r="B4482" s="61">
        <v>445185319</v>
      </c>
      <c r="C4482" s="62" t="s">
        <v>36</v>
      </c>
      <c r="D4482" s="62" t="s">
        <v>38</v>
      </c>
      <c r="E4482" s="62" t="s">
        <v>45</v>
      </c>
      <c r="F4482" s="62" t="s">
        <v>119</v>
      </c>
      <c r="G4482" s="63">
        <v>3714.4</v>
      </c>
      <c r="H4482" s="61">
        <v>444393416</v>
      </c>
      <c r="I4482" s="63">
        <v>0</v>
      </c>
      <c r="J4482" s="63">
        <v>0</v>
      </c>
      <c r="K4482" s="63">
        <v>0</v>
      </c>
      <c r="L4482" s="63">
        <v>0</v>
      </c>
      <c r="M4482" s="63">
        <v>9881.35</v>
      </c>
      <c r="N4482" s="62" t="s">
        <v>115</v>
      </c>
      <c r="O4482" s="14">
        <f t="shared" si="390"/>
        <v>45922.643252314818</v>
      </c>
      <c r="P4482" s="19">
        <f t="shared" si="391"/>
        <v>45922.851585648154</v>
      </c>
      <c r="Q4482" s="20" t="str">
        <f t="shared" si="392"/>
        <v>22/09/2025</v>
      </c>
      <c r="R4482" s="13" t="str">
        <f t="shared" si="393"/>
        <v>20</v>
      </c>
      <c r="S4482" s="13" t="str">
        <f t="shared" si="394"/>
        <v>Mon</v>
      </c>
    </row>
    <row r="4483" spans="1:19" x14ac:dyDescent="0.25">
      <c r="A4483" s="56">
        <v>45922.643252314818</v>
      </c>
      <c r="B4483" s="57">
        <v>445185322</v>
      </c>
      <c r="C4483" s="58" t="s">
        <v>36</v>
      </c>
      <c r="D4483" s="58" t="s">
        <v>38</v>
      </c>
      <c r="E4483" s="58" t="s">
        <v>45</v>
      </c>
      <c r="F4483" s="58" t="s">
        <v>119</v>
      </c>
      <c r="G4483" s="59">
        <v>3714.58</v>
      </c>
      <c r="H4483" s="57">
        <v>444393419</v>
      </c>
      <c r="I4483" s="59">
        <v>0</v>
      </c>
      <c r="J4483" s="59">
        <v>0</v>
      </c>
      <c r="K4483" s="59">
        <v>0</v>
      </c>
      <c r="L4483" s="59">
        <v>0</v>
      </c>
      <c r="M4483" s="59">
        <v>9881.35</v>
      </c>
      <c r="N4483" s="58" t="s">
        <v>118</v>
      </c>
      <c r="O4483" s="14">
        <f t="shared" si="390"/>
        <v>45922.643252314818</v>
      </c>
      <c r="P4483" s="19">
        <f t="shared" si="391"/>
        <v>45922.851585648154</v>
      </c>
      <c r="Q4483" s="20" t="str">
        <f t="shared" si="392"/>
        <v>22/09/2025</v>
      </c>
      <c r="R4483" s="13" t="str">
        <f t="shared" si="393"/>
        <v>20</v>
      </c>
      <c r="S4483" s="13" t="str">
        <f t="shared" si="394"/>
        <v>Mon</v>
      </c>
    </row>
    <row r="4484" spans="1:19" x14ac:dyDescent="0.25">
      <c r="A4484" s="60">
        <v>45922.643252314818</v>
      </c>
      <c r="B4484" s="61">
        <v>445185324</v>
      </c>
      <c r="C4484" s="62" t="s">
        <v>36</v>
      </c>
      <c r="D4484" s="62" t="s">
        <v>38</v>
      </c>
      <c r="E4484" s="62" t="s">
        <v>45</v>
      </c>
      <c r="F4484" s="62" t="s">
        <v>119</v>
      </c>
      <c r="G4484" s="63">
        <v>3714.54</v>
      </c>
      <c r="H4484" s="61">
        <v>444393421</v>
      </c>
      <c r="I4484" s="63">
        <v>0</v>
      </c>
      <c r="J4484" s="63">
        <v>0</v>
      </c>
      <c r="K4484" s="63">
        <v>0</v>
      </c>
      <c r="L4484" s="63">
        <v>0</v>
      </c>
      <c r="M4484" s="63">
        <v>9881.35</v>
      </c>
      <c r="N4484" s="62" t="s">
        <v>1384</v>
      </c>
      <c r="O4484" s="14">
        <f t="shared" si="390"/>
        <v>45922.643252314818</v>
      </c>
      <c r="P4484" s="19">
        <f t="shared" si="391"/>
        <v>45922.851585648154</v>
      </c>
      <c r="Q4484" s="20" t="str">
        <f t="shared" si="392"/>
        <v>22/09/2025</v>
      </c>
      <c r="R4484" s="13" t="str">
        <f t="shared" si="393"/>
        <v>20</v>
      </c>
      <c r="S4484" s="13" t="str">
        <f t="shared" si="394"/>
        <v>Mon</v>
      </c>
    </row>
    <row r="4485" spans="1:19" x14ac:dyDescent="0.25">
      <c r="A4485" s="56">
        <v>45922.643831018519</v>
      </c>
      <c r="B4485" s="57">
        <v>445185922</v>
      </c>
      <c r="C4485" s="58" t="s">
        <v>36</v>
      </c>
      <c r="D4485" s="58" t="s">
        <v>38</v>
      </c>
      <c r="E4485" s="58" t="s">
        <v>45</v>
      </c>
      <c r="F4485" s="58" t="s">
        <v>119</v>
      </c>
      <c r="G4485" s="59">
        <v>3715.48</v>
      </c>
      <c r="H4485" s="57">
        <v>444394020</v>
      </c>
      <c r="I4485" s="59">
        <v>0</v>
      </c>
      <c r="J4485" s="59">
        <v>0</v>
      </c>
      <c r="K4485" s="59">
        <v>0</v>
      </c>
      <c r="L4485" s="59">
        <v>0</v>
      </c>
      <c r="M4485" s="59">
        <v>9881.35</v>
      </c>
      <c r="N4485" s="58" t="s">
        <v>52</v>
      </c>
      <c r="O4485" s="14">
        <f t="shared" si="390"/>
        <v>45922.643831018519</v>
      </c>
      <c r="P4485" s="19">
        <f t="shared" si="391"/>
        <v>45922.852164351854</v>
      </c>
      <c r="Q4485" s="20" t="str">
        <f t="shared" si="392"/>
        <v>22/09/2025</v>
      </c>
      <c r="R4485" s="13" t="str">
        <f t="shared" si="393"/>
        <v>20</v>
      </c>
      <c r="S4485" s="13" t="str">
        <f t="shared" si="394"/>
        <v>Mon</v>
      </c>
    </row>
    <row r="4486" spans="1:19" x14ac:dyDescent="0.25">
      <c r="A4486" s="60">
        <v>45922.643831018519</v>
      </c>
      <c r="B4486" s="61">
        <v>445185930</v>
      </c>
      <c r="C4486" s="62" t="s">
        <v>36</v>
      </c>
      <c r="D4486" s="62" t="s">
        <v>38</v>
      </c>
      <c r="E4486" s="62" t="s">
        <v>45</v>
      </c>
      <c r="F4486" s="62" t="s">
        <v>119</v>
      </c>
      <c r="G4486" s="63">
        <v>3715.5</v>
      </c>
      <c r="H4486" s="61">
        <v>444394028</v>
      </c>
      <c r="I4486" s="63">
        <v>0</v>
      </c>
      <c r="J4486" s="63">
        <v>0</v>
      </c>
      <c r="K4486" s="63">
        <v>0</v>
      </c>
      <c r="L4486" s="63">
        <v>0</v>
      </c>
      <c r="M4486" s="63">
        <v>9881.35</v>
      </c>
      <c r="N4486" s="62" t="s">
        <v>2056</v>
      </c>
      <c r="O4486" s="14">
        <f t="shared" si="390"/>
        <v>45922.643831018519</v>
      </c>
      <c r="P4486" s="19">
        <f t="shared" si="391"/>
        <v>45922.852164351854</v>
      </c>
      <c r="Q4486" s="20" t="str">
        <f t="shared" si="392"/>
        <v>22/09/2025</v>
      </c>
      <c r="R4486" s="13" t="str">
        <f t="shared" si="393"/>
        <v>20</v>
      </c>
      <c r="S4486" s="13" t="str">
        <f t="shared" si="394"/>
        <v>Mon</v>
      </c>
    </row>
    <row r="4487" spans="1:19" x14ac:dyDescent="0.25">
      <c r="A4487" s="56">
        <v>45922.643831018519</v>
      </c>
      <c r="B4487" s="57">
        <v>445185936</v>
      </c>
      <c r="C4487" s="58" t="s">
        <v>36</v>
      </c>
      <c r="D4487" s="58" t="s">
        <v>38</v>
      </c>
      <c r="E4487" s="58" t="s">
        <v>45</v>
      </c>
      <c r="F4487" s="58" t="s">
        <v>119</v>
      </c>
      <c r="G4487" s="59">
        <v>3715.52</v>
      </c>
      <c r="H4487" s="57">
        <v>444394034</v>
      </c>
      <c r="I4487" s="59">
        <v>0</v>
      </c>
      <c r="J4487" s="59">
        <v>0</v>
      </c>
      <c r="K4487" s="59">
        <v>0</v>
      </c>
      <c r="L4487" s="59">
        <v>0</v>
      </c>
      <c r="M4487" s="59">
        <v>9881.35</v>
      </c>
      <c r="N4487" s="58" t="s">
        <v>1944</v>
      </c>
      <c r="O4487" s="14">
        <f t="shared" si="390"/>
        <v>45922.643831018519</v>
      </c>
      <c r="P4487" s="19">
        <f t="shared" si="391"/>
        <v>45922.852164351854</v>
      </c>
      <c r="Q4487" s="20" t="str">
        <f t="shared" si="392"/>
        <v>22/09/2025</v>
      </c>
      <c r="R4487" s="13" t="str">
        <f t="shared" si="393"/>
        <v>20</v>
      </c>
      <c r="S4487" s="13" t="str">
        <f t="shared" si="394"/>
        <v>Mon</v>
      </c>
    </row>
    <row r="4488" spans="1:19" x14ac:dyDescent="0.25">
      <c r="A4488" s="60">
        <v>45922.643842592595</v>
      </c>
      <c r="B4488" s="61">
        <v>445185939</v>
      </c>
      <c r="C4488" s="62" t="s">
        <v>36</v>
      </c>
      <c r="D4488" s="62" t="s">
        <v>38</v>
      </c>
      <c r="E4488" s="62" t="s">
        <v>45</v>
      </c>
      <c r="F4488" s="62" t="s">
        <v>119</v>
      </c>
      <c r="G4488" s="63">
        <v>3715.46</v>
      </c>
      <c r="H4488" s="61">
        <v>444394037</v>
      </c>
      <c r="I4488" s="63">
        <v>0</v>
      </c>
      <c r="J4488" s="63">
        <v>0</v>
      </c>
      <c r="K4488" s="63">
        <v>0</v>
      </c>
      <c r="L4488" s="63">
        <v>0</v>
      </c>
      <c r="M4488" s="63">
        <v>9881.35</v>
      </c>
      <c r="N4488" s="62" t="s">
        <v>48</v>
      </c>
      <c r="O4488" s="14">
        <f t="shared" si="390"/>
        <v>45922.643842592595</v>
      </c>
      <c r="P4488" s="19">
        <f t="shared" si="391"/>
        <v>45922.852175925931</v>
      </c>
      <c r="Q4488" s="20" t="str">
        <f t="shared" si="392"/>
        <v>22/09/2025</v>
      </c>
      <c r="R4488" s="13" t="str">
        <f t="shared" si="393"/>
        <v>20</v>
      </c>
      <c r="S4488" s="13" t="str">
        <f t="shared" si="394"/>
        <v>Mon</v>
      </c>
    </row>
    <row r="4489" spans="1:19" x14ac:dyDescent="0.25">
      <c r="A4489" s="56">
        <v>45922.643842592595</v>
      </c>
      <c r="B4489" s="57">
        <v>445185949</v>
      </c>
      <c r="C4489" s="58" t="s">
        <v>36</v>
      </c>
      <c r="D4489" s="58" t="s">
        <v>38</v>
      </c>
      <c r="E4489" s="58" t="s">
        <v>45</v>
      </c>
      <c r="F4489" s="58" t="s">
        <v>119</v>
      </c>
      <c r="G4489" s="59">
        <v>3715.52</v>
      </c>
      <c r="H4489" s="57">
        <v>444394047</v>
      </c>
      <c r="I4489" s="59">
        <v>0</v>
      </c>
      <c r="J4489" s="59">
        <v>0</v>
      </c>
      <c r="K4489" s="59">
        <v>0</v>
      </c>
      <c r="L4489" s="59">
        <v>0</v>
      </c>
      <c r="M4489" s="59">
        <v>9881.35</v>
      </c>
      <c r="N4489" s="58" t="s">
        <v>108</v>
      </c>
      <c r="O4489" s="14">
        <f t="shared" si="390"/>
        <v>45922.643842592595</v>
      </c>
      <c r="P4489" s="19">
        <f t="shared" si="391"/>
        <v>45922.852175925931</v>
      </c>
      <c r="Q4489" s="20" t="str">
        <f t="shared" si="392"/>
        <v>22/09/2025</v>
      </c>
      <c r="R4489" s="13" t="str">
        <f t="shared" si="393"/>
        <v>20</v>
      </c>
      <c r="S4489" s="13" t="str">
        <f t="shared" si="394"/>
        <v>Mon</v>
      </c>
    </row>
    <row r="4490" spans="1:19" x14ac:dyDescent="0.25">
      <c r="A4490" s="60">
        <v>45922.643842592595</v>
      </c>
      <c r="B4490" s="61">
        <v>445185954</v>
      </c>
      <c r="C4490" s="62" t="s">
        <v>36</v>
      </c>
      <c r="D4490" s="62" t="s">
        <v>38</v>
      </c>
      <c r="E4490" s="62" t="s">
        <v>45</v>
      </c>
      <c r="F4490" s="62" t="s">
        <v>119</v>
      </c>
      <c r="G4490" s="63">
        <v>3715.54</v>
      </c>
      <c r="H4490" s="61">
        <v>444394052</v>
      </c>
      <c r="I4490" s="63">
        <v>0</v>
      </c>
      <c r="J4490" s="63">
        <v>0</v>
      </c>
      <c r="K4490" s="63">
        <v>0</v>
      </c>
      <c r="L4490" s="63">
        <v>0</v>
      </c>
      <c r="M4490" s="63">
        <v>9881.35</v>
      </c>
      <c r="N4490" s="62" t="s">
        <v>1971</v>
      </c>
      <c r="O4490" s="14">
        <f t="shared" si="390"/>
        <v>45922.643842592595</v>
      </c>
      <c r="P4490" s="19">
        <f t="shared" si="391"/>
        <v>45922.852175925931</v>
      </c>
      <c r="Q4490" s="20" t="str">
        <f t="shared" si="392"/>
        <v>22/09/2025</v>
      </c>
      <c r="R4490" s="13" t="str">
        <f t="shared" si="393"/>
        <v>20</v>
      </c>
      <c r="S4490" s="13" t="str">
        <f t="shared" si="394"/>
        <v>Mon</v>
      </c>
    </row>
    <row r="4491" spans="1:19" x14ac:dyDescent="0.25">
      <c r="A4491" s="56">
        <v>45922.643842592595</v>
      </c>
      <c r="B4491" s="57">
        <v>445185959</v>
      </c>
      <c r="C4491" s="58" t="s">
        <v>36</v>
      </c>
      <c r="D4491" s="58" t="s">
        <v>38</v>
      </c>
      <c r="E4491" s="58" t="s">
        <v>45</v>
      </c>
      <c r="F4491" s="58" t="s">
        <v>119</v>
      </c>
      <c r="G4491" s="59">
        <v>3715.52</v>
      </c>
      <c r="H4491" s="57">
        <v>444394057</v>
      </c>
      <c r="I4491" s="59">
        <v>0</v>
      </c>
      <c r="J4491" s="59">
        <v>0</v>
      </c>
      <c r="K4491" s="59">
        <v>0</v>
      </c>
      <c r="L4491" s="59">
        <v>0</v>
      </c>
      <c r="M4491" s="59">
        <v>9881.35</v>
      </c>
      <c r="N4491" s="58" t="s">
        <v>77</v>
      </c>
      <c r="O4491" s="14">
        <f t="shared" si="390"/>
        <v>45922.643842592595</v>
      </c>
      <c r="P4491" s="19">
        <f t="shared" si="391"/>
        <v>45922.852175925931</v>
      </c>
      <c r="Q4491" s="20" t="str">
        <f t="shared" si="392"/>
        <v>22/09/2025</v>
      </c>
      <c r="R4491" s="13" t="str">
        <f t="shared" si="393"/>
        <v>20</v>
      </c>
      <c r="S4491" s="13" t="str">
        <f t="shared" si="394"/>
        <v>Mon</v>
      </c>
    </row>
    <row r="4492" spans="1:19" x14ac:dyDescent="0.25">
      <c r="A4492" s="60">
        <v>45922.643854166665</v>
      </c>
      <c r="B4492" s="61">
        <v>445185961</v>
      </c>
      <c r="C4492" s="62" t="s">
        <v>36</v>
      </c>
      <c r="D4492" s="62" t="s">
        <v>38</v>
      </c>
      <c r="E4492" s="62" t="s">
        <v>45</v>
      </c>
      <c r="F4492" s="62" t="s">
        <v>119</v>
      </c>
      <c r="G4492" s="63">
        <v>3715.51</v>
      </c>
      <c r="H4492" s="61">
        <v>444394059</v>
      </c>
      <c r="I4492" s="63">
        <v>0</v>
      </c>
      <c r="J4492" s="63">
        <v>0</v>
      </c>
      <c r="K4492" s="63">
        <v>0</v>
      </c>
      <c r="L4492" s="63">
        <v>0</v>
      </c>
      <c r="M4492" s="63">
        <v>9881.35</v>
      </c>
      <c r="N4492" s="62" t="s">
        <v>113</v>
      </c>
      <c r="O4492" s="14">
        <f t="shared" si="390"/>
        <v>45922.643854166665</v>
      </c>
      <c r="P4492" s="19">
        <f t="shared" si="391"/>
        <v>45922.852187500001</v>
      </c>
      <c r="Q4492" s="20" t="str">
        <f t="shared" si="392"/>
        <v>22/09/2025</v>
      </c>
      <c r="R4492" s="13" t="str">
        <f t="shared" si="393"/>
        <v>20</v>
      </c>
      <c r="S4492" s="13" t="str">
        <f t="shared" si="394"/>
        <v>Mon</v>
      </c>
    </row>
    <row r="4493" spans="1:19" x14ac:dyDescent="0.25">
      <c r="A4493" s="56">
        <v>45922.643854166665</v>
      </c>
      <c r="B4493" s="57">
        <v>445185983</v>
      </c>
      <c r="C4493" s="58" t="s">
        <v>36</v>
      </c>
      <c r="D4493" s="58" t="s">
        <v>38</v>
      </c>
      <c r="E4493" s="58" t="s">
        <v>45</v>
      </c>
      <c r="F4493" s="58" t="s">
        <v>119</v>
      </c>
      <c r="G4493" s="59">
        <v>3715.63</v>
      </c>
      <c r="H4493" s="57">
        <v>444394082</v>
      </c>
      <c r="I4493" s="59">
        <v>0</v>
      </c>
      <c r="J4493" s="59">
        <v>0</v>
      </c>
      <c r="K4493" s="59">
        <v>0</v>
      </c>
      <c r="L4493" s="59">
        <v>0</v>
      </c>
      <c r="M4493" s="59">
        <v>9881.35</v>
      </c>
      <c r="N4493" s="58" t="s">
        <v>47</v>
      </c>
      <c r="O4493" s="14">
        <f t="shared" si="390"/>
        <v>45922.643854166665</v>
      </c>
      <c r="P4493" s="19">
        <f t="shared" si="391"/>
        <v>45922.852187500001</v>
      </c>
      <c r="Q4493" s="20" t="str">
        <f t="shared" si="392"/>
        <v>22/09/2025</v>
      </c>
      <c r="R4493" s="13" t="str">
        <f t="shared" si="393"/>
        <v>20</v>
      </c>
      <c r="S4493" s="13" t="str">
        <f t="shared" si="394"/>
        <v>Mon</v>
      </c>
    </row>
    <row r="4494" spans="1:19" x14ac:dyDescent="0.25">
      <c r="A4494" s="60">
        <v>45922.643854166665</v>
      </c>
      <c r="B4494" s="61">
        <v>445185986</v>
      </c>
      <c r="C4494" s="62" t="s">
        <v>36</v>
      </c>
      <c r="D4494" s="62" t="s">
        <v>38</v>
      </c>
      <c r="E4494" s="62" t="s">
        <v>45</v>
      </c>
      <c r="F4494" s="62" t="s">
        <v>119</v>
      </c>
      <c r="G4494" s="63">
        <v>3715.65</v>
      </c>
      <c r="H4494" s="61">
        <v>444394085</v>
      </c>
      <c r="I4494" s="63">
        <v>0</v>
      </c>
      <c r="J4494" s="63">
        <v>0</v>
      </c>
      <c r="K4494" s="63">
        <v>0</v>
      </c>
      <c r="L4494" s="63">
        <v>0</v>
      </c>
      <c r="M4494" s="63">
        <v>9881.35</v>
      </c>
      <c r="N4494" s="62" t="s">
        <v>107</v>
      </c>
      <c r="O4494" s="14">
        <f t="shared" si="390"/>
        <v>45922.643854166665</v>
      </c>
      <c r="P4494" s="19">
        <f t="shared" si="391"/>
        <v>45922.852187500001</v>
      </c>
      <c r="Q4494" s="20" t="str">
        <f t="shared" si="392"/>
        <v>22/09/2025</v>
      </c>
      <c r="R4494" s="13" t="str">
        <f t="shared" si="393"/>
        <v>20</v>
      </c>
      <c r="S4494" s="13" t="str">
        <f t="shared" si="394"/>
        <v>Mon</v>
      </c>
    </row>
    <row r="4495" spans="1:19" x14ac:dyDescent="0.25">
      <c r="A4495" s="56">
        <v>45922.643854166665</v>
      </c>
      <c r="B4495" s="57">
        <v>445185990</v>
      </c>
      <c r="C4495" s="58" t="s">
        <v>36</v>
      </c>
      <c r="D4495" s="58" t="s">
        <v>38</v>
      </c>
      <c r="E4495" s="58" t="s">
        <v>45</v>
      </c>
      <c r="F4495" s="58" t="s">
        <v>119</v>
      </c>
      <c r="G4495" s="59">
        <v>3715.6</v>
      </c>
      <c r="H4495" s="57">
        <v>444394089</v>
      </c>
      <c r="I4495" s="59">
        <v>0</v>
      </c>
      <c r="J4495" s="59">
        <v>0</v>
      </c>
      <c r="K4495" s="59">
        <v>0</v>
      </c>
      <c r="L4495" s="59">
        <v>0</v>
      </c>
      <c r="M4495" s="59">
        <v>9881.35</v>
      </c>
      <c r="N4495" s="58" t="s">
        <v>2055</v>
      </c>
      <c r="O4495" s="14">
        <f t="shared" si="390"/>
        <v>45922.643854166665</v>
      </c>
      <c r="P4495" s="19">
        <f t="shared" si="391"/>
        <v>45922.852187500001</v>
      </c>
      <c r="Q4495" s="20" t="str">
        <f t="shared" si="392"/>
        <v>22/09/2025</v>
      </c>
      <c r="R4495" s="13" t="str">
        <f t="shared" si="393"/>
        <v>20</v>
      </c>
      <c r="S4495" s="13" t="str">
        <f t="shared" si="394"/>
        <v>Mon</v>
      </c>
    </row>
    <row r="4496" spans="1:19" x14ac:dyDescent="0.25">
      <c r="A4496" s="60">
        <v>45922.64435185185</v>
      </c>
      <c r="B4496" s="61">
        <v>445186575</v>
      </c>
      <c r="C4496" s="62" t="s">
        <v>36</v>
      </c>
      <c r="D4496" s="62" t="s">
        <v>37</v>
      </c>
      <c r="E4496" s="62" t="s">
        <v>46</v>
      </c>
      <c r="F4496" s="62" t="s">
        <v>119</v>
      </c>
      <c r="G4496" s="63">
        <v>3713.76</v>
      </c>
      <c r="H4496" s="61">
        <v>444394669</v>
      </c>
      <c r="I4496" s="63">
        <v>0</v>
      </c>
      <c r="J4496" s="63">
        <v>0</v>
      </c>
      <c r="K4496" s="63">
        <v>0</v>
      </c>
      <c r="L4496" s="63">
        <v>1.74</v>
      </c>
      <c r="M4496" s="63">
        <v>9883.09</v>
      </c>
      <c r="N4496" s="62" t="s">
        <v>2895</v>
      </c>
      <c r="O4496" s="14">
        <f t="shared" si="390"/>
        <v>45922.64435185185</v>
      </c>
      <c r="P4496" s="19">
        <f t="shared" si="391"/>
        <v>45922.852685185186</v>
      </c>
      <c r="Q4496" s="20" t="str">
        <f t="shared" si="392"/>
        <v>22/09/2025</v>
      </c>
      <c r="R4496" s="13" t="str">
        <f t="shared" si="393"/>
        <v>20</v>
      </c>
      <c r="S4496" s="13" t="str">
        <f t="shared" si="394"/>
        <v>Mon</v>
      </c>
    </row>
    <row r="4497" spans="1:19" x14ac:dyDescent="0.25">
      <c r="A4497" s="56">
        <v>45922.64435185185</v>
      </c>
      <c r="B4497" s="57">
        <v>445186576</v>
      </c>
      <c r="C4497" s="58" t="s">
        <v>36</v>
      </c>
      <c r="D4497" s="58" t="s">
        <v>37</v>
      </c>
      <c r="E4497" s="58" t="s">
        <v>46</v>
      </c>
      <c r="F4497" s="58" t="s">
        <v>119</v>
      </c>
      <c r="G4497" s="59">
        <v>3713.76</v>
      </c>
      <c r="H4497" s="57">
        <v>444394670</v>
      </c>
      <c r="I4497" s="59">
        <v>0</v>
      </c>
      <c r="J4497" s="59">
        <v>0</v>
      </c>
      <c r="K4497" s="59">
        <v>0</v>
      </c>
      <c r="L4497" s="59">
        <v>1.76</v>
      </c>
      <c r="M4497" s="59">
        <v>9884.85</v>
      </c>
      <c r="N4497" s="58" t="s">
        <v>2895</v>
      </c>
      <c r="O4497" s="14">
        <f t="shared" si="390"/>
        <v>45922.64435185185</v>
      </c>
      <c r="P4497" s="19">
        <f t="shared" si="391"/>
        <v>45922.852685185186</v>
      </c>
      <c r="Q4497" s="20" t="str">
        <f t="shared" si="392"/>
        <v>22/09/2025</v>
      </c>
      <c r="R4497" s="13" t="str">
        <f t="shared" si="393"/>
        <v>20</v>
      </c>
      <c r="S4497" s="13" t="str">
        <f t="shared" si="394"/>
        <v>Mon</v>
      </c>
    </row>
    <row r="4498" spans="1:19" x14ac:dyDescent="0.25">
      <c r="A4498" s="60">
        <v>45922.64435185185</v>
      </c>
      <c r="B4498" s="61">
        <v>445186577</v>
      </c>
      <c r="C4498" s="62" t="s">
        <v>36</v>
      </c>
      <c r="D4498" s="62" t="s">
        <v>37</v>
      </c>
      <c r="E4498" s="62" t="s">
        <v>46</v>
      </c>
      <c r="F4498" s="62" t="s">
        <v>119</v>
      </c>
      <c r="G4498" s="63">
        <v>3713.76</v>
      </c>
      <c r="H4498" s="61">
        <v>444394671</v>
      </c>
      <c r="I4498" s="63">
        <v>0</v>
      </c>
      <c r="J4498" s="63">
        <v>0</v>
      </c>
      <c r="K4498" s="63">
        <v>0</v>
      </c>
      <c r="L4498" s="63">
        <v>1.78</v>
      </c>
      <c r="M4498" s="63">
        <v>9886.6299999999992</v>
      </c>
      <c r="N4498" s="62" t="s">
        <v>2895</v>
      </c>
      <c r="O4498" s="14">
        <f t="shared" si="390"/>
        <v>45922.64435185185</v>
      </c>
      <c r="P4498" s="19">
        <f t="shared" si="391"/>
        <v>45922.852685185186</v>
      </c>
      <c r="Q4498" s="20" t="str">
        <f t="shared" si="392"/>
        <v>22/09/2025</v>
      </c>
      <c r="R4498" s="13" t="str">
        <f t="shared" si="393"/>
        <v>20</v>
      </c>
      <c r="S4498" s="13" t="str">
        <f t="shared" si="394"/>
        <v>Mon</v>
      </c>
    </row>
    <row r="4499" spans="1:19" x14ac:dyDescent="0.25">
      <c r="A4499" s="56">
        <v>45922.64435185185</v>
      </c>
      <c r="B4499" s="57">
        <v>445186578</v>
      </c>
      <c r="C4499" s="58" t="s">
        <v>36</v>
      </c>
      <c r="D4499" s="58" t="s">
        <v>37</v>
      </c>
      <c r="E4499" s="58" t="s">
        <v>46</v>
      </c>
      <c r="F4499" s="58" t="s">
        <v>119</v>
      </c>
      <c r="G4499" s="59">
        <v>3713.76</v>
      </c>
      <c r="H4499" s="57">
        <v>444394672</v>
      </c>
      <c r="I4499" s="59">
        <v>0</v>
      </c>
      <c r="J4499" s="59">
        <v>0</v>
      </c>
      <c r="K4499" s="59">
        <v>0</v>
      </c>
      <c r="L4499" s="59">
        <v>1.76</v>
      </c>
      <c r="M4499" s="59">
        <v>9888.39</v>
      </c>
      <c r="N4499" s="58" t="s">
        <v>2895</v>
      </c>
      <c r="O4499" s="14">
        <f t="shared" si="390"/>
        <v>45922.64435185185</v>
      </c>
      <c r="P4499" s="19">
        <f t="shared" si="391"/>
        <v>45922.852685185186</v>
      </c>
      <c r="Q4499" s="20" t="str">
        <f t="shared" si="392"/>
        <v>22/09/2025</v>
      </c>
      <c r="R4499" s="13" t="str">
        <f t="shared" si="393"/>
        <v>20</v>
      </c>
      <c r="S4499" s="13" t="str">
        <f t="shared" si="394"/>
        <v>Mon</v>
      </c>
    </row>
    <row r="4500" spans="1:19" x14ac:dyDescent="0.25">
      <c r="A4500" s="60">
        <v>45922.64435185185</v>
      </c>
      <c r="B4500" s="61">
        <v>445186581</v>
      </c>
      <c r="C4500" s="62" t="s">
        <v>36</v>
      </c>
      <c r="D4500" s="62" t="s">
        <v>37</v>
      </c>
      <c r="E4500" s="62" t="s">
        <v>46</v>
      </c>
      <c r="F4500" s="62" t="s">
        <v>119</v>
      </c>
      <c r="G4500" s="63">
        <v>3713.76</v>
      </c>
      <c r="H4500" s="61">
        <v>444394673</v>
      </c>
      <c r="I4500" s="63">
        <v>0</v>
      </c>
      <c r="J4500" s="63">
        <v>0</v>
      </c>
      <c r="K4500" s="63">
        <v>0</v>
      </c>
      <c r="L4500" s="63">
        <v>1.89</v>
      </c>
      <c r="M4500" s="63">
        <v>9890.2800000000007</v>
      </c>
      <c r="N4500" s="62" t="s">
        <v>2895</v>
      </c>
      <c r="O4500" s="14">
        <f t="shared" si="390"/>
        <v>45922.64435185185</v>
      </c>
      <c r="P4500" s="19">
        <f t="shared" si="391"/>
        <v>45922.852685185186</v>
      </c>
      <c r="Q4500" s="20" t="str">
        <f t="shared" si="392"/>
        <v>22/09/2025</v>
      </c>
      <c r="R4500" s="13" t="str">
        <f t="shared" si="393"/>
        <v>20</v>
      </c>
      <c r="S4500" s="13" t="str">
        <f t="shared" si="394"/>
        <v>Mon</v>
      </c>
    </row>
    <row r="4501" spans="1:19" x14ac:dyDescent="0.25">
      <c r="A4501" s="56">
        <v>45922.645127314812</v>
      </c>
      <c r="B4501" s="57">
        <v>445187121</v>
      </c>
      <c r="C4501" s="58" t="s">
        <v>36</v>
      </c>
      <c r="D4501" s="58" t="s">
        <v>37</v>
      </c>
      <c r="E4501" s="58" t="s">
        <v>46</v>
      </c>
      <c r="F4501" s="58" t="s">
        <v>119</v>
      </c>
      <c r="G4501" s="59">
        <v>3715.15</v>
      </c>
      <c r="H4501" s="57">
        <v>444395219</v>
      </c>
      <c r="I4501" s="59">
        <v>0</v>
      </c>
      <c r="J4501" s="59">
        <v>0</v>
      </c>
      <c r="K4501" s="59">
        <v>0</v>
      </c>
      <c r="L4501" s="59">
        <v>0.48</v>
      </c>
      <c r="M4501" s="59">
        <v>9890.76</v>
      </c>
      <c r="N4501" s="58" t="s">
        <v>2896</v>
      </c>
      <c r="O4501" s="14">
        <f t="shared" si="390"/>
        <v>45922.645127314812</v>
      </c>
      <c r="P4501" s="19">
        <f t="shared" si="391"/>
        <v>45922.853460648148</v>
      </c>
      <c r="Q4501" s="20" t="str">
        <f t="shared" si="392"/>
        <v>22/09/2025</v>
      </c>
      <c r="R4501" s="13" t="str">
        <f t="shared" si="393"/>
        <v>20</v>
      </c>
      <c r="S4501" s="13" t="str">
        <f t="shared" si="394"/>
        <v>Mon</v>
      </c>
    </row>
    <row r="4502" spans="1:19" x14ac:dyDescent="0.25">
      <c r="A4502" s="60">
        <v>45922.645138888889</v>
      </c>
      <c r="B4502" s="61">
        <v>445187143</v>
      </c>
      <c r="C4502" s="62" t="s">
        <v>36</v>
      </c>
      <c r="D4502" s="62" t="s">
        <v>37</v>
      </c>
      <c r="E4502" s="62" t="s">
        <v>46</v>
      </c>
      <c r="F4502" s="62" t="s">
        <v>119</v>
      </c>
      <c r="G4502" s="63">
        <v>3715.48</v>
      </c>
      <c r="H4502" s="61">
        <v>444395241</v>
      </c>
      <c r="I4502" s="63">
        <v>0</v>
      </c>
      <c r="J4502" s="63">
        <v>0</v>
      </c>
      <c r="K4502" s="63">
        <v>0</v>
      </c>
      <c r="L4502" s="63">
        <v>0</v>
      </c>
      <c r="M4502" s="63">
        <v>9890.76</v>
      </c>
      <c r="N4502" s="62" t="s">
        <v>2897</v>
      </c>
      <c r="O4502" s="14">
        <f t="shared" si="390"/>
        <v>45922.645138888889</v>
      </c>
      <c r="P4502" s="19">
        <f t="shared" si="391"/>
        <v>45922.853472222225</v>
      </c>
      <c r="Q4502" s="20" t="str">
        <f t="shared" si="392"/>
        <v>22/09/2025</v>
      </c>
      <c r="R4502" s="13" t="str">
        <f t="shared" si="393"/>
        <v>20</v>
      </c>
      <c r="S4502" s="13" t="str">
        <f t="shared" si="394"/>
        <v>Mon</v>
      </c>
    </row>
    <row r="4503" spans="1:19" x14ac:dyDescent="0.25">
      <c r="A4503" s="56">
        <v>45922.645138888889</v>
      </c>
      <c r="B4503" s="57">
        <v>445187144</v>
      </c>
      <c r="C4503" s="58" t="s">
        <v>36</v>
      </c>
      <c r="D4503" s="58" t="s">
        <v>37</v>
      </c>
      <c r="E4503" s="58" t="s">
        <v>46</v>
      </c>
      <c r="F4503" s="58" t="s">
        <v>119</v>
      </c>
      <c r="G4503" s="59">
        <v>3715.48</v>
      </c>
      <c r="H4503" s="57">
        <v>444395242</v>
      </c>
      <c r="I4503" s="59">
        <v>0</v>
      </c>
      <c r="J4503" s="59">
        <v>0</v>
      </c>
      <c r="K4503" s="59">
        <v>0</v>
      </c>
      <c r="L4503" s="59">
        <v>-0.02</v>
      </c>
      <c r="M4503" s="59">
        <v>9890.74</v>
      </c>
      <c r="N4503" s="58" t="s">
        <v>2898</v>
      </c>
      <c r="O4503" s="14">
        <f t="shared" ref="O4503:O4566" si="395">A4503</f>
        <v>45922.645138888889</v>
      </c>
      <c r="P4503" s="19">
        <f t="shared" ref="P4503:P4566" si="396">O4503+(5/24)</f>
        <v>45922.853472222225</v>
      </c>
      <c r="Q4503" s="20" t="str">
        <f t="shared" ref="Q4503:Q4566" si="397">TEXT(P4503,"dd/mm/yyyy")</f>
        <v>22/09/2025</v>
      </c>
      <c r="R4503" s="13" t="str">
        <f t="shared" ref="R4503:R4566" si="398">TEXT(P4503,"hh")</f>
        <v>20</v>
      </c>
      <c r="S4503" s="13" t="str">
        <f t="shared" ref="S4503:S4566" si="399">TEXT(P4503,"ddd")</f>
        <v>Mon</v>
      </c>
    </row>
    <row r="4504" spans="1:19" x14ac:dyDescent="0.25">
      <c r="A4504" s="60">
        <v>45922.645914351851</v>
      </c>
      <c r="B4504" s="61">
        <v>445187995</v>
      </c>
      <c r="C4504" s="62" t="s">
        <v>36</v>
      </c>
      <c r="D4504" s="62" t="s">
        <v>38</v>
      </c>
      <c r="E4504" s="62" t="s">
        <v>45</v>
      </c>
      <c r="F4504" s="62" t="s">
        <v>119</v>
      </c>
      <c r="G4504" s="63">
        <v>3715.07</v>
      </c>
      <c r="H4504" s="61">
        <v>444396106</v>
      </c>
      <c r="I4504" s="63">
        <v>0</v>
      </c>
      <c r="J4504" s="63">
        <v>0</v>
      </c>
      <c r="K4504" s="63">
        <v>0</v>
      </c>
      <c r="L4504" s="63">
        <v>0</v>
      </c>
      <c r="M4504" s="63">
        <v>9890.74</v>
      </c>
      <c r="N4504" s="62" t="s">
        <v>52</v>
      </c>
      <c r="O4504" s="14">
        <f t="shared" si="395"/>
        <v>45922.645914351851</v>
      </c>
      <c r="P4504" s="19">
        <f t="shared" si="396"/>
        <v>45922.854247685187</v>
      </c>
      <c r="Q4504" s="20" t="str">
        <f t="shared" si="397"/>
        <v>22/09/2025</v>
      </c>
      <c r="R4504" s="13" t="str">
        <f t="shared" si="398"/>
        <v>20</v>
      </c>
      <c r="S4504" s="13" t="str">
        <f t="shared" si="399"/>
        <v>Mon</v>
      </c>
    </row>
    <row r="4505" spans="1:19" x14ac:dyDescent="0.25">
      <c r="A4505" s="56">
        <v>45922.645914351851</v>
      </c>
      <c r="B4505" s="57">
        <v>445187996</v>
      </c>
      <c r="C4505" s="58" t="s">
        <v>36</v>
      </c>
      <c r="D4505" s="58" t="s">
        <v>38</v>
      </c>
      <c r="E4505" s="58" t="s">
        <v>45</v>
      </c>
      <c r="F4505" s="58" t="s">
        <v>119</v>
      </c>
      <c r="G4505" s="59">
        <v>3715.07</v>
      </c>
      <c r="H4505" s="57">
        <v>444396107</v>
      </c>
      <c r="I4505" s="59">
        <v>0</v>
      </c>
      <c r="J4505" s="59">
        <v>0</v>
      </c>
      <c r="K4505" s="59">
        <v>0</v>
      </c>
      <c r="L4505" s="59">
        <v>0</v>
      </c>
      <c r="M4505" s="59">
        <v>9890.74</v>
      </c>
      <c r="N4505" s="58" t="s">
        <v>108</v>
      </c>
      <c r="O4505" s="14">
        <f t="shared" si="395"/>
        <v>45922.645914351851</v>
      </c>
      <c r="P4505" s="19">
        <f t="shared" si="396"/>
        <v>45922.854247685187</v>
      </c>
      <c r="Q4505" s="20" t="str">
        <f t="shared" si="397"/>
        <v>22/09/2025</v>
      </c>
      <c r="R4505" s="13" t="str">
        <f t="shared" si="398"/>
        <v>20</v>
      </c>
      <c r="S4505" s="13" t="str">
        <f t="shared" si="399"/>
        <v>Mon</v>
      </c>
    </row>
    <row r="4506" spans="1:19" x14ac:dyDescent="0.25">
      <c r="A4506" s="60">
        <v>45922.645914351851</v>
      </c>
      <c r="B4506" s="61">
        <v>445187998</v>
      </c>
      <c r="C4506" s="62" t="s">
        <v>36</v>
      </c>
      <c r="D4506" s="62" t="s">
        <v>38</v>
      </c>
      <c r="E4506" s="62" t="s">
        <v>45</v>
      </c>
      <c r="F4506" s="62" t="s">
        <v>119</v>
      </c>
      <c r="G4506" s="63">
        <v>3715.07</v>
      </c>
      <c r="H4506" s="61">
        <v>444396109</v>
      </c>
      <c r="I4506" s="63">
        <v>0</v>
      </c>
      <c r="J4506" s="63">
        <v>0</v>
      </c>
      <c r="K4506" s="63">
        <v>0</v>
      </c>
      <c r="L4506" s="63">
        <v>0</v>
      </c>
      <c r="M4506" s="63">
        <v>9890.74</v>
      </c>
      <c r="N4506" s="62" t="s">
        <v>47</v>
      </c>
      <c r="O4506" s="14">
        <f t="shared" si="395"/>
        <v>45922.645914351851</v>
      </c>
      <c r="P4506" s="19">
        <f t="shared" si="396"/>
        <v>45922.854247685187</v>
      </c>
      <c r="Q4506" s="20" t="str">
        <f t="shared" si="397"/>
        <v>22/09/2025</v>
      </c>
      <c r="R4506" s="13" t="str">
        <f t="shared" si="398"/>
        <v>20</v>
      </c>
      <c r="S4506" s="13" t="str">
        <f t="shared" si="399"/>
        <v>Mon</v>
      </c>
    </row>
    <row r="4507" spans="1:19" x14ac:dyDescent="0.25">
      <c r="A4507" s="56">
        <v>45922.645925925928</v>
      </c>
      <c r="B4507" s="57">
        <v>445187999</v>
      </c>
      <c r="C4507" s="58" t="s">
        <v>36</v>
      </c>
      <c r="D4507" s="58" t="s">
        <v>38</v>
      </c>
      <c r="E4507" s="58" t="s">
        <v>45</v>
      </c>
      <c r="F4507" s="58" t="s">
        <v>119</v>
      </c>
      <c r="G4507" s="59">
        <v>3715.07</v>
      </c>
      <c r="H4507" s="57">
        <v>444396110</v>
      </c>
      <c r="I4507" s="59">
        <v>0</v>
      </c>
      <c r="J4507" s="59">
        <v>0</v>
      </c>
      <c r="K4507" s="59">
        <v>0</v>
      </c>
      <c r="L4507" s="59">
        <v>0</v>
      </c>
      <c r="M4507" s="59">
        <v>9890.74</v>
      </c>
      <c r="N4507" s="58" t="s">
        <v>1971</v>
      </c>
      <c r="O4507" s="14">
        <f t="shared" si="395"/>
        <v>45922.645925925928</v>
      </c>
      <c r="P4507" s="19">
        <f t="shared" si="396"/>
        <v>45922.854259259264</v>
      </c>
      <c r="Q4507" s="20" t="str">
        <f t="shared" si="397"/>
        <v>22/09/2025</v>
      </c>
      <c r="R4507" s="13" t="str">
        <f t="shared" si="398"/>
        <v>20</v>
      </c>
      <c r="S4507" s="13" t="str">
        <f t="shared" si="399"/>
        <v>Mon</v>
      </c>
    </row>
    <row r="4508" spans="1:19" x14ac:dyDescent="0.25">
      <c r="A4508" s="60">
        <v>45922.645925925928</v>
      </c>
      <c r="B4508" s="61">
        <v>445188002</v>
      </c>
      <c r="C4508" s="62" t="s">
        <v>36</v>
      </c>
      <c r="D4508" s="62" t="s">
        <v>38</v>
      </c>
      <c r="E4508" s="62" t="s">
        <v>45</v>
      </c>
      <c r="F4508" s="62" t="s">
        <v>119</v>
      </c>
      <c r="G4508" s="63">
        <v>3715.07</v>
      </c>
      <c r="H4508" s="61">
        <v>444396113</v>
      </c>
      <c r="I4508" s="63">
        <v>0</v>
      </c>
      <c r="J4508" s="63">
        <v>0</v>
      </c>
      <c r="K4508" s="63">
        <v>0</v>
      </c>
      <c r="L4508" s="63">
        <v>0</v>
      </c>
      <c r="M4508" s="63">
        <v>9890.74</v>
      </c>
      <c r="N4508" s="62" t="s">
        <v>77</v>
      </c>
      <c r="O4508" s="14">
        <f t="shared" si="395"/>
        <v>45922.645925925928</v>
      </c>
      <c r="P4508" s="19">
        <f t="shared" si="396"/>
        <v>45922.854259259264</v>
      </c>
      <c r="Q4508" s="20" t="str">
        <f t="shared" si="397"/>
        <v>22/09/2025</v>
      </c>
      <c r="R4508" s="13" t="str">
        <f t="shared" si="398"/>
        <v>20</v>
      </c>
      <c r="S4508" s="13" t="str">
        <f t="shared" si="399"/>
        <v>Mon</v>
      </c>
    </row>
    <row r="4509" spans="1:19" x14ac:dyDescent="0.25">
      <c r="A4509" s="56">
        <v>45922.645925925928</v>
      </c>
      <c r="B4509" s="57">
        <v>445188003</v>
      </c>
      <c r="C4509" s="58" t="s">
        <v>36</v>
      </c>
      <c r="D4509" s="58" t="s">
        <v>38</v>
      </c>
      <c r="E4509" s="58" t="s">
        <v>45</v>
      </c>
      <c r="F4509" s="58" t="s">
        <v>119</v>
      </c>
      <c r="G4509" s="59">
        <v>3715.07</v>
      </c>
      <c r="H4509" s="57">
        <v>444396114</v>
      </c>
      <c r="I4509" s="59">
        <v>0</v>
      </c>
      <c r="J4509" s="59">
        <v>0</v>
      </c>
      <c r="K4509" s="59">
        <v>0</v>
      </c>
      <c r="L4509" s="59">
        <v>0</v>
      </c>
      <c r="M4509" s="59">
        <v>9890.74</v>
      </c>
      <c r="N4509" s="58" t="s">
        <v>48</v>
      </c>
      <c r="O4509" s="14">
        <f t="shared" si="395"/>
        <v>45922.645925925928</v>
      </c>
      <c r="P4509" s="19">
        <f t="shared" si="396"/>
        <v>45922.854259259264</v>
      </c>
      <c r="Q4509" s="20" t="str">
        <f t="shared" si="397"/>
        <v>22/09/2025</v>
      </c>
      <c r="R4509" s="13" t="str">
        <f t="shared" si="398"/>
        <v>20</v>
      </c>
      <c r="S4509" s="13" t="str">
        <f t="shared" si="399"/>
        <v>Mon</v>
      </c>
    </row>
    <row r="4510" spans="1:19" x14ac:dyDescent="0.25">
      <c r="A4510" s="60">
        <v>45922.645925925928</v>
      </c>
      <c r="B4510" s="61">
        <v>445188007</v>
      </c>
      <c r="C4510" s="62" t="s">
        <v>36</v>
      </c>
      <c r="D4510" s="62" t="s">
        <v>38</v>
      </c>
      <c r="E4510" s="62" t="s">
        <v>45</v>
      </c>
      <c r="F4510" s="62" t="s">
        <v>119</v>
      </c>
      <c r="G4510" s="63">
        <v>3715.07</v>
      </c>
      <c r="H4510" s="61">
        <v>444396118</v>
      </c>
      <c r="I4510" s="63">
        <v>0</v>
      </c>
      <c r="J4510" s="63">
        <v>0</v>
      </c>
      <c r="K4510" s="63">
        <v>0</v>
      </c>
      <c r="L4510" s="63">
        <v>0</v>
      </c>
      <c r="M4510" s="63">
        <v>9890.74</v>
      </c>
      <c r="N4510" s="62" t="s">
        <v>107</v>
      </c>
      <c r="O4510" s="14">
        <f t="shared" si="395"/>
        <v>45922.645925925928</v>
      </c>
      <c r="P4510" s="19">
        <f t="shared" si="396"/>
        <v>45922.854259259264</v>
      </c>
      <c r="Q4510" s="20" t="str">
        <f t="shared" si="397"/>
        <v>22/09/2025</v>
      </c>
      <c r="R4510" s="13" t="str">
        <f t="shared" si="398"/>
        <v>20</v>
      </c>
      <c r="S4510" s="13" t="str">
        <f t="shared" si="399"/>
        <v>Mon</v>
      </c>
    </row>
    <row r="4511" spans="1:19" x14ac:dyDescent="0.25">
      <c r="A4511" s="56">
        <v>45922.645937499998</v>
      </c>
      <c r="B4511" s="57">
        <v>445188013</v>
      </c>
      <c r="C4511" s="58" t="s">
        <v>36</v>
      </c>
      <c r="D4511" s="58" t="s">
        <v>38</v>
      </c>
      <c r="E4511" s="58" t="s">
        <v>45</v>
      </c>
      <c r="F4511" s="58" t="s">
        <v>119</v>
      </c>
      <c r="G4511" s="59">
        <v>3715.06</v>
      </c>
      <c r="H4511" s="57">
        <v>444396124</v>
      </c>
      <c r="I4511" s="59">
        <v>0</v>
      </c>
      <c r="J4511" s="59">
        <v>0</v>
      </c>
      <c r="K4511" s="59">
        <v>0</v>
      </c>
      <c r="L4511" s="59">
        <v>0</v>
      </c>
      <c r="M4511" s="59">
        <v>9890.74</v>
      </c>
      <c r="N4511" s="58" t="s">
        <v>2056</v>
      </c>
      <c r="O4511" s="14">
        <f t="shared" si="395"/>
        <v>45922.645937499998</v>
      </c>
      <c r="P4511" s="19">
        <f t="shared" si="396"/>
        <v>45922.854270833333</v>
      </c>
      <c r="Q4511" s="20" t="str">
        <f t="shared" si="397"/>
        <v>22/09/2025</v>
      </c>
      <c r="R4511" s="13" t="str">
        <f t="shared" si="398"/>
        <v>20</v>
      </c>
      <c r="S4511" s="13" t="str">
        <f t="shared" si="399"/>
        <v>Mon</v>
      </c>
    </row>
    <row r="4512" spans="1:19" x14ac:dyDescent="0.25">
      <c r="A4512" s="60">
        <v>45922.647916666669</v>
      </c>
      <c r="B4512" s="61">
        <v>445189566</v>
      </c>
      <c r="C4512" s="62" t="s">
        <v>36</v>
      </c>
      <c r="D4512" s="62" t="s">
        <v>37</v>
      </c>
      <c r="E4512" s="62" t="s">
        <v>46</v>
      </c>
      <c r="F4512" s="62" t="s">
        <v>119</v>
      </c>
      <c r="G4512" s="63">
        <v>3713.55</v>
      </c>
      <c r="H4512" s="61">
        <v>444397630</v>
      </c>
      <c r="I4512" s="63">
        <v>0</v>
      </c>
      <c r="J4512" s="63">
        <v>0</v>
      </c>
      <c r="K4512" s="63">
        <v>0</v>
      </c>
      <c r="L4512" s="63">
        <v>1.52</v>
      </c>
      <c r="M4512" s="63">
        <v>9892.26</v>
      </c>
      <c r="N4512" s="62" t="s">
        <v>2899</v>
      </c>
      <c r="O4512" s="14">
        <f t="shared" si="395"/>
        <v>45922.647916666669</v>
      </c>
      <c r="P4512" s="19">
        <f t="shared" si="396"/>
        <v>45922.856250000004</v>
      </c>
      <c r="Q4512" s="20" t="str">
        <f t="shared" si="397"/>
        <v>22/09/2025</v>
      </c>
      <c r="R4512" s="13" t="str">
        <f t="shared" si="398"/>
        <v>20</v>
      </c>
      <c r="S4512" s="13" t="str">
        <f t="shared" si="399"/>
        <v>Mon</v>
      </c>
    </row>
    <row r="4513" spans="1:19" x14ac:dyDescent="0.25">
      <c r="A4513" s="56">
        <v>45922.647916666669</v>
      </c>
      <c r="B4513" s="57">
        <v>445189567</v>
      </c>
      <c r="C4513" s="58" t="s">
        <v>36</v>
      </c>
      <c r="D4513" s="58" t="s">
        <v>37</v>
      </c>
      <c r="E4513" s="58" t="s">
        <v>46</v>
      </c>
      <c r="F4513" s="58" t="s">
        <v>119</v>
      </c>
      <c r="G4513" s="59">
        <v>3713.55</v>
      </c>
      <c r="H4513" s="57">
        <v>444397631</v>
      </c>
      <c r="I4513" s="59">
        <v>0</v>
      </c>
      <c r="J4513" s="59">
        <v>0</v>
      </c>
      <c r="K4513" s="59">
        <v>0</v>
      </c>
      <c r="L4513" s="59">
        <v>1.52</v>
      </c>
      <c r="M4513" s="59">
        <v>9893.7800000000007</v>
      </c>
      <c r="N4513" s="58" t="s">
        <v>2899</v>
      </c>
      <c r="O4513" s="14">
        <f t="shared" si="395"/>
        <v>45922.647916666669</v>
      </c>
      <c r="P4513" s="19">
        <f t="shared" si="396"/>
        <v>45922.856250000004</v>
      </c>
      <c r="Q4513" s="20" t="str">
        <f t="shared" si="397"/>
        <v>22/09/2025</v>
      </c>
      <c r="R4513" s="13" t="str">
        <f t="shared" si="398"/>
        <v>20</v>
      </c>
      <c r="S4513" s="13" t="str">
        <f t="shared" si="399"/>
        <v>Mon</v>
      </c>
    </row>
    <row r="4514" spans="1:19" x14ac:dyDescent="0.25">
      <c r="A4514" s="60">
        <v>45922.647916666669</v>
      </c>
      <c r="B4514" s="61">
        <v>445189568</v>
      </c>
      <c r="C4514" s="62" t="s">
        <v>36</v>
      </c>
      <c r="D4514" s="62" t="s">
        <v>37</v>
      </c>
      <c r="E4514" s="62" t="s">
        <v>46</v>
      </c>
      <c r="F4514" s="62" t="s">
        <v>119</v>
      </c>
      <c r="G4514" s="63">
        <v>3713.55</v>
      </c>
      <c r="H4514" s="61">
        <v>444397632</v>
      </c>
      <c r="I4514" s="63">
        <v>0</v>
      </c>
      <c r="J4514" s="63">
        <v>0</v>
      </c>
      <c r="K4514" s="63">
        <v>0</v>
      </c>
      <c r="L4514" s="63">
        <v>1.52</v>
      </c>
      <c r="M4514" s="63">
        <v>9895.2999999999993</v>
      </c>
      <c r="N4514" s="62" t="s">
        <v>2899</v>
      </c>
      <c r="O4514" s="14">
        <f t="shared" si="395"/>
        <v>45922.647916666669</v>
      </c>
      <c r="P4514" s="19">
        <f t="shared" si="396"/>
        <v>45922.856250000004</v>
      </c>
      <c r="Q4514" s="20" t="str">
        <f t="shared" si="397"/>
        <v>22/09/2025</v>
      </c>
      <c r="R4514" s="13" t="str">
        <f t="shared" si="398"/>
        <v>20</v>
      </c>
      <c r="S4514" s="13" t="str">
        <f t="shared" si="399"/>
        <v>Mon</v>
      </c>
    </row>
    <row r="4515" spans="1:19" x14ac:dyDescent="0.25">
      <c r="A4515" s="56">
        <v>45922.647916666669</v>
      </c>
      <c r="B4515" s="57">
        <v>445189569</v>
      </c>
      <c r="C4515" s="58" t="s">
        <v>36</v>
      </c>
      <c r="D4515" s="58" t="s">
        <v>37</v>
      </c>
      <c r="E4515" s="58" t="s">
        <v>46</v>
      </c>
      <c r="F4515" s="58" t="s">
        <v>119</v>
      </c>
      <c r="G4515" s="59">
        <v>3713.55</v>
      </c>
      <c r="H4515" s="57">
        <v>444397633</v>
      </c>
      <c r="I4515" s="59">
        <v>0</v>
      </c>
      <c r="J4515" s="59">
        <v>0</v>
      </c>
      <c r="K4515" s="59">
        <v>0</v>
      </c>
      <c r="L4515" s="59">
        <v>1.52</v>
      </c>
      <c r="M4515" s="59">
        <v>9896.82</v>
      </c>
      <c r="N4515" s="58" t="s">
        <v>2899</v>
      </c>
      <c r="O4515" s="14">
        <f t="shared" si="395"/>
        <v>45922.647916666669</v>
      </c>
      <c r="P4515" s="19">
        <f t="shared" si="396"/>
        <v>45922.856250000004</v>
      </c>
      <c r="Q4515" s="20" t="str">
        <f t="shared" si="397"/>
        <v>22/09/2025</v>
      </c>
      <c r="R4515" s="13" t="str">
        <f t="shared" si="398"/>
        <v>20</v>
      </c>
      <c r="S4515" s="13" t="str">
        <f t="shared" si="399"/>
        <v>Mon</v>
      </c>
    </row>
    <row r="4516" spans="1:19" x14ac:dyDescent="0.25">
      <c r="A4516" s="60">
        <v>45922.647916666669</v>
      </c>
      <c r="B4516" s="61">
        <v>445189571</v>
      </c>
      <c r="C4516" s="62" t="s">
        <v>36</v>
      </c>
      <c r="D4516" s="62" t="s">
        <v>37</v>
      </c>
      <c r="E4516" s="62" t="s">
        <v>46</v>
      </c>
      <c r="F4516" s="62" t="s">
        <v>119</v>
      </c>
      <c r="G4516" s="63">
        <v>3713.55</v>
      </c>
      <c r="H4516" s="61">
        <v>444397634</v>
      </c>
      <c r="I4516" s="63">
        <v>0</v>
      </c>
      <c r="J4516" s="63">
        <v>0</v>
      </c>
      <c r="K4516" s="63">
        <v>0</v>
      </c>
      <c r="L4516" s="63">
        <v>1.51</v>
      </c>
      <c r="M4516" s="63">
        <v>9898.33</v>
      </c>
      <c r="N4516" s="62" t="s">
        <v>2899</v>
      </c>
      <c r="O4516" s="14">
        <f t="shared" si="395"/>
        <v>45922.647916666669</v>
      </c>
      <c r="P4516" s="19">
        <f t="shared" si="396"/>
        <v>45922.856250000004</v>
      </c>
      <c r="Q4516" s="20" t="str">
        <f t="shared" si="397"/>
        <v>22/09/2025</v>
      </c>
      <c r="R4516" s="13" t="str">
        <f t="shared" si="398"/>
        <v>20</v>
      </c>
      <c r="S4516" s="13" t="str">
        <f t="shared" si="399"/>
        <v>Mon</v>
      </c>
    </row>
    <row r="4517" spans="1:19" x14ac:dyDescent="0.25">
      <c r="A4517" s="56">
        <v>45922.647997685184</v>
      </c>
      <c r="B4517" s="57">
        <v>445189647</v>
      </c>
      <c r="C4517" s="58" t="s">
        <v>36</v>
      </c>
      <c r="D4517" s="58" t="s">
        <v>38</v>
      </c>
      <c r="E4517" s="58" t="s">
        <v>45</v>
      </c>
      <c r="F4517" s="58" t="s">
        <v>119</v>
      </c>
      <c r="G4517" s="59">
        <v>3714.23</v>
      </c>
      <c r="H4517" s="57">
        <v>444397711</v>
      </c>
      <c r="I4517" s="59">
        <v>0</v>
      </c>
      <c r="J4517" s="59">
        <v>0</v>
      </c>
      <c r="K4517" s="59">
        <v>0</v>
      </c>
      <c r="L4517" s="59">
        <v>0</v>
      </c>
      <c r="M4517" s="59">
        <v>9898.33</v>
      </c>
      <c r="N4517" s="58" t="s">
        <v>2056</v>
      </c>
      <c r="O4517" s="14">
        <f t="shared" si="395"/>
        <v>45922.647997685184</v>
      </c>
      <c r="P4517" s="19">
        <f t="shared" si="396"/>
        <v>45922.85633101852</v>
      </c>
      <c r="Q4517" s="20" t="str">
        <f t="shared" si="397"/>
        <v>22/09/2025</v>
      </c>
      <c r="R4517" s="13" t="str">
        <f t="shared" si="398"/>
        <v>20</v>
      </c>
      <c r="S4517" s="13" t="str">
        <f t="shared" si="399"/>
        <v>Mon</v>
      </c>
    </row>
    <row r="4518" spans="1:19" x14ac:dyDescent="0.25">
      <c r="A4518" s="60">
        <v>45922.647997685184</v>
      </c>
      <c r="B4518" s="61">
        <v>445189650</v>
      </c>
      <c r="C4518" s="62" t="s">
        <v>36</v>
      </c>
      <c r="D4518" s="62" t="s">
        <v>38</v>
      </c>
      <c r="E4518" s="62" t="s">
        <v>45</v>
      </c>
      <c r="F4518" s="62" t="s">
        <v>119</v>
      </c>
      <c r="G4518" s="63">
        <v>3714.22</v>
      </c>
      <c r="H4518" s="61">
        <v>444397713</v>
      </c>
      <c r="I4518" s="63">
        <v>0</v>
      </c>
      <c r="J4518" s="63">
        <v>0</v>
      </c>
      <c r="K4518" s="63">
        <v>0</v>
      </c>
      <c r="L4518" s="63">
        <v>0</v>
      </c>
      <c r="M4518" s="63">
        <v>9898.33</v>
      </c>
      <c r="N4518" s="62" t="s">
        <v>108</v>
      </c>
      <c r="O4518" s="14">
        <f t="shared" si="395"/>
        <v>45922.647997685184</v>
      </c>
      <c r="P4518" s="19">
        <f t="shared" si="396"/>
        <v>45922.85633101852</v>
      </c>
      <c r="Q4518" s="20" t="str">
        <f t="shared" si="397"/>
        <v>22/09/2025</v>
      </c>
      <c r="R4518" s="13" t="str">
        <f t="shared" si="398"/>
        <v>20</v>
      </c>
      <c r="S4518" s="13" t="str">
        <f t="shared" si="399"/>
        <v>Mon</v>
      </c>
    </row>
    <row r="4519" spans="1:19" x14ac:dyDescent="0.25">
      <c r="A4519" s="56">
        <v>45922.647997685184</v>
      </c>
      <c r="B4519" s="57">
        <v>445189657</v>
      </c>
      <c r="C4519" s="58" t="s">
        <v>36</v>
      </c>
      <c r="D4519" s="58" t="s">
        <v>38</v>
      </c>
      <c r="E4519" s="58" t="s">
        <v>45</v>
      </c>
      <c r="F4519" s="58" t="s">
        <v>119</v>
      </c>
      <c r="G4519" s="59">
        <v>3714.12</v>
      </c>
      <c r="H4519" s="57">
        <v>444397720</v>
      </c>
      <c r="I4519" s="59">
        <v>0</v>
      </c>
      <c r="J4519" s="59">
        <v>0</v>
      </c>
      <c r="K4519" s="59">
        <v>0</v>
      </c>
      <c r="L4519" s="59">
        <v>0</v>
      </c>
      <c r="M4519" s="59">
        <v>9898.33</v>
      </c>
      <c r="N4519" s="58" t="s">
        <v>77</v>
      </c>
      <c r="O4519" s="14">
        <f t="shared" si="395"/>
        <v>45922.647997685184</v>
      </c>
      <c r="P4519" s="19">
        <f t="shared" si="396"/>
        <v>45922.85633101852</v>
      </c>
      <c r="Q4519" s="20" t="str">
        <f t="shared" si="397"/>
        <v>22/09/2025</v>
      </c>
      <c r="R4519" s="13" t="str">
        <f t="shared" si="398"/>
        <v>20</v>
      </c>
      <c r="S4519" s="13" t="str">
        <f t="shared" si="399"/>
        <v>Mon</v>
      </c>
    </row>
    <row r="4520" spans="1:19" x14ac:dyDescent="0.25">
      <c r="A4520" s="60">
        <v>45922.648009259261</v>
      </c>
      <c r="B4520" s="61">
        <v>445189660</v>
      </c>
      <c r="C4520" s="62" t="s">
        <v>36</v>
      </c>
      <c r="D4520" s="62" t="s">
        <v>38</v>
      </c>
      <c r="E4520" s="62" t="s">
        <v>45</v>
      </c>
      <c r="F4520" s="62" t="s">
        <v>119</v>
      </c>
      <c r="G4520" s="63">
        <v>3714.08</v>
      </c>
      <c r="H4520" s="61">
        <v>444397723</v>
      </c>
      <c r="I4520" s="63">
        <v>0</v>
      </c>
      <c r="J4520" s="63">
        <v>0</v>
      </c>
      <c r="K4520" s="63">
        <v>0</v>
      </c>
      <c r="L4520" s="63">
        <v>0</v>
      </c>
      <c r="M4520" s="63">
        <v>9898.33</v>
      </c>
      <c r="N4520" s="62" t="s">
        <v>107</v>
      </c>
      <c r="O4520" s="14">
        <f t="shared" si="395"/>
        <v>45922.648009259261</v>
      </c>
      <c r="P4520" s="19">
        <f t="shared" si="396"/>
        <v>45922.856342592597</v>
      </c>
      <c r="Q4520" s="20" t="str">
        <f t="shared" si="397"/>
        <v>22/09/2025</v>
      </c>
      <c r="R4520" s="13" t="str">
        <f t="shared" si="398"/>
        <v>20</v>
      </c>
      <c r="S4520" s="13" t="str">
        <f t="shared" si="399"/>
        <v>Mon</v>
      </c>
    </row>
    <row r="4521" spans="1:19" x14ac:dyDescent="0.25">
      <c r="A4521" s="56">
        <v>45922.648009259261</v>
      </c>
      <c r="B4521" s="57">
        <v>445189664</v>
      </c>
      <c r="C4521" s="58" t="s">
        <v>36</v>
      </c>
      <c r="D4521" s="58" t="s">
        <v>38</v>
      </c>
      <c r="E4521" s="58" t="s">
        <v>45</v>
      </c>
      <c r="F4521" s="58" t="s">
        <v>119</v>
      </c>
      <c r="G4521" s="59">
        <v>3714.13</v>
      </c>
      <c r="H4521" s="57">
        <v>444397727</v>
      </c>
      <c r="I4521" s="59">
        <v>0</v>
      </c>
      <c r="J4521" s="59">
        <v>0</v>
      </c>
      <c r="K4521" s="59">
        <v>0</v>
      </c>
      <c r="L4521" s="59">
        <v>0</v>
      </c>
      <c r="M4521" s="59">
        <v>9898.33</v>
      </c>
      <c r="N4521" s="58" t="s">
        <v>1971</v>
      </c>
      <c r="O4521" s="14">
        <f t="shared" si="395"/>
        <v>45922.648009259261</v>
      </c>
      <c r="P4521" s="19">
        <f t="shared" si="396"/>
        <v>45922.856342592597</v>
      </c>
      <c r="Q4521" s="20" t="str">
        <f t="shared" si="397"/>
        <v>22/09/2025</v>
      </c>
      <c r="R4521" s="13" t="str">
        <f t="shared" si="398"/>
        <v>20</v>
      </c>
      <c r="S4521" s="13" t="str">
        <f t="shared" si="399"/>
        <v>Mon</v>
      </c>
    </row>
    <row r="4522" spans="1:19" x14ac:dyDescent="0.25">
      <c r="A4522" s="60">
        <v>45922.648194444446</v>
      </c>
      <c r="B4522" s="61">
        <v>445190113</v>
      </c>
      <c r="C4522" s="62" t="s">
        <v>36</v>
      </c>
      <c r="D4522" s="62" t="s">
        <v>37</v>
      </c>
      <c r="E4522" s="62" t="s">
        <v>46</v>
      </c>
      <c r="F4522" s="62" t="s">
        <v>119</v>
      </c>
      <c r="G4522" s="63">
        <v>3714.56</v>
      </c>
      <c r="H4522" s="61">
        <v>444398179</v>
      </c>
      <c r="I4522" s="63">
        <v>0</v>
      </c>
      <c r="J4522" s="63">
        <v>0</v>
      </c>
      <c r="K4522" s="63">
        <v>0</v>
      </c>
      <c r="L4522" s="63">
        <v>0.96</v>
      </c>
      <c r="M4522" s="63">
        <v>9899.2900000000009</v>
      </c>
      <c r="N4522" s="62" t="s">
        <v>2900</v>
      </c>
      <c r="O4522" s="14">
        <f t="shared" si="395"/>
        <v>45922.648194444446</v>
      </c>
      <c r="P4522" s="19">
        <f t="shared" si="396"/>
        <v>45922.856527777782</v>
      </c>
      <c r="Q4522" s="20" t="str">
        <f t="shared" si="397"/>
        <v>22/09/2025</v>
      </c>
      <c r="R4522" s="13" t="str">
        <f t="shared" si="398"/>
        <v>20</v>
      </c>
      <c r="S4522" s="13" t="str">
        <f t="shared" si="399"/>
        <v>Mon</v>
      </c>
    </row>
    <row r="4523" spans="1:19" x14ac:dyDescent="0.25">
      <c r="A4523" s="56">
        <v>45922.648229166669</v>
      </c>
      <c r="B4523" s="57">
        <v>445190130</v>
      </c>
      <c r="C4523" s="58" t="s">
        <v>36</v>
      </c>
      <c r="D4523" s="58" t="s">
        <v>38</v>
      </c>
      <c r="E4523" s="58" t="s">
        <v>45</v>
      </c>
      <c r="F4523" s="58" t="s">
        <v>119</v>
      </c>
      <c r="G4523" s="59">
        <v>3714.69</v>
      </c>
      <c r="H4523" s="57">
        <v>444398196</v>
      </c>
      <c r="I4523" s="59">
        <v>0</v>
      </c>
      <c r="J4523" s="59">
        <v>0</v>
      </c>
      <c r="K4523" s="59">
        <v>0</v>
      </c>
      <c r="L4523" s="59">
        <v>0</v>
      </c>
      <c r="M4523" s="59">
        <v>9899.2900000000009</v>
      </c>
      <c r="N4523" s="58" t="s">
        <v>1944</v>
      </c>
      <c r="O4523" s="14">
        <f t="shared" si="395"/>
        <v>45922.648229166669</v>
      </c>
      <c r="P4523" s="19">
        <f t="shared" si="396"/>
        <v>45922.856562500005</v>
      </c>
      <c r="Q4523" s="20" t="str">
        <f t="shared" si="397"/>
        <v>22/09/2025</v>
      </c>
      <c r="R4523" s="13" t="str">
        <f t="shared" si="398"/>
        <v>20</v>
      </c>
      <c r="S4523" s="13" t="str">
        <f t="shared" si="399"/>
        <v>Mon</v>
      </c>
    </row>
    <row r="4524" spans="1:19" x14ac:dyDescent="0.25">
      <c r="A4524" s="60">
        <v>45922.648449074077</v>
      </c>
      <c r="B4524" s="61">
        <v>445190281</v>
      </c>
      <c r="C4524" s="62" t="s">
        <v>36</v>
      </c>
      <c r="D4524" s="62" t="s">
        <v>37</v>
      </c>
      <c r="E4524" s="62" t="s">
        <v>46</v>
      </c>
      <c r="F4524" s="62" t="s">
        <v>119</v>
      </c>
      <c r="G4524" s="63">
        <v>3715.86</v>
      </c>
      <c r="H4524" s="61">
        <v>444398344</v>
      </c>
      <c r="I4524" s="63">
        <v>0</v>
      </c>
      <c r="J4524" s="63">
        <v>0</v>
      </c>
      <c r="K4524" s="63">
        <v>0</v>
      </c>
      <c r="L4524" s="63">
        <v>-1.64</v>
      </c>
      <c r="M4524" s="63">
        <v>9897.65</v>
      </c>
      <c r="N4524" s="62" t="s">
        <v>2901</v>
      </c>
      <c r="O4524" s="14">
        <f t="shared" si="395"/>
        <v>45922.648449074077</v>
      </c>
      <c r="P4524" s="19">
        <f t="shared" si="396"/>
        <v>45922.856782407413</v>
      </c>
      <c r="Q4524" s="20" t="str">
        <f t="shared" si="397"/>
        <v>22/09/2025</v>
      </c>
      <c r="R4524" s="13" t="str">
        <f t="shared" si="398"/>
        <v>20</v>
      </c>
      <c r="S4524" s="13" t="str">
        <f t="shared" si="399"/>
        <v>Mon</v>
      </c>
    </row>
    <row r="4525" spans="1:19" x14ac:dyDescent="0.25">
      <c r="A4525" s="56">
        <v>45922.648587962962</v>
      </c>
      <c r="B4525" s="57">
        <v>445190410</v>
      </c>
      <c r="C4525" s="58" t="s">
        <v>36</v>
      </c>
      <c r="D4525" s="58" t="s">
        <v>37</v>
      </c>
      <c r="E4525" s="58" t="s">
        <v>46</v>
      </c>
      <c r="F4525" s="58" t="s">
        <v>119</v>
      </c>
      <c r="G4525" s="59">
        <v>3716.51</v>
      </c>
      <c r="H4525" s="57">
        <v>444398473</v>
      </c>
      <c r="I4525" s="59">
        <v>0</v>
      </c>
      <c r="J4525" s="59">
        <v>0</v>
      </c>
      <c r="K4525" s="59">
        <v>0</v>
      </c>
      <c r="L4525" s="59">
        <v>-2.38</v>
      </c>
      <c r="M4525" s="59">
        <v>9895.27</v>
      </c>
      <c r="N4525" s="58" t="s">
        <v>2902</v>
      </c>
      <c r="O4525" s="14">
        <f t="shared" si="395"/>
        <v>45922.648587962962</v>
      </c>
      <c r="P4525" s="19">
        <f t="shared" si="396"/>
        <v>45922.856921296298</v>
      </c>
      <c r="Q4525" s="20" t="str">
        <f t="shared" si="397"/>
        <v>22/09/2025</v>
      </c>
      <c r="R4525" s="13" t="str">
        <f t="shared" si="398"/>
        <v>20</v>
      </c>
      <c r="S4525" s="13" t="str">
        <f t="shared" si="399"/>
        <v>Mon</v>
      </c>
    </row>
    <row r="4526" spans="1:19" x14ac:dyDescent="0.25">
      <c r="A4526" s="60">
        <v>45922.648981481485</v>
      </c>
      <c r="B4526" s="61">
        <v>445190715</v>
      </c>
      <c r="C4526" s="62" t="s">
        <v>36</v>
      </c>
      <c r="D4526" s="62" t="s">
        <v>37</v>
      </c>
      <c r="E4526" s="62" t="s">
        <v>46</v>
      </c>
      <c r="F4526" s="62" t="s">
        <v>119</v>
      </c>
      <c r="G4526" s="63">
        <v>3717.22</v>
      </c>
      <c r="H4526" s="61">
        <v>444398778</v>
      </c>
      <c r="I4526" s="63">
        <v>0</v>
      </c>
      <c r="J4526" s="63">
        <v>0</v>
      </c>
      <c r="K4526" s="63">
        <v>0</v>
      </c>
      <c r="L4526" s="63">
        <v>-2.99</v>
      </c>
      <c r="M4526" s="63">
        <v>9892.2800000000007</v>
      </c>
      <c r="N4526" s="62" t="s">
        <v>2903</v>
      </c>
      <c r="O4526" s="14">
        <f t="shared" si="395"/>
        <v>45922.648981481485</v>
      </c>
      <c r="P4526" s="19">
        <f t="shared" si="396"/>
        <v>45922.857314814821</v>
      </c>
      <c r="Q4526" s="20" t="str">
        <f t="shared" si="397"/>
        <v>22/09/2025</v>
      </c>
      <c r="R4526" s="13" t="str">
        <f t="shared" si="398"/>
        <v>20</v>
      </c>
      <c r="S4526" s="13" t="str">
        <f t="shared" si="399"/>
        <v>Mon</v>
      </c>
    </row>
    <row r="4527" spans="1:19" x14ac:dyDescent="0.25">
      <c r="A4527" s="56">
        <v>45922.649004629631</v>
      </c>
      <c r="B4527" s="57">
        <v>445190727</v>
      </c>
      <c r="C4527" s="58" t="s">
        <v>36</v>
      </c>
      <c r="D4527" s="58" t="s">
        <v>37</v>
      </c>
      <c r="E4527" s="58" t="s">
        <v>46</v>
      </c>
      <c r="F4527" s="58" t="s">
        <v>119</v>
      </c>
      <c r="G4527" s="59">
        <v>3717.26</v>
      </c>
      <c r="H4527" s="57">
        <v>444398789</v>
      </c>
      <c r="I4527" s="59">
        <v>0</v>
      </c>
      <c r="J4527" s="59">
        <v>0</v>
      </c>
      <c r="K4527" s="59">
        <v>0</v>
      </c>
      <c r="L4527" s="59">
        <v>-3.14</v>
      </c>
      <c r="M4527" s="59">
        <v>9889.14</v>
      </c>
      <c r="N4527" s="58" t="s">
        <v>2904</v>
      </c>
      <c r="O4527" s="14">
        <f t="shared" si="395"/>
        <v>45922.649004629631</v>
      </c>
      <c r="P4527" s="19">
        <f t="shared" si="396"/>
        <v>45922.857337962967</v>
      </c>
      <c r="Q4527" s="20" t="str">
        <f t="shared" si="397"/>
        <v>22/09/2025</v>
      </c>
      <c r="R4527" s="13" t="str">
        <f t="shared" si="398"/>
        <v>20</v>
      </c>
      <c r="S4527" s="13" t="str">
        <f t="shared" si="399"/>
        <v>Mon</v>
      </c>
    </row>
    <row r="4528" spans="1:19" x14ac:dyDescent="0.25">
      <c r="A4528" s="60">
        <v>45922.649004629631</v>
      </c>
      <c r="B4528" s="61">
        <v>445190729</v>
      </c>
      <c r="C4528" s="62" t="s">
        <v>36</v>
      </c>
      <c r="D4528" s="62" t="s">
        <v>37</v>
      </c>
      <c r="E4528" s="62" t="s">
        <v>46</v>
      </c>
      <c r="F4528" s="62" t="s">
        <v>119</v>
      </c>
      <c r="G4528" s="63">
        <v>3717.26</v>
      </c>
      <c r="H4528" s="61">
        <v>444398790</v>
      </c>
      <c r="I4528" s="63">
        <v>0</v>
      </c>
      <c r="J4528" s="63">
        <v>0</v>
      </c>
      <c r="K4528" s="63">
        <v>0</v>
      </c>
      <c r="L4528" s="63">
        <v>-3.18</v>
      </c>
      <c r="M4528" s="63">
        <v>9885.9599999999991</v>
      </c>
      <c r="N4528" s="62" t="s">
        <v>2904</v>
      </c>
      <c r="O4528" s="14">
        <f t="shared" si="395"/>
        <v>45922.649004629631</v>
      </c>
      <c r="P4528" s="19">
        <f t="shared" si="396"/>
        <v>45922.857337962967</v>
      </c>
      <c r="Q4528" s="20" t="str">
        <f t="shared" si="397"/>
        <v>22/09/2025</v>
      </c>
      <c r="R4528" s="13" t="str">
        <f t="shared" si="398"/>
        <v>20</v>
      </c>
      <c r="S4528" s="13" t="str">
        <f t="shared" si="399"/>
        <v>Mon</v>
      </c>
    </row>
    <row r="4529" spans="1:19" x14ac:dyDescent="0.25">
      <c r="A4529" s="56">
        <v>45922.649016203701</v>
      </c>
      <c r="B4529" s="57">
        <v>445190733</v>
      </c>
      <c r="C4529" s="58" t="s">
        <v>36</v>
      </c>
      <c r="D4529" s="58" t="s">
        <v>37</v>
      </c>
      <c r="E4529" s="58" t="s">
        <v>46</v>
      </c>
      <c r="F4529" s="58" t="s">
        <v>119</v>
      </c>
      <c r="G4529" s="59">
        <v>3717.42</v>
      </c>
      <c r="H4529" s="57">
        <v>444398795</v>
      </c>
      <c r="I4529" s="59">
        <v>0</v>
      </c>
      <c r="J4529" s="59">
        <v>0</v>
      </c>
      <c r="K4529" s="59">
        <v>0</v>
      </c>
      <c r="L4529" s="59">
        <v>-3.02</v>
      </c>
      <c r="M4529" s="59">
        <v>9882.94</v>
      </c>
      <c r="N4529" s="58" t="s">
        <v>2905</v>
      </c>
      <c r="O4529" s="14">
        <f t="shared" si="395"/>
        <v>45922.649016203701</v>
      </c>
      <c r="P4529" s="19">
        <f t="shared" si="396"/>
        <v>45922.857349537036</v>
      </c>
      <c r="Q4529" s="20" t="str">
        <f t="shared" si="397"/>
        <v>22/09/2025</v>
      </c>
      <c r="R4529" s="13" t="str">
        <f t="shared" si="398"/>
        <v>20</v>
      </c>
      <c r="S4529" s="13" t="str">
        <f t="shared" si="399"/>
        <v>Mon</v>
      </c>
    </row>
    <row r="4530" spans="1:19" x14ac:dyDescent="0.25">
      <c r="A4530" s="60">
        <v>45922.649016203701</v>
      </c>
      <c r="B4530" s="61">
        <v>445190735</v>
      </c>
      <c r="C4530" s="62" t="s">
        <v>36</v>
      </c>
      <c r="D4530" s="62" t="s">
        <v>37</v>
      </c>
      <c r="E4530" s="62" t="s">
        <v>46</v>
      </c>
      <c r="F4530" s="62" t="s">
        <v>119</v>
      </c>
      <c r="G4530" s="63">
        <v>3717.42</v>
      </c>
      <c r="H4530" s="61">
        <v>444398796</v>
      </c>
      <c r="I4530" s="63">
        <v>0</v>
      </c>
      <c r="J4530" s="63">
        <v>0</v>
      </c>
      <c r="K4530" s="63">
        <v>0</v>
      </c>
      <c r="L4530" s="63">
        <v>-2.84</v>
      </c>
      <c r="M4530" s="63">
        <v>9880.1</v>
      </c>
      <c r="N4530" s="62" t="s">
        <v>2906</v>
      </c>
      <c r="O4530" s="14">
        <f t="shared" si="395"/>
        <v>45922.649016203701</v>
      </c>
      <c r="P4530" s="19">
        <f t="shared" si="396"/>
        <v>45922.857349537036</v>
      </c>
      <c r="Q4530" s="20" t="str">
        <f t="shared" si="397"/>
        <v>22/09/2025</v>
      </c>
      <c r="R4530" s="13" t="str">
        <f t="shared" si="398"/>
        <v>20</v>
      </c>
      <c r="S4530" s="13" t="str">
        <f t="shared" si="399"/>
        <v>Mon</v>
      </c>
    </row>
    <row r="4531" spans="1:19" x14ac:dyDescent="0.25">
      <c r="A4531" s="56">
        <v>45922.649016203701</v>
      </c>
      <c r="B4531" s="57">
        <v>445190736</v>
      </c>
      <c r="C4531" s="58" t="s">
        <v>36</v>
      </c>
      <c r="D4531" s="58" t="s">
        <v>37</v>
      </c>
      <c r="E4531" s="58" t="s">
        <v>46</v>
      </c>
      <c r="F4531" s="58" t="s">
        <v>119</v>
      </c>
      <c r="G4531" s="59">
        <v>3717.42</v>
      </c>
      <c r="H4531" s="57">
        <v>444398797</v>
      </c>
      <c r="I4531" s="59">
        <v>0</v>
      </c>
      <c r="J4531" s="59">
        <v>0</v>
      </c>
      <c r="K4531" s="59">
        <v>0</v>
      </c>
      <c r="L4531" s="59">
        <v>-2.88</v>
      </c>
      <c r="M4531" s="59">
        <v>9877.2199999999993</v>
      </c>
      <c r="N4531" s="58" t="s">
        <v>2906</v>
      </c>
      <c r="O4531" s="14">
        <f t="shared" si="395"/>
        <v>45922.649016203701</v>
      </c>
      <c r="P4531" s="19">
        <f t="shared" si="396"/>
        <v>45922.857349537036</v>
      </c>
      <c r="Q4531" s="20" t="str">
        <f t="shared" si="397"/>
        <v>22/09/2025</v>
      </c>
      <c r="R4531" s="13" t="str">
        <f t="shared" si="398"/>
        <v>20</v>
      </c>
      <c r="S4531" s="13" t="str">
        <f t="shared" si="399"/>
        <v>Mon</v>
      </c>
    </row>
    <row r="4532" spans="1:19" x14ac:dyDescent="0.25">
      <c r="A4532" s="60">
        <v>45922.649016203701</v>
      </c>
      <c r="B4532" s="61">
        <v>445190737</v>
      </c>
      <c r="C4532" s="62" t="s">
        <v>36</v>
      </c>
      <c r="D4532" s="62" t="s">
        <v>37</v>
      </c>
      <c r="E4532" s="62" t="s">
        <v>46</v>
      </c>
      <c r="F4532" s="62" t="s">
        <v>119</v>
      </c>
      <c r="G4532" s="63">
        <v>3717.42</v>
      </c>
      <c r="H4532" s="61">
        <v>444398798</v>
      </c>
      <c r="I4532" s="63">
        <v>0</v>
      </c>
      <c r="J4532" s="63">
        <v>0</v>
      </c>
      <c r="K4532" s="63">
        <v>0</v>
      </c>
      <c r="L4532" s="63">
        <v>-2.73</v>
      </c>
      <c r="M4532" s="63">
        <v>9874.49</v>
      </c>
      <c r="N4532" s="62" t="s">
        <v>2907</v>
      </c>
      <c r="O4532" s="14">
        <f t="shared" si="395"/>
        <v>45922.649016203701</v>
      </c>
      <c r="P4532" s="19">
        <f t="shared" si="396"/>
        <v>45922.857349537036</v>
      </c>
      <c r="Q4532" s="20" t="str">
        <f t="shared" si="397"/>
        <v>22/09/2025</v>
      </c>
      <c r="R4532" s="13" t="str">
        <f t="shared" si="398"/>
        <v>20</v>
      </c>
      <c r="S4532" s="13" t="str">
        <f t="shared" si="399"/>
        <v>Mon</v>
      </c>
    </row>
    <row r="4533" spans="1:19" x14ac:dyDescent="0.25">
      <c r="A4533" s="56">
        <v>45922.649074074077</v>
      </c>
      <c r="B4533" s="57">
        <v>445190892</v>
      </c>
      <c r="C4533" s="58" t="s">
        <v>36</v>
      </c>
      <c r="D4533" s="58" t="s">
        <v>37</v>
      </c>
      <c r="E4533" s="58" t="s">
        <v>46</v>
      </c>
      <c r="F4533" s="58" t="s">
        <v>119</v>
      </c>
      <c r="G4533" s="59">
        <v>3717.6</v>
      </c>
      <c r="H4533" s="57">
        <v>444398955</v>
      </c>
      <c r="I4533" s="59">
        <v>0</v>
      </c>
      <c r="J4533" s="59">
        <v>0</v>
      </c>
      <c r="K4533" s="59">
        <v>0</v>
      </c>
      <c r="L4533" s="59">
        <v>-2.5299999999999998</v>
      </c>
      <c r="M4533" s="59">
        <v>9871.9599999999991</v>
      </c>
      <c r="N4533" s="58" t="s">
        <v>2908</v>
      </c>
      <c r="O4533" s="14">
        <f t="shared" si="395"/>
        <v>45922.649074074077</v>
      </c>
      <c r="P4533" s="19">
        <f t="shared" si="396"/>
        <v>45922.857407407413</v>
      </c>
      <c r="Q4533" s="20" t="str">
        <f t="shared" si="397"/>
        <v>22/09/2025</v>
      </c>
      <c r="R4533" s="13" t="str">
        <f t="shared" si="398"/>
        <v>20</v>
      </c>
      <c r="S4533" s="13" t="str">
        <f t="shared" si="399"/>
        <v>Mon</v>
      </c>
    </row>
    <row r="4534" spans="1:19" x14ac:dyDescent="0.25">
      <c r="A4534" s="60">
        <v>45922.649212962962</v>
      </c>
      <c r="B4534" s="61">
        <v>445191034</v>
      </c>
      <c r="C4534" s="62" t="s">
        <v>36</v>
      </c>
      <c r="D4534" s="62" t="s">
        <v>37</v>
      </c>
      <c r="E4534" s="62" t="s">
        <v>46</v>
      </c>
      <c r="F4534" s="62" t="s">
        <v>119</v>
      </c>
      <c r="G4534" s="63">
        <v>3717.69</v>
      </c>
      <c r="H4534" s="61">
        <v>444399098</v>
      </c>
      <c r="I4534" s="63">
        <v>0</v>
      </c>
      <c r="J4534" s="63">
        <v>0</v>
      </c>
      <c r="K4534" s="63">
        <v>0</v>
      </c>
      <c r="L4534" s="63">
        <v>-2.09</v>
      </c>
      <c r="M4534" s="63">
        <v>9869.8700000000008</v>
      </c>
      <c r="N4534" s="62" t="s">
        <v>2909</v>
      </c>
      <c r="O4534" s="14">
        <f t="shared" si="395"/>
        <v>45922.649212962962</v>
      </c>
      <c r="P4534" s="19">
        <f t="shared" si="396"/>
        <v>45922.857546296298</v>
      </c>
      <c r="Q4534" s="20" t="str">
        <f t="shared" si="397"/>
        <v>22/09/2025</v>
      </c>
      <c r="R4534" s="13" t="str">
        <f t="shared" si="398"/>
        <v>20</v>
      </c>
      <c r="S4534" s="13" t="str">
        <f t="shared" si="399"/>
        <v>Mon</v>
      </c>
    </row>
    <row r="4535" spans="1:19" x14ac:dyDescent="0.25">
      <c r="A4535" s="56">
        <v>45922.649363425924</v>
      </c>
      <c r="B4535" s="57">
        <v>445191264</v>
      </c>
      <c r="C4535" s="58" t="s">
        <v>36</v>
      </c>
      <c r="D4535" s="58" t="s">
        <v>37</v>
      </c>
      <c r="E4535" s="58" t="s">
        <v>46</v>
      </c>
      <c r="F4535" s="58" t="s">
        <v>119</v>
      </c>
      <c r="G4535" s="59">
        <v>3718.49</v>
      </c>
      <c r="H4535" s="57">
        <v>444399328</v>
      </c>
      <c r="I4535" s="59">
        <v>0</v>
      </c>
      <c r="J4535" s="59">
        <v>0</v>
      </c>
      <c r="K4535" s="59">
        <v>0</v>
      </c>
      <c r="L4535" s="59">
        <v>-2.98</v>
      </c>
      <c r="M4535" s="59">
        <v>9866.89</v>
      </c>
      <c r="N4535" s="58" t="s">
        <v>2910</v>
      </c>
      <c r="O4535" s="14">
        <f t="shared" si="395"/>
        <v>45922.649363425924</v>
      </c>
      <c r="P4535" s="19">
        <f t="shared" si="396"/>
        <v>45922.85769675926</v>
      </c>
      <c r="Q4535" s="20" t="str">
        <f t="shared" si="397"/>
        <v>22/09/2025</v>
      </c>
      <c r="R4535" s="13" t="str">
        <f t="shared" si="398"/>
        <v>20</v>
      </c>
      <c r="S4535" s="13" t="str">
        <f t="shared" si="399"/>
        <v>Mon</v>
      </c>
    </row>
    <row r="4536" spans="1:19" x14ac:dyDescent="0.25">
      <c r="A4536" s="60">
        <v>45922.649363425924</v>
      </c>
      <c r="B4536" s="61">
        <v>445191267</v>
      </c>
      <c r="C4536" s="62" t="s">
        <v>36</v>
      </c>
      <c r="D4536" s="62" t="s">
        <v>37</v>
      </c>
      <c r="E4536" s="62" t="s">
        <v>46</v>
      </c>
      <c r="F4536" s="62" t="s">
        <v>119</v>
      </c>
      <c r="G4536" s="63">
        <v>3718.49</v>
      </c>
      <c r="H4536" s="61">
        <v>444399329</v>
      </c>
      <c r="I4536" s="63">
        <v>0</v>
      </c>
      <c r="J4536" s="63">
        <v>0</v>
      </c>
      <c r="K4536" s="63">
        <v>0</v>
      </c>
      <c r="L4536" s="63">
        <v>-3.42</v>
      </c>
      <c r="M4536" s="63">
        <v>9863.4699999999993</v>
      </c>
      <c r="N4536" s="62" t="s">
        <v>2911</v>
      </c>
      <c r="O4536" s="14">
        <f t="shared" si="395"/>
        <v>45922.649363425924</v>
      </c>
      <c r="P4536" s="19">
        <f t="shared" si="396"/>
        <v>45922.85769675926</v>
      </c>
      <c r="Q4536" s="20" t="str">
        <f t="shared" si="397"/>
        <v>22/09/2025</v>
      </c>
      <c r="R4536" s="13" t="str">
        <f t="shared" si="398"/>
        <v>20</v>
      </c>
      <c r="S4536" s="13" t="str">
        <f t="shared" si="399"/>
        <v>Mon</v>
      </c>
    </row>
    <row r="4537" spans="1:19" x14ac:dyDescent="0.25">
      <c r="A4537" s="56">
        <v>45922.649363425924</v>
      </c>
      <c r="B4537" s="57">
        <v>445191268</v>
      </c>
      <c r="C4537" s="58" t="s">
        <v>36</v>
      </c>
      <c r="D4537" s="58" t="s">
        <v>37</v>
      </c>
      <c r="E4537" s="58" t="s">
        <v>46</v>
      </c>
      <c r="F4537" s="58" t="s">
        <v>119</v>
      </c>
      <c r="G4537" s="59">
        <v>3718.49</v>
      </c>
      <c r="H4537" s="57">
        <v>444399330</v>
      </c>
      <c r="I4537" s="59">
        <v>0</v>
      </c>
      <c r="J4537" s="59">
        <v>0</v>
      </c>
      <c r="K4537" s="59">
        <v>0</v>
      </c>
      <c r="L4537" s="59">
        <v>-3.42</v>
      </c>
      <c r="M4537" s="59">
        <v>9860.0499999999993</v>
      </c>
      <c r="N4537" s="58" t="s">
        <v>2911</v>
      </c>
      <c r="O4537" s="14">
        <f t="shared" si="395"/>
        <v>45922.649363425924</v>
      </c>
      <c r="P4537" s="19">
        <f t="shared" si="396"/>
        <v>45922.85769675926</v>
      </c>
      <c r="Q4537" s="20" t="str">
        <f t="shared" si="397"/>
        <v>22/09/2025</v>
      </c>
      <c r="R4537" s="13" t="str">
        <f t="shared" si="398"/>
        <v>20</v>
      </c>
      <c r="S4537" s="13" t="str">
        <f t="shared" si="399"/>
        <v>Mon</v>
      </c>
    </row>
    <row r="4538" spans="1:19" x14ac:dyDescent="0.25">
      <c r="A4538" s="60">
        <v>45922.650775462964</v>
      </c>
      <c r="B4538" s="61">
        <v>445192142</v>
      </c>
      <c r="C4538" s="62" t="s">
        <v>36</v>
      </c>
      <c r="D4538" s="62" t="s">
        <v>37</v>
      </c>
      <c r="E4538" s="62" t="s">
        <v>45</v>
      </c>
      <c r="F4538" s="62" t="s">
        <v>119</v>
      </c>
      <c r="G4538" s="63">
        <v>3717.41</v>
      </c>
      <c r="H4538" s="61">
        <v>444400201</v>
      </c>
      <c r="I4538" s="63">
        <v>0</v>
      </c>
      <c r="J4538" s="63">
        <v>0</v>
      </c>
      <c r="K4538" s="63">
        <v>0</v>
      </c>
      <c r="L4538" s="63">
        <v>0</v>
      </c>
      <c r="M4538" s="63">
        <v>9860.0499999999993</v>
      </c>
      <c r="N4538" s="62" t="s">
        <v>115</v>
      </c>
      <c r="O4538" s="14">
        <f t="shared" si="395"/>
        <v>45922.650775462964</v>
      </c>
      <c r="P4538" s="19">
        <f t="shared" si="396"/>
        <v>45922.8591087963</v>
      </c>
      <c r="Q4538" s="20" t="str">
        <f t="shared" si="397"/>
        <v>22/09/2025</v>
      </c>
      <c r="R4538" s="13" t="str">
        <f t="shared" si="398"/>
        <v>20</v>
      </c>
      <c r="S4538" s="13" t="str">
        <f t="shared" si="399"/>
        <v>Mon</v>
      </c>
    </row>
    <row r="4539" spans="1:19" x14ac:dyDescent="0.25">
      <c r="A4539" s="56">
        <v>45922.650775462964</v>
      </c>
      <c r="B4539" s="57">
        <v>445192143</v>
      </c>
      <c r="C4539" s="58" t="s">
        <v>36</v>
      </c>
      <c r="D4539" s="58" t="s">
        <v>37</v>
      </c>
      <c r="E4539" s="58" t="s">
        <v>45</v>
      </c>
      <c r="F4539" s="58" t="s">
        <v>119</v>
      </c>
      <c r="G4539" s="59">
        <v>3717.45</v>
      </c>
      <c r="H4539" s="57">
        <v>444400202</v>
      </c>
      <c r="I4539" s="59">
        <v>0</v>
      </c>
      <c r="J4539" s="59">
        <v>0</v>
      </c>
      <c r="K4539" s="59">
        <v>0</v>
      </c>
      <c r="L4539" s="59">
        <v>0</v>
      </c>
      <c r="M4539" s="59">
        <v>9860.0499999999993</v>
      </c>
      <c r="N4539" s="58" t="s">
        <v>118</v>
      </c>
      <c r="O4539" s="14">
        <f t="shared" si="395"/>
        <v>45922.650775462964</v>
      </c>
      <c r="P4539" s="19">
        <f t="shared" si="396"/>
        <v>45922.8591087963</v>
      </c>
      <c r="Q4539" s="20" t="str">
        <f t="shared" si="397"/>
        <v>22/09/2025</v>
      </c>
      <c r="R4539" s="13" t="str">
        <f t="shared" si="398"/>
        <v>20</v>
      </c>
      <c r="S4539" s="13" t="str">
        <f t="shared" si="399"/>
        <v>Mon</v>
      </c>
    </row>
    <row r="4540" spans="1:19" x14ac:dyDescent="0.25">
      <c r="A4540" s="60">
        <v>45922.654710648145</v>
      </c>
      <c r="B4540" s="61">
        <v>445194719</v>
      </c>
      <c r="C4540" s="62" t="s">
        <v>36</v>
      </c>
      <c r="D4540" s="62" t="s">
        <v>38</v>
      </c>
      <c r="E4540" s="62" t="s">
        <v>46</v>
      </c>
      <c r="F4540" s="62" t="s">
        <v>119</v>
      </c>
      <c r="G4540" s="63">
        <v>3714.4</v>
      </c>
      <c r="H4540" s="61">
        <v>444402754</v>
      </c>
      <c r="I4540" s="63">
        <v>0</v>
      </c>
      <c r="J4540" s="63">
        <v>0</v>
      </c>
      <c r="K4540" s="63">
        <v>0</v>
      </c>
      <c r="L4540" s="63">
        <v>-3.01</v>
      </c>
      <c r="M4540" s="63">
        <v>9857.0400000000009</v>
      </c>
      <c r="N4540" s="62" t="s">
        <v>2912</v>
      </c>
      <c r="O4540" s="14">
        <f t="shared" si="395"/>
        <v>45922.654710648145</v>
      </c>
      <c r="P4540" s="19">
        <f t="shared" si="396"/>
        <v>45922.863043981481</v>
      </c>
      <c r="Q4540" s="20" t="str">
        <f t="shared" si="397"/>
        <v>22/09/2025</v>
      </c>
      <c r="R4540" s="13" t="str">
        <f t="shared" si="398"/>
        <v>20</v>
      </c>
      <c r="S4540" s="13" t="str">
        <f t="shared" si="399"/>
        <v>Mon</v>
      </c>
    </row>
    <row r="4541" spans="1:19" x14ac:dyDescent="0.25">
      <c r="A4541" s="56">
        <v>45922.654710648145</v>
      </c>
      <c r="B4541" s="57">
        <v>445194720</v>
      </c>
      <c r="C4541" s="58" t="s">
        <v>36</v>
      </c>
      <c r="D4541" s="58" t="s">
        <v>38</v>
      </c>
      <c r="E4541" s="58" t="s">
        <v>46</v>
      </c>
      <c r="F4541" s="58" t="s">
        <v>119</v>
      </c>
      <c r="G4541" s="59">
        <v>3714.4</v>
      </c>
      <c r="H4541" s="57">
        <v>444402755</v>
      </c>
      <c r="I4541" s="59">
        <v>0</v>
      </c>
      <c r="J4541" s="59">
        <v>0</v>
      </c>
      <c r="K4541" s="59">
        <v>0</v>
      </c>
      <c r="L4541" s="59">
        <v>-3.05</v>
      </c>
      <c r="M4541" s="59">
        <v>9853.99</v>
      </c>
      <c r="N4541" s="58" t="s">
        <v>2912</v>
      </c>
      <c r="O4541" s="14">
        <f t="shared" si="395"/>
        <v>45922.654710648145</v>
      </c>
      <c r="P4541" s="19">
        <f t="shared" si="396"/>
        <v>45922.863043981481</v>
      </c>
      <c r="Q4541" s="20" t="str">
        <f t="shared" si="397"/>
        <v>22/09/2025</v>
      </c>
      <c r="R4541" s="13" t="str">
        <f t="shared" si="398"/>
        <v>20</v>
      </c>
      <c r="S4541" s="13" t="str">
        <f t="shared" si="399"/>
        <v>Mon</v>
      </c>
    </row>
    <row r="4542" spans="1:19" x14ac:dyDescent="0.25">
      <c r="A4542" s="60">
        <v>45922.661886574075</v>
      </c>
      <c r="B4542" s="61">
        <v>445201466</v>
      </c>
      <c r="C4542" s="62" t="s">
        <v>36</v>
      </c>
      <c r="D4542" s="62" t="s">
        <v>37</v>
      </c>
      <c r="E4542" s="62" t="s">
        <v>45</v>
      </c>
      <c r="F4542" s="62" t="s">
        <v>119</v>
      </c>
      <c r="G4542" s="63">
        <v>3721.83</v>
      </c>
      <c r="H4542" s="61">
        <v>444409419</v>
      </c>
      <c r="I4542" s="63">
        <v>0</v>
      </c>
      <c r="J4542" s="63">
        <v>0</v>
      </c>
      <c r="K4542" s="63">
        <v>0</v>
      </c>
      <c r="L4542" s="63">
        <v>0</v>
      </c>
      <c r="M4542" s="63">
        <v>9853.99</v>
      </c>
      <c r="N4542" s="62" t="s">
        <v>115</v>
      </c>
      <c r="O4542" s="14">
        <f t="shared" si="395"/>
        <v>45922.661886574075</v>
      </c>
      <c r="P4542" s="19">
        <f t="shared" si="396"/>
        <v>45922.870219907411</v>
      </c>
      <c r="Q4542" s="20" t="str">
        <f t="shared" si="397"/>
        <v>22/09/2025</v>
      </c>
      <c r="R4542" s="13" t="str">
        <f t="shared" si="398"/>
        <v>20</v>
      </c>
      <c r="S4542" s="13" t="str">
        <f t="shared" si="399"/>
        <v>Mon</v>
      </c>
    </row>
    <row r="4543" spans="1:19" x14ac:dyDescent="0.25">
      <c r="A4543" s="56">
        <v>45922.661886574075</v>
      </c>
      <c r="B4543" s="57">
        <v>445201472</v>
      </c>
      <c r="C4543" s="58" t="s">
        <v>36</v>
      </c>
      <c r="D4543" s="58" t="s">
        <v>37</v>
      </c>
      <c r="E4543" s="58" t="s">
        <v>45</v>
      </c>
      <c r="F4543" s="58" t="s">
        <v>119</v>
      </c>
      <c r="G4543" s="59">
        <v>3721.72</v>
      </c>
      <c r="H4543" s="57">
        <v>444409426</v>
      </c>
      <c r="I4543" s="59">
        <v>0</v>
      </c>
      <c r="J4543" s="59">
        <v>0</v>
      </c>
      <c r="K4543" s="59">
        <v>0</v>
      </c>
      <c r="L4543" s="59">
        <v>0</v>
      </c>
      <c r="M4543" s="59">
        <v>9853.99</v>
      </c>
      <c r="N4543" s="58" t="s">
        <v>1384</v>
      </c>
      <c r="O4543" s="14">
        <f t="shared" si="395"/>
        <v>45922.661886574075</v>
      </c>
      <c r="P4543" s="19">
        <f t="shared" si="396"/>
        <v>45922.870219907411</v>
      </c>
      <c r="Q4543" s="20" t="str">
        <f t="shared" si="397"/>
        <v>22/09/2025</v>
      </c>
      <c r="R4543" s="13" t="str">
        <f t="shared" si="398"/>
        <v>20</v>
      </c>
      <c r="S4543" s="13" t="str">
        <f t="shared" si="399"/>
        <v>Mon</v>
      </c>
    </row>
    <row r="4544" spans="1:19" x14ac:dyDescent="0.25">
      <c r="A4544" s="60">
        <v>45922.661886574075</v>
      </c>
      <c r="B4544" s="61">
        <v>445201479</v>
      </c>
      <c r="C4544" s="62" t="s">
        <v>36</v>
      </c>
      <c r="D4544" s="62" t="s">
        <v>37</v>
      </c>
      <c r="E4544" s="62" t="s">
        <v>45</v>
      </c>
      <c r="F4544" s="62" t="s">
        <v>119</v>
      </c>
      <c r="G4544" s="63">
        <v>3721.73</v>
      </c>
      <c r="H4544" s="61">
        <v>444409432</v>
      </c>
      <c r="I4544" s="63">
        <v>0</v>
      </c>
      <c r="J4544" s="63">
        <v>0</v>
      </c>
      <c r="K4544" s="63">
        <v>0</v>
      </c>
      <c r="L4544" s="63">
        <v>0</v>
      </c>
      <c r="M4544" s="63">
        <v>9853.99</v>
      </c>
      <c r="N4544" s="62" t="s">
        <v>118</v>
      </c>
      <c r="O4544" s="14">
        <f t="shared" si="395"/>
        <v>45922.661886574075</v>
      </c>
      <c r="P4544" s="19">
        <f t="shared" si="396"/>
        <v>45922.870219907411</v>
      </c>
      <c r="Q4544" s="20" t="str">
        <f t="shared" si="397"/>
        <v>22/09/2025</v>
      </c>
      <c r="R4544" s="13" t="str">
        <f t="shared" si="398"/>
        <v>20</v>
      </c>
      <c r="S4544" s="13" t="str">
        <f t="shared" si="399"/>
        <v>Mon</v>
      </c>
    </row>
    <row r="4545" spans="1:19" x14ac:dyDescent="0.25">
      <c r="A4545" s="56">
        <v>45922.662812499999</v>
      </c>
      <c r="B4545" s="57">
        <v>445202299</v>
      </c>
      <c r="C4545" s="58" t="s">
        <v>36</v>
      </c>
      <c r="D4545" s="58" t="s">
        <v>37</v>
      </c>
      <c r="E4545" s="58" t="s">
        <v>45</v>
      </c>
      <c r="F4545" s="58" t="s">
        <v>119</v>
      </c>
      <c r="G4545" s="59">
        <v>3720.65</v>
      </c>
      <c r="H4545" s="57">
        <v>444410259</v>
      </c>
      <c r="I4545" s="59">
        <v>0</v>
      </c>
      <c r="J4545" s="59">
        <v>0</v>
      </c>
      <c r="K4545" s="59">
        <v>0</v>
      </c>
      <c r="L4545" s="59">
        <v>0</v>
      </c>
      <c r="M4545" s="59">
        <v>9853.99</v>
      </c>
      <c r="N4545" s="58" t="s">
        <v>113</v>
      </c>
      <c r="O4545" s="14">
        <f t="shared" si="395"/>
        <v>45922.662812499999</v>
      </c>
      <c r="P4545" s="19">
        <f t="shared" si="396"/>
        <v>45922.871145833335</v>
      </c>
      <c r="Q4545" s="20" t="str">
        <f t="shared" si="397"/>
        <v>22/09/2025</v>
      </c>
      <c r="R4545" s="13" t="str">
        <f t="shared" si="398"/>
        <v>20</v>
      </c>
      <c r="S4545" s="13" t="str">
        <f t="shared" si="399"/>
        <v>Mon</v>
      </c>
    </row>
    <row r="4546" spans="1:19" x14ac:dyDescent="0.25">
      <c r="A4546" s="60">
        <v>45922.662812499999</v>
      </c>
      <c r="B4546" s="61">
        <v>445202312</v>
      </c>
      <c r="C4546" s="62" t="s">
        <v>36</v>
      </c>
      <c r="D4546" s="62" t="s">
        <v>37</v>
      </c>
      <c r="E4546" s="62" t="s">
        <v>45</v>
      </c>
      <c r="F4546" s="62" t="s">
        <v>119</v>
      </c>
      <c r="G4546" s="63">
        <v>3720.65</v>
      </c>
      <c r="H4546" s="61">
        <v>444410272</v>
      </c>
      <c r="I4546" s="63">
        <v>0</v>
      </c>
      <c r="J4546" s="63">
        <v>0</v>
      </c>
      <c r="K4546" s="63">
        <v>0</v>
      </c>
      <c r="L4546" s="63">
        <v>0</v>
      </c>
      <c r="M4546" s="63">
        <v>9853.99</v>
      </c>
      <c r="N4546" s="62" t="s">
        <v>1944</v>
      </c>
      <c r="O4546" s="14">
        <f t="shared" si="395"/>
        <v>45922.662812499999</v>
      </c>
      <c r="P4546" s="19">
        <f t="shared" si="396"/>
        <v>45922.871145833335</v>
      </c>
      <c r="Q4546" s="20" t="str">
        <f t="shared" si="397"/>
        <v>22/09/2025</v>
      </c>
      <c r="R4546" s="13" t="str">
        <f t="shared" si="398"/>
        <v>20</v>
      </c>
      <c r="S4546" s="13" t="str">
        <f t="shared" si="399"/>
        <v>Mon</v>
      </c>
    </row>
    <row r="4547" spans="1:19" x14ac:dyDescent="0.25">
      <c r="A4547" s="56">
        <v>45922.662812499999</v>
      </c>
      <c r="B4547" s="57">
        <v>445202314</v>
      </c>
      <c r="C4547" s="58" t="s">
        <v>36</v>
      </c>
      <c r="D4547" s="58" t="s">
        <v>37</v>
      </c>
      <c r="E4547" s="58" t="s">
        <v>45</v>
      </c>
      <c r="F4547" s="58" t="s">
        <v>119</v>
      </c>
      <c r="G4547" s="59">
        <v>3720.65</v>
      </c>
      <c r="H4547" s="57">
        <v>444410274</v>
      </c>
      <c r="I4547" s="59">
        <v>0</v>
      </c>
      <c r="J4547" s="59">
        <v>0</v>
      </c>
      <c r="K4547" s="59">
        <v>0</v>
      </c>
      <c r="L4547" s="59">
        <v>0</v>
      </c>
      <c r="M4547" s="59">
        <v>9853.99</v>
      </c>
      <c r="N4547" s="58" t="s">
        <v>108</v>
      </c>
      <c r="O4547" s="14">
        <f t="shared" si="395"/>
        <v>45922.662812499999</v>
      </c>
      <c r="P4547" s="19">
        <f t="shared" si="396"/>
        <v>45922.871145833335</v>
      </c>
      <c r="Q4547" s="20" t="str">
        <f t="shared" si="397"/>
        <v>22/09/2025</v>
      </c>
      <c r="R4547" s="13" t="str">
        <f t="shared" si="398"/>
        <v>20</v>
      </c>
      <c r="S4547" s="13" t="str">
        <f t="shared" si="399"/>
        <v>Mon</v>
      </c>
    </row>
    <row r="4548" spans="1:19" x14ac:dyDescent="0.25">
      <c r="A4548" s="60">
        <v>45922.662824074076</v>
      </c>
      <c r="B4548" s="61">
        <v>445202316</v>
      </c>
      <c r="C4548" s="62" t="s">
        <v>36</v>
      </c>
      <c r="D4548" s="62" t="s">
        <v>37</v>
      </c>
      <c r="E4548" s="62" t="s">
        <v>45</v>
      </c>
      <c r="F4548" s="62" t="s">
        <v>119</v>
      </c>
      <c r="G4548" s="63">
        <v>3720.67</v>
      </c>
      <c r="H4548" s="61">
        <v>444410276</v>
      </c>
      <c r="I4548" s="63">
        <v>0</v>
      </c>
      <c r="J4548" s="63">
        <v>0</v>
      </c>
      <c r="K4548" s="63">
        <v>0</v>
      </c>
      <c r="L4548" s="63">
        <v>0</v>
      </c>
      <c r="M4548" s="63">
        <v>9853.99</v>
      </c>
      <c r="N4548" s="62" t="s">
        <v>2056</v>
      </c>
      <c r="O4548" s="14">
        <f t="shared" si="395"/>
        <v>45922.662824074076</v>
      </c>
      <c r="P4548" s="19">
        <f t="shared" si="396"/>
        <v>45922.871157407411</v>
      </c>
      <c r="Q4548" s="20" t="str">
        <f t="shared" si="397"/>
        <v>22/09/2025</v>
      </c>
      <c r="R4548" s="13" t="str">
        <f t="shared" si="398"/>
        <v>20</v>
      </c>
      <c r="S4548" s="13" t="str">
        <f t="shared" si="399"/>
        <v>Mon</v>
      </c>
    </row>
    <row r="4549" spans="1:19" x14ac:dyDescent="0.25">
      <c r="A4549" s="56">
        <v>45922.662824074076</v>
      </c>
      <c r="B4549" s="57">
        <v>445202320</v>
      </c>
      <c r="C4549" s="58" t="s">
        <v>36</v>
      </c>
      <c r="D4549" s="58" t="s">
        <v>37</v>
      </c>
      <c r="E4549" s="58" t="s">
        <v>45</v>
      </c>
      <c r="F4549" s="58" t="s">
        <v>119</v>
      </c>
      <c r="G4549" s="59">
        <v>3720.74</v>
      </c>
      <c r="H4549" s="57">
        <v>444410280</v>
      </c>
      <c r="I4549" s="59">
        <v>0</v>
      </c>
      <c r="J4549" s="59">
        <v>0</v>
      </c>
      <c r="K4549" s="59">
        <v>0</v>
      </c>
      <c r="L4549" s="59">
        <v>0</v>
      </c>
      <c r="M4549" s="59">
        <v>9853.99</v>
      </c>
      <c r="N4549" s="58" t="s">
        <v>1971</v>
      </c>
      <c r="O4549" s="14">
        <f t="shared" si="395"/>
        <v>45922.662824074076</v>
      </c>
      <c r="P4549" s="19">
        <f t="shared" si="396"/>
        <v>45922.871157407411</v>
      </c>
      <c r="Q4549" s="20" t="str">
        <f t="shared" si="397"/>
        <v>22/09/2025</v>
      </c>
      <c r="R4549" s="13" t="str">
        <f t="shared" si="398"/>
        <v>20</v>
      </c>
      <c r="S4549" s="13" t="str">
        <f t="shared" si="399"/>
        <v>Mon</v>
      </c>
    </row>
    <row r="4550" spans="1:19" x14ac:dyDescent="0.25">
      <c r="A4550" s="60">
        <v>45922.662824074076</v>
      </c>
      <c r="B4550" s="61">
        <v>445202323</v>
      </c>
      <c r="C4550" s="62" t="s">
        <v>36</v>
      </c>
      <c r="D4550" s="62" t="s">
        <v>37</v>
      </c>
      <c r="E4550" s="62" t="s">
        <v>45</v>
      </c>
      <c r="F4550" s="62" t="s">
        <v>119</v>
      </c>
      <c r="G4550" s="63">
        <v>3720.87</v>
      </c>
      <c r="H4550" s="61">
        <v>444410284</v>
      </c>
      <c r="I4550" s="63">
        <v>0</v>
      </c>
      <c r="J4550" s="63">
        <v>0</v>
      </c>
      <c r="K4550" s="63">
        <v>0</v>
      </c>
      <c r="L4550" s="63">
        <v>0</v>
      </c>
      <c r="M4550" s="63">
        <v>9853.99</v>
      </c>
      <c r="N4550" s="62" t="s">
        <v>107</v>
      </c>
      <c r="O4550" s="14">
        <f t="shared" si="395"/>
        <v>45922.662824074076</v>
      </c>
      <c r="P4550" s="19">
        <f t="shared" si="396"/>
        <v>45922.871157407411</v>
      </c>
      <c r="Q4550" s="20" t="str">
        <f t="shared" si="397"/>
        <v>22/09/2025</v>
      </c>
      <c r="R4550" s="13" t="str">
        <f t="shared" si="398"/>
        <v>20</v>
      </c>
      <c r="S4550" s="13" t="str">
        <f t="shared" si="399"/>
        <v>Mon</v>
      </c>
    </row>
    <row r="4551" spans="1:19" x14ac:dyDescent="0.25">
      <c r="A4551" s="56">
        <v>45922.662824074076</v>
      </c>
      <c r="B4551" s="57">
        <v>445202325</v>
      </c>
      <c r="C4551" s="58" t="s">
        <v>36</v>
      </c>
      <c r="D4551" s="58" t="s">
        <v>37</v>
      </c>
      <c r="E4551" s="58" t="s">
        <v>45</v>
      </c>
      <c r="F4551" s="58" t="s">
        <v>119</v>
      </c>
      <c r="G4551" s="59">
        <v>3720.87</v>
      </c>
      <c r="H4551" s="57">
        <v>444410286</v>
      </c>
      <c r="I4551" s="59">
        <v>0</v>
      </c>
      <c r="J4551" s="59">
        <v>0</v>
      </c>
      <c r="K4551" s="59">
        <v>0</v>
      </c>
      <c r="L4551" s="59">
        <v>0</v>
      </c>
      <c r="M4551" s="59">
        <v>9853.99</v>
      </c>
      <c r="N4551" s="58" t="s">
        <v>77</v>
      </c>
      <c r="O4551" s="14">
        <f t="shared" si="395"/>
        <v>45922.662824074076</v>
      </c>
      <c r="P4551" s="19">
        <f t="shared" si="396"/>
        <v>45922.871157407411</v>
      </c>
      <c r="Q4551" s="20" t="str">
        <f t="shared" si="397"/>
        <v>22/09/2025</v>
      </c>
      <c r="R4551" s="13" t="str">
        <f t="shared" si="398"/>
        <v>20</v>
      </c>
      <c r="S4551" s="13" t="str">
        <f t="shared" si="399"/>
        <v>Mon</v>
      </c>
    </row>
    <row r="4552" spans="1:19" x14ac:dyDescent="0.25">
      <c r="A4552" s="60">
        <v>45922.662824074076</v>
      </c>
      <c r="B4552" s="61">
        <v>445202328</v>
      </c>
      <c r="C4552" s="62" t="s">
        <v>36</v>
      </c>
      <c r="D4552" s="62" t="s">
        <v>37</v>
      </c>
      <c r="E4552" s="62" t="s">
        <v>45</v>
      </c>
      <c r="F4552" s="62" t="s">
        <v>119</v>
      </c>
      <c r="G4552" s="63">
        <v>3720.87</v>
      </c>
      <c r="H4552" s="61">
        <v>444410289</v>
      </c>
      <c r="I4552" s="63">
        <v>0</v>
      </c>
      <c r="J4552" s="63">
        <v>0</v>
      </c>
      <c r="K4552" s="63">
        <v>0</v>
      </c>
      <c r="L4552" s="63">
        <v>0</v>
      </c>
      <c r="M4552" s="63">
        <v>9853.99</v>
      </c>
      <c r="N4552" s="62" t="s">
        <v>2055</v>
      </c>
      <c r="O4552" s="14">
        <f t="shared" si="395"/>
        <v>45922.662824074076</v>
      </c>
      <c r="P4552" s="19">
        <f t="shared" si="396"/>
        <v>45922.871157407411</v>
      </c>
      <c r="Q4552" s="20" t="str">
        <f t="shared" si="397"/>
        <v>22/09/2025</v>
      </c>
      <c r="R4552" s="13" t="str">
        <f t="shared" si="398"/>
        <v>20</v>
      </c>
      <c r="S4552" s="13" t="str">
        <f t="shared" si="399"/>
        <v>Mon</v>
      </c>
    </row>
    <row r="4553" spans="1:19" x14ac:dyDescent="0.25">
      <c r="A4553" s="56">
        <v>45922.662835648145</v>
      </c>
      <c r="B4553" s="57">
        <v>445202331</v>
      </c>
      <c r="C4553" s="58" t="s">
        <v>36</v>
      </c>
      <c r="D4553" s="58" t="s">
        <v>37</v>
      </c>
      <c r="E4553" s="58" t="s">
        <v>45</v>
      </c>
      <c r="F4553" s="58" t="s">
        <v>119</v>
      </c>
      <c r="G4553" s="59">
        <v>3720.87</v>
      </c>
      <c r="H4553" s="57">
        <v>444410292</v>
      </c>
      <c r="I4553" s="59">
        <v>0</v>
      </c>
      <c r="J4553" s="59">
        <v>0</v>
      </c>
      <c r="K4553" s="59">
        <v>0</v>
      </c>
      <c r="L4553" s="59">
        <v>0</v>
      </c>
      <c r="M4553" s="59">
        <v>9853.99</v>
      </c>
      <c r="N4553" s="58" t="s">
        <v>48</v>
      </c>
      <c r="O4553" s="14">
        <f t="shared" si="395"/>
        <v>45922.662835648145</v>
      </c>
      <c r="P4553" s="19">
        <f t="shared" si="396"/>
        <v>45922.871168981481</v>
      </c>
      <c r="Q4553" s="20" t="str">
        <f t="shared" si="397"/>
        <v>22/09/2025</v>
      </c>
      <c r="R4553" s="13" t="str">
        <f t="shared" si="398"/>
        <v>20</v>
      </c>
      <c r="S4553" s="13" t="str">
        <f t="shared" si="399"/>
        <v>Mon</v>
      </c>
    </row>
    <row r="4554" spans="1:19" x14ac:dyDescent="0.25">
      <c r="A4554" s="60">
        <v>45922.662835648145</v>
      </c>
      <c r="B4554" s="61">
        <v>445202333</v>
      </c>
      <c r="C4554" s="62" t="s">
        <v>36</v>
      </c>
      <c r="D4554" s="62" t="s">
        <v>37</v>
      </c>
      <c r="E4554" s="62" t="s">
        <v>45</v>
      </c>
      <c r="F4554" s="62" t="s">
        <v>119</v>
      </c>
      <c r="G4554" s="63">
        <v>3720.87</v>
      </c>
      <c r="H4554" s="61">
        <v>444410294</v>
      </c>
      <c r="I4554" s="63">
        <v>0</v>
      </c>
      <c r="J4554" s="63">
        <v>0</v>
      </c>
      <c r="K4554" s="63">
        <v>0</v>
      </c>
      <c r="L4554" s="63">
        <v>0</v>
      </c>
      <c r="M4554" s="63">
        <v>9853.99</v>
      </c>
      <c r="N4554" s="62" t="s">
        <v>52</v>
      </c>
      <c r="O4554" s="14">
        <f t="shared" si="395"/>
        <v>45922.662835648145</v>
      </c>
      <c r="P4554" s="19">
        <f t="shared" si="396"/>
        <v>45922.871168981481</v>
      </c>
      <c r="Q4554" s="20" t="str">
        <f t="shared" si="397"/>
        <v>22/09/2025</v>
      </c>
      <c r="R4554" s="13" t="str">
        <f t="shared" si="398"/>
        <v>20</v>
      </c>
      <c r="S4554" s="13" t="str">
        <f t="shared" si="399"/>
        <v>Mon</v>
      </c>
    </row>
    <row r="4555" spans="1:19" x14ac:dyDescent="0.25">
      <c r="A4555" s="56">
        <v>45922.662835648145</v>
      </c>
      <c r="B4555" s="57">
        <v>445202336</v>
      </c>
      <c r="C4555" s="58" t="s">
        <v>36</v>
      </c>
      <c r="D4555" s="58" t="s">
        <v>37</v>
      </c>
      <c r="E4555" s="58" t="s">
        <v>45</v>
      </c>
      <c r="F4555" s="58" t="s">
        <v>119</v>
      </c>
      <c r="G4555" s="59">
        <v>3720.86</v>
      </c>
      <c r="H4555" s="57">
        <v>444410297</v>
      </c>
      <c r="I4555" s="59">
        <v>0</v>
      </c>
      <c r="J4555" s="59">
        <v>0</v>
      </c>
      <c r="K4555" s="59">
        <v>0</v>
      </c>
      <c r="L4555" s="59">
        <v>0</v>
      </c>
      <c r="M4555" s="59">
        <v>9853.99</v>
      </c>
      <c r="N4555" s="58" t="s">
        <v>47</v>
      </c>
      <c r="O4555" s="14">
        <f t="shared" si="395"/>
        <v>45922.662835648145</v>
      </c>
      <c r="P4555" s="19">
        <f t="shared" si="396"/>
        <v>45922.871168981481</v>
      </c>
      <c r="Q4555" s="20" t="str">
        <f t="shared" si="397"/>
        <v>22/09/2025</v>
      </c>
      <c r="R4555" s="13" t="str">
        <f t="shared" si="398"/>
        <v>20</v>
      </c>
      <c r="S4555" s="13" t="str">
        <f t="shared" si="399"/>
        <v>Mon</v>
      </c>
    </row>
    <row r="4556" spans="1:19" x14ac:dyDescent="0.25">
      <c r="A4556" s="60">
        <v>45922.667129629626</v>
      </c>
      <c r="B4556" s="61">
        <v>445205209</v>
      </c>
      <c r="C4556" s="62" t="s">
        <v>36</v>
      </c>
      <c r="D4556" s="62" t="s">
        <v>38</v>
      </c>
      <c r="E4556" s="62" t="s">
        <v>46</v>
      </c>
      <c r="F4556" s="62" t="s">
        <v>119</v>
      </c>
      <c r="G4556" s="63">
        <v>3722.17</v>
      </c>
      <c r="H4556" s="61">
        <v>444413155</v>
      </c>
      <c r="I4556" s="63">
        <v>0</v>
      </c>
      <c r="J4556" s="63">
        <v>0</v>
      </c>
      <c r="K4556" s="63">
        <v>0</v>
      </c>
      <c r="L4556" s="63">
        <v>1.52</v>
      </c>
      <c r="M4556" s="63">
        <v>9855.51</v>
      </c>
      <c r="N4556" s="62" t="s">
        <v>2913</v>
      </c>
      <c r="O4556" s="14">
        <f t="shared" si="395"/>
        <v>45922.667129629626</v>
      </c>
      <c r="P4556" s="19">
        <f t="shared" si="396"/>
        <v>45922.875462962962</v>
      </c>
      <c r="Q4556" s="20" t="str">
        <f t="shared" si="397"/>
        <v>22/09/2025</v>
      </c>
      <c r="R4556" s="13" t="str">
        <f t="shared" si="398"/>
        <v>21</v>
      </c>
      <c r="S4556" s="13" t="str">
        <f t="shared" si="399"/>
        <v>Mon</v>
      </c>
    </row>
    <row r="4557" spans="1:19" x14ac:dyDescent="0.25">
      <c r="A4557" s="56">
        <v>45922.667129629626</v>
      </c>
      <c r="B4557" s="57">
        <v>445205210</v>
      </c>
      <c r="C4557" s="58" t="s">
        <v>36</v>
      </c>
      <c r="D4557" s="58" t="s">
        <v>38</v>
      </c>
      <c r="E4557" s="58" t="s">
        <v>46</v>
      </c>
      <c r="F4557" s="58" t="s">
        <v>119</v>
      </c>
      <c r="G4557" s="59">
        <v>3722.17</v>
      </c>
      <c r="H4557" s="57">
        <v>444413156</v>
      </c>
      <c r="I4557" s="59">
        <v>0</v>
      </c>
      <c r="J4557" s="59">
        <v>0</v>
      </c>
      <c r="K4557" s="59">
        <v>0</v>
      </c>
      <c r="L4557" s="59">
        <v>1.5</v>
      </c>
      <c r="M4557" s="59">
        <v>9857.01</v>
      </c>
      <c r="N4557" s="58" t="s">
        <v>2913</v>
      </c>
      <c r="O4557" s="14">
        <f t="shared" si="395"/>
        <v>45922.667129629626</v>
      </c>
      <c r="P4557" s="19">
        <f t="shared" si="396"/>
        <v>45922.875462962962</v>
      </c>
      <c r="Q4557" s="20" t="str">
        <f t="shared" si="397"/>
        <v>22/09/2025</v>
      </c>
      <c r="R4557" s="13" t="str">
        <f t="shared" si="398"/>
        <v>21</v>
      </c>
      <c r="S4557" s="13" t="str">
        <f t="shared" si="399"/>
        <v>Mon</v>
      </c>
    </row>
    <row r="4558" spans="1:19" x14ac:dyDescent="0.25">
      <c r="A4558" s="60">
        <v>45922.667129629626</v>
      </c>
      <c r="B4558" s="61">
        <v>445205211</v>
      </c>
      <c r="C4558" s="62" t="s">
        <v>36</v>
      </c>
      <c r="D4558" s="62" t="s">
        <v>38</v>
      </c>
      <c r="E4558" s="62" t="s">
        <v>46</v>
      </c>
      <c r="F4558" s="62" t="s">
        <v>119</v>
      </c>
      <c r="G4558" s="63">
        <v>3722.17</v>
      </c>
      <c r="H4558" s="61">
        <v>444413157</v>
      </c>
      <c r="I4558" s="63">
        <v>0</v>
      </c>
      <c r="J4558" s="63">
        <v>0</v>
      </c>
      <c r="K4558" s="63">
        <v>0</v>
      </c>
      <c r="L4558" s="63">
        <v>1.43</v>
      </c>
      <c r="M4558" s="63">
        <v>9858.44</v>
      </c>
      <c r="N4558" s="62" t="s">
        <v>2913</v>
      </c>
      <c r="O4558" s="14">
        <f t="shared" si="395"/>
        <v>45922.667129629626</v>
      </c>
      <c r="P4558" s="19">
        <f t="shared" si="396"/>
        <v>45922.875462962962</v>
      </c>
      <c r="Q4558" s="20" t="str">
        <f t="shared" si="397"/>
        <v>22/09/2025</v>
      </c>
      <c r="R4558" s="13" t="str">
        <f t="shared" si="398"/>
        <v>21</v>
      </c>
      <c r="S4558" s="13" t="str">
        <f t="shared" si="399"/>
        <v>Mon</v>
      </c>
    </row>
    <row r="4559" spans="1:19" x14ac:dyDescent="0.25">
      <c r="A4559" s="56">
        <v>45922.667129629626</v>
      </c>
      <c r="B4559" s="57">
        <v>445205212</v>
      </c>
      <c r="C4559" s="58" t="s">
        <v>36</v>
      </c>
      <c r="D4559" s="58" t="s">
        <v>38</v>
      </c>
      <c r="E4559" s="58" t="s">
        <v>46</v>
      </c>
      <c r="F4559" s="58" t="s">
        <v>119</v>
      </c>
      <c r="G4559" s="59">
        <v>3722.17</v>
      </c>
      <c r="H4559" s="57">
        <v>444413158</v>
      </c>
      <c r="I4559" s="59">
        <v>0</v>
      </c>
      <c r="J4559" s="59">
        <v>0</v>
      </c>
      <c r="K4559" s="59">
        <v>0</v>
      </c>
      <c r="L4559" s="59">
        <v>1.3</v>
      </c>
      <c r="M4559" s="59">
        <v>9859.74</v>
      </c>
      <c r="N4559" s="58" t="s">
        <v>2913</v>
      </c>
      <c r="O4559" s="14">
        <f t="shared" si="395"/>
        <v>45922.667129629626</v>
      </c>
      <c r="P4559" s="19">
        <f t="shared" si="396"/>
        <v>45922.875462962962</v>
      </c>
      <c r="Q4559" s="20" t="str">
        <f t="shared" si="397"/>
        <v>22/09/2025</v>
      </c>
      <c r="R4559" s="13" t="str">
        <f t="shared" si="398"/>
        <v>21</v>
      </c>
      <c r="S4559" s="13" t="str">
        <f t="shared" si="399"/>
        <v>Mon</v>
      </c>
    </row>
    <row r="4560" spans="1:19" x14ac:dyDescent="0.25">
      <c r="A4560" s="60">
        <v>45922.667129629626</v>
      </c>
      <c r="B4560" s="61">
        <v>445205213</v>
      </c>
      <c r="C4560" s="62" t="s">
        <v>36</v>
      </c>
      <c r="D4560" s="62" t="s">
        <v>38</v>
      </c>
      <c r="E4560" s="62" t="s">
        <v>46</v>
      </c>
      <c r="F4560" s="62" t="s">
        <v>119</v>
      </c>
      <c r="G4560" s="63">
        <v>3722.17</v>
      </c>
      <c r="H4560" s="61">
        <v>444413159</v>
      </c>
      <c r="I4560" s="63">
        <v>0</v>
      </c>
      <c r="J4560" s="63">
        <v>0</v>
      </c>
      <c r="K4560" s="63">
        <v>0</v>
      </c>
      <c r="L4560" s="63">
        <v>1.3</v>
      </c>
      <c r="M4560" s="63">
        <v>9861.0400000000009</v>
      </c>
      <c r="N4560" s="62" t="s">
        <v>2913</v>
      </c>
      <c r="O4560" s="14">
        <f t="shared" si="395"/>
        <v>45922.667129629626</v>
      </c>
      <c r="P4560" s="19">
        <f t="shared" si="396"/>
        <v>45922.875462962962</v>
      </c>
      <c r="Q4560" s="20" t="str">
        <f t="shared" si="397"/>
        <v>22/09/2025</v>
      </c>
      <c r="R4560" s="13" t="str">
        <f t="shared" si="398"/>
        <v>21</v>
      </c>
      <c r="S4560" s="13" t="str">
        <f t="shared" si="399"/>
        <v>Mon</v>
      </c>
    </row>
    <row r="4561" spans="1:19" x14ac:dyDescent="0.25">
      <c r="A4561" s="56">
        <v>45922.667326388888</v>
      </c>
      <c r="B4561" s="57">
        <v>445205665</v>
      </c>
      <c r="C4561" s="58" t="s">
        <v>36</v>
      </c>
      <c r="D4561" s="58" t="s">
        <v>37</v>
      </c>
      <c r="E4561" s="58" t="s">
        <v>45</v>
      </c>
      <c r="F4561" s="58" t="s">
        <v>119</v>
      </c>
      <c r="G4561" s="59">
        <v>3721.28</v>
      </c>
      <c r="H4561" s="57">
        <v>444413606</v>
      </c>
      <c r="I4561" s="59">
        <v>0</v>
      </c>
      <c r="J4561" s="59">
        <v>0</v>
      </c>
      <c r="K4561" s="59">
        <v>0</v>
      </c>
      <c r="L4561" s="59">
        <v>0</v>
      </c>
      <c r="M4561" s="59">
        <v>9861.0400000000009</v>
      </c>
      <c r="N4561" s="58" t="s">
        <v>77</v>
      </c>
      <c r="O4561" s="14">
        <f t="shared" si="395"/>
        <v>45922.667326388888</v>
      </c>
      <c r="P4561" s="19">
        <f t="shared" si="396"/>
        <v>45922.875659722224</v>
      </c>
      <c r="Q4561" s="20" t="str">
        <f t="shared" si="397"/>
        <v>22/09/2025</v>
      </c>
      <c r="R4561" s="13" t="str">
        <f t="shared" si="398"/>
        <v>21</v>
      </c>
      <c r="S4561" s="13" t="str">
        <f t="shared" si="399"/>
        <v>Mon</v>
      </c>
    </row>
    <row r="4562" spans="1:19" x14ac:dyDescent="0.25">
      <c r="A4562" s="60">
        <v>45922.667326388888</v>
      </c>
      <c r="B4562" s="61">
        <v>445205668</v>
      </c>
      <c r="C4562" s="62" t="s">
        <v>36</v>
      </c>
      <c r="D4562" s="62" t="s">
        <v>37</v>
      </c>
      <c r="E4562" s="62" t="s">
        <v>45</v>
      </c>
      <c r="F4562" s="62" t="s">
        <v>119</v>
      </c>
      <c r="G4562" s="63">
        <v>3721.13</v>
      </c>
      <c r="H4562" s="61">
        <v>444413610</v>
      </c>
      <c r="I4562" s="63">
        <v>0</v>
      </c>
      <c r="J4562" s="63">
        <v>0</v>
      </c>
      <c r="K4562" s="63">
        <v>0</v>
      </c>
      <c r="L4562" s="63">
        <v>0</v>
      </c>
      <c r="M4562" s="63">
        <v>9861.0400000000009</v>
      </c>
      <c r="N4562" s="62" t="s">
        <v>2056</v>
      </c>
      <c r="O4562" s="14">
        <f t="shared" si="395"/>
        <v>45922.667326388888</v>
      </c>
      <c r="P4562" s="19">
        <f t="shared" si="396"/>
        <v>45922.875659722224</v>
      </c>
      <c r="Q4562" s="20" t="str">
        <f t="shared" si="397"/>
        <v>22/09/2025</v>
      </c>
      <c r="R4562" s="13" t="str">
        <f t="shared" si="398"/>
        <v>21</v>
      </c>
      <c r="S4562" s="13" t="str">
        <f t="shared" si="399"/>
        <v>Mon</v>
      </c>
    </row>
    <row r="4563" spans="1:19" x14ac:dyDescent="0.25">
      <c r="A4563" s="56">
        <v>45922.667326388888</v>
      </c>
      <c r="B4563" s="57">
        <v>445205673</v>
      </c>
      <c r="C4563" s="58" t="s">
        <v>36</v>
      </c>
      <c r="D4563" s="58" t="s">
        <v>37</v>
      </c>
      <c r="E4563" s="58" t="s">
        <v>45</v>
      </c>
      <c r="F4563" s="58" t="s">
        <v>119</v>
      </c>
      <c r="G4563" s="59">
        <v>3721.17</v>
      </c>
      <c r="H4563" s="57">
        <v>444413615</v>
      </c>
      <c r="I4563" s="59">
        <v>0</v>
      </c>
      <c r="J4563" s="59">
        <v>0</v>
      </c>
      <c r="K4563" s="59">
        <v>0</v>
      </c>
      <c r="L4563" s="59">
        <v>0</v>
      </c>
      <c r="M4563" s="59">
        <v>9861.0400000000009</v>
      </c>
      <c r="N4563" s="58" t="s">
        <v>1971</v>
      </c>
      <c r="O4563" s="14">
        <f t="shared" si="395"/>
        <v>45922.667326388888</v>
      </c>
      <c r="P4563" s="19">
        <f t="shared" si="396"/>
        <v>45922.875659722224</v>
      </c>
      <c r="Q4563" s="20" t="str">
        <f t="shared" si="397"/>
        <v>22/09/2025</v>
      </c>
      <c r="R4563" s="13" t="str">
        <f t="shared" si="398"/>
        <v>21</v>
      </c>
      <c r="S4563" s="13" t="str">
        <f t="shared" si="399"/>
        <v>Mon</v>
      </c>
    </row>
    <row r="4564" spans="1:19" x14ac:dyDescent="0.25">
      <c r="A4564" s="60">
        <v>45922.667754629627</v>
      </c>
      <c r="B4564" s="61">
        <v>445206061</v>
      </c>
      <c r="C4564" s="62" t="s">
        <v>36</v>
      </c>
      <c r="D4564" s="62" t="s">
        <v>38</v>
      </c>
      <c r="E4564" s="62" t="s">
        <v>46</v>
      </c>
      <c r="F4564" s="62" t="s">
        <v>119</v>
      </c>
      <c r="G4564" s="63">
        <v>3722.8</v>
      </c>
      <c r="H4564" s="61">
        <v>444414012</v>
      </c>
      <c r="I4564" s="63">
        <v>0</v>
      </c>
      <c r="J4564" s="63">
        <v>0</v>
      </c>
      <c r="K4564" s="63">
        <v>0</v>
      </c>
      <c r="L4564" s="63">
        <v>1.52</v>
      </c>
      <c r="M4564" s="63">
        <v>9862.56</v>
      </c>
      <c r="N4564" s="62" t="s">
        <v>2914</v>
      </c>
      <c r="O4564" s="14">
        <f t="shared" si="395"/>
        <v>45922.667754629627</v>
      </c>
      <c r="P4564" s="19">
        <f t="shared" si="396"/>
        <v>45922.876087962963</v>
      </c>
      <c r="Q4564" s="20" t="str">
        <f t="shared" si="397"/>
        <v>22/09/2025</v>
      </c>
      <c r="R4564" s="13" t="str">
        <f t="shared" si="398"/>
        <v>21</v>
      </c>
      <c r="S4564" s="13" t="str">
        <f t="shared" si="399"/>
        <v>Mon</v>
      </c>
    </row>
    <row r="4565" spans="1:19" x14ac:dyDescent="0.25">
      <c r="A4565" s="56">
        <v>45922.667754629627</v>
      </c>
      <c r="B4565" s="57">
        <v>445206062</v>
      </c>
      <c r="C4565" s="58" t="s">
        <v>36</v>
      </c>
      <c r="D4565" s="58" t="s">
        <v>38</v>
      </c>
      <c r="E4565" s="58" t="s">
        <v>46</v>
      </c>
      <c r="F4565" s="58" t="s">
        <v>119</v>
      </c>
      <c r="G4565" s="59">
        <v>3722.8</v>
      </c>
      <c r="H4565" s="57">
        <v>444414013</v>
      </c>
      <c r="I4565" s="59">
        <v>0</v>
      </c>
      <c r="J4565" s="59">
        <v>0</v>
      </c>
      <c r="K4565" s="59">
        <v>0</v>
      </c>
      <c r="L4565" s="59">
        <v>1.67</v>
      </c>
      <c r="M4565" s="59">
        <v>9864.23</v>
      </c>
      <c r="N4565" s="58" t="s">
        <v>2915</v>
      </c>
      <c r="O4565" s="14">
        <f t="shared" si="395"/>
        <v>45922.667754629627</v>
      </c>
      <c r="P4565" s="19">
        <f t="shared" si="396"/>
        <v>45922.876087962963</v>
      </c>
      <c r="Q4565" s="20" t="str">
        <f t="shared" si="397"/>
        <v>22/09/2025</v>
      </c>
      <c r="R4565" s="13" t="str">
        <f t="shared" si="398"/>
        <v>21</v>
      </c>
      <c r="S4565" s="13" t="str">
        <f t="shared" si="399"/>
        <v>Mon</v>
      </c>
    </row>
    <row r="4566" spans="1:19" x14ac:dyDescent="0.25">
      <c r="A4566" s="60">
        <v>45922.667754629627</v>
      </c>
      <c r="B4566" s="61">
        <v>445206063</v>
      </c>
      <c r="C4566" s="62" t="s">
        <v>36</v>
      </c>
      <c r="D4566" s="62" t="s">
        <v>38</v>
      </c>
      <c r="E4566" s="62" t="s">
        <v>46</v>
      </c>
      <c r="F4566" s="62" t="s">
        <v>119</v>
      </c>
      <c r="G4566" s="63">
        <v>3722.8</v>
      </c>
      <c r="H4566" s="61">
        <v>444414014</v>
      </c>
      <c r="I4566" s="63">
        <v>0</v>
      </c>
      <c r="J4566" s="63">
        <v>0</v>
      </c>
      <c r="K4566" s="63">
        <v>0</v>
      </c>
      <c r="L4566" s="63">
        <v>1.63</v>
      </c>
      <c r="M4566" s="63">
        <v>9865.86</v>
      </c>
      <c r="N4566" s="62" t="s">
        <v>2915</v>
      </c>
      <c r="O4566" s="14">
        <f t="shared" si="395"/>
        <v>45922.667754629627</v>
      </c>
      <c r="P4566" s="19">
        <f t="shared" si="396"/>
        <v>45922.876087962963</v>
      </c>
      <c r="Q4566" s="20" t="str">
        <f t="shared" si="397"/>
        <v>22/09/2025</v>
      </c>
      <c r="R4566" s="13" t="str">
        <f t="shared" si="398"/>
        <v>21</v>
      </c>
      <c r="S4566" s="13" t="str">
        <f t="shared" si="399"/>
        <v>Mon</v>
      </c>
    </row>
    <row r="4567" spans="1:19" x14ac:dyDescent="0.25">
      <c r="A4567" s="56">
        <v>45922.667870370373</v>
      </c>
      <c r="B4567" s="57">
        <v>445206174</v>
      </c>
      <c r="C4567" s="58" t="s">
        <v>36</v>
      </c>
      <c r="D4567" s="58" t="s">
        <v>38</v>
      </c>
      <c r="E4567" s="58" t="s">
        <v>46</v>
      </c>
      <c r="F4567" s="58" t="s">
        <v>119</v>
      </c>
      <c r="G4567" s="59">
        <v>3722.85</v>
      </c>
      <c r="H4567" s="57">
        <v>444414126</v>
      </c>
      <c r="I4567" s="59">
        <v>0</v>
      </c>
      <c r="J4567" s="59">
        <v>0</v>
      </c>
      <c r="K4567" s="59">
        <v>0</v>
      </c>
      <c r="L4567" s="59">
        <v>2.2000000000000002</v>
      </c>
      <c r="M4567" s="59">
        <v>9868.06</v>
      </c>
      <c r="N4567" s="58" t="s">
        <v>2916</v>
      </c>
      <c r="O4567" s="14">
        <f t="shared" ref="O4567:O4630" si="400">A4567</f>
        <v>45922.667870370373</v>
      </c>
      <c r="P4567" s="19">
        <f t="shared" ref="P4567:P4630" si="401">O4567+(5/24)</f>
        <v>45922.876203703709</v>
      </c>
      <c r="Q4567" s="20" t="str">
        <f t="shared" ref="Q4567:Q4630" si="402">TEXT(P4567,"dd/mm/yyyy")</f>
        <v>22/09/2025</v>
      </c>
      <c r="R4567" s="13" t="str">
        <f t="shared" ref="R4567:R4630" si="403">TEXT(P4567,"hh")</f>
        <v>21</v>
      </c>
      <c r="S4567" s="13" t="str">
        <f t="shared" ref="S4567:S4630" si="404">TEXT(P4567,"ddd")</f>
        <v>Mon</v>
      </c>
    </row>
    <row r="4568" spans="1:19" x14ac:dyDescent="0.25">
      <c r="A4568" s="60">
        <v>45922.668067129627</v>
      </c>
      <c r="B4568" s="61">
        <v>445206419</v>
      </c>
      <c r="C4568" s="62" t="s">
        <v>36</v>
      </c>
      <c r="D4568" s="62" t="s">
        <v>38</v>
      </c>
      <c r="E4568" s="62" t="s">
        <v>46</v>
      </c>
      <c r="F4568" s="62" t="s">
        <v>119</v>
      </c>
      <c r="G4568" s="63">
        <v>3723.8</v>
      </c>
      <c r="H4568" s="61">
        <v>444414372</v>
      </c>
      <c r="I4568" s="63">
        <v>0</v>
      </c>
      <c r="J4568" s="63">
        <v>0</v>
      </c>
      <c r="K4568" s="63">
        <v>0</v>
      </c>
      <c r="L4568" s="63">
        <v>2.93</v>
      </c>
      <c r="M4568" s="63">
        <v>9870.99</v>
      </c>
      <c r="N4568" s="62" t="s">
        <v>2917</v>
      </c>
      <c r="O4568" s="14">
        <f t="shared" si="400"/>
        <v>45922.668067129627</v>
      </c>
      <c r="P4568" s="19">
        <f t="shared" si="401"/>
        <v>45922.876400462963</v>
      </c>
      <c r="Q4568" s="20" t="str">
        <f t="shared" si="402"/>
        <v>22/09/2025</v>
      </c>
      <c r="R4568" s="13" t="str">
        <f t="shared" si="403"/>
        <v>21</v>
      </c>
      <c r="S4568" s="13" t="str">
        <f t="shared" si="404"/>
        <v>Mon</v>
      </c>
    </row>
    <row r="4569" spans="1:19" x14ac:dyDescent="0.25">
      <c r="A4569" s="56">
        <v>45922.668067129627</v>
      </c>
      <c r="B4569" s="57">
        <v>445206420</v>
      </c>
      <c r="C4569" s="58" t="s">
        <v>36</v>
      </c>
      <c r="D4569" s="58" t="s">
        <v>38</v>
      </c>
      <c r="E4569" s="58" t="s">
        <v>46</v>
      </c>
      <c r="F4569" s="58" t="s">
        <v>119</v>
      </c>
      <c r="G4569" s="59">
        <v>3723.8</v>
      </c>
      <c r="H4569" s="57">
        <v>444414374</v>
      </c>
      <c r="I4569" s="59">
        <v>0</v>
      </c>
      <c r="J4569" s="59">
        <v>0</v>
      </c>
      <c r="K4569" s="59">
        <v>0</v>
      </c>
      <c r="L4569" s="59">
        <v>2.93</v>
      </c>
      <c r="M4569" s="59">
        <v>9873.92</v>
      </c>
      <c r="N4569" s="58" t="s">
        <v>2917</v>
      </c>
      <c r="O4569" s="14">
        <f t="shared" si="400"/>
        <v>45922.668067129627</v>
      </c>
      <c r="P4569" s="19">
        <f t="shared" si="401"/>
        <v>45922.876400462963</v>
      </c>
      <c r="Q4569" s="20" t="str">
        <f t="shared" si="402"/>
        <v>22/09/2025</v>
      </c>
      <c r="R4569" s="13" t="str">
        <f t="shared" si="403"/>
        <v>21</v>
      </c>
      <c r="S4569" s="13" t="str">
        <f t="shared" si="404"/>
        <v>Mon</v>
      </c>
    </row>
    <row r="4570" spans="1:19" x14ac:dyDescent="0.25">
      <c r="A4570" s="60">
        <v>45922.668067129627</v>
      </c>
      <c r="B4570" s="61">
        <v>445206421</v>
      </c>
      <c r="C4570" s="62" t="s">
        <v>36</v>
      </c>
      <c r="D4570" s="62" t="s">
        <v>38</v>
      </c>
      <c r="E4570" s="62" t="s">
        <v>46</v>
      </c>
      <c r="F4570" s="62" t="s">
        <v>119</v>
      </c>
      <c r="G4570" s="63">
        <v>3723.8</v>
      </c>
      <c r="H4570" s="61">
        <v>444414375</v>
      </c>
      <c r="I4570" s="63">
        <v>0</v>
      </c>
      <c r="J4570" s="63">
        <v>0</v>
      </c>
      <c r="K4570" s="63">
        <v>0</v>
      </c>
      <c r="L4570" s="63">
        <v>2.94</v>
      </c>
      <c r="M4570" s="63">
        <v>9876.86</v>
      </c>
      <c r="N4570" s="62" t="s">
        <v>2917</v>
      </c>
      <c r="O4570" s="14">
        <f t="shared" si="400"/>
        <v>45922.668067129627</v>
      </c>
      <c r="P4570" s="19">
        <f t="shared" si="401"/>
        <v>45922.876400462963</v>
      </c>
      <c r="Q4570" s="20" t="str">
        <f t="shared" si="402"/>
        <v>22/09/2025</v>
      </c>
      <c r="R4570" s="13" t="str">
        <f t="shared" si="403"/>
        <v>21</v>
      </c>
      <c r="S4570" s="13" t="str">
        <f t="shared" si="404"/>
        <v>Mon</v>
      </c>
    </row>
    <row r="4571" spans="1:19" x14ac:dyDescent="0.25">
      <c r="A4571" s="56">
        <v>45922.668078703704</v>
      </c>
      <c r="B4571" s="57">
        <v>445206495</v>
      </c>
      <c r="C4571" s="58" t="s">
        <v>36</v>
      </c>
      <c r="D4571" s="58" t="s">
        <v>38</v>
      </c>
      <c r="E4571" s="58" t="s">
        <v>46</v>
      </c>
      <c r="F4571" s="58" t="s">
        <v>119</v>
      </c>
      <c r="G4571" s="59">
        <v>3724.26</v>
      </c>
      <c r="H4571" s="57">
        <v>444414443</v>
      </c>
      <c r="I4571" s="59">
        <v>0</v>
      </c>
      <c r="J4571" s="59">
        <v>0</v>
      </c>
      <c r="K4571" s="59">
        <v>0</v>
      </c>
      <c r="L4571" s="59">
        <v>3.61</v>
      </c>
      <c r="M4571" s="59">
        <v>9880.4699999999993</v>
      </c>
      <c r="N4571" s="58" t="s">
        <v>2918</v>
      </c>
      <c r="O4571" s="14">
        <f t="shared" si="400"/>
        <v>45922.668078703704</v>
      </c>
      <c r="P4571" s="19">
        <f t="shared" si="401"/>
        <v>45922.87641203704</v>
      </c>
      <c r="Q4571" s="20" t="str">
        <f t="shared" si="402"/>
        <v>22/09/2025</v>
      </c>
      <c r="R4571" s="13" t="str">
        <f t="shared" si="403"/>
        <v>21</v>
      </c>
      <c r="S4571" s="13" t="str">
        <f t="shared" si="404"/>
        <v>Mon</v>
      </c>
    </row>
    <row r="4572" spans="1:19" x14ac:dyDescent="0.25">
      <c r="A4572" s="60">
        <v>45922.668078703704</v>
      </c>
      <c r="B4572" s="61">
        <v>445206497</v>
      </c>
      <c r="C4572" s="62" t="s">
        <v>36</v>
      </c>
      <c r="D4572" s="62" t="s">
        <v>38</v>
      </c>
      <c r="E4572" s="62" t="s">
        <v>46</v>
      </c>
      <c r="F4572" s="62" t="s">
        <v>119</v>
      </c>
      <c r="G4572" s="63">
        <v>3724.26</v>
      </c>
      <c r="H4572" s="61">
        <v>444414446</v>
      </c>
      <c r="I4572" s="63">
        <v>0</v>
      </c>
      <c r="J4572" s="63">
        <v>0</v>
      </c>
      <c r="K4572" s="63">
        <v>0</v>
      </c>
      <c r="L4572" s="63">
        <v>3.39</v>
      </c>
      <c r="M4572" s="63">
        <v>9883.86</v>
      </c>
      <c r="N4572" s="62" t="s">
        <v>2918</v>
      </c>
      <c r="O4572" s="14">
        <f t="shared" si="400"/>
        <v>45922.668078703704</v>
      </c>
      <c r="P4572" s="19">
        <f t="shared" si="401"/>
        <v>45922.87641203704</v>
      </c>
      <c r="Q4572" s="20" t="str">
        <f t="shared" si="402"/>
        <v>22/09/2025</v>
      </c>
      <c r="R4572" s="13" t="str">
        <f t="shared" si="403"/>
        <v>21</v>
      </c>
      <c r="S4572" s="13" t="str">
        <f t="shared" si="404"/>
        <v>Mon</v>
      </c>
    </row>
    <row r="4573" spans="1:19" x14ac:dyDescent="0.25">
      <c r="A4573" s="56">
        <v>45922.668310185189</v>
      </c>
      <c r="B4573" s="57">
        <v>445207152</v>
      </c>
      <c r="C4573" s="58" t="s">
        <v>36</v>
      </c>
      <c r="D4573" s="58" t="s">
        <v>38</v>
      </c>
      <c r="E4573" s="58" t="s">
        <v>46</v>
      </c>
      <c r="F4573" s="58" t="s">
        <v>119</v>
      </c>
      <c r="G4573" s="59">
        <v>3722.68</v>
      </c>
      <c r="H4573" s="57">
        <v>444415095</v>
      </c>
      <c r="I4573" s="59">
        <v>0</v>
      </c>
      <c r="J4573" s="59">
        <v>0</v>
      </c>
      <c r="K4573" s="59">
        <v>0</v>
      </c>
      <c r="L4573" s="59">
        <v>0.85</v>
      </c>
      <c r="M4573" s="59">
        <v>9884.7099999999991</v>
      </c>
      <c r="N4573" s="58" t="s">
        <v>2919</v>
      </c>
      <c r="O4573" s="14">
        <f t="shared" si="400"/>
        <v>45922.668310185189</v>
      </c>
      <c r="P4573" s="19">
        <f t="shared" si="401"/>
        <v>45922.876643518524</v>
      </c>
      <c r="Q4573" s="20" t="str">
        <f t="shared" si="402"/>
        <v>22/09/2025</v>
      </c>
      <c r="R4573" s="13" t="str">
        <f t="shared" si="403"/>
        <v>21</v>
      </c>
      <c r="S4573" s="13" t="str">
        <f t="shared" si="404"/>
        <v>Mon</v>
      </c>
    </row>
    <row r="4574" spans="1:19" x14ac:dyDescent="0.25">
      <c r="A4574" s="60">
        <v>45922.668310185189</v>
      </c>
      <c r="B4574" s="61">
        <v>445207153</v>
      </c>
      <c r="C4574" s="62" t="s">
        <v>36</v>
      </c>
      <c r="D4574" s="62" t="s">
        <v>38</v>
      </c>
      <c r="E4574" s="62" t="s">
        <v>46</v>
      </c>
      <c r="F4574" s="62" t="s">
        <v>119</v>
      </c>
      <c r="G4574" s="63">
        <v>3722.68</v>
      </c>
      <c r="H4574" s="61">
        <v>444415096</v>
      </c>
      <c r="I4574" s="63">
        <v>0</v>
      </c>
      <c r="J4574" s="63">
        <v>0</v>
      </c>
      <c r="K4574" s="63">
        <v>0</v>
      </c>
      <c r="L4574" s="63">
        <v>0.96</v>
      </c>
      <c r="M4574" s="63">
        <v>9885.67</v>
      </c>
      <c r="N4574" s="62" t="s">
        <v>2920</v>
      </c>
      <c r="O4574" s="14">
        <f t="shared" si="400"/>
        <v>45922.668310185189</v>
      </c>
      <c r="P4574" s="19">
        <f t="shared" si="401"/>
        <v>45922.876643518524</v>
      </c>
      <c r="Q4574" s="20" t="str">
        <f t="shared" si="402"/>
        <v>22/09/2025</v>
      </c>
      <c r="R4574" s="13" t="str">
        <f t="shared" si="403"/>
        <v>21</v>
      </c>
      <c r="S4574" s="13" t="str">
        <f t="shared" si="404"/>
        <v>Mon</v>
      </c>
    </row>
    <row r="4575" spans="1:19" x14ac:dyDescent="0.25">
      <c r="A4575" s="56">
        <v>45922.668368055558</v>
      </c>
      <c r="B4575" s="57">
        <v>445207227</v>
      </c>
      <c r="C4575" s="58" t="s">
        <v>36</v>
      </c>
      <c r="D4575" s="58" t="s">
        <v>37</v>
      </c>
      <c r="E4575" s="58" t="s">
        <v>45</v>
      </c>
      <c r="F4575" s="58" t="s">
        <v>119</v>
      </c>
      <c r="G4575" s="59">
        <v>3722.67</v>
      </c>
      <c r="H4575" s="57">
        <v>444415171</v>
      </c>
      <c r="I4575" s="59">
        <v>0</v>
      </c>
      <c r="J4575" s="59">
        <v>0</v>
      </c>
      <c r="K4575" s="59">
        <v>0</v>
      </c>
      <c r="L4575" s="59">
        <v>0</v>
      </c>
      <c r="M4575" s="59">
        <v>9885.67</v>
      </c>
      <c r="N4575" s="58" t="s">
        <v>115</v>
      </c>
      <c r="O4575" s="14">
        <f t="shared" si="400"/>
        <v>45922.668368055558</v>
      </c>
      <c r="P4575" s="19">
        <f t="shared" si="401"/>
        <v>45922.876701388894</v>
      </c>
      <c r="Q4575" s="20" t="str">
        <f t="shared" si="402"/>
        <v>22/09/2025</v>
      </c>
      <c r="R4575" s="13" t="str">
        <f t="shared" si="403"/>
        <v>21</v>
      </c>
      <c r="S4575" s="13" t="str">
        <f t="shared" si="404"/>
        <v>Mon</v>
      </c>
    </row>
    <row r="4576" spans="1:19" x14ac:dyDescent="0.25">
      <c r="A4576" s="60">
        <v>45922.668368055558</v>
      </c>
      <c r="B4576" s="61">
        <v>445207229</v>
      </c>
      <c r="C4576" s="62" t="s">
        <v>36</v>
      </c>
      <c r="D4576" s="62" t="s">
        <v>37</v>
      </c>
      <c r="E4576" s="62" t="s">
        <v>45</v>
      </c>
      <c r="F4576" s="62" t="s">
        <v>119</v>
      </c>
      <c r="G4576" s="63">
        <v>3722.62</v>
      </c>
      <c r="H4576" s="61">
        <v>444415173</v>
      </c>
      <c r="I4576" s="63">
        <v>0</v>
      </c>
      <c r="J4576" s="63">
        <v>0</v>
      </c>
      <c r="K4576" s="63">
        <v>0</v>
      </c>
      <c r="L4576" s="63">
        <v>0</v>
      </c>
      <c r="M4576" s="63">
        <v>9885.67</v>
      </c>
      <c r="N4576" s="62" t="s">
        <v>1384</v>
      </c>
      <c r="O4576" s="14">
        <f t="shared" si="400"/>
        <v>45922.668368055558</v>
      </c>
      <c r="P4576" s="19">
        <f t="shared" si="401"/>
        <v>45922.876701388894</v>
      </c>
      <c r="Q4576" s="20" t="str">
        <f t="shared" si="402"/>
        <v>22/09/2025</v>
      </c>
      <c r="R4576" s="13" t="str">
        <f t="shared" si="403"/>
        <v>21</v>
      </c>
      <c r="S4576" s="13" t="str">
        <f t="shared" si="404"/>
        <v>Mon</v>
      </c>
    </row>
    <row r="4577" spans="1:19" x14ac:dyDescent="0.25">
      <c r="A4577" s="56">
        <v>45922.668483796297</v>
      </c>
      <c r="B4577" s="57">
        <v>445207344</v>
      </c>
      <c r="C4577" s="58" t="s">
        <v>36</v>
      </c>
      <c r="D4577" s="58" t="s">
        <v>37</v>
      </c>
      <c r="E4577" s="58" t="s">
        <v>45</v>
      </c>
      <c r="F4577" s="58" t="s">
        <v>119</v>
      </c>
      <c r="G4577" s="59">
        <v>3721.85</v>
      </c>
      <c r="H4577" s="57">
        <v>444415288</v>
      </c>
      <c r="I4577" s="59">
        <v>0</v>
      </c>
      <c r="J4577" s="59">
        <v>0</v>
      </c>
      <c r="K4577" s="59">
        <v>0</v>
      </c>
      <c r="L4577" s="59">
        <v>0</v>
      </c>
      <c r="M4577" s="59">
        <v>9885.67</v>
      </c>
      <c r="N4577" s="58" t="s">
        <v>52</v>
      </c>
      <c r="O4577" s="14">
        <f t="shared" si="400"/>
        <v>45922.668483796297</v>
      </c>
      <c r="P4577" s="19">
        <f t="shared" si="401"/>
        <v>45922.876817129632</v>
      </c>
      <c r="Q4577" s="20" t="str">
        <f t="shared" si="402"/>
        <v>22/09/2025</v>
      </c>
      <c r="R4577" s="13" t="str">
        <f t="shared" si="403"/>
        <v>21</v>
      </c>
      <c r="S4577" s="13" t="str">
        <f t="shared" si="404"/>
        <v>Mon</v>
      </c>
    </row>
    <row r="4578" spans="1:19" x14ac:dyDescent="0.25">
      <c r="A4578" s="60">
        <v>45922.668483796297</v>
      </c>
      <c r="B4578" s="61">
        <v>445207347</v>
      </c>
      <c r="C4578" s="62" t="s">
        <v>36</v>
      </c>
      <c r="D4578" s="62" t="s">
        <v>37</v>
      </c>
      <c r="E4578" s="62" t="s">
        <v>45</v>
      </c>
      <c r="F4578" s="62" t="s">
        <v>119</v>
      </c>
      <c r="G4578" s="63">
        <v>3721.85</v>
      </c>
      <c r="H4578" s="61">
        <v>444415291</v>
      </c>
      <c r="I4578" s="63">
        <v>0</v>
      </c>
      <c r="J4578" s="63">
        <v>0</v>
      </c>
      <c r="K4578" s="63">
        <v>0</v>
      </c>
      <c r="L4578" s="63">
        <v>0</v>
      </c>
      <c r="M4578" s="63">
        <v>9885.67</v>
      </c>
      <c r="N4578" s="62" t="s">
        <v>1971</v>
      </c>
      <c r="O4578" s="14">
        <f t="shared" si="400"/>
        <v>45922.668483796297</v>
      </c>
      <c r="P4578" s="19">
        <f t="shared" si="401"/>
        <v>45922.876817129632</v>
      </c>
      <c r="Q4578" s="20" t="str">
        <f t="shared" si="402"/>
        <v>22/09/2025</v>
      </c>
      <c r="R4578" s="13" t="str">
        <f t="shared" si="403"/>
        <v>21</v>
      </c>
      <c r="S4578" s="13" t="str">
        <f t="shared" si="404"/>
        <v>Mon</v>
      </c>
    </row>
    <row r="4579" spans="1:19" x14ac:dyDescent="0.25">
      <c r="A4579" s="56">
        <v>45922.668483796297</v>
      </c>
      <c r="B4579" s="57">
        <v>445207350</v>
      </c>
      <c r="C4579" s="58" t="s">
        <v>36</v>
      </c>
      <c r="D4579" s="58" t="s">
        <v>37</v>
      </c>
      <c r="E4579" s="58" t="s">
        <v>45</v>
      </c>
      <c r="F4579" s="58" t="s">
        <v>119</v>
      </c>
      <c r="G4579" s="59">
        <v>3721.9</v>
      </c>
      <c r="H4579" s="57">
        <v>444415294</v>
      </c>
      <c r="I4579" s="59">
        <v>0</v>
      </c>
      <c r="J4579" s="59">
        <v>0</v>
      </c>
      <c r="K4579" s="59">
        <v>0</v>
      </c>
      <c r="L4579" s="59">
        <v>0</v>
      </c>
      <c r="M4579" s="59">
        <v>9885.67</v>
      </c>
      <c r="N4579" s="58" t="s">
        <v>48</v>
      </c>
      <c r="O4579" s="14">
        <f t="shared" si="400"/>
        <v>45922.668483796297</v>
      </c>
      <c r="P4579" s="19">
        <f t="shared" si="401"/>
        <v>45922.876817129632</v>
      </c>
      <c r="Q4579" s="20" t="str">
        <f t="shared" si="402"/>
        <v>22/09/2025</v>
      </c>
      <c r="R4579" s="13" t="str">
        <f t="shared" si="403"/>
        <v>21</v>
      </c>
      <c r="S4579" s="13" t="str">
        <f t="shared" si="404"/>
        <v>Mon</v>
      </c>
    </row>
    <row r="4580" spans="1:19" x14ac:dyDescent="0.25">
      <c r="A4580" s="60">
        <v>45922.668495370373</v>
      </c>
      <c r="B4580" s="61">
        <v>445207355</v>
      </c>
      <c r="C4580" s="62" t="s">
        <v>36</v>
      </c>
      <c r="D4580" s="62" t="s">
        <v>37</v>
      </c>
      <c r="E4580" s="62" t="s">
        <v>45</v>
      </c>
      <c r="F4580" s="62" t="s">
        <v>119</v>
      </c>
      <c r="G4580" s="63">
        <v>3721.94</v>
      </c>
      <c r="H4580" s="61">
        <v>444415299</v>
      </c>
      <c r="I4580" s="63">
        <v>0</v>
      </c>
      <c r="J4580" s="63">
        <v>0</v>
      </c>
      <c r="K4580" s="63">
        <v>0</v>
      </c>
      <c r="L4580" s="63">
        <v>0</v>
      </c>
      <c r="M4580" s="63">
        <v>9885.67</v>
      </c>
      <c r="N4580" s="62" t="s">
        <v>1944</v>
      </c>
      <c r="O4580" s="14">
        <f t="shared" si="400"/>
        <v>45922.668495370373</v>
      </c>
      <c r="P4580" s="19">
        <f t="shared" si="401"/>
        <v>45922.876828703709</v>
      </c>
      <c r="Q4580" s="20" t="str">
        <f t="shared" si="402"/>
        <v>22/09/2025</v>
      </c>
      <c r="R4580" s="13" t="str">
        <f t="shared" si="403"/>
        <v>21</v>
      </c>
      <c r="S4580" s="13" t="str">
        <f t="shared" si="404"/>
        <v>Mon</v>
      </c>
    </row>
    <row r="4581" spans="1:19" x14ac:dyDescent="0.25">
      <c r="A4581" s="56">
        <v>45922.668495370373</v>
      </c>
      <c r="B4581" s="57">
        <v>445207358</v>
      </c>
      <c r="C4581" s="58" t="s">
        <v>36</v>
      </c>
      <c r="D4581" s="58" t="s">
        <v>37</v>
      </c>
      <c r="E4581" s="58" t="s">
        <v>45</v>
      </c>
      <c r="F4581" s="58" t="s">
        <v>119</v>
      </c>
      <c r="G4581" s="59">
        <v>3722.04</v>
      </c>
      <c r="H4581" s="57">
        <v>444415302</v>
      </c>
      <c r="I4581" s="59">
        <v>0</v>
      </c>
      <c r="J4581" s="59">
        <v>0</v>
      </c>
      <c r="K4581" s="59">
        <v>0</v>
      </c>
      <c r="L4581" s="59">
        <v>0</v>
      </c>
      <c r="M4581" s="59">
        <v>9885.67</v>
      </c>
      <c r="N4581" s="58" t="s">
        <v>77</v>
      </c>
      <c r="O4581" s="14">
        <f t="shared" si="400"/>
        <v>45922.668495370373</v>
      </c>
      <c r="P4581" s="19">
        <f t="shared" si="401"/>
        <v>45922.876828703709</v>
      </c>
      <c r="Q4581" s="20" t="str">
        <f t="shared" si="402"/>
        <v>22/09/2025</v>
      </c>
      <c r="R4581" s="13" t="str">
        <f t="shared" si="403"/>
        <v>21</v>
      </c>
      <c r="S4581" s="13" t="str">
        <f t="shared" si="404"/>
        <v>Mon</v>
      </c>
    </row>
    <row r="4582" spans="1:19" x14ac:dyDescent="0.25">
      <c r="A4582" s="60">
        <v>45922.668495370373</v>
      </c>
      <c r="B4582" s="61">
        <v>445207362</v>
      </c>
      <c r="C4582" s="62" t="s">
        <v>36</v>
      </c>
      <c r="D4582" s="62" t="s">
        <v>37</v>
      </c>
      <c r="E4582" s="62" t="s">
        <v>45</v>
      </c>
      <c r="F4582" s="62" t="s">
        <v>119</v>
      </c>
      <c r="G4582" s="63">
        <v>3722.03</v>
      </c>
      <c r="H4582" s="61">
        <v>444415306</v>
      </c>
      <c r="I4582" s="63">
        <v>0</v>
      </c>
      <c r="J4582" s="63">
        <v>0</v>
      </c>
      <c r="K4582" s="63">
        <v>0</v>
      </c>
      <c r="L4582" s="63">
        <v>0</v>
      </c>
      <c r="M4582" s="63">
        <v>9885.67</v>
      </c>
      <c r="N4582" s="62" t="s">
        <v>2056</v>
      </c>
      <c r="O4582" s="14">
        <f t="shared" si="400"/>
        <v>45922.668495370373</v>
      </c>
      <c r="P4582" s="19">
        <f t="shared" si="401"/>
        <v>45922.876828703709</v>
      </c>
      <c r="Q4582" s="20" t="str">
        <f t="shared" si="402"/>
        <v>22/09/2025</v>
      </c>
      <c r="R4582" s="13" t="str">
        <f t="shared" si="403"/>
        <v>21</v>
      </c>
      <c r="S4582" s="13" t="str">
        <f t="shared" si="404"/>
        <v>Mon</v>
      </c>
    </row>
    <row r="4583" spans="1:19" x14ac:dyDescent="0.25">
      <c r="A4583" s="56">
        <v>45922.668495370373</v>
      </c>
      <c r="B4583" s="57">
        <v>445207365</v>
      </c>
      <c r="C4583" s="58" t="s">
        <v>36</v>
      </c>
      <c r="D4583" s="58" t="s">
        <v>37</v>
      </c>
      <c r="E4583" s="58" t="s">
        <v>45</v>
      </c>
      <c r="F4583" s="58" t="s">
        <v>119</v>
      </c>
      <c r="G4583" s="59">
        <v>3722.05</v>
      </c>
      <c r="H4583" s="57">
        <v>444415309</v>
      </c>
      <c r="I4583" s="59">
        <v>0</v>
      </c>
      <c r="J4583" s="59">
        <v>0</v>
      </c>
      <c r="K4583" s="59">
        <v>0</v>
      </c>
      <c r="L4583" s="59">
        <v>0</v>
      </c>
      <c r="M4583" s="59">
        <v>9885.67</v>
      </c>
      <c r="N4583" s="58" t="s">
        <v>2055</v>
      </c>
      <c r="O4583" s="14">
        <f t="shared" si="400"/>
        <v>45922.668495370373</v>
      </c>
      <c r="P4583" s="19">
        <f t="shared" si="401"/>
        <v>45922.876828703709</v>
      </c>
      <c r="Q4583" s="20" t="str">
        <f t="shared" si="402"/>
        <v>22/09/2025</v>
      </c>
      <c r="R4583" s="13" t="str">
        <f t="shared" si="403"/>
        <v>21</v>
      </c>
      <c r="S4583" s="13" t="str">
        <f t="shared" si="404"/>
        <v>Mon</v>
      </c>
    </row>
    <row r="4584" spans="1:19" x14ac:dyDescent="0.25">
      <c r="A4584" s="60">
        <v>45922.668506944443</v>
      </c>
      <c r="B4584" s="61">
        <v>445207369</v>
      </c>
      <c r="C4584" s="62" t="s">
        <v>36</v>
      </c>
      <c r="D4584" s="62" t="s">
        <v>37</v>
      </c>
      <c r="E4584" s="62" t="s">
        <v>45</v>
      </c>
      <c r="F4584" s="62" t="s">
        <v>119</v>
      </c>
      <c r="G4584" s="63">
        <v>3722.13</v>
      </c>
      <c r="H4584" s="61">
        <v>444415313</v>
      </c>
      <c r="I4584" s="63">
        <v>0</v>
      </c>
      <c r="J4584" s="63">
        <v>0</v>
      </c>
      <c r="K4584" s="63">
        <v>0</v>
      </c>
      <c r="L4584" s="63">
        <v>0</v>
      </c>
      <c r="M4584" s="63">
        <v>9885.67</v>
      </c>
      <c r="N4584" s="62" t="s">
        <v>47</v>
      </c>
      <c r="O4584" s="14">
        <f t="shared" si="400"/>
        <v>45922.668506944443</v>
      </c>
      <c r="P4584" s="19">
        <f t="shared" si="401"/>
        <v>45922.876840277779</v>
      </c>
      <c r="Q4584" s="20" t="str">
        <f t="shared" si="402"/>
        <v>22/09/2025</v>
      </c>
      <c r="R4584" s="13" t="str">
        <f t="shared" si="403"/>
        <v>21</v>
      </c>
      <c r="S4584" s="13" t="str">
        <f t="shared" si="404"/>
        <v>Mon</v>
      </c>
    </row>
    <row r="4585" spans="1:19" x14ac:dyDescent="0.25">
      <c r="A4585" s="56">
        <v>45922.669166666667</v>
      </c>
      <c r="B4585" s="57">
        <v>445207823</v>
      </c>
      <c r="C4585" s="58" t="s">
        <v>36</v>
      </c>
      <c r="D4585" s="58" t="s">
        <v>38</v>
      </c>
      <c r="E4585" s="58" t="s">
        <v>46</v>
      </c>
      <c r="F4585" s="58" t="s">
        <v>119</v>
      </c>
      <c r="G4585" s="59">
        <v>3723.36</v>
      </c>
      <c r="H4585" s="57">
        <v>444415774</v>
      </c>
      <c r="I4585" s="59">
        <v>0</v>
      </c>
      <c r="J4585" s="59">
        <v>0</v>
      </c>
      <c r="K4585" s="59">
        <v>0</v>
      </c>
      <c r="L4585" s="59">
        <v>1.51</v>
      </c>
      <c r="M4585" s="59">
        <v>9887.18</v>
      </c>
      <c r="N4585" s="58" t="s">
        <v>2921</v>
      </c>
      <c r="O4585" s="14">
        <f t="shared" si="400"/>
        <v>45922.669166666667</v>
      </c>
      <c r="P4585" s="19">
        <f t="shared" si="401"/>
        <v>45922.877500000002</v>
      </c>
      <c r="Q4585" s="20" t="str">
        <f t="shared" si="402"/>
        <v>22/09/2025</v>
      </c>
      <c r="R4585" s="13" t="str">
        <f t="shared" si="403"/>
        <v>21</v>
      </c>
      <c r="S4585" s="13" t="str">
        <f t="shared" si="404"/>
        <v>Mon</v>
      </c>
    </row>
    <row r="4586" spans="1:19" x14ac:dyDescent="0.25">
      <c r="A4586" s="60">
        <v>45922.669166666667</v>
      </c>
      <c r="B4586" s="61">
        <v>445207825</v>
      </c>
      <c r="C4586" s="62" t="s">
        <v>36</v>
      </c>
      <c r="D4586" s="62" t="s">
        <v>38</v>
      </c>
      <c r="E4586" s="62" t="s">
        <v>46</v>
      </c>
      <c r="F4586" s="62" t="s">
        <v>119</v>
      </c>
      <c r="G4586" s="63">
        <v>3723.36</v>
      </c>
      <c r="H4586" s="61">
        <v>444415775</v>
      </c>
      <c r="I4586" s="63">
        <v>0</v>
      </c>
      <c r="J4586" s="63">
        <v>0</v>
      </c>
      <c r="K4586" s="63">
        <v>0</v>
      </c>
      <c r="L4586" s="63">
        <v>1.32</v>
      </c>
      <c r="M4586" s="63">
        <v>9888.5</v>
      </c>
      <c r="N4586" s="62" t="s">
        <v>2921</v>
      </c>
      <c r="O4586" s="14">
        <f t="shared" si="400"/>
        <v>45922.669166666667</v>
      </c>
      <c r="P4586" s="19">
        <f t="shared" si="401"/>
        <v>45922.877500000002</v>
      </c>
      <c r="Q4586" s="20" t="str">
        <f t="shared" si="402"/>
        <v>22/09/2025</v>
      </c>
      <c r="R4586" s="13" t="str">
        <f t="shared" si="403"/>
        <v>21</v>
      </c>
      <c r="S4586" s="13" t="str">
        <f t="shared" si="404"/>
        <v>Mon</v>
      </c>
    </row>
    <row r="4587" spans="1:19" x14ac:dyDescent="0.25">
      <c r="A4587" s="56">
        <v>45922.669166666667</v>
      </c>
      <c r="B4587" s="57">
        <v>445207826</v>
      </c>
      <c r="C4587" s="58" t="s">
        <v>36</v>
      </c>
      <c r="D4587" s="58" t="s">
        <v>38</v>
      </c>
      <c r="E4587" s="58" t="s">
        <v>46</v>
      </c>
      <c r="F4587" s="58" t="s">
        <v>119</v>
      </c>
      <c r="G4587" s="59">
        <v>3723.36</v>
      </c>
      <c r="H4587" s="57">
        <v>444415776</v>
      </c>
      <c r="I4587" s="59">
        <v>0</v>
      </c>
      <c r="J4587" s="59">
        <v>0</v>
      </c>
      <c r="K4587" s="59">
        <v>0</v>
      </c>
      <c r="L4587" s="59">
        <v>1.33</v>
      </c>
      <c r="M4587" s="59">
        <v>9889.83</v>
      </c>
      <c r="N4587" s="58" t="s">
        <v>2921</v>
      </c>
      <c r="O4587" s="14">
        <f t="shared" si="400"/>
        <v>45922.669166666667</v>
      </c>
      <c r="P4587" s="19">
        <f t="shared" si="401"/>
        <v>45922.877500000002</v>
      </c>
      <c r="Q4587" s="20" t="str">
        <f t="shared" si="402"/>
        <v>22/09/2025</v>
      </c>
      <c r="R4587" s="13" t="str">
        <f t="shared" si="403"/>
        <v>21</v>
      </c>
      <c r="S4587" s="13" t="str">
        <f t="shared" si="404"/>
        <v>Mon</v>
      </c>
    </row>
    <row r="4588" spans="1:19" x14ac:dyDescent="0.25">
      <c r="A4588" s="60">
        <v>45922.669305555559</v>
      </c>
      <c r="B4588" s="61">
        <v>445207935</v>
      </c>
      <c r="C4588" s="62" t="s">
        <v>36</v>
      </c>
      <c r="D4588" s="62" t="s">
        <v>38</v>
      </c>
      <c r="E4588" s="62" t="s">
        <v>46</v>
      </c>
      <c r="F4588" s="62" t="s">
        <v>119</v>
      </c>
      <c r="G4588" s="63">
        <v>3724.1</v>
      </c>
      <c r="H4588" s="61">
        <v>444415881</v>
      </c>
      <c r="I4588" s="63">
        <v>0</v>
      </c>
      <c r="J4588" s="63">
        <v>0</v>
      </c>
      <c r="K4588" s="63">
        <v>0</v>
      </c>
      <c r="L4588" s="63">
        <v>2.16</v>
      </c>
      <c r="M4588" s="63">
        <v>9891.99</v>
      </c>
      <c r="N4588" s="62" t="s">
        <v>2922</v>
      </c>
      <c r="O4588" s="14">
        <f t="shared" si="400"/>
        <v>45922.669305555559</v>
      </c>
      <c r="P4588" s="19">
        <f t="shared" si="401"/>
        <v>45922.877638888895</v>
      </c>
      <c r="Q4588" s="20" t="str">
        <f t="shared" si="402"/>
        <v>22/09/2025</v>
      </c>
      <c r="R4588" s="13" t="str">
        <f t="shared" si="403"/>
        <v>21</v>
      </c>
      <c r="S4588" s="13" t="str">
        <f t="shared" si="404"/>
        <v>Mon</v>
      </c>
    </row>
    <row r="4589" spans="1:19" x14ac:dyDescent="0.25">
      <c r="A4589" s="56">
        <v>45922.669560185182</v>
      </c>
      <c r="B4589" s="57">
        <v>445208446</v>
      </c>
      <c r="C4589" s="58" t="s">
        <v>36</v>
      </c>
      <c r="D4589" s="58" t="s">
        <v>38</v>
      </c>
      <c r="E4589" s="58" t="s">
        <v>46</v>
      </c>
      <c r="F4589" s="58" t="s">
        <v>119</v>
      </c>
      <c r="G4589" s="59">
        <v>3723.41</v>
      </c>
      <c r="H4589" s="57">
        <v>444416385</v>
      </c>
      <c r="I4589" s="59">
        <v>0</v>
      </c>
      <c r="J4589" s="59">
        <v>0</v>
      </c>
      <c r="K4589" s="59">
        <v>0</v>
      </c>
      <c r="L4589" s="59">
        <v>1.68</v>
      </c>
      <c r="M4589" s="59">
        <v>9893.67</v>
      </c>
      <c r="N4589" s="58" t="s">
        <v>2923</v>
      </c>
      <c r="O4589" s="14">
        <f t="shared" si="400"/>
        <v>45922.669560185182</v>
      </c>
      <c r="P4589" s="19">
        <f t="shared" si="401"/>
        <v>45922.877893518518</v>
      </c>
      <c r="Q4589" s="20" t="str">
        <f t="shared" si="402"/>
        <v>22/09/2025</v>
      </c>
      <c r="R4589" s="13" t="str">
        <f t="shared" si="403"/>
        <v>21</v>
      </c>
      <c r="S4589" s="13" t="str">
        <f t="shared" si="404"/>
        <v>Mon</v>
      </c>
    </row>
    <row r="4590" spans="1:19" x14ac:dyDescent="0.25">
      <c r="A4590" s="60">
        <v>45922.669560185182</v>
      </c>
      <c r="B4590" s="61">
        <v>445208447</v>
      </c>
      <c r="C4590" s="62" t="s">
        <v>36</v>
      </c>
      <c r="D4590" s="62" t="s">
        <v>38</v>
      </c>
      <c r="E4590" s="62" t="s">
        <v>46</v>
      </c>
      <c r="F4590" s="62" t="s">
        <v>119</v>
      </c>
      <c r="G4590" s="63">
        <v>3723.41</v>
      </c>
      <c r="H4590" s="61">
        <v>444416386</v>
      </c>
      <c r="I4590" s="63">
        <v>0</v>
      </c>
      <c r="J4590" s="63">
        <v>0</v>
      </c>
      <c r="K4590" s="63">
        <v>0</v>
      </c>
      <c r="L4590" s="63">
        <v>0.74</v>
      </c>
      <c r="M4590" s="63">
        <v>9894.41</v>
      </c>
      <c r="N4590" s="62" t="s">
        <v>2924</v>
      </c>
      <c r="O4590" s="14">
        <f t="shared" si="400"/>
        <v>45922.669560185182</v>
      </c>
      <c r="P4590" s="19">
        <f t="shared" si="401"/>
        <v>45922.877893518518</v>
      </c>
      <c r="Q4590" s="20" t="str">
        <f t="shared" si="402"/>
        <v>22/09/2025</v>
      </c>
      <c r="R4590" s="13" t="str">
        <f t="shared" si="403"/>
        <v>21</v>
      </c>
      <c r="S4590" s="13" t="str">
        <f t="shared" si="404"/>
        <v>Mon</v>
      </c>
    </row>
    <row r="4591" spans="1:19" x14ac:dyDescent="0.25">
      <c r="A4591" s="56">
        <v>45922.669560185182</v>
      </c>
      <c r="B4591" s="57">
        <v>445208448</v>
      </c>
      <c r="C4591" s="58" t="s">
        <v>36</v>
      </c>
      <c r="D4591" s="58" t="s">
        <v>38</v>
      </c>
      <c r="E4591" s="58" t="s">
        <v>46</v>
      </c>
      <c r="F4591" s="58" t="s">
        <v>119</v>
      </c>
      <c r="G4591" s="59">
        <v>3723.41</v>
      </c>
      <c r="H4591" s="57">
        <v>444416387</v>
      </c>
      <c r="I4591" s="59">
        <v>0</v>
      </c>
      <c r="J4591" s="59">
        <v>0</v>
      </c>
      <c r="K4591" s="59">
        <v>0</v>
      </c>
      <c r="L4591" s="59">
        <v>0.79</v>
      </c>
      <c r="M4591" s="59">
        <v>9895.2000000000007</v>
      </c>
      <c r="N4591" s="58" t="s">
        <v>2925</v>
      </c>
      <c r="O4591" s="14">
        <f t="shared" si="400"/>
        <v>45922.669560185182</v>
      </c>
      <c r="P4591" s="19">
        <f t="shared" si="401"/>
        <v>45922.877893518518</v>
      </c>
      <c r="Q4591" s="20" t="str">
        <f t="shared" si="402"/>
        <v>22/09/2025</v>
      </c>
      <c r="R4591" s="13" t="str">
        <f t="shared" si="403"/>
        <v>21</v>
      </c>
      <c r="S4591" s="13" t="str">
        <f t="shared" si="404"/>
        <v>Mon</v>
      </c>
    </row>
    <row r="4592" spans="1:19" x14ac:dyDescent="0.25">
      <c r="A4592" s="60">
        <v>45922.669641203705</v>
      </c>
      <c r="B4592" s="61">
        <v>445208576</v>
      </c>
      <c r="C4592" s="62" t="s">
        <v>36</v>
      </c>
      <c r="D4592" s="62" t="s">
        <v>37</v>
      </c>
      <c r="E4592" s="62" t="s">
        <v>45</v>
      </c>
      <c r="F4592" s="62" t="s">
        <v>119</v>
      </c>
      <c r="G4592" s="63">
        <v>3723.84</v>
      </c>
      <c r="H4592" s="61">
        <v>444416520</v>
      </c>
      <c r="I4592" s="63">
        <v>0</v>
      </c>
      <c r="J4592" s="63">
        <v>0</v>
      </c>
      <c r="K4592" s="63">
        <v>0</v>
      </c>
      <c r="L4592" s="63">
        <v>0</v>
      </c>
      <c r="M4592" s="63">
        <v>9895.2000000000007</v>
      </c>
      <c r="N4592" s="62" t="s">
        <v>118</v>
      </c>
      <c r="O4592" s="14">
        <f t="shared" si="400"/>
        <v>45922.669641203705</v>
      </c>
      <c r="P4592" s="19">
        <f t="shared" si="401"/>
        <v>45922.877974537041</v>
      </c>
      <c r="Q4592" s="20" t="str">
        <f t="shared" si="402"/>
        <v>22/09/2025</v>
      </c>
      <c r="R4592" s="13" t="str">
        <f t="shared" si="403"/>
        <v>21</v>
      </c>
      <c r="S4592" s="13" t="str">
        <f t="shared" si="404"/>
        <v>Mon</v>
      </c>
    </row>
    <row r="4593" spans="1:19" x14ac:dyDescent="0.25">
      <c r="A4593" s="56">
        <v>45922.669641203705</v>
      </c>
      <c r="B4593" s="57">
        <v>445208579</v>
      </c>
      <c r="C4593" s="58" t="s">
        <v>36</v>
      </c>
      <c r="D4593" s="58" t="s">
        <v>37</v>
      </c>
      <c r="E4593" s="58" t="s">
        <v>45</v>
      </c>
      <c r="F4593" s="58" t="s">
        <v>119</v>
      </c>
      <c r="G4593" s="59">
        <v>3723.86</v>
      </c>
      <c r="H4593" s="57">
        <v>444416523</v>
      </c>
      <c r="I4593" s="59">
        <v>0</v>
      </c>
      <c r="J4593" s="59">
        <v>0</v>
      </c>
      <c r="K4593" s="59">
        <v>0</v>
      </c>
      <c r="L4593" s="59">
        <v>0</v>
      </c>
      <c r="M4593" s="59">
        <v>9895.2000000000007</v>
      </c>
      <c r="N4593" s="58" t="s">
        <v>115</v>
      </c>
      <c r="O4593" s="14">
        <f t="shared" si="400"/>
        <v>45922.669641203705</v>
      </c>
      <c r="P4593" s="19">
        <f t="shared" si="401"/>
        <v>45922.877974537041</v>
      </c>
      <c r="Q4593" s="20" t="str">
        <f t="shared" si="402"/>
        <v>22/09/2025</v>
      </c>
      <c r="R4593" s="13" t="str">
        <f t="shared" si="403"/>
        <v>21</v>
      </c>
      <c r="S4593" s="13" t="str">
        <f t="shared" si="404"/>
        <v>Mon</v>
      </c>
    </row>
    <row r="4594" spans="1:19" x14ac:dyDescent="0.25">
      <c r="A4594" s="60">
        <v>45922.669641203705</v>
      </c>
      <c r="B4594" s="61">
        <v>445208583</v>
      </c>
      <c r="C4594" s="62" t="s">
        <v>36</v>
      </c>
      <c r="D4594" s="62" t="s">
        <v>37</v>
      </c>
      <c r="E4594" s="62" t="s">
        <v>45</v>
      </c>
      <c r="F4594" s="62" t="s">
        <v>119</v>
      </c>
      <c r="G4594" s="63">
        <v>3723.86</v>
      </c>
      <c r="H4594" s="61">
        <v>444416527</v>
      </c>
      <c r="I4594" s="63">
        <v>0</v>
      </c>
      <c r="J4594" s="63">
        <v>0</v>
      </c>
      <c r="K4594" s="63">
        <v>0</v>
      </c>
      <c r="L4594" s="63">
        <v>0</v>
      </c>
      <c r="M4594" s="63">
        <v>9895.2000000000007</v>
      </c>
      <c r="N4594" s="62" t="s">
        <v>1384</v>
      </c>
      <c r="O4594" s="14">
        <f t="shared" si="400"/>
        <v>45922.669641203705</v>
      </c>
      <c r="P4594" s="19">
        <f t="shared" si="401"/>
        <v>45922.877974537041</v>
      </c>
      <c r="Q4594" s="20" t="str">
        <f t="shared" si="402"/>
        <v>22/09/2025</v>
      </c>
      <c r="R4594" s="13" t="str">
        <f t="shared" si="403"/>
        <v>21</v>
      </c>
      <c r="S4594" s="13" t="str">
        <f t="shared" si="404"/>
        <v>Mon</v>
      </c>
    </row>
    <row r="4595" spans="1:19" x14ac:dyDescent="0.25">
      <c r="A4595" s="56">
        <v>45922.66978009259</v>
      </c>
      <c r="B4595" s="57">
        <v>445208737</v>
      </c>
      <c r="C4595" s="58" t="s">
        <v>36</v>
      </c>
      <c r="D4595" s="58" t="s">
        <v>38</v>
      </c>
      <c r="E4595" s="58" t="s">
        <v>46</v>
      </c>
      <c r="F4595" s="58" t="s">
        <v>119</v>
      </c>
      <c r="G4595" s="59">
        <v>3722.6</v>
      </c>
      <c r="H4595" s="57">
        <v>444416681</v>
      </c>
      <c r="I4595" s="59">
        <v>0</v>
      </c>
      <c r="J4595" s="59">
        <v>0</v>
      </c>
      <c r="K4595" s="59">
        <v>0</v>
      </c>
      <c r="L4595" s="59">
        <v>0.7</v>
      </c>
      <c r="M4595" s="59">
        <v>9895.9</v>
      </c>
      <c r="N4595" s="58" t="s">
        <v>2926</v>
      </c>
      <c r="O4595" s="14">
        <f t="shared" si="400"/>
        <v>45922.66978009259</v>
      </c>
      <c r="P4595" s="19">
        <f t="shared" si="401"/>
        <v>45922.878113425926</v>
      </c>
      <c r="Q4595" s="20" t="str">
        <f t="shared" si="402"/>
        <v>22/09/2025</v>
      </c>
      <c r="R4595" s="13" t="str">
        <f t="shared" si="403"/>
        <v>21</v>
      </c>
      <c r="S4595" s="13" t="str">
        <f t="shared" si="404"/>
        <v>Mon</v>
      </c>
    </row>
    <row r="4596" spans="1:19" x14ac:dyDescent="0.25">
      <c r="A4596" s="60">
        <v>45922.66978009259</v>
      </c>
      <c r="B4596" s="61">
        <v>445208739</v>
      </c>
      <c r="C4596" s="62" t="s">
        <v>36</v>
      </c>
      <c r="D4596" s="62" t="s">
        <v>38</v>
      </c>
      <c r="E4596" s="62" t="s">
        <v>46</v>
      </c>
      <c r="F4596" s="62" t="s">
        <v>119</v>
      </c>
      <c r="G4596" s="63">
        <v>3722.6</v>
      </c>
      <c r="H4596" s="61">
        <v>444416682</v>
      </c>
      <c r="I4596" s="63">
        <v>0</v>
      </c>
      <c r="J4596" s="63">
        <v>0</v>
      </c>
      <c r="K4596" s="63">
        <v>0</v>
      </c>
      <c r="L4596" s="63">
        <v>0.47</v>
      </c>
      <c r="M4596" s="63">
        <v>9896.3700000000008</v>
      </c>
      <c r="N4596" s="62" t="s">
        <v>2675</v>
      </c>
      <c r="O4596" s="14">
        <f t="shared" si="400"/>
        <v>45922.66978009259</v>
      </c>
      <c r="P4596" s="19">
        <f t="shared" si="401"/>
        <v>45922.878113425926</v>
      </c>
      <c r="Q4596" s="20" t="str">
        <f t="shared" si="402"/>
        <v>22/09/2025</v>
      </c>
      <c r="R4596" s="13" t="str">
        <f t="shared" si="403"/>
        <v>21</v>
      </c>
      <c r="S4596" s="13" t="str">
        <f t="shared" si="404"/>
        <v>Mon</v>
      </c>
    </row>
    <row r="4597" spans="1:19" x14ac:dyDescent="0.25">
      <c r="A4597" s="56">
        <v>45922.669791666667</v>
      </c>
      <c r="B4597" s="57">
        <v>445208751</v>
      </c>
      <c r="C4597" s="58" t="s">
        <v>36</v>
      </c>
      <c r="D4597" s="58" t="s">
        <v>38</v>
      </c>
      <c r="E4597" s="58" t="s">
        <v>46</v>
      </c>
      <c r="F4597" s="58" t="s">
        <v>119</v>
      </c>
      <c r="G4597" s="59">
        <v>3722.39</v>
      </c>
      <c r="H4597" s="57">
        <v>444416695</v>
      </c>
      <c r="I4597" s="59">
        <v>0</v>
      </c>
      <c r="J4597" s="59">
        <v>0</v>
      </c>
      <c r="K4597" s="59">
        <v>0</v>
      </c>
      <c r="L4597" s="59">
        <v>0.54</v>
      </c>
      <c r="M4597" s="59">
        <v>9896.91</v>
      </c>
      <c r="N4597" s="58" t="s">
        <v>2927</v>
      </c>
      <c r="O4597" s="14">
        <f t="shared" si="400"/>
        <v>45922.669791666667</v>
      </c>
      <c r="P4597" s="19">
        <f t="shared" si="401"/>
        <v>45922.878125000003</v>
      </c>
      <c r="Q4597" s="20" t="str">
        <f t="shared" si="402"/>
        <v>22/09/2025</v>
      </c>
      <c r="R4597" s="13" t="str">
        <f t="shared" si="403"/>
        <v>21</v>
      </c>
      <c r="S4597" s="13" t="str">
        <f t="shared" si="404"/>
        <v>Mon</v>
      </c>
    </row>
    <row r="4598" spans="1:19" x14ac:dyDescent="0.25">
      <c r="A4598" s="60">
        <v>45922.669988425929</v>
      </c>
      <c r="B4598" s="61">
        <v>445208927</v>
      </c>
      <c r="C4598" s="62" t="s">
        <v>36</v>
      </c>
      <c r="D4598" s="62" t="s">
        <v>37</v>
      </c>
      <c r="E4598" s="62" t="s">
        <v>45</v>
      </c>
      <c r="F4598" s="62" t="s">
        <v>119</v>
      </c>
      <c r="G4598" s="63">
        <v>3722.67</v>
      </c>
      <c r="H4598" s="61">
        <v>444416872</v>
      </c>
      <c r="I4598" s="63">
        <v>0</v>
      </c>
      <c r="J4598" s="63">
        <v>0</v>
      </c>
      <c r="K4598" s="63">
        <v>0</v>
      </c>
      <c r="L4598" s="63">
        <v>0</v>
      </c>
      <c r="M4598" s="63">
        <v>9896.91</v>
      </c>
      <c r="N4598" s="62" t="s">
        <v>52</v>
      </c>
      <c r="O4598" s="14">
        <f t="shared" si="400"/>
        <v>45922.669988425929</v>
      </c>
      <c r="P4598" s="19">
        <f t="shared" si="401"/>
        <v>45922.878321759265</v>
      </c>
      <c r="Q4598" s="20" t="str">
        <f t="shared" si="402"/>
        <v>22/09/2025</v>
      </c>
      <c r="R4598" s="13" t="str">
        <f t="shared" si="403"/>
        <v>21</v>
      </c>
      <c r="S4598" s="13" t="str">
        <f t="shared" si="404"/>
        <v>Mon</v>
      </c>
    </row>
    <row r="4599" spans="1:19" x14ac:dyDescent="0.25">
      <c r="A4599" s="56">
        <v>45922.669988425929</v>
      </c>
      <c r="B4599" s="57">
        <v>445208929</v>
      </c>
      <c r="C4599" s="58" t="s">
        <v>36</v>
      </c>
      <c r="D4599" s="58" t="s">
        <v>37</v>
      </c>
      <c r="E4599" s="58" t="s">
        <v>45</v>
      </c>
      <c r="F4599" s="58" t="s">
        <v>119</v>
      </c>
      <c r="G4599" s="59">
        <v>3722.53</v>
      </c>
      <c r="H4599" s="57">
        <v>444416874</v>
      </c>
      <c r="I4599" s="59">
        <v>0</v>
      </c>
      <c r="J4599" s="59">
        <v>0</v>
      </c>
      <c r="K4599" s="59">
        <v>0</v>
      </c>
      <c r="L4599" s="59">
        <v>0</v>
      </c>
      <c r="M4599" s="59">
        <v>9896.91</v>
      </c>
      <c r="N4599" s="58" t="s">
        <v>77</v>
      </c>
      <c r="O4599" s="14">
        <f t="shared" si="400"/>
        <v>45922.669988425929</v>
      </c>
      <c r="P4599" s="19">
        <f t="shared" si="401"/>
        <v>45922.878321759265</v>
      </c>
      <c r="Q4599" s="20" t="str">
        <f t="shared" si="402"/>
        <v>22/09/2025</v>
      </c>
      <c r="R4599" s="13" t="str">
        <f t="shared" si="403"/>
        <v>21</v>
      </c>
      <c r="S4599" s="13" t="str">
        <f t="shared" si="404"/>
        <v>Mon</v>
      </c>
    </row>
    <row r="4600" spans="1:19" x14ac:dyDescent="0.25">
      <c r="A4600" s="60">
        <v>45922.669988425929</v>
      </c>
      <c r="B4600" s="61">
        <v>445208931</v>
      </c>
      <c r="C4600" s="62" t="s">
        <v>36</v>
      </c>
      <c r="D4600" s="62" t="s">
        <v>38</v>
      </c>
      <c r="E4600" s="62" t="s">
        <v>46</v>
      </c>
      <c r="F4600" s="62" t="s">
        <v>119</v>
      </c>
      <c r="G4600" s="63">
        <v>3721.87</v>
      </c>
      <c r="H4600" s="61">
        <v>444416876</v>
      </c>
      <c r="I4600" s="63">
        <v>0</v>
      </c>
      <c r="J4600" s="63">
        <v>0</v>
      </c>
      <c r="K4600" s="63">
        <v>0</v>
      </c>
      <c r="L4600" s="63">
        <v>-0.18</v>
      </c>
      <c r="M4600" s="63">
        <v>9896.73</v>
      </c>
      <c r="N4600" s="62" t="s">
        <v>2928</v>
      </c>
      <c r="O4600" s="14">
        <f t="shared" si="400"/>
        <v>45922.669988425929</v>
      </c>
      <c r="P4600" s="19">
        <f t="shared" si="401"/>
        <v>45922.878321759265</v>
      </c>
      <c r="Q4600" s="20" t="str">
        <f t="shared" si="402"/>
        <v>22/09/2025</v>
      </c>
      <c r="R4600" s="13" t="str">
        <f t="shared" si="403"/>
        <v>21</v>
      </c>
      <c r="S4600" s="13" t="str">
        <f t="shared" si="404"/>
        <v>Mon</v>
      </c>
    </row>
    <row r="4601" spans="1:19" x14ac:dyDescent="0.25">
      <c r="A4601" s="56">
        <v>45922.669988425929</v>
      </c>
      <c r="B4601" s="57">
        <v>445208936</v>
      </c>
      <c r="C4601" s="58" t="s">
        <v>36</v>
      </c>
      <c r="D4601" s="58" t="s">
        <v>37</v>
      </c>
      <c r="E4601" s="58" t="s">
        <v>45</v>
      </c>
      <c r="F4601" s="58" t="s">
        <v>119</v>
      </c>
      <c r="G4601" s="59">
        <v>3722</v>
      </c>
      <c r="H4601" s="57">
        <v>444416881</v>
      </c>
      <c r="I4601" s="59">
        <v>0</v>
      </c>
      <c r="J4601" s="59">
        <v>0</v>
      </c>
      <c r="K4601" s="59">
        <v>0</v>
      </c>
      <c r="L4601" s="59">
        <v>0</v>
      </c>
      <c r="M4601" s="59">
        <v>9896.73</v>
      </c>
      <c r="N4601" s="58" t="s">
        <v>2056</v>
      </c>
      <c r="O4601" s="14">
        <f t="shared" si="400"/>
        <v>45922.669988425929</v>
      </c>
      <c r="P4601" s="19">
        <f t="shared" si="401"/>
        <v>45922.878321759265</v>
      </c>
      <c r="Q4601" s="20" t="str">
        <f t="shared" si="402"/>
        <v>22/09/2025</v>
      </c>
      <c r="R4601" s="13" t="str">
        <f t="shared" si="403"/>
        <v>21</v>
      </c>
      <c r="S4601" s="13" t="str">
        <f t="shared" si="404"/>
        <v>Mon</v>
      </c>
    </row>
    <row r="4602" spans="1:19" x14ac:dyDescent="0.25">
      <c r="A4602" s="60">
        <v>45922.67</v>
      </c>
      <c r="B4602" s="61">
        <v>445208944</v>
      </c>
      <c r="C4602" s="62" t="s">
        <v>36</v>
      </c>
      <c r="D4602" s="62" t="s">
        <v>37</v>
      </c>
      <c r="E4602" s="62" t="s">
        <v>45</v>
      </c>
      <c r="F4602" s="62" t="s">
        <v>119</v>
      </c>
      <c r="G4602" s="63">
        <v>3721.87</v>
      </c>
      <c r="H4602" s="61">
        <v>444416889</v>
      </c>
      <c r="I4602" s="63">
        <v>0</v>
      </c>
      <c r="J4602" s="63">
        <v>0</v>
      </c>
      <c r="K4602" s="63">
        <v>0</v>
      </c>
      <c r="L4602" s="63">
        <v>0</v>
      </c>
      <c r="M4602" s="63">
        <v>9896.73</v>
      </c>
      <c r="N4602" s="62" t="s">
        <v>1944</v>
      </c>
      <c r="O4602" s="14">
        <f t="shared" si="400"/>
        <v>45922.67</v>
      </c>
      <c r="P4602" s="19">
        <f t="shared" si="401"/>
        <v>45922.878333333334</v>
      </c>
      <c r="Q4602" s="20" t="str">
        <f t="shared" si="402"/>
        <v>22/09/2025</v>
      </c>
      <c r="R4602" s="13" t="str">
        <f t="shared" si="403"/>
        <v>21</v>
      </c>
      <c r="S4602" s="13" t="str">
        <f t="shared" si="404"/>
        <v>Mon</v>
      </c>
    </row>
    <row r="4603" spans="1:19" x14ac:dyDescent="0.25">
      <c r="A4603" s="56">
        <v>45922.67</v>
      </c>
      <c r="B4603" s="57">
        <v>445208948</v>
      </c>
      <c r="C4603" s="58" t="s">
        <v>36</v>
      </c>
      <c r="D4603" s="58" t="s">
        <v>37</v>
      </c>
      <c r="E4603" s="58" t="s">
        <v>45</v>
      </c>
      <c r="F4603" s="58" t="s">
        <v>119</v>
      </c>
      <c r="G4603" s="59">
        <v>3722</v>
      </c>
      <c r="H4603" s="57">
        <v>444416894</v>
      </c>
      <c r="I4603" s="59">
        <v>0</v>
      </c>
      <c r="J4603" s="59">
        <v>0</v>
      </c>
      <c r="K4603" s="59">
        <v>0</v>
      </c>
      <c r="L4603" s="59">
        <v>0</v>
      </c>
      <c r="M4603" s="59">
        <v>9896.73</v>
      </c>
      <c r="N4603" s="58" t="s">
        <v>48</v>
      </c>
      <c r="O4603" s="14">
        <f t="shared" si="400"/>
        <v>45922.67</v>
      </c>
      <c r="P4603" s="19">
        <f t="shared" si="401"/>
        <v>45922.878333333334</v>
      </c>
      <c r="Q4603" s="20" t="str">
        <f t="shared" si="402"/>
        <v>22/09/2025</v>
      </c>
      <c r="R4603" s="13" t="str">
        <f t="shared" si="403"/>
        <v>21</v>
      </c>
      <c r="S4603" s="13" t="str">
        <f t="shared" si="404"/>
        <v>Mon</v>
      </c>
    </row>
    <row r="4604" spans="1:19" x14ac:dyDescent="0.25">
      <c r="A4604" s="60">
        <v>45922.67</v>
      </c>
      <c r="B4604" s="61">
        <v>445208950</v>
      </c>
      <c r="C4604" s="62" t="s">
        <v>36</v>
      </c>
      <c r="D4604" s="62" t="s">
        <v>37</v>
      </c>
      <c r="E4604" s="62" t="s">
        <v>45</v>
      </c>
      <c r="F4604" s="62" t="s">
        <v>119</v>
      </c>
      <c r="G4604" s="63">
        <v>3721.92</v>
      </c>
      <c r="H4604" s="61">
        <v>444416896</v>
      </c>
      <c r="I4604" s="63">
        <v>0</v>
      </c>
      <c r="J4604" s="63">
        <v>0</v>
      </c>
      <c r="K4604" s="63">
        <v>0</v>
      </c>
      <c r="L4604" s="63">
        <v>0</v>
      </c>
      <c r="M4604" s="63">
        <v>9896.73</v>
      </c>
      <c r="N4604" s="62" t="s">
        <v>47</v>
      </c>
      <c r="O4604" s="14">
        <f t="shared" si="400"/>
        <v>45922.67</v>
      </c>
      <c r="P4604" s="19">
        <f t="shared" si="401"/>
        <v>45922.878333333334</v>
      </c>
      <c r="Q4604" s="20" t="str">
        <f t="shared" si="402"/>
        <v>22/09/2025</v>
      </c>
      <c r="R4604" s="13" t="str">
        <f t="shared" si="403"/>
        <v>21</v>
      </c>
      <c r="S4604" s="13" t="str">
        <f t="shared" si="404"/>
        <v>Mon</v>
      </c>
    </row>
    <row r="4605" spans="1:19" x14ac:dyDescent="0.25">
      <c r="A4605" s="56">
        <v>45922.67</v>
      </c>
      <c r="B4605" s="57">
        <v>445208953</v>
      </c>
      <c r="C4605" s="58" t="s">
        <v>36</v>
      </c>
      <c r="D4605" s="58" t="s">
        <v>37</v>
      </c>
      <c r="E4605" s="58" t="s">
        <v>45</v>
      </c>
      <c r="F4605" s="58" t="s">
        <v>119</v>
      </c>
      <c r="G4605" s="59">
        <v>3721.88</v>
      </c>
      <c r="H4605" s="57">
        <v>444416898</v>
      </c>
      <c r="I4605" s="59">
        <v>0</v>
      </c>
      <c r="J4605" s="59">
        <v>0</v>
      </c>
      <c r="K4605" s="59">
        <v>0</v>
      </c>
      <c r="L4605" s="59">
        <v>0</v>
      </c>
      <c r="M4605" s="59">
        <v>9896.73</v>
      </c>
      <c r="N4605" s="58" t="s">
        <v>1971</v>
      </c>
      <c r="O4605" s="14">
        <f t="shared" si="400"/>
        <v>45922.67</v>
      </c>
      <c r="P4605" s="19">
        <f t="shared" si="401"/>
        <v>45922.878333333334</v>
      </c>
      <c r="Q4605" s="20" t="str">
        <f t="shared" si="402"/>
        <v>22/09/2025</v>
      </c>
      <c r="R4605" s="13" t="str">
        <f t="shared" si="403"/>
        <v>21</v>
      </c>
      <c r="S4605" s="13" t="str">
        <f t="shared" si="404"/>
        <v>Mon</v>
      </c>
    </row>
    <row r="4606" spans="1:19" x14ac:dyDescent="0.25">
      <c r="A4606" s="60">
        <v>45922.670682870368</v>
      </c>
      <c r="B4606" s="61">
        <v>445209462</v>
      </c>
      <c r="C4606" s="62" t="s">
        <v>36</v>
      </c>
      <c r="D4606" s="62" t="s">
        <v>37</v>
      </c>
      <c r="E4606" s="62" t="s">
        <v>45</v>
      </c>
      <c r="F4606" s="62" t="s">
        <v>119</v>
      </c>
      <c r="G4606" s="63">
        <v>3723.11</v>
      </c>
      <c r="H4606" s="61">
        <v>444417416</v>
      </c>
      <c r="I4606" s="63">
        <v>0</v>
      </c>
      <c r="J4606" s="63">
        <v>0</v>
      </c>
      <c r="K4606" s="63">
        <v>0</v>
      </c>
      <c r="L4606" s="63">
        <v>0</v>
      </c>
      <c r="M4606" s="63">
        <v>9896.73</v>
      </c>
      <c r="N4606" s="62" t="s">
        <v>2055</v>
      </c>
      <c r="O4606" s="14">
        <f t="shared" si="400"/>
        <v>45922.670682870368</v>
      </c>
      <c r="P4606" s="19">
        <f t="shared" si="401"/>
        <v>45922.879016203704</v>
      </c>
      <c r="Q4606" s="20" t="str">
        <f t="shared" si="402"/>
        <v>22/09/2025</v>
      </c>
      <c r="R4606" s="13" t="str">
        <f t="shared" si="403"/>
        <v>21</v>
      </c>
      <c r="S4606" s="13" t="str">
        <f t="shared" si="404"/>
        <v>Mon</v>
      </c>
    </row>
    <row r="4607" spans="1:19" x14ac:dyDescent="0.25">
      <c r="A4607" s="56">
        <v>45922.670995370368</v>
      </c>
      <c r="B4607" s="57">
        <v>445209681</v>
      </c>
      <c r="C4607" s="58" t="s">
        <v>36</v>
      </c>
      <c r="D4607" s="58" t="s">
        <v>38</v>
      </c>
      <c r="E4607" s="58" t="s">
        <v>46</v>
      </c>
      <c r="F4607" s="58" t="s">
        <v>119</v>
      </c>
      <c r="G4607" s="59">
        <v>3724.18</v>
      </c>
      <c r="H4607" s="57">
        <v>444417644</v>
      </c>
      <c r="I4607" s="59">
        <v>0</v>
      </c>
      <c r="J4607" s="59">
        <v>0</v>
      </c>
      <c r="K4607" s="59">
        <v>0</v>
      </c>
      <c r="L4607" s="59">
        <v>1.65</v>
      </c>
      <c r="M4607" s="59">
        <v>9898.3799999999992</v>
      </c>
      <c r="N4607" s="58" t="s">
        <v>2929</v>
      </c>
      <c r="O4607" s="14">
        <f t="shared" si="400"/>
        <v>45922.670995370368</v>
      </c>
      <c r="P4607" s="19">
        <f t="shared" si="401"/>
        <v>45922.879328703704</v>
      </c>
      <c r="Q4607" s="20" t="str">
        <f t="shared" si="402"/>
        <v>22/09/2025</v>
      </c>
      <c r="R4607" s="13" t="str">
        <f t="shared" si="403"/>
        <v>21</v>
      </c>
      <c r="S4607" s="13" t="str">
        <f t="shared" si="404"/>
        <v>Mon</v>
      </c>
    </row>
    <row r="4608" spans="1:19" x14ac:dyDescent="0.25">
      <c r="A4608" s="60">
        <v>45922.670995370368</v>
      </c>
      <c r="B4608" s="61">
        <v>445209682</v>
      </c>
      <c r="C4608" s="62" t="s">
        <v>36</v>
      </c>
      <c r="D4608" s="62" t="s">
        <v>38</v>
      </c>
      <c r="E4608" s="62" t="s">
        <v>46</v>
      </c>
      <c r="F4608" s="62" t="s">
        <v>119</v>
      </c>
      <c r="G4608" s="63">
        <v>3724.18</v>
      </c>
      <c r="H4608" s="61">
        <v>444417645</v>
      </c>
      <c r="I4608" s="63">
        <v>0</v>
      </c>
      <c r="J4608" s="63">
        <v>0</v>
      </c>
      <c r="K4608" s="63">
        <v>0</v>
      </c>
      <c r="L4608" s="63">
        <v>2.1800000000000002</v>
      </c>
      <c r="M4608" s="63">
        <v>9900.56</v>
      </c>
      <c r="N4608" s="62" t="s">
        <v>2929</v>
      </c>
      <c r="O4608" s="14">
        <f t="shared" si="400"/>
        <v>45922.670995370368</v>
      </c>
      <c r="P4608" s="19">
        <f t="shared" si="401"/>
        <v>45922.879328703704</v>
      </c>
      <c r="Q4608" s="20" t="str">
        <f t="shared" si="402"/>
        <v>22/09/2025</v>
      </c>
      <c r="R4608" s="13" t="str">
        <f t="shared" si="403"/>
        <v>21</v>
      </c>
      <c r="S4608" s="13" t="str">
        <f t="shared" si="404"/>
        <v>Mon</v>
      </c>
    </row>
    <row r="4609" spans="1:19" x14ac:dyDescent="0.25">
      <c r="A4609" s="56">
        <v>45922.670995370368</v>
      </c>
      <c r="B4609" s="57">
        <v>445209683</v>
      </c>
      <c r="C4609" s="58" t="s">
        <v>36</v>
      </c>
      <c r="D4609" s="58" t="s">
        <v>38</v>
      </c>
      <c r="E4609" s="58" t="s">
        <v>46</v>
      </c>
      <c r="F4609" s="58" t="s">
        <v>119</v>
      </c>
      <c r="G4609" s="59">
        <v>3724.18</v>
      </c>
      <c r="H4609" s="57">
        <v>444417646</v>
      </c>
      <c r="I4609" s="59">
        <v>0</v>
      </c>
      <c r="J4609" s="59">
        <v>0</v>
      </c>
      <c r="K4609" s="59">
        <v>0</v>
      </c>
      <c r="L4609" s="59">
        <v>2.2999999999999998</v>
      </c>
      <c r="M4609" s="59">
        <v>9902.86</v>
      </c>
      <c r="N4609" s="58" t="s">
        <v>2929</v>
      </c>
      <c r="O4609" s="14">
        <f t="shared" si="400"/>
        <v>45922.670995370368</v>
      </c>
      <c r="P4609" s="19">
        <f t="shared" si="401"/>
        <v>45922.879328703704</v>
      </c>
      <c r="Q4609" s="20" t="str">
        <f t="shared" si="402"/>
        <v>22/09/2025</v>
      </c>
      <c r="R4609" s="13" t="str">
        <f t="shared" si="403"/>
        <v>21</v>
      </c>
      <c r="S4609" s="13" t="str">
        <f t="shared" si="404"/>
        <v>Mon</v>
      </c>
    </row>
    <row r="4610" spans="1:19" x14ac:dyDescent="0.25">
      <c r="A4610" s="60">
        <v>45922.671377314815</v>
      </c>
      <c r="B4610" s="61">
        <v>445209944</v>
      </c>
      <c r="C4610" s="62" t="s">
        <v>36</v>
      </c>
      <c r="D4610" s="62" t="s">
        <v>38</v>
      </c>
      <c r="E4610" s="62" t="s">
        <v>46</v>
      </c>
      <c r="F4610" s="62" t="s">
        <v>119</v>
      </c>
      <c r="G4610" s="63">
        <v>3724.88</v>
      </c>
      <c r="H4610" s="61">
        <v>444417908</v>
      </c>
      <c r="I4610" s="63">
        <v>0</v>
      </c>
      <c r="J4610" s="63">
        <v>0</v>
      </c>
      <c r="K4610" s="63">
        <v>0</v>
      </c>
      <c r="L4610" s="63">
        <v>3.01</v>
      </c>
      <c r="M4610" s="63">
        <v>9905.8700000000008</v>
      </c>
      <c r="N4610" s="62" t="s">
        <v>2930</v>
      </c>
      <c r="O4610" s="14">
        <f t="shared" si="400"/>
        <v>45922.671377314815</v>
      </c>
      <c r="P4610" s="19">
        <f t="shared" si="401"/>
        <v>45922.879710648151</v>
      </c>
      <c r="Q4610" s="20" t="str">
        <f t="shared" si="402"/>
        <v>22/09/2025</v>
      </c>
      <c r="R4610" s="13" t="str">
        <f t="shared" si="403"/>
        <v>21</v>
      </c>
      <c r="S4610" s="13" t="str">
        <f t="shared" si="404"/>
        <v>Mon</v>
      </c>
    </row>
    <row r="4611" spans="1:19" x14ac:dyDescent="0.25">
      <c r="A4611" s="56">
        <v>45922.672418981485</v>
      </c>
      <c r="B4611" s="57">
        <v>445210491</v>
      </c>
      <c r="C4611" s="58" t="s">
        <v>36</v>
      </c>
      <c r="D4611" s="58" t="s">
        <v>38</v>
      </c>
      <c r="E4611" s="58" t="s">
        <v>46</v>
      </c>
      <c r="F4611" s="58" t="s">
        <v>119</v>
      </c>
      <c r="G4611" s="59">
        <v>3723.03</v>
      </c>
      <c r="H4611" s="57">
        <v>444418469</v>
      </c>
      <c r="I4611" s="59">
        <v>0</v>
      </c>
      <c r="J4611" s="59">
        <v>0</v>
      </c>
      <c r="K4611" s="59">
        <v>0</v>
      </c>
      <c r="L4611" s="59">
        <v>0.36</v>
      </c>
      <c r="M4611" s="59">
        <v>9906.23</v>
      </c>
      <c r="N4611" s="58" t="s">
        <v>2931</v>
      </c>
      <c r="O4611" s="14">
        <f t="shared" si="400"/>
        <v>45922.672418981485</v>
      </c>
      <c r="P4611" s="19">
        <f t="shared" si="401"/>
        <v>45922.880752314821</v>
      </c>
      <c r="Q4611" s="20" t="str">
        <f t="shared" si="402"/>
        <v>22/09/2025</v>
      </c>
      <c r="R4611" s="13" t="str">
        <f t="shared" si="403"/>
        <v>21</v>
      </c>
      <c r="S4611" s="13" t="str">
        <f t="shared" si="404"/>
        <v>Mon</v>
      </c>
    </row>
    <row r="4612" spans="1:19" x14ac:dyDescent="0.25">
      <c r="A4612" s="60">
        <v>45922.672418981485</v>
      </c>
      <c r="B4612" s="61">
        <v>445210492</v>
      </c>
      <c r="C4612" s="62" t="s">
        <v>36</v>
      </c>
      <c r="D4612" s="62" t="s">
        <v>38</v>
      </c>
      <c r="E4612" s="62" t="s">
        <v>46</v>
      </c>
      <c r="F4612" s="62" t="s">
        <v>119</v>
      </c>
      <c r="G4612" s="63">
        <v>3723.03</v>
      </c>
      <c r="H4612" s="61">
        <v>444418470</v>
      </c>
      <c r="I4612" s="63">
        <v>0</v>
      </c>
      <c r="J4612" s="63">
        <v>0</v>
      </c>
      <c r="K4612" s="63">
        <v>0</v>
      </c>
      <c r="L4612" s="63">
        <v>1.1100000000000001</v>
      </c>
      <c r="M4612" s="63">
        <v>9907.34</v>
      </c>
      <c r="N4612" s="62" t="s">
        <v>2931</v>
      </c>
      <c r="O4612" s="14">
        <f t="shared" si="400"/>
        <v>45922.672418981485</v>
      </c>
      <c r="P4612" s="19">
        <f t="shared" si="401"/>
        <v>45922.880752314821</v>
      </c>
      <c r="Q4612" s="20" t="str">
        <f t="shared" si="402"/>
        <v>22/09/2025</v>
      </c>
      <c r="R4612" s="13" t="str">
        <f t="shared" si="403"/>
        <v>21</v>
      </c>
      <c r="S4612" s="13" t="str">
        <f t="shared" si="404"/>
        <v>Mon</v>
      </c>
    </row>
    <row r="4613" spans="1:19" x14ac:dyDescent="0.25">
      <c r="A4613" s="56">
        <v>45922.672418981485</v>
      </c>
      <c r="B4613" s="57">
        <v>445210494</v>
      </c>
      <c r="C4613" s="58" t="s">
        <v>36</v>
      </c>
      <c r="D4613" s="58" t="s">
        <v>38</v>
      </c>
      <c r="E4613" s="58" t="s">
        <v>46</v>
      </c>
      <c r="F4613" s="58" t="s">
        <v>119</v>
      </c>
      <c r="G4613" s="59">
        <v>3723.01</v>
      </c>
      <c r="H4613" s="57">
        <v>444418472</v>
      </c>
      <c r="I4613" s="59">
        <v>0</v>
      </c>
      <c r="J4613" s="59">
        <v>0</v>
      </c>
      <c r="K4613" s="59">
        <v>0</v>
      </c>
      <c r="L4613" s="59">
        <v>1.01</v>
      </c>
      <c r="M4613" s="59">
        <v>9908.35</v>
      </c>
      <c r="N4613" s="58" t="s">
        <v>2932</v>
      </c>
      <c r="O4613" s="14">
        <f t="shared" si="400"/>
        <v>45922.672418981485</v>
      </c>
      <c r="P4613" s="19">
        <f t="shared" si="401"/>
        <v>45922.880752314821</v>
      </c>
      <c r="Q4613" s="20" t="str">
        <f t="shared" si="402"/>
        <v>22/09/2025</v>
      </c>
      <c r="R4613" s="13" t="str">
        <f t="shared" si="403"/>
        <v>21</v>
      </c>
      <c r="S4613" s="13" t="str">
        <f t="shared" si="404"/>
        <v>Mon</v>
      </c>
    </row>
    <row r="4614" spans="1:19" x14ac:dyDescent="0.25">
      <c r="A4614" s="60">
        <v>45922.672418981485</v>
      </c>
      <c r="B4614" s="61">
        <v>445210495</v>
      </c>
      <c r="C4614" s="62" t="s">
        <v>36</v>
      </c>
      <c r="D4614" s="62" t="s">
        <v>37</v>
      </c>
      <c r="E4614" s="62" t="s">
        <v>45</v>
      </c>
      <c r="F4614" s="62" t="s">
        <v>119</v>
      </c>
      <c r="G4614" s="63">
        <v>3723.23</v>
      </c>
      <c r="H4614" s="61">
        <v>444418473</v>
      </c>
      <c r="I4614" s="63">
        <v>0</v>
      </c>
      <c r="J4614" s="63">
        <v>0</v>
      </c>
      <c r="K4614" s="63">
        <v>0</v>
      </c>
      <c r="L4614" s="63">
        <v>0</v>
      </c>
      <c r="M4614" s="63">
        <v>9908.35</v>
      </c>
      <c r="N4614" s="62" t="s">
        <v>1944</v>
      </c>
      <c r="O4614" s="14">
        <f t="shared" si="400"/>
        <v>45922.672418981485</v>
      </c>
      <c r="P4614" s="19">
        <f t="shared" si="401"/>
        <v>45922.880752314821</v>
      </c>
      <c r="Q4614" s="20" t="str">
        <f t="shared" si="402"/>
        <v>22/09/2025</v>
      </c>
      <c r="R4614" s="13" t="str">
        <f t="shared" si="403"/>
        <v>21</v>
      </c>
      <c r="S4614" s="13" t="str">
        <f t="shared" si="404"/>
        <v>Mon</v>
      </c>
    </row>
    <row r="4615" spans="1:19" x14ac:dyDescent="0.25">
      <c r="A4615" s="56">
        <v>45922.672418981485</v>
      </c>
      <c r="B4615" s="57">
        <v>445210496</v>
      </c>
      <c r="C4615" s="58" t="s">
        <v>36</v>
      </c>
      <c r="D4615" s="58" t="s">
        <v>37</v>
      </c>
      <c r="E4615" s="58" t="s">
        <v>45</v>
      </c>
      <c r="F4615" s="58" t="s">
        <v>119</v>
      </c>
      <c r="G4615" s="59">
        <v>3723.2</v>
      </c>
      <c r="H4615" s="57">
        <v>444418474</v>
      </c>
      <c r="I4615" s="59">
        <v>0</v>
      </c>
      <c r="J4615" s="59">
        <v>0</v>
      </c>
      <c r="K4615" s="59">
        <v>0</v>
      </c>
      <c r="L4615" s="59">
        <v>0</v>
      </c>
      <c r="M4615" s="59">
        <v>9908.35</v>
      </c>
      <c r="N4615" s="58" t="s">
        <v>1971</v>
      </c>
      <c r="O4615" s="14">
        <f t="shared" si="400"/>
        <v>45922.672418981485</v>
      </c>
      <c r="P4615" s="19">
        <f t="shared" si="401"/>
        <v>45922.880752314821</v>
      </c>
      <c r="Q4615" s="20" t="str">
        <f t="shared" si="402"/>
        <v>22/09/2025</v>
      </c>
      <c r="R4615" s="13" t="str">
        <f t="shared" si="403"/>
        <v>21</v>
      </c>
      <c r="S4615" s="13" t="str">
        <f t="shared" si="404"/>
        <v>Mon</v>
      </c>
    </row>
    <row r="4616" spans="1:19" x14ac:dyDescent="0.25">
      <c r="A4616" s="60">
        <v>45922.672418981485</v>
      </c>
      <c r="B4616" s="61">
        <v>445210498</v>
      </c>
      <c r="C4616" s="62" t="s">
        <v>36</v>
      </c>
      <c r="D4616" s="62" t="s">
        <v>37</v>
      </c>
      <c r="E4616" s="62" t="s">
        <v>45</v>
      </c>
      <c r="F4616" s="62" t="s">
        <v>119</v>
      </c>
      <c r="G4616" s="63">
        <v>3723.18</v>
      </c>
      <c r="H4616" s="61">
        <v>444418476</v>
      </c>
      <c r="I4616" s="63">
        <v>0</v>
      </c>
      <c r="J4616" s="63">
        <v>0</v>
      </c>
      <c r="K4616" s="63">
        <v>0</v>
      </c>
      <c r="L4616" s="63">
        <v>0</v>
      </c>
      <c r="M4616" s="63">
        <v>9908.35</v>
      </c>
      <c r="N4616" s="62" t="s">
        <v>2056</v>
      </c>
      <c r="O4616" s="14">
        <f t="shared" si="400"/>
        <v>45922.672418981485</v>
      </c>
      <c r="P4616" s="19">
        <f t="shared" si="401"/>
        <v>45922.880752314821</v>
      </c>
      <c r="Q4616" s="20" t="str">
        <f t="shared" si="402"/>
        <v>22/09/2025</v>
      </c>
      <c r="R4616" s="13" t="str">
        <f t="shared" si="403"/>
        <v>21</v>
      </c>
      <c r="S4616" s="13" t="str">
        <f t="shared" si="404"/>
        <v>Mon</v>
      </c>
    </row>
    <row r="4617" spans="1:19" x14ac:dyDescent="0.25">
      <c r="A4617" s="56">
        <v>45922.672430555554</v>
      </c>
      <c r="B4617" s="57">
        <v>445210500</v>
      </c>
      <c r="C4617" s="58" t="s">
        <v>36</v>
      </c>
      <c r="D4617" s="58" t="s">
        <v>37</v>
      </c>
      <c r="E4617" s="58" t="s">
        <v>45</v>
      </c>
      <c r="F4617" s="58" t="s">
        <v>119</v>
      </c>
      <c r="G4617" s="59">
        <v>3723.14</v>
      </c>
      <c r="H4617" s="57">
        <v>444418478</v>
      </c>
      <c r="I4617" s="59">
        <v>0</v>
      </c>
      <c r="J4617" s="59">
        <v>0</v>
      </c>
      <c r="K4617" s="59">
        <v>0</v>
      </c>
      <c r="L4617" s="59">
        <v>0</v>
      </c>
      <c r="M4617" s="59">
        <v>9908.35</v>
      </c>
      <c r="N4617" s="58" t="s">
        <v>77</v>
      </c>
      <c r="O4617" s="14">
        <f t="shared" si="400"/>
        <v>45922.672430555554</v>
      </c>
      <c r="P4617" s="19">
        <f t="shared" si="401"/>
        <v>45922.88076388889</v>
      </c>
      <c r="Q4617" s="20" t="str">
        <f t="shared" si="402"/>
        <v>22/09/2025</v>
      </c>
      <c r="R4617" s="13" t="str">
        <f t="shared" si="403"/>
        <v>21</v>
      </c>
      <c r="S4617" s="13" t="str">
        <f t="shared" si="404"/>
        <v>Mon</v>
      </c>
    </row>
    <row r="4618" spans="1:19" x14ac:dyDescent="0.25">
      <c r="A4618" s="60">
        <v>45922.672534722224</v>
      </c>
      <c r="B4618" s="61">
        <v>445210687</v>
      </c>
      <c r="C4618" s="62" t="s">
        <v>36</v>
      </c>
      <c r="D4618" s="62" t="s">
        <v>37</v>
      </c>
      <c r="E4618" s="62" t="s">
        <v>45</v>
      </c>
      <c r="F4618" s="62" t="s">
        <v>119</v>
      </c>
      <c r="G4618" s="63">
        <v>3723.2</v>
      </c>
      <c r="H4618" s="61">
        <v>444418667</v>
      </c>
      <c r="I4618" s="63">
        <v>0</v>
      </c>
      <c r="J4618" s="63">
        <v>0</v>
      </c>
      <c r="K4618" s="63">
        <v>0</v>
      </c>
      <c r="L4618" s="63">
        <v>0</v>
      </c>
      <c r="M4618" s="63">
        <v>9908.35</v>
      </c>
      <c r="N4618" s="62" t="s">
        <v>52</v>
      </c>
      <c r="O4618" s="14">
        <f t="shared" si="400"/>
        <v>45922.672534722224</v>
      </c>
      <c r="P4618" s="19">
        <f t="shared" si="401"/>
        <v>45922.880868055559</v>
      </c>
      <c r="Q4618" s="20" t="str">
        <f t="shared" si="402"/>
        <v>22/09/2025</v>
      </c>
      <c r="R4618" s="13" t="str">
        <f t="shared" si="403"/>
        <v>21</v>
      </c>
      <c r="S4618" s="13" t="str">
        <f t="shared" si="404"/>
        <v>Mon</v>
      </c>
    </row>
    <row r="4619" spans="1:19" x14ac:dyDescent="0.25">
      <c r="A4619" s="56">
        <v>45922.672534722224</v>
      </c>
      <c r="B4619" s="57">
        <v>445210691</v>
      </c>
      <c r="C4619" s="58" t="s">
        <v>36</v>
      </c>
      <c r="D4619" s="58" t="s">
        <v>37</v>
      </c>
      <c r="E4619" s="58" t="s">
        <v>45</v>
      </c>
      <c r="F4619" s="58" t="s">
        <v>119</v>
      </c>
      <c r="G4619" s="59">
        <v>3723.19</v>
      </c>
      <c r="H4619" s="57">
        <v>444418671</v>
      </c>
      <c r="I4619" s="59">
        <v>0</v>
      </c>
      <c r="J4619" s="59">
        <v>0</v>
      </c>
      <c r="K4619" s="59">
        <v>0</v>
      </c>
      <c r="L4619" s="59">
        <v>0</v>
      </c>
      <c r="M4619" s="59">
        <v>9908.35</v>
      </c>
      <c r="N4619" s="58" t="s">
        <v>47</v>
      </c>
      <c r="O4619" s="14">
        <f t="shared" si="400"/>
        <v>45922.672534722224</v>
      </c>
      <c r="P4619" s="19">
        <f t="shared" si="401"/>
        <v>45922.880868055559</v>
      </c>
      <c r="Q4619" s="20" t="str">
        <f t="shared" si="402"/>
        <v>22/09/2025</v>
      </c>
      <c r="R4619" s="13" t="str">
        <f t="shared" si="403"/>
        <v>21</v>
      </c>
      <c r="S4619" s="13" t="str">
        <f t="shared" si="404"/>
        <v>Mon</v>
      </c>
    </row>
    <row r="4620" spans="1:19" x14ac:dyDescent="0.25">
      <c r="A4620" s="60">
        <v>45922.672534722224</v>
      </c>
      <c r="B4620" s="61">
        <v>445210693</v>
      </c>
      <c r="C4620" s="62" t="s">
        <v>36</v>
      </c>
      <c r="D4620" s="62" t="s">
        <v>37</v>
      </c>
      <c r="E4620" s="62" t="s">
        <v>45</v>
      </c>
      <c r="F4620" s="62" t="s">
        <v>119</v>
      </c>
      <c r="G4620" s="63">
        <v>3723.31</v>
      </c>
      <c r="H4620" s="61">
        <v>444418673</v>
      </c>
      <c r="I4620" s="63">
        <v>0</v>
      </c>
      <c r="J4620" s="63">
        <v>0</v>
      </c>
      <c r="K4620" s="63">
        <v>0</v>
      </c>
      <c r="L4620" s="63">
        <v>0</v>
      </c>
      <c r="M4620" s="63">
        <v>9908.35</v>
      </c>
      <c r="N4620" s="62" t="s">
        <v>48</v>
      </c>
      <c r="O4620" s="14">
        <f t="shared" si="400"/>
        <v>45922.672534722224</v>
      </c>
      <c r="P4620" s="19">
        <f t="shared" si="401"/>
        <v>45922.880868055559</v>
      </c>
      <c r="Q4620" s="20" t="str">
        <f t="shared" si="402"/>
        <v>22/09/2025</v>
      </c>
      <c r="R4620" s="13" t="str">
        <f t="shared" si="403"/>
        <v>21</v>
      </c>
      <c r="S4620" s="13" t="str">
        <f t="shared" si="404"/>
        <v>Mon</v>
      </c>
    </row>
    <row r="4621" spans="1:19" x14ac:dyDescent="0.25">
      <c r="A4621" s="56">
        <v>45922.675497685188</v>
      </c>
      <c r="B4621" s="57">
        <v>445212391</v>
      </c>
      <c r="C4621" s="58" t="s">
        <v>36</v>
      </c>
      <c r="D4621" s="58" t="s">
        <v>38</v>
      </c>
      <c r="E4621" s="58" t="s">
        <v>46</v>
      </c>
      <c r="F4621" s="58" t="s">
        <v>119</v>
      </c>
      <c r="G4621" s="59">
        <v>3721.02</v>
      </c>
      <c r="H4621" s="57">
        <v>444420360</v>
      </c>
      <c r="I4621" s="59">
        <v>0</v>
      </c>
      <c r="J4621" s="59">
        <v>0</v>
      </c>
      <c r="K4621" s="59">
        <v>0</v>
      </c>
      <c r="L4621" s="59">
        <v>-2.1800000000000002</v>
      </c>
      <c r="M4621" s="59">
        <v>9906.17</v>
      </c>
      <c r="N4621" s="58" t="s">
        <v>2933</v>
      </c>
      <c r="O4621" s="14">
        <f t="shared" si="400"/>
        <v>45922.675497685188</v>
      </c>
      <c r="P4621" s="19">
        <f t="shared" si="401"/>
        <v>45922.883831018524</v>
      </c>
      <c r="Q4621" s="20" t="str">
        <f t="shared" si="402"/>
        <v>22/09/2025</v>
      </c>
      <c r="R4621" s="13" t="str">
        <f t="shared" si="403"/>
        <v>21</v>
      </c>
      <c r="S4621" s="13" t="str">
        <f t="shared" si="404"/>
        <v>Mon</v>
      </c>
    </row>
    <row r="4622" spans="1:19" x14ac:dyDescent="0.25">
      <c r="A4622" s="60">
        <v>45922.675509259258</v>
      </c>
      <c r="B4622" s="61">
        <v>445212412</v>
      </c>
      <c r="C4622" s="62" t="s">
        <v>36</v>
      </c>
      <c r="D4622" s="62" t="s">
        <v>38</v>
      </c>
      <c r="E4622" s="62" t="s">
        <v>46</v>
      </c>
      <c r="F4622" s="62" t="s">
        <v>119</v>
      </c>
      <c r="G4622" s="63">
        <v>3720.91</v>
      </c>
      <c r="H4622" s="61">
        <v>444420379</v>
      </c>
      <c r="I4622" s="63">
        <v>0</v>
      </c>
      <c r="J4622" s="63">
        <v>0</v>
      </c>
      <c r="K4622" s="63">
        <v>0</v>
      </c>
      <c r="L4622" s="63">
        <v>-2.2000000000000002</v>
      </c>
      <c r="M4622" s="63">
        <v>9903.9699999999993</v>
      </c>
      <c r="N4622" s="62" t="s">
        <v>2934</v>
      </c>
      <c r="O4622" s="14">
        <f t="shared" si="400"/>
        <v>45922.675509259258</v>
      </c>
      <c r="P4622" s="19">
        <f t="shared" si="401"/>
        <v>45922.883842592593</v>
      </c>
      <c r="Q4622" s="20" t="str">
        <f t="shared" si="402"/>
        <v>22/09/2025</v>
      </c>
      <c r="R4622" s="13" t="str">
        <f t="shared" si="403"/>
        <v>21</v>
      </c>
      <c r="S4622" s="13" t="str">
        <f t="shared" si="404"/>
        <v>Mon</v>
      </c>
    </row>
    <row r="4623" spans="1:19" x14ac:dyDescent="0.25">
      <c r="A4623" s="56">
        <v>45922.675567129627</v>
      </c>
      <c r="B4623" s="57">
        <v>445212541</v>
      </c>
      <c r="C4623" s="58" t="s">
        <v>36</v>
      </c>
      <c r="D4623" s="58" t="s">
        <v>38</v>
      </c>
      <c r="E4623" s="58" t="s">
        <v>46</v>
      </c>
      <c r="F4623" s="58" t="s">
        <v>119</v>
      </c>
      <c r="G4623" s="59">
        <v>3720.83</v>
      </c>
      <c r="H4623" s="57">
        <v>444420508</v>
      </c>
      <c r="I4623" s="59">
        <v>0</v>
      </c>
      <c r="J4623" s="59">
        <v>0</v>
      </c>
      <c r="K4623" s="59">
        <v>0</v>
      </c>
      <c r="L4623" s="59">
        <v>-3.01</v>
      </c>
      <c r="M4623" s="59">
        <v>9900.9599999999991</v>
      </c>
      <c r="N4623" s="58" t="s">
        <v>2935</v>
      </c>
      <c r="O4623" s="14">
        <f t="shared" si="400"/>
        <v>45922.675567129627</v>
      </c>
      <c r="P4623" s="19">
        <f t="shared" si="401"/>
        <v>45922.883900462963</v>
      </c>
      <c r="Q4623" s="20" t="str">
        <f t="shared" si="402"/>
        <v>22/09/2025</v>
      </c>
      <c r="R4623" s="13" t="str">
        <f t="shared" si="403"/>
        <v>21</v>
      </c>
      <c r="S4623" s="13" t="str">
        <f t="shared" si="404"/>
        <v>Mon</v>
      </c>
    </row>
    <row r="4624" spans="1:19" x14ac:dyDescent="0.25">
      <c r="A4624" s="60">
        <v>45922.675567129627</v>
      </c>
      <c r="B4624" s="61">
        <v>445212542</v>
      </c>
      <c r="C4624" s="62" t="s">
        <v>36</v>
      </c>
      <c r="D4624" s="62" t="s">
        <v>38</v>
      </c>
      <c r="E4624" s="62" t="s">
        <v>46</v>
      </c>
      <c r="F4624" s="62" t="s">
        <v>119</v>
      </c>
      <c r="G4624" s="63">
        <v>3720.83</v>
      </c>
      <c r="H4624" s="61">
        <v>444420509</v>
      </c>
      <c r="I4624" s="63">
        <v>0</v>
      </c>
      <c r="J4624" s="63">
        <v>0</v>
      </c>
      <c r="K4624" s="63">
        <v>0</v>
      </c>
      <c r="L4624" s="63">
        <v>-3.03</v>
      </c>
      <c r="M4624" s="63">
        <v>9897.93</v>
      </c>
      <c r="N4624" s="62" t="s">
        <v>2936</v>
      </c>
      <c r="O4624" s="14">
        <f t="shared" si="400"/>
        <v>45922.675567129627</v>
      </c>
      <c r="P4624" s="19">
        <f t="shared" si="401"/>
        <v>45922.883900462963</v>
      </c>
      <c r="Q4624" s="20" t="str">
        <f t="shared" si="402"/>
        <v>22/09/2025</v>
      </c>
      <c r="R4624" s="13" t="str">
        <f t="shared" si="403"/>
        <v>21</v>
      </c>
      <c r="S4624" s="13" t="str">
        <f t="shared" si="404"/>
        <v>Mon</v>
      </c>
    </row>
    <row r="4625" spans="1:19" x14ac:dyDescent="0.25">
      <c r="A4625" s="56">
        <v>45922.675567129627</v>
      </c>
      <c r="B4625" s="57">
        <v>445212543</v>
      </c>
      <c r="C4625" s="58" t="s">
        <v>36</v>
      </c>
      <c r="D4625" s="58" t="s">
        <v>38</v>
      </c>
      <c r="E4625" s="58" t="s">
        <v>46</v>
      </c>
      <c r="F4625" s="58" t="s">
        <v>119</v>
      </c>
      <c r="G4625" s="59">
        <v>3720.83</v>
      </c>
      <c r="H4625" s="57">
        <v>444420510</v>
      </c>
      <c r="I4625" s="59">
        <v>0</v>
      </c>
      <c r="J4625" s="59">
        <v>0</v>
      </c>
      <c r="K4625" s="59">
        <v>0</v>
      </c>
      <c r="L4625" s="59">
        <v>-3.03</v>
      </c>
      <c r="M4625" s="59">
        <v>9894.9</v>
      </c>
      <c r="N4625" s="58" t="s">
        <v>2936</v>
      </c>
      <c r="O4625" s="14">
        <f t="shared" si="400"/>
        <v>45922.675567129627</v>
      </c>
      <c r="P4625" s="19">
        <f t="shared" si="401"/>
        <v>45922.883900462963</v>
      </c>
      <c r="Q4625" s="20" t="str">
        <f t="shared" si="402"/>
        <v>22/09/2025</v>
      </c>
      <c r="R4625" s="13" t="str">
        <f t="shared" si="403"/>
        <v>21</v>
      </c>
      <c r="S4625" s="13" t="str">
        <f t="shared" si="404"/>
        <v>Mon</v>
      </c>
    </row>
    <row r="4626" spans="1:19" x14ac:dyDescent="0.25">
      <c r="A4626" s="60">
        <v>45922.677743055552</v>
      </c>
      <c r="B4626" s="61">
        <v>445213666</v>
      </c>
      <c r="C4626" s="62" t="s">
        <v>36</v>
      </c>
      <c r="D4626" s="62" t="s">
        <v>37</v>
      </c>
      <c r="E4626" s="62" t="s">
        <v>45</v>
      </c>
      <c r="F4626" s="62" t="s">
        <v>119</v>
      </c>
      <c r="G4626" s="63">
        <v>3721.76</v>
      </c>
      <c r="H4626" s="61">
        <v>444421631</v>
      </c>
      <c r="I4626" s="63">
        <v>0</v>
      </c>
      <c r="J4626" s="63">
        <v>0</v>
      </c>
      <c r="K4626" s="63">
        <v>0</v>
      </c>
      <c r="L4626" s="63">
        <v>0</v>
      </c>
      <c r="M4626" s="63">
        <v>9894.9</v>
      </c>
      <c r="N4626" s="62" t="s">
        <v>75</v>
      </c>
      <c r="O4626" s="14">
        <f t="shared" si="400"/>
        <v>45922.677743055552</v>
      </c>
      <c r="P4626" s="19">
        <f t="shared" si="401"/>
        <v>45922.886076388888</v>
      </c>
      <c r="Q4626" s="20" t="str">
        <f t="shared" si="402"/>
        <v>22/09/2025</v>
      </c>
      <c r="R4626" s="13" t="str">
        <f t="shared" si="403"/>
        <v>21</v>
      </c>
      <c r="S4626" s="13" t="str">
        <f t="shared" si="404"/>
        <v>Mon</v>
      </c>
    </row>
    <row r="4627" spans="1:19" x14ac:dyDescent="0.25">
      <c r="A4627" s="56">
        <v>45922.677743055552</v>
      </c>
      <c r="B4627" s="57">
        <v>445213667</v>
      </c>
      <c r="C4627" s="58" t="s">
        <v>36</v>
      </c>
      <c r="D4627" s="58" t="s">
        <v>37</v>
      </c>
      <c r="E4627" s="58" t="s">
        <v>45</v>
      </c>
      <c r="F4627" s="58" t="s">
        <v>119</v>
      </c>
      <c r="G4627" s="59">
        <v>3721.73</v>
      </c>
      <c r="H4627" s="57">
        <v>444421632</v>
      </c>
      <c r="I4627" s="59">
        <v>0</v>
      </c>
      <c r="J4627" s="59">
        <v>0</v>
      </c>
      <c r="K4627" s="59">
        <v>0</v>
      </c>
      <c r="L4627" s="59">
        <v>0</v>
      </c>
      <c r="M4627" s="59">
        <v>9894.9</v>
      </c>
      <c r="N4627" s="58" t="s">
        <v>76</v>
      </c>
      <c r="O4627" s="14">
        <f t="shared" si="400"/>
        <v>45922.677743055552</v>
      </c>
      <c r="P4627" s="19">
        <f t="shared" si="401"/>
        <v>45922.886076388888</v>
      </c>
      <c r="Q4627" s="20" t="str">
        <f t="shared" si="402"/>
        <v>22/09/2025</v>
      </c>
      <c r="R4627" s="13" t="str">
        <f t="shared" si="403"/>
        <v>21</v>
      </c>
      <c r="S4627" s="13" t="str">
        <f t="shared" si="404"/>
        <v>Mon</v>
      </c>
    </row>
    <row r="4628" spans="1:19" x14ac:dyDescent="0.25">
      <c r="A4628" s="60">
        <v>45922.677743055552</v>
      </c>
      <c r="B4628" s="61">
        <v>445213668</v>
      </c>
      <c r="C4628" s="62" t="s">
        <v>36</v>
      </c>
      <c r="D4628" s="62" t="s">
        <v>37</v>
      </c>
      <c r="E4628" s="62" t="s">
        <v>45</v>
      </c>
      <c r="F4628" s="62" t="s">
        <v>119</v>
      </c>
      <c r="G4628" s="63">
        <v>3721.72</v>
      </c>
      <c r="H4628" s="61">
        <v>444421633</v>
      </c>
      <c r="I4628" s="63">
        <v>0</v>
      </c>
      <c r="J4628" s="63">
        <v>0</v>
      </c>
      <c r="K4628" s="63">
        <v>0</v>
      </c>
      <c r="L4628" s="63">
        <v>0</v>
      </c>
      <c r="M4628" s="63">
        <v>9894.9</v>
      </c>
      <c r="N4628" s="62" t="s">
        <v>2548</v>
      </c>
      <c r="O4628" s="14">
        <f t="shared" si="400"/>
        <v>45922.677743055552</v>
      </c>
      <c r="P4628" s="19">
        <f t="shared" si="401"/>
        <v>45922.886076388888</v>
      </c>
      <c r="Q4628" s="20" t="str">
        <f t="shared" si="402"/>
        <v>22/09/2025</v>
      </c>
      <c r="R4628" s="13" t="str">
        <f t="shared" si="403"/>
        <v>21</v>
      </c>
      <c r="S4628" s="13" t="str">
        <f t="shared" si="404"/>
        <v>Mon</v>
      </c>
    </row>
    <row r="4629" spans="1:19" x14ac:dyDescent="0.25">
      <c r="A4629" s="56">
        <v>45922.677754629629</v>
      </c>
      <c r="B4629" s="57">
        <v>445213669</v>
      </c>
      <c r="C4629" s="58" t="s">
        <v>36</v>
      </c>
      <c r="D4629" s="58" t="s">
        <v>37</v>
      </c>
      <c r="E4629" s="58" t="s">
        <v>45</v>
      </c>
      <c r="F4629" s="58" t="s">
        <v>119</v>
      </c>
      <c r="G4629" s="59">
        <v>3721.63</v>
      </c>
      <c r="H4629" s="57">
        <v>444421634</v>
      </c>
      <c r="I4629" s="59">
        <v>0</v>
      </c>
      <c r="J4629" s="59">
        <v>0</v>
      </c>
      <c r="K4629" s="59">
        <v>0</v>
      </c>
      <c r="L4629" s="59">
        <v>0</v>
      </c>
      <c r="M4629" s="59">
        <v>9894.9</v>
      </c>
      <c r="N4629" s="58" t="s">
        <v>2547</v>
      </c>
      <c r="O4629" s="14">
        <f t="shared" si="400"/>
        <v>45922.677754629629</v>
      </c>
      <c r="P4629" s="19">
        <f t="shared" si="401"/>
        <v>45922.886087962965</v>
      </c>
      <c r="Q4629" s="20" t="str">
        <f t="shared" si="402"/>
        <v>22/09/2025</v>
      </c>
      <c r="R4629" s="13" t="str">
        <f t="shared" si="403"/>
        <v>21</v>
      </c>
      <c r="S4629" s="13" t="str">
        <f t="shared" si="404"/>
        <v>Mon</v>
      </c>
    </row>
    <row r="4630" spans="1:19" x14ac:dyDescent="0.25">
      <c r="A4630" s="60">
        <v>45922.679363425923</v>
      </c>
      <c r="B4630" s="61">
        <v>445214288</v>
      </c>
      <c r="C4630" s="62" t="s">
        <v>36</v>
      </c>
      <c r="D4630" s="62" t="s">
        <v>37</v>
      </c>
      <c r="E4630" s="62" t="s">
        <v>45</v>
      </c>
      <c r="F4630" s="62" t="s">
        <v>119</v>
      </c>
      <c r="G4630" s="63">
        <v>3722.77</v>
      </c>
      <c r="H4630" s="61">
        <v>444422264</v>
      </c>
      <c r="I4630" s="63">
        <v>0</v>
      </c>
      <c r="J4630" s="63">
        <v>0</v>
      </c>
      <c r="K4630" s="63">
        <v>0</v>
      </c>
      <c r="L4630" s="63">
        <v>0</v>
      </c>
      <c r="M4630" s="63">
        <v>9894.9</v>
      </c>
      <c r="N4630" s="62" t="s">
        <v>106</v>
      </c>
      <c r="O4630" s="14">
        <f t="shared" si="400"/>
        <v>45922.679363425923</v>
      </c>
      <c r="P4630" s="19">
        <f t="shared" si="401"/>
        <v>45922.887696759259</v>
      </c>
      <c r="Q4630" s="20" t="str">
        <f t="shared" si="402"/>
        <v>22/09/2025</v>
      </c>
      <c r="R4630" s="13" t="str">
        <f t="shared" si="403"/>
        <v>21</v>
      </c>
      <c r="S4630" s="13" t="str">
        <f t="shared" si="404"/>
        <v>Mon</v>
      </c>
    </row>
    <row r="4631" spans="1:19" x14ac:dyDescent="0.25">
      <c r="A4631" s="56">
        <v>45922.681331018517</v>
      </c>
      <c r="B4631" s="57">
        <v>445215489</v>
      </c>
      <c r="C4631" s="58" t="s">
        <v>36</v>
      </c>
      <c r="D4631" s="58" t="s">
        <v>37</v>
      </c>
      <c r="E4631" s="58" t="s">
        <v>45</v>
      </c>
      <c r="F4631" s="58" t="s">
        <v>119</v>
      </c>
      <c r="G4631" s="59">
        <v>3723.41</v>
      </c>
      <c r="H4631" s="57">
        <v>444423448</v>
      </c>
      <c r="I4631" s="59">
        <v>0</v>
      </c>
      <c r="J4631" s="59">
        <v>0</v>
      </c>
      <c r="K4631" s="59">
        <v>0</v>
      </c>
      <c r="L4631" s="59">
        <v>0</v>
      </c>
      <c r="M4631" s="59">
        <v>9894.9</v>
      </c>
      <c r="N4631" s="58" t="s">
        <v>1384</v>
      </c>
      <c r="O4631" s="14">
        <f t="shared" ref="O4631:O4694" si="405">A4631</f>
        <v>45922.681331018517</v>
      </c>
      <c r="P4631" s="19">
        <f t="shared" ref="P4631:P4694" si="406">O4631+(5/24)</f>
        <v>45922.889664351853</v>
      </c>
      <c r="Q4631" s="20" t="str">
        <f t="shared" ref="Q4631:Q4694" si="407">TEXT(P4631,"dd/mm/yyyy")</f>
        <v>22/09/2025</v>
      </c>
      <c r="R4631" s="13" t="str">
        <f t="shared" ref="R4631:R4694" si="408">TEXT(P4631,"hh")</f>
        <v>21</v>
      </c>
      <c r="S4631" s="13" t="str">
        <f t="shared" ref="S4631:S4694" si="409">TEXT(P4631,"ddd")</f>
        <v>Mon</v>
      </c>
    </row>
    <row r="4632" spans="1:19" x14ac:dyDescent="0.25">
      <c r="A4632" s="60">
        <v>45922.681331018517</v>
      </c>
      <c r="B4632" s="61">
        <v>445215490</v>
      </c>
      <c r="C4632" s="62" t="s">
        <v>36</v>
      </c>
      <c r="D4632" s="62" t="s">
        <v>37</v>
      </c>
      <c r="E4632" s="62" t="s">
        <v>45</v>
      </c>
      <c r="F4632" s="62" t="s">
        <v>119</v>
      </c>
      <c r="G4632" s="63">
        <v>3723.48</v>
      </c>
      <c r="H4632" s="61">
        <v>444423449</v>
      </c>
      <c r="I4632" s="63">
        <v>0</v>
      </c>
      <c r="J4632" s="63">
        <v>0</v>
      </c>
      <c r="K4632" s="63">
        <v>0</v>
      </c>
      <c r="L4632" s="63">
        <v>0</v>
      </c>
      <c r="M4632" s="63">
        <v>9894.9</v>
      </c>
      <c r="N4632" s="62" t="s">
        <v>118</v>
      </c>
      <c r="O4632" s="14">
        <f t="shared" si="405"/>
        <v>45922.681331018517</v>
      </c>
      <c r="P4632" s="19">
        <f t="shared" si="406"/>
        <v>45922.889664351853</v>
      </c>
      <c r="Q4632" s="20" t="str">
        <f t="shared" si="407"/>
        <v>22/09/2025</v>
      </c>
      <c r="R4632" s="13" t="str">
        <f t="shared" si="408"/>
        <v>21</v>
      </c>
      <c r="S4632" s="13" t="str">
        <f t="shared" si="409"/>
        <v>Mon</v>
      </c>
    </row>
    <row r="4633" spans="1:19" x14ac:dyDescent="0.25">
      <c r="A4633" s="56">
        <v>45922.681331018517</v>
      </c>
      <c r="B4633" s="57">
        <v>445215491</v>
      </c>
      <c r="C4633" s="58" t="s">
        <v>36</v>
      </c>
      <c r="D4633" s="58" t="s">
        <v>37</v>
      </c>
      <c r="E4633" s="58" t="s">
        <v>45</v>
      </c>
      <c r="F4633" s="58" t="s">
        <v>119</v>
      </c>
      <c r="G4633" s="59">
        <v>3723.52</v>
      </c>
      <c r="H4633" s="57">
        <v>444423450</v>
      </c>
      <c r="I4633" s="59">
        <v>0</v>
      </c>
      <c r="J4633" s="59">
        <v>0</v>
      </c>
      <c r="K4633" s="59">
        <v>0</v>
      </c>
      <c r="L4633" s="59">
        <v>0</v>
      </c>
      <c r="M4633" s="59">
        <v>9894.9</v>
      </c>
      <c r="N4633" s="58" t="s">
        <v>115</v>
      </c>
      <c r="O4633" s="14">
        <f t="shared" si="405"/>
        <v>45922.681331018517</v>
      </c>
      <c r="P4633" s="19">
        <f t="shared" si="406"/>
        <v>45922.889664351853</v>
      </c>
      <c r="Q4633" s="20" t="str">
        <f t="shared" si="407"/>
        <v>22/09/2025</v>
      </c>
      <c r="R4633" s="13" t="str">
        <f t="shared" si="408"/>
        <v>21</v>
      </c>
      <c r="S4633" s="13" t="str">
        <f t="shared" si="409"/>
        <v>Mon</v>
      </c>
    </row>
    <row r="4634" spans="1:19" x14ac:dyDescent="0.25">
      <c r="A4634" s="60">
        <v>45922.682314814818</v>
      </c>
      <c r="B4634" s="61">
        <v>445216027</v>
      </c>
      <c r="C4634" s="62" t="s">
        <v>36</v>
      </c>
      <c r="D4634" s="62" t="s">
        <v>38</v>
      </c>
      <c r="E4634" s="62" t="s">
        <v>46</v>
      </c>
      <c r="F4634" s="62" t="s">
        <v>119</v>
      </c>
      <c r="G4634" s="63">
        <v>3724.73</v>
      </c>
      <c r="H4634" s="61">
        <v>444423983</v>
      </c>
      <c r="I4634" s="63">
        <v>0</v>
      </c>
      <c r="J4634" s="63">
        <v>0</v>
      </c>
      <c r="K4634" s="63">
        <v>0</v>
      </c>
      <c r="L4634" s="63">
        <v>1.55</v>
      </c>
      <c r="M4634" s="63">
        <v>9896.4500000000007</v>
      </c>
      <c r="N4634" s="62" t="s">
        <v>2937</v>
      </c>
      <c r="O4634" s="14">
        <f t="shared" si="405"/>
        <v>45922.682314814818</v>
      </c>
      <c r="P4634" s="19">
        <f t="shared" si="406"/>
        <v>45922.890648148154</v>
      </c>
      <c r="Q4634" s="20" t="str">
        <f t="shared" si="407"/>
        <v>22/09/2025</v>
      </c>
      <c r="R4634" s="13" t="str">
        <f t="shared" si="408"/>
        <v>21</v>
      </c>
      <c r="S4634" s="13" t="str">
        <f t="shared" si="409"/>
        <v>Mon</v>
      </c>
    </row>
    <row r="4635" spans="1:19" x14ac:dyDescent="0.25">
      <c r="A4635" s="56">
        <v>45922.682314814818</v>
      </c>
      <c r="B4635" s="57">
        <v>445216028</v>
      </c>
      <c r="C4635" s="58" t="s">
        <v>36</v>
      </c>
      <c r="D4635" s="58" t="s">
        <v>38</v>
      </c>
      <c r="E4635" s="58" t="s">
        <v>46</v>
      </c>
      <c r="F4635" s="58" t="s">
        <v>119</v>
      </c>
      <c r="G4635" s="59">
        <v>3724.73</v>
      </c>
      <c r="H4635" s="57">
        <v>444423984</v>
      </c>
      <c r="I4635" s="59">
        <v>0</v>
      </c>
      <c r="J4635" s="59">
        <v>0</v>
      </c>
      <c r="K4635" s="59">
        <v>0</v>
      </c>
      <c r="L4635" s="59">
        <v>1.59</v>
      </c>
      <c r="M4635" s="59">
        <v>9898.0400000000009</v>
      </c>
      <c r="N4635" s="58" t="s">
        <v>2937</v>
      </c>
      <c r="O4635" s="14">
        <f t="shared" si="405"/>
        <v>45922.682314814818</v>
      </c>
      <c r="P4635" s="19">
        <f t="shared" si="406"/>
        <v>45922.890648148154</v>
      </c>
      <c r="Q4635" s="20" t="str">
        <f t="shared" si="407"/>
        <v>22/09/2025</v>
      </c>
      <c r="R4635" s="13" t="str">
        <f t="shared" si="408"/>
        <v>21</v>
      </c>
      <c r="S4635" s="13" t="str">
        <f t="shared" si="409"/>
        <v>Mon</v>
      </c>
    </row>
    <row r="4636" spans="1:19" x14ac:dyDescent="0.25">
      <c r="A4636" s="60">
        <v>45922.682662037034</v>
      </c>
      <c r="B4636" s="61">
        <v>445216441</v>
      </c>
      <c r="C4636" s="62" t="s">
        <v>36</v>
      </c>
      <c r="D4636" s="62" t="s">
        <v>38</v>
      </c>
      <c r="E4636" s="62" t="s">
        <v>46</v>
      </c>
      <c r="F4636" s="62" t="s">
        <v>119</v>
      </c>
      <c r="G4636" s="63">
        <v>3725.47</v>
      </c>
      <c r="H4636" s="61">
        <v>444424383</v>
      </c>
      <c r="I4636" s="63">
        <v>0</v>
      </c>
      <c r="J4636" s="63">
        <v>0</v>
      </c>
      <c r="K4636" s="63">
        <v>0</v>
      </c>
      <c r="L4636" s="63">
        <v>2.2400000000000002</v>
      </c>
      <c r="M4636" s="63">
        <v>9900.2800000000007</v>
      </c>
      <c r="N4636" s="62" t="s">
        <v>2938</v>
      </c>
      <c r="O4636" s="14">
        <f t="shared" si="405"/>
        <v>45922.682662037034</v>
      </c>
      <c r="P4636" s="19">
        <f t="shared" si="406"/>
        <v>45922.89099537037</v>
      </c>
      <c r="Q4636" s="20" t="str">
        <f t="shared" si="407"/>
        <v>22/09/2025</v>
      </c>
      <c r="R4636" s="13" t="str">
        <f t="shared" si="408"/>
        <v>21</v>
      </c>
      <c r="S4636" s="13" t="str">
        <f t="shared" si="409"/>
        <v>Mon</v>
      </c>
    </row>
    <row r="4637" spans="1:19" x14ac:dyDescent="0.25">
      <c r="A4637" s="56">
        <v>45922.683449074073</v>
      </c>
      <c r="B4637" s="57">
        <v>445217102</v>
      </c>
      <c r="C4637" s="58" t="s">
        <v>36</v>
      </c>
      <c r="D4637" s="58" t="s">
        <v>38</v>
      </c>
      <c r="E4637" s="58" t="s">
        <v>46</v>
      </c>
      <c r="F4637" s="58" t="s">
        <v>119</v>
      </c>
      <c r="G4637" s="59">
        <v>3724.21</v>
      </c>
      <c r="H4637" s="57">
        <v>444425038</v>
      </c>
      <c r="I4637" s="59">
        <v>0</v>
      </c>
      <c r="J4637" s="59">
        <v>0</v>
      </c>
      <c r="K4637" s="59">
        <v>0</v>
      </c>
      <c r="L4637" s="59">
        <v>0.8</v>
      </c>
      <c r="M4637" s="59">
        <v>9901.08</v>
      </c>
      <c r="N4637" s="58" t="s">
        <v>2939</v>
      </c>
      <c r="O4637" s="14">
        <f t="shared" si="405"/>
        <v>45922.683449074073</v>
      </c>
      <c r="P4637" s="19">
        <f t="shared" si="406"/>
        <v>45922.891782407409</v>
      </c>
      <c r="Q4637" s="20" t="str">
        <f t="shared" si="407"/>
        <v>22/09/2025</v>
      </c>
      <c r="R4637" s="13" t="str">
        <f t="shared" si="408"/>
        <v>21</v>
      </c>
      <c r="S4637" s="13" t="str">
        <f t="shared" si="409"/>
        <v>Mon</v>
      </c>
    </row>
    <row r="4638" spans="1:19" x14ac:dyDescent="0.25">
      <c r="A4638" s="60">
        <v>45922.683518518519</v>
      </c>
      <c r="B4638" s="61">
        <v>445217115</v>
      </c>
      <c r="C4638" s="62" t="s">
        <v>36</v>
      </c>
      <c r="D4638" s="62" t="s">
        <v>38</v>
      </c>
      <c r="E4638" s="62" t="s">
        <v>46</v>
      </c>
      <c r="F4638" s="62" t="s">
        <v>119</v>
      </c>
      <c r="G4638" s="63">
        <v>3723.66</v>
      </c>
      <c r="H4638" s="61">
        <v>444425050</v>
      </c>
      <c r="I4638" s="63">
        <v>0</v>
      </c>
      <c r="J4638" s="63">
        <v>0</v>
      </c>
      <c r="K4638" s="63">
        <v>0</v>
      </c>
      <c r="L4638" s="63">
        <v>0.35</v>
      </c>
      <c r="M4638" s="63">
        <v>9901.43</v>
      </c>
      <c r="N4638" s="62" t="s">
        <v>2661</v>
      </c>
      <c r="O4638" s="14">
        <f t="shared" si="405"/>
        <v>45922.683518518519</v>
      </c>
      <c r="P4638" s="19">
        <f t="shared" si="406"/>
        <v>45922.891851851855</v>
      </c>
      <c r="Q4638" s="20" t="str">
        <f t="shared" si="407"/>
        <v>22/09/2025</v>
      </c>
      <c r="R4638" s="13" t="str">
        <f t="shared" si="408"/>
        <v>21</v>
      </c>
      <c r="S4638" s="13" t="str">
        <f t="shared" si="409"/>
        <v>Mon</v>
      </c>
    </row>
    <row r="4639" spans="1:19" x14ac:dyDescent="0.25">
      <c r="A4639" s="56">
        <v>45922.683530092596</v>
      </c>
      <c r="B4639" s="57">
        <v>445217122</v>
      </c>
      <c r="C4639" s="58" t="s">
        <v>36</v>
      </c>
      <c r="D4639" s="58" t="s">
        <v>37</v>
      </c>
      <c r="E4639" s="58" t="s">
        <v>45</v>
      </c>
      <c r="F4639" s="58" t="s">
        <v>119</v>
      </c>
      <c r="G4639" s="59">
        <v>3724.03</v>
      </c>
      <c r="H4639" s="57">
        <v>444425057</v>
      </c>
      <c r="I4639" s="59">
        <v>0</v>
      </c>
      <c r="J4639" s="59">
        <v>0</v>
      </c>
      <c r="K4639" s="59">
        <v>0</v>
      </c>
      <c r="L4639" s="59">
        <v>0</v>
      </c>
      <c r="M4639" s="59">
        <v>9901.43</v>
      </c>
      <c r="N4639" s="58" t="s">
        <v>2056</v>
      </c>
      <c r="O4639" s="14">
        <f t="shared" si="405"/>
        <v>45922.683530092596</v>
      </c>
      <c r="P4639" s="19">
        <f t="shared" si="406"/>
        <v>45922.891863425932</v>
      </c>
      <c r="Q4639" s="20" t="str">
        <f t="shared" si="407"/>
        <v>22/09/2025</v>
      </c>
      <c r="R4639" s="13" t="str">
        <f t="shared" si="408"/>
        <v>21</v>
      </c>
      <c r="S4639" s="13" t="str">
        <f t="shared" si="409"/>
        <v>Mon</v>
      </c>
    </row>
    <row r="4640" spans="1:19" x14ac:dyDescent="0.25">
      <c r="A4640" s="60">
        <v>45922.683530092596</v>
      </c>
      <c r="B4640" s="61">
        <v>445217125</v>
      </c>
      <c r="C4640" s="62" t="s">
        <v>36</v>
      </c>
      <c r="D4640" s="62" t="s">
        <v>37</v>
      </c>
      <c r="E4640" s="62" t="s">
        <v>45</v>
      </c>
      <c r="F4640" s="62" t="s">
        <v>119</v>
      </c>
      <c r="G4640" s="63">
        <v>3724.05</v>
      </c>
      <c r="H4640" s="61">
        <v>444425060</v>
      </c>
      <c r="I4640" s="63">
        <v>0</v>
      </c>
      <c r="J4640" s="63">
        <v>0</v>
      </c>
      <c r="K4640" s="63">
        <v>0</v>
      </c>
      <c r="L4640" s="63">
        <v>0</v>
      </c>
      <c r="M4640" s="63">
        <v>9901.43</v>
      </c>
      <c r="N4640" s="62" t="s">
        <v>1944</v>
      </c>
      <c r="O4640" s="14">
        <f t="shared" si="405"/>
        <v>45922.683530092596</v>
      </c>
      <c r="P4640" s="19">
        <f t="shared" si="406"/>
        <v>45922.891863425932</v>
      </c>
      <c r="Q4640" s="20" t="str">
        <f t="shared" si="407"/>
        <v>22/09/2025</v>
      </c>
      <c r="R4640" s="13" t="str">
        <f t="shared" si="408"/>
        <v>21</v>
      </c>
      <c r="S4640" s="13" t="str">
        <f t="shared" si="409"/>
        <v>Mon</v>
      </c>
    </row>
    <row r="4641" spans="1:19" x14ac:dyDescent="0.25">
      <c r="A4641" s="56">
        <v>45922.683530092596</v>
      </c>
      <c r="B4641" s="57">
        <v>445217137</v>
      </c>
      <c r="C4641" s="58" t="s">
        <v>36</v>
      </c>
      <c r="D4641" s="58" t="s">
        <v>37</v>
      </c>
      <c r="E4641" s="58" t="s">
        <v>45</v>
      </c>
      <c r="F4641" s="58" t="s">
        <v>119</v>
      </c>
      <c r="G4641" s="59">
        <v>3724.03</v>
      </c>
      <c r="H4641" s="57">
        <v>444425072</v>
      </c>
      <c r="I4641" s="59">
        <v>0</v>
      </c>
      <c r="J4641" s="59">
        <v>0</v>
      </c>
      <c r="K4641" s="59">
        <v>0</v>
      </c>
      <c r="L4641" s="59">
        <v>0</v>
      </c>
      <c r="M4641" s="59">
        <v>9901.43</v>
      </c>
      <c r="N4641" s="58" t="s">
        <v>77</v>
      </c>
      <c r="O4641" s="14">
        <f t="shared" si="405"/>
        <v>45922.683530092596</v>
      </c>
      <c r="P4641" s="19">
        <f t="shared" si="406"/>
        <v>45922.891863425932</v>
      </c>
      <c r="Q4641" s="20" t="str">
        <f t="shared" si="407"/>
        <v>22/09/2025</v>
      </c>
      <c r="R4641" s="13" t="str">
        <f t="shared" si="408"/>
        <v>21</v>
      </c>
      <c r="S4641" s="13" t="str">
        <f t="shared" si="409"/>
        <v>Mon</v>
      </c>
    </row>
    <row r="4642" spans="1:19" x14ac:dyDescent="0.25">
      <c r="A4642" s="60">
        <v>45922.683530092596</v>
      </c>
      <c r="B4642" s="61">
        <v>445217139</v>
      </c>
      <c r="C4642" s="62" t="s">
        <v>36</v>
      </c>
      <c r="D4642" s="62" t="s">
        <v>37</v>
      </c>
      <c r="E4642" s="62" t="s">
        <v>45</v>
      </c>
      <c r="F4642" s="62" t="s">
        <v>119</v>
      </c>
      <c r="G4642" s="63">
        <v>3724.02</v>
      </c>
      <c r="H4642" s="61">
        <v>444425074</v>
      </c>
      <c r="I4642" s="63">
        <v>0</v>
      </c>
      <c r="J4642" s="63">
        <v>0</v>
      </c>
      <c r="K4642" s="63">
        <v>0</v>
      </c>
      <c r="L4642" s="63">
        <v>0</v>
      </c>
      <c r="M4642" s="63">
        <v>9901.43</v>
      </c>
      <c r="N4642" s="62" t="s">
        <v>1971</v>
      </c>
      <c r="O4642" s="14">
        <f t="shared" si="405"/>
        <v>45922.683530092596</v>
      </c>
      <c r="P4642" s="19">
        <f t="shared" si="406"/>
        <v>45922.891863425932</v>
      </c>
      <c r="Q4642" s="20" t="str">
        <f t="shared" si="407"/>
        <v>22/09/2025</v>
      </c>
      <c r="R4642" s="13" t="str">
        <f t="shared" si="408"/>
        <v>21</v>
      </c>
      <c r="S4642" s="13" t="str">
        <f t="shared" si="409"/>
        <v>Mon</v>
      </c>
    </row>
    <row r="4643" spans="1:19" x14ac:dyDescent="0.25">
      <c r="A4643" s="56">
        <v>45922.683541666665</v>
      </c>
      <c r="B4643" s="57">
        <v>445217141</v>
      </c>
      <c r="C4643" s="58" t="s">
        <v>36</v>
      </c>
      <c r="D4643" s="58" t="s">
        <v>37</v>
      </c>
      <c r="E4643" s="58" t="s">
        <v>45</v>
      </c>
      <c r="F4643" s="58" t="s">
        <v>119</v>
      </c>
      <c r="G4643" s="59">
        <v>3724</v>
      </c>
      <c r="H4643" s="57">
        <v>444425076</v>
      </c>
      <c r="I4643" s="59">
        <v>0</v>
      </c>
      <c r="J4643" s="59">
        <v>0</v>
      </c>
      <c r="K4643" s="59">
        <v>0</v>
      </c>
      <c r="L4643" s="59">
        <v>0</v>
      </c>
      <c r="M4643" s="59">
        <v>9901.43</v>
      </c>
      <c r="N4643" s="58" t="s">
        <v>48</v>
      </c>
      <c r="O4643" s="14">
        <f t="shared" si="405"/>
        <v>45922.683541666665</v>
      </c>
      <c r="P4643" s="19">
        <f t="shared" si="406"/>
        <v>45922.891875000001</v>
      </c>
      <c r="Q4643" s="20" t="str">
        <f t="shared" si="407"/>
        <v>22/09/2025</v>
      </c>
      <c r="R4643" s="13" t="str">
        <f t="shared" si="408"/>
        <v>21</v>
      </c>
      <c r="S4643" s="13" t="str">
        <f t="shared" si="409"/>
        <v>Mon</v>
      </c>
    </row>
    <row r="4644" spans="1:19" x14ac:dyDescent="0.25">
      <c r="A4644" s="60">
        <v>45922.684062499997</v>
      </c>
      <c r="B4644" s="61">
        <v>445217453</v>
      </c>
      <c r="C4644" s="62" t="s">
        <v>36</v>
      </c>
      <c r="D4644" s="62" t="s">
        <v>38</v>
      </c>
      <c r="E4644" s="62" t="s">
        <v>46</v>
      </c>
      <c r="F4644" s="62" t="s">
        <v>119</v>
      </c>
      <c r="G4644" s="63">
        <v>3723.5</v>
      </c>
      <c r="H4644" s="61">
        <v>444425390</v>
      </c>
      <c r="I4644" s="63">
        <v>0</v>
      </c>
      <c r="J4644" s="63">
        <v>0</v>
      </c>
      <c r="K4644" s="63">
        <v>0</v>
      </c>
      <c r="L4644" s="63">
        <v>0.3</v>
      </c>
      <c r="M4644" s="63">
        <v>9901.73</v>
      </c>
      <c r="N4644" s="62" t="s">
        <v>2940</v>
      </c>
      <c r="O4644" s="14">
        <f t="shared" si="405"/>
        <v>45922.684062499997</v>
      </c>
      <c r="P4644" s="19">
        <f t="shared" si="406"/>
        <v>45922.892395833333</v>
      </c>
      <c r="Q4644" s="20" t="str">
        <f t="shared" si="407"/>
        <v>22/09/2025</v>
      </c>
      <c r="R4644" s="13" t="str">
        <f t="shared" si="408"/>
        <v>21</v>
      </c>
      <c r="S4644" s="13" t="str">
        <f t="shared" si="409"/>
        <v>Mon</v>
      </c>
    </row>
    <row r="4645" spans="1:19" x14ac:dyDescent="0.25">
      <c r="A4645" s="56">
        <v>45922.684062499997</v>
      </c>
      <c r="B4645" s="57">
        <v>445217454</v>
      </c>
      <c r="C4645" s="58" t="s">
        <v>36</v>
      </c>
      <c r="D4645" s="58" t="s">
        <v>38</v>
      </c>
      <c r="E4645" s="58" t="s">
        <v>46</v>
      </c>
      <c r="F4645" s="58" t="s">
        <v>119</v>
      </c>
      <c r="G4645" s="59">
        <v>3723.5</v>
      </c>
      <c r="H4645" s="57">
        <v>444425391</v>
      </c>
      <c r="I4645" s="59">
        <v>0</v>
      </c>
      <c r="J4645" s="59">
        <v>0</v>
      </c>
      <c r="K4645" s="59">
        <v>0</v>
      </c>
      <c r="L4645" s="59">
        <v>0.31</v>
      </c>
      <c r="M4645" s="59">
        <v>9902.0400000000009</v>
      </c>
      <c r="N4645" s="58" t="s">
        <v>2940</v>
      </c>
      <c r="O4645" s="14">
        <f t="shared" si="405"/>
        <v>45922.684062499997</v>
      </c>
      <c r="P4645" s="19">
        <f t="shared" si="406"/>
        <v>45922.892395833333</v>
      </c>
      <c r="Q4645" s="20" t="str">
        <f t="shared" si="407"/>
        <v>22/09/2025</v>
      </c>
      <c r="R4645" s="13" t="str">
        <f t="shared" si="408"/>
        <v>21</v>
      </c>
      <c r="S4645" s="13" t="str">
        <f t="shared" si="409"/>
        <v>Mon</v>
      </c>
    </row>
    <row r="4646" spans="1:19" x14ac:dyDescent="0.25">
      <c r="A4646" s="60">
        <v>45922.684224537035</v>
      </c>
      <c r="B4646" s="61">
        <v>445217723</v>
      </c>
      <c r="C4646" s="62" t="s">
        <v>36</v>
      </c>
      <c r="D4646" s="62" t="s">
        <v>38</v>
      </c>
      <c r="E4646" s="62" t="s">
        <v>46</v>
      </c>
      <c r="F4646" s="62" t="s">
        <v>119</v>
      </c>
      <c r="G4646" s="63">
        <v>3723.14</v>
      </c>
      <c r="H4646" s="61">
        <v>444425654</v>
      </c>
      <c r="I4646" s="63">
        <v>0</v>
      </c>
      <c r="J4646" s="63">
        <v>0</v>
      </c>
      <c r="K4646" s="63">
        <v>0</v>
      </c>
      <c r="L4646" s="63">
        <v>1.41</v>
      </c>
      <c r="M4646" s="63">
        <v>9903.4500000000007</v>
      </c>
      <c r="N4646" s="62" t="s">
        <v>2716</v>
      </c>
      <c r="O4646" s="14">
        <f t="shared" si="405"/>
        <v>45922.684224537035</v>
      </c>
      <c r="P4646" s="19">
        <f t="shared" si="406"/>
        <v>45922.892557870371</v>
      </c>
      <c r="Q4646" s="20" t="str">
        <f t="shared" si="407"/>
        <v>22/09/2025</v>
      </c>
      <c r="R4646" s="13" t="str">
        <f t="shared" si="408"/>
        <v>21</v>
      </c>
      <c r="S4646" s="13" t="str">
        <f t="shared" si="409"/>
        <v>Mon</v>
      </c>
    </row>
    <row r="4647" spans="1:19" x14ac:dyDescent="0.25">
      <c r="A4647" s="56">
        <v>45922.684224537035</v>
      </c>
      <c r="B4647" s="57">
        <v>445217724</v>
      </c>
      <c r="C4647" s="58" t="s">
        <v>36</v>
      </c>
      <c r="D4647" s="58" t="s">
        <v>38</v>
      </c>
      <c r="E4647" s="58" t="s">
        <v>46</v>
      </c>
      <c r="F4647" s="58" t="s">
        <v>119</v>
      </c>
      <c r="G4647" s="59">
        <v>3723.12</v>
      </c>
      <c r="H4647" s="57">
        <v>444425655</v>
      </c>
      <c r="I4647" s="59">
        <v>0</v>
      </c>
      <c r="J4647" s="59">
        <v>0</v>
      </c>
      <c r="K4647" s="59">
        <v>0</v>
      </c>
      <c r="L4647" s="59">
        <v>1.36</v>
      </c>
      <c r="M4647" s="59">
        <v>9904.81</v>
      </c>
      <c r="N4647" s="58" t="s">
        <v>2743</v>
      </c>
      <c r="O4647" s="14">
        <f t="shared" si="405"/>
        <v>45922.684224537035</v>
      </c>
      <c r="P4647" s="19">
        <f t="shared" si="406"/>
        <v>45922.892557870371</v>
      </c>
      <c r="Q4647" s="20" t="str">
        <f t="shared" si="407"/>
        <v>22/09/2025</v>
      </c>
      <c r="R4647" s="13" t="str">
        <f t="shared" si="408"/>
        <v>21</v>
      </c>
      <c r="S4647" s="13" t="str">
        <f t="shared" si="409"/>
        <v>Mon</v>
      </c>
    </row>
    <row r="4648" spans="1:19" x14ac:dyDescent="0.25">
      <c r="A4648" s="60">
        <v>45922.684224537035</v>
      </c>
      <c r="B4648" s="61">
        <v>445217725</v>
      </c>
      <c r="C4648" s="62" t="s">
        <v>36</v>
      </c>
      <c r="D4648" s="62" t="s">
        <v>38</v>
      </c>
      <c r="E4648" s="62" t="s">
        <v>46</v>
      </c>
      <c r="F4648" s="62" t="s">
        <v>119</v>
      </c>
      <c r="G4648" s="63">
        <v>3723.12</v>
      </c>
      <c r="H4648" s="61">
        <v>444425656</v>
      </c>
      <c r="I4648" s="63">
        <v>0</v>
      </c>
      <c r="J4648" s="63">
        <v>0</v>
      </c>
      <c r="K4648" s="63">
        <v>0</v>
      </c>
      <c r="L4648" s="63">
        <v>1.4</v>
      </c>
      <c r="M4648" s="63">
        <v>9906.2099999999991</v>
      </c>
      <c r="N4648" s="62" t="s">
        <v>2743</v>
      </c>
      <c r="O4648" s="14">
        <f t="shared" si="405"/>
        <v>45922.684224537035</v>
      </c>
      <c r="P4648" s="19">
        <f t="shared" si="406"/>
        <v>45922.892557870371</v>
      </c>
      <c r="Q4648" s="20" t="str">
        <f t="shared" si="407"/>
        <v>22/09/2025</v>
      </c>
      <c r="R4648" s="13" t="str">
        <f t="shared" si="408"/>
        <v>21</v>
      </c>
      <c r="S4648" s="13" t="str">
        <f t="shared" si="409"/>
        <v>Mon</v>
      </c>
    </row>
    <row r="4649" spans="1:19" x14ac:dyDescent="0.25">
      <c r="A4649" s="56">
        <v>45922.684224537035</v>
      </c>
      <c r="B4649" s="57">
        <v>445217730</v>
      </c>
      <c r="C4649" s="58" t="s">
        <v>36</v>
      </c>
      <c r="D4649" s="58" t="s">
        <v>38</v>
      </c>
      <c r="E4649" s="58" t="s">
        <v>46</v>
      </c>
      <c r="F4649" s="58" t="s">
        <v>119</v>
      </c>
      <c r="G4649" s="59">
        <v>3723.09</v>
      </c>
      <c r="H4649" s="57">
        <v>444425661</v>
      </c>
      <c r="I4649" s="59">
        <v>0</v>
      </c>
      <c r="J4649" s="59">
        <v>0</v>
      </c>
      <c r="K4649" s="59">
        <v>0</v>
      </c>
      <c r="L4649" s="59">
        <v>1.46</v>
      </c>
      <c r="M4649" s="59">
        <v>9907.67</v>
      </c>
      <c r="N4649" s="58" t="s">
        <v>2941</v>
      </c>
      <c r="O4649" s="14">
        <f t="shared" si="405"/>
        <v>45922.684224537035</v>
      </c>
      <c r="P4649" s="19">
        <f t="shared" si="406"/>
        <v>45922.892557870371</v>
      </c>
      <c r="Q4649" s="20" t="str">
        <f t="shared" si="407"/>
        <v>22/09/2025</v>
      </c>
      <c r="R4649" s="13" t="str">
        <f t="shared" si="408"/>
        <v>21</v>
      </c>
      <c r="S4649" s="13" t="str">
        <f t="shared" si="409"/>
        <v>Mon</v>
      </c>
    </row>
    <row r="4650" spans="1:19" x14ac:dyDescent="0.25">
      <c r="A4650" s="60">
        <v>45922.684687499997</v>
      </c>
      <c r="B4650" s="61">
        <v>445218064</v>
      </c>
      <c r="C4650" s="62" t="s">
        <v>36</v>
      </c>
      <c r="D4650" s="62" t="s">
        <v>37</v>
      </c>
      <c r="E4650" s="62" t="s">
        <v>45</v>
      </c>
      <c r="F4650" s="62" t="s">
        <v>119</v>
      </c>
      <c r="G4650" s="63">
        <v>3722.89</v>
      </c>
      <c r="H4650" s="61">
        <v>444425996</v>
      </c>
      <c r="I4650" s="63">
        <v>0</v>
      </c>
      <c r="J4650" s="63">
        <v>0</v>
      </c>
      <c r="K4650" s="63">
        <v>0</v>
      </c>
      <c r="L4650" s="63">
        <v>0</v>
      </c>
      <c r="M4650" s="63">
        <v>9907.67</v>
      </c>
      <c r="N4650" s="62" t="s">
        <v>2547</v>
      </c>
      <c r="O4650" s="14">
        <f t="shared" si="405"/>
        <v>45922.684687499997</v>
      </c>
      <c r="P4650" s="19">
        <f t="shared" si="406"/>
        <v>45922.893020833333</v>
      </c>
      <c r="Q4650" s="20" t="str">
        <f t="shared" si="407"/>
        <v>22/09/2025</v>
      </c>
      <c r="R4650" s="13" t="str">
        <f t="shared" si="408"/>
        <v>21</v>
      </c>
      <c r="S4650" s="13" t="str">
        <f t="shared" si="409"/>
        <v>Mon</v>
      </c>
    </row>
    <row r="4651" spans="1:19" x14ac:dyDescent="0.25">
      <c r="A4651" s="56">
        <v>45922.684687499997</v>
      </c>
      <c r="B4651" s="57">
        <v>445218068</v>
      </c>
      <c r="C4651" s="58" t="s">
        <v>36</v>
      </c>
      <c r="D4651" s="58" t="s">
        <v>37</v>
      </c>
      <c r="E4651" s="58" t="s">
        <v>45</v>
      </c>
      <c r="F4651" s="58" t="s">
        <v>119</v>
      </c>
      <c r="G4651" s="59">
        <v>3722.91</v>
      </c>
      <c r="H4651" s="57">
        <v>444426000</v>
      </c>
      <c r="I4651" s="59">
        <v>0</v>
      </c>
      <c r="J4651" s="59">
        <v>0</v>
      </c>
      <c r="K4651" s="59">
        <v>0</v>
      </c>
      <c r="L4651" s="59">
        <v>0</v>
      </c>
      <c r="M4651" s="59">
        <v>9907.67</v>
      </c>
      <c r="N4651" s="58" t="s">
        <v>75</v>
      </c>
      <c r="O4651" s="14">
        <f t="shared" si="405"/>
        <v>45922.684687499997</v>
      </c>
      <c r="P4651" s="19">
        <f t="shared" si="406"/>
        <v>45922.893020833333</v>
      </c>
      <c r="Q4651" s="20" t="str">
        <f t="shared" si="407"/>
        <v>22/09/2025</v>
      </c>
      <c r="R4651" s="13" t="str">
        <f t="shared" si="408"/>
        <v>21</v>
      </c>
      <c r="S4651" s="13" t="str">
        <f t="shared" si="409"/>
        <v>Mon</v>
      </c>
    </row>
    <row r="4652" spans="1:19" x14ac:dyDescent="0.25">
      <c r="A4652" s="60">
        <v>45922.684687499997</v>
      </c>
      <c r="B4652" s="61">
        <v>445218074</v>
      </c>
      <c r="C4652" s="62" t="s">
        <v>36</v>
      </c>
      <c r="D4652" s="62" t="s">
        <v>37</v>
      </c>
      <c r="E4652" s="62" t="s">
        <v>45</v>
      </c>
      <c r="F4652" s="62" t="s">
        <v>119</v>
      </c>
      <c r="G4652" s="63">
        <v>3722.91</v>
      </c>
      <c r="H4652" s="61">
        <v>444426006</v>
      </c>
      <c r="I4652" s="63">
        <v>0</v>
      </c>
      <c r="J4652" s="63">
        <v>0</v>
      </c>
      <c r="K4652" s="63">
        <v>0</v>
      </c>
      <c r="L4652" s="63">
        <v>0</v>
      </c>
      <c r="M4652" s="63">
        <v>9907.67</v>
      </c>
      <c r="N4652" s="62" t="s">
        <v>76</v>
      </c>
      <c r="O4652" s="14">
        <f t="shared" si="405"/>
        <v>45922.684687499997</v>
      </c>
      <c r="P4652" s="19">
        <f t="shared" si="406"/>
        <v>45922.893020833333</v>
      </c>
      <c r="Q4652" s="20" t="str">
        <f t="shared" si="407"/>
        <v>22/09/2025</v>
      </c>
      <c r="R4652" s="13" t="str">
        <f t="shared" si="408"/>
        <v>21</v>
      </c>
      <c r="S4652" s="13" t="str">
        <f t="shared" si="409"/>
        <v>Mon</v>
      </c>
    </row>
    <row r="4653" spans="1:19" x14ac:dyDescent="0.25">
      <c r="A4653" s="56">
        <v>45922.684699074074</v>
      </c>
      <c r="B4653" s="57">
        <v>445218077</v>
      </c>
      <c r="C4653" s="58" t="s">
        <v>36</v>
      </c>
      <c r="D4653" s="58" t="s">
        <v>37</v>
      </c>
      <c r="E4653" s="58" t="s">
        <v>45</v>
      </c>
      <c r="F4653" s="58" t="s">
        <v>119</v>
      </c>
      <c r="G4653" s="59">
        <v>3722.91</v>
      </c>
      <c r="H4653" s="57">
        <v>444426009</v>
      </c>
      <c r="I4653" s="59">
        <v>0</v>
      </c>
      <c r="J4653" s="59">
        <v>0</v>
      </c>
      <c r="K4653" s="59">
        <v>0</v>
      </c>
      <c r="L4653" s="59">
        <v>0</v>
      </c>
      <c r="M4653" s="59">
        <v>9907.67</v>
      </c>
      <c r="N4653" s="58" t="s">
        <v>2548</v>
      </c>
      <c r="O4653" s="14">
        <f t="shared" si="405"/>
        <v>45922.684699074074</v>
      </c>
      <c r="P4653" s="19">
        <f t="shared" si="406"/>
        <v>45922.89303240741</v>
      </c>
      <c r="Q4653" s="20" t="str">
        <f t="shared" si="407"/>
        <v>22/09/2025</v>
      </c>
      <c r="R4653" s="13" t="str">
        <f t="shared" si="408"/>
        <v>21</v>
      </c>
      <c r="S4653" s="13" t="str">
        <f t="shared" si="409"/>
        <v>Mon</v>
      </c>
    </row>
    <row r="4654" spans="1:19" x14ac:dyDescent="0.25">
      <c r="A4654" s="60">
        <v>45922.688275462962</v>
      </c>
      <c r="B4654" s="61">
        <v>445220850</v>
      </c>
      <c r="C4654" s="62" t="s">
        <v>36</v>
      </c>
      <c r="D4654" s="62" t="s">
        <v>38</v>
      </c>
      <c r="E4654" s="62" t="s">
        <v>46</v>
      </c>
      <c r="F4654" s="62" t="s">
        <v>119</v>
      </c>
      <c r="G4654" s="63">
        <v>3721.16</v>
      </c>
      <c r="H4654" s="61">
        <v>444428758</v>
      </c>
      <c r="I4654" s="63">
        <v>0</v>
      </c>
      <c r="J4654" s="63">
        <v>0</v>
      </c>
      <c r="K4654" s="63">
        <v>0</v>
      </c>
      <c r="L4654" s="63">
        <v>-2.86</v>
      </c>
      <c r="M4654" s="63">
        <v>9904.81</v>
      </c>
      <c r="N4654" s="62" t="s">
        <v>2885</v>
      </c>
      <c r="O4654" s="14">
        <f t="shared" si="405"/>
        <v>45922.688275462962</v>
      </c>
      <c r="P4654" s="19">
        <f t="shared" si="406"/>
        <v>45922.896608796298</v>
      </c>
      <c r="Q4654" s="20" t="str">
        <f t="shared" si="407"/>
        <v>22/09/2025</v>
      </c>
      <c r="R4654" s="13" t="str">
        <f t="shared" si="408"/>
        <v>21</v>
      </c>
      <c r="S4654" s="13" t="str">
        <f t="shared" si="409"/>
        <v>Mon</v>
      </c>
    </row>
    <row r="4655" spans="1:19" x14ac:dyDescent="0.25">
      <c r="A4655" s="56">
        <v>45922.688275462962</v>
      </c>
      <c r="B4655" s="57">
        <v>445220851</v>
      </c>
      <c r="C4655" s="58" t="s">
        <v>36</v>
      </c>
      <c r="D4655" s="58" t="s">
        <v>38</v>
      </c>
      <c r="E4655" s="58" t="s">
        <v>46</v>
      </c>
      <c r="F4655" s="58" t="s">
        <v>119</v>
      </c>
      <c r="G4655" s="59">
        <v>3721.16</v>
      </c>
      <c r="H4655" s="57">
        <v>444428760</v>
      </c>
      <c r="I4655" s="59">
        <v>0</v>
      </c>
      <c r="J4655" s="59">
        <v>0</v>
      </c>
      <c r="K4655" s="59">
        <v>0</v>
      </c>
      <c r="L4655" s="59">
        <v>-2.84</v>
      </c>
      <c r="M4655" s="59">
        <v>9901.9699999999993</v>
      </c>
      <c r="N4655" s="58" t="s">
        <v>2942</v>
      </c>
      <c r="O4655" s="14">
        <f t="shared" si="405"/>
        <v>45922.688275462962</v>
      </c>
      <c r="P4655" s="19">
        <f t="shared" si="406"/>
        <v>45922.896608796298</v>
      </c>
      <c r="Q4655" s="20" t="str">
        <f t="shared" si="407"/>
        <v>22/09/2025</v>
      </c>
      <c r="R4655" s="13" t="str">
        <f t="shared" si="408"/>
        <v>21</v>
      </c>
      <c r="S4655" s="13" t="str">
        <f t="shared" si="409"/>
        <v>Mon</v>
      </c>
    </row>
    <row r="4656" spans="1:19" x14ac:dyDescent="0.25">
      <c r="A4656" s="60">
        <v>45922.688298611109</v>
      </c>
      <c r="B4656" s="61">
        <v>445220907</v>
      </c>
      <c r="C4656" s="62" t="s">
        <v>36</v>
      </c>
      <c r="D4656" s="62" t="s">
        <v>38</v>
      </c>
      <c r="E4656" s="62" t="s">
        <v>46</v>
      </c>
      <c r="F4656" s="62" t="s">
        <v>119</v>
      </c>
      <c r="G4656" s="63">
        <v>3721.01</v>
      </c>
      <c r="H4656" s="61">
        <v>444428815</v>
      </c>
      <c r="I4656" s="63">
        <v>0</v>
      </c>
      <c r="J4656" s="63">
        <v>0</v>
      </c>
      <c r="K4656" s="63">
        <v>0</v>
      </c>
      <c r="L4656" s="63">
        <v>-3.02</v>
      </c>
      <c r="M4656" s="63">
        <v>9898.9500000000007</v>
      </c>
      <c r="N4656" s="62" t="s">
        <v>2943</v>
      </c>
      <c r="O4656" s="14">
        <f t="shared" si="405"/>
        <v>45922.688298611109</v>
      </c>
      <c r="P4656" s="19">
        <f t="shared" si="406"/>
        <v>45922.896631944444</v>
      </c>
      <c r="Q4656" s="20" t="str">
        <f t="shared" si="407"/>
        <v>22/09/2025</v>
      </c>
      <c r="R4656" s="13" t="str">
        <f t="shared" si="408"/>
        <v>21</v>
      </c>
      <c r="S4656" s="13" t="str">
        <f t="shared" si="409"/>
        <v>Mon</v>
      </c>
    </row>
    <row r="4657" spans="1:19" x14ac:dyDescent="0.25">
      <c r="A4657" s="56">
        <v>45922.688298611109</v>
      </c>
      <c r="B4657" s="57">
        <v>445220908</v>
      </c>
      <c r="C4657" s="58" t="s">
        <v>36</v>
      </c>
      <c r="D4657" s="58" t="s">
        <v>38</v>
      </c>
      <c r="E4657" s="58" t="s">
        <v>46</v>
      </c>
      <c r="F4657" s="58" t="s">
        <v>119</v>
      </c>
      <c r="G4657" s="59">
        <v>3721.01</v>
      </c>
      <c r="H4657" s="57">
        <v>444428816</v>
      </c>
      <c r="I4657" s="59">
        <v>0</v>
      </c>
      <c r="J4657" s="59">
        <v>0</v>
      </c>
      <c r="K4657" s="59">
        <v>0</v>
      </c>
      <c r="L4657" s="59">
        <v>-3.04</v>
      </c>
      <c r="M4657" s="59">
        <v>9895.91</v>
      </c>
      <c r="N4657" s="58" t="s">
        <v>2933</v>
      </c>
      <c r="O4657" s="14">
        <f t="shared" si="405"/>
        <v>45922.688298611109</v>
      </c>
      <c r="P4657" s="19">
        <f t="shared" si="406"/>
        <v>45922.896631944444</v>
      </c>
      <c r="Q4657" s="20" t="str">
        <f t="shared" si="407"/>
        <v>22/09/2025</v>
      </c>
      <c r="R4657" s="13" t="str">
        <f t="shared" si="408"/>
        <v>21</v>
      </c>
      <c r="S4657" s="13" t="str">
        <f t="shared" si="409"/>
        <v>Mon</v>
      </c>
    </row>
    <row r="4658" spans="1:19" x14ac:dyDescent="0.25">
      <c r="A4658" s="60">
        <v>45922.688298611109</v>
      </c>
      <c r="B4658" s="61">
        <v>445220909</v>
      </c>
      <c r="C4658" s="62" t="s">
        <v>36</v>
      </c>
      <c r="D4658" s="62" t="s">
        <v>38</v>
      </c>
      <c r="E4658" s="62" t="s">
        <v>46</v>
      </c>
      <c r="F4658" s="62" t="s">
        <v>119</v>
      </c>
      <c r="G4658" s="63">
        <v>3721.01</v>
      </c>
      <c r="H4658" s="61">
        <v>444428817</v>
      </c>
      <c r="I4658" s="63">
        <v>0</v>
      </c>
      <c r="J4658" s="63">
        <v>0</v>
      </c>
      <c r="K4658" s="63">
        <v>0</v>
      </c>
      <c r="L4658" s="63">
        <v>-3.02</v>
      </c>
      <c r="M4658" s="63">
        <v>9892.89</v>
      </c>
      <c r="N4658" s="62" t="s">
        <v>2933</v>
      </c>
      <c r="O4658" s="14">
        <f t="shared" si="405"/>
        <v>45922.688298611109</v>
      </c>
      <c r="P4658" s="19">
        <f t="shared" si="406"/>
        <v>45922.896631944444</v>
      </c>
      <c r="Q4658" s="20" t="str">
        <f t="shared" si="407"/>
        <v>22/09/2025</v>
      </c>
      <c r="R4658" s="13" t="str">
        <f t="shared" si="408"/>
        <v>21</v>
      </c>
      <c r="S4658" s="13" t="str">
        <f t="shared" si="409"/>
        <v>Mon</v>
      </c>
    </row>
    <row r="4659" spans="1:19" x14ac:dyDescent="0.25">
      <c r="A4659" s="56">
        <v>45922.688333333332</v>
      </c>
      <c r="B4659" s="57">
        <v>445221053</v>
      </c>
      <c r="C4659" s="58" t="s">
        <v>36</v>
      </c>
      <c r="D4659" s="58" t="s">
        <v>38</v>
      </c>
      <c r="E4659" s="58" t="s">
        <v>46</v>
      </c>
      <c r="F4659" s="58" t="s">
        <v>119</v>
      </c>
      <c r="G4659" s="59">
        <v>3720.43</v>
      </c>
      <c r="H4659" s="57">
        <v>444428950</v>
      </c>
      <c r="I4659" s="59">
        <v>0</v>
      </c>
      <c r="J4659" s="59">
        <v>0</v>
      </c>
      <c r="K4659" s="59">
        <v>0</v>
      </c>
      <c r="L4659" s="59">
        <v>-3.09</v>
      </c>
      <c r="M4659" s="59">
        <v>9889.7999999999993</v>
      </c>
      <c r="N4659" s="58" t="s">
        <v>2944</v>
      </c>
      <c r="O4659" s="14">
        <f t="shared" si="405"/>
        <v>45922.688333333332</v>
      </c>
      <c r="P4659" s="19">
        <f t="shared" si="406"/>
        <v>45922.896666666667</v>
      </c>
      <c r="Q4659" s="20" t="str">
        <f t="shared" si="407"/>
        <v>22/09/2025</v>
      </c>
      <c r="R4659" s="13" t="str">
        <f t="shared" si="408"/>
        <v>21</v>
      </c>
      <c r="S4659" s="13" t="str">
        <f t="shared" si="409"/>
        <v>Mon</v>
      </c>
    </row>
    <row r="4660" spans="1:19" x14ac:dyDescent="0.25">
      <c r="A4660" s="60">
        <v>45922.688877314817</v>
      </c>
      <c r="B4660" s="61">
        <v>445221743</v>
      </c>
      <c r="C4660" s="62" t="s">
        <v>36</v>
      </c>
      <c r="D4660" s="62" t="s">
        <v>37</v>
      </c>
      <c r="E4660" s="62" t="s">
        <v>45</v>
      </c>
      <c r="F4660" s="62" t="s">
        <v>119</v>
      </c>
      <c r="G4660" s="63">
        <v>3724.42</v>
      </c>
      <c r="H4660" s="61">
        <v>444429635</v>
      </c>
      <c r="I4660" s="63">
        <v>0</v>
      </c>
      <c r="J4660" s="63">
        <v>0</v>
      </c>
      <c r="K4660" s="63">
        <v>0</v>
      </c>
      <c r="L4660" s="63">
        <v>0</v>
      </c>
      <c r="M4660" s="63">
        <v>9889.7999999999993</v>
      </c>
      <c r="N4660" s="62" t="s">
        <v>74</v>
      </c>
      <c r="O4660" s="14">
        <f t="shared" si="405"/>
        <v>45922.688877314817</v>
      </c>
      <c r="P4660" s="19">
        <f t="shared" si="406"/>
        <v>45922.897210648152</v>
      </c>
      <c r="Q4660" s="20" t="str">
        <f t="shared" si="407"/>
        <v>22/09/2025</v>
      </c>
      <c r="R4660" s="13" t="str">
        <f t="shared" si="408"/>
        <v>21</v>
      </c>
      <c r="S4660" s="13" t="str">
        <f t="shared" si="409"/>
        <v>Mon</v>
      </c>
    </row>
    <row r="4661" spans="1:19" x14ac:dyDescent="0.25">
      <c r="A4661" s="56">
        <v>45922.688877314817</v>
      </c>
      <c r="B4661" s="57">
        <v>445221746</v>
      </c>
      <c r="C4661" s="58" t="s">
        <v>36</v>
      </c>
      <c r="D4661" s="58" t="s">
        <v>37</v>
      </c>
      <c r="E4661" s="58" t="s">
        <v>45</v>
      </c>
      <c r="F4661" s="58" t="s">
        <v>119</v>
      </c>
      <c r="G4661" s="59">
        <v>3724.43</v>
      </c>
      <c r="H4661" s="57">
        <v>444429638</v>
      </c>
      <c r="I4661" s="59">
        <v>0</v>
      </c>
      <c r="J4661" s="59">
        <v>0</v>
      </c>
      <c r="K4661" s="59">
        <v>0</v>
      </c>
      <c r="L4661" s="59">
        <v>0</v>
      </c>
      <c r="M4661" s="59">
        <v>9889.7999999999993</v>
      </c>
      <c r="N4661" s="58" t="s">
        <v>2533</v>
      </c>
      <c r="O4661" s="14">
        <f t="shared" si="405"/>
        <v>45922.688877314817</v>
      </c>
      <c r="P4661" s="19">
        <f t="shared" si="406"/>
        <v>45922.897210648152</v>
      </c>
      <c r="Q4661" s="20" t="str">
        <f t="shared" si="407"/>
        <v>22/09/2025</v>
      </c>
      <c r="R4661" s="13" t="str">
        <f t="shared" si="408"/>
        <v>21</v>
      </c>
      <c r="S4661" s="13" t="str">
        <f t="shared" si="409"/>
        <v>Mon</v>
      </c>
    </row>
    <row r="4662" spans="1:19" x14ac:dyDescent="0.25">
      <c r="A4662" s="60">
        <v>45922.689791666664</v>
      </c>
      <c r="B4662" s="61">
        <v>445223161</v>
      </c>
      <c r="C4662" s="62" t="s">
        <v>36</v>
      </c>
      <c r="D4662" s="62" t="s">
        <v>38</v>
      </c>
      <c r="E4662" s="62" t="s">
        <v>46</v>
      </c>
      <c r="F4662" s="62" t="s">
        <v>119</v>
      </c>
      <c r="G4662" s="63">
        <v>3721.35</v>
      </c>
      <c r="H4662" s="61">
        <v>444431041</v>
      </c>
      <c r="I4662" s="63">
        <v>0</v>
      </c>
      <c r="J4662" s="63">
        <v>0</v>
      </c>
      <c r="K4662" s="63">
        <v>0</v>
      </c>
      <c r="L4662" s="63">
        <v>-3.07</v>
      </c>
      <c r="M4662" s="63">
        <v>9886.73</v>
      </c>
      <c r="N4662" s="62" t="s">
        <v>2945</v>
      </c>
      <c r="O4662" s="14">
        <f t="shared" si="405"/>
        <v>45922.689791666664</v>
      </c>
      <c r="P4662" s="19">
        <f t="shared" si="406"/>
        <v>45922.898125</v>
      </c>
      <c r="Q4662" s="20" t="str">
        <f t="shared" si="407"/>
        <v>22/09/2025</v>
      </c>
      <c r="R4662" s="13" t="str">
        <f t="shared" si="408"/>
        <v>21</v>
      </c>
      <c r="S4662" s="13" t="str">
        <f t="shared" si="409"/>
        <v>Mon</v>
      </c>
    </row>
    <row r="4663" spans="1:19" x14ac:dyDescent="0.25">
      <c r="A4663" s="56">
        <v>45922.689791666664</v>
      </c>
      <c r="B4663" s="57">
        <v>445223163</v>
      </c>
      <c r="C4663" s="58" t="s">
        <v>36</v>
      </c>
      <c r="D4663" s="58" t="s">
        <v>38</v>
      </c>
      <c r="E4663" s="58" t="s">
        <v>46</v>
      </c>
      <c r="F4663" s="58" t="s">
        <v>119</v>
      </c>
      <c r="G4663" s="59">
        <v>3721.35</v>
      </c>
      <c r="H4663" s="57">
        <v>444431042</v>
      </c>
      <c r="I4663" s="59">
        <v>0</v>
      </c>
      <c r="J4663" s="59">
        <v>0</v>
      </c>
      <c r="K4663" s="59">
        <v>0</v>
      </c>
      <c r="L4663" s="59">
        <v>-3.08</v>
      </c>
      <c r="M4663" s="59">
        <v>9883.65</v>
      </c>
      <c r="N4663" s="58" t="s">
        <v>2946</v>
      </c>
      <c r="O4663" s="14">
        <f t="shared" si="405"/>
        <v>45922.689791666664</v>
      </c>
      <c r="P4663" s="19">
        <f t="shared" si="406"/>
        <v>45922.898125</v>
      </c>
      <c r="Q4663" s="20" t="str">
        <f t="shared" si="407"/>
        <v>22/09/2025</v>
      </c>
      <c r="R4663" s="13" t="str">
        <f t="shared" si="408"/>
        <v>21</v>
      </c>
      <c r="S4663" s="13" t="str">
        <f t="shared" si="409"/>
        <v>Mon</v>
      </c>
    </row>
    <row r="4664" spans="1:19" x14ac:dyDescent="0.25">
      <c r="A4664" s="60">
        <v>45922.689826388887</v>
      </c>
      <c r="B4664" s="61">
        <v>445223215</v>
      </c>
      <c r="C4664" s="62" t="s">
        <v>36</v>
      </c>
      <c r="D4664" s="62" t="s">
        <v>38</v>
      </c>
      <c r="E4664" s="62" t="s">
        <v>46</v>
      </c>
      <c r="F4664" s="62" t="s">
        <v>119</v>
      </c>
      <c r="G4664" s="63">
        <v>3720.25</v>
      </c>
      <c r="H4664" s="61">
        <v>444431089</v>
      </c>
      <c r="I4664" s="63">
        <v>0</v>
      </c>
      <c r="J4664" s="63">
        <v>0</v>
      </c>
      <c r="K4664" s="63">
        <v>0</v>
      </c>
      <c r="L4664" s="63">
        <v>-3.23</v>
      </c>
      <c r="M4664" s="63">
        <v>9880.42</v>
      </c>
      <c r="N4664" s="62" t="s">
        <v>2947</v>
      </c>
      <c r="O4664" s="14">
        <f t="shared" si="405"/>
        <v>45922.689826388887</v>
      </c>
      <c r="P4664" s="19">
        <f t="shared" si="406"/>
        <v>45922.898159722223</v>
      </c>
      <c r="Q4664" s="20" t="str">
        <f t="shared" si="407"/>
        <v>22/09/2025</v>
      </c>
      <c r="R4664" s="13" t="str">
        <f t="shared" si="408"/>
        <v>21</v>
      </c>
      <c r="S4664" s="13" t="str">
        <f t="shared" si="409"/>
        <v>Mon</v>
      </c>
    </row>
    <row r="4665" spans="1:19" x14ac:dyDescent="0.25">
      <c r="A4665" s="56">
        <v>45922.68990740741</v>
      </c>
      <c r="B4665" s="57">
        <v>445223380</v>
      </c>
      <c r="C4665" s="58" t="s">
        <v>36</v>
      </c>
      <c r="D4665" s="58" t="s">
        <v>38</v>
      </c>
      <c r="E4665" s="58" t="s">
        <v>46</v>
      </c>
      <c r="F4665" s="58" t="s">
        <v>119</v>
      </c>
      <c r="G4665" s="59">
        <v>3719.8</v>
      </c>
      <c r="H4665" s="57">
        <v>444431255</v>
      </c>
      <c r="I4665" s="59">
        <v>0</v>
      </c>
      <c r="J4665" s="59">
        <v>0</v>
      </c>
      <c r="K4665" s="59">
        <v>0</v>
      </c>
      <c r="L4665" s="59">
        <v>-3.09</v>
      </c>
      <c r="M4665" s="59">
        <v>9877.33</v>
      </c>
      <c r="N4665" s="58" t="s">
        <v>2948</v>
      </c>
      <c r="O4665" s="14">
        <f t="shared" si="405"/>
        <v>45922.68990740741</v>
      </c>
      <c r="P4665" s="19">
        <f t="shared" si="406"/>
        <v>45922.898240740746</v>
      </c>
      <c r="Q4665" s="20" t="str">
        <f t="shared" si="407"/>
        <v>22/09/2025</v>
      </c>
      <c r="R4665" s="13" t="str">
        <f t="shared" si="408"/>
        <v>21</v>
      </c>
      <c r="S4665" s="13" t="str">
        <f t="shared" si="409"/>
        <v>Mon</v>
      </c>
    </row>
    <row r="4666" spans="1:19" x14ac:dyDescent="0.25">
      <c r="A4666" s="60">
        <v>45922.68990740741</v>
      </c>
      <c r="B4666" s="61">
        <v>445223382</v>
      </c>
      <c r="C4666" s="62" t="s">
        <v>36</v>
      </c>
      <c r="D4666" s="62" t="s">
        <v>38</v>
      </c>
      <c r="E4666" s="62" t="s">
        <v>46</v>
      </c>
      <c r="F4666" s="62" t="s">
        <v>119</v>
      </c>
      <c r="G4666" s="63">
        <v>3719.8</v>
      </c>
      <c r="H4666" s="61">
        <v>444431257</v>
      </c>
      <c r="I4666" s="63">
        <v>0</v>
      </c>
      <c r="J4666" s="63">
        <v>0</v>
      </c>
      <c r="K4666" s="63">
        <v>0</v>
      </c>
      <c r="L4666" s="63">
        <v>-3.11</v>
      </c>
      <c r="M4666" s="63">
        <v>9874.2199999999993</v>
      </c>
      <c r="N4666" s="62" t="s">
        <v>2948</v>
      </c>
      <c r="O4666" s="14">
        <f t="shared" si="405"/>
        <v>45922.68990740741</v>
      </c>
      <c r="P4666" s="19">
        <f t="shared" si="406"/>
        <v>45922.898240740746</v>
      </c>
      <c r="Q4666" s="20" t="str">
        <f t="shared" si="407"/>
        <v>22/09/2025</v>
      </c>
      <c r="R4666" s="13" t="str">
        <f t="shared" si="408"/>
        <v>21</v>
      </c>
      <c r="S4666" s="13" t="str">
        <f t="shared" si="409"/>
        <v>Mon</v>
      </c>
    </row>
    <row r="4667" spans="1:19" x14ac:dyDescent="0.25">
      <c r="A4667" s="56">
        <v>45922.68990740741</v>
      </c>
      <c r="B4667" s="57">
        <v>445223383</v>
      </c>
      <c r="C4667" s="58" t="s">
        <v>36</v>
      </c>
      <c r="D4667" s="58" t="s">
        <v>38</v>
      </c>
      <c r="E4667" s="58" t="s">
        <v>46</v>
      </c>
      <c r="F4667" s="58" t="s">
        <v>119</v>
      </c>
      <c r="G4667" s="59">
        <v>3719.8</v>
      </c>
      <c r="H4667" s="57">
        <v>444431258</v>
      </c>
      <c r="I4667" s="59">
        <v>0</v>
      </c>
      <c r="J4667" s="59">
        <v>0</v>
      </c>
      <c r="K4667" s="59">
        <v>0</v>
      </c>
      <c r="L4667" s="59">
        <v>-3.11</v>
      </c>
      <c r="M4667" s="59">
        <v>9871.11</v>
      </c>
      <c r="N4667" s="58" t="s">
        <v>2949</v>
      </c>
      <c r="O4667" s="14">
        <f t="shared" si="405"/>
        <v>45922.68990740741</v>
      </c>
      <c r="P4667" s="19">
        <f t="shared" si="406"/>
        <v>45922.898240740746</v>
      </c>
      <c r="Q4667" s="20" t="str">
        <f t="shared" si="407"/>
        <v>22/09/2025</v>
      </c>
      <c r="R4667" s="13" t="str">
        <f t="shared" si="408"/>
        <v>21</v>
      </c>
      <c r="S4667" s="13" t="str">
        <f t="shared" si="409"/>
        <v>Mon</v>
      </c>
    </row>
    <row r="4668" spans="1:19" x14ac:dyDescent="0.25">
      <c r="A4668" s="60">
        <v>45922.68990740741</v>
      </c>
      <c r="B4668" s="61">
        <v>445223384</v>
      </c>
      <c r="C4668" s="62" t="s">
        <v>36</v>
      </c>
      <c r="D4668" s="62" t="s">
        <v>38</v>
      </c>
      <c r="E4668" s="62" t="s">
        <v>46</v>
      </c>
      <c r="F4668" s="62" t="s">
        <v>119</v>
      </c>
      <c r="G4668" s="63">
        <v>3719.8</v>
      </c>
      <c r="H4668" s="61">
        <v>444431259</v>
      </c>
      <c r="I4668" s="63">
        <v>0</v>
      </c>
      <c r="J4668" s="63">
        <v>0</v>
      </c>
      <c r="K4668" s="63">
        <v>0</v>
      </c>
      <c r="L4668" s="63">
        <v>-3.11</v>
      </c>
      <c r="M4668" s="63">
        <v>9868</v>
      </c>
      <c r="N4668" s="62" t="s">
        <v>2949</v>
      </c>
      <c r="O4668" s="14">
        <f t="shared" si="405"/>
        <v>45922.68990740741</v>
      </c>
      <c r="P4668" s="19">
        <f t="shared" si="406"/>
        <v>45922.898240740746</v>
      </c>
      <c r="Q4668" s="20" t="str">
        <f t="shared" si="407"/>
        <v>22/09/2025</v>
      </c>
      <c r="R4668" s="13" t="str">
        <f t="shared" si="408"/>
        <v>21</v>
      </c>
      <c r="S4668" s="13" t="str">
        <f t="shared" si="409"/>
        <v>Mon</v>
      </c>
    </row>
    <row r="4669" spans="1:19" x14ac:dyDescent="0.25">
      <c r="A4669" s="56">
        <v>45922.68990740741</v>
      </c>
      <c r="B4669" s="57">
        <v>445223412</v>
      </c>
      <c r="C4669" s="58" t="s">
        <v>36</v>
      </c>
      <c r="D4669" s="58" t="s">
        <v>38</v>
      </c>
      <c r="E4669" s="58" t="s">
        <v>46</v>
      </c>
      <c r="F4669" s="58" t="s">
        <v>119</v>
      </c>
      <c r="G4669" s="59">
        <v>3719.69</v>
      </c>
      <c r="H4669" s="57">
        <v>444431285</v>
      </c>
      <c r="I4669" s="59">
        <v>0</v>
      </c>
      <c r="J4669" s="59">
        <v>0</v>
      </c>
      <c r="K4669" s="59">
        <v>0</v>
      </c>
      <c r="L4669" s="59">
        <v>-3.08</v>
      </c>
      <c r="M4669" s="59">
        <v>9864.92</v>
      </c>
      <c r="N4669" s="58" t="s">
        <v>2950</v>
      </c>
      <c r="O4669" s="14">
        <f t="shared" si="405"/>
        <v>45922.68990740741</v>
      </c>
      <c r="P4669" s="19">
        <f t="shared" si="406"/>
        <v>45922.898240740746</v>
      </c>
      <c r="Q4669" s="20" t="str">
        <f t="shared" si="407"/>
        <v>22/09/2025</v>
      </c>
      <c r="R4669" s="13" t="str">
        <f t="shared" si="408"/>
        <v>21</v>
      </c>
      <c r="S4669" s="13" t="str">
        <f t="shared" si="409"/>
        <v>Mon</v>
      </c>
    </row>
    <row r="4670" spans="1:19" x14ac:dyDescent="0.25">
      <c r="A4670" s="60">
        <v>45922.691400462965</v>
      </c>
      <c r="B4670" s="61">
        <v>445227108</v>
      </c>
      <c r="C4670" s="62" t="s">
        <v>36</v>
      </c>
      <c r="D4670" s="62" t="s">
        <v>38</v>
      </c>
      <c r="E4670" s="62" t="s">
        <v>45</v>
      </c>
      <c r="F4670" s="62" t="s">
        <v>119</v>
      </c>
      <c r="G4670" s="63">
        <v>3718.81</v>
      </c>
      <c r="H4670" s="61">
        <v>444434963</v>
      </c>
      <c r="I4670" s="63">
        <v>0</v>
      </c>
      <c r="J4670" s="63">
        <v>0</v>
      </c>
      <c r="K4670" s="63">
        <v>0</v>
      </c>
      <c r="L4670" s="63">
        <v>0</v>
      </c>
      <c r="M4670" s="63">
        <v>9864.92</v>
      </c>
      <c r="N4670" s="62" t="s">
        <v>118</v>
      </c>
      <c r="O4670" s="14">
        <f t="shared" si="405"/>
        <v>45922.691400462965</v>
      </c>
      <c r="P4670" s="19">
        <f t="shared" si="406"/>
        <v>45922.899733796301</v>
      </c>
      <c r="Q4670" s="20" t="str">
        <f t="shared" si="407"/>
        <v>22/09/2025</v>
      </c>
      <c r="R4670" s="13" t="str">
        <f t="shared" si="408"/>
        <v>21</v>
      </c>
      <c r="S4670" s="13" t="str">
        <f t="shared" si="409"/>
        <v>Mon</v>
      </c>
    </row>
    <row r="4671" spans="1:19" x14ac:dyDescent="0.25">
      <c r="A4671" s="56">
        <v>45922.691400462965</v>
      </c>
      <c r="B4671" s="57">
        <v>445227112</v>
      </c>
      <c r="C4671" s="58" t="s">
        <v>36</v>
      </c>
      <c r="D4671" s="58" t="s">
        <v>38</v>
      </c>
      <c r="E4671" s="58" t="s">
        <v>45</v>
      </c>
      <c r="F4671" s="58" t="s">
        <v>119</v>
      </c>
      <c r="G4671" s="59">
        <v>3718.79</v>
      </c>
      <c r="H4671" s="57">
        <v>444434966</v>
      </c>
      <c r="I4671" s="59">
        <v>0</v>
      </c>
      <c r="J4671" s="59">
        <v>0</v>
      </c>
      <c r="K4671" s="59">
        <v>0</v>
      </c>
      <c r="L4671" s="59">
        <v>0</v>
      </c>
      <c r="M4671" s="59">
        <v>9864.92</v>
      </c>
      <c r="N4671" s="58" t="s">
        <v>1384</v>
      </c>
      <c r="O4671" s="14">
        <f t="shared" si="405"/>
        <v>45922.691400462965</v>
      </c>
      <c r="P4671" s="19">
        <f t="shared" si="406"/>
        <v>45922.899733796301</v>
      </c>
      <c r="Q4671" s="20" t="str">
        <f t="shared" si="407"/>
        <v>22/09/2025</v>
      </c>
      <c r="R4671" s="13" t="str">
        <f t="shared" si="408"/>
        <v>21</v>
      </c>
      <c r="S4671" s="13" t="str">
        <f t="shared" si="409"/>
        <v>Mon</v>
      </c>
    </row>
    <row r="4672" spans="1:19" x14ac:dyDescent="0.25">
      <c r="A4672" s="60">
        <v>45922.691400462965</v>
      </c>
      <c r="B4672" s="61">
        <v>445227116</v>
      </c>
      <c r="C4672" s="62" t="s">
        <v>36</v>
      </c>
      <c r="D4672" s="62" t="s">
        <v>38</v>
      </c>
      <c r="E4672" s="62" t="s">
        <v>45</v>
      </c>
      <c r="F4672" s="62" t="s">
        <v>119</v>
      </c>
      <c r="G4672" s="63">
        <v>3718.71</v>
      </c>
      <c r="H4672" s="61">
        <v>444434970</v>
      </c>
      <c r="I4672" s="63">
        <v>0</v>
      </c>
      <c r="J4672" s="63">
        <v>0</v>
      </c>
      <c r="K4672" s="63">
        <v>0</v>
      </c>
      <c r="L4672" s="63">
        <v>0</v>
      </c>
      <c r="M4672" s="63">
        <v>9864.92</v>
      </c>
      <c r="N4672" s="62" t="s">
        <v>115</v>
      </c>
      <c r="O4672" s="14">
        <f t="shared" si="405"/>
        <v>45922.691400462965</v>
      </c>
      <c r="P4672" s="19">
        <f t="shared" si="406"/>
        <v>45922.899733796301</v>
      </c>
      <c r="Q4672" s="20" t="str">
        <f t="shared" si="407"/>
        <v>22/09/2025</v>
      </c>
      <c r="R4672" s="13" t="str">
        <f t="shared" si="408"/>
        <v>21</v>
      </c>
      <c r="S4672" s="13" t="str">
        <f t="shared" si="409"/>
        <v>Mon</v>
      </c>
    </row>
    <row r="4673" spans="1:19" x14ac:dyDescent="0.25">
      <c r="A4673" s="56">
        <v>45922.691863425927</v>
      </c>
      <c r="B4673" s="57">
        <v>445227861</v>
      </c>
      <c r="C4673" s="58" t="s">
        <v>36</v>
      </c>
      <c r="D4673" s="58" t="s">
        <v>38</v>
      </c>
      <c r="E4673" s="58" t="s">
        <v>45</v>
      </c>
      <c r="F4673" s="58" t="s">
        <v>119</v>
      </c>
      <c r="G4673" s="59">
        <v>3720.26</v>
      </c>
      <c r="H4673" s="57">
        <v>444435708</v>
      </c>
      <c r="I4673" s="59">
        <v>0</v>
      </c>
      <c r="J4673" s="59">
        <v>0</v>
      </c>
      <c r="K4673" s="59">
        <v>0</v>
      </c>
      <c r="L4673" s="59">
        <v>0</v>
      </c>
      <c r="M4673" s="59">
        <v>9864.92</v>
      </c>
      <c r="N4673" s="58" t="s">
        <v>1944</v>
      </c>
      <c r="O4673" s="14">
        <f t="shared" si="405"/>
        <v>45922.691863425927</v>
      </c>
      <c r="P4673" s="19">
        <f t="shared" si="406"/>
        <v>45922.900196759263</v>
      </c>
      <c r="Q4673" s="20" t="str">
        <f t="shared" si="407"/>
        <v>22/09/2025</v>
      </c>
      <c r="R4673" s="13" t="str">
        <f t="shared" si="408"/>
        <v>21</v>
      </c>
      <c r="S4673" s="13" t="str">
        <f t="shared" si="409"/>
        <v>Mon</v>
      </c>
    </row>
    <row r="4674" spans="1:19" x14ac:dyDescent="0.25">
      <c r="A4674" s="60">
        <v>45922.691863425927</v>
      </c>
      <c r="B4674" s="61">
        <v>445227863</v>
      </c>
      <c r="C4674" s="62" t="s">
        <v>36</v>
      </c>
      <c r="D4674" s="62" t="s">
        <v>38</v>
      </c>
      <c r="E4674" s="62" t="s">
        <v>45</v>
      </c>
      <c r="F4674" s="62" t="s">
        <v>119</v>
      </c>
      <c r="G4674" s="63">
        <v>3720.18</v>
      </c>
      <c r="H4674" s="61">
        <v>444435710</v>
      </c>
      <c r="I4674" s="63">
        <v>0</v>
      </c>
      <c r="J4674" s="63">
        <v>0</v>
      </c>
      <c r="K4674" s="63">
        <v>0</v>
      </c>
      <c r="L4674" s="63">
        <v>0</v>
      </c>
      <c r="M4674" s="63">
        <v>9864.92</v>
      </c>
      <c r="N4674" s="62" t="s">
        <v>52</v>
      </c>
      <c r="O4674" s="14">
        <f t="shared" si="405"/>
        <v>45922.691863425927</v>
      </c>
      <c r="P4674" s="19">
        <f t="shared" si="406"/>
        <v>45922.900196759263</v>
      </c>
      <c r="Q4674" s="20" t="str">
        <f t="shared" si="407"/>
        <v>22/09/2025</v>
      </c>
      <c r="R4674" s="13" t="str">
        <f t="shared" si="408"/>
        <v>21</v>
      </c>
      <c r="S4674" s="13" t="str">
        <f t="shared" si="409"/>
        <v>Mon</v>
      </c>
    </row>
    <row r="4675" spans="1:19" x14ac:dyDescent="0.25">
      <c r="A4675" s="56">
        <v>45922.691863425927</v>
      </c>
      <c r="B4675" s="57">
        <v>445227865</v>
      </c>
      <c r="C4675" s="58" t="s">
        <v>36</v>
      </c>
      <c r="D4675" s="58" t="s">
        <v>38</v>
      </c>
      <c r="E4675" s="58" t="s">
        <v>45</v>
      </c>
      <c r="F4675" s="58" t="s">
        <v>119</v>
      </c>
      <c r="G4675" s="59">
        <v>3720.16</v>
      </c>
      <c r="H4675" s="57">
        <v>444435711</v>
      </c>
      <c r="I4675" s="59">
        <v>0</v>
      </c>
      <c r="J4675" s="59">
        <v>0</v>
      </c>
      <c r="K4675" s="59">
        <v>0</v>
      </c>
      <c r="L4675" s="59">
        <v>0</v>
      </c>
      <c r="M4675" s="59">
        <v>9864.92</v>
      </c>
      <c r="N4675" s="58" t="s">
        <v>2056</v>
      </c>
      <c r="O4675" s="14">
        <f t="shared" si="405"/>
        <v>45922.691863425927</v>
      </c>
      <c r="P4675" s="19">
        <f t="shared" si="406"/>
        <v>45922.900196759263</v>
      </c>
      <c r="Q4675" s="20" t="str">
        <f t="shared" si="407"/>
        <v>22/09/2025</v>
      </c>
      <c r="R4675" s="13" t="str">
        <f t="shared" si="408"/>
        <v>21</v>
      </c>
      <c r="S4675" s="13" t="str">
        <f t="shared" si="409"/>
        <v>Mon</v>
      </c>
    </row>
    <row r="4676" spans="1:19" x14ac:dyDescent="0.25">
      <c r="A4676" s="60">
        <v>45922.691863425927</v>
      </c>
      <c r="B4676" s="61">
        <v>445227866</v>
      </c>
      <c r="C4676" s="62" t="s">
        <v>36</v>
      </c>
      <c r="D4676" s="62" t="s">
        <v>38</v>
      </c>
      <c r="E4676" s="62" t="s">
        <v>45</v>
      </c>
      <c r="F4676" s="62" t="s">
        <v>119</v>
      </c>
      <c r="G4676" s="63">
        <v>3720.15</v>
      </c>
      <c r="H4676" s="61">
        <v>444435713</v>
      </c>
      <c r="I4676" s="63">
        <v>0</v>
      </c>
      <c r="J4676" s="63">
        <v>0</v>
      </c>
      <c r="K4676" s="63">
        <v>0</v>
      </c>
      <c r="L4676" s="63">
        <v>0</v>
      </c>
      <c r="M4676" s="63">
        <v>9864.92</v>
      </c>
      <c r="N4676" s="62" t="s">
        <v>48</v>
      </c>
      <c r="O4676" s="14">
        <f t="shared" si="405"/>
        <v>45922.691863425927</v>
      </c>
      <c r="P4676" s="19">
        <f t="shared" si="406"/>
        <v>45922.900196759263</v>
      </c>
      <c r="Q4676" s="20" t="str">
        <f t="shared" si="407"/>
        <v>22/09/2025</v>
      </c>
      <c r="R4676" s="13" t="str">
        <f t="shared" si="408"/>
        <v>21</v>
      </c>
      <c r="S4676" s="13" t="str">
        <f t="shared" si="409"/>
        <v>Mon</v>
      </c>
    </row>
    <row r="4677" spans="1:19" x14ac:dyDescent="0.25">
      <c r="A4677" s="56">
        <v>45922.691874999997</v>
      </c>
      <c r="B4677" s="57">
        <v>445227867</v>
      </c>
      <c r="C4677" s="58" t="s">
        <v>36</v>
      </c>
      <c r="D4677" s="58" t="s">
        <v>38</v>
      </c>
      <c r="E4677" s="58" t="s">
        <v>45</v>
      </c>
      <c r="F4677" s="58" t="s">
        <v>119</v>
      </c>
      <c r="G4677" s="59">
        <v>3720.2</v>
      </c>
      <c r="H4677" s="57">
        <v>444435714</v>
      </c>
      <c r="I4677" s="59">
        <v>0</v>
      </c>
      <c r="J4677" s="59">
        <v>0</v>
      </c>
      <c r="K4677" s="59">
        <v>0</v>
      </c>
      <c r="L4677" s="59">
        <v>0</v>
      </c>
      <c r="M4677" s="59">
        <v>9864.92</v>
      </c>
      <c r="N4677" s="58" t="s">
        <v>77</v>
      </c>
      <c r="O4677" s="14">
        <f t="shared" si="405"/>
        <v>45922.691874999997</v>
      </c>
      <c r="P4677" s="19">
        <f t="shared" si="406"/>
        <v>45922.900208333333</v>
      </c>
      <c r="Q4677" s="20" t="str">
        <f t="shared" si="407"/>
        <v>22/09/2025</v>
      </c>
      <c r="R4677" s="13" t="str">
        <f t="shared" si="408"/>
        <v>21</v>
      </c>
      <c r="S4677" s="13" t="str">
        <f t="shared" si="409"/>
        <v>Mon</v>
      </c>
    </row>
    <row r="4678" spans="1:19" x14ac:dyDescent="0.25">
      <c r="A4678" s="60">
        <v>45922.691874999997</v>
      </c>
      <c r="B4678" s="61">
        <v>445227872</v>
      </c>
      <c r="C4678" s="62" t="s">
        <v>36</v>
      </c>
      <c r="D4678" s="62" t="s">
        <v>38</v>
      </c>
      <c r="E4678" s="62" t="s">
        <v>45</v>
      </c>
      <c r="F4678" s="62" t="s">
        <v>119</v>
      </c>
      <c r="G4678" s="63">
        <v>3720.32</v>
      </c>
      <c r="H4678" s="61">
        <v>444435719</v>
      </c>
      <c r="I4678" s="63">
        <v>0</v>
      </c>
      <c r="J4678" s="63">
        <v>0</v>
      </c>
      <c r="K4678" s="63">
        <v>0</v>
      </c>
      <c r="L4678" s="63">
        <v>0</v>
      </c>
      <c r="M4678" s="63">
        <v>9864.92</v>
      </c>
      <c r="N4678" s="62" t="s">
        <v>47</v>
      </c>
      <c r="O4678" s="14">
        <f t="shared" si="405"/>
        <v>45922.691874999997</v>
      </c>
      <c r="P4678" s="19">
        <f t="shared" si="406"/>
        <v>45922.900208333333</v>
      </c>
      <c r="Q4678" s="20" t="str">
        <f t="shared" si="407"/>
        <v>22/09/2025</v>
      </c>
      <c r="R4678" s="13" t="str">
        <f t="shared" si="408"/>
        <v>21</v>
      </c>
      <c r="S4678" s="13" t="str">
        <f t="shared" si="409"/>
        <v>Mon</v>
      </c>
    </row>
    <row r="4679" spans="1:19" x14ac:dyDescent="0.25">
      <c r="A4679" s="56">
        <v>45922.691874999997</v>
      </c>
      <c r="B4679" s="57">
        <v>445227873</v>
      </c>
      <c r="C4679" s="58" t="s">
        <v>36</v>
      </c>
      <c r="D4679" s="58" t="s">
        <v>38</v>
      </c>
      <c r="E4679" s="58" t="s">
        <v>45</v>
      </c>
      <c r="F4679" s="58" t="s">
        <v>119</v>
      </c>
      <c r="G4679" s="59">
        <v>3720.33</v>
      </c>
      <c r="H4679" s="57">
        <v>444435720</v>
      </c>
      <c r="I4679" s="59">
        <v>0</v>
      </c>
      <c r="J4679" s="59">
        <v>0</v>
      </c>
      <c r="K4679" s="59">
        <v>0</v>
      </c>
      <c r="L4679" s="59">
        <v>0</v>
      </c>
      <c r="M4679" s="59">
        <v>9864.92</v>
      </c>
      <c r="N4679" s="58" t="s">
        <v>1971</v>
      </c>
      <c r="O4679" s="14">
        <f t="shared" si="405"/>
        <v>45922.691874999997</v>
      </c>
      <c r="P4679" s="19">
        <f t="shared" si="406"/>
        <v>45922.900208333333</v>
      </c>
      <c r="Q4679" s="20" t="str">
        <f t="shared" si="407"/>
        <v>22/09/2025</v>
      </c>
      <c r="R4679" s="13" t="str">
        <f t="shared" si="408"/>
        <v>21</v>
      </c>
      <c r="S4679" s="13" t="str">
        <f t="shared" si="409"/>
        <v>Mon</v>
      </c>
    </row>
    <row r="4680" spans="1:19" x14ac:dyDescent="0.25">
      <c r="A4680" s="60">
        <v>45922.692094907405</v>
      </c>
      <c r="B4680" s="61">
        <v>445228529</v>
      </c>
      <c r="C4680" s="62" t="s">
        <v>36</v>
      </c>
      <c r="D4680" s="62" t="s">
        <v>37</v>
      </c>
      <c r="E4680" s="62" t="s">
        <v>45</v>
      </c>
      <c r="F4680" s="62" t="s">
        <v>119</v>
      </c>
      <c r="G4680" s="63">
        <v>3721.44</v>
      </c>
      <c r="H4680" s="61">
        <v>444436376</v>
      </c>
      <c r="I4680" s="63">
        <v>0</v>
      </c>
      <c r="J4680" s="63">
        <v>0</v>
      </c>
      <c r="K4680" s="63">
        <v>0</v>
      </c>
      <c r="L4680" s="63">
        <v>0</v>
      </c>
      <c r="M4680" s="63">
        <v>9864.92</v>
      </c>
      <c r="N4680" s="62" t="s">
        <v>106</v>
      </c>
      <c r="O4680" s="14">
        <f t="shared" si="405"/>
        <v>45922.692094907405</v>
      </c>
      <c r="P4680" s="19">
        <f t="shared" si="406"/>
        <v>45922.90042824074</v>
      </c>
      <c r="Q4680" s="20" t="str">
        <f t="shared" si="407"/>
        <v>22/09/2025</v>
      </c>
      <c r="R4680" s="13" t="str">
        <f t="shared" si="408"/>
        <v>21</v>
      </c>
      <c r="S4680" s="13" t="str">
        <f t="shared" si="409"/>
        <v>Mon</v>
      </c>
    </row>
    <row r="4681" spans="1:19" x14ac:dyDescent="0.25">
      <c r="A4681" s="56">
        <v>45922.692199074074</v>
      </c>
      <c r="B4681" s="57">
        <v>445228696</v>
      </c>
      <c r="C4681" s="58" t="s">
        <v>36</v>
      </c>
      <c r="D4681" s="58" t="s">
        <v>37</v>
      </c>
      <c r="E4681" s="58" t="s">
        <v>46</v>
      </c>
      <c r="F4681" s="58" t="s">
        <v>119</v>
      </c>
      <c r="G4681" s="59">
        <v>3721.83</v>
      </c>
      <c r="H4681" s="57">
        <v>444436545</v>
      </c>
      <c r="I4681" s="59">
        <v>0</v>
      </c>
      <c r="J4681" s="59">
        <v>0</v>
      </c>
      <c r="K4681" s="59">
        <v>0</v>
      </c>
      <c r="L4681" s="59">
        <v>-3.04</v>
      </c>
      <c r="M4681" s="59">
        <v>9861.8799999999992</v>
      </c>
      <c r="N4681" s="58" t="s">
        <v>2680</v>
      </c>
      <c r="O4681" s="14">
        <f t="shared" si="405"/>
        <v>45922.692199074074</v>
      </c>
      <c r="P4681" s="19">
        <f t="shared" si="406"/>
        <v>45922.90053240741</v>
      </c>
      <c r="Q4681" s="20" t="str">
        <f t="shared" si="407"/>
        <v>22/09/2025</v>
      </c>
      <c r="R4681" s="13" t="str">
        <f t="shared" si="408"/>
        <v>21</v>
      </c>
      <c r="S4681" s="13" t="str">
        <f t="shared" si="409"/>
        <v>Mon</v>
      </c>
    </row>
    <row r="4682" spans="1:19" x14ac:dyDescent="0.25">
      <c r="A4682" s="60">
        <v>45922.692199074074</v>
      </c>
      <c r="B4682" s="61">
        <v>445228697</v>
      </c>
      <c r="C4682" s="62" t="s">
        <v>36</v>
      </c>
      <c r="D4682" s="62" t="s">
        <v>37</v>
      </c>
      <c r="E4682" s="62" t="s">
        <v>46</v>
      </c>
      <c r="F4682" s="62" t="s">
        <v>119</v>
      </c>
      <c r="G4682" s="63">
        <v>3721.83</v>
      </c>
      <c r="H4682" s="61">
        <v>444436546</v>
      </c>
      <c r="I4682" s="63">
        <v>0</v>
      </c>
      <c r="J4682" s="63">
        <v>0</v>
      </c>
      <c r="K4682" s="63">
        <v>0</v>
      </c>
      <c r="L4682" s="63">
        <v>-3.12</v>
      </c>
      <c r="M4682" s="63">
        <v>9858.76</v>
      </c>
      <c r="N4682" s="62" t="s">
        <v>2680</v>
      </c>
      <c r="O4682" s="14">
        <f t="shared" si="405"/>
        <v>45922.692199074074</v>
      </c>
      <c r="P4682" s="19">
        <f t="shared" si="406"/>
        <v>45922.90053240741</v>
      </c>
      <c r="Q4682" s="20" t="str">
        <f t="shared" si="407"/>
        <v>22/09/2025</v>
      </c>
      <c r="R4682" s="13" t="str">
        <f t="shared" si="408"/>
        <v>21</v>
      </c>
      <c r="S4682" s="13" t="str">
        <f t="shared" si="409"/>
        <v>Mon</v>
      </c>
    </row>
    <row r="4683" spans="1:19" x14ac:dyDescent="0.25">
      <c r="A4683" s="56">
        <v>45922.692210648151</v>
      </c>
      <c r="B4683" s="57">
        <v>445228732</v>
      </c>
      <c r="C4683" s="58" t="s">
        <v>36</v>
      </c>
      <c r="D4683" s="58" t="s">
        <v>37</v>
      </c>
      <c r="E4683" s="58" t="s">
        <v>46</v>
      </c>
      <c r="F4683" s="58" t="s">
        <v>119</v>
      </c>
      <c r="G4683" s="59">
        <v>3721.93</v>
      </c>
      <c r="H4683" s="57">
        <v>444436581</v>
      </c>
      <c r="I4683" s="59">
        <v>0</v>
      </c>
      <c r="J4683" s="59">
        <v>0</v>
      </c>
      <c r="K4683" s="59">
        <v>0</v>
      </c>
      <c r="L4683" s="59">
        <v>-3.12</v>
      </c>
      <c r="M4683" s="59">
        <v>9855.64</v>
      </c>
      <c r="N4683" s="58" t="s">
        <v>2951</v>
      </c>
      <c r="O4683" s="14">
        <f t="shared" si="405"/>
        <v>45922.692210648151</v>
      </c>
      <c r="P4683" s="19">
        <f t="shared" si="406"/>
        <v>45922.900543981486</v>
      </c>
      <c r="Q4683" s="20" t="str">
        <f t="shared" si="407"/>
        <v>22/09/2025</v>
      </c>
      <c r="R4683" s="13" t="str">
        <f t="shared" si="408"/>
        <v>21</v>
      </c>
      <c r="S4683" s="13" t="str">
        <f t="shared" si="409"/>
        <v>Mon</v>
      </c>
    </row>
    <row r="4684" spans="1:19" x14ac:dyDescent="0.25">
      <c r="A4684" s="60">
        <v>45922.69226851852</v>
      </c>
      <c r="B4684" s="61">
        <v>445228802</v>
      </c>
      <c r="C4684" s="62" t="s">
        <v>36</v>
      </c>
      <c r="D4684" s="62" t="s">
        <v>37</v>
      </c>
      <c r="E4684" s="62" t="s">
        <v>46</v>
      </c>
      <c r="F4684" s="62" t="s">
        <v>119</v>
      </c>
      <c r="G4684" s="63">
        <v>3722.49</v>
      </c>
      <c r="H4684" s="61">
        <v>444436650</v>
      </c>
      <c r="I4684" s="63">
        <v>0</v>
      </c>
      <c r="J4684" s="63">
        <v>0</v>
      </c>
      <c r="K4684" s="63">
        <v>0</v>
      </c>
      <c r="L4684" s="63">
        <v>-2.16</v>
      </c>
      <c r="M4684" s="63">
        <v>9853.48</v>
      </c>
      <c r="N4684" s="62" t="s">
        <v>2952</v>
      </c>
      <c r="O4684" s="14">
        <f t="shared" si="405"/>
        <v>45922.69226851852</v>
      </c>
      <c r="P4684" s="19">
        <f t="shared" si="406"/>
        <v>45922.900601851856</v>
      </c>
      <c r="Q4684" s="20" t="str">
        <f t="shared" si="407"/>
        <v>22/09/2025</v>
      </c>
      <c r="R4684" s="13" t="str">
        <f t="shared" si="408"/>
        <v>21</v>
      </c>
      <c r="S4684" s="13" t="str">
        <f t="shared" si="409"/>
        <v>Mon</v>
      </c>
    </row>
    <row r="4685" spans="1:19" x14ac:dyDescent="0.25">
      <c r="A4685" s="56">
        <v>45922.695081018515</v>
      </c>
      <c r="B4685" s="57">
        <v>445232435</v>
      </c>
      <c r="C4685" s="58" t="s">
        <v>36</v>
      </c>
      <c r="D4685" s="58" t="s">
        <v>37</v>
      </c>
      <c r="E4685" s="58" t="s">
        <v>46</v>
      </c>
      <c r="F4685" s="58" t="s">
        <v>119</v>
      </c>
      <c r="G4685" s="59">
        <v>3722.88</v>
      </c>
      <c r="H4685" s="57">
        <v>444440271</v>
      </c>
      <c r="I4685" s="59">
        <v>0</v>
      </c>
      <c r="J4685" s="59">
        <v>0</v>
      </c>
      <c r="K4685" s="59">
        <v>0</v>
      </c>
      <c r="L4685" s="59">
        <v>-2.73</v>
      </c>
      <c r="M4685" s="59">
        <v>9850.75</v>
      </c>
      <c r="N4685" s="58" t="s">
        <v>2953</v>
      </c>
      <c r="O4685" s="14">
        <f t="shared" si="405"/>
        <v>45922.695081018515</v>
      </c>
      <c r="P4685" s="19">
        <f t="shared" si="406"/>
        <v>45922.903414351851</v>
      </c>
      <c r="Q4685" s="20" t="str">
        <f t="shared" si="407"/>
        <v>22/09/2025</v>
      </c>
      <c r="R4685" s="13" t="str">
        <f t="shared" si="408"/>
        <v>21</v>
      </c>
      <c r="S4685" s="13" t="str">
        <f t="shared" si="409"/>
        <v>Mon</v>
      </c>
    </row>
    <row r="4686" spans="1:19" x14ac:dyDescent="0.25">
      <c r="A4686" s="60">
        <v>45922.695104166669</v>
      </c>
      <c r="B4686" s="61">
        <v>445232475</v>
      </c>
      <c r="C4686" s="62" t="s">
        <v>36</v>
      </c>
      <c r="D4686" s="62" t="s">
        <v>37</v>
      </c>
      <c r="E4686" s="62" t="s">
        <v>46</v>
      </c>
      <c r="F4686" s="62" t="s">
        <v>119</v>
      </c>
      <c r="G4686" s="63">
        <v>3723.35</v>
      </c>
      <c r="H4686" s="61">
        <v>444440309</v>
      </c>
      <c r="I4686" s="63">
        <v>0</v>
      </c>
      <c r="J4686" s="63">
        <v>0</v>
      </c>
      <c r="K4686" s="63">
        <v>0</v>
      </c>
      <c r="L4686" s="63">
        <v>-3.09</v>
      </c>
      <c r="M4686" s="63">
        <v>9847.66</v>
      </c>
      <c r="N4686" s="62" t="s">
        <v>2954</v>
      </c>
      <c r="O4686" s="14">
        <f t="shared" si="405"/>
        <v>45922.695104166669</v>
      </c>
      <c r="P4686" s="19">
        <f t="shared" si="406"/>
        <v>45922.903437500005</v>
      </c>
      <c r="Q4686" s="20" t="str">
        <f t="shared" si="407"/>
        <v>22/09/2025</v>
      </c>
      <c r="R4686" s="13" t="str">
        <f t="shared" si="408"/>
        <v>21</v>
      </c>
      <c r="S4686" s="13" t="str">
        <f t="shared" si="409"/>
        <v>Mon</v>
      </c>
    </row>
    <row r="4687" spans="1:19" x14ac:dyDescent="0.25">
      <c r="A4687" s="56">
        <v>45922.695104166669</v>
      </c>
      <c r="B4687" s="57">
        <v>445232476</v>
      </c>
      <c r="C4687" s="58" t="s">
        <v>36</v>
      </c>
      <c r="D4687" s="58" t="s">
        <v>37</v>
      </c>
      <c r="E4687" s="58" t="s">
        <v>46</v>
      </c>
      <c r="F4687" s="58" t="s">
        <v>119</v>
      </c>
      <c r="G4687" s="59">
        <v>3723.35</v>
      </c>
      <c r="H4687" s="57">
        <v>444440310</v>
      </c>
      <c r="I4687" s="59">
        <v>0</v>
      </c>
      <c r="J4687" s="59">
        <v>0</v>
      </c>
      <c r="K4687" s="59">
        <v>0</v>
      </c>
      <c r="L4687" s="59">
        <v>-3.17</v>
      </c>
      <c r="M4687" s="59">
        <v>9844.49</v>
      </c>
      <c r="N4687" s="58" t="s">
        <v>2955</v>
      </c>
      <c r="O4687" s="14">
        <f t="shared" si="405"/>
        <v>45922.695104166669</v>
      </c>
      <c r="P4687" s="19">
        <f t="shared" si="406"/>
        <v>45922.903437500005</v>
      </c>
      <c r="Q4687" s="20" t="str">
        <f t="shared" si="407"/>
        <v>22/09/2025</v>
      </c>
      <c r="R4687" s="13" t="str">
        <f t="shared" si="408"/>
        <v>21</v>
      </c>
      <c r="S4687" s="13" t="str">
        <f t="shared" si="409"/>
        <v>Mon</v>
      </c>
    </row>
    <row r="4688" spans="1:19" x14ac:dyDescent="0.25">
      <c r="A4688" s="60">
        <v>45922.695104166669</v>
      </c>
      <c r="B4688" s="61">
        <v>445232477</v>
      </c>
      <c r="C4688" s="62" t="s">
        <v>36</v>
      </c>
      <c r="D4688" s="62" t="s">
        <v>37</v>
      </c>
      <c r="E4688" s="62" t="s">
        <v>46</v>
      </c>
      <c r="F4688" s="62" t="s">
        <v>119</v>
      </c>
      <c r="G4688" s="63">
        <v>3723.35</v>
      </c>
      <c r="H4688" s="61">
        <v>444440311</v>
      </c>
      <c r="I4688" s="63">
        <v>0</v>
      </c>
      <c r="J4688" s="63">
        <v>0</v>
      </c>
      <c r="K4688" s="63">
        <v>0</v>
      </c>
      <c r="L4688" s="63">
        <v>-3.19</v>
      </c>
      <c r="M4688" s="63">
        <v>9841.2999999999993</v>
      </c>
      <c r="N4688" s="62" t="s">
        <v>2955</v>
      </c>
      <c r="O4688" s="14">
        <f t="shared" si="405"/>
        <v>45922.695104166669</v>
      </c>
      <c r="P4688" s="19">
        <f t="shared" si="406"/>
        <v>45922.903437500005</v>
      </c>
      <c r="Q4688" s="20" t="str">
        <f t="shared" si="407"/>
        <v>22/09/2025</v>
      </c>
      <c r="R4688" s="13" t="str">
        <f t="shared" si="408"/>
        <v>21</v>
      </c>
      <c r="S4688" s="13" t="str">
        <f t="shared" si="409"/>
        <v>Mon</v>
      </c>
    </row>
    <row r="4689" spans="1:19" x14ac:dyDescent="0.25">
      <c r="A4689" s="56">
        <v>45922.695104166669</v>
      </c>
      <c r="B4689" s="57">
        <v>445232478</v>
      </c>
      <c r="C4689" s="58" t="s">
        <v>36</v>
      </c>
      <c r="D4689" s="58" t="s">
        <v>37</v>
      </c>
      <c r="E4689" s="58" t="s">
        <v>46</v>
      </c>
      <c r="F4689" s="58" t="s">
        <v>119</v>
      </c>
      <c r="G4689" s="59">
        <v>3723.35</v>
      </c>
      <c r="H4689" s="57">
        <v>444440312</v>
      </c>
      <c r="I4689" s="59">
        <v>0</v>
      </c>
      <c r="J4689" s="59">
        <v>0</v>
      </c>
      <c r="K4689" s="59">
        <v>0</v>
      </c>
      <c r="L4689" s="59">
        <v>-3.15</v>
      </c>
      <c r="M4689" s="59">
        <v>9838.15</v>
      </c>
      <c r="N4689" s="58" t="s">
        <v>2955</v>
      </c>
      <c r="O4689" s="14">
        <f t="shared" si="405"/>
        <v>45922.695104166669</v>
      </c>
      <c r="P4689" s="19">
        <f t="shared" si="406"/>
        <v>45922.903437500005</v>
      </c>
      <c r="Q4689" s="20" t="str">
        <f t="shared" si="407"/>
        <v>22/09/2025</v>
      </c>
      <c r="R4689" s="13" t="str">
        <f t="shared" si="408"/>
        <v>21</v>
      </c>
      <c r="S4689" s="13" t="str">
        <f t="shared" si="409"/>
        <v>Mon</v>
      </c>
    </row>
    <row r="4690" spans="1:19" x14ac:dyDescent="0.25">
      <c r="A4690" s="60">
        <v>45922.695104166669</v>
      </c>
      <c r="B4690" s="61">
        <v>445232479</v>
      </c>
      <c r="C4690" s="62" t="s">
        <v>36</v>
      </c>
      <c r="D4690" s="62" t="s">
        <v>37</v>
      </c>
      <c r="E4690" s="62" t="s">
        <v>46</v>
      </c>
      <c r="F4690" s="62" t="s">
        <v>119</v>
      </c>
      <c r="G4690" s="63">
        <v>3723.35</v>
      </c>
      <c r="H4690" s="61">
        <v>444440313</v>
      </c>
      <c r="I4690" s="63">
        <v>0</v>
      </c>
      <c r="J4690" s="63">
        <v>0</v>
      </c>
      <c r="K4690" s="63">
        <v>0</v>
      </c>
      <c r="L4690" s="63">
        <v>-3.03</v>
      </c>
      <c r="M4690" s="63">
        <v>9835.1200000000008</v>
      </c>
      <c r="N4690" s="62" t="s">
        <v>2955</v>
      </c>
      <c r="O4690" s="14">
        <f t="shared" si="405"/>
        <v>45922.695104166669</v>
      </c>
      <c r="P4690" s="19">
        <f t="shared" si="406"/>
        <v>45922.903437500005</v>
      </c>
      <c r="Q4690" s="20" t="str">
        <f t="shared" si="407"/>
        <v>22/09/2025</v>
      </c>
      <c r="R4690" s="13" t="str">
        <f t="shared" si="408"/>
        <v>21</v>
      </c>
      <c r="S4690" s="13" t="str">
        <f t="shared" si="409"/>
        <v>Mon</v>
      </c>
    </row>
    <row r="4691" spans="1:19" x14ac:dyDescent="0.25">
      <c r="A4691" s="56">
        <v>45922.696006944447</v>
      </c>
      <c r="B4691" s="57">
        <v>445233768</v>
      </c>
      <c r="C4691" s="58" t="s">
        <v>36</v>
      </c>
      <c r="D4691" s="58" t="s">
        <v>38</v>
      </c>
      <c r="E4691" s="58" t="s">
        <v>46</v>
      </c>
      <c r="F4691" s="58" t="s">
        <v>119</v>
      </c>
      <c r="G4691" s="59">
        <v>3718.52</v>
      </c>
      <c r="H4691" s="57">
        <v>444441593</v>
      </c>
      <c r="I4691" s="59">
        <v>0</v>
      </c>
      <c r="J4691" s="59">
        <v>0</v>
      </c>
      <c r="K4691" s="59">
        <v>0</v>
      </c>
      <c r="L4691" s="59">
        <v>-2.92</v>
      </c>
      <c r="M4691" s="59">
        <v>9832.2000000000007</v>
      </c>
      <c r="N4691" s="58" t="s">
        <v>2956</v>
      </c>
      <c r="O4691" s="14">
        <f t="shared" si="405"/>
        <v>45922.696006944447</v>
      </c>
      <c r="P4691" s="19">
        <f t="shared" si="406"/>
        <v>45922.904340277782</v>
      </c>
      <c r="Q4691" s="20" t="str">
        <f t="shared" si="407"/>
        <v>22/09/2025</v>
      </c>
      <c r="R4691" s="13" t="str">
        <f t="shared" si="408"/>
        <v>21</v>
      </c>
      <c r="S4691" s="13" t="str">
        <f t="shared" si="409"/>
        <v>Mon</v>
      </c>
    </row>
    <row r="4692" spans="1:19" x14ac:dyDescent="0.25">
      <c r="A4692" s="60">
        <v>45922.69730324074</v>
      </c>
      <c r="B4692" s="61">
        <v>445235352</v>
      </c>
      <c r="C4692" s="62" t="s">
        <v>36</v>
      </c>
      <c r="D4692" s="62" t="s">
        <v>38</v>
      </c>
      <c r="E4692" s="62" t="s">
        <v>45</v>
      </c>
      <c r="F4692" s="62" t="s">
        <v>119</v>
      </c>
      <c r="G4692" s="63">
        <v>3719.64</v>
      </c>
      <c r="H4692" s="61">
        <v>444443175</v>
      </c>
      <c r="I4692" s="63">
        <v>0</v>
      </c>
      <c r="J4692" s="63">
        <v>0</v>
      </c>
      <c r="K4692" s="63">
        <v>0</v>
      </c>
      <c r="L4692" s="63">
        <v>0</v>
      </c>
      <c r="M4692" s="63">
        <v>9832.2000000000007</v>
      </c>
      <c r="N4692" s="62" t="s">
        <v>1384</v>
      </c>
      <c r="O4692" s="14">
        <f t="shared" si="405"/>
        <v>45922.69730324074</v>
      </c>
      <c r="P4692" s="19">
        <f t="shared" si="406"/>
        <v>45922.905636574076</v>
      </c>
      <c r="Q4692" s="20" t="str">
        <f t="shared" si="407"/>
        <v>22/09/2025</v>
      </c>
      <c r="R4692" s="13" t="str">
        <f t="shared" si="408"/>
        <v>21</v>
      </c>
      <c r="S4692" s="13" t="str">
        <f t="shared" si="409"/>
        <v>Mon</v>
      </c>
    </row>
    <row r="4693" spans="1:19" x14ac:dyDescent="0.25">
      <c r="A4693" s="56">
        <v>45922.69730324074</v>
      </c>
      <c r="B4693" s="57">
        <v>445235376</v>
      </c>
      <c r="C4693" s="58" t="s">
        <v>36</v>
      </c>
      <c r="D4693" s="58" t="s">
        <v>38</v>
      </c>
      <c r="E4693" s="58" t="s">
        <v>45</v>
      </c>
      <c r="F4693" s="58" t="s">
        <v>119</v>
      </c>
      <c r="G4693" s="59">
        <v>3719.51</v>
      </c>
      <c r="H4693" s="57">
        <v>444443199</v>
      </c>
      <c r="I4693" s="59">
        <v>0</v>
      </c>
      <c r="J4693" s="59">
        <v>0</v>
      </c>
      <c r="K4693" s="59">
        <v>0</v>
      </c>
      <c r="L4693" s="59">
        <v>0</v>
      </c>
      <c r="M4693" s="59">
        <v>9832.2000000000007</v>
      </c>
      <c r="N4693" s="58" t="s">
        <v>118</v>
      </c>
      <c r="O4693" s="14">
        <f t="shared" si="405"/>
        <v>45922.69730324074</v>
      </c>
      <c r="P4693" s="19">
        <f t="shared" si="406"/>
        <v>45922.905636574076</v>
      </c>
      <c r="Q4693" s="20" t="str">
        <f t="shared" si="407"/>
        <v>22/09/2025</v>
      </c>
      <c r="R4693" s="13" t="str">
        <f t="shared" si="408"/>
        <v>21</v>
      </c>
      <c r="S4693" s="13" t="str">
        <f t="shared" si="409"/>
        <v>Mon</v>
      </c>
    </row>
    <row r="4694" spans="1:19" x14ac:dyDescent="0.25">
      <c r="A4694" s="60">
        <v>45922.69730324074</v>
      </c>
      <c r="B4694" s="61">
        <v>445235395</v>
      </c>
      <c r="C4694" s="62" t="s">
        <v>36</v>
      </c>
      <c r="D4694" s="62" t="s">
        <v>38</v>
      </c>
      <c r="E4694" s="62" t="s">
        <v>45</v>
      </c>
      <c r="F4694" s="62" t="s">
        <v>119</v>
      </c>
      <c r="G4694" s="63">
        <v>3719.49</v>
      </c>
      <c r="H4694" s="61">
        <v>444443218</v>
      </c>
      <c r="I4694" s="63">
        <v>0</v>
      </c>
      <c r="J4694" s="63">
        <v>0</v>
      </c>
      <c r="K4694" s="63">
        <v>0</v>
      </c>
      <c r="L4694" s="63">
        <v>0</v>
      </c>
      <c r="M4694" s="63">
        <v>9832.2000000000007</v>
      </c>
      <c r="N4694" s="62" t="s">
        <v>115</v>
      </c>
      <c r="O4694" s="14">
        <f t="shared" si="405"/>
        <v>45922.69730324074</v>
      </c>
      <c r="P4694" s="19">
        <f t="shared" si="406"/>
        <v>45922.905636574076</v>
      </c>
      <c r="Q4694" s="20" t="str">
        <f t="shared" si="407"/>
        <v>22/09/2025</v>
      </c>
      <c r="R4694" s="13" t="str">
        <f t="shared" si="408"/>
        <v>21</v>
      </c>
      <c r="S4694" s="13" t="str">
        <f t="shared" si="409"/>
        <v>Mon</v>
      </c>
    </row>
    <row r="4695" spans="1:19" x14ac:dyDescent="0.25">
      <c r="A4695" s="56">
        <v>45922.698391203703</v>
      </c>
      <c r="B4695" s="57">
        <v>445237345</v>
      </c>
      <c r="C4695" s="58" t="s">
        <v>36</v>
      </c>
      <c r="D4695" s="58" t="s">
        <v>37</v>
      </c>
      <c r="E4695" s="58" t="s">
        <v>46</v>
      </c>
      <c r="F4695" s="58" t="s">
        <v>119</v>
      </c>
      <c r="G4695" s="59">
        <v>3718.07</v>
      </c>
      <c r="H4695" s="57">
        <v>444445169</v>
      </c>
      <c r="I4695" s="59">
        <v>0</v>
      </c>
      <c r="J4695" s="59">
        <v>0</v>
      </c>
      <c r="K4695" s="59">
        <v>0</v>
      </c>
      <c r="L4695" s="59">
        <v>1.42</v>
      </c>
      <c r="M4695" s="59">
        <v>9833.6200000000008</v>
      </c>
      <c r="N4695" s="58" t="s">
        <v>2957</v>
      </c>
      <c r="O4695" s="14">
        <f t="shared" ref="O4695:O4758" si="410">A4695</f>
        <v>45922.698391203703</v>
      </c>
      <c r="P4695" s="19">
        <f t="shared" ref="P4695:P4758" si="411">O4695+(5/24)</f>
        <v>45922.906724537039</v>
      </c>
      <c r="Q4695" s="20" t="str">
        <f t="shared" ref="Q4695:Q4758" si="412">TEXT(P4695,"dd/mm/yyyy")</f>
        <v>22/09/2025</v>
      </c>
      <c r="R4695" s="13" t="str">
        <f t="shared" ref="R4695:R4758" si="413">TEXT(P4695,"hh")</f>
        <v>21</v>
      </c>
      <c r="S4695" s="13" t="str">
        <f t="shared" ref="S4695:S4758" si="414">TEXT(P4695,"ddd")</f>
        <v>Mon</v>
      </c>
    </row>
    <row r="4696" spans="1:19" x14ac:dyDescent="0.25">
      <c r="A4696" s="60">
        <v>45922.698807870373</v>
      </c>
      <c r="B4696" s="61">
        <v>445237671</v>
      </c>
      <c r="C4696" s="62" t="s">
        <v>36</v>
      </c>
      <c r="D4696" s="62" t="s">
        <v>38</v>
      </c>
      <c r="E4696" s="62" t="s">
        <v>45</v>
      </c>
      <c r="F4696" s="62" t="s">
        <v>119</v>
      </c>
      <c r="G4696" s="63">
        <v>3717.31</v>
      </c>
      <c r="H4696" s="61">
        <v>444445502</v>
      </c>
      <c r="I4696" s="63">
        <v>0</v>
      </c>
      <c r="J4696" s="63">
        <v>0</v>
      </c>
      <c r="K4696" s="63">
        <v>0</v>
      </c>
      <c r="L4696" s="63">
        <v>0</v>
      </c>
      <c r="M4696" s="63">
        <v>9833.6200000000008</v>
      </c>
      <c r="N4696" s="62" t="s">
        <v>115</v>
      </c>
      <c r="O4696" s="14">
        <f t="shared" si="410"/>
        <v>45922.698807870373</v>
      </c>
      <c r="P4696" s="19">
        <f t="shared" si="411"/>
        <v>45922.907141203708</v>
      </c>
      <c r="Q4696" s="20" t="str">
        <f t="shared" si="412"/>
        <v>22/09/2025</v>
      </c>
      <c r="R4696" s="13" t="str">
        <f t="shared" si="413"/>
        <v>21</v>
      </c>
      <c r="S4696" s="13" t="str">
        <f t="shared" si="414"/>
        <v>Mon</v>
      </c>
    </row>
    <row r="4697" spans="1:19" x14ac:dyDescent="0.25">
      <c r="A4697" s="56">
        <v>45922.698842592596</v>
      </c>
      <c r="B4697" s="57">
        <v>445237683</v>
      </c>
      <c r="C4697" s="58" t="s">
        <v>36</v>
      </c>
      <c r="D4697" s="58" t="s">
        <v>37</v>
      </c>
      <c r="E4697" s="58" t="s">
        <v>46</v>
      </c>
      <c r="F4697" s="58" t="s">
        <v>119</v>
      </c>
      <c r="G4697" s="59">
        <v>3717.93</v>
      </c>
      <c r="H4697" s="57">
        <v>444445512</v>
      </c>
      <c r="I4697" s="59">
        <v>0</v>
      </c>
      <c r="J4697" s="59">
        <v>0</v>
      </c>
      <c r="K4697" s="59">
        <v>0</v>
      </c>
      <c r="L4697" s="59">
        <v>1.71</v>
      </c>
      <c r="M4697" s="59">
        <v>9835.33</v>
      </c>
      <c r="N4697" s="58" t="s">
        <v>2958</v>
      </c>
      <c r="O4697" s="14">
        <f t="shared" si="410"/>
        <v>45922.698842592596</v>
      </c>
      <c r="P4697" s="19">
        <f t="shared" si="411"/>
        <v>45922.907175925931</v>
      </c>
      <c r="Q4697" s="20" t="str">
        <f t="shared" si="412"/>
        <v>22/09/2025</v>
      </c>
      <c r="R4697" s="13" t="str">
        <f t="shared" si="413"/>
        <v>21</v>
      </c>
      <c r="S4697" s="13" t="str">
        <f t="shared" si="414"/>
        <v>Mon</v>
      </c>
    </row>
    <row r="4698" spans="1:19" x14ac:dyDescent="0.25">
      <c r="A4698" s="60">
        <v>45922.699548611112</v>
      </c>
      <c r="B4698" s="61">
        <v>445238903</v>
      </c>
      <c r="C4698" s="62" t="s">
        <v>36</v>
      </c>
      <c r="D4698" s="62" t="s">
        <v>37</v>
      </c>
      <c r="E4698" s="62" t="s">
        <v>46</v>
      </c>
      <c r="F4698" s="62" t="s">
        <v>119</v>
      </c>
      <c r="G4698" s="63">
        <v>3716.87</v>
      </c>
      <c r="H4698" s="61">
        <v>444446736</v>
      </c>
      <c r="I4698" s="63">
        <v>0</v>
      </c>
      <c r="J4698" s="63">
        <v>0</v>
      </c>
      <c r="K4698" s="63">
        <v>0</v>
      </c>
      <c r="L4698" s="63">
        <v>2.64</v>
      </c>
      <c r="M4698" s="63">
        <v>9837.9699999999993</v>
      </c>
      <c r="N4698" s="62" t="s">
        <v>2959</v>
      </c>
      <c r="O4698" s="14">
        <f t="shared" si="410"/>
        <v>45922.699548611112</v>
      </c>
      <c r="P4698" s="19">
        <f t="shared" si="411"/>
        <v>45922.907881944448</v>
      </c>
      <c r="Q4698" s="20" t="str">
        <f t="shared" si="412"/>
        <v>22/09/2025</v>
      </c>
      <c r="R4698" s="13" t="str">
        <f t="shared" si="413"/>
        <v>21</v>
      </c>
      <c r="S4698" s="13" t="str">
        <f t="shared" si="414"/>
        <v>Mon</v>
      </c>
    </row>
    <row r="4699" spans="1:19" x14ac:dyDescent="0.25">
      <c r="A4699" s="56">
        <v>45922.700127314813</v>
      </c>
      <c r="B4699" s="57">
        <v>445240199</v>
      </c>
      <c r="C4699" s="58" t="s">
        <v>36</v>
      </c>
      <c r="D4699" s="58" t="s">
        <v>37</v>
      </c>
      <c r="E4699" s="58" t="s">
        <v>46</v>
      </c>
      <c r="F4699" s="58" t="s">
        <v>119</v>
      </c>
      <c r="G4699" s="59">
        <v>3715.42</v>
      </c>
      <c r="H4699" s="57">
        <v>444448009</v>
      </c>
      <c r="I4699" s="59">
        <v>0</v>
      </c>
      <c r="J4699" s="59">
        <v>0</v>
      </c>
      <c r="K4699" s="59">
        <v>0</v>
      </c>
      <c r="L4699" s="59">
        <v>1.89</v>
      </c>
      <c r="M4699" s="59">
        <v>9839.86</v>
      </c>
      <c r="N4699" s="58" t="s">
        <v>2897</v>
      </c>
      <c r="O4699" s="14">
        <f t="shared" si="410"/>
        <v>45922.700127314813</v>
      </c>
      <c r="P4699" s="19">
        <f t="shared" si="411"/>
        <v>45922.908460648148</v>
      </c>
      <c r="Q4699" s="20" t="str">
        <f t="shared" si="412"/>
        <v>22/09/2025</v>
      </c>
      <c r="R4699" s="13" t="str">
        <f t="shared" si="413"/>
        <v>21</v>
      </c>
      <c r="S4699" s="13" t="str">
        <f t="shared" si="414"/>
        <v>Mon</v>
      </c>
    </row>
    <row r="4700" spans="1:19" x14ac:dyDescent="0.25">
      <c r="A4700" s="60">
        <v>45922.700196759259</v>
      </c>
      <c r="B4700" s="61">
        <v>445240265</v>
      </c>
      <c r="C4700" s="62" t="s">
        <v>36</v>
      </c>
      <c r="D4700" s="62" t="s">
        <v>38</v>
      </c>
      <c r="E4700" s="62" t="s">
        <v>45</v>
      </c>
      <c r="F4700" s="62" t="s">
        <v>119</v>
      </c>
      <c r="G4700" s="63">
        <v>3715.53</v>
      </c>
      <c r="H4700" s="61">
        <v>444448075</v>
      </c>
      <c r="I4700" s="63">
        <v>0</v>
      </c>
      <c r="J4700" s="63">
        <v>0</v>
      </c>
      <c r="K4700" s="63">
        <v>0</v>
      </c>
      <c r="L4700" s="63">
        <v>0</v>
      </c>
      <c r="M4700" s="63">
        <v>9839.86</v>
      </c>
      <c r="N4700" s="62" t="s">
        <v>1384</v>
      </c>
      <c r="O4700" s="14">
        <f t="shared" si="410"/>
        <v>45922.700196759259</v>
      </c>
      <c r="P4700" s="19">
        <f t="shared" si="411"/>
        <v>45922.908530092594</v>
      </c>
      <c r="Q4700" s="20" t="str">
        <f t="shared" si="412"/>
        <v>22/09/2025</v>
      </c>
      <c r="R4700" s="13" t="str">
        <f t="shared" si="413"/>
        <v>21</v>
      </c>
      <c r="S4700" s="13" t="str">
        <f t="shared" si="414"/>
        <v>Mon</v>
      </c>
    </row>
    <row r="4701" spans="1:19" x14ac:dyDescent="0.25">
      <c r="A4701" s="56">
        <v>45922.700196759259</v>
      </c>
      <c r="B4701" s="57">
        <v>445240266</v>
      </c>
      <c r="C4701" s="58" t="s">
        <v>36</v>
      </c>
      <c r="D4701" s="58" t="s">
        <v>38</v>
      </c>
      <c r="E4701" s="58" t="s">
        <v>45</v>
      </c>
      <c r="F4701" s="58" t="s">
        <v>119</v>
      </c>
      <c r="G4701" s="59">
        <v>3715.47</v>
      </c>
      <c r="H4701" s="57">
        <v>444448076</v>
      </c>
      <c r="I4701" s="59">
        <v>0</v>
      </c>
      <c r="J4701" s="59">
        <v>0</v>
      </c>
      <c r="K4701" s="59">
        <v>0</v>
      </c>
      <c r="L4701" s="59">
        <v>0</v>
      </c>
      <c r="M4701" s="59">
        <v>9839.86</v>
      </c>
      <c r="N4701" s="58" t="s">
        <v>115</v>
      </c>
      <c r="O4701" s="14">
        <f t="shared" si="410"/>
        <v>45922.700196759259</v>
      </c>
      <c r="P4701" s="19">
        <f t="shared" si="411"/>
        <v>45922.908530092594</v>
      </c>
      <c r="Q4701" s="20" t="str">
        <f t="shared" si="412"/>
        <v>22/09/2025</v>
      </c>
      <c r="R4701" s="13" t="str">
        <f t="shared" si="413"/>
        <v>21</v>
      </c>
      <c r="S4701" s="13" t="str">
        <f t="shared" si="414"/>
        <v>Mon</v>
      </c>
    </row>
    <row r="4702" spans="1:19" x14ac:dyDescent="0.25">
      <c r="A4702" s="60">
        <v>45922.700196759259</v>
      </c>
      <c r="B4702" s="61">
        <v>445240268</v>
      </c>
      <c r="C4702" s="62" t="s">
        <v>36</v>
      </c>
      <c r="D4702" s="62" t="s">
        <v>38</v>
      </c>
      <c r="E4702" s="62" t="s">
        <v>45</v>
      </c>
      <c r="F4702" s="62" t="s">
        <v>119</v>
      </c>
      <c r="G4702" s="63">
        <v>3715.52</v>
      </c>
      <c r="H4702" s="61">
        <v>444448078</v>
      </c>
      <c r="I4702" s="63">
        <v>0</v>
      </c>
      <c r="J4702" s="63">
        <v>0</v>
      </c>
      <c r="K4702" s="63">
        <v>0</v>
      </c>
      <c r="L4702" s="63">
        <v>0</v>
      </c>
      <c r="M4702" s="63">
        <v>9839.86</v>
      </c>
      <c r="N4702" s="62" t="s">
        <v>118</v>
      </c>
      <c r="O4702" s="14">
        <f t="shared" si="410"/>
        <v>45922.700196759259</v>
      </c>
      <c r="P4702" s="19">
        <f t="shared" si="411"/>
        <v>45922.908530092594</v>
      </c>
      <c r="Q4702" s="20" t="str">
        <f t="shared" si="412"/>
        <v>22/09/2025</v>
      </c>
      <c r="R4702" s="13" t="str">
        <f t="shared" si="413"/>
        <v>21</v>
      </c>
      <c r="S4702" s="13" t="str">
        <f t="shared" si="414"/>
        <v>Mon</v>
      </c>
    </row>
    <row r="4703" spans="1:19" x14ac:dyDescent="0.25">
      <c r="A4703" s="56">
        <v>45922.700775462959</v>
      </c>
      <c r="B4703" s="57">
        <v>445240931</v>
      </c>
      <c r="C4703" s="58" t="s">
        <v>36</v>
      </c>
      <c r="D4703" s="58" t="s">
        <v>38</v>
      </c>
      <c r="E4703" s="58" t="s">
        <v>45</v>
      </c>
      <c r="F4703" s="58" t="s">
        <v>119</v>
      </c>
      <c r="G4703" s="59">
        <v>3716.79</v>
      </c>
      <c r="H4703" s="57">
        <v>444448739</v>
      </c>
      <c r="I4703" s="59">
        <v>0</v>
      </c>
      <c r="J4703" s="59">
        <v>0</v>
      </c>
      <c r="K4703" s="59">
        <v>0</v>
      </c>
      <c r="L4703" s="59">
        <v>0</v>
      </c>
      <c r="M4703" s="59">
        <v>9839.86</v>
      </c>
      <c r="N4703" s="58" t="s">
        <v>1944</v>
      </c>
      <c r="O4703" s="14">
        <f t="shared" si="410"/>
        <v>45922.700775462959</v>
      </c>
      <c r="P4703" s="19">
        <f t="shared" si="411"/>
        <v>45922.909108796295</v>
      </c>
      <c r="Q4703" s="20" t="str">
        <f t="shared" si="412"/>
        <v>22/09/2025</v>
      </c>
      <c r="R4703" s="13" t="str">
        <f t="shared" si="413"/>
        <v>21</v>
      </c>
      <c r="S4703" s="13" t="str">
        <f t="shared" si="414"/>
        <v>Mon</v>
      </c>
    </row>
    <row r="4704" spans="1:19" x14ac:dyDescent="0.25">
      <c r="A4704" s="60">
        <v>45922.700775462959</v>
      </c>
      <c r="B4704" s="61">
        <v>445240937</v>
      </c>
      <c r="C4704" s="62" t="s">
        <v>36</v>
      </c>
      <c r="D4704" s="62" t="s">
        <v>38</v>
      </c>
      <c r="E4704" s="62" t="s">
        <v>45</v>
      </c>
      <c r="F4704" s="62" t="s">
        <v>119</v>
      </c>
      <c r="G4704" s="63">
        <v>3716.84</v>
      </c>
      <c r="H4704" s="61">
        <v>444448745</v>
      </c>
      <c r="I4704" s="63">
        <v>0</v>
      </c>
      <c r="J4704" s="63">
        <v>0</v>
      </c>
      <c r="K4704" s="63">
        <v>0</v>
      </c>
      <c r="L4704" s="63">
        <v>0</v>
      </c>
      <c r="M4704" s="63">
        <v>9839.86</v>
      </c>
      <c r="N4704" s="62" t="s">
        <v>52</v>
      </c>
      <c r="O4704" s="14">
        <f t="shared" si="410"/>
        <v>45922.700775462959</v>
      </c>
      <c r="P4704" s="19">
        <f t="shared" si="411"/>
        <v>45922.909108796295</v>
      </c>
      <c r="Q4704" s="20" t="str">
        <f t="shared" si="412"/>
        <v>22/09/2025</v>
      </c>
      <c r="R4704" s="13" t="str">
        <f t="shared" si="413"/>
        <v>21</v>
      </c>
      <c r="S4704" s="13" t="str">
        <f t="shared" si="414"/>
        <v>Mon</v>
      </c>
    </row>
    <row r="4705" spans="1:19" x14ac:dyDescent="0.25">
      <c r="A4705" s="56">
        <v>45922.700775462959</v>
      </c>
      <c r="B4705" s="57">
        <v>445240940</v>
      </c>
      <c r="C4705" s="58" t="s">
        <v>36</v>
      </c>
      <c r="D4705" s="58" t="s">
        <v>38</v>
      </c>
      <c r="E4705" s="58" t="s">
        <v>45</v>
      </c>
      <c r="F4705" s="58" t="s">
        <v>119</v>
      </c>
      <c r="G4705" s="59">
        <v>3716.8</v>
      </c>
      <c r="H4705" s="57">
        <v>444448748</v>
      </c>
      <c r="I4705" s="59">
        <v>0</v>
      </c>
      <c r="J4705" s="59">
        <v>0</v>
      </c>
      <c r="K4705" s="59">
        <v>0</v>
      </c>
      <c r="L4705" s="59">
        <v>0</v>
      </c>
      <c r="M4705" s="59">
        <v>9839.86</v>
      </c>
      <c r="N4705" s="58" t="s">
        <v>48</v>
      </c>
      <c r="O4705" s="14">
        <f t="shared" si="410"/>
        <v>45922.700775462959</v>
      </c>
      <c r="P4705" s="19">
        <f t="shared" si="411"/>
        <v>45922.909108796295</v>
      </c>
      <c r="Q4705" s="20" t="str">
        <f t="shared" si="412"/>
        <v>22/09/2025</v>
      </c>
      <c r="R4705" s="13" t="str">
        <f t="shared" si="413"/>
        <v>21</v>
      </c>
      <c r="S4705" s="13" t="str">
        <f t="shared" si="414"/>
        <v>Mon</v>
      </c>
    </row>
    <row r="4706" spans="1:19" x14ac:dyDescent="0.25">
      <c r="A4706" s="60">
        <v>45922.700775462959</v>
      </c>
      <c r="B4706" s="61">
        <v>445240947</v>
      </c>
      <c r="C4706" s="62" t="s">
        <v>36</v>
      </c>
      <c r="D4706" s="62" t="s">
        <v>38</v>
      </c>
      <c r="E4706" s="62" t="s">
        <v>45</v>
      </c>
      <c r="F4706" s="62" t="s">
        <v>119</v>
      </c>
      <c r="G4706" s="63">
        <v>3716.8</v>
      </c>
      <c r="H4706" s="61">
        <v>444448755</v>
      </c>
      <c r="I4706" s="63">
        <v>0</v>
      </c>
      <c r="J4706" s="63">
        <v>0</v>
      </c>
      <c r="K4706" s="63">
        <v>0</v>
      </c>
      <c r="L4706" s="63">
        <v>0</v>
      </c>
      <c r="M4706" s="63">
        <v>9839.86</v>
      </c>
      <c r="N4706" s="62" t="s">
        <v>2056</v>
      </c>
      <c r="O4706" s="14">
        <f t="shared" si="410"/>
        <v>45922.700775462959</v>
      </c>
      <c r="P4706" s="19">
        <f t="shared" si="411"/>
        <v>45922.909108796295</v>
      </c>
      <c r="Q4706" s="20" t="str">
        <f t="shared" si="412"/>
        <v>22/09/2025</v>
      </c>
      <c r="R4706" s="13" t="str">
        <f t="shared" si="413"/>
        <v>21</v>
      </c>
      <c r="S4706" s="13" t="str">
        <f t="shared" si="414"/>
        <v>Mon</v>
      </c>
    </row>
    <row r="4707" spans="1:19" x14ac:dyDescent="0.25">
      <c r="A4707" s="56">
        <v>45922.700787037036</v>
      </c>
      <c r="B4707" s="57">
        <v>445240950</v>
      </c>
      <c r="C4707" s="58" t="s">
        <v>36</v>
      </c>
      <c r="D4707" s="58" t="s">
        <v>38</v>
      </c>
      <c r="E4707" s="58" t="s">
        <v>45</v>
      </c>
      <c r="F4707" s="58" t="s">
        <v>119</v>
      </c>
      <c r="G4707" s="59">
        <v>3716.82</v>
      </c>
      <c r="H4707" s="57">
        <v>444448758</v>
      </c>
      <c r="I4707" s="59">
        <v>0</v>
      </c>
      <c r="J4707" s="59">
        <v>0</v>
      </c>
      <c r="K4707" s="59">
        <v>0</v>
      </c>
      <c r="L4707" s="59">
        <v>0</v>
      </c>
      <c r="M4707" s="59">
        <v>9839.86</v>
      </c>
      <c r="N4707" s="58" t="s">
        <v>77</v>
      </c>
      <c r="O4707" s="14">
        <f t="shared" si="410"/>
        <v>45922.700787037036</v>
      </c>
      <c r="P4707" s="19">
        <f t="shared" si="411"/>
        <v>45922.909120370372</v>
      </c>
      <c r="Q4707" s="20" t="str">
        <f t="shared" si="412"/>
        <v>22/09/2025</v>
      </c>
      <c r="R4707" s="13" t="str">
        <f t="shared" si="413"/>
        <v>21</v>
      </c>
      <c r="S4707" s="13" t="str">
        <f t="shared" si="414"/>
        <v>Mon</v>
      </c>
    </row>
    <row r="4708" spans="1:19" x14ac:dyDescent="0.25">
      <c r="A4708" s="60">
        <v>45922.700787037036</v>
      </c>
      <c r="B4708" s="61">
        <v>445240955</v>
      </c>
      <c r="C4708" s="62" t="s">
        <v>36</v>
      </c>
      <c r="D4708" s="62" t="s">
        <v>38</v>
      </c>
      <c r="E4708" s="62" t="s">
        <v>45</v>
      </c>
      <c r="F4708" s="62" t="s">
        <v>119</v>
      </c>
      <c r="G4708" s="63">
        <v>3716.77</v>
      </c>
      <c r="H4708" s="61">
        <v>444448763</v>
      </c>
      <c r="I4708" s="63">
        <v>0</v>
      </c>
      <c r="J4708" s="63">
        <v>0</v>
      </c>
      <c r="K4708" s="63">
        <v>0</v>
      </c>
      <c r="L4708" s="63">
        <v>0</v>
      </c>
      <c r="M4708" s="63">
        <v>9839.86</v>
      </c>
      <c r="N4708" s="62" t="s">
        <v>2055</v>
      </c>
      <c r="O4708" s="14">
        <f t="shared" si="410"/>
        <v>45922.700787037036</v>
      </c>
      <c r="P4708" s="19">
        <f t="shared" si="411"/>
        <v>45922.909120370372</v>
      </c>
      <c r="Q4708" s="20" t="str">
        <f t="shared" si="412"/>
        <v>22/09/2025</v>
      </c>
      <c r="R4708" s="13" t="str">
        <f t="shared" si="413"/>
        <v>21</v>
      </c>
      <c r="S4708" s="13" t="str">
        <f t="shared" si="414"/>
        <v>Mon</v>
      </c>
    </row>
    <row r="4709" spans="1:19" x14ac:dyDescent="0.25">
      <c r="A4709" s="56">
        <v>45922.700787037036</v>
      </c>
      <c r="B4709" s="57">
        <v>445240957</v>
      </c>
      <c r="C4709" s="58" t="s">
        <v>36</v>
      </c>
      <c r="D4709" s="58" t="s">
        <v>38</v>
      </c>
      <c r="E4709" s="58" t="s">
        <v>45</v>
      </c>
      <c r="F4709" s="58" t="s">
        <v>119</v>
      </c>
      <c r="G4709" s="59">
        <v>3716.83</v>
      </c>
      <c r="H4709" s="57">
        <v>444448764</v>
      </c>
      <c r="I4709" s="59">
        <v>0</v>
      </c>
      <c r="J4709" s="59">
        <v>0</v>
      </c>
      <c r="K4709" s="59">
        <v>0</v>
      </c>
      <c r="L4709" s="59">
        <v>0</v>
      </c>
      <c r="M4709" s="59">
        <v>9839.86</v>
      </c>
      <c r="N4709" s="58" t="s">
        <v>113</v>
      </c>
      <c r="O4709" s="14">
        <f t="shared" si="410"/>
        <v>45922.700787037036</v>
      </c>
      <c r="P4709" s="19">
        <f t="shared" si="411"/>
        <v>45922.909120370372</v>
      </c>
      <c r="Q4709" s="20" t="str">
        <f t="shared" si="412"/>
        <v>22/09/2025</v>
      </c>
      <c r="R4709" s="13" t="str">
        <f t="shared" si="413"/>
        <v>21</v>
      </c>
      <c r="S4709" s="13" t="str">
        <f t="shared" si="414"/>
        <v>Mon</v>
      </c>
    </row>
    <row r="4710" spans="1:19" x14ac:dyDescent="0.25">
      <c r="A4710" s="60">
        <v>45922.700787037036</v>
      </c>
      <c r="B4710" s="61">
        <v>445240962</v>
      </c>
      <c r="C4710" s="62" t="s">
        <v>36</v>
      </c>
      <c r="D4710" s="62" t="s">
        <v>38</v>
      </c>
      <c r="E4710" s="62" t="s">
        <v>45</v>
      </c>
      <c r="F4710" s="62" t="s">
        <v>119</v>
      </c>
      <c r="G4710" s="63">
        <v>3716.84</v>
      </c>
      <c r="H4710" s="61">
        <v>444448769</v>
      </c>
      <c r="I4710" s="63">
        <v>0</v>
      </c>
      <c r="J4710" s="63">
        <v>0</v>
      </c>
      <c r="K4710" s="63">
        <v>0</v>
      </c>
      <c r="L4710" s="63">
        <v>0</v>
      </c>
      <c r="M4710" s="63">
        <v>9839.86</v>
      </c>
      <c r="N4710" s="62" t="s">
        <v>108</v>
      </c>
      <c r="O4710" s="14">
        <f t="shared" si="410"/>
        <v>45922.700787037036</v>
      </c>
      <c r="P4710" s="19">
        <f t="shared" si="411"/>
        <v>45922.909120370372</v>
      </c>
      <c r="Q4710" s="20" t="str">
        <f t="shared" si="412"/>
        <v>22/09/2025</v>
      </c>
      <c r="R4710" s="13" t="str">
        <f t="shared" si="413"/>
        <v>21</v>
      </c>
      <c r="S4710" s="13" t="str">
        <f t="shared" si="414"/>
        <v>Mon</v>
      </c>
    </row>
    <row r="4711" spans="1:19" x14ac:dyDescent="0.25">
      <c r="A4711" s="56">
        <v>45922.700798611113</v>
      </c>
      <c r="B4711" s="57">
        <v>445240965</v>
      </c>
      <c r="C4711" s="58" t="s">
        <v>36</v>
      </c>
      <c r="D4711" s="58" t="s">
        <v>38</v>
      </c>
      <c r="E4711" s="58" t="s">
        <v>45</v>
      </c>
      <c r="F4711" s="58" t="s">
        <v>119</v>
      </c>
      <c r="G4711" s="59">
        <v>3716.83</v>
      </c>
      <c r="H4711" s="57">
        <v>444448772</v>
      </c>
      <c r="I4711" s="59">
        <v>0</v>
      </c>
      <c r="J4711" s="59">
        <v>0</v>
      </c>
      <c r="K4711" s="59">
        <v>0</v>
      </c>
      <c r="L4711" s="59">
        <v>0</v>
      </c>
      <c r="M4711" s="59">
        <v>9839.86</v>
      </c>
      <c r="N4711" s="58" t="s">
        <v>1971</v>
      </c>
      <c r="O4711" s="14">
        <f t="shared" si="410"/>
        <v>45922.700798611113</v>
      </c>
      <c r="P4711" s="19">
        <f t="shared" si="411"/>
        <v>45922.909131944449</v>
      </c>
      <c r="Q4711" s="20" t="str">
        <f t="shared" si="412"/>
        <v>22/09/2025</v>
      </c>
      <c r="R4711" s="13" t="str">
        <f t="shared" si="413"/>
        <v>21</v>
      </c>
      <c r="S4711" s="13" t="str">
        <f t="shared" si="414"/>
        <v>Mon</v>
      </c>
    </row>
    <row r="4712" spans="1:19" x14ac:dyDescent="0.25">
      <c r="A4712" s="60">
        <v>45922.700798611113</v>
      </c>
      <c r="B4712" s="61">
        <v>445240969</v>
      </c>
      <c r="C4712" s="62" t="s">
        <v>36</v>
      </c>
      <c r="D4712" s="62" t="s">
        <v>38</v>
      </c>
      <c r="E4712" s="62" t="s">
        <v>45</v>
      </c>
      <c r="F4712" s="62" t="s">
        <v>119</v>
      </c>
      <c r="G4712" s="63">
        <v>3716.81</v>
      </c>
      <c r="H4712" s="61">
        <v>444448776</v>
      </c>
      <c r="I4712" s="63">
        <v>0</v>
      </c>
      <c r="J4712" s="63">
        <v>0</v>
      </c>
      <c r="K4712" s="63">
        <v>0</v>
      </c>
      <c r="L4712" s="63">
        <v>0</v>
      </c>
      <c r="M4712" s="63">
        <v>9839.86</v>
      </c>
      <c r="N4712" s="62" t="s">
        <v>47</v>
      </c>
      <c r="O4712" s="14">
        <f t="shared" si="410"/>
        <v>45922.700798611113</v>
      </c>
      <c r="P4712" s="19">
        <f t="shared" si="411"/>
        <v>45922.909131944449</v>
      </c>
      <c r="Q4712" s="20" t="str">
        <f t="shared" si="412"/>
        <v>22/09/2025</v>
      </c>
      <c r="R4712" s="13" t="str">
        <f t="shared" si="413"/>
        <v>21</v>
      </c>
      <c r="S4712" s="13" t="str">
        <f t="shared" si="414"/>
        <v>Mon</v>
      </c>
    </row>
    <row r="4713" spans="1:19" x14ac:dyDescent="0.25">
      <c r="A4713" s="56">
        <v>45922.700798611113</v>
      </c>
      <c r="B4713" s="57">
        <v>445240974</v>
      </c>
      <c r="C4713" s="58" t="s">
        <v>36</v>
      </c>
      <c r="D4713" s="58" t="s">
        <v>38</v>
      </c>
      <c r="E4713" s="58" t="s">
        <v>45</v>
      </c>
      <c r="F4713" s="58" t="s">
        <v>119</v>
      </c>
      <c r="G4713" s="59">
        <v>3716.75</v>
      </c>
      <c r="H4713" s="57">
        <v>444448781</v>
      </c>
      <c r="I4713" s="59">
        <v>0</v>
      </c>
      <c r="J4713" s="59">
        <v>0</v>
      </c>
      <c r="K4713" s="59">
        <v>0</v>
      </c>
      <c r="L4713" s="59">
        <v>0</v>
      </c>
      <c r="M4713" s="59">
        <v>9839.86</v>
      </c>
      <c r="N4713" s="58" t="s">
        <v>107</v>
      </c>
      <c r="O4713" s="14">
        <f t="shared" si="410"/>
        <v>45922.700798611113</v>
      </c>
      <c r="P4713" s="19">
        <f t="shared" si="411"/>
        <v>45922.909131944449</v>
      </c>
      <c r="Q4713" s="20" t="str">
        <f t="shared" si="412"/>
        <v>22/09/2025</v>
      </c>
      <c r="R4713" s="13" t="str">
        <f t="shared" si="413"/>
        <v>21</v>
      </c>
      <c r="S4713" s="13" t="str">
        <f t="shared" si="414"/>
        <v>Mon</v>
      </c>
    </row>
    <row r="4714" spans="1:19" x14ac:dyDescent="0.25">
      <c r="A4714" s="60">
        <v>45922.701203703706</v>
      </c>
      <c r="B4714" s="61">
        <v>445241326</v>
      </c>
      <c r="C4714" s="62" t="s">
        <v>36</v>
      </c>
      <c r="D4714" s="62" t="s">
        <v>37</v>
      </c>
      <c r="E4714" s="62" t="s">
        <v>46</v>
      </c>
      <c r="F4714" s="62" t="s">
        <v>119</v>
      </c>
      <c r="G4714" s="63">
        <v>3715.34</v>
      </c>
      <c r="H4714" s="61">
        <v>444449129</v>
      </c>
      <c r="I4714" s="63">
        <v>0</v>
      </c>
      <c r="J4714" s="63">
        <v>0</v>
      </c>
      <c r="K4714" s="63">
        <v>0</v>
      </c>
      <c r="L4714" s="63">
        <v>1.46</v>
      </c>
      <c r="M4714" s="63">
        <v>9841.32</v>
      </c>
      <c r="N4714" s="62" t="s">
        <v>2960</v>
      </c>
      <c r="O4714" s="14">
        <f t="shared" si="410"/>
        <v>45922.701203703706</v>
      </c>
      <c r="P4714" s="19">
        <f t="shared" si="411"/>
        <v>45922.909537037041</v>
      </c>
      <c r="Q4714" s="20" t="str">
        <f t="shared" si="412"/>
        <v>22/09/2025</v>
      </c>
      <c r="R4714" s="13" t="str">
        <f t="shared" si="413"/>
        <v>21</v>
      </c>
      <c r="S4714" s="13" t="str">
        <f t="shared" si="414"/>
        <v>Mon</v>
      </c>
    </row>
    <row r="4715" spans="1:19" x14ac:dyDescent="0.25">
      <c r="A4715" s="56">
        <v>45922.701203703706</v>
      </c>
      <c r="B4715" s="57">
        <v>445241327</v>
      </c>
      <c r="C4715" s="58" t="s">
        <v>36</v>
      </c>
      <c r="D4715" s="58" t="s">
        <v>37</v>
      </c>
      <c r="E4715" s="58" t="s">
        <v>46</v>
      </c>
      <c r="F4715" s="58" t="s">
        <v>119</v>
      </c>
      <c r="G4715" s="59">
        <v>3715.34</v>
      </c>
      <c r="H4715" s="57">
        <v>444449130</v>
      </c>
      <c r="I4715" s="59">
        <v>0</v>
      </c>
      <c r="J4715" s="59">
        <v>0</v>
      </c>
      <c r="K4715" s="59">
        <v>0</v>
      </c>
      <c r="L4715" s="59">
        <v>1.48</v>
      </c>
      <c r="M4715" s="59">
        <v>9842.7999999999993</v>
      </c>
      <c r="N4715" s="58" t="s">
        <v>2960</v>
      </c>
      <c r="O4715" s="14">
        <f t="shared" si="410"/>
        <v>45922.701203703706</v>
      </c>
      <c r="P4715" s="19">
        <f t="shared" si="411"/>
        <v>45922.909537037041</v>
      </c>
      <c r="Q4715" s="20" t="str">
        <f t="shared" si="412"/>
        <v>22/09/2025</v>
      </c>
      <c r="R4715" s="13" t="str">
        <f t="shared" si="413"/>
        <v>21</v>
      </c>
      <c r="S4715" s="13" t="str">
        <f t="shared" si="414"/>
        <v>Mon</v>
      </c>
    </row>
    <row r="4716" spans="1:19" x14ac:dyDescent="0.25">
      <c r="A4716" s="60">
        <v>45922.701203703706</v>
      </c>
      <c r="B4716" s="61">
        <v>445241328</v>
      </c>
      <c r="C4716" s="62" t="s">
        <v>36</v>
      </c>
      <c r="D4716" s="62" t="s">
        <v>37</v>
      </c>
      <c r="E4716" s="62" t="s">
        <v>46</v>
      </c>
      <c r="F4716" s="62" t="s">
        <v>119</v>
      </c>
      <c r="G4716" s="63">
        <v>3715.34</v>
      </c>
      <c r="H4716" s="61">
        <v>444449131</v>
      </c>
      <c r="I4716" s="63">
        <v>0</v>
      </c>
      <c r="J4716" s="63">
        <v>0</v>
      </c>
      <c r="K4716" s="63">
        <v>0</v>
      </c>
      <c r="L4716" s="63">
        <v>1.5</v>
      </c>
      <c r="M4716" s="63">
        <v>9844.2999999999993</v>
      </c>
      <c r="N4716" s="62" t="s">
        <v>2960</v>
      </c>
      <c r="O4716" s="14">
        <f t="shared" si="410"/>
        <v>45922.701203703706</v>
      </c>
      <c r="P4716" s="19">
        <f t="shared" si="411"/>
        <v>45922.909537037041</v>
      </c>
      <c r="Q4716" s="20" t="str">
        <f t="shared" si="412"/>
        <v>22/09/2025</v>
      </c>
      <c r="R4716" s="13" t="str">
        <f t="shared" si="413"/>
        <v>21</v>
      </c>
      <c r="S4716" s="13" t="str">
        <f t="shared" si="414"/>
        <v>Mon</v>
      </c>
    </row>
    <row r="4717" spans="1:19" x14ac:dyDescent="0.25">
      <c r="A4717" s="56">
        <v>45922.701203703706</v>
      </c>
      <c r="B4717" s="57">
        <v>445241329</v>
      </c>
      <c r="C4717" s="58" t="s">
        <v>36</v>
      </c>
      <c r="D4717" s="58" t="s">
        <v>37</v>
      </c>
      <c r="E4717" s="58" t="s">
        <v>46</v>
      </c>
      <c r="F4717" s="58" t="s">
        <v>119</v>
      </c>
      <c r="G4717" s="59">
        <v>3715.34</v>
      </c>
      <c r="H4717" s="57">
        <v>444449132</v>
      </c>
      <c r="I4717" s="59">
        <v>0</v>
      </c>
      <c r="J4717" s="59">
        <v>0</v>
      </c>
      <c r="K4717" s="59">
        <v>0</v>
      </c>
      <c r="L4717" s="59">
        <v>1.49</v>
      </c>
      <c r="M4717" s="59">
        <v>9845.7900000000009</v>
      </c>
      <c r="N4717" s="58" t="s">
        <v>2960</v>
      </c>
      <c r="O4717" s="14">
        <f t="shared" si="410"/>
        <v>45922.701203703706</v>
      </c>
      <c r="P4717" s="19">
        <f t="shared" si="411"/>
        <v>45922.909537037041</v>
      </c>
      <c r="Q4717" s="20" t="str">
        <f t="shared" si="412"/>
        <v>22/09/2025</v>
      </c>
      <c r="R4717" s="13" t="str">
        <f t="shared" si="413"/>
        <v>21</v>
      </c>
      <c r="S4717" s="13" t="str">
        <f t="shared" si="414"/>
        <v>Mon</v>
      </c>
    </row>
    <row r="4718" spans="1:19" x14ac:dyDescent="0.25">
      <c r="A4718" s="60">
        <v>45922.701203703706</v>
      </c>
      <c r="B4718" s="61">
        <v>445241330</v>
      </c>
      <c r="C4718" s="62" t="s">
        <v>36</v>
      </c>
      <c r="D4718" s="62" t="s">
        <v>37</v>
      </c>
      <c r="E4718" s="62" t="s">
        <v>46</v>
      </c>
      <c r="F4718" s="62" t="s">
        <v>119</v>
      </c>
      <c r="G4718" s="63">
        <v>3715.34</v>
      </c>
      <c r="H4718" s="61">
        <v>444449133</v>
      </c>
      <c r="I4718" s="63">
        <v>0</v>
      </c>
      <c r="J4718" s="63">
        <v>0</v>
      </c>
      <c r="K4718" s="63">
        <v>0</v>
      </c>
      <c r="L4718" s="63">
        <v>1.41</v>
      </c>
      <c r="M4718" s="63">
        <v>9847.2000000000007</v>
      </c>
      <c r="N4718" s="62" t="s">
        <v>2960</v>
      </c>
      <c r="O4718" s="14">
        <f t="shared" si="410"/>
        <v>45922.701203703706</v>
      </c>
      <c r="P4718" s="19">
        <f t="shared" si="411"/>
        <v>45922.909537037041</v>
      </c>
      <c r="Q4718" s="20" t="str">
        <f t="shared" si="412"/>
        <v>22/09/2025</v>
      </c>
      <c r="R4718" s="13" t="str">
        <f t="shared" si="413"/>
        <v>21</v>
      </c>
      <c r="S4718" s="13" t="str">
        <f t="shared" si="414"/>
        <v>Mon</v>
      </c>
    </row>
    <row r="4719" spans="1:19" x14ac:dyDescent="0.25">
      <c r="A4719" s="56">
        <v>45922.701284722221</v>
      </c>
      <c r="B4719" s="57">
        <v>445241378</v>
      </c>
      <c r="C4719" s="58" t="s">
        <v>36</v>
      </c>
      <c r="D4719" s="58" t="s">
        <v>37</v>
      </c>
      <c r="E4719" s="58" t="s">
        <v>46</v>
      </c>
      <c r="F4719" s="58" t="s">
        <v>119</v>
      </c>
      <c r="G4719" s="59">
        <v>3714.55</v>
      </c>
      <c r="H4719" s="57">
        <v>444449178</v>
      </c>
      <c r="I4719" s="59">
        <v>0</v>
      </c>
      <c r="J4719" s="59">
        <v>0</v>
      </c>
      <c r="K4719" s="59">
        <v>0</v>
      </c>
      <c r="L4719" s="59">
        <v>2.2400000000000002</v>
      </c>
      <c r="M4719" s="59">
        <v>9849.44</v>
      </c>
      <c r="N4719" s="58" t="s">
        <v>2961</v>
      </c>
      <c r="O4719" s="14">
        <f t="shared" si="410"/>
        <v>45922.701284722221</v>
      </c>
      <c r="P4719" s="19">
        <f t="shared" si="411"/>
        <v>45922.909618055557</v>
      </c>
      <c r="Q4719" s="20" t="str">
        <f t="shared" si="412"/>
        <v>22/09/2025</v>
      </c>
      <c r="R4719" s="13" t="str">
        <f t="shared" si="413"/>
        <v>21</v>
      </c>
      <c r="S4719" s="13" t="str">
        <f t="shared" si="414"/>
        <v>Mon</v>
      </c>
    </row>
    <row r="4720" spans="1:19" x14ac:dyDescent="0.25">
      <c r="A4720" s="60">
        <v>45922.702245370368</v>
      </c>
      <c r="B4720" s="61">
        <v>445242342</v>
      </c>
      <c r="C4720" s="62" t="s">
        <v>36</v>
      </c>
      <c r="D4720" s="62" t="s">
        <v>37</v>
      </c>
      <c r="E4720" s="62" t="s">
        <v>46</v>
      </c>
      <c r="F4720" s="62" t="s">
        <v>119</v>
      </c>
      <c r="G4720" s="63">
        <v>3716.29</v>
      </c>
      <c r="H4720" s="61">
        <v>444450135</v>
      </c>
      <c r="I4720" s="63">
        <v>0</v>
      </c>
      <c r="J4720" s="63">
        <v>0</v>
      </c>
      <c r="K4720" s="63">
        <v>0</v>
      </c>
      <c r="L4720" s="63">
        <v>0.55000000000000004</v>
      </c>
      <c r="M4720" s="63">
        <v>9849.99</v>
      </c>
      <c r="N4720" s="62" t="s">
        <v>2962</v>
      </c>
      <c r="O4720" s="14">
        <f t="shared" si="410"/>
        <v>45922.702245370368</v>
      </c>
      <c r="P4720" s="19">
        <f t="shared" si="411"/>
        <v>45922.910578703704</v>
      </c>
      <c r="Q4720" s="20" t="str">
        <f t="shared" si="412"/>
        <v>22/09/2025</v>
      </c>
      <c r="R4720" s="13" t="str">
        <f t="shared" si="413"/>
        <v>21</v>
      </c>
      <c r="S4720" s="13" t="str">
        <f t="shared" si="414"/>
        <v>Mon</v>
      </c>
    </row>
    <row r="4721" spans="1:19" x14ac:dyDescent="0.25">
      <c r="A4721" s="56">
        <v>45922.702245370368</v>
      </c>
      <c r="B4721" s="57">
        <v>445242345</v>
      </c>
      <c r="C4721" s="58" t="s">
        <v>36</v>
      </c>
      <c r="D4721" s="58" t="s">
        <v>37</v>
      </c>
      <c r="E4721" s="58" t="s">
        <v>46</v>
      </c>
      <c r="F4721" s="58" t="s">
        <v>119</v>
      </c>
      <c r="G4721" s="59">
        <v>3716.29</v>
      </c>
      <c r="H4721" s="57">
        <v>444450136</v>
      </c>
      <c r="I4721" s="59">
        <v>0</v>
      </c>
      <c r="J4721" s="59">
        <v>0</v>
      </c>
      <c r="K4721" s="59">
        <v>0</v>
      </c>
      <c r="L4721" s="59">
        <v>0.51</v>
      </c>
      <c r="M4721" s="59">
        <v>9850.5</v>
      </c>
      <c r="N4721" s="58" t="s">
        <v>2963</v>
      </c>
      <c r="O4721" s="14">
        <f t="shared" si="410"/>
        <v>45922.702245370368</v>
      </c>
      <c r="P4721" s="19">
        <f t="shared" si="411"/>
        <v>45922.910578703704</v>
      </c>
      <c r="Q4721" s="20" t="str">
        <f t="shared" si="412"/>
        <v>22/09/2025</v>
      </c>
      <c r="R4721" s="13" t="str">
        <f t="shared" si="413"/>
        <v>21</v>
      </c>
      <c r="S4721" s="13" t="str">
        <f t="shared" si="414"/>
        <v>Mon</v>
      </c>
    </row>
    <row r="4722" spans="1:19" x14ac:dyDescent="0.25">
      <c r="A4722" s="60">
        <v>45922.702245370368</v>
      </c>
      <c r="B4722" s="61">
        <v>445242346</v>
      </c>
      <c r="C4722" s="62" t="s">
        <v>36</v>
      </c>
      <c r="D4722" s="62" t="s">
        <v>37</v>
      </c>
      <c r="E4722" s="62" t="s">
        <v>46</v>
      </c>
      <c r="F4722" s="62" t="s">
        <v>119</v>
      </c>
      <c r="G4722" s="63">
        <v>3716.29</v>
      </c>
      <c r="H4722" s="61">
        <v>444450137</v>
      </c>
      <c r="I4722" s="63">
        <v>0</v>
      </c>
      <c r="J4722" s="63">
        <v>0</v>
      </c>
      <c r="K4722" s="63">
        <v>0</v>
      </c>
      <c r="L4722" s="63">
        <v>0.52</v>
      </c>
      <c r="M4722" s="63">
        <v>9851.02</v>
      </c>
      <c r="N4722" s="62" t="s">
        <v>2554</v>
      </c>
      <c r="O4722" s="14">
        <f t="shared" si="410"/>
        <v>45922.702245370368</v>
      </c>
      <c r="P4722" s="19">
        <f t="shared" si="411"/>
        <v>45922.910578703704</v>
      </c>
      <c r="Q4722" s="20" t="str">
        <f t="shared" si="412"/>
        <v>22/09/2025</v>
      </c>
      <c r="R4722" s="13" t="str">
        <f t="shared" si="413"/>
        <v>21</v>
      </c>
      <c r="S4722" s="13" t="str">
        <f t="shared" si="414"/>
        <v>Mon</v>
      </c>
    </row>
    <row r="4723" spans="1:19" x14ac:dyDescent="0.25">
      <c r="A4723" s="56">
        <v>45922.70239583333</v>
      </c>
      <c r="B4723" s="57">
        <v>445242514</v>
      </c>
      <c r="C4723" s="58" t="s">
        <v>36</v>
      </c>
      <c r="D4723" s="58" t="s">
        <v>38</v>
      </c>
      <c r="E4723" s="58" t="s">
        <v>45</v>
      </c>
      <c r="F4723" s="58" t="s">
        <v>119</v>
      </c>
      <c r="G4723" s="59">
        <v>3716.18</v>
      </c>
      <c r="H4723" s="57">
        <v>444450307</v>
      </c>
      <c r="I4723" s="59">
        <v>0</v>
      </c>
      <c r="J4723" s="59">
        <v>0</v>
      </c>
      <c r="K4723" s="59">
        <v>0</v>
      </c>
      <c r="L4723" s="59">
        <v>0</v>
      </c>
      <c r="M4723" s="59">
        <v>9851.02</v>
      </c>
      <c r="N4723" s="58" t="s">
        <v>52</v>
      </c>
      <c r="O4723" s="14">
        <f t="shared" si="410"/>
        <v>45922.70239583333</v>
      </c>
      <c r="P4723" s="19">
        <f t="shared" si="411"/>
        <v>45922.910729166666</v>
      </c>
      <c r="Q4723" s="20" t="str">
        <f t="shared" si="412"/>
        <v>22/09/2025</v>
      </c>
      <c r="R4723" s="13" t="str">
        <f t="shared" si="413"/>
        <v>21</v>
      </c>
      <c r="S4723" s="13" t="str">
        <f t="shared" si="414"/>
        <v>Mon</v>
      </c>
    </row>
    <row r="4724" spans="1:19" x14ac:dyDescent="0.25">
      <c r="A4724" s="60">
        <v>45922.70239583333</v>
      </c>
      <c r="B4724" s="61">
        <v>445242517</v>
      </c>
      <c r="C4724" s="62" t="s">
        <v>36</v>
      </c>
      <c r="D4724" s="62" t="s">
        <v>38</v>
      </c>
      <c r="E4724" s="62" t="s">
        <v>45</v>
      </c>
      <c r="F4724" s="62" t="s">
        <v>119</v>
      </c>
      <c r="G4724" s="63">
        <v>3716.2</v>
      </c>
      <c r="H4724" s="61">
        <v>444450310</v>
      </c>
      <c r="I4724" s="63">
        <v>0</v>
      </c>
      <c r="J4724" s="63">
        <v>0</v>
      </c>
      <c r="K4724" s="63">
        <v>0</v>
      </c>
      <c r="L4724" s="63">
        <v>0</v>
      </c>
      <c r="M4724" s="63">
        <v>9851.02</v>
      </c>
      <c r="N4724" s="62" t="s">
        <v>2056</v>
      </c>
      <c r="O4724" s="14">
        <f t="shared" si="410"/>
        <v>45922.70239583333</v>
      </c>
      <c r="P4724" s="19">
        <f t="shared" si="411"/>
        <v>45922.910729166666</v>
      </c>
      <c r="Q4724" s="20" t="str">
        <f t="shared" si="412"/>
        <v>22/09/2025</v>
      </c>
      <c r="R4724" s="13" t="str">
        <f t="shared" si="413"/>
        <v>21</v>
      </c>
      <c r="S4724" s="13" t="str">
        <f t="shared" si="414"/>
        <v>Mon</v>
      </c>
    </row>
    <row r="4725" spans="1:19" x14ac:dyDescent="0.25">
      <c r="A4725" s="56">
        <v>45922.70239583333</v>
      </c>
      <c r="B4725" s="57">
        <v>445242519</v>
      </c>
      <c r="C4725" s="58" t="s">
        <v>36</v>
      </c>
      <c r="D4725" s="58" t="s">
        <v>38</v>
      </c>
      <c r="E4725" s="58" t="s">
        <v>45</v>
      </c>
      <c r="F4725" s="58" t="s">
        <v>119</v>
      </c>
      <c r="G4725" s="59">
        <v>3716.2</v>
      </c>
      <c r="H4725" s="57">
        <v>444450312</v>
      </c>
      <c r="I4725" s="59">
        <v>0</v>
      </c>
      <c r="J4725" s="59">
        <v>0</v>
      </c>
      <c r="K4725" s="59">
        <v>0</v>
      </c>
      <c r="L4725" s="59">
        <v>0</v>
      </c>
      <c r="M4725" s="59">
        <v>9851.02</v>
      </c>
      <c r="N4725" s="58" t="s">
        <v>48</v>
      </c>
      <c r="O4725" s="14">
        <f t="shared" si="410"/>
        <v>45922.70239583333</v>
      </c>
      <c r="P4725" s="19">
        <f t="shared" si="411"/>
        <v>45922.910729166666</v>
      </c>
      <c r="Q4725" s="20" t="str">
        <f t="shared" si="412"/>
        <v>22/09/2025</v>
      </c>
      <c r="R4725" s="13" t="str">
        <f t="shared" si="413"/>
        <v>21</v>
      </c>
      <c r="S4725" s="13" t="str">
        <f t="shared" si="414"/>
        <v>Mon</v>
      </c>
    </row>
    <row r="4726" spans="1:19" x14ac:dyDescent="0.25">
      <c r="A4726" s="60">
        <v>45922.70239583333</v>
      </c>
      <c r="B4726" s="61">
        <v>445242522</v>
      </c>
      <c r="C4726" s="62" t="s">
        <v>36</v>
      </c>
      <c r="D4726" s="62" t="s">
        <v>38</v>
      </c>
      <c r="E4726" s="62" t="s">
        <v>45</v>
      </c>
      <c r="F4726" s="62" t="s">
        <v>119</v>
      </c>
      <c r="G4726" s="63">
        <v>3716.18</v>
      </c>
      <c r="H4726" s="61">
        <v>444450315</v>
      </c>
      <c r="I4726" s="63">
        <v>0</v>
      </c>
      <c r="J4726" s="63">
        <v>0</v>
      </c>
      <c r="K4726" s="63">
        <v>0</v>
      </c>
      <c r="L4726" s="63">
        <v>0</v>
      </c>
      <c r="M4726" s="63">
        <v>9851.02</v>
      </c>
      <c r="N4726" s="62" t="s">
        <v>1944</v>
      </c>
      <c r="O4726" s="14">
        <f t="shared" si="410"/>
        <v>45922.70239583333</v>
      </c>
      <c r="P4726" s="19">
        <f t="shared" si="411"/>
        <v>45922.910729166666</v>
      </c>
      <c r="Q4726" s="20" t="str">
        <f t="shared" si="412"/>
        <v>22/09/2025</v>
      </c>
      <c r="R4726" s="13" t="str">
        <f t="shared" si="413"/>
        <v>21</v>
      </c>
      <c r="S4726" s="13" t="str">
        <f t="shared" si="414"/>
        <v>Mon</v>
      </c>
    </row>
    <row r="4727" spans="1:19" x14ac:dyDescent="0.25">
      <c r="A4727" s="56">
        <v>45922.702407407407</v>
      </c>
      <c r="B4727" s="57">
        <v>445242528</v>
      </c>
      <c r="C4727" s="58" t="s">
        <v>36</v>
      </c>
      <c r="D4727" s="58" t="s">
        <v>38</v>
      </c>
      <c r="E4727" s="58" t="s">
        <v>45</v>
      </c>
      <c r="F4727" s="58" t="s">
        <v>119</v>
      </c>
      <c r="G4727" s="59">
        <v>3716.08</v>
      </c>
      <c r="H4727" s="57">
        <v>444450321</v>
      </c>
      <c r="I4727" s="59">
        <v>0</v>
      </c>
      <c r="J4727" s="59">
        <v>0</v>
      </c>
      <c r="K4727" s="59">
        <v>0</v>
      </c>
      <c r="L4727" s="59">
        <v>0</v>
      </c>
      <c r="M4727" s="59">
        <v>9851.02</v>
      </c>
      <c r="N4727" s="58" t="s">
        <v>77</v>
      </c>
      <c r="O4727" s="14">
        <f t="shared" si="410"/>
        <v>45922.702407407407</v>
      </c>
      <c r="P4727" s="19">
        <f t="shared" si="411"/>
        <v>45922.910740740743</v>
      </c>
      <c r="Q4727" s="20" t="str">
        <f t="shared" si="412"/>
        <v>22/09/2025</v>
      </c>
      <c r="R4727" s="13" t="str">
        <f t="shared" si="413"/>
        <v>21</v>
      </c>
      <c r="S4727" s="13" t="str">
        <f t="shared" si="414"/>
        <v>Mon</v>
      </c>
    </row>
    <row r="4728" spans="1:19" x14ac:dyDescent="0.25">
      <c r="A4728" s="60">
        <v>45922.702407407407</v>
      </c>
      <c r="B4728" s="61">
        <v>445242530</v>
      </c>
      <c r="C4728" s="62" t="s">
        <v>36</v>
      </c>
      <c r="D4728" s="62" t="s">
        <v>38</v>
      </c>
      <c r="E4728" s="62" t="s">
        <v>45</v>
      </c>
      <c r="F4728" s="62" t="s">
        <v>119</v>
      </c>
      <c r="G4728" s="63">
        <v>3715.94</v>
      </c>
      <c r="H4728" s="61">
        <v>444450323</v>
      </c>
      <c r="I4728" s="63">
        <v>0</v>
      </c>
      <c r="J4728" s="63">
        <v>0</v>
      </c>
      <c r="K4728" s="63">
        <v>0</v>
      </c>
      <c r="L4728" s="63">
        <v>0</v>
      </c>
      <c r="M4728" s="63">
        <v>9851.02</v>
      </c>
      <c r="N4728" s="62" t="s">
        <v>107</v>
      </c>
      <c r="O4728" s="14">
        <f t="shared" si="410"/>
        <v>45922.702407407407</v>
      </c>
      <c r="P4728" s="19">
        <f t="shared" si="411"/>
        <v>45922.910740740743</v>
      </c>
      <c r="Q4728" s="20" t="str">
        <f t="shared" si="412"/>
        <v>22/09/2025</v>
      </c>
      <c r="R4728" s="13" t="str">
        <f t="shared" si="413"/>
        <v>21</v>
      </c>
      <c r="S4728" s="13" t="str">
        <f t="shared" si="414"/>
        <v>Mon</v>
      </c>
    </row>
    <row r="4729" spans="1:19" x14ac:dyDescent="0.25">
      <c r="A4729" s="56">
        <v>45922.702407407407</v>
      </c>
      <c r="B4729" s="57">
        <v>445242533</v>
      </c>
      <c r="C4729" s="58" t="s">
        <v>36</v>
      </c>
      <c r="D4729" s="58" t="s">
        <v>38</v>
      </c>
      <c r="E4729" s="58" t="s">
        <v>45</v>
      </c>
      <c r="F4729" s="58" t="s">
        <v>119</v>
      </c>
      <c r="G4729" s="59">
        <v>3716.11</v>
      </c>
      <c r="H4729" s="57">
        <v>444450326</v>
      </c>
      <c r="I4729" s="59">
        <v>0</v>
      </c>
      <c r="J4729" s="59">
        <v>0</v>
      </c>
      <c r="K4729" s="59">
        <v>0</v>
      </c>
      <c r="L4729" s="59">
        <v>0</v>
      </c>
      <c r="M4729" s="59">
        <v>9851.02</v>
      </c>
      <c r="N4729" s="58" t="s">
        <v>108</v>
      </c>
      <c r="O4729" s="14">
        <f t="shared" si="410"/>
        <v>45922.702407407407</v>
      </c>
      <c r="P4729" s="19">
        <f t="shared" si="411"/>
        <v>45922.910740740743</v>
      </c>
      <c r="Q4729" s="20" t="str">
        <f t="shared" si="412"/>
        <v>22/09/2025</v>
      </c>
      <c r="R4729" s="13" t="str">
        <f t="shared" si="413"/>
        <v>21</v>
      </c>
      <c r="S4729" s="13" t="str">
        <f t="shared" si="414"/>
        <v>Mon</v>
      </c>
    </row>
    <row r="4730" spans="1:19" x14ac:dyDescent="0.25">
      <c r="A4730" s="60">
        <v>45922.702407407407</v>
      </c>
      <c r="B4730" s="61">
        <v>445242536</v>
      </c>
      <c r="C4730" s="62" t="s">
        <v>36</v>
      </c>
      <c r="D4730" s="62" t="s">
        <v>38</v>
      </c>
      <c r="E4730" s="62" t="s">
        <v>45</v>
      </c>
      <c r="F4730" s="62" t="s">
        <v>119</v>
      </c>
      <c r="G4730" s="63">
        <v>3716.11</v>
      </c>
      <c r="H4730" s="61">
        <v>444450329</v>
      </c>
      <c r="I4730" s="63">
        <v>0</v>
      </c>
      <c r="J4730" s="63">
        <v>0</v>
      </c>
      <c r="K4730" s="63">
        <v>0</v>
      </c>
      <c r="L4730" s="63">
        <v>0</v>
      </c>
      <c r="M4730" s="63">
        <v>9851.02</v>
      </c>
      <c r="N4730" s="62" t="s">
        <v>47</v>
      </c>
      <c r="O4730" s="14">
        <f t="shared" si="410"/>
        <v>45922.702407407407</v>
      </c>
      <c r="P4730" s="19">
        <f t="shared" si="411"/>
        <v>45922.910740740743</v>
      </c>
      <c r="Q4730" s="20" t="str">
        <f t="shared" si="412"/>
        <v>22/09/2025</v>
      </c>
      <c r="R4730" s="13" t="str">
        <f t="shared" si="413"/>
        <v>21</v>
      </c>
      <c r="S4730" s="13" t="str">
        <f t="shared" si="414"/>
        <v>Mon</v>
      </c>
    </row>
    <row r="4731" spans="1:19" x14ac:dyDescent="0.25">
      <c r="A4731" s="56">
        <v>45922.702418981484</v>
      </c>
      <c r="B4731" s="57">
        <v>445242539</v>
      </c>
      <c r="C4731" s="58" t="s">
        <v>36</v>
      </c>
      <c r="D4731" s="58" t="s">
        <v>38</v>
      </c>
      <c r="E4731" s="58" t="s">
        <v>45</v>
      </c>
      <c r="F4731" s="58" t="s">
        <v>119</v>
      </c>
      <c r="G4731" s="59">
        <v>3716.11</v>
      </c>
      <c r="H4731" s="57">
        <v>444450332</v>
      </c>
      <c r="I4731" s="59">
        <v>0</v>
      </c>
      <c r="J4731" s="59">
        <v>0</v>
      </c>
      <c r="K4731" s="59">
        <v>0</v>
      </c>
      <c r="L4731" s="59">
        <v>0</v>
      </c>
      <c r="M4731" s="59">
        <v>9851.02</v>
      </c>
      <c r="N4731" s="58" t="s">
        <v>1971</v>
      </c>
      <c r="O4731" s="14">
        <f t="shared" si="410"/>
        <v>45922.702418981484</v>
      </c>
      <c r="P4731" s="19">
        <f t="shared" si="411"/>
        <v>45922.91075231482</v>
      </c>
      <c r="Q4731" s="20" t="str">
        <f t="shared" si="412"/>
        <v>22/09/2025</v>
      </c>
      <c r="R4731" s="13" t="str">
        <f t="shared" si="413"/>
        <v>21</v>
      </c>
      <c r="S4731" s="13" t="str">
        <f t="shared" si="414"/>
        <v>Mon</v>
      </c>
    </row>
    <row r="4732" spans="1:19" x14ac:dyDescent="0.25">
      <c r="A4732" s="60">
        <v>45922.703055555554</v>
      </c>
      <c r="B4732" s="61">
        <v>445243007</v>
      </c>
      <c r="C4732" s="62" t="s">
        <v>36</v>
      </c>
      <c r="D4732" s="62" t="s">
        <v>37</v>
      </c>
      <c r="E4732" s="62" t="s">
        <v>46</v>
      </c>
      <c r="F4732" s="62" t="s">
        <v>119</v>
      </c>
      <c r="G4732" s="63">
        <v>3717.68</v>
      </c>
      <c r="H4732" s="61">
        <v>444450796</v>
      </c>
      <c r="I4732" s="63">
        <v>0</v>
      </c>
      <c r="J4732" s="63">
        <v>0</v>
      </c>
      <c r="K4732" s="63">
        <v>0</v>
      </c>
      <c r="L4732" s="63">
        <v>-1.57</v>
      </c>
      <c r="M4732" s="63">
        <v>9849.4500000000007</v>
      </c>
      <c r="N4732" s="62" t="s">
        <v>2909</v>
      </c>
      <c r="O4732" s="14">
        <f t="shared" si="410"/>
        <v>45922.703055555554</v>
      </c>
      <c r="P4732" s="19">
        <f t="shared" si="411"/>
        <v>45922.91138888889</v>
      </c>
      <c r="Q4732" s="20" t="str">
        <f t="shared" si="412"/>
        <v>22/09/2025</v>
      </c>
      <c r="R4732" s="13" t="str">
        <f t="shared" si="413"/>
        <v>21</v>
      </c>
      <c r="S4732" s="13" t="str">
        <f t="shared" si="414"/>
        <v>Mon</v>
      </c>
    </row>
    <row r="4733" spans="1:19" x14ac:dyDescent="0.25">
      <c r="A4733" s="56">
        <v>45922.703182870369</v>
      </c>
      <c r="B4733" s="57">
        <v>445243217</v>
      </c>
      <c r="C4733" s="58" t="s">
        <v>36</v>
      </c>
      <c r="D4733" s="58" t="s">
        <v>37</v>
      </c>
      <c r="E4733" s="58" t="s">
        <v>46</v>
      </c>
      <c r="F4733" s="58" t="s">
        <v>119</v>
      </c>
      <c r="G4733" s="59">
        <v>3718.4</v>
      </c>
      <c r="H4733" s="57">
        <v>444451009</v>
      </c>
      <c r="I4733" s="59">
        <v>0</v>
      </c>
      <c r="J4733" s="59">
        <v>0</v>
      </c>
      <c r="K4733" s="59">
        <v>0</v>
      </c>
      <c r="L4733" s="59">
        <v>-2.29</v>
      </c>
      <c r="M4733" s="59">
        <v>9847.16</v>
      </c>
      <c r="N4733" s="58" t="s">
        <v>2964</v>
      </c>
      <c r="O4733" s="14">
        <f t="shared" si="410"/>
        <v>45922.703182870369</v>
      </c>
      <c r="P4733" s="19">
        <f t="shared" si="411"/>
        <v>45922.911516203705</v>
      </c>
      <c r="Q4733" s="20" t="str">
        <f t="shared" si="412"/>
        <v>22/09/2025</v>
      </c>
      <c r="R4733" s="13" t="str">
        <f t="shared" si="413"/>
        <v>21</v>
      </c>
      <c r="S4733" s="13" t="str">
        <f t="shared" si="414"/>
        <v>Mon</v>
      </c>
    </row>
    <row r="4734" spans="1:19" x14ac:dyDescent="0.25">
      <c r="A4734" s="60">
        <v>45922.703182870369</v>
      </c>
      <c r="B4734" s="61">
        <v>445243228</v>
      </c>
      <c r="C4734" s="62" t="s">
        <v>36</v>
      </c>
      <c r="D4734" s="62" t="s">
        <v>37</v>
      </c>
      <c r="E4734" s="62" t="s">
        <v>46</v>
      </c>
      <c r="F4734" s="62" t="s">
        <v>119</v>
      </c>
      <c r="G4734" s="63">
        <v>3718.5</v>
      </c>
      <c r="H4734" s="61">
        <v>444451020</v>
      </c>
      <c r="I4734" s="63">
        <v>0</v>
      </c>
      <c r="J4734" s="63">
        <v>0</v>
      </c>
      <c r="K4734" s="63">
        <v>0</v>
      </c>
      <c r="L4734" s="63">
        <v>-2.97</v>
      </c>
      <c r="M4734" s="63">
        <v>9844.19</v>
      </c>
      <c r="N4734" s="62" t="s">
        <v>2965</v>
      </c>
      <c r="O4734" s="14">
        <f t="shared" si="410"/>
        <v>45922.703182870369</v>
      </c>
      <c r="P4734" s="19">
        <f t="shared" si="411"/>
        <v>45922.911516203705</v>
      </c>
      <c r="Q4734" s="20" t="str">
        <f t="shared" si="412"/>
        <v>22/09/2025</v>
      </c>
      <c r="R4734" s="13" t="str">
        <f t="shared" si="413"/>
        <v>21</v>
      </c>
      <c r="S4734" s="13" t="str">
        <f t="shared" si="414"/>
        <v>Mon</v>
      </c>
    </row>
    <row r="4735" spans="1:19" x14ac:dyDescent="0.25">
      <c r="A4735" s="56">
        <v>45922.703229166669</v>
      </c>
      <c r="B4735" s="57">
        <v>445243259</v>
      </c>
      <c r="C4735" s="58" t="s">
        <v>36</v>
      </c>
      <c r="D4735" s="58" t="s">
        <v>37</v>
      </c>
      <c r="E4735" s="58" t="s">
        <v>46</v>
      </c>
      <c r="F4735" s="58" t="s">
        <v>119</v>
      </c>
      <c r="G4735" s="59">
        <v>3718.53</v>
      </c>
      <c r="H4735" s="57">
        <v>444451054</v>
      </c>
      <c r="I4735" s="59">
        <v>0</v>
      </c>
      <c r="J4735" s="59">
        <v>0</v>
      </c>
      <c r="K4735" s="59">
        <v>0</v>
      </c>
      <c r="L4735" s="59">
        <v>-3.06</v>
      </c>
      <c r="M4735" s="59">
        <v>9841.1299999999992</v>
      </c>
      <c r="N4735" s="58" t="s">
        <v>2966</v>
      </c>
      <c r="O4735" s="14">
        <f t="shared" si="410"/>
        <v>45922.703229166669</v>
      </c>
      <c r="P4735" s="19">
        <f t="shared" si="411"/>
        <v>45922.911562500005</v>
      </c>
      <c r="Q4735" s="20" t="str">
        <f t="shared" si="412"/>
        <v>22/09/2025</v>
      </c>
      <c r="R4735" s="13" t="str">
        <f t="shared" si="413"/>
        <v>21</v>
      </c>
      <c r="S4735" s="13" t="str">
        <f t="shared" si="414"/>
        <v>Mon</v>
      </c>
    </row>
    <row r="4736" spans="1:19" x14ac:dyDescent="0.25">
      <c r="A4736" s="60">
        <v>45922.703229166669</v>
      </c>
      <c r="B4736" s="61">
        <v>445243260</v>
      </c>
      <c r="C4736" s="62" t="s">
        <v>36</v>
      </c>
      <c r="D4736" s="62" t="s">
        <v>37</v>
      </c>
      <c r="E4736" s="62" t="s">
        <v>46</v>
      </c>
      <c r="F4736" s="62" t="s">
        <v>119</v>
      </c>
      <c r="G4736" s="63">
        <v>3718.53</v>
      </c>
      <c r="H4736" s="61">
        <v>444451055</v>
      </c>
      <c r="I4736" s="63">
        <v>0</v>
      </c>
      <c r="J4736" s="63">
        <v>0</v>
      </c>
      <c r="K4736" s="63">
        <v>0</v>
      </c>
      <c r="L4736" s="63">
        <v>-3.01</v>
      </c>
      <c r="M4736" s="63">
        <v>9838.1200000000008</v>
      </c>
      <c r="N4736" s="62" t="s">
        <v>2966</v>
      </c>
      <c r="O4736" s="14">
        <f t="shared" si="410"/>
        <v>45922.703229166669</v>
      </c>
      <c r="P4736" s="19">
        <f t="shared" si="411"/>
        <v>45922.911562500005</v>
      </c>
      <c r="Q4736" s="20" t="str">
        <f t="shared" si="412"/>
        <v>22/09/2025</v>
      </c>
      <c r="R4736" s="13" t="str">
        <f t="shared" si="413"/>
        <v>21</v>
      </c>
      <c r="S4736" s="13" t="str">
        <f t="shared" si="414"/>
        <v>Mon</v>
      </c>
    </row>
    <row r="4737" spans="1:19" x14ac:dyDescent="0.25">
      <c r="A4737" s="56">
        <v>45922.70349537037</v>
      </c>
      <c r="B4737" s="57">
        <v>445243822</v>
      </c>
      <c r="C4737" s="58" t="s">
        <v>36</v>
      </c>
      <c r="D4737" s="58" t="s">
        <v>37</v>
      </c>
      <c r="E4737" s="58" t="s">
        <v>46</v>
      </c>
      <c r="F4737" s="58" t="s">
        <v>119</v>
      </c>
      <c r="G4737" s="59">
        <v>3718.68</v>
      </c>
      <c r="H4737" s="57">
        <v>444451613</v>
      </c>
      <c r="I4737" s="59">
        <v>0</v>
      </c>
      <c r="J4737" s="59">
        <v>0</v>
      </c>
      <c r="K4737" s="59">
        <v>0</v>
      </c>
      <c r="L4737" s="59">
        <v>-2.48</v>
      </c>
      <c r="M4737" s="59">
        <v>9835.64</v>
      </c>
      <c r="N4737" s="58" t="s">
        <v>2967</v>
      </c>
      <c r="O4737" s="14">
        <f t="shared" si="410"/>
        <v>45922.70349537037</v>
      </c>
      <c r="P4737" s="19">
        <f t="shared" si="411"/>
        <v>45922.911828703705</v>
      </c>
      <c r="Q4737" s="20" t="str">
        <f t="shared" si="412"/>
        <v>22/09/2025</v>
      </c>
      <c r="R4737" s="13" t="str">
        <f t="shared" si="413"/>
        <v>21</v>
      </c>
      <c r="S4737" s="13" t="str">
        <f t="shared" si="414"/>
        <v>Mon</v>
      </c>
    </row>
    <row r="4738" spans="1:19" x14ac:dyDescent="0.25">
      <c r="A4738" s="60">
        <v>45922.703599537039</v>
      </c>
      <c r="B4738" s="61">
        <v>445243971</v>
      </c>
      <c r="C4738" s="62" t="s">
        <v>36</v>
      </c>
      <c r="D4738" s="62" t="s">
        <v>37</v>
      </c>
      <c r="E4738" s="62" t="s">
        <v>46</v>
      </c>
      <c r="F4738" s="62" t="s">
        <v>119</v>
      </c>
      <c r="G4738" s="63">
        <v>3719.04</v>
      </c>
      <c r="H4738" s="61">
        <v>444451761</v>
      </c>
      <c r="I4738" s="63">
        <v>0</v>
      </c>
      <c r="J4738" s="63">
        <v>0</v>
      </c>
      <c r="K4738" s="63">
        <v>0</v>
      </c>
      <c r="L4738" s="63">
        <v>-2.27</v>
      </c>
      <c r="M4738" s="63">
        <v>9833.3700000000008</v>
      </c>
      <c r="N4738" s="62" t="s">
        <v>2968</v>
      </c>
      <c r="O4738" s="14">
        <f t="shared" si="410"/>
        <v>45922.703599537039</v>
      </c>
      <c r="P4738" s="19">
        <f t="shared" si="411"/>
        <v>45922.911932870375</v>
      </c>
      <c r="Q4738" s="20" t="str">
        <f t="shared" si="412"/>
        <v>22/09/2025</v>
      </c>
      <c r="R4738" s="13" t="str">
        <f t="shared" si="413"/>
        <v>21</v>
      </c>
      <c r="S4738" s="13" t="str">
        <f t="shared" si="414"/>
        <v>Mon</v>
      </c>
    </row>
    <row r="4739" spans="1:19" x14ac:dyDescent="0.25">
      <c r="A4739" s="56">
        <v>45922.703611111108</v>
      </c>
      <c r="B4739" s="57">
        <v>445243980</v>
      </c>
      <c r="C4739" s="58" t="s">
        <v>36</v>
      </c>
      <c r="D4739" s="58" t="s">
        <v>37</v>
      </c>
      <c r="E4739" s="58" t="s">
        <v>46</v>
      </c>
      <c r="F4739" s="58" t="s">
        <v>119</v>
      </c>
      <c r="G4739" s="59">
        <v>3719.2</v>
      </c>
      <c r="H4739" s="57">
        <v>444451770</v>
      </c>
      <c r="I4739" s="59">
        <v>0</v>
      </c>
      <c r="J4739" s="59">
        <v>0</v>
      </c>
      <c r="K4739" s="59">
        <v>0</v>
      </c>
      <c r="L4739" s="59">
        <v>-3.02</v>
      </c>
      <c r="M4739" s="59">
        <v>9830.35</v>
      </c>
      <c r="N4739" s="58" t="s">
        <v>2969</v>
      </c>
      <c r="O4739" s="14">
        <f t="shared" si="410"/>
        <v>45922.703611111108</v>
      </c>
      <c r="P4739" s="19">
        <f t="shared" si="411"/>
        <v>45922.911944444444</v>
      </c>
      <c r="Q4739" s="20" t="str">
        <f t="shared" si="412"/>
        <v>22/09/2025</v>
      </c>
      <c r="R4739" s="13" t="str">
        <f t="shared" si="413"/>
        <v>21</v>
      </c>
      <c r="S4739" s="13" t="str">
        <f t="shared" si="414"/>
        <v>Mon</v>
      </c>
    </row>
    <row r="4740" spans="1:19" x14ac:dyDescent="0.25">
      <c r="A4740" s="60">
        <v>45922.703611111108</v>
      </c>
      <c r="B4740" s="61">
        <v>445243981</v>
      </c>
      <c r="C4740" s="62" t="s">
        <v>36</v>
      </c>
      <c r="D4740" s="62" t="s">
        <v>37</v>
      </c>
      <c r="E4740" s="62" t="s">
        <v>46</v>
      </c>
      <c r="F4740" s="62" t="s">
        <v>119</v>
      </c>
      <c r="G4740" s="63">
        <v>3719.2</v>
      </c>
      <c r="H4740" s="61">
        <v>444451771</v>
      </c>
      <c r="I4740" s="63">
        <v>0</v>
      </c>
      <c r="J4740" s="63">
        <v>0</v>
      </c>
      <c r="K4740" s="63">
        <v>0</v>
      </c>
      <c r="L4740" s="63">
        <v>-3</v>
      </c>
      <c r="M4740" s="63">
        <v>9827.35</v>
      </c>
      <c r="N4740" s="62" t="s">
        <v>2970</v>
      </c>
      <c r="O4740" s="14">
        <f t="shared" si="410"/>
        <v>45922.703611111108</v>
      </c>
      <c r="P4740" s="19">
        <f t="shared" si="411"/>
        <v>45922.911944444444</v>
      </c>
      <c r="Q4740" s="20" t="str">
        <f t="shared" si="412"/>
        <v>22/09/2025</v>
      </c>
      <c r="R4740" s="13" t="str">
        <f t="shared" si="413"/>
        <v>21</v>
      </c>
      <c r="S4740" s="13" t="str">
        <f t="shared" si="414"/>
        <v>Mon</v>
      </c>
    </row>
    <row r="4741" spans="1:19" x14ac:dyDescent="0.25">
      <c r="A4741" s="56">
        <v>45922.703611111108</v>
      </c>
      <c r="B4741" s="57">
        <v>445243982</v>
      </c>
      <c r="C4741" s="58" t="s">
        <v>36</v>
      </c>
      <c r="D4741" s="58" t="s">
        <v>37</v>
      </c>
      <c r="E4741" s="58" t="s">
        <v>46</v>
      </c>
      <c r="F4741" s="58" t="s">
        <v>119</v>
      </c>
      <c r="G4741" s="59">
        <v>3719.2</v>
      </c>
      <c r="H4741" s="57">
        <v>444451772</v>
      </c>
      <c r="I4741" s="59">
        <v>0</v>
      </c>
      <c r="J4741" s="59">
        <v>0</v>
      </c>
      <c r="K4741" s="59">
        <v>0</v>
      </c>
      <c r="L4741" s="59">
        <v>-3.02</v>
      </c>
      <c r="M4741" s="59">
        <v>9824.33</v>
      </c>
      <c r="N4741" s="58" t="s">
        <v>2970</v>
      </c>
      <c r="O4741" s="14">
        <f t="shared" si="410"/>
        <v>45922.703611111108</v>
      </c>
      <c r="P4741" s="19">
        <f t="shared" si="411"/>
        <v>45922.911944444444</v>
      </c>
      <c r="Q4741" s="20" t="str">
        <f t="shared" si="412"/>
        <v>22/09/2025</v>
      </c>
      <c r="R4741" s="13" t="str">
        <f t="shared" si="413"/>
        <v>21</v>
      </c>
      <c r="S4741" s="13" t="str">
        <f t="shared" si="414"/>
        <v>Mon</v>
      </c>
    </row>
    <row r="4742" spans="1:19" x14ac:dyDescent="0.25">
      <c r="A4742" s="60">
        <v>45922.703611111108</v>
      </c>
      <c r="B4742" s="61">
        <v>445243983</v>
      </c>
      <c r="C4742" s="62" t="s">
        <v>36</v>
      </c>
      <c r="D4742" s="62" t="s">
        <v>37</v>
      </c>
      <c r="E4742" s="62" t="s">
        <v>46</v>
      </c>
      <c r="F4742" s="62" t="s">
        <v>119</v>
      </c>
      <c r="G4742" s="63">
        <v>3719.2</v>
      </c>
      <c r="H4742" s="61">
        <v>444451773</v>
      </c>
      <c r="I4742" s="63">
        <v>0</v>
      </c>
      <c r="J4742" s="63">
        <v>0</v>
      </c>
      <c r="K4742" s="63">
        <v>0</v>
      </c>
      <c r="L4742" s="63">
        <v>-3.12</v>
      </c>
      <c r="M4742" s="63">
        <v>9821.2099999999991</v>
      </c>
      <c r="N4742" s="62" t="s">
        <v>2970</v>
      </c>
      <c r="O4742" s="14">
        <f t="shared" si="410"/>
        <v>45922.703611111108</v>
      </c>
      <c r="P4742" s="19">
        <f t="shared" si="411"/>
        <v>45922.911944444444</v>
      </c>
      <c r="Q4742" s="20" t="str">
        <f t="shared" si="412"/>
        <v>22/09/2025</v>
      </c>
      <c r="R4742" s="13" t="str">
        <f t="shared" si="413"/>
        <v>21</v>
      </c>
      <c r="S4742" s="13" t="str">
        <f t="shared" si="414"/>
        <v>Mon</v>
      </c>
    </row>
    <row r="4743" spans="1:19" x14ac:dyDescent="0.25">
      <c r="A4743" s="56">
        <v>45922.703611111108</v>
      </c>
      <c r="B4743" s="57">
        <v>445243984</v>
      </c>
      <c r="C4743" s="58" t="s">
        <v>36</v>
      </c>
      <c r="D4743" s="58" t="s">
        <v>37</v>
      </c>
      <c r="E4743" s="58" t="s">
        <v>46</v>
      </c>
      <c r="F4743" s="58" t="s">
        <v>119</v>
      </c>
      <c r="G4743" s="59">
        <v>3719.2</v>
      </c>
      <c r="H4743" s="57">
        <v>444451774</v>
      </c>
      <c r="I4743" s="59">
        <v>0</v>
      </c>
      <c r="J4743" s="59">
        <v>0</v>
      </c>
      <c r="K4743" s="59">
        <v>0</v>
      </c>
      <c r="L4743" s="59">
        <v>-3.26</v>
      </c>
      <c r="M4743" s="59">
        <v>9817.9500000000007</v>
      </c>
      <c r="N4743" s="58" t="s">
        <v>2970</v>
      </c>
      <c r="O4743" s="14">
        <f t="shared" si="410"/>
        <v>45922.703611111108</v>
      </c>
      <c r="P4743" s="19">
        <f t="shared" si="411"/>
        <v>45922.911944444444</v>
      </c>
      <c r="Q4743" s="20" t="str">
        <f t="shared" si="412"/>
        <v>22/09/2025</v>
      </c>
      <c r="R4743" s="13" t="str">
        <f t="shared" si="413"/>
        <v>21</v>
      </c>
      <c r="S4743" s="13" t="str">
        <f t="shared" si="414"/>
        <v>Mon</v>
      </c>
    </row>
    <row r="4744" spans="1:19" x14ac:dyDescent="0.25">
      <c r="A4744" s="60">
        <v>45922.703611111108</v>
      </c>
      <c r="B4744" s="61">
        <v>445243985</v>
      </c>
      <c r="C4744" s="62" t="s">
        <v>36</v>
      </c>
      <c r="D4744" s="62" t="s">
        <v>37</v>
      </c>
      <c r="E4744" s="62" t="s">
        <v>46</v>
      </c>
      <c r="F4744" s="62" t="s">
        <v>119</v>
      </c>
      <c r="G4744" s="63">
        <v>3719.2</v>
      </c>
      <c r="H4744" s="61">
        <v>444451775</v>
      </c>
      <c r="I4744" s="63">
        <v>0</v>
      </c>
      <c r="J4744" s="63">
        <v>0</v>
      </c>
      <c r="K4744" s="63">
        <v>0</v>
      </c>
      <c r="L4744" s="63">
        <v>-3.09</v>
      </c>
      <c r="M4744" s="63">
        <v>9814.86</v>
      </c>
      <c r="N4744" s="62" t="s">
        <v>2970</v>
      </c>
      <c r="O4744" s="14">
        <f t="shared" si="410"/>
        <v>45922.703611111108</v>
      </c>
      <c r="P4744" s="19">
        <f t="shared" si="411"/>
        <v>45922.911944444444</v>
      </c>
      <c r="Q4744" s="20" t="str">
        <f t="shared" si="412"/>
        <v>22/09/2025</v>
      </c>
      <c r="R4744" s="13" t="str">
        <f t="shared" si="413"/>
        <v>21</v>
      </c>
      <c r="S4744" s="13" t="str">
        <f t="shared" si="414"/>
        <v>Mon</v>
      </c>
    </row>
    <row r="4745" spans="1:19" x14ac:dyDescent="0.25">
      <c r="A4745" s="56">
        <v>45922.704143518517</v>
      </c>
      <c r="B4745" s="57">
        <v>445244839</v>
      </c>
      <c r="C4745" s="58" t="s">
        <v>36</v>
      </c>
      <c r="D4745" s="58" t="s">
        <v>37</v>
      </c>
      <c r="E4745" s="58" t="s">
        <v>46</v>
      </c>
      <c r="F4745" s="58" t="s">
        <v>119</v>
      </c>
      <c r="G4745" s="59">
        <v>3720</v>
      </c>
      <c r="H4745" s="57">
        <v>444452631</v>
      </c>
      <c r="I4745" s="59">
        <v>0</v>
      </c>
      <c r="J4745" s="59">
        <v>0</v>
      </c>
      <c r="K4745" s="59">
        <v>0</v>
      </c>
      <c r="L4745" s="59">
        <v>-3.17</v>
      </c>
      <c r="M4745" s="59">
        <v>9811.69</v>
      </c>
      <c r="N4745" s="58" t="s">
        <v>2971</v>
      </c>
      <c r="O4745" s="14">
        <f t="shared" si="410"/>
        <v>45922.704143518517</v>
      </c>
      <c r="P4745" s="19">
        <f t="shared" si="411"/>
        <v>45922.912476851852</v>
      </c>
      <c r="Q4745" s="20" t="str">
        <f t="shared" si="412"/>
        <v>22/09/2025</v>
      </c>
      <c r="R4745" s="13" t="str">
        <f t="shared" si="413"/>
        <v>21</v>
      </c>
      <c r="S4745" s="13" t="str">
        <f t="shared" si="414"/>
        <v>Mon</v>
      </c>
    </row>
    <row r="4746" spans="1:19" x14ac:dyDescent="0.25">
      <c r="A4746" s="60">
        <v>45922.704942129632</v>
      </c>
      <c r="B4746" s="61">
        <v>445245766</v>
      </c>
      <c r="C4746" s="62" t="s">
        <v>36</v>
      </c>
      <c r="D4746" s="62" t="s">
        <v>37</v>
      </c>
      <c r="E4746" s="62" t="s">
        <v>45</v>
      </c>
      <c r="F4746" s="62" t="s">
        <v>119</v>
      </c>
      <c r="G4746" s="63">
        <v>3719.79</v>
      </c>
      <c r="H4746" s="61">
        <v>444453556</v>
      </c>
      <c r="I4746" s="63">
        <v>0</v>
      </c>
      <c r="J4746" s="63">
        <v>0</v>
      </c>
      <c r="K4746" s="63">
        <v>0</v>
      </c>
      <c r="L4746" s="63">
        <v>0</v>
      </c>
      <c r="M4746" s="63">
        <v>9811.69</v>
      </c>
      <c r="N4746" s="62" t="s">
        <v>115</v>
      </c>
      <c r="O4746" s="14">
        <f t="shared" si="410"/>
        <v>45922.704942129632</v>
      </c>
      <c r="P4746" s="19">
        <f t="shared" si="411"/>
        <v>45922.913275462968</v>
      </c>
      <c r="Q4746" s="20" t="str">
        <f t="shared" si="412"/>
        <v>22/09/2025</v>
      </c>
      <c r="R4746" s="13" t="str">
        <f t="shared" si="413"/>
        <v>21</v>
      </c>
      <c r="S4746" s="13" t="str">
        <f t="shared" si="414"/>
        <v>Mon</v>
      </c>
    </row>
    <row r="4747" spans="1:19" x14ac:dyDescent="0.25">
      <c r="A4747" s="56">
        <v>45922.704942129632</v>
      </c>
      <c r="B4747" s="57">
        <v>445245768</v>
      </c>
      <c r="C4747" s="58" t="s">
        <v>36</v>
      </c>
      <c r="D4747" s="58" t="s">
        <v>37</v>
      </c>
      <c r="E4747" s="58" t="s">
        <v>45</v>
      </c>
      <c r="F4747" s="58" t="s">
        <v>119</v>
      </c>
      <c r="G4747" s="59">
        <v>3719.85</v>
      </c>
      <c r="H4747" s="57">
        <v>444453558</v>
      </c>
      <c r="I4747" s="59">
        <v>0</v>
      </c>
      <c r="J4747" s="59">
        <v>0</v>
      </c>
      <c r="K4747" s="59">
        <v>0</v>
      </c>
      <c r="L4747" s="59">
        <v>0</v>
      </c>
      <c r="M4747" s="59">
        <v>9811.69</v>
      </c>
      <c r="N4747" s="58" t="s">
        <v>118</v>
      </c>
      <c r="O4747" s="14">
        <f t="shared" si="410"/>
        <v>45922.704942129632</v>
      </c>
      <c r="P4747" s="19">
        <f t="shared" si="411"/>
        <v>45922.913275462968</v>
      </c>
      <c r="Q4747" s="20" t="str">
        <f t="shared" si="412"/>
        <v>22/09/2025</v>
      </c>
      <c r="R4747" s="13" t="str">
        <f t="shared" si="413"/>
        <v>21</v>
      </c>
      <c r="S4747" s="13" t="str">
        <f t="shared" si="414"/>
        <v>Mon</v>
      </c>
    </row>
    <row r="4748" spans="1:19" x14ac:dyDescent="0.25">
      <c r="A4748" s="60">
        <v>45922.706759259258</v>
      </c>
      <c r="B4748" s="61">
        <v>445247489</v>
      </c>
      <c r="C4748" s="62" t="s">
        <v>36</v>
      </c>
      <c r="D4748" s="62" t="s">
        <v>38</v>
      </c>
      <c r="E4748" s="62" t="s">
        <v>46</v>
      </c>
      <c r="F4748" s="62" t="s">
        <v>119</v>
      </c>
      <c r="G4748" s="63">
        <v>3720.76</v>
      </c>
      <c r="H4748" s="61">
        <v>444455312</v>
      </c>
      <c r="I4748" s="63">
        <v>0</v>
      </c>
      <c r="J4748" s="63">
        <v>0</v>
      </c>
      <c r="K4748" s="63">
        <v>0</v>
      </c>
      <c r="L4748" s="63">
        <v>0.97</v>
      </c>
      <c r="M4748" s="63">
        <v>9812.66</v>
      </c>
      <c r="N4748" s="62" t="s">
        <v>2972</v>
      </c>
      <c r="O4748" s="14">
        <f t="shared" si="410"/>
        <v>45922.706759259258</v>
      </c>
      <c r="P4748" s="19">
        <f t="shared" si="411"/>
        <v>45922.915092592593</v>
      </c>
      <c r="Q4748" s="20" t="str">
        <f t="shared" si="412"/>
        <v>22/09/2025</v>
      </c>
      <c r="R4748" s="13" t="str">
        <f t="shared" si="413"/>
        <v>21</v>
      </c>
      <c r="S4748" s="13" t="str">
        <f t="shared" si="414"/>
        <v>Mon</v>
      </c>
    </row>
    <row r="4749" spans="1:19" x14ac:dyDescent="0.25">
      <c r="A4749" s="56">
        <v>45922.707025462965</v>
      </c>
      <c r="B4749" s="57">
        <v>445247732</v>
      </c>
      <c r="C4749" s="58" t="s">
        <v>36</v>
      </c>
      <c r="D4749" s="58" t="s">
        <v>37</v>
      </c>
      <c r="E4749" s="58" t="s">
        <v>45</v>
      </c>
      <c r="F4749" s="58" t="s">
        <v>119</v>
      </c>
      <c r="G4749" s="59">
        <v>3721.16</v>
      </c>
      <c r="H4749" s="57">
        <v>444455558</v>
      </c>
      <c r="I4749" s="59">
        <v>0</v>
      </c>
      <c r="J4749" s="59">
        <v>0</v>
      </c>
      <c r="K4749" s="59">
        <v>0</v>
      </c>
      <c r="L4749" s="59">
        <v>0</v>
      </c>
      <c r="M4749" s="59">
        <v>9812.66</v>
      </c>
      <c r="N4749" s="58" t="s">
        <v>115</v>
      </c>
      <c r="O4749" s="14">
        <f t="shared" si="410"/>
        <v>45922.707025462965</v>
      </c>
      <c r="P4749" s="19">
        <f t="shared" si="411"/>
        <v>45922.915358796301</v>
      </c>
      <c r="Q4749" s="20" t="str">
        <f t="shared" si="412"/>
        <v>22/09/2025</v>
      </c>
      <c r="R4749" s="13" t="str">
        <f t="shared" si="413"/>
        <v>21</v>
      </c>
      <c r="S4749" s="13" t="str">
        <f t="shared" si="414"/>
        <v>Mon</v>
      </c>
    </row>
    <row r="4750" spans="1:19" x14ac:dyDescent="0.25">
      <c r="A4750" s="60">
        <v>45922.708761574075</v>
      </c>
      <c r="B4750" s="61">
        <v>445249122</v>
      </c>
      <c r="C4750" s="62" t="s">
        <v>36</v>
      </c>
      <c r="D4750" s="62" t="s">
        <v>37</v>
      </c>
      <c r="E4750" s="62" t="s">
        <v>45</v>
      </c>
      <c r="F4750" s="62" t="s">
        <v>119</v>
      </c>
      <c r="G4750" s="63">
        <v>3721.18</v>
      </c>
      <c r="H4750" s="61">
        <v>444456950</v>
      </c>
      <c r="I4750" s="63">
        <v>0</v>
      </c>
      <c r="J4750" s="63">
        <v>0</v>
      </c>
      <c r="K4750" s="63">
        <v>0</v>
      </c>
      <c r="L4750" s="63">
        <v>0</v>
      </c>
      <c r="M4750" s="63">
        <v>9812.66</v>
      </c>
      <c r="N4750" s="62" t="s">
        <v>113</v>
      </c>
      <c r="O4750" s="14">
        <f t="shared" si="410"/>
        <v>45922.708761574075</v>
      </c>
      <c r="P4750" s="19">
        <f t="shared" si="411"/>
        <v>45922.917094907411</v>
      </c>
      <c r="Q4750" s="20" t="str">
        <f t="shared" si="412"/>
        <v>22/09/2025</v>
      </c>
      <c r="R4750" s="13" t="str">
        <f t="shared" si="413"/>
        <v>22</v>
      </c>
      <c r="S4750" s="13" t="str">
        <f t="shared" si="414"/>
        <v>Mon</v>
      </c>
    </row>
    <row r="4751" spans="1:19" x14ac:dyDescent="0.25">
      <c r="A4751" s="56">
        <v>45922.708761574075</v>
      </c>
      <c r="B4751" s="57">
        <v>445249123</v>
      </c>
      <c r="C4751" s="58" t="s">
        <v>36</v>
      </c>
      <c r="D4751" s="58" t="s">
        <v>37</v>
      </c>
      <c r="E4751" s="58" t="s">
        <v>45</v>
      </c>
      <c r="F4751" s="58" t="s">
        <v>119</v>
      </c>
      <c r="G4751" s="59">
        <v>3721.18</v>
      </c>
      <c r="H4751" s="57">
        <v>444456951</v>
      </c>
      <c r="I4751" s="59">
        <v>0</v>
      </c>
      <c r="J4751" s="59">
        <v>0</v>
      </c>
      <c r="K4751" s="59">
        <v>0</v>
      </c>
      <c r="L4751" s="59">
        <v>0</v>
      </c>
      <c r="M4751" s="59">
        <v>9812.66</v>
      </c>
      <c r="N4751" s="58" t="s">
        <v>2056</v>
      </c>
      <c r="O4751" s="14">
        <f t="shared" si="410"/>
        <v>45922.708761574075</v>
      </c>
      <c r="P4751" s="19">
        <f t="shared" si="411"/>
        <v>45922.917094907411</v>
      </c>
      <c r="Q4751" s="20" t="str">
        <f t="shared" si="412"/>
        <v>22/09/2025</v>
      </c>
      <c r="R4751" s="13" t="str">
        <f t="shared" si="413"/>
        <v>22</v>
      </c>
      <c r="S4751" s="13" t="str">
        <f t="shared" si="414"/>
        <v>Mon</v>
      </c>
    </row>
    <row r="4752" spans="1:19" x14ac:dyDescent="0.25">
      <c r="A4752" s="60">
        <v>45922.708773148152</v>
      </c>
      <c r="B4752" s="61">
        <v>445249125</v>
      </c>
      <c r="C4752" s="62" t="s">
        <v>36</v>
      </c>
      <c r="D4752" s="62" t="s">
        <v>37</v>
      </c>
      <c r="E4752" s="62" t="s">
        <v>45</v>
      </c>
      <c r="F4752" s="62" t="s">
        <v>119</v>
      </c>
      <c r="G4752" s="63">
        <v>3721.25</v>
      </c>
      <c r="H4752" s="61">
        <v>444456953</v>
      </c>
      <c r="I4752" s="63">
        <v>0</v>
      </c>
      <c r="J4752" s="63">
        <v>0</v>
      </c>
      <c r="K4752" s="63">
        <v>0</v>
      </c>
      <c r="L4752" s="63">
        <v>0</v>
      </c>
      <c r="M4752" s="63">
        <v>9812.66</v>
      </c>
      <c r="N4752" s="62" t="s">
        <v>48</v>
      </c>
      <c r="O4752" s="14">
        <f t="shared" si="410"/>
        <v>45922.708773148152</v>
      </c>
      <c r="P4752" s="19">
        <f t="shared" si="411"/>
        <v>45922.917106481487</v>
      </c>
      <c r="Q4752" s="20" t="str">
        <f t="shared" si="412"/>
        <v>22/09/2025</v>
      </c>
      <c r="R4752" s="13" t="str">
        <f t="shared" si="413"/>
        <v>22</v>
      </c>
      <c r="S4752" s="13" t="str">
        <f t="shared" si="414"/>
        <v>Mon</v>
      </c>
    </row>
    <row r="4753" spans="1:19" x14ac:dyDescent="0.25">
      <c r="A4753" s="56">
        <v>45922.708773148152</v>
      </c>
      <c r="B4753" s="57">
        <v>445249127</v>
      </c>
      <c r="C4753" s="58" t="s">
        <v>36</v>
      </c>
      <c r="D4753" s="58" t="s">
        <v>37</v>
      </c>
      <c r="E4753" s="58" t="s">
        <v>45</v>
      </c>
      <c r="F4753" s="58" t="s">
        <v>119</v>
      </c>
      <c r="G4753" s="59">
        <v>3721.25</v>
      </c>
      <c r="H4753" s="57">
        <v>444456955</v>
      </c>
      <c r="I4753" s="59">
        <v>0</v>
      </c>
      <c r="J4753" s="59">
        <v>0</v>
      </c>
      <c r="K4753" s="59">
        <v>0</v>
      </c>
      <c r="L4753" s="59">
        <v>0</v>
      </c>
      <c r="M4753" s="59">
        <v>9812.66</v>
      </c>
      <c r="N4753" s="58" t="s">
        <v>77</v>
      </c>
      <c r="O4753" s="14">
        <f t="shared" si="410"/>
        <v>45922.708773148152</v>
      </c>
      <c r="P4753" s="19">
        <f t="shared" si="411"/>
        <v>45922.917106481487</v>
      </c>
      <c r="Q4753" s="20" t="str">
        <f t="shared" si="412"/>
        <v>22/09/2025</v>
      </c>
      <c r="R4753" s="13" t="str">
        <f t="shared" si="413"/>
        <v>22</v>
      </c>
      <c r="S4753" s="13" t="str">
        <f t="shared" si="414"/>
        <v>Mon</v>
      </c>
    </row>
    <row r="4754" spans="1:19" x14ac:dyDescent="0.25">
      <c r="A4754" s="60">
        <v>45922.708773148152</v>
      </c>
      <c r="B4754" s="61">
        <v>445249129</v>
      </c>
      <c r="C4754" s="62" t="s">
        <v>36</v>
      </c>
      <c r="D4754" s="62" t="s">
        <v>37</v>
      </c>
      <c r="E4754" s="62" t="s">
        <v>45</v>
      </c>
      <c r="F4754" s="62" t="s">
        <v>119</v>
      </c>
      <c r="G4754" s="63">
        <v>3721.25</v>
      </c>
      <c r="H4754" s="61">
        <v>444456956</v>
      </c>
      <c r="I4754" s="63">
        <v>0</v>
      </c>
      <c r="J4754" s="63">
        <v>0</v>
      </c>
      <c r="K4754" s="63">
        <v>0</v>
      </c>
      <c r="L4754" s="63">
        <v>0</v>
      </c>
      <c r="M4754" s="63">
        <v>9812.66</v>
      </c>
      <c r="N4754" s="62" t="s">
        <v>107</v>
      </c>
      <c r="O4754" s="14">
        <f t="shared" si="410"/>
        <v>45922.708773148152</v>
      </c>
      <c r="P4754" s="19">
        <f t="shared" si="411"/>
        <v>45922.917106481487</v>
      </c>
      <c r="Q4754" s="20" t="str">
        <f t="shared" si="412"/>
        <v>22/09/2025</v>
      </c>
      <c r="R4754" s="13" t="str">
        <f t="shared" si="413"/>
        <v>22</v>
      </c>
      <c r="S4754" s="13" t="str">
        <f t="shared" si="414"/>
        <v>Mon</v>
      </c>
    </row>
    <row r="4755" spans="1:19" x14ac:dyDescent="0.25">
      <c r="A4755" s="56">
        <v>45922.708773148152</v>
      </c>
      <c r="B4755" s="57">
        <v>445249132</v>
      </c>
      <c r="C4755" s="58" t="s">
        <v>36</v>
      </c>
      <c r="D4755" s="58" t="s">
        <v>37</v>
      </c>
      <c r="E4755" s="58" t="s">
        <v>45</v>
      </c>
      <c r="F4755" s="58" t="s">
        <v>119</v>
      </c>
      <c r="G4755" s="59">
        <v>3721.21</v>
      </c>
      <c r="H4755" s="57">
        <v>444456959</v>
      </c>
      <c r="I4755" s="59">
        <v>0</v>
      </c>
      <c r="J4755" s="59">
        <v>0</v>
      </c>
      <c r="K4755" s="59">
        <v>0</v>
      </c>
      <c r="L4755" s="59">
        <v>0</v>
      </c>
      <c r="M4755" s="59">
        <v>9812.66</v>
      </c>
      <c r="N4755" s="58" t="s">
        <v>47</v>
      </c>
      <c r="O4755" s="14">
        <f t="shared" si="410"/>
        <v>45922.708773148152</v>
      </c>
      <c r="P4755" s="19">
        <f t="shared" si="411"/>
        <v>45922.917106481487</v>
      </c>
      <c r="Q4755" s="20" t="str">
        <f t="shared" si="412"/>
        <v>22/09/2025</v>
      </c>
      <c r="R4755" s="13" t="str">
        <f t="shared" si="413"/>
        <v>22</v>
      </c>
      <c r="S4755" s="13" t="str">
        <f t="shared" si="414"/>
        <v>Mon</v>
      </c>
    </row>
    <row r="4756" spans="1:19" x14ac:dyDescent="0.25">
      <c r="A4756" s="60">
        <v>45922.708773148152</v>
      </c>
      <c r="B4756" s="61">
        <v>445249133</v>
      </c>
      <c r="C4756" s="62" t="s">
        <v>36</v>
      </c>
      <c r="D4756" s="62" t="s">
        <v>37</v>
      </c>
      <c r="E4756" s="62" t="s">
        <v>45</v>
      </c>
      <c r="F4756" s="62" t="s">
        <v>119</v>
      </c>
      <c r="G4756" s="63">
        <v>3721.19</v>
      </c>
      <c r="H4756" s="61">
        <v>444456960</v>
      </c>
      <c r="I4756" s="63">
        <v>0</v>
      </c>
      <c r="J4756" s="63">
        <v>0</v>
      </c>
      <c r="K4756" s="63">
        <v>0</v>
      </c>
      <c r="L4756" s="63">
        <v>0</v>
      </c>
      <c r="M4756" s="63">
        <v>9812.66</v>
      </c>
      <c r="N4756" s="62" t="s">
        <v>2055</v>
      </c>
      <c r="O4756" s="14">
        <f t="shared" si="410"/>
        <v>45922.708773148152</v>
      </c>
      <c r="P4756" s="19">
        <f t="shared" si="411"/>
        <v>45922.917106481487</v>
      </c>
      <c r="Q4756" s="20" t="str">
        <f t="shared" si="412"/>
        <v>22/09/2025</v>
      </c>
      <c r="R4756" s="13" t="str">
        <f t="shared" si="413"/>
        <v>22</v>
      </c>
      <c r="S4756" s="13" t="str">
        <f t="shared" si="414"/>
        <v>Mon</v>
      </c>
    </row>
    <row r="4757" spans="1:19" x14ac:dyDescent="0.25">
      <c r="A4757" s="56">
        <v>45922.708784722221</v>
      </c>
      <c r="B4757" s="57">
        <v>445249137</v>
      </c>
      <c r="C4757" s="58" t="s">
        <v>36</v>
      </c>
      <c r="D4757" s="58" t="s">
        <v>37</v>
      </c>
      <c r="E4757" s="58" t="s">
        <v>45</v>
      </c>
      <c r="F4757" s="58" t="s">
        <v>119</v>
      </c>
      <c r="G4757" s="59">
        <v>3721.11</v>
      </c>
      <c r="H4757" s="57">
        <v>444456964</v>
      </c>
      <c r="I4757" s="59">
        <v>0</v>
      </c>
      <c r="J4757" s="59">
        <v>0</v>
      </c>
      <c r="K4757" s="59">
        <v>0</v>
      </c>
      <c r="L4757" s="59">
        <v>0</v>
      </c>
      <c r="M4757" s="59">
        <v>9812.66</v>
      </c>
      <c r="N4757" s="58" t="s">
        <v>1971</v>
      </c>
      <c r="O4757" s="14">
        <f t="shared" si="410"/>
        <v>45922.708784722221</v>
      </c>
      <c r="P4757" s="19">
        <f t="shared" si="411"/>
        <v>45922.917118055557</v>
      </c>
      <c r="Q4757" s="20" t="str">
        <f t="shared" si="412"/>
        <v>22/09/2025</v>
      </c>
      <c r="R4757" s="13" t="str">
        <f t="shared" si="413"/>
        <v>22</v>
      </c>
      <c r="S4757" s="13" t="str">
        <f t="shared" si="414"/>
        <v>Mon</v>
      </c>
    </row>
    <row r="4758" spans="1:19" x14ac:dyDescent="0.25">
      <c r="A4758" s="60">
        <v>45922.709108796298</v>
      </c>
      <c r="B4758" s="61">
        <v>445249630</v>
      </c>
      <c r="C4758" s="62" t="s">
        <v>36</v>
      </c>
      <c r="D4758" s="62" t="s">
        <v>37</v>
      </c>
      <c r="E4758" s="62" t="s">
        <v>45</v>
      </c>
      <c r="F4758" s="62" t="s">
        <v>119</v>
      </c>
      <c r="G4758" s="63">
        <v>3721</v>
      </c>
      <c r="H4758" s="61">
        <v>444457461</v>
      </c>
      <c r="I4758" s="63">
        <v>0</v>
      </c>
      <c r="J4758" s="63">
        <v>0</v>
      </c>
      <c r="K4758" s="63">
        <v>0</v>
      </c>
      <c r="L4758" s="63">
        <v>0</v>
      </c>
      <c r="M4758" s="63">
        <v>9812.66</v>
      </c>
      <c r="N4758" s="62" t="s">
        <v>1944</v>
      </c>
      <c r="O4758" s="14">
        <f t="shared" si="410"/>
        <v>45922.709108796298</v>
      </c>
      <c r="P4758" s="19">
        <f t="shared" si="411"/>
        <v>45922.917442129634</v>
      </c>
      <c r="Q4758" s="20" t="str">
        <f t="shared" si="412"/>
        <v>22/09/2025</v>
      </c>
      <c r="R4758" s="13" t="str">
        <f t="shared" si="413"/>
        <v>22</v>
      </c>
      <c r="S4758" s="13" t="str">
        <f t="shared" si="414"/>
        <v>Mon</v>
      </c>
    </row>
    <row r="4759" spans="1:19" x14ac:dyDescent="0.25">
      <c r="A4759" s="56">
        <v>45922.709108796298</v>
      </c>
      <c r="B4759" s="57">
        <v>445249632</v>
      </c>
      <c r="C4759" s="58" t="s">
        <v>36</v>
      </c>
      <c r="D4759" s="58" t="s">
        <v>37</v>
      </c>
      <c r="E4759" s="58" t="s">
        <v>45</v>
      </c>
      <c r="F4759" s="58" t="s">
        <v>119</v>
      </c>
      <c r="G4759" s="59">
        <v>3721.03</v>
      </c>
      <c r="H4759" s="57">
        <v>444457463</v>
      </c>
      <c r="I4759" s="59">
        <v>0</v>
      </c>
      <c r="J4759" s="59">
        <v>0</v>
      </c>
      <c r="K4759" s="59">
        <v>0</v>
      </c>
      <c r="L4759" s="59">
        <v>0</v>
      </c>
      <c r="M4759" s="59">
        <v>9812.66</v>
      </c>
      <c r="N4759" s="58" t="s">
        <v>52</v>
      </c>
      <c r="O4759" s="14">
        <f t="shared" ref="O4759:O4822" si="415">A4759</f>
        <v>45922.709108796298</v>
      </c>
      <c r="P4759" s="19">
        <f t="shared" ref="P4759:P4822" si="416">O4759+(5/24)</f>
        <v>45922.917442129634</v>
      </c>
      <c r="Q4759" s="20" t="str">
        <f t="shared" ref="Q4759:Q4822" si="417">TEXT(P4759,"dd/mm/yyyy")</f>
        <v>22/09/2025</v>
      </c>
      <c r="R4759" s="13" t="str">
        <f t="shared" ref="R4759:R4822" si="418">TEXT(P4759,"hh")</f>
        <v>22</v>
      </c>
      <c r="S4759" s="13" t="str">
        <f t="shared" ref="S4759:S4822" si="419">TEXT(P4759,"ddd")</f>
        <v>Mon</v>
      </c>
    </row>
    <row r="4760" spans="1:19" x14ac:dyDescent="0.25">
      <c r="A4760" s="60">
        <v>45922.709687499999</v>
      </c>
      <c r="B4760" s="61">
        <v>445250252</v>
      </c>
      <c r="C4760" s="62" t="s">
        <v>36</v>
      </c>
      <c r="D4760" s="62" t="s">
        <v>37</v>
      </c>
      <c r="E4760" s="62" t="s">
        <v>45</v>
      </c>
      <c r="F4760" s="62" t="s">
        <v>119</v>
      </c>
      <c r="G4760" s="63">
        <v>3721.54</v>
      </c>
      <c r="H4760" s="61">
        <v>444458084</v>
      </c>
      <c r="I4760" s="63">
        <v>0</v>
      </c>
      <c r="J4760" s="63">
        <v>0</v>
      </c>
      <c r="K4760" s="63">
        <v>0</v>
      </c>
      <c r="L4760" s="63">
        <v>0</v>
      </c>
      <c r="M4760" s="63">
        <v>9812.66</v>
      </c>
      <c r="N4760" s="62" t="s">
        <v>76</v>
      </c>
      <c r="O4760" s="14">
        <f t="shared" si="415"/>
        <v>45922.709687499999</v>
      </c>
      <c r="P4760" s="19">
        <f t="shared" si="416"/>
        <v>45922.918020833335</v>
      </c>
      <c r="Q4760" s="20" t="str">
        <f t="shared" si="417"/>
        <v>22/09/2025</v>
      </c>
      <c r="R4760" s="13" t="str">
        <f t="shared" si="418"/>
        <v>22</v>
      </c>
      <c r="S4760" s="13" t="str">
        <f t="shared" si="419"/>
        <v>Mon</v>
      </c>
    </row>
    <row r="4761" spans="1:19" x14ac:dyDescent="0.25">
      <c r="A4761" s="56">
        <v>45922.709687499999</v>
      </c>
      <c r="B4761" s="57">
        <v>445250257</v>
      </c>
      <c r="C4761" s="58" t="s">
        <v>36</v>
      </c>
      <c r="D4761" s="58" t="s">
        <v>37</v>
      </c>
      <c r="E4761" s="58" t="s">
        <v>45</v>
      </c>
      <c r="F4761" s="58" t="s">
        <v>119</v>
      </c>
      <c r="G4761" s="59">
        <v>3721.7</v>
      </c>
      <c r="H4761" s="57">
        <v>444458089</v>
      </c>
      <c r="I4761" s="59">
        <v>0</v>
      </c>
      <c r="J4761" s="59">
        <v>0</v>
      </c>
      <c r="K4761" s="59">
        <v>0</v>
      </c>
      <c r="L4761" s="59">
        <v>0</v>
      </c>
      <c r="M4761" s="59">
        <v>9812.66</v>
      </c>
      <c r="N4761" s="58" t="s">
        <v>75</v>
      </c>
      <c r="O4761" s="14">
        <f t="shared" si="415"/>
        <v>45922.709687499999</v>
      </c>
      <c r="P4761" s="19">
        <f t="shared" si="416"/>
        <v>45922.918020833335</v>
      </c>
      <c r="Q4761" s="20" t="str">
        <f t="shared" si="417"/>
        <v>22/09/2025</v>
      </c>
      <c r="R4761" s="13" t="str">
        <f t="shared" si="418"/>
        <v>22</v>
      </c>
      <c r="S4761" s="13" t="str">
        <f t="shared" si="419"/>
        <v>Mon</v>
      </c>
    </row>
    <row r="4762" spans="1:19" x14ac:dyDescent="0.25">
      <c r="A4762" s="60">
        <v>45922.709803240738</v>
      </c>
      <c r="B4762" s="61">
        <v>445250386</v>
      </c>
      <c r="C4762" s="62" t="s">
        <v>36</v>
      </c>
      <c r="D4762" s="62" t="s">
        <v>37</v>
      </c>
      <c r="E4762" s="62" t="s">
        <v>45</v>
      </c>
      <c r="F4762" s="62" t="s">
        <v>119</v>
      </c>
      <c r="G4762" s="63">
        <v>3721.52</v>
      </c>
      <c r="H4762" s="61">
        <v>444458214</v>
      </c>
      <c r="I4762" s="63">
        <v>0</v>
      </c>
      <c r="J4762" s="63">
        <v>0</v>
      </c>
      <c r="K4762" s="63">
        <v>0</v>
      </c>
      <c r="L4762" s="63">
        <v>0</v>
      </c>
      <c r="M4762" s="63">
        <v>9812.66</v>
      </c>
      <c r="N4762" s="62" t="s">
        <v>1384</v>
      </c>
      <c r="O4762" s="14">
        <f t="shared" si="415"/>
        <v>45922.709803240738</v>
      </c>
      <c r="P4762" s="19">
        <f t="shared" si="416"/>
        <v>45922.918136574073</v>
      </c>
      <c r="Q4762" s="20" t="str">
        <f t="shared" si="417"/>
        <v>22/09/2025</v>
      </c>
      <c r="R4762" s="13" t="str">
        <f t="shared" si="418"/>
        <v>22</v>
      </c>
      <c r="S4762" s="13" t="str">
        <f t="shared" si="419"/>
        <v>Mon</v>
      </c>
    </row>
    <row r="4763" spans="1:19" x14ac:dyDescent="0.25">
      <c r="A4763" s="56">
        <v>45922.710497685184</v>
      </c>
      <c r="B4763" s="57">
        <v>445250934</v>
      </c>
      <c r="C4763" s="58" t="s">
        <v>36</v>
      </c>
      <c r="D4763" s="58" t="s">
        <v>38</v>
      </c>
      <c r="E4763" s="58" t="s">
        <v>46</v>
      </c>
      <c r="F4763" s="58" t="s">
        <v>119</v>
      </c>
      <c r="G4763" s="59">
        <v>3718.94</v>
      </c>
      <c r="H4763" s="57">
        <v>444458757</v>
      </c>
      <c r="I4763" s="59">
        <v>0</v>
      </c>
      <c r="J4763" s="59">
        <v>0</v>
      </c>
      <c r="K4763" s="59">
        <v>0</v>
      </c>
      <c r="L4763" s="59">
        <v>-2.25</v>
      </c>
      <c r="M4763" s="59">
        <v>9810.41</v>
      </c>
      <c r="N4763" s="58" t="s">
        <v>2973</v>
      </c>
      <c r="O4763" s="14">
        <f t="shared" si="415"/>
        <v>45922.710497685184</v>
      </c>
      <c r="P4763" s="19">
        <f t="shared" si="416"/>
        <v>45922.91883101852</v>
      </c>
      <c r="Q4763" s="20" t="str">
        <f t="shared" si="417"/>
        <v>22/09/2025</v>
      </c>
      <c r="R4763" s="13" t="str">
        <f t="shared" si="418"/>
        <v>22</v>
      </c>
      <c r="S4763" s="13" t="str">
        <f t="shared" si="419"/>
        <v>Mon</v>
      </c>
    </row>
    <row r="4764" spans="1:19" x14ac:dyDescent="0.25">
      <c r="A4764" s="60">
        <v>45922.710497685184</v>
      </c>
      <c r="B4764" s="61">
        <v>445250935</v>
      </c>
      <c r="C4764" s="62" t="s">
        <v>36</v>
      </c>
      <c r="D4764" s="62" t="s">
        <v>38</v>
      </c>
      <c r="E4764" s="62" t="s">
        <v>46</v>
      </c>
      <c r="F4764" s="62" t="s">
        <v>119</v>
      </c>
      <c r="G4764" s="63">
        <v>3718.94</v>
      </c>
      <c r="H4764" s="61">
        <v>444458758</v>
      </c>
      <c r="I4764" s="63">
        <v>0</v>
      </c>
      <c r="J4764" s="63">
        <v>0</v>
      </c>
      <c r="K4764" s="63">
        <v>0</v>
      </c>
      <c r="L4764" s="63">
        <v>-2.17</v>
      </c>
      <c r="M4764" s="63">
        <v>9808.24</v>
      </c>
      <c r="N4764" s="62" t="s">
        <v>2973</v>
      </c>
      <c r="O4764" s="14">
        <f t="shared" si="415"/>
        <v>45922.710497685184</v>
      </c>
      <c r="P4764" s="19">
        <f t="shared" si="416"/>
        <v>45922.91883101852</v>
      </c>
      <c r="Q4764" s="20" t="str">
        <f t="shared" si="417"/>
        <v>22/09/2025</v>
      </c>
      <c r="R4764" s="13" t="str">
        <f t="shared" si="418"/>
        <v>22</v>
      </c>
      <c r="S4764" s="13" t="str">
        <f t="shared" si="419"/>
        <v>Mon</v>
      </c>
    </row>
    <row r="4765" spans="1:19" x14ac:dyDescent="0.25">
      <c r="A4765" s="56">
        <v>45922.710729166669</v>
      </c>
      <c r="B4765" s="57">
        <v>445251092</v>
      </c>
      <c r="C4765" s="58" t="s">
        <v>36</v>
      </c>
      <c r="D4765" s="58" t="s">
        <v>38</v>
      </c>
      <c r="E4765" s="58" t="s">
        <v>46</v>
      </c>
      <c r="F4765" s="58" t="s">
        <v>119</v>
      </c>
      <c r="G4765" s="59">
        <v>3718.63</v>
      </c>
      <c r="H4765" s="57">
        <v>444458921</v>
      </c>
      <c r="I4765" s="59">
        <v>0</v>
      </c>
      <c r="J4765" s="59">
        <v>0</v>
      </c>
      <c r="K4765" s="59">
        <v>0</v>
      </c>
      <c r="L4765" s="59">
        <v>-2.62</v>
      </c>
      <c r="M4765" s="59">
        <v>9805.6200000000008</v>
      </c>
      <c r="N4765" s="58" t="s">
        <v>2967</v>
      </c>
      <c r="O4765" s="14">
        <f t="shared" si="415"/>
        <v>45922.710729166669</v>
      </c>
      <c r="P4765" s="19">
        <f t="shared" si="416"/>
        <v>45922.919062500005</v>
      </c>
      <c r="Q4765" s="20" t="str">
        <f t="shared" si="417"/>
        <v>22/09/2025</v>
      </c>
      <c r="R4765" s="13" t="str">
        <f t="shared" si="418"/>
        <v>22</v>
      </c>
      <c r="S4765" s="13" t="str">
        <f t="shared" si="419"/>
        <v>Mon</v>
      </c>
    </row>
    <row r="4766" spans="1:19" x14ac:dyDescent="0.25">
      <c r="A4766" s="60">
        <v>45922.710729166669</v>
      </c>
      <c r="B4766" s="61">
        <v>445251100</v>
      </c>
      <c r="C4766" s="62" t="s">
        <v>36</v>
      </c>
      <c r="D4766" s="62" t="s">
        <v>38</v>
      </c>
      <c r="E4766" s="62" t="s">
        <v>46</v>
      </c>
      <c r="F4766" s="62" t="s">
        <v>119</v>
      </c>
      <c r="G4766" s="63">
        <v>3718.44</v>
      </c>
      <c r="H4766" s="61">
        <v>444458927</v>
      </c>
      <c r="I4766" s="63">
        <v>0</v>
      </c>
      <c r="J4766" s="63">
        <v>0</v>
      </c>
      <c r="K4766" s="63">
        <v>0</v>
      </c>
      <c r="L4766" s="63">
        <v>-3.1</v>
      </c>
      <c r="M4766" s="63">
        <v>9802.52</v>
      </c>
      <c r="N4766" s="62" t="s">
        <v>2974</v>
      </c>
      <c r="O4766" s="14">
        <f t="shared" si="415"/>
        <v>45922.710729166669</v>
      </c>
      <c r="P4766" s="19">
        <f t="shared" si="416"/>
        <v>45922.919062500005</v>
      </c>
      <c r="Q4766" s="20" t="str">
        <f t="shared" si="417"/>
        <v>22/09/2025</v>
      </c>
      <c r="R4766" s="13" t="str">
        <f t="shared" si="418"/>
        <v>22</v>
      </c>
      <c r="S4766" s="13" t="str">
        <f t="shared" si="419"/>
        <v>Mon</v>
      </c>
    </row>
    <row r="4767" spans="1:19" x14ac:dyDescent="0.25">
      <c r="A4767" s="56">
        <v>45922.710729166669</v>
      </c>
      <c r="B4767" s="57">
        <v>445251101</v>
      </c>
      <c r="C4767" s="58" t="s">
        <v>36</v>
      </c>
      <c r="D4767" s="58" t="s">
        <v>38</v>
      </c>
      <c r="E4767" s="58" t="s">
        <v>46</v>
      </c>
      <c r="F4767" s="58" t="s">
        <v>119</v>
      </c>
      <c r="G4767" s="59">
        <v>3718.44</v>
      </c>
      <c r="H4767" s="57">
        <v>444458928</v>
      </c>
      <c r="I4767" s="59">
        <v>0</v>
      </c>
      <c r="J4767" s="59">
        <v>0</v>
      </c>
      <c r="K4767" s="59">
        <v>0</v>
      </c>
      <c r="L4767" s="59">
        <v>-3.26</v>
      </c>
      <c r="M4767" s="59">
        <v>9799.26</v>
      </c>
      <c r="N4767" s="58" t="s">
        <v>2975</v>
      </c>
      <c r="O4767" s="14">
        <f t="shared" si="415"/>
        <v>45922.710729166669</v>
      </c>
      <c r="P4767" s="19">
        <f t="shared" si="416"/>
        <v>45922.919062500005</v>
      </c>
      <c r="Q4767" s="20" t="str">
        <f t="shared" si="417"/>
        <v>22/09/2025</v>
      </c>
      <c r="R4767" s="13" t="str">
        <f t="shared" si="418"/>
        <v>22</v>
      </c>
      <c r="S4767" s="13" t="str">
        <f t="shared" si="419"/>
        <v>Mon</v>
      </c>
    </row>
    <row r="4768" spans="1:19" x14ac:dyDescent="0.25">
      <c r="A4768" s="60">
        <v>45922.710729166669</v>
      </c>
      <c r="B4768" s="61">
        <v>445251102</v>
      </c>
      <c r="C4768" s="62" t="s">
        <v>36</v>
      </c>
      <c r="D4768" s="62" t="s">
        <v>38</v>
      </c>
      <c r="E4768" s="62" t="s">
        <v>46</v>
      </c>
      <c r="F4768" s="62" t="s">
        <v>119</v>
      </c>
      <c r="G4768" s="63">
        <v>3718.44</v>
      </c>
      <c r="H4768" s="61">
        <v>444458929</v>
      </c>
      <c r="I4768" s="63">
        <v>0</v>
      </c>
      <c r="J4768" s="63">
        <v>0</v>
      </c>
      <c r="K4768" s="63">
        <v>0</v>
      </c>
      <c r="L4768" s="63">
        <v>-3.08</v>
      </c>
      <c r="M4768" s="63">
        <v>9796.18</v>
      </c>
      <c r="N4768" s="62" t="s">
        <v>2976</v>
      </c>
      <c r="O4768" s="14">
        <f t="shared" si="415"/>
        <v>45922.710729166669</v>
      </c>
      <c r="P4768" s="19">
        <f t="shared" si="416"/>
        <v>45922.919062500005</v>
      </c>
      <c r="Q4768" s="20" t="str">
        <f t="shared" si="417"/>
        <v>22/09/2025</v>
      </c>
      <c r="R4768" s="13" t="str">
        <f t="shared" si="418"/>
        <v>22</v>
      </c>
      <c r="S4768" s="13" t="str">
        <f t="shared" si="419"/>
        <v>Mon</v>
      </c>
    </row>
    <row r="4769" spans="1:19" x14ac:dyDescent="0.25">
      <c r="A4769" s="56">
        <v>45922.710740740738</v>
      </c>
      <c r="B4769" s="57">
        <v>445251128</v>
      </c>
      <c r="C4769" s="58" t="s">
        <v>36</v>
      </c>
      <c r="D4769" s="58" t="s">
        <v>38</v>
      </c>
      <c r="E4769" s="58" t="s">
        <v>46</v>
      </c>
      <c r="F4769" s="58" t="s">
        <v>119</v>
      </c>
      <c r="G4769" s="59">
        <v>3718.24</v>
      </c>
      <c r="H4769" s="57">
        <v>444458956</v>
      </c>
      <c r="I4769" s="59">
        <v>0</v>
      </c>
      <c r="J4769" s="59">
        <v>0</v>
      </c>
      <c r="K4769" s="59">
        <v>0</v>
      </c>
      <c r="L4769" s="59">
        <v>-2.92</v>
      </c>
      <c r="M4769" s="59">
        <v>9793.26</v>
      </c>
      <c r="N4769" s="58" t="s">
        <v>2977</v>
      </c>
      <c r="O4769" s="14">
        <f t="shared" si="415"/>
        <v>45922.710740740738</v>
      </c>
      <c r="P4769" s="19">
        <f t="shared" si="416"/>
        <v>45922.919074074074</v>
      </c>
      <c r="Q4769" s="20" t="str">
        <f t="shared" si="417"/>
        <v>22/09/2025</v>
      </c>
      <c r="R4769" s="13" t="str">
        <f t="shared" si="418"/>
        <v>22</v>
      </c>
      <c r="S4769" s="13" t="str">
        <f t="shared" si="419"/>
        <v>Mon</v>
      </c>
    </row>
    <row r="4770" spans="1:19" x14ac:dyDescent="0.25">
      <c r="A4770" s="60">
        <v>45922.710752314815</v>
      </c>
      <c r="B4770" s="61">
        <v>445251144</v>
      </c>
      <c r="C4770" s="62" t="s">
        <v>36</v>
      </c>
      <c r="D4770" s="62" t="s">
        <v>38</v>
      </c>
      <c r="E4770" s="62" t="s">
        <v>46</v>
      </c>
      <c r="F4770" s="62" t="s">
        <v>119</v>
      </c>
      <c r="G4770" s="63">
        <v>3718.13</v>
      </c>
      <c r="H4770" s="61">
        <v>444458972</v>
      </c>
      <c r="I4770" s="63">
        <v>0</v>
      </c>
      <c r="J4770" s="63">
        <v>0</v>
      </c>
      <c r="K4770" s="63">
        <v>0</v>
      </c>
      <c r="L4770" s="63">
        <v>-3.12</v>
      </c>
      <c r="M4770" s="63">
        <v>9790.14</v>
      </c>
      <c r="N4770" s="62" t="s">
        <v>2561</v>
      </c>
      <c r="O4770" s="14">
        <f t="shared" si="415"/>
        <v>45922.710752314815</v>
      </c>
      <c r="P4770" s="19">
        <f t="shared" si="416"/>
        <v>45922.919085648151</v>
      </c>
      <c r="Q4770" s="20" t="str">
        <f t="shared" si="417"/>
        <v>22/09/2025</v>
      </c>
      <c r="R4770" s="13" t="str">
        <f t="shared" si="418"/>
        <v>22</v>
      </c>
      <c r="S4770" s="13" t="str">
        <f t="shared" si="419"/>
        <v>Mon</v>
      </c>
    </row>
    <row r="4771" spans="1:19" x14ac:dyDescent="0.25">
      <c r="A4771" s="56">
        <v>45922.710752314815</v>
      </c>
      <c r="B4771" s="57">
        <v>445251145</v>
      </c>
      <c r="C4771" s="58" t="s">
        <v>36</v>
      </c>
      <c r="D4771" s="58" t="s">
        <v>38</v>
      </c>
      <c r="E4771" s="58" t="s">
        <v>46</v>
      </c>
      <c r="F4771" s="58" t="s">
        <v>119</v>
      </c>
      <c r="G4771" s="59">
        <v>3718.13</v>
      </c>
      <c r="H4771" s="57">
        <v>444458973</v>
      </c>
      <c r="I4771" s="59">
        <v>0</v>
      </c>
      <c r="J4771" s="59">
        <v>0</v>
      </c>
      <c r="K4771" s="59">
        <v>0</v>
      </c>
      <c r="L4771" s="59">
        <v>-3.12</v>
      </c>
      <c r="M4771" s="59">
        <v>9787.02</v>
      </c>
      <c r="N4771" s="58" t="s">
        <v>2561</v>
      </c>
      <c r="O4771" s="14">
        <f t="shared" si="415"/>
        <v>45922.710752314815</v>
      </c>
      <c r="P4771" s="19">
        <f t="shared" si="416"/>
        <v>45922.919085648151</v>
      </c>
      <c r="Q4771" s="20" t="str">
        <f t="shared" si="417"/>
        <v>22/09/2025</v>
      </c>
      <c r="R4771" s="13" t="str">
        <f t="shared" si="418"/>
        <v>22</v>
      </c>
      <c r="S4771" s="13" t="str">
        <f t="shared" si="419"/>
        <v>Mon</v>
      </c>
    </row>
    <row r="4772" spans="1:19" x14ac:dyDescent="0.25">
      <c r="A4772" s="60">
        <v>45922.710752314815</v>
      </c>
      <c r="B4772" s="61">
        <v>445251146</v>
      </c>
      <c r="C4772" s="62" t="s">
        <v>36</v>
      </c>
      <c r="D4772" s="62" t="s">
        <v>38</v>
      </c>
      <c r="E4772" s="62" t="s">
        <v>46</v>
      </c>
      <c r="F4772" s="62" t="s">
        <v>119</v>
      </c>
      <c r="G4772" s="63">
        <v>3718.13</v>
      </c>
      <c r="H4772" s="61">
        <v>444458974</v>
      </c>
      <c r="I4772" s="63">
        <v>0</v>
      </c>
      <c r="J4772" s="63">
        <v>0</v>
      </c>
      <c r="K4772" s="63">
        <v>0</v>
      </c>
      <c r="L4772" s="63">
        <v>-3.08</v>
      </c>
      <c r="M4772" s="63">
        <v>9783.94</v>
      </c>
      <c r="N4772" s="62" t="s">
        <v>2561</v>
      </c>
      <c r="O4772" s="14">
        <f t="shared" si="415"/>
        <v>45922.710752314815</v>
      </c>
      <c r="P4772" s="19">
        <f t="shared" si="416"/>
        <v>45922.919085648151</v>
      </c>
      <c r="Q4772" s="20" t="str">
        <f t="shared" si="417"/>
        <v>22/09/2025</v>
      </c>
      <c r="R4772" s="13" t="str">
        <f t="shared" si="418"/>
        <v>22</v>
      </c>
      <c r="S4772" s="13" t="str">
        <f t="shared" si="419"/>
        <v>Mon</v>
      </c>
    </row>
    <row r="4773" spans="1:19" x14ac:dyDescent="0.25">
      <c r="A4773" s="56">
        <v>45922.710752314815</v>
      </c>
      <c r="B4773" s="57">
        <v>445251158</v>
      </c>
      <c r="C4773" s="58" t="s">
        <v>36</v>
      </c>
      <c r="D4773" s="58" t="s">
        <v>38</v>
      </c>
      <c r="E4773" s="58" t="s">
        <v>46</v>
      </c>
      <c r="F4773" s="58" t="s">
        <v>119</v>
      </c>
      <c r="G4773" s="59">
        <v>3718.09</v>
      </c>
      <c r="H4773" s="57">
        <v>444458986</v>
      </c>
      <c r="I4773" s="59">
        <v>0</v>
      </c>
      <c r="J4773" s="59">
        <v>0</v>
      </c>
      <c r="K4773" s="59">
        <v>0</v>
      </c>
      <c r="L4773" s="59">
        <v>-3.09</v>
      </c>
      <c r="M4773" s="59">
        <v>9780.85</v>
      </c>
      <c r="N4773" s="58" t="s">
        <v>2978</v>
      </c>
      <c r="O4773" s="14">
        <f t="shared" si="415"/>
        <v>45922.710752314815</v>
      </c>
      <c r="P4773" s="19">
        <f t="shared" si="416"/>
        <v>45922.919085648151</v>
      </c>
      <c r="Q4773" s="20" t="str">
        <f t="shared" si="417"/>
        <v>22/09/2025</v>
      </c>
      <c r="R4773" s="13" t="str">
        <f t="shared" si="418"/>
        <v>22</v>
      </c>
      <c r="S4773" s="13" t="str">
        <f t="shared" si="419"/>
        <v>Mon</v>
      </c>
    </row>
    <row r="4774" spans="1:19" x14ac:dyDescent="0.25">
      <c r="A4774" s="60">
        <v>45922.710752314815</v>
      </c>
      <c r="B4774" s="61">
        <v>445251159</v>
      </c>
      <c r="C4774" s="62" t="s">
        <v>36</v>
      </c>
      <c r="D4774" s="62" t="s">
        <v>38</v>
      </c>
      <c r="E4774" s="62" t="s">
        <v>46</v>
      </c>
      <c r="F4774" s="62" t="s">
        <v>119</v>
      </c>
      <c r="G4774" s="63">
        <v>3718.09</v>
      </c>
      <c r="H4774" s="61">
        <v>444458987</v>
      </c>
      <c r="I4774" s="63">
        <v>0</v>
      </c>
      <c r="J4774" s="63">
        <v>0</v>
      </c>
      <c r="K4774" s="63">
        <v>0</v>
      </c>
      <c r="L4774" s="63">
        <v>-3.09</v>
      </c>
      <c r="M4774" s="63">
        <v>9777.76</v>
      </c>
      <c r="N4774" s="62" t="s">
        <v>2978</v>
      </c>
      <c r="O4774" s="14">
        <f t="shared" si="415"/>
        <v>45922.710752314815</v>
      </c>
      <c r="P4774" s="19">
        <f t="shared" si="416"/>
        <v>45922.919085648151</v>
      </c>
      <c r="Q4774" s="20" t="str">
        <f t="shared" si="417"/>
        <v>22/09/2025</v>
      </c>
      <c r="R4774" s="13" t="str">
        <f t="shared" si="418"/>
        <v>22</v>
      </c>
      <c r="S4774" s="13" t="str">
        <f t="shared" si="419"/>
        <v>Mon</v>
      </c>
    </row>
    <row r="4775" spans="1:19" x14ac:dyDescent="0.25">
      <c r="A4775" s="56">
        <v>45922.710752314815</v>
      </c>
      <c r="B4775" s="57">
        <v>445251165</v>
      </c>
      <c r="C4775" s="58" t="s">
        <v>36</v>
      </c>
      <c r="D4775" s="58" t="s">
        <v>38</v>
      </c>
      <c r="E4775" s="58" t="s">
        <v>46</v>
      </c>
      <c r="F4775" s="58" t="s">
        <v>119</v>
      </c>
      <c r="G4775" s="59">
        <v>3717.94</v>
      </c>
      <c r="H4775" s="57">
        <v>444458994</v>
      </c>
      <c r="I4775" s="59">
        <v>0</v>
      </c>
      <c r="J4775" s="59">
        <v>0</v>
      </c>
      <c r="K4775" s="59">
        <v>0</v>
      </c>
      <c r="L4775" s="59">
        <v>-3.06</v>
      </c>
      <c r="M4775" s="59">
        <v>9774.7000000000007</v>
      </c>
      <c r="N4775" s="58" t="s">
        <v>2979</v>
      </c>
      <c r="O4775" s="14">
        <f t="shared" si="415"/>
        <v>45922.710752314815</v>
      </c>
      <c r="P4775" s="19">
        <f t="shared" si="416"/>
        <v>45922.919085648151</v>
      </c>
      <c r="Q4775" s="20" t="str">
        <f t="shared" si="417"/>
        <v>22/09/2025</v>
      </c>
      <c r="R4775" s="13" t="str">
        <f t="shared" si="418"/>
        <v>22</v>
      </c>
      <c r="S4775" s="13" t="str">
        <f t="shared" si="419"/>
        <v>Mon</v>
      </c>
    </row>
    <row r="4776" spans="1:19" x14ac:dyDescent="0.25">
      <c r="A4776" s="60">
        <v>45922.710752314815</v>
      </c>
      <c r="B4776" s="61">
        <v>445251166</v>
      </c>
      <c r="C4776" s="62" t="s">
        <v>36</v>
      </c>
      <c r="D4776" s="62" t="s">
        <v>38</v>
      </c>
      <c r="E4776" s="62" t="s">
        <v>46</v>
      </c>
      <c r="F4776" s="62" t="s">
        <v>119</v>
      </c>
      <c r="G4776" s="63">
        <v>3717.94</v>
      </c>
      <c r="H4776" s="61">
        <v>444458995</v>
      </c>
      <c r="I4776" s="63">
        <v>0</v>
      </c>
      <c r="J4776" s="63">
        <v>0</v>
      </c>
      <c r="K4776" s="63">
        <v>0</v>
      </c>
      <c r="L4776" s="63">
        <v>-3.09</v>
      </c>
      <c r="M4776" s="63">
        <v>9771.61</v>
      </c>
      <c r="N4776" s="62" t="s">
        <v>2980</v>
      </c>
      <c r="O4776" s="14">
        <f t="shared" si="415"/>
        <v>45922.710752314815</v>
      </c>
      <c r="P4776" s="19">
        <f t="shared" si="416"/>
        <v>45922.919085648151</v>
      </c>
      <c r="Q4776" s="20" t="str">
        <f t="shared" si="417"/>
        <v>22/09/2025</v>
      </c>
      <c r="R4776" s="13" t="str">
        <f t="shared" si="418"/>
        <v>22</v>
      </c>
      <c r="S4776" s="13" t="str">
        <f t="shared" si="419"/>
        <v>Mon</v>
      </c>
    </row>
    <row r="4777" spans="1:19" x14ac:dyDescent="0.25">
      <c r="A4777" s="56">
        <v>45922.711886574078</v>
      </c>
      <c r="B4777" s="57">
        <v>445253074</v>
      </c>
      <c r="C4777" s="58" t="s">
        <v>36</v>
      </c>
      <c r="D4777" s="58" t="s">
        <v>38</v>
      </c>
      <c r="E4777" s="58" t="s">
        <v>45</v>
      </c>
      <c r="F4777" s="58" t="s">
        <v>119</v>
      </c>
      <c r="G4777" s="59">
        <v>3718.77</v>
      </c>
      <c r="H4777" s="57">
        <v>444460918</v>
      </c>
      <c r="I4777" s="59">
        <v>0</v>
      </c>
      <c r="J4777" s="59">
        <v>0</v>
      </c>
      <c r="K4777" s="59">
        <v>0</v>
      </c>
      <c r="L4777" s="59">
        <v>0</v>
      </c>
      <c r="M4777" s="59">
        <v>9771.61</v>
      </c>
      <c r="N4777" s="58" t="s">
        <v>1384</v>
      </c>
      <c r="O4777" s="14">
        <f t="shared" si="415"/>
        <v>45922.711886574078</v>
      </c>
      <c r="P4777" s="19">
        <f t="shared" si="416"/>
        <v>45922.920219907413</v>
      </c>
      <c r="Q4777" s="20" t="str">
        <f t="shared" si="417"/>
        <v>22/09/2025</v>
      </c>
      <c r="R4777" s="13" t="str">
        <f t="shared" si="418"/>
        <v>22</v>
      </c>
      <c r="S4777" s="13" t="str">
        <f t="shared" si="419"/>
        <v>Mon</v>
      </c>
    </row>
    <row r="4778" spans="1:19" x14ac:dyDescent="0.25">
      <c r="A4778" s="60">
        <v>45922.711886574078</v>
      </c>
      <c r="B4778" s="61">
        <v>445253077</v>
      </c>
      <c r="C4778" s="62" t="s">
        <v>36</v>
      </c>
      <c r="D4778" s="62" t="s">
        <v>38</v>
      </c>
      <c r="E4778" s="62" t="s">
        <v>45</v>
      </c>
      <c r="F4778" s="62" t="s">
        <v>119</v>
      </c>
      <c r="G4778" s="63">
        <v>3718.71</v>
      </c>
      <c r="H4778" s="61">
        <v>444460921</v>
      </c>
      <c r="I4778" s="63">
        <v>0</v>
      </c>
      <c r="J4778" s="63">
        <v>0</v>
      </c>
      <c r="K4778" s="63">
        <v>0</v>
      </c>
      <c r="L4778" s="63">
        <v>0</v>
      </c>
      <c r="M4778" s="63">
        <v>9771.61</v>
      </c>
      <c r="N4778" s="62" t="s">
        <v>115</v>
      </c>
      <c r="O4778" s="14">
        <f t="shared" si="415"/>
        <v>45922.711886574078</v>
      </c>
      <c r="P4778" s="19">
        <f t="shared" si="416"/>
        <v>45922.920219907413</v>
      </c>
      <c r="Q4778" s="20" t="str">
        <f t="shared" si="417"/>
        <v>22/09/2025</v>
      </c>
      <c r="R4778" s="13" t="str">
        <f t="shared" si="418"/>
        <v>22</v>
      </c>
      <c r="S4778" s="13" t="str">
        <f t="shared" si="419"/>
        <v>Mon</v>
      </c>
    </row>
    <row r="4779" spans="1:19" x14ac:dyDescent="0.25">
      <c r="A4779" s="56">
        <v>45922.714004629626</v>
      </c>
      <c r="B4779" s="57">
        <v>445254648</v>
      </c>
      <c r="C4779" s="58" t="s">
        <v>36</v>
      </c>
      <c r="D4779" s="58" t="s">
        <v>37</v>
      </c>
      <c r="E4779" s="58" t="s">
        <v>46</v>
      </c>
      <c r="F4779" s="58" t="s">
        <v>119</v>
      </c>
      <c r="G4779" s="59">
        <v>3721.75</v>
      </c>
      <c r="H4779" s="57">
        <v>444462475</v>
      </c>
      <c r="I4779" s="59">
        <v>0</v>
      </c>
      <c r="J4779" s="59">
        <v>0</v>
      </c>
      <c r="K4779" s="59">
        <v>0</v>
      </c>
      <c r="L4779" s="59">
        <v>-2.98</v>
      </c>
      <c r="M4779" s="59">
        <v>9768.6299999999992</v>
      </c>
      <c r="N4779" s="58" t="s">
        <v>2682</v>
      </c>
      <c r="O4779" s="14">
        <f t="shared" si="415"/>
        <v>45922.714004629626</v>
      </c>
      <c r="P4779" s="19">
        <f t="shared" si="416"/>
        <v>45922.922337962962</v>
      </c>
      <c r="Q4779" s="20" t="str">
        <f t="shared" si="417"/>
        <v>22/09/2025</v>
      </c>
      <c r="R4779" s="13" t="str">
        <f t="shared" si="418"/>
        <v>22</v>
      </c>
      <c r="S4779" s="13" t="str">
        <f t="shared" si="419"/>
        <v>Mon</v>
      </c>
    </row>
    <row r="4780" spans="1:19" x14ac:dyDescent="0.25">
      <c r="A4780" s="60">
        <v>45922.714155092595</v>
      </c>
      <c r="B4780" s="61">
        <v>445254727</v>
      </c>
      <c r="C4780" s="62" t="s">
        <v>36</v>
      </c>
      <c r="D4780" s="62" t="s">
        <v>37</v>
      </c>
      <c r="E4780" s="62" t="s">
        <v>46</v>
      </c>
      <c r="F4780" s="62" t="s">
        <v>119</v>
      </c>
      <c r="G4780" s="63">
        <v>3722.06</v>
      </c>
      <c r="H4780" s="61">
        <v>444462552</v>
      </c>
      <c r="I4780" s="63">
        <v>0</v>
      </c>
      <c r="J4780" s="63">
        <v>0</v>
      </c>
      <c r="K4780" s="63">
        <v>0</v>
      </c>
      <c r="L4780" s="63">
        <v>-3.35</v>
      </c>
      <c r="M4780" s="63">
        <v>9765.2800000000007</v>
      </c>
      <c r="N4780" s="62" t="s">
        <v>2981</v>
      </c>
      <c r="O4780" s="14">
        <f t="shared" si="415"/>
        <v>45922.714155092595</v>
      </c>
      <c r="P4780" s="19">
        <f t="shared" si="416"/>
        <v>45922.922488425931</v>
      </c>
      <c r="Q4780" s="20" t="str">
        <f t="shared" si="417"/>
        <v>22/09/2025</v>
      </c>
      <c r="R4780" s="13" t="str">
        <f t="shared" si="418"/>
        <v>22</v>
      </c>
      <c r="S4780" s="13" t="str">
        <f t="shared" si="419"/>
        <v>Mon</v>
      </c>
    </row>
    <row r="4781" spans="1:19" x14ac:dyDescent="0.25">
      <c r="A4781" s="56">
        <v>45922.715358796297</v>
      </c>
      <c r="B4781" s="57">
        <v>445255847</v>
      </c>
      <c r="C4781" s="58" t="s">
        <v>36</v>
      </c>
      <c r="D4781" s="58" t="s">
        <v>37</v>
      </c>
      <c r="E4781" s="58" t="s">
        <v>45</v>
      </c>
      <c r="F4781" s="58" t="s">
        <v>119</v>
      </c>
      <c r="G4781" s="59">
        <v>3722.15</v>
      </c>
      <c r="H4781" s="57">
        <v>444463661</v>
      </c>
      <c r="I4781" s="59">
        <v>0</v>
      </c>
      <c r="J4781" s="59">
        <v>0</v>
      </c>
      <c r="K4781" s="59">
        <v>0</v>
      </c>
      <c r="L4781" s="59">
        <v>0</v>
      </c>
      <c r="M4781" s="59">
        <v>9765.2800000000007</v>
      </c>
      <c r="N4781" s="58" t="s">
        <v>1384</v>
      </c>
      <c r="O4781" s="14">
        <f t="shared" si="415"/>
        <v>45922.715358796297</v>
      </c>
      <c r="P4781" s="19">
        <f t="shared" si="416"/>
        <v>45922.923692129632</v>
      </c>
      <c r="Q4781" s="20" t="str">
        <f t="shared" si="417"/>
        <v>22/09/2025</v>
      </c>
      <c r="R4781" s="13" t="str">
        <f t="shared" si="418"/>
        <v>22</v>
      </c>
      <c r="S4781" s="13" t="str">
        <f t="shared" si="419"/>
        <v>Mon</v>
      </c>
    </row>
    <row r="4782" spans="1:19" x14ac:dyDescent="0.25">
      <c r="A4782" s="60">
        <v>45922.715358796297</v>
      </c>
      <c r="B4782" s="61">
        <v>445255850</v>
      </c>
      <c r="C4782" s="62" t="s">
        <v>36</v>
      </c>
      <c r="D4782" s="62" t="s">
        <v>37</v>
      </c>
      <c r="E4782" s="62" t="s">
        <v>45</v>
      </c>
      <c r="F4782" s="62" t="s">
        <v>119</v>
      </c>
      <c r="G4782" s="63">
        <v>3722.15</v>
      </c>
      <c r="H4782" s="61">
        <v>444463663</v>
      </c>
      <c r="I4782" s="63">
        <v>0</v>
      </c>
      <c r="J4782" s="63">
        <v>0</v>
      </c>
      <c r="K4782" s="63">
        <v>0</v>
      </c>
      <c r="L4782" s="63">
        <v>0</v>
      </c>
      <c r="M4782" s="63">
        <v>9765.2800000000007</v>
      </c>
      <c r="N4782" s="62" t="s">
        <v>115</v>
      </c>
      <c r="O4782" s="14">
        <f t="shared" si="415"/>
        <v>45922.715358796297</v>
      </c>
      <c r="P4782" s="19">
        <f t="shared" si="416"/>
        <v>45922.923692129632</v>
      </c>
      <c r="Q4782" s="20" t="str">
        <f t="shared" si="417"/>
        <v>22/09/2025</v>
      </c>
      <c r="R4782" s="13" t="str">
        <f t="shared" si="418"/>
        <v>22</v>
      </c>
      <c r="S4782" s="13" t="str">
        <f t="shared" si="419"/>
        <v>Mon</v>
      </c>
    </row>
    <row r="4783" spans="1:19" x14ac:dyDescent="0.25">
      <c r="A4783" s="56">
        <v>45922.719178240739</v>
      </c>
      <c r="B4783" s="57">
        <v>445259085</v>
      </c>
      <c r="C4783" s="58" t="s">
        <v>36</v>
      </c>
      <c r="D4783" s="58" t="s">
        <v>38</v>
      </c>
      <c r="E4783" s="58" t="s">
        <v>46</v>
      </c>
      <c r="F4783" s="58" t="s">
        <v>119</v>
      </c>
      <c r="G4783" s="59">
        <v>3718.79</v>
      </c>
      <c r="H4783" s="57">
        <v>444466902</v>
      </c>
      <c r="I4783" s="59">
        <v>0</v>
      </c>
      <c r="J4783" s="59">
        <v>0</v>
      </c>
      <c r="K4783" s="59">
        <v>0</v>
      </c>
      <c r="L4783" s="59">
        <v>-3.36</v>
      </c>
      <c r="M4783" s="59">
        <v>9761.92</v>
      </c>
      <c r="N4783" s="58" t="s">
        <v>2982</v>
      </c>
      <c r="O4783" s="14">
        <f t="shared" si="415"/>
        <v>45922.719178240739</v>
      </c>
      <c r="P4783" s="19">
        <f t="shared" si="416"/>
        <v>45922.927511574075</v>
      </c>
      <c r="Q4783" s="20" t="str">
        <f t="shared" si="417"/>
        <v>22/09/2025</v>
      </c>
      <c r="R4783" s="13" t="str">
        <f t="shared" si="418"/>
        <v>22</v>
      </c>
      <c r="S4783" s="13" t="str">
        <f t="shared" si="419"/>
        <v>Mon</v>
      </c>
    </row>
    <row r="4784" spans="1:19" x14ac:dyDescent="0.25">
      <c r="A4784" s="60">
        <v>45922.719178240739</v>
      </c>
      <c r="B4784" s="61">
        <v>445259088</v>
      </c>
      <c r="C4784" s="62" t="s">
        <v>36</v>
      </c>
      <c r="D4784" s="62" t="s">
        <v>38</v>
      </c>
      <c r="E4784" s="62" t="s">
        <v>46</v>
      </c>
      <c r="F4784" s="62" t="s">
        <v>119</v>
      </c>
      <c r="G4784" s="63">
        <v>3718.79</v>
      </c>
      <c r="H4784" s="61">
        <v>444466903</v>
      </c>
      <c r="I4784" s="63">
        <v>0</v>
      </c>
      <c r="J4784" s="63">
        <v>0</v>
      </c>
      <c r="K4784" s="63">
        <v>0</v>
      </c>
      <c r="L4784" s="63">
        <v>-3.36</v>
      </c>
      <c r="M4784" s="63">
        <v>9758.56</v>
      </c>
      <c r="N4784" s="62" t="s">
        <v>2969</v>
      </c>
      <c r="O4784" s="14">
        <f t="shared" si="415"/>
        <v>45922.719178240739</v>
      </c>
      <c r="P4784" s="19">
        <f t="shared" si="416"/>
        <v>45922.927511574075</v>
      </c>
      <c r="Q4784" s="20" t="str">
        <f t="shared" si="417"/>
        <v>22/09/2025</v>
      </c>
      <c r="R4784" s="13" t="str">
        <f t="shared" si="418"/>
        <v>22</v>
      </c>
      <c r="S4784" s="13" t="str">
        <f t="shared" si="419"/>
        <v>Mon</v>
      </c>
    </row>
    <row r="4785" spans="1:19" x14ac:dyDescent="0.25">
      <c r="A4785" s="56">
        <v>45922.722199074073</v>
      </c>
      <c r="B4785" s="57">
        <v>445260545</v>
      </c>
      <c r="C4785" s="58" t="s">
        <v>36</v>
      </c>
      <c r="D4785" s="58" t="s">
        <v>38</v>
      </c>
      <c r="E4785" s="58" t="s">
        <v>45</v>
      </c>
      <c r="F4785" s="58" t="s">
        <v>119</v>
      </c>
      <c r="G4785" s="59">
        <v>3718.44</v>
      </c>
      <c r="H4785" s="57">
        <v>444468352</v>
      </c>
      <c r="I4785" s="59">
        <v>0</v>
      </c>
      <c r="J4785" s="59">
        <v>0</v>
      </c>
      <c r="K4785" s="59">
        <v>0</v>
      </c>
      <c r="L4785" s="59">
        <v>0</v>
      </c>
      <c r="M4785" s="59">
        <v>9758.56</v>
      </c>
      <c r="N4785" s="58" t="s">
        <v>74</v>
      </c>
      <c r="O4785" s="14">
        <f t="shared" si="415"/>
        <v>45922.722199074073</v>
      </c>
      <c r="P4785" s="19">
        <f t="shared" si="416"/>
        <v>45922.930532407408</v>
      </c>
      <c r="Q4785" s="20" t="str">
        <f t="shared" si="417"/>
        <v>22/09/2025</v>
      </c>
      <c r="R4785" s="13" t="str">
        <f t="shared" si="418"/>
        <v>22</v>
      </c>
      <c r="S4785" s="13" t="str">
        <f t="shared" si="419"/>
        <v>Mon</v>
      </c>
    </row>
    <row r="4786" spans="1:19" x14ac:dyDescent="0.25">
      <c r="A4786" s="60">
        <v>45922.722199074073</v>
      </c>
      <c r="B4786" s="61">
        <v>445260546</v>
      </c>
      <c r="C4786" s="62" t="s">
        <v>36</v>
      </c>
      <c r="D4786" s="62" t="s">
        <v>38</v>
      </c>
      <c r="E4786" s="62" t="s">
        <v>45</v>
      </c>
      <c r="F4786" s="62" t="s">
        <v>119</v>
      </c>
      <c r="G4786" s="63">
        <v>3718.37</v>
      </c>
      <c r="H4786" s="61">
        <v>444468353</v>
      </c>
      <c r="I4786" s="63">
        <v>0</v>
      </c>
      <c r="J4786" s="63">
        <v>0</v>
      </c>
      <c r="K4786" s="63">
        <v>0</v>
      </c>
      <c r="L4786" s="63">
        <v>0</v>
      </c>
      <c r="M4786" s="63">
        <v>9758.56</v>
      </c>
      <c r="N4786" s="62" t="s">
        <v>2533</v>
      </c>
      <c r="O4786" s="14">
        <f t="shared" si="415"/>
        <v>45922.722199074073</v>
      </c>
      <c r="P4786" s="19">
        <f t="shared" si="416"/>
        <v>45922.930532407408</v>
      </c>
      <c r="Q4786" s="20" t="str">
        <f t="shared" si="417"/>
        <v>22/09/2025</v>
      </c>
      <c r="R4786" s="13" t="str">
        <f t="shared" si="418"/>
        <v>22</v>
      </c>
      <c r="S4786" s="13" t="str">
        <f t="shared" si="419"/>
        <v>Mon</v>
      </c>
    </row>
    <row r="4787" spans="1:19" x14ac:dyDescent="0.25">
      <c r="A4787" s="56">
        <v>45922.722997685189</v>
      </c>
      <c r="B4787" s="57">
        <v>445261204</v>
      </c>
      <c r="C4787" s="58" t="s">
        <v>36</v>
      </c>
      <c r="D4787" s="58" t="s">
        <v>38</v>
      </c>
      <c r="E4787" s="58" t="s">
        <v>45</v>
      </c>
      <c r="F4787" s="58" t="s">
        <v>119</v>
      </c>
      <c r="G4787" s="59">
        <v>3717.8</v>
      </c>
      <c r="H4787" s="57">
        <v>444469009</v>
      </c>
      <c r="I4787" s="59">
        <v>0</v>
      </c>
      <c r="J4787" s="59">
        <v>0</v>
      </c>
      <c r="K4787" s="59">
        <v>0</v>
      </c>
      <c r="L4787" s="59">
        <v>0</v>
      </c>
      <c r="M4787" s="59">
        <v>9758.56</v>
      </c>
      <c r="N4787" s="58" t="s">
        <v>115</v>
      </c>
      <c r="O4787" s="14">
        <f t="shared" si="415"/>
        <v>45922.722997685189</v>
      </c>
      <c r="P4787" s="19">
        <f t="shared" si="416"/>
        <v>45922.931331018524</v>
      </c>
      <c r="Q4787" s="20" t="str">
        <f t="shared" si="417"/>
        <v>22/09/2025</v>
      </c>
      <c r="R4787" s="13" t="str">
        <f t="shared" si="418"/>
        <v>22</v>
      </c>
      <c r="S4787" s="13" t="str">
        <f t="shared" si="419"/>
        <v>Mon</v>
      </c>
    </row>
    <row r="4788" spans="1:19" x14ac:dyDescent="0.25">
      <c r="A4788" s="60">
        <v>45922.722997685189</v>
      </c>
      <c r="B4788" s="61">
        <v>445261207</v>
      </c>
      <c r="C4788" s="62" t="s">
        <v>36</v>
      </c>
      <c r="D4788" s="62" t="s">
        <v>38</v>
      </c>
      <c r="E4788" s="62" t="s">
        <v>45</v>
      </c>
      <c r="F4788" s="62" t="s">
        <v>119</v>
      </c>
      <c r="G4788" s="63">
        <v>3717.82</v>
      </c>
      <c r="H4788" s="61">
        <v>444469012</v>
      </c>
      <c r="I4788" s="63">
        <v>0</v>
      </c>
      <c r="J4788" s="63">
        <v>0</v>
      </c>
      <c r="K4788" s="63">
        <v>0</v>
      </c>
      <c r="L4788" s="63">
        <v>0</v>
      </c>
      <c r="M4788" s="63">
        <v>9758.56</v>
      </c>
      <c r="N4788" s="62" t="s">
        <v>1384</v>
      </c>
      <c r="O4788" s="14">
        <f t="shared" si="415"/>
        <v>45922.722997685189</v>
      </c>
      <c r="P4788" s="19">
        <f t="shared" si="416"/>
        <v>45922.931331018524</v>
      </c>
      <c r="Q4788" s="20" t="str">
        <f t="shared" si="417"/>
        <v>22/09/2025</v>
      </c>
      <c r="R4788" s="13" t="str">
        <f t="shared" si="418"/>
        <v>22</v>
      </c>
      <c r="S4788" s="13" t="str">
        <f t="shared" si="419"/>
        <v>Mon</v>
      </c>
    </row>
    <row r="4789" spans="1:19" x14ac:dyDescent="0.25">
      <c r="A4789" s="56">
        <v>45922.723541666666</v>
      </c>
      <c r="B4789" s="57">
        <v>445261595</v>
      </c>
      <c r="C4789" s="58" t="s">
        <v>36</v>
      </c>
      <c r="D4789" s="58" t="s">
        <v>37</v>
      </c>
      <c r="E4789" s="58" t="s">
        <v>46</v>
      </c>
      <c r="F4789" s="58" t="s">
        <v>119</v>
      </c>
      <c r="G4789" s="59">
        <v>3720.81</v>
      </c>
      <c r="H4789" s="57">
        <v>444469387</v>
      </c>
      <c r="I4789" s="59">
        <v>0</v>
      </c>
      <c r="J4789" s="59">
        <v>0</v>
      </c>
      <c r="K4789" s="59">
        <v>0</v>
      </c>
      <c r="L4789" s="59">
        <v>-3.01</v>
      </c>
      <c r="M4789" s="59">
        <v>9755.5499999999993</v>
      </c>
      <c r="N4789" s="58" t="s">
        <v>2983</v>
      </c>
      <c r="O4789" s="14">
        <f t="shared" si="415"/>
        <v>45922.723541666666</v>
      </c>
      <c r="P4789" s="19">
        <f t="shared" si="416"/>
        <v>45922.931875000002</v>
      </c>
      <c r="Q4789" s="20" t="str">
        <f t="shared" si="417"/>
        <v>22/09/2025</v>
      </c>
      <c r="R4789" s="13" t="str">
        <f t="shared" si="418"/>
        <v>22</v>
      </c>
      <c r="S4789" s="13" t="str">
        <f t="shared" si="419"/>
        <v>Mon</v>
      </c>
    </row>
    <row r="4790" spans="1:19" x14ac:dyDescent="0.25">
      <c r="A4790" s="60">
        <v>45922.723541666666</v>
      </c>
      <c r="B4790" s="61">
        <v>445261596</v>
      </c>
      <c r="C4790" s="62" t="s">
        <v>36</v>
      </c>
      <c r="D4790" s="62" t="s">
        <v>37</v>
      </c>
      <c r="E4790" s="62" t="s">
        <v>46</v>
      </c>
      <c r="F4790" s="62" t="s">
        <v>119</v>
      </c>
      <c r="G4790" s="63">
        <v>3720.81</v>
      </c>
      <c r="H4790" s="61">
        <v>444469388</v>
      </c>
      <c r="I4790" s="63">
        <v>0</v>
      </c>
      <c r="J4790" s="63">
        <v>0</v>
      </c>
      <c r="K4790" s="63">
        <v>0</v>
      </c>
      <c r="L4790" s="63">
        <v>-2.99</v>
      </c>
      <c r="M4790" s="63">
        <v>9752.56</v>
      </c>
      <c r="N4790" s="62" t="s">
        <v>2983</v>
      </c>
      <c r="O4790" s="14">
        <f t="shared" si="415"/>
        <v>45922.723541666666</v>
      </c>
      <c r="P4790" s="19">
        <f t="shared" si="416"/>
        <v>45922.931875000002</v>
      </c>
      <c r="Q4790" s="20" t="str">
        <f t="shared" si="417"/>
        <v>22/09/2025</v>
      </c>
      <c r="R4790" s="13" t="str">
        <f t="shared" si="418"/>
        <v>22</v>
      </c>
      <c r="S4790" s="13" t="str">
        <f t="shared" si="419"/>
        <v>Mon</v>
      </c>
    </row>
    <row r="4791" spans="1:19" x14ac:dyDescent="0.25">
      <c r="A4791" s="56">
        <v>45922.725891203707</v>
      </c>
      <c r="B4791" s="57">
        <v>445262735</v>
      </c>
      <c r="C4791" s="58" t="s">
        <v>36</v>
      </c>
      <c r="D4791" s="58" t="s">
        <v>37</v>
      </c>
      <c r="E4791" s="58" t="s">
        <v>46</v>
      </c>
      <c r="F4791" s="58" t="s">
        <v>119</v>
      </c>
      <c r="G4791" s="59">
        <v>3721.43</v>
      </c>
      <c r="H4791" s="57">
        <v>444470521</v>
      </c>
      <c r="I4791" s="59">
        <v>0</v>
      </c>
      <c r="J4791" s="59">
        <v>0</v>
      </c>
      <c r="K4791" s="59">
        <v>0</v>
      </c>
      <c r="L4791" s="59">
        <v>-2.99</v>
      </c>
      <c r="M4791" s="59">
        <v>9749.57</v>
      </c>
      <c r="N4791" s="58" t="s">
        <v>2946</v>
      </c>
      <c r="O4791" s="14">
        <f t="shared" si="415"/>
        <v>45922.725891203707</v>
      </c>
      <c r="P4791" s="19">
        <f t="shared" si="416"/>
        <v>45922.934224537043</v>
      </c>
      <c r="Q4791" s="20" t="str">
        <f t="shared" si="417"/>
        <v>22/09/2025</v>
      </c>
      <c r="R4791" s="13" t="str">
        <f t="shared" si="418"/>
        <v>22</v>
      </c>
      <c r="S4791" s="13" t="str">
        <f t="shared" si="419"/>
        <v>Mon</v>
      </c>
    </row>
    <row r="4792" spans="1:19" x14ac:dyDescent="0.25">
      <c r="A4792" s="60">
        <v>45922.725891203707</v>
      </c>
      <c r="B4792" s="61">
        <v>445262737</v>
      </c>
      <c r="C4792" s="62" t="s">
        <v>36</v>
      </c>
      <c r="D4792" s="62" t="s">
        <v>37</v>
      </c>
      <c r="E4792" s="62" t="s">
        <v>46</v>
      </c>
      <c r="F4792" s="62" t="s">
        <v>119</v>
      </c>
      <c r="G4792" s="63">
        <v>3721.43</v>
      </c>
      <c r="H4792" s="61">
        <v>444470522</v>
      </c>
      <c r="I4792" s="63">
        <v>0</v>
      </c>
      <c r="J4792" s="63">
        <v>0</v>
      </c>
      <c r="K4792" s="63">
        <v>0</v>
      </c>
      <c r="L4792" s="63">
        <v>-3.06</v>
      </c>
      <c r="M4792" s="63">
        <v>9746.51</v>
      </c>
      <c r="N4792" s="62" t="s">
        <v>2984</v>
      </c>
      <c r="O4792" s="14">
        <f t="shared" si="415"/>
        <v>45922.725891203707</v>
      </c>
      <c r="P4792" s="19">
        <f t="shared" si="416"/>
        <v>45922.934224537043</v>
      </c>
      <c r="Q4792" s="20" t="str">
        <f t="shared" si="417"/>
        <v>22/09/2025</v>
      </c>
      <c r="R4792" s="13" t="str">
        <f t="shared" si="418"/>
        <v>22</v>
      </c>
      <c r="S4792" s="13" t="str">
        <f t="shared" si="419"/>
        <v>Mon</v>
      </c>
    </row>
    <row r="4793" spans="1:19" x14ac:dyDescent="0.25">
      <c r="A4793" s="56">
        <v>45922.738622685189</v>
      </c>
      <c r="B4793" s="57">
        <v>445270641</v>
      </c>
      <c r="C4793" s="58" t="s">
        <v>36</v>
      </c>
      <c r="D4793" s="58" t="s">
        <v>38</v>
      </c>
      <c r="E4793" s="58" t="s">
        <v>45</v>
      </c>
      <c r="F4793" s="58" t="s">
        <v>119</v>
      </c>
      <c r="G4793" s="59">
        <v>3718.09</v>
      </c>
      <c r="H4793" s="57">
        <v>444478362</v>
      </c>
      <c r="I4793" s="59">
        <v>0</v>
      </c>
      <c r="J4793" s="59">
        <v>0</v>
      </c>
      <c r="K4793" s="59">
        <v>0</v>
      </c>
      <c r="L4793" s="59">
        <v>0</v>
      </c>
      <c r="M4793" s="59">
        <v>9746.51</v>
      </c>
      <c r="N4793" s="58" t="s">
        <v>1384</v>
      </c>
      <c r="O4793" s="14">
        <f t="shared" si="415"/>
        <v>45922.738622685189</v>
      </c>
      <c r="P4793" s="19">
        <f t="shared" si="416"/>
        <v>45922.946956018524</v>
      </c>
      <c r="Q4793" s="20" t="str">
        <f t="shared" si="417"/>
        <v>22/09/2025</v>
      </c>
      <c r="R4793" s="13" t="str">
        <f t="shared" si="418"/>
        <v>22</v>
      </c>
      <c r="S4793" s="13" t="str">
        <f t="shared" si="419"/>
        <v>Mon</v>
      </c>
    </row>
    <row r="4794" spans="1:19" x14ac:dyDescent="0.25">
      <c r="A4794" s="60">
        <v>45922.738622685189</v>
      </c>
      <c r="B4794" s="61">
        <v>445270642</v>
      </c>
      <c r="C4794" s="62" t="s">
        <v>36</v>
      </c>
      <c r="D4794" s="62" t="s">
        <v>38</v>
      </c>
      <c r="E4794" s="62" t="s">
        <v>45</v>
      </c>
      <c r="F4794" s="62" t="s">
        <v>119</v>
      </c>
      <c r="G4794" s="63">
        <v>3718.09</v>
      </c>
      <c r="H4794" s="61">
        <v>444478363</v>
      </c>
      <c r="I4794" s="63">
        <v>0</v>
      </c>
      <c r="J4794" s="63">
        <v>0</v>
      </c>
      <c r="K4794" s="63">
        <v>0</v>
      </c>
      <c r="L4794" s="63">
        <v>0</v>
      </c>
      <c r="M4794" s="63">
        <v>9746.51</v>
      </c>
      <c r="N4794" s="62" t="s">
        <v>115</v>
      </c>
      <c r="O4794" s="14">
        <f t="shared" si="415"/>
        <v>45922.738622685189</v>
      </c>
      <c r="P4794" s="19">
        <f t="shared" si="416"/>
        <v>45922.946956018524</v>
      </c>
      <c r="Q4794" s="20" t="str">
        <f t="shared" si="417"/>
        <v>22/09/2025</v>
      </c>
      <c r="R4794" s="13" t="str">
        <f t="shared" si="418"/>
        <v>22</v>
      </c>
      <c r="S4794" s="13" t="str">
        <f t="shared" si="419"/>
        <v>Mon</v>
      </c>
    </row>
    <row r="4795" spans="1:19" x14ac:dyDescent="0.25">
      <c r="A4795" s="56">
        <v>45922.739085648151</v>
      </c>
      <c r="B4795" s="57">
        <v>445270777</v>
      </c>
      <c r="C4795" s="58" t="s">
        <v>36</v>
      </c>
      <c r="D4795" s="58" t="s">
        <v>38</v>
      </c>
      <c r="E4795" s="58" t="s">
        <v>45</v>
      </c>
      <c r="F4795" s="58" t="s">
        <v>119</v>
      </c>
      <c r="G4795" s="59">
        <v>3718.45</v>
      </c>
      <c r="H4795" s="57">
        <v>444478494</v>
      </c>
      <c r="I4795" s="59">
        <v>0</v>
      </c>
      <c r="J4795" s="59">
        <v>0</v>
      </c>
      <c r="K4795" s="59">
        <v>0</v>
      </c>
      <c r="L4795" s="59">
        <v>0</v>
      </c>
      <c r="M4795" s="59">
        <v>9746.51</v>
      </c>
      <c r="N4795" s="58" t="s">
        <v>2056</v>
      </c>
      <c r="O4795" s="14">
        <f t="shared" si="415"/>
        <v>45922.739085648151</v>
      </c>
      <c r="P4795" s="19">
        <f t="shared" si="416"/>
        <v>45922.947418981486</v>
      </c>
      <c r="Q4795" s="20" t="str">
        <f t="shared" si="417"/>
        <v>22/09/2025</v>
      </c>
      <c r="R4795" s="13" t="str">
        <f t="shared" si="418"/>
        <v>22</v>
      </c>
      <c r="S4795" s="13" t="str">
        <f t="shared" si="419"/>
        <v>Mon</v>
      </c>
    </row>
    <row r="4796" spans="1:19" x14ac:dyDescent="0.25">
      <c r="A4796" s="60">
        <v>45922.739085648151</v>
      </c>
      <c r="B4796" s="61">
        <v>445270781</v>
      </c>
      <c r="C4796" s="62" t="s">
        <v>36</v>
      </c>
      <c r="D4796" s="62" t="s">
        <v>38</v>
      </c>
      <c r="E4796" s="62" t="s">
        <v>45</v>
      </c>
      <c r="F4796" s="62" t="s">
        <v>119</v>
      </c>
      <c r="G4796" s="63">
        <v>3718.36</v>
      </c>
      <c r="H4796" s="61">
        <v>444478498</v>
      </c>
      <c r="I4796" s="63">
        <v>0</v>
      </c>
      <c r="J4796" s="63">
        <v>0</v>
      </c>
      <c r="K4796" s="63">
        <v>0</v>
      </c>
      <c r="L4796" s="63">
        <v>0</v>
      </c>
      <c r="M4796" s="63">
        <v>9746.51</v>
      </c>
      <c r="N4796" s="62" t="s">
        <v>2055</v>
      </c>
      <c r="O4796" s="14">
        <f t="shared" si="415"/>
        <v>45922.739085648151</v>
      </c>
      <c r="P4796" s="19">
        <f t="shared" si="416"/>
        <v>45922.947418981486</v>
      </c>
      <c r="Q4796" s="20" t="str">
        <f t="shared" si="417"/>
        <v>22/09/2025</v>
      </c>
      <c r="R4796" s="13" t="str">
        <f t="shared" si="418"/>
        <v>22</v>
      </c>
      <c r="S4796" s="13" t="str">
        <f t="shared" si="419"/>
        <v>Mon</v>
      </c>
    </row>
    <row r="4797" spans="1:19" x14ac:dyDescent="0.25">
      <c r="A4797" s="56">
        <v>45922.739085648151</v>
      </c>
      <c r="B4797" s="57">
        <v>445270783</v>
      </c>
      <c r="C4797" s="58" t="s">
        <v>36</v>
      </c>
      <c r="D4797" s="58" t="s">
        <v>38</v>
      </c>
      <c r="E4797" s="58" t="s">
        <v>45</v>
      </c>
      <c r="F4797" s="58" t="s">
        <v>119</v>
      </c>
      <c r="G4797" s="59">
        <v>3718.36</v>
      </c>
      <c r="H4797" s="57">
        <v>444478500</v>
      </c>
      <c r="I4797" s="59">
        <v>0</v>
      </c>
      <c r="J4797" s="59">
        <v>0</v>
      </c>
      <c r="K4797" s="59">
        <v>0</v>
      </c>
      <c r="L4797" s="59">
        <v>0</v>
      </c>
      <c r="M4797" s="59">
        <v>9746.51</v>
      </c>
      <c r="N4797" s="58" t="s">
        <v>52</v>
      </c>
      <c r="O4797" s="14">
        <f t="shared" si="415"/>
        <v>45922.739085648151</v>
      </c>
      <c r="P4797" s="19">
        <f t="shared" si="416"/>
        <v>45922.947418981486</v>
      </c>
      <c r="Q4797" s="20" t="str">
        <f t="shared" si="417"/>
        <v>22/09/2025</v>
      </c>
      <c r="R4797" s="13" t="str">
        <f t="shared" si="418"/>
        <v>22</v>
      </c>
      <c r="S4797" s="13" t="str">
        <f t="shared" si="419"/>
        <v>Mon</v>
      </c>
    </row>
    <row r="4798" spans="1:19" x14ac:dyDescent="0.25">
      <c r="A4798" s="60">
        <v>45922.739085648151</v>
      </c>
      <c r="B4798" s="61">
        <v>445270785</v>
      </c>
      <c r="C4798" s="62" t="s">
        <v>36</v>
      </c>
      <c r="D4798" s="62" t="s">
        <v>38</v>
      </c>
      <c r="E4798" s="62" t="s">
        <v>45</v>
      </c>
      <c r="F4798" s="62" t="s">
        <v>119</v>
      </c>
      <c r="G4798" s="63">
        <v>3718.33</v>
      </c>
      <c r="H4798" s="61">
        <v>444478502</v>
      </c>
      <c r="I4798" s="63">
        <v>0</v>
      </c>
      <c r="J4798" s="63">
        <v>0</v>
      </c>
      <c r="K4798" s="63">
        <v>0</v>
      </c>
      <c r="L4798" s="63">
        <v>0</v>
      </c>
      <c r="M4798" s="63">
        <v>9746.51</v>
      </c>
      <c r="N4798" s="62" t="s">
        <v>48</v>
      </c>
      <c r="O4798" s="14">
        <f t="shared" si="415"/>
        <v>45922.739085648151</v>
      </c>
      <c r="P4798" s="19">
        <f t="shared" si="416"/>
        <v>45922.947418981486</v>
      </c>
      <c r="Q4798" s="20" t="str">
        <f t="shared" si="417"/>
        <v>22/09/2025</v>
      </c>
      <c r="R4798" s="13" t="str">
        <f t="shared" si="418"/>
        <v>22</v>
      </c>
      <c r="S4798" s="13" t="str">
        <f t="shared" si="419"/>
        <v>Mon</v>
      </c>
    </row>
    <row r="4799" spans="1:19" x14ac:dyDescent="0.25">
      <c r="A4799" s="56">
        <v>45922.73909722222</v>
      </c>
      <c r="B4799" s="57">
        <v>445270787</v>
      </c>
      <c r="C4799" s="58" t="s">
        <v>36</v>
      </c>
      <c r="D4799" s="58" t="s">
        <v>38</v>
      </c>
      <c r="E4799" s="58" t="s">
        <v>45</v>
      </c>
      <c r="F4799" s="58" t="s">
        <v>119</v>
      </c>
      <c r="G4799" s="59">
        <v>3718.33</v>
      </c>
      <c r="H4799" s="57">
        <v>444478504</v>
      </c>
      <c r="I4799" s="59">
        <v>0</v>
      </c>
      <c r="J4799" s="59">
        <v>0</v>
      </c>
      <c r="K4799" s="59">
        <v>0</v>
      </c>
      <c r="L4799" s="59">
        <v>0</v>
      </c>
      <c r="M4799" s="59">
        <v>9746.51</v>
      </c>
      <c r="N4799" s="58" t="s">
        <v>1944</v>
      </c>
      <c r="O4799" s="14">
        <f t="shared" si="415"/>
        <v>45922.73909722222</v>
      </c>
      <c r="P4799" s="19">
        <f t="shared" si="416"/>
        <v>45922.947430555556</v>
      </c>
      <c r="Q4799" s="20" t="str">
        <f t="shared" si="417"/>
        <v>22/09/2025</v>
      </c>
      <c r="R4799" s="13" t="str">
        <f t="shared" si="418"/>
        <v>22</v>
      </c>
      <c r="S4799" s="13" t="str">
        <f t="shared" si="419"/>
        <v>Mon</v>
      </c>
    </row>
    <row r="4800" spans="1:19" x14ac:dyDescent="0.25">
      <c r="A4800" s="60">
        <v>45922.73909722222</v>
      </c>
      <c r="B4800" s="61">
        <v>445270788</v>
      </c>
      <c r="C4800" s="62" t="s">
        <v>36</v>
      </c>
      <c r="D4800" s="62" t="s">
        <v>38</v>
      </c>
      <c r="E4800" s="62" t="s">
        <v>45</v>
      </c>
      <c r="F4800" s="62" t="s">
        <v>119</v>
      </c>
      <c r="G4800" s="63">
        <v>3718.27</v>
      </c>
      <c r="H4800" s="61">
        <v>444478505</v>
      </c>
      <c r="I4800" s="63">
        <v>0</v>
      </c>
      <c r="J4800" s="63">
        <v>0</v>
      </c>
      <c r="K4800" s="63">
        <v>0</v>
      </c>
      <c r="L4800" s="63">
        <v>0</v>
      </c>
      <c r="M4800" s="63">
        <v>9746.51</v>
      </c>
      <c r="N4800" s="62" t="s">
        <v>1971</v>
      </c>
      <c r="O4800" s="14">
        <f t="shared" si="415"/>
        <v>45922.73909722222</v>
      </c>
      <c r="P4800" s="19">
        <f t="shared" si="416"/>
        <v>45922.947430555556</v>
      </c>
      <c r="Q4800" s="20" t="str">
        <f t="shared" si="417"/>
        <v>22/09/2025</v>
      </c>
      <c r="R4800" s="13" t="str">
        <f t="shared" si="418"/>
        <v>22</v>
      </c>
      <c r="S4800" s="13" t="str">
        <f t="shared" si="419"/>
        <v>Mon</v>
      </c>
    </row>
    <row r="4801" spans="1:19" x14ac:dyDescent="0.25">
      <c r="A4801" s="56">
        <v>45922.73909722222</v>
      </c>
      <c r="B4801" s="57">
        <v>445270791</v>
      </c>
      <c r="C4801" s="58" t="s">
        <v>36</v>
      </c>
      <c r="D4801" s="58" t="s">
        <v>38</v>
      </c>
      <c r="E4801" s="58" t="s">
        <v>45</v>
      </c>
      <c r="F4801" s="58" t="s">
        <v>119</v>
      </c>
      <c r="G4801" s="59">
        <v>3718.3</v>
      </c>
      <c r="H4801" s="57">
        <v>444478507</v>
      </c>
      <c r="I4801" s="59">
        <v>0</v>
      </c>
      <c r="J4801" s="59">
        <v>0</v>
      </c>
      <c r="K4801" s="59">
        <v>0</v>
      </c>
      <c r="L4801" s="59">
        <v>0</v>
      </c>
      <c r="M4801" s="59">
        <v>9746.51</v>
      </c>
      <c r="N4801" s="58" t="s">
        <v>77</v>
      </c>
      <c r="O4801" s="14">
        <f t="shared" si="415"/>
        <v>45922.73909722222</v>
      </c>
      <c r="P4801" s="19">
        <f t="shared" si="416"/>
        <v>45922.947430555556</v>
      </c>
      <c r="Q4801" s="20" t="str">
        <f t="shared" si="417"/>
        <v>22/09/2025</v>
      </c>
      <c r="R4801" s="13" t="str">
        <f t="shared" si="418"/>
        <v>22</v>
      </c>
      <c r="S4801" s="13" t="str">
        <f t="shared" si="419"/>
        <v>Mon</v>
      </c>
    </row>
    <row r="4802" spans="1:19" x14ac:dyDescent="0.25">
      <c r="A4802" s="60">
        <v>45922.73909722222</v>
      </c>
      <c r="B4802" s="61">
        <v>445270793</v>
      </c>
      <c r="C4802" s="62" t="s">
        <v>36</v>
      </c>
      <c r="D4802" s="62" t="s">
        <v>38</v>
      </c>
      <c r="E4802" s="62" t="s">
        <v>45</v>
      </c>
      <c r="F4802" s="62" t="s">
        <v>119</v>
      </c>
      <c r="G4802" s="63">
        <v>3718.33</v>
      </c>
      <c r="H4802" s="61">
        <v>444478509</v>
      </c>
      <c r="I4802" s="63">
        <v>0</v>
      </c>
      <c r="J4802" s="63">
        <v>0</v>
      </c>
      <c r="K4802" s="63">
        <v>0</v>
      </c>
      <c r="L4802" s="63">
        <v>0</v>
      </c>
      <c r="M4802" s="63">
        <v>9746.51</v>
      </c>
      <c r="N4802" s="62" t="s">
        <v>47</v>
      </c>
      <c r="O4802" s="14">
        <f t="shared" si="415"/>
        <v>45922.73909722222</v>
      </c>
      <c r="P4802" s="19">
        <f t="shared" si="416"/>
        <v>45922.947430555556</v>
      </c>
      <c r="Q4802" s="20" t="str">
        <f t="shared" si="417"/>
        <v>22/09/2025</v>
      </c>
      <c r="R4802" s="13" t="str">
        <f t="shared" si="418"/>
        <v>22</v>
      </c>
      <c r="S4802" s="13" t="str">
        <f t="shared" si="419"/>
        <v>Mon</v>
      </c>
    </row>
    <row r="4803" spans="1:19" x14ac:dyDescent="0.25">
      <c r="A4803" s="56">
        <v>45922.742476851854</v>
      </c>
      <c r="B4803" s="57">
        <v>445272441</v>
      </c>
      <c r="C4803" s="58" t="s">
        <v>36</v>
      </c>
      <c r="D4803" s="58" t="s">
        <v>37</v>
      </c>
      <c r="E4803" s="58" t="s">
        <v>46</v>
      </c>
      <c r="F4803" s="58" t="s">
        <v>119</v>
      </c>
      <c r="G4803" s="59">
        <v>3720.65</v>
      </c>
      <c r="H4803" s="57">
        <v>444480139</v>
      </c>
      <c r="I4803" s="59">
        <v>0</v>
      </c>
      <c r="J4803" s="59">
        <v>0</v>
      </c>
      <c r="K4803" s="59">
        <v>0</v>
      </c>
      <c r="L4803" s="59">
        <v>-2.29</v>
      </c>
      <c r="M4803" s="59">
        <v>9744.2199999999993</v>
      </c>
      <c r="N4803" s="58" t="s">
        <v>2985</v>
      </c>
      <c r="O4803" s="14">
        <f t="shared" si="415"/>
        <v>45922.742476851854</v>
      </c>
      <c r="P4803" s="19">
        <f t="shared" si="416"/>
        <v>45922.95081018519</v>
      </c>
      <c r="Q4803" s="20" t="str">
        <f t="shared" si="417"/>
        <v>22/09/2025</v>
      </c>
      <c r="R4803" s="13" t="str">
        <f t="shared" si="418"/>
        <v>22</v>
      </c>
      <c r="S4803" s="13" t="str">
        <f t="shared" si="419"/>
        <v>Mon</v>
      </c>
    </row>
    <row r="4804" spans="1:19" x14ac:dyDescent="0.25">
      <c r="A4804" s="60">
        <v>45922.742476851854</v>
      </c>
      <c r="B4804" s="61">
        <v>445272442</v>
      </c>
      <c r="C4804" s="62" t="s">
        <v>36</v>
      </c>
      <c r="D4804" s="62" t="s">
        <v>37</v>
      </c>
      <c r="E4804" s="62" t="s">
        <v>46</v>
      </c>
      <c r="F4804" s="62" t="s">
        <v>119</v>
      </c>
      <c r="G4804" s="63">
        <v>3720.65</v>
      </c>
      <c r="H4804" s="61">
        <v>444480140</v>
      </c>
      <c r="I4804" s="63">
        <v>0</v>
      </c>
      <c r="J4804" s="63">
        <v>0</v>
      </c>
      <c r="K4804" s="63">
        <v>0</v>
      </c>
      <c r="L4804" s="63">
        <v>-2.38</v>
      </c>
      <c r="M4804" s="63">
        <v>9741.84</v>
      </c>
      <c r="N4804" s="62" t="s">
        <v>2985</v>
      </c>
      <c r="O4804" s="14">
        <f t="shared" si="415"/>
        <v>45922.742476851854</v>
      </c>
      <c r="P4804" s="19">
        <f t="shared" si="416"/>
        <v>45922.95081018519</v>
      </c>
      <c r="Q4804" s="20" t="str">
        <f t="shared" si="417"/>
        <v>22/09/2025</v>
      </c>
      <c r="R4804" s="13" t="str">
        <f t="shared" si="418"/>
        <v>22</v>
      </c>
      <c r="S4804" s="13" t="str">
        <f t="shared" si="419"/>
        <v>Mon</v>
      </c>
    </row>
    <row r="4805" spans="1:19" x14ac:dyDescent="0.25">
      <c r="A4805" s="56">
        <v>45922.743541666663</v>
      </c>
      <c r="B4805" s="57">
        <v>445272764</v>
      </c>
      <c r="C4805" s="58" t="s">
        <v>36</v>
      </c>
      <c r="D4805" s="58" t="s">
        <v>37</v>
      </c>
      <c r="E4805" s="58" t="s">
        <v>46</v>
      </c>
      <c r="F4805" s="58" t="s">
        <v>119</v>
      </c>
      <c r="G4805" s="59">
        <v>3720.95</v>
      </c>
      <c r="H4805" s="57">
        <v>444480462</v>
      </c>
      <c r="I4805" s="59">
        <v>0</v>
      </c>
      <c r="J4805" s="59">
        <v>0</v>
      </c>
      <c r="K4805" s="59">
        <v>0</v>
      </c>
      <c r="L4805" s="59">
        <v>-2.62</v>
      </c>
      <c r="M4805" s="59">
        <v>9739.2199999999993</v>
      </c>
      <c r="N4805" s="58" t="s">
        <v>2986</v>
      </c>
      <c r="O4805" s="14">
        <f t="shared" si="415"/>
        <v>45922.743541666663</v>
      </c>
      <c r="P4805" s="19">
        <f t="shared" si="416"/>
        <v>45922.951874999999</v>
      </c>
      <c r="Q4805" s="20" t="str">
        <f t="shared" si="417"/>
        <v>22/09/2025</v>
      </c>
      <c r="R4805" s="13" t="str">
        <f t="shared" si="418"/>
        <v>22</v>
      </c>
      <c r="S4805" s="13" t="str">
        <f t="shared" si="419"/>
        <v>Mon</v>
      </c>
    </row>
    <row r="4806" spans="1:19" x14ac:dyDescent="0.25">
      <c r="A4806" s="60">
        <v>45922.743541666663</v>
      </c>
      <c r="B4806" s="61">
        <v>445272767</v>
      </c>
      <c r="C4806" s="62" t="s">
        <v>36</v>
      </c>
      <c r="D4806" s="62" t="s">
        <v>37</v>
      </c>
      <c r="E4806" s="62" t="s">
        <v>46</v>
      </c>
      <c r="F4806" s="62" t="s">
        <v>119</v>
      </c>
      <c r="G4806" s="63">
        <v>3721.15</v>
      </c>
      <c r="H4806" s="61">
        <v>444480465</v>
      </c>
      <c r="I4806" s="63">
        <v>0</v>
      </c>
      <c r="J4806" s="63">
        <v>0</v>
      </c>
      <c r="K4806" s="63">
        <v>0</v>
      </c>
      <c r="L4806" s="63">
        <v>-3.06</v>
      </c>
      <c r="M4806" s="63">
        <v>9736.16</v>
      </c>
      <c r="N4806" s="62" t="s">
        <v>2987</v>
      </c>
      <c r="O4806" s="14">
        <f t="shared" si="415"/>
        <v>45922.743541666663</v>
      </c>
      <c r="P4806" s="19">
        <f t="shared" si="416"/>
        <v>45922.951874999999</v>
      </c>
      <c r="Q4806" s="20" t="str">
        <f t="shared" si="417"/>
        <v>22/09/2025</v>
      </c>
      <c r="R4806" s="13" t="str">
        <f t="shared" si="418"/>
        <v>22</v>
      </c>
      <c r="S4806" s="13" t="str">
        <f t="shared" si="419"/>
        <v>Mon</v>
      </c>
    </row>
    <row r="4807" spans="1:19" x14ac:dyDescent="0.25">
      <c r="A4807" s="56">
        <v>45922.743541666663</v>
      </c>
      <c r="B4807" s="57">
        <v>445272769</v>
      </c>
      <c r="C4807" s="58" t="s">
        <v>36</v>
      </c>
      <c r="D4807" s="58" t="s">
        <v>37</v>
      </c>
      <c r="E4807" s="58" t="s">
        <v>46</v>
      </c>
      <c r="F4807" s="58" t="s">
        <v>119</v>
      </c>
      <c r="G4807" s="59">
        <v>3721.15</v>
      </c>
      <c r="H4807" s="57">
        <v>444480466</v>
      </c>
      <c r="I4807" s="59">
        <v>0</v>
      </c>
      <c r="J4807" s="59">
        <v>0</v>
      </c>
      <c r="K4807" s="59">
        <v>0</v>
      </c>
      <c r="L4807" s="59">
        <v>-3.06</v>
      </c>
      <c r="M4807" s="59">
        <v>9733.1</v>
      </c>
      <c r="N4807" s="58" t="s">
        <v>2686</v>
      </c>
      <c r="O4807" s="14">
        <f t="shared" si="415"/>
        <v>45922.743541666663</v>
      </c>
      <c r="P4807" s="19">
        <f t="shared" si="416"/>
        <v>45922.951874999999</v>
      </c>
      <c r="Q4807" s="20" t="str">
        <f t="shared" si="417"/>
        <v>22/09/2025</v>
      </c>
      <c r="R4807" s="13" t="str">
        <f t="shared" si="418"/>
        <v>22</v>
      </c>
      <c r="S4807" s="13" t="str">
        <f t="shared" si="419"/>
        <v>Mon</v>
      </c>
    </row>
    <row r="4808" spans="1:19" x14ac:dyDescent="0.25">
      <c r="A4808" s="60">
        <v>45922.743587962963</v>
      </c>
      <c r="B4808" s="61">
        <v>445272825</v>
      </c>
      <c r="C4808" s="62" t="s">
        <v>36</v>
      </c>
      <c r="D4808" s="62" t="s">
        <v>37</v>
      </c>
      <c r="E4808" s="62" t="s">
        <v>46</v>
      </c>
      <c r="F4808" s="62" t="s">
        <v>119</v>
      </c>
      <c r="G4808" s="63">
        <v>3721.55</v>
      </c>
      <c r="H4808" s="61">
        <v>444480521</v>
      </c>
      <c r="I4808" s="63">
        <v>0</v>
      </c>
      <c r="J4808" s="63">
        <v>0</v>
      </c>
      <c r="K4808" s="63">
        <v>0</v>
      </c>
      <c r="L4808" s="63">
        <v>-3.1</v>
      </c>
      <c r="M4808" s="63">
        <v>9730</v>
      </c>
      <c r="N4808" s="62" t="s">
        <v>2988</v>
      </c>
      <c r="O4808" s="14">
        <f t="shared" si="415"/>
        <v>45922.743587962963</v>
      </c>
      <c r="P4808" s="19">
        <f t="shared" si="416"/>
        <v>45922.951921296299</v>
      </c>
      <c r="Q4808" s="20" t="str">
        <f t="shared" si="417"/>
        <v>22/09/2025</v>
      </c>
      <c r="R4808" s="13" t="str">
        <f t="shared" si="418"/>
        <v>22</v>
      </c>
      <c r="S4808" s="13" t="str">
        <f t="shared" si="419"/>
        <v>Mon</v>
      </c>
    </row>
    <row r="4809" spans="1:19" x14ac:dyDescent="0.25">
      <c r="A4809" s="56">
        <v>45922.743587962963</v>
      </c>
      <c r="B4809" s="57">
        <v>445272827</v>
      </c>
      <c r="C4809" s="58" t="s">
        <v>36</v>
      </c>
      <c r="D4809" s="58" t="s">
        <v>37</v>
      </c>
      <c r="E4809" s="58" t="s">
        <v>46</v>
      </c>
      <c r="F4809" s="58" t="s">
        <v>119</v>
      </c>
      <c r="G4809" s="59">
        <v>3721.55</v>
      </c>
      <c r="H4809" s="57">
        <v>444480522</v>
      </c>
      <c r="I4809" s="59">
        <v>0</v>
      </c>
      <c r="J4809" s="59">
        <v>0</v>
      </c>
      <c r="K4809" s="59">
        <v>0</v>
      </c>
      <c r="L4809" s="59">
        <v>-3.19</v>
      </c>
      <c r="M4809" s="59">
        <v>9726.81</v>
      </c>
      <c r="N4809" s="58" t="s">
        <v>2989</v>
      </c>
      <c r="O4809" s="14">
        <f t="shared" si="415"/>
        <v>45922.743587962963</v>
      </c>
      <c r="P4809" s="19">
        <f t="shared" si="416"/>
        <v>45922.951921296299</v>
      </c>
      <c r="Q4809" s="20" t="str">
        <f t="shared" si="417"/>
        <v>22/09/2025</v>
      </c>
      <c r="R4809" s="13" t="str">
        <f t="shared" si="418"/>
        <v>22</v>
      </c>
      <c r="S4809" s="13" t="str">
        <f t="shared" si="419"/>
        <v>Mon</v>
      </c>
    </row>
    <row r="4810" spans="1:19" x14ac:dyDescent="0.25">
      <c r="A4810" s="60">
        <v>45922.743587962963</v>
      </c>
      <c r="B4810" s="61">
        <v>445272828</v>
      </c>
      <c r="C4810" s="62" t="s">
        <v>36</v>
      </c>
      <c r="D4810" s="62" t="s">
        <v>37</v>
      </c>
      <c r="E4810" s="62" t="s">
        <v>46</v>
      </c>
      <c r="F4810" s="62" t="s">
        <v>119</v>
      </c>
      <c r="G4810" s="63">
        <v>3721.55</v>
      </c>
      <c r="H4810" s="61">
        <v>444480523</v>
      </c>
      <c r="I4810" s="63">
        <v>0</v>
      </c>
      <c r="J4810" s="63">
        <v>0</v>
      </c>
      <c r="K4810" s="63">
        <v>0</v>
      </c>
      <c r="L4810" s="63">
        <v>-3.22</v>
      </c>
      <c r="M4810" s="63">
        <v>9723.59</v>
      </c>
      <c r="N4810" s="62" t="s">
        <v>2989</v>
      </c>
      <c r="O4810" s="14">
        <f t="shared" si="415"/>
        <v>45922.743587962963</v>
      </c>
      <c r="P4810" s="19">
        <f t="shared" si="416"/>
        <v>45922.951921296299</v>
      </c>
      <c r="Q4810" s="20" t="str">
        <f t="shared" si="417"/>
        <v>22/09/2025</v>
      </c>
      <c r="R4810" s="13" t="str">
        <f t="shared" si="418"/>
        <v>22</v>
      </c>
      <c r="S4810" s="13" t="str">
        <f t="shared" si="419"/>
        <v>Mon</v>
      </c>
    </row>
    <row r="4811" spans="1:19" x14ac:dyDescent="0.25">
      <c r="A4811" s="56">
        <v>45922.743587962963</v>
      </c>
      <c r="B4811" s="57">
        <v>445272829</v>
      </c>
      <c r="C4811" s="58" t="s">
        <v>36</v>
      </c>
      <c r="D4811" s="58" t="s">
        <v>37</v>
      </c>
      <c r="E4811" s="58" t="s">
        <v>46</v>
      </c>
      <c r="F4811" s="58" t="s">
        <v>119</v>
      </c>
      <c r="G4811" s="59">
        <v>3721.55</v>
      </c>
      <c r="H4811" s="57">
        <v>444480524</v>
      </c>
      <c r="I4811" s="59">
        <v>0</v>
      </c>
      <c r="J4811" s="59">
        <v>0</v>
      </c>
      <c r="K4811" s="59">
        <v>0</v>
      </c>
      <c r="L4811" s="59">
        <v>-3.25</v>
      </c>
      <c r="M4811" s="59">
        <v>9720.34</v>
      </c>
      <c r="N4811" s="58" t="s">
        <v>2989</v>
      </c>
      <c r="O4811" s="14">
        <f t="shared" si="415"/>
        <v>45922.743587962963</v>
      </c>
      <c r="P4811" s="19">
        <f t="shared" si="416"/>
        <v>45922.951921296299</v>
      </c>
      <c r="Q4811" s="20" t="str">
        <f t="shared" si="417"/>
        <v>22/09/2025</v>
      </c>
      <c r="R4811" s="13" t="str">
        <f t="shared" si="418"/>
        <v>22</v>
      </c>
      <c r="S4811" s="13" t="str">
        <f t="shared" si="419"/>
        <v>Mon</v>
      </c>
    </row>
    <row r="4812" spans="1:19" x14ac:dyDescent="0.25">
      <c r="A4812" s="60">
        <v>45922.743587962963</v>
      </c>
      <c r="B4812" s="61">
        <v>445272830</v>
      </c>
      <c r="C4812" s="62" t="s">
        <v>36</v>
      </c>
      <c r="D4812" s="62" t="s">
        <v>37</v>
      </c>
      <c r="E4812" s="62" t="s">
        <v>46</v>
      </c>
      <c r="F4812" s="62" t="s">
        <v>119</v>
      </c>
      <c r="G4812" s="63">
        <v>3721.55</v>
      </c>
      <c r="H4812" s="61">
        <v>444480525</v>
      </c>
      <c r="I4812" s="63">
        <v>0</v>
      </c>
      <c r="J4812" s="63">
        <v>0</v>
      </c>
      <c r="K4812" s="63">
        <v>0</v>
      </c>
      <c r="L4812" s="63">
        <v>-3.22</v>
      </c>
      <c r="M4812" s="63">
        <v>9717.1200000000008</v>
      </c>
      <c r="N4812" s="62" t="s">
        <v>2989</v>
      </c>
      <c r="O4812" s="14">
        <f t="shared" si="415"/>
        <v>45922.743587962963</v>
      </c>
      <c r="P4812" s="19">
        <f t="shared" si="416"/>
        <v>45922.951921296299</v>
      </c>
      <c r="Q4812" s="20" t="str">
        <f t="shared" si="417"/>
        <v>22/09/2025</v>
      </c>
      <c r="R4812" s="13" t="str">
        <f t="shared" si="418"/>
        <v>22</v>
      </c>
      <c r="S4812" s="13" t="str">
        <f t="shared" si="419"/>
        <v>Mon</v>
      </c>
    </row>
    <row r="4813" spans="1:19" x14ac:dyDescent="0.25">
      <c r="A4813" s="56">
        <v>45922.744756944441</v>
      </c>
      <c r="B4813" s="57">
        <v>445273638</v>
      </c>
      <c r="C4813" s="58" t="s">
        <v>36</v>
      </c>
      <c r="D4813" s="58" t="s">
        <v>37</v>
      </c>
      <c r="E4813" s="58" t="s">
        <v>45</v>
      </c>
      <c r="F4813" s="58" t="s">
        <v>119</v>
      </c>
      <c r="G4813" s="59">
        <v>3721.27</v>
      </c>
      <c r="H4813" s="57">
        <v>444481308</v>
      </c>
      <c r="I4813" s="59">
        <v>0</v>
      </c>
      <c r="J4813" s="59">
        <v>0</v>
      </c>
      <c r="K4813" s="59">
        <v>0</v>
      </c>
      <c r="L4813" s="59">
        <v>0</v>
      </c>
      <c r="M4813" s="59">
        <v>9717.1200000000008</v>
      </c>
      <c r="N4813" s="58" t="s">
        <v>1384</v>
      </c>
      <c r="O4813" s="14">
        <f t="shared" si="415"/>
        <v>45922.744756944441</v>
      </c>
      <c r="P4813" s="19">
        <f t="shared" si="416"/>
        <v>45922.953090277777</v>
      </c>
      <c r="Q4813" s="20" t="str">
        <f t="shared" si="417"/>
        <v>22/09/2025</v>
      </c>
      <c r="R4813" s="13" t="str">
        <f t="shared" si="418"/>
        <v>22</v>
      </c>
      <c r="S4813" s="13" t="str">
        <f t="shared" si="419"/>
        <v>Mon</v>
      </c>
    </row>
    <row r="4814" spans="1:19" x14ac:dyDescent="0.25">
      <c r="A4814" s="60">
        <v>45922.744756944441</v>
      </c>
      <c r="B4814" s="61">
        <v>445273640</v>
      </c>
      <c r="C4814" s="62" t="s">
        <v>36</v>
      </c>
      <c r="D4814" s="62" t="s">
        <v>37</v>
      </c>
      <c r="E4814" s="62" t="s">
        <v>45</v>
      </c>
      <c r="F4814" s="62" t="s">
        <v>119</v>
      </c>
      <c r="G4814" s="63">
        <v>3721.15</v>
      </c>
      <c r="H4814" s="61">
        <v>444481310</v>
      </c>
      <c r="I4814" s="63">
        <v>0</v>
      </c>
      <c r="J4814" s="63">
        <v>0</v>
      </c>
      <c r="K4814" s="63">
        <v>0</v>
      </c>
      <c r="L4814" s="63">
        <v>0</v>
      </c>
      <c r="M4814" s="63">
        <v>9717.1200000000008</v>
      </c>
      <c r="N4814" s="62" t="s">
        <v>115</v>
      </c>
      <c r="O4814" s="14">
        <f t="shared" si="415"/>
        <v>45922.744756944441</v>
      </c>
      <c r="P4814" s="19">
        <f t="shared" si="416"/>
        <v>45922.953090277777</v>
      </c>
      <c r="Q4814" s="20" t="str">
        <f t="shared" si="417"/>
        <v>22/09/2025</v>
      </c>
      <c r="R4814" s="13" t="str">
        <f t="shared" si="418"/>
        <v>22</v>
      </c>
      <c r="S4814" s="13" t="str">
        <f t="shared" si="419"/>
        <v>Mon</v>
      </c>
    </row>
    <row r="4815" spans="1:19" x14ac:dyDescent="0.25">
      <c r="A4815" s="56">
        <v>45922.747094907405</v>
      </c>
      <c r="B4815" s="57">
        <v>445276502</v>
      </c>
      <c r="C4815" s="58" t="s">
        <v>36</v>
      </c>
      <c r="D4815" s="58" t="s">
        <v>38</v>
      </c>
      <c r="E4815" s="58" t="s">
        <v>46</v>
      </c>
      <c r="F4815" s="58" t="s">
        <v>119</v>
      </c>
      <c r="G4815" s="59">
        <v>3724.71</v>
      </c>
      <c r="H4815" s="57">
        <v>444484084</v>
      </c>
      <c r="I4815" s="59">
        <v>0</v>
      </c>
      <c r="J4815" s="59">
        <v>0</v>
      </c>
      <c r="K4815" s="59">
        <v>0</v>
      </c>
      <c r="L4815" s="59">
        <v>3.44</v>
      </c>
      <c r="M4815" s="59">
        <v>9720.56</v>
      </c>
      <c r="N4815" s="58" t="s">
        <v>2990</v>
      </c>
      <c r="O4815" s="14">
        <f t="shared" si="415"/>
        <v>45922.747094907405</v>
      </c>
      <c r="P4815" s="19">
        <f t="shared" si="416"/>
        <v>45922.955428240741</v>
      </c>
      <c r="Q4815" s="20" t="str">
        <f t="shared" si="417"/>
        <v>22/09/2025</v>
      </c>
      <c r="R4815" s="13" t="str">
        <f t="shared" si="418"/>
        <v>22</v>
      </c>
      <c r="S4815" s="13" t="str">
        <f t="shared" si="419"/>
        <v>Mon</v>
      </c>
    </row>
    <row r="4816" spans="1:19" x14ac:dyDescent="0.25">
      <c r="A4816" s="60">
        <v>45922.747094907405</v>
      </c>
      <c r="B4816" s="61">
        <v>445276503</v>
      </c>
      <c r="C4816" s="62" t="s">
        <v>36</v>
      </c>
      <c r="D4816" s="62" t="s">
        <v>38</v>
      </c>
      <c r="E4816" s="62" t="s">
        <v>46</v>
      </c>
      <c r="F4816" s="62" t="s">
        <v>119</v>
      </c>
      <c r="G4816" s="63">
        <v>3724.71</v>
      </c>
      <c r="H4816" s="61">
        <v>444484085</v>
      </c>
      <c r="I4816" s="63">
        <v>0</v>
      </c>
      <c r="J4816" s="63">
        <v>0</v>
      </c>
      <c r="K4816" s="63">
        <v>0</v>
      </c>
      <c r="L4816" s="63">
        <v>3.56</v>
      </c>
      <c r="M4816" s="63">
        <v>9724.1200000000008</v>
      </c>
      <c r="N4816" s="62" t="s">
        <v>2991</v>
      </c>
      <c r="O4816" s="14">
        <f t="shared" si="415"/>
        <v>45922.747094907405</v>
      </c>
      <c r="P4816" s="19">
        <f t="shared" si="416"/>
        <v>45922.955428240741</v>
      </c>
      <c r="Q4816" s="20" t="str">
        <f t="shared" si="417"/>
        <v>22/09/2025</v>
      </c>
      <c r="R4816" s="13" t="str">
        <f t="shared" si="418"/>
        <v>22</v>
      </c>
      <c r="S4816" s="13" t="str">
        <f t="shared" si="419"/>
        <v>Mon</v>
      </c>
    </row>
    <row r="4817" spans="1:19" x14ac:dyDescent="0.25">
      <c r="A4817" s="56">
        <v>45922.747106481482</v>
      </c>
      <c r="B4817" s="57">
        <v>445276511</v>
      </c>
      <c r="C4817" s="58" t="s">
        <v>36</v>
      </c>
      <c r="D4817" s="58" t="s">
        <v>38</v>
      </c>
      <c r="E4817" s="58" t="s">
        <v>46</v>
      </c>
      <c r="F4817" s="58" t="s">
        <v>119</v>
      </c>
      <c r="G4817" s="59">
        <v>3724.66</v>
      </c>
      <c r="H4817" s="57">
        <v>444484093</v>
      </c>
      <c r="I4817" s="59">
        <v>0</v>
      </c>
      <c r="J4817" s="59">
        <v>0</v>
      </c>
      <c r="K4817" s="59">
        <v>0</v>
      </c>
      <c r="L4817" s="59">
        <v>4.8099999999999996</v>
      </c>
      <c r="M4817" s="59">
        <v>9728.93</v>
      </c>
      <c r="N4817" s="58" t="s">
        <v>2992</v>
      </c>
      <c r="O4817" s="14">
        <f t="shared" si="415"/>
        <v>45922.747106481482</v>
      </c>
      <c r="P4817" s="19">
        <f t="shared" si="416"/>
        <v>45922.955439814818</v>
      </c>
      <c r="Q4817" s="20" t="str">
        <f t="shared" si="417"/>
        <v>22/09/2025</v>
      </c>
      <c r="R4817" s="13" t="str">
        <f t="shared" si="418"/>
        <v>22</v>
      </c>
      <c r="S4817" s="13" t="str">
        <f t="shared" si="419"/>
        <v>Mon</v>
      </c>
    </row>
    <row r="4818" spans="1:19" x14ac:dyDescent="0.25">
      <c r="A4818" s="60">
        <v>45922.747187499997</v>
      </c>
      <c r="B4818" s="61">
        <v>445276564</v>
      </c>
      <c r="C4818" s="62" t="s">
        <v>36</v>
      </c>
      <c r="D4818" s="62" t="s">
        <v>37</v>
      </c>
      <c r="E4818" s="62" t="s">
        <v>45</v>
      </c>
      <c r="F4818" s="62" t="s">
        <v>119</v>
      </c>
      <c r="G4818" s="63">
        <v>3725.01</v>
      </c>
      <c r="H4818" s="61">
        <v>444484147</v>
      </c>
      <c r="I4818" s="63">
        <v>0</v>
      </c>
      <c r="J4818" s="63">
        <v>0</v>
      </c>
      <c r="K4818" s="63">
        <v>0</v>
      </c>
      <c r="L4818" s="63">
        <v>0</v>
      </c>
      <c r="M4818" s="63">
        <v>9728.93</v>
      </c>
      <c r="N4818" s="62" t="s">
        <v>1384</v>
      </c>
      <c r="O4818" s="14">
        <f t="shared" si="415"/>
        <v>45922.747187499997</v>
      </c>
      <c r="P4818" s="19">
        <f t="shared" si="416"/>
        <v>45922.955520833333</v>
      </c>
      <c r="Q4818" s="20" t="str">
        <f t="shared" si="417"/>
        <v>22/09/2025</v>
      </c>
      <c r="R4818" s="13" t="str">
        <f t="shared" si="418"/>
        <v>22</v>
      </c>
      <c r="S4818" s="13" t="str">
        <f t="shared" si="419"/>
        <v>Mon</v>
      </c>
    </row>
    <row r="4819" spans="1:19" x14ac:dyDescent="0.25">
      <c r="A4819" s="56">
        <v>45922.747187499997</v>
      </c>
      <c r="B4819" s="57">
        <v>445276565</v>
      </c>
      <c r="C4819" s="58" t="s">
        <v>36</v>
      </c>
      <c r="D4819" s="58" t="s">
        <v>37</v>
      </c>
      <c r="E4819" s="58" t="s">
        <v>45</v>
      </c>
      <c r="F4819" s="58" t="s">
        <v>119</v>
      </c>
      <c r="G4819" s="59">
        <v>3725.02</v>
      </c>
      <c r="H4819" s="57">
        <v>444484148</v>
      </c>
      <c r="I4819" s="59">
        <v>0</v>
      </c>
      <c r="J4819" s="59">
        <v>0</v>
      </c>
      <c r="K4819" s="59">
        <v>0</v>
      </c>
      <c r="L4819" s="59">
        <v>0</v>
      </c>
      <c r="M4819" s="59">
        <v>9728.93</v>
      </c>
      <c r="N4819" s="58" t="s">
        <v>118</v>
      </c>
      <c r="O4819" s="14">
        <f t="shared" si="415"/>
        <v>45922.747187499997</v>
      </c>
      <c r="P4819" s="19">
        <f t="shared" si="416"/>
        <v>45922.955520833333</v>
      </c>
      <c r="Q4819" s="20" t="str">
        <f t="shared" si="417"/>
        <v>22/09/2025</v>
      </c>
      <c r="R4819" s="13" t="str">
        <f t="shared" si="418"/>
        <v>22</v>
      </c>
      <c r="S4819" s="13" t="str">
        <f t="shared" si="419"/>
        <v>Mon</v>
      </c>
    </row>
    <row r="4820" spans="1:19" x14ac:dyDescent="0.25">
      <c r="A4820" s="60">
        <v>45922.747187499997</v>
      </c>
      <c r="B4820" s="61">
        <v>445276566</v>
      </c>
      <c r="C4820" s="62" t="s">
        <v>36</v>
      </c>
      <c r="D4820" s="62" t="s">
        <v>37</v>
      </c>
      <c r="E4820" s="62" t="s">
        <v>45</v>
      </c>
      <c r="F4820" s="62" t="s">
        <v>119</v>
      </c>
      <c r="G4820" s="63">
        <v>3724.92</v>
      </c>
      <c r="H4820" s="61">
        <v>444484149</v>
      </c>
      <c r="I4820" s="63">
        <v>0</v>
      </c>
      <c r="J4820" s="63">
        <v>0</v>
      </c>
      <c r="K4820" s="63">
        <v>0</v>
      </c>
      <c r="L4820" s="63">
        <v>0</v>
      </c>
      <c r="M4820" s="63">
        <v>9728.93</v>
      </c>
      <c r="N4820" s="62" t="s">
        <v>115</v>
      </c>
      <c r="O4820" s="14">
        <f t="shared" si="415"/>
        <v>45922.747187499997</v>
      </c>
      <c r="P4820" s="19">
        <f t="shared" si="416"/>
        <v>45922.955520833333</v>
      </c>
      <c r="Q4820" s="20" t="str">
        <f t="shared" si="417"/>
        <v>22/09/2025</v>
      </c>
      <c r="R4820" s="13" t="str">
        <f t="shared" si="418"/>
        <v>22</v>
      </c>
      <c r="S4820" s="13" t="str">
        <f t="shared" si="419"/>
        <v>Mon</v>
      </c>
    </row>
    <row r="4821" spans="1:19" x14ac:dyDescent="0.25">
      <c r="A4821" s="56">
        <v>45922.750428240739</v>
      </c>
      <c r="B4821" s="57">
        <v>445278981</v>
      </c>
      <c r="C4821" s="58" t="s">
        <v>36</v>
      </c>
      <c r="D4821" s="58" t="s">
        <v>37</v>
      </c>
      <c r="E4821" s="58" t="s">
        <v>45</v>
      </c>
      <c r="F4821" s="58" t="s">
        <v>119</v>
      </c>
      <c r="G4821" s="59">
        <v>3725.4</v>
      </c>
      <c r="H4821" s="57">
        <v>444486559</v>
      </c>
      <c r="I4821" s="59">
        <v>0</v>
      </c>
      <c r="J4821" s="59">
        <v>0</v>
      </c>
      <c r="K4821" s="59">
        <v>0</v>
      </c>
      <c r="L4821" s="59">
        <v>0</v>
      </c>
      <c r="M4821" s="59">
        <v>9728.93</v>
      </c>
      <c r="N4821" s="58" t="s">
        <v>108</v>
      </c>
      <c r="O4821" s="14">
        <f t="shared" si="415"/>
        <v>45922.750428240739</v>
      </c>
      <c r="P4821" s="19">
        <f t="shared" si="416"/>
        <v>45922.958761574075</v>
      </c>
      <c r="Q4821" s="20" t="str">
        <f t="shared" si="417"/>
        <v>22/09/2025</v>
      </c>
      <c r="R4821" s="13" t="str">
        <f t="shared" si="418"/>
        <v>23</v>
      </c>
      <c r="S4821" s="13" t="str">
        <f t="shared" si="419"/>
        <v>Mon</v>
      </c>
    </row>
    <row r="4822" spans="1:19" x14ac:dyDescent="0.25">
      <c r="A4822" s="60">
        <v>45922.750428240739</v>
      </c>
      <c r="B4822" s="61">
        <v>445278982</v>
      </c>
      <c r="C4822" s="62" t="s">
        <v>36</v>
      </c>
      <c r="D4822" s="62" t="s">
        <v>37</v>
      </c>
      <c r="E4822" s="62" t="s">
        <v>45</v>
      </c>
      <c r="F4822" s="62" t="s">
        <v>119</v>
      </c>
      <c r="G4822" s="63">
        <v>3725.38</v>
      </c>
      <c r="H4822" s="61">
        <v>444486561</v>
      </c>
      <c r="I4822" s="63">
        <v>0</v>
      </c>
      <c r="J4822" s="63">
        <v>0</v>
      </c>
      <c r="K4822" s="63">
        <v>0</v>
      </c>
      <c r="L4822" s="63">
        <v>0</v>
      </c>
      <c r="M4822" s="63">
        <v>9728.93</v>
      </c>
      <c r="N4822" s="62" t="s">
        <v>1944</v>
      </c>
      <c r="O4822" s="14">
        <f t="shared" si="415"/>
        <v>45922.750428240739</v>
      </c>
      <c r="P4822" s="19">
        <f t="shared" si="416"/>
        <v>45922.958761574075</v>
      </c>
      <c r="Q4822" s="20" t="str">
        <f t="shared" si="417"/>
        <v>22/09/2025</v>
      </c>
      <c r="R4822" s="13" t="str">
        <f t="shared" si="418"/>
        <v>23</v>
      </c>
      <c r="S4822" s="13" t="str">
        <f t="shared" si="419"/>
        <v>Mon</v>
      </c>
    </row>
    <row r="4823" spans="1:19" x14ac:dyDescent="0.25">
      <c r="A4823" s="56">
        <v>45922.750428240739</v>
      </c>
      <c r="B4823" s="57">
        <v>445278983</v>
      </c>
      <c r="C4823" s="58" t="s">
        <v>36</v>
      </c>
      <c r="D4823" s="58" t="s">
        <v>37</v>
      </c>
      <c r="E4823" s="58" t="s">
        <v>45</v>
      </c>
      <c r="F4823" s="58" t="s">
        <v>119</v>
      </c>
      <c r="G4823" s="59">
        <v>3725.38</v>
      </c>
      <c r="H4823" s="57">
        <v>444486562</v>
      </c>
      <c r="I4823" s="59">
        <v>0</v>
      </c>
      <c r="J4823" s="59">
        <v>0</v>
      </c>
      <c r="K4823" s="59">
        <v>0</v>
      </c>
      <c r="L4823" s="59">
        <v>0</v>
      </c>
      <c r="M4823" s="59">
        <v>9728.93</v>
      </c>
      <c r="N4823" s="58" t="s">
        <v>48</v>
      </c>
      <c r="O4823" s="14">
        <f t="shared" ref="O4823:O4886" si="420">A4823</f>
        <v>45922.750428240739</v>
      </c>
      <c r="P4823" s="19">
        <f t="shared" ref="P4823:P4886" si="421">O4823+(5/24)</f>
        <v>45922.958761574075</v>
      </c>
      <c r="Q4823" s="20" t="str">
        <f t="shared" ref="Q4823:Q4886" si="422">TEXT(P4823,"dd/mm/yyyy")</f>
        <v>22/09/2025</v>
      </c>
      <c r="R4823" s="13" t="str">
        <f t="shared" ref="R4823:R4886" si="423">TEXT(P4823,"hh")</f>
        <v>23</v>
      </c>
      <c r="S4823" s="13" t="str">
        <f t="shared" ref="S4823:S4886" si="424">TEXT(P4823,"ddd")</f>
        <v>Mon</v>
      </c>
    </row>
    <row r="4824" spans="1:19" x14ac:dyDescent="0.25">
      <c r="A4824" s="60">
        <v>45922.750428240739</v>
      </c>
      <c r="B4824" s="61">
        <v>445278985</v>
      </c>
      <c r="C4824" s="62" t="s">
        <v>36</v>
      </c>
      <c r="D4824" s="62" t="s">
        <v>37</v>
      </c>
      <c r="E4824" s="62" t="s">
        <v>45</v>
      </c>
      <c r="F4824" s="62" t="s">
        <v>119</v>
      </c>
      <c r="G4824" s="63">
        <v>3725.51</v>
      </c>
      <c r="H4824" s="61">
        <v>444486564</v>
      </c>
      <c r="I4824" s="63">
        <v>0</v>
      </c>
      <c r="J4824" s="63">
        <v>0</v>
      </c>
      <c r="K4824" s="63">
        <v>0</v>
      </c>
      <c r="L4824" s="63">
        <v>0</v>
      </c>
      <c r="M4824" s="63">
        <v>9728.93</v>
      </c>
      <c r="N4824" s="62" t="s">
        <v>52</v>
      </c>
      <c r="O4824" s="14">
        <f t="shared" si="420"/>
        <v>45922.750428240739</v>
      </c>
      <c r="P4824" s="19">
        <f t="shared" si="421"/>
        <v>45922.958761574075</v>
      </c>
      <c r="Q4824" s="20" t="str">
        <f t="shared" si="422"/>
        <v>22/09/2025</v>
      </c>
      <c r="R4824" s="13" t="str">
        <f t="shared" si="423"/>
        <v>23</v>
      </c>
      <c r="S4824" s="13" t="str">
        <f t="shared" si="424"/>
        <v>Mon</v>
      </c>
    </row>
    <row r="4825" spans="1:19" x14ac:dyDescent="0.25">
      <c r="A4825" s="56">
        <v>45922.750439814816</v>
      </c>
      <c r="B4825" s="57">
        <v>445278986</v>
      </c>
      <c r="C4825" s="58" t="s">
        <v>36</v>
      </c>
      <c r="D4825" s="58" t="s">
        <v>37</v>
      </c>
      <c r="E4825" s="58" t="s">
        <v>45</v>
      </c>
      <c r="F4825" s="58" t="s">
        <v>119</v>
      </c>
      <c r="G4825" s="59">
        <v>3725.45</v>
      </c>
      <c r="H4825" s="57">
        <v>444486565</v>
      </c>
      <c r="I4825" s="59">
        <v>0</v>
      </c>
      <c r="J4825" s="59">
        <v>0</v>
      </c>
      <c r="K4825" s="59">
        <v>0</v>
      </c>
      <c r="L4825" s="59">
        <v>0</v>
      </c>
      <c r="M4825" s="59">
        <v>9728.93</v>
      </c>
      <c r="N4825" s="58" t="s">
        <v>1971</v>
      </c>
      <c r="O4825" s="14">
        <f t="shared" si="420"/>
        <v>45922.750439814816</v>
      </c>
      <c r="P4825" s="19">
        <f t="shared" si="421"/>
        <v>45922.958773148152</v>
      </c>
      <c r="Q4825" s="20" t="str">
        <f t="shared" si="422"/>
        <v>22/09/2025</v>
      </c>
      <c r="R4825" s="13" t="str">
        <f t="shared" si="423"/>
        <v>23</v>
      </c>
      <c r="S4825" s="13" t="str">
        <f t="shared" si="424"/>
        <v>Mon</v>
      </c>
    </row>
    <row r="4826" spans="1:19" x14ac:dyDescent="0.25">
      <c r="A4826" s="60">
        <v>45922.750439814816</v>
      </c>
      <c r="B4826" s="61">
        <v>445278987</v>
      </c>
      <c r="C4826" s="62" t="s">
        <v>36</v>
      </c>
      <c r="D4826" s="62" t="s">
        <v>37</v>
      </c>
      <c r="E4826" s="62" t="s">
        <v>45</v>
      </c>
      <c r="F4826" s="62" t="s">
        <v>119</v>
      </c>
      <c r="G4826" s="63">
        <v>3725.42</v>
      </c>
      <c r="H4826" s="61">
        <v>444486566</v>
      </c>
      <c r="I4826" s="63">
        <v>0</v>
      </c>
      <c r="J4826" s="63">
        <v>0</v>
      </c>
      <c r="K4826" s="63">
        <v>0</v>
      </c>
      <c r="L4826" s="63">
        <v>0</v>
      </c>
      <c r="M4826" s="63">
        <v>9728.93</v>
      </c>
      <c r="N4826" s="62" t="s">
        <v>2056</v>
      </c>
      <c r="O4826" s="14">
        <f t="shared" si="420"/>
        <v>45922.750439814816</v>
      </c>
      <c r="P4826" s="19">
        <f t="shared" si="421"/>
        <v>45922.958773148152</v>
      </c>
      <c r="Q4826" s="20" t="str">
        <f t="shared" si="422"/>
        <v>22/09/2025</v>
      </c>
      <c r="R4826" s="13" t="str">
        <f t="shared" si="423"/>
        <v>23</v>
      </c>
      <c r="S4826" s="13" t="str">
        <f t="shared" si="424"/>
        <v>Mon</v>
      </c>
    </row>
    <row r="4827" spans="1:19" x14ac:dyDescent="0.25">
      <c r="A4827" s="56">
        <v>45922.750439814816</v>
      </c>
      <c r="B4827" s="57">
        <v>445278990</v>
      </c>
      <c r="C4827" s="58" t="s">
        <v>36</v>
      </c>
      <c r="D4827" s="58" t="s">
        <v>37</v>
      </c>
      <c r="E4827" s="58" t="s">
        <v>45</v>
      </c>
      <c r="F4827" s="58" t="s">
        <v>119</v>
      </c>
      <c r="G4827" s="59">
        <v>3725.43</v>
      </c>
      <c r="H4827" s="57">
        <v>444486569</v>
      </c>
      <c r="I4827" s="59">
        <v>0</v>
      </c>
      <c r="J4827" s="59">
        <v>0</v>
      </c>
      <c r="K4827" s="59">
        <v>0</v>
      </c>
      <c r="L4827" s="59">
        <v>0</v>
      </c>
      <c r="M4827" s="59">
        <v>9728.93</v>
      </c>
      <c r="N4827" s="58" t="s">
        <v>2055</v>
      </c>
      <c r="O4827" s="14">
        <f t="shared" si="420"/>
        <v>45922.750439814816</v>
      </c>
      <c r="P4827" s="19">
        <f t="shared" si="421"/>
        <v>45922.958773148152</v>
      </c>
      <c r="Q4827" s="20" t="str">
        <f t="shared" si="422"/>
        <v>22/09/2025</v>
      </c>
      <c r="R4827" s="13" t="str">
        <f t="shared" si="423"/>
        <v>23</v>
      </c>
      <c r="S4827" s="13" t="str">
        <f t="shared" si="424"/>
        <v>Mon</v>
      </c>
    </row>
    <row r="4828" spans="1:19" x14ac:dyDescent="0.25">
      <c r="A4828" s="60">
        <v>45922.750439814816</v>
      </c>
      <c r="B4828" s="61">
        <v>445278992</v>
      </c>
      <c r="C4828" s="62" t="s">
        <v>36</v>
      </c>
      <c r="D4828" s="62" t="s">
        <v>37</v>
      </c>
      <c r="E4828" s="62" t="s">
        <v>45</v>
      </c>
      <c r="F4828" s="62" t="s">
        <v>119</v>
      </c>
      <c r="G4828" s="63">
        <v>3725.27</v>
      </c>
      <c r="H4828" s="61">
        <v>444486571</v>
      </c>
      <c r="I4828" s="63">
        <v>0</v>
      </c>
      <c r="J4828" s="63">
        <v>0</v>
      </c>
      <c r="K4828" s="63">
        <v>0</v>
      </c>
      <c r="L4828" s="63">
        <v>0</v>
      </c>
      <c r="M4828" s="63">
        <v>9728.93</v>
      </c>
      <c r="N4828" s="62" t="s">
        <v>107</v>
      </c>
      <c r="O4828" s="14">
        <f t="shared" si="420"/>
        <v>45922.750439814816</v>
      </c>
      <c r="P4828" s="19">
        <f t="shared" si="421"/>
        <v>45922.958773148152</v>
      </c>
      <c r="Q4828" s="20" t="str">
        <f t="shared" si="422"/>
        <v>22/09/2025</v>
      </c>
      <c r="R4828" s="13" t="str">
        <f t="shared" si="423"/>
        <v>23</v>
      </c>
      <c r="S4828" s="13" t="str">
        <f t="shared" si="424"/>
        <v>Mon</v>
      </c>
    </row>
    <row r="4829" spans="1:19" x14ac:dyDescent="0.25">
      <c r="A4829" s="56">
        <v>45922.750439814816</v>
      </c>
      <c r="B4829" s="57">
        <v>445278994</v>
      </c>
      <c r="C4829" s="58" t="s">
        <v>36</v>
      </c>
      <c r="D4829" s="58" t="s">
        <v>37</v>
      </c>
      <c r="E4829" s="58" t="s">
        <v>45</v>
      </c>
      <c r="F4829" s="58" t="s">
        <v>119</v>
      </c>
      <c r="G4829" s="59">
        <v>3725.2</v>
      </c>
      <c r="H4829" s="57">
        <v>444486573</v>
      </c>
      <c r="I4829" s="59">
        <v>0</v>
      </c>
      <c r="J4829" s="59">
        <v>0</v>
      </c>
      <c r="K4829" s="59">
        <v>0</v>
      </c>
      <c r="L4829" s="59">
        <v>0</v>
      </c>
      <c r="M4829" s="59">
        <v>9728.93</v>
      </c>
      <c r="N4829" s="58" t="s">
        <v>77</v>
      </c>
      <c r="O4829" s="14">
        <f t="shared" si="420"/>
        <v>45922.750439814816</v>
      </c>
      <c r="P4829" s="19">
        <f t="shared" si="421"/>
        <v>45922.958773148152</v>
      </c>
      <c r="Q4829" s="20" t="str">
        <f t="shared" si="422"/>
        <v>22/09/2025</v>
      </c>
      <c r="R4829" s="13" t="str">
        <f t="shared" si="423"/>
        <v>23</v>
      </c>
      <c r="S4829" s="13" t="str">
        <f t="shared" si="424"/>
        <v>Mon</v>
      </c>
    </row>
    <row r="4830" spans="1:19" x14ac:dyDescent="0.25">
      <c r="A4830" s="60">
        <v>45922.750451388885</v>
      </c>
      <c r="B4830" s="61">
        <v>445278995</v>
      </c>
      <c r="C4830" s="62" t="s">
        <v>36</v>
      </c>
      <c r="D4830" s="62" t="s">
        <v>37</v>
      </c>
      <c r="E4830" s="62" t="s">
        <v>45</v>
      </c>
      <c r="F4830" s="62" t="s">
        <v>119</v>
      </c>
      <c r="G4830" s="63">
        <v>3724.91</v>
      </c>
      <c r="H4830" s="61">
        <v>444486574</v>
      </c>
      <c r="I4830" s="63">
        <v>0</v>
      </c>
      <c r="J4830" s="63">
        <v>0</v>
      </c>
      <c r="K4830" s="63">
        <v>0</v>
      </c>
      <c r="L4830" s="63">
        <v>0</v>
      </c>
      <c r="M4830" s="63">
        <v>9728.93</v>
      </c>
      <c r="N4830" s="62" t="s">
        <v>47</v>
      </c>
      <c r="O4830" s="14">
        <f t="shared" si="420"/>
        <v>45922.750451388885</v>
      </c>
      <c r="P4830" s="19">
        <f t="shared" si="421"/>
        <v>45922.958784722221</v>
      </c>
      <c r="Q4830" s="20" t="str">
        <f t="shared" si="422"/>
        <v>22/09/2025</v>
      </c>
      <c r="R4830" s="13" t="str">
        <f t="shared" si="423"/>
        <v>23</v>
      </c>
      <c r="S4830" s="13" t="str">
        <f t="shared" si="424"/>
        <v>Mon</v>
      </c>
    </row>
    <row r="4831" spans="1:19" x14ac:dyDescent="0.25">
      <c r="A4831" s="56">
        <v>45922.750451388885</v>
      </c>
      <c r="B4831" s="57">
        <v>445278997</v>
      </c>
      <c r="C4831" s="58" t="s">
        <v>36</v>
      </c>
      <c r="D4831" s="58" t="s">
        <v>37</v>
      </c>
      <c r="E4831" s="58" t="s">
        <v>45</v>
      </c>
      <c r="F4831" s="58" t="s">
        <v>119</v>
      </c>
      <c r="G4831" s="59">
        <v>3724.86</v>
      </c>
      <c r="H4831" s="57">
        <v>444486576</v>
      </c>
      <c r="I4831" s="59">
        <v>0</v>
      </c>
      <c r="J4831" s="59">
        <v>0</v>
      </c>
      <c r="K4831" s="59">
        <v>0</v>
      </c>
      <c r="L4831" s="59">
        <v>0</v>
      </c>
      <c r="M4831" s="59">
        <v>9728.93</v>
      </c>
      <c r="N4831" s="58" t="s">
        <v>113</v>
      </c>
      <c r="O4831" s="14">
        <f t="shared" si="420"/>
        <v>45922.750451388885</v>
      </c>
      <c r="P4831" s="19">
        <f t="shared" si="421"/>
        <v>45922.958784722221</v>
      </c>
      <c r="Q4831" s="20" t="str">
        <f t="shared" si="422"/>
        <v>22/09/2025</v>
      </c>
      <c r="R4831" s="13" t="str">
        <f t="shared" si="423"/>
        <v>23</v>
      </c>
      <c r="S4831" s="13" t="str">
        <f t="shared" si="424"/>
        <v>Mon</v>
      </c>
    </row>
    <row r="4832" spans="1:19" x14ac:dyDescent="0.25">
      <c r="A4832" s="60">
        <v>45922.750648148147</v>
      </c>
      <c r="B4832" s="61">
        <v>445279125</v>
      </c>
      <c r="C4832" s="62" t="s">
        <v>36</v>
      </c>
      <c r="D4832" s="62" t="s">
        <v>38</v>
      </c>
      <c r="E4832" s="62" t="s">
        <v>46</v>
      </c>
      <c r="F4832" s="62" t="s">
        <v>119</v>
      </c>
      <c r="G4832" s="63">
        <v>3723.88</v>
      </c>
      <c r="H4832" s="61">
        <v>444486704</v>
      </c>
      <c r="I4832" s="63">
        <v>0</v>
      </c>
      <c r="J4832" s="63">
        <v>0</v>
      </c>
      <c r="K4832" s="63">
        <v>0</v>
      </c>
      <c r="L4832" s="63">
        <v>-1.52</v>
      </c>
      <c r="M4832" s="63">
        <v>9727.41</v>
      </c>
      <c r="N4832" s="62" t="s">
        <v>2993</v>
      </c>
      <c r="O4832" s="14">
        <f t="shared" si="420"/>
        <v>45922.750648148147</v>
      </c>
      <c r="P4832" s="19">
        <f t="shared" si="421"/>
        <v>45922.958981481483</v>
      </c>
      <c r="Q4832" s="20" t="str">
        <f t="shared" si="422"/>
        <v>22/09/2025</v>
      </c>
      <c r="R4832" s="13" t="str">
        <f t="shared" si="423"/>
        <v>23</v>
      </c>
      <c r="S4832" s="13" t="str">
        <f t="shared" si="424"/>
        <v>Mon</v>
      </c>
    </row>
    <row r="4833" spans="1:19" x14ac:dyDescent="0.25">
      <c r="A4833" s="56">
        <v>45922.750648148147</v>
      </c>
      <c r="B4833" s="57">
        <v>445279130</v>
      </c>
      <c r="C4833" s="58" t="s">
        <v>36</v>
      </c>
      <c r="D4833" s="58" t="s">
        <v>37</v>
      </c>
      <c r="E4833" s="58" t="s">
        <v>45</v>
      </c>
      <c r="F4833" s="58" t="s">
        <v>119</v>
      </c>
      <c r="G4833" s="59">
        <v>3724.08</v>
      </c>
      <c r="H4833" s="57">
        <v>444486709</v>
      </c>
      <c r="I4833" s="59">
        <v>0</v>
      </c>
      <c r="J4833" s="59">
        <v>0</v>
      </c>
      <c r="K4833" s="59">
        <v>0</v>
      </c>
      <c r="L4833" s="59">
        <v>0</v>
      </c>
      <c r="M4833" s="59">
        <v>9727.41</v>
      </c>
      <c r="N4833" s="58" t="s">
        <v>106</v>
      </c>
      <c r="O4833" s="14">
        <f t="shared" si="420"/>
        <v>45922.750648148147</v>
      </c>
      <c r="P4833" s="19">
        <f t="shared" si="421"/>
        <v>45922.958981481483</v>
      </c>
      <c r="Q4833" s="20" t="str">
        <f t="shared" si="422"/>
        <v>22/09/2025</v>
      </c>
      <c r="R4833" s="13" t="str">
        <f t="shared" si="423"/>
        <v>23</v>
      </c>
      <c r="S4833" s="13" t="str">
        <f t="shared" si="424"/>
        <v>Mon</v>
      </c>
    </row>
    <row r="4834" spans="1:19" x14ac:dyDescent="0.25">
      <c r="A4834" s="60">
        <v>45922.750879629632</v>
      </c>
      <c r="B4834" s="61">
        <v>445279282</v>
      </c>
      <c r="C4834" s="62" t="s">
        <v>36</v>
      </c>
      <c r="D4834" s="62" t="s">
        <v>37</v>
      </c>
      <c r="E4834" s="62" t="s">
        <v>45</v>
      </c>
      <c r="F4834" s="62" t="s">
        <v>119</v>
      </c>
      <c r="G4834" s="63">
        <v>3724.95</v>
      </c>
      <c r="H4834" s="61">
        <v>444486860</v>
      </c>
      <c r="I4834" s="63">
        <v>0</v>
      </c>
      <c r="J4834" s="63">
        <v>0</v>
      </c>
      <c r="K4834" s="63">
        <v>0</v>
      </c>
      <c r="L4834" s="63">
        <v>0</v>
      </c>
      <c r="M4834" s="63">
        <v>9727.41</v>
      </c>
      <c r="N4834" s="62" t="s">
        <v>108</v>
      </c>
      <c r="O4834" s="14">
        <f t="shared" si="420"/>
        <v>45922.750879629632</v>
      </c>
      <c r="P4834" s="19">
        <f t="shared" si="421"/>
        <v>45922.959212962967</v>
      </c>
      <c r="Q4834" s="20" t="str">
        <f t="shared" si="422"/>
        <v>22/09/2025</v>
      </c>
      <c r="R4834" s="13" t="str">
        <f t="shared" si="423"/>
        <v>23</v>
      </c>
      <c r="S4834" s="13" t="str">
        <f t="shared" si="424"/>
        <v>Mon</v>
      </c>
    </row>
    <row r="4835" spans="1:19" x14ac:dyDescent="0.25">
      <c r="A4835" s="56">
        <v>45922.751203703701</v>
      </c>
      <c r="B4835" s="57">
        <v>445279750</v>
      </c>
      <c r="C4835" s="58" t="s">
        <v>36</v>
      </c>
      <c r="D4835" s="58" t="s">
        <v>38</v>
      </c>
      <c r="E4835" s="58" t="s">
        <v>46</v>
      </c>
      <c r="F4835" s="58" t="s">
        <v>119</v>
      </c>
      <c r="G4835" s="59">
        <v>3726.43</v>
      </c>
      <c r="H4835" s="57">
        <v>444487325</v>
      </c>
      <c r="I4835" s="59">
        <v>0</v>
      </c>
      <c r="J4835" s="59">
        <v>0</v>
      </c>
      <c r="K4835" s="59">
        <v>0</v>
      </c>
      <c r="L4835" s="59">
        <v>1.48</v>
      </c>
      <c r="M4835" s="59">
        <v>9728.89</v>
      </c>
      <c r="N4835" s="58" t="s">
        <v>2994</v>
      </c>
      <c r="O4835" s="14">
        <f t="shared" si="420"/>
        <v>45922.751203703701</v>
      </c>
      <c r="P4835" s="19">
        <f t="shared" si="421"/>
        <v>45922.959537037037</v>
      </c>
      <c r="Q4835" s="20" t="str">
        <f t="shared" si="422"/>
        <v>22/09/2025</v>
      </c>
      <c r="R4835" s="13" t="str">
        <f t="shared" si="423"/>
        <v>23</v>
      </c>
      <c r="S4835" s="13" t="str">
        <f t="shared" si="424"/>
        <v>Mon</v>
      </c>
    </row>
    <row r="4836" spans="1:19" x14ac:dyDescent="0.25">
      <c r="A4836" s="60">
        <v>45922.751574074071</v>
      </c>
      <c r="B4836" s="61">
        <v>445280034</v>
      </c>
      <c r="C4836" s="62" t="s">
        <v>36</v>
      </c>
      <c r="D4836" s="62" t="s">
        <v>37</v>
      </c>
      <c r="E4836" s="62" t="s">
        <v>45</v>
      </c>
      <c r="F4836" s="62" t="s">
        <v>119</v>
      </c>
      <c r="G4836" s="63">
        <v>3725.48</v>
      </c>
      <c r="H4836" s="61">
        <v>444487603</v>
      </c>
      <c r="I4836" s="63">
        <v>0</v>
      </c>
      <c r="J4836" s="63">
        <v>0</v>
      </c>
      <c r="K4836" s="63">
        <v>0</v>
      </c>
      <c r="L4836" s="63">
        <v>0</v>
      </c>
      <c r="M4836" s="63">
        <v>9728.89</v>
      </c>
      <c r="N4836" s="62" t="s">
        <v>108</v>
      </c>
      <c r="O4836" s="14">
        <f t="shared" si="420"/>
        <v>45922.751574074071</v>
      </c>
      <c r="P4836" s="19">
        <f t="shared" si="421"/>
        <v>45922.959907407407</v>
      </c>
      <c r="Q4836" s="20" t="str">
        <f t="shared" si="422"/>
        <v>22/09/2025</v>
      </c>
      <c r="R4836" s="13" t="str">
        <f t="shared" si="423"/>
        <v>23</v>
      </c>
      <c r="S4836" s="13" t="str">
        <f t="shared" si="424"/>
        <v>Mon</v>
      </c>
    </row>
    <row r="4837" spans="1:19" x14ac:dyDescent="0.25">
      <c r="A4837" s="56">
        <v>45922.751921296294</v>
      </c>
      <c r="B4837" s="57">
        <v>445280303</v>
      </c>
      <c r="C4837" s="58" t="s">
        <v>36</v>
      </c>
      <c r="D4837" s="58" t="s">
        <v>38</v>
      </c>
      <c r="E4837" s="58" t="s">
        <v>46</v>
      </c>
      <c r="F4837" s="58" t="s">
        <v>119</v>
      </c>
      <c r="G4837" s="59">
        <v>3725.07</v>
      </c>
      <c r="H4837" s="57">
        <v>444487872</v>
      </c>
      <c r="I4837" s="59">
        <v>0</v>
      </c>
      <c r="J4837" s="59">
        <v>0</v>
      </c>
      <c r="K4837" s="59">
        <v>0</v>
      </c>
      <c r="L4837" s="59">
        <v>0.15</v>
      </c>
      <c r="M4837" s="59">
        <v>9729.0400000000009</v>
      </c>
      <c r="N4837" s="58" t="s">
        <v>2995</v>
      </c>
      <c r="O4837" s="14">
        <f t="shared" si="420"/>
        <v>45922.751921296294</v>
      </c>
      <c r="P4837" s="19">
        <f t="shared" si="421"/>
        <v>45922.96025462963</v>
      </c>
      <c r="Q4837" s="20" t="str">
        <f t="shared" si="422"/>
        <v>22/09/2025</v>
      </c>
      <c r="R4837" s="13" t="str">
        <f t="shared" si="423"/>
        <v>23</v>
      </c>
      <c r="S4837" s="13" t="str">
        <f t="shared" si="424"/>
        <v>Mon</v>
      </c>
    </row>
    <row r="4838" spans="1:19" x14ac:dyDescent="0.25">
      <c r="A4838" s="60">
        <v>45922.751921296294</v>
      </c>
      <c r="B4838" s="61">
        <v>445280310</v>
      </c>
      <c r="C4838" s="62" t="s">
        <v>36</v>
      </c>
      <c r="D4838" s="62" t="s">
        <v>37</v>
      </c>
      <c r="E4838" s="62" t="s">
        <v>45</v>
      </c>
      <c r="F4838" s="62" t="s">
        <v>119</v>
      </c>
      <c r="G4838" s="63">
        <v>3725.21</v>
      </c>
      <c r="H4838" s="61">
        <v>444487878</v>
      </c>
      <c r="I4838" s="63">
        <v>0</v>
      </c>
      <c r="J4838" s="63">
        <v>0</v>
      </c>
      <c r="K4838" s="63">
        <v>0</v>
      </c>
      <c r="L4838" s="63">
        <v>0</v>
      </c>
      <c r="M4838" s="63">
        <v>9729.0400000000009</v>
      </c>
      <c r="N4838" s="62" t="s">
        <v>115</v>
      </c>
      <c r="O4838" s="14">
        <f t="shared" si="420"/>
        <v>45922.751921296294</v>
      </c>
      <c r="P4838" s="19">
        <f t="shared" si="421"/>
        <v>45922.96025462963</v>
      </c>
      <c r="Q4838" s="20" t="str">
        <f t="shared" si="422"/>
        <v>22/09/2025</v>
      </c>
      <c r="R4838" s="13" t="str">
        <f t="shared" si="423"/>
        <v>23</v>
      </c>
      <c r="S4838" s="13" t="str">
        <f t="shared" si="424"/>
        <v>Mon</v>
      </c>
    </row>
    <row r="4839" spans="1:19" x14ac:dyDescent="0.25">
      <c r="A4839" s="56">
        <v>45922.752199074072</v>
      </c>
      <c r="B4839" s="57">
        <v>445280400</v>
      </c>
      <c r="C4839" s="58" t="s">
        <v>36</v>
      </c>
      <c r="D4839" s="58" t="s">
        <v>38</v>
      </c>
      <c r="E4839" s="58" t="s">
        <v>46</v>
      </c>
      <c r="F4839" s="58" t="s">
        <v>119</v>
      </c>
      <c r="G4839" s="59">
        <v>3724.62</v>
      </c>
      <c r="H4839" s="57">
        <v>444487965</v>
      </c>
      <c r="I4839" s="59">
        <v>0</v>
      </c>
      <c r="J4839" s="59">
        <v>0</v>
      </c>
      <c r="K4839" s="59">
        <v>0</v>
      </c>
      <c r="L4839" s="59">
        <v>-0.28999999999999998</v>
      </c>
      <c r="M4839" s="59">
        <v>9728.75</v>
      </c>
      <c r="N4839" s="58" t="s">
        <v>2996</v>
      </c>
      <c r="O4839" s="14">
        <f t="shared" si="420"/>
        <v>45922.752199074072</v>
      </c>
      <c r="P4839" s="19">
        <f t="shared" si="421"/>
        <v>45922.960532407407</v>
      </c>
      <c r="Q4839" s="20" t="str">
        <f t="shared" si="422"/>
        <v>22/09/2025</v>
      </c>
      <c r="R4839" s="13" t="str">
        <f t="shared" si="423"/>
        <v>23</v>
      </c>
      <c r="S4839" s="13" t="str">
        <f t="shared" si="424"/>
        <v>Mon</v>
      </c>
    </row>
    <row r="4840" spans="1:19" x14ac:dyDescent="0.25">
      <c r="A4840" s="60">
        <v>45922.752615740741</v>
      </c>
      <c r="B4840" s="61">
        <v>445280581</v>
      </c>
      <c r="C4840" s="62" t="s">
        <v>36</v>
      </c>
      <c r="D4840" s="62" t="s">
        <v>37</v>
      </c>
      <c r="E4840" s="62" t="s">
        <v>45</v>
      </c>
      <c r="F4840" s="62" t="s">
        <v>119</v>
      </c>
      <c r="G4840" s="63">
        <v>3725.1</v>
      </c>
      <c r="H4840" s="61">
        <v>444488141</v>
      </c>
      <c r="I4840" s="63">
        <v>0</v>
      </c>
      <c r="J4840" s="63">
        <v>0</v>
      </c>
      <c r="K4840" s="63">
        <v>0</v>
      </c>
      <c r="L4840" s="63">
        <v>0</v>
      </c>
      <c r="M4840" s="63">
        <v>9728.75</v>
      </c>
      <c r="N4840" s="62" t="s">
        <v>47</v>
      </c>
      <c r="O4840" s="14">
        <f t="shared" si="420"/>
        <v>45922.752615740741</v>
      </c>
      <c r="P4840" s="19">
        <f t="shared" si="421"/>
        <v>45922.960949074077</v>
      </c>
      <c r="Q4840" s="20" t="str">
        <f t="shared" si="422"/>
        <v>22/09/2025</v>
      </c>
      <c r="R4840" s="13" t="str">
        <f t="shared" si="423"/>
        <v>23</v>
      </c>
      <c r="S4840" s="13" t="str">
        <f t="shared" si="424"/>
        <v>Mon</v>
      </c>
    </row>
    <row r="4841" spans="1:19" x14ac:dyDescent="0.25">
      <c r="A4841" s="56">
        <v>45922.755844907406</v>
      </c>
      <c r="B4841" s="57">
        <v>445282188</v>
      </c>
      <c r="C4841" s="58" t="s">
        <v>36</v>
      </c>
      <c r="D4841" s="58" t="s">
        <v>38</v>
      </c>
      <c r="E4841" s="58" t="s">
        <v>46</v>
      </c>
      <c r="F4841" s="58" t="s">
        <v>119</v>
      </c>
      <c r="G4841" s="59">
        <v>3726.96</v>
      </c>
      <c r="H4841" s="57">
        <v>444489712</v>
      </c>
      <c r="I4841" s="59">
        <v>0</v>
      </c>
      <c r="J4841" s="59">
        <v>0</v>
      </c>
      <c r="K4841" s="59">
        <v>0</v>
      </c>
      <c r="L4841" s="59">
        <v>1.51</v>
      </c>
      <c r="M4841" s="59">
        <v>9730.26</v>
      </c>
      <c r="N4841" s="58" t="s">
        <v>2997</v>
      </c>
      <c r="O4841" s="14">
        <f t="shared" si="420"/>
        <v>45922.755844907406</v>
      </c>
      <c r="P4841" s="19">
        <f t="shared" si="421"/>
        <v>45922.964178240742</v>
      </c>
      <c r="Q4841" s="20" t="str">
        <f t="shared" si="422"/>
        <v>22/09/2025</v>
      </c>
      <c r="R4841" s="13" t="str">
        <f t="shared" si="423"/>
        <v>23</v>
      </c>
      <c r="S4841" s="13" t="str">
        <f t="shared" si="424"/>
        <v>Mon</v>
      </c>
    </row>
    <row r="4842" spans="1:19" x14ac:dyDescent="0.25">
      <c r="A4842" s="60">
        <v>45922.755844907406</v>
      </c>
      <c r="B4842" s="61">
        <v>445282192</v>
      </c>
      <c r="C4842" s="62" t="s">
        <v>36</v>
      </c>
      <c r="D4842" s="62" t="s">
        <v>38</v>
      </c>
      <c r="E4842" s="62" t="s">
        <v>46</v>
      </c>
      <c r="F4842" s="62" t="s">
        <v>119</v>
      </c>
      <c r="G4842" s="63">
        <v>3726.96</v>
      </c>
      <c r="H4842" s="61">
        <v>444489713</v>
      </c>
      <c r="I4842" s="63">
        <v>0</v>
      </c>
      <c r="J4842" s="63">
        <v>0</v>
      </c>
      <c r="K4842" s="63">
        <v>0</v>
      </c>
      <c r="L4842" s="63">
        <v>1.54</v>
      </c>
      <c r="M4842" s="63">
        <v>9731.7999999999993</v>
      </c>
      <c r="N4842" s="62" t="s">
        <v>2997</v>
      </c>
      <c r="O4842" s="14">
        <f t="shared" si="420"/>
        <v>45922.755844907406</v>
      </c>
      <c r="P4842" s="19">
        <f t="shared" si="421"/>
        <v>45922.964178240742</v>
      </c>
      <c r="Q4842" s="20" t="str">
        <f t="shared" si="422"/>
        <v>22/09/2025</v>
      </c>
      <c r="R4842" s="13" t="str">
        <f t="shared" si="423"/>
        <v>23</v>
      </c>
      <c r="S4842" s="13" t="str">
        <f t="shared" si="424"/>
        <v>Mon</v>
      </c>
    </row>
    <row r="4843" spans="1:19" x14ac:dyDescent="0.25">
      <c r="A4843" s="56">
        <v>45922.755844907406</v>
      </c>
      <c r="B4843" s="57">
        <v>445282194</v>
      </c>
      <c r="C4843" s="58" t="s">
        <v>36</v>
      </c>
      <c r="D4843" s="58" t="s">
        <v>38</v>
      </c>
      <c r="E4843" s="58" t="s">
        <v>46</v>
      </c>
      <c r="F4843" s="58" t="s">
        <v>119</v>
      </c>
      <c r="G4843" s="59">
        <v>3726.96</v>
      </c>
      <c r="H4843" s="57">
        <v>444489714</v>
      </c>
      <c r="I4843" s="59">
        <v>0</v>
      </c>
      <c r="J4843" s="59">
        <v>0</v>
      </c>
      <c r="K4843" s="59">
        <v>0</v>
      </c>
      <c r="L4843" s="59">
        <v>1.69</v>
      </c>
      <c r="M4843" s="59">
        <v>9733.49</v>
      </c>
      <c r="N4843" s="58" t="s">
        <v>2997</v>
      </c>
      <c r="O4843" s="14">
        <f t="shared" si="420"/>
        <v>45922.755844907406</v>
      </c>
      <c r="P4843" s="19">
        <f t="shared" si="421"/>
        <v>45922.964178240742</v>
      </c>
      <c r="Q4843" s="20" t="str">
        <f t="shared" si="422"/>
        <v>22/09/2025</v>
      </c>
      <c r="R4843" s="13" t="str">
        <f t="shared" si="423"/>
        <v>23</v>
      </c>
      <c r="S4843" s="13" t="str">
        <f t="shared" si="424"/>
        <v>Mon</v>
      </c>
    </row>
    <row r="4844" spans="1:19" x14ac:dyDescent="0.25">
      <c r="A4844" s="60">
        <v>45922.755844907406</v>
      </c>
      <c r="B4844" s="61">
        <v>445282198</v>
      </c>
      <c r="C4844" s="62" t="s">
        <v>36</v>
      </c>
      <c r="D4844" s="62" t="s">
        <v>38</v>
      </c>
      <c r="E4844" s="62" t="s">
        <v>46</v>
      </c>
      <c r="F4844" s="62" t="s">
        <v>119</v>
      </c>
      <c r="G4844" s="63">
        <v>3726.96</v>
      </c>
      <c r="H4844" s="61">
        <v>444489715</v>
      </c>
      <c r="I4844" s="63">
        <v>0</v>
      </c>
      <c r="J4844" s="63">
        <v>0</v>
      </c>
      <c r="K4844" s="63">
        <v>0</v>
      </c>
      <c r="L4844" s="63">
        <v>1.76</v>
      </c>
      <c r="M4844" s="63">
        <v>9735.25</v>
      </c>
      <c r="N4844" s="62" t="s">
        <v>2997</v>
      </c>
      <c r="O4844" s="14">
        <f t="shared" si="420"/>
        <v>45922.755844907406</v>
      </c>
      <c r="P4844" s="19">
        <f t="shared" si="421"/>
        <v>45922.964178240742</v>
      </c>
      <c r="Q4844" s="20" t="str">
        <f t="shared" si="422"/>
        <v>22/09/2025</v>
      </c>
      <c r="R4844" s="13" t="str">
        <f t="shared" si="423"/>
        <v>23</v>
      </c>
      <c r="S4844" s="13" t="str">
        <f t="shared" si="424"/>
        <v>Mon</v>
      </c>
    </row>
    <row r="4845" spans="1:19" x14ac:dyDescent="0.25">
      <c r="A4845" s="56">
        <v>45922.755844907406</v>
      </c>
      <c r="B4845" s="57">
        <v>445282217</v>
      </c>
      <c r="C4845" s="58" t="s">
        <v>36</v>
      </c>
      <c r="D4845" s="58" t="s">
        <v>38</v>
      </c>
      <c r="E4845" s="58" t="s">
        <v>46</v>
      </c>
      <c r="F4845" s="58" t="s">
        <v>119</v>
      </c>
      <c r="G4845" s="59">
        <v>3726.98</v>
      </c>
      <c r="H4845" s="57">
        <v>444489740</v>
      </c>
      <c r="I4845" s="59">
        <v>0</v>
      </c>
      <c r="J4845" s="59">
        <v>0</v>
      </c>
      <c r="K4845" s="59">
        <v>0</v>
      </c>
      <c r="L4845" s="59">
        <v>1.5</v>
      </c>
      <c r="M4845" s="59">
        <v>9736.75</v>
      </c>
      <c r="N4845" s="58" t="s">
        <v>2998</v>
      </c>
      <c r="O4845" s="14">
        <f t="shared" si="420"/>
        <v>45922.755844907406</v>
      </c>
      <c r="P4845" s="19">
        <f t="shared" si="421"/>
        <v>45922.964178240742</v>
      </c>
      <c r="Q4845" s="20" t="str">
        <f t="shared" si="422"/>
        <v>22/09/2025</v>
      </c>
      <c r="R4845" s="13" t="str">
        <f t="shared" si="423"/>
        <v>23</v>
      </c>
      <c r="S4845" s="13" t="str">
        <f t="shared" si="424"/>
        <v>Mon</v>
      </c>
    </row>
    <row r="4846" spans="1:19" x14ac:dyDescent="0.25">
      <c r="A4846" s="60">
        <v>45922.75613425926</v>
      </c>
      <c r="B4846" s="61">
        <v>445282573</v>
      </c>
      <c r="C4846" s="62" t="s">
        <v>36</v>
      </c>
      <c r="D4846" s="62" t="s">
        <v>38</v>
      </c>
      <c r="E4846" s="62" t="s">
        <v>46</v>
      </c>
      <c r="F4846" s="62" t="s">
        <v>119</v>
      </c>
      <c r="G4846" s="63">
        <v>3727.59</v>
      </c>
      <c r="H4846" s="61">
        <v>444490081</v>
      </c>
      <c r="I4846" s="63">
        <v>0</v>
      </c>
      <c r="J4846" s="63">
        <v>0</v>
      </c>
      <c r="K4846" s="63">
        <v>0</v>
      </c>
      <c r="L4846" s="63">
        <v>2.21</v>
      </c>
      <c r="M4846" s="63">
        <v>9738.9599999999991</v>
      </c>
      <c r="N4846" s="62" t="s">
        <v>2999</v>
      </c>
      <c r="O4846" s="14">
        <f t="shared" si="420"/>
        <v>45922.75613425926</v>
      </c>
      <c r="P4846" s="19">
        <f t="shared" si="421"/>
        <v>45922.964467592596</v>
      </c>
      <c r="Q4846" s="20" t="str">
        <f t="shared" si="422"/>
        <v>22/09/2025</v>
      </c>
      <c r="R4846" s="13" t="str">
        <f t="shared" si="423"/>
        <v>23</v>
      </c>
      <c r="S4846" s="13" t="str">
        <f t="shared" si="424"/>
        <v>Mon</v>
      </c>
    </row>
    <row r="4847" spans="1:19" x14ac:dyDescent="0.25">
      <c r="A4847" s="56">
        <v>45922.75613425926</v>
      </c>
      <c r="B4847" s="57">
        <v>445282574</v>
      </c>
      <c r="C4847" s="58" t="s">
        <v>36</v>
      </c>
      <c r="D4847" s="58" t="s">
        <v>38</v>
      </c>
      <c r="E4847" s="58" t="s">
        <v>46</v>
      </c>
      <c r="F4847" s="58" t="s">
        <v>119</v>
      </c>
      <c r="G4847" s="59">
        <v>3727.59</v>
      </c>
      <c r="H4847" s="57">
        <v>444490082</v>
      </c>
      <c r="I4847" s="59">
        <v>0</v>
      </c>
      <c r="J4847" s="59">
        <v>0</v>
      </c>
      <c r="K4847" s="59">
        <v>0</v>
      </c>
      <c r="L4847" s="59">
        <v>3.51</v>
      </c>
      <c r="M4847" s="59">
        <v>9742.4699999999993</v>
      </c>
      <c r="N4847" s="58" t="s">
        <v>2999</v>
      </c>
      <c r="O4847" s="14">
        <f t="shared" si="420"/>
        <v>45922.75613425926</v>
      </c>
      <c r="P4847" s="19">
        <f t="shared" si="421"/>
        <v>45922.964467592596</v>
      </c>
      <c r="Q4847" s="20" t="str">
        <f t="shared" si="422"/>
        <v>22/09/2025</v>
      </c>
      <c r="R4847" s="13" t="str">
        <f t="shared" si="423"/>
        <v>23</v>
      </c>
      <c r="S4847" s="13" t="str">
        <f t="shared" si="424"/>
        <v>Mon</v>
      </c>
    </row>
    <row r="4848" spans="1:19" x14ac:dyDescent="0.25">
      <c r="A4848" s="60">
        <v>45922.756990740738</v>
      </c>
      <c r="B4848" s="61">
        <v>445283154</v>
      </c>
      <c r="C4848" s="62" t="s">
        <v>36</v>
      </c>
      <c r="D4848" s="62" t="s">
        <v>38</v>
      </c>
      <c r="E4848" s="62" t="s">
        <v>46</v>
      </c>
      <c r="F4848" s="62" t="s">
        <v>119</v>
      </c>
      <c r="G4848" s="63">
        <v>3726.44</v>
      </c>
      <c r="H4848" s="61">
        <v>444490662</v>
      </c>
      <c r="I4848" s="63">
        <v>0</v>
      </c>
      <c r="J4848" s="63">
        <v>0</v>
      </c>
      <c r="K4848" s="63">
        <v>0</v>
      </c>
      <c r="L4848" s="63">
        <v>1.43</v>
      </c>
      <c r="M4848" s="63">
        <v>9743.9</v>
      </c>
      <c r="N4848" s="62" t="s">
        <v>3000</v>
      </c>
      <c r="O4848" s="14">
        <f t="shared" si="420"/>
        <v>45922.756990740738</v>
      </c>
      <c r="P4848" s="19">
        <f t="shared" si="421"/>
        <v>45922.965324074074</v>
      </c>
      <c r="Q4848" s="20" t="str">
        <f t="shared" si="422"/>
        <v>22/09/2025</v>
      </c>
      <c r="R4848" s="13" t="str">
        <f t="shared" si="423"/>
        <v>23</v>
      </c>
      <c r="S4848" s="13" t="str">
        <f t="shared" si="424"/>
        <v>Mon</v>
      </c>
    </row>
    <row r="4849" spans="1:19" x14ac:dyDescent="0.25">
      <c r="A4849" s="56">
        <v>45922.756990740738</v>
      </c>
      <c r="B4849" s="57">
        <v>445283158</v>
      </c>
      <c r="C4849" s="58" t="s">
        <v>36</v>
      </c>
      <c r="D4849" s="58" t="s">
        <v>38</v>
      </c>
      <c r="E4849" s="58" t="s">
        <v>46</v>
      </c>
      <c r="F4849" s="58" t="s">
        <v>119</v>
      </c>
      <c r="G4849" s="59">
        <v>3726.42</v>
      </c>
      <c r="H4849" s="57">
        <v>444490666</v>
      </c>
      <c r="I4849" s="59">
        <v>0</v>
      </c>
      <c r="J4849" s="59">
        <v>0</v>
      </c>
      <c r="K4849" s="59">
        <v>0</v>
      </c>
      <c r="L4849" s="59">
        <v>1.21</v>
      </c>
      <c r="M4849" s="59">
        <v>9745.11</v>
      </c>
      <c r="N4849" s="58" t="s">
        <v>3001</v>
      </c>
      <c r="O4849" s="14">
        <f t="shared" si="420"/>
        <v>45922.756990740738</v>
      </c>
      <c r="P4849" s="19">
        <f t="shared" si="421"/>
        <v>45922.965324074074</v>
      </c>
      <c r="Q4849" s="20" t="str">
        <f t="shared" si="422"/>
        <v>22/09/2025</v>
      </c>
      <c r="R4849" s="13" t="str">
        <f t="shared" si="423"/>
        <v>23</v>
      </c>
      <c r="S4849" s="13" t="str">
        <f t="shared" si="424"/>
        <v>Mon</v>
      </c>
    </row>
    <row r="4850" spans="1:19" x14ac:dyDescent="0.25">
      <c r="A4850" s="60">
        <v>45922.757025462961</v>
      </c>
      <c r="B4850" s="61">
        <v>445283168</v>
      </c>
      <c r="C4850" s="62" t="s">
        <v>36</v>
      </c>
      <c r="D4850" s="62" t="s">
        <v>37</v>
      </c>
      <c r="E4850" s="62" t="s">
        <v>45</v>
      </c>
      <c r="F4850" s="62" t="s">
        <v>119</v>
      </c>
      <c r="G4850" s="63">
        <v>3726.57</v>
      </c>
      <c r="H4850" s="61">
        <v>444490676</v>
      </c>
      <c r="I4850" s="63">
        <v>0</v>
      </c>
      <c r="J4850" s="63">
        <v>0</v>
      </c>
      <c r="K4850" s="63">
        <v>0</v>
      </c>
      <c r="L4850" s="63">
        <v>0</v>
      </c>
      <c r="M4850" s="63">
        <v>9745.11</v>
      </c>
      <c r="N4850" s="62" t="s">
        <v>115</v>
      </c>
      <c r="O4850" s="14">
        <f t="shared" si="420"/>
        <v>45922.757025462961</v>
      </c>
      <c r="P4850" s="19">
        <f t="shared" si="421"/>
        <v>45922.965358796297</v>
      </c>
      <c r="Q4850" s="20" t="str">
        <f t="shared" si="422"/>
        <v>22/09/2025</v>
      </c>
      <c r="R4850" s="13" t="str">
        <f t="shared" si="423"/>
        <v>23</v>
      </c>
      <c r="S4850" s="13" t="str">
        <f t="shared" si="424"/>
        <v>Mon</v>
      </c>
    </row>
    <row r="4851" spans="1:19" x14ac:dyDescent="0.25">
      <c r="A4851" s="56">
        <v>45922.757025462961</v>
      </c>
      <c r="B4851" s="57">
        <v>445283169</v>
      </c>
      <c r="C4851" s="58" t="s">
        <v>36</v>
      </c>
      <c r="D4851" s="58" t="s">
        <v>37</v>
      </c>
      <c r="E4851" s="58" t="s">
        <v>45</v>
      </c>
      <c r="F4851" s="58" t="s">
        <v>119</v>
      </c>
      <c r="G4851" s="59">
        <v>3726.58</v>
      </c>
      <c r="H4851" s="57">
        <v>444490677</v>
      </c>
      <c r="I4851" s="59">
        <v>0</v>
      </c>
      <c r="J4851" s="59">
        <v>0</v>
      </c>
      <c r="K4851" s="59">
        <v>0</v>
      </c>
      <c r="L4851" s="59">
        <v>0</v>
      </c>
      <c r="M4851" s="59">
        <v>9745.11</v>
      </c>
      <c r="N4851" s="58" t="s">
        <v>1384</v>
      </c>
      <c r="O4851" s="14">
        <f t="shared" si="420"/>
        <v>45922.757025462961</v>
      </c>
      <c r="P4851" s="19">
        <f t="shared" si="421"/>
        <v>45922.965358796297</v>
      </c>
      <c r="Q4851" s="20" t="str">
        <f t="shared" si="422"/>
        <v>22/09/2025</v>
      </c>
      <c r="R4851" s="13" t="str">
        <f t="shared" si="423"/>
        <v>23</v>
      </c>
      <c r="S4851" s="13" t="str">
        <f t="shared" si="424"/>
        <v>Mon</v>
      </c>
    </row>
    <row r="4852" spans="1:19" x14ac:dyDescent="0.25">
      <c r="A4852" s="60">
        <v>45922.757245370369</v>
      </c>
      <c r="B4852" s="61">
        <v>445283327</v>
      </c>
      <c r="C4852" s="62" t="s">
        <v>36</v>
      </c>
      <c r="D4852" s="62" t="s">
        <v>37</v>
      </c>
      <c r="E4852" s="62" t="s">
        <v>45</v>
      </c>
      <c r="F4852" s="62" t="s">
        <v>119</v>
      </c>
      <c r="G4852" s="63">
        <v>3726.58</v>
      </c>
      <c r="H4852" s="61">
        <v>444490832</v>
      </c>
      <c r="I4852" s="63">
        <v>0</v>
      </c>
      <c r="J4852" s="63">
        <v>0</v>
      </c>
      <c r="K4852" s="63">
        <v>0</v>
      </c>
      <c r="L4852" s="63">
        <v>0</v>
      </c>
      <c r="M4852" s="63">
        <v>9745.11</v>
      </c>
      <c r="N4852" s="62" t="s">
        <v>108</v>
      </c>
      <c r="O4852" s="14">
        <f t="shared" si="420"/>
        <v>45922.757245370369</v>
      </c>
      <c r="P4852" s="19">
        <f t="shared" si="421"/>
        <v>45922.965578703705</v>
      </c>
      <c r="Q4852" s="20" t="str">
        <f t="shared" si="422"/>
        <v>22/09/2025</v>
      </c>
      <c r="R4852" s="13" t="str">
        <f t="shared" si="423"/>
        <v>23</v>
      </c>
      <c r="S4852" s="13" t="str">
        <f t="shared" si="424"/>
        <v>Mon</v>
      </c>
    </row>
    <row r="4853" spans="1:19" x14ac:dyDescent="0.25">
      <c r="A4853" s="56">
        <v>45922.757256944446</v>
      </c>
      <c r="B4853" s="57">
        <v>445283332</v>
      </c>
      <c r="C4853" s="58" t="s">
        <v>36</v>
      </c>
      <c r="D4853" s="58" t="s">
        <v>37</v>
      </c>
      <c r="E4853" s="58" t="s">
        <v>45</v>
      </c>
      <c r="F4853" s="58" t="s">
        <v>119</v>
      </c>
      <c r="G4853" s="59">
        <v>3726.6</v>
      </c>
      <c r="H4853" s="57">
        <v>444490837</v>
      </c>
      <c r="I4853" s="59">
        <v>0</v>
      </c>
      <c r="J4853" s="59">
        <v>0</v>
      </c>
      <c r="K4853" s="59">
        <v>0</v>
      </c>
      <c r="L4853" s="59">
        <v>0</v>
      </c>
      <c r="M4853" s="59">
        <v>9745.11</v>
      </c>
      <c r="N4853" s="58" t="s">
        <v>2056</v>
      </c>
      <c r="O4853" s="14">
        <f t="shared" si="420"/>
        <v>45922.757256944446</v>
      </c>
      <c r="P4853" s="19">
        <f t="shared" si="421"/>
        <v>45922.965590277781</v>
      </c>
      <c r="Q4853" s="20" t="str">
        <f t="shared" si="422"/>
        <v>22/09/2025</v>
      </c>
      <c r="R4853" s="13" t="str">
        <f t="shared" si="423"/>
        <v>23</v>
      </c>
      <c r="S4853" s="13" t="str">
        <f t="shared" si="424"/>
        <v>Mon</v>
      </c>
    </row>
    <row r="4854" spans="1:19" x14ac:dyDescent="0.25">
      <c r="A4854" s="60">
        <v>45922.757256944446</v>
      </c>
      <c r="B4854" s="61">
        <v>445283333</v>
      </c>
      <c r="C4854" s="62" t="s">
        <v>36</v>
      </c>
      <c r="D4854" s="62" t="s">
        <v>37</v>
      </c>
      <c r="E4854" s="62" t="s">
        <v>45</v>
      </c>
      <c r="F4854" s="62" t="s">
        <v>119</v>
      </c>
      <c r="G4854" s="63">
        <v>3726.56</v>
      </c>
      <c r="H4854" s="61">
        <v>444490838</v>
      </c>
      <c r="I4854" s="63">
        <v>0</v>
      </c>
      <c r="J4854" s="63">
        <v>0</v>
      </c>
      <c r="K4854" s="63">
        <v>0</v>
      </c>
      <c r="L4854" s="63">
        <v>0</v>
      </c>
      <c r="M4854" s="63">
        <v>9745.11</v>
      </c>
      <c r="N4854" s="62" t="s">
        <v>1944</v>
      </c>
      <c r="O4854" s="14">
        <f t="shared" si="420"/>
        <v>45922.757256944446</v>
      </c>
      <c r="P4854" s="19">
        <f t="shared" si="421"/>
        <v>45922.965590277781</v>
      </c>
      <c r="Q4854" s="20" t="str">
        <f t="shared" si="422"/>
        <v>22/09/2025</v>
      </c>
      <c r="R4854" s="13" t="str">
        <f t="shared" si="423"/>
        <v>23</v>
      </c>
      <c r="S4854" s="13" t="str">
        <f t="shared" si="424"/>
        <v>Mon</v>
      </c>
    </row>
    <row r="4855" spans="1:19" x14ac:dyDescent="0.25">
      <c r="A4855" s="56">
        <v>45922.757256944446</v>
      </c>
      <c r="B4855" s="57">
        <v>445283334</v>
      </c>
      <c r="C4855" s="58" t="s">
        <v>36</v>
      </c>
      <c r="D4855" s="58" t="s">
        <v>37</v>
      </c>
      <c r="E4855" s="58" t="s">
        <v>45</v>
      </c>
      <c r="F4855" s="58" t="s">
        <v>119</v>
      </c>
      <c r="G4855" s="59">
        <v>3726.4</v>
      </c>
      <c r="H4855" s="57">
        <v>444490839</v>
      </c>
      <c r="I4855" s="59">
        <v>0</v>
      </c>
      <c r="J4855" s="59">
        <v>0</v>
      </c>
      <c r="K4855" s="59">
        <v>0</v>
      </c>
      <c r="L4855" s="59">
        <v>0</v>
      </c>
      <c r="M4855" s="59">
        <v>9745.11</v>
      </c>
      <c r="N4855" s="58" t="s">
        <v>77</v>
      </c>
      <c r="O4855" s="14">
        <f t="shared" si="420"/>
        <v>45922.757256944446</v>
      </c>
      <c r="P4855" s="19">
        <f t="shared" si="421"/>
        <v>45922.965590277781</v>
      </c>
      <c r="Q4855" s="20" t="str">
        <f t="shared" si="422"/>
        <v>22/09/2025</v>
      </c>
      <c r="R4855" s="13" t="str">
        <f t="shared" si="423"/>
        <v>23</v>
      </c>
      <c r="S4855" s="13" t="str">
        <f t="shared" si="424"/>
        <v>Mon</v>
      </c>
    </row>
    <row r="4856" spans="1:19" x14ac:dyDescent="0.25">
      <c r="A4856" s="60">
        <v>45922.757256944446</v>
      </c>
      <c r="B4856" s="61">
        <v>445283339</v>
      </c>
      <c r="C4856" s="62" t="s">
        <v>36</v>
      </c>
      <c r="D4856" s="62" t="s">
        <v>37</v>
      </c>
      <c r="E4856" s="62" t="s">
        <v>45</v>
      </c>
      <c r="F4856" s="62" t="s">
        <v>119</v>
      </c>
      <c r="G4856" s="63">
        <v>3726.42</v>
      </c>
      <c r="H4856" s="61">
        <v>444490844</v>
      </c>
      <c r="I4856" s="63">
        <v>0</v>
      </c>
      <c r="J4856" s="63">
        <v>0</v>
      </c>
      <c r="K4856" s="63">
        <v>0</v>
      </c>
      <c r="L4856" s="63">
        <v>0</v>
      </c>
      <c r="M4856" s="63">
        <v>9745.11</v>
      </c>
      <c r="N4856" s="62" t="s">
        <v>1971</v>
      </c>
      <c r="O4856" s="14">
        <f t="shared" si="420"/>
        <v>45922.757256944446</v>
      </c>
      <c r="P4856" s="19">
        <f t="shared" si="421"/>
        <v>45922.965590277781</v>
      </c>
      <c r="Q4856" s="20" t="str">
        <f t="shared" si="422"/>
        <v>22/09/2025</v>
      </c>
      <c r="R4856" s="13" t="str">
        <f t="shared" si="423"/>
        <v>23</v>
      </c>
      <c r="S4856" s="13" t="str">
        <f t="shared" si="424"/>
        <v>Mon</v>
      </c>
    </row>
    <row r="4857" spans="1:19" x14ac:dyDescent="0.25">
      <c r="A4857" s="56">
        <v>45922.757268518515</v>
      </c>
      <c r="B4857" s="57">
        <v>445283341</v>
      </c>
      <c r="C4857" s="58" t="s">
        <v>36</v>
      </c>
      <c r="D4857" s="58" t="s">
        <v>37</v>
      </c>
      <c r="E4857" s="58" t="s">
        <v>45</v>
      </c>
      <c r="F4857" s="58" t="s">
        <v>119</v>
      </c>
      <c r="G4857" s="59">
        <v>3726.39</v>
      </c>
      <c r="H4857" s="57">
        <v>444490846</v>
      </c>
      <c r="I4857" s="59">
        <v>0</v>
      </c>
      <c r="J4857" s="59">
        <v>0</v>
      </c>
      <c r="K4857" s="59">
        <v>0</v>
      </c>
      <c r="L4857" s="59">
        <v>0</v>
      </c>
      <c r="M4857" s="59">
        <v>9745.11</v>
      </c>
      <c r="N4857" s="58" t="s">
        <v>107</v>
      </c>
      <c r="O4857" s="14">
        <f t="shared" si="420"/>
        <v>45922.757268518515</v>
      </c>
      <c r="P4857" s="19">
        <f t="shared" si="421"/>
        <v>45922.965601851851</v>
      </c>
      <c r="Q4857" s="20" t="str">
        <f t="shared" si="422"/>
        <v>22/09/2025</v>
      </c>
      <c r="R4857" s="13" t="str">
        <f t="shared" si="423"/>
        <v>23</v>
      </c>
      <c r="S4857" s="13" t="str">
        <f t="shared" si="424"/>
        <v>Mon</v>
      </c>
    </row>
    <row r="4858" spans="1:19" x14ac:dyDescent="0.25">
      <c r="A4858" s="60">
        <v>45922.757407407407</v>
      </c>
      <c r="B4858" s="61">
        <v>445283436</v>
      </c>
      <c r="C4858" s="62" t="s">
        <v>36</v>
      </c>
      <c r="D4858" s="62" t="s">
        <v>38</v>
      </c>
      <c r="E4858" s="62" t="s">
        <v>46</v>
      </c>
      <c r="F4858" s="62" t="s">
        <v>119</v>
      </c>
      <c r="G4858" s="63">
        <v>3725.93</v>
      </c>
      <c r="H4858" s="61">
        <v>444490939</v>
      </c>
      <c r="I4858" s="63">
        <v>0</v>
      </c>
      <c r="J4858" s="63">
        <v>0</v>
      </c>
      <c r="K4858" s="63">
        <v>0</v>
      </c>
      <c r="L4858" s="63">
        <v>0.55000000000000004</v>
      </c>
      <c r="M4858" s="63">
        <v>9745.66</v>
      </c>
      <c r="N4858" s="62" t="s">
        <v>3002</v>
      </c>
      <c r="O4858" s="14">
        <f t="shared" si="420"/>
        <v>45922.757407407407</v>
      </c>
      <c r="P4858" s="19">
        <f t="shared" si="421"/>
        <v>45922.965740740743</v>
      </c>
      <c r="Q4858" s="20" t="str">
        <f t="shared" si="422"/>
        <v>22/09/2025</v>
      </c>
      <c r="R4858" s="13" t="str">
        <f t="shared" si="423"/>
        <v>23</v>
      </c>
      <c r="S4858" s="13" t="str">
        <f t="shared" si="424"/>
        <v>Mon</v>
      </c>
    </row>
    <row r="4859" spans="1:19" x14ac:dyDescent="0.25">
      <c r="A4859" s="56">
        <v>45922.757407407407</v>
      </c>
      <c r="B4859" s="57">
        <v>445283437</v>
      </c>
      <c r="C4859" s="58" t="s">
        <v>36</v>
      </c>
      <c r="D4859" s="58" t="s">
        <v>38</v>
      </c>
      <c r="E4859" s="58" t="s">
        <v>46</v>
      </c>
      <c r="F4859" s="58" t="s">
        <v>119</v>
      </c>
      <c r="G4859" s="59">
        <v>3725.93</v>
      </c>
      <c r="H4859" s="57">
        <v>444490940</v>
      </c>
      <c r="I4859" s="59">
        <v>0</v>
      </c>
      <c r="J4859" s="59">
        <v>0</v>
      </c>
      <c r="K4859" s="59">
        <v>0</v>
      </c>
      <c r="L4859" s="59">
        <v>0.42</v>
      </c>
      <c r="M4859" s="59">
        <v>9746.08</v>
      </c>
      <c r="N4859" s="58" t="s">
        <v>3003</v>
      </c>
      <c r="O4859" s="14">
        <f t="shared" si="420"/>
        <v>45922.757407407407</v>
      </c>
      <c r="P4859" s="19">
        <f t="shared" si="421"/>
        <v>45922.965740740743</v>
      </c>
      <c r="Q4859" s="20" t="str">
        <f t="shared" si="422"/>
        <v>22/09/2025</v>
      </c>
      <c r="R4859" s="13" t="str">
        <f t="shared" si="423"/>
        <v>23</v>
      </c>
      <c r="S4859" s="13" t="str">
        <f t="shared" si="424"/>
        <v>Mon</v>
      </c>
    </row>
    <row r="4860" spans="1:19" x14ac:dyDescent="0.25">
      <c r="A4860" s="60">
        <v>45922.757430555554</v>
      </c>
      <c r="B4860" s="61">
        <v>445283448</v>
      </c>
      <c r="C4860" s="62" t="s">
        <v>36</v>
      </c>
      <c r="D4860" s="62" t="s">
        <v>38</v>
      </c>
      <c r="E4860" s="62" t="s">
        <v>46</v>
      </c>
      <c r="F4860" s="62" t="s">
        <v>119</v>
      </c>
      <c r="G4860" s="63">
        <v>3725.83</v>
      </c>
      <c r="H4860" s="61">
        <v>444490950</v>
      </c>
      <c r="I4860" s="63">
        <v>0</v>
      </c>
      <c r="J4860" s="63">
        <v>0</v>
      </c>
      <c r="K4860" s="63">
        <v>0</v>
      </c>
      <c r="L4860" s="63">
        <v>0.73</v>
      </c>
      <c r="M4860" s="63">
        <v>9746.81</v>
      </c>
      <c r="N4860" s="62" t="s">
        <v>3004</v>
      </c>
      <c r="O4860" s="14">
        <f t="shared" si="420"/>
        <v>45922.757430555554</v>
      </c>
      <c r="P4860" s="19">
        <f t="shared" si="421"/>
        <v>45922.965763888889</v>
      </c>
      <c r="Q4860" s="20" t="str">
        <f t="shared" si="422"/>
        <v>22/09/2025</v>
      </c>
      <c r="R4860" s="13" t="str">
        <f t="shared" si="423"/>
        <v>23</v>
      </c>
      <c r="S4860" s="13" t="str">
        <f t="shared" si="424"/>
        <v>Mon</v>
      </c>
    </row>
    <row r="4861" spans="1:19" x14ac:dyDescent="0.25">
      <c r="A4861" s="56">
        <v>45922.757476851853</v>
      </c>
      <c r="B4861" s="57">
        <v>445283474</v>
      </c>
      <c r="C4861" s="58" t="s">
        <v>36</v>
      </c>
      <c r="D4861" s="58" t="s">
        <v>37</v>
      </c>
      <c r="E4861" s="58" t="s">
        <v>45</v>
      </c>
      <c r="F4861" s="58" t="s">
        <v>119</v>
      </c>
      <c r="G4861" s="59">
        <v>3725.96</v>
      </c>
      <c r="H4861" s="57">
        <v>444490976</v>
      </c>
      <c r="I4861" s="59">
        <v>0</v>
      </c>
      <c r="J4861" s="59">
        <v>0</v>
      </c>
      <c r="K4861" s="59">
        <v>0</v>
      </c>
      <c r="L4861" s="59">
        <v>0</v>
      </c>
      <c r="M4861" s="59">
        <v>9746.81</v>
      </c>
      <c r="N4861" s="58" t="s">
        <v>106</v>
      </c>
      <c r="O4861" s="14">
        <f t="shared" si="420"/>
        <v>45922.757476851853</v>
      </c>
      <c r="P4861" s="19">
        <f t="shared" si="421"/>
        <v>45922.965810185189</v>
      </c>
      <c r="Q4861" s="20" t="str">
        <f t="shared" si="422"/>
        <v>22/09/2025</v>
      </c>
      <c r="R4861" s="13" t="str">
        <f t="shared" si="423"/>
        <v>23</v>
      </c>
      <c r="S4861" s="13" t="str">
        <f t="shared" si="424"/>
        <v>Mon</v>
      </c>
    </row>
    <row r="4862" spans="1:19" x14ac:dyDescent="0.25">
      <c r="A4862" s="60">
        <v>45922.757488425923</v>
      </c>
      <c r="B4862" s="61">
        <v>445283478</v>
      </c>
      <c r="C4862" s="62" t="s">
        <v>36</v>
      </c>
      <c r="D4862" s="62" t="s">
        <v>37</v>
      </c>
      <c r="E4862" s="62" t="s">
        <v>45</v>
      </c>
      <c r="F4862" s="62" t="s">
        <v>119</v>
      </c>
      <c r="G4862" s="63">
        <v>3725.95</v>
      </c>
      <c r="H4862" s="61">
        <v>444490979</v>
      </c>
      <c r="I4862" s="63">
        <v>0</v>
      </c>
      <c r="J4862" s="63">
        <v>0</v>
      </c>
      <c r="K4862" s="63">
        <v>0</v>
      </c>
      <c r="L4862" s="63">
        <v>0</v>
      </c>
      <c r="M4862" s="63">
        <v>9746.81</v>
      </c>
      <c r="N4862" s="62" t="s">
        <v>92</v>
      </c>
      <c r="O4862" s="14">
        <f t="shared" si="420"/>
        <v>45922.757488425923</v>
      </c>
      <c r="P4862" s="19">
        <f t="shared" si="421"/>
        <v>45922.965821759259</v>
      </c>
      <c r="Q4862" s="20" t="str">
        <f t="shared" si="422"/>
        <v>22/09/2025</v>
      </c>
      <c r="R4862" s="13" t="str">
        <f t="shared" si="423"/>
        <v>23</v>
      </c>
      <c r="S4862" s="13" t="str">
        <f t="shared" si="424"/>
        <v>Mon</v>
      </c>
    </row>
    <row r="4863" spans="1:19" x14ac:dyDescent="0.25">
      <c r="A4863" s="56">
        <v>45922.757650462961</v>
      </c>
      <c r="B4863" s="57">
        <v>445283556</v>
      </c>
      <c r="C4863" s="58" t="s">
        <v>36</v>
      </c>
      <c r="D4863" s="58" t="s">
        <v>38</v>
      </c>
      <c r="E4863" s="58" t="s">
        <v>46</v>
      </c>
      <c r="F4863" s="58" t="s">
        <v>119</v>
      </c>
      <c r="G4863" s="59">
        <v>3724.91</v>
      </c>
      <c r="H4863" s="57">
        <v>444491056</v>
      </c>
      <c r="I4863" s="59">
        <v>0</v>
      </c>
      <c r="J4863" s="59">
        <v>0</v>
      </c>
      <c r="K4863" s="59">
        <v>0</v>
      </c>
      <c r="L4863" s="59">
        <v>-1.67</v>
      </c>
      <c r="M4863" s="59">
        <v>9745.14</v>
      </c>
      <c r="N4863" s="58" t="s">
        <v>3005</v>
      </c>
      <c r="O4863" s="14">
        <f t="shared" si="420"/>
        <v>45922.757650462961</v>
      </c>
      <c r="P4863" s="19">
        <f t="shared" si="421"/>
        <v>45922.965983796297</v>
      </c>
      <c r="Q4863" s="20" t="str">
        <f t="shared" si="422"/>
        <v>22/09/2025</v>
      </c>
      <c r="R4863" s="13" t="str">
        <f t="shared" si="423"/>
        <v>23</v>
      </c>
      <c r="S4863" s="13" t="str">
        <f t="shared" si="424"/>
        <v>Mon</v>
      </c>
    </row>
    <row r="4864" spans="1:19" x14ac:dyDescent="0.25">
      <c r="A4864" s="60">
        <v>45922.757824074077</v>
      </c>
      <c r="B4864" s="61">
        <v>445283684</v>
      </c>
      <c r="C4864" s="62" t="s">
        <v>36</v>
      </c>
      <c r="D4864" s="62" t="s">
        <v>37</v>
      </c>
      <c r="E4864" s="62" t="s">
        <v>45</v>
      </c>
      <c r="F4864" s="62" t="s">
        <v>119</v>
      </c>
      <c r="G4864" s="63">
        <v>3726</v>
      </c>
      <c r="H4864" s="61">
        <v>444491186</v>
      </c>
      <c r="I4864" s="63">
        <v>0</v>
      </c>
      <c r="J4864" s="63">
        <v>0</v>
      </c>
      <c r="K4864" s="63">
        <v>0</v>
      </c>
      <c r="L4864" s="63">
        <v>0</v>
      </c>
      <c r="M4864" s="63">
        <v>9745.14</v>
      </c>
      <c r="N4864" s="62" t="s">
        <v>48</v>
      </c>
      <c r="O4864" s="14">
        <f t="shared" si="420"/>
        <v>45922.757824074077</v>
      </c>
      <c r="P4864" s="19">
        <f t="shared" si="421"/>
        <v>45922.966157407413</v>
      </c>
      <c r="Q4864" s="20" t="str">
        <f t="shared" si="422"/>
        <v>22/09/2025</v>
      </c>
      <c r="R4864" s="13" t="str">
        <f t="shared" si="423"/>
        <v>23</v>
      </c>
      <c r="S4864" s="13" t="str">
        <f t="shared" si="424"/>
        <v>Mon</v>
      </c>
    </row>
    <row r="4865" spans="1:19" x14ac:dyDescent="0.25">
      <c r="A4865" s="56">
        <v>45922.757835648146</v>
      </c>
      <c r="B4865" s="57">
        <v>445283689</v>
      </c>
      <c r="C4865" s="58" t="s">
        <v>36</v>
      </c>
      <c r="D4865" s="58" t="s">
        <v>37</v>
      </c>
      <c r="E4865" s="58" t="s">
        <v>45</v>
      </c>
      <c r="F4865" s="58" t="s">
        <v>119</v>
      </c>
      <c r="G4865" s="59">
        <v>3725.91</v>
      </c>
      <c r="H4865" s="57">
        <v>444491191</v>
      </c>
      <c r="I4865" s="59">
        <v>0</v>
      </c>
      <c r="J4865" s="59">
        <v>0</v>
      </c>
      <c r="K4865" s="59">
        <v>0</v>
      </c>
      <c r="L4865" s="59">
        <v>0</v>
      </c>
      <c r="M4865" s="59">
        <v>9745.14</v>
      </c>
      <c r="N4865" s="58" t="s">
        <v>52</v>
      </c>
      <c r="O4865" s="14">
        <f t="shared" si="420"/>
        <v>45922.757835648146</v>
      </c>
      <c r="P4865" s="19">
        <f t="shared" si="421"/>
        <v>45922.966168981482</v>
      </c>
      <c r="Q4865" s="20" t="str">
        <f t="shared" si="422"/>
        <v>22/09/2025</v>
      </c>
      <c r="R4865" s="13" t="str">
        <f t="shared" si="423"/>
        <v>23</v>
      </c>
      <c r="S4865" s="13" t="str">
        <f t="shared" si="424"/>
        <v>Mon</v>
      </c>
    </row>
    <row r="4866" spans="1:19" x14ac:dyDescent="0.25">
      <c r="A4866" s="60">
        <v>45922.757835648146</v>
      </c>
      <c r="B4866" s="61">
        <v>445283691</v>
      </c>
      <c r="C4866" s="62" t="s">
        <v>36</v>
      </c>
      <c r="D4866" s="62" t="s">
        <v>37</v>
      </c>
      <c r="E4866" s="62" t="s">
        <v>45</v>
      </c>
      <c r="F4866" s="62" t="s">
        <v>119</v>
      </c>
      <c r="G4866" s="63">
        <v>3725.88</v>
      </c>
      <c r="H4866" s="61">
        <v>444491193</v>
      </c>
      <c r="I4866" s="63">
        <v>0</v>
      </c>
      <c r="J4866" s="63">
        <v>0</v>
      </c>
      <c r="K4866" s="63">
        <v>0</v>
      </c>
      <c r="L4866" s="63">
        <v>0</v>
      </c>
      <c r="M4866" s="63">
        <v>9745.14</v>
      </c>
      <c r="N4866" s="62" t="s">
        <v>47</v>
      </c>
      <c r="O4866" s="14">
        <f t="shared" si="420"/>
        <v>45922.757835648146</v>
      </c>
      <c r="P4866" s="19">
        <f t="shared" si="421"/>
        <v>45922.966168981482</v>
      </c>
      <c r="Q4866" s="20" t="str">
        <f t="shared" si="422"/>
        <v>22/09/2025</v>
      </c>
      <c r="R4866" s="13" t="str">
        <f t="shared" si="423"/>
        <v>23</v>
      </c>
      <c r="S4866" s="13" t="str">
        <f t="shared" si="424"/>
        <v>Mon</v>
      </c>
    </row>
    <row r="4867" spans="1:19" x14ac:dyDescent="0.25">
      <c r="A4867" s="56">
        <v>45922.760138888887</v>
      </c>
      <c r="B4867" s="57">
        <v>445285484</v>
      </c>
      <c r="C4867" s="58" t="s">
        <v>36</v>
      </c>
      <c r="D4867" s="58" t="s">
        <v>37</v>
      </c>
      <c r="E4867" s="58" t="s">
        <v>45</v>
      </c>
      <c r="F4867" s="58" t="s">
        <v>119</v>
      </c>
      <c r="G4867" s="59">
        <v>3725.45</v>
      </c>
      <c r="H4867" s="57">
        <v>444492972</v>
      </c>
      <c r="I4867" s="59">
        <v>0</v>
      </c>
      <c r="J4867" s="59">
        <v>0</v>
      </c>
      <c r="K4867" s="59">
        <v>0</v>
      </c>
      <c r="L4867" s="59">
        <v>0</v>
      </c>
      <c r="M4867" s="59">
        <v>9745.14</v>
      </c>
      <c r="N4867" s="58" t="s">
        <v>2546</v>
      </c>
      <c r="O4867" s="14">
        <f t="shared" si="420"/>
        <v>45922.760138888887</v>
      </c>
      <c r="P4867" s="19">
        <f t="shared" si="421"/>
        <v>45922.968472222223</v>
      </c>
      <c r="Q4867" s="20" t="str">
        <f t="shared" si="422"/>
        <v>22/09/2025</v>
      </c>
      <c r="R4867" s="13" t="str">
        <f t="shared" si="423"/>
        <v>23</v>
      </c>
      <c r="S4867" s="13" t="str">
        <f t="shared" si="424"/>
        <v>Mon</v>
      </c>
    </row>
    <row r="4868" spans="1:19" x14ac:dyDescent="0.25">
      <c r="A4868" s="60">
        <v>45922.765949074077</v>
      </c>
      <c r="B4868" s="61">
        <v>445289194</v>
      </c>
      <c r="C4868" s="62" t="s">
        <v>36</v>
      </c>
      <c r="D4868" s="62" t="s">
        <v>37</v>
      </c>
      <c r="E4868" s="62" t="s">
        <v>45</v>
      </c>
      <c r="F4868" s="62" t="s">
        <v>119</v>
      </c>
      <c r="G4868" s="63">
        <v>3726.24</v>
      </c>
      <c r="H4868" s="61">
        <v>444496641</v>
      </c>
      <c r="I4868" s="63">
        <v>0</v>
      </c>
      <c r="J4868" s="63">
        <v>0</v>
      </c>
      <c r="K4868" s="63">
        <v>0</v>
      </c>
      <c r="L4868" s="63">
        <v>0</v>
      </c>
      <c r="M4868" s="63">
        <v>9745.14</v>
      </c>
      <c r="N4868" s="62" t="s">
        <v>74</v>
      </c>
      <c r="O4868" s="14">
        <f t="shared" si="420"/>
        <v>45922.765949074077</v>
      </c>
      <c r="P4868" s="19">
        <f t="shared" si="421"/>
        <v>45922.974282407413</v>
      </c>
      <c r="Q4868" s="20" t="str">
        <f t="shared" si="422"/>
        <v>22/09/2025</v>
      </c>
      <c r="R4868" s="13" t="str">
        <f t="shared" si="423"/>
        <v>23</v>
      </c>
      <c r="S4868" s="13" t="str">
        <f t="shared" si="424"/>
        <v>Mon</v>
      </c>
    </row>
    <row r="4869" spans="1:19" x14ac:dyDescent="0.25">
      <c r="A4869" s="56">
        <v>45922.765949074077</v>
      </c>
      <c r="B4869" s="57">
        <v>445289196</v>
      </c>
      <c r="C4869" s="58" t="s">
        <v>36</v>
      </c>
      <c r="D4869" s="58" t="s">
        <v>37</v>
      </c>
      <c r="E4869" s="58" t="s">
        <v>45</v>
      </c>
      <c r="F4869" s="58" t="s">
        <v>119</v>
      </c>
      <c r="G4869" s="59">
        <v>3726.28</v>
      </c>
      <c r="H4869" s="57">
        <v>444496643</v>
      </c>
      <c r="I4869" s="59">
        <v>0</v>
      </c>
      <c r="J4869" s="59">
        <v>0</v>
      </c>
      <c r="K4869" s="59">
        <v>0</v>
      </c>
      <c r="L4869" s="59">
        <v>0</v>
      </c>
      <c r="M4869" s="59">
        <v>9745.14</v>
      </c>
      <c r="N4869" s="58" t="s">
        <v>2533</v>
      </c>
      <c r="O4869" s="14">
        <f t="shared" si="420"/>
        <v>45922.765949074077</v>
      </c>
      <c r="P4869" s="19">
        <f t="shared" si="421"/>
        <v>45922.974282407413</v>
      </c>
      <c r="Q4869" s="20" t="str">
        <f t="shared" si="422"/>
        <v>22/09/2025</v>
      </c>
      <c r="R4869" s="13" t="str">
        <f t="shared" si="423"/>
        <v>23</v>
      </c>
      <c r="S4869" s="13" t="str">
        <f t="shared" si="424"/>
        <v>Mon</v>
      </c>
    </row>
    <row r="4870" spans="1:19" x14ac:dyDescent="0.25">
      <c r="A4870" s="60">
        <v>45922.767141203702</v>
      </c>
      <c r="B4870" s="61">
        <v>445290485</v>
      </c>
      <c r="C4870" s="62" t="s">
        <v>36</v>
      </c>
      <c r="D4870" s="62" t="s">
        <v>38</v>
      </c>
      <c r="E4870" s="62" t="s">
        <v>46</v>
      </c>
      <c r="F4870" s="62" t="s">
        <v>119</v>
      </c>
      <c r="G4870" s="63">
        <v>3728.11</v>
      </c>
      <c r="H4870" s="61">
        <v>444497911</v>
      </c>
      <c r="I4870" s="63">
        <v>0</v>
      </c>
      <c r="J4870" s="63">
        <v>0</v>
      </c>
      <c r="K4870" s="63">
        <v>0</v>
      </c>
      <c r="L4870" s="63">
        <v>1.51</v>
      </c>
      <c r="M4870" s="63">
        <v>9746.65</v>
      </c>
      <c r="N4870" s="62" t="s">
        <v>3006</v>
      </c>
      <c r="O4870" s="14">
        <f t="shared" si="420"/>
        <v>45922.767141203702</v>
      </c>
      <c r="P4870" s="19">
        <f t="shared" si="421"/>
        <v>45922.975474537037</v>
      </c>
      <c r="Q4870" s="20" t="str">
        <f t="shared" si="422"/>
        <v>22/09/2025</v>
      </c>
      <c r="R4870" s="13" t="str">
        <f t="shared" si="423"/>
        <v>23</v>
      </c>
      <c r="S4870" s="13" t="str">
        <f t="shared" si="424"/>
        <v>Mon</v>
      </c>
    </row>
    <row r="4871" spans="1:19" x14ac:dyDescent="0.25">
      <c r="A4871" s="56">
        <v>45922.767141203702</v>
      </c>
      <c r="B4871" s="57">
        <v>445290486</v>
      </c>
      <c r="C4871" s="58" t="s">
        <v>36</v>
      </c>
      <c r="D4871" s="58" t="s">
        <v>38</v>
      </c>
      <c r="E4871" s="58" t="s">
        <v>46</v>
      </c>
      <c r="F4871" s="58" t="s">
        <v>119</v>
      </c>
      <c r="G4871" s="59">
        <v>3728.11</v>
      </c>
      <c r="H4871" s="57">
        <v>444497912</v>
      </c>
      <c r="I4871" s="59">
        <v>0</v>
      </c>
      <c r="J4871" s="59">
        <v>0</v>
      </c>
      <c r="K4871" s="59">
        <v>0</v>
      </c>
      <c r="L4871" s="59">
        <v>1.71</v>
      </c>
      <c r="M4871" s="59">
        <v>9748.36</v>
      </c>
      <c r="N4871" s="58" t="s">
        <v>3006</v>
      </c>
      <c r="O4871" s="14">
        <f t="shared" si="420"/>
        <v>45922.767141203702</v>
      </c>
      <c r="P4871" s="19">
        <f t="shared" si="421"/>
        <v>45922.975474537037</v>
      </c>
      <c r="Q4871" s="20" t="str">
        <f t="shared" si="422"/>
        <v>22/09/2025</v>
      </c>
      <c r="R4871" s="13" t="str">
        <f t="shared" si="423"/>
        <v>23</v>
      </c>
      <c r="S4871" s="13" t="str">
        <f t="shared" si="424"/>
        <v>Mon</v>
      </c>
    </row>
    <row r="4872" spans="1:19" x14ac:dyDescent="0.25">
      <c r="A4872" s="60">
        <v>45922.767141203702</v>
      </c>
      <c r="B4872" s="61">
        <v>445290487</v>
      </c>
      <c r="C4872" s="62" t="s">
        <v>36</v>
      </c>
      <c r="D4872" s="62" t="s">
        <v>38</v>
      </c>
      <c r="E4872" s="62" t="s">
        <v>46</v>
      </c>
      <c r="F4872" s="62" t="s">
        <v>119</v>
      </c>
      <c r="G4872" s="63">
        <v>3728.11</v>
      </c>
      <c r="H4872" s="61">
        <v>444497913</v>
      </c>
      <c r="I4872" s="63">
        <v>0</v>
      </c>
      <c r="J4872" s="63">
        <v>0</v>
      </c>
      <c r="K4872" s="63">
        <v>0</v>
      </c>
      <c r="L4872" s="63">
        <v>1.69</v>
      </c>
      <c r="M4872" s="63">
        <v>9750.0499999999993</v>
      </c>
      <c r="N4872" s="62" t="s">
        <v>3006</v>
      </c>
      <c r="O4872" s="14">
        <f t="shared" si="420"/>
        <v>45922.767141203702</v>
      </c>
      <c r="P4872" s="19">
        <f t="shared" si="421"/>
        <v>45922.975474537037</v>
      </c>
      <c r="Q4872" s="20" t="str">
        <f t="shared" si="422"/>
        <v>22/09/2025</v>
      </c>
      <c r="R4872" s="13" t="str">
        <f t="shared" si="423"/>
        <v>23</v>
      </c>
      <c r="S4872" s="13" t="str">
        <f t="shared" si="424"/>
        <v>Mon</v>
      </c>
    </row>
    <row r="4873" spans="1:19" x14ac:dyDescent="0.25">
      <c r="A4873" s="56">
        <v>45922.767141203702</v>
      </c>
      <c r="B4873" s="57">
        <v>445290488</v>
      </c>
      <c r="C4873" s="58" t="s">
        <v>36</v>
      </c>
      <c r="D4873" s="58" t="s">
        <v>38</v>
      </c>
      <c r="E4873" s="58" t="s">
        <v>46</v>
      </c>
      <c r="F4873" s="58" t="s">
        <v>119</v>
      </c>
      <c r="G4873" s="59">
        <v>3728.11</v>
      </c>
      <c r="H4873" s="57">
        <v>444497914</v>
      </c>
      <c r="I4873" s="59">
        <v>0</v>
      </c>
      <c r="J4873" s="59">
        <v>0</v>
      </c>
      <c r="K4873" s="59">
        <v>0</v>
      </c>
      <c r="L4873" s="59">
        <v>1.72</v>
      </c>
      <c r="M4873" s="59">
        <v>9751.77</v>
      </c>
      <c r="N4873" s="58" t="s">
        <v>3006</v>
      </c>
      <c r="O4873" s="14">
        <f t="shared" si="420"/>
        <v>45922.767141203702</v>
      </c>
      <c r="P4873" s="19">
        <f t="shared" si="421"/>
        <v>45922.975474537037</v>
      </c>
      <c r="Q4873" s="20" t="str">
        <f t="shared" si="422"/>
        <v>22/09/2025</v>
      </c>
      <c r="R4873" s="13" t="str">
        <f t="shared" si="423"/>
        <v>23</v>
      </c>
      <c r="S4873" s="13" t="str">
        <f t="shared" si="424"/>
        <v>Mon</v>
      </c>
    </row>
    <row r="4874" spans="1:19" x14ac:dyDescent="0.25">
      <c r="A4874" s="60">
        <v>45922.767175925925</v>
      </c>
      <c r="B4874" s="61">
        <v>445290590</v>
      </c>
      <c r="C4874" s="62" t="s">
        <v>36</v>
      </c>
      <c r="D4874" s="62" t="s">
        <v>38</v>
      </c>
      <c r="E4874" s="62" t="s">
        <v>46</v>
      </c>
      <c r="F4874" s="62" t="s">
        <v>119</v>
      </c>
      <c r="G4874" s="63">
        <v>3728.47</v>
      </c>
      <c r="H4874" s="61">
        <v>444498014</v>
      </c>
      <c r="I4874" s="63">
        <v>0</v>
      </c>
      <c r="J4874" s="63">
        <v>0</v>
      </c>
      <c r="K4874" s="63">
        <v>0</v>
      </c>
      <c r="L4874" s="63">
        <v>3.04</v>
      </c>
      <c r="M4874" s="63">
        <v>9754.81</v>
      </c>
      <c r="N4874" s="62" t="s">
        <v>3007</v>
      </c>
      <c r="O4874" s="14">
        <f t="shared" si="420"/>
        <v>45922.767175925925</v>
      </c>
      <c r="P4874" s="19">
        <f t="shared" si="421"/>
        <v>45922.97550925926</v>
      </c>
      <c r="Q4874" s="20" t="str">
        <f t="shared" si="422"/>
        <v>22/09/2025</v>
      </c>
      <c r="R4874" s="13" t="str">
        <f t="shared" si="423"/>
        <v>23</v>
      </c>
      <c r="S4874" s="13" t="str">
        <f t="shared" si="424"/>
        <v>Mon</v>
      </c>
    </row>
    <row r="4875" spans="1:19" x14ac:dyDescent="0.25">
      <c r="A4875" s="56">
        <v>45922.767175925925</v>
      </c>
      <c r="B4875" s="57">
        <v>445290753</v>
      </c>
      <c r="C4875" s="58" t="s">
        <v>36</v>
      </c>
      <c r="D4875" s="58" t="s">
        <v>38</v>
      </c>
      <c r="E4875" s="58" t="s">
        <v>46</v>
      </c>
      <c r="F4875" s="58" t="s">
        <v>119</v>
      </c>
      <c r="G4875" s="59">
        <v>3728.97</v>
      </c>
      <c r="H4875" s="57">
        <v>444498154</v>
      </c>
      <c r="I4875" s="59">
        <v>0</v>
      </c>
      <c r="J4875" s="59">
        <v>0</v>
      </c>
      <c r="K4875" s="59">
        <v>0</v>
      </c>
      <c r="L4875" s="59">
        <v>4.1100000000000003</v>
      </c>
      <c r="M4875" s="59">
        <v>9758.92</v>
      </c>
      <c r="N4875" s="58" t="s">
        <v>3008</v>
      </c>
      <c r="O4875" s="14">
        <f t="shared" si="420"/>
        <v>45922.767175925925</v>
      </c>
      <c r="P4875" s="19">
        <f t="shared" si="421"/>
        <v>45922.97550925926</v>
      </c>
      <c r="Q4875" s="20" t="str">
        <f t="shared" si="422"/>
        <v>22/09/2025</v>
      </c>
      <c r="R4875" s="13" t="str">
        <f t="shared" si="423"/>
        <v>23</v>
      </c>
      <c r="S4875" s="13" t="str">
        <f t="shared" si="424"/>
        <v>Mon</v>
      </c>
    </row>
    <row r="4876" spans="1:19" x14ac:dyDescent="0.25">
      <c r="A4876" s="60">
        <v>45922.767175925925</v>
      </c>
      <c r="B4876" s="61">
        <v>445290754</v>
      </c>
      <c r="C4876" s="62" t="s">
        <v>36</v>
      </c>
      <c r="D4876" s="62" t="s">
        <v>38</v>
      </c>
      <c r="E4876" s="62" t="s">
        <v>46</v>
      </c>
      <c r="F4876" s="62" t="s">
        <v>119</v>
      </c>
      <c r="G4876" s="63">
        <v>3728.97</v>
      </c>
      <c r="H4876" s="61">
        <v>444498155</v>
      </c>
      <c r="I4876" s="63">
        <v>0</v>
      </c>
      <c r="J4876" s="63">
        <v>0</v>
      </c>
      <c r="K4876" s="63">
        <v>0</v>
      </c>
      <c r="L4876" s="63">
        <v>2.41</v>
      </c>
      <c r="M4876" s="63">
        <v>9761.33</v>
      </c>
      <c r="N4876" s="62" t="s">
        <v>3009</v>
      </c>
      <c r="O4876" s="14">
        <f t="shared" si="420"/>
        <v>45922.767175925925</v>
      </c>
      <c r="P4876" s="19">
        <f t="shared" si="421"/>
        <v>45922.97550925926</v>
      </c>
      <c r="Q4876" s="20" t="str">
        <f t="shared" si="422"/>
        <v>22/09/2025</v>
      </c>
      <c r="R4876" s="13" t="str">
        <f t="shared" si="423"/>
        <v>23</v>
      </c>
      <c r="S4876" s="13" t="str">
        <f t="shared" si="424"/>
        <v>Mon</v>
      </c>
    </row>
    <row r="4877" spans="1:19" x14ac:dyDescent="0.25">
      <c r="A4877" s="56">
        <v>45922.767187500001</v>
      </c>
      <c r="B4877" s="57">
        <v>445290946</v>
      </c>
      <c r="C4877" s="58" t="s">
        <v>36</v>
      </c>
      <c r="D4877" s="58" t="s">
        <v>38</v>
      </c>
      <c r="E4877" s="58" t="s">
        <v>46</v>
      </c>
      <c r="F4877" s="58" t="s">
        <v>119</v>
      </c>
      <c r="G4877" s="59">
        <v>3728.98</v>
      </c>
      <c r="H4877" s="57">
        <v>444498356</v>
      </c>
      <c r="I4877" s="59">
        <v>0</v>
      </c>
      <c r="J4877" s="59">
        <v>0</v>
      </c>
      <c r="K4877" s="59">
        <v>0</v>
      </c>
      <c r="L4877" s="59">
        <v>2.98</v>
      </c>
      <c r="M4877" s="59">
        <v>9764.31</v>
      </c>
      <c r="N4877" s="58" t="s">
        <v>3010</v>
      </c>
      <c r="O4877" s="14">
        <f t="shared" si="420"/>
        <v>45922.767187500001</v>
      </c>
      <c r="P4877" s="19">
        <f t="shared" si="421"/>
        <v>45922.975520833337</v>
      </c>
      <c r="Q4877" s="20" t="str">
        <f t="shared" si="422"/>
        <v>22/09/2025</v>
      </c>
      <c r="R4877" s="13" t="str">
        <f t="shared" si="423"/>
        <v>23</v>
      </c>
      <c r="S4877" s="13" t="str">
        <f t="shared" si="424"/>
        <v>Mon</v>
      </c>
    </row>
    <row r="4878" spans="1:19" x14ac:dyDescent="0.25">
      <c r="A4878" s="60">
        <v>45922.767187500001</v>
      </c>
      <c r="B4878" s="61">
        <v>445290972</v>
      </c>
      <c r="C4878" s="62" t="s">
        <v>36</v>
      </c>
      <c r="D4878" s="62" t="s">
        <v>38</v>
      </c>
      <c r="E4878" s="62" t="s">
        <v>46</v>
      </c>
      <c r="F4878" s="62" t="s">
        <v>119</v>
      </c>
      <c r="G4878" s="63">
        <v>3729.06</v>
      </c>
      <c r="H4878" s="61">
        <v>444498382</v>
      </c>
      <c r="I4878" s="63">
        <v>0</v>
      </c>
      <c r="J4878" s="63">
        <v>0</v>
      </c>
      <c r="K4878" s="63">
        <v>0</v>
      </c>
      <c r="L4878" s="63">
        <v>3.18</v>
      </c>
      <c r="M4878" s="63">
        <v>9767.49</v>
      </c>
      <c r="N4878" s="62" t="s">
        <v>3011</v>
      </c>
      <c r="O4878" s="14">
        <f t="shared" si="420"/>
        <v>45922.767187500001</v>
      </c>
      <c r="P4878" s="19">
        <f t="shared" si="421"/>
        <v>45922.975520833337</v>
      </c>
      <c r="Q4878" s="20" t="str">
        <f t="shared" si="422"/>
        <v>22/09/2025</v>
      </c>
      <c r="R4878" s="13" t="str">
        <f t="shared" si="423"/>
        <v>23</v>
      </c>
      <c r="S4878" s="13" t="str">
        <f t="shared" si="424"/>
        <v>Mon</v>
      </c>
    </row>
    <row r="4879" spans="1:19" x14ac:dyDescent="0.25">
      <c r="A4879" s="56">
        <v>45922.76767361111</v>
      </c>
      <c r="B4879" s="57">
        <v>445291874</v>
      </c>
      <c r="C4879" s="58" t="s">
        <v>36</v>
      </c>
      <c r="D4879" s="58" t="s">
        <v>38</v>
      </c>
      <c r="E4879" s="58" t="s">
        <v>46</v>
      </c>
      <c r="F4879" s="58" t="s">
        <v>119</v>
      </c>
      <c r="G4879" s="59">
        <v>3728.19</v>
      </c>
      <c r="H4879" s="57">
        <v>444499290</v>
      </c>
      <c r="I4879" s="59">
        <v>0</v>
      </c>
      <c r="J4879" s="59">
        <v>0</v>
      </c>
      <c r="K4879" s="59">
        <v>0</v>
      </c>
      <c r="L4879" s="59">
        <v>3.17</v>
      </c>
      <c r="M4879" s="59">
        <v>9770.66</v>
      </c>
      <c r="N4879" s="58" t="s">
        <v>3012</v>
      </c>
      <c r="O4879" s="14">
        <f t="shared" si="420"/>
        <v>45922.76767361111</v>
      </c>
      <c r="P4879" s="19">
        <f t="shared" si="421"/>
        <v>45922.976006944446</v>
      </c>
      <c r="Q4879" s="20" t="str">
        <f t="shared" si="422"/>
        <v>22/09/2025</v>
      </c>
      <c r="R4879" s="13" t="str">
        <f t="shared" si="423"/>
        <v>23</v>
      </c>
      <c r="S4879" s="13" t="str">
        <f t="shared" si="424"/>
        <v>Mon</v>
      </c>
    </row>
    <row r="4880" spans="1:19" x14ac:dyDescent="0.25">
      <c r="A4880" s="60">
        <v>45922.767939814818</v>
      </c>
      <c r="B4880" s="61">
        <v>445292284</v>
      </c>
      <c r="C4880" s="62" t="s">
        <v>36</v>
      </c>
      <c r="D4880" s="62" t="s">
        <v>38</v>
      </c>
      <c r="E4880" s="62" t="s">
        <v>46</v>
      </c>
      <c r="F4880" s="62" t="s">
        <v>119</v>
      </c>
      <c r="G4880" s="63">
        <v>3728.16</v>
      </c>
      <c r="H4880" s="61">
        <v>444499702</v>
      </c>
      <c r="I4880" s="63">
        <v>0</v>
      </c>
      <c r="J4880" s="63">
        <v>0</v>
      </c>
      <c r="K4880" s="63">
        <v>0</v>
      </c>
      <c r="L4880" s="63">
        <v>1.59</v>
      </c>
      <c r="M4880" s="63">
        <v>9772.25</v>
      </c>
      <c r="N4880" s="62" t="s">
        <v>3013</v>
      </c>
      <c r="O4880" s="14">
        <f t="shared" si="420"/>
        <v>45922.767939814818</v>
      </c>
      <c r="P4880" s="19">
        <f t="shared" si="421"/>
        <v>45922.976273148153</v>
      </c>
      <c r="Q4880" s="20" t="str">
        <f t="shared" si="422"/>
        <v>22/09/2025</v>
      </c>
      <c r="R4880" s="13" t="str">
        <f t="shared" si="423"/>
        <v>23</v>
      </c>
      <c r="S4880" s="13" t="str">
        <f t="shared" si="424"/>
        <v>Mon</v>
      </c>
    </row>
    <row r="4881" spans="1:19" x14ac:dyDescent="0.25">
      <c r="A4881" s="56">
        <v>45922.767939814818</v>
      </c>
      <c r="B4881" s="57">
        <v>445292285</v>
      </c>
      <c r="C4881" s="58" t="s">
        <v>36</v>
      </c>
      <c r="D4881" s="58" t="s">
        <v>38</v>
      </c>
      <c r="E4881" s="58" t="s">
        <v>46</v>
      </c>
      <c r="F4881" s="58" t="s">
        <v>119</v>
      </c>
      <c r="G4881" s="59">
        <v>3728.16</v>
      </c>
      <c r="H4881" s="57">
        <v>444499703</v>
      </c>
      <c r="I4881" s="59">
        <v>0</v>
      </c>
      <c r="J4881" s="59">
        <v>0</v>
      </c>
      <c r="K4881" s="59">
        <v>0</v>
      </c>
      <c r="L4881" s="59">
        <v>1.58</v>
      </c>
      <c r="M4881" s="59">
        <v>9773.83</v>
      </c>
      <c r="N4881" s="58" t="s">
        <v>3013</v>
      </c>
      <c r="O4881" s="14">
        <f t="shared" si="420"/>
        <v>45922.767939814818</v>
      </c>
      <c r="P4881" s="19">
        <f t="shared" si="421"/>
        <v>45922.976273148153</v>
      </c>
      <c r="Q4881" s="20" t="str">
        <f t="shared" si="422"/>
        <v>22/09/2025</v>
      </c>
      <c r="R4881" s="13" t="str">
        <f t="shared" si="423"/>
        <v>23</v>
      </c>
      <c r="S4881" s="13" t="str">
        <f t="shared" si="424"/>
        <v>Mon</v>
      </c>
    </row>
    <row r="4882" spans="1:19" x14ac:dyDescent="0.25">
      <c r="A4882" s="60">
        <v>45922.768009259256</v>
      </c>
      <c r="B4882" s="61">
        <v>445292336</v>
      </c>
      <c r="C4882" s="62" t="s">
        <v>36</v>
      </c>
      <c r="D4882" s="62" t="s">
        <v>37</v>
      </c>
      <c r="E4882" s="62" t="s">
        <v>45</v>
      </c>
      <c r="F4882" s="62" t="s">
        <v>119</v>
      </c>
      <c r="G4882" s="63">
        <v>3728.17</v>
      </c>
      <c r="H4882" s="61">
        <v>444499754</v>
      </c>
      <c r="I4882" s="63">
        <v>0</v>
      </c>
      <c r="J4882" s="63">
        <v>0</v>
      </c>
      <c r="K4882" s="63">
        <v>0</v>
      </c>
      <c r="L4882" s="63">
        <v>0</v>
      </c>
      <c r="M4882" s="63">
        <v>9773.83</v>
      </c>
      <c r="N4882" s="62" t="s">
        <v>118</v>
      </c>
      <c r="O4882" s="14">
        <f t="shared" si="420"/>
        <v>45922.768009259256</v>
      </c>
      <c r="P4882" s="19">
        <f t="shared" si="421"/>
        <v>45922.976342592592</v>
      </c>
      <c r="Q4882" s="20" t="str">
        <f t="shared" si="422"/>
        <v>22/09/2025</v>
      </c>
      <c r="R4882" s="13" t="str">
        <f t="shared" si="423"/>
        <v>23</v>
      </c>
      <c r="S4882" s="13" t="str">
        <f t="shared" si="424"/>
        <v>Mon</v>
      </c>
    </row>
    <row r="4883" spans="1:19" x14ac:dyDescent="0.25">
      <c r="A4883" s="56">
        <v>45922.768020833333</v>
      </c>
      <c r="B4883" s="57">
        <v>445292337</v>
      </c>
      <c r="C4883" s="58" t="s">
        <v>36</v>
      </c>
      <c r="D4883" s="58" t="s">
        <v>37</v>
      </c>
      <c r="E4883" s="58" t="s">
        <v>45</v>
      </c>
      <c r="F4883" s="58" t="s">
        <v>119</v>
      </c>
      <c r="G4883" s="59">
        <v>3728.14</v>
      </c>
      <c r="H4883" s="57">
        <v>444499755</v>
      </c>
      <c r="I4883" s="59">
        <v>0</v>
      </c>
      <c r="J4883" s="59">
        <v>0</v>
      </c>
      <c r="K4883" s="59">
        <v>0</v>
      </c>
      <c r="L4883" s="59">
        <v>0</v>
      </c>
      <c r="M4883" s="59">
        <v>9773.83</v>
      </c>
      <c r="N4883" s="58" t="s">
        <v>115</v>
      </c>
      <c r="O4883" s="14">
        <f t="shared" si="420"/>
        <v>45922.768020833333</v>
      </c>
      <c r="P4883" s="19">
        <f t="shared" si="421"/>
        <v>45922.976354166669</v>
      </c>
      <c r="Q4883" s="20" t="str">
        <f t="shared" si="422"/>
        <v>22/09/2025</v>
      </c>
      <c r="R4883" s="13" t="str">
        <f t="shared" si="423"/>
        <v>23</v>
      </c>
      <c r="S4883" s="13" t="str">
        <f t="shared" si="424"/>
        <v>Mon</v>
      </c>
    </row>
    <row r="4884" spans="1:19" x14ac:dyDescent="0.25">
      <c r="A4884" s="60">
        <v>45922.768020833333</v>
      </c>
      <c r="B4884" s="61">
        <v>445292338</v>
      </c>
      <c r="C4884" s="62" t="s">
        <v>36</v>
      </c>
      <c r="D4884" s="62" t="s">
        <v>37</v>
      </c>
      <c r="E4884" s="62" t="s">
        <v>45</v>
      </c>
      <c r="F4884" s="62" t="s">
        <v>119</v>
      </c>
      <c r="G4884" s="63">
        <v>3728.13</v>
      </c>
      <c r="H4884" s="61">
        <v>444499756</v>
      </c>
      <c r="I4884" s="63">
        <v>0</v>
      </c>
      <c r="J4884" s="63">
        <v>0</v>
      </c>
      <c r="K4884" s="63">
        <v>0</v>
      </c>
      <c r="L4884" s="63">
        <v>0</v>
      </c>
      <c r="M4884" s="63">
        <v>9773.83</v>
      </c>
      <c r="N4884" s="62" t="s">
        <v>1384</v>
      </c>
      <c r="O4884" s="14">
        <f t="shared" si="420"/>
        <v>45922.768020833333</v>
      </c>
      <c r="P4884" s="19">
        <f t="shared" si="421"/>
        <v>45922.976354166669</v>
      </c>
      <c r="Q4884" s="20" t="str">
        <f t="shared" si="422"/>
        <v>22/09/2025</v>
      </c>
      <c r="R4884" s="13" t="str">
        <f t="shared" si="423"/>
        <v>23</v>
      </c>
      <c r="S4884" s="13" t="str">
        <f t="shared" si="424"/>
        <v>Mon</v>
      </c>
    </row>
    <row r="4885" spans="1:19" x14ac:dyDescent="0.25">
      <c r="A4885" s="56">
        <v>45922.769513888888</v>
      </c>
      <c r="B4885" s="57">
        <v>445293004</v>
      </c>
      <c r="C4885" s="58" t="s">
        <v>36</v>
      </c>
      <c r="D4885" s="58" t="s">
        <v>38</v>
      </c>
      <c r="E4885" s="58" t="s">
        <v>46</v>
      </c>
      <c r="F4885" s="58" t="s">
        <v>119</v>
      </c>
      <c r="G4885" s="59">
        <v>3729.42</v>
      </c>
      <c r="H4885" s="57">
        <v>444500375</v>
      </c>
      <c r="I4885" s="59">
        <v>0</v>
      </c>
      <c r="J4885" s="59">
        <v>0</v>
      </c>
      <c r="K4885" s="59">
        <v>0</v>
      </c>
      <c r="L4885" s="59">
        <v>3.46</v>
      </c>
      <c r="M4885" s="59">
        <v>9777.2900000000009</v>
      </c>
      <c r="N4885" s="58" t="s">
        <v>3014</v>
      </c>
      <c r="O4885" s="14">
        <f t="shared" si="420"/>
        <v>45922.769513888888</v>
      </c>
      <c r="P4885" s="19">
        <f t="shared" si="421"/>
        <v>45922.977847222224</v>
      </c>
      <c r="Q4885" s="20" t="str">
        <f t="shared" si="422"/>
        <v>22/09/2025</v>
      </c>
      <c r="R4885" s="13" t="str">
        <f t="shared" si="423"/>
        <v>23</v>
      </c>
      <c r="S4885" s="13" t="str">
        <f t="shared" si="424"/>
        <v>Mon</v>
      </c>
    </row>
    <row r="4886" spans="1:19" x14ac:dyDescent="0.25">
      <c r="A4886" s="60">
        <v>45922.769548611112</v>
      </c>
      <c r="B4886" s="61">
        <v>445293010</v>
      </c>
      <c r="C4886" s="62" t="s">
        <v>36</v>
      </c>
      <c r="D4886" s="62" t="s">
        <v>38</v>
      </c>
      <c r="E4886" s="62" t="s">
        <v>46</v>
      </c>
      <c r="F4886" s="62" t="s">
        <v>119</v>
      </c>
      <c r="G4886" s="63">
        <v>3729.46</v>
      </c>
      <c r="H4886" s="61">
        <v>444500383</v>
      </c>
      <c r="I4886" s="63">
        <v>0</v>
      </c>
      <c r="J4886" s="63">
        <v>0</v>
      </c>
      <c r="K4886" s="63">
        <v>0</v>
      </c>
      <c r="L4886" s="63">
        <v>3.51</v>
      </c>
      <c r="M4886" s="63">
        <v>9780.7999999999993</v>
      </c>
      <c r="N4886" s="62" t="s">
        <v>3015</v>
      </c>
      <c r="O4886" s="14">
        <f t="shared" si="420"/>
        <v>45922.769548611112</v>
      </c>
      <c r="P4886" s="19">
        <f t="shared" si="421"/>
        <v>45922.977881944447</v>
      </c>
      <c r="Q4886" s="20" t="str">
        <f t="shared" si="422"/>
        <v>22/09/2025</v>
      </c>
      <c r="R4886" s="13" t="str">
        <f t="shared" si="423"/>
        <v>23</v>
      </c>
      <c r="S4886" s="13" t="str">
        <f t="shared" si="424"/>
        <v>Mon</v>
      </c>
    </row>
    <row r="4887" spans="1:19" x14ac:dyDescent="0.25">
      <c r="A4887" s="56">
        <v>45922.769560185188</v>
      </c>
      <c r="B4887" s="57">
        <v>445293032</v>
      </c>
      <c r="C4887" s="58" t="s">
        <v>36</v>
      </c>
      <c r="D4887" s="58" t="s">
        <v>38</v>
      </c>
      <c r="E4887" s="58" t="s">
        <v>46</v>
      </c>
      <c r="F4887" s="58" t="s">
        <v>119</v>
      </c>
      <c r="G4887" s="59">
        <v>3729.5</v>
      </c>
      <c r="H4887" s="57">
        <v>444500405</v>
      </c>
      <c r="I4887" s="59">
        <v>0</v>
      </c>
      <c r="J4887" s="59">
        <v>0</v>
      </c>
      <c r="K4887" s="59">
        <v>0</v>
      </c>
      <c r="L4887" s="59">
        <v>3.59</v>
      </c>
      <c r="M4887" s="59">
        <v>9784.39</v>
      </c>
      <c r="N4887" s="58" t="s">
        <v>3016</v>
      </c>
      <c r="O4887" s="14">
        <f t="shared" ref="O4887:O4938" si="425">A4887</f>
        <v>45922.769560185188</v>
      </c>
      <c r="P4887" s="19">
        <f t="shared" ref="P4887:P4938" si="426">O4887+(5/24)</f>
        <v>45922.977893518524</v>
      </c>
      <c r="Q4887" s="20" t="str">
        <f t="shared" ref="Q4887:Q4938" si="427">TEXT(P4887,"dd/mm/yyyy")</f>
        <v>22/09/2025</v>
      </c>
      <c r="R4887" s="13" t="str">
        <f t="shared" ref="R4887:R4938" si="428">TEXT(P4887,"hh")</f>
        <v>23</v>
      </c>
      <c r="S4887" s="13" t="str">
        <f t="shared" ref="S4887:S4938" si="429">TEXT(P4887,"ddd")</f>
        <v>Mon</v>
      </c>
    </row>
    <row r="4888" spans="1:19" x14ac:dyDescent="0.25">
      <c r="A4888" s="60">
        <v>45922.770601851851</v>
      </c>
      <c r="B4888" s="61">
        <v>445295001</v>
      </c>
      <c r="C4888" s="62" t="s">
        <v>36</v>
      </c>
      <c r="D4888" s="62" t="s">
        <v>38</v>
      </c>
      <c r="E4888" s="62" t="s">
        <v>46</v>
      </c>
      <c r="F4888" s="62" t="s">
        <v>119</v>
      </c>
      <c r="G4888" s="63">
        <v>3730.75</v>
      </c>
      <c r="H4888" s="61">
        <v>444502376</v>
      </c>
      <c r="I4888" s="63">
        <v>0</v>
      </c>
      <c r="J4888" s="63">
        <v>0</v>
      </c>
      <c r="K4888" s="63">
        <v>0</v>
      </c>
      <c r="L4888" s="63">
        <v>4.51</v>
      </c>
      <c r="M4888" s="63">
        <v>9788.9</v>
      </c>
      <c r="N4888" s="62" t="s">
        <v>3017</v>
      </c>
      <c r="O4888" s="14">
        <f t="shared" si="425"/>
        <v>45922.770601851851</v>
      </c>
      <c r="P4888" s="19">
        <f t="shared" si="426"/>
        <v>45922.978935185187</v>
      </c>
      <c r="Q4888" s="20" t="str">
        <f t="shared" si="427"/>
        <v>22/09/2025</v>
      </c>
      <c r="R4888" s="13" t="str">
        <f t="shared" si="428"/>
        <v>23</v>
      </c>
      <c r="S4888" s="13" t="str">
        <f t="shared" si="429"/>
        <v>Mon</v>
      </c>
    </row>
    <row r="4889" spans="1:19" x14ac:dyDescent="0.25">
      <c r="A4889" s="56">
        <v>45922.770601851851</v>
      </c>
      <c r="B4889" s="57">
        <v>445295002</v>
      </c>
      <c r="C4889" s="58" t="s">
        <v>36</v>
      </c>
      <c r="D4889" s="58" t="s">
        <v>38</v>
      </c>
      <c r="E4889" s="58" t="s">
        <v>46</v>
      </c>
      <c r="F4889" s="58" t="s">
        <v>119</v>
      </c>
      <c r="G4889" s="59">
        <v>3730.75</v>
      </c>
      <c r="H4889" s="57">
        <v>444502378</v>
      </c>
      <c r="I4889" s="59">
        <v>0</v>
      </c>
      <c r="J4889" s="59">
        <v>0</v>
      </c>
      <c r="K4889" s="59">
        <v>0</v>
      </c>
      <c r="L4889" s="59">
        <v>4.47</v>
      </c>
      <c r="M4889" s="59">
        <v>9793.3700000000008</v>
      </c>
      <c r="N4889" s="58" t="s">
        <v>3017</v>
      </c>
      <c r="O4889" s="14">
        <f t="shared" si="425"/>
        <v>45922.770601851851</v>
      </c>
      <c r="P4889" s="19">
        <f t="shared" si="426"/>
        <v>45922.978935185187</v>
      </c>
      <c r="Q4889" s="20" t="str">
        <f t="shared" si="427"/>
        <v>22/09/2025</v>
      </c>
      <c r="R4889" s="13" t="str">
        <f t="shared" si="428"/>
        <v>23</v>
      </c>
      <c r="S4889" s="13" t="str">
        <f t="shared" si="429"/>
        <v>Mon</v>
      </c>
    </row>
    <row r="4890" spans="1:19" x14ac:dyDescent="0.25">
      <c r="A4890" s="60">
        <v>45922.770613425928</v>
      </c>
      <c r="B4890" s="61">
        <v>445295286</v>
      </c>
      <c r="C4890" s="62" t="s">
        <v>36</v>
      </c>
      <c r="D4890" s="62" t="s">
        <v>38</v>
      </c>
      <c r="E4890" s="62" t="s">
        <v>46</v>
      </c>
      <c r="F4890" s="62" t="s">
        <v>119</v>
      </c>
      <c r="G4890" s="63">
        <v>3731.49</v>
      </c>
      <c r="H4890" s="61">
        <v>444502655</v>
      </c>
      <c r="I4890" s="63">
        <v>0</v>
      </c>
      <c r="J4890" s="63">
        <v>0</v>
      </c>
      <c r="K4890" s="63">
        <v>0</v>
      </c>
      <c r="L4890" s="63">
        <v>6.04</v>
      </c>
      <c r="M4890" s="63">
        <v>9799.41</v>
      </c>
      <c r="N4890" s="62" t="s">
        <v>3018</v>
      </c>
      <c r="O4890" s="14">
        <f t="shared" si="425"/>
        <v>45922.770613425928</v>
      </c>
      <c r="P4890" s="19">
        <f t="shared" si="426"/>
        <v>45922.978946759264</v>
      </c>
      <c r="Q4890" s="20" t="str">
        <f t="shared" si="427"/>
        <v>22/09/2025</v>
      </c>
      <c r="R4890" s="13" t="str">
        <f t="shared" si="428"/>
        <v>23</v>
      </c>
      <c r="S4890" s="13" t="str">
        <f t="shared" si="429"/>
        <v>Mon</v>
      </c>
    </row>
    <row r="4891" spans="1:19" x14ac:dyDescent="0.25">
      <c r="A4891" s="56">
        <v>45922.772881944446</v>
      </c>
      <c r="B4891" s="57">
        <v>445297165</v>
      </c>
      <c r="C4891" s="58" t="s">
        <v>36</v>
      </c>
      <c r="D4891" s="58" t="s">
        <v>38</v>
      </c>
      <c r="E4891" s="58" t="s">
        <v>46</v>
      </c>
      <c r="F4891" s="58" t="s">
        <v>119</v>
      </c>
      <c r="G4891" s="59">
        <v>3731.71</v>
      </c>
      <c r="H4891" s="57">
        <v>444504542</v>
      </c>
      <c r="I4891" s="59">
        <v>0</v>
      </c>
      <c r="J4891" s="59">
        <v>0</v>
      </c>
      <c r="K4891" s="59">
        <v>0</v>
      </c>
      <c r="L4891" s="59">
        <v>3.54</v>
      </c>
      <c r="M4891" s="59">
        <v>9802.9500000000007</v>
      </c>
      <c r="N4891" s="58" t="s">
        <v>3019</v>
      </c>
      <c r="O4891" s="14">
        <f t="shared" si="425"/>
        <v>45922.772881944446</v>
      </c>
      <c r="P4891" s="19">
        <f t="shared" si="426"/>
        <v>45922.981215277781</v>
      </c>
      <c r="Q4891" s="20" t="str">
        <f t="shared" si="427"/>
        <v>22/09/2025</v>
      </c>
      <c r="R4891" s="13" t="str">
        <f t="shared" si="428"/>
        <v>23</v>
      </c>
      <c r="S4891" s="13" t="str">
        <f t="shared" si="429"/>
        <v>Mon</v>
      </c>
    </row>
    <row r="4892" spans="1:19" x14ac:dyDescent="0.25">
      <c r="A4892" s="60">
        <v>45922.772881944446</v>
      </c>
      <c r="B4892" s="61">
        <v>445297166</v>
      </c>
      <c r="C4892" s="62" t="s">
        <v>36</v>
      </c>
      <c r="D4892" s="62" t="s">
        <v>38</v>
      </c>
      <c r="E4892" s="62" t="s">
        <v>46</v>
      </c>
      <c r="F4892" s="62" t="s">
        <v>119</v>
      </c>
      <c r="G4892" s="63">
        <v>3731.71</v>
      </c>
      <c r="H4892" s="61">
        <v>444504543</v>
      </c>
      <c r="I4892" s="63">
        <v>0</v>
      </c>
      <c r="J4892" s="63">
        <v>0</v>
      </c>
      <c r="K4892" s="63">
        <v>0</v>
      </c>
      <c r="L4892" s="63">
        <v>3.57</v>
      </c>
      <c r="M4892" s="63">
        <v>9806.52</v>
      </c>
      <c r="N4892" s="62" t="s">
        <v>3020</v>
      </c>
      <c r="O4892" s="14">
        <f t="shared" si="425"/>
        <v>45922.772881944446</v>
      </c>
      <c r="P4892" s="19">
        <f t="shared" si="426"/>
        <v>45922.981215277781</v>
      </c>
      <c r="Q4892" s="20" t="str">
        <f t="shared" si="427"/>
        <v>22/09/2025</v>
      </c>
      <c r="R4892" s="13" t="str">
        <f t="shared" si="428"/>
        <v>23</v>
      </c>
      <c r="S4892" s="13" t="str">
        <f t="shared" si="429"/>
        <v>Mon</v>
      </c>
    </row>
    <row r="4893" spans="1:19" x14ac:dyDescent="0.25">
      <c r="A4893" s="56">
        <v>45922.772881944446</v>
      </c>
      <c r="B4893" s="57">
        <v>445297167</v>
      </c>
      <c r="C4893" s="58" t="s">
        <v>36</v>
      </c>
      <c r="D4893" s="58" t="s">
        <v>38</v>
      </c>
      <c r="E4893" s="58" t="s">
        <v>46</v>
      </c>
      <c r="F4893" s="58" t="s">
        <v>119</v>
      </c>
      <c r="G4893" s="59">
        <v>3731.71</v>
      </c>
      <c r="H4893" s="57">
        <v>444504544</v>
      </c>
      <c r="I4893" s="59">
        <v>0</v>
      </c>
      <c r="J4893" s="59">
        <v>0</v>
      </c>
      <c r="K4893" s="59">
        <v>0</v>
      </c>
      <c r="L4893" s="59">
        <v>3.58</v>
      </c>
      <c r="M4893" s="59">
        <v>9810.1</v>
      </c>
      <c r="N4893" s="58" t="s">
        <v>3021</v>
      </c>
      <c r="O4893" s="14">
        <f t="shared" si="425"/>
        <v>45922.772881944446</v>
      </c>
      <c r="P4893" s="19">
        <f t="shared" si="426"/>
        <v>45922.981215277781</v>
      </c>
      <c r="Q4893" s="20" t="str">
        <f t="shared" si="427"/>
        <v>22/09/2025</v>
      </c>
      <c r="R4893" s="13" t="str">
        <f t="shared" si="428"/>
        <v>23</v>
      </c>
      <c r="S4893" s="13" t="str">
        <f t="shared" si="429"/>
        <v>Mon</v>
      </c>
    </row>
    <row r="4894" spans="1:19" x14ac:dyDescent="0.25">
      <c r="A4894" s="60">
        <v>45922.773101851853</v>
      </c>
      <c r="B4894" s="61">
        <v>445297787</v>
      </c>
      <c r="C4894" s="62" t="s">
        <v>36</v>
      </c>
      <c r="D4894" s="62" t="s">
        <v>37</v>
      </c>
      <c r="E4894" s="62" t="s">
        <v>45</v>
      </c>
      <c r="F4894" s="62" t="s">
        <v>119</v>
      </c>
      <c r="G4894" s="63">
        <v>3731.86</v>
      </c>
      <c r="H4894" s="61">
        <v>444505163</v>
      </c>
      <c r="I4894" s="63">
        <v>0</v>
      </c>
      <c r="J4894" s="63">
        <v>0</v>
      </c>
      <c r="K4894" s="63">
        <v>0</v>
      </c>
      <c r="L4894" s="63">
        <v>0</v>
      </c>
      <c r="M4894" s="63">
        <v>9810.1</v>
      </c>
      <c r="N4894" s="62" t="s">
        <v>1384</v>
      </c>
      <c r="O4894" s="14">
        <f t="shared" si="425"/>
        <v>45922.773101851853</v>
      </c>
      <c r="P4894" s="19">
        <f t="shared" si="426"/>
        <v>45922.981435185189</v>
      </c>
      <c r="Q4894" s="20" t="str">
        <f t="shared" si="427"/>
        <v>22/09/2025</v>
      </c>
      <c r="R4894" s="13" t="str">
        <f t="shared" si="428"/>
        <v>23</v>
      </c>
      <c r="S4894" s="13" t="str">
        <f t="shared" si="429"/>
        <v>Mon</v>
      </c>
    </row>
    <row r="4895" spans="1:19" x14ac:dyDescent="0.25">
      <c r="A4895" s="56">
        <v>45922.773113425923</v>
      </c>
      <c r="B4895" s="57">
        <v>445297789</v>
      </c>
      <c r="C4895" s="58" t="s">
        <v>36</v>
      </c>
      <c r="D4895" s="58" t="s">
        <v>37</v>
      </c>
      <c r="E4895" s="58" t="s">
        <v>45</v>
      </c>
      <c r="F4895" s="58" t="s">
        <v>119</v>
      </c>
      <c r="G4895" s="59">
        <v>3731.86</v>
      </c>
      <c r="H4895" s="57">
        <v>444505165</v>
      </c>
      <c r="I4895" s="59">
        <v>0</v>
      </c>
      <c r="J4895" s="59">
        <v>0</v>
      </c>
      <c r="K4895" s="59">
        <v>0</v>
      </c>
      <c r="L4895" s="59">
        <v>0</v>
      </c>
      <c r="M4895" s="59">
        <v>9810.1</v>
      </c>
      <c r="N4895" s="58" t="s">
        <v>115</v>
      </c>
      <c r="O4895" s="14">
        <f t="shared" si="425"/>
        <v>45922.773113425923</v>
      </c>
      <c r="P4895" s="19">
        <f t="shared" si="426"/>
        <v>45922.981446759259</v>
      </c>
      <c r="Q4895" s="20" t="str">
        <f t="shared" si="427"/>
        <v>22/09/2025</v>
      </c>
      <c r="R4895" s="13" t="str">
        <f t="shared" si="428"/>
        <v>23</v>
      </c>
      <c r="S4895" s="13" t="str">
        <f t="shared" si="429"/>
        <v>Mon</v>
      </c>
    </row>
    <row r="4896" spans="1:19" x14ac:dyDescent="0.25">
      <c r="A4896" s="60">
        <v>45922.773113425923</v>
      </c>
      <c r="B4896" s="61">
        <v>445297792</v>
      </c>
      <c r="C4896" s="62" t="s">
        <v>36</v>
      </c>
      <c r="D4896" s="62" t="s">
        <v>37</v>
      </c>
      <c r="E4896" s="62" t="s">
        <v>45</v>
      </c>
      <c r="F4896" s="62" t="s">
        <v>119</v>
      </c>
      <c r="G4896" s="63">
        <v>3731.89</v>
      </c>
      <c r="H4896" s="61">
        <v>444505168</v>
      </c>
      <c r="I4896" s="63">
        <v>0</v>
      </c>
      <c r="J4896" s="63">
        <v>0</v>
      </c>
      <c r="K4896" s="63">
        <v>0</v>
      </c>
      <c r="L4896" s="63">
        <v>0</v>
      </c>
      <c r="M4896" s="63">
        <v>9810.1</v>
      </c>
      <c r="N4896" s="62" t="s">
        <v>118</v>
      </c>
      <c r="O4896" s="14">
        <f t="shared" si="425"/>
        <v>45922.773113425923</v>
      </c>
      <c r="P4896" s="19">
        <f t="shared" si="426"/>
        <v>45922.981446759259</v>
      </c>
      <c r="Q4896" s="20" t="str">
        <f t="shared" si="427"/>
        <v>22/09/2025</v>
      </c>
      <c r="R4896" s="13" t="str">
        <f t="shared" si="428"/>
        <v>23</v>
      </c>
      <c r="S4896" s="13" t="str">
        <f t="shared" si="429"/>
        <v>Mon</v>
      </c>
    </row>
    <row r="4897" spans="1:19" x14ac:dyDescent="0.25">
      <c r="A4897" s="56">
        <v>45922.775416666664</v>
      </c>
      <c r="B4897" s="57">
        <v>445299643</v>
      </c>
      <c r="C4897" s="58" t="s">
        <v>36</v>
      </c>
      <c r="D4897" s="58" t="s">
        <v>37</v>
      </c>
      <c r="E4897" s="58" t="s">
        <v>45</v>
      </c>
      <c r="F4897" s="58" t="s">
        <v>119</v>
      </c>
      <c r="G4897" s="59">
        <v>3731.89</v>
      </c>
      <c r="H4897" s="57">
        <v>444507011</v>
      </c>
      <c r="I4897" s="59">
        <v>0</v>
      </c>
      <c r="J4897" s="59">
        <v>0</v>
      </c>
      <c r="K4897" s="59">
        <v>0</v>
      </c>
      <c r="L4897" s="59">
        <v>0</v>
      </c>
      <c r="M4897" s="59">
        <v>9810.1</v>
      </c>
      <c r="N4897" s="58" t="s">
        <v>52</v>
      </c>
      <c r="O4897" s="14">
        <f t="shared" si="425"/>
        <v>45922.775416666664</v>
      </c>
      <c r="P4897" s="19">
        <f t="shared" si="426"/>
        <v>45922.983749999999</v>
      </c>
      <c r="Q4897" s="20" t="str">
        <f t="shared" si="427"/>
        <v>22/09/2025</v>
      </c>
      <c r="R4897" s="13" t="str">
        <f t="shared" si="428"/>
        <v>23</v>
      </c>
      <c r="S4897" s="13" t="str">
        <f t="shared" si="429"/>
        <v>Mon</v>
      </c>
    </row>
    <row r="4898" spans="1:19" x14ac:dyDescent="0.25">
      <c r="A4898" s="60">
        <v>45922.77542824074</v>
      </c>
      <c r="B4898" s="61">
        <v>445299644</v>
      </c>
      <c r="C4898" s="62" t="s">
        <v>36</v>
      </c>
      <c r="D4898" s="62" t="s">
        <v>37</v>
      </c>
      <c r="E4898" s="62" t="s">
        <v>45</v>
      </c>
      <c r="F4898" s="62" t="s">
        <v>119</v>
      </c>
      <c r="G4898" s="63">
        <v>3731.89</v>
      </c>
      <c r="H4898" s="61">
        <v>444507012</v>
      </c>
      <c r="I4898" s="63">
        <v>0</v>
      </c>
      <c r="J4898" s="63">
        <v>0</v>
      </c>
      <c r="K4898" s="63">
        <v>0</v>
      </c>
      <c r="L4898" s="63">
        <v>0</v>
      </c>
      <c r="M4898" s="63">
        <v>9810.1</v>
      </c>
      <c r="N4898" s="62" t="s">
        <v>48</v>
      </c>
      <c r="O4898" s="14">
        <f t="shared" si="425"/>
        <v>45922.77542824074</v>
      </c>
      <c r="P4898" s="19">
        <f t="shared" si="426"/>
        <v>45922.983761574076</v>
      </c>
      <c r="Q4898" s="20" t="str">
        <f t="shared" si="427"/>
        <v>22/09/2025</v>
      </c>
      <c r="R4898" s="13" t="str">
        <f t="shared" si="428"/>
        <v>23</v>
      </c>
      <c r="S4898" s="13" t="str">
        <f t="shared" si="429"/>
        <v>Mon</v>
      </c>
    </row>
    <row r="4899" spans="1:19" x14ac:dyDescent="0.25">
      <c r="A4899" s="56">
        <v>45922.77542824074</v>
      </c>
      <c r="B4899" s="57">
        <v>445299649</v>
      </c>
      <c r="C4899" s="58" t="s">
        <v>36</v>
      </c>
      <c r="D4899" s="58" t="s">
        <v>37</v>
      </c>
      <c r="E4899" s="58" t="s">
        <v>45</v>
      </c>
      <c r="F4899" s="58" t="s">
        <v>119</v>
      </c>
      <c r="G4899" s="59">
        <v>3731.85</v>
      </c>
      <c r="H4899" s="57">
        <v>444507017</v>
      </c>
      <c r="I4899" s="59">
        <v>0</v>
      </c>
      <c r="J4899" s="59">
        <v>0</v>
      </c>
      <c r="K4899" s="59">
        <v>0</v>
      </c>
      <c r="L4899" s="59">
        <v>0</v>
      </c>
      <c r="M4899" s="59">
        <v>9810.1</v>
      </c>
      <c r="N4899" s="58" t="s">
        <v>2055</v>
      </c>
      <c r="O4899" s="14">
        <f t="shared" si="425"/>
        <v>45922.77542824074</v>
      </c>
      <c r="P4899" s="19">
        <f t="shared" si="426"/>
        <v>45922.983761574076</v>
      </c>
      <c r="Q4899" s="20" t="str">
        <f t="shared" si="427"/>
        <v>22/09/2025</v>
      </c>
      <c r="R4899" s="13" t="str">
        <f t="shared" si="428"/>
        <v>23</v>
      </c>
      <c r="S4899" s="13" t="str">
        <f t="shared" si="429"/>
        <v>Mon</v>
      </c>
    </row>
    <row r="4900" spans="1:19" x14ac:dyDescent="0.25">
      <c r="A4900" s="60">
        <v>45922.77542824074</v>
      </c>
      <c r="B4900" s="61">
        <v>445299651</v>
      </c>
      <c r="C4900" s="62" t="s">
        <v>36</v>
      </c>
      <c r="D4900" s="62" t="s">
        <v>37</v>
      </c>
      <c r="E4900" s="62" t="s">
        <v>45</v>
      </c>
      <c r="F4900" s="62" t="s">
        <v>119</v>
      </c>
      <c r="G4900" s="63">
        <v>3731.85</v>
      </c>
      <c r="H4900" s="61">
        <v>444507019</v>
      </c>
      <c r="I4900" s="63">
        <v>0</v>
      </c>
      <c r="J4900" s="63">
        <v>0</v>
      </c>
      <c r="K4900" s="63">
        <v>0</v>
      </c>
      <c r="L4900" s="63">
        <v>0</v>
      </c>
      <c r="M4900" s="63">
        <v>9810.1</v>
      </c>
      <c r="N4900" s="62" t="s">
        <v>1944</v>
      </c>
      <c r="O4900" s="14">
        <f t="shared" si="425"/>
        <v>45922.77542824074</v>
      </c>
      <c r="P4900" s="19">
        <f t="shared" si="426"/>
        <v>45922.983761574076</v>
      </c>
      <c r="Q4900" s="20" t="str">
        <f t="shared" si="427"/>
        <v>22/09/2025</v>
      </c>
      <c r="R4900" s="13" t="str">
        <f t="shared" si="428"/>
        <v>23</v>
      </c>
      <c r="S4900" s="13" t="str">
        <f t="shared" si="429"/>
        <v>Mon</v>
      </c>
    </row>
    <row r="4901" spans="1:19" x14ac:dyDescent="0.25">
      <c r="A4901" s="56">
        <v>45922.77542824074</v>
      </c>
      <c r="B4901" s="57">
        <v>445299652</v>
      </c>
      <c r="C4901" s="58" t="s">
        <v>36</v>
      </c>
      <c r="D4901" s="58" t="s">
        <v>37</v>
      </c>
      <c r="E4901" s="58" t="s">
        <v>45</v>
      </c>
      <c r="F4901" s="58" t="s">
        <v>119</v>
      </c>
      <c r="G4901" s="59">
        <v>3731.85</v>
      </c>
      <c r="H4901" s="57">
        <v>444507020</v>
      </c>
      <c r="I4901" s="59">
        <v>0</v>
      </c>
      <c r="J4901" s="59">
        <v>0</v>
      </c>
      <c r="K4901" s="59">
        <v>0</v>
      </c>
      <c r="L4901" s="59">
        <v>0</v>
      </c>
      <c r="M4901" s="59">
        <v>9810.1</v>
      </c>
      <c r="N4901" s="58" t="s">
        <v>1971</v>
      </c>
      <c r="O4901" s="14">
        <f t="shared" si="425"/>
        <v>45922.77542824074</v>
      </c>
      <c r="P4901" s="19">
        <f t="shared" si="426"/>
        <v>45922.983761574076</v>
      </c>
      <c r="Q4901" s="20" t="str">
        <f t="shared" si="427"/>
        <v>22/09/2025</v>
      </c>
      <c r="R4901" s="13" t="str">
        <f t="shared" si="428"/>
        <v>23</v>
      </c>
      <c r="S4901" s="13" t="str">
        <f t="shared" si="429"/>
        <v>Mon</v>
      </c>
    </row>
    <row r="4902" spans="1:19" x14ac:dyDescent="0.25">
      <c r="A4902" s="60">
        <v>45922.775439814817</v>
      </c>
      <c r="B4902" s="61">
        <v>445299653</v>
      </c>
      <c r="C4902" s="62" t="s">
        <v>36</v>
      </c>
      <c r="D4902" s="62" t="s">
        <v>37</v>
      </c>
      <c r="E4902" s="62" t="s">
        <v>45</v>
      </c>
      <c r="F4902" s="62" t="s">
        <v>119</v>
      </c>
      <c r="G4902" s="63">
        <v>3731.85</v>
      </c>
      <c r="H4902" s="61">
        <v>444507021</v>
      </c>
      <c r="I4902" s="63">
        <v>0</v>
      </c>
      <c r="J4902" s="63">
        <v>0</v>
      </c>
      <c r="K4902" s="63">
        <v>0</v>
      </c>
      <c r="L4902" s="63">
        <v>0</v>
      </c>
      <c r="M4902" s="63">
        <v>9810.1</v>
      </c>
      <c r="N4902" s="62" t="s">
        <v>47</v>
      </c>
      <c r="O4902" s="14">
        <f t="shared" si="425"/>
        <v>45922.775439814817</v>
      </c>
      <c r="P4902" s="19">
        <f t="shared" si="426"/>
        <v>45922.983773148153</v>
      </c>
      <c r="Q4902" s="20" t="str">
        <f t="shared" si="427"/>
        <v>22/09/2025</v>
      </c>
      <c r="R4902" s="13" t="str">
        <f t="shared" si="428"/>
        <v>23</v>
      </c>
      <c r="S4902" s="13" t="str">
        <f t="shared" si="429"/>
        <v>Mon</v>
      </c>
    </row>
    <row r="4903" spans="1:19" x14ac:dyDescent="0.25">
      <c r="A4903" s="56">
        <v>45922.775439814817</v>
      </c>
      <c r="B4903" s="57">
        <v>445299655</v>
      </c>
      <c r="C4903" s="58" t="s">
        <v>36</v>
      </c>
      <c r="D4903" s="58" t="s">
        <v>37</v>
      </c>
      <c r="E4903" s="58" t="s">
        <v>45</v>
      </c>
      <c r="F4903" s="58" t="s">
        <v>119</v>
      </c>
      <c r="G4903" s="59">
        <v>3731.89</v>
      </c>
      <c r="H4903" s="57">
        <v>444507023</v>
      </c>
      <c r="I4903" s="59">
        <v>0</v>
      </c>
      <c r="J4903" s="59">
        <v>0</v>
      </c>
      <c r="K4903" s="59">
        <v>0</v>
      </c>
      <c r="L4903" s="59">
        <v>0</v>
      </c>
      <c r="M4903" s="59">
        <v>9810.1</v>
      </c>
      <c r="N4903" s="58" t="s">
        <v>2056</v>
      </c>
      <c r="O4903" s="14">
        <f t="shared" si="425"/>
        <v>45922.775439814817</v>
      </c>
      <c r="P4903" s="19">
        <f t="shared" si="426"/>
        <v>45922.983773148153</v>
      </c>
      <c r="Q4903" s="20" t="str">
        <f t="shared" si="427"/>
        <v>22/09/2025</v>
      </c>
      <c r="R4903" s="13" t="str">
        <f t="shared" si="428"/>
        <v>23</v>
      </c>
      <c r="S4903" s="13" t="str">
        <f t="shared" si="429"/>
        <v>Mon</v>
      </c>
    </row>
    <row r="4904" spans="1:19" x14ac:dyDescent="0.25">
      <c r="A4904" s="60">
        <v>45922.775439814817</v>
      </c>
      <c r="B4904" s="61">
        <v>445299656</v>
      </c>
      <c r="C4904" s="62" t="s">
        <v>36</v>
      </c>
      <c r="D4904" s="62" t="s">
        <v>37</v>
      </c>
      <c r="E4904" s="62" t="s">
        <v>45</v>
      </c>
      <c r="F4904" s="62" t="s">
        <v>119</v>
      </c>
      <c r="G4904" s="63">
        <v>3731.88</v>
      </c>
      <c r="H4904" s="61">
        <v>444507024</v>
      </c>
      <c r="I4904" s="63">
        <v>0</v>
      </c>
      <c r="J4904" s="63">
        <v>0</v>
      </c>
      <c r="K4904" s="63">
        <v>0</v>
      </c>
      <c r="L4904" s="63">
        <v>0</v>
      </c>
      <c r="M4904" s="63">
        <v>9810.1</v>
      </c>
      <c r="N4904" s="62" t="s">
        <v>108</v>
      </c>
      <c r="O4904" s="14">
        <f t="shared" si="425"/>
        <v>45922.775439814817</v>
      </c>
      <c r="P4904" s="19">
        <f t="shared" si="426"/>
        <v>45922.983773148153</v>
      </c>
      <c r="Q4904" s="20" t="str">
        <f t="shared" si="427"/>
        <v>22/09/2025</v>
      </c>
      <c r="R4904" s="13" t="str">
        <f t="shared" si="428"/>
        <v>23</v>
      </c>
      <c r="S4904" s="13" t="str">
        <f t="shared" si="429"/>
        <v>Mon</v>
      </c>
    </row>
    <row r="4905" spans="1:19" x14ac:dyDescent="0.25">
      <c r="A4905" s="56">
        <v>45922.775439814817</v>
      </c>
      <c r="B4905" s="57">
        <v>445299657</v>
      </c>
      <c r="C4905" s="58" t="s">
        <v>36</v>
      </c>
      <c r="D4905" s="58" t="s">
        <v>37</v>
      </c>
      <c r="E4905" s="58" t="s">
        <v>45</v>
      </c>
      <c r="F4905" s="58" t="s">
        <v>119</v>
      </c>
      <c r="G4905" s="59">
        <v>3731.9</v>
      </c>
      <c r="H4905" s="57">
        <v>444507025</v>
      </c>
      <c r="I4905" s="59">
        <v>0</v>
      </c>
      <c r="J4905" s="59">
        <v>0</v>
      </c>
      <c r="K4905" s="59">
        <v>0</v>
      </c>
      <c r="L4905" s="59">
        <v>0</v>
      </c>
      <c r="M4905" s="59">
        <v>9810.1</v>
      </c>
      <c r="N4905" s="58" t="s">
        <v>113</v>
      </c>
      <c r="O4905" s="14">
        <f t="shared" si="425"/>
        <v>45922.775439814817</v>
      </c>
      <c r="P4905" s="19">
        <f t="shared" si="426"/>
        <v>45922.983773148153</v>
      </c>
      <c r="Q4905" s="20" t="str">
        <f t="shared" si="427"/>
        <v>22/09/2025</v>
      </c>
      <c r="R4905" s="13" t="str">
        <f t="shared" si="428"/>
        <v>23</v>
      </c>
      <c r="S4905" s="13" t="str">
        <f t="shared" si="429"/>
        <v>Mon</v>
      </c>
    </row>
    <row r="4906" spans="1:19" x14ac:dyDescent="0.25">
      <c r="A4906" s="60">
        <v>45922.775451388887</v>
      </c>
      <c r="B4906" s="61">
        <v>445299658</v>
      </c>
      <c r="C4906" s="62" t="s">
        <v>36</v>
      </c>
      <c r="D4906" s="62" t="s">
        <v>37</v>
      </c>
      <c r="E4906" s="62" t="s">
        <v>45</v>
      </c>
      <c r="F4906" s="62" t="s">
        <v>119</v>
      </c>
      <c r="G4906" s="63">
        <v>3731.92</v>
      </c>
      <c r="H4906" s="61">
        <v>444507026</v>
      </c>
      <c r="I4906" s="63">
        <v>0</v>
      </c>
      <c r="J4906" s="63">
        <v>0</v>
      </c>
      <c r="K4906" s="63">
        <v>0</v>
      </c>
      <c r="L4906" s="63">
        <v>0</v>
      </c>
      <c r="M4906" s="63">
        <v>9810.1</v>
      </c>
      <c r="N4906" s="62" t="s">
        <v>107</v>
      </c>
      <c r="O4906" s="14">
        <f t="shared" si="425"/>
        <v>45922.775451388887</v>
      </c>
      <c r="P4906" s="19">
        <f t="shared" si="426"/>
        <v>45922.983784722222</v>
      </c>
      <c r="Q4906" s="20" t="str">
        <f t="shared" si="427"/>
        <v>22/09/2025</v>
      </c>
      <c r="R4906" s="13" t="str">
        <f t="shared" si="428"/>
        <v>23</v>
      </c>
      <c r="S4906" s="13" t="str">
        <f t="shared" si="429"/>
        <v>Mon</v>
      </c>
    </row>
    <row r="4907" spans="1:19" x14ac:dyDescent="0.25">
      <c r="A4907" s="56">
        <v>45922.775451388887</v>
      </c>
      <c r="B4907" s="57">
        <v>445299660</v>
      </c>
      <c r="C4907" s="58" t="s">
        <v>36</v>
      </c>
      <c r="D4907" s="58" t="s">
        <v>37</v>
      </c>
      <c r="E4907" s="58" t="s">
        <v>45</v>
      </c>
      <c r="F4907" s="58" t="s">
        <v>119</v>
      </c>
      <c r="G4907" s="59">
        <v>3732.02</v>
      </c>
      <c r="H4907" s="57">
        <v>444507028</v>
      </c>
      <c r="I4907" s="59">
        <v>0</v>
      </c>
      <c r="J4907" s="59">
        <v>0</v>
      </c>
      <c r="K4907" s="59">
        <v>0</v>
      </c>
      <c r="L4907" s="59">
        <v>0</v>
      </c>
      <c r="M4907" s="59">
        <v>9810.1</v>
      </c>
      <c r="N4907" s="58" t="s">
        <v>77</v>
      </c>
      <c r="O4907" s="14">
        <f t="shared" si="425"/>
        <v>45922.775451388887</v>
      </c>
      <c r="P4907" s="19">
        <f t="shared" si="426"/>
        <v>45922.983784722222</v>
      </c>
      <c r="Q4907" s="20" t="str">
        <f t="shared" si="427"/>
        <v>22/09/2025</v>
      </c>
      <c r="R4907" s="13" t="str">
        <f t="shared" si="428"/>
        <v>23</v>
      </c>
      <c r="S4907" s="13" t="str">
        <f t="shared" si="429"/>
        <v>Mon</v>
      </c>
    </row>
    <row r="4908" spans="1:19" x14ac:dyDescent="0.25">
      <c r="A4908" s="60">
        <v>45922.77611111111</v>
      </c>
      <c r="B4908" s="61">
        <v>445300363</v>
      </c>
      <c r="C4908" s="62" t="s">
        <v>36</v>
      </c>
      <c r="D4908" s="62" t="s">
        <v>37</v>
      </c>
      <c r="E4908" s="62" t="s">
        <v>45</v>
      </c>
      <c r="F4908" s="62" t="s">
        <v>119</v>
      </c>
      <c r="G4908" s="63">
        <v>3730.94</v>
      </c>
      <c r="H4908" s="61">
        <v>444507728</v>
      </c>
      <c r="I4908" s="63">
        <v>0</v>
      </c>
      <c r="J4908" s="63">
        <v>0</v>
      </c>
      <c r="K4908" s="63">
        <v>0</v>
      </c>
      <c r="L4908" s="63">
        <v>0</v>
      </c>
      <c r="M4908" s="63">
        <v>9810.1</v>
      </c>
      <c r="N4908" s="62" t="s">
        <v>106</v>
      </c>
      <c r="O4908" s="14">
        <f t="shared" si="425"/>
        <v>45922.77611111111</v>
      </c>
      <c r="P4908" s="19">
        <f t="shared" si="426"/>
        <v>45922.984444444446</v>
      </c>
      <c r="Q4908" s="20" t="str">
        <f t="shared" si="427"/>
        <v>22/09/2025</v>
      </c>
      <c r="R4908" s="13" t="str">
        <f t="shared" si="428"/>
        <v>23</v>
      </c>
      <c r="S4908" s="13" t="str">
        <f t="shared" si="429"/>
        <v>Mon</v>
      </c>
    </row>
    <row r="4909" spans="1:19" x14ac:dyDescent="0.25">
      <c r="A4909" s="56">
        <v>45922.777546296296</v>
      </c>
      <c r="B4909" s="57">
        <v>445301450</v>
      </c>
      <c r="C4909" s="58" t="s">
        <v>36</v>
      </c>
      <c r="D4909" s="58" t="s">
        <v>38</v>
      </c>
      <c r="E4909" s="58" t="s">
        <v>46</v>
      </c>
      <c r="F4909" s="58" t="s">
        <v>119</v>
      </c>
      <c r="G4909" s="59">
        <v>3733.39</v>
      </c>
      <c r="H4909" s="57">
        <v>444508797</v>
      </c>
      <c r="I4909" s="59">
        <v>0</v>
      </c>
      <c r="J4909" s="59">
        <v>0</v>
      </c>
      <c r="K4909" s="59">
        <v>0</v>
      </c>
      <c r="L4909" s="59">
        <v>1.54</v>
      </c>
      <c r="M4909" s="59">
        <v>9811.64</v>
      </c>
      <c r="N4909" s="58" t="s">
        <v>3022</v>
      </c>
      <c r="O4909" s="14">
        <f t="shared" si="425"/>
        <v>45922.777546296296</v>
      </c>
      <c r="P4909" s="19">
        <f t="shared" si="426"/>
        <v>45922.985879629632</v>
      </c>
      <c r="Q4909" s="20" t="str">
        <f t="shared" si="427"/>
        <v>22/09/2025</v>
      </c>
      <c r="R4909" s="13" t="str">
        <f t="shared" si="428"/>
        <v>23</v>
      </c>
      <c r="S4909" s="13" t="str">
        <f t="shared" si="429"/>
        <v>Mon</v>
      </c>
    </row>
    <row r="4910" spans="1:19" x14ac:dyDescent="0.25">
      <c r="A4910" s="60">
        <v>45922.777546296296</v>
      </c>
      <c r="B4910" s="61">
        <v>445301452</v>
      </c>
      <c r="C4910" s="62" t="s">
        <v>36</v>
      </c>
      <c r="D4910" s="62" t="s">
        <v>38</v>
      </c>
      <c r="E4910" s="62" t="s">
        <v>46</v>
      </c>
      <c r="F4910" s="62" t="s">
        <v>119</v>
      </c>
      <c r="G4910" s="63">
        <v>3733.39</v>
      </c>
      <c r="H4910" s="61">
        <v>444508798</v>
      </c>
      <c r="I4910" s="63">
        <v>0</v>
      </c>
      <c r="J4910" s="63">
        <v>0</v>
      </c>
      <c r="K4910" s="63">
        <v>0</v>
      </c>
      <c r="L4910" s="63">
        <v>1.5</v>
      </c>
      <c r="M4910" s="63">
        <v>9813.14</v>
      </c>
      <c r="N4910" s="62" t="s">
        <v>3022</v>
      </c>
      <c r="O4910" s="14">
        <f t="shared" si="425"/>
        <v>45922.777546296296</v>
      </c>
      <c r="P4910" s="19">
        <f t="shared" si="426"/>
        <v>45922.985879629632</v>
      </c>
      <c r="Q4910" s="20" t="str">
        <f t="shared" si="427"/>
        <v>22/09/2025</v>
      </c>
      <c r="R4910" s="13" t="str">
        <f t="shared" si="428"/>
        <v>23</v>
      </c>
      <c r="S4910" s="13" t="str">
        <f t="shared" si="429"/>
        <v>Mon</v>
      </c>
    </row>
    <row r="4911" spans="1:19" x14ac:dyDescent="0.25">
      <c r="A4911" s="56">
        <v>45922.777546296296</v>
      </c>
      <c r="B4911" s="57">
        <v>445301453</v>
      </c>
      <c r="C4911" s="58" t="s">
        <v>36</v>
      </c>
      <c r="D4911" s="58" t="s">
        <v>38</v>
      </c>
      <c r="E4911" s="58" t="s">
        <v>46</v>
      </c>
      <c r="F4911" s="58" t="s">
        <v>119</v>
      </c>
      <c r="G4911" s="59">
        <v>3733.39</v>
      </c>
      <c r="H4911" s="57">
        <v>444508799</v>
      </c>
      <c r="I4911" s="59">
        <v>0</v>
      </c>
      <c r="J4911" s="59">
        <v>0</v>
      </c>
      <c r="K4911" s="59">
        <v>0</v>
      </c>
      <c r="L4911" s="59">
        <v>1.51</v>
      </c>
      <c r="M4911" s="59">
        <v>9814.65</v>
      </c>
      <c r="N4911" s="58" t="s">
        <v>3022</v>
      </c>
      <c r="O4911" s="14">
        <f t="shared" si="425"/>
        <v>45922.777546296296</v>
      </c>
      <c r="P4911" s="19">
        <f t="shared" si="426"/>
        <v>45922.985879629632</v>
      </c>
      <c r="Q4911" s="20" t="str">
        <f t="shared" si="427"/>
        <v>22/09/2025</v>
      </c>
      <c r="R4911" s="13" t="str">
        <f t="shared" si="428"/>
        <v>23</v>
      </c>
      <c r="S4911" s="13" t="str">
        <f t="shared" si="429"/>
        <v>Mon</v>
      </c>
    </row>
    <row r="4912" spans="1:19" x14ac:dyDescent="0.25">
      <c r="A4912" s="60">
        <v>45922.777546296296</v>
      </c>
      <c r="B4912" s="61">
        <v>445301454</v>
      </c>
      <c r="C4912" s="62" t="s">
        <v>36</v>
      </c>
      <c r="D4912" s="62" t="s">
        <v>38</v>
      </c>
      <c r="E4912" s="62" t="s">
        <v>46</v>
      </c>
      <c r="F4912" s="62" t="s">
        <v>119</v>
      </c>
      <c r="G4912" s="63">
        <v>3733.39</v>
      </c>
      <c r="H4912" s="61">
        <v>444508801</v>
      </c>
      <c r="I4912" s="63">
        <v>0</v>
      </c>
      <c r="J4912" s="63">
        <v>0</v>
      </c>
      <c r="K4912" s="63">
        <v>0</v>
      </c>
      <c r="L4912" s="63">
        <v>1.47</v>
      </c>
      <c r="M4912" s="63">
        <v>9816.1200000000008</v>
      </c>
      <c r="N4912" s="62" t="s">
        <v>3022</v>
      </c>
      <c r="O4912" s="14">
        <f t="shared" si="425"/>
        <v>45922.777546296296</v>
      </c>
      <c r="P4912" s="19">
        <f t="shared" si="426"/>
        <v>45922.985879629632</v>
      </c>
      <c r="Q4912" s="20" t="str">
        <f t="shared" si="427"/>
        <v>22/09/2025</v>
      </c>
      <c r="R4912" s="13" t="str">
        <f t="shared" si="428"/>
        <v>23</v>
      </c>
      <c r="S4912" s="13" t="str">
        <f t="shared" si="429"/>
        <v>Mon</v>
      </c>
    </row>
    <row r="4913" spans="1:19" x14ac:dyDescent="0.25">
      <c r="A4913" s="56">
        <v>45922.777546296296</v>
      </c>
      <c r="B4913" s="57">
        <v>445301455</v>
      </c>
      <c r="C4913" s="58" t="s">
        <v>36</v>
      </c>
      <c r="D4913" s="58" t="s">
        <v>38</v>
      </c>
      <c r="E4913" s="58" t="s">
        <v>46</v>
      </c>
      <c r="F4913" s="58" t="s">
        <v>119</v>
      </c>
      <c r="G4913" s="59">
        <v>3733.39</v>
      </c>
      <c r="H4913" s="57">
        <v>444508802</v>
      </c>
      <c r="I4913" s="59">
        <v>0</v>
      </c>
      <c r="J4913" s="59">
        <v>0</v>
      </c>
      <c r="K4913" s="59">
        <v>0</v>
      </c>
      <c r="L4913" s="59">
        <v>1.37</v>
      </c>
      <c r="M4913" s="59">
        <v>9817.49</v>
      </c>
      <c r="N4913" s="58" t="s">
        <v>3022</v>
      </c>
      <c r="O4913" s="14">
        <f t="shared" si="425"/>
        <v>45922.777546296296</v>
      </c>
      <c r="P4913" s="19">
        <f t="shared" si="426"/>
        <v>45922.985879629632</v>
      </c>
      <c r="Q4913" s="20" t="str">
        <f t="shared" si="427"/>
        <v>22/09/2025</v>
      </c>
      <c r="R4913" s="13" t="str">
        <f t="shared" si="428"/>
        <v>23</v>
      </c>
      <c r="S4913" s="13" t="str">
        <f t="shared" si="429"/>
        <v>Mon</v>
      </c>
    </row>
    <row r="4914" spans="1:19" x14ac:dyDescent="0.25">
      <c r="A4914" s="60">
        <v>45922.777650462966</v>
      </c>
      <c r="B4914" s="61">
        <v>445301869</v>
      </c>
      <c r="C4914" s="62" t="s">
        <v>36</v>
      </c>
      <c r="D4914" s="62" t="s">
        <v>38</v>
      </c>
      <c r="E4914" s="62" t="s">
        <v>46</v>
      </c>
      <c r="F4914" s="62" t="s">
        <v>119</v>
      </c>
      <c r="G4914" s="63">
        <v>3734.14</v>
      </c>
      <c r="H4914" s="61">
        <v>444509219</v>
      </c>
      <c r="I4914" s="63">
        <v>0</v>
      </c>
      <c r="J4914" s="63">
        <v>0</v>
      </c>
      <c r="K4914" s="63">
        <v>0</v>
      </c>
      <c r="L4914" s="63">
        <v>2.29</v>
      </c>
      <c r="M4914" s="63">
        <v>9819.7800000000007</v>
      </c>
      <c r="N4914" s="62" t="s">
        <v>3023</v>
      </c>
      <c r="O4914" s="14">
        <f t="shared" si="425"/>
        <v>45922.777650462966</v>
      </c>
      <c r="P4914" s="19">
        <f t="shared" si="426"/>
        <v>45922.985983796301</v>
      </c>
      <c r="Q4914" s="20" t="str">
        <f t="shared" si="427"/>
        <v>22/09/2025</v>
      </c>
      <c r="R4914" s="13" t="str">
        <f t="shared" si="428"/>
        <v>23</v>
      </c>
      <c r="S4914" s="13" t="str">
        <f t="shared" si="429"/>
        <v>Mon</v>
      </c>
    </row>
    <row r="4915" spans="1:19" x14ac:dyDescent="0.25">
      <c r="A4915" s="56">
        <v>45922.777974537035</v>
      </c>
      <c r="B4915" s="57">
        <v>445302186</v>
      </c>
      <c r="C4915" s="58" t="s">
        <v>36</v>
      </c>
      <c r="D4915" s="58" t="s">
        <v>38</v>
      </c>
      <c r="E4915" s="58" t="s">
        <v>46</v>
      </c>
      <c r="F4915" s="58" t="s">
        <v>119</v>
      </c>
      <c r="G4915" s="59">
        <v>3732.77</v>
      </c>
      <c r="H4915" s="57">
        <v>444509527</v>
      </c>
      <c r="I4915" s="59">
        <v>0</v>
      </c>
      <c r="J4915" s="59">
        <v>0</v>
      </c>
      <c r="K4915" s="59">
        <v>0</v>
      </c>
      <c r="L4915" s="59">
        <v>0.91</v>
      </c>
      <c r="M4915" s="59">
        <v>9820.69</v>
      </c>
      <c r="N4915" s="58" t="s">
        <v>3024</v>
      </c>
      <c r="O4915" s="14">
        <f t="shared" si="425"/>
        <v>45922.777974537035</v>
      </c>
      <c r="P4915" s="19">
        <f t="shared" si="426"/>
        <v>45922.986307870371</v>
      </c>
      <c r="Q4915" s="20" t="str">
        <f t="shared" si="427"/>
        <v>22/09/2025</v>
      </c>
      <c r="R4915" s="13" t="str">
        <f t="shared" si="428"/>
        <v>23</v>
      </c>
      <c r="S4915" s="13" t="str">
        <f t="shared" si="429"/>
        <v>Mon</v>
      </c>
    </row>
    <row r="4916" spans="1:19" x14ac:dyDescent="0.25">
      <c r="A4916" s="60">
        <v>45922.778078703705</v>
      </c>
      <c r="B4916" s="61">
        <v>445302211</v>
      </c>
      <c r="C4916" s="62" t="s">
        <v>36</v>
      </c>
      <c r="D4916" s="62" t="s">
        <v>37</v>
      </c>
      <c r="E4916" s="62" t="s">
        <v>45</v>
      </c>
      <c r="F4916" s="62" t="s">
        <v>119</v>
      </c>
      <c r="G4916" s="63">
        <v>3733.17</v>
      </c>
      <c r="H4916" s="61">
        <v>444509551</v>
      </c>
      <c r="I4916" s="63">
        <v>0</v>
      </c>
      <c r="J4916" s="63">
        <v>0</v>
      </c>
      <c r="K4916" s="63">
        <v>0</v>
      </c>
      <c r="L4916" s="63">
        <v>0</v>
      </c>
      <c r="M4916" s="63">
        <v>9820.69</v>
      </c>
      <c r="N4916" s="62" t="s">
        <v>115</v>
      </c>
      <c r="O4916" s="14">
        <f t="shared" si="425"/>
        <v>45922.778078703705</v>
      </c>
      <c r="P4916" s="19">
        <f t="shared" si="426"/>
        <v>45922.98641203704</v>
      </c>
      <c r="Q4916" s="20" t="str">
        <f t="shared" si="427"/>
        <v>22/09/2025</v>
      </c>
      <c r="R4916" s="13" t="str">
        <f t="shared" si="428"/>
        <v>23</v>
      </c>
      <c r="S4916" s="13" t="str">
        <f t="shared" si="429"/>
        <v>Mon</v>
      </c>
    </row>
    <row r="4917" spans="1:19" x14ac:dyDescent="0.25">
      <c r="A4917" s="56">
        <v>45922.778344907405</v>
      </c>
      <c r="B4917" s="57">
        <v>445302360</v>
      </c>
      <c r="C4917" s="58" t="s">
        <v>36</v>
      </c>
      <c r="D4917" s="58" t="s">
        <v>38</v>
      </c>
      <c r="E4917" s="58" t="s">
        <v>46</v>
      </c>
      <c r="F4917" s="58" t="s">
        <v>119</v>
      </c>
      <c r="G4917" s="59">
        <v>3732.65</v>
      </c>
      <c r="H4917" s="57">
        <v>444509696</v>
      </c>
      <c r="I4917" s="59">
        <v>0</v>
      </c>
      <c r="J4917" s="59">
        <v>0</v>
      </c>
      <c r="K4917" s="59">
        <v>0</v>
      </c>
      <c r="L4917" s="59">
        <v>0.79</v>
      </c>
      <c r="M4917" s="59">
        <v>9821.48</v>
      </c>
      <c r="N4917" s="58" t="s">
        <v>3025</v>
      </c>
      <c r="O4917" s="14">
        <f t="shared" si="425"/>
        <v>45922.778344907405</v>
      </c>
      <c r="P4917" s="19">
        <f t="shared" si="426"/>
        <v>45922.986678240741</v>
      </c>
      <c r="Q4917" s="20" t="str">
        <f t="shared" si="427"/>
        <v>22/09/2025</v>
      </c>
      <c r="R4917" s="13" t="str">
        <f t="shared" si="428"/>
        <v>23</v>
      </c>
      <c r="S4917" s="13" t="str">
        <f t="shared" si="429"/>
        <v>Mon</v>
      </c>
    </row>
    <row r="4918" spans="1:19" x14ac:dyDescent="0.25">
      <c r="A4918" s="60">
        <v>45922.778425925928</v>
      </c>
      <c r="B4918" s="61">
        <v>445302379</v>
      </c>
      <c r="C4918" s="62" t="s">
        <v>36</v>
      </c>
      <c r="D4918" s="62" t="s">
        <v>37</v>
      </c>
      <c r="E4918" s="62" t="s">
        <v>45</v>
      </c>
      <c r="F4918" s="62" t="s">
        <v>119</v>
      </c>
      <c r="G4918" s="63">
        <v>3733.12</v>
      </c>
      <c r="H4918" s="61">
        <v>444509714</v>
      </c>
      <c r="I4918" s="63">
        <v>0</v>
      </c>
      <c r="J4918" s="63">
        <v>0</v>
      </c>
      <c r="K4918" s="63">
        <v>0</v>
      </c>
      <c r="L4918" s="63">
        <v>0</v>
      </c>
      <c r="M4918" s="63">
        <v>9821.48</v>
      </c>
      <c r="N4918" s="62" t="s">
        <v>1384</v>
      </c>
      <c r="O4918" s="14">
        <f t="shared" si="425"/>
        <v>45922.778425925928</v>
      </c>
      <c r="P4918" s="19">
        <f t="shared" si="426"/>
        <v>45922.986759259264</v>
      </c>
      <c r="Q4918" s="20" t="str">
        <f t="shared" si="427"/>
        <v>22/09/2025</v>
      </c>
      <c r="R4918" s="13" t="str">
        <f t="shared" si="428"/>
        <v>23</v>
      </c>
      <c r="S4918" s="13" t="str">
        <f t="shared" si="429"/>
        <v>Mon</v>
      </c>
    </row>
    <row r="4919" spans="1:19" x14ac:dyDescent="0.25">
      <c r="A4919" s="56">
        <v>45922.779004629629</v>
      </c>
      <c r="B4919" s="57">
        <v>445302595</v>
      </c>
      <c r="C4919" s="58" t="s">
        <v>36</v>
      </c>
      <c r="D4919" s="58" t="s">
        <v>37</v>
      </c>
      <c r="E4919" s="58" t="s">
        <v>45</v>
      </c>
      <c r="F4919" s="58" t="s">
        <v>119</v>
      </c>
      <c r="G4919" s="59">
        <v>3732.54</v>
      </c>
      <c r="H4919" s="57">
        <v>444509923</v>
      </c>
      <c r="I4919" s="59">
        <v>0</v>
      </c>
      <c r="J4919" s="59">
        <v>0</v>
      </c>
      <c r="K4919" s="59">
        <v>0</v>
      </c>
      <c r="L4919" s="59">
        <v>0</v>
      </c>
      <c r="M4919" s="59">
        <v>9821.48</v>
      </c>
      <c r="N4919" s="58" t="s">
        <v>2056</v>
      </c>
      <c r="O4919" s="14">
        <f t="shared" si="425"/>
        <v>45922.779004629629</v>
      </c>
      <c r="P4919" s="19">
        <f t="shared" si="426"/>
        <v>45922.987337962964</v>
      </c>
      <c r="Q4919" s="20" t="str">
        <f t="shared" si="427"/>
        <v>22/09/2025</v>
      </c>
      <c r="R4919" s="13" t="str">
        <f t="shared" si="428"/>
        <v>23</v>
      </c>
      <c r="S4919" s="13" t="str">
        <f t="shared" si="429"/>
        <v>Mon</v>
      </c>
    </row>
    <row r="4920" spans="1:19" x14ac:dyDescent="0.25">
      <c r="A4920" s="60">
        <v>45922.779016203705</v>
      </c>
      <c r="B4920" s="61">
        <v>445302596</v>
      </c>
      <c r="C4920" s="62" t="s">
        <v>36</v>
      </c>
      <c r="D4920" s="62" t="s">
        <v>37</v>
      </c>
      <c r="E4920" s="62" t="s">
        <v>45</v>
      </c>
      <c r="F4920" s="62" t="s">
        <v>119</v>
      </c>
      <c r="G4920" s="63">
        <v>3732.58</v>
      </c>
      <c r="H4920" s="61">
        <v>444509924</v>
      </c>
      <c r="I4920" s="63">
        <v>0</v>
      </c>
      <c r="J4920" s="63">
        <v>0</v>
      </c>
      <c r="K4920" s="63">
        <v>0</v>
      </c>
      <c r="L4920" s="63">
        <v>0</v>
      </c>
      <c r="M4920" s="63">
        <v>9821.48</v>
      </c>
      <c r="N4920" s="62" t="s">
        <v>77</v>
      </c>
      <c r="O4920" s="14">
        <f t="shared" si="425"/>
        <v>45922.779016203705</v>
      </c>
      <c r="P4920" s="19">
        <f t="shared" si="426"/>
        <v>45922.987349537041</v>
      </c>
      <c r="Q4920" s="20" t="str">
        <f t="shared" si="427"/>
        <v>22/09/2025</v>
      </c>
      <c r="R4920" s="13" t="str">
        <f t="shared" si="428"/>
        <v>23</v>
      </c>
      <c r="S4920" s="13" t="str">
        <f t="shared" si="429"/>
        <v>Mon</v>
      </c>
    </row>
    <row r="4921" spans="1:19" x14ac:dyDescent="0.25">
      <c r="A4921" s="56">
        <v>45922.779016203705</v>
      </c>
      <c r="B4921" s="57">
        <v>445302597</v>
      </c>
      <c r="C4921" s="58" t="s">
        <v>36</v>
      </c>
      <c r="D4921" s="58" t="s">
        <v>37</v>
      </c>
      <c r="E4921" s="58" t="s">
        <v>45</v>
      </c>
      <c r="F4921" s="58" t="s">
        <v>119</v>
      </c>
      <c r="G4921" s="59">
        <v>3732.58</v>
      </c>
      <c r="H4921" s="57">
        <v>444509925</v>
      </c>
      <c r="I4921" s="59">
        <v>0</v>
      </c>
      <c r="J4921" s="59">
        <v>0</v>
      </c>
      <c r="K4921" s="59">
        <v>0</v>
      </c>
      <c r="L4921" s="59">
        <v>0</v>
      </c>
      <c r="M4921" s="59">
        <v>9821.48</v>
      </c>
      <c r="N4921" s="58" t="s">
        <v>1944</v>
      </c>
      <c r="O4921" s="14">
        <f t="shared" si="425"/>
        <v>45922.779016203705</v>
      </c>
      <c r="P4921" s="19">
        <f t="shared" si="426"/>
        <v>45922.987349537041</v>
      </c>
      <c r="Q4921" s="20" t="str">
        <f t="shared" si="427"/>
        <v>22/09/2025</v>
      </c>
      <c r="R4921" s="13" t="str">
        <f t="shared" si="428"/>
        <v>23</v>
      </c>
      <c r="S4921" s="13" t="str">
        <f t="shared" si="429"/>
        <v>Mon</v>
      </c>
    </row>
    <row r="4922" spans="1:19" x14ac:dyDescent="0.25">
      <c r="A4922" s="60">
        <v>45922.779016203705</v>
      </c>
      <c r="B4922" s="61">
        <v>445302598</v>
      </c>
      <c r="C4922" s="62" t="s">
        <v>36</v>
      </c>
      <c r="D4922" s="62" t="s">
        <v>37</v>
      </c>
      <c r="E4922" s="62" t="s">
        <v>45</v>
      </c>
      <c r="F4922" s="62" t="s">
        <v>119</v>
      </c>
      <c r="G4922" s="63">
        <v>3732.58</v>
      </c>
      <c r="H4922" s="61">
        <v>444509926</v>
      </c>
      <c r="I4922" s="63">
        <v>0</v>
      </c>
      <c r="J4922" s="63">
        <v>0</v>
      </c>
      <c r="K4922" s="63">
        <v>0</v>
      </c>
      <c r="L4922" s="63">
        <v>0</v>
      </c>
      <c r="M4922" s="63">
        <v>9821.48</v>
      </c>
      <c r="N4922" s="62" t="s">
        <v>108</v>
      </c>
      <c r="O4922" s="14">
        <f t="shared" si="425"/>
        <v>45922.779016203705</v>
      </c>
      <c r="P4922" s="19">
        <f t="shared" si="426"/>
        <v>45922.987349537041</v>
      </c>
      <c r="Q4922" s="20" t="str">
        <f t="shared" si="427"/>
        <v>22/09/2025</v>
      </c>
      <c r="R4922" s="13" t="str">
        <f t="shared" si="428"/>
        <v>23</v>
      </c>
      <c r="S4922" s="13" t="str">
        <f t="shared" si="429"/>
        <v>Mon</v>
      </c>
    </row>
    <row r="4923" spans="1:19" x14ac:dyDescent="0.25">
      <c r="A4923" s="56">
        <v>45922.779016203705</v>
      </c>
      <c r="B4923" s="57">
        <v>445302599</v>
      </c>
      <c r="C4923" s="58" t="s">
        <v>36</v>
      </c>
      <c r="D4923" s="58" t="s">
        <v>37</v>
      </c>
      <c r="E4923" s="58" t="s">
        <v>45</v>
      </c>
      <c r="F4923" s="58" t="s">
        <v>119</v>
      </c>
      <c r="G4923" s="59">
        <v>3732.6</v>
      </c>
      <c r="H4923" s="57">
        <v>444509927</v>
      </c>
      <c r="I4923" s="59">
        <v>0</v>
      </c>
      <c r="J4923" s="59">
        <v>0</v>
      </c>
      <c r="K4923" s="59">
        <v>0</v>
      </c>
      <c r="L4923" s="59">
        <v>0</v>
      </c>
      <c r="M4923" s="59">
        <v>9821.48</v>
      </c>
      <c r="N4923" s="58" t="s">
        <v>107</v>
      </c>
      <c r="O4923" s="14">
        <f t="shared" si="425"/>
        <v>45922.779016203705</v>
      </c>
      <c r="P4923" s="19">
        <f t="shared" si="426"/>
        <v>45922.987349537041</v>
      </c>
      <c r="Q4923" s="20" t="str">
        <f t="shared" si="427"/>
        <v>22/09/2025</v>
      </c>
      <c r="R4923" s="13" t="str">
        <f t="shared" si="428"/>
        <v>23</v>
      </c>
      <c r="S4923" s="13" t="str">
        <f t="shared" si="429"/>
        <v>Mon</v>
      </c>
    </row>
    <row r="4924" spans="1:19" x14ac:dyDescent="0.25">
      <c r="A4924" s="60">
        <v>45922.779027777775</v>
      </c>
      <c r="B4924" s="61">
        <v>445302601</v>
      </c>
      <c r="C4924" s="62" t="s">
        <v>36</v>
      </c>
      <c r="D4924" s="62" t="s">
        <v>37</v>
      </c>
      <c r="E4924" s="62" t="s">
        <v>45</v>
      </c>
      <c r="F4924" s="62" t="s">
        <v>119</v>
      </c>
      <c r="G4924" s="63">
        <v>3732.6</v>
      </c>
      <c r="H4924" s="61">
        <v>444509929</v>
      </c>
      <c r="I4924" s="63">
        <v>0</v>
      </c>
      <c r="J4924" s="63">
        <v>0</v>
      </c>
      <c r="K4924" s="63">
        <v>0</v>
      </c>
      <c r="L4924" s="63">
        <v>0</v>
      </c>
      <c r="M4924" s="63">
        <v>9821.48</v>
      </c>
      <c r="N4924" s="62" t="s">
        <v>1971</v>
      </c>
      <c r="O4924" s="14">
        <f t="shared" si="425"/>
        <v>45922.779027777775</v>
      </c>
      <c r="P4924" s="19">
        <f t="shared" si="426"/>
        <v>45922.987361111111</v>
      </c>
      <c r="Q4924" s="20" t="str">
        <f t="shared" si="427"/>
        <v>22/09/2025</v>
      </c>
      <c r="R4924" s="13" t="str">
        <f t="shared" si="428"/>
        <v>23</v>
      </c>
      <c r="S4924" s="13" t="str">
        <f t="shared" si="429"/>
        <v>Mon</v>
      </c>
    </row>
    <row r="4925" spans="1:19" x14ac:dyDescent="0.25">
      <c r="A4925" s="56">
        <v>45922.779444444444</v>
      </c>
      <c r="B4925" s="57">
        <v>445302711</v>
      </c>
      <c r="C4925" s="58" t="s">
        <v>36</v>
      </c>
      <c r="D4925" s="58" t="s">
        <v>38</v>
      </c>
      <c r="E4925" s="58" t="s">
        <v>46</v>
      </c>
      <c r="F4925" s="58" t="s">
        <v>119</v>
      </c>
      <c r="G4925" s="59">
        <v>3732.12</v>
      </c>
      <c r="H4925" s="57">
        <v>444510040</v>
      </c>
      <c r="I4925" s="59">
        <v>0</v>
      </c>
      <c r="J4925" s="59">
        <v>0</v>
      </c>
      <c r="K4925" s="59">
        <v>0</v>
      </c>
      <c r="L4925" s="59">
        <v>0.23</v>
      </c>
      <c r="M4925" s="59">
        <v>9821.7099999999991</v>
      </c>
      <c r="N4925" s="58" t="s">
        <v>3026</v>
      </c>
      <c r="O4925" s="14">
        <f t="shared" si="425"/>
        <v>45922.779444444444</v>
      </c>
      <c r="P4925" s="19">
        <f t="shared" si="426"/>
        <v>45922.98777777778</v>
      </c>
      <c r="Q4925" s="20" t="str">
        <f t="shared" si="427"/>
        <v>22/09/2025</v>
      </c>
      <c r="R4925" s="13" t="str">
        <f t="shared" si="428"/>
        <v>23</v>
      </c>
      <c r="S4925" s="13" t="str">
        <f t="shared" si="429"/>
        <v>Mon</v>
      </c>
    </row>
    <row r="4926" spans="1:19" x14ac:dyDescent="0.25">
      <c r="A4926" s="60">
        <v>45922.779444444444</v>
      </c>
      <c r="B4926" s="61">
        <v>445302712</v>
      </c>
      <c r="C4926" s="62" t="s">
        <v>36</v>
      </c>
      <c r="D4926" s="62" t="s">
        <v>38</v>
      </c>
      <c r="E4926" s="62" t="s">
        <v>46</v>
      </c>
      <c r="F4926" s="62" t="s">
        <v>119</v>
      </c>
      <c r="G4926" s="63">
        <v>3732.12</v>
      </c>
      <c r="H4926" s="61">
        <v>444510041</v>
      </c>
      <c r="I4926" s="63">
        <v>0</v>
      </c>
      <c r="J4926" s="63">
        <v>0</v>
      </c>
      <c r="K4926" s="63">
        <v>0</v>
      </c>
      <c r="L4926" s="63">
        <v>0.27</v>
      </c>
      <c r="M4926" s="63">
        <v>9821.98</v>
      </c>
      <c r="N4926" s="62" t="s">
        <v>3027</v>
      </c>
      <c r="O4926" s="14">
        <f t="shared" si="425"/>
        <v>45922.779444444444</v>
      </c>
      <c r="P4926" s="19">
        <f t="shared" si="426"/>
        <v>45922.98777777778</v>
      </c>
      <c r="Q4926" s="20" t="str">
        <f t="shared" si="427"/>
        <v>22/09/2025</v>
      </c>
      <c r="R4926" s="13" t="str">
        <f t="shared" si="428"/>
        <v>23</v>
      </c>
      <c r="S4926" s="13" t="str">
        <f t="shared" si="429"/>
        <v>Mon</v>
      </c>
    </row>
    <row r="4927" spans="1:19" x14ac:dyDescent="0.25">
      <c r="A4927" s="56">
        <v>45922.779456018521</v>
      </c>
      <c r="B4927" s="57">
        <v>445302720</v>
      </c>
      <c r="C4927" s="58" t="s">
        <v>36</v>
      </c>
      <c r="D4927" s="58" t="s">
        <v>38</v>
      </c>
      <c r="E4927" s="58" t="s">
        <v>46</v>
      </c>
      <c r="F4927" s="58" t="s">
        <v>119</v>
      </c>
      <c r="G4927" s="59">
        <v>3732.05</v>
      </c>
      <c r="H4927" s="57">
        <v>444510048</v>
      </c>
      <c r="I4927" s="59">
        <v>0</v>
      </c>
      <c r="J4927" s="59">
        <v>0</v>
      </c>
      <c r="K4927" s="59">
        <v>0</v>
      </c>
      <c r="L4927" s="59">
        <v>0.16</v>
      </c>
      <c r="M4927" s="59">
        <v>9822.14</v>
      </c>
      <c r="N4927" s="58" t="s">
        <v>3028</v>
      </c>
      <c r="O4927" s="14">
        <f t="shared" si="425"/>
        <v>45922.779456018521</v>
      </c>
      <c r="P4927" s="19">
        <f t="shared" si="426"/>
        <v>45922.987789351857</v>
      </c>
      <c r="Q4927" s="20" t="str">
        <f t="shared" si="427"/>
        <v>22/09/2025</v>
      </c>
      <c r="R4927" s="13" t="str">
        <f t="shared" si="428"/>
        <v>23</v>
      </c>
      <c r="S4927" s="13" t="str">
        <f t="shared" si="429"/>
        <v>Mon</v>
      </c>
    </row>
    <row r="4928" spans="1:19" x14ac:dyDescent="0.25">
      <c r="A4928" s="60">
        <v>45922.779583333337</v>
      </c>
      <c r="B4928" s="61">
        <v>445302808</v>
      </c>
      <c r="C4928" s="62" t="s">
        <v>36</v>
      </c>
      <c r="D4928" s="62" t="s">
        <v>37</v>
      </c>
      <c r="E4928" s="62" t="s">
        <v>45</v>
      </c>
      <c r="F4928" s="62" t="s">
        <v>119</v>
      </c>
      <c r="G4928" s="63">
        <v>3732.4</v>
      </c>
      <c r="H4928" s="61">
        <v>444510138</v>
      </c>
      <c r="I4928" s="63">
        <v>0</v>
      </c>
      <c r="J4928" s="63">
        <v>0</v>
      </c>
      <c r="K4928" s="63">
        <v>0</v>
      </c>
      <c r="L4928" s="63">
        <v>0</v>
      </c>
      <c r="M4928" s="63">
        <v>9822.14</v>
      </c>
      <c r="N4928" s="62" t="s">
        <v>52</v>
      </c>
      <c r="O4928" s="14">
        <f t="shared" si="425"/>
        <v>45922.779583333337</v>
      </c>
      <c r="P4928" s="19">
        <f t="shared" si="426"/>
        <v>45922.987916666672</v>
      </c>
      <c r="Q4928" s="20" t="str">
        <f t="shared" si="427"/>
        <v>22/09/2025</v>
      </c>
      <c r="R4928" s="13" t="str">
        <f t="shared" si="428"/>
        <v>23</v>
      </c>
      <c r="S4928" s="13" t="str">
        <f t="shared" si="429"/>
        <v>Mon</v>
      </c>
    </row>
    <row r="4929" spans="1:19" x14ac:dyDescent="0.25">
      <c r="A4929" s="56">
        <v>45922.779594907406</v>
      </c>
      <c r="B4929" s="57">
        <v>445302810</v>
      </c>
      <c r="C4929" s="58" t="s">
        <v>36</v>
      </c>
      <c r="D4929" s="58" t="s">
        <v>37</v>
      </c>
      <c r="E4929" s="58" t="s">
        <v>45</v>
      </c>
      <c r="F4929" s="58" t="s">
        <v>119</v>
      </c>
      <c r="G4929" s="59">
        <v>3732.38</v>
      </c>
      <c r="H4929" s="57">
        <v>444510140</v>
      </c>
      <c r="I4929" s="59">
        <v>0</v>
      </c>
      <c r="J4929" s="59">
        <v>0</v>
      </c>
      <c r="K4929" s="59">
        <v>0</v>
      </c>
      <c r="L4929" s="59">
        <v>0</v>
      </c>
      <c r="M4929" s="59">
        <v>9822.14</v>
      </c>
      <c r="N4929" s="58" t="s">
        <v>47</v>
      </c>
      <c r="O4929" s="14">
        <f t="shared" si="425"/>
        <v>45922.779594907406</v>
      </c>
      <c r="P4929" s="19">
        <f t="shared" si="426"/>
        <v>45922.987928240742</v>
      </c>
      <c r="Q4929" s="20" t="str">
        <f t="shared" si="427"/>
        <v>22/09/2025</v>
      </c>
      <c r="R4929" s="13" t="str">
        <f t="shared" si="428"/>
        <v>23</v>
      </c>
      <c r="S4929" s="13" t="str">
        <f t="shared" si="429"/>
        <v>Mon</v>
      </c>
    </row>
    <row r="4930" spans="1:19" x14ac:dyDescent="0.25">
      <c r="A4930" s="60">
        <v>45922.779594907406</v>
      </c>
      <c r="B4930" s="61">
        <v>445302815</v>
      </c>
      <c r="C4930" s="62" t="s">
        <v>36</v>
      </c>
      <c r="D4930" s="62" t="s">
        <v>37</v>
      </c>
      <c r="E4930" s="62" t="s">
        <v>45</v>
      </c>
      <c r="F4930" s="62" t="s">
        <v>119</v>
      </c>
      <c r="G4930" s="63">
        <v>3732.38</v>
      </c>
      <c r="H4930" s="61">
        <v>444510145</v>
      </c>
      <c r="I4930" s="63">
        <v>0</v>
      </c>
      <c r="J4930" s="63">
        <v>0</v>
      </c>
      <c r="K4930" s="63">
        <v>0</v>
      </c>
      <c r="L4930" s="63">
        <v>0</v>
      </c>
      <c r="M4930" s="63">
        <v>9822.14</v>
      </c>
      <c r="N4930" s="62" t="s">
        <v>48</v>
      </c>
      <c r="O4930" s="14">
        <f t="shared" si="425"/>
        <v>45922.779594907406</v>
      </c>
      <c r="P4930" s="19">
        <f t="shared" si="426"/>
        <v>45922.987928240742</v>
      </c>
      <c r="Q4930" s="20" t="str">
        <f t="shared" si="427"/>
        <v>22/09/2025</v>
      </c>
      <c r="R4930" s="13" t="str">
        <f t="shared" si="428"/>
        <v>23</v>
      </c>
      <c r="S4930" s="13" t="str">
        <f t="shared" si="429"/>
        <v>Mon</v>
      </c>
    </row>
    <row r="4931" spans="1:19" x14ac:dyDescent="0.25">
      <c r="A4931" s="56">
        <v>45922.782118055555</v>
      </c>
      <c r="B4931" s="57">
        <v>445303693</v>
      </c>
      <c r="C4931" s="58" t="s">
        <v>36</v>
      </c>
      <c r="D4931" s="58" t="s">
        <v>38</v>
      </c>
      <c r="E4931" s="58" t="s">
        <v>46</v>
      </c>
      <c r="F4931" s="58" t="s">
        <v>119</v>
      </c>
      <c r="G4931" s="59">
        <v>3734.02</v>
      </c>
      <c r="H4931" s="57">
        <v>444511000</v>
      </c>
      <c r="I4931" s="59">
        <v>0</v>
      </c>
      <c r="J4931" s="59">
        <v>0</v>
      </c>
      <c r="K4931" s="59">
        <v>0</v>
      </c>
      <c r="L4931" s="59">
        <v>1.48</v>
      </c>
      <c r="M4931" s="59">
        <v>9823.6200000000008</v>
      </c>
      <c r="N4931" s="58" t="s">
        <v>3029</v>
      </c>
      <c r="O4931" s="14">
        <f t="shared" si="425"/>
        <v>45922.782118055555</v>
      </c>
      <c r="P4931" s="19">
        <f t="shared" si="426"/>
        <v>45922.990451388891</v>
      </c>
      <c r="Q4931" s="20" t="str">
        <f t="shared" si="427"/>
        <v>22/09/2025</v>
      </c>
      <c r="R4931" s="13" t="str">
        <f t="shared" si="428"/>
        <v>23</v>
      </c>
      <c r="S4931" s="13" t="str">
        <f t="shared" si="429"/>
        <v>Mon</v>
      </c>
    </row>
    <row r="4932" spans="1:19" x14ac:dyDescent="0.25">
      <c r="A4932" s="60">
        <v>45922.782118055555</v>
      </c>
      <c r="B4932" s="61">
        <v>445303694</v>
      </c>
      <c r="C4932" s="62" t="s">
        <v>36</v>
      </c>
      <c r="D4932" s="62" t="s">
        <v>38</v>
      </c>
      <c r="E4932" s="62" t="s">
        <v>46</v>
      </c>
      <c r="F4932" s="62" t="s">
        <v>119</v>
      </c>
      <c r="G4932" s="63">
        <v>3734.02</v>
      </c>
      <c r="H4932" s="61">
        <v>444511001</v>
      </c>
      <c r="I4932" s="63">
        <v>0</v>
      </c>
      <c r="J4932" s="63">
        <v>0</v>
      </c>
      <c r="K4932" s="63">
        <v>0</v>
      </c>
      <c r="L4932" s="63">
        <v>1.44</v>
      </c>
      <c r="M4932" s="63">
        <v>9825.06</v>
      </c>
      <c r="N4932" s="62" t="s">
        <v>3029</v>
      </c>
      <c r="O4932" s="14">
        <f t="shared" si="425"/>
        <v>45922.782118055555</v>
      </c>
      <c r="P4932" s="19">
        <f t="shared" si="426"/>
        <v>45922.990451388891</v>
      </c>
      <c r="Q4932" s="20" t="str">
        <f t="shared" si="427"/>
        <v>22/09/2025</v>
      </c>
      <c r="R4932" s="13" t="str">
        <f t="shared" si="428"/>
        <v>23</v>
      </c>
      <c r="S4932" s="13" t="str">
        <f t="shared" si="429"/>
        <v>Mon</v>
      </c>
    </row>
    <row r="4933" spans="1:19" x14ac:dyDescent="0.25">
      <c r="A4933" s="56">
        <v>45922.782118055555</v>
      </c>
      <c r="B4933" s="57">
        <v>445303697</v>
      </c>
      <c r="C4933" s="58" t="s">
        <v>36</v>
      </c>
      <c r="D4933" s="58" t="s">
        <v>38</v>
      </c>
      <c r="E4933" s="58" t="s">
        <v>46</v>
      </c>
      <c r="F4933" s="58" t="s">
        <v>119</v>
      </c>
      <c r="G4933" s="59">
        <v>3734.15</v>
      </c>
      <c r="H4933" s="57">
        <v>444511004</v>
      </c>
      <c r="I4933" s="59">
        <v>0</v>
      </c>
      <c r="J4933" s="59">
        <v>0</v>
      </c>
      <c r="K4933" s="59">
        <v>0</v>
      </c>
      <c r="L4933" s="59">
        <v>1.57</v>
      </c>
      <c r="M4933" s="59">
        <v>9826.6299999999992</v>
      </c>
      <c r="N4933" s="58" t="s">
        <v>3030</v>
      </c>
      <c r="O4933" s="14">
        <f t="shared" si="425"/>
        <v>45922.782118055555</v>
      </c>
      <c r="P4933" s="19">
        <f t="shared" si="426"/>
        <v>45922.990451388891</v>
      </c>
      <c r="Q4933" s="20" t="str">
        <f t="shared" si="427"/>
        <v>22/09/2025</v>
      </c>
      <c r="R4933" s="13" t="str">
        <f t="shared" si="428"/>
        <v>23</v>
      </c>
      <c r="S4933" s="13" t="str">
        <f t="shared" si="429"/>
        <v>Mon</v>
      </c>
    </row>
    <row r="4934" spans="1:19" x14ac:dyDescent="0.25">
      <c r="A4934" s="60">
        <v>45922.782118055555</v>
      </c>
      <c r="B4934" s="61">
        <v>445303698</v>
      </c>
      <c r="C4934" s="62" t="s">
        <v>36</v>
      </c>
      <c r="D4934" s="62" t="s">
        <v>38</v>
      </c>
      <c r="E4934" s="62" t="s">
        <v>46</v>
      </c>
      <c r="F4934" s="62" t="s">
        <v>119</v>
      </c>
      <c r="G4934" s="63">
        <v>3734.15</v>
      </c>
      <c r="H4934" s="61">
        <v>444511005</v>
      </c>
      <c r="I4934" s="63">
        <v>0</v>
      </c>
      <c r="J4934" s="63">
        <v>0</v>
      </c>
      <c r="K4934" s="63">
        <v>0</v>
      </c>
      <c r="L4934" s="63">
        <v>1.55</v>
      </c>
      <c r="M4934" s="63">
        <v>9828.18</v>
      </c>
      <c r="N4934" s="62" t="s">
        <v>3030</v>
      </c>
      <c r="O4934" s="14">
        <f t="shared" si="425"/>
        <v>45922.782118055555</v>
      </c>
      <c r="P4934" s="19">
        <f t="shared" si="426"/>
        <v>45922.990451388891</v>
      </c>
      <c r="Q4934" s="20" t="str">
        <f t="shared" si="427"/>
        <v>22/09/2025</v>
      </c>
      <c r="R4934" s="13" t="str">
        <f t="shared" si="428"/>
        <v>23</v>
      </c>
      <c r="S4934" s="13" t="str">
        <f t="shared" si="429"/>
        <v>Mon</v>
      </c>
    </row>
    <row r="4935" spans="1:19" x14ac:dyDescent="0.25">
      <c r="A4935" s="56">
        <v>45922.782118055555</v>
      </c>
      <c r="B4935" s="57">
        <v>445303699</v>
      </c>
      <c r="C4935" s="58" t="s">
        <v>36</v>
      </c>
      <c r="D4935" s="58" t="s">
        <v>38</v>
      </c>
      <c r="E4935" s="58" t="s">
        <v>46</v>
      </c>
      <c r="F4935" s="58" t="s">
        <v>119</v>
      </c>
      <c r="G4935" s="59">
        <v>3734.15</v>
      </c>
      <c r="H4935" s="57">
        <v>444511006</v>
      </c>
      <c r="I4935" s="59">
        <v>0</v>
      </c>
      <c r="J4935" s="59">
        <v>0</v>
      </c>
      <c r="K4935" s="59">
        <v>0</v>
      </c>
      <c r="L4935" s="59">
        <v>1.55</v>
      </c>
      <c r="M4935" s="59">
        <v>9829.73</v>
      </c>
      <c r="N4935" s="58" t="s">
        <v>3030</v>
      </c>
      <c r="O4935" s="14">
        <f t="shared" si="425"/>
        <v>45922.782118055555</v>
      </c>
      <c r="P4935" s="19">
        <f t="shared" si="426"/>
        <v>45922.990451388891</v>
      </c>
      <c r="Q4935" s="20" t="str">
        <f t="shared" si="427"/>
        <v>22/09/2025</v>
      </c>
      <c r="R4935" s="13" t="str">
        <f t="shared" si="428"/>
        <v>23</v>
      </c>
      <c r="S4935" s="13" t="str">
        <f t="shared" si="429"/>
        <v>Mon</v>
      </c>
    </row>
    <row r="4936" spans="1:19" x14ac:dyDescent="0.25">
      <c r="A4936" s="60">
        <v>45922.782164351855</v>
      </c>
      <c r="B4936" s="61">
        <v>445303819</v>
      </c>
      <c r="C4936" s="62" t="s">
        <v>36</v>
      </c>
      <c r="D4936" s="62" t="s">
        <v>38</v>
      </c>
      <c r="E4936" s="62" t="s">
        <v>46</v>
      </c>
      <c r="F4936" s="62" t="s">
        <v>119</v>
      </c>
      <c r="G4936" s="63">
        <v>3734.46</v>
      </c>
      <c r="H4936" s="61">
        <v>444511126</v>
      </c>
      <c r="I4936" s="63">
        <v>0</v>
      </c>
      <c r="J4936" s="63">
        <v>0</v>
      </c>
      <c r="K4936" s="63">
        <v>0</v>
      </c>
      <c r="L4936" s="63">
        <v>3.52</v>
      </c>
      <c r="M4936" s="63">
        <v>9833.25</v>
      </c>
      <c r="N4936" s="62" t="s">
        <v>3031</v>
      </c>
      <c r="O4936" s="14">
        <f t="shared" si="425"/>
        <v>45922.782164351855</v>
      </c>
      <c r="P4936" s="19">
        <f t="shared" si="426"/>
        <v>45922.99049768519</v>
      </c>
      <c r="Q4936" s="20" t="str">
        <f t="shared" si="427"/>
        <v>22/09/2025</v>
      </c>
      <c r="R4936" s="13" t="str">
        <f t="shared" si="428"/>
        <v>23</v>
      </c>
      <c r="S4936" s="13" t="str">
        <f t="shared" si="429"/>
        <v>Mon</v>
      </c>
    </row>
    <row r="4937" spans="1:19" x14ac:dyDescent="0.25">
      <c r="A4937" s="56">
        <v>45922.782314814816</v>
      </c>
      <c r="B4937" s="57">
        <v>445304027</v>
      </c>
      <c r="C4937" s="58" t="s">
        <v>36</v>
      </c>
      <c r="D4937" s="58" t="s">
        <v>38</v>
      </c>
      <c r="E4937" s="58" t="s">
        <v>46</v>
      </c>
      <c r="F4937" s="58" t="s">
        <v>119</v>
      </c>
      <c r="G4937" s="59">
        <v>3734.79</v>
      </c>
      <c r="H4937" s="57">
        <v>444511328</v>
      </c>
      <c r="I4937" s="59">
        <v>0</v>
      </c>
      <c r="J4937" s="59">
        <v>0</v>
      </c>
      <c r="K4937" s="59">
        <v>0</v>
      </c>
      <c r="L4937" s="59">
        <v>2.21</v>
      </c>
      <c r="M4937" s="59">
        <v>9835.4599999999991</v>
      </c>
      <c r="N4937" s="58" t="s">
        <v>3032</v>
      </c>
      <c r="O4937" s="14">
        <f t="shared" si="425"/>
        <v>45922.782314814816</v>
      </c>
      <c r="P4937" s="19">
        <f t="shared" si="426"/>
        <v>45922.990648148152</v>
      </c>
      <c r="Q4937" s="20" t="str">
        <f t="shared" si="427"/>
        <v>22/09/2025</v>
      </c>
      <c r="R4937" s="13" t="str">
        <f t="shared" si="428"/>
        <v>23</v>
      </c>
      <c r="S4937" s="13" t="str">
        <f t="shared" si="429"/>
        <v>Mon</v>
      </c>
    </row>
    <row r="4938" spans="1:19" x14ac:dyDescent="0.25">
      <c r="A4938" s="60">
        <v>45922.783437500002</v>
      </c>
      <c r="B4938" s="61">
        <v>445305261</v>
      </c>
      <c r="C4938" s="62" t="s">
        <v>36</v>
      </c>
      <c r="D4938" s="62" t="s">
        <v>38</v>
      </c>
      <c r="E4938" s="62" t="s">
        <v>46</v>
      </c>
      <c r="F4938" s="62" t="s">
        <v>119</v>
      </c>
      <c r="G4938" s="63">
        <v>3734.99</v>
      </c>
      <c r="H4938" s="61">
        <v>444512547</v>
      </c>
      <c r="I4938" s="63">
        <v>0</v>
      </c>
      <c r="J4938" s="63">
        <v>0</v>
      </c>
      <c r="K4938" s="63">
        <v>0</v>
      </c>
      <c r="L4938" s="63">
        <v>3.14</v>
      </c>
      <c r="M4938" s="63">
        <v>9838.6</v>
      </c>
      <c r="N4938" s="62" t="s">
        <v>3033</v>
      </c>
      <c r="O4938" s="14">
        <f t="shared" si="425"/>
        <v>45922.783437500002</v>
      </c>
      <c r="P4938" s="19">
        <f t="shared" si="426"/>
        <v>45922.991770833338</v>
      </c>
      <c r="Q4938" s="20" t="str">
        <f t="shared" si="427"/>
        <v>22/09/2025</v>
      </c>
      <c r="R4938" s="13" t="str">
        <f t="shared" si="428"/>
        <v>23</v>
      </c>
      <c r="S4938" s="13" t="str">
        <f t="shared" si="429"/>
        <v>Mon</v>
      </c>
    </row>
    <row r="4939" spans="1:19" x14ac:dyDescent="0.25">
      <c r="A4939" s="56">
        <v>45922.784791666665</v>
      </c>
      <c r="B4939" s="57">
        <v>445306665</v>
      </c>
      <c r="C4939" s="58" t="s">
        <v>36</v>
      </c>
      <c r="D4939" s="58" t="s">
        <v>38</v>
      </c>
      <c r="E4939" s="58" t="s">
        <v>46</v>
      </c>
      <c r="F4939" s="58" t="s">
        <v>119</v>
      </c>
      <c r="G4939" s="59">
        <v>3735.39</v>
      </c>
      <c r="H4939" s="57">
        <v>444513940</v>
      </c>
      <c r="I4939" s="59">
        <v>0</v>
      </c>
      <c r="J4939" s="59">
        <v>0</v>
      </c>
      <c r="K4939" s="59">
        <v>0</v>
      </c>
      <c r="L4939" s="59">
        <v>3.49</v>
      </c>
      <c r="M4939" s="59">
        <v>9842.09</v>
      </c>
      <c r="N4939" s="58" t="s">
        <v>3237</v>
      </c>
      <c r="O4939" s="14">
        <f t="shared" ref="O4939:O5002" si="430">A4939</f>
        <v>45922.784791666665</v>
      </c>
      <c r="P4939" s="19">
        <f t="shared" ref="P4939:P5002" si="431">O4939+(5/24)</f>
        <v>45922.993125000001</v>
      </c>
      <c r="Q4939" s="20" t="str">
        <f t="shared" ref="Q4939:Q5002" si="432">TEXT(P4939,"dd/mm/yyyy")</f>
        <v>22/09/2025</v>
      </c>
      <c r="R4939" s="13" t="str">
        <f t="shared" ref="R4939:R5002" si="433">TEXT(P4939,"hh")</f>
        <v>23</v>
      </c>
      <c r="S4939" s="13" t="str">
        <f t="shared" ref="S4939:S5002" si="434">TEXT(P4939,"ddd")</f>
        <v>Mon</v>
      </c>
    </row>
    <row r="4940" spans="1:19" x14ac:dyDescent="0.25">
      <c r="A4940" s="60">
        <v>45922.784791666665</v>
      </c>
      <c r="B4940" s="61">
        <v>445306674</v>
      </c>
      <c r="C4940" s="62" t="s">
        <v>36</v>
      </c>
      <c r="D4940" s="62" t="s">
        <v>38</v>
      </c>
      <c r="E4940" s="62" t="s">
        <v>46</v>
      </c>
      <c r="F4940" s="62" t="s">
        <v>119</v>
      </c>
      <c r="G4940" s="63">
        <v>3735.4</v>
      </c>
      <c r="H4940" s="61">
        <v>444513949</v>
      </c>
      <c r="I4940" s="63">
        <v>0</v>
      </c>
      <c r="J4940" s="63">
        <v>0</v>
      </c>
      <c r="K4940" s="63">
        <v>0</v>
      </c>
      <c r="L4940" s="63">
        <v>3.02</v>
      </c>
      <c r="M4940" s="63">
        <v>9845.11</v>
      </c>
      <c r="N4940" s="62" t="s">
        <v>3238</v>
      </c>
      <c r="O4940" s="14">
        <f t="shared" si="430"/>
        <v>45922.784791666665</v>
      </c>
      <c r="P4940" s="19">
        <f t="shared" si="431"/>
        <v>45922.993125000001</v>
      </c>
      <c r="Q4940" s="20" t="str">
        <f t="shared" si="432"/>
        <v>22/09/2025</v>
      </c>
      <c r="R4940" s="13" t="str">
        <f t="shared" si="433"/>
        <v>23</v>
      </c>
      <c r="S4940" s="13" t="str">
        <f t="shared" si="434"/>
        <v>Mon</v>
      </c>
    </row>
    <row r="4941" spans="1:19" x14ac:dyDescent="0.25">
      <c r="A4941" s="56">
        <v>45922.784791666665</v>
      </c>
      <c r="B4941" s="57">
        <v>445306675</v>
      </c>
      <c r="C4941" s="58" t="s">
        <v>36</v>
      </c>
      <c r="D4941" s="58" t="s">
        <v>38</v>
      </c>
      <c r="E4941" s="58" t="s">
        <v>46</v>
      </c>
      <c r="F4941" s="58" t="s">
        <v>119</v>
      </c>
      <c r="G4941" s="59">
        <v>3735.4</v>
      </c>
      <c r="H4941" s="57">
        <v>444513950</v>
      </c>
      <c r="I4941" s="59">
        <v>0</v>
      </c>
      <c r="J4941" s="59">
        <v>0</v>
      </c>
      <c r="K4941" s="59">
        <v>0</v>
      </c>
      <c r="L4941" s="59">
        <v>3.02</v>
      </c>
      <c r="M4941" s="59">
        <v>9848.1299999999992</v>
      </c>
      <c r="N4941" s="58" t="s">
        <v>3238</v>
      </c>
      <c r="O4941" s="14">
        <f t="shared" si="430"/>
        <v>45922.784791666665</v>
      </c>
      <c r="P4941" s="19">
        <f t="shared" si="431"/>
        <v>45922.993125000001</v>
      </c>
      <c r="Q4941" s="20" t="str">
        <f t="shared" si="432"/>
        <v>22/09/2025</v>
      </c>
      <c r="R4941" s="13" t="str">
        <f t="shared" si="433"/>
        <v>23</v>
      </c>
      <c r="S4941" s="13" t="str">
        <f t="shared" si="434"/>
        <v>Mon</v>
      </c>
    </row>
    <row r="4942" spans="1:19" x14ac:dyDescent="0.25">
      <c r="A4942" s="60">
        <v>45922.786238425928</v>
      </c>
      <c r="B4942" s="61">
        <v>445308324</v>
      </c>
      <c r="C4942" s="62" t="s">
        <v>36</v>
      </c>
      <c r="D4942" s="62" t="s">
        <v>38</v>
      </c>
      <c r="E4942" s="62" t="s">
        <v>46</v>
      </c>
      <c r="F4942" s="62" t="s">
        <v>119</v>
      </c>
      <c r="G4942" s="63">
        <v>3734.92</v>
      </c>
      <c r="H4942" s="61">
        <v>444515595</v>
      </c>
      <c r="I4942" s="63">
        <v>0</v>
      </c>
      <c r="J4942" s="63">
        <v>0</v>
      </c>
      <c r="K4942" s="63">
        <v>0</v>
      </c>
      <c r="L4942" s="63">
        <v>3.03</v>
      </c>
      <c r="M4942" s="63">
        <v>9851.16</v>
      </c>
      <c r="N4942" s="62" t="s">
        <v>3239</v>
      </c>
      <c r="O4942" s="14">
        <f t="shared" si="430"/>
        <v>45922.786238425928</v>
      </c>
      <c r="P4942" s="19">
        <f t="shared" si="431"/>
        <v>45922.994571759264</v>
      </c>
      <c r="Q4942" s="20" t="str">
        <f t="shared" si="432"/>
        <v>22/09/2025</v>
      </c>
      <c r="R4942" s="13" t="str">
        <f t="shared" si="433"/>
        <v>23</v>
      </c>
      <c r="S4942" s="13" t="str">
        <f t="shared" si="434"/>
        <v>Mon</v>
      </c>
    </row>
    <row r="4943" spans="1:19" x14ac:dyDescent="0.25">
      <c r="A4943" s="56">
        <v>45922.786238425928</v>
      </c>
      <c r="B4943" s="57">
        <v>445308325</v>
      </c>
      <c r="C4943" s="58" t="s">
        <v>36</v>
      </c>
      <c r="D4943" s="58" t="s">
        <v>38</v>
      </c>
      <c r="E4943" s="58" t="s">
        <v>46</v>
      </c>
      <c r="F4943" s="58" t="s">
        <v>119</v>
      </c>
      <c r="G4943" s="59">
        <v>3734.92</v>
      </c>
      <c r="H4943" s="57">
        <v>444515596</v>
      </c>
      <c r="I4943" s="59">
        <v>0</v>
      </c>
      <c r="J4943" s="59">
        <v>0</v>
      </c>
      <c r="K4943" s="59">
        <v>0</v>
      </c>
      <c r="L4943" s="59">
        <v>1.75</v>
      </c>
      <c r="M4943" s="59">
        <v>9852.91</v>
      </c>
      <c r="N4943" s="58" t="s">
        <v>3240</v>
      </c>
      <c r="O4943" s="14">
        <f t="shared" si="430"/>
        <v>45922.786238425928</v>
      </c>
      <c r="P4943" s="19">
        <f t="shared" si="431"/>
        <v>45922.994571759264</v>
      </c>
      <c r="Q4943" s="20" t="str">
        <f t="shared" si="432"/>
        <v>22/09/2025</v>
      </c>
      <c r="R4943" s="13" t="str">
        <f t="shared" si="433"/>
        <v>23</v>
      </c>
      <c r="S4943" s="13" t="str">
        <f t="shared" si="434"/>
        <v>Mon</v>
      </c>
    </row>
    <row r="4944" spans="1:19" x14ac:dyDescent="0.25">
      <c r="A4944" s="60">
        <v>45922.786238425928</v>
      </c>
      <c r="B4944" s="61">
        <v>445308326</v>
      </c>
      <c r="C4944" s="62" t="s">
        <v>36</v>
      </c>
      <c r="D4944" s="62" t="s">
        <v>38</v>
      </c>
      <c r="E4944" s="62" t="s">
        <v>46</v>
      </c>
      <c r="F4944" s="62" t="s">
        <v>119</v>
      </c>
      <c r="G4944" s="63">
        <v>3734.92</v>
      </c>
      <c r="H4944" s="61">
        <v>444515597</v>
      </c>
      <c r="I4944" s="63">
        <v>0</v>
      </c>
      <c r="J4944" s="63">
        <v>0</v>
      </c>
      <c r="K4944" s="63">
        <v>0</v>
      </c>
      <c r="L4944" s="63">
        <v>1.8</v>
      </c>
      <c r="M4944" s="63">
        <v>9854.7099999999991</v>
      </c>
      <c r="N4944" s="62" t="s">
        <v>3240</v>
      </c>
      <c r="O4944" s="14">
        <f t="shared" si="430"/>
        <v>45922.786238425928</v>
      </c>
      <c r="P4944" s="19">
        <f t="shared" si="431"/>
        <v>45922.994571759264</v>
      </c>
      <c r="Q4944" s="20" t="str">
        <f t="shared" si="432"/>
        <v>22/09/2025</v>
      </c>
      <c r="R4944" s="13" t="str">
        <f t="shared" si="433"/>
        <v>23</v>
      </c>
      <c r="S4944" s="13" t="str">
        <f t="shared" si="434"/>
        <v>Mon</v>
      </c>
    </row>
    <row r="4945" spans="1:19" x14ac:dyDescent="0.25">
      <c r="A4945" s="56">
        <v>45922.786307870374</v>
      </c>
      <c r="B4945" s="57">
        <v>445308382</v>
      </c>
      <c r="C4945" s="58" t="s">
        <v>36</v>
      </c>
      <c r="D4945" s="58" t="s">
        <v>37</v>
      </c>
      <c r="E4945" s="58" t="s">
        <v>45</v>
      </c>
      <c r="F4945" s="58" t="s">
        <v>119</v>
      </c>
      <c r="G4945" s="59">
        <v>3734.91</v>
      </c>
      <c r="H4945" s="57">
        <v>444515654</v>
      </c>
      <c r="I4945" s="59">
        <v>0</v>
      </c>
      <c r="J4945" s="59">
        <v>0</v>
      </c>
      <c r="K4945" s="59">
        <v>0</v>
      </c>
      <c r="L4945" s="59">
        <v>0</v>
      </c>
      <c r="M4945" s="59">
        <v>9854.7099999999991</v>
      </c>
      <c r="N4945" s="58" t="s">
        <v>48</v>
      </c>
      <c r="O4945" s="14">
        <f t="shared" si="430"/>
        <v>45922.786307870374</v>
      </c>
      <c r="P4945" s="19">
        <f t="shared" si="431"/>
        <v>45922.99464120371</v>
      </c>
      <c r="Q4945" s="20" t="str">
        <f t="shared" si="432"/>
        <v>22/09/2025</v>
      </c>
      <c r="R4945" s="13" t="str">
        <f t="shared" si="433"/>
        <v>23</v>
      </c>
      <c r="S4945" s="13" t="str">
        <f t="shared" si="434"/>
        <v>Mon</v>
      </c>
    </row>
    <row r="4946" spans="1:19" x14ac:dyDescent="0.25">
      <c r="A4946" s="60">
        <v>45922.786307870374</v>
      </c>
      <c r="B4946" s="61">
        <v>445308385</v>
      </c>
      <c r="C4946" s="62" t="s">
        <v>36</v>
      </c>
      <c r="D4946" s="62" t="s">
        <v>37</v>
      </c>
      <c r="E4946" s="62" t="s">
        <v>45</v>
      </c>
      <c r="F4946" s="62" t="s">
        <v>119</v>
      </c>
      <c r="G4946" s="63">
        <v>3734.91</v>
      </c>
      <c r="H4946" s="61">
        <v>444515657</v>
      </c>
      <c r="I4946" s="63">
        <v>0</v>
      </c>
      <c r="J4946" s="63">
        <v>0</v>
      </c>
      <c r="K4946" s="63">
        <v>0</v>
      </c>
      <c r="L4946" s="63">
        <v>0</v>
      </c>
      <c r="M4946" s="63">
        <v>9854.7099999999991</v>
      </c>
      <c r="N4946" s="62" t="s">
        <v>1944</v>
      </c>
      <c r="O4946" s="14">
        <f t="shared" si="430"/>
        <v>45922.786307870374</v>
      </c>
      <c r="P4946" s="19">
        <f t="shared" si="431"/>
        <v>45922.99464120371</v>
      </c>
      <c r="Q4946" s="20" t="str">
        <f t="shared" si="432"/>
        <v>22/09/2025</v>
      </c>
      <c r="R4946" s="13" t="str">
        <f t="shared" si="433"/>
        <v>23</v>
      </c>
      <c r="S4946" s="13" t="str">
        <f t="shared" si="434"/>
        <v>Mon</v>
      </c>
    </row>
    <row r="4947" spans="1:19" x14ac:dyDescent="0.25">
      <c r="A4947" s="56">
        <v>45922.786307870374</v>
      </c>
      <c r="B4947" s="57">
        <v>445308388</v>
      </c>
      <c r="C4947" s="58" t="s">
        <v>36</v>
      </c>
      <c r="D4947" s="58" t="s">
        <v>37</v>
      </c>
      <c r="E4947" s="58" t="s">
        <v>45</v>
      </c>
      <c r="F4947" s="58" t="s">
        <v>119</v>
      </c>
      <c r="G4947" s="59">
        <v>3734.99</v>
      </c>
      <c r="H4947" s="57">
        <v>444515660</v>
      </c>
      <c r="I4947" s="59">
        <v>0</v>
      </c>
      <c r="J4947" s="59">
        <v>0</v>
      </c>
      <c r="K4947" s="59">
        <v>0</v>
      </c>
      <c r="L4947" s="59">
        <v>0</v>
      </c>
      <c r="M4947" s="59">
        <v>9854.7099999999991</v>
      </c>
      <c r="N4947" s="58" t="s">
        <v>2056</v>
      </c>
      <c r="O4947" s="14">
        <f t="shared" si="430"/>
        <v>45922.786307870374</v>
      </c>
      <c r="P4947" s="19">
        <f t="shared" si="431"/>
        <v>45922.99464120371</v>
      </c>
      <c r="Q4947" s="20" t="str">
        <f t="shared" si="432"/>
        <v>22/09/2025</v>
      </c>
      <c r="R4947" s="13" t="str">
        <f t="shared" si="433"/>
        <v>23</v>
      </c>
      <c r="S4947" s="13" t="str">
        <f t="shared" si="434"/>
        <v>Mon</v>
      </c>
    </row>
    <row r="4948" spans="1:19" x14ac:dyDescent="0.25">
      <c r="A4948" s="60">
        <v>45922.786307870374</v>
      </c>
      <c r="B4948" s="61">
        <v>445308390</v>
      </c>
      <c r="C4948" s="62" t="s">
        <v>36</v>
      </c>
      <c r="D4948" s="62" t="s">
        <v>37</v>
      </c>
      <c r="E4948" s="62" t="s">
        <v>45</v>
      </c>
      <c r="F4948" s="62" t="s">
        <v>119</v>
      </c>
      <c r="G4948" s="63">
        <v>3734.93</v>
      </c>
      <c r="H4948" s="61">
        <v>444515662</v>
      </c>
      <c r="I4948" s="63">
        <v>0</v>
      </c>
      <c r="J4948" s="63">
        <v>0</v>
      </c>
      <c r="K4948" s="63">
        <v>0</v>
      </c>
      <c r="L4948" s="63">
        <v>0</v>
      </c>
      <c r="M4948" s="63">
        <v>9854.7099999999991</v>
      </c>
      <c r="N4948" s="62" t="s">
        <v>113</v>
      </c>
      <c r="O4948" s="14">
        <f t="shared" si="430"/>
        <v>45922.786307870374</v>
      </c>
      <c r="P4948" s="19">
        <f t="shared" si="431"/>
        <v>45922.99464120371</v>
      </c>
      <c r="Q4948" s="20" t="str">
        <f t="shared" si="432"/>
        <v>22/09/2025</v>
      </c>
      <c r="R4948" s="13" t="str">
        <f t="shared" si="433"/>
        <v>23</v>
      </c>
      <c r="S4948" s="13" t="str">
        <f t="shared" si="434"/>
        <v>Mon</v>
      </c>
    </row>
    <row r="4949" spans="1:19" x14ac:dyDescent="0.25">
      <c r="A4949" s="56">
        <v>45922.786307870374</v>
      </c>
      <c r="B4949" s="57">
        <v>445308393</v>
      </c>
      <c r="C4949" s="58" t="s">
        <v>36</v>
      </c>
      <c r="D4949" s="58" t="s">
        <v>37</v>
      </c>
      <c r="E4949" s="58" t="s">
        <v>45</v>
      </c>
      <c r="F4949" s="58" t="s">
        <v>119</v>
      </c>
      <c r="G4949" s="59">
        <v>3734.95</v>
      </c>
      <c r="H4949" s="57">
        <v>444515665</v>
      </c>
      <c r="I4949" s="59">
        <v>0</v>
      </c>
      <c r="J4949" s="59">
        <v>0</v>
      </c>
      <c r="K4949" s="59">
        <v>0</v>
      </c>
      <c r="L4949" s="59">
        <v>0</v>
      </c>
      <c r="M4949" s="59">
        <v>9854.7099999999991</v>
      </c>
      <c r="N4949" s="58" t="s">
        <v>77</v>
      </c>
      <c r="O4949" s="14">
        <f t="shared" si="430"/>
        <v>45922.786307870374</v>
      </c>
      <c r="P4949" s="19">
        <f t="shared" si="431"/>
        <v>45922.99464120371</v>
      </c>
      <c r="Q4949" s="20" t="str">
        <f t="shared" si="432"/>
        <v>22/09/2025</v>
      </c>
      <c r="R4949" s="13" t="str">
        <f t="shared" si="433"/>
        <v>23</v>
      </c>
      <c r="S4949" s="13" t="str">
        <f t="shared" si="434"/>
        <v>Mon</v>
      </c>
    </row>
    <row r="4950" spans="1:19" x14ac:dyDescent="0.25">
      <c r="A4950" s="60">
        <v>45922.786319444444</v>
      </c>
      <c r="B4950" s="61">
        <v>445308396</v>
      </c>
      <c r="C4950" s="62" t="s">
        <v>36</v>
      </c>
      <c r="D4950" s="62" t="s">
        <v>37</v>
      </c>
      <c r="E4950" s="62" t="s">
        <v>45</v>
      </c>
      <c r="F4950" s="62" t="s">
        <v>119</v>
      </c>
      <c r="G4950" s="63">
        <v>3734.95</v>
      </c>
      <c r="H4950" s="61">
        <v>444515668</v>
      </c>
      <c r="I4950" s="63">
        <v>0</v>
      </c>
      <c r="J4950" s="63">
        <v>0</v>
      </c>
      <c r="K4950" s="63">
        <v>0</v>
      </c>
      <c r="L4950" s="63">
        <v>0</v>
      </c>
      <c r="M4950" s="63">
        <v>9854.7099999999991</v>
      </c>
      <c r="N4950" s="62" t="s">
        <v>1971</v>
      </c>
      <c r="O4950" s="14">
        <f t="shared" si="430"/>
        <v>45922.786319444444</v>
      </c>
      <c r="P4950" s="19">
        <f t="shared" si="431"/>
        <v>45922.994652777779</v>
      </c>
      <c r="Q4950" s="20" t="str">
        <f t="shared" si="432"/>
        <v>22/09/2025</v>
      </c>
      <c r="R4950" s="13" t="str">
        <f t="shared" si="433"/>
        <v>23</v>
      </c>
      <c r="S4950" s="13" t="str">
        <f t="shared" si="434"/>
        <v>Mon</v>
      </c>
    </row>
    <row r="4951" spans="1:19" x14ac:dyDescent="0.25">
      <c r="A4951" s="56">
        <v>45922.786319444444</v>
      </c>
      <c r="B4951" s="57">
        <v>445308412</v>
      </c>
      <c r="C4951" s="58" t="s">
        <v>36</v>
      </c>
      <c r="D4951" s="58" t="s">
        <v>37</v>
      </c>
      <c r="E4951" s="58" t="s">
        <v>45</v>
      </c>
      <c r="F4951" s="58" t="s">
        <v>119</v>
      </c>
      <c r="G4951" s="59">
        <v>3734.95</v>
      </c>
      <c r="H4951" s="57">
        <v>444515684</v>
      </c>
      <c r="I4951" s="59">
        <v>0</v>
      </c>
      <c r="J4951" s="59">
        <v>0</v>
      </c>
      <c r="K4951" s="59">
        <v>0</v>
      </c>
      <c r="L4951" s="59">
        <v>0</v>
      </c>
      <c r="M4951" s="59">
        <v>9854.7099999999991</v>
      </c>
      <c r="N4951" s="58" t="s">
        <v>2055</v>
      </c>
      <c r="O4951" s="14">
        <f t="shared" si="430"/>
        <v>45922.786319444444</v>
      </c>
      <c r="P4951" s="19">
        <f t="shared" si="431"/>
        <v>45922.994652777779</v>
      </c>
      <c r="Q4951" s="20" t="str">
        <f t="shared" si="432"/>
        <v>22/09/2025</v>
      </c>
      <c r="R4951" s="13" t="str">
        <f t="shared" si="433"/>
        <v>23</v>
      </c>
      <c r="S4951" s="13" t="str">
        <f t="shared" si="434"/>
        <v>Mon</v>
      </c>
    </row>
    <row r="4952" spans="1:19" x14ac:dyDescent="0.25">
      <c r="A4952" s="60">
        <v>45922.786319444444</v>
      </c>
      <c r="B4952" s="61">
        <v>445308416</v>
      </c>
      <c r="C4952" s="62" t="s">
        <v>36</v>
      </c>
      <c r="D4952" s="62" t="s">
        <v>37</v>
      </c>
      <c r="E4952" s="62" t="s">
        <v>45</v>
      </c>
      <c r="F4952" s="62" t="s">
        <v>119</v>
      </c>
      <c r="G4952" s="63">
        <v>3734.95</v>
      </c>
      <c r="H4952" s="61">
        <v>444515688</v>
      </c>
      <c r="I4952" s="63">
        <v>0</v>
      </c>
      <c r="J4952" s="63">
        <v>0</v>
      </c>
      <c r="K4952" s="63">
        <v>0</v>
      </c>
      <c r="L4952" s="63">
        <v>0</v>
      </c>
      <c r="M4952" s="63">
        <v>9854.7099999999991</v>
      </c>
      <c r="N4952" s="62" t="s">
        <v>107</v>
      </c>
      <c r="O4952" s="14">
        <f t="shared" si="430"/>
        <v>45922.786319444444</v>
      </c>
      <c r="P4952" s="19">
        <f t="shared" si="431"/>
        <v>45922.994652777779</v>
      </c>
      <c r="Q4952" s="20" t="str">
        <f t="shared" si="432"/>
        <v>22/09/2025</v>
      </c>
      <c r="R4952" s="13" t="str">
        <f t="shared" si="433"/>
        <v>23</v>
      </c>
      <c r="S4952" s="13" t="str">
        <f t="shared" si="434"/>
        <v>Mon</v>
      </c>
    </row>
    <row r="4953" spans="1:19" x14ac:dyDescent="0.25">
      <c r="A4953" s="56">
        <v>45922.786319444444</v>
      </c>
      <c r="B4953" s="57">
        <v>445308419</v>
      </c>
      <c r="C4953" s="58" t="s">
        <v>36</v>
      </c>
      <c r="D4953" s="58" t="s">
        <v>37</v>
      </c>
      <c r="E4953" s="58" t="s">
        <v>45</v>
      </c>
      <c r="F4953" s="58" t="s">
        <v>119</v>
      </c>
      <c r="G4953" s="59">
        <v>3734.99</v>
      </c>
      <c r="H4953" s="57">
        <v>444515691</v>
      </c>
      <c r="I4953" s="59">
        <v>0</v>
      </c>
      <c r="J4953" s="59">
        <v>0</v>
      </c>
      <c r="K4953" s="59">
        <v>0</v>
      </c>
      <c r="L4953" s="59">
        <v>0</v>
      </c>
      <c r="M4953" s="59">
        <v>9854.7099999999991</v>
      </c>
      <c r="N4953" s="58" t="s">
        <v>108</v>
      </c>
      <c r="O4953" s="14">
        <f t="shared" si="430"/>
        <v>45922.786319444444</v>
      </c>
      <c r="P4953" s="19">
        <f t="shared" si="431"/>
        <v>45922.994652777779</v>
      </c>
      <c r="Q4953" s="20" t="str">
        <f t="shared" si="432"/>
        <v>22/09/2025</v>
      </c>
      <c r="R4953" s="13" t="str">
        <f t="shared" si="433"/>
        <v>23</v>
      </c>
      <c r="S4953" s="13" t="str">
        <f t="shared" si="434"/>
        <v>Mon</v>
      </c>
    </row>
    <row r="4954" spans="1:19" x14ac:dyDescent="0.25">
      <c r="A4954" s="60">
        <v>45922.78633101852</v>
      </c>
      <c r="B4954" s="61">
        <v>445308422</v>
      </c>
      <c r="C4954" s="62" t="s">
        <v>36</v>
      </c>
      <c r="D4954" s="62" t="s">
        <v>37</v>
      </c>
      <c r="E4954" s="62" t="s">
        <v>45</v>
      </c>
      <c r="F4954" s="62" t="s">
        <v>119</v>
      </c>
      <c r="G4954" s="63">
        <v>3734.99</v>
      </c>
      <c r="H4954" s="61">
        <v>444515694</v>
      </c>
      <c r="I4954" s="63">
        <v>0</v>
      </c>
      <c r="J4954" s="63">
        <v>0</v>
      </c>
      <c r="K4954" s="63">
        <v>0</v>
      </c>
      <c r="L4954" s="63">
        <v>0</v>
      </c>
      <c r="M4954" s="63">
        <v>9854.7099999999991</v>
      </c>
      <c r="N4954" s="62" t="s">
        <v>47</v>
      </c>
      <c r="O4954" s="14">
        <f t="shared" si="430"/>
        <v>45922.78633101852</v>
      </c>
      <c r="P4954" s="19">
        <f t="shared" si="431"/>
        <v>45922.994664351856</v>
      </c>
      <c r="Q4954" s="20" t="str">
        <f t="shared" si="432"/>
        <v>22/09/2025</v>
      </c>
      <c r="R4954" s="13" t="str">
        <f t="shared" si="433"/>
        <v>23</v>
      </c>
      <c r="S4954" s="13" t="str">
        <f t="shared" si="434"/>
        <v>Mon</v>
      </c>
    </row>
    <row r="4955" spans="1:19" x14ac:dyDescent="0.25">
      <c r="A4955" s="56">
        <v>45922.786527777775</v>
      </c>
      <c r="B4955" s="57">
        <v>445308607</v>
      </c>
      <c r="C4955" s="58" t="s">
        <v>36</v>
      </c>
      <c r="D4955" s="58" t="s">
        <v>37</v>
      </c>
      <c r="E4955" s="58" t="s">
        <v>45</v>
      </c>
      <c r="F4955" s="58" t="s">
        <v>119</v>
      </c>
      <c r="G4955" s="59">
        <v>3735.08</v>
      </c>
      <c r="H4955" s="57">
        <v>444515875</v>
      </c>
      <c r="I4955" s="59">
        <v>0</v>
      </c>
      <c r="J4955" s="59">
        <v>0</v>
      </c>
      <c r="K4955" s="59">
        <v>0</v>
      </c>
      <c r="L4955" s="59">
        <v>0</v>
      </c>
      <c r="M4955" s="59">
        <v>9854.7099999999991</v>
      </c>
      <c r="N4955" s="58" t="s">
        <v>115</v>
      </c>
      <c r="O4955" s="14">
        <f t="shared" si="430"/>
        <v>45922.786527777775</v>
      </c>
      <c r="P4955" s="19">
        <f t="shared" si="431"/>
        <v>45922.99486111111</v>
      </c>
      <c r="Q4955" s="20" t="str">
        <f t="shared" si="432"/>
        <v>22/09/2025</v>
      </c>
      <c r="R4955" s="13" t="str">
        <f t="shared" si="433"/>
        <v>23</v>
      </c>
      <c r="S4955" s="13" t="str">
        <f t="shared" si="434"/>
        <v>Mon</v>
      </c>
    </row>
    <row r="4956" spans="1:19" x14ac:dyDescent="0.25">
      <c r="A4956" s="60">
        <v>45922.786539351851</v>
      </c>
      <c r="B4956" s="61">
        <v>445308614</v>
      </c>
      <c r="C4956" s="62" t="s">
        <v>36</v>
      </c>
      <c r="D4956" s="62" t="s">
        <v>37</v>
      </c>
      <c r="E4956" s="62" t="s">
        <v>45</v>
      </c>
      <c r="F4956" s="62" t="s">
        <v>119</v>
      </c>
      <c r="G4956" s="63">
        <v>3735.08</v>
      </c>
      <c r="H4956" s="61">
        <v>444515882</v>
      </c>
      <c r="I4956" s="63">
        <v>0</v>
      </c>
      <c r="J4956" s="63">
        <v>0</v>
      </c>
      <c r="K4956" s="63">
        <v>0</v>
      </c>
      <c r="L4956" s="63">
        <v>0</v>
      </c>
      <c r="M4956" s="63">
        <v>9854.7099999999991</v>
      </c>
      <c r="N4956" s="62" t="s">
        <v>1384</v>
      </c>
      <c r="O4956" s="14">
        <f t="shared" si="430"/>
        <v>45922.786539351851</v>
      </c>
      <c r="P4956" s="19">
        <f t="shared" si="431"/>
        <v>45922.994872685187</v>
      </c>
      <c r="Q4956" s="20" t="str">
        <f t="shared" si="432"/>
        <v>22/09/2025</v>
      </c>
      <c r="R4956" s="13" t="str">
        <f t="shared" si="433"/>
        <v>23</v>
      </c>
      <c r="S4956" s="13" t="str">
        <f t="shared" si="434"/>
        <v>Mon</v>
      </c>
    </row>
    <row r="4957" spans="1:19" x14ac:dyDescent="0.25">
      <c r="A4957" s="56">
        <v>45922.786539351851</v>
      </c>
      <c r="B4957" s="57">
        <v>445308618</v>
      </c>
      <c r="C4957" s="58" t="s">
        <v>36</v>
      </c>
      <c r="D4957" s="58" t="s">
        <v>37</v>
      </c>
      <c r="E4957" s="58" t="s">
        <v>45</v>
      </c>
      <c r="F4957" s="58" t="s">
        <v>119</v>
      </c>
      <c r="G4957" s="59">
        <v>3735.06</v>
      </c>
      <c r="H4957" s="57">
        <v>444515886</v>
      </c>
      <c r="I4957" s="59">
        <v>0</v>
      </c>
      <c r="J4957" s="59">
        <v>0</v>
      </c>
      <c r="K4957" s="59">
        <v>0</v>
      </c>
      <c r="L4957" s="59">
        <v>0</v>
      </c>
      <c r="M4957" s="59">
        <v>9854.7099999999991</v>
      </c>
      <c r="N4957" s="58" t="s">
        <v>118</v>
      </c>
      <c r="O4957" s="14">
        <f t="shared" si="430"/>
        <v>45922.786539351851</v>
      </c>
      <c r="P4957" s="19">
        <f t="shared" si="431"/>
        <v>45922.994872685187</v>
      </c>
      <c r="Q4957" s="20" t="str">
        <f t="shared" si="432"/>
        <v>22/09/2025</v>
      </c>
      <c r="R4957" s="13" t="str">
        <f t="shared" si="433"/>
        <v>23</v>
      </c>
      <c r="S4957" s="13" t="str">
        <f t="shared" si="434"/>
        <v>Mon</v>
      </c>
    </row>
    <row r="4958" spans="1:19" x14ac:dyDescent="0.25">
      <c r="A4958" s="60">
        <v>45922.78696759259</v>
      </c>
      <c r="B4958" s="61">
        <v>445309046</v>
      </c>
      <c r="C4958" s="62" t="s">
        <v>36</v>
      </c>
      <c r="D4958" s="62" t="s">
        <v>38</v>
      </c>
      <c r="E4958" s="62" t="s">
        <v>46</v>
      </c>
      <c r="F4958" s="62" t="s">
        <v>119</v>
      </c>
      <c r="G4958" s="63">
        <v>3735.97</v>
      </c>
      <c r="H4958" s="61">
        <v>444516307</v>
      </c>
      <c r="I4958" s="63">
        <v>0</v>
      </c>
      <c r="J4958" s="63">
        <v>0</v>
      </c>
      <c r="K4958" s="63">
        <v>0</v>
      </c>
      <c r="L4958" s="63">
        <v>3.57</v>
      </c>
      <c r="M4958" s="63">
        <v>9858.2800000000007</v>
      </c>
      <c r="N4958" s="62" t="s">
        <v>3241</v>
      </c>
      <c r="O4958" s="14">
        <f t="shared" si="430"/>
        <v>45922.78696759259</v>
      </c>
      <c r="P4958" s="19">
        <f t="shared" si="431"/>
        <v>45922.995300925926</v>
      </c>
      <c r="Q4958" s="20" t="str">
        <f t="shared" si="432"/>
        <v>22/09/2025</v>
      </c>
      <c r="R4958" s="13" t="str">
        <f t="shared" si="433"/>
        <v>23</v>
      </c>
      <c r="S4958" s="13" t="str">
        <f t="shared" si="434"/>
        <v>Mon</v>
      </c>
    </row>
    <row r="4959" spans="1:19" x14ac:dyDescent="0.25">
      <c r="A4959" s="56">
        <v>45922.788032407407</v>
      </c>
      <c r="B4959" s="57">
        <v>445310071</v>
      </c>
      <c r="C4959" s="58" t="s">
        <v>36</v>
      </c>
      <c r="D4959" s="58" t="s">
        <v>37</v>
      </c>
      <c r="E4959" s="58" t="s">
        <v>45</v>
      </c>
      <c r="F4959" s="58" t="s">
        <v>119</v>
      </c>
      <c r="G4959" s="59">
        <v>3735.4</v>
      </c>
      <c r="H4959" s="57">
        <v>444517314</v>
      </c>
      <c r="I4959" s="59">
        <v>0</v>
      </c>
      <c r="J4959" s="59">
        <v>0</v>
      </c>
      <c r="K4959" s="59">
        <v>0</v>
      </c>
      <c r="L4959" s="59">
        <v>0</v>
      </c>
      <c r="M4959" s="59">
        <v>9858.2800000000007</v>
      </c>
      <c r="N4959" s="58" t="s">
        <v>52</v>
      </c>
      <c r="O4959" s="14">
        <f t="shared" si="430"/>
        <v>45922.788032407407</v>
      </c>
      <c r="P4959" s="19">
        <f t="shared" si="431"/>
        <v>45922.996365740742</v>
      </c>
      <c r="Q4959" s="20" t="str">
        <f t="shared" si="432"/>
        <v>22/09/2025</v>
      </c>
      <c r="R4959" s="13" t="str">
        <f t="shared" si="433"/>
        <v>23</v>
      </c>
      <c r="S4959" s="13" t="str">
        <f t="shared" si="434"/>
        <v>Mon</v>
      </c>
    </row>
    <row r="4960" spans="1:19" x14ac:dyDescent="0.25">
      <c r="A4960" s="60">
        <v>45922.792060185187</v>
      </c>
      <c r="B4960" s="61">
        <v>445313128</v>
      </c>
      <c r="C4960" s="62" t="s">
        <v>36</v>
      </c>
      <c r="D4960" s="62" t="s">
        <v>38</v>
      </c>
      <c r="E4960" s="62" t="s">
        <v>46</v>
      </c>
      <c r="F4960" s="62" t="s">
        <v>119</v>
      </c>
      <c r="G4960" s="63">
        <v>3736.41</v>
      </c>
      <c r="H4960" s="61">
        <v>444520431</v>
      </c>
      <c r="I4960" s="63">
        <v>0</v>
      </c>
      <c r="J4960" s="63">
        <v>0</v>
      </c>
      <c r="K4960" s="63">
        <v>0</v>
      </c>
      <c r="L4960" s="63">
        <v>1.42</v>
      </c>
      <c r="M4960" s="63">
        <v>9859.7000000000007</v>
      </c>
      <c r="N4960" s="62" t="s">
        <v>3242</v>
      </c>
      <c r="O4960" s="14">
        <f t="shared" si="430"/>
        <v>45922.792060185187</v>
      </c>
      <c r="P4960" s="19">
        <f t="shared" si="431"/>
        <v>45923.000393518523</v>
      </c>
      <c r="Q4960" s="20" t="str">
        <f t="shared" si="432"/>
        <v>23/09/2025</v>
      </c>
      <c r="R4960" s="13" t="str">
        <f t="shared" si="433"/>
        <v>00</v>
      </c>
      <c r="S4960" s="13" t="str">
        <f t="shared" si="434"/>
        <v>Tue</v>
      </c>
    </row>
    <row r="4961" spans="1:19" x14ac:dyDescent="0.25">
      <c r="A4961" s="56">
        <v>45922.792060185187</v>
      </c>
      <c r="B4961" s="57">
        <v>445313130</v>
      </c>
      <c r="C4961" s="58" t="s">
        <v>36</v>
      </c>
      <c r="D4961" s="58" t="s">
        <v>38</v>
      </c>
      <c r="E4961" s="58" t="s">
        <v>46</v>
      </c>
      <c r="F4961" s="58" t="s">
        <v>119</v>
      </c>
      <c r="G4961" s="59">
        <v>3736.41</v>
      </c>
      <c r="H4961" s="57">
        <v>444520432</v>
      </c>
      <c r="I4961" s="59">
        <v>0</v>
      </c>
      <c r="J4961" s="59">
        <v>0</v>
      </c>
      <c r="K4961" s="59">
        <v>0</v>
      </c>
      <c r="L4961" s="59">
        <v>1.46</v>
      </c>
      <c r="M4961" s="59">
        <v>9861.16</v>
      </c>
      <c r="N4961" s="58" t="s">
        <v>3242</v>
      </c>
      <c r="O4961" s="14">
        <f t="shared" si="430"/>
        <v>45922.792060185187</v>
      </c>
      <c r="P4961" s="19">
        <f t="shared" si="431"/>
        <v>45923.000393518523</v>
      </c>
      <c r="Q4961" s="20" t="str">
        <f t="shared" si="432"/>
        <v>23/09/2025</v>
      </c>
      <c r="R4961" s="13" t="str">
        <f t="shared" si="433"/>
        <v>00</v>
      </c>
      <c r="S4961" s="13" t="str">
        <f t="shared" si="434"/>
        <v>Tue</v>
      </c>
    </row>
    <row r="4962" spans="1:19" x14ac:dyDescent="0.25">
      <c r="A4962" s="60">
        <v>45922.792060185187</v>
      </c>
      <c r="B4962" s="61">
        <v>445313131</v>
      </c>
      <c r="C4962" s="62" t="s">
        <v>36</v>
      </c>
      <c r="D4962" s="62" t="s">
        <v>38</v>
      </c>
      <c r="E4962" s="62" t="s">
        <v>46</v>
      </c>
      <c r="F4962" s="62" t="s">
        <v>119</v>
      </c>
      <c r="G4962" s="63">
        <v>3736.41</v>
      </c>
      <c r="H4962" s="61">
        <v>444520433</v>
      </c>
      <c r="I4962" s="63">
        <v>0</v>
      </c>
      <c r="J4962" s="63">
        <v>0</v>
      </c>
      <c r="K4962" s="63">
        <v>0</v>
      </c>
      <c r="L4962" s="63">
        <v>1.46</v>
      </c>
      <c r="M4962" s="63">
        <v>9862.6200000000008</v>
      </c>
      <c r="N4962" s="62" t="s">
        <v>3242</v>
      </c>
      <c r="O4962" s="14">
        <f t="shared" si="430"/>
        <v>45922.792060185187</v>
      </c>
      <c r="P4962" s="19">
        <f t="shared" si="431"/>
        <v>45923.000393518523</v>
      </c>
      <c r="Q4962" s="20" t="str">
        <f t="shared" si="432"/>
        <v>23/09/2025</v>
      </c>
      <c r="R4962" s="13" t="str">
        <f t="shared" si="433"/>
        <v>00</v>
      </c>
      <c r="S4962" s="13" t="str">
        <f t="shared" si="434"/>
        <v>Tue</v>
      </c>
    </row>
    <row r="4963" spans="1:19" x14ac:dyDescent="0.25">
      <c r="A4963" s="56">
        <v>45922.792060185187</v>
      </c>
      <c r="B4963" s="57">
        <v>445313134</v>
      </c>
      <c r="C4963" s="58" t="s">
        <v>36</v>
      </c>
      <c r="D4963" s="58" t="s">
        <v>38</v>
      </c>
      <c r="E4963" s="58" t="s">
        <v>46</v>
      </c>
      <c r="F4963" s="58" t="s">
        <v>119</v>
      </c>
      <c r="G4963" s="59">
        <v>3736.41</v>
      </c>
      <c r="H4963" s="57">
        <v>444520434</v>
      </c>
      <c r="I4963" s="59">
        <v>0</v>
      </c>
      <c r="J4963" s="59">
        <v>0</v>
      </c>
      <c r="K4963" s="59">
        <v>0</v>
      </c>
      <c r="L4963" s="59">
        <v>1.46</v>
      </c>
      <c r="M4963" s="59">
        <v>9864.08</v>
      </c>
      <c r="N4963" s="58" t="s">
        <v>3242</v>
      </c>
      <c r="O4963" s="14">
        <f t="shared" si="430"/>
        <v>45922.792060185187</v>
      </c>
      <c r="P4963" s="19">
        <f t="shared" si="431"/>
        <v>45923.000393518523</v>
      </c>
      <c r="Q4963" s="20" t="str">
        <f t="shared" si="432"/>
        <v>23/09/2025</v>
      </c>
      <c r="R4963" s="13" t="str">
        <f t="shared" si="433"/>
        <v>00</v>
      </c>
      <c r="S4963" s="13" t="str">
        <f t="shared" si="434"/>
        <v>Tue</v>
      </c>
    </row>
    <row r="4964" spans="1:19" x14ac:dyDescent="0.25">
      <c r="A4964" s="60">
        <v>45922.792060185187</v>
      </c>
      <c r="B4964" s="61">
        <v>445313135</v>
      </c>
      <c r="C4964" s="62" t="s">
        <v>36</v>
      </c>
      <c r="D4964" s="62" t="s">
        <v>38</v>
      </c>
      <c r="E4964" s="62" t="s">
        <v>46</v>
      </c>
      <c r="F4964" s="62" t="s">
        <v>119</v>
      </c>
      <c r="G4964" s="63">
        <v>3736.41</v>
      </c>
      <c r="H4964" s="61">
        <v>444520435</v>
      </c>
      <c r="I4964" s="63">
        <v>0</v>
      </c>
      <c r="J4964" s="63">
        <v>0</v>
      </c>
      <c r="K4964" s="63">
        <v>0</v>
      </c>
      <c r="L4964" s="63">
        <v>1.42</v>
      </c>
      <c r="M4964" s="63">
        <v>9865.5</v>
      </c>
      <c r="N4964" s="62" t="s">
        <v>3242</v>
      </c>
      <c r="O4964" s="14">
        <f t="shared" si="430"/>
        <v>45922.792060185187</v>
      </c>
      <c r="P4964" s="19">
        <f t="shared" si="431"/>
        <v>45923.000393518523</v>
      </c>
      <c r="Q4964" s="20" t="str">
        <f t="shared" si="432"/>
        <v>23/09/2025</v>
      </c>
      <c r="R4964" s="13" t="str">
        <f t="shared" si="433"/>
        <v>00</v>
      </c>
      <c r="S4964" s="13" t="str">
        <f t="shared" si="434"/>
        <v>Tue</v>
      </c>
    </row>
    <row r="4965" spans="1:19" x14ac:dyDescent="0.25">
      <c r="A4965" s="56">
        <v>45922.792430555557</v>
      </c>
      <c r="B4965" s="57">
        <v>445313366</v>
      </c>
      <c r="C4965" s="58" t="s">
        <v>36</v>
      </c>
      <c r="D4965" s="58" t="s">
        <v>37</v>
      </c>
      <c r="E4965" s="58" t="s">
        <v>45</v>
      </c>
      <c r="F4965" s="58" t="s">
        <v>119</v>
      </c>
      <c r="G4965" s="59">
        <v>3736.2</v>
      </c>
      <c r="H4965" s="57">
        <v>444520666</v>
      </c>
      <c r="I4965" s="59">
        <v>0</v>
      </c>
      <c r="J4965" s="59">
        <v>0</v>
      </c>
      <c r="K4965" s="59">
        <v>0</v>
      </c>
      <c r="L4965" s="59">
        <v>0</v>
      </c>
      <c r="M4965" s="59">
        <v>9865.5</v>
      </c>
      <c r="N4965" s="58" t="s">
        <v>77</v>
      </c>
      <c r="O4965" s="14">
        <f t="shared" si="430"/>
        <v>45922.792430555557</v>
      </c>
      <c r="P4965" s="19">
        <f t="shared" si="431"/>
        <v>45923.000763888893</v>
      </c>
      <c r="Q4965" s="20" t="str">
        <f t="shared" si="432"/>
        <v>23/09/2025</v>
      </c>
      <c r="R4965" s="13" t="str">
        <f t="shared" si="433"/>
        <v>00</v>
      </c>
      <c r="S4965" s="13" t="str">
        <f t="shared" si="434"/>
        <v>Tue</v>
      </c>
    </row>
    <row r="4966" spans="1:19" x14ac:dyDescent="0.25">
      <c r="A4966" s="60">
        <v>45922.792442129627</v>
      </c>
      <c r="B4966" s="61">
        <v>445313368</v>
      </c>
      <c r="C4966" s="62" t="s">
        <v>36</v>
      </c>
      <c r="D4966" s="62" t="s">
        <v>37</v>
      </c>
      <c r="E4966" s="62" t="s">
        <v>45</v>
      </c>
      <c r="F4966" s="62" t="s">
        <v>119</v>
      </c>
      <c r="G4966" s="63">
        <v>3736.2</v>
      </c>
      <c r="H4966" s="61">
        <v>444520668</v>
      </c>
      <c r="I4966" s="63">
        <v>0</v>
      </c>
      <c r="J4966" s="63">
        <v>0</v>
      </c>
      <c r="K4966" s="63">
        <v>0</v>
      </c>
      <c r="L4966" s="63">
        <v>0</v>
      </c>
      <c r="M4966" s="63">
        <v>9865.5</v>
      </c>
      <c r="N4966" s="62" t="s">
        <v>1971</v>
      </c>
      <c r="O4966" s="14">
        <f t="shared" si="430"/>
        <v>45922.792442129627</v>
      </c>
      <c r="P4966" s="19">
        <f t="shared" si="431"/>
        <v>45923.000775462962</v>
      </c>
      <c r="Q4966" s="20" t="str">
        <f t="shared" si="432"/>
        <v>23/09/2025</v>
      </c>
      <c r="R4966" s="13" t="str">
        <f t="shared" si="433"/>
        <v>00</v>
      </c>
      <c r="S4966" s="13" t="str">
        <f t="shared" si="434"/>
        <v>Tue</v>
      </c>
    </row>
    <row r="4967" spans="1:19" x14ac:dyDescent="0.25">
      <c r="A4967" s="56">
        <v>45922.792442129627</v>
      </c>
      <c r="B4967" s="57">
        <v>445313369</v>
      </c>
      <c r="C4967" s="58" t="s">
        <v>36</v>
      </c>
      <c r="D4967" s="58" t="s">
        <v>37</v>
      </c>
      <c r="E4967" s="58" t="s">
        <v>45</v>
      </c>
      <c r="F4967" s="58" t="s">
        <v>119</v>
      </c>
      <c r="G4967" s="59">
        <v>3736.22</v>
      </c>
      <c r="H4967" s="57">
        <v>444520669</v>
      </c>
      <c r="I4967" s="59">
        <v>0</v>
      </c>
      <c r="J4967" s="59">
        <v>0</v>
      </c>
      <c r="K4967" s="59">
        <v>0</v>
      </c>
      <c r="L4967" s="59">
        <v>0</v>
      </c>
      <c r="M4967" s="59">
        <v>9865.5</v>
      </c>
      <c r="N4967" s="58" t="s">
        <v>107</v>
      </c>
      <c r="O4967" s="14">
        <f t="shared" si="430"/>
        <v>45922.792442129627</v>
      </c>
      <c r="P4967" s="19">
        <f t="shared" si="431"/>
        <v>45923.000775462962</v>
      </c>
      <c r="Q4967" s="20" t="str">
        <f t="shared" si="432"/>
        <v>23/09/2025</v>
      </c>
      <c r="R4967" s="13" t="str">
        <f t="shared" si="433"/>
        <v>00</v>
      </c>
      <c r="S4967" s="13" t="str">
        <f t="shared" si="434"/>
        <v>Tue</v>
      </c>
    </row>
    <row r="4968" spans="1:19" x14ac:dyDescent="0.25">
      <c r="A4968" s="60">
        <v>45922.792442129627</v>
      </c>
      <c r="B4968" s="61">
        <v>445313372</v>
      </c>
      <c r="C4968" s="62" t="s">
        <v>36</v>
      </c>
      <c r="D4968" s="62" t="s">
        <v>37</v>
      </c>
      <c r="E4968" s="62" t="s">
        <v>45</v>
      </c>
      <c r="F4968" s="62" t="s">
        <v>119</v>
      </c>
      <c r="G4968" s="63">
        <v>3736.26</v>
      </c>
      <c r="H4968" s="61">
        <v>444520672</v>
      </c>
      <c r="I4968" s="63">
        <v>0</v>
      </c>
      <c r="J4968" s="63">
        <v>0</v>
      </c>
      <c r="K4968" s="63">
        <v>0</v>
      </c>
      <c r="L4968" s="63">
        <v>0</v>
      </c>
      <c r="M4968" s="63">
        <v>9865.5</v>
      </c>
      <c r="N4968" s="62" t="s">
        <v>2056</v>
      </c>
      <c r="O4968" s="14">
        <f t="shared" si="430"/>
        <v>45922.792442129627</v>
      </c>
      <c r="P4968" s="19">
        <f t="shared" si="431"/>
        <v>45923.000775462962</v>
      </c>
      <c r="Q4968" s="20" t="str">
        <f t="shared" si="432"/>
        <v>23/09/2025</v>
      </c>
      <c r="R4968" s="13" t="str">
        <f t="shared" si="433"/>
        <v>00</v>
      </c>
      <c r="S4968" s="13" t="str">
        <f t="shared" si="434"/>
        <v>Tue</v>
      </c>
    </row>
    <row r="4969" spans="1:19" x14ac:dyDescent="0.25">
      <c r="A4969" s="56">
        <v>45922.792442129627</v>
      </c>
      <c r="B4969" s="57">
        <v>445313374</v>
      </c>
      <c r="C4969" s="58" t="s">
        <v>36</v>
      </c>
      <c r="D4969" s="58" t="s">
        <v>37</v>
      </c>
      <c r="E4969" s="58" t="s">
        <v>45</v>
      </c>
      <c r="F4969" s="58" t="s">
        <v>119</v>
      </c>
      <c r="G4969" s="59">
        <v>3736.25</v>
      </c>
      <c r="H4969" s="57">
        <v>444520674</v>
      </c>
      <c r="I4969" s="59">
        <v>0</v>
      </c>
      <c r="J4969" s="59">
        <v>0</v>
      </c>
      <c r="K4969" s="59">
        <v>0</v>
      </c>
      <c r="L4969" s="59">
        <v>0</v>
      </c>
      <c r="M4969" s="59">
        <v>9865.5</v>
      </c>
      <c r="N4969" s="58" t="s">
        <v>108</v>
      </c>
      <c r="O4969" s="14">
        <f t="shared" si="430"/>
        <v>45922.792442129627</v>
      </c>
      <c r="P4969" s="19">
        <f t="shared" si="431"/>
        <v>45923.000775462962</v>
      </c>
      <c r="Q4969" s="20" t="str">
        <f t="shared" si="432"/>
        <v>23/09/2025</v>
      </c>
      <c r="R4969" s="13" t="str">
        <f t="shared" si="433"/>
        <v>00</v>
      </c>
      <c r="S4969" s="13" t="str">
        <f t="shared" si="434"/>
        <v>Tue</v>
      </c>
    </row>
    <row r="4970" spans="1:19" x14ac:dyDescent="0.25">
      <c r="A4970" s="60">
        <v>45922.793564814812</v>
      </c>
      <c r="B4970" s="61">
        <v>445314280</v>
      </c>
      <c r="C4970" s="62" t="s">
        <v>36</v>
      </c>
      <c r="D4970" s="62" t="s">
        <v>38</v>
      </c>
      <c r="E4970" s="62" t="s">
        <v>46</v>
      </c>
      <c r="F4970" s="62" t="s">
        <v>119</v>
      </c>
      <c r="G4970" s="63">
        <v>3736.11</v>
      </c>
      <c r="H4970" s="61">
        <v>444521562</v>
      </c>
      <c r="I4970" s="63">
        <v>0</v>
      </c>
      <c r="J4970" s="63">
        <v>0</v>
      </c>
      <c r="K4970" s="63">
        <v>0</v>
      </c>
      <c r="L4970" s="63">
        <v>1.03</v>
      </c>
      <c r="M4970" s="63">
        <v>9866.5300000000007</v>
      </c>
      <c r="N4970" s="62" t="s">
        <v>3243</v>
      </c>
      <c r="O4970" s="14">
        <f t="shared" si="430"/>
        <v>45922.793564814812</v>
      </c>
      <c r="P4970" s="19">
        <f t="shared" si="431"/>
        <v>45923.001898148148</v>
      </c>
      <c r="Q4970" s="20" t="str">
        <f t="shared" si="432"/>
        <v>23/09/2025</v>
      </c>
      <c r="R4970" s="13" t="str">
        <f t="shared" si="433"/>
        <v>00</v>
      </c>
      <c r="S4970" s="13" t="str">
        <f t="shared" si="434"/>
        <v>Tue</v>
      </c>
    </row>
    <row r="4971" spans="1:19" x14ac:dyDescent="0.25">
      <c r="A4971" s="56">
        <v>45922.793564814812</v>
      </c>
      <c r="B4971" s="57">
        <v>445314281</v>
      </c>
      <c r="C4971" s="58" t="s">
        <v>36</v>
      </c>
      <c r="D4971" s="58" t="s">
        <v>38</v>
      </c>
      <c r="E4971" s="58" t="s">
        <v>46</v>
      </c>
      <c r="F4971" s="58" t="s">
        <v>119</v>
      </c>
      <c r="G4971" s="59">
        <v>3736.11</v>
      </c>
      <c r="H4971" s="57">
        <v>444521563</v>
      </c>
      <c r="I4971" s="59">
        <v>0</v>
      </c>
      <c r="J4971" s="59">
        <v>0</v>
      </c>
      <c r="K4971" s="59">
        <v>0</v>
      </c>
      <c r="L4971" s="59">
        <v>1.03</v>
      </c>
      <c r="M4971" s="59">
        <v>9867.56</v>
      </c>
      <c r="N4971" s="58" t="s">
        <v>3244</v>
      </c>
      <c r="O4971" s="14">
        <f t="shared" si="430"/>
        <v>45922.793564814812</v>
      </c>
      <c r="P4971" s="19">
        <f t="shared" si="431"/>
        <v>45923.001898148148</v>
      </c>
      <c r="Q4971" s="20" t="str">
        <f t="shared" si="432"/>
        <v>23/09/2025</v>
      </c>
      <c r="R4971" s="13" t="str">
        <f t="shared" si="433"/>
        <v>00</v>
      </c>
      <c r="S4971" s="13" t="str">
        <f t="shared" si="434"/>
        <v>Tue</v>
      </c>
    </row>
    <row r="4972" spans="1:19" x14ac:dyDescent="0.25">
      <c r="A4972" s="60">
        <v>45922.793587962966</v>
      </c>
      <c r="B4972" s="61">
        <v>445314288</v>
      </c>
      <c r="C4972" s="62" t="s">
        <v>36</v>
      </c>
      <c r="D4972" s="62" t="s">
        <v>37</v>
      </c>
      <c r="E4972" s="62" t="s">
        <v>45</v>
      </c>
      <c r="F4972" s="62" t="s">
        <v>119</v>
      </c>
      <c r="G4972" s="63">
        <v>3736.54</v>
      </c>
      <c r="H4972" s="61">
        <v>444521570</v>
      </c>
      <c r="I4972" s="63">
        <v>0</v>
      </c>
      <c r="J4972" s="63">
        <v>0</v>
      </c>
      <c r="K4972" s="63">
        <v>0</v>
      </c>
      <c r="L4972" s="63">
        <v>0</v>
      </c>
      <c r="M4972" s="63">
        <v>9867.56</v>
      </c>
      <c r="N4972" s="62" t="s">
        <v>1384</v>
      </c>
      <c r="O4972" s="14">
        <f t="shared" si="430"/>
        <v>45922.793587962966</v>
      </c>
      <c r="P4972" s="19">
        <f t="shared" si="431"/>
        <v>45923.001921296302</v>
      </c>
      <c r="Q4972" s="20" t="str">
        <f t="shared" si="432"/>
        <v>23/09/2025</v>
      </c>
      <c r="R4972" s="13" t="str">
        <f t="shared" si="433"/>
        <v>00</v>
      </c>
      <c r="S4972" s="13" t="str">
        <f t="shared" si="434"/>
        <v>Tue</v>
      </c>
    </row>
    <row r="4973" spans="1:19" x14ac:dyDescent="0.25">
      <c r="A4973" s="56">
        <v>45922.793599537035</v>
      </c>
      <c r="B4973" s="57">
        <v>445314289</v>
      </c>
      <c r="C4973" s="58" t="s">
        <v>36</v>
      </c>
      <c r="D4973" s="58" t="s">
        <v>37</v>
      </c>
      <c r="E4973" s="58" t="s">
        <v>45</v>
      </c>
      <c r="F4973" s="58" t="s">
        <v>119</v>
      </c>
      <c r="G4973" s="59">
        <v>3736.54</v>
      </c>
      <c r="H4973" s="57">
        <v>444521572</v>
      </c>
      <c r="I4973" s="59">
        <v>0</v>
      </c>
      <c r="J4973" s="59">
        <v>0</v>
      </c>
      <c r="K4973" s="59">
        <v>0</v>
      </c>
      <c r="L4973" s="59">
        <v>0</v>
      </c>
      <c r="M4973" s="59">
        <v>9867.56</v>
      </c>
      <c r="N4973" s="58" t="s">
        <v>115</v>
      </c>
      <c r="O4973" s="14">
        <f t="shared" si="430"/>
        <v>45922.793599537035</v>
      </c>
      <c r="P4973" s="19">
        <f t="shared" si="431"/>
        <v>45923.001932870371</v>
      </c>
      <c r="Q4973" s="20" t="str">
        <f t="shared" si="432"/>
        <v>23/09/2025</v>
      </c>
      <c r="R4973" s="13" t="str">
        <f t="shared" si="433"/>
        <v>00</v>
      </c>
      <c r="S4973" s="13" t="str">
        <f t="shared" si="434"/>
        <v>Tue</v>
      </c>
    </row>
    <row r="4974" spans="1:19" x14ac:dyDescent="0.25">
      <c r="A4974" s="60">
        <v>45922.794490740744</v>
      </c>
      <c r="B4974" s="61">
        <v>445314830</v>
      </c>
      <c r="C4974" s="62" t="s">
        <v>36</v>
      </c>
      <c r="D4974" s="62" t="s">
        <v>38</v>
      </c>
      <c r="E4974" s="62" t="s">
        <v>46</v>
      </c>
      <c r="F4974" s="62" t="s">
        <v>119</v>
      </c>
      <c r="G4974" s="63">
        <v>3737.12</v>
      </c>
      <c r="H4974" s="61">
        <v>444522107</v>
      </c>
      <c r="I4974" s="63">
        <v>0</v>
      </c>
      <c r="J4974" s="63">
        <v>0</v>
      </c>
      <c r="K4974" s="63">
        <v>0</v>
      </c>
      <c r="L4974" s="63">
        <v>2.21</v>
      </c>
      <c r="M4974" s="63">
        <v>9869.77</v>
      </c>
      <c r="N4974" s="62" t="s">
        <v>3245</v>
      </c>
      <c r="O4974" s="14">
        <f t="shared" si="430"/>
        <v>45922.794490740744</v>
      </c>
      <c r="P4974" s="19">
        <f t="shared" si="431"/>
        <v>45923.002824074079</v>
      </c>
      <c r="Q4974" s="20" t="str">
        <f t="shared" si="432"/>
        <v>23/09/2025</v>
      </c>
      <c r="R4974" s="13" t="str">
        <f t="shared" si="433"/>
        <v>00</v>
      </c>
      <c r="S4974" s="13" t="str">
        <f t="shared" si="434"/>
        <v>Tue</v>
      </c>
    </row>
    <row r="4975" spans="1:19" x14ac:dyDescent="0.25">
      <c r="A4975" s="56">
        <v>45922.79482638889</v>
      </c>
      <c r="B4975" s="57">
        <v>445315138</v>
      </c>
      <c r="C4975" s="58" t="s">
        <v>36</v>
      </c>
      <c r="D4975" s="58" t="s">
        <v>38</v>
      </c>
      <c r="E4975" s="58" t="s">
        <v>46</v>
      </c>
      <c r="F4975" s="58" t="s">
        <v>119</v>
      </c>
      <c r="G4975" s="59">
        <v>3737.7</v>
      </c>
      <c r="H4975" s="57">
        <v>444522410</v>
      </c>
      <c r="I4975" s="59">
        <v>0</v>
      </c>
      <c r="J4975" s="59">
        <v>0</v>
      </c>
      <c r="K4975" s="59">
        <v>0</v>
      </c>
      <c r="L4975" s="59">
        <v>1.5</v>
      </c>
      <c r="M4975" s="59">
        <v>9871.27</v>
      </c>
      <c r="N4975" s="58" t="s">
        <v>3246</v>
      </c>
      <c r="O4975" s="14">
        <f t="shared" si="430"/>
        <v>45922.79482638889</v>
      </c>
      <c r="P4975" s="19">
        <f t="shared" si="431"/>
        <v>45923.003159722226</v>
      </c>
      <c r="Q4975" s="20" t="str">
        <f t="shared" si="432"/>
        <v>23/09/2025</v>
      </c>
      <c r="R4975" s="13" t="str">
        <f t="shared" si="433"/>
        <v>00</v>
      </c>
      <c r="S4975" s="13" t="str">
        <f t="shared" si="434"/>
        <v>Tue</v>
      </c>
    </row>
    <row r="4976" spans="1:19" x14ac:dyDescent="0.25">
      <c r="A4976" s="60">
        <v>45922.79482638889</v>
      </c>
      <c r="B4976" s="61">
        <v>445315139</v>
      </c>
      <c r="C4976" s="62" t="s">
        <v>36</v>
      </c>
      <c r="D4976" s="62" t="s">
        <v>38</v>
      </c>
      <c r="E4976" s="62" t="s">
        <v>46</v>
      </c>
      <c r="F4976" s="62" t="s">
        <v>119</v>
      </c>
      <c r="G4976" s="63">
        <v>3737.7</v>
      </c>
      <c r="H4976" s="61">
        <v>444522411</v>
      </c>
      <c r="I4976" s="63">
        <v>0</v>
      </c>
      <c r="J4976" s="63">
        <v>0</v>
      </c>
      <c r="K4976" s="63">
        <v>0</v>
      </c>
      <c r="L4976" s="63">
        <v>1.5</v>
      </c>
      <c r="M4976" s="63">
        <v>9872.77</v>
      </c>
      <c r="N4976" s="62" t="s">
        <v>3246</v>
      </c>
      <c r="O4976" s="14">
        <f t="shared" si="430"/>
        <v>45922.79482638889</v>
      </c>
      <c r="P4976" s="19">
        <f t="shared" si="431"/>
        <v>45923.003159722226</v>
      </c>
      <c r="Q4976" s="20" t="str">
        <f t="shared" si="432"/>
        <v>23/09/2025</v>
      </c>
      <c r="R4976" s="13" t="str">
        <f t="shared" si="433"/>
        <v>00</v>
      </c>
      <c r="S4976" s="13" t="str">
        <f t="shared" si="434"/>
        <v>Tue</v>
      </c>
    </row>
    <row r="4977" spans="1:19" x14ac:dyDescent="0.25">
      <c r="A4977" s="56">
        <v>45922.79482638889</v>
      </c>
      <c r="B4977" s="57">
        <v>445315140</v>
      </c>
      <c r="C4977" s="58" t="s">
        <v>36</v>
      </c>
      <c r="D4977" s="58" t="s">
        <v>38</v>
      </c>
      <c r="E4977" s="58" t="s">
        <v>46</v>
      </c>
      <c r="F4977" s="58" t="s">
        <v>119</v>
      </c>
      <c r="G4977" s="59">
        <v>3737.7</v>
      </c>
      <c r="H4977" s="57">
        <v>444522412</v>
      </c>
      <c r="I4977" s="59">
        <v>0</v>
      </c>
      <c r="J4977" s="59">
        <v>0</v>
      </c>
      <c r="K4977" s="59">
        <v>0</v>
      </c>
      <c r="L4977" s="59">
        <v>1.48</v>
      </c>
      <c r="M4977" s="59">
        <v>9874.25</v>
      </c>
      <c r="N4977" s="58" t="s">
        <v>3246</v>
      </c>
      <c r="O4977" s="14">
        <f t="shared" si="430"/>
        <v>45922.79482638889</v>
      </c>
      <c r="P4977" s="19">
        <f t="shared" si="431"/>
        <v>45923.003159722226</v>
      </c>
      <c r="Q4977" s="20" t="str">
        <f t="shared" si="432"/>
        <v>23/09/2025</v>
      </c>
      <c r="R4977" s="13" t="str">
        <f t="shared" si="433"/>
        <v>00</v>
      </c>
      <c r="S4977" s="13" t="str">
        <f t="shared" si="434"/>
        <v>Tue</v>
      </c>
    </row>
    <row r="4978" spans="1:19" x14ac:dyDescent="0.25">
      <c r="A4978" s="60">
        <v>45922.79482638889</v>
      </c>
      <c r="B4978" s="61">
        <v>445315141</v>
      </c>
      <c r="C4978" s="62" t="s">
        <v>36</v>
      </c>
      <c r="D4978" s="62" t="s">
        <v>38</v>
      </c>
      <c r="E4978" s="62" t="s">
        <v>46</v>
      </c>
      <c r="F4978" s="62" t="s">
        <v>119</v>
      </c>
      <c r="G4978" s="63">
        <v>3737.7</v>
      </c>
      <c r="H4978" s="61">
        <v>444522413</v>
      </c>
      <c r="I4978" s="63">
        <v>0</v>
      </c>
      <c r="J4978" s="63">
        <v>0</v>
      </c>
      <c r="K4978" s="63">
        <v>0</v>
      </c>
      <c r="L4978" s="63">
        <v>1.44</v>
      </c>
      <c r="M4978" s="63">
        <v>9875.69</v>
      </c>
      <c r="N4978" s="62" t="s">
        <v>3246</v>
      </c>
      <c r="O4978" s="14">
        <f t="shared" si="430"/>
        <v>45922.79482638889</v>
      </c>
      <c r="P4978" s="19">
        <f t="shared" si="431"/>
        <v>45923.003159722226</v>
      </c>
      <c r="Q4978" s="20" t="str">
        <f t="shared" si="432"/>
        <v>23/09/2025</v>
      </c>
      <c r="R4978" s="13" t="str">
        <f t="shared" si="433"/>
        <v>00</v>
      </c>
      <c r="S4978" s="13" t="str">
        <f t="shared" si="434"/>
        <v>Tue</v>
      </c>
    </row>
    <row r="4979" spans="1:19" x14ac:dyDescent="0.25">
      <c r="A4979" s="56">
        <v>45922.79482638889</v>
      </c>
      <c r="B4979" s="57">
        <v>445315142</v>
      </c>
      <c r="C4979" s="58" t="s">
        <v>36</v>
      </c>
      <c r="D4979" s="58" t="s">
        <v>38</v>
      </c>
      <c r="E4979" s="58" t="s">
        <v>46</v>
      </c>
      <c r="F4979" s="58" t="s">
        <v>119</v>
      </c>
      <c r="G4979" s="59">
        <v>3737.7</v>
      </c>
      <c r="H4979" s="57">
        <v>444522414</v>
      </c>
      <c r="I4979" s="59">
        <v>0</v>
      </c>
      <c r="J4979" s="59">
        <v>0</v>
      </c>
      <c r="K4979" s="59">
        <v>0</v>
      </c>
      <c r="L4979" s="59">
        <v>1.45</v>
      </c>
      <c r="M4979" s="59">
        <v>9877.14</v>
      </c>
      <c r="N4979" s="58" t="s">
        <v>3246</v>
      </c>
      <c r="O4979" s="14">
        <f t="shared" si="430"/>
        <v>45922.79482638889</v>
      </c>
      <c r="P4979" s="19">
        <f t="shared" si="431"/>
        <v>45923.003159722226</v>
      </c>
      <c r="Q4979" s="20" t="str">
        <f t="shared" si="432"/>
        <v>23/09/2025</v>
      </c>
      <c r="R4979" s="13" t="str">
        <f t="shared" si="433"/>
        <v>00</v>
      </c>
      <c r="S4979" s="13" t="str">
        <f t="shared" si="434"/>
        <v>Tue</v>
      </c>
    </row>
    <row r="4980" spans="1:19" x14ac:dyDescent="0.25">
      <c r="A4980" s="60">
        <v>45922.795092592591</v>
      </c>
      <c r="B4980" s="61">
        <v>445315434</v>
      </c>
      <c r="C4980" s="62" t="s">
        <v>36</v>
      </c>
      <c r="D4980" s="62" t="s">
        <v>38</v>
      </c>
      <c r="E4980" s="62" t="s">
        <v>46</v>
      </c>
      <c r="F4980" s="62" t="s">
        <v>119</v>
      </c>
      <c r="G4980" s="63">
        <v>3737.91</v>
      </c>
      <c r="H4980" s="61">
        <v>444522702</v>
      </c>
      <c r="I4980" s="63">
        <v>0</v>
      </c>
      <c r="J4980" s="63">
        <v>0</v>
      </c>
      <c r="K4980" s="63">
        <v>0</v>
      </c>
      <c r="L4980" s="63">
        <v>3</v>
      </c>
      <c r="M4980" s="63">
        <v>9880.14</v>
      </c>
      <c r="N4980" s="62" t="s">
        <v>3247</v>
      </c>
      <c r="O4980" s="14">
        <f t="shared" si="430"/>
        <v>45922.795092592591</v>
      </c>
      <c r="P4980" s="19">
        <f t="shared" si="431"/>
        <v>45923.003425925926</v>
      </c>
      <c r="Q4980" s="20" t="str">
        <f t="shared" si="432"/>
        <v>23/09/2025</v>
      </c>
      <c r="R4980" s="13" t="str">
        <f t="shared" si="433"/>
        <v>00</v>
      </c>
      <c r="S4980" s="13" t="str">
        <f t="shared" si="434"/>
        <v>Tue</v>
      </c>
    </row>
    <row r="4981" spans="1:19" x14ac:dyDescent="0.25">
      <c r="A4981" s="56">
        <v>45922.795092592591</v>
      </c>
      <c r="B4981" s="57">
        <v>445315436</v>
      </c>
      <c r="C4981" s="58" t="s">
        <v>36</v>
      </c>
      <c r="D4981" s="58" t="s">
        <v>38</v>
      </c>
      <c r="E4981" s="58" t="s">
        <v>46</v>
      </c>
      <c r="F4981" s="58" t="s">
        <v>119</v>
      </c>
      <c r="G4981" s="59">
        <v>3737.91</v>
      </c>
      <c r="H4981" s="57">
        <v>444522703</v>
      </c>
      <c r="I4981" s="59">
        <v>0</v>
      </c>
      <c r="J4981" s="59">
        <v>0</v>
      </c>
      <c r="K4981" s="59">
        <v>0</v>
      </c>
      <c r="L4981" s="59">
        <v>2.96</v>
      </c>
      <c r="M4981" s="59">
        <v>9883.1</v>
      </c>
      <c r="N4981" s="58" t="s">
        <v>3247</v>
      </c>
      <c r="O4981" s="14">
        <f t="shared" si="430"/>
        <v>45922.795092592591</v>
      </c>
      <c r="P4981" s="19">
        <f t="shared" si="431"/>
        <v>45923.003425925926</v>
      </c>
      <c r="Q4981" s="20" t="str">
        <f t="shared" si="432"/>
        <v>23/09/2025</v>
      </c>
      <c r="R4981" s="13" t="str">
        <f t="shared" si="433"/>
        <v>00</v>
      </c>
      <c r="S4981" s="13" t="str">
        <f t="shared" si="434"/>
        <v>Tue</v>
      </c>
    </row>
    <row r="4982" spans="1:19" x14ac:dyDescent="0.25">
      <c r="A4982" s="60">
        <v>45922.795092592591</v>
      </c>
      <c r="B4982" s="61">
        <v>445315438</v>
      </c>
      <c r="C4982" s="62" t="s">
        <v>36</v>
      </c>
      <c r="D4982" s="62" t="s">
        <v>38</v>
      </c>
      <c r="E4982" s="62" t="s">
        <v>46</v>
      </c>
      <c r="F4982" s="62" t="s">
        <v>119</v>
      </c>
      <c r="G4982" s="63">
        <v>3737.91</v>
      </c>
      <c r="H4982" s="61">
        <v>444522704</v>
      </c>
      <c r="I4982" s="63">
        <v>0</v>
      </c>
      <c r="J4982" s="63">
        <v>0</v>
      </c>
      <c r="K4982" s="63">
        <v>0</v>
      </c>
      <c r="L4982" s="63">
        <v>2.92</v>
      </c>
      <c r="M4982" s="63">
        <v>9886.02</v>
      </c>
      <c r="N4982" s="62" t="s">
        <v>3247</v>
      </c>
      <c r="O4982" s="14">
        <f t="shared" si="430"/>
        <v>45922.795092592591</v>
      </c>
      <c r="P4982" s="19">
        <f t="shared" si="431"/>
        <v>45923.003425925926</v>
      </c>
      <c r="Q4982" s="20" t="str">
        <f t="shared" si="432"/>
        <v>23/09/2025</v>
      </c>
      <c r="R4982" s="13" t="str">
        <f t="shared" si="433"/>
        <v>00</v>
      </c>
      <c r="S4982" s="13" t="str">
        <f t="shared" si="434"/>
        <v>Tue</v>
      </c>
    </row>
    <row r="4983" spans="1:19" x14ac:dyDescent="0.25">
      <c r="A4983" s="56">
        <v>45922.796516203707</v>
      </c>
      <c r="B4983" s="57">
        <v>445316845</v>
      </c>
      <c r="C4983" s="58" t="s">
        <v>36</v>
      </c>
      <c r="D4983" s="58" t="s">
        <v>38</v>
      </c>
      <c r="E4983" s="58" t="s">
        <v>46</v>
      </c>
      <c r="F4983" s="58" t="s">
        <v>119</v>
      </c>
      <c r="G4983" s="59">
        <v>3737.54</v>
      </c>
      <c r="H4983" s="57">
        <v>444524094</v>
      </c>
      <c r="I4983" s="59">
        <v>0</v>
      </c>
      <c r="J4983" s="59">
        <v>0</v>
      </c>
      <c r="K4983" s="59">
        <v>0</v>
      </c>
      <c r="L4983" s="59">
        <v>2.48</v>
      </c>
      <c r="M4983" s="59">
        <v>9888.5</v>
      </c>
      <c r="N4983" s="58" t="s">
        <v>3248</v>
      </c>
      <c r="O4983" s="14">
        <f t="shared" si="430"/>
        <v>45922.796516203707</v>
      </c>
      <c r="P4983" s="19">
        <f t="shared" si="431"/>
        <v>45923.004849537043</v>
      </c>
      <c r="Q4983" s="20" t="str">
        <f t="shared" si="432"/>
        <v>23/09/2025</v>
      </c>
      <c r="R4983" s="13" t="str">
        <f t="shared" si="433"/>
        <v>00</v>
      </c>
      <c r="S4983" s="13" t="str">
        <f t="shared" si="434"/>
        <v>Tue</v>
      </c>
    </row>
    <row r="4984" spans="1:19" x14ac:dyDescent="0.25">
      <c r="A4984" s="60">
        <v>45922.796516203707</v>
      </c>
      <c r="B4984" s="61">
        <v>445316846</v>
      </c>
      <c r="C4984" s="62" t="s">
        <v>36</v>
      </c>
      <c r="D4984" s="62" t="s">
        <v>38</v>
      </c>
      <c r="E4984" s="62" t="s">
        <v>46</v>
      </c>
      <c r="F4984" s="62" t="s">
        <v>119</v>
      </c>
      <c r="G4984" s="63">
        <v>3737.54</v>
      </c>
      <c r="H4984" s="61">
        <v>444524095</v>
      </c>
      <c r="I4984" s="63">
        <v>0</v>
      </c>
      <c r="J4984" s="63">
        <v>0</v>
      </c>
      <c r="K4984" s="63">
        <v>0</v>
      </c>
      <c r="L4984" s="63">
        <v>1</v>
      </c>
      <c r="M4984" s="63">
        <v>9889.5</v>
      </c>
      <c r="N4984" s="62" t="s">
        <v>3249</v>
      </c>
      <c r="O4984" s="14">
        <f t="shared" si="430"/>
        <v>45922.796516203707</v>
      </c>
      <c r="P4984" s="19">
        <f t="shared" si="431"/>
        <v>45923.004849537043</v>
      </c>
      <c r="Q4984" s="20" t="str">
        <f t="shared" si="432"/>
        <v>23/09/2025</v>
      </c>
      <c r="R4984" s="13" t="str">
        <f t="shared" si="433"/>
        <v>00</v>
      </c>
      <c r="S4984" s="13" t="str">
        <f t="shared" si="434"/>
        <v>Tue</v>
      </c>
    </row>
    <row r="4985" spans="1:19" x14ac:dyDescent="0.25">
      <c r="A4985" s="56">
        <v>45922.796516203707</v>
      </c>
      <c r="B4985" s="57">
        <v>445316847</v>
      </c>
      <c r="C4985" s="58" t="s">
        <v>36</v>
      </c>
      <c r="D4985" s="58" t="s">
        <v>38</v>
      </c>
      <c r="E4985" s="58" t="s">
        <v>46</v>
      </c>
      <c r="F4985" s="58" t="s">
        <v>119</v>
      </c>
      <c r="G4985" s="59">
        <v>3737.54</v>
      </c>
      <c r="H4985" s="57">
        <v>444524096</v>
      </c>
      <c r="I4985" s="59">
        <v>0</v>
      </c>
      <c r="J4985" s="59">
        <v>0</v>
      </c>
      <c r="K4985" s="59">
        <v>0</v>
      </c>
      <c r="L4985" s="59">
        <v>1</v>
      </c>
      <c r="M4985" s="59">
        <v>9890.5</v>
      </c>
      <c r="N4985" s="58" t="s">
        <v>3249</v>
      </c>
      <c r="O4985" s="14">
        <f t="shared" si="430"/>
        <v>45922.796516203707</v>
      </c>
      <c r="P4985" s="19">
        <f t="shared" si="431"/>
        <v>45923.004849537043</v>
      </c>
      <c r="Q4985" s="20" t="str">
        <f t="shared" si="432"/>
        <v>23/09/2025</v>
      </c>
      <c r="R4985" s="13" t="str">
        <f t="shared" si="433"/>
        <v>00</v>
      </c>
      <c r="S4985" s="13" t="str">
        <f t="shared" si="434"/>
        <v>Tue</v>
      </c>
    </row>
    <row r="4986" spans="1:19" x14ac:dyDescent="0.25">
      <c r="A4986" s="60">
        <v>45922.796597222223</v>
      </c>
      <c r="B4986" s="61">
        <v>445316918</v>
      </c>
      <c r="C4986" s="62" t="s">
        <v>36</v>
      </c>
      <c r="D4986" s="62" t="s">
        <v>37</v>
      </c>
      <c r="E4986" s="62" t="s">
        <v>45</v>
      </c>
      <c r="F4986" s="62" t="s">
        <v>119</v>
      </c>
      <c r="G4986" s="63">
        <v>3737.85</v>
      </c>
      <c r="H4986" s="61">
        <v>444524167</v>
      </c>
      <c r="I4986" s="63">
        <v>0</v>
      </c>
      <c r="J4986" s="63">
        <v>0</v>
      </c>
      <c r="K4986" s="63">
        <v>0</v>
      </c>
      <c r="L4986" s="63">
        <v>0</v>
      </c>
      <c r="M4986" s="63">
        <v>9890.5</v>
      </c>
      <c r="N4986" s="62" t="s">
        <v>1384</v>
      </c>
      <c r="O4986" s="14">
        <f t="shared" si="430"/>
        <v>45922.796597222223</v>
      </c>
      <c r="P4986" s="19">
        <f t="shared" si="431"/>
        <v>45923.004930555559</v>
      </c>
      <c r="Q4986" s="20" t="str">
        <f t="shared" si="432"/>
        <v>23/09/2025</v>
      </c>
      <c r="R4986" s="13" t="str">
        <f t="shared" si="433"/>
        <v>00</v>
      </c>
      <c r="S4986" s="13" t="str">
        <f t="shared" si="434"/>
        <v>Tue</v>
      </c>
    </row>
    <row r="4987" spans="1:19" x14ac:dyDescent="0.25">
      <c r="A4987" s="56">
        <v>45922.7966087963</v>
      </c>
      <c r="B4987" s="57">
        <v>445316920</v>
      </c>
      <c r="C4987" s="58" t="s">
        <v>36</v>
      </c>
      <c r="D4987" s="58" t="s">
        <v>37</v>
      </c>
      <c r="E4987" s="58" t="s">
        <v>45</v>
      </c>
      <c r="F4987" s="58" t="s">
        <v>119</v>
      </c>
      <c r="G4987" s="59">
        <v>3737.78</v>
      </c>
      <c r="H4987" s="57">
        <v>444524169</v>
      </c>
      <c r="I4987" s="59">
        <v>0</v>
      </c>
      <c r="J4987" s="59">
        <v>0</v>
      </c>
      <c r="K4987" s="59">
        <v>0</v>
      </c>
      <c r="L4987" s="59">
        <v>0</v>
      </c>
      <c r="M4987" s="59">
        <v>9890.5</v>
      </c>
      <c r="N4987" s="58" t="s">
        <v>115</v>
      </c>
      <c r="O4987" s="14">
        <f t="shared" si="430"/>
        <v>45922.7966087963</v>
      </c>
      <c r="P4987" s="19">
        <f t="shared" si="431"/>
        <v>45923.004942129635</v>
      </c>
      <c r="Q4987" s="20" t="str">
        <f t="shared" si="432"/>
        <v>23/09/2025</v>
      </c>
      <c r="R4987" s="13" t="str">
        <f t="shared" si="433"/>
        <v>00</v>
      </c>
      <c r="S4987" s="13" t="str">
        <f t="shared" si="434"/>
        <v>Tue</v>
      </c>
    </row>
    <row r="4988" spans="1:19" x14ac:dyDescent="0.25">
      <c r="A4988" s="60">
        <v>45922.7966087963</v>
      </c>
      <c r="B4988" s="61">
        <v>445316922</v>
      </c>
      <c r="C4988" s="62" t="s">
        <v>36</v>
      </c>
      <c r="D4988" s="62" t="s">
        <v>37</v>
      </c>
      <c r="E4988" s="62" t="s">
        <v>45</v>
      </c>
      <c r="F4988" s="62" t="s">
        <v>119</v>
      </c>
      <c r="G4988" s="63">
        <v>3737.79</v>
      </c>
      <c r="H4988" s="61">
        <v>444524171</v>
      </c>
      <c r="I4988" s="63">
        <v>0</v>
      </c>
      <c r="J4988" s="63">
        <v>0</v>
      </c>
      <c r="K4988" s="63">
        <v>0</v>
      </c>
      <c r="L4988" s="63">
        <v>0</v>
      </c>
      <c r="M4988" s="63">
        <v>9890.5</v>
      </c>
      <c r="N4988" s="62" t="s">
        <v>118</v>
      </c>
      <c r="O4988" s="14">
        <f t="shared" si="430"/>
        <v>45922.7966087963</v>
      </c>
      <c r="P4988" s="19">
        <f t="shared" si="431"/>
        <v>45923.004942129635</v>
      </c>
      <c r="Q4988" s="20" t="str">
        <f t="shared" si="432"/>
        <v>23/09/2025</v>
      </c>
      <c r="R4988" s="13" t="str">
        <f t="shared" si="433"/>
        <v>00</v>
      </c>
      <c r="S4988" s="13" t="str">
        <f t="shared" si="434"/>
        <v>Tue</v>
      </c>
    </row>
    <row r="4989" spans="1:19" x14ac:dyDescent="0.25">
      <c r="A4989" s="56">
        <v>45922.797060185185</v>
      </c>
      <c r="B4989" s="57">
        <v>445317367</v>
      </c>
      <c r="C4989" s="58" t="s">
        <v>36</v>
      </c>
      <c r="D4989" s="58" t="s">
        <v>37</v>
      </c>
      <c r="E4989" s="58" t="s">
        <v>45</v>
      </c>
      <c r="F4989" s="58" t="s">
        <v>119</v>
      </c>
      <c r="G4989" s="59">
        <v>3737.54</v>
      </c>
      <c r="H4989" s="57">
        <v>444524616</v>
      </c>
      <c r="I4989" s="59">
        <v>0</v>
      </c>
      <c r="J4989" s="59">
        <v>0</v>
      </c>
      <c r="K4989" s="59">
        <v>0</v>
      </c>
      <c r="L4989" s="59">
        <v>0</v>
      </c>
      <c r="M4989" s="59">
        <v>9890.5</v>
      </c>
      <c r="N4989" s="58" t="s">
        <v>1944</v>
      </c>
      <c r="O4989" s="14">
        <f t="shared" si="430"/>
        <v>45922.797060185185</v>
      </c>
      <c r="P4989" s="19">
        <f t="shared" si="431"/>
        <v>45923.005393518521</v>
      </c>
      <c r="Q4989" s="20" t="str">
        <f t="shared" si="432"/>
        <v>23/09/2025</v>
      </c>
      <c r="R4989" s="13" t="str">
        <f t="shared" si="433"/>
        <v>00</v>
      </c>
      <c r="S4989" s="13" t="str">
        <f t="shared" si="434"/>
        <v>Tue</v>
      </c>
    </row>
    <row r="4990" spans="1:19" x14ac:dyDescent="0.25">
      <c r="A4990" s="60">
        <v>45922.797071759262</v>
      </c>
      <c r="B4990" s="61">
        <v>445317369</v>
      </c>
      <c r="C4990" s="62" t="s">
        <v>36</v>
      </c>
      <c r="D4990" s="62" t="s">
        <v>37</v>
      </c>
      <c r="E4990" s="62" t="s">
        <v>45</v>
      </c>
      <c r="F4990" s="62" t="s">
        <v>119</v>
      </c>
      <c r="G4990" s="63">
        <v>3737.54</v>
      </c>
      <c r="H4990" s="61">
        <v>444524618</v>
      </c>
      <c r="I4990" s="63">
        <v>0</v>
      </c>
      <c r="J4990" s="63">
        <v>0</v>
      </c>
      <c r="K4990" s="63">
        <v>0</v>
      </c>
      <c r="L4990" s="63">
        <v>0</v>
      </c>
      <c r="M4990" s="63">
        <v>9890.5</v>
      </c>
      <c r="N4990" s="62" t="s">
        <v>48</v>
      </c>
      <c r="O4990" s="14">
        <f t="shared" si="430"/>
        <v>45922.797071759262</v>
      </c>
      <c r="P4990" s="19">
        <f t="shared" si="431"/>
        <v>45923.005405092597</v>
      </c>
      <c r="Q4990" s="20" t="str">
        <f t="shared" si="432"/>
        <v>23/09/2025</v>
      </c>
      <c r="R4990" s="13" t="str">
        <f t="shared" si="433"/>
        <v>00</v>
      </c>
      <c r="S4990" s="13" t="str">
        <f t="shared" si="434"/>
        <v>Tue</v>
      </c>
    </row>
    <row r="4991" spans="1:19" x14ac:dyDescent="0.25">
      <c r="A4991" s="56">
        <v>45922.797071759262</v>
      </c>
      <c r="B4991" s="57">
        <v>445317370</v>
      </c>
      <c r="C4991" s="58" t="s">
        <v>36</v>
      </c>
      <c r="D4991" s="58" t="s">
        <v>37</v>
      </c>
      <c r="E4991" s="58" t="s">
        <v>45</v>
      </c>
      <c r="F4991" s="58" t="s">
        <v>119</v>
      </c>
      <c r="G4991" s="59">
        <v>3737.53</v>
      </c>
      <c r="H4991" s="57">
        <v>444524619</v>
      </c>
      <c r="I4991" s="59">
        <v>0</v>
      </c>
      <c r="J4991" s="59">
        <v>0</v>
      </c>
      <c r="K4991" s="59">
        <v>0</v>
      </c>
      <c r="L4991" s="59">
        <v>0</v>
      </c>
      <c r="M4991" s="59">
        <v>9890.5</v>
      </c>
      <c r="N4991" s="58" t="s">
        <v>1971</v>
      </c>
      <c r="O4991" s="14">
        <f t="shared" si="430"/>
        <v>45922.797071759262</v>
      </c>
      <c r="P4991" s="19">
        <f t="shared" si="431"/>
        <v>45923.005405092597</v>
      </c>
      <c r="Q4991" s="20" t="str">
        <f t="shared" si="432"/>
        <v>23/09/2025</v>
      </c>
      <c r="R4991" s="13" t="str">
        <f t="shared" si="433"/>
        <v>00</v>
      </c>
      <c r="S4991" s="13" t="str">
        <f t="shared" si="434"/>
        <v>Tue</v>
      </c>
    </row>
    <row r="4992" spans="1:19" x14ac:dyDescent="0.25">
      <c r="A4992" s="60">
        <v>45922.797071759262</v>
      </c>
      <c r="B4992" s="61">
        <v>445317371</v>
      </c>
      <c r="C4992" s="62" t="s">
        <v>36</v>
      </c>
      <c r="D4992" s="62" t="s">
        <v>37</v>
      </c>
      <c r="E4992" s="62" t="s">
        <v>45</v>
      </c>
      <c r="F4992" s="62" t="s">
        <v>119</v>
      </c>
      <c r="G4992" s="63">
        <v>3737.55</v>
      </c>
      <c r="H4992" s="61">
        <v>444524620</v>
      </c>
      <c r="I4992" s="63">
        <v>0</v>
      </c>
      <c r="J4992" s="63">
        <v>0</v>
      </c>
      <c r="K4992" s="63">
        <v>0</v>
      </c>
      <c r="L4992" s="63">
        <v>0</v>
      </c>
      <c r="M4992" s="63">
        <v>9890.5</v>
      </c>
      <c r="N4992" s="62" t="s">
        <v>107</v>
      </c>
      <c r="O4992" s="14">
        <f t="shared" si="430"/>
        <v>45922.797071759262</v>
      </c>
      <c r="P4992" s="19">
        <f t="shared" si="431"/>
        <v>45923.005405092597</v>
      </c>
      <c r="Q4992" s="20" t="str">
        <f t="shared" si="432"/>
        <v>23/09/2025</v>
      </c>
      <c r="R4992" s="13" t="str">
        <f t="shared" si="433"/>
        <v>00</v>
      </c>
      <c r="S4992" s="13" t="str">
        <f t="shared" si="434"/>
        <v>Tue</v>
      </c>
    </row>
    <row r="4993" spans="1:19" x14ac:dyDescent="0.25">
      <c r="A4993" s="56">
        <v>45922.797071759262</v>
      </c>
      <c r="B4993" s="57">
        <v>445317372</v>
      </c>
      <c r="C4993" s="58" t="s">
        <v>36</v>
      </c>
      <c r="D4993" s="58" t="s">
        <v>37</v>
      </c>
      <c r="E4993" s="58" t="s">
        <v>45</v>
      </c>
      <c r="F4993" s="58" t="s">
        <v>119</v>
      </c>
      <c r="G4993" s="59">
        <v>3737.57</v>
      </c>
      <c r="H4993" s="57">
        <v>444524621</v>
      </c>
      <c r="I4993" s="59">
        <v>0</v>
      </c>
      <c r="J4993" s="59">
        <v>0</v>
      </c>
      <c r="K4993" s="59">
        <v>0</v>
      </c>
      <c r="L4993" s="59">
        <v>0</v>
      </c>
      <c r="M4993" s="59">
        <v>9890.5</v>
      </c>
      <c r="N4993" s="58" t="s">
        <v>2056</v>
      </c>
      <c r="O4993" s="14">
        <f t="shared" si="430"/>
        <v>45922.797071759262</v>
      </c>
      <c r="P4993" s="19">
        <f t="shared" si="431"/>
        <v>45923.005405092597</v>
      </c>
      <c r="Q4993" s="20" t="str">
        <f t="shared" si="432"/>
        <v>23/09/2025</v>
      </c>
      <c r="R4993" s="13" t="str">
        <f t="shared" si="433"/>
        <v>00</v>
      </c>
      <c r="S4993" s="13" t="str">
        <f t="shared" si="434"/>
        <v>Tue</v>
      </c>
    </row>
    <row r="4994" spans="1:19" x14ac:dyDescent="0.25">
      <c r="A4994" s="60">
        <v>45922.797083333331</v>
      </c>
      <c r="B4994" s="61">
        <v>445317373</v>
      </c>
      <c r="C4994" s="62" t="s">
        <v>36</v>
      </c>
      <c r="D4994" s="62" t="s">
        <v>37</v>
      </c>
      <c r="E4994" s="62" t="s">
        <v>45</v>
      </c>
      <c r="F4994" s="62" t="s">
        <v>119</v>
      </c>
      <c r="G4994" s="63">
        <v>3737.56</v>
      </c>
      <c r="H4994" s="61">
        <v>444524622</v>
      </c>
      <c r="I4994" s="63">
        <v>0</v>
      </c>
      <c r="J4994" s="63">
        <v>0</v>
      </c>
      <c r="K4994" s="63">
        <v>0</v>
      </c>
      <c r="L4994" s="63">
        <v>0</v>
      </c>
      <c r="M4994" s="63">
        <v>9890.5</v>
      </c>
      <c r="N4994" s="62" t="s">
        <v>2055</v>
      </c>
      <c r="O4994" s="14">
        <f t="shared" si="430"/>
        <v>45922.797083333331</v>
      </c>
      <c r="P4994" s="19">
        <f t="shared" si="431"/>
        <v>45923.005416666667</v>
      </c>
      <c r="Q4994" s="20" t="str">
        <f t="shared" si="432"/>
        <v>23/09/2025</v>
      </c>
      <c r="R4994" s="13" t="str">
        <f t="shared" si="433"/>
        <v>00</v>
      </c>
      <c r="S4994" s="13" t="str">
        <f t="shared" si="434"/>
        <v>Tue</v>
      </c>
    </row>
    <row r="4995" spans="1:19" x14ac:dyDescent="0.25">
      <c r="A4995" s="56">
        <v>45922.797083333331</v>
      </c>
      <c r="B4995" s="57">
        <v>445317374</v>
      </c>
      <c r="C4995" s="58" t="s">
        <v>36</v>
      </c>
      <c r="D4995" s="58" t="s">
        <v>37</v>
      </c>
      <c r="E4995" s="58" t="s">
        <v>45</v>
      </c>
      <c r="F4995" s="58" t="s">
        <v>119</v>
      </c>
      <c r="G4995" s="59">
        <v>3737.58</v>
      </c>
      <c r="H4995" s="57">
        <v>444524623</v>
      </c>
      <c r="I4995" s="59">
        <v>0</v>
      </c>
      <c r="J4995" s="59">
        <v>0</v>
      </c>
      <c r="K4995" s="59">
        <v>0</v>
      </c>
      <c r="L4995" s="59">
        <v>0</v>
      </c>
      <c r="M4995" s="59">
        <v>9890.5</v>
      </c>
      <c r="N4995" s="58" t="s">
        <v>47</v>
      </c>
      <c r="O4995" s="14">
        <f t="shared" si="430"/>
        <v>45922.797083333331</v>
      </c>
      <c r="P4995" s="19">
        <f t="shared" si="431"/>
        <v>45923.005416666667</v>
      </c>
      <c r="Q4995" s="20" t="str">
        <f t="shared" si="432"/>
        <v>23/09/2025</v>
      </c>
      <c r="R4995" s="13" t="str">
        <f t="shared" si="433"/>
        <v>00</v>
      </c>
      <c r="S4995" s="13" t="str">
        <f t="shared" si="434"/>
        <v>Tue</v>
      </c>
    </row>
    <row r="4996" spans="1:19" x14ac:dyDescent="0.25">
      <c r="A4996" s="60">
        <v>45922.797083333331</v>
      </c>
      <c r="B4996" s="61">
        <v>445317375</v>
      </c>
      <c r="C4996" s="62" t="s">
        <v>36</v>
      </c>
      <c r="D4996" s="62" t="s">
        <v>37</v>
      </c>
      <c r="E4996" s="62" t="s">
        <v>45</v>
      </c>
      <c r="F4996" s="62" t="s">
        <v>119</v>
      </c>
      <c r="G4996" s="63">
        <v>3737.57</v>
      </c>
      <c r="H4996" s="61">
        <v>444524624</v>
      </c>
      <c r="I4996" s="63">
        <v>0</v>
      </c>
      <c r="J4996" s="63">
        <v>0</v>
      </c>
      <c r="K4996" s="63">
        <v>0</v>
      </c>
      <c r="L4996" s="63">
        <v>0</v>
      </c>
      <c r="M4996" s="63">
        <v>9890.5</v>
      </c>
      <c r="N4996" s="62" t="s">
        <v>77</v>
      </c>
      <c r="O4996" s="14">
        <f t="shared" si="430"/>
        <v>45922.797083333331</v>
      </c>
      <c r="P4996" s="19">
        <f t="shared" si="431"/>
        <v>45923.005416666667</v>
      </c>
      <c r="Q4996" s="20" t="str">
        <f t="shared" si="432"/>
        <v>23/09/2025</v>
      </c>
      <c r="R4996" s="13" t="str">
        <f t="shared" si="433"/>
        <v>00</v>
      </c>
      <c r="S4996" s="13" t="str">
        <f t="shared" si="434"/>
        <v>Tue</v>
      </c>
    </row>
    <row r="4997" spans="1:19" x14ac:dyDescent="0.25">
      <c r="A4997" s="56">
        <v>45922.797083333331</v>
      </c>
      <c r="B4997" s="57">
        <v>445317376</v>
      </c>
      <c r="C4997" s="58" t="s">
        <v>36</v>
      </c>
      <c r="D4997" s="58" t="s">
        <v>37</v>
      </c>
      <c r="E4997" s="58" t="s">
        <v>45</v>
      </c>
      <c r="F4997" s="58" t="s">
        <v>119</v>
      </c>
      <c r="G4997" s="59">
        <v>3737.56</v>
      </c>
      <c r="H4997" s="57">
        <v>444524625</v>
      </c>
      <c r="I4997" s="59">
        <v>0</v>
      </c>
      <c r="J4997" s="59">
        <v>0</v>
      </c>
      <c r="K4997" s="59">
        <v>0</v>
      </c>
      <c r="L4997" s="59">
        <v>0</v>
      </c>
      <c r="M4997" s="59">
        <v>9890.5</v>
      </c>
      <c r="N4997" s="58" t="s">
        <v>108</v>
      </c>
      <c r="O4997" s="14">
        <f t="shared" si="430"/>
        <v>45922.797083333331</v>
      </c>
      <c r="P4997" s="19">
        <f t="shared" si="431"/>
        <v>45923.005416666667</v>
      </c>
      <c r="Q4997" s="20" t="str">
        <f t="shared" si="432"/>
        <v>23/09/2025</v>
      </c>
      <c r="R4997" s="13" t="str">
        <f t="shared" si="433"/>
        <v>00</v>
      </c>
      <c r="S4997" s="13" t="str">
        <f t="shared" si="434"/>
        <v>Tue</v>
      </c>
    </row>
    <row r="4998" spans="1:19" x14ac:dyDescent="0.25">
      <c r="A4998" s="60">
        <v>45922.79760416667</v>
      </c>
      <c r="B4998" s="61">
        <v>445317689</v>
      </c>
      <c r="C4998" s="62" t="s">
        <v>36</v>
      </c>
      <c r="D4998" s="62" t="s">
        <v>38</v>
      </c>
      <c r="E4998" s="62" t="s">
        <v>46</v>
      </c>
      <c r="F4998" s="62" t="s">
        <v>119</v>
      </c>
      <c r="G4998" s="63">
        <v>3736.96</v>
      </c>
      <c r="H4998" s="61">
        <v>444524942</v>
      </c>
      <c r="I4998" s="63">
        <v>0</v>
      </c>
      <c r="J4998" s="63">
        <v>0</v>
      </c>
      <c r="K4998" s="63">
        <v>0</v>
      </c>
      <c r="L4998" s="63">
        <v>2.0299999999999998</v>
      </c>
      <c r="M4998" s="63">
        <v>9892.5300000000007</v>
      </c>
      <c r="N4998" s="62" t="s">
        <v>3250</v>
      </c>
      <c r="O4998" s="14">
        <f t="shared" si="430"/>
        <v>45922.79760416667</v>
      </c>
      <c r="P4998" s="19">
        <f t="shared" si="431"/>
        <v>45923.005937500006</v>
      </c>
      <c r="Q4998" s="20" t="str">
        <f t="shared" si="432"/>
        <v>23/09/2025</v>
      </c>
      <c r="R4998" s="13" t="str">
        <f t="shared" si="433"/>
        <v>00</v>
      </c>
      <c r="S4998" s="13" t="str">
        <f t="shared" si="434"/>
        <v>Tue</v>
      </c>
    </row>
    <row r="4999" spans="1:19" x14ac:dyDescent="0.25">
      <c r="A4999" s="56">
        <v>45922.79760416667</v>
      </c>
      <c r="B4999" s="57">
        <v>445317690</v>
      </c>
      <c r="C4999" s="58" t="s">
        <v>36</v>
      </c>
      <c r="D4999" s="58" t="s">
        <v>38</v>
      </c>
      <c r="E4999" s="58" t="s">
        <v>46</v>
      </c>
      <c r="F4999" s="58" t="s">
        <v>119</v>
      </c>
      <c r="G4999" s="59">
        <v>3736.96</v>
      </c>
      <c r="H4999" s="57">
        <v>444524943</v>
      </c>
      <c r="I4999" s="59">
        <v>0</v>
      </c>
      <c r="J4999" s="59">
        <v>0</v>
      </c>
      <c r="K4999" s="59">
        <v>0</v>
      </c>
      <c r="L4999" s="59">
        <v>1.56</v>
      </c>
      <c r="M4999" s="59">
        <v>9894.09</v>
      </c>
      <c r="N4999" s="58" t="s">
        <v>3250</v>
      </c>
      <c r="O4999" s="14">
        <f t="shared" si="430"/>
        <v>45922.79760416667</v>
      </c>
      <c r="P4999" s="19">
        <f t="shared" si="431"/>
        <v>45923.005937500006</v>
      </c>
      <c r="Q4999" s="20" t="str">
        <f t="shared" si="432"/>
        <v>23/09/2025</v>
      </c>
      <c r="R4999" s="13" t="str">
        <f t="shared" si="433"/>
        <v>00</v>
      </c>
      <c r="S4999" s="13" t="str">
        <f t="shared" si="434"/>
        <v>Tue</v>
      </c>
    </row>
    <row r="5000" spans="1:19" x14ac:dyDescent="0.25">
      <c r="A5000" s="60">
        <v>45922.797638888886</v>
      </c>
      <c r="B5000" s="61">
        <v>445317695</v>
      </c>
      <c r="C5000" s="62" t="s">
        <v>36</v>
      </c>
      <c r="D5000" s="62" t="s">
        <v>37</v>
      </c>
      <c r="E5000" s="62" t="s">
        <v>45</v>
      </c>
      <c r="F5000" s="62" t="s">
        <v>119</v>
      </c>
      <c r="G5000" s="63">
        <v>3737.23</v>
      </c>
      <c r="H5000" s="61">
        <v>444524948</v>
      </c>
      <c r="I5000" s="63">
        <v>0</v>
      </c>
      <c r="J5000" s="63">
        <v>0</v>
      </c>
      <c r="K5000" s="63">
        <v>0</v>
      </c>
      <c r="L5000" s="63">
        <v>0</v>
      </c>
      <c r="M5000" s="63">
        <v>9894.09</v>
      </c>
      <c r="N5000" s="62" t="s">
        <v>52</v>
      </c>
      <c r="O5000" s="14">
        <f t="shared" si="430"/>
        <v>45922.797638888886</v>
      </c>
      <c r="P5000" s="19">
        <f t="shared" si="431"/>
        <v>45923.005972222221</v>
      </c>
      <c r="Q5000" s="20" t="str">
        <f t="shared" si="432"/>
        <v>23/09/2025</v>
      </c>
      <c r="R5000" s="13" t="str">
        <f t="shared" si="433"/>
        <v>00</v>
      </c>
      <c r="S5000" s="13" t="str">
        <f t="shared" si="434"/>
        <v>Tue</v>
      </c>
    </row>
    <row r="5001" spans="1:19" x14ac:dyDescent="0.25">
      <c r="A5001" s="56">
        <v>45922.797650462962</v>
      </c>
      <c r="B5001" s="57">
        <v>445317696</v>
      </c>
      <c r="C5001" s="58" t="s">
        <v>36</v>
      </c>
      <c r="D5001" s="58" t="s">
        <v>37</v>
      </c>
      <c r="E5001" s="58" t="s">
        <v>45</v>
      </c>
      <c r="F5001" s="58" t="s">
        <v>119</v>
      </c>
      <c r="G5001" s="59">
        <v>3737.25</v>
      </c>
      <c r="H5001" s="57">
        <v>444524949</v>
      </c>
      <c r="I5001" s="59">
        <v>0</v>
      </c>
      <c r="J5001" s="59">
        <v>0</v>
      </c>
      <c r="K5001" s="59">
        <v>0</v>
      </c>
      <c r="L5001" s="59">
        <v>0</v>
      </c>
      <c r="M5001" s="59">
        <v>9894.09</v>
      </c>
      <c r="N5001" s="58" t="s">
        <v>113</v>
      </c>
      <c r="O5001" s="14">
        <f t="shared" si="430"/>
        <v>45922.797650462962</v>
      </c>
      <c r="P5001" s="19">
        <f t="shared" si="431"/>
        <v>45923.005983796298</v>
      </c>
      <c r="Q5001" s="20" t="str">
        <f t="shared" si="432"/>
        <v>23/09/2025</v>
      </c>
      <c r="R5001" s="13" t="str">
        <f t="shared" si="433"/>
        <v>00</v>
      </c>
      <c r="S5001" s="13" t="str">
        <f t="shared" si="434"/>
        <v>Tue</v>
      </c>
    </row>
    <row r="5002" spans="1:19" x14ac:dyDescent="0.25">
      <c r="A5002" s="60">
        <v>45922.798217592594</v>
      </c>
      <c r="B5002" s="61">
        <v>445317982</v>
      </c>
      <c r="C5002" s="62" t="s">
        <v>36</v>
      </c>
      <c r="D5002" s="62" t="s">
        <v>37</v>
      </c>
      <c r="E5002" s="62" t="s">
        <v>45</v>
      </c>
      <c r="F5002" s="62" t="s">
        <v>119</v>
      </c>
      <c r="G5002" s="63">
        <v>3737.13</v>
      </c>
      <c r="H5002" s="61">
        <v>444525228</v>
      </c>
      <c r="I5002" s="63">
        <v>0</v>
      </c>
      <c r="J5002" s="63">
        <v>0</v>
      </c>
      <c r="K5002" s="63">
        <v>0</v>
      </c>
      <c r="L5002" s="63">
        <v>0</v>
      </c>
      <c r="M5002" s="63">
        <v>9894.09</v>
      </c>
      <c r="N5002" s="62" t="s">
        <v>106</v>
      </c>
      <c r="O5002" s="14">
        <f t="shared" si="430"/>
        <v>45922.798217592594</v>
      </c>
      <c r="P5002" s="19">
        <f t="shared" si="431"/>
        <v>45923.006550925929</v>
      </c>
      <c r="Q5002" s="20" t="str">
        <f t="shared" si="432"/>
        <v>23/09/2025</v>
      </c>
      <c r="R5002" s="13" t="str">
        <f t="shared" si="433"/>
        <v>00</v>
      </c>
      <c r="S5002" s="13" t="str">
        <f t="shared" si="434"/>
        <v>Tue</v>
      </c>
    </row>
    <row r="5003" spans="1:19" x14ac:dyDescent="0.25">
      <c r="A5003" s="56">
        <v>45922.799560185187</v>
      </c>
      <c r="B5003" s="57">
        <v>445319711</v>
      </c>
      <c r="C5003" s="58" t="s">
        <v>36</v>
      </c>
      <c r="D5003" s="58" t="s">
        <v>38</v>
      </c>
      <c r="E5003" s="58" t="s">
        <v>46</v>
      </c>
      <c r="F5003" s="58" t="s">
        <v>119</v>
      </c>
      <c r="G5003" s="59">
        <v>3739.13</v>
      </c>
      <c r="H5003" s="57">
        <v>444526923</v>
      </c>
      <c r="I5003" s="59">
        <v>0</v>
      </c>
      <c r="J5003" s="59">
        <v>0</v>
      </c>
      <c r="K5003" s="59">
        <v>0</v>
      </c>
      <c r="L5003" s="59">
        <v>1.6</v>
      </c>
      <c r="M5003" s="59">
        <v>9895.69</v>
      </c>
      <c r="N5003" s="58" t="s">
        <v>3251</v>
      </c>
      <c r="O5003" s="14">
        <f t="shared" ref="O5003:O5066" si="435">A5003</f>
        <v>45922.799560185187</v>
      </c>
      <c r="P5003" s="19">
        <f t="shared" ref="P5003:P5066" si="436">O5003+(5/24)</f>
        <v>45923.007893518523</v>
      </c>
      <c r="Q5003" s="20" t="str">
        <f t="shared" ref="Q5003:Q5066" si="437">TEXT(P5003,"dd/mm/yyyy")</f>
        <v>23/09/2025</v>
      </c>
      <c r="R5003" s="13" t="str">
        <f t="shared" ref="R5003:R5066" si="438">TEXT(P5003,"hh")</f>
        <v>00</v>
      </c>
      <c r="S5003" s="13" t="str">
        <f t="shared" ref="S5003:S5066" si="439">TEXT(P5003,"ddd")</f>
        <v>Tue</v>
      </c>
    </row>
    <row r="5004" spans="1:19" x14ac:dyDescent="0.25">
      <c r="A5004" s="60">
        <v>45922.799560185187</v>
      </c>
      <c r="B5004" s="61">
        <v>445319712</v>
      </c>
      <c r="C5004" s="62" t="s">
        <v>36</v>
      </c>
      <c r="D5004" s="62" t="s">
        <v>38</v>
      </c>
      <c r="E5004" s="62" t="s">
        <v>46</v>
      </c>
      <c r="F5004" s="62" t="s">
        <v>119</v>
      </c>
      <c r="G5004" s="63">
        <v>3739.13</v>
      </c>
      <c r="H5004" s="61">
        <v>444526925</v>
      </c>
      <c r="I5004" s="63">
        <v>0</v>
      </c>
      <c r="J5004" s="63">
        <v>0</v>
      </c>
      <c r="K5004" s="63">
        <v>0</v>
      </c>
      <c r="L5004" s="63">
        <v>1.58</v>
      </c>
      <c r="M5004" s="63">
        <v>9897.27</v>
      </c>
      <c r="N5004" s="62" t="s">
        <v>3251</v>
      </c>
      <c r="O5004" s="14">
        <f t="shared" si="435"/>
        <v>45922.799560185187</v>
      </c>
      <c r="P5004" s="19">
        <f t="shared" si="436"/>
        <v>45923.007893518523</v>
      </c>
      <c r="Q5004" s="20" t="str">
        <f t="shared" si="437"/>
        <v>23/09/2025</v>
      </c>
      <c r="R5004" s="13" t="str">
        <f t="shared" si="438"/>
        <v>00</v>
      </c>
      <c r="S5004" s="13" t="str">
        <f t="shared" si="439"/>
        <v>Tue</v>
      </c>
    </row>
    <row r="5005" spans="1:19" x14ac:dyDescent="0.25">
      <c r="A5005" s="56">
        <v>45922.799560185187</v>
      </c>
      <c r="B5005" s="57">
        <v>445319714</v>
      </c>
      <c r="C5005" s="58" t="s">
        <v>36</v>
      </c>
      <c r="D5005" s="58" t="s">
        <v>38</v>
      </c>
      <c r="E5005" s="58" t="s">
        <v>46</v>
      </c>
      <c r="F5005" s="58" t="s">
        <v>119</v>
      </c>
      <c r="G5005" s="59">
        <v>3739.13</v>
      </c>
      <c r="H5005" s="57">
        <v>444526926</v>
      </c>
      <c r="I5005" s="59">
        <v>0</v>
      </c>
      <c r="J5005" s="59">
        <v>0</v>
      </c>
      <c r="K5005" s="59">
        <v>0</v>
      </c>
      <c r="L5005" s="59">
        <v>1.56</v>
      </c>
      <c r="M5005" s="59">
        <v>9898.83</v>
      </c>
      <c r="N5005" s="58" t="s">
        <v>3251</v>
      </c>
      <c r="O5005" s="14">
        <f t="shared" si="435"/>
        <v>45922.799560185187</v>
      </c>
      <c r="P5005" s="19">
        <f t="shared" si="436"/>
        <v>45923.007893518523</v>
      </c>
      <c r="Q5005" s="20" t="str">
        <f t="shared" si="437"/>
        <v>23/09/2025</v>
      </c>
      <c r="R5005" s="13" t="str">
        <f t="shared" si="438"/>
        <v>00</v>
      </c>
      <c r="S5005" s="13" t="str">
        <f t="shared" si="439"/>
        <v>Tue</v>
      </c>
    </row>
    <row r="5006" spans="1:19" x14ac:dyDescent="0.25">
      <c r="A5006" s="60">
        <v>45922.799560185187</v>
      </c>
      <c r="B5006" s="61">
        <v>445319715</v>
      </c>
      <c r="C5006" s="62" t="s">
        <v>36</v>
      </c>
      <c r="D5006" s="62" t="s">
        <v>38</v>
      </c>
      <c r="E5006" s="62" t="s">
        <v>46</v>
      </c>
      <c r="F5006" s="62" t="s">
        <v>119</v>
      </c>
      <c r="G5006" s="63">
        <v>3739.13</v>
      </c>
      <c r="H5006" s="61">
        <v>444526927</v>
      </c>
      <c r="I5006" s="63">
        <v>0</v>
      </c>
      <c r="J5006" s="63">
        <v>0</v>
      </c>
      <c r="K5006" s="63">
        <v>0</v>
      </c>
      <c r="L5006" s="63">
        <v>1.56</v>
      </c>
      <c r="M5006" s="63">
        <v>9900.39</v>
      </c>
      <c r="N5006" s="62" t="s">
        <v>3251</v>
      </c>
      <c r="O5006" s="14">
        <f t="shared" si="435"/>
        <v>45922.799560185187</v>
      </c>
      <c r="P5006" s="19">
        <f t="shared" si="436"/>
        <v>45923.007893518523</v>
      </c>
      <c r="Q5006" s="20" t="str">
        <f t="shared" si="437"/>
        <v>23/09/2025</v>
      </c>
      <c r="R5006" s="13" t="str">
        <f t="shared" si="438"/>
        <v>00</v>
      </c>
      <c r="S5006" s="13" t="str">
        <f t="shared" si="439"/>
        <v>Tue</v>
      </c>
    </row>
    <row r="5007" spans="1:19" x14ac:dyDescent="0.25">
      <c r="A5007" s="56">
        <v>45922.799560185187</v>
      </c>
      <c r="B5007" s="57">
        <v>445319717</v>
      </c>
      <c r="C5007" s="58" t="s">
        <v>36</v>
      </c>
      <c r="D5007" s="58" t="s">
        <v>38</v>
      </c>
      <c r="E5007" s="58" t="s">
        <v>46</v>
      </c>
      <c r="F5007" s="58" t="s">
        <v>119</v>
      </c>
      <c r="G5007" s="59">
        <v>3739.13</v>
      </c>
      <c r="H5007" s="57">
        <v>444526928</v>
      </c>
      <c r="I5007" s="59">
        <v>0</v>
      </c>
      <c r="J5007" s="59">
        <v>0</v>
      </c>
      <c r="K5007" s="59">
        <v>0</v>
      </c>
      <c r="L5007" s="59">
        <v>1.57</v>
      </c>
      <c r="M5007" s="59">
        <v>9901.9599999999991</v>
      </c>
      <c r="N5007" s="58" t="s">
        <v>3251</v>
      </c>
      <c r="O5007" s="14">
        <f t="shared" si="435"/>
        <v>45922.799560185187</v>
      </c>
      <c r="P5007" s="19">
        <f t="shared" si="436"/>
        <v>45923.007893518523</v>
      </c>
      <c r="Q5007" s="20" t="str">
        <f t="shared" si="437"/>
        <v>23/09/2025</v>
      </c>
      <c r="R5007" s="13" t="str">
        <f t="shared" si="438"/>
        <v>00</v>
      </c>
      <c r="S5007" s="13" t="str">
        <f t="shared" si="439"/>
        <v>Tue</v>
      </c>
    </row>
    <row r="5008" spans="1:19" x14ac:dyDescent="0.25">
      <c r="A5008" s="60">
        <v>45922.799710648149</v>
      </c>
      <c r="B5008" s="61">
        <v>445319902</v>
      </c>
      <c r="C5008" s="62" t="s">
        <v>36</v>
      </c>
      <c r="D5008" s="62" t="s">
        <v>38</v>
      </c>
      <c r="E5008" s="62" t="s">
        <v>46</v>
      </c>
      <c r="F5008" s="62" t="s">
        <v>119</v>
      </c>
      <c r="G5008" s="63">
        <v>3737.33</v>
      </c>
      <c r="H5008" s="61">
        <v>444527118</v>
      </c>
      <c r="I5008" s="63">
        <v>0</v>
      </c>
      <c r="J5008" s="63">
        <v>0</v>
      </c>
      <c r="K5008" s="63">
        <v>0</v>
      </c>
      <c r="L5008" s="63">
        <v>0.1</v>
      </c>
      <c r="M5008" s="63">
        <v>9902.06</v>
      </c>
      <c r="N5008" s="62" t="s">
        <v>3252</v>
      </c>
      <c r="O5008" s="14">
        <f t="shared" si="435"/>
        <v>45922.799710648149</v>
      </c>
      <c r="P5008" s="19">
        <f t="shared" si="436"/>
        <v>45923.008043981485</v>
      </c>
      <c r="Q5008" s="20" t="str">
        <f t="shared" si="437"/>
        <v>23/09/2025</v>
      </c>
      <c r="R5008" s="13" t="str">
        <f t="shared" si="438"/>
        <v>00</v>
      </c>
      <c r="S5008" s="13" t="str">
        <f t="shared" si="439"/>
        <v>Tue</v>
      </c>
    </row>
    <row r="5009" spans="1:19" x14ac:dyDescent="0.25">
      <c r="A5009" s="56">
        <v>45922.799837962964</v>
      </c>
      <c r="B5009" s="57">
        <v>445320107</v>
      </c>
      <c r="C5009" s="58" t="s">
        <v>36</v>
      </c>
      <c r="D5009" s="58" t="s">
        <v>37</v>
      </c>
      <c r="E5009" s="58" t="s">
        <v>45</v>
      </c>
      <c r="F5009" s="58" t="s">
        <v>119</v>
      </c>
      <c r="G5009" s="59">
        <v>3737.44</v>
      </c>
      <c r="H5009" s="57">
        <v>444527318</v>
      </c>
      <c r="I5009" s="59">
        <v>0</v>
      </c>
      <c r="J5009" s="59">
        <v>0</v>
      </c>
      <c r="K5009" s="59">
        <v>0</v>
      </c>
      <c r="L5009" s="59">
        <v>0</v>
      </c>
      <c r="M5009" s="59">
        <v>9902.06</v>
      </c>
      <c r="N5009" s="58" t="s">
        <v>1971</v>
      </c>
      <c r="O5009" s="14">
        <f t="shared" si="435"/>
        <v>45922.799837962964</v>
      </c>
      <c r="P5009" s="19">
        <f t="shared" si="436"/>
        <v>45923.0081712963</v>
      </c>
      <c r="Q5009" s="20" t="str">
        <f t="shared" si="437"/>
        <v>23/09/2025</v>
      </c>
      <c r="R5009" s="13" t="str">
        <f t="shared" si="438"/>
        <v>00</v>
      </c>
      <c r="S5009" s="13" t="str">
        <f t="shared" si="439"/>
        <v>Tue</v>
      </c>
    </row>
    <row r="5010" spans="1:19" x14ac:dyDescent="0.25">
      <c r="A5010" s="60">
        <v>45922.799849537034</v>
      </c>
      <c r="B5010" s="61">
        <v>445320115</v>
      </c>
      <c r="C5010" s="62" t="s">
        <v>36</v>
      </c>
      <c r="D5010" s="62" t="s">
        <v>37</v>
      </c>
      <c r="E5010" s="62" t="s">
        <v>45</v>
      </c>
      <c r="F5010" s="62" t="s">
        <v>119</v>
      </c>
      <c r="G5010" s="63">
        <v>3737.42</v>
      </c>
      <c r="H5010" s="61">
        <v>444527325</v>
      </c>
      <c r="I5010" s="63">
        <v>0</v>
      </c>
      <c r="J5010" s="63">
        <v>0</v>
      </c>
      <c r="K5010" s="63">
        <v>0</v>
      </c>
      <c r="L5010" s="63">
        <v>0</v>
      </c>
      <c r="M5010" s="63">
        <v>9902.06</v>
      </c>
      <c r="N5010" s="62" t="s">
        <v>77</v>
      </c>
      <c r="O5010" s="14">
        <f t="shared" si="435"/>
        <v>45922.799849537034</v>
      </c>
      <c r="P5010" s="19">
        <f t="shared" si="436"/>
        <v>45923.00818287037</v>
      </c>
      <c r="Q5010" s="20" t="str">
        <f t="shared" si="437"/>
        <v>23/09/2025</v>
      </c>
      <c r="R5010" s="13" t="str">
        <f t="shared" si="438"/>
        <v>00</v>
      </c>
      <c r="S5010" s="13" t="str">
        <f t="shared" si="439"/>
        <v>Tue</v>
      </c>
    </row>
    <row r="5011" spans="1:19" x14ac:dyDescent="0.25">
      <c r="A5011" s="56">
        <v>45922.799849537034</v>
      </c>
      <c r="B5011" s="57">
        <v>445320119</v>
      </c>
      <c r="C5011" s="58" t="s">
        <v>36</v>
      </c>
      <c r="D5011" s="58" t="s">
        <v>37</v>
      </c>
      <c r="E5011" s="58" t="s">
        <v>45</v>
      </c>
      <c r="F5011" s="58" t="s">
        <v>119</v>
      </c>
      <c r="G5011" s="59">
        <v>3737.42</v>
      </c>
      <c r="H5011" s="57">
        <v>444527328</v>
      </c>
      <c r="I5011" s="59">
        <v>0</v>
      </c>
      <c r="J5011" s="59">
        <v>0</v>
      </c>
      <c r="K5011" s="59">
        <v>0</v>
      </c>
      <c r="L5011" s="59">
        <v>0</v>
      </c>
      <c r="M5011" s="59">
        <v>9902.06</v>
      </c>
      <c r="N5011" s="58" t="s">
        <v>2056</v>
      </c>
      <c r="O5011" s="14">
        <f t="shared" si="435"/>
        <v>45922.799849537034</v>
      </c>
      <c r="P5011" s="19">
        <f t="shared" si="436"/>
        <v>45923.00818287037</v>
      </c>
      <c r="Q5011" s="20" t="str">
        <f t="shared" si="437"/>
        <v>23/09/2025</v>
      </c>
      <c r="R5011" s="13" t="str">
        <f t="shared" si="438"/>
        <v>00</v>
      </c>
      <c r="S5011" s="13" t="str">
        <f t="shared" si="439"/>
        <v>Tue</v>
      </c>
    </row>
    <row r="5012" spans="1:19" x14ac:dyDescent="0.25">
      <c r="A5012" s="60">
        <v>45922.799849537034</v>
      </c>
      <c r="B5012" s="61">
        <v>445320125</v>
      </c>
      <c r="C5012" s="62" t="s">
        <v>36</v>
      </c>
      <c r="D5012" s="62" t="s">
        <v>37</v>
      </c>
      <c r="E5012" s="62" t="s">
        <v>45</v>
      </c>
      <c r="F5012" s="62" t="s">
        <v>119</v>
      </c>
      <c r="G5012" s="63">
        <v>3737.42</v>
      </c>
      <c r="H5012" s="61">
        <v>444527332</v>
      </c>
      <c r="I5012" s="63">
        <v>0</v>
      </c>
      <c r="J5012" s="63">
        <v>0</v>
      </c>
      <c r="K5012" s="63">
        <v>0</v>
      </c>
      <c r="L5012" s="63">
        <v>0</v>
      </c>
      <c r="M5012" s="63">
        <v>9902.06</v>
      </c>
      <c r="N5012" s="62" t="s">
        <v>52</v>
      </c>
      <c r="O5012" s="14">
        <f t="shared" si="435"/>
        <v>45922.799849537034</v>
      </c>
      <c r="P5012" s="19">
        <f t="shared" si="436"/>
        <v>45923.00818287037</v>
      </c>
      <c r="Q5012" s="20" t="str">
        <f t="shared" si="437"/>
        <v>23/09/2025</v>
      </c>
      <c r="R5012" s="13" t="str">
        <f t="shared" si="438"/>
        <v>00</v>
      </c>
      <c r="S5012" s="13" t="str">
        <f t="shared" si="439"/>
        <v>Tue</v>
      </c>
    </row>
    <row r="5013" spans="1:19" x14ac:dyDescent="0.25">
      <c r="A5013" s="56">
        <v>45922.800300925926</v>
      </c>
      <c r="B5013" s="57">
        <v>445320718</v>
      </c>
      <c r="C5013" s="58" t="s">
        <v>36</v>
      </c>
      <c r="D5013" s="58" t="s">
        <v>37</v>
      </c>
      <c r="E5013" s="58" t="s">
        <v>45</v>
      </c>
      <c r="F5013" s="58" t="s">
        <v>119</v>
      </c>
      <c r="G5013" s="59">
        <v>3735.85</v>
      </c>
      <c r="H5013" s="57">
        <v>444527918</v>
      </c>
      <c r="I5013" s="59">
        <v>0</v>
      </c>
      <c r="J5013" s="59">
        <v>0</v>
      </c>
      <c r="K5013" s="59">
        <v>0</v>
      </c>
      <c r="L5013" s="59">
        <v>0</v>
      </c>
      <c r="M5013" s="59">
        <v>9902.06</v>
      </c>
      <c r="N5013" s="58" t="s">
        <v>2546</v>
      </c>
      <c r="O5013" s="14">
        <f t="shared" si="435"/>
        <v>45922.800300925926</v>
      </c>
      <c r="P5013" s="19">
        <f t="shared" si="436"/>
        <v>45923.008634259262</v>
      </c>
      <c r="Q5013" s="20" t="str">
        <f t="shared" si="437"/>
        <v>23/09/2025</v>
      </c>
      <c r="R5013" s="13" t="str">
        <f t="shared" si="438"/>
        <v>00</v>
      </c>
      <c r="S5013" s="13" t="str">
        <f t="shared" si="439"/>
        <v>Tue</v>
      </c>
    </row>
    <row r="5014" spans="1:19" x14ac:dyDescent="0.25">
      <c r="A5014" s="60">
        <v>45922.800370370373</v>
      </c>
      <c r="B5014" s="61">
        <v>445320967</v>
      </c>
      <c r="C5014" s="62" t="s">
        <v>36</v>
      </c>
      <c r="D5014" s="62" t="s">
        <v>38</v>
      </c>
      <c r="E5014" s="62" t="s">
        <v>46</v>
      </c>
      <c r="F5014" s="62" t="s">
        <v>119</v>
      </c>
      <c r="G5014" s="63">
        <v>3735.34</v>
      </c>
      <c r="H5014" s="61">
        <v>444528167</v>
      </c>
      <c r="I5014" s="63">
        <v>0</v>
      </c>
      <c r="J5014" s="63">
        <v>0</v>
      </c>
      <c r="K5014" s="63">
        <v>0</v>
      </c>
      <c r="L5014" s="63">
        <v>-2.2200000000000002</v>
      </c>
      <c r="M5014" s="63">
        <v>9899.84</v>
      </c>
      <c r="N5014" s="62" t="s">
        <v>3253</v>
      </c>
      <c r="O5014" s="14">
        <f t="shared" si="435"/>
        <v>45922.800370370373</v>
      </c>
      <c r="P5014" s="19">
        <f t="shared" si="436"/>
        <v>45923.008703703708</v>
      </c>
      <c r="Q5014" s="20" t="str">
        <f t="shared" si="437"/>
        <v>23/09/2025</v>
      </c>
      <c r="R5014" s="13" t="str">
        <f t="shared" si="438"/>
        <v>00</v>
      </c>
      <c r="S5014" s="13" t="str">
        <f t="shared" si="439"/>
        <v>Tue</v>
      </c>
    </row>
    <row r="5015" spans="1:19" x14ac:dyDescent="0.25">
      <c r="A5015" s="56">
        <v>45922.800451388888</v>
      </c>
      <c r="B5015" s="57">
        <v>445321328</v>
      </c>
      <c r="C5015" s="58" t="s">
        <v>36</v>
      </c>
      <c r="D5015" s="58" t="s">
        <v>38</v>
      </c>
      <c r="E5015" s="58" t="s">
        <v>46</v>
      </c>
      <c r="F5015" s="58" t="s">
        <v>119</v>
      </c>
      <c r="G5015" s="59">
        <v>3735.17</v>
      </c>
      <c r="H5015" s="57">
        <v>444528524</v>
      </c>
      <c r="I5015" s="59">
        <v>0</v>
      </c>
      <c r="J5015" s="59">
        <v>0</v>
      </c>
      <c r="K5015" s="59">
        <v>0</v>
      </c>
      <c r="L5015" s="59">
        <v>-2.27</v>
      </c>
      <c r="M5015" s="59">
        <v>9897.57</v>
      </c>
      <c r="N5015" s="58" t="s">
        <v>3254</v>
      </c>
      <c r="O5015" s="14">
        <f t="shared" si="435"/>
        <v>45922.800451388888</v>
      </c>
      <c r="P5015" s="19">
        <f t="shared" si="436"/>
        <v>45923.008784722224</v>
      </c>
      <c r="Q5015" s="20" t="str">
        <f t="shared" si="437"/>
        <v>23/09/2025</v>
      </c>
      <c r="R5015" s="13" t="str">
        <f t="shared" si="438"/>
        <v>00</v>
      </c>
      <c r="S5015" s="13" t="str">
        <f t="shared" si="439"/>
        <v>Tue</v>
      </c>
    </row>
    <row r="5016" spans="1:19" x14ac:dyDescent="0.25">
      <c r="A5016" s="60">
        <v>45922.800671296296</v>
      </c>
      <c r="B5016" s="61">
        <v>445321854</v>
      </c>
      <c r="C5016" s="62" t="s">
        <v>36</v>
      </c>
      <c r="D5016" s="62" t="s">
        <v>37</v>
      </c>
      <c r="E5016" s="62" t="s">
        <v>45</v>
      </c>
      <c r="F5016" s="62" t="s">
        <v>119</v>
      </c>
      <c r="G5016" s="63">
        <v>3735.69</v>
      </c>
      <c r="H5016" s="61">
        <v>444529044</v>
      </c>
      <c r="I5016" s="63">
        <v>0</v>
      </c>
      <c r="J5016" s="63">
        <v>0</v>
      </c>
      <c r="K5016" s="63">
        <v>0</v>
      </c>
      <c r="L5016" s="63">
        <v>0</v>
      </c>
      <c r="M5016" s="63">
        <v>9897.57</v>
      </c>
      <c r="N5016" s="62" t="s">
        <v>2533</v>
      </c>
      <c r="O5016" s="14">
        <f t="shared" si="435"/>
        <v>45922.800671296296</v>
      </c>
      <c r="P5016" s="19">
        <f t="shared" si="436"/>
        <v>45923.009004629632</v>
      </c>
      <c r="Q5016" s="20" t="str">
        <f t="shared" si="437"/>
        <v>23/09/2025</v>
      </c>
      <c r="R5016" s="13" t="str">
        <f t="shared" si="438"/>
        <v>00</v>
      </c>
      <c r="S5016" s="13" t="str">
        <f t="shared" si="439"/>
        <v>Tue</v>
      </c>
    </row>
    <row r="5017" spans="1:19" x14ac:dyDescent="0.25">
      <c r="A5017" s="56">
        <v>45922.801342592589</v>
      </c>
      <c r="B5017" s="57">
        <v>445322389</v>
      </c>
      <c r="C5017" s="58" t="s">
        <v>36</v>
      </c>
      <c r="D5017" s="58" t="s">
        <v>37</v>
      </c>
      <c r="E5017" s="58" t="s">
        <v>45</v>
      </c>
      <c r="F5017" s="58" t="s">
        <v>119</v>
      </c>
      <c r="G5017" s="59">
        <v>3736.32</v>
      </c>
      <c r="H5017" s="57">
        <v>444529576</v>
      </c>
      <c r="I5017" s="59">
        <v>0</v>
      </c>
      <c r="J5017" s="59">
        <v>0</v>
      </c>
      <c r="K5017" s="59">
        <v>0</v>
      </c>
      <c r="L5017" s="59">
        <v>0</v>
      </c>
      <c r="M5017" s="59">
        <v>9897.57</v>
      </c>
      <c r="N5017" s="58" t="s">
        <v>2548</v>
      </c>
      <c r="O5017" s="14">
        <f t="shared" si="435"/>
        <v>45922.801342592589</v>
      </c>
      <c r="P5017" s="19">
        <f t="shared" si="436"/>
        <v>45923.009675925925</v>
      </c>
      <c r="Q5017" s="20" t="str">
        <f t="shared" si="437"/>
        <v>23/09/2025</v>
      </c>
      <c r="R5017" s="13" t="str">
        <f t="shared" si="438"/>
        <v>00</v>
      </c>
      <c r="S5017" s="13" t="str">
        <f t="shared" si="439"/>
        <v>Tue</v>
      </c>
    </row>
    <row r="5018" spans="1:19" x14ac:dyDescent="0.25">
      <c r="A5018" s="60">
        <v>45922.801354166666</v>
      </c>
      <c r="B5018" s="61">
        <v>445322390</v>
      </c>
      <c r="C5018" s="62" t="s">
        <v>36</v>
      </c>
      <c r="D5018" s="62" t="s">
        <v>37</v>
      </c>
      <c r="E5018" s="62" t="s">
        <v>45</v>
      </c>
      <c r="F5018" s="62" t="s">
        <v>119</v>
      </c>
      <c r="G5018" s="63">
        <v>3736.32</v>
      </c>
      <c r="H5018" s="61">
        <v>444529577</v>
      </c>
      <c r="I5018" s="63">
        <v>0</v>
      </c>
      <c r="J5018" s="63">
        <v>0</v>
      </c>
      <c r="K5018" s="63">
        <v>0</v>
      </c>
      <c r="L5018" s="63">
        <v>0</v>
      </c>
      <c r="M5018" s="63">
        <v>9897.57</v>
      </c>
      <c r="N5018" s="62" t="s">
        <v>2547</v>
      </c>
      <c r="O5018" s="14">
        <f t="shared" si="435"/>
        <v>45922.801354166666</v>
      </c>
      <c r="P5018" s="19">
        <f t="shared" si="436"/>
        <v>45923.009687500002</v>
      </c>
      <c r="Q5018" s="20" t="str">
        <f t="shared" si="437"/>
        <v>23/09/2025</v>
      </c>
      <c r="R5018" s="13" t="str">
        <f t="shared" si="438"/>
        <v>00</v>
      </c>
      <c r="S5018" s="13" t="str">
        <f t="shared" si="439"/>
        <v>Tue</v>
      </c>
    </row>
    <row r="5019" spans="1:19" x14ac:dyDescent="0.25">
      <c r="A5019" s="56">
        <v>45922.816157407404</v>
      </c>
      <c r="B5019" s="57">
        <v>445329344</v>
      </c>
      <c r="C5019" s="58" t="s">
        <v>36</v>
      </c>
      <c r="D5019" s="58" t="s">
        <v>37</v>
      </c>
      <c r="E5019" s="58" t="s">
        <v>45</v>
      </c>
      <c r="F5019" s="58" t="s">
        <v>119</v>
      </c>
      <c r="G5019" s="59">
        <v>3737.95</v>
      </c>
      <c r="H5019" s="57">
        <v>444536432</v>
      </c>
      <c r="I5019" s="59">
        <v>0</v>
      </c>
      <c r="J5019" s="59">
        <v>0</v>
      </c>
      <c r="K5019" s="59">
        <v>0</v>
      </c>
      <c r="L5019" s="59">
        <v>0</v>
      </c>
      <c r="M5019" s="59">
        <v>9897.57</v>
      </c>
      <c r="N5019" s="58" t="s">
        <v>2055</v>
      </c>
      <c r="O5019" s="14">
        <f t="shared" si="435"/>
        <v>45922.816157407404</v>
      </c>
      <c r="P5019" s="19">
        <f t="shared" si="436"/>
        <v>45923.02449074074</v>
      </c>
      <c r="Q5019" s="20" t="str">
        <f t="shared" si="437"/>
        <v>23/09/2025</v>
      </c>
      <c r="R5019" s="13" t="str">
        <f t="shared" si="438"/>
        <v>00</v>
      </c>
      <c r="S5019" s="13" t="str">
        <f t="shared" si="439"/>
        <v>Tue</v>
      </c>
    </row>
    <row r="5020" spans="1:19" x14ac:dyDescent="0.25">
      <c r="A5020" s="60">
        <v>45922.816157407404</v>
      </c>
      <c r="B5020" s="61">
        <v>445329345</v>
      </c>
      <c r="C5020" s="62" t="s">
        <v>36</v>
      </c>
      <c r="D5020" s="62" t="s">
        <v>37</v>
      </c>
      <c r="E5020" s="62" t="s">
        <v>45</v>
      </c>
      <c r="F5020" s="62" t="s">
        <v>119</v>
      </c>
      <c r="G5020" s="63">
        <v>3737.95</v>
      </c>
      <c r="H5020" s="61">
        <v>444536433</v>
      </c>
      <c r="I5020" s="63">
        <v>0</v>
      </c>
      <c r="J5020" s="63">
        <v>0</v>
      </c>
      <c r="K5020" s="63">
        <v>0</v>
      </c>
      <c r="L5020" s="63">
        <v>0</v>
      </c>
      <c r="M5020" s="63">
        <v>9897.57</v>
      </c>
      <c r="N5020" s="62" t="s">
        <v>1971</v>
      </c>
      <c r="O5020" s="14">
        <f t="shared" si="435"/>
        <v>45922.816157407404</v>
      </c>
      <c r="P5020" s="19">
        <f t="shared" si="436"/>
        <v>45923.02449074074</v>
      </c>
      <c r="Q5020" s="20" t="str">
        <f t="shared" si="437"/>
        <v>23/09/2025</v>
      </c>
      <c r="R5020" s="13" t="str">
        <f t="shared" si="438"/>
        <v>00</v>
      </c>
      <c r="S5020" s="13" t="str">
        <f t="shared" si="439"/>
        <v>Tue</v>
      </c>
    </row>
    <row r="5021" spans="1:19" x14ac:dyDescent="0.25">
      <c r="A5021" s="56">
        <v>45922.820983796293</v>
      </c>
      <c r="B5021" s="57">
        <v>445330668</v>
      </c>
      <c r="C5021" s="58" t="s">
        <v>36</v>
      </c>
      <c r="D5021" s="58" t="s">
        <v>38</v>
      </c>
      <c r="E5021" s="58" t="s">
        <v>46</v>
      </c>
      <c r="F5021" s="58" t="s">
        <v>119</v>
      </c>
      <c r="G5021" s="59">
        <v>3739.02</v>
      </c>
      <c r="H5021" s="57">
        <v>444537786</v>
      </c>
      <c r="I5021" s="59">
        <v>0</v>
      </c>
      <c r="J5021" s="59">
        <v>0</v>
      </c>
      <c r="K5021" s="59">
        <v>0</v>
      </c>
      <c r="L5021" s="59">
        <v>1.6</v>
      </c>
      <c r="M5021" s="59">
        <v>9899.17</v>
      </c>
      <c r="N5021" s="58" t="s">
        <v>3255</v>
      </c>
      <c r="O5021" s="14">
        <f t="shared" si="435"/>
        <v>45922.820983796293</v>
      </c>
      <c r="P5021" s="19">
        <f t="shared" si="436"/>
        <v>45923.029317129629</v>
      </c>
      <c r="Q5021" s="20" t="str">
        <f t="shared" si="437"/>
        <v>23/09/2025</v>
      </c>
      <c r="R5021" s="13" t="str">
        <f t="shared" si="438"/>
        <v>00</v>
      </c>
      <c r="S5021" s="13" t="str">
        <f t="shared" si="439"/>
        <v>Tue</v>
      </c>
    </row>
    <row r="5022" spans="1:19" x14ac:dyDescent="0.25">
      <c r="A5022" s="60">
        <v>45922.820983796293</v>
      </c>
      <c r="B5022" s="61">
        <v>445330669</v>
      </c>
      <c r="C5022" s="62" t="s">
        <v>36</v>
      </c>
      <c r="D5022" s="62" t="s">
        <v>38</v>
      </c>
      <c r="E5022" s="62" t="s">
        <v>46</v>
      </c>
      <c r="F5022" s="62" t="s">
        <v>119</v>
      </c>
      <c r="G5022" s="63">
        <v>3739.02</v>
      </c>
      <c r="H5022" s="61">
        <v>444537787</v>
      </c>
      <c r="I5022" s="63">
        <v>0</v>
      </c>
      <c r="J5022" s="63">
        <v>0</v>
      </c>
      <c r="K5022" s="63">
        <v>0</v>
      </c>
      <c r="L5022" s="63">
        <v>1.6</v>
      </c>
      <c r="M5022" s="63">
        <v>9900.77</v>
      </c>
      <c r="N5022" s="62" t="s">
        <v>3255</v>
      </c>
      <c r="O5022" s="14">
        <f t="shared" si="435"/>
        <v>45922.820983796293</v>
      </c>
      <c r="P5022" s="19">
        <f t="shared" si="436"/>
        <v>45923.029317129629</v>
      </c>
      <c r="Q5022" s="20" t="str">
        <f t="shared" si="437"/>
        <v>23/09/2025</v>
      </c>
      <c r="R5022" s="13" t="str">
        <f t="shared" si="438"/>
        <v>00</v>
      </c>
      <c r="S5022" s="13" t="str">
        <f t="shared" si="439"/>
        <v>Tue</v>
      </c>
    </row>
    <row r="5023" spans="1:19" x14ac:dyDescent="0.25">
      <c r="A5023" s="56">
        <v>45922.823229166665</v>
      </c>
      <c r="B5023" s="57">
        <v>445331800</v>
      </c>
      <c r="C5023" s="58" t="s">
        <v>36</v>
      </c>
      <c r="D5023" s="58" t="s">
        <v>38</v>
      </c>
      <c r="E5023" s="58" t="s">
        <v>46</v>
      </c>
      <c r="F5023" s="58" t="s">
        <v>119</v>
      </c>
      <c r="G5023" s="59">
        <v>3739.45</v>
      </c>
      <c r="H5023" s="57">
        <v>444538913</v>
      </c>
      <c r="I5023" s="59">
        <v>0</v>
      </c>
      <c r="J5023" s="59">
        <v>0</v>
      </c>
      <c r="K5023" s="59">
        <v>0</v>
      </c>
      <c r="L5023" s="59">
        <v>1.5</v>
      </c>
      <c r="M5023" s="59">
        <v>9902.27</v>
      </c>
      <c r="N5023" s="58" t="s">
        <v>3256</v>
      </c>
      <c r="O5023" s="14">
        <f t="shared" si="435"/>
        <v>45922.823229166665</v>
      </c>
      <c r="P5023" s="19">
        <f t="shared" si="436"/>
        <v>45923.0315625</v>
      </c>
      <c r="Q5023" s="20" t="str">
        <f t="shared" si="437"/>
        <v>23/09/2025</v>
      </c>
      <c r="R5023" s="13" t="str">
        <f t="shared" si="438"/>
        <v>00</v>
      </c>
      <c r="S5023" s="13" t="str">
        <f t="shared" si="439"/>
        <v>Tue</v>
      </c>
    </row>
    <row r="5024" spans="1:19" x14ac:dyDescent="0.25">
      <c r="A5024" s="60">
        <v>45922.823796296296</v>
      </c>
      <c r="B5024" s="61">
        <v>445332036</v>
      </c>
      <c r="C5024" s="62" t="s">
        <v>36</v>
      </c>
      <c r="D5024" s="62" t="s">
        <v>37</v>
      </c>
      <c r="E5024" s="62" t="s">
        <v>45</v>
      </c>
      <c r="F5024" s="62" t="s">
        <v>119</v>
      </c>
      <c r="G5024" s="63">
        <v>3739</v>
      </c>
      <c r="H5024" s="61">
        <v>444539153</v>
      </c>
      <c r="I5024" s="63">
        <v>0</v>
      </c>
      <c r="J5024" s="63">
        <v>0</v>
      </c>
      <c r="K5024" s="63">
        <v>0</v>
      </c>
      <c r="L5024" s="63">
        <v>0</v>
      </c>
      <c r="M5024" s="63">
        <v>9902.27</v>
      </c>
      <c r="N5024" s="62" t="s">
        <v>77</v>
      </c>
      <c r="O5024" s="14">
        <f t="shared" si="435"/>
        <v>45922.823796296296</v>
      </c>
      <c r="P5024" s="19">
        <f t="shared" si="436"/>
        <v>45923.032129629632</v>
      </c>
      <c r="Q5024" s="20" t="str">
        <f t="shared" si="437"/>
        <v>23/09/2025</v>
      </c>
      <c r="R5024" s="13" t="str">
        <f t="shared" si="438"/>
        <v>00</v>
      </c>
      <c r="S5024" s="13" t="str">
        <f t="shared" si="439"/>
        <v>Tue</v>
      </c>
    </row>
    <row r="5025" spans="1:19" x14ac:dyDescent="0.25">
      <c r="A5025" s="56">
        <v>45922.823796296296</v>
      </c>
      <c r="B5025" s="57">
        <v>445332037</v>
      </c>
      <c r="C5025" s="58" t="s">
        <v>36</v>
      </c>
      <c r="D5025" s="58" t="s">
        <v>37</v>
      </c>
      <c r="E5025" s="58" t="s">
        <v>45</v>
      </c>
      <c r="F5025" s="58" t="s">
        <v>119</v>
      </c>
      <c r="G5025" s="59">
        <v>3738.99</v>
      </c>
      <c r="H5025" s="57">
        <v>444539154</v>
      </c>
      <c r="I5025" s="59">
        <v>0</v>
      </c>
      <c r="J5025" s="59">
        <v>0</v>
      </c>
      <c r="K5025" s="59">
        <v>0</v>
      </c>
      <c r="L5025" s="59">
        <v>0</v>
      </c>
      <c r="M5025" s="59">
        <v>9902.27</v>
      </c>
      <c r="N5025" s="58" t="s">
        <v>2056</v>
      </c>
      <c r="O5025" s="14">
        <f t="shared" si="435"/>
        <v>45922.823796296296</v>
      </c>
      <c r="P5025" s="19">
        <f t="shared" si="436"/>
        <v>45923.032129629632</v>
      </c>
      <c r="Q5025" s="20" t="str">
        <f t="shared" si="437"/>
        <v>23/09/2025</v>
      </c>
      <c r="R5025" s="13" t="str">
        <f t="shared" si="438"/>
        <v>00</v>
      </c>
      <c r="S5025" s="13" t="str">
        <f t="shared" si="439"/>
        <v>Tue</v>
      </c>
    </row>
    <row r="5026" spans="1:19" x14ac:dyDescent="0.25">
      <c r="A5026" s="60">
        <v>45922.823807870373</v>
      </c>
      <c r="B5026" s="61">
        <v>445332038</v>
      </c>
      <c r="C5026" s="62" t="s">
        <v>36</v>
      </c>
      <c r="D5026" s="62" t="s">
        <v>37</v>
      </c>
      <c r="E5026" s="62" t="s">
        <v>45</v>
      </c>
      <c r="F5026" s="62" t="s">
        <v>119</v>
      </c>
      <c r="G5026" s="63">
        <v>3738.99</v>
      </c>
      <c r="H5026" s="61">
        <v>444539155</v>
      </c>
      <c r="I5026" s="63">
        <v>0</v>
      </c>
      <c r="J5026" s="63">
        <v>0</v>
      </c>
      <c r="K5026" s="63">
        <v>0</v>
      </c>
      <c r="L5026" s="63">
        <v>0</v>
      </c>
      <c r="M5026" s="63">
        <v>9902.27</v>
      </c>
      <c r="N5026" s="62" t="s">
        <v>1971</v>
      </c>
      <c r="O5026" s="14">
        <f t="shared" si="435"/>
        <v>45922.823807870373</v>
      </c>
      <c r="P5026" s="19">
        <f t="shared" si="436"/>
        <v>45923.032141203708</v>
      </c>
      <c r="Q5026" s="20" t="str">
        <f t="shared" si="437"/>
        <v>23/09/2025</v>
      </c>
      <c r="R5026" s="13" t="str">
        <f t="shared" si="438"/>
        <v>00</v>
      </c>
      <c r="S5026" s="13" t="str">
        <f t="shared" si="439"/>
        <v>Tue</v>
      </c>
    </row>
    <row r="5027" spans="1:19" x14ac:dyDescent="0.25">
      <c r="A5027" s="56">
        <v>45922.823807870373</v>
      </c>
      <c r="B5027" s="57">
        <v>445332040</v>
      </c>
      <c r="C5027" s="58" t="s">
        <v>36</v>
      </c>
      <c r="D5027" s="58" t="s">
        <v>37</v>
      </c>
      <c r="E5027" s="58" t="s">
        <v>45</v>
      </c>
      <c r="F5027" s="58" t="s">
        <v>119</v>
      </c>
      <c r="G5027" s="59">
        <v>3738.99</v>
      </c>
      <c r="H5027" s="57">
        <v>444539157</v>
      </c>
      <c r="I5027" s="59">
        <v>0</v>
      </c>
      <c r="J5027" s="59">
        <v>0</v>
      </c>
      <c r="K5027" s="59">
        <v>0</v>
      </c>
      <c r="L5027" s="59">
        <v>0</v>
      </c>
      <c r="M5027" s="59">
        <v>9902.27</v>
      </c>
      <c r="N5027" s="58" t="s">
        <v>107</v>
      </c>
      <c r="O5027" s="14">
        <f t="shared" si="435"/>
        <v>45922.823807870373</v>
      </c>
      <c r="P5027" s="19">
        <f t="shared" si="436"/>
        <v>45923.032141203708</v>
      </c>
      <c r="Q5027" s="20" t="str">
        <f t="shared" si="437"/>
        <v>23/09/2025</v>
      </c>
      <c r="R5027" s="13" t="str">
        <f t="shared" si="438"/>
        <v>00</v>
      </c>
      <c r="S5027" s="13" t="str">
        <f t="shared" si="439"/>
        <v>Tue</v>
      </c>
    </row>
    <row r="5028" spans="1:19" x14ac:dyDescent="0.25">
      <c r="A5028" s="60">
        <v>45922.823807870373</v>
      </c>
      <c r="B5028" s="61">
        <v>445332041</v>
      </c>
      <c r="C5028" s="62" t="s">
        <v>36</v>
      </c>
      <c r="D5028" s="62" t="s">
        <v>37</v>
      </c>
      <c r="E5028" s="62" t="s">
        <v>45</v>
      </c>
      <c r="F5028" s="62" t="s">
        <v>119</v>
      </c>
      <c r="G5028" s="63">
        <v>3738.97</v>
      </c>
      <c r="H5028" s="61">
        <v>444539158</v>
      </c>
      <c r="I5028" s="63">
        <v>0</v>
      </c>
      <c r="J5028" s="63">
        <v>0</v>
      </c>
      <c r="K5028" s="63">
        <v>0</v>
      </c>
      <c r="L5028" s="63">
        <v>0</v>
      </c>
      <c r="M5028" s="63">
        <v>9902.27</v>
      </c>
      <c r="N5028" s="62" t="s">
        <v>108</v>
      </c>
      <c r="O5028" s="14">
        <f t="shared" si="435"/>
        <v>45922.823807870373</v>
      </c>
      <c r="P5028" s="19">
        <f t="shared" si="436"/>
        <v>45923.032141203708</v>
      </c>
      <c r="Q5028" s="20" t="str">
        <f t="shared" si="437"/>
        <v>23/09/2025</v>
      </c>
      <c r="R5028" s="13" t="str">
        <f t="shared" si="438"/>
        <v>00</v>
      </c>
      <c r="S5028" s="13" t="str">
        <f t="shared" si="439"/>
        <v>Tue</v>
      </c>
    </row>
    <row r="5029" spans="1:19" x14ac:dyDescent="0.25">
      <c r="A5029" s="56">
        <v>45922.823819444442</v>
      </c>
      <c r="B5029" s="57">
        <v>445332044</v>
      </c>
      <c r="C5029" s="58" t="s">
        <v>36</v>
      </c>
      <c r="D5029" s="58" t="s">
        <v>38</v>
      </c>
      <c r="E5029" s="58" t="s">
        <v>46</v>
      </c>
      <c r="F5029" s="58" t="s">
        <v>119</v>
      </c>
      <c r="G5029" s="59">
        <v>3738.69</v>
      </c>
      <c r="H5029" s="57">
        <v>444539160</v>
      </c>
      <c r="I5029" s="59">
        <v>0</v>
      </c>
      <c r="J5029" s="59">
        <v>0</v>
      </c>
      <c r="K5029" s="59">
        <v>0</v>
      </c>
      <c r="L5029" s="59">
        <v>0.84</v>
      </c>
      <c r="M5029" s="59">
        <v>9903.11</v>
      </c>
      <c r="N5029" s="58" t="s">
        <v>3257</v>
      </c>
      <c r="O5029" s="14">
        <f t="shared" si="435"/>
        <v>45922.823819444442</v>
      </c>
      <c r="P5029" s="19">
        <f t="shared" si="436"/>
        <v>45923.032152777778</v>
      </c>
      <c r="Q5029" s="20" t="str">
        <f t="shared" si="437"/>
        <v>23/09/2025</v>
      </c>
      <c r="R5029" s="13" t="str">
        <f t="shared" si="438"/>
        <v>00</v>
      </c>
      <c r="S5029" s="13" t="str">
        <f t="shared" si="439"/>
        <v>Tue</v>
      </c>
    </row>
    <row r="5030" spans="1:19" x14ac:dyDescent="0.25">
      <c r="A5030" s="60">
        <v>45922.823819444442</v>
      </c>
      <c r="B5030" s="61">
        <v>445332045</v>
      </c>
      <c r="C5030" s="62" t="s">
        <v>36</v>
      </c>
      <c r="D5030" s="62" t="s">
        <v>38</v>
      </c>
      <c r="E5030" s="62" t="s">
        <v>46</v>
      </c>
      <c r="F5030" s="62" t="s">
        <v>119</v>
      </c>
      <c r="G5030" s="63">
        <v>3738.69</v>
      </c>
      <c r="H5030" s="61">
        <v>444539161</v>
      </c>
      <c r="I5030" s="63">
        <v>0</v>
      </c>
      <c r="J5030" s="63">
        <v>0</v>
      </c>
      <c r="K5030" s="63">
        <v>0</v>
      </c>
      <c r="L5030" s="63">
        <v>0.91</v>
      </c>
      <c r="M5030" s="63">
        <v>9904.02</v>
      </c>
      <c r="N5030" s="62" t="s">
        <v>3257</v>
      </c>
      <c r="O5030" s="14">
        <f t="shared" si="435"/>
        <v>45922.823819444442</v>
      </c>
      <c r="P5030" s="19">
        <f t="shared" si="436"/>
        <v>45923.032152777778</v>
      </c>
      <c r="Q5030" s="20" t="str">
        <f t="shared" si="437"/>
        <v>23/09/2025</v>
      </c>
      <c r="R5030" s="13" t="str">
        <f t="shared" si="438"/>
        <v>00</v>
      </c>
      <c r="S5030" s="13" t="str">
        <f t="shared" si="439"/>
        <v>Tue</v>
      </c>
    </row>
    <row r="5031" spans="1:19" x14ac:dyDescent="0.25">
      <c r="A5031" s="56">
        <v>45922.823912037034</v>
      </c>
      <c r="B5031" s="57">
        <v>445332084</v>
      </c>
      <c r="C5031" s="58" t="s">
        <v>36</v>
      </c>
      <c r="D5031" s="58" t="s">
        <v>37</v>
      </c>
      <c r="E5031" s="58" t="s">
        <v>45</v>
      </c>
      <c r="F5031" s="58" t="s">
        <v>119</v>
      </c>
      <c r="G5031" s="59">
        <v>3739.2</v>
      </c>
      <c r="H5031" s="57">
        <v>444539200</v>
      </c>
      <c r="I5031" s="59">
        <v>0</v>
      </c>
      <c r="J5031" s="59">
        <v>0</v>
      </c>
      <c r="K5031" s="59">
        <v>0</v>
      </c>
      <c r="L5031" s="59">
        <v>0</v>
      </c>
      <c r="M5031" s="59">
        <v>9904.02</v>
      </c>
      <c r="N5031" s="58" t="s">
        <v>1384</v>
      </c>
      <c r="O5031" s="14">
        <f t="shared" si="435"/>
        <v>45922.823912037034</v>
      </c>
      <c r="P5031" s="19">
        <f t="shared" si="436"/>
        <v>45923.03224537037</v>
      </c>
      <c r="Q5031" s="20" t="str">
        <f t="shared" si="437"/>
        <v>23/09/2025</v>
      </c>
      <c r="R5031" s="13" t="str">
        <f t="shared" si="438"/>
        <v>00</v>
      </c>
      <c r="S5031" s="13" t="str">
        <f t="shared" si="439"/>
        <v>Tue</v>
      </c>
    </row>
    <row r="5032" spans="1:19" x14ac:dyDescent="0.25">
      <c r="A5032" s="60">
        <v>45922.823912037034</v>
      </c>
      <c r="B5032" s="61">
        <v>445332086</v>
      </c>
      <c r="C5032" s="62" t="s">
        <v>36</v>
      </c>
      <c r="D5032" s="62" t="s">
        <v>37</v>
      </c>
      <c r="E5032" s="62" t="s">
        <v>45</v>
      </c>
      <c r="F5032" s="62" t="s">
        <v>119</v>
      </c>
      <c r="G5032" s="63">
        <v>3739.2</v>
      </c>
      <c r="H5032" s="61">
        <v>444539202</v>
      </c>
      <c r="I5032" s="63">
        <v>0</v>
      </c>
      <c r="J5032" s="63">
        <v>0</v>
      </c>
      <c r="K5032" s="63">
        <v>0</v>
      </c>
      <c r="L5032" s="63">
        <v>0</v>
      </c>
      <c r="M5032" s="63">
        <v>9904.02</v>
      </c>
      <c r="N5032" s="62" t="s">
        <v>115</v>
      </c>
      <c r="O5032" s="14">
        <f t="shared" si="435"/>
        <v>45922.823912037034</v>
      </c>
      <c r="P5032" s="19">
        <f t="shared" si="436"/>
        <v>45923.03224537037</v>
      </c>
      <c r="Q5032" s="20" t="str">
        <f t="shared" si="437"/>
        <v>23/09/2025</v>
      </c>
      <c r="R5032" s="13" t="str">
        <f t="shared" si="438"/>
        <v>00</v>
      </c>
      <c r="S5032" s="13" t="str">
        <f t="shared" si="439"/>
        <v>Tue</v>
      </c>
    </row>
    <row r="5033" spans="1:19" x14ac:dyDescent="0.25">
      <c r="A5033" s="56">
        <v>45922.826793981483</v>
      </c>
      <c r="B5033" s="57">
        <v>445332795</v>
      </c>
      <c r="C5033" s="58" t="s">
        <v>36</v>
      </c>
      <c r="D5033" s="58" t="s">
        <v>38</v>
      </c>
      <c r="E5033" s="58" t="s">
        <v>46</v>
      </c>
      <c r="F5033" s="58" t="s">
        <v>119</v>
      </c>
      <c r="G5033" s="59">
        <v>3738.45</v>
      </c>
      <c r="H5033" s="57">
        <v>444539866</v>
      </c>
      <c r="I5033" s="59">
        <v>0</v>
      </c>
      <c r="J5033" s="59">
        <v>0</v>
      </c>
      <c r="K5033" s="59">
        <v>0</v>
      </c>
      <c r="L5033" s="59">
        <v>0.91</v>
      </c>
      <c r="M5033" s="59">
        <v>9904.93</v>
      </c>
      <c r="N5033" s="58" t="s">
        <v>3258</v>
      </c>
      <c r="O5033" s="14">
        <f t="shared" si="435"/>
        <v>45922.826793981483</v>
      </c>
      <c r="P5033" s="19">
        <f t="shared" si="436"/>
        <v>45923.035127314819</v>
      </c>
      <c r="Q5033" s="20" t="str">
        <f t="shared" si="437"/>
        <v>23/09/2025</v>
      </c>
      <c r="R5033" s="13" t="str">
        <f t="shared" si="438"/>
        <v>00</v>
      </c>
      <c r="S5033" s="13" t="str">
        <f t="shared" si="439"/>
        <v>Tue</v>
      </c>
    </row>
    <row r="5034" spans="1:19" x14ac:dyDescent="0.25">
      <c r="A5034" s="60">
        <v>45922.826793981483</v>
      </c>
      <c r="B5034" s="61">
        <v>445332796</v>
      </c>
      <c r="C5034" s="62" t="s">
        <v>36</v>
      </c>
      <c r="D5034" s="62" t="s">
        <v>38</v>
      </c>
      <c r="E5034" s="62" t="s">
        <v>46</v>
      </c>
      <c r="F5034" s="62" t="s">
        <v>119</v>
      </c>
      <c r="G5034" s="63">
        <v>3738.45</v>
      </c>
      <c r="H5034" s="61">
        <v>444539867</v>
      </c>
      <c r="I5034" s="63">
        <v>0</v>
      </c>
      <c r="J5034" s="63">
        <v>0</v>
      </c>
      <c r="K5034" s="63">
        <v>0</v>
      </c>
      <c r="L5034" s="63">
        <v>0.87</v>
      </c>
      <c r="M5034" s="63">
        <v>9905.7999999999993</v>
      </c>
      <c r="N5034" s="62" t="s">
        <v>3259</v>
      </c>
      <c r="O5034" s="14">
        <f t="shared" si="435"/>
        <v>45922.826793981483</v>
      </c>
      <c r="P5034" s="19">
        <f t="shared" si="436"/>
        <v>45923.035127314819</v>
      </c>
      <c r="Q5034" s="20" t="str">
        <f t="shared" si="437"/>
        <v>23/09/2025</v>
      </c>
      <c r="R5034" s="13" t="str">
        <f t="shared" si="438"/>
        <v>00</v>
      </c>
      <c r="S5034" s="13" t="str">
        <f t="shared" si="439"/>
        <v>Tue</v>
      </c>
    </row>
    <row r="5035" spans="1:19" x14ac:dyDescent="0.25">
      <c r="A5035" s="56">
        <v>45922.826793981483</v>
      </c>
      <c r="B5035" s="57">
        <v>445332797</v>
      </c>
      <c r="C5035" s="58" t="s">
        <v>36</v>
      </c>
      <c r="D5035" s="58" t="s">
        <v>38</v>
      </c>
      <c r="E5035" s="58" t="s">
        <v>46</v>
      </c>
      <c r="F5035" s="58" t="s">
        <v>119</v>
      </c>
      <c r="G5035" s="59">
        <v>3738.45</v>
      </c>
      <c r="H5035" s="57">
        <v>444539868</v>
      </c>
      <c r="I5035" s="59">
        <v>0</v>
      </c>
      <c r="J5035" s="59">
        <v>0</v>
      </c>
      <c r="K5035" s="59">
        <v>0</v>
      </c>
      <c r="L5035" s="59">
        <v>1.03</v>
      </c>
      <c r="M5035" s="59">
        <v>9906.83</v>
      </c>
      <c r="N5035" s="58" t="s">
        <v>3259</v>
      </c>
      <c r="O5035" s="14">
        <f t="shared" si="435"/>
        <v>45922.826793981483</v>
      </c>
      <c r="P5035" s="19">
        <f t="shared" si="436"/>
        <v>45923.035127314819</v>
      </c>
      <c r="Q5035" s="20" t="str">
        <f t="shared" si="437"/>
        <v>23/09/2025</v>
      </c>
      <c r="R5035" s="13" t="str">
        <f t="shared" si="438"/>
        <v>00</v>
      </c>
      <c r="S5035" s="13" t="str">
        <f t="shared" si="439"/>
        <v>Tue</v>
      </c>
    </row>
    <row r="5036" spans="1:19" x14ac:dyDescent="0.25">
      <c r="A5036" s="60">
        <v>45922.826805555553</v>
      </c>
      <c r="B5036" s="61">
        <v>445332803</v>
      </c>
      <c r="C5036" s="62" t="s">
        <v>36</v>
      </c>
      <c r="D5036" s="62" t="s">
        <v>38</v>
      </c>
      <c r="E5036" s="62" t="s">
        <v>46</v>
      </c>
      <c r="F5036" s="62" t="s">
        <v>119</v>
      </c>
      <c r="G5036" s="63">
        <v>3738.36</v>
      </c>
      <c r="H5036" s="61">
        <v>444539874</v>
      </c>
      <c r="I5036" s="63">
        <v>0</v>
      </c>
      <c r="J5036" s="63">
        <v>0</v>
      </c>
      <c r="K5036" s="63">
        <v>0</v>
      </c>
      <c r="L5036" s="63">
        <v>0.82</v>
      </c>
      <c r="M5036" s="63">
        <v>9907.65</v>
      </c>
      <c r="N5036" s="62" t="s">
        <v>3260</v>
      </c>
      <c r="O5036" s="14">
        <f t="shared" si="435"/>
        <v>45922.826805555553</v>
      </c>
      <c r="P5036" s="19">
        <f t="shared" si="436"/>
        <v>45923.035138888888</v>
      </c>
      <c r="Q5036" s="20" t="str">
        <f t="shared" si="437"/>
        <v>23/09/2025</v>
      </c>
      <c r="R5036" s="13" t="str">
        <f t="shared" si="438"/>
        <v>00</v>
      </c>
      <c r="S5036" s="13" t="str">
        <f t="shared" si="439"/>
        <v>Tue</v>
      </c>
    </row>
    <row r="5037" spans="1:19" x14ac:dyDescent="0.25">
      <c r="A5037" s="56">
        <v>45922.826805555553</v>
      </c>
      <c r="B5037" s="57">
        <v>445332804</v>
      </c>
      <c r="C5037" s="58" t="s">
        <v>36</v>
      </c>
      <c r="D5037" s="58" t="s">
        <v>38</v>
      </c>
      <c r="E5037" s="58" t="s">
        <v>46</v>
      </c>
      <c r="F5037" s="58" t="s">
        <v>119</v>
      </c>
      <c r="G5037" s="59">
        <v>3738.07</v>
      </c>
      <c r="H5037" s="57">
        <v>444539875</v>
      </c>
      <c r="I5037" s="59">
        <v>0</v>
      </c>
      <c r="J5037" s="59">
        <v>0</v>
      </c>
      <c r="K5037" s="59">
        <v>0</v>
      </c>
      <c r="L5037" s="59">
        <v>1.75</v>
      </c>
      <c r="M5037" s="59">
        <v>9909.4</v>
      </c>
      <c r="N5037" s="58" t="s">
        <v>3261</v>
      </c>
      <c r="O5037" s="14">
        <f t="shared" si="435"/>
        <v>45922.826805555553</v>
      </c>
      <c r="P5037" s="19">
        <f t="shared" si="436"/>
        <v>45923.035138888888</v>
      </c>
      <c r="Q5037" s="20" t="str">
        <f t="shared" si="437"/>
        <v>23/09/2025</v>
      </c>
      <c r="R5037" s="13" t="str">
        <f t="shared" si="438"/>
        <v>00</v>
      </c>
      <c r="S5037" s="13" t="str">
        <f t="shared" si="439"/>
        <v>Tue</v>
      </c>
    </row>
    <row r="5038" spans="1:19" x14ac:dyDescent="0.25">
      <c r="A5038" s="60">
        <v>45922.826805555553</v>
      </c>
      <c r="B5038" s="61">
        <v>445332805</v>
      </c>
      <c r="C5038" s="62" t="s">
        <v>36</v>
      </c>
      <c r="D5038" s="62" t="s">
        <v>38</v>
      </c>
      <c r="E5038" s="62" t="s">
        <v>46</v>
      </c>
      <c r="F5038" s="62" t="s">
        <v>119</v>
      </c>
      <c r="G5038" s="63">
        <v>3738.07</v>
      </c>
      <c r="H5038" s="61">
        <v>444539876</v>
      </c>
      <c r="I5038" s="63">
        <v>0</v>
      </c>
      <c r="J5038" s="63">
        <v>0</v>
      </c>
      <c r="K5038" s="63">
        <v>0</v>
      </c>
      <c r="L5038" s="63">
        <v>1.75</v>
      </c>
      <c r="M5038" s="63">
        <v>9911.15</v>
      </c>
      <c r="N5038" s="62" t="s">
        <v>3261</v>
      </c>
      <c r="O5038" s="14">
        <f t="shared" si="435"/>
        <v>45922.826805555553</v>
      </c>
      <c r="P5038" s="19">
        <f t="shared" si="436"/>
        <v>45923.035138888888</v>
      </c>
      <c r="Q5038" s="20" t="str">
        <f t="shared" si="437"/>
        <v>23/09/2025</v>
      </c>
      <c r="R5038" s="13" t="str">
        <f t="shared" si="438"/>
        <v>00</v>
      </c>
      <c r="S5038" s="13" t="str">
        <f t="shared" si="439"/>
        <v>Tue</v>
      </c>
    </row>
    <row r="5039" spans="1:19" x14ac:dyDescent="0.25">
      <c r="A5039" s="56">
        <v>45922.826967592591</v>
      </c>
      <c r="B5039" s="57">
        <v>445332885</v>
      </c>
      <c r="C5039" s="58" t="s">
        <v>36</v>
      </c>
      <c r="D5039" s="58" t="s">
        <v>38</v>
      </c>
      <c r="E5039" s="58" t="s">
        <v>46</v>
      </c>
      <c r="F5039" s="58" t="s">
        <v>119</v>
      </c>
      <c r="G5039" s="59">
        <v>3737.91</v>
      </c>
      <c r="H5039" s="57">
        <v>444539954</v>
      </c>
      <c r="I5039" s="59">
        <v>0</v>
      </c>
      <c r="J5039" s="59">
        <v>0</v>
      </c>
      <c r="K5039" s="59">
        <v>0</v>
      </c>
      <c r="L5039" s="59">
        <v>2.2200000000000002</v>
      </c>
      <c r="M5039" s="59">
        <v>9913.3700000000008</v>
      </c>
      <c r="N5039" s="58" t="s">
        <v>3262</v>
      </c>
      <c r="O5039" s="14">
        <f t="shared" si="435"/>
        <v>45922.826967592591</v>
      </c>
      <c r="P5039" s="19">
        <f t="shared" si="436"/>
        <v>45923.035300925927</v>
      </c>
      <c r="Q5039" s="20" t="str">
        <f t="shared" si="437"/>
        <v>23/09/2025</v>
      </c>
      <c r="R5039" s="13" t="str">
        <f t="shared" si="438"/>
        <v>00</v>
      </c>
      <c r="S5039" s="13" t="str">
        <f t="shared" si="439"/>
        <v>Tue</v>
      </c>
    </row>
    <row r="5040" spans="1:19" x14ac:dyDescent="0.25">
      <c r="A5040" s="60">
        <v>45922.826967592591</v>
      </c>
      <c r="B5040" s="61">
        <v>445332888</v>
      </c>
      <c r="C5040" s="62" t="s">
        <v>36</v>
      </c>
      <c r="D5040" s="62" t="s">
        <v>38</v>
      </c>
      <c r="E5040" s="62" t="s">
        <v>46</v>
      </c>
      <c r="F5040" s="62" t="s">
        <v>119</v>
      </c>
      <c r="G5040" s="63">
        <v>3737.79</v>
      </c>
      <c r="H5040" s="61">
        <v>444539956</v>
      </c>
      <c r="I5040" s="63">
        <v>0</v>
      </c>
      <c r="J5040" s="63">
        <v>0</v>
      </c>
      <c r="K5040" s="63">
        <v>0</v>
      </c>
      <c r="L5040" s="63">
        <v>1.94</v>
      </c>
      <c r="M5040" s="63">
        <v>9915.31</v>
      </c>
      <c r="N5040" s="62" t="s">
        <v>3263</v>
      </c>
      <c r="O5040" s="14">
        <f t="shared" si="435"/>
        <v>45922.826967592591</v>
      </c>
      <c r="P5040" s="19">
        <f t="shared" si="436"/>
        <v>45923.035300925927</v>
      </c>
      <c r="Q5040" s="20" t="str">
        <f t="shared" si="437"/>
        <v>23/09/2025</v>
      </c>
      <c r="R5040" s="13" t="str">
        <f t="shared" si="438"/>
        <v>00</v>
      </c>
      <c r="S5040" s="13" t="str">
        <f t="shared" si="439"/>
        <v>Tue</v>
      </c>
    </row>
    <row r="5041" spans="1:19" x14ac:dyDescent="0.25">
      <c r="A5041" s="56">
        <v>45922.827002314814</v>
      </c>
      <c r="B5041" s="57">
        <v>445332902</v>
      </c>
      <c r="C5041" s="58" t="s">
        <v>36</v>
      </c>
      <c r="D5041" s="58" t="s">
        <v>38</v>
      </c>
      <c r="E5041" s="58" t="s">
        <v>46</v>
      </c>
      <c r="F5041" s="58" t="s">
        <v>119</v>
      </c>
      <c r="G5041" s="59">
        <v>3737.5</v>
      </c>
      <c r="H5041" s="57">
        <v>444539969</v>
      </c>
      <c r="I5041" s="59">
        <v>0</v>
      </c>
      <c r="J5041" s="59">
        <v>0</v>
      </c>
      <c r="K5041" s="59">
        <v>0</v>
      </c>
      <c r="L5041" s="59">
        <v>-1.47</v>
      </c>
      <c r="M5041" s="59">
        <v>9913.84</v>
      </c>
      <c r="N5041" s="58" t="s">
        <v>3264</v>
      </c>
      <c r="O5041" s="14">
        <f t="shared" si="435"/>
        <v>45922.827002314814</v>
      </c>
      <c r="P5041" s="19">
        <f t="shared" si="436"/>
        <v>45923.03533564815</v>
      </c>
      <c r="Q5041" s="20" t="str">
        <f t="shared" si="437"/>
        <v>23/09/2025</v>
      </c>
      <c r="R5041" s="13" t="str">
        <f t="shared" si="438"/>
        <v>00</v>
      </c>
      <c r="S5041" s="13" t="str">
        <f t="shared" si="439"/>
        <v>Tue</v>
      </c>
    </row>
    <row r="5042" spans="1:19" x14ac:dyDescent="0.25">
      <c r="A5042" s="60">
        <v>45922.827037037037</v>
      </c>
      <c r="B5042" s="61">
        <v>445332921</v>
      </c>
      <c r="C5042" s="62" t="s">
        <v>36</v>
      </c>
      <c r="D5042" s="62" t="s">
        <v>37</v>
      </c>
      <c r="E5042" s="62" t="s">
        <v>45</v>
      </c>
      <c r="F5042" s="62" t="s">
        <v>119</v>
      </c>
      <c r="G5042" s="63">
        <v>3737.49</v>
      </c>
      <c r="H5042" s="61">
        <v>444539989</v>
      </c>
      <c r="I5042" s="63">
        <v>0</v>
      </c>
      <c r="J5042" s="63">
        <v>0</v>
      </c>
      <c r="K5042" s="63">
        <v>0</v>
      </c>
      <c r="L5042" s="63">
        <v>0</v>
      </c>
      <c r="M5042" s="63">
        <v>9913.84</v>
      </c>
      <c r="N5042" s="62" t="s">
        <v>2546</v>
      </c>
      <c r="O5042" s="14">
        <f t="shared" si="435"/>
        <v>45922.827037037037</v>
      </c>
      <c r="P5042" s="19">
        <f t="shared" si="436"/>
        <v>45923.035370370373</v>
      </c>
      <c r="Q5042" s="20" t="str">
        <f t="shared" si="437"/>
        <v>23/09/2025</v>
      </c>
      <c r="R5042" s="13" t="str">
        <f t="shared" si="438"/>
        <v>00</v>
      </c>
      <c r="S5042" s="13" t="str">
        <f t="shared" si="439"/>
        <v>Tue</v>
      </c>
    </row>
    <row r="5043" spans="1:19" x14ac:dyDescent="0.25">
      <c r="A5043" s="56">
        <v>45922.827280092592</v>
      </c>
      <c r="B5043" s="57">
        <v>445333296</v>
      </c>
      <c r="C5043" s="58" t="s">
        <v>36</v>
      </c>
      <c r="D5043" s="58" t="s">
        <v>38</v>
      </c>
      <c r="E5043" s="58" t="s">
        <v>46</v>
      </c>
      <c r="F5043" s="58" t="s">
        <v>119</v>
      </c>
      <c r="G5043" s="59">
        <v>3736.8</v>
      </c>
      <c r="H5043" s="57">
        <v>444540360</v>
      </c>
      <c r="I5043" s="59">
        <v>0</v>
      </c>
      <c r="J5043" s="59">
        <v>0</v>
      </c>
      <c r="K5043" s="59">
        <v>0</v>
      </c>
      <c r="L5043" s="59">
        <v>-2.19</v>
      </c>
      <c r="M5043" s="59">
        <v>9911.65</v>
      </c>
      <c r="N5043" s="58" t="s">
        <v>3265</v>
      </c>
      <c r="O5043" s="14">
        <f t="shared" si="435"/>
        <v>45922.827280092592</v>
      </c>
      <c r="P5043" s="19">
        <f t="shared" si="436"/>
        <v>45923.035613425927</v>
      </c>
      <c r="Q5043" s="20" t="str">
        <f t="shared" si="437"/>
        <v>23/09/2025</v>
      </c>
      <c r="R5043" s="13" t="str">
        <f t="shared" si="438"/>
        <v>00</v>
      </c>
      <c r="S5043" s="13" t="str">
        <f t="shared" si="439"/>
        <v>Tue</v>
      </c>
    </row>
    <row r="5044" spans="1:19" x14ac:dyDescent="0.25">
      <c r="A5044" s="60">
        <v>45922.833287037036</v>
      </c>
      <c r="B5044" s="61">
        <v>445335332</v>
      </c>
      <c r="C5044" s="62" t="s">
        <v>36</v>
      </c>
      <c r="D5044" s="62" t="s">
        <v>38</v>
      </c>
      <c r="E5044" s="62" t="s">
        <v>45</v>
      </c>
      <c r="F5044" s="62" t="s">
        <v>119</v>
      </c>
      <c r="G5044" s="63">
        <v>3737.02</v>
      </c>
      <c r="H5044" s="61">
        <v>444542403</v>
      </c>
      <c r="I5044" s="63">
        <v>0</v>
      </c>
      <c r="J5044" s="63">
        <v>0</v>
      </c>
      <c r="K5044" s="63">
        <v>0</v>
      </c>
      <c r="L5044" s="63">
        <v>0</v>
      </c>
      <c r="M5044" s="63">
        <v>9911.65</v>
      </c>
      <c r="N5044" s="62" t="s">
        <v>52</v>
      </c>
      <c r="O5044" s="14">
        <f t="shared" si="435"/>
        <v>45922.833287037036</v>
      </c>
      <c r="P5044" s="19">
        <f t="shared" si="436"/>
        <v>45923.041620370372</v>
      </c>
      <c r="Q5044" s="20" t="str">
        <f t="shared" si="437"/>
        <v>23/09/2025</v>
      </c>
      <c r="R5044" s="13" t="str">
        <f t="shared" si="438"/>
        <v>00</v>
      </c>
      <c r="S5044" s="13" t="str">
        <f t="shared" si="439"/>
        <v>Tue</v>
      </c>
    </row>
    <row r="5045" spans="1:19" x14ac:dyDescent="0.25">
      <c r="A5045" s="56">
        <v>45922.833287037036</v>
      </c>
      <c r="B5045" s="57">
        <v>445335333</v>
      </c>
      <c r="C5045" s="58" t="s">
        <v>36</v>
      </c>
      <c r="D5045" s="58" t="s">
        <v>38</v>
      </c>
      <c r="E5045" s="58" t="s">
        <v>45</v>
      </c>
      <c r="F5045" s="58" t="s">
        <v>119</v>
      </c>
      <c r="G5045" s="59">
        <v>3737.02</v>
      </c>
      <c r="H5045" s="57">
        <v>444542404</v>
      </c>
      <c r="I5045" s="59">
        <v>0</v>
      </c>
      <c r="J5045" s="59">
        <v>0</v>
      </c>
      <c r="K5045" s="59">
        <v>0</v>
      </c>
      <c r="L5045" s="59">
        <v>0</v>
      </c>
      <c r="M5045" s="59">
        <v>9911.65</v>
      </c>
      <c r="N5045" s="58" t="s">
        <v>1944</v>
      </c>
      <c r="O5045" s="14">
        <f t="shared" si="435"/>
        <v>45922.833287037036</v>
      </c>
      <c r="P5045" s="19">
        <f t="shared" si="436"/>
        <v>45923.041620370372</v>
      </c>
      <c r="Q5045" s="20" t="str">
        <f t="shared" si="437"/>
        <v>23/09/2025</v>
      </c>
      <c r="R5045" s="13" t="str">
        <f t="shared" si="438"/>
        <v>00</v>
      </c>
      <c r="S5045" s="13" t="str">
        <f t="shared" si="439"/>
        <v>Tue</v>
      </c>
    </row>
    <row r="5046" spans="1:19" x14ac:dyDescent="0.25">
      <c r="A5046" s="60">
        <v>45922.833298611113</v>
      </c>
      <c r="B5046" s="61">
        <v>445335334</v>
      </c>
      <c r="C5046" s="62" t="s">
        <v>36</v>
      </c>
      <c r="D5046" s="62" t="s">
        <v>38</v>
      </c>
      <c r="E5046" s="62" t="s">
        <v>45</v>
      </c>
      <c r="F5046" s="62" t="s">
        <v>119</v>
      </c>
      <c r="G5046" s="63">
        <v>3736.93</v>
      </c>
      <c r="H5046" s="61">
        <v>444542405</v>
      </c>
      <c r="I5046" s="63">
        <v>0</v>
      </c>
      <c r="J5046" s="63">
        <v>0</v>
      </c>
      <c r="K5046" s="63">
        <v>0</v>
      </c>
      <c r="L5046" s="63">
        <v>0</v>
      </c>
      <c r="M5046" s="63">
        <v>9911.65</v>
      </c>
      <c r="N5046" s="62" t="s">
        <v>48</v>
      </c>
      <c r="O5046" s="14">
        <f t="shared" si="435"/>
        <v>45922.833298611113</v>
      </c>
      <c r="P5046" s="19">
        <f t="shared" si="436"/>
        <v>45923.041631944448</v>
      </c>
      <c r="Q5046" s="20" t="str">
        <f t="shared" si="437"/>
        <v>23/09/2025</v>
      </c>
      <c r="R5046" s="13" t="str">
        <f t="shared" si="438"/>
        <v>00</v>
      </c>
      <c r="S5046" s="13" t="str">
        <f t="shared" si="439"/>
        <v>Tue</v>
      </c>
    </row>
    <row r="5047" spans="1:19" x14ac:dyDescent="0.25">
      <c r="A5047" s="56">
        <v>45922.833298611113</v>
      </c>
      <c r="B5047" s="57">
        <v>445335336</v>
      </c>
      <c r="C5047" s="58" t="s">
        <v>36</v>
      </c>
      <c r="D5047" s="58" t="s">
        <v>38</v>
      </c>
      <c r="E5047" s="58" t="s">
        <v>45</v>
      </c>
      <c r="F5047" s="58" t="s">
        <v>119</v>
      </c>
      <c r="G5047" s="59">
        <v>3736.93</v>
      </c>
      <c r="H5047" s="57">
        <v>444542407</v>
      </c>
      <c r="I5047" s="59">
        <v>0</v>
      </c>
      <c r="J5047" s="59">
        <v>0</v>
      </c>
      <c r="K5047" s="59">
        <v>0</v>
      </c>
      <c r="L5047" s="59">
        <v>0</v>
      </c>
      <c r="M5047" s="59">
        <v>9911.65</v>
      </c>
      <c r="N5047" s="58" t="s">
        <v>47</v>
      </c>
      <c r="O5047" s="14">
        <f t="shared" si="435"/>
        <v>45922.833298611113</v>
      </c>
      <c r="P5047" s="19">
        <f t="shared" si="436"/>
        <v>45923.041631944448</v>
      </c>
      <c r="Q5047" s="20" t="str">
        <f t="shared" si="437"/>
        <v>23/09/2025</v>
      </c>
      <c r="R5047" s="13" t="str">
        <f t="shared" si="438"/>
        <v>00</v>
      </c>
      <c r="S5047" s="13" t="str">
        <f t="shared" si="439"/>
        <v>Tue</v>
      </c>
    </row>
    <row r="5048" spans="1:19" x14ac:dyDescent="0.25">
      <c r="A5048" s="60">
        <v>45922.833298611113</v>
      </c>
      <c r="B5048" s="61">
        <v>445335337</v>
      </c>
      <c r="C5048" s="62" t="s">
        <v>36</v>
      </c>
      <c r="D5048" s="62" t="s">
        <v>38</v>
      </c>
      <c r="E5048" s="62" t="s">
        <v>45</v>
      </c>
      <c r="F5048" s="62" t="s">
        <v>119</v>
      </c>
      <c r="G5048" s="63">
        <v>3736.93</v>
      </c>
      <c r="H5048" s="61">
        <v>444542408</v>
      </c>
      <c r="I5048" s="63">
        <v>0</v>
      </c>
      <c r="J5048" s="63">
        <v>0</v>
      </c>
      <c r="K5048" s="63">
        <v>0</v>
      </c>
      <c r="L5048" s="63">
        <v>0</v>
      </c>
      <c r="M5048" s="63">
        <v>9911.65</v>
      </c>
      <c r="N5048" s="62" t="s">
        <v>108</v>
      </c>
      <c r="O5048" s="14">
        <f t="shared" si="435"/>
        <v>45922.833298611113</v>
      </c>
      <c r="P5048" s="19">
        <f t="shared" si="436"/>
        <v>45923.041631944448</v>
      </c>
      <c r="Q5048" s="20" t="str">
        <f t="shared" si="437"/>
        <v>23/09/2025</v>
      </c>
      <c r="R5048" s="13" t="str">
        <f t="shared" si="438"/>
        <v>00</v>
      </c>
      <c r="S5048" s="13" t="str">
        <f t="shared" si="439"/>
        <v>Tue</v>
      </c>
    </row>
    <row r="5049" spans="1:19" x14ac:dyDescent="0.25">
      <c r="A5049" s="56">
        <v>45922.833298611113</v>
      </c>
      <c r="B5049" s="57">
        <v>445335339</v>
      </c>
      <c r="C5049" s="58" t="s">
        <v>36</v>
      </c>
      <c r="D5049" s="58" t="s">
        <v>38</v>
      </c>
      <c r="E5049" s="58" t="s">
        <v>45</v>
      </c>
      <c r="F5049" s="58" t="s">
        <v>119</v>
      </c>
      <c r="G5049" s="59">
        <v>3737</v>
      </c>
      <c r="H5049" s="57">
        <v>444542410</v>
      </c>
      <c r="I5049" s="59">
        <v>0</v>
      </c>
      <c r="J5049" s="59">
        <v>0</v>
      </c>
      <c r="K5049" s="59">
        <v>0</v>
      </c>
      <c r="L5049" s="59">
        <v>0</v>
      </c>
      <c r="M5049" s="59">
        <v>9911.65</v>
      </c>
      <c r="N5049" s="58" t="s">
        <v>1971</v>
      </c>
      <c r="O5049" s="14">
        <f t="shared" si="435"/>
        <v>45922.833298611113</v>
      </c>
      <c r="P5049" s="19">
        <f t="shared" si="436"/>
        <v>45923.041631944448</v>
      </c>
      <c r="Q5049" s="20" t="str">
        <f t="shared" si="437"/>
        <v>23/09/2025</v>
      </c>
      <c r="R5049" s="13" t="str">
        <f t="shared" si="438"/>
        <v>00</v>
      </c>
      <c r="S5049" s="13" t="str">
        <f t="shared" si="439"/>
        <v>Tue</v>
      </c>
    </row>
    <row r="5050" spans="1:19" x14ac:dyDescent="0.25">
      <c r="A5050" s="60">
        <v>45922.833402777775</v>
      </c>
      <c r="B5050" s="61">
        <v>445335382</v>
      </c>
      <c r="C5050" s="62" t="s">
        <v>36</v>
      </c>
      <c r="D5050" s="62" t="s">
        <v>37</v>
      </c>
      <c r="E5050" s="62" t="s">
        <v>45</v>
      </c>
      <c r="F5050" s="62" t="s">
        <v>119</v>
      </c>
      <c r="G5050" s="63">
        <v>3737.71</v>
      </c>
      <c r="H5050" s="61">
        <v>444542459</v>
      </c>
      <c r="I5050" s="63">
        <v>0</v>
      </c>
      <c r="J5050" s="63">
        <v>0</v>
      </c>
      <c r="K5050" s="63">
        <v>0</v>
      </c>
      <c r="L5050" s="63">
        <v>0</v>
      </c>
      <c r="M5050" s="63">
        <v>9911.65</v>
      </c>
      <c r="N5050" s="62" t="s">
        <v>92</v>
      </c>
      <c r="O5050" s="14">
        <f t="shared" si="435"/>
        <v>45922.833402777775</v>
      </c>
      <c r="P5050" s="19">
        <f t="shared" si="436"/>
        <v>45923.04173611111</v>
      </c>
      <c r="Q5050" s="20" t="str">
        <f t="shared" si="437"/>
        <v>23/09/2025</v>
      </c>
      <c r="R5050" s="13" t="str">
        <f t="shared" si="438"/>
        <v>01</v>
      </c>
      <c r="S5050" s="13" t="str">
        <f t="shared" si="439"/>
        <v>Tue</v>
      </c>
    </row>
    <row r="5051" spans="1:19" x14ac:dyDescent="0.25">
      <c r="A5051" s="56">
        <v>45922.834016203706</v>
      </c>
      <c r="B5051" s="57">
        <v>445335574</v>
      </c>
      <c r="C5051" s="58" t="s">
        <v>36</v>
      </c>
      <c r="D5051" s="58" t="s">
        <v>37</v>
      </c>
      <c r="E5051" s="58" t="s">
        <v>45</v>
      </c>
      <c r="F5051" s="58" t="s">
        <v>119</v>
      </c>
      <c r="G5051" s="59">
        <v>3737.81</v>
      </c>
      <c r="H5051" s="57">
        <v>444542647</v>
      </c>
      <c r="I5051" s="59">
        <v>0</v>
      </c>
      <c r="J5051" s="59">
        <v>0</v>
      </c>
      <c r="K5051" s="59">
        <v>0</v>
      </c>
      <c r="L5051" s="59">
        <v>0</v>
      </c>
      <c r="M5051" s="59">
        <v>9911.65</v>
      </c>
      <c r="N5051" s="58" t="s">
        <v>75</v>
      </c>
      <c r="O5051" s="14">
        <f t="shared" si="435"/>
        <v>45922.834016203706</v>
      </c>
      <c r="P5051" s="19">
        <f t="shared" si="436"/>
        <v>45923.042349537041</v>
      </c>
      <c r="Q5051" s="20" t="str">
        <f t="shared" si="437"/>
        <v>23/09/2025</v>
      </c>
      <c r="R5051" s="13" t="str">
        <f t="shared" si="438"/>
        <v>01</v>
      </c>
      <c r="S5051" s="13" t="str">
        <f t="shared" si="439"/>
        <v>Tue</v>
      </c>
    </row>
    <row r="5052" spans="1:19" x14ac:dyDescent="0.25">
      <c r="A5052" s="60">
        <v>45922.834016203706</v>
      </c>
      <c r="B5052" s="61">
        <v>445335575</v>
      </c>
      <c r="C5052" s="62" t="s">
        <v>36</v>
      </c>
      <c r="D5052" s="62" t="s">
        <v>37</v>
      </c>
      <c r="E5052" s="62" t="s">
        <v>45</v>
      </c>
      <c r="F5052" s="62" t="s">
        <v>119</v>
      </c>
      <c r="G5052" s="63">
        <v>3737.81</v>
      </c>
      <c r="H5052" s="61">
        <v>444542648</v>
      </c>
      <c r="I5052" s="63">
        <v>0</v>
      </c>
      <c r="J5052" s="63">
        <v>0</v>
      </c>
      <c r="K5052" s="63">
        <v>0</v>
      </c>
      <c r="L5052" s="63">
        <v>0</v>
      </c>
      <c r="M5052" s="63">
        <v>9911.65</v>
      </c>
      <c r="N5052" s="62" t="s">
        <v>76</v>
      </c>
      <c r="O5052" s="14">
        <f t="shared" si="435"/>
        <v>45922.834016203706</v>
      </c>
      <c r="P5052" s="19">
        <f t="shared" si="436"/>
        <v>45923.042349537041</v>
      </c>
      <c r="Q5052" s="20" t="str">
        <f t="shared" si="437"/>
        <v>23/09/2025</v>
      </c>
      <c r="R5052" s="13" t="str">
        <f t="shared" si="438"/>
        <v>01</v>
      </c>
      <c r="S5052" s="13" t="str">
        <f t="shared" si="439"/>
        <v>Tue</v>
      </c>
    </row>
    <row r="5053" spans="1:19" x14ac:dyDescent="0.25">
      <c r="A5053" s="56">
        <v>45922.834675925929</v>
      </c>
      <c r="B5053" s="57">
        <v>445335769</v>
      </c>
      <c r="C5053" s="58" t="s">
        <v>36</v>
      </c>
      <c r="D5053" s="58" t="s">
        <v>37</v>
      </c>
      <c r="E5053" s="58" t="s">
        <v>45</v>
      </c>
      <c r="F5053" s="58" t="s">
        <v>119</v>
      </c>
      <c r="G5053" s="59">
        <v>3737.89</v>
      </c>
      <c r="H5053" s="57">
        <v>444542836</v>
      </c>
      <c r="I5053" s="59">
        <v>0</v>
      </c>
      <c r="J5053" s="59">
        <v>0</v>
      </c>
      <c r="K5053" s="59">
        <v>0</v>
      </c>
      <c r="L5053" s="59">
        <v>0</v>
      </c>
      <c r="M5053" s="59">
        <v>9911.65</v>
      </c>
      <c r="N5053" s="58" t="s">
        <v>2547</v>
      </c>
      <c r="O5053" s="14">
        <f t="shared" si="435"/>
        <v>45922.834675925929</v>
      </c>
      <c r="P5053" s="19">
        <f t="shared" si="436"/>
        <v>45923.043009259265</v>
      </c>
      <c r="Q5053" s="20" t="str">
        <f t="shared" si="437"/>
        <v>23/09/2025</v>
      </c>
      <c r="R5053" s="13" t="str">
        <f t="shared" si="438"/>
        <v>01</v>
      </c>
      <c r="S5053" s="13" t="str">
        <f t="shared" si="439"/>
        <v>Tue</v>
      </c>
    </row>
    <row r="5054" spans="1:19" x14ac:dyDescent="0.25">
      <c r="A5054" s="60">
        <v>45922.834675925929</v>
      </c>
      <c r="B5054" s="61">
        <v>445335770</v>
      </c>
      <c r="C5054" s="62" t="s">
        <v>36</v>
      </c>
      <c r="D5054" s="62" t="s">
        <v>37</v>
      </c>
      <c r="E5054" s="62" t="s">
        <v>45</v>
      </c>
      <c r="F5054" s="62" t="s">
        <v>119</v>
      </c>
      <c r="G5054" s="63">
        <v>3737.89</v>
      </c>
      <c r="H5054" s="61">
        <v>444542837</v>
      </c>
      <c r="I5054" s="63">
        <v>0</v>
      </c>
      <c r="J5054" s="63">
        <v>0</v>
      </c>
      <c r="K5054" s="63">
        <v>0</v>
      </c>
      <c r="L5054" s="63">
        <v>0</v>
      </c>
      <c r="M5054" s="63">
        <v>9911.65</v>
      </c>
      <c r="N5054" s="62" t="s">
        <v>2548</v>
      </c>
      <c r="O5054" s="14">
        <f t="shared" si="435"/>
        <v>45922.834675925929</v>
      </c>
      <c r="P5054" s="19">
        <f t="shared" si="436"/>
        <v>45923.043009259265</v>
      </c>
      <c r="Q5054" s="20" t="str">
        <f t="shared" si="437"/>
        <v>23/09/2025</v>
      </c>
      <c r="R5054" s="13" t="str">
        <f t="shared" si="438"/>
        <v>01</v>
      </c>
      <c r="S5054" s="13" t="str">
        <f t="shared" si="439"/>
        <v>Tue</v>
      </c>
    </row>
    <row r="5055" spans="1:19" x14ac:dyDescent="0.25">
      <c r="A5055" s="56">
        <v>45922.834687499999</v>
      </c>
      <c r="B5055" s="57">
        <v>445335771</v>
      </c>
      <c r="C5055" s="58" t="s">
        <v>36</v>
      </c>
      <c r="D5055" s="58" t="s">
        <v>37</v>
      </c>
      <c r="E5055" s="58" t="s">
        <v>45</v>
      </c>
      <c r="F5055" s="58" t="s">
        <v>119</v>
      </c>
      <c r="G5055" s="59">
        <v>3737.89</v>
      </c>
      <c r="H5055" s="57">
        <v>444542838</v>
      </c>
      <c r="I5055" s="59">
        <v>0</v>
      </c>
      <c r="J5055" s="59">
        <v>0</v>
      </c>
      <c r="K5055" s="59">
        <v>0</v>
      </c>
      <c r="L5055" s="59">
        <v>0</v>
      </c>
      <c r="M5055" s="59">
        <v>9911.65</v>
      </c>
      <c r="N5055" s="58" t="s">
        <v>2533</v>
      </c>
      <c r="O5055" s="14">
        <f t="shared" si="435"/>
        <v>45922.834687499999</v>
      </c>
      <c r="P5055" s="19">
        <f t="shared" si="436"/>
        <v>45923.043020833335</v>
      </c>
      <c r="Q5055" s="20" t="str">
        <f t="shared" si="437"/>
        <v>23/09/2025</v>
      </c>
      <c r="R5055" s="13" t="str">
        <f t="shared" si="438"/>
        <v>01</v>
      </c>
      <c r="S5055" s="13" t="str">
        <f t="shared" si="439"/>
        <v>Tue</v>
      </c>
    </row>
    <row r="5056" spans="1:19" x14ac:dyDescent="0.25">
      <c r="A5056" s="60">
        <v>45922.834687499999</v>
      </c>
      <c r="B5056" s="61">
        <v>445335772</v>
      </c>
      <c r="C5056" s="62" t="s">
        <v>36</v>
      </c>
      <c r="D5056" s="62" t="s">
        <v>37</v>
      </c>
      <c r="E5056" s="62" t="s">
        <v>45</v>
      </c>
      <c r="F5056" s="62" t="s">
        <v>119</v>
      </c>
      <c r="G5056" s="63">
        <v>3737.89</v>
      </c>
      <c r="H5056" s="61">
        <v>444542839</v>
      </c>
      <c r="I5056" s="63">
        <v>0</v>
      </c>
      <c r="J5056" s="63">
        <v>0</v>
      </c>
      <c r="K5056" s="63">
        <v>0</v>
      </c>
      <c r="L5056" s="63">
        <v>0</v>
      </c>
      <c r="M5056" s="63">
        <v>9911.65</v>
      </c>
      <c r="N5056" s="62" t="s">
        <v>74</v>
      </c>
      <c r="O5056" s="14">
        <f t="shared" si="435"/>
        <v>45922.834687499999</v>
      </c>
      <c r="P5056" s="19">
        <f t="shared" si="436"/>
        <v>45923.043020833335</v>
      </c>
      <c r="Q5056" s="20" t="str">
        <f t="shared" si="437"/>
        <v>23/09/2025</v>
      </c>
      <c r="R5056" s="13" t="str">
        <f t="shared" si="438"/>
        <v>01</v>
      </c>
      <c r="S5056" s="13" t="str">
        <f t="shared" si="439"/>
        <v>Tue</v>
      </c>
    </row>
    <row r="5057" spans="1:19" x14ac:dyDescent="0.25">
      <c r="A5057" s="56">
        <v>45922.835486111115</v>
      </c>
      <c r="B5057" s="57">
        <v>445336059</v>
      </c>
      <c r="C5057" s="58" t="s">
        <v>36</v>
      </c>
      <c r="D5057" s="58" t="s">
        <v>37</v>
      </c>
      <c r="E5057" s="58" t="s">
        <v>46</v>
      </c>
      <c r="F5057" s="58" t="s">
        <v>119</v>
      </c>
      <c r="G5057" s="59">
        <v>3738.52</v>
      </c>
      <c r="H5057" s="57">
        <v>444543125</v>
      </c>
      <c r="I5057" s="59">
        <v>0</v>
      </c>
      <c r="J5057" s="59">
        <v>0</v>
      </c>
      <c r="K5057" s="59">
        <v>0</v>
      </c>
      <c r="L5057" s="59">
        <v>-1.59</v>
      </c>
      <c r="M5057" s="59">
        <v>9910.06</v>
      </c>
      <c r="N5057" s="58" t="s">
        <v>3266</v>
      </c>
      <c r="O5057" s="14">
        <f t="shared" si="435"/>
        <v>45922.835486111115</v>
      </c>
      <c r="P5057" s="19">
        <f t="shared" si="436"/>
        <v>45923.04381944445</v>
      </c>
      <c r="Q5057" s="20" t="str">
        <f t="shared" si="437"/>
        <v>23/09/2025</v>
      </c>
      <c r="R5057" s="13" t="str">
        <f t="shared" si="438"/>
        <v>01</v>
      </c>
      <c r="S5057" s="13" t="str">
        <f t="shared" si="439"/>
        <v>Tue</v>
      </c>
    </row>
    <row r="5058" spans="1:19" x14ac:dyDescent="0.25">
      <c r="A5058" s="60">
        <v>45922.837916666664</v>
      </c>
      <c r="B5058" s="61">
        <v>445337183</v>
      </c>
      <c r="C5058" s="62" t="s">
        <v>36</v>
      </c>
      <c r="D5058" s="62" t="s">
        <v>37</v>
      </c>
      <c r="E5058" s="62" t="s">
        <v>46</v>
      </c>
      <c r="F5058" s="62" t="s">
        <v>119</v>
      </c>
      <c r="G5058" s="63">
        <v>3739.24</v>
      </c>
      <c r="H5058" s="61">
        <v>444544285</v>
      </c>
      <c r="I5058" s="63">
        <v>0</v>
      </c>
      <c r="J5058" s="63">
        <v>0</v>
      </c>
      <c r="K5058" s="63">
        <v>0</v>
      </c>
      <c r="L5058" s="63">
        <v>-2.2400000000000002</v>
      </c>
      <c r="M5058" s="63">
        <v>9907.82</v>
      </c>
      <c r="N5058" s="62" t="s">
        <v>3267</v>
      </c>
      <c r="O5058" s="14">
        <f t="shared" si="435"/>
        <v>45922.837916666664</v>
      </c>
      <c r="P5058" s="19">
        <f t="shared" si="436"/>
        <v>45923.046249999999</v>
      </c>
      <c r="Q5058" s="20" t="str">
        <f t="shared" si="437"/>
        <v>23/09/2025</v>
      </c>
      <c r="R5058" s="13" t="str">
        <f t="shared" si="438"/>
        <v>01</v>
      </c>
      <c r="S5058" s="13" t="str">
        <f t="shared" si="439"/>
        <v>Tue</v>
      </c>
    </row>
    <row r="5059" spans="1:19" x14ac:dyDescent="0.25">
      <c r="A5059" s="56">
        <v>45922.838900462964</v>
      </c>
      <c r="B5059" s="57">
        <v>445337853</v>
      </c>
      <c r="C5059" s="58" t="s">
        <v>36</v>
      </c>
      <c r="D5059" s="58" t="s">
        <v>37</v>
      </c>
      <c r="E5059" s="58" t="s">
        <v>46</v>
      </c>
      <c r="F5059" s="58" t="s">
        <v>119</v>
      </c>
      <c r="G5059" s="59">
        <v>3739.53</v>
      </c>
      <c r="H5059" s="57">
        <v>444544911</v>
      </c>
      <c r="I5059" s="59">
        <v>0</v>
      </c>
      <c r="J5059" s="59">
        <v>0</v>
      </c>
      <c r="K5059" s="59">
        <v>0</v>
      </c>
      <c r="L5059" s="59">
        <v>-2.6</v>
      </c>
      <c r="M5059" s="59">
        <v>9905.2199999999993</v>
      </c>
      <c r="N5059" s="58" t="s">
        <v>3268</v>
      </c>
      <c r="O5059" s="14">
        <f t="shared" si="435"/>
        <v>45922.838900462964</v>
      </c>
      <c r="P5059" s="19">
        <f t="shared" si="436"/>
        <v>45923.0472337963</v>
      </c>
      <c r="Q5059" s="20" t="str">
        <f t="shared" si="437"/>
        <v>23/09/2025</v>
      </c>
      <c r="R5059" s="13" t="str">
        <f t="shared" si="438"/>
        <v>01</v>
      </c>
      <c r="S5059" s="13" t="str">
        <f t="shared" si="439"/>
        <v>Tue</v>
      </c>
    </row>
    <row r="5060" spans="1:19" x14ac:dyDescent="0.25">
      <c r="A5060" s="60">
        <v>45922.839768518519</v>
      </c>
      <c r="B5060" s="61">
        <v>445338476</v>
      </c>
      <c r="C5060" s="62" t="s">
        <v>36</v>
      </c>
      <c r="D5060" s="62" t="s">
        <v>37</v>
      </c>
      <c r="E5060" s="62" t="s">
        <v>46</v>
      </c>
      <c r="F5060" s="62" t="s">
        <v>119</v>
      </c>
      <c r="G5060" s="63">
        <v>3740.03</v>
      </c>
      <c r="H5060" s="61">
        <v>444545577</v>
      </c>
      <c r="I5060" s="63">
        <v>0</v>
      </c>
      <c r="J5060" s="63">
        <v>0</v>
      </c>
      <c r="K5060" s="63">
        <v>0</v>
      </c>
      <c r="L5060" s="63">
        <v>-3.01</v>
      </c>
      <c r="M5060" s="63">
        <v>9902.2099999999991</v>
      </c>
      <c r="N5060" s="62" t="s">
        <v>3269</v>
      </c>
      <c r="O5060" s="14">
        <f t="shared" si="435"/>
        <v>45922.839768518519</v>
      </c>
      <c r="P5060" s="19">
        <f t="shared" si="436"/>
        <v>45923.048101851855</v>
      </c>
      <c r="Q5060" s="20" t="str">
        <f t="shared" si="437"/>
        <v>23/09/2025</v>
      </c>
      <c r="R5060" s="13" t="str">
        <f t="shared" si="438"/>
        <v>01</v>
      </c>
      <c r="S5060" s="13" t="str">
        <f t="shared" si="439"/>
        <v>Tue</v>
      </c>
    </row>
    <row r="5061" spans="1:19" x14ac:dyDescent="0.25">
      <c r="A5061" s="56">
        <v>45922.839768518519</v>
      </c>
      <c r="B5061" s="57">
        <v>445338477</v>
      </c>
      <c r="C5061" s="58" t="s">
        <v>36</v>
      </c>
      <c r="D5061" s="58" t="s">
        <v>37</v>
      </c>
      <c r="E5061" s="58" t="s">
        <v>46</v>
      </c>
      <c r="F5061" s="58" t="s">
        <v>119</v>
      </c>
      <c r="G5061" s="59">
        <v>3740.03</v>
      </c>
      <c r="H5061" s="57">
        <v>444545578</v>
      </c>
      <c r="I5061" s="59">
        <v>0</v>
      </c>
      <c r="J5061" s="59">
        <v>0</v>
      </c>
      <c r="K5061" s="59">
        <v>0</v>
      </c>
      <c r="L5061" s="59">
        <v>-3.01</v>
      </c>
      <c r="M5061" s="59">
        <v>9899.2000000000007</v>
      </c>
      <c r="N5061" s="58" t="s">
        <v>3269</v>
      </c>
      <c r="O5061" s="14">
        <f t="shared" si="435"/>
        <v>45922.839768518519</v>
      </c>
      <c r="P5061" s="19">
        <f t="shared" si="436"/>
        <v>45923.048101851855</v>
      </c>
      <c r="Q5061" s="20" t="str">
        <f t="shared" si="437"/>
        <v>23/09/2025</v>
      </c>
      <c r="R5061" s="13" t="str">
        <f t="shared" si="438"/>
        <v>01</v>
      </c>
      <c r="S5061" s="13" t="str">
        <f t="shared" si="439"/>
        <v>Tue</v>
      </c>
    </row>
    <row r="5062" spans="1:19" x14ac:dyDescent="0.25">
      <c r="A5062" s="60">
        <v>45922.839768518519</v>
      </c>
      <c r="B5062" s="61">
        <v>445338478</v>
      </c>
      <c r="C5062" s="62" t="s">
        <v>36</v>
      </c>
      <c r="D5062" s="62" t="s">
        <v>37</v>
      </c>
      <c r="E5062" s="62" t="s">
        <v>46</v>
      </c>
      <c r="F5062" s="62" t="s">
        <v>119</v>
      </c>
      <c r="G5062" s="63">
        <v>3740.03</v>
      </c>
      <c r="H5062" s="61">
        <v>444545579</v>
      </c>
      <c r="I5062" s="63">
        <v>0</v>
      </c>
      <c r="J5062" s="63">
        <v>0</v>
      </c>
      <c r="K5062" s="63">
        <v>0</v>
      </c>
      <c r="L5062" s="63">
        <v>-3.1</v>
      </c>
      <c r="M5062" s="63">
        <v>9896.1</v>
      </c>
      <c r="N5062" s="62" t="s">
        <v>3269</v>
      </c>
      <c r="O5062" s="14">
        <f t="shared" si="435"/>
        <v>45922.839768518519</v>
      </c>
      <c r="P5062" s="19">
        <f t="shared" si="436"/>
        <v>45923.048101851855</v>
      </c>
      <c r="Q5062" s="20" t="str">
        <f t="shared" si="437"/>
        <v>23/09/2025</v>
      </c>
      <c r="R5062" s="13" t="str">
        <f t="shared" si="438"/>
        <v>01</v>
      </c>
      <c r="S5062" s="13" t="str">
        <f t="shared" si="439"/>
        <v>Tue</v>
      </c>
    </row>
    <row r="5063" spans="1:19" x14ac:dyDescent="0.25">
      <c r="A5063" s="56">
        <v>45922.840081018519</v>
      </c>
      <c r="B5063" s="57">
        <v>445338932</v>
      </c>
      <c r="C5063" s="58" t="s">
        <v>36</v>
      </c>
      <c r="D5063" s="58" t="s">
        <v>38</v>
      </c>
      <c r="E5063" s="58" t="s">
        <v>46</v>
      </c>
      <c r="F5063" s="58" t="s">
        <v>119</v>
      </c>
      <c r="G5063" s="59">
        <v>3740.58</v>
      </c>
      <c r="H5063" s="57">
        <v>444546016</v>
      </c>
      <c r="I5063" s="59">
        <v>0</v>
      </c>
      <c r="J5063" s="59">
        <v>0</v>
      </c>
      <c r="K5063" s="59">
        <v>0</v>
      </c>
      <c r="L5063" s="59">
        <v>1.58</v>
      </c>
      <c r="M5063" s="59">
        <v>9897.68</v>
      </c>
      <c r="N5063" s="58" t="s">
        <v>3270</v>
      </c>
      <c r="O5063" s="14">
        <f t="shared" si="435"/>
        <v>45922.840081018519</v>
      </c>
      <c r="P5063" s="19">
        <f t="shared" si="436"/>
        <v>45923.048414351855</v>
      </c>
      <c r="Q5063" s="20" t="str">
        <f t="shared" si="437"/>
        <v>23/09/2025</v>
      </c>
      <c r="R5063" s="13" t="str">
        <f t="shared" si="438"/>
        <v>01</v>
      </c>
      <c r="S5063" s="13" t="str">
        <f t="shared" si="439"/>
        <v>Tue</v>
      </c>
    </row>
    <row r="5064" spans="1:19" x14ac:dyDescent="0.25">
      <c r="A5064" s="60">
        <v>45922.840081018519</v>
      </c>
      <c r="B5064" s="61">
        <v>445338934</v>
      </c>
      <c r="C5064" s="62" t="s">
        <v>36</v>
      </c>
      <c r="D5064" s="62" t="s">
        <v>38</v>
      </c>
      <c r="E5064" s="62" t="s">
        <v>46</v>
      </c>
      <c r="F5064" s="62" t="s">
        <v>119</v>
      </c>
      <c r="G5064" s="63">
        <v>3740.58</v>
      </c>
      <c r="H5064" s="61">
        <v>444546017</v>
      </c>
      <c r="I5064" s="63">
        <v>0</v>
      </c>
      <c r="J5064" s="63">
        <v>0</v>
      </c>
      <c r="K5064" s="63">
        <v>0</v>
      </c>
      <c r="L5064" s="63">
        <v>1.59</v>
      </c>
      <c r="M5064" s="63">
        <v>9899.27</v>
      </c>
      <c r="N5064" s="62" t="s">
        <v>3271</v>
      </c>
      <c r="O5064" s="14">
        <f t="shared" si="435"/>
        <v>45922.840081018519</v>
      </c>
      <c r="P5064" s="19">
        <f t="shared" si="436"/>
        <v>45923.048414351855</v>
      </c>
      <c r="Q5064" s="20" t="str">
        <f t="shared" si="437"/>
        <v>23/09/2025</v>
      </c>
      <c r="R5064" s="13" t="str">
        <f t="shared" si="438"/>
        <v>01</v>
      </c>
      <c r="S5064" s="13" t="str">
        <f t="shared" si="439"/>
        <v>Tue</v>
      </c>
    </row>
    <row r="5065" spans="1:19" x14ac:dyDescent="0.25">
      <c r="A5065" s="56">
        <v>45922.840081018519</v>
      </c>
      <c r="B5065" s="57">
        <v>445338935</v>
      </c>
      <c r="C5065" s="58" t="s">
        <v>36</v>
      </c>
      <c r="D5065" s="58" t="s">
        <v>38</v>
      </c>
      <c r="E5065" s="58" t="s">
        <v>46</v>
      </c>
      <c r="F5065" s="58" t="s">
        <v>119</v>
      </c>
      <c r="G5065" s="59">
        <v>3740.58</v>
      </c>
      <c r="H5065" s="57">
        <v>444546018</v>
      </c>
      <c r="I5065" s="59">
        <v>0</v>
      </c>
      <c r="J5065" s="59">
        <v>0</v>
      </c>
      <c r="K5065" s="59">
        <v>0</v>
      </c>
      <c r="L5065" s="59">
        <v>1.59</v>
      </c>
      <c r="M5065" s="59">
        <v>9900.86</v>
      </c>
      <c r="N5065" s="58" t="s">
        <v>3271</v>
      </c>
      <c r="O5065" s="14">
        <f t="shared" si="435"/>
        <v>45922.840081018519</v>
      </c>
      <c r="P5065" s="19">
        <f t="shared" si="436"/>
        <v>45923.048414351855</v>
      </c>
      <c r="Q5065" s="20" t="str">
        <f t="shared" si="437"/>
        <v>23/09/2025</v>
      </c>
      <c r="R5065" s="13" t="str">
        <f t="shared" si="438"/>
        <v>01</v>
      </c>
      <c r="S5065" s="13" t="str">
        <f t="shared" si="439"/>
        <v>Tue</v>
      </c>
    </row>
    <row r="5066" spans="1:19" x14ac:dyDescent="0.25">
      <c r="A5066" s="60">
        <v>45922.840081018519</v>
      </c>
      <c r="B5066" s="61">
        <v>445338980</v>
      </c>
      <c r="C5066" s="62" t="s">
        <v>36</v>
      </c>
      <c r="D5066" s="62" t="s">
        <v>38</v>
      </c>
      <c r="E5066" s="62" t="s">
        <v>46</v>
      </c>
      <c r="F5066" s="62" t="s">
        <v>119</v>
      </c>
      <c r="G5066" s="63">
        <v>3740.6</v>
      </c>
      <c r="H5066" s="61">
        <v>444546065</v>
      </c>
      <c r="I5066" s="63">
        <v>0</v>
      </c>
      <c r="J5066" s="63">
        <v>0</v>
      </c>
      <c r="K5066" s="63">
        <v>0</v>
      </c>
      <c r="L5066" s="63">
        <v>3.47</v>
      </c>
      <c r="M5066" s="63">
        <v>9904.33</v>
      </c>
      <c r="N5066" s="62" t="s">
        <v>3272</v>
      </c>
      <c r="O5066" s="14">
        <f t="shared" si="435"/>
        <v>45922.840081018519</v>
      </c>
      <c r="P5066" s="19">
        <f t="shared" si="436"/>
        <v>45923.048414351855</v>
      </c>
      <c r="Q5066" s="20" t="str">
        <f t="shared" si="437"/>
        <v>23/09/2025</v>
      </c>
      <c r="R5066" s="13" t="str">
        <f t="shared" si="438"/>
        <v>01</v>
      </c>
      <c r="S5066" s="13" t="str">
        <f t="shared" si="439"/>
        <v>Tue</v>
      </c>
    </row>
    <row r="5067" spans="1:19" x14ac:dyDescent="0.25">
      <c r="A5067" s="56">
        <v>45922.840081018519</v>
      </c>
      <c r="B5067" s="57">
        <v>445339018</v>
      </c>
      <c r="C5067" s="58" t="s">
        <v>36</v>
      </c>
      <c r="D5067" s="58" t="s">
        <v>38</v>
      </c>
      <c r="E5067" s="58" t="s">
        <v>46</v>
      </c>
      <c r="F5067" s="58" t="s">
        <v>119</v>
      </c>
      <c r="G5067" s="59">
        <v>3740.83</v>
      </c>
      <c r="H5067" s="57">
        <v>444546100</v>
      </c>
      <c r="I5067" s="59">
        <v>0</v>
      </c>
      <c r="J5067" s="59">
        <v>0</v>
      </c>
      <c r="K5067" s="59">
        <v>0</v>
      </c>
      <c r="L5067" s="59">
        <v>3.58</v>
      </c>
      <c r="M5067" s="59">
        <v>9907.91</v>
      </c>
      <c r="N5067" s="58" t="s">
        <v>3273</v>
      </c>
      <c r="O5067" s="14">
        <f t="shared" ref="O5067:O5130" si="440">A5067</f>
        <v>45922.840081018519</v>
      </c>
      <c r="P5067" s="19">
        <f t="shared" ref="P5067:P5130" si="441">O5067+(5/24)</f>
        <v>45923.048414351855</v>
      </c>
      <c r="Q5067" s="20" t="str">
        <f t="shared" ref="Q5067:Q5130" si="442">TEXT(P5067,"dd/mm/yyyy")</f>
        <v>23/09/2025</v>
      </c>
      <c r="R5067" s="13" t="str">
        <f t="shared" ref="R5067:R5130" si="443">TEXT(P5067,"hh")</f>
        <v>01</v>
      </c>
      <c r="S5067" s="13" t="str">
        <f t="shared" ref="S5067:S5130" si="444">TEXT(P5067,"ddd")</f>
        <v>Tue</v>
      </c>
    </row>
    <row r="5068" spans="1:19" x14ac:dyDescent="0.25">
      <c r="A5068" s="60">
        <v>45922.840115740742</v>
      </c>
      <c r="B5068" s="61">
        <v>445339190</v>
      </c>
      <c r="C5068" s="62" t="s">
        <v>36</v>
      </c>
      <c r="D5068" s="62" t="s">
        <v>38</v>
      </c>
      <c r="E5068" s="62" t="s">
        <v>46</v>
      </c>
      <c r="F5068" s="62" t="s">
        <v>119</v>
      </c>
      <c r="G5068" s="63">
        <v>3741.04</v>
      </c>
      <c r="H5068" s="61">
        <v>444546267</v>
      </c>
      <c r="I5068" s="63">
        <v>0</v>
      </c>
      <c r="J5068" s="63">
        <v>0</v>
      </c>
      <c r="K5068" s="63">
        <v>0</v>
      </c>
      <c r="L5068" s="63">
        <v>3.09</v>
      </c>
      <c r="M5068" s="63">
        <v>9911</v>
      </c>
      <c r="N5068" s="62" t="s">
        <v>3274</v>
      </c>
      <c r="O5068" s="14">
        <f t="shared" si="440"/>
        <v>45922.840115740742</v>
      </c>
      <c r="P5068" s="19">
        <f t="shared" si="441"/>
        <v>45923.048449074078</v>
      </c>
      <c r="Q5068" s="20" t="str">
        <f t="shared" si="442"/>
        <v>23/09/2025</v>
      </c>
      <c r="R5068" s="13" t="str">
        <f t="shared" si="443"/>
        <v>01</v>
      </c>
      <c r="S5068" s="13" t="str">
        <f t="shared" si="444"/>
        <v>Tue</v>
      </c>
    </row>
    <row r="5069" spans="1:19" x14ac:dyDescent="0.25">
      <c r="A5069" s="56">
        <v>45922.841967592591</v>
      </c>
      <c r="B5069" s="57">
        <v>445340168</v>
      </c>
      <c r="C5069" s="58" t="s">
        <v>36</v>
      </c>
      <c r="D5069" s="58" t="s">
        <v>37</v>
      </c>
      <c r="E5069" s="58" t="s">
        <v>45</v>
      </c>
      <c r="F5069" s="58" t="s">
        <v>119</v>
      </c>
      <c r="G5069" s="59">
        <v>3739.97</v>
      </c>
      <c r="H5069" s="57">
        <v>444547215</v>
      </c>
      <c r="I5069" s="59">
        <v>0</v>
      </c>
      <c r="J5069" s="59">
        <v>0</v>
      </c>
      <c r="K5069" s="59">
        <v>0</v>
      </c>
      <c r="L5069" s="59">
        <v>0</v>
      </c>
      <c r="M5069" s="59">
        <v>9911</v>
      </c>
      <c r="N5069" s="58" t="s">
        <v>2056</v>
      </c>
      <c r="O5069" s="14">
        <f t="shared" si="440"/>
        <v>45922.841967592591</v>
      </c>
      <c r="P5069" s="19">
        <f t="shared" si="441"/>
        <v>45923.050300925926</v>
      </c>
      <c r="Q5069" s="20" t="str">
        <f t="shared" si="442"/>
        <v>23/09/2025</v>
      </c>
      <c r="R5069" s="13" t="str">
        <f t="shared" si="443"/>
        <v>01</v>
      </c>
      <c r="S5069" s="13" t="str">
        <f t="shared" si="444"/>
        <v>Tue</v>
      </c>
    </row>
    <row r="5070" spans="1:19" x14ac:dyDescent="0.25">
      <c r="A5070" s="60">
        <v>45922.841967592591</v>
      </c>
      <c r="B5070" s="61">
        <v>445340169</v>
      </c>
      <c r="C5070" s="62" t="s">
        <v>36</v>
      </c>
      <c r="D5070" s="62" t="s">
        <v>37</v>
      </c>
      <c r="E5070" s="62" t="s">
        <v>45</v>
      </c>
      <c r="F5070" s="62" t="s">
        <v>119</v>
      </c>
      <c r="G5070" s="63">
        <v>3739.97</v>
      </c>
      <c r="H5070" s="61">
        <v>444547216</v>
      </c>
      <c r="I5070" s="63">
        <v>0</v>
      </c>
      <c r="J5070" s="63">
        <v>0</v>
      </c>
      <c r="K5070" s="63">
        <v>0</v>
      </c>
      <c r="L5070" s="63">
        <v>0</v>
      </c>
      <c r="M5070" s="63">
        <v>9911</v>
      </c>
      <c r="N5070" s="62" t="s">
        <v>52</v>
      </c>
      <c r="O5070" s="14">
        <f t="shared" si="440"/>
        <v>45922.841967592591</v>
      </c>
      <c r="P5070" s="19">
        <f t="shared" si="441"/>
        <v>45923.050300925926</v>
      </c>
      <c r="Q5070" s="20" t="str">
        <f t="shared" si="442"/>
        <v>23/09/2025</v>
      </c>
      <c r="R5070" s="13" t="str">
        <f t="shared" si="443"/>
        <v>01</v>
      </c>
      <c r="S5070" s="13" t="str">
        <f t="shared" si="444"/>
        <v>Tue</v>
      </c>
    </row>
    <row r="5071" spans="1:19" x14ac:dyDescent="0.25">
      <c r="A5071" s="56">
        <v>45922.841979166667</v>
      </c>
      <c r="B5071" s="57">
        <v>445340171</v>
      </c>
      <c r="C5071" s="58" t="s">
        <v>36</v>
      </c>
      <c r="D5071" s="58" t="s">
        <v>37</v>
      </c>
      <c r="E5071" s="58" t="s">
        <v>45</v>
      </c>
      <c r="F5071" s="58" t="s">
        <v>119</v>
      </c>
      <c r="G5071" s="59">
        <v>3739.97</v>
      </c>
      <c r="H5071" s="57">
        <v>444547219</v>
      </c>
      <c r="I5071" s="59">
        <v>0</v>
      </c>
      <c r="J5071" s="59">
        <v>0</v>
      </c>
      <c r="K5071" s="59">
        <v>0</v>
      </c>
      <c r="L5071" s="59">
        <v>0</v>
      </c>
      <c r="M5071" s="59">
        <v>9911</v>
      </c>
      <c r="N5071" s="58" t="s">
        <v>108</v>
      </c>
      <c r="O5071" s="14">
        <f t="shared" si="440"/>
        <v>45922.841979166667</v>
      </c>
      <c r="P5071" s="19">
        <f t="shared" si="441"/>
        <v>45923.050312500003</v>
      </c>
      <c r="Q5071" s="20" t="str">
        <f t="shared" si="442"/>
        <v>23/09/2025</v>
      </c>
      <c r="R5071" s="13" t="str">
        <f t="shared" si="443"/>
        <v>01</v>
      </c>
      <c r="S5071" s="13" t="str">
        <f t="shared" si="444"/>
        <v>Tue</v>
      </c>
    </row>
    <row r="5072" spans="1:19" x14ac:dyDescent="0.25">
      <c r="A5072" s="60">
        <v>45922.841979166667</v>
      </c>
      <c r="B5072" s="61">
        <v>445340172</v>
      </c>
      <c r="C5072" s="62" t="s">
        <v>36</v>
      </c>
      <c r="D5072" s="62" t="s">
        <v>37</v>
      </c>
      <c r="E5072" s="62" t="s">
        <v>45</v>
      </c>
      <c r="F5072" s="62" t="s">
        <v>119</v>
      </c>
      <c r="G5072" s="63">
        <v>3740.02</v>
      </c>
      <c r="H5072" s="61">
        <v>444547220</v>
      </c>
      <c r="I5072" s="63">
        <v>0</v>
      </c>
      <c r="J5072" s="63">
        <v>0</v>
      </c>
      <c r="K5072" s="63">
        <v>0</v>
      </c>
      <c r="L5072" s="63">
        <v>0</v>
      </c>
      <c r="M5072" s="63">
        <v>9911</v>
      </c>
      <c r="N5072" s="62" t="s">
        <v>48</v>
      </c>
      <c r="O5072" s="14">
        <f t="shared" si="440"/>
        <v>45922.841979166667</v>
      </c>
      <c r="P5072" s="19">
        <f t="shared" si="441"/>
        <v>45923.050312500003</v>
      </c>
      <c r="Q5072" s="20" t="str">
        <f t="shared" si="442"/>
        <v>23/09/2025</v>
      </c>
      <c r="R5072" s="13" t="str">
        <f t="shared" si="443"/>
        <v>01</v>
      </c>
      <c r="S5072" s="13" t="str">
        <f t="shared" si="444"/>
        <v>Tue</v>
      </c>
    </row>
    <row r="5073" spans="1:19" x14ac:dyDescent="0.25">
      <c r="A5073" s="56">
        <v>45922.841979166667</v>
      </c>
      <c r="B5073" s="57">
        <v>445340173</v>
      </c>
      <c r="C5073" s="58" t="s">
        <v>36</v>
      </c>
      <c r="D5073" s="58" t="s">
        <v>37</v>
      </c>
      <c r="E5073" s="58" t="s">
        <v>45</v>
      </c>
      <c r="F5073" s="58" t="s">
        <v>119</v>
      </c>
      <c r="G5073" s="59">
        <v>3740.02</v>
      </c>
      <c r="H5073" s="57">
        <v>444547221</v>
      </c>
      <c r="I5073" s="59">
        <v>0</v>
      </c>
      <c r="J5073" s="59">
        <v>0</v>
      </c>
      <c r="K5073" s="59">
        <v>0</v>
      </c>
      <c r="L5073" s="59">
        <v>0</v>
      </c>
      <c r="M5073" s="59">
        <v>9911</v>
      </c>
      <c r="N5073" s="58" t="s">
        <v>1944</v>
      </c>
      <c r="O5073" s="14">
        <f t="shared" si="440"/>
        <v>45922.841979166667</v>
      </c>
      <c r="P5073" s="19">
        <f t="shared" si="441"/>
        <v>45923.050312500003</v>
      </c>
      <c r="Q5073" s="20" t="str">
        <f t="shared" si="442"/>
        <v>23/09/2025</v>
      </c>
      <c r="R5073" s="13" t="str">
        <f t="shared" si="443"/>
        <v>01</v>
      </c>
      <c r="S5073" s="13" t="str">
        <f t="shared" si="444"/>
        <v>Tue</v>
      </c>
    </row>
    <row r="5074" spans="1:19" x14ac:dyDescent="0.25">
      <c r="A5074" s="60">
        <v>45922.841979166667</v>
      </c>
      <c r="B5074" s="61">
        <v>445340174</v>
      </c>
      <c r="C5074" s="62" t="s">
        <v>36</v>
      </c>
      <c r="D5074" s="62" t="s">
        <v>37</v>
      </c>
      <c r="E5074" s="62" t="s">
        <v>45</v>
      </c>
      <c r="F5074" s="62" t="s">
        <v>119</v>
      </c>
      <c r="G5074" s="63">
        <v>3740.02</v>
      </c>
      <c r="H5074" s="61">
        <v>444547222</v>
      </c>
      <c r="I5074" s="63">
        <v>0</v>
      </c>
      <c r="J5074" s="63">
        <v>0</v>
      </c>
      <c r="K5074" s="63">
        <v>0</v>
      </c>
      <c r="L5074" s="63">
        <v>0</v>
      </c>
      <c r="M5074" s="63">
        <v>9911</v>
      </c>
      <c r="N5074" s="62" t="s">
        <v>2055</v>
      </c>
      <c r="O5074" s="14">
        <f t="shared" si="440"/>
        <v>45922.841979166667</v>
      </c>
      <c r="P5074" s="19">
        <f t="shared" si="441"/>
        <v>45923.050312500003</v>
      </c>
      <c r="Q5074" s="20" t="str">
        <f t="shared" si="442"/>
        <v>23/09/2025</v>
      </c>
      <c r="R5074" s="13" t="str">
        <f t="shared" si="443"/>
        <v>01</v>
      </c>
      <c r="S5074" s="13" t="str">
        <f t="shared" si="444"/>
        <v>Tue</v>
      </c>
    </row>
    <row r="5075" spans="1:19" x14ac:dyDescent="0.25">
      <c r="A5075" s="56">
        <v>45922.841990740744</v>
      </c>
      <c r="B5075" s="57">
        <v>445340175</v>
      </c>
      <c r="C5075" s="58" t="s">
        <v>36</v>
      </c>
      <c r="D5075" s="58" t="s">
        <v>37</v>
      </c>
      <c r="E5075" s="58" t="s">
        <v>45</v>
      </c>
      <c r="F5075" s="58" t="s">
        <v>119</v>
      </c>
      <c r="G5075" s="59">
        <v>3740.02</v>
      </c>
      <c r="H5075" s="57">
        <v>444547223</v>
      </c>
      <c r="I5075" s="59">
        <v>0</v>
      </c>
      <c r="J5075" s="59">
        <v>0</v>
      </c>
      <c r="K5075" s="59">
        <v>0</v>
      </c>
      <c r="L5075" s="59">
        <v>0</v>
      </c>
      <c r="M5075" s="59">
        <v>9911</v>
      </c>
      <c r="N5075" s="58" t="s">
        <v>1971</v>
      </c>
      <c r="O5075" s="14">
        <f t="shared" si="440"/>
        <v>45922.841990740744</v>
      </c>
      <c r="P5075" s="19">
        <f t="shared" si="441"/>
        <v>45923.05032407408</v>
      </c>
      <c r="Q5075" s="20" t="str">
        <f t="shared" si="442"/>
        <v>23/09/2025</v>
      </c>
      <c r="R5075" s="13" t="str">
        <f t="shared" si="443"/>
        <v>01</v>
      </c>
      <c r="S5075" s="13" t="str">
        <f t="shared" si="444"/>
        <v>Tue</v>
      </c>
    </row>
    <row r="5076" spans="1:19" x14ac:dyDescent="0.25">
      <c r="A5076" s="60">
        <v>45922.841990740744</v>
      </c>
      <c r="B5076" s="61">
        <v>445340176</v>
      </c>
      <c r="C5076" s="62" t="s">
        <v>36</v>
      </c>
      <c r="D5076" s="62" t="s">
        <v>37</v>
      </c>
      <c r="E5076" s="62" t="s">
        <v>45</v>
      </c>
      <c r="F5076" s="62" t="s">
        <v>119</v>
      </c>
      <c r="G5076" s="63">
        <v>3740.03</v>
      </c>
      <c r="H5076" s="61">
        <v>444547224</v>
      </c>
      <c r="I5076" s="63">
        <v>0</v>
      </c>
      <c r="J5076" s="63">
        <v>0</v>
      </c>
      <c r="K5076" s="63">
        <v>0</v>
      </c>
      <c r="L5076" s="63">
        <v>0</v>
      </c>
      <c r="M5076" s="63">
        <v>9911</v>
      </c>
      <c r="N5076" s="62" t="s">
        <v>47</v>
      </c>
      <c r="O5076" s="14">
        <f t="shared" si="440"/>
        <v>45922.841990740744</v>
      </c>
      <c r="P5076" s="19">
        <f t="shared" si="441"/>
        <v>45923.05032407408</v>
      </c>
      <c r="Q5076" s="20" t="str">
        <f t="shared" si="442"/>
        <v>23/09/2025</v>
      </c>
      <c r="R5076" s="13" t="str">
        <f t="shared" si="443"/>
        <v>01</v>
      </c>
      <c r="S5076" s="13" t="str">
        <f t="shared" si="444"/>
        <v>Tue</v>
      </c>
    </row>
    <row r="5077" spans="1:19" x14ac:dyDescent="0.25">
      <c r="A5077" s="56">
        <v>45922.841990740744</v>
      </c>
      <c r="B5077" s="57">
        <v>445340179</v>
      </c>
      <c r="C5077" s="58" t="s">
        <v>36</v>
      </c>
      <c r="D5077" s="58" t="s">
        <v>37</v>
      </c>
      <c r="E5077" s="58" t="s">
        <v>45</v>
      </c>
      <c r="F5077" s="58" t="s">
        <v>119</v>
      </c>
      <c r="G5077" s="59">
        <v>3740.02</v>
      </c>
      <c r="H5077" s="57">
        <v>444547227</v>
      </c>
      <c r="I5077" s="59">
        <v>0</v>
      </c>
      <c r="J5077" s="59">
        <v>0</v>
      </c>
      <c r="K5077" s="59">
        <v>0</v>
      </c>
      <c r="L5077" s="59">
        <v>0</v>
      </c>
      <c r="M5077" s="59">
        <v>9911</v>
      </c>
      <c r="N5077" s="58" t="s">
        <v>77</v>
      </c>
      <c r="O5077" s="14">
        <f t="shared" si="440"/>
        <v>45922.841990740744</v>
      </c>
      <c r="P5077" s="19">
        <f t="shared" si="441"/>
        <v>45923.05032407408</v>
      </c>
      <c r="Q5077" s="20" t="str">
        <f t="shared" si="442"/>
        <v>23/09/2025</v>
      </c>
      <c r="R5077" s="13" t="str">
        <f t="shared" si="443"/>
        <v>01</v>
      </c>
      <c r="S5077" s="13" t="str">
        <f t="shared" si="444"/>
        <v>Tue</v>
      </c>
    </row>
    <row r="5078" spans="1:19" x14ac:dyDescent="0.25">
      <c r="A5078" s="60">
        <v>45922.841990740744</v>
      </c>
      <c r="B5078" s="61">
        <v>445340182</v>
      </c>
      <c r="C5078" s="62" t="s">
        <v>36</v>
      </c>
      <c r="D5078" s="62" t="s">
        <v>37</v>
      </c>
      <c r="E5078" s="62" t="s">
        <v>45</v>
      </c>
      <c r="F5078" s="62" t="s">
        <v>119</v>
      </c>
      <c r="G5078" s="63">
        <v>3740.02</v>
      </c>
      <c r="H5078" s="61">
        <v>444547229</v>
      </c>
      <c r="I5078" s="63">
        <v>0</v>
      </c>
      <c r="J5078" s="63">
        <v>0</v>
      </c>
      <c r="K5078" s="63">
        <v>0</v>
      </c>
      <c r="L5078" s="63">
        <v>0</v>
      </c>
      <c r="M5078" s="63">
        <v>9911</v>
      </c>
      <c r="N5078" s="62" t="s">
        <v>107</v>
      </c>
      <c r="O5078" s="14">
        <f t="shared" si="440"/>
        <v>45922.841990740744</v>
      </c>
      <c r="P5078" s="19">
        <f t="shared" si="441"/>
        <v>45923.05032407408</v>
      </c>
      <c r="Q5078" s="20" t="str">
        <f t="shared" si="442"/>
        <v>23/09/2025</v>
      </c>
      <c r="R5078" s="13" t="str">
        <f t="shared" si="443"/>
        <v>01</v>
      </c>
      <c r="S5078" s="13" t="str">
        <f t="shared" si="444"/>
        <v>Tue</v>
      </c>
    </row>
    <row r="5079" spans="1:19" x14ac:dyDescent="0.25">
      <c r="A5079" s="56">
        <v>45922.842002314814</v>
      </c>
      <c r="B5079" s="57">
        <v>445340186</v>
      </c>
      <c r="C5079" s="58" t="s">
        <v>36</v>
      </c>
      <c r="D5079" s="58" t="s">
        <v>37</v>
      </c>
      <c r="E5079" s="58" t="s">
        <v>45</v>
      </c>
      <c r="F5079" s="58" t="s">
        <v>119</v>
      </c>
      <c r="G5079" s="59">
        <v>3740.03</v>
      </c>
      <c r="H5079" s="57">
        <v>444547233</v>
      </c>
      <c r="I5079" s="59">
        <v>0</v>
      </c>
      <c r="J5079" s="59">
        <v>0</v>
      </c>
      <c r="K5079" s="59">
        <v>0</v>
      </c>
      <c r="L5079" s="59">
        <v>0</v>
      </c>
      <c r="M5079" s="59">
        <v>9911</v>
      </c>
      <c r="N5079" s="58" t="s">
        <v>113</v>
      </c>
      <c r="O5079" s="14">
        <f t="shared" si="440"/>
        <v>45922.842002314814</v>
      </c>
      <c r="P5079" s="19">
        <f t="shared" si="441"/>
        <v>45923.050335648149</v>
      </c>
      <c r="Q5079" s="20" t="str">
        <f t="shared" si="442"/>
        <v>23/09/2025</v>
      </c>
      <c r="R5079" s="13" t="str">
        <f t="shared" si="443"/>
        <v>01</v>
      </c>
      <c r="S5079" s="13" t="str">
        <f t="shared" si="444"/>
        <v>Tue</v>
      </c>
    </row>
    <row r="5080" spans="1:19" x14ac:dyDescent="0.25">
      <c r="A5080" s="60">
        <v>45922.842060185183</v>
      </c>
      <c r="B5080" s="61">
        <v>445340196</v>
      </c>
      <c r="C5080" s="62" t="s">
        <v>36</v>
      </c>
      <c r="D5080" s="62" t="s">
        <v>38</v>
      </c>
      <c r="E5080" s="62" t="s">
        <v>46</v>
      </c>
      <c r="F5080" s="62" t="s">
        <v>119</v>
      </c>
      <c r="G5080" s="63">
        <v>3739.57</v>
      </c>
      <c r="H5080" s="61">
        <v>444547243</v>
      </c>
      <c r="I5080" s="63">
        <v>0</v>
      </c>
      <c r="J5080" s="63">
        <v>0</v>
      </c>
      <c r="K5080" s="63">
        <v>0</v>
      </c>
      <c r="L5080" s="63">
        <v>1.78</v>
      </c>
      <c r="M5080" s="63">
        <v>9912.7800000000007</v>
      </c>
      <c r="N5080" s="62" t="s">
        <v>3275</v>
      </c>
      <c r="O5080" s="14">
        <f t="shared" si="440"/>
        <v>45922.842060185183</v>
      </c>
      <c r="P5080" s="19">
        <f t="shared" si="441"/>
        <v>45923.050393518519</v>
      </c>
      <c r="Q5080" s="20" t="str">
        <f t="shared" si="442"/>
        <v>23/09/2025</v>
      </c>
      <c r="R5080" s="13" t="str">
        <f t="shared" si="443"/>
        <v>01</v>
      </c>
      <c r="S5080" s="13" t="str">
        <f t="shared" si="444"/>
        <v>Tue</v>
      </c>
    </row>
    <row r="5081" spans="1:19" x14ac:dyDescent="0.25">
      <c r="A5081" s="56">
        <v>45922.842060185183</v>
      </c>
      <c r="B5081" s="57">
        <v>445340197</v>
      </c>
      <c r="C5081" s="58" t="s">
        <v>36</v>
      </c>
      <c r="D5081" s="58" t="s">
        <v>38</v>
      </c>
      <c r="E5081" s="58" t="s">
        <v>46</v>
      </c>
      <c r="F5081" s="58" t="s">
        <v>119</v>
      </c>
      <c r="G5081" s="59">
        <v>3739.57</v>
      </c>
      <c r="H5081" s="57">
        <v>444547244</v>
      </c>
      <c r="I5081" s="59">
        <v>0</v>
      </c>
      <c r="J5081" s="59">
        <v>0</v>
      </c>
      <c r="K5081" s="59">
        <v>0</v>
      </c>
      <c r="L5081" s="59">
        <v>0.37</v>
      </c>
      <c r="M5081" s="59">
        <v>9913.15</v>
      </c>
      <c r="N5081" s="58" t="s">
        <v>3276</v>
      </c>
      <c r="O5081" s="14">
        <f t="shared" si="440"/>
        <v>45922.842060185183</v>
      </c>
      <c r="P5081" s="19">
        <f t="shared" si="441"/>
        <v>45923.050393518519</v>
      </c>
      <c r="Q5081" s="20" t="str">
        <f t="shared" si="442"/>
        <v>23/09/2025</v>
      </c>
      <c r="R5081" s="13" t="str">
        <f t="shared" si="443"/>
        <v>01</v>
      </c>
      <c r="S5081" s="13" t="str">
        <f t="shared" si="444"/>
        <v>Tue</v>
      </c>
    </row>
    <row r="5082" spans="1:19" x14ac:dyDescent="0.25">
      <c r="A5082" s="60">
        <v>45922.842083333337</v>
      </c>
      <c r="B5082" s="61">
        <v>445340204</v>
      </c>
      <c r="C5082" s="62" t="s">
        <v>36</v>
      </c>
      <c r="D5082" s="62" t="s">
        <v>37</v>
      </c>
      <c r="E5082" s="62" t="s">
        <v>45</v>
      </c>
      <c r="F5082" s="62" t="s">
        <v>119</v>
      </c>
      <c r="G5082" s="63">
        <v>3739.83</v>
      </c>
      <c r="H5082" s="61">
        <v>444547251</v>
      </c>
      <c r="I5082" s="63">
        <v>0</v>
      </c>
      <c r="J5082" s="63">
        <v>0</v>
      </c>
      <c r="K5082" s="63">
        <v>0</v>
      </c>
      <c r="L5082" s="63">
        <v>0</v>
      </c>
      <c r="M5082" s="63">
        <v>9913.15</v>
      </c>
      <c r="N5082" s="62" t="s">
        <v>115</v>
      </c>
      <c r="O5082" s="14">
        <f t="shared" si="440"/>
        <v>45922.842083333337</v>
      </c>
      <c r="P5082" s="19">
        <f t="shared" si="441"/>
        <v>45923.050416666672</v>
      </c>
      <c r="Q5082" s="20" t="str">
        <f t="shared" si="442"/>
        <v>23/09/2025</v>
      </c>
      <c r="R5082" s="13" t="str">
        <f t="shared" si="443"/>
        <v>01</v>
      </c>
      <c r="S5082" s="13" t="str">
        <f t="shared" si="444"/>
        <v>Tue</v>
      </c>
    </row>
    <row r="5083" spans="1:19" x14ac:dyDescent="0.25">
      <c r="A5083" s="56">
        <v>45922.842083333337</v>
      </c>
      <c r="B5083" s="57">
        <v>445340206</v>
      </c>
      <c r="C5083" s="58" t="s">
        <v>36</v>
      </c>
      <c r="D5083" s="58" t="s">
        <v>37</v>
      </c>
      <c r="E5083" s="58" t="s">
        <v>45</v>
      </c>
      <c r="F5083" s="58" t="s">
        <v>119</v>
      </c>
      <c r="G5083" s="59">
        <v>3739.83</v>
      </c>
      <c r="H5083" s="57">
        <v>444547253</v>
      </c>
      <c r="I5083" s="59">
        <v>0</v>
      </c>
      <c r="J5083" s="59">
        <v>0</v>
      </c>
      <c r="K5083" s="59">
        <v>0</v>
      </c>
      <c r="L5083" s="59">
        <v>0</v>
      </c>
      <c r="M5083" s="59">
        <v>9913.15</v>
      </c>
      <c r="N5083" s="58" t="s">
        <v>118</v>
      </c>
      <c r="O5083" s="14">
        <f t="shared" si="440"/>
        <v>45922.842083333337</v>
      </c>
      <c r="P5083" s="19">
        <f t="shared" si="441"/>
        <v>45923.050416666672</v>
      </c>
      <c r="Q5083" s="20" t="str">
        <f t="shared" si="442"/>
        <v>23/09/2025</v>
      </c>
      <c r="R5083" s="13" t="str">
        <f t="shared" si="443"/>
        <v>01</v>
      </c>
      <c r="S5083" s="13" t="str">
        <f t="shared" si="444"/>
        <v>Tue</v>
      </c>
    </row>
    <row r="5084" spans="1:19" x14ac:dyDescent="0.25">
      <c r="A5084" s="60">
        <v>45922.842152777775</v>
      </c>
      <c r="B5084" s="61">
        <v>445340229</v>
      </c>
      <c r="C5084" s="62" t="s">
        <v>36</v>
      </c>
      <c r="D5084" s="62" t="s">
        <v>38</v>
      </c>
      <c r="E5084" s="62" t="s">
        <v>46</v>
      </c>
      <c r="F5084" s="62" t="s">
        <v>119</v>
      </c>
      <c r="G5084" s="63">
        <v>3739.55</v>
      </c>
      <c r="H5084" s="61">
        <v>444547276</v>
      </c>
      <c r="I5084" s="63">
        <v>0</v>
      </c>
      <c r="J5084" s="63">
        <v>0</v>
      </c>
      <c r="K5084" s="63">
        <v>0</v>
      </c>
      <c r="L5084" s="63">
        <v>0.35</v>
      </c>
      <c r="M5084" s="63">
        <v>9913.5</v>
      </c>
      <c r="N5084" s="62" t="s">
        <v>3277</v>
      </c>
      <c r="O5084" s="14">
        <f t="shared" si="440"/>
        <v>45922.842152777775</v>
      </c>
      <c r="P5084" s="19">
        <f t="shared" si="441"/>
        <v>45923.050486111111</v>
      </c>
      <c r="Q5084" s="20" t="str">
        <f t="shared" si="442"/>
        <v>23/09/2025</v>
      </c>
      <c r="R5084" s="13" t="str">
        <f t="shared" si="443"/>
        <v>01</v>
      </c>
      <c r="S5084" s="13" t="str">
        <f t="shared" si="444"/>
        <v>Tue</v>
      </c>
    </row>
    <row r="5085" spans="1:19" x14ac:dyDescent="0.25">
      <c r="A5085" s="56">
        <v>45922.842314814814</v>
      </c>
      <c r="B5085" s="57">
        <v>445340294</v>
      </c>
      <c r="C5085" s="58" t="s">
        <v>36</v>
      </c>
      <c r="D5085" s="58" t="s">
        <v>37</v>
      </c>
      <c r="E5085" s="58" t="s">
        <v>45</v>
      </c>
      <c r="F5085" s="58" t="s">
        <v>119</v>
      </c>
      <c r="G5085" s="59">
        <v>3739.87</v>
      </c>
      <c r="H5085" s="57">
        <v>444547345</v>
      </c>
      <c r="I5085" s="59">
        <v>0</v>
      </c>
      <c r="J5085" s="59">
        <v>0</v>
      </c>
      <c r="K5085" s="59">
        <v>0</v>
      </c>
      <c r="L5085" s="59">
        <v>0</v>
      </c>
      <c r="M5085" s="59">
        <v>9913.5</v>
      </c>
      <c r="N5085" s="58" t="s">
        <v>1384</v>
      </c>
      <c r="O5085" s="14">
        <f t="shared" si="440"/>
        <v>45922.842314814814</v>
      </c>
      <c r="P5085" s="19">
        <f t="shared" si="441"/>
        <v>45923.05064814815</v>
      </c>
      <c r="Q5085" s="20" t="str">
        <f t="shared" si="442"/>
        <v>23/09/2025</v>
      </c>
      <c r="R5085" s="13" t="str">
        <f t="shared" si="443"/>
        <v>01</v>
      </c>
      <c r="S5085" s="13" t="str">
        <f t="shared" si="444"/>
        <v>Tue</v>
      </c>
    </row>
    <row r="5086" spans="1:19" x14ac:dyDescent="0.25">
      <c r="A5086" s="60">
        <v>45922.844166666669</v>
      </c>
      <c r="B5086" s="61">
        <v>445340869</v>
      </c>
      <c r="C5086" s="62" t="s">
        <v>36</v>
      </c>
      <c r="D5086" s="62" t="s">
        <v>37</v>
      </c>
      <c r="E5086" s="62" t="s">
        <v>45</v>
      </c>
      <c r="F5086" s="62" t="s">
        <v>119</v>
      </c>
      <c r="G5086" s="63">
        <v>3739.76</v>
      </c>
      <c r="H5086" s="61">
        <v>444547913</v>
      </c>
      <c r="I5086" s="63">
        <v>0</v>
      </c>
      <c r="J5086" s="63">
        <v>0</v>
      </c>
      <c r="K5086" s="63">
        <v>0</v>
      </c>
      <c r="L5086" s="63">
        <v>0</v>
      </c>
      <c r="M5086" s="63">
        <v>9913.5</v>
      </c>
      <c r="N5086" s="62" t="s">
        <v>106</v>
      </c>
      <c r="O5086" s="14">
        <f t="shared" si="440"/>
        <v>45922.844166666669</v>
      </c>
      <c r="P5086" s="19">
        <f t="shared" si="441"/>
        <v>45923.052500000005</v>
      </c>
      <c r="Q5086" s="20" t="str">
        <f t="shared" si="442"/>
        <v>23/09/2025</v>
      </c>
      <c r="R5086" s="13" t="str">
        <f t="shared" si="443"/>
        <v>01</v>
      </c>
      <c r="S5086" s="13" t="str">
        <f t="shared" si="444"/>
        <v>Tue</v>
      </c>
    </row>
    <row r="5087" spans="1:19" x14ac:dyDescent="0.25">
      <c r="A5087" s="56">
        <v>45922.848240740743</v>
      </c>
      <c r="B5087" s="57">
        <v>445342419</v>
      </c>
      <c r="C5087" s="58" t="s">
        <v>36</v>
      </c>
      <c r="D5087" s="58" t="s">
        <v>38</v>
      </c>
      <c r="E5087" s="58" t="s">
        <v>46</v>
      </c>
      <c r="F5087" s="58" t="s">
        <v>119</v>
      </c>
      <c r="G5087" s="59">
        <v>3738.59</v>
      </c>
      <c r="H5087" s="57">
        <v>444549468</v>
      </c>
      <c r="I5087" s="59">
        <v>0</v>
      </c>
      <c r="J5087" s="59">
        <v>0</v>
      </c>
      <c r="K5087" s="59">
        <v>0</v>
      </c>
      <c r="L5087" s="59">
        <v>0.88</v>
      </c>
      <c r="M5087" s="59">
        <v>9914.3799999999992</v>
      </c>
      <c r="N5087" s="58" t="s">
        <v>3278</v>
      </c>
      <c r="O5087" s="14">
        <f t="shared" si="440"/>
        <v>45922.848240740743</v>
      </c>
      <c r="P5087" s="19">
        <f t="shared" si="441"/>
        <v>45923.056574074079</v>
      </c>
      <c r="Q5087" s="20" t="str">
        <f t="shared" si="442"/>
        <v>23/09/2025</v>
      </c>
      <c r="R5087" s="13" t="str">
        <f t="shared" si="443"/>
        <v>01</v>
      </c>
      <c r="S5087" s="13" t="str">
        <f t="shared" si="444"/>
        <v>Tue</v>
      </c>
    </row>
    <row r="5088" spans="1:19" x14ac:dyDescent="0.25">
      <c r="A5088" s="60">
        <v>45922.849143518521</v>
      </c>
      <c r="B5088" s="61">
        <v>445342608</v>
      </c>
      <c r="C5088" s="62" t="s">
        <v>36</v>
      </c>
      <c r="D5088" s="62" t="s">
        <v>37</v>
      </c>
      <c r="E5088" s="62" t="s">
        <v>45</v>
      </c>
      <c r="F5088" s="62" t="s">
        <v>119</v>
      </c>
      <c r="G5088" s="63">
        <v>3739.4</v>
      </c>
      <c r="H5088" s="61">
        <v>444549652</v>
      </c>
      <c r="I5088" s="63">
        <v>0</v>
      </c>
      <c r="J5088" s="63">
        <v>0</v>
      </c>
      <c r="K5088" s="63">
        <v>0</v>
      </c>
      <c r="L5088" s="63">
        <v>0</v>
      </c>
      <c r="M5088" s="63">
        <v>9914.3799999999992</v>
      </c>
      <c r="N5088" s="62" t="s">
        <v>92</v>
      </c>
      <c r="O5088" s="14">
        <f t="shared" si="440"/>
        <v>45922.849143518521</v>
      </c>
      <c r="P5088" s="19">
        <f t="shared" si="441"/>
        <v>45923.057476851856</v>
      </c>
      <c r="Q5088" s="20" t="str">
        <f t="shared" si="442"/>
        <v>23/09/2025</v>
      </c>
      <c r="R5088" s="13" t="str">
        <f t="shared" si="443"/>
        <v>01</v>
      </c>
      <c r="S5088" s="13" t="str">
        <f t="shared" si="444"/>
        <v>Tue</v>
      </c>
    </row>
    <row r="5089" spans="1:19" x14ac:dyDescent="0.25">
      <c r="A5089" s="56">
        <v>45922.853252314817</v>
      </c>
      <c r="B5089" s="57">
        <v>445343924</v>
      </c>
      <c r="C5089" s="58" t="s">
        <v>36</v>
      </c>
      <c r="D5089" s="58" t="s">
        <v>38</v>
      </c>
      <c r="E5089" s="58" t="s">
        <v>46</v>
      </c>
      <c r="F5089" s="58" t="s">
        <v>119</v>
      </c>
      <c r="G5089" s="59">
        <v>3741.52</v>
      </c>
      <c r="H5089" s="57">
        <v>444550980</v>
      </c>
      <c r="I5089" s="59">
        <v>0</v>
      </c>
      <c r="J5089" s="59">
        <v>0</v>
      </c>
      <c r="K5089" s="59">
        <v>0</v>
      </c>
      <c r="L5089" s="59">
        <v>1.55</v>
      </c>
      <c r="M5089" s="59">
        <v>9915.93</v>
      </c>
      <c r="N5089" s="58" t="s">
        <v>3279</v>
      </c>
      <c r="O5089" s="14">
        <f t="shared" si="440"/>
        <v>45922.853252314817</v>
      </c>
      <c r="P5089" s="19">
        <f t="shared" si="441"/>
        <v>45923.061585648153</v>
      </c>
      <c r="Q5089" s="20" t="str">
        <f t="shared" si="442"/>
        <v>23/09/2025</v>
      </c>
      <c r="R5089" s="13" t="str">
        <f t="shared" si="443"/>
        <v>01</v>
      </c>
      <c r="S5089" s="13" t="str">
        <f t="shared" si="444"/>
        <v>Tue</v>
      </c>
    </row>
    <row r="5090" spans="1:19" x14ac:dyDescent="0.25">
      <c r="A5090" s="60">
        <v>45922.853252314817</v>
      </c>
      <c r="B5090" s="61">
        <v>445343925</v>
      </c>
      <c r="C5090" s="62" t="s">
        <v>36</v>
      </c>
      <c r="D5090" s="62" t="s">
        <v>38</v>
      </c>
      <c r="E5090" s="62" t="s">
        <v>46</v>
      </c>
      <c r="F5090" s="62" t="s">
        <v>119</v>
      </c>
      <c r="G5090" s="63">
        <v>3741.52</v>
      </c>
      <c r="H5090" s="61">
        <v>444550981</v>
      </c>
      <c r="I5090" s="63">
        <v>0</v>
      </c>
      <c r="J5090" s="63">
        <v>0</v>
      </c>
      <c r="K5090" s="63">
        <v>0</v>
      </c>
      <c r="L5090" s="63">
        <v>1.55</v>
      </c>
      <c r="M5090" s="63">
        <v>9917.48</v>
      </c>
      <c r="N5090" s="62" t="s">
        <v>3279</v>
      </c>
      <c r="O5090" s="14">
        <f t="shared" si="440"/>
        <v>45922.853252314817</v>
      </c>
      <c r="P5090" s="19">
        <f t="shared" si="441"/>
        <v>45923.061585648153</v>
      </c>
      <c r="Q5090" s="20" t="str">
        <f t="shared" si="442"/>
        <v>23/09/2025</v>
      </c>
      <c r="R5090" s="13" t="str">
        <f t="shared" si="443"/>
        <v>01</v>
      </c>
      <c r="S5090" s="13" t="str">
        <f t="shared" si="444"/>
        <v>Tue</v>
      </c>
    </row>
    <row r="5091" spans="1:19" x14ac:dyDescent="0.25">
      <c r="A5091" s="56">
        <v>45922.853252314817</v>
      </c>
      <c r="B5091" s="57">
        <v>445343926</v>
      </c>
      <c r="C5091" s="58" t="s">
        <v>36</v>
      </c>
      <c r="D5091" s="58" t="s">
        <v>38</v>
      </c>
      <c r="E5091" s="58" t="s">
        <v>46</v>
      </c>
      <c r="F5091" s="58" t="s">
        <v>119</v>
      </c>
      <c r="G5091" s="59">
        <v>3741.52</v>
      </c>
      <c r="H5091" s="57">
        <v>444550982</v>
      </c>
      <c r="I5091" s="59">
        <v>0</v>
      </c>
      <c r="J5091" s="59">
        <v>0</v>
      </c>
      <c r="K5091" s="59">
        <v>0</v>
      </c>
      <c r="L5091" s="59">
        <v>1.5</v>
      </c>
      <c r="M5091" s="59">
        <v>9918.98</v>
      </c>
      <c r="N5091" s="58" t="s">
        <v>3279</v>
      </c>
      <c r="O5091" s="14">
        <f t="shared" si="440"/>
        <v>45922.853252314817</v>
      </c>
      <c r="P5091" s="19">
        <f t="shared" si="441"/>
        <v>45923.061585648153</v>
      </c>
      <c r="Q5091" s="20" t="str">
        <f t="shared" si="442"/>
        <v>23/09/2025</v>
      </c>
      <c r="R5091" s="13" t="str">
        <f t="shared" si="443"/>
        <v>01</v>
      </c>
      <c r="S5091" s="13" t="str">
        <f t="shared" si="444"/>
        <v>Tue</v>
      </c>
    </row>
    <row r="5092" spans="1:19" x14ac:dyDescent="0.25">
      <c r="A5092" s="60">
        <v>45922.853252314817</v>
      </c>
      <c r="B5092" s="61">
        <v>445343927</v>
      </c>
      <c r="C5092" s="62" t="s">
        <v>36</v>
      </c>
      <c r="D5092" s="62" t="s">
        <v>38</v>
      </c>
      <c r="E5092" s="62" t="s">
        <v>46</v>
      </c>
      <c r="F5092" s="62" t="s">
        <v>119</v>
      </c>
      <c r="G5092" s="63">
        <v>3741.52</v>
      </c>
      <c r="H5092" s="61">
        <v>444550983</v>
      </c>
      <c r="I5092" s="63">
        <v>0</v>
      </c>
      <c r="J5092" s="63">
        <v>0</v>
      </c>
      <c r="K5092" s="63">
        <v>0</v>
      </c>
      <c r="L5092" s="63">
        <v>1.5</v>
      </c>
      <c r="M5092" s="63">
        <v>9920.48</v>
      </c>
      <c r="N5092" s="62" t="s">
        <v>3279</v>
      </c>
      <c r="O5092" s="14">
        <f t="shared" si="440"/>
        <v>45922.853252314817</v>
      </c>
      <c r="P5092" s="19">
        <f t="shared" si="441"/>
        <v>45923.061585648153</v>
      </c>
      <c r="Q5092" s="20" t="str">
        <f t="shared" si="442"/>
        <v>23/09/2025</v>
      </c>
      <c r="R5092" s="13" t="str">
        <f t="shared" si="443"/>
        <v>01</v>
      </c>
      <c r="S5092" s="13" t="str">
        <f t="shared" si="444"/>
        <v>Tue</v>
      </c>
    </row>
    <row r="5093" spans="1:19" x14ac:dyDescent="0.25">
      <c r="A5093" s="56">
        <v>45922.853252314817</v>
      </c>
      <c r="B5093" s="57">
        <v>445343928</v>
      </c>
      <c r="C5093" s="58" t="s">
        <v>36</v>
      </c>
      <c r="D5093" s="58" t="s">
        <v>38</v>
      </c>
      <c r="E5093" s="58" t="s">
        <v>46</v>
      </c>
      <c r="F5093" s="58" t="s">
        <v>119</v>
      </c>
      <c r="G5093" s="59">
        <v>3741.52</v>
      </c>
      <c r="H5093" s="57">
        <v>444550984</v>
      </c>
      <c r="I5093" s="59">
        <v>0</v>
      </c>
      <c r="J5093" s="59">
        <v>0</v>
      </c>
      <c r="K5093" s="59">
        <v>0</v>
      </c>
      <c r="L5093" s="59">
        <v>1.5</v>
      </c>
      <c r="M5093" s="59">
        <v>9921.98</v>
      </c>
      <c r="N5093" s="58" t="s">
        <v>3279</v>
      </c>
      <c r="O5093" s="14">
        <f t="shared" si="440"/>
        <v>45922.853252314817</v>
      </c>
      <c r="P5093" s="19">
        <f t="shared" si="441"/>
        <v>45923.061585648153</v>
      </c>
      <c r="Q5093" s="20" t="str">
        <f t="shared" si="442"/>
        <v>23/09/2025</v>
      </c>
      <c r="R5093" s="13" t="str">
        <f t="shared" si="443"/>
        <v>01</v>
      </c>
      <c r="S5093" s="13" t="str">
        <f t="shared" si="444"/>
        <v>Tue</v>
      </c>
    </row>
    <row r="5094" spans="1:19" x14ac:dyDescent="0.25">
      <c r="A5094" s="60">
        <v>45922.853483796294</v>
      </c>
      <c r="B5094" s="61">
        <v>445344139</v>
      </c>
      <c r="C5094" s="62" t="s">
        <v>36</v>
      </c>
      <c r="D5094" s="62" t="s">
        <v>38</v>
      </c>
      <c r="E5094" s="62" t="s">
        <v>46</v>
      </c>
      <c r="F5094" s="62" t="s">
        <v>119</v>
      </c>
      <c r="G5094" s="63">
        <v>3740.55</v>
      </c>
      <c r="H5094" s="61">
        <v>444551195</v>
      </c>
      <c r="I5094" s="63">
        <v>0</v>
      </c>
      <c r="J5094" s="63">
        <v>0</v>
      </c>
      <c r="K5094" s="63">
        <v>0</v>
      </c>
      <c r="L5094" s="63">
        <v>0.72</v>
      </c>
      <c r="M5094" s="63">
        <v>9922.7000000000007</v>
      </c>
      <c r="N5094" s="62" t="s">
        <v>3280</v>
      </c>
      <c r="O5094" s="14">
        <f t="shared" si="440"/>
        <v>45922.853483796294</v>
      </c>
      <c r="P5094" s="19">
        <f t="shared" si="441"/>
        <v>45923.06181712963</v>
      </c>
      <c r="Q5094" s="20" t="str">
        <f t="shared" si="442"/>
        <v>23/09/2025</v>
      </c>
      <c r="R5094" s="13" t="str">
        <f t="shared" si="443"/>
        <v>01</v>
      </c>
      <c r="S5094" s="13" t="str">
        <f t="shared" si="444"/>
        <v>Tue</v>
      </c>
    </row>
    <row r="5095" spans="1:19" x14ac:dyDescent="0.25">
      <c r="A5095" s="56">
        <v>45922.853483796294</v>
      </c>
      <c r="B5095" s="57">
        <v>445344140</v>
      </c>
      <c r="C5095" s="58" t="s">
        <v>36</v>
      </c>
      <c r="D5095" s="58" t="s">
        <v>38</v>
      </c>
      <c r="E5095" s="58" t="s">
        <v>46</v>
      </c>
      <c r="F5095" s="58" t="s">
        <v>119</v>
      </c>
      <c r="G5095" s="59">
        <v>3740.55</v>
      </c>
      <c r="H5095" s="57">
        <v>444551196</v>
      </c>
      <c r="I5095" s="59">
        <v>0</v>
      </c>
      <c r="J5095" s="59">
        <v>0</v>
      </c>
      <c r="K5095" s="59">
        <v>0</v>
      </c>
      <c r="L5095" s="59">
        <v>0.68</v>
      </c>
      <c r="M5095" s="59">
        <v>9923.3799999999992</v>
      </c>
      <c r="N5095" s="58" t="s">
        <v>3281</v>
      </c>
      <c r="O5095" s="14">
        <f t="shared" si="440"/>
        <v>45922.853483796294</v>
      </c>
      <c r="P5095" s="19">
        <f t="shared" si="441"/>
        <v>45923.06181712963</v>
      </c>
      <c r="Q5095" s="20" t="str">
        <f t="shared" si="442"/>
        <v>23/09/2025</v>
      </c>
      <c r="R5095" s="13" t="str">
        <f t="shared" si="443"/>
        <v>01</v>
      </c>
      <c r="S5095" s="13" t="str">
        <f t="shared" si="444"/>
        <v>Tue</v>
      </c>
    </row>
    <row r="5096" spans="1:19" x14ac:dyDescent="0.25">
      <c r="A5096" s="60">
        <v>45922.853541666664</v>
      </c>
      <c r="B5096" s="61">
        <v>445344183</v>
      </c>
      <c r="C5096" s="62" t="s">
        <v>36</v>
      </c>
      <c r="D5096" s="62" t="s">
        <v>37</v>
      </c>
      <c r="E5096" s="62" t="s">
        <v>45</v>
      </c>
      <c r="F5096" s="62" t="s">
        <v>119</v>
      </c>
      <c r="G5096" s="63">
        <v>3740.65</v>
      </c>
      <c r="H5096" s="61">
        <v>444551237</v>
      </c>
      <c r="I5096" s="63">
        <v>0</v>
      </c>
      <c r="J5096" s="63">
        <v>0</v>
      </c>
      <c r="K5096" s="63">
        <v>0</v>
      </c>
      <c r="L5096" s="63">
        <v>0</v>
      </c>
      <c r="M5096" s="63">
        <v>9923.3799999999992</v>
      </c>
      <c r="N5096" s="62" t="s">
        <v>1384</v>
      </c>
      <c r="O5096" s="14">
        <f t="shared" si="440"/>
        <v>45922.853541666664</v>
      </c>
      <c r="P5096" s="19">
        <f t="shared" si="441"/>
        <v>45923.061874999999</v>
      </c>
      <c r="Q5096" s="20" t="str">
        <f t="shared" si="442"/>
        <v>23/09/2025</v>
      </c>
      <c r="R5096" s="13" t="str">
        <f t="shared" si="443"/>
        <v>01</v>
      </c>
      <c r="S5096" s="13" t="str">
        <f t="shared" si="444"/>
        <v>Tue</v>
      </c>
    </row>
    <row r="5097" spans="1:19" x14ac:dyDescent="0.25">
      <c r="A5097" s="56">
        <v>45922.853541666664</v>
      </c>
      <c r="B5097" s="57">
        <v>445344184</v>
      </c>
      <c r="C5097" s="58" t="s">
        <v>36</v>
      </c>
      <c r="D5097" s="58" t="s">
        <v>37</v>
      </c>
      <c r="E5097" s="58" t="s">
        <v>45</v>
      </c>
      <c r="F5097" s="58" t="s">
        <v>119</v>
      </c>
      <c r="G5097" s="59">
        <v>3740.66</v>
      </c>
      <c r="H5097" s="57">
        <v>444551238</v>
      </c>
      <c r="I5097" s="59">
        <v>0</v>
      </c>
      <c r="J5097" s="59">
        <v>0</v>
      </c>
      <c r="K5097" s="59">
        <v>0</v>
      </c>
      <c r="L5097" s="59">
        <v>0</v>
      </c>
      <c r="M5097" s="59">
        <v>9923.3799999999992</v>
      </c>
      <c r="N5097" s="58" t="s">
        <v>115</v>
      </c>
      <c r="O5097" s="14">
        <f t="shared" si="440"/>
        <v>45922.853541666664</v>
      </c>
      <c r="P5097" s="19">
        <f t="shared" si="441"/>
        <v>45923.061874999999</v>
      </c>
      <c r="Q5097" s="20" t="str">
        <f t="shared" si="442"/>
        <v>23/09/2025</v>
      </c>
      <c r="R5097" s="13" t="str">
        <f t="shared" si="443"/>
        <v>01</v>
      </c>
      <c r="S5097" s="13" t="str">
        <f t="shared" si="444"/>
        <v>Tue</v>
      </c>
    </row>
    <row r="5098" spans="1:19" x14ac:dyDescent="0.25">
      <c r="A5098" s="60">
        <v>45922.85365740741</v>
      </c>
      <c r="B5098" s="61">
        <v>445344234</v>
      </c>
      <c r="C5098" s="62" t="s">
        <v>36</v>
      </c>
      <c r="D5098" s="62" t="s">
        <v>37</v>
      </c>
      <c r="E5098" s="62" t="s">
        <v>45</v>
      </c>
      <c r="F5098" s="62" t="s">
        <v>119</v>
      </c>
      <c r="G5098" s="63">
        <v>3740.85</v>
      </c>
      <c r="H5098" s="61">
        <v>444551288</v>
      </c>
      <c r="I5098" s="63">
        <v>0</v>
      </c>
      <c r="J5098" s="63">
        <v>0</v>
      </c>
      <c r="K5098" s="63">
        <v>0</v>
      </c>
      <c r="L5098" s="63">
        <v>0</v>
      </c>
      <c r="M5098" s="63">
        <v>9923.3799999999992</v>
      </c>
      <c r="N5098" s="62" t="s">
        <v>1971</v>
      </c>
      <c r="O5098" s="14">
        <f t="shared" si="440"/>
        <v>45922.85365740741</v>
      </c>
      <c r="P5098" s="19">
        <f t="shared" si="441"/>
        <v>45923.061990740745</v>
      </c>
      <c r="Q5098" s="20" t="str">
        <f t="shared" si="442"/>
        <v>23/09/2025</v>
      </c>
      <c r="R5098" s="13" t="str">
        <f t="shared" si="443"/>
        <v>01</v>
      </c>
      <c r="S5098" s="13" t="str">
        <f t="shared" si="444"/>
        <v>Tue</v>
      </c>
    </row>
    <row r="5099" spans="1:19" x14ac:dyDescent="0.25">
      <c r="A5099" s="56">
        <v>45922.85365740741</v>
      </c>
      <c r="B5099" s="57">
        <v>445344235</v>
      </c>
      <c r="C5099" s="58" t="s">
        <v>36</v>
      </c>
      <c r="D5099" s="58" t="s">
        <v>37</v>
      </c>
      <c r="E5099" s="58" t="s">
        <v>45</v>
      </c>
      <c r="F5099" s="58" t="s">
        <v>119</v>
      </c>
      <c r="G5099" s="59">
        <v>3740.88</v>
      </c>
      <c r="H5099" s="57">
        <v>444551289</v>
      </c>
      <c r="I5099" s="59">
        <v>0</v>
      </c>
      <c r="J5099" s="59">
        <v>0</v>
      </c>
      <c r="K5099" s="59">
        <v>0</v>
      </c>
      <c r="L5099" s="59">
        <v>0</v>
      </c>
      <c r="M5099" s="59">
        <v>9923.3799999999992</v>
      </c>
      <c r="N5099" s="58" t="s">
        <v>77</v>
      </c>
      <c r="O5099" s="14">
        <f t="shared" si="440"/>
        <v>45922.85365740741</v>
      </c>
      <c r="P5099" s="19">
        <f t="shared" si="441"/>
        <v>45923.061990740745</v>
      </c>
      <c r="Q5099" s="20" t="str">
        <f t="shared" si="442"/>
        <v>23/09/2025</v>
      </c>
      <c r="R5099" s="13" t="str">
        <f t="shared" si="443"/>
        <v>01</v>
      </c>
      <c r="S5099" s="13" t="str">
        <f t="shared" si="444"/>
        <v>Tue</v>
      </c>
    </row>
    <row r="5100" spans="1:19" x14ac:dyDescent="0.25">
      <c r="A5100" s="60">
        <v>45922.853668981479</v>
      </c>
      <c r="B5100" s="61">
        <v>445344237</v>
      </c>
      <c r="C5100" s="62" t="s">
        <v>36</v>
      </c>
      <c r="D5100" s="62" t="s">
        <v>37</v>
      </c>
      <c r="E5100" s="62" t="s">
        <v>45</v>
      </c>
      <c r="F5100" s="62" t="s">
        <v>119</v>
      </c>
      <c r="G5100" s="63">
        <v>3740.92</v>
      </c>
      <c r="H5100" s="61">
        <v>444551291</v>
      </c>
      <c r="I5100" s="63">
        <v>0</v>
      </c>
      <c r="J5100" s="63">
        <v>0</v>
      </c>
      <c r="K5100" s="63">
        <v>0</v>
      </c>
      <c r="L5100" s="63">
        <v>0</v>
      </c>
      <c r="M5100" s="63">
        <v>9923.3799999999992</v>
      </c>
      <c r="N5100" s="62" t="s">
        <v>2056</v>
      </c>
      <c r="O5100" s="14">
        <f t="shared" si="440"/>
        <v>45922.853668981479</v>
      </c>
      <c r="P5100" s="19">
        <f t="shared" si="441"/>
        <v>45923.062002314815</v>
      </c>
      <c r="Q5100" s="20" t="str">
        <f t="shared" si="442"/>
        <v>23/09/2025</v>
      </c>
      <c r="R5100" s="13" t="str">
        <f t="shared" si="443"/>
        <v>01</v>
      </c>
      <c r="S5100" s="13" t="str">
        <f t="shared" si="444"/>
        <v>Tue</v>
      </c>
    </row>
    <row r="5101" spans="1:19" x14ac:dyDescent="0.25">
      <c r="A5101" s="56">
        <v>45922.853900462964</v>
      </c>
      <c r="B5101" s="57">
        <v>445344344</v>
      </c>
      <c r="C5101" s="58" t="s">
        <v>36</v>
      </c>
      <c r="D5101" s="58" t="s">
        <v>38</v>
      </c>
      <c r="E5101" s="58" t="s">
        <v>46</v>
      </c>
      <c r="F5101" s="58" t="s">
        <v>119</v>
      </c>
      <c r="G5101" s="59">
        <v>3739.89</v>
      </c>
      <c r="H5101" s="57">
        <v>444551395</v>
      </c>
      <c r="I5101" s="59">
        <v>0</v>
      </c>
      <c r="J5101" s="59">
        <v>0</v>
      </c>
      <c r="K5101" s="59">
        <v>0</v>
      </c>
      <c r="L5101" s="59">
        <v>-0.08</v>
      </c>
      <c r="M5101" s="59">
        <v>9923.2999999999993</v>
      </c>
      <c r="N5101" s="58" t="s">
        <v>3282</v>
      </c>
      <c r="O5101" s="14">
        <f t="shared" si="440"/>
        <v>45922.853900462964</v>
      </c>
      <c r="P5101" s="19">
        <f t="shared" si="441"/>
        <v>45923.0622337963</v>
      </c>
      <c r="Q5101" s="20" t="str">
        <f t="shared" si="442"/>
        <v>23/09/2025</v>
      </c>
      <c r="R5101" s="13" t="str">
        <f t="shared" si="443"/>
        <v>01</v>
      </c>
      <c r="S5101" s="13" t="str">
        <f t="shared" si="444"/>
        <v>Tue</v>
      </c>
    </row>
    <row r="5102" spans="1:19" x14ac:dyDescent="0.25">
      <c r="A5102" s="60">
        <v>45922.853900462964</v>
      </c>
      <c r="B5102" s="61">
        <v>445344345</v>
      </c>
      <c r="C5102" s="62" t="s">
        <v>36</v>
      </c>
      <c r="D5102" s="62" t="s">
        <v>38</v>
      </c>
      <c r="E5102" s="62" t="s">
        <v>46</v>
      </c>
      <c r="F5102" s="62" t="s">
        <v>119</v>
      </c>
      <c r="G5102" s="63">
        <v>3739.89</v>
      </c>
      <c r="H5102" s="61">
        <v>444551396</v>
      </c>
      <c r="I5102" s="63">
        <v>0</v>
      </c>
      <c r="J5102" s="63">
        <v>0</v>
      </c>
      <c r="K5102" s="63">
        <v>0</v>
      </c>
      <c r="L5102" s="63">
        <v>-0.13</v>
      </c>
      <c r="M5102" s="63">
        <v>9923.17</v>
      </c>
      <c r="N5102" s="62" t="s">
        <v>3283</v>
      </c>
      <c r="O5102" s="14">
        <f t="shared" si="440"/>
        <v>45922.853900462964</v>
      </c>
      <c r="P5102" s="19">
        <f t="shared" si="441"/>
        <v>45923.0622337963</v>
      </c>
      <c r="Q5102" s="20" t="str">
        <f t="shared" si="442"/>
        <v>23/09/2025</v>
      </c>
      <c r="R5102" s="13" t="str">
        <f t="shared" si="443"/>
        <v>01</v>
      </c>
      <c r="S5102" s="13" t="str">
        <f t="shared" si="444"/>
        <v>Tue</v>
      </c>
    </row>
    <row r="5103" spans="1:19" x14ac:dyDescent="0.25">
      <c r="A5103" s="56">
        <v>45922.853900462964</v>
      </c>
      <c r="B5103" s="57">
        <v>445344346</v>
      </c>
      <c r="C5103" s="58" t="s">
        <v>36</v>
      </c>
      <c r="D5103" s="58" t="s">
        <v>38</v>
      </c>
      <c r="E5103" s="58" t="s">
        <v>46</v>
      </c>
      <c r="F5103" s="58" t="s">
        <v>119</v>
      </c>
      <c r="G5103" s="59">
        <v>3739.89</v>
      </c>
      <c r="H5103" s="57">
        <v>444551397</v>
      </c>
      <c r="I5103" s="59">
        <v>0</v>
      </c>
      <c r="J5103" s="59">
        <v>0</v>
      </c>
      <c r="K5103" s="59">
        <v>0</v>
      </c>
      <c r="L5103" s="59">
        <v>-0.14000000000000001</v>
      </c>
      <c r="M5103" s="59">
        <v>9923.0300000000007</v>
      </c>
      <c r="N5103" s="58" t="s">
        <v>3283</v>
      </c>
      <c r="O5103" s="14">
        <f t="shared" si="440"/>
        <v>45922.853900462964</v>
      </c>
      <c r="P5103" s="19">
        <f t="shared" si="441"/>
        <v>45923.0622337963</v>
      </c>
      <c r="Q5103" s="20" t="str">
        <f t="shared" si="442"/>
        <v>23/09/2025</v>
      </c>
      <c r="R5103" s="13" t="str">
        <f t="shared" si="443"/>
        <v>01</v>
      </c>
      <c r="S5103" s="13" t="str">
        <f t="shared" si="444"/>
        <v>Tue</v>
      </c>
    </row>
    <row r="5104" spans="1:19" x14ac:dyDescent="0.25">
      <c r="A5104" s="60">
        <v>45922.853900462964</v>
      </c>
      <c r="B5104" s="61">
        <v>445344349</v>
      </c>
      <c r="C5104" s="62" t="s">
        <v>36</v>
      </c>
      <c r="D5104" s="62" t="s">
        <v>38</v>
      </c>
      <c r="E5104" s="62" t="s">
        <v>46</v>
      </c>
      <c r="F5104" s="62" t="s">
        <v>119</v>
      </c>
      <c r="G5104" s="63">
        <v>3739.79</v>
      </c>
      <c r="H5104" s="61">
        <v>444551400</v>
      </c>
      <c r="I5104" s="63">
        <v>0</v>
      </c>
      <c r="J5104" s="63">
        <v>0</v>
      </c>
      <c r="K5104" s="63">
        <v>0</v>
      </c>
      <c r="L5104" s="63">
        <v>1.98</v>
      </c>
      <c r="M5104" s="63">
        <v>9925.01</v>
      </c>
      <c r="N5104" s="62" t="s">
        <v>3284</v>
      </c>
      <c r="O5104" s="14">
        <f t="shared" si="440"/>
        <v>45922.853900462964</v>
      </c>
      <c r="P5104" s="19">
        <f t="shared" si="441"/>
        <v>45923.0622337963</v>
      </c>
      <c r="Q5104" s="20" t="str">
        <f t="shared" si="442"/>
        <v>23/09/2025</v>
      </c>
      <c r="R5104" s="13" t="str">
        <f t="shared" si="443"/>
        <v>01</v>
      </c>
      <c r="S5104" s="13" t="str">
        <f t="shared" si="444"/>
        <v>Tue</v>
      </c>
    </row>
    <row r="5105" spans="1:19" x14ac:dyDescent="0.25">
      <c r="A5105" s="56">
        <v>45922.853900462964</v>
      </c>
      <c r="B5105" s="57">
        <v>445344350</v>
      </c>
      <c r="C5105" s="58" t="s">
        <v>36</v>
      </c>
      <c r="D5105" s="58" t="s">
        <v>38</v>
      </c>
      <c r="E5105" s="58" t="s">
        <v>46</v>
      </c>
      <c r="F5105" s="58" t="s">
        <v>119</v>
      </c>
      <c r="G5105" s="59">
        <v>3739.79</v>
      </c>
      <c r="H5105" s="57">
        <v>444551401</v>
      </c>
      <c r="I5105" s="59">
        <v>0</v>
      </c>
      <c r="J5105" s="59">
        <v>0</v>
      </c>
      <c r="K5105" s="59">
        <v>0</v>
      </c>
      <c r="L5105" s="59">
        <v>1.98</v>
      </c>
      <c r="M5105" s="59">
        <v>9926.99</v>
      </c>
      <c r="N5105" s="58" t="s">
        <v>3285</v>
      </c>
      <c r="O5105" s="14">
        <f t="shared" si="440"/>
        <v>45922.853900462964</v>
      </c>
      <c r="P5105" s="19">
        <f t="shared" si="441"/>
        <v>45923.0622337963</v>
      </c>
      <c r="Q5105" s="20" t="str">
        <f t="shared" si="442"/>
        <v>23/09/2025</v>
      </c>
      <c r="R5105" s="13" t="str">
        <f t="shared" si="443"/>
        <v>01</v>
      </c>
      <c r="S5105" s="13" t="str">
        <f t="shared" si="444"/>
        <v>Tue</v>
      </c>
    </row>
    <row r="5106" spans="1:19" x14ac:dyDescent="0.25">
      <c r="A5106" s="60">
        <v>45922.853900462964</v>
      </c>
      <c r="B5106" s="61">
        <v>445344351</v>
      </c>
      <c r="C5106" s="62" t="s">
        <v>36</v>
      </c>
      <c r="D5106" s="62" t="s">
        <v>38</v>
      </c>
      <c r="E5106" s="62" t="s">
        <v>46</v>
      </c>
      <c r="F5106" s="62" t="s">
        <v>119</v>
      </c>
      <c r="G5106" s="63">
        <v>3739.79</v>
      </c>
      <c r="H5106" s="61">
        <v>444551402</v>
      </c>
      <c r="I5106" s="63">
        <v>0</v>
      </c>
      <c r="J5106" s="63">
        <v>0</v>
      </c>
      <c r="K5106" s="63">
        <v>0</v>
      </c>
      <c r="L5106" s="63">
        <v>1.9</v>
      </c>
      <c r="M5106" s="63">
        <v>9928.89</v>
      </c>
      <c r="N5106" s="62" t="s">
        <v>3286</v>
      </c>
      <c r="O5106" s="14">
        <f t="shared" si="440"/>
        <v>45922.853900462964</v>
      </c>
      <c r="P5106" s="19">
        <f t="shared" si="441"/>
        <v>45923.0622337963</v>
      </c>
      <c r="Q5106" s="20" t="str">
        <f t="shared" si="442"/>
        <v>23/09/2025</v>
      </c>
      <c r="R5106" s="13" t="str">
        <f t="shared" si="443"/>
        <v>01</v>
      </c>
      <c r="S5106" s="13" t="str">
        <f t="shared" si="444"/>
        <v>Tue</v>
      </c>
    </row>
    <row r="5107" spans="1:19" x14ac:dyDescent="0.25">
      <c r="A5107" s="56">
        <v>45922.853900462964</v>
      </c>
      <c r="B5107" s="57">
        <v>445344352</v>
      </c>
      <c r="C5107" s="58" t="s">
        <v>36</v>
      </c>
      <c r="D5107" s="58" t="s">
        <v>38</v>
      </c>
      <c r="E5107" s="58" t="s">
        <v>46</v>
      </c>
      <c r="F5107" s="58" t="s">
        <v>119</v>
      </c>
      <c r="G5107" s="59">
        <v>3739.79</v>
      </c>
      <c r="H5107" s="57">
        <v>444551403</v>
      </c>
      <c r="I5107" s="59">
        <v>0</v>
      </c>
      <c r="J5107" s="59">
        <v>0</v>
      </c>
      <c r="K5107" s="59">
        <v>0</v>
      </c>
      <c r="L5107" s="59">
        <v>1.9</v>
      </c>
      <c r="M5107" s="59">
        <v>9930.7900000000009</v>
      </c>
      <c r="N5107" s="58" t="s">
        <v>3286</v>
      </c>
      <c r="O5107" s="14">
        <f t="shared" si="440"/>
        <v>45922.853900462964</v>
      </c>
      <c r="P5107" s="19">
        <f t="shared" si="441"/>
        <v>45923.0622337963</v>
      </c>
      <c r="Q5107" s="20" t="str">
        <f t="shared" si="442"/>
        <v>23/09/2025</v>
      </c>
      <c r="R5107" s="13" t="str">
        <f t="shared" si="443"/>
        <v>01</v>
      </c>
      <c r="S5107" s="13" t="str">
        <f t="shared" si="444"/>
        <v>Tue</v>
      </c>
    </row>
    <row r="5108" spans="1:19" x14ac:dyDescent="0.25">
      <c r="A5108" s="60">
        <v>45922.854120370372</v>
      </c>
      <c r="B5108" s="61">
        <v>445344390</v>
      </c>
      <c r="C5108" s="62" t="s">
        <v>36</v>
      </c>
      <c r="D5108" s="62" t="s">
        <v>37</v>
      </c>
      <c r="E5108" s="62" t="s">
        <v>45</v>
      </c>
      <c r="F5108" s="62" t="s">
        <v>119</v>
      </c>
      <c r="G5108" s="63">
        <v>3740.32</v>
      </c>
      <c r="H5108" s="61">
        <v>444551445</v>
      </c>
      <c r="I5108" s="63">
        <v>0</v>
      </c>
      <c r="J5108" s="63">
        <v>0</v>
      </c>
      <c r="K5108" s="63">
        <v>0</v>
      </c>
      <c r="L5108" s="63">
        <v>0</v>
      </c>
      <c r="M5108" s="63">
        <v>9930.7900000000009</v>
      </c>
      <c r="N5108" s="62" t="s">
        <v>2547</v>
      </c>
      <c r="O5108" s="14">
        <f t="shared" si="440"/>
        <v>45922.854120370372</v>
      </c>
      <c r="P5108" s="19">
        <f t="shared" si="441"/>
        <v>45923.062453703707</v>
      </c>
      <c r="Q5108" s="20" t="str">
        <f t="shared" si="442"/>
        <v>23/09/2025</v>
      </c>
      <c r="R5108" s="13" t="str">
        <f t="shared" si="443"/>
        <v>01</v>
      </c>
      <c r="S5108" s="13" t="str">
        <f t="shared" si="444"/>
        <v>Tue</v>
      </c>
    </row>
    <row r="5109" spans="1:19" x14ac:dyDescent="0.25">
      <c r="A5109" s="56">
        <v>45922.854131944441</v>
      </c>
      <c r="B5109" s="57">
        <v>445344393</v>
      </c>
      <c r="C5109" s="58" t="s">
        <v>36</v>
      </c>
      <c r="D5109" s="58" t="s">
        <v>37</v>
      </c>
      <c r="E5109" s="58" t="s">
        <v>45</v>
      </c>
      <c r="F5109" s="58" t="s">
        <v>119</v>
      </c>
      <c r="G5109" s="59">
        <v>3740.24</v>
      </c>
      <c r="H5109" s="57">
        <v>444551448</v>
      </c>
      <c r="I5109" s="59">
        <v>0</v>
      </c>
      <c r="J5109" s="59">
        <v>0</v>
      </c>
      <c r="K5109" s="59">
        <v>0</v>
      </c>
      <c r="L5109" s="59">
        <v>0</v>
      </c>
      <c r="M5109" s="59">
        <v>9930.7900000000009</v>
      </c>
      <c r="N5109" s="58" t="s">
        <v>2548</v>
      </c>
      <c r="O5109" s="14">
        <f t="shared" si="440"/>
        <v>45922.854131944441</v>
      </c>
      <c r="P5109" s="19">
        <f t="shared" si="441"/>
        <v>45923.062465277777</v>
      </c>
      <c r="Q5109" s="20" t="str">
        <f t="shared" si="442"/>
        <v>23/09/2025</v>
      </c>
      <c r="R5109" s="13" t="str">
        <f t="shared" si="443"/>
        <v>01</v>
      </c>
      <c r="S5109" s="13" t="str">
        <f t="shared" si="444"/>
        <v>Tue</v>
      </c>
    </row>
    <row r="5110" spans="1:19" x14ac:dyDescent="0.25">
      <c r="A5110" s="60">
        <v>45922.854131944441</v>
      </c>
      <c r="B5110" s="61">
        <v>445344394</v>
      </c>
      <c r="C5110" s="62" t="s">
        <v>36</v>
      </c>
      <c r="D5110" s="62" t="s">
        <v>37</v>
      </c>
      <c r="E5110" s="62" t="s">
        <v>45</v>
      </c>
      <c r="F5110" s="62" t="s">
        <v>119</v>
      </c>
      <c r="G5110" s="63">
        <v>3740.23</v>
      </c>
      <c r="H5110" s="61">
        <v>444551450</v>
      </c>
      <c r="I5110" s="63">
        <v>0</v>
      </c>
      <c r="J5110" s="63">
        <v>0</v>
      </c>
      <c r="K5110" s="63">
        <v>0</v>
      </c>
      <c r="L5110" s="63">
        <v>0</v>
      </c>
      <c r="M5110" s="63">
        <v>9930.7900000000009</v>
      </c>
      <c r="N5110" s="62" t="s">
        <v>75</v>
      </c>
      <c r="O5110" s="14">
        <f t="shared" si="440"/>
        <v>45922.854131944441</v>
      </c>
      <c r="P5110" s="19">
        <f t="shared" si="441"/>
        <v>45923.062465277777</v>
      </c>
      <c r="Q5110" s="20" t="str">
        <f t="shared" si="442"/>
        <v>23/09/2025</v>
      </c>
      <c r="R5110" s="13" t="str">
        <f t="shared" si="443"/>
        <v>01</v>
      </c>
      <c r="S5110" s="13" t="str">
        <f t="shared" si="444"/>
        <v>Tue</v>
      </c>
    </row>
    <row r="5111" spans="1:19" x14ac:dyDescent="0.25">
      <c r="A5111" s="56">
        <v>45922.854131944441</v>
      </c>
      <c r="B5111" s="57">
        <v>445344395</v>
      </c>
      <c r="C5111" s="58" t="s">
        <v>36</v>
      </c>
      <c r="D5111" s="58" t="s">
        <v>37</v>
      </c>
      <c r="E5111" s="58" t="s">
        <v>45</v>
      </c>
      <c r="F5111" s="58" t="s">
        <v>119</v>
      </c>
      <c r="G5111" s="59">
        <v>3740.27</v>
      </c>
      <c r="H5111" s="57">
        <v>444551451</v>
      </c>
      <c r="I5111" s="59">
        <v>0</v>
      </c>
      <c r="J5111" s="59">
        <v>0</v>
      </c>
      <c r="K5111" s="59">
        <v>0</v>
      </c>
      <c r="L5111" s="59">
        <v>0</v>
      </c>
      <c r="M5111" s="59">
        <v>9930.7900000000009</v>
      </c>
      <c r="N5111" s="58" t="s">
        <v>76</v>
      </c>
      <c r="O5111" s="14">
        <f t="shared" si="440"/>
        <v>45922.854131944441</v>
      </c>
      <c r="P5111" s="19">
        <f t="shared" si="441"/>
        <v>45923.062465277777</v>
      </c>
      <c r="Q5111" s="20" t="str">
        <f t="shared" si="442"/>
        <v>23/09/2025</v>
      </c>
      <c r="R5111" s="13" t="str">
        <f t="shared" si="443"/>
        <v>01</v>
      </c>
      <c r="S5111" s="13" t="str">
        <f t="shared" si="444"/>
        <v>Tue</v>
      </c>
    </row>
    <row r="5112" spans="1:19" x14ac:dyDescent="0.25">
      <c r="A5112" s="60">
        <v>45922.854756944442</v>
      </c>
      <c r="B5112" s="61">
        <v>445344748</v>
      </c>
      <c r="C5112" s="62" t="s">
        <v>36</v>
      </c>
      <c r="D5112" s="62" t="s">
        <v>38</v>
      </c>
      <c r="E5112" s="62" t="s">
        <v>46</v>
      </c>
      <c r="F5112" s="62" t="s">
        <v>119</v>
      </c>
      <c r="G5112" s="63">
        <v>3742.42</v>
      </c>
      <c r="H5112" s="61">
        <v>444551803</v>
      </c>
      <c r="I5112" s="63">
        <v>0</v>
      </c>
      <c r="J5112" s="63">
        <v>0</v>
      </c>
      <c r="K5112" s="63">
        <v>0</v>
      </c>
      <c r="L5112" s="63">
        <v>1.57</v>
      </c>
      <c r="M5112" s="63">
        <v>9932.36</v>
      </c>
      <c r="N5112" s="62" t="s">
        <v>3287</v>
      </c>
      <c r="O5112" s="14">
        <f t="shared" si="440"/>
        <v>45922.854756944442</v>
      </c>
      <c r="P5112" s="19">
        <f t="shared" si="441"/>
        <v>45923.063090277778</v>
      </c>
      <c r="Q5112" s="20" t="str">
        <f t="shared" si="442"/>
        <v>23/09/2025</v>
      </c>
      <c r="R5112" s="13" t="str">
        <f t="shared" si="443"/>
        <v>01</v>
      </c>
      <c r="S5112" s="13" t="str">
        <f t="shared" si="444"/>
        <v>Tue</v>
      </c>
    </row>
    <row r="5113" spans="1:19" x14ac:dyDescent="0.25">
      <c r="A5113" s="56">
        <v>45922.854756944442</v>
      </c>
      <c r="B5113" s="57">
        <v>445344750</v>
      </c>
      <c r="C5113" s="58" t="s">
        <v>36</v>
      </c>
      <c r="D5113" s="58" t="s">
        <v>38</v>
      </c>
      <c r="E5113" s="58" t="s">
        <v>46</v>
      </c>
      <c r="F5113" s="58" t="s">
        <v>119</v>
      </c>
      <c r="G5113" s="59">
        <v>3742.42</v>
      </c>
      <c r="H5113" s="57">
        <v>444551804</v>
      </c>
      <c r="I5113" s="59">
        <v>0</v>
      </c>
      <c r="J5113" s="59">
        <v>0</v>
      </c>
      <c r="K5113" s="59">
        <v>0</v>
      </c>
      <c r="L5113" s="59">
        <v>1.54</v>
      </c>
      <c r="M5113" s="59">
        <v>9933.9</v>
      </c>
      <c r="N5113" s="58" t="s">
        <v>3288</v>
      </c>
      <c r="O5113" s="14">
        <f t="shared" si="440"/>
        <v>45922.854756944442</v>
      </c>
      <c r="P5113" s="19">
        <f t="shared" si="441"/>
        <v>45923.063090277778</v>
      </c>
      <c r="Q5113" s="20" t="str">
        <f t="shared" si="442"/>
        <v>23/09/2025</v>
      </c>
      <c r="R5113" s="13" t="str">
        <f t="shared" si="443"/>
        <v>01</v>
      </c>
      <c r="S5113" s="13" t="str">
        <f t="shared" si="444"/>
        <v>Tue</v>
      </c>
    </row>
    <row r="5114" spans="1:19" x14ac:dyDescent="0.25">
      <c r="A5114" s="60">
        <v>45922.854756944442</v>
      </c>
      <c r="B5114" s="61">
        <v>445344752</v>
      </c>
      <c r="C5114" s="62" t="s">
        <v>36</v>
      </c>
      <c r="D5114" s="62" t="s">
        <v>38</v>
      </c>
      <c r="E5114" s="62" t="s">
        <v>46</v>
      </c>
      <c r="F5114" s="62" t="s">
        <v>119</v>
      </c>
      <c r="G5114" s="63">
        <v>3742.42</v>
      </c>
      <c r="H5114" s="61">
        <v>444551805</v>
      </c>
      <c r="I5114" s="63">
        <v>0</v>
      </c>
      <c r="J5114" s="63">
        <v>0</v>
      </c>
      <c r="K5114" s="63">
        <v>0</v>
      </c>
      <c r="L5114" s="63">
        <v>1.5</v>
      </c>
      <c r="M5114" s="63">
        <v>9935.4</v>
      </c>
      <c r="N5114" s="62" t="s">
        <v>3288</v>
      </c>
      <c r="O5114" s="14">
        <f t="shared" si="440"/>
        <v>45922.854756944442</v>
      </c>
      <c r="P5114" s="19">
        <f t="shared" si="441"/>
        <v>45923.063090277778</v>
      </c>
      <c r="Q5114" s="20" t="str">
        <f t="shared" si="442"/>
        <v>23/09/2025</v>
      </c>
      <c r="R5114" s="13" t="str">
        <f t="shared" si="443"/>
        <v>01</v>
      </c>
      <c r="S5114" s="13" t="str">
        <f t="shared" si="444"/>
        <v>Tue</v>
      </c>
    </row>
    <row r="5115" spans="1:19" x14ac:dyDescent="0.25">
      <c r="A5115" s="56">
        <v>45922.854756944442</v>
      </c>
      <c r="B5115" s="57">
        <v>445344756</v>
      </c>
      <c r="C5115" s="58" t="s">
        <v>36</v>
      </c>
      <c r="D5115" s="58" t="s">
        <v>38</v>
      </c>
      <c r="E5115" s="58" t="s">
        <v>46</v>
      </c>
      <c r="F5115" s="58" t="s">
        <v>119</v>
      </c>
      <c r="G5115" s="59">
        <v>3742.42</v>
      </c>
      <c r="H5115" s="57">
        <v>444551806</v>
      </c>
      <c r="I5115" s="59">
        <v>0</v>
      </c>
      <c r="J5115" s="59">
        <v>0</v>
      </c>
      <c r="K5115" s="59">
        <v>0</v>
      </c>
      <c r="L5115" s="59">
        <v>4.53</v>
      </c>
      <c r="M5115" s="59">
        <v>9939.93</v>
      </c>
      <c r="N5115" s="58" t="s">
        <v>3289</v>
      </c>
      <c r="O5115" s="14">
        <f t="shared" si="440"/>
        <v>45922.854756944442</v>
      </c>
      <c r="P5115" s="19">
        <f t="shared" si="441"/>
        <v>45923.063090277778</v>
      </c>
      <c r="Q5115" s="20" t="str">
        <f t="shared" si="442"/>
        <v>23/09/2025</v>
      </c>
      <c r="R5115" s="13" t="str">
        <f t="shared" si="443"/>
        <v>01</v>
      </c>
      <c r="S5115" s="13" t="str">
        <f t="shared" si="444"/>
        <v>Tue</v>
      </c>
    </row>
    <row r="5116" spans="1:19" x14ac:dyDescent="0.25">
      <c r="A5116" s="60">
        <v>45922.854756944442</v>
      </c>
      <c r="B5116" s="61">
        <v>445344757</v>
      </c>
      <c r="C5116" s="62" t="s">
        <v>36</v>
      </c>
      <c r="D5116" s="62" t="s">
        <v>38</v>
      </c>
      <c r="E5116" s="62" t="s">
        <v>46</v>
      </c>
      <c r="F5116" s="62" t="s">
        <v>119</v>
      </c>
      <c r="G5116" s="63">
        <v>3742.42</v>
      </c>
      <c r="H5116" s="61">
        <v>444551807</v>
      </c>
      <c r="I5116" s="63">
        <v>0</v>
      </c>
      <c r="J5116" s="63">
        <v>0</v>
      </c>
      <c r="K5116" s="63">
        <v>0</v>
      </c>
      <c r="L5116" s="63">
        <v>4.53</v>
      </c>
      <c r="M5116" s="63">
        <v>9944.4599999999991</v>
      </c>
      <c r="N5116" s="62" t="s">
        <v>3289</v>
      </c>
      <c r="O5116" s="14">
        <f t="shared" si="440"/>
        <v>45922.854756944442</v>
      </c>
      <c r="P5116" s="19">
        <f t="shared" si="441"/>
        <v>45923.063090277778</v>
      </c>
      <c r="Q5116" s="20" t="str">
        <f t="shared" si="442"/>
        <v>23/09/2025</v>
      </c>
      <c r="R5116" s="13" t="str">
        <f t="shared" si="443"/>
        <v>01</v>
      </c>
      <c r="S5116" s="13" t="str">
        <f t="shared" si="444"/>
        <v>Tue</v>
      </c>
    </row>
    <row r="5117" spans="1:19" x14ac:dyDescent="0.25">
      <c r="A5117" s="56">
        <v>45922.854756944442</v>
      </c>
      <c r="B5117" s="57">
        <v>445344760</v>
      </c>
      <c r="C5117" s="58" t="s">
        <v>36</v>
      </c>
      <c r="D5117" s="58" t="s">
        <v>38</v>
      </c>
      <c r="E5117" s="58" t="s">
        <v>46</v>
      </c>
      <c r="F5117" s="58" t="s">
        <v>119</v>
      </c>
      <c r="G5117" s="59">
        <v>3742.42</v>
      </c>
      <c r="H5117" s="57">
        <v>444551808</v>
      </c>
      <c r="I5117" s="59">
        <v>0</v>
      </c>
      <c r="J5117" s="59">
        <v>0</v>
      </c>
      <c r="K5117" s="59">
        <v>0</v>
      </c>
      <c r="L5117" s="59">
        <v>2.4</v>
      </c>
      <c r="M5117" s="59">
        <v>9946.86</v>
      </c>
      <c r="N5117" s="58" t="s">
        <v>3290</v>
      </c>
      <c r="O5117" s="14">
        <f t="shared" si="440"/>
        <v>45922.854756944442</v>
      </c>
      <c r="P5117" s="19">
        <f t="shared" si="441"/>
        <v>45923.063090277778</v>
      </c>
      <c r="Q5117" s="20" t="str">
        <f t="shared" si="442"/>
        <v>23/09/2025</v>
      </c>
      <c r="R5117" s="13" t="str">
        <f t="shared" si="443"/>
        <v>01</v>
      </c>
      <c r="S5117" s="13" t="str">
        <f t="shared" si="444"/>
        <v>Tue</v>
      </c>
    </row>
    <row r="5118" spans="1:19" x14ac:dyDescent="0.25">
      <c r="A5118" s="60">
        <v>45922.854803240742</v>
      </c>
      <c r="B5118" s="61">
        <v>445345082</v>
      </c>
      <c r="C5118" s="62" t="s">
        <v>36</v>
      </c>
      <c r="D5118" s="62" t="s">
        <v>38</v>
      </c>
      <c r="E5118" s="62" t="s">
        <v>46</v>
      </c>
      <c r="F5118" s="62" t="s">
        <v>119</v>
      </c>
      <c r="G5118" s="63">
        <v>3742.9</v>
      </c>
      <c r="H5118" s="61">
        <v>444552133</v>
      </c>
      <c r="I5118" s="63">
        <v>0</v>
      </c>
      <c r="J5118" s="63">
        <v>0</v>
      </c>
      <c r="K5118" s="63">
        <v>0</v>
      </c>
      <c r="L5118" s="63">
        <v>3.5</v>
      </c>
      <c r="M5118" s="63">
        <v>9950.36</v>
      </c>
      <c r="N5118" s="62" t="s">
        <v>3291</v>
      </c>
      <c r="O5118" s="14">
        <f t="shared" si="440"/>
        <v>45922.854803240742</v>
      </c>
      <c r="P5118" s="19">
        <f t="shared" si="441"/>
        <v>45923.063136574077</v>
      </c>
      <c r="Q5118" s="20" t="str">
        <f t="shared" si="442"/>
        <v>23/09/2025</v>
      </c>
      <c r="R5118" s="13" t="str">
        <f t="shared" si="443"/>
        <v>01</v>
      </c>
      <c r="S5118" s="13" t="str">
        <f t="shared" si="444"/>
        <v>Tue</v>
      </c>
    </row>
    <row r="5119" spans="1:19" x14ac:dyDescent="0.25">
      <c r="A5119" s="56">
        <v>45922.854803240742</v>
      </c>
      <c r="B5119" s="57">
        <v>445345169</v>
      </c>
      <c r="C5119" s="58" t="s">
        <v>36</v>
      </c>
      <c r="D5119" s="58" t="s">
        <v>38</v>
      </c>
      <c r="E5119" s="58" t="s">
        <v>46</v>
      </c>
      <c r="F5119" s="58" t="s">
        <v>119</v>
      </c>
      <c r="G5119" s="59">
        <v>3743.12</v>
      </c>
      <c r="H5119" s="57">
        <v>444552217</v>
      </c>
      <c r="I5119" s="59">
        <v>0</v>
      </c>
      <c r="J5119" s="59">
        <v>0</v>
      </c>
      <c r="K5119" s="59">
        <v>0</v>
      </c>
      <c r="L5119" s="59">
        <v>3.1</v>
      </c>
      <c r="M5119" s="59">
        <v>9953.4599999999991</v>
      </c>
      <c r="N5119" s="58" t="s">
        <v>3292</v>
      </c>
      <c r="O5119" s="14">
        <f t="shared" si="440"/>
        <v>45922.854803240742</v>
      </c>
      <c r="P5119" s="19">
        <f t="shared" si="441"/>
        <v>45923.063136574077</v>
      </c>
      <c r="Q5119" s="20" t="str">
        <f t="shared" si="442"/>
        <v>23/09/2025</v>
      </c>
      <c r="R5119" s="13" t="str">
        <f t="shared" si="443"/>
        <v>01</v>
      </c>
      <c r="S5119" s="13" t="str">
        <f t="shared" si="444"/>
        <v>Tue</v>
      </c>
    </row>
    <row r="5120" spans="1:19" x14ac:dyDescent="0.25">
      <c r="A5120" s="60">
        <v>45922.854814814818</v>
      </c>
      <c r="B5120" s="61">
        <v>445345253</v>
      </c>
      <c r="C5120" s="62" t="s">
        <v>36</v>
      </c>
      <c r="D5120" s="62" t="s">
        <v>38</v>
      </c>
      <c r="E5120" s="62" t="s">
        <v>46</v>
      </c>
      <c r="F5120" s="62" t="s">
        <v>119</v>
      </c>
      <c r="G5120" s="63">
        <v>3743.25</v>
      </c>
      <c r="H5120" s="61">
        <v>444552296</v>
      </c>
      <c r="I5120" s="63">
        <v>0</v>
      </c>
      <c r="J5120" s="63">
        <v>0</v>
      </c>
      <c r="K5120" s="63">
        <v>0</v>
      </c>
      <c r="L5120" s="63">
        <v>3.49</v>
      </c>
      <c r="M5120" s="63">
        <v>9956.9500000000007</v>
      </c>
      <c r="N5120" s="62" t="s">
        <v>3293</v>
      </c>
      <c r="O5120" s="14">
        <f t="shared" si="440"/>
        <v>45922.854814814818</v>
      </c>
      <c r="P5120" s="19">
        <f t="shared" si="441"/>
        <v>45923.063148148154</v>
      </c>
      <c r="Q5120" s="20" t="str">
        <f t="shared" si="442"/>
        <v>23/09/2025</v>
      </c>
      <c r="R5120" s="13" t="str">
        <f t="shared" si="443"/>
        <v>01</v>
      </c>
      <c r="S5120" s="13" t="str">
        <f t="shared" si="444"/>
        <v>Tue</v>
      </c>
    </row>
    <row r="5121" spans="1:19" x14ac:dyDescent="0.25">
      <c r="A5121" s="56">
        <v>45922.854814814818</v>
      </c>
      <c r="B5121" s="57">
        <v>445345347</v>
      </c>
      <c r="C5121" s="58" t="s">
        <v>36</v>
      </c>
      <c r="D5121" s="58" t="s">
        <v>38</v>
      </c>
      <c r="E5121" s="58" t="s">
        <v>46</v>
      </c>
      <c r="F5121" s="58" t="s">
        <v>119</v>
      </c>
      <c r="G5121" s="59">
        <v>3743.5</v>
      </c>
      <c r="H5121" s="57">
        <v>444552390</v>
      </c>
      <c r="I5121" s="59">
        <v>0</v>
      </c>
      <c r="J5121" s="59">
        <v>0</v>
      </c>
      <c r="K5121" s="59">
        <v>0</v>
      </c>
      <c r="L5121" s="59">
        <v>3.47</v>
      </c>
      <c r="M5121" s="59">
        <v>9960.42</v>
      </c>
      <c r="N5121" s="58" t="s">
        <v>3294</v>
      </c>
      <c r="O5121" s="14">
        <f t="shared" si="440"/>
        <v>45922.854814814818</v>
      </c>
      <c r="P5121" s="19">
        <f t="shared" si="441"/>
        <v>45923.063148148154</v>
      </c>
      <c r="Q5121" s="20" t="str">
        <f t="shared" si="442"/>
        <v>23/09/2025</v>
      </c>
      <c r="R5121" s="13" t="str">
        <f t="shared" si="443"/>
        <v>01</v>
      </c>
      <c r="S5121" s="13" t="str">
        <f t="shared" si="444"/>
        <v>Tue</v>
      </c>
    </row>
    <row r="5122" spans="1:19" x14ac:dyDescent="0.25">
      <c r="A5122" s="60">
        <v>45922.854814814818</v>
      </c>
      <c r="B5122" s="61">
        <v>445345355</v>
      </c>
      <c r="C5122" s="62" t="s">
        <v>36</v>
      </c>
      <c r="D5122" s="62" t="s">
        <v>38</v>
      </c>
      <c r="E5122" s="62" t="s">
        <v>46</v>
      </c>
      <c r="F5122" s="62" t="s">
        <v>119</v>
      </c>
      <c r="G5122" s="63">
        <v>3743.65</v>
      </c>
      <c r="H5122" s="61">
        <v>444552398</v>
      </c>
      <c r="I5122" s="63">
        <v>0</v>
      </c>
      <c r="J5122" s="63">
        <v>0</v>
      </c>
      <c r="K5122" s="63">
        <v>0</v>
      </c>
      <c r="L5122" s="63">
        <v>6.16</v>
      </c>
      <c r="M5122" s="63">
        <v>9966.58</v>
      </c>
      <c r="N5122" s="62" t="s">
        <v>3295</v>
      </c>
      <c r="O5122" s="14">
        <f t="shared" si="440"/>
        <v>45922.854814814818</v>
      </c>
      <c r="P5122" s="19">
        <f t="shared" si="441"/>
        <v>45923.063148148154</v>
      </c>
      <c r="Q5122" s="20" t="str">
        <f t="shared" si="442"/>
        <v>23/09/2025</v>
      </c>
      <c r="R5122" s="13" t="str">
        <f t="shared" si="443"/>
        <v>01</v>
      </c>
      <c r="S5122" s="13" t="str">
        <f t="shared" si="444"/>
        <v>Tue</v>
      </c>
    </row>
    <row r="5123" spans="1:19" x14ac:dyDescent="0.25">
      <c r="A5123" s="56">
        <v>45922.855729166666</v>
      </c>
      <c r="B5123" s="57">
        <v>445345939</v>
      </c>
      <c r="C5123" s="58" t="s">
        <v>36</v>
      </c>
      <c r="D5123" s="58" t="s">
        <v>38</v>
      </c>
      <c r="E5123" s="58" t="s">
        <v>46</v>
      </c>
      <c r="F5123" s="58" t="s">
        <v>119</v>
      </c>
      <c r="G5123" s="59">
        <v>3742.47</v>
      </c>
      <c r="H5123" s="57">
        <v>444552968</v>
      </c>
      <c r="I5123" s="59">
        <v>0</v>
      </c>
      <c r="J5123" s="59">
        <v>0</v>
      </c>
      <c r="K5123" s="59">
        <v>0</v>
      </c>
      <c r="L5123" s="59">
        <v>1.81</v>
      </c>
      <c r="M5123" s="59">
        <v>9968.39</v>
      </c>
      <c r="N5123" s="58" t="s">
        <v>3296</v>
      </c>
      <c r="O5123" s="14">
        <f t="shared" si="440"/>
        <v>45922.855729166666</v>
      </c>
      <c r="P5123" s="19">
        <f t="shared" si="441"/>
        <v>45923.064062500001</v>
      </c>
      <c r="Q5123" s="20" t="str">
        <f t="shared" si="442"/>
        <v>23/09/2025</v>
      </c>
      <c r="R5123" s="13" t="str">
        <f t="shared" si="443"/>
        <v>01</v>
      </c>
      <c r="S5123" s="13" t="str">
        <f t="shared" si="444"/>
        <v>Tue</v>
      </c>
    </row>
    <row r="5124" spans="1:19" x14ac:dyDescent="0.25">
      <c r="A5124" s="60">
        <v>45922.855729166666</v>
      </c>
      <c r="B5124" s="61">
        <v>445345943</v>
      </c>
      <c r="C5124" s="62" t="s">
        <v>36</v>
      </c>
      <c r="D5124" s="62" t="s">
        <v>38</v>
      </c>
      <c r="E5124" s="62" t="s">
        <v>46</v>
      </c>
      <c r="F5124" s="62" t="s">
        <v>119</v>
      </c>
      <c r="G5124" s="63">
        <v>3742.45</v>
      </c>
      <c r="H5124" s="61">
        <v>444552973</v>
      </c>
      <c r="I5124" s="63">
        <v>0</v>
      </c>
      <c r="J5124" s="63">
        <v>0</v>
      </c>
      <c r="K5124" s="63">
        <v>0</v>
      </c>
      <c r="L5124" s="63">
        <v>2.62</v>
      </c>
      <c r="M5124" s="63">
        <v>9971.01</v>
      </c>
      <c r="N5124" s="62" t="s">
        <v>3297</v>
      </c>
      <c r="O5124" s="14">
        <f t="shared" si="440"/>
        <v>45922.855729166666</v>
      </c>
      <c r="P5124" s="19">
        <f t="shared" si="441"/>
        <v>45923.064062500001</v>
      </c>
      <c r="Q5124" s="20" t="str">
        <f t="shared" si="442"/>
        <v>23/09/2025</v>
      </c>
      <c r="R5124" s="13" t="str">
        <f t="shared" si="443"/>
        <v>01</v>
      </c>
      <c r="S5124" s="13" t="str">
        <f t="shared" si="444"/>
        <v>Tue</v>
      </c>
    </row>
    <row r="5125" spans="1:19" x14ac:dyDescent="0.25">
      <c r="A5125" s="56">
        <v>45922.855740740742</v>
      </c>
      <c r="B5125" s="57">
        <v>445345954</v>
      </c>
      <c r="C5125" s="58" t="s">
        <v>36</v>
      </c>
      <c r="D5125" s="58" t="s">
        <v>37</v>
      </c>
      <c r="E5125" s="58" t="s">
        <v>45</v>
      </c>
      <c r="F5125" s="58" t="s">
        <v>119</v>
      </c>
      <c r="G5125" s="59">
        <v>3742.67</v>
      </c>
      <c r="H5125" s="57">
        <v>444552984</v>
      </c>
      <c r="I5125" s="59">
        <v>0</v>
      </c>
      <c r="J5125" s="59">
        <v>0</v>
      </c>
      <c r="K5125" s="59">
        <v>0</v>
      </c>
      <c r="L5125" s="59">
        <v>0</v>
      </c>
      <c r="M5125" s="59">
        <v>9971.01</v>
      </c>
      <c r="N5125" s="58" t="s">
        <v>118</v>
      </c>
      <c r="O5125" s="14">
        <f t="shared" si="440"/>
        <v>45922.855740740742</v>
      </c>
      <c r="P5125" s="19">
        <f t="shared" si="441"/>
        <v>45923.064074074078</v>
      </c>
      <c r="Q5125" s="20" t="str">
        <f t="shared" si="442"/>
        <v>23/09/2025</v>
      </c>
      <c r="R5125" s="13" t="str">
        <f t="shared" si="443"/>
        <v>01</v>
      </c>
      <c r="S5125" s="13" t="str">
        <f t="shared" si="444"/>
        <v>Tue</v>
      </c>
    </row>
    <row r="5126" spans="1:19" x14ac:dyDescent="0.25">
      <c r="A5126" s="60">
        <v>45922.855740740742</v>
      </c>
      <c r="B5126" s="61">
        <v>445345957</v>
      </c>
      <c r="C5126" s="62" t="s">
        <v>36</v>
      </c>
      <c r="D5126" s="62" t="s">
        <v>37</v>
      </c>
      <c r="E5126" s="62" t="s">
        <v>45</v>
      </c>
      <c r="F5126" s="62" t="s">
        <v>119</v>
      </c>
      <c r="G5126" s="63">
        <v>3742.66</v>
      </c>
      <c r="H5126" s="61">
        <v>444552987</v>
      </c>
      <c r="I5126" s="63">
        <v>0</v>
      </c>
      <c r="J5126" s="63">
        <v>0</v>
      </c>
      <c r="K5126" s="63">
        <v>0</v>
      </c>
      <c r="L5126" s="63">
        <v>0</v>
      </c>
      <c r="M5126" s="63">
        <v>9971.01</v>
      </c>
      <c r="N5126" s="62" t="s">
        <v>115</v>
      </c>
      <c r="O5126" s="14">
        <f t="shared" si="440"/>
        <v>45922.855740740742</v>
      </c>
      <c r="P5126" s="19">
        <f t="shared" si="441"/>
        <v>45923.064074074078</v>
      </c>
      <c r="Q5126" s="20" t="str">
        <f t="shared" si="442"/>
        <v>23/09/2025</v>
      </c>
      <c r="R5126" s="13" t="str">
        <f t="shared" si="443"/>
        <v>01</v>
      </c>
      <c r="S5126" s="13" t="str">
        <f t="shared" si="444"/>
        <v>Tue</v>
      </c>
    </row>
    <row r="5127" spans="1:19" x14ac:dyDescent="0.25">
      <c r="A5127" s="56">
        <v>45922.85633101852</v>
      </c>
      <c r="B5127" s="57">
        <v>445346159</v>
      </c>
      <c r="C5127" s="58" t="s">
        <v>36</v>
      </c>
      <c r="D5127" s="58" t="s">
        <v>38</v>
      </c>
      <c r="E5127" s="58" t="s">
        <v>46</v>
      </c>
      <c r="F5127" s="58" t="s">
        <v>119</v>
      </c>
      <c r="G5127" s="59">
        <v>3742.34</v>
      </c>
      <c r="H5127" s="57">
        <v>444553190</v>
      </c>
      <c r="I5127" s="59">
        <v>0</v>
      </c>
      <c r="J5127" s="59">
        <v>0</v>
      </c>
      <c r="K5127" s="59">
        <v>0</v>
      </c>
      <c r="L5127" s="59">
        <v>1.69</v>
      </c>
      <c r="M5127" s="59">
        <v>9972.7000000000007</v>
      </c>
      <c r="N5127" s="58" t="s">
        <v>3298</v>
      </c>
      <c r="O5127" s="14">
        <f t="shared" si="440"/>
        <v>45922.85633101852</v>
      </c>
      <c r="P5127" s="19">
        <f t="shared" si="441"/>
        <v>45923.064664351856</v>
      </c>
      <c r="Q5127" s="20" t="str">
        <f t="shared" si="442"/>
        <v>23/09/2025</v>
      </c>
      <c r="R5127" s="13" t="str">
        <f t="shared" si="443"/>
        <v>01</v>
      </c>
      <c r="S5127" s="13" t="str">
        <f t="shared" si="444"/>
        <v>Tue</v>
      </c>
    </row>
    <row r="5128" spans="1:19" x14ac:dyDescent="0.25">
      <c r="A5128" s="60">
        <v>45922.856435185182</v>
      </c>
      <c r="B5128" s="61">
        <v>445346170</v>
      </c>
      <c r="C5128" s="62" t="s">
        <v>36</v>
      </c>
      <c r="D5128" s="62" t="s">
        <v>37</v>
      </c>
      <c r="E5128" s="62" t="s">
        <v>45</v>
      </c>
      <c r="F5128" s="62" t="s">
        <v>119</v>
      </c>
      <c r="G5128" s="63">
        <v>3742.34</v>
      </c>
      <c r="H5128" s="61">
        <v>444553202</v>
      </c>
      <c r="I5128" s="63">
        <v>0</v>
      </c>
      <c r="J5128" s="63">
        <v>0</v>
      </c>
      <c r="K5128" s="63">
        <v>0</v>
      </c>
      <c r="L5128" s="63">
        <v>0</v>
      </c>
      <c r="M5128" s="63">
        <v>9972.7000000000007</v>
      </c>
      <c r="N5128" s="62" t="s">
        <v>1944</v>
      </c>
      <c r="O5128" s="14">
        <f t="shared" si="440"/>
        <v>45922.856435185182</v>
      </c>
      <c r="P5128" s="19">
        <f t="shared" si="441"/>
        <v>45923.064768518518</v>
      </c>
      <c r="Q5128" s="20" t="str">
        <f t="shared" si="442"/>
        <v>23/09/2025</v>
      </c>
      <c r="R5128" s="13" t="str">
        <f t="shared" si="443"/>
        <v>01</v>
      </c>
      <c r="S5128" s="13" t="str">
        <f t="shared" si="444"/>
        <v>Tue</v>
      </c>
    </row>
    <row r="5129" spans="1:19" x14ac:dyDescent="0.25">
      <c r="A5129" s="56">
        <v>45922.856435185182</v>
      </c>
      <c r="B5129" s="57">
        <v>445346171</v>
      </c>
      <c r="C5129" s="58" t="s">
        <v>36</v>
      </c>
      <c r="D5129" s="58" t="s">
        <v>37</v>
      </c>
      <c r="E5129" s="58" t="s">
        <v>45</v>
      </c>
      <c r="F5129" s="58" t="s">
        <v>119</v>
      </c>
      <c r="G5129" s="59">
        <v>3742.34</v>
      </c>
      <c r="H5129" s="57">
        <v>444553203</v>
      </c>
      <c r="I5129" s="59">
        <v>0</v>
      </c>
      <c r="J5129" s="59">
        <v>0</v>
      </c>
      <c r="K5129" s="59">
        <v>0</v>
      </c>
      <c r="L5129" s="59">
        <v>0</v>
      </c>
      <c r="M5129" s="59">
        <v>9972.7000000000007</v>
      </c>
      <c r="N5129" s="58" t="s">
        <v>52</v>
      </c>
      <c r="O5129" s="14">
        <f t="shared" si="440"/>
        <v>45922.856435185182</v>
      </c>
      <c r="P5129" s="19">
        <f t="shared" si="441"/>
        <v>45923.064768518518</v>
      </c>
      <c r="Q5129" s="20" t="str">
        <f t="shared" si="442"/>
        <v>23/09/2025</v>
      </c>
      <c r="R5129" s="13" t="str">
        <f t="shared" si="443"/>
        <v>01</v>
      </c>
      <c r="S5129" s="13" t="str">
        <f t="shared" si="444"/>
        <v>Tue</v>
      </c>
    </row>
    <row r="5130" spans="1:19" x14ac:dyDescent="0.25">
      <c r="A5130" s="60">
        <v>45922.856446759259</v>
      </c>
      <c r="B5130" s="61">
        <v>445346173</v>
      </c>
      <c r="C5130" s="62" t="s">
        <v>36</v>
      </c>
      <c r="D5130" s="62" t="s">
        <v>37</v>
      </c>
      <c r="E5130" s="62" t="s">
        <v>45</v>
      </c>
      <c r="F5130" s="62" t="s">
        <v>119</v>
      </c>
      <c r="G5130" s="63">
        <v>3742.34</v>
      </c>
      <c r="H5130" s="61">
        <v>444553205</v>
      </c>
      <c r="I5130" s="63">
        <v>0</v>
      </c>
      <c r="J5130" s="63">
        <v>0</v>
      </c>
      <c r="K5130" s="63">
        <v>0</v>
      </c>
      <c r="L5130" s="63">
        <v>0</v>
      </c>
      <c r="M5130" s="63">
        <v>9972.7000000000007</v>
      </c>
      <c r="N5130" s="62" t="s">
        <v>48</v>
      </c>
      <c r="O5130" s="14">
        <f t="shared" si="440"/>
        <v>45922.856446759259</v>
      </c>
      <c r="P5130" s="19">
        <f t="shared" si="441"/>
        <v>45923.064780092594</v>
      </c>
      <c r="Q5130" s="20" t="str">
        <f t="shared" si="442"/>
        <v>23/09/2025</v>
      </c>
      <c r="R5130" s="13" t="str">
        <f t="shared" si="443"/>
        <v>01</v>
      </c>
      <c r="S5130" s="13" t="str">
        <f t="shared" si="444"/>
        <v>Tue</v>
      </c>
    </row>
    <row r="5131" spans="1:19" x14ac:dyDescent="0.25">
      <c r="A5131" s="56">
        <v>45922.856446759259</v>
      </c>
      <c r="B5131" s="57">
        <v>445346174</v>
      </c>
      <c r="C5131" s="58" t="s">
        <v>36</v>
      </c>
      <c r="D5131" s="58" t="s">
        <v>37</v>
      </c>
      <c r="E5131" s="58" t="s">
        <v>45</v>
      </c>
      <c r="F5131" s="58" t="s">
        <v>119</v>
      </c>
      <c r="G5131" s="59">
        <v>3742.41</v>
      </c>
      <c r="H5131" s="57">
        <v>444553206</v>
      </c>
      <c r="I5131" s="59">
        <v>0</v>
      </c>
      <c r="J5131" s="59">
        <v>0</v>
      </c>
      <c r="K5131" s="59">
        <v>0</v>
      </c>
      <c r="L5131" s="59">
        <v>0</v>
      </c>
      <c r="M5131" s="59">
        <v>9972.7000000000007</v>
      </c>
      <c r="N5131" s="58" t="s">
        <v>108</v>
      </c>
      <c r="O5131" s="14">
        <f t="shared" ref="O5131:O5194" si="445">A5131</f>
        <v>45922.856446759259</v>
      </c>
      <c r="P5131" s="19">
        <f t="shared" ref="P5131:P5194" si="446">O5131+(5/24)</f>
        <v>45923.064780092594</v>
      </c>
      <c r="Q5131" s="20" t="str">
        <f t="shared" ref="Q5131:Q5194" si="447">TEXT(P5131,"dd/mm/yyyy")</f>
        <v>23/09/2025</v>
      </c>
      <c r="R5131" s="13" t="str">
        <f t="shared" ref="R5131:R5194" si="448">TEXT(P5131,"hh")</f>
        <v>01</v>
      </c>
      <c r="S5131" s="13" t="str">
        <f t="shared" ref="S5131:S5194" si="449">TEXT(P5131,"ddd")</f>
        <v>Tue</v>
      </c>
    </row>
    <row r="5132" spans="1:19" x14ac:dyDescent="0.25">
      <c r="A5132" s="60">
        <v>45922.856446759259</v>
      </c>
      <c r="B5132" s="61">
        <v>445346176</v>
      </c>
      <c r="C5132" s="62" t="s">
        <v>36</v>
      </c>
      <c r="D5132" s="62" t="s">
        <v>37</v>
      </c>
      <c r="E5132" s="62" t="s">
        <v>45</v>
      </c>
      <c r="F5132" s="62" t="s">
        <v>119</v>
      </c>
      <c r="G5132" s="63">
        <v>3742.37</v>
      </c>
      <c r="H5132" s="61">
        <v>444553208</v>
      </c>
      <c r="I5132" s="63">
        <v>0</v>
      </c>
      <c r="J5132" s="63">
        <v>0</v>
      </c>
      <c r="K5132" s="63">
        <v>0</v>
      </c>
      <c r="L5132" s="63">
        <v>0</v>
      </c>
      <c r="M5132" s="63">
        <v>9972.7000000000007</v>
      </c>
      <c r="N5132" s="62" t="s">
        <v>77</v>
      </c>
      <c r="O5132" s="14">
        <f t="shared" si="445"/>
        <v>45922.856446759259</v>
      </c>
      <c r="P5132" s="19">
        <f t="shared" si="446"/>
        <v>45923.064780092594</v>
      </c>
      <c r="Q5132" s="20" t="str">
        <f t="shared" si="447"/>
        <v>23/09/2025</v>
      </c>
      <c r="R5132" s="13" t="str">
        <f t="shared" si="448"/>
        <v>01</v>
      </c>
      <c r="S5132" s="13" t="str">
        <f t="shared" si="449"/>
        <v>Tue</v>
      </c>
    </row>
    <row r="5133" spans="1:19" x14ac:dyDescent="0.25">
      <c r="A5133" s="56">
        <v>45922.856446759259</v>
      </c>
      <c r="B5133" s="57">
        <v>445346177</v>
      </c>
      <c r="C5133" s="58" t="s">
        <v>36</v>
      </c>
      <c r="D5133" s="58" t="s">
        <v>37</v>
      </c>
      <c r="E5133" s="58" t="s">
        <v>45</v>
      </c>
      <c r="F5133" s="58" t="s">
        <v>119</v>
      </c>
      <c r="G5133" s="59">
        <v>3742.35</v>
      </c>
      <c r="H5133" s="57">
        <v>444553209</v>
      </c>
      <c r="I5133" s="59">
        <v>0</v>
      </c>
      <c r="J5133" s="59">
        <v>0</v>
      </c>
      <c r="K5133" s="59">
        <v>0</v>
      </c>
      <c r="L5133" s="59">
        <v>0</v>
      </c>
      <c r="M5133" s="59">
        <v>9972.7000000000007</v>
      </c>
      <c r="N5133" s="58" t="s">
        <v>2056</v>
      </c>
      <c r="O5133" s="14">
        <f t="shared" si="445"/>
        <v>45922.856446759259</v>
      </c>
      <c r="P5133" s="19">
        <f t="shared" si="446"/>
        <v>45923.064780092594</v>
      </c>
      <c r="Q5133" s="20" t="str">
        <f t="shared" si="447"/>
        <v>23/09/2025</v>
      </c>
      <c r="R5133" s="13" t="str">
        <f t="shared" si="448"/>
        <v>01</v>
      </c>
      <c r="S5133" s="13" t="str">
        <f t="shared" si="449"/>
        <v>Tue</v>
      </c>
    </row>
    <row r="5134" spans="1:19" x14ac:dyDescent="0.25">
      <c r="A5134" s="60">
        <v>45922.856458333335</v>
      </c>
      <c r="B5134" s="61">
        <v>445346178</v>
      </c>
      <c r="C5134" s="62" t="s">
        <v>36</v>
      </c>
      <c r="D5134" s="62" t="s">
        <v>37</v>
      </c>
      <c r="E5134" s="62" t="s">
        <v>45</v>
      </c>
      <c r="F5134" s="62" t="s">
        <v>119</v>
      </c>
      <c r="G5134" s="63">
        <v>3742.3</v>
      </c>
      <c r="H5134" s="61">
        <v>444553210</v>
      </c>
      <c r="I5134" s="63">
        <v>0</v>
      </c>
      <c r="J5134" s="63">
        <v>0</v>
      </c>
      <c r="K5134" s="63">
        <v>0</v>
      </c>
      <c r="L5134" s="63">
        <v>0</v>
      </c>
      <c r="M5134" s="63">
        <v>9972.7000000000007</v>
      </c>
      <c r="N5134" s="62" t="s">
        <v>113</v>
      </c>
      <c r="O5134" s="14">
        <f t="shared" si="445"/>
        <v>45922.856458333335</v>
      </c>
      <c r="P5134" s="19">
        <f t="shared" si="446"/>
        <v>45923.064791666671</v>
      </c>
      <c r="Q5134" s="20" t="str">
        <f t="shared" si="447"/>
        <v>23/09/2025</v>
      </c>
      <c r="R5134" s="13" t="str">
        <f t="shared" si="448"/>
        <v>01</v>
      </c>
      <c r="S5134" s="13" t="str">
        <f t="shared" si="449"/>
        <v>Tue</v>
      </c>
    </row>
    <row r="5135" spans="1:19" x14ac:dyDescent="0.25">
      <c r="A5135" s="56">
        <v>45922.856458333335</v>
      </c>
      <c r="B5135" s="57">
        <v>445346179</v>
      </c>
      <c r="C5135" s="58" t="s">
        <v>36</v>
      </c>
      <c r="D5135" s="58" t="s">
        <v>37</v>
      </c>
      <c r="E5135" s="58" t="s">
        <v>45</v>
      </c>
      <c r="F5135" s="58" t="s">
        <v>119</v>
      </c>
      <c r="G5135" s="59">
        <v>3742.3</v>
      </c>
      <c r="H5135" s="57">
        <v>444553211</v>
      </c>
      <c r="I5135" s="59">
        <v>0</v>
      </c>
      <c r="J5135" s="59">
        <v>0</v>
      </c>
      <c r="K5135" s="59">
        <v>0</v>
      </c>
      <c r="L5135" s="59">
        <v>0</v>
      </c>
      <c r="M5135" s="59">
        <v>9972.7000000000007</v>
      </c>
      <c r="N5135" s="58" t="s">
        <v>2055</v>
      </c>
      <c r="O5135" s="14">
        <f t="shared" si="445"/>
        <v>45922.856458333335</v>
      </c>
      <c r="P5135" s="19">
        <f t="shared" si="446"/>
        <v>45923.064791666671</v>
      </c>
      <c r="Q5135" s="20" t="str">
        <f t="shared" si="447"/>
        <v>23/09/2025</v>
      </c>
      <c r="R5135" s="13" t="str">
        <f t="shared" si="448"/>
        <v>01</v>
      </c>
      <c r="S5135" s="13" t="str">
        <f t="shared" si="449"/>
        <v>Tue</v>
      </c>
    </row>
    <row r="5136" spans="1:19" x14ac:dyDescent="0.25">
      <c r="A5136" s="60">
        <v>45922.856458333335</v>
      </c>
      <c r="B5136" s="61">
        <v>445346180</v>
      </c>
      <c r="C5136" s="62" t="s">
        <v>36</v>
      </c>
      <c r="D5136" s="62" t="s">
        <v>37</v>
      </c>
      <c r="E5136" s="62" t="s">
        <v>45</v>
      </c>
      <c r="F5136" s="62" t="s">
        <v>119</v>
      </c>
      <c r="G5136" s="63">
        <v>3742.29</v>
      </c>
      <c r="H5136" s="61">
        <v>444553212</v>
      </c>
      <c r="I5136" s="63">
        <v>0</v>
      </c>
      <c r="J5136" s="63">
        <v>0</v>
      </c>
      <c r="K5136" s="63">
        <v>0</v>
      </c>
      <c r="L5136" s="63">
        <v>0</v>
      </c>
      <c r="M5136" s="63">
        <v>9972.7000000000007</v>
      </c>
      <c r="N5136" s="62" t="s">
        <v>47</v>
      </c>
      <c r="O5136" s="14">
        <f t="shared" si="445"/>
        <v>45922.856458333335</v>
      </c>
      <c r="P5136" s="19">
        <f t="shared" si="446"/>
        <v>45923.064791666671</v>
      </c>
      <c r="Q5136" s="20" t="str">
        <f t="shared" si="447"/>
        <v>23/09/2025</v>
      </c>
      <c r="R5136" s="13" t="str">
        <f t="shared" si="448"/>
        <v>01</v>
      </c>
      <c r="S5136" s="13" t="str">
        <f t="shared" si="449"/>
        <v>Tue</v>
      </c>
    </row>
    <row r="5137" spans="1:19" x14ac:dyDescent="0.25">
      <c r="A5137" s="56">
        <v>45922.856458333335</v>
      </c>
      <c r="B5137" s="57">
        <v>445346183</v>
      </c>
      <c r="C5137" s="58" t="s">
        <v>36</v>
      </c>
      <c r="D5137" s="58" t="s">
        <v>37</v>
      </c>
      <c r="E5137" s="58" t="s">
        <v>45</v>
      </c>
      <c r="F5137" s="58" t="s">
        <v>119</v>
      </c>
      <c r="G5137" s="59">
        <v>3742.31</v>
      </c>
      <c r="H5137" s="57">
        <v>444553214</v>
      </c>
      <c r="I5137" s="59">
        <v>0</v>
      </c>
      <c r="J5137" s="59">
        <v>0</v>
      </c>
      <c r="K5137" s="59">
        <v>0</v>
      </c>
      <c r="L5137" s="59">
        <v>0</v>
      </c>
      <c r="M5137" s="59">
        <v>9972.7000000000007</v>
      </c>
      <c r="N5137" s="58" t="s">
        <v>1971</v>
      </c>
      <c r="O5137" s="14">
        <f t="shared" si="445"/>
        <v>45922.856458333335</v>
      </c>
      <c r="P5137" s="19">
        <f t="shared" si="446"/>
        <v>45923.064791666671</v>
      </c>
      <c r="Q5137" s="20" t="str">
        <f t="shared" si="447"/>
        <v>23/09/2025</v>
      </c>
      <c r="R5137" s="13" t="str">
        <f t="shared" si="448"/>
        <v>01</v>
      </c>
      <c r="S5137" s="13" t="str">
        <f t="shared" si="449"/>
        <v>Tue</v>
      </c>
    </row>
    <row r="5138" spans="1:19" x14ac:dyDescent="0.25">
      <c r="A5138" s="60">
        <v>45922.856458333335</v>
      </c>
      <c r="B5138" s="61">
        <v>445346185</v>
      </c>
      <c r="C5138" s="62" t="s">
        <v>36</v>
      </c>
      <c r="D5138" s="62" t="s">
        <v>37</v>
      </c>
      <c r="E5138" s="62" t="s">
        <v>45</v>
      </c>
      <c r="F5138" s="62" t="s">
        <v>119</v>
      </c>
      <c r="G5138" s="63">
        <v>3742.32</v>
      </c>
      <c r="H5138" s="61">
        <v>444553216</v>
      </c>
      <c r="I5138" s="63">
        <v>0</v>
      </c>
      <c r="J5138" s="63">
        <v>0</v>
      </c>
      <c r="K5138" s="63">
        <v>0</v>
      </c>
      <c r="L5138" s="63">
        <v>0</v>
      </c>
      <c r="M5138" s="63">
        <v>9972.7000000000007</v>
      </c>
      <c r="N5138" s="62" t="s">
        <v>107</v>
      </c>
      <c r="O5138" s="14">
        <f t="shared" si="445"/>
        <v>45922.856458333335</v>
      </c>
      <c r="P5138" s="19">
        <f t="shared" si="446"/>
        <v>45923.064791666671</v>
      </c>
      <c r="Q5138" s="20" t="str">
        <f t="shared" si="447"/>
        <v>23/09/2025</v>
      </c>
      <c r="R5138" s="13" t="str">
        <f t="shared" si="448"/>
        <v>01</v>
      </c>
      <c r="S5138" s="13" t="str">
        <f t="shared" si="449"/>
        <v>Tue</v>
      </c>
    </row>
    <row r="5139" spans="1:19" x14ac:dyDescent="0.25">
      <c r="A5139" s="56">
        <v>45922.856782407405</v>
      </c>
      <c r="B5139" s="57">
        <v>445346372</v>
      </c>
      <c r="C5139" s="58" t="s">
        <v>36</v>
      </c>
      <c r="D5139" s="58" t="s">
        <v>37</v>
      </c>
      <c r="E5139" s="58" t="s">
        <v>45</v>
      </c>
      <c r="F5139" s="58" t="s">
        <v>119</v>
      </c>
      <c r="G5139" s="59">
        <v>3742.65</v>
      </c>
      <c r="H5139" s="57">
        <v>444553408</v>
      </c>
      <c r="I5139" s="59">
        <v>0</v>
      </c>
      <c r="J5139" s="59">
        <v>0</v>
      </c>
      <c r="K5139" s="59">
        <v>0</v>
      </c>
      <c r="L5139" s="59">
        <v>0</v>
      </c>
      <c r="M5139" s="59">
        <v>9972.7000000000007</v>
      </c>
      <c r="N5139" s="58" t="s">
        <v>1384</v>
      </c>
      <c r="O5139" s="14">
        <f t="shared" si="445"/>
        <v>45922.856782407405</v>
      </c>
      <c r="P5139" s="19">
        <f t="shared" si="446"/>
        <v>45923.065115740741</v>
      </c>
      <c r="Q5139" s="20" t="str">
        <f t="shared" si="447"/>
        <v>23/09/2025</v>
      </c>
      <c r="R5139" s="13" t="str">
        <f t="shared" si="448"/>
        <v>01</v>
      </c>
      <c r="S5139" s="13" t="str">
        <f t="shared" si="449"/>
        <v>Tue</v>
      </c>
    </row>
    <row r="5140" spans="1:19" x14ac:dyDescent="0.25">
      <c r="A5140" s="60">
        <v>45922.859722222223</v>
      </c>
      <c r="B5140" s="61">
        <v>445347006</v>
      </c>
      <c r="C5140" s="62" t="s">
        <v>36</v>
      </c>
      <c r="D5140" s="62" t="s">
        <v>38</v>
      </c>
      <c r="E5140" s="62" t="s">
        <v>46</v>
      </c>
      <c r="F5140" s="62" t="s">
        <v>119</v>
      </c>
      <c r="G5140" s="63">
        <v>3744.18</v>
      </c>
      <c r="H5140" s="61">
        <v>444554015</v>
      </c>
      <c r="I5140" s="63">
        <v>0</v>
      </c>
      <c r="J5140" s="63">
        <v>0</v>
      </c>
      <c r="K5140" s="63">
        <v>0</v>
      </c>
      <c r="L5140" s="63">
        <v>1.77</v>
      </c>
      <c r="M5140" s="63">
        <v>9974.4699999999993</v>
      </c>
      <c r="N5140" s="62" t="s">
        <v>3299</v>
      </c>
      <c r="O5140" s="14">
        <f t="shared" si="445"/>
        <v>45922.859722222223</v>
      </c>
      <c r="P5140" s="19">
        <f t="shared" si="446"/>
        <v>45923.068055555559</v>
      </c>
      <c r="Q5140" s="20" t="str">
        <f t="shared" si="447"/>
        <v>23/09/2025</v>
      </c>
      <c r="R5140" s="13" t="str">
        <f t="shared" si="448"/>
        <v>01</v>
      </c>
      <c r="S5140" s="13" t="str">
        <f t="shared" si="449"/>
        <v>Tue</v>
      </c>
    </row>
    <row r="5141" spans="1:19" x14ac:dyDescent="0.25">
      <c r="A5141" s="56">
        <v>45922.859722222223</v>
      </c>
      <c r="B5141" s="57">
        <v>445347008</v>
      </c>
      <c r="C5141" s="58" t="s">
        <v>36</v>
      </c>
      <c r="D5141" s="58" t="s">
        <v>38</v>
      </c>
      <c r="E5141" s="58" t="s">
        <v>46</v>
      </c>
      <c r="F5141" s="58" t="s">
        <v>119</v>
      </c>
      <c r="G5141" s="59">
        <v>3744.18</v>
      </c>
      <c r="H5141" s="57">
        <v>444554016</v>
      </c>
      <c r="I5141" s="59">
        <v>0</v>
      </c>
      <c r="J5141" s="59">
        <v>0</v>
      </c>
      <c r="K5141" s="59">
        <v>0</v>
      </c>
      <c r="L5141" s="59">
        <v>1.81</v>
      </c>
      <c r="M5141" s="59">
        <v>9976.2800000000007</v>
      </c>
      <c r="N5141" s="58" t="s">
        <v>3299</v>
      </c>
      <c r="O5141" s="14">
        <f t="shared" si="445"/>
        <v>45922.859722222223</v>
      </c>
      <c r="P5141" s="19">
        <f t="shared" si="446"/>
        <v>45923.068055555559</v>
      </c>
      <c r="Q5141" s="20" t="str">
        <f t="shared" si="447"/>
        <v>23/09/2025</v>
      </c>
      <c r="R5141" s="13" t="str">
        <f t="shared" si="448"/>
        <v>01</v>
      </c>
      <c r="S5141" s="13" t="str">
        <f t="shared" si="449"/>
        <v>Tue</v>
      </c>
    </row>
    <row r="5142" spans="1:19" x14ac:dyDescent="0.25">
      <c r="A5142" s="60">
        <v>45922.859722222223</v>
      </c>
      <c r="B5142" s="61">
        <v>445347009</v>
      </c>
      <c r="C5142" s="62" t="s">
        <v>36</v>
      </c>
      <c r="D5142" s="62" t="s">
        <v>38</v>
      </c>
      <c r="E5142" s="62" t="s">
        <v>46</v>
      </c>
      <c r="F5142" s="62" t="s">
        <v>119</v>
      </c>
      <c r="G5142" s="63">
        <v>3744.18</v>
      </c>
      <c r="H5142" s="61">
        <v>444554017</v>
      </c>
      <c r="I5142" s="63">
        <v>0</v>
      </c>
      <c r="J5142" s="63">
        <v>0</v>
      </c>
      <c r="K5142" s="63">
        <v>0</v>
      </c>
      <c r="L5142" s="63">
        <v>1.83</v>
      </c>
      <c r="M5142" s="63">
        <v>9978.11</v>
      </c>
      <c r="N5142" s="62" t="s">
        <v>3299</v>
      </c>
      <c r="O5142" s="14">
        <f t="shared" si="445"/>
        <v>45922.859722222223</v>
      </c>
      <c r="P5142" s="19">
        <f t="shared" si="446"/>
        <v>45923.068055555559</v>
      </c>
      <c r="Q5142" s="20" t="str">
        <f t="shared" si="447"/>
        <v>23/09/2025</v>
      </c>
      <c r="R5142" s="13" t="str">
        <f t="shared" si="448"/>
        <v>01</v>
      </c>
      <c r="S5142" s="13" t="str">
        <f t="shared" si="449"/>
        <v>Tue</v>
      </c>
    </row>
    <row r="5143" spans="1:19" x14ac:dyDescent="0.25">
      <c r="A5143" s="56">
        <v>45922.859722222223</v>
      </c>
      <c r="B5143" s="57">
        <v>445347010</v>
      </c>
      <c r="C5143" s="58" t="s">
        <v>36</v>
      </c>
      <c r="D5143" s="58" t="s">
        <v>38</v>
      </c>
      <c r="E5143" s="58" t="s">
        <v>46</v>
      </c>
      <c r="F5143" s="58" t="s">
        <v>119</v>
      </c>
      <c r="G5143" s="59">
        <v>3744.18</v>
      </c>
      <c r="H5143" s="57">
        <v>444554018</v>
      </c>
      <c r="I5143" s="59">
        <v>0</v>
      </c>
      <c r="J5143" s="59">
        <v>0</v>
      </c>
      <c r="K5143" s="59">
        <v>0</v>
      </c>
      <c r="L5143" s="59">
        <v>1.87</v>
      </c>
      <c r="M5143" s="59">
        <v>9979.98</v>
      </c>
      <c r="N5143" s="58" t="s">
        <v>3299</v>
      </c>
      <c r="O5143" s="14">
        <f t="shared" si="445"/>
        <v>45922.859722222223</v>
      </c>
      <c r="P5143" s="19">
        <f t="shared" si="446"/>
        <v>45923.068055555559</v>
      </c>
      <c r="Q5143" s="20" t="str">
        <f t="shared" si="447"/>
        <v>23/09/2025</v>
      </c>
      <c r="R5143" s="13" t="str">
        <f t="shared" si="448"/>
        <v>01</v>
      </c>
      <c r="S5143" s="13" t="str">
        <f t="shared" si="449"/>
        <v>Tue</v>
      </c>
    </row>
    <row r="5144" spans="1:19" x14ac:dyDescent="0.25">
      <c r="A5144" s="60">
        <v>45922.859722222223</v>
      </c>
      <c r="B5144" s="61">
        <v>445347015</v>
      </c>
      <c r="C5144" s="62" t="s">
        <v>36</v>
      </c>
      <c r="D5144" s="62" t="s">
        <v>38</v>
      </c>
      <c r="E5144" s="62" t="s">
        <v>46</v>
      </c>
      <c r="F5144" s="62" t="s">
        <v>119</v>
      </c>
      <c r="G5144" s="63">
        <v>3744.18</v>
      </c>
      <c r="H5144" s="61">
        <v>444554019</v>
      </c>
      <c r="I5144" s="63">
        <v>0</v>
      </c>
      <c r="J5144" s="63">
        <v>0</v>
      </c>
      <c r="K5144" s="63">
        <v>0</v>
      </c>
      <c r="L5144" s="63">
        <v>1.86</v>
      </c>
      <c r="M5144" s="63">
        <v>9981.84</v>
      </c>
      <c r="N5144" s="62" t="s">
        <v>3299</v>
      </c>
      <c r="O5144" s="14">
        <f t="shared" si="445"/>
        <v>45922.859722222223</v>
      </c>
      <c r="P5144" s="19">
        <f t="shared" si="446"/>
        <v>45923.068055555559</v>
      </c>
      <c r="Q5144" s="20" t="str">
        <f t="shared" si="447"/>
        <v>23/09/2025</v>
      </c>
      <c r="R5144" s="13" t="str">
        <f t="shared" si="448"/>
        <v>01</v>
      </c>
      <c r="S5144" s="13" t="str">
        <f t="shared" si="449"/>
        <v>Tue</v>
      </c>
    </row>
    <row r="5145" spans="1:19" x14ac:dyDescent="0.25">
      <c r="A5145" s="56">
        <v>45922.859918981485</v>
      </c>
      <c r="B5145" s="57">
        <v>445347304</v>
      </c>
      <c r="C5145" s="58" t="s">
        <v>36</v>
      </c>
      <c r="D5145" s="58" t="s">
        <v>38</v>
      </c>
      <c r="E5145" s="58" t="s">
        <v>46</v>
      </c>
      <c r="F5145" s="58" t="s">
        <v>119</v>
      </c>
      <c r="G5145" s="59">
        <v>3744.6</v>
      </c>
      <c r="H5145" s="57">
        <v>444554306</v>
      </c>
      <c r="I5145" s="59">
        <v>0</v>
      </c>
      <c r="J5145" s="59">
        <v>0</v>
      </c>
      <c r="K5145" s="59">
        <v>0</v>
      </c>
      <c r="L5145" s="59">
        <v>2.2599999999999998</v>
      </c>
      <c r="M5145" s="59">
        <v>9984.1</v>
      </c>
      <c r="N5145" s="58" t="s">
        <v>3300</v>
      </c>
      <c r="O5145" s="14">
        <f t="shared" si="445"/>
        <v>45922.859918981485</v>
      </c>
      <c r="P5145" s="19">
        <f t="shared" si="446"/>
        <v>45923.068252314821</v>
      </c>
      <c r="Q5145" s="20" t="str">
        <f t="shared" si="447"/>
        <v>23/09/2025</v>
      </c>
      <c r="R5145" s="13" t="str">
        <f t="shared" si="448"/>
        <v>01</v>
      </c>
      <c r="S5145" s="13" t="str">
        <f t="shared" si="449"/>
        <v>Tue</v>
      </c>
    </row>
    <row r="5146" spans="1:19" x14ac:dyDescent="0.25">
      <c r="A5146" s="60">
        <v>45922.861122685186</v>
      </c>
      <c r="B5146" s="61">
        <v>445348328</v>
      </c>
      <c r="C5146" s="62" t="s">
        <v>36</v>
      </c>
      <c r="D5146" s="62" t="s">
        <v>38</v>
      </c>
      <c r="E5146" s="62" t="s">
        <v>46</v>
      </c>
      <c r="F5146" s="62" t="s">
        <v>119</v>
      </c>
      <c r="G5146" s="63">
        <v>3745.45</v>
      </c>
      <c r="H5146" s="61">
        <v>444555305</v>
      </c>
      <c r="I5146" s="63">
        <v>0</v>
      </c>
      <c r="J5146" s="63">
        <v>0</v>
      </c>
      <c r="K5146" s="63">
        <v>0</v>
      </c>
      <c r="L5146" s="63">
        <v>3.11</v>
      </c>
      <c r="M5146" s="63">
        <v>9987.2099999999991</v>
      </c>
      <c r="N5146" s="62" t="s">
        <v>3301</v>
      </c>
      <c r="O5146" s="14">
        <f t="shared" si="445"/>
        <v>45922.861122685186</v>
      </c>
      <c r="P5146" s="19">
        <f t="shared" si="446"/>
        <v>45923.069456018522</v>
      </c>
      <c r="Q5146" s="20" t="str">
        <f t="shared" si="447"/>
        <v>23/09/2025</v>
      </c>
      <c r="R5146" s="13" t="str">
        <f t="shared" si="448"/>
        <v>01</v>
      </c>
      <c r="S5146" s="13" t="str">
        <f t="shared" si="449"/>
        <v>Tue</v>
      </c>
    </row>
    <row r="5147" spans="1:19" x14ac:dyDescent="0.25">
      <c r="A5147" s="56">
        <v>45922.861122685186</v>
      </c>
      <c r="B5147" s="57">
        <v>445348329</v>
      </c>
      <c r="C5147" s="58" t="s">
        <v>36</v>
      </c>
      <c r="D5147" s="58" t="s">
        <v>38</v>
      </c>
      <c r="E5147" s="58" t="s">
        <v>46</v>
      </c>
      <c r="F5147" s="58" t="s">
        <v>119</v>
      </c>
      <c r="G5147" s="59">
        <v>3745.45</v>
      </c>
      <c r="H5147" s="57">
        <v>444555307</v>
      </c>
      <c r="I5147" s="59">
        <v>0</v>
      </c>
      <c r="J5147" s="59">
        <v>0</v>
      </c>
      <c r="K5147" s="59">
        <v>0</v>
      </c>
      <c r="L5147" s="59">
        <v>3.15</v>
      </c>
      <c r="M5147" s="59">
        <v>9990.36</v>
      </c>
      <c r="N5147" s="58" t="s">
        <v>3301</v>
      </c>
      <c r="O5147" s="14">
        <f t="shared" si="445"/>
        <v>45922.861122685186</v>
      </c>
      <c r="P5147" s="19">
        <f t="shared" si="446"/>
        <v>45923.069456018522</v>
      </c>
      <c r="Q5147" s="20" t="str">
        <f t="shared" si="447"/>
        <v>23/09/2025</v>
      </c>
      <c r="R5147" s="13" t="str">
        <f t="shared" si="448"/>
        <v>01</v>
      </c>
      <c r="S5147" s="13" t="str">
        <f t="shared" si="449"/>
        <v>Tue</v>
      </c>
    </row>
    <row r="5148" spans="1:19" x14ac:dyDescent="0.25">
      <c r="A5148" s="60">
        <v>45922.861122685186</v>
      </c>
      <c r="B5148" s="61">
        <v>445348331</v>
      </c>
      <c r="C5148" s="62" t="s">
        <v>36</v>
      </c>
      <c r="D5148" s="62" t="s">
        <v>38</v>
      </c>
      <c r="E5148" s="62" t="s">
        <v>46</v>
      </c>
      <c r="F5148" s="62" t="s">
        <v>119</v>
      </c>
      <c r="G5148" s="63">
        <v>3745.45</v>
      </c>
      <c r="H5148" s="61">
        <v>444555308</v>
      </c>
      <c r="I5148" s="63">
        <v>0</v>
      </c>
      <c r="J5148" s="63">
        <v>0</v>
      </c>
      <c r="K5148" s="63">
        <v>0</v>
      </c>
      <c r="L5148" s="63">
        <v>3.16</v>
      </c>
      <c r="M5148" s="63">
        <v>9993.52</v>
      </c>
      <c r="N5148" s="62" t="s">
        <v>3301</v>
      </c>
      <c r="O5148" s="14">
        <f t="shared" si="445"/>
        <v>45922.861122685186</v>
      </c>
      <c r="P5148" s="19">
        <f t="shared" si="446"/>
        <v>45923.069456018522</v>
      </c>
      <c r="Q5148" s="20" t="str">
        <f t="shared" si="447"/>
        <v>23/09/2025</v>
      </c>
      <c r="R5148" s="13" t="str">
        <f t="shared" si="448"/>
        <v>01</v>
      </c>
      <c r="S5148" s="13" t="str">
        <f t="shared" si="449"/>
        <v>Tue</v>
      </c>
    </row>
    <row r="5149" spans="1:19" x14ac:dyDescent="0.25">
      <c r="A5149" s="56">
        <v>45922.861145833333</v>
      </c>
      <c r="B5149" s="57">
        <v>445348471</v>
      </c>
      <c r="C5149" s="58" t="s">
        <v>36</v>
      </c>
      <c r="D5149" s="58" t="s">
        <v>38</v>
      </c>
      <c r="E5149" s="58" t="s">
        <v>46</v>
      </c>
      <c r="F5149" s="58" t="s">
        <v>119</v>
      </c>
      <c r="G5149" s="59">
        <v>3745.84</v>
      </c>
      <c r="H5149" s="57">
        <v>444555448</v>
      </c>
      <c r="I5149" s="59">
        <v>0</v>
      </c>
      <c r="J5149" s="59">
        <v>0</v>
      </c>
      <c r="K5149" s="59">
        <v>0</v>
      </c>
      <c r="L5149" s="59">
        <v>3.5</v>
      </c>
      <c r="M5149" s="59">
        <v>9997.02</v>
      </c>
      <c r="N5149" s="58" t="s">
        <v>3302</v>
      </c>
      <c r="O5149" s="14">
        <f t="shared" si="445"/>
        <v>45922.861145833333</v>
      </c>
      <c r="P5149" s="19">
        <f t="shared" si="446"/>
        <v>45923.069479166668</v>
      </c>
      <c r="Q5149" s="20" t="str">
        <f t="shared" si="447"/>
        <v>23/09/2025</v>
      </c>
      <c r="R5149" s="13" t="str">
        <f t="shared" si="448"/>
        <v>01</v>
      </c>
      <c r="S5149" s="13" t="str">
        <f t="shared" si="449"/>
        <v>Tue</v>
      </c>
    </row>
    <row r="5150" spans="1:19" x14ac:dyDescent="0.25">
      <c r="A5150" s="60">
        <v>45922.861145833333</v>
      </c>
      <c r="B5150" s="61">
        <v>445348473</v>
      </c>
      <c r="C5150" s="62" t="s">
        <v>36</v>
      </c>
      <c r="D5150" s="62" t="s">
        <v>38</v>
      </c>
      <c r="E5150" s="62" t="s">
        <v>46</v>
      </c>
      <c r="F5150" s="62" t="s">
        <v>119</v>
      </c>
      <c r="G5150" s="63">
        <v>3745.84</v>
      </c>
      <c r="H5150" s="61">
        <v>444555450</v>
      </c>
      <c r="I5150" s="63">
        <v>0</v>
      </c>
      <c r="J5150" s="63">
        <v>0</v>
      </c>
      <c r="K5150" s="63">
        <v>0</v>
      </c>
      <c r="L5150" s="63">
        <v>3.54</v>
      </c>
      <c r="M5150" s="63">
        <v>10000.56</v>
      </c>
      <c r="N5150" s="62" t="s">
        <v>3302</v>
      </c>
      <c r="O5150" s="14">
        <f t="shared" si="445"/>
        <v>45922.861145833333</v>
      </c>
      <c r="P5150" s="19">
        <f t="shared" si="446"/>
        <v>45923.069479166668</v>
      </c>
      <c r="Q5150" s="20" t="str">
        <f t="shared" si="447"/>
        <v>23/09/2025</v>
      </c>
      <c r="R5150" s="13" t="str">
        <f t="shared" si="448"/>
        <v>01</v>
      </c>
      <c r="S5150" s="13" t="str">
        <f t="shared" si="449"/>
        <v>Tue</v>
      </c>
    </row>
    <row r="5151" spans="1:19" x14ac:dyDescent="0.25">
      <c r="A5151" s="56">
        <v>45922.863043981481</v>
      </c>
      <c r="B5151" s="57">
        <v>445349357</v>
      </c>
      <c r="C5151" s="58" t="s">
        <v>36</v>
      </c>
      <c r="D5151" s="58" t="s">
        <v>38</v>
      </c>
      <c r="E5151" s="58" t="s">
        <v>46</v>
      </c>
      <c r="F5151" s="58" t="s">
        <v>119</v>
      </c>
      <c r="G5151" s="59">
        <v>3745.07</v>
      </c>
      <c r="H5151" s="57">
        <v>444556328</v>
      </c>
      <c r="I5151" s="59">
        <v>0</v>
      </c>
      <c r="J5151" s="59">
        <v>0</v>
      </c>
      <c r="K5151" s="59">
        <v>0</v>
      </c>
      <c r="L5151" s="59">
        <v>2.4</v>
      </c>
      <c r="M5151" s="59">
        <v>10002.959999999999</v>
      </c>
      <c r="N5151" s="58" t="s">
        <v>3303</v>
      </c>
      <c r="O5151" s="14">
        <f t="shared" si="445"/>
        <v>45922.863043981481</v>
      </c>
      <c r="P5151" s="19">
        <f t="shared" si="446"/>
        <v>45923.071377314816</v>
      </c>
      <c r="Q5151" s="20" t="str">
        <f t="shared" si="447"/>
        <v>23/09/2025</v>
      </c>
      <c r="R5151" s="13" t="str">
        <f t="shared" si="448"/>
        <v>01</v>
      </c>
      <c r="S5151" s="13" t="str">
        <f t="shared" si="449"/>
        <v>Tue</v>
      </c>
    </row>
    <row r="5152" spans="1:19" x14ac:dyDescent="0.25">
      <c r="A5152" s="60">
        <v>45922.863043981481</v>
      </c>
      <c r="B5152" s="61">
        <v>445349358</v>
      </c>
      <c r="C5152" s="62" t="s">
        <v>36</v>
      </c>
      <c r="D5152" s="62" t="s">
        <v>38</v>
      </c>
      <c r="E5152" s="62" t="s">
        <v>46</v>
      </c>
      <c r="F5152" s="62" t="s">
        <v>119</v>
      </c>
      <c r="G5152" s="63">
        <v>3745.07</v>
      </c>
      <c r="H5152" s="61">
        <v>444556329</v>
      </c>
      <c r="I5152" s="63">
        <v>0</v>
      </c>
      <c r="J5152" s="63">
        <v>0</v>
      </c>
      <c r="K5152" s="63">
        <v>0</v>
      </c>
      <c r="L5152" s="63">
        <v>2.41</v>
      </c>
      <c r="M5152" s="63">
        <v>10005.370000000001</v>
      </c>
      <c r="N5152" s="62" t="s">
        <v>3304</v>
      </c>
      <c r="O5152" s="14">
        <f t="shared" si="445"/>
        <v>45922.863043981481</v>
      </c>
      <c r="P5152" s="19">
        <f t="shared" si="446"/>
        <v>45923.071377314816</v>
      </c>
      <c r="Q5152" s="20" t="str">
        <f t="shared" si="447"/>
        <v>23/09/2025</v>
      </c>
      <c r="R5152" s="13" t="str">
        <f t="shared" si="448"/>
        <v>01</v>
      </c>
      <c r="S5152" s="13" t="str">
        <f t="shared" si="449"/>
        <v>Tue</v>
      </c>
    </row>
    <row r="5153" spans="1:19" x14ac:dyDescent="0.25">
      <c r="A5153" s="56">
        <v>45922.863043981481</v>
      </c>
      <c r="B5153" s="57">
        <v>445349359</v>
      </c>
      <c r="C5153" s="58" t="s">
        <v>36</v>
      </c>
      <c r="D5153" s="58" t="s">
        <v>38</v>
      </c>
      <c r="E5153" s="58" t="s">
        <v>46</v>
      </c>
      <c r="F5153" s="58" t="s">
        <v>119</v>
      </c>
      <c r="G5153" s="59">
        <v>3745.07</v>
      </c>
      <c r="H5153" s="57">
        <v>444556330</v>
      </c>
      <c r="I5153" s="59">
        <v>0</v>
      </c>
      <c r="J5153" s="59">
        <v>0</v>
      </c>
      <c r="K5153" s="59">
        <v>0</v>
      </c>
      <c r="L5153" s="59">
        <v>2.42</v>
      </c>
      <c r="M5153" s="59">
        <v>10007.790000000001</v>
      </c>
      <c r="N5153" s="58" t="s">
        <v>3305</v>
      </c>
      <c r="O5153" s="14">
        <f t="shared" si="445"/>
        <v>45922.863043981481</v>
      </c>
      <c r="P5153" s="19">
        <f t="shared" si="446"/>
        <v>45923.071377314816</v>
      </c>
      <c r="Q5153" s="20" t="str">
        <f t="shared" si="447"/>
        <v>23/09/2025</v>
      </c>
      <c r="R5153" s="13" t="str">
        <f t="shared" si="448"/>
        <v>01</v>
      </c>
      <c r="S5153" s="13" t="str">
        <f t="shared" si="449"/>
        <v>Tue</v>
      </c>
    </row>
    <row r="5154" spans="1:19" x14ac:dyDescent="0.25">
      <c r="A5154" s="60">
        <v>45922.86314814815</v>
      </c>
      <c r="B5154" s="61">
        <v>445349409</v>
      </c>
      <c r="C5154" s="62" t="s">
        <v>36</v>
      </c>
      <c r="D5154" s="62" t="s">
        <v>37</v>
      </c>
      <c r="E5154" s="62" t="s">
        <v>45</v>
      </c>
      <c r="F5154" s="62" t="s">
        <v>119</v>
      </c>
      <c r="G5154" s="63">
        <v>3745.42</v>
      </c>
      <c r="H5154" s="61">
        <v>444556379</v>
      </c>
      <c r="I5154" s="63">
        <v>0</v>
      </c>
      <c r="J5154" s="63">
        <v>0</v>
      </c>
      <c r="K5154" s="63">
        <v>0</v>
      </c>
      <c r="L5154" s="63">
        <v>0</v>
      </c>
      <c r="M5154" s="63">
        <v>10007.790000000001</v>
      </c>
      <c r="N5154" s="62" t="s">
        <v>1384</v>
      </c>
      <c r="O5154" s="14">
        <f t="shared" si="445"/>
        <v>45922.86314814815</v>
      </c>
      <c r="P5154" s="19">
        <f t="shared" si="446"/>
        <v>45923.071481481486</v>
      </c>
      <c r="Q5154" s="20" t="str">
        <f t="shared" si="447"/>
        <v>23/09/2025</v>
      </c>
      <c r="R5154" s="13" t="str">
        <f t="shared" si="448"/>
        <v>01</v>
      </c>
      <c r="S5154" s="13" t="str">
        <f t="shared" si="449"/>
        <v>Tue</v>
      </c>
    </row>
    <row r="5155" spans="1:19" x14ac:dyDescent="0.25">
      <c r="A5155" s="56">
        <v>45922.86314814815</v>
      </c>
      <c r="B5155" s="57">
        <v>445349410</v>
      </c>
      <c r="C5155" s="58" t="s">
        <v>36</v>
      </c>
      <c r="D5155" s="58" t="s">
        <v>37</v>
      </c>
      <c r="E5155" s="58" t="s">
        <v>45</v>
      </c>
      <c r="F5155" s="58" t="s">
        <v>119</v>
      </c>
      <c r="G5155" s="59">
        <v>3745.42</v>
      </c>
      <c r="H5155" s="57">
        <v>444556380</v>
      </c>
      <c r="I5155" s="59">
        <v>0</v>
      </c>
      <c r="J5155" s="59">
        <v>0</v>
      </c>
      <c r="K5155" s="59">
        <v>0</v>
      </c>
      <c r="L5155" s="59">
        <v>0</v>
      </c>
      <c r="M5155" s="59">
        <v>10007.790000000001</v>
      </c>
      <c r="N5155" s="58" t="s">
        <v>118</v>
      </c>
      <c r="O5155" s="14">
        <f t="shared" si="445"/>
        <v>45922.86314814815</v>
      </c>
      <c r="P5155" s="19">
        <f t="shared" si="446"/>
        <v>45923.071481481486</v>
      </c>
      <c r="Q5155" s="20" t="str">
        <f t="shared" si="447"/>
        <v>23/09/2025</v>
      </c>
      <c r="R5155" s="13" t="str">
        <f t="shared" si="448"/>
        <v>01</v>
      </c>
      <c r="S5155" s="13" t="str">
        <f t="shared" si="449"/>
        <v>Tue</v>
      </c>
    </row>
    <row r="5156" spans="1:19" x14ac:dyDescent="0.25">
      <c r="A5156" s="60">
        <v>45922.863159722219</v>
      </c>
      <c r="B5156" s="61">
        <v>445349412</v>
      </c>
      <c r="C5156" s="62" t="s">
        <v>36</v>
      </c>
      <c r="D5156" s="62" t="s">
        <v>37</v>
      </c>
      <c r="E5156" s="62" t="s">
        <v>45</v>
      </c>
      <c r="F5156" s="62" t="s">
        <v>119</v>
      </c>
      <c r="G5156" s="63">
        <v>3745.42</v>
      </c>
      <c r="H5156" s="61">
        <v>444556382</v>
      </c>
      <c r="I5156" s="63">
        <v>0</v>
      </c>
      <c r="J5156" s="63">
        <v>0</v>
      </c>
      <c r="K5156" s="63">
        <v>0</v>
      </c>
      <c r="L5156" s="63">
        <v>0</v>
      </c>
      <c r="M5156" s="63">
        <v>10007.790000000001</v>
      </c>
      <c r="N5156" s="62" t="s">
        <v>115</v>
      </c>
      <c r="O5156" s="14">
        <f t="shared" si="445"/>
        <v>45922.863159722219</v>
      </c>
      <c r="P5156" s="19">
        <f t="shared" si="446"/>
        <v>45923.071493055555</v>
      </c>
      <c r="Q5156" s="20" t="str">
        <f t="shared" si="447"/>
        <v>23/09/2025</v>
      </c>
      <c r="R5156" s="13" t="str">
        <f t="shared" si="448"/>
        <v>01</v>
      </c>
      <c r="S5156" s="13" t="str">
        <f t="shared" si="449"/>
        <v>Tue</v>
      </c>
    </row>
    <row r="5157" spans="1:19" x14ac:dyDescent="0.25">
      <c r="A5157" s="56">
        <v>45922.865277777775</v>
      </c>
      <c r="B5157" s="57">
        <v>445350319</v>
      </c>
      <c r="C5157" s="58" t="s">
        <v>36</v>
      </c>
      <c r="D5157" s="58" t="s">
        <v>38</v>
      </c>
      <c r="E5157" s="58" t="s">
        <v>46</v>
      </c>
      <c r="F5157" s="58" t="s">
        <v>119</v>
      </c>
      <c r="G5157" s="59">
        <v>3746.35</v>
      </c>
      <c r="H5157" s="57">
        <v>444557278</v>
      </c>
      <c r="I5157" s="59">
        <v>0</v>
      </c>
      <c r="J5157" s="59">
        <v>0</v>
      </c>
      <c r="K5157" s="59">
        <v>0</v>
      </c>
      <c r="L5157" s="59">
        <v>6.11</v>
      </c>
      <c r="M5157" s="59">
        <v>10013.9</v>
      </c>
      <c r="N5157" s="58" t="s">
        <v>3306</v>
      </c>
      <c r="O5157" s="14">
        <f t="shared" si="445"/>
        <v>45922.865277777775</v>
      </c>
      <c r="P5157" s="19">
        <f t="shared" si="446"/>
        <v>45923.073611111111</v>
      </c>
      <c r="Q5157" s="20" t="str">
        <f t="shared" si="447"/>
        <v>23/09/2025</v>
      </c>
      <c r="R5157" s="13" t="str">
        <f t="shared" si="448"/>
        <v>01</v>
      </c>
      <c r="S5157" s="13" t="str">
        <f t="shared" si="449"/>
        <v>Tue</v>
      </c>
    </row>
    <row r="5158" spans="1:19" x14ac:dyDescent="0.25">
      <c r="A5158" s="60">
        <v>45922.865277777775</v>
      </c>
      <c r="B5158" s="61">
        <v>445350320</v>
      </c>
      <c r="C5158" s="62" t="s">
        <v>36</v>
      </c>
      <c r="D5158" s="62" t="s">
        <v>38</v>
      </c>
      <c r="E5158" s="62" t="s">
        <v>46</v>
      </c>
      <c r="F5158" s="62" t="s">
        <v>119</v>
      </c>
      <c r="G5158" s="63">
        <v>3746.35</v>
      </c>
      <c r="H5158" s="61">
        <v>444557279</v>
      </c>
      <c r="I5158" s="63">
        <v>0</v>
      </c>
      <c r="J5158" s="63">
        <v>0</v>
      </c>
      <c r="K5158" s="63">
        <v>0</v>
      </c>
      <c r="L5158" s="63">
        <v>6.08</v>
      </c>
      <c r="M5158" s="63">
        <v>10019.98</v>
      </c>
      <c r="N5158" s="62" t="s">
        <v>3307</v>
      </c>
      <c r="O5158" s="14">
        <f t="shared" si="445"/>
        <v>45922.865277777775</v>
      </c>
      <c r="P5158" s="19">
        <f t="shared" si="446"/>
        <v>45923.073611111111</v>
      </c>
      <c r="Q5158" s="20" t="str">
        <f t="shared" si="447"/>
        <v>23/09/2025</v>
      </c>
      <c r="R5158" s="13" t="str">
        <f t="shared" si="448"/>
        <v>01</v>
      </c>
      <c r="S5158" s="13" t="str">
        <f t="shared" si="449"/>
        <v>Tue</v>
      </c>
    </row>
    <row r="5159" spans="1:19" x14ac:dyDescent="0.25">
      <c r="A5159" s="56">
        <v>45922.866157407407</v>
      </c>
      <c r="B5159" s="57">
        <v>445350891</v>
      </c>
      <c r="C5159" s="58" t="s">
        <v>36</v>
      </c>
      <c r="D5159" s="58" t="s">
        <v>37</v>
      </c>
      <c r="E5159" s="58" t="s">
        <v>45</v>
      </c>
      <c r="F5159" s="58" t="s">
        <v>119</v>
      </c>
      <c r="G5159" s="59">
        <v>3745.4</v>
      </c>
      <c r="H5159" s="57">
        <v>444557861</v>
      </c>
      <c r="I5159" s="59">
        <v>0</v>
      </c>
      <c r="J5159" s="59">
        <v>0</v>
      </c>
      <c r="K5159" s="59">
        <v>0</v>
      </c>
      <c r="L5159" s="59">
        <v>0</v>
      </c>
      <c r="M5159" s="59">
        <v>10019.98</v>
      </c>
      <c r="N5159" s="58" t="s">
        <v>1944</v>
      </c>
      <c r="O5159" s="14">
        <f t="shared" si="445"/>
        <v>45922.866157407407</v>
      </c>
      <c r="P5159" s="19">
        <f t="shared" si="446"/>
        <v>45923.074490740742</v>
      </c>
      <c r="Q5159" s="20" t="str">
        <f t="shared" si="447"/>
        <v>23/09/2025</v>
      </c>
      <c r="R5159" s="13" t="str">
        <f t="shared" si="448"/>
        <v>01</v>
      </c>
      <c r="S5159" s="13" t="str">
        <f t="shared" si="449"/>
        <v>Tue</v>
      </c>
    </row>
    <row r="5160" spans="1:19" x14ac:dyDescent="0.25">
      <c r="A5160" s="60">
        <v>45922.866157407407</v>
      </c>
      <c r="B5160" s="61">
        <v>445350892</v>
      </c>
      <c r="C5160" s="62" t="s">
        <v>36</v>
      </c>
      <c r="D5160" s="62" t="s">
        <v>37</v>
      </c>
      <c r="E5160" s="62" t="s">
        <v>45</v>
      </c>
      <c r="F5160" s="62" t="s">
        <v>119</v>
      </c>
      <c r="G5160" s="63">
        <v>3745.44</v>
      </c>
      <c r="H5160" s="61">
        <v>444557862</v>
      </c>
      <c r="I5160" s="63">
        <v>0</v>
      </c>
      <c r="J5160" s="63">
        <v>0</v>
      </c>
      <c r="K5160" s="63">
        <v>0</v>
      </c>
      <c r="L5160" s="63">
        <v>0</v>
      </c>
      <c r="M5160" s="63">
        <v>10019.98</v>
      </c>
      <c r="N5160" s="62" t="s">
        <v>52</v>
      </c>
      <c r="O5160" s="14">
        <f t="shared" si="445"/>
        <v>45922.866157407407</v>
      </c>
      <c r="P5160" s="19">
        <f t="shared" si="446"/>
        <v>45923.074490740742</v>
      </c>
      <c r="Q5160" s="20" t="str">
        <f t="shared" si="447"/>
        <v>23/09/2025</v>
      </c>
      <c r="R5160" s="13" t="str">
        <f t="shared" si="448"/>
        <v>01</v>
      </c>
      <c r="S5160" s="13" t="str">
        <f t="shared" si="449"/>
        <v>Tue</v>
      </c>
    </row>
    <row r="5161" spans="1:19" x14ac:dyDescent="0.25">
      <c r="A5161" s="56">
        <v>45922.866168981483</v>
      </c>
      <c r="B5161" s="57">
        <v>445350896</v>
      </c>
      <c r="C5161" s="58" t="s">
        <v>36</v>
      </c>
      <c r="D5161" s="58" t="s">
        <v>37</v>
      </c>
      <c r="E5161" s="58" t="s">
        <v>45</v>
      </c>
      <c r="F5161" s="58" t="s">
        <v>119</v>
      </c>
      <c r="G5161" s="59">
        <v>3745.58</v>
      </c>
      <c r="H5161" s="57">
        <v>444557866</v>
      </c>
      <c r="I5161" s="59">
        <v>0</v>
      </c>
      <c r="J5161" s="59">
        <v>0</v>
      </c>
      <c r="K5161" s="59">
        <v>0</v>
      </c>
      <c r="L5161" s="59">
        <v>0</v>
      </c>
      <c r="M5161" s="59">
        <v>10019.98</v>
      </c>
      <c r="N5161" s="58" t="s">
        <v>2056</v>
      </c>
      <c r="O5161" s="14">
        <f t="shared" si="445"/>
        <v>45922.866168981483</v>
      </c>
      <c r="P5161" s="19">
        <f t="shared" si="446"/>
        <v>45923.074502314819</v>
      </c>
      <c r="Q5161" s="20" t="str">
        <f t="shared" si="447"/>
        <v>23/09/2025</v>
      </c>
      <c r="R5161" s="13" t="str">
        <f t="shared" si="448"/>
        <v>01</v>
      </c>
      <c r="S5161" s="13" t="str">
        <f t="shared" si="449"/>
        <v>Tue</v>
      </c>
    </row>
    <row r="5162" spans="1:19" x14ac:dyDescent="0.25">
      <c r="A5162" s="60">
        <v>45922.866168981483</v>
      </c>
      <c r="B5162" s="61">
        <v>445350898</v>
      </c>
      <c r="C5162" s="62" t="s">
        <v>36</v>
      </c>
      <c r="D5162" s="62" t="s">
        <v>37</v>
      </c>
      <c r="E5162" s="62" t="s">
        <v>45</v>
      </c>
      <c r="F5162" s="62" t="s">
        <v>119</v>
      </c>
      <c r="G5162" s="63">
        <v>3745.58</v>
      </c>
      <c r="H5162" s="61">
        <v>444557868</v>
      </c>
      <c r="I5162" s="63">
        <v>0</v>
      </c>
      <c r="J5162" s="63">
        <v>0</v>
      </c>
      <c r="K5162" s="63">
        <v>0</v>
      </c>
      <c r="L5162" s="63">
        <v>0</v>
      </c>
      <c r="M5162" s="63">
        <v>10019.98</v>
      </c>
      <c r="N5162" s="62" t="s">
        <v>48</v>
      </c>
      <c r="O5162" s="14">
        <f t="shared" si="445"/>
        <v>45922.866168981483</v>
      </c>
      <c r="P5162" s="19">
        <f t="shared" si="446"/>
        <v>45923.074502314819</v>
      </c>
      <c r="Q5162" s="20" t="str">
        <f t="shared" si="447"/>
        <v>23/09/2025</v>
      </c>
      <c r="R5162" s="13" t="str">
        <f t="shared" si="448"/>
        <v>01</v>
      </c>
      <c r="S5162" s="13" t="str">
        <f t="shared" si="449"/>
        <v>Tue</v>
      </c>
    </row>
    <row r="5163" spans="1:19" x14ac:dyDescent="0.25">
      <c r="A5163" s="56">
        <v>45922.866168981483</v>
      </c>
      <c r="B5163" s="57">
        <v>445350902</v>
      </c>
      <c r="C5163" s="58" t="s">
        <v>36</v>
      </c>
      <c r="D5163" s="58" t="s">
        <v>37</v>
      </c>
      <c r="E5163" s="58" t="s">
        <v>45</v>
      </c>
      <c r="F5163" s="58" t="s">
        <v>119</v>
      </c>
      <c r="G5163" s="59">
        <v>3745.56</v>
      </c>
      <c r="H5163" s="57">
        <v>444557872</v>
      </c>
      <c r="I5163" s="59">
        <v>0</v>
      </c>
      <c r="J5163" s="59">
        <v>0</v>
      </c>
      <c r="K5163" s="59">
        <v>0</v>
      </c>
      <c r="L5163" s="59">
        <v>0</v>
      </c>
      <c r="M5163" s="59">
        <v>10019.98</v>
      </c>
      <c r="N5163" s="58" t="s">
        <v>113</v>
      </c>
      <c r="O5163" s="14">
        <f t="shared" si="445"/>
        <v>45922.866168981483</v>
      </c>
      <c r="P5163" s="19">
        <f t="shared" si="446"/>
        <v>45923.074502314819</v>
      </c>
      <c r="Q5163" s="20" t="str">
        <f t="shared" si="447"/>
        <v>23/09/2025</v>
      </c>
      <c r="R5163" s="13" t="str">
        <f t="shared" si="448"/>
        <v>01</v>
      </c>
      <c r="S5163" s="13" t="str">
        <f t="shared" si="449"/>
        <v>Tue</v>
      </c>
    </row>
    <row r="5164" spans="1:19" x14ac:dyDescent="0.25">
      <c r="A5164" s="60">
        <v>45922.866168981483</v>
      </c>
      <c r="B5164" s="61">
        <v>445350908</v>
      </c>
      <c r="C5164" s="62" t="s">
        <v>36</v>
      </c>
      <c r="D5164" s="62" t="s">
        <v>37</v>
      </c>
      <c r="E5164" s="62" t="s">
        <v>45</v>
      </c>
      <c r="F5164" s="62" t="s">
        <v>119</v>
      </c>
      <c r="G5164" s="63">
        <v>3745.58</v>
      </c>
      <c r="H5164" s="61">
        <v>444557878</v>
      </c>
      <c r="I5164" s="63">
        <v>0</v>
      </c>
      <c r="J5164" s="63">
        <v>0</v>
      </c>
      <c r="K5164" s="63">
        <v>0</v>
      </c>
      <c r="L5164" s="63">
        <v>0</v>
      </c>
      <c r="M5164" s="63">
        <v>10019.98</v>
      </c>
      <c r="N5164" s="62" t="s">
        <v>107</v>
      </c>
      <c r="O5164" s="14">
        <f t="shared" si="445"/>
        <v>45922.866168981483</v>
      </c>
      <c r="P5164" s="19">
        <f t="shared" si="446"/>
        <v>45923.074502314819</v>
      </c>
      <c r="Q5164" s="20" t="str">
        <f t="shared" si="447"/>
        <v>23/09/2025</v>
      </c>
      <c r="R5164" s="13" t="str">
        <f t="shared" si="448"/>
        <v>01</v>
      </c>
      <c r="S5164" s="13" t="str">
        <f t="shared" si="449"/>
        <v>Tue</v>
      </c>
    </row>
    <row r="5165" spans="1:19" x14ac:dyDescent="0.25">
      <c r="A5165" s="56">
        <v>45922.866180555553</v>
      </c>
      <c r="B5165" s="57">
        <v>445350909</v>
      </c>
      <c r="C5165" s="58" t="s">
        <v>36</v>
      </c>
      <c r="D5165" s="58" t="s">
        <v>37</v>
      </c>
      <c r="E5165" s="58" t="s">
        <v>45</v>
      </c>
      <c r="F5165" s="58" t="s">
        <v>119</v>
      </c>
      <c r="G5165" s="59">
        <v>3745.58</v>
      </c>
      <c r="H5165" s="57">
        <v>444557879</v>
      </c>
      <c r="I5165" s="59">
        <v>0</v>
      </c>
      <c r="J5165" s="59">
        <v>0</v>
      </c>
      <c r="K5165" s="59">
        <v>0</v>
      </c>
      <c r="L5165" s="59">
        <v>0</v>
      </c>
      <c r="M5165" s="59">
        <v>10019.98</v>
      </c>
      <c r="N5165" s="58" t="s">
        <v>108</v>
      </c>
      <c r="O5165" s="14">
        <f t="shared" si="445"/>
        <v>45922.866180555553</v>
      </c>
      <c r="P5165" s="19">
        <f t="shared" si="446"/>
        <v>45923.074513888889</v>
      </c>
      <c r="Q5165" s="20" t="str">
        <f t="shared" si="447"/>
        <v>23/09/2025</v>
      </c>
      <c r="R5165" s="13" t="str">
        <f t="shared" si="448"/>
        <v>01</v>
      </c>
      <c r="S5165" s="13" t="str">
        <f t="shared" si="449"/>
        <v>Tue</v>
      </c>
    </row>
    <row r="5166" spans="1:19" x14ac:dyDescent="0.25">
      <c r="A5166" s="60">
        <v>45922.866180555553</v>
      </c>
      <c r="B5166" s="61">
        <v>445350913</v>
      </c>
      <c r="C5166" s="62" t="s">
        <v>36</v>
      </c>
      <c r="D5166" s="62" t="s">
        <v>37</v>
      </c>
      <c r="E5166" s="62" t="s">
        <v>45</v>
      </c>
      <c r="F5166" s="62" t="s">
        <v>119</v>
      </c>
      <c r="G5166" s="63">
        <v>3745.58</v>
      </c>
      <c r="H5166" s="61">
        <v>444557883</v>
      </c>
      <c r="I5166" s="63">
        <v>0</v>
      </c>
      <c r="J5166" s="63">
        <v>0</v>
      </c>
      <c r="K5166" s="63">
        <v>0</v>
      </c>
      <c r="L5166" s="63">
        <v>0</v>
      </c>
      <c r="M5166" s="63">
        <v>10019.98</v>
      </c>
      <c r="N5166" s="62" t="s">
        <v>77</v>
      </c>
      <c r="O5166" s="14">
        <f t="shared" si="445"/>
        <v>45922.866180555553</v>
      </c>
      <c r="P5166" s="19">
        <f t="shared" si="446"/>
        <v>45923.074513888889</v>
      </c>
      <c r="Q5166" s="20" t="str">
        <f t="shared" si="447"/>
        <v>23/09/2025</v>
      </c>
      <c r="R5166" s="13" t="str">
        <f t="shared" si="448"/>
        <v>01</v>
      </c>
      <c r="S5166" s="13" t="str">
        <f t="shared" si="449"/>
        <v>Tue</v>
      </c>
    </row>
    <row r="5167" spans="1:19" x14ac:dyDescent="0.25">
      <c r="A5167" s="56">
        <v>45922.866180555553</v>
      </c>
      <c r="B5167" s="57">
        <v>445350914</v>
      </c>
      <c r="C5167" s="58" t="s">
        <v>36</v>
      </c>
      <c r="D5167" s="58" t="s">
        <v>37</v>
      </c>
      <c r="E5167" s="58" t="s">
        <v>45</v>
      </c>
      <c r="F5167" s="58" t="s">
        <v>119</v>
      </c>
      <c r="G5167" s="59">
        <v>3745.58</v>
      </c>
      <c r="H5167" s="57">
        <v>444557884</v>
      </c>
      <c r="I5167" s="59">
        <v>0</v>
      </c>
      <c r="J5167" s="59">
        <v>0</v>
      </c>
      <c r="K5167" s="59">
        <v>0</v>
      </c>
      <c r="L5167" s="59">
        <v>0</v>
      </c>
      <c r="M5167" s="59">
        <v>10019.98</v>
      </c>
      <c r="N5167" s="58" t="s">
        <v>2055</v>
      </c>
      <c r="O5167" s="14">
        <f t="shared" si="445"/>
        <v>45922.866180555553</v>
      </c>
      <c r="P5167" s="19">
        <f t="shared" si="446"/>
        <v>45923.074513888889</v>
      </c>
      <c r="Q5167" s="20" t="str">
        <f t="shared" si="447"/>
        <v>23/09/2025</v>
      </c>
      <c r="R5167" s="13" t="str">
        <f t="shared" si="448"/>
        <v>01</v>
      </c>
      <c r="S5167" s="13" t="str">
        <f t="shared" si="449"/>
        <v>Tue</v>
      </c>
    </row>
    <row r="5168" spans="1:19" x14ac:dyDescent="0.25">
      <c r="A5168" s="60">
        <v>45922.866180555553</v>
      </c>
      <c r="B5168" s="61">
        <v>445350918</v>
      </c>
      <c r="C5168" s="62" t="s">
        <v>36</v>
      </c>
      <c r="D5168" s="62" t="s">
        <v>37</v>
      </c>
      <c r="E5168" s="62" t="s">
        <v>45</v>
      </c>
      <c r="F5168" s="62" t="s">
        <v>119</v>
      </c>
      <c r="G5168" s="63">
        <v>3745.58</v>
      </c>
      <c r="H5168" s="61">
        <v>444557888</v>
      </c>
      <c r="I5168" s="63">
        <v>0</v>
      </c>
      <c r="J5168" s="63">
        <v>0</v>
      </c>
      <c r="K5168" s="63">
        <v>0</v>
      </c>
      <c r="L5168" s="63">
        <v>0</v>
      </c>
      <c r="M5168" s="63">
        <v>10019.98</v>
      </c>
      <c r="N5168" s="62" t="s">
        <v>1971</v>
      </c>
      <c r="O5168" s="14">
        <f t="shared" si="445"/>
        <v>45922.866180555553</v>
      </c>
      <c r="P5168" s="19">
        <f t="shared" si="446"/>
        <v>45923.074513888889</v>
      </c>
      <c r="Q5168" s="20" t="str">
        <f t="shared" si="447"/>
        <v>23/09/2025</v>
      </c>
      <c r="R5168" s="13" t="str">
        <f t="shared" si="448"/>
        <v>01</v>
      </c>
      <c r="S5168" s="13" t="str">
        <f t="shared" si="449"/>
        <v>Tue</v>
      </c>
    </row>
    <row r="5169" spans="1:19" x14ac:dyDescent="0.25">
      <c r="A5169" s="56">
        <v>45922.866180555553</v>
      </c>
      <c r="B5169" s="57">
        <v>445350920</v>
      </c>
      <c r="C5169" s="58" t="s">
        <v>36</v>
      </c>
      <c r="D5169" s="58" t="s">
        <v>37</v>
      </c>
      <c r="E5169" s="58" t="s">
        <v>45</v>
      </c>
      <c r="F5169" s="58" t="s">
        <v>119</v>
      </c>
      <c r="G5169" s="59">
        <v>3745.58</v>
      </c>
      <c r="H5169" s="57">
        <v>444557890</v>
      </c>
      <c r="I5169" s="59">
        <v>0</v>
      </c>
      <c r="J5169" s="59">
        <v>0</v>
      </c>
      <c r="K5169" s="59">
        <v>0</v>
      </c>
      <c r="L5169" s="59">
        <v>0</v>
      </c>
      <c r="M5169" s="59">
        <v>10019.98</v>
      </c>
      <c r="N5169" s="58" t="s">
        <v>47</v>
      </c>
      <c r="O5169" s="14">
        <f t="shared" si="445"/>
        <v>45922.866180555553</v>
      </c>
      <c r="P5169" s="19">
        <f t="shared" si="446"/>
        <v>45923.074513888889</v>
      </c>
      <c r="Q5169" s="20" t="str">
        <f t="shared" si="447"/>
        <v>23/09/2025</v>
      </c>
      <c r="R5169" s="13" t="str">
        <f t="shared" si="448"/>
        <v>01</v>
      </c>
      <c r="S5169" s="13" t="str">
        <f t="shared" si="449"/>
        <v>Tue</v>
      </c>
    </row>
    <row r="5170" spans="1:19" x14ac:dyDescent="0.25">
      <c r="A5170" s="60">
        <v>45922.870416666665</v>
      </c>
      <c r="B5170" s="61">
        <v>445352478</v>
      </c>
      <c r="C5170" s="62" t="s">
        <v>36</v>
      </c>
      <c r="D5170" s="62" t="s">
        <v>38</v>
      </c>
      <c r="E5170" s="62" t="s">
        <v>46</v>
      </c>
      <c r="F5170" s="62" t="s">
        <v>119</v>
      </c>
      <c r="G5170" s="63">
        <v>3746.95</v>
      </c>
      <c r="H5170" s="61">
        <v>444559500</v>
      </c>
      <c r="I5170" s="63">
        <v>0</v>
      </c>
      <c r="J5170" s="63">
        <v>0</v>
      </c>
      <c r="K5170" s="63">
        <v>0</v>
      </c>
      <c r="L5170" s="63">
        <v>1.37</v>
      </c>
      <c r="M5170" s="63">
        <v>10021.35</v>
      </c>
      <c r="N5170" s="62" t="s">
        <v>3308</v>
      </c>
      <c r="O5170" s="14">
        <f t="shared" si="445"/>
        <v>45922.870416666665</v>
      </c>
      <c r="P5170" s="19">
        <f t="shared" si="446"/>
        <v>45923.078750000001</v>
      </c>
      <c r="Q5170" s="20" t="str">
        <f t="shared" si="447"/>
        <v>23/09/2025</v>
      </c>
      <c r="R5170" s="13" t="str">
        <f t="shared" si="448"/>
        <v>01</v>
      </c>
      <c r="S5170" s="13" t="str">
        <f t="shared" si="449"/>
        <v>Tue</v>
      </c>
    </row>
    <row r="5171" spans="1:19" x14ac:dyDescent="0.25">
      <c r="A5171" s="56">
        <v>45922.870416666665</v>
      </c>
      <c r="B5171" s="57">
        <v>445352479</v>
      </c>
      <c r="C5171" s="58" t="s">
        <v>36</v>
      </c>
      <c r="D5171" s="58" t="s">
        <v>38</v>
      </c>
      <c r="E5171" s="58" t="s">
        <v>46</v>
      </c>
      <c r="F5171" s="58" t="s">
        <v>119</v>
      </c>
      <c r="G5171" s="59">
        <v>3746.95</v>
      </c>
      <c r="H5171" s="57">
        <v>444559501</v>
      </c>
      <c r="I5171" s="59">
        <v>0</v>
      </c>
      <c r="J5171" s="59">
        <v>0</v>
      </c>
      <c r="K5171" s="59">
        <v>0</v>
      </c>
      <c r="L5171" s="59">
        <v>1.37</v>
      </c>
      <c r="M5171" s="59">
        <v>10022.719999999999</v>
      </c>
      <c r="N5171" s="58" t="s">
        <v>3308</v>
      </c>
      <c r="O5171" s="14">
        <f t="shared" si="445"/>
        <v>45922.870416666665</v>
      </c>
      <c r="P5171" s="19">
        <f t="shared" si="446"/>
        <v>45923.078750000001</v>
      </c>
      <c r="Q5171" s="20" t="str">
        <f t="shared" si="447"/>
        <v>23/09/2025</v>
      </c>
      <c r="R5171" s="13" t="str">
        <f t="shared" si="448"/>
        <v>01</v>
      </c>
      <c r="S5171" s="13" t="str">
        <f t="shared" si="449"/>
        <v>Tue</v>
      </c>
    </row>
    <row r="5172" spans="1:19" x14ac:dyDescent="0.25">
      <c r="A5172" s="60">
        <v>45922.870416666665</v>
      </c>
      <c r="B5172" s="61">
        <v>445352482</v>
      </c>
      <c r="C5172" s="62" t="s">
        <v>36</v>
      </c>
      <c r="D5172" s="62" t="s">
        <v>38</v>
      </c>
      <c r="E5172" s="62" t="s">
        <v>46</v>
      </c>
      <c r="F5172" s="62" t="s">
        <v>119</v>
      </c>
      <c r="G5172" s="63">
        <v>3746.95</v>
      </c>
      <c r="H5172" s="61">
        <v>444559502</v>
      </c>
      <c r="I5172" s="63">
        <v>0</v>
      </c>
      <c r="J5172" s="63">
        <v>0</v>
      </c>
      <c r="K5172" s="63">
        <v>0</v>
      </c>
      <c r="L5172" s="63">
        <v>1.37</v>
      </c>
      <c r="M5172" s="63">
        <v>10024.09</v>
      </c>
      <c r="N5172" s="62" t="s">
        <v>3308</v>
      </c>
      <c r="O5172" s="14">
        <f t="shared" si="445"/>
        <v>45922.870416666665</v>
      </c>
      <c r="P5172" s="19">
        <f t="shared" si="446"/>
        <v>45923.078750000001</v>
      </c>
      <c r="Q5172" s="20" t="str">
        <f t="shared" si="447"/>
        <v>23/09/2025</v>
      </c>
      <c r="R5172" s="13" t="str">
        <f t="shared" si="448"/>
        <v>01</v>
      </c>
      <c r="S5172" s="13" t="str">
        <f t="shared" si="449"/>
        <v>Tue</v>
      </c>
    </row>
    <row r="5173" spans="1:19" x14ac:dyDescent="0.25">
      <c r="A5173" s="56">
        <v>45922.870416666665</v>
      </c>
      <c r="B5173" s="57">
        <v>445352484</v>
      </c>
      <c r="C5173" s="58" t="s">
        <v>36</v>
      </c>
      <c r="D5173" s="58" t="s">
        <v>38</v>
      </c>
      <c r="E5173" s="58" t="s">
        <v>46</v>
      </c>
      <c r="F5173" s="58" t="s">
        <v>119</v>
      </c>
      <c r="G5173" s="59">
        <v>3746.95</v>
      </c>
      <c r="H5173" s="57">
        <v>444559503</v>
      </c>
      <c r="I5173" s="59">
        <v>0</v>
      </c>
      <c r="J5173" s="59">
        <v>0</v>
      </c>
      <c r="K5173" s="59">
        <v>0</v>
      </c>
      <c r="L5173" s="59">
        <v>1.37</v>
      </c>
      <c r="M5173" s="59">
        <v>10025.459999999999</v>
      </c>
      <c r="N5173" s="58" t="s">
        <v>3308</v>
      </c>
      <c r="O5173" s="14">
        <f t="shared" si="445"/>
        <v>45922.870416666665</v>
      </c>
      <c r="P5173" s="19">
        <f t="shared" si="446"/>
        <v>45923.078750000001</v>
      </c>
      <c r="Q5173" s="20" t="str">
        <f t="shared" si="447"/>
        <v>23/09/2025</v>
      </c>
      <c r="R5173" s="13" t="str">
        <f t="shared" si="448"/>
        <v>01</v>
      </c>
      <c r="S5173" s="13" t="str">
        <f t="shared" si="449"/>
        <v>Tue</v>
      </c>
    </row>
    <row r="5174" spans="1:19" x14ac:dyDescent="0.25">
      <c r="A5174" s="60">
        <v>45922.870416666665</v>
      </c>
      <c r="B5174" s="61">
        <v>445352485</v>
      </c>
      <c r="C5174" s="62" t="s">
        <v>36</v>
      </c>
      <c r="D5174" s="62" t="s">
        <v>38</v>
      </c>
      <c r="E5174" s="62" t="s">
        <v>46</v>
      </c>
      <c r="F5174" s="62" t="s">
        <v>119</v>
      </c>
      <c r="G5174" s="63">
        <v>3746.95</v>
      </c>
      <c r="H5174" s="61">
        <v>444559504</v>
      </c>
      <c r="I5174" s="63">
        <v>0</v>
      </c>
      <c r="J5174" s="63">
        <v>0</v>
      </c>
      <c r="K5174" s="63">
        <v>0</v>
      </c>
      <c r="L5174" s="63">
        <v>1.37</v>
      </c>
      <c r="M5174" s="63">
        <v>10026.83</v>
      </c>
      <c r="N5174" s="62" t="s">
        <v>3308</v>
      </c>
      <c r="O5174" s="14">
        <f t="shared" si="445"/>
        <v>45922.870416666665</v>
      </c>
      <c r="P5174" s="19">
        <f t="shared" si="446"/>
        <v>45923.078750000001</v>
      </c>
      <c r="Q5174" s="20" t="str">
        <f t="shared" si="447"/>
        <v>23/09/2025</v>
      </c>
      <c r="R5174" s="13" t="str">
        <f t="shared" si="448"/>
        <v>01</v>
      </c>
      <c r="S5174" s="13" t="str">
        <f t="shared" si="449"/>
        <v>Tue</v>
      </c>
    </row>
    <row r="5175" spans="1:19" x14ac:dyDescent="0.25">
      <c r="A5175" s="56">
        <v>45922.872442129628</v>
      </c>
      <c r="B5175" s="57">
        <v>445354145</v>
      </c>
      <c r="C5175" s="58" t="s">
        <v>36</v>
      </c>
      <c r="D5175" s="58" t="s">
        <v>38</v>
      </c>
      <c r="E5175" s="58" t="s">
        <v>46</v>
      </c>
      <c r="F5175" s="58" t="s">
        <v>119</v>
      </c>
      <c r="G5175" s="59">
        <v>3746.56</v>
      </c>
      <c r="H5175" s="57">
        <v>444561135</v>
      </c>
      <c r="I5175" s="59">
        <v>0</v>
      </c>
      <c r="J5175" s="59">
        <v>0</v>
      </c>
      <c r="K5175" s="59">
        <v>0</v>
      </c>
      <c r="L5175" s="59">
        <v>1.1399999999999999</v>
      </c>
      <c r="M5175" s="59">
        <v>10027.969999999999</v>
      </c>
      <c r="N5175" s="58" t="s">
        <v>3309</v>
      </c>
      <c r="O5175" s="14">
        <f t="shared" si="445"/>
        <v>45922.872442129628</v>
      </c>
      <c r="P5175" s="19">
        <f t="shared" si="446"/>
        <v>45923.080775462964</v>
      </c>
      <c r="Q5175" s="20" t="str">
        <f t="shared" si="447"/>
        <v>23/09/2025</v>
      </c>
      <c r="R5175" s="13" t="str">
        <f t="shared" si="448"/>
        <v>01</v>
      </c>
      <c r="S5175" s="13" t="str">
        <f t="shared" si="449"/>
        <v>Tue</v>
      </c>
    </row>
    <row r="5176" spans="1:19" x14ac:dyDescent="0.25">
      <c r="A5176" s="60">
        <v>45922.872442129628</v>
      </c>
      <c r="B5176" s="61">
        <v>445354146</v>
      </c>
      <c r="C5176" s="62" t="s">
        <v>36</v>
      </c>
      <c r="D5176" s="62" t="s">
        <v>38</v>
      </c>
      <c r="E5176" s="62" t="s">
        <v>46</v>
      </c>
      <c r="F5176" s="62" t="s">
        <v>119</v>
      </c>
      <c r="G5176" s="63">
        <v>3746.56</v>
      </c>
      <c r="H5176" s="61">
        <v>444561136</v>
      </c>
      <c r="I5176" s="63">
        <v>0</v>
      </c>
      <c r="J5176" s="63">
        <v>0</v>
      </c>
      <c r="K5176" s="63">
        <v>0</v>
      </c>
      <c r="L5176" s="63">
        <v>1.1399999999999999</v>
      </c>
      <c r="M5176" s="63">
        <v>10029.11</v>
      </c>
      <c r="N5176" s="62" t="s">
        <v>3309</v>
      </c>
      <c r="O5176" s="14">
        <f t="shared" si="445"/>
        <v>45922.872442129628</v>
      </c>
      <c r="P5176" s="19">
        <f t="shared" si="446"/>
        <v>45923.080775462964</v>
      </c>
      <c r="Q5176" s="20" t="str">
        <f t="shared" si="447"/>
        <v>23/09/2025</v>
      </c>
      <c r="R5176" s="13" t="str">
        <f t="shared" si="448"/>
        <v>01</v>
      </c>
      <c r="S5176" s="13" t="str">
        <f t="shared" si="449"/>
        <v>Tue</v>
      </c>
    </row>
    <row r="5177" spans="1:19" x14ac:dyDescent="0.25">
      <c r="A5177" s="56">
        <v>45922.872523148151</v>
      </c>
      <c r="B5177" s="57">
        <v>445354195</v>
      </c>
      <c r="C5177" s="58" t="s">
        <v>36</v>
      </c>
      <c r="D5177" s="58" t="s">
        <v>37</v>
      </c>
      <c r="E5177" s="58" t="s">
        <v>45</v>
      </c>
      <c r="F5177" s="58" t="s">
        <v>119</v>
      </c>
      <c r="G5177" s="59">
        <v>3746.82</v>
      </c>
      <c r="H5177" s="57">
        <v>444561186</v>
      </c>
      <c r="I5177" s="59">
        <v>0</v>
      </c>
      <c r="J5177" s="59">
        <v>0</v>
      </c>
      <c r="K5177" s="59">
        <v>0</v>
      </c>
      <c r="L5177" s="59">
        <v>0</v>
      </c>
      <c r="M5177" s="59">
        <v>10029.11</v>
      </c>
      <c r="N5177" s="58" t="s">
        <v>2056</v>
      </c>
      <c r="O5177" s="14">
        <f t="shared" si="445"/>
        <v>45922.872523148151</v>
      </c>
      <c r="P5177" s="19">
        <f t="shared" si="446"/>
        <v>45923.080856481487</v>
      </c>
      <c r="Q5177" s="20" t="str">
        <f t="shared" si="447"/>
        <v>23/09/2025</v>
      </c>
      <c r="R5177" s="13" t="str">
        <f t="shared" si="448"/>
        <v>01</v>
      </c>
      <c r="S5177" s="13" t="str">
        <f t="shared" si="449"/>
        <v>Tue</v>
      </c>
    </row>
    <row r="5178" spans="1:19" x14ac:dyDescent="0.25">
      <c r="A5178" s="60">
        <v>45922.872523148151</v>
      </c>
      <c r="B5178" s="61">
        <v>445354197</v>
      </c>
      <c r="C5178" s="62" t="s">
        <v>36</v>
      </c>
      <c r="D5178" s="62" t="s">
        <v>37</v>
      </c>
      <c r="E5178" s="62" t="s">
        <v>45</v>
      </c>
      <c r="F5178" s="62" t="s">
        <v>119</v>
      </c>
      <c r="G5178" s="63">
        <v>3746.82</v>
      </c>
      <c r="H5178" s="61">
        <v>444561188</v>
      </c>
      <c r="I5178" s="63">
        <v>0</v>
      </c>
      <c r="J5178" s="63">
        <v>0</v>
      </c>
      <c r="K5178" s="63">
        <v>0</v>
      </c>
      <c r="L5178" s="63">
        <v>0</v>
      </c>
      <c r="M5178" s="63">
        <v>10029.11</v>
      </c>
      <c r="N5178" s="62" t="s">
        <v>77</v>
      </c>
      <c r="O5178" s="14">
        <f t="shared" si="445"/>
        <v>45922.872523148151</v>
      </c>
      <c r="P5178" s="19">
        <f t="shared" si="446"/>
        <v>45923.080856481487</v>
      </c>
      <c r="Q5178" s="20" t="str">
        <f t="shared" si="447"/>
        <v>23/09/2025</v>
      </c>
      <c r="R5178" s="13" t="str">
        <f t="shared" si="448"/>
        <v>01</v>
      </c>
      <c r="S5178" s="13" t="str">
        <f t="shared" si="449"/>
        <v>Tue</v>
      </c>
    </row>
    <row r="5179" spans="1:19" x14ac:dyDescent="0.25">
      <c r="A5179" s="56">
        <v>45922.872534722221</v>
      </c>
      <c r="B5179" s="57">
        <v>445354200</v>
      </c>
      <c r="C5179" s="58" t="s">
        <v>36</v>
      </c>
      <c r="D5179" s="58" t="s">
        <v>37</v>
      </c>
      <c r="E5179" s="58" t="s">
        <v>45</v>
      </c>
      <c r="F5179" s="58" t="s">
        <v>119</v>
      </c>
      <c r="G5179" s="59">
        <v>3746.82</v>
      </c>
      <c r="H5179" s="57">
        <v>444561191</v>
      </c>
      <c r="I5179" s="59">
        <v>0</v>
      </c>
      <c r="J5179" s="59">
        <v>0</v>
      </c>
      <c r="K5179" s="59">
        <v>0</v>
      </c>
      <c r="L5179" s="59">
        <v>0</v>
      </c>
      <c r="M5179" s="59">
        <v>10029.11</v>
      </c>
      <c r="N5179" s="58" t="s">
        <v>108</v>
      </c>
      <c r="O5179" s="14">
        <f t="shared" si="445"/>
        <v>45922.872534722221</v>
      </c>
      <c r="P5179" s="19">
        <f t="shared" si="446"/>
        <v>45923.080868055556</v>
      </c>
      <c r="Q5179" s="20" t="str">
        <f t="shared" si="447"/>
        <v>23/09/2025</v>
      </c>
      <c r="R5179" s="13" t="str">
        <f t="shared" si="448"/>
        <v>01</v>
      </c>
      <c r="S5179" s="13" t="str">
        <f t="shared" si="449"/>
        <v>Tue</v>
      </c>
    </row>
    <row r="5180" spans="1:19" x14ac:dyDescent="0.25">
      <c r="A5180" s="60">
        <v>45922.872534722221</v>
      </c>
      <c r="B5180" s="61">
        <v>445354202</v>
      </c>
      <c r="C5180" s="62" t="s">
        <v>36</v>
      </c>
      <c r="D5180" s="62" t="s">
        <v>37</v>
      </c>
      <c r="E5180" s="62" t="s">
        <v>45</v>
      </c>
      <c r="F5180" s="62" t="s">
        <v>119</v>
      </c>
      <c r="G5180" s="63">
        <v>3746.86</v>
      </c>
      <c r="H5180" s="61">
        <v>444561193</v>
      </c>
      <c r="I5180" s="63">
        <v>0</v>
      </c>
      <c r="J5180" s="63">
        <v>0</v>
      </c>
      <c r="K5180" s="63">
        <v>0</v>
      </c>
      <c r="L5180" s="63">
        <v>0</v>
      </c>
      <c r="M5180" s="63">
        <v>10029.11</v>
      </c>
      <c r="N5180" s="62" t="s">
        <v>107</v>
      </c>
      <c r="O5180" s="14">
        <f t="shared" si="445"/>
        <v>45922.872534722221</v>
      </c>
      <c r="P5180" s="19">
        <f t="shared" si="446"/>
        <v>45923.080868055556</v>
      </c>
      <c r="Q5180" s="20" t="str">
        <f t="shared" si="447"/>
        <v>23/09/2025</v>
      </c>
      <c r="R5180" s="13" t="str">
        <f t="shared" si="448"/>
        <v>01</v>
      </c>
      <c r="S5180" s="13" t="str">
        <f t="shared" si="449"/>
        <v>Tue</v>
      </c>
    </row>
    <row r="5181" spans="1:19" x14ac:dyDescent="0.25">
      <c r="A5181" s="56">
        <v>45922.872534722221</v>
      </c>
      <c r="B5181" s="57">
        <v>445354206</v>
      </c>
      <c r="C5181" s="58" t="s">
        <v>36</v>
      </c>
      <c r="D5181" s="58" t="s">
        <v>37</v>
      </c>
      <c r="E5181" s="58" t="s">
        <v>45</v>
      </c>
      <c r="F5181" s="58" t="s">
        <v>119</v>
      </c>
      <c r="G5181" s="59">
        <v>3746.88</v>
      </c>
      <c r="H5181" s="57">
        <v>444561197</v>
      </c>
      <c r="I5181" s="59">
        <v>0</v>
      </c>
      <c r="J5181" s="59">
        <v>0</v>
      </c>
      <c r="K5181" s="59">
        <v>0</v>
      </c>
      <c r="L5181" s="59">
        <v>0</v>
      </c>
      <c r="M5181" s="59">
        <v>10029.11</v>
      </c>
      <c r="N5181" s="58" t="s">
        <v>115</v>
      </c>
      <c r="O5181" s="14">
        <f t="shared" si="445"/>
        <v>45922.872534722221</v>
      </c>
      <c r="P5181" s="19">
        <f t="shared" si="446"/>
        <v>45923.080868055556</v>
      </c>
      <c r="Q5181" s="20" t="str">
        <f t="shared" si="447"/>
        <v>23/09/2025</v>
      </c>
      <c r="R5181" s="13" t="str">
        <f t="shared" si="448"/>
        <v>01</v>
      </c>
      <c r="S5181" s="13" t="str">
        <f t="shared" si="449"/>
        <v>Tue</v>
      </c>
    </row>
    <row r="5182" spans="1:19" x14ac:dyDescent="0.25">
      <c r="A5182" s="60">
        <v>45922.872534722221</v>
      </c>
      <c r="B5182" s="61">
        <v>445354207</v>
      </c>
      <c r="C5182" s="62" t="s">
        <v>36</v>
      </c>
      <c r="D5182" s="62" t="s">
        <v>37</v>
      </c>
      <c r="E5182" s="62" t="s">
        <v>45</v>
      </c>
      <c r="F5182" s="62" t="s">
        <v>119</v>
      </c>
      <c r="G5182" s="63">
        <v>3746.9</v>
      </c>
      <c r="H5182" s="61">
        <v>444561198</v>
      </c>
      <c r="I5182" s="63">
        <v>0</v>
      </c>
      <c r="J5182" s="63">
        <v>0</v>
      </c>
      <c r="K5182" s="63">
        <v>0</v>
      </c>
      <c r="L5182" s="63">
        <v>0</v>
      </c>
      <c r="M5182" s="63">
        <v>10029.11</v>
      </c>
      <c r="N5182" s="62" t="s">
        <v>1971</v>
      </c>
      <c r="O5182" s="14">
        <f t="shared" si="445"/>
        <v>45922.872534722221</v>
      </c>
      <c r="P5182" s="19">
        <f t="shared" si="446"/>
        <v>45923.080868055556</v>
      </c>
      <c r="Q5182" s="20" t="str">
        <f t="shared" si="447"/>
        <v>23/09/2025</v>
      </c>
      <c r="R5182" s="13" t="str">
        <f t="shared" si="448"/>
        <v>01</v>
      </c>
      <c r="S5182" s="13" t="str">
        <f t="shared" si="449"/>
        <v>Tue</v>
      </c>
    </row>
    <row r="5183" spans="1:19" x14ac:dyDescent="0.25">
      <c r="A5183" s="56">
        <v>45922.872534722221</v>
      </c>
      <c r="B5183" s="57">
        <v>445354209</v>
      </c>
      <c r="C5183" s="58" t="s">
        <v>36</v>
      </c>
      <c r="D5183" s="58" t="s">
        <v>37</v>
      </c>
      <c r="E5183" s="58" t="s">
        <v>45</v>
      </c>
      <c r="F5183" s="58" t="s">
        <v>119</v>
      </c>
      <c r="G5183" s="59">
        <v>3746.9</v>
      </c>
      <c r="H5183" s="57">
        <v>444561200</v>
      </c>
      <c r="I5183" s="59">
        <v>0</v>
      </c>
      <c r="J5183" s="59">
        <v>0</v>
      </c>
      <c r="K5183" s="59">
        <v>0</v>
      </c>
      <c r="L5183" s="59">
        <v>0</v>
      </c>
      <c r="M5183" s="59">
        <v>10029.11</v>
      </c>
      <c r="N5183" s="58" t="s">
        <v>1384</v>
      </c>
      <c r="O5183" s="14">
        <f t="shared" si="445"/>
        <v>45922.872534722221</v>
      </c>
      <c r="P5183" s="19">
        <f t="shared" si="446"/>
        <v>45923.080868055556</v>
      </c>
      <c r="Q5183" s="20" t="str">
        <f t="shared" si="447"/>
        <v>23/09/2025</v>
      </c>
      <c r="R5183" s="13" t="str">
        <f t="shared" si="448"/>
        <v>01</v>
      </c>
      <c r="S5183" s="13" t="str">
        <f t="shared" si="449"/>
        <v>Tue</v>
      </c>
    </row>
    <row r="5184" spans="1:19" x14ac:dyDescent="0.25">
      <c r="A5184" s="60">
        <v>45922.875625000001</v>
      </c>
      <c r="B5184" s="61">
        <v>445355712</v>
      </c>
      <c r="C5184" s="62" t="s">
        <v>36</v>
      </c>
      <c r="D5184" s="62" t="s">
        <v>38</v>
      </c>
      <c r="E5184" s="62" t="s">
        <v>46</v>
      </c>
      <c r="F5184" s="62" t="s">
        <v>119</v>
      </c>
      <c r="G5184" s="63">
        <v>3746.33</v>
      </c>
      <c r="H5184" s="61">
        <v>444562696</v>
      </c>
      <c r="I5184" s="63">
        <v>0</v>
      </c>
      <c r="J5184" s="63">
        <v>0</v>
      </c>
      <c r="K5184" s="63">
        <v>0</v>
      </c>
      <c r="L5184" s="63">
        <v>0.89</v>
      </c>
      <c r="M5184" s="63">
        <v>10030</v>
      </c>
      <c r="N5184" s="62" t="s">
        <v>3310</v>
      </c>
      <c r="O5184" s="14">
        <f t="shared" si="445"/>
        <v>45922.875625000001</v>
      </c>
      <c r="P5184" s="19">
        <f t="shared" si="446"/>
        <v>45923.083958333336</v>
      </c>
      <c r="Q5184" s="20" t="str">
        <f t="shared" si="447"/>
        <v>23/09/2025</v>
      </c>
      <c r="R5184" s="13" t="str">
        <f t="shared" si="448"/>
        <v>02</v>
      </c>
      <c r="S5184" s="13" t="str">
        <f t="shared" si="449"/>
        <v>Tue</v>
      </c>
    </row>
    <row r="5185" spans="1:19" x14ac:dyDescent="0.25">
      <c r="A5185" s="56">
        <v>45922.875625000001</v>
      </c>
      <c r="B5185" s="57">
        <v>445355713</v>
      </c>
      <c r="C5185" s="58" t="s">
        <v>36</v>
      </c>
      <c r="D5185" s="58" t="s">
        <v>38</v>
      </c>
      <c r="E5185" s="58" t="s">
        <v>46</v>
      </c>
      <c r="F5185" s="58" t="s">
        <v>119</v>
      </c>
      <c r="G5185" s="59">
        <v>3746.33</v>
      </c>
      <c r="H5185" s="57">
        <v>444562697</v>
      </c>
      <c r="I5185" s="59">
        <v>0</v>
      </c>
      <c r="J5185" s="59">
        <v>0</v>
      </c>
      <c r="K5185" s="59">
        <v>0</v>
      </c>
      <c r="L5185" s="59">
        <v>0.75</v>
      </c>
      <c r="M5185" s="59">
        <v>10030.75</v>
      </c>
      <c r="N5185" s="58" t="s">
        <v>3311</v>
      </c>
      <c r="O5185" s="14">
        <f t="shared" si="445"/>
        <v>45922.875625000001</v>
      </c>
      <c r="P5185" s="19">
        <f t="shared" si="446"/>
        <v>45923.083958333336</v>
      </c>
      <c r="Q5185" s="20" t="str">
        <f t="shared" si="447"/>
        <v>23/09/2025</v>
      </c>
      <c r="R5185" s="13" t="str">
        <f t="shared" si="448"/>
        <v>02</v>
      </c>
      <c r="S5185" s="13" t="str">
        <f t="shared" si="449"/>
        <v>Tue</v>
      </c>
    </row>
    <row r="5186" spans="1:19" x14ac:dyDescent="0.25">
      <c r="A5186" s="60">
        <v>45922.875636574077</v>
      </c>
      <c r="B5186" s="61">
        <v>445355717</v>
      </c>
      <c r="C5186" s="62" t="s">
        <v>36</v>
      </c>
      <c r="D5186" s="62" t="s">
        <v>38</v>
      </c>
      <c r="E5186" s="62" t="s">
        <v>46</v>
      </c>
      <c r="F5186" s="62" t="s">
        <v>119</v>
      </c>
      <c r="G5186" s="63">
        <v>3746.31</v>
      </c>
      <c r="H5186" s="61">
        <v>444562701</v>
      </c>
      <c r="I5186" s="63">
        <v>0</v>
      </c>
      <c r="J5186" s="63">
        <v>0</v>
      </c>
      <c r="K5186" s="63">
        <v>0</v>
      </c>
      <c r="L5186" s="63">
        <v>0.73</v>
      </c>
      <c r="M5186" s="63">
        <v>10031.48</v>
      </c>
      <c r="N5186" s="62" t="s">
        <v>3312</v>
      </c>
      <c r="O5186" s="14">
        <f t="shared" si="445"/>
        <v>45922.875636574077</v>
      </c>
      <c r="P5186" s="19">
        <f t="shared" si="446"/>
        <v>45923.083969907413</v>
      </c>
      <c r="Q5186" s="20" t="str">
        <f t="shared" si="447"/>
        <v>23/09/2025</v>
      </c>
      <c r="R5186" s="13" t="str">
        <f t="shared" si="448"/>
        <v>02</v>
      </c>
      <c r="S5186" s="13" t="str">
        <f t="shared" si="449"/>
        <v>Tue</v>
      </c>
    </row>
    <row r="5187" spans="1:19" x14ac:dyDescent="0.25">
      <c r="A5187" s="56">
        <v>45922.875648148147</v>
      </c>
      <c r="B5187" s="57">
        <v>445355729</v>
      </c>
      <c r="C5187" s="58" t="s">
        <v>36</v>
      </c>
      <c r="D5187" s="58" t="s">
        <v>37</v>
      </c>
      <c r="E5187" s="58" t="s">
        <v>45</v>
      </c>
      <c r="F5187" s="58" t="s">
        <v>119</v>
      </c>
      <c r="G5187" s="59">
        <v>3746.56</v>
      </c>
      <c r="H5187" s="57">
        <v>444562713</v>
      </c>
      <c r="I5187" s="59">
        <v>0</v>
      </c>
      <c r="J5187" s="59">
        <v>0</v>
      </c>
      <c r="K5187" s="59">
        <v>0</v>
      </c>
      <c r="L5187" s="59">
        <v>0</v>
      </c>
      <c r="M5187" s="59">
        <v>10031.48</v>
      </c>
      <c r="N5187" s="58" t="s">
        <v>106</v>
      </c>
      <c r="O5187" s="14">
        <f t="shared" si="445"/>
        <v>45922.875648148147</v>
      </c>
      <c r="P5187" s="19">
        <f t="shared" si="446"/>
        <v>45923.083981481483</v>
      </c>
      <c r="Q5187" s="20" t="str">
        <f t="shared" si="447"/>
        <v>23/09/2025</v>
      </c>
      <c r="R5187" s="13" t="str">
        <f t="shared" si="448"/>
        <v>02</v>
      </c>
      <c r="S5187" s="13" t="str">
        <f t="shared" si="449"/>
        <v>Tue</v>
      </c>
    </row>
    <row r="5188" spans="1:19" x14ac:dyDescent="0.25">
      <c r="A5188" s="60">
        <v>45922.875648148147</v>
      </c>
      <c r="B5188" s="61">
        <v>445355732</v>
      </c>
      <c r="C5188" s="62" t="s">
        <v>36</v>
      </c>
      <c r="D5188" s="62" t="s">
        <v>37</v>
      </c>
      <c r="E5188" s="62" t="s">
        <v>45</v>
      </c>
      <c r="F5188" s="62" t="s">
        <v>119</v>
      </c>
      <c r="G5188" s="63">
        <v>3746.56</v>
      </c>
      <c r="H5188" s="61">
        <v>444562716</v>
      </c>
      <c r="I5188" s="63">
        <v>0</v>
      </c>
      <c r="J5188" s="63">
        <v>0</v>
      </c>
      <c r="K5188" s="63">
        <v>0</v>
      </c>
      <c r="L5188" s="63">
        <v>0</v>
      </c>
      <c r="M5188" s="63">
        <v>10031.48</v>
      </c>
      <c r="N5188" s="62" t="s">
        <v>92</v>
      </c>
      <c r="O5188" s="14">
        <f t="shared" si="445"/>
        <v>45922.875648148147</v>
      </c>
      <c r="P5188" s="19">
        <f t="shared" si="446"/>
        <v>45923.083981481483</v>
      </c>
      <c r="Q5188" s="20" t="str">
        <f t="shared" si="447"/>
        <v>23/09/2025</v>
      </c>
      <c r="R5188" s="13" t="str">
        <f t="shared" si="448"/>
        <v>02</v>
      </c>
      <c r="S5188" s="13" t="str">
        <f t="shared" si="449"/>
        <v>Tue</v>
      </c>
    </row>
    <row r="5189" spans="1:19" x14ac:dyDescent="0.25">
      <c r="A5189" s="56">
        <v>45922.87572916667</v>
      </c>
      <c r="B5189" s="57">
        <v>445355770</v>
      </c>
      <c r="C5189" s="58" t="s">
        <v>36</v>
      </c>
      <c r="D5189" s="58" t="s">
        <v>38</v>
      </c>
      <c r="E5189" s="58" t="s">
        <v>46</v>
      </c>
      <c r="F5189" s="58" t="s">
        <v>119</v>
      </c>
      <c r="G5189" s="59">
        <v>3746.17</v>
      </c>
      <c r="H5189" s="57">
        <v>444562758</v>
      </c>
      <c r="I5189" s="59">
        <v>0</v>
      </c>
      <c r="J5189" s="59">
        <v>0</v>
      </c>
      <c r="K5189" s="59">
        <v>0</v>
      </c>
      <c r="L5189" s="59">
        <v>0.77</v>
      </c>
      <c r="M5189" s="59">
        <v>10032.25</v>
      </c>
      <c r="N5189" s="58" t="s">
        <v>3313</v>
      </c>
      <c r="O5189" s="14">
        <f t="shared" si="445"/>
        <v>45922.87572916667</v>
      </c>
      <c r="P5189" s="19">
        <f t="shared" si="446"/>
        <v>45923.084062500006</v>
      </c>
      <c r="Q5189" s="20" t="str">
        <f t="shared" si="447"/>
        <v>23/09/2025</v>
      </c>
      <c r="R5189" s="13" t="str">
        <f t="shared" si="448"/>
        <v>02</v>
      </c>
      <c r="S5189" s="13" t="str">
        <f t="shared" si="449"/>
        <v>Tue</v>
      </c>
    </row>
    <row r="5190" spans="1:19" x14ac:dyDescent="0.25">
      <c r="A5190" s="60">
        <v>45922.87599537037</v>
      </c>
      <c r="B5190" s="61">
        <v>445355896</v>
      </c>
      <c r="C5190" s="62" t="s">
        <v>36</v>
      </c>
      <c r="D5190" s="62" t="s">
        <v>37</v>
      </c>
      <c r="E5190" s="62" t="s">
        <v>45</v>
      </c>
      <c r="F5190" s="62" t="s">
        <v>119</v>
      </c>
      <c r="G5190" s="63">
        <v>3746.66</v>
      </c>
      <c r="H5190" s="61">
        <v>444562881</v>
      </c>
      <c r="I5190" s="63">
        <v>0</v>
      </c>
      <c r="J5190" s="63">
        <v>0</v>
      </c>
      <c r="K5190" s="63">
        <v>0</v>
      </c>
      <c r="L5190" s="63">
        <v>0</v>
      </c>
      <c r="M5190" s="63">
        <v>10032.25</v>
      </c>
      <c r="N5190" s="62" t="s">
        <v>1944</v>
      </c>
      <c r="O5190" s="14">
        <f t="shared" si="445"/>
        <v>45922.87599537037</v>
      </c>
      <c r="P5190" s="19">
        <f t="shared" si="446"/>
        <v>45923.084328703706</v>
      </c>
      <c r="Q5190" s="20" t="str">
        <f t="shared" si="447"/>
        <v>23/09/2025</v>
      </c>
      <c r="R5190" s="13" t="str">
        <f t="shared" si="448"/>
        <v>02</v>
      </c>
      <c r="S5190" s="13" t="str">
        <f t="shared" si="449"/>
        <v>Tue</v>
      </c>
    </row>
    <row r="5191" spans="1:19" x14ac:dyDescent="0.25">
      <c r="A5191" s="56">
        <v>45922.87599537037</v>
      </c>
      <c r="B5191" s="57">
        <v>445355897</v>
      </c>
      <c r="C5191" s="58" t="s">
        <v>36</v>
      </c>
      <c r="D5191" s="58" t="s">
        <v>37</v>
      </c>
      <c r="E5191" s="58" t="s">
        <v>45</v>
      </c>
      <c r="F5191" s="58" t="s">
        <v>119</v>
      </c>
      <c r="G5191" s="59">
        <v>3746.66</v>
      </c>
      <c r="H5191" s="57">
        <v>444562882</v>
      </c>
      <c r="I5191" s="59">
        <v>0</v>
      </c>
      <c r="J5191" s="59">
        <v>0</v>
      </c>
      <c r="K5191" s="59">
        <v>0</v>
      </c>
      <c r="L5191" s="59">
        <v>0</v>
      </c>
      <c r="M5191" s="59">
        <v>10032.25</v>
      </c>
      <c r="N5191" s="58" t="s">
        <v>52</v>
      </c>
      <c r="O5191" s="14">
        <f t="shared" si="445"/>
        <v>45922.87599537037</v>
      </c>
      <c r="P5191" s="19">
        <f t="shared" si="446"/>
        <v>45923.084328703706</v>
      </c>
      <c r="Q5191" s="20" t="str">
        <f t="shared" si="447"/>
        <v>23/09/2025</v>
      </c>
      <c r="R5191" s="13" t="str">
        <f t="shared" si="448"/>
        <v>02</v>
      </c>
      <c r="S5191" s="13" t="str">
        <f t="shared" si="449"/>
        <v>Tue</v>
      </c>
    </row>
    <row r="5192" spans="1:19" x14ac:dyDescent="0.25">
      <c r="A5192" s="60">
        <v>45922.87599537037</v>
      </c>
      <c r="B5192" s="61">
        <v>445355898</v>
      </c>
      <c r="C5192" s="62" t="s">
        <v>36</v>
      </c>
      <c r="D5192" s="62" t="s">
        <v>37</v>
      </c>
      <c r="E5192" s="62" t="s">
        <v>45</v>
      </c>
      <c r="F5192" s="62" t="s">
        <v>119</v>
      </c>
      <c r="G5192" s="63">
        <v>3746.66</v>
      </c>
      <c r="H5192" s="61">
        <v>444562883</v>
      </c>
      <c r="I5192" s="63">
        <v>0</v>
      </c>
      <c r="J5192" s="63">
        <v>0</v>
      </c>
      <c r="K5192" s="63">
        <v>0</v>
      </c>
      <c r="L5192" s="63">
        <v>0</v>
      </c>
      <c r="M5192" s="63">
        <v>10032.25</v>
      </c>
      <c r="N5192" s="62" t="s">
        <v>47</v>
      </c>
      <c r="O5192" s="14">
        <f t="shared" si="445"/>
        <v>45922.87599537037</v>
      </c>
      <c r="P5192" s="19">
        <f t="shared" si="446"/>
        <v>45923.084328703706</v>
      </c>
      <c r="Q5192" s="20" t="str">
        <f t="shared" si="447"/>
        <v>23/09/2025</v>
      </c>
      <c r="R5192" s="13" t="str">
        <f t="shared" si="448"/>
        <v>02</v>
      </c>
      <c r="S5192" s="13" t="str">
        <f t="shared" si="449"/>
        <v>Tue</v>
      </c>
    </row>
    <row r="5193" spans="1:19" x14ac:dyDescent="0.25">
      <c r="A5193" s="56">
        <v>45922.876006944447</v>
      </c>
      <c r="B5193" s="57">
        <v>445355901</v>
      </c>
      <c r="C5193" s="58" t="s">
        <v>36</v>
      </c>
      <c r="D5193" s="58" t="s">
        <v>37</v>
      </c>
      <c r="E5193" s="58" t="s">
        <v>45</v>
      </c>
      <c r="F5193" s="58" t="s">
        <v>119</v>
      </c>
      <c r="G5193" s="59">
        <v>3746.66</v>
      </c>
      <c r="H5193" s="57">
        <v>444562886</v>
      </c>
      <c r="I5193" s="59">
        <v>0</v>
      </c>
      <c r="J5193" s="59">
        <v>0</v>
      </c>
      <c r="K5193" s="59">
        <v>0</v>
      </c>
      <c r="L5193" s="59">
        <v>0</v>
      </c>
      <c r="M5193" s="59">
        <v>10032.25</v>
      </c>
      <c r="N5193" s="58" t="s">
        <v>48</v>
      </c>
      <c r="O5193" s="14">
        <f t="shared" si="445"/>
        <v>45922.876006944447</v>
      </c>
      <c r="P5193" s="19">
        <f t="shared" si="446"/>
        <v>45923.084340277783</v>
      </c>
      <c r="Q5193" s="20" t="str">
        <f t="shared" si="447"/>
        <v>23/09/2025</v>
      </c>
      <c r="R5193" s="13" t="str">
        <f t="shared" si="448"/>
        <v>02</v>
      </c>
      <c r="S5193" s="13" t="str">
        <f t="shared" si="449"/>
        <v>Tue</v>
      </c>
    </row>
    <row r="5194" spans="1:19" x14ac:dyDescent="0.25">
      <c r="A5194" s="60">
        <v>45922.878923611112</v>
      </c>
      <c r="B5194" s="61">
        <v>445356539</v>
      </c>
      <c r="C5194" s="62" t="s">
        <v>36</v>
      </c>
      <c r="D5194" s="62" t="s">
        <v>38</v>
      </c>
      <c r="E5194" s="62" t="s">
        <v>46</v>
      </c>
      <c r="F5194" s="62" t="s">
        <v>119</v>
      </c>
      <c r="G5194" s="63">
        <v>3745.92</v>
      </c>
      <c r="H5194" s="61">
        <v>444563525</v>
      </c>
      <c r="I5194" s="63">
        <v>0</v>
      </c>
      <c r="J5194" s="63">
        <v>0</v>
      </c>
      <c r="K5194" s="63">
        <v>0</v>
      </c>
      <c r="L5194" s="63">
        <v>5.6</v>
      </c>
      <c r="M5194" s="63">
        <v>10037.85</v>
      </c>
      <c r="N5194" s="62" t="s">
        <v>3314</v>
      </c>
      <c r="O5194" s="14">
        <f t="shared" si="445"/>
        <v>45922.878923611112</v>
      </c>
      <c r="P5194" s="19">
        <f t="shared" si="446"/>
        <v>45923.087256944447</v>
      </c>
      <c r="Q5194" s="20" t="str">
        <f t="shared" si="447"/>
        <v>23/09/2025</v>
      </c>
      <c r="R5194" s="13" t="str">
        <f t="shared" si="448"/>
        <v>02</v>
      </c>
      <c r="S5194" s="13" t="str">
        <f t="shared" si="449"/>
        <v>Tue</v>
      </c>
    </row>
    <row r="5195" spans="1:19" x14ac:dyDescent="0.25">
      <c r="A5195" s="56">
        <v>45922.878923611112</v>
      </c>
      <c r="B5195" s="57">
        <v>445356540</v>
      </c>
      <c r="C5195" s="58" t="s">
        <v>36</v>
      </c>
      <c r="D5195" s="58" t="s">
        <v>38</v>
      </c>
      <c r="E5195" s="58" t="s">
        <v>46</v>
      </c>
      <c r="F5195" s="58" t="s">
        <v>119</v>
      </c>
      <c r="G5195" s="59">
        <v>3745.92</v>
      </c>
      <c r="H5195" s="57">
        <v>444563526</v>
      </c>
      <c r="I5195" s="59">
        <v>0</v>
      </c>
      <c r="J5195" s="59">
        <v>0</v>
      </c>
      <c r="K5195" s="59">
        <v>0</v>
      </c>
      <c r="L5195" s="59">
        <v>5.69</v>
      </c>
      <c r="M5195" s="59">
        <v>10043.540000000001</v>
      </c>
      <c r="N5195" s="58" t="s">
        <v>3314</v>
      </c>
      <c r="O5195" s="14">
        <f t="shared" ref="O5195:O5258" si="450">A5195</f>
        <v>45922.878923611112</v>
      </c>
      <c r="P5195" s="19">
        <f t="shared" ref="P5195:P5258" si="451">O5195+(5/24)</f>
        <v>45923.087256944447</v>
      </c>
      <c r="Q5195" s="20" t="str">
        <f t="shared" ref="Q5195:Q5258" si="452">TEXT(P5195,"dd/mm/yyyy")</f>
        <v>23/09/2025</v>
      </c>
      <c r="R5195" s="13" t="str">
        <f t="shared" ref="R5195:R5258" si="453">TEXT(P5195,"hh")</f>
        <v>02</v>
      </c>
      <c r="S5195" s="13" t="str">
        <f t="shared" ref="S5195:S5258" si="454">TEXT(P5195,"ddd")</f>
        <v>Tue</v>
      </c>
    </row>
    <row r="5196" spans="1:19" x14ac:dyDescent="0.25">
      <c r="A5196" s="60">
        <v>45922.879004629627</v>
      </c>
      <c r="B5196" s="61">
        <v>445356594</v>
      </c>
      <c r="C5196" s="62" t="s">
        <v>36</v>
      </c>
      <c r="D5196" s="62" t="s">
        <v>37</v>
      </c>
      <c r="E5196" s="62" t="s">
        <v>45</v>
      </c>
      <c r="F5196" s="62" t="s">
        <v>119</v>
      </c>
      <c r="G5196" s="63">
        <v>3746.14</v>
      </c>
      <c r="H5196" s="61">
        <v>444563581</v>
      </c>
      <c r="I5196" s="63">
        <v>0</v>
      </c>
      <c r="J5196" s="63">
        <v>0</v>
      </c>
      <c r="K5196" s="63">
        <v>0</v>
      </c>
      <c r="L5196" s="63">
        <v>0</v>
      </c>
      <c r="M5196" s="63">
        <v>10043.540000000001</v>
      </c>
      <c r="N5196" s="62" t="s">
        <v>2546</v>
      </c>
      <c r="O5196" s="14">
        <f t="shared" si="450"/>
        <v>45922.879004629627</v>
      </c>
      <c r="P5196" s="19">
        <f t="shared" si="451"/>
        <v>45923.087337962963</v>
      </c>
      <c r="Q5196" s="20" t="str">
        <f t="shared" si="452"/>
        <v>23/09/2025</v>
      </c>
      <c r="R5196" s="13" t="str">
        <f t="shared" si="453"/>
        <v>02</v>
      </c>
      <c r="S5196" s="13" t="str">
        <f t="shared" si="454"/>
        <v>Tue</v>
      </c>
    </row>
    <row r="5197" spans="1:19" x14ac:dyDescent="0.25">
      <c r="A5197" s="56">
        <v>45922.879131944443</v>
      </c>
      <c r="B5197" s="57">
        <v>445356642</v>
      </c>
      <c r="C5197" s="58" t="s">
        <v>36</v>
      </c>
      <c r="D5197" s="58" t="s">
        <v>37</v>
      </c>
      <c r="E5197" s="58" t="s">
        <v>45</v>
      </c>
      <c r="F5197" s="58" t="s">
        <v>119</v>
      </c>
      <c r="G5197" s="59">
        <v>3746.27</v>
      </c>
      <c r="H5197" s="57">
        <v>444563631</v>
      </c>
      <c r="I5197" s="59">
        <v>0</v>
      </c>
      <c r="J5197" s="59">
        <v>0</v>
      </c>
      <c r="K5197" s="59">
        <v>0</v>
      </c>
      <c r="L5197" s="59">
        <v>0</v>
      </c>
      <c r="M5197" s="59">
        <v>10043.540000000001</v>
      </c>
      <c r="N5197" s="58" t="s">
        <v>2533</v>
      </c>
      <c r="O5197" s="14">
        <f t="shared" si="450"/>
        <v>45922.879131944443</v>
      </c>
      <c r="P5197" s="19">
        <f t="shared" si="451"/>
        <v>45923.087465277778</v>
      </c>
      <c r="Q5197" s="20" t="str">
        <f t="shared" si="452"/>
        <v>23/09/2025</v>
      </c>
      <c r="R5197" s="13" t="str">
        <f t="shared" si="453"/>
        <v>02</v>
      </c>
      <c r="S5197" s="13" t="str">
        <f t="shared" si="454"/>
        <v>Tue</v>
      </c>
    </row>
    <row r="5198" spans="1:19" x14ac:dyDescent="0.25">
      <c r="A5198" s="60">
        <v>45922.879143518519</v>
      </c>
      <c r="B5198" s="61">
        <v>445356645</v>
      </c>
      <c r="C5198" s="62" t="s">
        <v>36</v>
      </c>
      <c r="D5198" s="62" t="s">
        <v>37</v>
      </c>
      <c r="E5198" s="62" t="s">
        <v>45</v>
      </c>
      <c r="F5198" s="62" t="s">
        <v>119</v>
      </c>
      <c r="G5198" s="63">
        <v>3746.22</v>
      </c>
      <c r="H5198" s="61">
        <v>444563634</v>
      </c>
      <c r="I5198" s="63">
        <v>0</v>
      </c>
      <c r="J5198" s="63">
        <v>0</v>
      </c>
      <c r="K5198" s="63">
        <v>0</v>
      </c>
      <c r="L5198" s="63">
        <v>0</v>
      </c>
      <c r="M5198" s="63">
        <v>10043.540000000001</v>
      </c>
      <c r="N5198" s="62" t="s">
        <v>74</v>
      </c>
      <c r="O5198" s="14">
        <f t="shared" si="450"/>
        <v>45922.879143518519</v>
      </c>
      <c r="P5198" s="19">
        <f t="shared" si="451"/>
        <v>45923.087476851855</v>
      </c>
      <c r="Q5198" s="20" t="str">
        <f t="shared" si="452"/>
        <v>23/09/2025</v>
      </c>
      <c r="R5198" s="13" t="str">
        <f t="shared" si="453"/>
        <v>02</v>
      </c>
      <c r="S5198" s="13" t="str">
        <f t="shared" si="454"/>
        <v>Tue</v>
      </c>
    </row>
    <row r="5199" spans="1:19" x14ac:dyDescent="0.25">
      <c r="A5199" s="56">
        <v>45922.888842592591</v>
      </c>
      <c r="B5199" s="57">
        <v>445359855</v>
      </c>
      <c r="C5199" s="58" t="s">
        <v>36</v>
      </c>
      <c r="D5199" s="58" t="s">
        <v>37</v>
      </c>
      <c r="E5199" s="58" t="s">
        <v>45</v>
      </c>
      <c r="F5199" s="58" t="s">
        <v>119</v>
      </c>
      <c r="G5199" s="59">
        <v>3745.7</v>
      </c>
      <c r="H5199" s="57">
        <v>444566809</v>
      </c>
      <c r="I5199" s="59">
        <v>0</v>
      </c>
      <c r="J5199" s="59">
        <v>0</v>
      </c>
      <c r="K5199" s="59">
        <v>0</v>
      </c>
      <c r="L5199" s="59">
        <v>0</v>
      </c>
      <c r="M5199" s="59">
        <v>10043.540000000001</v>
      </c>
      <c r="N5199" s="58" t="s">
        <v>2548</v>
      </c>
      <c r="O5199" s="14">
        <f t="shared" si="450"/>
        <v>45922.888842592591</v>
      </c>
      <c r="P5199" s="19">
        <f t="shared" si="451"/>
        <v>45923.097175925926</v>
      </c>
      <c r="Q5199" s="20" t="str">
        <f t="shared" si="452"/>
        <v>23/09/2025</v>
      </c>
      <c r="R5199" s="13" t="str">
        <f t="shared" si="453"/>
        <v>02</v>
      </c>
      <c r="S5199" s="13" t="str">
        <f t="shared" si="454"/>
        <v>Tue</v>
      </c>
    </row>
    <row r="5200" spans="1:19" x14ac:dyDescent="0.25">
      <c r="A5200" s="60">
        <v>45922.888842592591</v>
      </c>
      <c r="B5200" s="61">
        <v>445359856</v>
      </c>
      <c r="C5200" s="62" t="s">
        <v>36</v>
      </c>
      <c r="D5200" s="62" t="s">
        <v>37</v>
      </c>
      <c r="E5200" s="62" t="s">
        <v>45</v>
      </c>
      <c r="F5200" s="62" t="s">
        <v>119</v>
      </c>
      <c r="G5200" s="63">
        <v>3745.7</v>
      </c>
      <c r="H5200" s="61">
        <v>444566810</v>
      </c>
      <c r="I5200" s="63">
        <v>0</v>
      </c>
      <c r="J5200" s="63">
        <v>0</v>
      </c>
      <c r="K5200" s="63">
        <v>0</v>
      </c>
      <c r="L5200" s="63">
        <v>0</v>
      </c>
      <c r="M5200" s="63">
        <v>10043.540000000001</v>
      </c>
      <c r="N5200" s="62" t="s">
        <v>75</v>
      </c>
      <c r="O5200" s="14">
        <f t="shared" si="450"/>
        <v>45922.888842592591</v>
      </c>
      <c r="P5200" s="19">
        <f t="shared" si="451"/>
        <v>45923.097175925926</v>
      </c>
      <c r="Q5200" s="20" t="str">
        <f t="shared" si="452"/>
        <v>23/09/2025</v>
      </c>
      <c r="R5200" s="13" t="str">
        <f t="shared" si="453"/>
        <v>02</v>
      </c>
      <c r="S5200" s="13" t="str">
        <f t="shared" si="454"/>
        <v>Tue</v>
      </c>
    </row>
    <row r="5201" spans="1:19" x14ac:dyDescent="0.25">
      <c r="A5201" s="56">
        <v>45922.888854166667</v>
      </c>
      <c r="B5201" s="57">
        <v>445359857</v>
      </c>
      <c r="C5201" s="58" t="s">
        <v>36</v>
      </c>
      <c r="D5201" s="58" t="s">
        <v>37</v>
      </c>
      <c r="E5201" s="58" t="s">
        <v>45</v>
      </c>
      <c r="F5201" s="58" t="s">
        <v>119</v>
      </c>
      <c r="G5201" s="59">
        <v>3745.7</v>
      </c>
      <c r="H5201" s="57">
        <v>444566811</v>
      </c>
      <c r="I5201" s="59">
        <v>0</v>
      </c>
      <c r="J5201" s="59">
        <v>0</v>
      </c>
      <c r="K5201" s="59">
        <v>0</v>
      </c>
      <c r="L5201" s="59">
        <v>0</v>
      </c>
      <c r="M5201" s="59">
        <v>10043.540000000001</v>
      </c>
      <c r="N5201" s="58" t="s">
        <v>76</v>
      </c>
      <c r="O5201" s="14">
        <f t="shared" si="450"/>
        <v>45922.888854166667</v>
      </c>
      <c r="P5201" s="19">
        <f t="shared" si="451"/>
        <v>45923.097187500003</v>
      </c>
      <c r="Q5201" s="20" t="str">
        <f t="shared" si="452"/>
        <v>23/09/2025</v>
      </c>
      <c r="R5201" s="13" t="str">
        <f t="shared" si="453"/>
        <v>02</v>
      </c>
      <c r="S5201" s="13" t="str">
        <f t="shared" si="454"/>
        <v>Tue</v>
      </c>
    </row>
    <row r="5202" spans="1:19" x14ac:dyDescent="0.25">
      <c r="A5202" s="60">
        <v>45922.888854166667</v>
      </c>
      <c r="B5202" s="61">
        <v>445359858</v>
      </c>
      <c r="C5202" s="62" t="s">
        <v>36</v>
      </c>
      <c r="D5202" s="62" t="s">
        <v>37</v>
      </c>
      <c r="E5202" s="62" t="s">
        <v>45</v>
      </c>
      <c r="F5202" s="62" t="s">
        <v>119</v>
      </c>
      <c r="G5202" s="63">
        <v>3745.7</v>
      </c>
      <c r="H5202" s="61">
        <v>444566812</v>
      </c>
      <c r="I5202" s="63">
        <v>0</v>
      </c>
      <c r="J5202" s="63">
        <v>0</v>
      </c>
      <c r="K5202" s="63">
        <v>0</v>
      </c>
      <c r="L5202" s="63">
        <v>0</v>
      </c>
      <c r="M5202" s="63">
        <v>10043.540000000001</v>
      </c>
      <c r="N5202" s="62" t="s">
        <v>2547</v>
      </c>
      <c r="O5202" s="14">
        <f t="shared" si="450"/>
        <v>45922.888854166667</v>
      </c>
      <c r="P5202" s="19">
        <f t="shared" si="451"/>
        <v>45923.097187500003</v>
      </c>
      <c r="Q5202" s="20" t="str">
        <f t="shared" si="452"/>
        <v>23/09/2025</v>
      </c>
      <c r="R5202" s="13" t="str">
        <f t="shared" si="453"/>
        <v>02</v>
      </c>
      <c r="S5202" s="13" t="str">
        <f t="shared" si="454"/>
        <v>Tue</v>
      </c>
    </row>
    <row r="5203" spans="1:19" x14ac:dyDescent="0.25">
      <c r="A5203" s="56">
        <v>45922.889201388891</v>
      </c>
      <c r="B5203" s="57">
        <v>445360323</v>
      </c>
      <c r="C5203" s="58" t="s">
        <v>36</v>
      </c>
      <c r="D5203" s="58" t="s">
        <v>38</v>
      </c>
      <c r="E5203" s="58" t="s">
        <v>46</v>
      </c>
      <c r="F5203" s="58" t="s">
        <v>119</v>
      </c>
      <c r="G5203" s="59">
        <v>3745.28</v>
      </c>
      <c r="H5203" s="57">
        <v>444567283</v>
      </c>
      <c r="I5203" s="59">
        <v>0</v>
      </c>
      <c r="J5203" s="59">
        <v>0</v>
      </c>
      <c r="K5203" s="59">
        <v>0</v>
      </c>
      <c r="L5203" s="59">
        <v>-1.54</v>
      </c>
      <c r="M5203" s="59">
        <v>10042</v>
      </c>
      <c r="N5203" s="58" t="s">
        <v>3315</v>
      </c>
      <c r="O5203" s="14">
        <f t="shared" si="450"/>
        <v>45922.889201388891</v>
      </c>
      <c r="P5203" s="19">
        <f t="shared" si="451"/>
        <v>45923.097534722227</v>
      </c>
      <c r="Q5203" s="20" t="str">
        <f t="shared" si="452"/>
        <v>23/09/2025</v>
      </c>
      <c r="R5203" s="13" t="str">
        <f t="shared" si="453"/>
        <v>02</v>
      </c>
      <c r="S5203" s="13" t="str">
        <f t="shared" si="454"/>
        <v>Tue</v>
      </c>
    </row>
    <row r="5204" spans="1:19" x14ac:dyDescent="0.25">
      <c r="A5204" s="60">
        <v>45922.893935185188</v>
      </c>
      <c r="B5204" s="61">
        <v>445362750</v>
      </c>
      <c r="C5204" s="62" t="s">
        <v>36</v>
      </c>
      <c r="D5204" s="62" t="s">
        <v>37</v>
      </c>
      <c r="E5204" s="62" t="s">
        <v>45</v>
      </c>
      <c r="F5204" s="62" t="s">
        <v>119</v>
      </c>
      <c r="G5204" s="63">
        <v>3746.82</v>
      </c>
      <c r="H5204" s="61">
        <v>444569718</v>
      </c>
      <c r="I5204" s="63">
        <v>0</v>
      </c>
      <c r="J5204" s="63">
        <v>0</v>
      </c>
      <c r="K5204" s="63">
        <v>0</v>
      </c>
      <c r="L5204" s="63">
        <v>0</v>
      </c>
      <c r="M5204" s="63">
        <v>10042</v>
      </c>
      <c r="N5204" s="62" t="s">
        <v>108</v>
      </c>
      <c r="O5204" s="14">
        <f t="shared" si="450"/>
        <v>45922.893935185188</v>
      </c>
      <c r="P5204" s="19">
        <f t="shared" si="451"/>
        <v>45923.102268518523</v>
      </c>
      <c r="Q5204" s="20" t="str">
        <f t="shared" si="452"/>
        <v>23/09/2025</v>
      </c>
      <c r="R5204" s="13" t="str">
        <f t="shared" si="453"/>
        <v>02</v>
      </c>
      <c r="S5204" s="13" t="str">
        <f t="shared" si="454"/>
        <v>Tue</v>
      </c>
    </row>
    <row r="5205" spans="1:19" x14ac:dyDescent="0.25">
      <c r="A5205" s="56">
        <v>45922.896157407406</v>
      </c>
      <c r="B5205" s="57">
        <v>445363192</v>
      </c>
      <c r="C5205" s="58" t="s">
        <v>36</v>
      </c>
      <c r="D5205" s="58" t="s">
        <v>38</v>
      </c>
      <c r="E5205" s="58" t="s">
        <v>46</v>
      </c>
      <c r="F5205" s="58" t="s">
        <v>119</v>
      </c>
      <c r="G5205" s="59">
        <v>3745.09</v>
      </c>
      <c r="H5205" s="57">
        <v>444570156</v>
      </c>
      <c r="I5205" s="59">
        <v>0</v>
      </c>
      <c r="J5205" s="59">
        <v>0</v>
      </c>
      <c r="K5205" s="59">
        <v>0</v>
      </c>
      <c r="L5205" s="59">
        <v>-1.73</v>
      </c>
      <c r="M5205" s="59">
        <v>10040.27</v>
      </c>
      <c r="N5205" s="58" t="s">
        <v>3316</v>
      </c>
      <c r="O5205" s="14">
        <f t="shared" si="450"/>
        <v>45922.896157407406</v>
      </c>
      <c r="P5205" s="19">
        <f t="shared" si="451"/>
        <v>45923.104490740741</v>
      </c>
      <c r="Q5205" s="20" t="str">
        <f t="shared" si="452"/>
        <v>23/09/2025</v>
      </c>
      <c r="R5205" s="13" t="str">
        <f t="shared" si="453"/>
        <v>02</v>
      </c>
      <c r="S5205" s="13" t="str">
        <f t="shared" si="454"/>
        <v>Tue</v>
      </c>
    </row>
    <row r="5206" spans="1:19" x14ac:dyDescent="0.25">
      <c r="A5206" s="60">
        <v>45922.896550925929</v>
      </c>
      <c r="B5206" s="61">
        <v>445363437</v>
      </c>
      <c r="C5206" s="62" t="s">
        <v>36</v>
      </c>
      <c r="D5206" s="62" t="s">
        <v>38</v>
      </c>
      <c r="E5206" s="62" t="s">
        <v>46</v>
      </c>
      <c r="F5206" s="62" t="s">
        <v>119</v>
      </c>
      <c r="G5206" s="63">
        <v>3744.56</v>
      </c>
      <c r="H5206" s="61">
        <v>444570400</v>
      </c>
      <c r="I5206" s="63">
        <v>0</v>
      </c>
      <c r="J5206" s="63">
        <v>0</v>
      </c>
      <c r="K5206" s="63">
        <v>0</v>
      </c>
      <c r="L5206" s="63">
        <v>-2.34</v>
      </c>
      <c r="M5206" s="63">
        <v>10037.93</v>
      </c>
      <c r="N5206" s="62" t="s">
        <v>3317</v>
      </c>
      <c r="O5206" s="14">
        <f t="shared" si="450"/>
        <v>45922.896550925929</v>
      </c>
      <c r="P5206" s="19">
        <f t="shared" si="451"/>
        <v>45923.104884259265</v>
      </c>
      <c r="Q5206" s="20" t="str">
        <f t="shared" si="452"/>
        <v>23/09/2025</v>
      </c>
      <c r="R5206" s="13" t="str">
        <f t="shared" si="453"/>
        <v>02</v>
      </c>
      <c r="S5206" s="13" t="str">
        <f t="shared" si="454"/>
        <v>Tue</v>
      </c>
    </row>
    <row r="5207" spans="1:19" x14ac:dyDescent="0.25">
      <c r="A5207" s="56">
        <v>45922.916504629633</v>
      </c>
      <c r="B5207" s="57">
        <v>445366859</v>
      </c>
      <c r="C5207" s="58" t="s">
        <v>36</v>
      </c>
      <c r="D5207" s="58" t="s">
        <v>37</v>
      </c>
      <c r="E5207" s="58" t="s">
        <v>45</v>
      </c>
      <c r="F5207" s="58" t="s">
        <v>119</v>
      </c>
      <c r="G5207" s="59">
        <v>3747.82</v>
      </c>
      <c r="H5207" s="57">
        <v>444573735</v>
      </c>
      <c r="I5207" s="59">
        <v>0</v>
      </c>
      <c r="J5207" s="59">
        <v>0</v>
      </c>
      <c r="K5207" s="59">
        <v>0</v>
      </c>
      <c r="L5207" s="59">
        <v>0</v>
      </c>
      <c r="M5207" s="59">
        <v>10037.93</v>
      </c>
      <c r="N5207" s="58" t="s">
        <v>108</v>
      </c>
      <c r="O5207" s="14">
        <f t="shared" si="450"/>
        <v>45922.916504629633</v>
      </c>
      <c r="P5207" s="19">
        <f t="shared" si="451"/>
        <v>45923.124837962969</v>
      </c>
      <c r="Q5207" s="20" t="str">
        <f t="shared" si="452"/>
        <v>23/09/2025</v>
      </c>
      <c r="R5207" s="13" t="str">
        <f t="shared" si="453"/>
        <v>02</v>
      </c>
      <c r="S5207" s="13" t="str">
        <f t="shared" si="454"/>
        <v>Tue</v>
      </c>
    </row>
    <row r="5208" spans="1:19" x14ac:dyDescent="0.25">
      <c r="A5208" s="60">
        <v>45922.916504629633</v>
      </c>
      <c r="B5208" s="61">
        <v>445366860</v>
      </c>
      <c r="C5208" s="62" t="s">
        <v>36</v>
      </c>
      <c r="D5208" s="62" t="s">
        <v>37</v>
      </c>
      <c r="E5208" s="62" t="s">
        <v>45</v>
      </c>
      <c r="F5208" s="62" t="s">
        <v>119</v>
      </c>
      <c r="G5208" s="63">
        <v>3747.82</v>
      </c>
      <c r="H5208" s="61">
        <v>444573736</v>
      </c>
      <c r="I5208" s="63">
        <v>0</v>
      </c>
      <c r="J5208" s="63">
        <v>0</v>
      </c>
      <c r="K5208" s="63">
        <v>0</v>
      </c>
      <c r="L5208" s="63">
        <v>0</v>
      </c>
      <c r="M5208" s="63">
        <v>10037.93</v>
      </c>
      <c r="N5208" s="62" t="s">
        <v>1971</v>
      </c>
      <c r="O5208" s="14">
        <f t="shared" si="450"/>
        <v>45922.916504629633</v>
      </c>
      <c r="P5208" s="19">
        <f t="shared" si="451"/>
        <v>45923.124837962969</v>
      </c>
      <c r="Q5208" s="20" t="str">
        <f t="shared" si="452"/>
        <v>23/09/2025</v>
      </c>
      <c r="R5208" s="13" t="str">
        <f t="shared" si="453"/>
        <v>02</v>
      </c>
      <c r="S5208" s="13" t="str">
        <f t="shared" si="454"/>
        <v>Tue</v>
      </c>
    </row>
    <row r="5209" spans="1:19" x14ac:dyDescent="0.25">
      <c r="A5209" s="56">
        <v>45922.917511574073</v>
      </c>
      <c r="B5209" s="57">
        <v>445367206</v>
      </c>
      <c r="C5209" s="58" t="s">
        <v>36</v>
      </c>
      <c r="D5209" s="58" t="s">
        <v>38</v>
      </c>
      <c r="E5209" s="58" t="s">
        <v>46</v>
      </c>
      <c r="F5209" s="58" t="s">
        <v>119</v>
      </c>
      <c r="G5209" s="59">
        <v>3748.32</v>
      </c>
      <c r="H5209" s="57">
        <v>444574081</v>
      </c>
      <c r="I5209" s="59">
        <v>0</v>
      </c>
      <c r="J5209" s="59">
        <v>0</v>
      </c>
      <c r="K5209" s="59">
        <v>0</v>
      </c>
      <c r="L5209" s="59">
        <v>1.5</v>
      </c>
      <c r="M5209" s="59">
        <v>10039.43</v>
      </c>
      <c r="N5209" s="58" t="s">
        <v>3318</v>
      </c>
      <c r="O5209" s="14">
        <f t="shared" si="450"/>
        <v>45922.917511574073</v>
      </c>
      <c r="P5209" s="19">
        <f t="shared" si="451"/>
        <v>45923.125844907408</v>
      </c>
      <c r="Q5209" s="20" t="str">
        <f t="shared" si="452"/>
        <v>23/09/2025</v>
      </c>
      <c r="R5209" s="13" t="str">
        <f t="shared" si="453"/>
        <v>03</v>
      </c>
      <c r="S5209" s="13" t="str">
        <f t="shared" si="454"/>
        <v>Tue</v>
      </c>
    </row>
    <row r="5210" spans="1:19" x14ac:dyDescent="0.25">
      <c r="A5210" s="60">
        <v>45922.917511574073</v>
      </c>
      <c r="B5210" s="61">
        <v>445367208</v>
      </c>
      <c r="C5210" s="62" t="s">
        <v>36</v>
      </c>
      <c r="D5210" s="62" t="s">
        <v>38</v>
      </c>
      <c r="E5210" s="62" t="s">
        <v>46</v>
      </c>
      <c r="F5210" s="62" t="s">
        <v>119</v>
      </c>
      <c r="G5210" s="63">
        <v>3748.32</v>
      </c>
      <c r="H5210" s="61">
        <v>444574082</v>
      </c>
      <c r="I5210" s="63">
        <v>0</v>
      </c>
      <c r="J5210" s="63">
        <v>0</v>
      </c>
      <c r="K5210" s="63">
        <v>0</v>
      </c>
      <c r="L5210" s="63">
        <v>1.5</v>
      </c>
      <c r="M5210" s="63">
        <v>10040.93</v>
      </c>
      <c r="N5210" s="62" t="s">
        <v>3318</v>
      </c>
      <c r="O5210" s="14">
        <f t="shared" si="450"/>
        <v>45922.917511574073</v>
      </c>
      <c r="P5210" s="19">
        <f t="shared" si="451"/>
        <v>45923.125844907408</v>
      </c>
      <c r="Q5210" s="20" t="str">
        <f t="shared" si="452"/>
        <v>23/09/2025</v>
      </c>
      <c r="R5210" s="13" t="str">
        <f t="shared" si="453"/>
        <v>03</v>
      </c>
      <c r="S5210" s="13" t="str">
        <f t="shared" si="454"/>
        <v>Tue</v>
      </c>
    </row>
    <row r="5211" spans="1:19" x14ac:dyDescent="0.25">
      <c r="A5211" s="56">
        <v>45922.917511574073</v>
      </c>
      <c r="B5211" s="57">
        <v>445367209</v>
      </c>
      <c r="C5211" s="58" t="s">
        <v>36</v>
      </c>
      <c r="D5211" s="58" t="s">
        <v>38</v>
      </c>
      <c r="E5211" s="58" t="s">
        <v>46</v>
      </c>
      <c r="F5211" s="58" t="s">
        <v>119</v>
      </c>
      <c r="G5211" s="59">
        <v>3748.32</v>
      </c>
      <c r="H5211" s="57">
        <v>444574083</v>
      </c>
      <c r="I5211" s="59">
        <v>0</v>
      </c>
      <c r="J5211" s="59">
        <v>0</v>
      </c>
      <c r="K5211" s="59">
        <v>0</v>
      </c>
      <c r="L5211" s="59">
        <v>1.46</v>
      </c>
      <c r="M5211" s="59">
        <v>10042.39</v>
      </c>
      <c r="N5211" s="58" t="s">
        <v>3318</v>
      </c>
      <c r="O5211" s="14">
        <f t="shared" si="450"/>
        <v>45922.917511574073</v>
      </c>
      <c r="P5211" s="19">
        <f t="shared" si="451"/>
        <v>45923.125844907408</v>
      </c>
      <c r="Q5211" s="20" t="str">
        <f t="shared" si="452"/>
        <v>23/09/2025</v>
      </c>
      <c r="R5211" s="13" t="str">
        <f t="shared" si="453"/>
        <v>03</v>
      </c>
      <c r="S5211" s="13" t="str">
        <f t="shared" si="454"/>
        <v>Tue</v>
      </c>
    </row>
    <row r="5212" spans="1:19" x14ac:dyDescent="0.25">
      <c r="A5212" s="60">
        <v>45922.917523148149</v>
      </c>
      <c r="B5212" s="61">
        <v>445367220</v>
      </c>
      <c r="C5212" s="62" t="s">
        <v>36</v>
      </c>
      <c r="D5212" s="62" t="s">
        <v>38</v>
      </c>
      <c r="E5212" s="62" t="s">
        <v>46</v>
      </c>
      <c r="F5212" s="62" t="s">
        <v>119</v>
      </c>
      <c r="G5212" s="63">
        <v>3748.4</v>
      </c>
      <c r="H5212" s="61">
        <v>444574094</v>
      </c>
      <c r="I5212" s="63">
        <v>0</v>
      </c>
      <c r="J5212" s="63">
        <v>0</v>
      </c>
      <c r="K5212" s="63">
        <v>0</v>
      </c>
      <c r="L5212" s="63">
        <v>2.82</v>
      </c>
      <c r="M5212" s="63">
        <v>10045.209999999999</v>
      </c>
      <c r="N5212" s="62" t="s">
        <v>3319</v>
      </c>
      <c r="O5212" s="14">
        <f t="shared" si="450"/>
        <v>45922.917523148149</v>
      </c>
      <c r="P5212" s="19">
        <f t="shared" si="451"/>
        <v>45923.125856481485</v>
      </c>
      <c r="Q5212" s="20" t="str">
        <f t="shared" si="452"/>
        <v>23/09/2025</v>
      </c>
      <c r="R5212" s="13" t="str">
        <f t="shared" si="453"/>
        <v>03</v>
      </c>
      <c r="S5212" s="13" t="str">
        <f t="shared" si="454"/>
        <v>Tue</v>
      </c>
    </row>
    <row r="5213" spans="1:19" x14ac:dyDescent="0.25">
      <c r="A5213" s="56">
        <v>45922.918912037036</v>
      </c>
      <c r="B5213" s="57">
        <v>445367739</v>
      </c>
      <c r="C5213" s="58" t="s">
        <v>36</v>
      </c>
      <c r="D5213" s="58" t="s">
        <v>38</v>
      </c>
      <c r="E5213" s="58" t="s">
        <v>46</v>
      </c>
      <c r="F5213" s="58" t="s">
        <v>119</v>
      </c>
      <c r="G5213" s="59">
        <v>3747.96</v>
      </c>
      <c r="H5213" s="57">
        <v>444574605</v>
      </c>
      <c r="I5213" s="59">
        <v>0</v>
      </c>
      <c r="J5213" s="59">
        <v>0</v>
      </c>
      <c r="K5213" s="59">
        <v>0</v>
      </c>
      <c r="L5213" s="59">
        <v>2.54</v>
      </c>
      <c r="M5213" s="59">
        <v>10047.75</v>
      </c>
      <c r="N5213" s="58" t="s">
        <v>3320</v>
      </c>
      <c r="O5213" s="14">
        <f t="shared" si="450"/>
        <v>45922.918912037036</v>
      </c>
      <c r="P5213" s="19">
        <f t="shared" si="451"/>
        <v>45923.127245370371</v>
      </c>
      <c r="Q5213" s="20" t="str">
        <f t="shared" si="452"/>
        <v>23/09/2025</v>
      </c>
      <c r="R5213" s="13" t="str">
        <f t="shared" si="453"/>
        <v>03</v>
      </c>
      <c r="S5213" s="13" t="str">
        <f t="shared" si="454"/>
        <v>Tue</v>
      </c>
    </row>
    <row r="5214" spans="1:19" x14ac:dyDescent="0.25">
      <c r="A5214" s="60">
        <v>45922.918912037036</v>
      </c>
      <c r="B5214" s="61">
        <v>445367740</v>
      </c>
      <c r="C5214" s="62" t="s">
        <v>36</v>
      </c>
      <c r="D5214" s="62" t="s">
        <v>38</v>
      </c>
      <c r="E5214" s="62" t="s">
        <v>46</v>
      </c>
      <c r="F5214" s="62" t="s">
        <v>119</v>
      </c>
      <c r="G5214" s="63">
        <v>3747.96</v>
      </c>
      <c r="H5214" s="61">
        <v>444574606</v>
      </c>
      <c r="I5214" s="63">
        <v>0</v>
      </c>
      <c r="J5214" s="63">
        <v>0</v>
      </c>
      <c r="K5214" s="63">
        <v>0</v>
      </c>
      <c r="L5214" s="63">
        <v>1.06</v>
      </c>
      <c r="M5214" s="63">
        <v>10048.81</v>
      </c>
      <c r="N5214" s="62" t="s">
        <v>3320</v>
      </c>
      <c r="O5214" s="14">
        <f t="shared" si="450"/>
        <v>45922.918912037036</v>
      </c>
      <c r="P5214" s="19">
        <f t="shared" si="451"/>
        <v>45923.127245370371</v>
      </c>
      <c r="Q5214" s="20" t="str">
        <f t="shared" si="452"/>
        <v>23/09/2025</v>
      </c>
      <c r="R5214" s="13" t="str">
        <f t="shared" si="453"/>
        <v>03</v>
      </c>
      <c r="S5214" s="13" t="str">
        <f t="shared" si="454"/>
        <v>Tue</v>
      </c>
    </row>
    <row r="5215" spans="1:19" x14ac:dyDescent="0.25">
      <c r="A5215" s="56">
        <v>45922.918912037036</v>
      </c>
      <c r="B5215" s="57">
        <v>445367741</v>
      </c>
      <c r="C5215" s="58" t="s">
        <v>36</v>
      </c>
      <c r="D5215" s="58" t="s">
        <v>38</v>
      </c>
      <c r="E5215" s="58" t="s">
        <v>46</v>
      </c>
      <c r="F5215" s="58" t="s">
        <v>119</v>
      </c>
      <c r="G5215" s="59">
        <v>3747.95</v>
      </c>
      <c r="H5215" s="57">
        <v>444574607</v>
      </c>
      <c r="I5215" s="59">
        <v>0</v>
      </c>
      <c r="J5215" s="59">
        <v>0</v>
      </c>
      <c r="K5215" s="59">
        <v>0</v>
      </c>
      <c r="L5215" s="59">
        <v>1.07</v>
      </c>
      <c r="M5215" s="59">
        <v>10049.879999999999</v>
      </c>
      <c r="N5215" s="58" t="s">
        <v>3321</v>
      </c>
      <c r="O5215" s="14">
        <f t="shared" si="450"/>
        <v>45922.918912037036</v>
      </c>
      <c r="P5215" s="19">
        <f t="shared" si="451"/>
        <v>45923.127245370371</v>
      </c>
      <c r="Q5215" s="20" t="str">
        <f t="shared" si="452"/>
        <v>23/09/2025</v>
      </c>
      <c r="R5215" s="13" t="str">
        <f t="shared" si="453"/>
        <v>03</v>
      </c>
      <c r="S5215" s="13" t="str">
        <f t="shared" si="454"/>
        <v>Tue</v>
      </c>
    </row>
    <row r="5216" spans="1:19" x14ac:dyDescent="0.25">
      <c r="A5216" s="60">
        <v>45922.918935185182</v>
      </c>
      <c r="B5216" s="61">
        <v>445367747</v>
      </c>
      <c r="C5216" s="62" t="s">
        <v>36</v>
      </c>
      <c r="D5216" s="62" t="s">
        <v>37</v>
      </c>
      <c r="E5216" s="62" t="s">
        <v>45</v>
      </c>
      <c r="F5216" s="62" t="s">
        <v>119</v>
      </c>
      <c r="G5216" s="63">
        <v>3747.97</v>
      </c>
      <c r="H5216" s="61">
        <v>444574614</v>
      </c>
      <c r="I5216" s="63">
        <v>0</v>
      </c>
      <c r="J5216" s="63">
        <v>0</v>
      </c>
      <c r="K5216" s="63">
        <v>0</v>
      </c>
      <c r="L5216" s="63">
        <v>0</v>
      </c>
      <c r="M5216" s="63">
        <v>10049.879999999999</v>
      </c>
      <c r="N5216" s="62" t="s">
        <v>77</v>
      </c>
      <c r="O5216" s="14">
        <f t="shared" si="450"/>
        <v>45922.918935185182</v>
      </c>
      <c r="P5216" s="19">
        <f t="shared" si="451"/>
        <v>45923.127268518518</v>
      </c>
      <c r="Q5216" s="20" t="str">
        <f t="shared" si="452"/>
        <v>23/09/2025</v>
      </c>
      <c r="R5216" s="13" t="str">
        <f t="shared" si="453"/>
        <v>03</v>
      </c>
      <c r="S5216" s="13" t="str">
        <f t="shared" si="454"/>
        <v>Tue</v>
      </c>
    </row>
    <row r="5217" spans="1:19" x14ac:dyDescent="0.25">
      <c r="A5217" s="56">
        <v>45922.918935185182</v>
      </c>
      <c r="B5217" s="57">
        <v>445367749</v>
      </c>
      <c r="C5217" s="58" t="s">
        <v>36</v>
      </c>
      <c r="D5217" s="58" t="s">
        <v>37</v>
      </c>
      <c r="E5217" s="58" t="s">
        <v>45</v>
      </c>
      <c r="F5217" s="58" t="s">
        <v>119</v>
      </c>
      <c r="G5217" s="59">
        <v>3747.89</v>
      </c>
      <c r="H5217" s="57">
        <v>444574616</v>
      </c>
      <c r="I5217" s="59">
        <v>0</v>
      </c>
      <c r="J5217" s="59">
        <v>0</v>
      </c>
      <c r="K5217" s="59">
        <v>0</v>
      </c>
      <c r="L5217" s="59">
        <v>0</v>
      </c>
      <c r="M5217" s="59">
        <v>10049.879999999999</v>
      </c>
      <c r="N5217" s="58" t="s">
        <v>2056</v>
      </c>
      <c r="O5217" s="14">
        <f t="shared" si="450"/>
        <v>45922.918935185182</v>
      </c>
      <c r="P5217" s="19">
        <f t="shared" si="451"/>
        <v>45923.127268518518</v>
      </c>
      <c r="Q5217" s="20" t="str">
        <f t="shared" si="452"/>
        <v>23/09/2025</v>
      </c>
      <c r="R5217" s="13" t="str">
        <f t="shared" si="453"/>
        <v>03</v>
      </c>
      <c r="S5217" s="13" t="str">
        <f t="shared" si="454"/>
        <v>Tue</v>
      </c>
    </row>
    <row r="5218" spans="1:19" x14ac:dyDescent="0.25">
      <c r="A5218" s="60">
        <v>45922.918935185182</v>
      </c>
      <c r="B5218" s="61">
        <v>445367751</v>
      </c>
      <c r="C5218" s="62" t="s">
        <v>36</v>
      </c>
      <c r="D5218" s="62" t="s">
        <v>37</v>
      </c>
      <c r="E5218" s="62" t="s">
        <v>45</v>
      </c>
      <c r="F5218" s="62" t="s">
        <v>119</v>
      </c>
      <c r="G5218" s="63">
        <v>3747.89</v>
      </c>
      <c r="H5218" s="61">
        <v>444574618</v>
      </c>
      <c r="I5218" s="63">
        <v>0</v>
      </c>
      <c r="J5218" s="63">
        <v>0</v>
      </c>
      <c r="K5218" s="63">
        <v>0</v>
      </c>
      <c r="L5218" s="63">
        <v>0</v>
      </c>
      <c r="M5218" s="63">
        <v>10049.879999999999</v>
      </c>
      <c r="N5218" s="62" t="s">
        <v>107</v>
      </c>
      <c r="O5218" s="14">
        <f t="shared" si="450"/>
        <v>45922.918935185182</v>
      </c>
      <c r="P5218" s="19">
        <f t="shared" si="451"/>
        <v>45923.127268518518</v>
      </c>
      <c r="Q5218" s="20" t="str">
        <f t="shared" si="452"/>
        <v>23/09/2025</v>
      </c>
      <c r="R5218" s="13" t="str">
        <f t="shared" si="453"/>
        <v>03</v>
      </c>
      <c r="S5218" s="13" t="str">
        <f t="shared" si="454"/>
        <v>Tue</v>
      </c>
    </row>
    <row r="5219" spans="1:19" x14ac:dyDescent="0.25">
      <c r="A5219" s="56">
        <v>45922.918946759259</v>
      </c>
      <c r="B5219" s="57">
        <v>445367752</v>
      </c>
      <c r="C5219" s="58" t="s">
        <v>36</v>
      </c>
      <c r="D5219" s="58" t="s">
        <v>37</v>
      </c>
      <c r="E5219" s="58" t="s">
        <v>45</v>
      </c>
      <c r="F5219" s="58" t="s">
        <v>119</v>
      </c>
      <c r="G5219" s="59">
        <v>3747.95</v>
      </c>
      <c r="H5219" s="57">
        <v>444574619</v>
      </c>
      <c r="I5219" s="59">
        <v>0</v>
      </c>
      <c r="J5219" s="59">
        <v>0</v>
      </c>
      <c r="K5219" s="59">
        <v>0</v>
      </c>
      <c r="L5219" s="59">
        <v>0</v>
      </c>
      <c r="M5219" s="59">
        <v>10049.879999999999</v>
      </c>
      <c r="N5219" s="58" t="s">
        <v>2055</v>
      </c>
      <c r="O5219" s="14">
        <f t="shared" si="450"/>
        <v>45922.918946759259</v>
      </c>
      <c r="P5219" s="19">
        <f t="shared" si="451"/>
        <v>45923.127280092594</v>
      </c>
      <c r="Q5219" s="20" t="str">
        <f t="shared" si="452"/>
        <v>23/09/2025</v>
      </c>
      <c r="R5219" s="13" t="str">
        <f t="shared" si="453"/>
        <v>03</v>
      </c>
      <c r="S5219" s="13" t="str">
        <f t="shared" si="454"/>
        <v>Tue</v>
      </c>
    </row>
    <row r="5220" spans="1:19" x14ac:dyDescent="0.25">
      <c r="A5220" s="60">
        <v>45922.919050925928</v>
      </c>
      <c r="B5220" s="61">
        <v>445367772</v>
      </c>
      <c r="C5220" s="62" t="s">
        <v>36</v>
      </c>
      <c r="D5220" s="62" t="s">
        <v>37</v>
      </c>
      <c r="E5220" s="62" t="s">
        <v>45</v>
      </c>
      <c r="F5220" s="62" t="s">
        <v>119</v>
      </c>
      <c r="G5220" s="63">
        <v>3748.16</v>
      </c>
      <c r="H5220" s="61">
        <v>444574637</v>
      </c>
      <c r="I5220" s="63">
        <v>0</v>
      </c>
      <c r="J5220" s="63">
        <v>0</v>
      </c>
      <c r="K5220" s="63">
        <v>0</v>
      </c>
      <c r="L5220" s="63">
        <v>0</v>
      </c>
      <c r="M5220" s="63">
        <v>10049.879999999999</v>
      </c>
      <c r="N5220" s="62" t="s">
        <v>115</v>
      </c>
      <c r="O5220" s="14">
        <f t="shared" si="450"/>
        <v>45922.919050925928</v>
      </c>
      <c r="P5220" s="19">
        <f t="shared" si="451"/>
        <v>45923.127384259264</v>
      </c>
      <c r="Q5220" s="20" t="str">
        <f t="shared" si="452"/>
        <v>23/09/2025</v>
      </c>
      <c r="R5220" s="13" t="str">
        <f t="shared" si="453"/>
        <v>03</v>
      </c>
      <c r="S5220" s="13" t="str">
        <f t="shared" si="454"/>
        <v>Tue</v>
      </c>
    </row>
    <row r="5221" spans="1:19" x14ac:dyDescent="0.25">
      <c r="A5221" s="56">
        <v>45922.919050925928</v>
      </c>
      <c r="B5221" s="57">
        <v>445367773</v>
      </c>
      <c r="C5221" s="58" t="s">
        <v>36</v>
      </c>
      <c r="D5221" s="58" t="s">
        <v>37</v>
      </c>
      <c r="E5221" s="58" t="s">
        <v>45</v>
      </c>
      <c r="F5221" s="58" t="s">
        <v>119</v>
      </c>
      <c r="G5221" s="59">
        <v>3748.16</v>
      </c>
      <c r="H5221" s="57">
        <v>444574638</v>
      </c>
      <c r="I5221" s="59">
        <v>0</v>
      </c>
      <c r="J5221" s="59">
        <v>0</v>
      </c>
      <c r="K5221" s="59">
        <v>0</v>
      </c>
      <c r="L5221" s="59">
        <v>0</v>
      </c>
      <c r="M5221" s="59">
        <v>10049.879999999999</v>
      </c>
      <c r="N5221" s="58" t="s">
        <v>1384</v>
      </c>
      <c r="O5221" s="14">
        <f t="shared" si="450"/>
        <v>45922.919050925928</v>
      </c>
      <c r="P5221" s="19">
        <f t="shared" si="451"/>
        <v>45923.127384259264</v>
      </c>
      <c r="Q5221" s="20" t="str">
        <f t="shared" si="452"/>
        <v>23/09/2025</v>
      </c>
      <c r="R5221" s="13" t="str">
        <f t="shared" si="453"/>
        <v>03</v>
      </c>
      <c r="S5221" s="13" t="str">
        <f t="shared" si="454"/>
        <v>Tue</v>
      </c>
    </row>
    <row r="5222" spans="1:19" x14ac:dyDescent="0.25">
      <c r="A5222" s="60">
        <v>45922.919050925928</v>
      </c>
      <c r="B5222" s="61">
        <v>445367774</v>
      </c>
      <c r="C5222" s="62" t="s">
        <v>36</v>
      </c>
      <c r="D5222" s="62" t="s">
        <v>37</v>
      </c>
      <c r="E5222" s="62" t="s">
        <v>45</v>
      </c>
      <c r="F5222" s="62" t="s">
        <v>119</v>
      </c>
      <c r="G5222" s="63">
        <v>3748.16</v>
      </c>
      <c r="H5222" s="61">
        <v>444574639</v>
      </c>
      <c r="I5222" s="63">
        <v>0</v>
      </c>
      <c r="J5222" s="63">
        <v>0</v>
      </c>
      <c r="K5222" s="63">
        <v>0</v>
      </c>
      <c r="L5222" s="63">
        <v>0</v>
      </c>
      <c r="M5222" s="63">
        <v>10049.879999999999</v>
      </c>
      <c r="N5222" s="62" t="s">
        <v>118</v>
      </c>
      <c r="O5222" s="14">
        <f t="shared" si="450"/>
        <v>45922.919050925928</v>
      </c>
      <c r="P5222" s="19">
        <f t="shared" si="451"/>
        <v>45923.127384259264</v>
      </c>
      <c r="Q5222" s="20" t="str">
        <f t="shared" si="452"/>
        <v>23/09/2025</v>
      </c>
      <c r="R5222" s="13" t="str">
        <f t="shared" si="453"/>
        <v>03</v>
      </c>
      <c r="S5222" s="13" t="str">
        <f t="shared" si="454"/>
        <v>Tue</v>
      </c>
    </row>
    <row r="5223" spans="1:19" x14ac:dyDescent="0.25">
      <c r="A5223" s="56">
        <v>45922.92046296296</v>
      </c>
      <c r="B5223" s="57">
        <v>445367885</v>
      </c>
      <c r="C5223" s="58" t="s">
        <v>36</v>
      </c>
      <c r="D5223" s="58" t="s">
        <v>38</v>
      </c>
      <c r="E5223" s="58" t="s">
        <v>46</v>
      </c>
      <c r="F5223" s="58" t="s">
        <v>119</v>
      </c>
      <c r="G5223" s="59">
        <v>3747.6</v>
      </c>
      <c r="H5223" s="57">
        <v>444574752</v>
      </c>
      <c r="I5223" s="59">
        <v>0</v>
      </c>
      <c r="J5223" s="59">
        <v>0</v>
      </c>
      <c r="K5223" s="59">
        <v>0</v>
      </c>
      <c r="L5223" s="59">
        <v>2.04</v>
      </c>
      <c r="M5223" s="59">
        <v>10051.92</v>
      </c>
      <c r="N5223" s="58" t="s">
        <v>3322</v>
      </c>
      <c r="O5223" s="14">
        <f t="shared" si="450"/>
        <v>45922.92046296296</v>
      </c>
      <c r="P5223" s="19">
        <f t="shared" si="451"/>
        <v>45923.128796296296</v>
      </c>
      <c r="Q5223" s="20" t="str">
        <f t="shared" si="452"/>
        <v>23/09/2025</v>
      </c>
      <c r="R5223" s="13" t="str">
        <f t="shared" si="453"/>
        <v>03</v>
      </c>
      <c r="S5223" s="13" t="str">
        <f t="shared" si="454"/>
        <v>Tue</v>
      </c>
    </row>
    <row r="5224" spans="1:19" x14ac:dyDescent="0.25">
      <c r="A5224" s="60">
        <v>45922.92046296296</v>
      </c>
      <c r="B5224" s="61">
        <v>445367886</v>
      </c>
      <c r="C5224" s="62" t="s">
        <v>36</v>
      </c>
      <c r="D5224" s="62" t="s">
        <v>38</v>
      </c>
      <c r="E5224" s="62" t="s">
        <v>46</v>
      </c>
      <c r="F5224" s="62" t="s">
        <v>119</v>
      </c>
      <c r="G5224" s="63">
        <v>3747.6</v>
      </c>
      <c r="H5224" s="61">
        <v>444574753</v>
      </c>
      <c r="I5224" s="63">
        <v>0</v>
      </c>
      <c r="J5224" s="63">
        <v>0</v>
      </c>
      <c r="K5224" s="63">
        <v>0</v>
      </c>
      <c r="L5224" s="63">
        <v>0.94</v>
      </c>
      <c r="M5224" s="63">
        <v>10052.86</v>
      </c>
      <c r="N5224" s="62" t="s">
        <v>3322</v>
      </c>
      <c r="O5224" s="14">
        <f t="shared" si="450"/>
        <v>45922.92046296296</v>
      </c>
      <c r="P5224" s="19">
        <f t="shared" si="451"/>
        <v>45923.128796296296</v>
      </c>
      <c r="Q5224" s="20" t="str">
        <f t="shared" si="452"/>
        <v>23/09/2025</v>
      </c>
      <c r="R5224" s="13" t="str">
        <f t="shared" si="453"/>
        <v>03</v>
      </c>
      <c r="S5224" s="13" t="str">
        <f t="shared" si="454"/>
        <v>Tue</v>
      </c>
    </row>
    <row r="5225" spans="1:19" x14ac:dyDescent="0.25">
      <c r="A5225" s="56">
        <v>45922.92046296296</v>
      </c>
      <c r="B5225" s="57">
        <v>445367887</v>
      </c>
      <c r="C5225" s="58" t="s">
        <v>36</v>
      </c>
      <c r="D5225" s="58" t="s">
        <v>38</v>
      </c>
      <c r="E5225" s="58" t="s">
        <v>46</v>
      </c>
      <c r="F5225" s="58" t="s">
        <v>119</v>
      </c>
      <c r="G5225" s="59">
        <v>3747.6</v>
      </c>
      <c r="H5225" s="57">
        <v>444574754</v>
      </c>
      <c r="I5225" s="59">
        <v>0</v>
      </c>
      <c r="J5225" s="59">
        <v>0</v>
      </c>
      <c r="K5225" s="59">
        <v>0</v>
      </c>
      <c r="L5225" s="59">
        <v>0.94</v>
      </c>
      <c r="M5225" s="59">
        <v>10053.799999999999</v>
      </c>
      <c r="N5225" s="58" t="s">
        <v>3322</v>
      </c>
      <c r="O5225" s="14">
        <f t="shared" si="450"/>
        <v>45922.92046296296</v>
      </c>
      <c r="P5225" s="19">
        <f t="shared" si="451"/>
        <v>45923.128796296296</v>
      </c>
      <c r="Q5225" s="20" t="str">
        <f t="shared" si="452"/>
        <v>23/09/2025</v>
      </c>
      <c r="R5225" s="13" t="str">
        <f t="shared" si="453"/>
        <v>03</v>
      </c>
      <c r="S5225" s="13" t="str">
        <f t="shared" si="454"/>
        <v>Tue</v>
      </c>
    </row>
    <row r="5226" spans="1:19" x14ac:dyDescent="0.25">
      <c r="A5226" s="60">
        <v>45922.92046296296</v>
      </c>
      <c r="B5226" s="61">
        <v>445367888</v>
      </c>
      <c r="C5226" s="62" t="s">
        <v>36</v>
      </c>
      <c r="D5226" s="62" t="s">
        <v>38</v>
      </c>
      <c r="E5226" s="62" t="s">
        <v>46</v>
      </c>
      <c r="F5226" s="62" t="s">
        <v>119</v>
      </c>
      <c r="G5226" s="63">
        <v>3747.6</v>
      </c>
      <c r="H5226" s="61">
        <v>444574755</v>
      </c>
      <c r="I5226" s="63">
        <v>0</v>
      </c>
      <c r="J5226" s="63">
        <v>0</v>
      </c>
      <c r="K5226" s="63">
        <v>0</v>
      </c>
      <c r="L5226" s="63">
        <v>0.94</v>
      </c>
      <c r="M5226" s="63">
        <v>10054.74</v>
      </c>
      <c r="N5226" s="62" t="s">
        <v>3322</v>
      </c>
      <c r="O5226" s="14">
        <f t="shared" si="450"/>
        <v>45922.92046296296</v>
      </c>
      <c r="P5226" s="19">
        <f t="shared" si="451"/>
        <v>45923.128796296296</v>
      </c>
      <c r="Q5226" s="20" t="str">
        <f t="shared" si="452"/>
        <v>23/09/2025</v>
      </c>
      <c r="R5226" s="13" t="str">
        <f t="shared" si="453"/>
        <v>03</v>
      </c>
      <c r="S5226" s="13" t="str">
        <f t="shared" si="454"/>
        <v>Tue</v>
      </c>
    </row>
    <row r="5227" spans="1:19" x14ac:dyDescent="0.25">
      <c r="A5227" s="56">
        <v>45922.920555555553</v>
      </c>
      <c r="B5227" s="57">
        <v>445367897</v>
      </c>
      <c r="C5227" s="58" t="s">
        <v>36</v>
      </c>
      <c r="D5227" s="58" t="s">
        <v>37</v>
      </c>
      <c r="E5227" s="58" t="s">
        <v>45</v>
      </c>
      <c r="F5227" s="58" t="s">
        <v>119</v>
      </c>
      <c r="G5227" s="59">
        <v>3747.98</v>
      </c>
      <c r="H5227" s="57">
        <v>444574761</v>
      </c>
      <c r="I5227" s="59">
        <v>0</v>
      </c>
      <c r="J5227" s="59">
        <v>0</v>
      </c>
      <c r="K5227" s="59">
        <v>0</v>
      </c>
      <c r="L5227" s="59">
        <v>0</v>
      </c>
      <c r="M5227" s="59">
        <v>10054.74</v>
      </c>
      <c r="N5227" s="58" t="s">
        <v>113</v>
      </c>
      <c r="O5227" s="14">
        <f t="shared" si="450"/>
        <v>45922.920555555553</v>
      </c>
      <c r="P5227" s="19">
        <f t="shared" si="451"/>
        <v>45923.128888888888</v>
      </c>
      <c r="Q5227" s="20" t="str">
        <f t="shared" si="452"/>
        <v>23/09/2025</v>
      </c>
      <c r="R5227" s="13" t="str">
        <f t="shared" si="453"/>
        <v>03</v>
      </c>
      <c r="S5227" s="13" t="str">
        <f t="shared" si="454"/>
        <v>Tue</v>
      </c>
    </row>
    <row r="5228" spans="1:19" x14ac:dyDescent="0.25">
      <c r="A5228" s="60">
        <v>45922.920555555553</v>
      </c>
      <c r="B5228" s="61">
        <v>445367898</v>
      </c>
      <c r="C5228" s="62" t="s">
        <v>36</v>
      </c>
      <c r="D5228" s="62" t="s">
        <v>37</v>
      </c>
      <c r="E5228" s="62" t="s">
        <v>45</v>
      </c>
      <c r="F5228" s="62" t="s">
        <v>119</v>
      </c>
      <c r="G5228" s="63">
        <v>3747.98</v>
      </c>
      <c r="H5228" s="61">
        <v>444574762</v>
      </c>
      <c r="I5228" s="63">
        <v>0</v>
      </c>
      <c r="J5228" s="63">
        <v>0</v>
      </c>
      <c r="K5228" s="63">
        <v>0</v>
      </c>
      <c r="L5228" s="63">
        <v>0</v>
      </c>
      <c r="M5228" s="63">
        <v>10054.74</v>
      </c>
      <c r="N5228" s="62" t="s">
        <v>47</v>
      </c>
      <c r="O5228" s="14">
        <f t="shared" si="450"/>
        <v>45922.920555555553</v>
      </c>
      <c r="P5228" s="19">
        <f t="shared" si="451"/>
        <v>45923.128888888888</v>
      </c>
      <c r="Q5228" s="20" t="str">
        <f t="shared" si="452"/>
        <v>23/09/2025</v>
      </c>
      <c r="R5228" s="13" t="str">
        <f t="shared" si="453"/>
        <v>03</v>
      </c>
      <c r="S5228" s="13" t="str">
        <f t="shared" si="454"/>
        <v>Tue</v>
      </c>
    </row>
    <row r="5229" spans="1:19" x14ac:dyDescent="0.25">
      <c r="A5229" s="56">
        <v>45922.920555555553</v>
      </c>
      <c r="B5229" s="57">
        <v>445367899</v>
      </c>
      <c r="C5229" s="58" t="s">
        <v>36</v>
      </c>
      <c r="D5229" s="58" t="s">
        <v>37</v>
      </c>
      <c r="E5229" s="58" t="s">
        <v>45</v>
      </c>
      <c r="F5229" s="58" t="s">
        <v>119</v>
      </c>
      <c r="G5229" s="59">
        <v>3748.01</v>
      </c>
      <c r="H5229" s="57">
        <v>444574763</v>
      </c>
      <c r="I5229" s="59">
        <v>0</v>
      </c>
      <c r="J5229" s="59">
        <v>0</v>
      </c>
      <c r="K5229" s="59">
        <v>0</v>
      </c>
      <c r="L5229" s="59">
        <v>0</v>
      </c>
      <c r="M5229" s="59">
        <v>10054.74</v>
      </c>
      <c r="N5229" s="58" t="s">
        <v>48</v>
      </c>
      <c r="O5229" s="14">
        <f t="shared" si="450"/>
        <v>45922.920555555553</v>
      </c>
      <c r="P5229" s="19">
        <f t="shared" si="451"/>
        <v>45923.128888888888</v>
      </c>
      <c r="Q5229" s="20" t="str">
        <f t="shared" si="452"/>
        <v>23/09/2025</v>
      </c>
      <c r="R5229" s="13" t="str">
        <f t="shared" si="453"/>
        <v>03</v>
      </c>
      <c r="S5229" s="13" t="str">
        <f t="shared" si="454"/>
        <v>Tue</v>
      </c>
    </row>
    <row r="5230" spans="1:19" x14ac:dyDescent="0.25">
      <c r="A5230" s="60">
        <v>45922.920567129629</v>
      </c>
      <c r="B5230" s="61">
        <v>445367900</v>
      </c>
      <c r="C5230" s="62" t="s">
        <v>36</v>
      </c>
      <c r="D5230" s="62" t="s">
        <v>37</v>
      </c>
      <c r="E5230" s="62" t="s">
        <v>45</v>
      </c>
      <c r="F5230" s="62" t="s">
        <v>119</v>
      </c>
      <c r="G5230" s="63">
        <v>3748.01</v>
      </c>
      <c r="H5230" s="61">
        <v>444574764</v>
      </c>
      <c r="I5230" s="63">
        <v>0</v>
      </c>
      <c r="J5230" s="63">
        <v>0</v>
      </c>
      <c r="K5230" s="63">
        <v>0</v>
      </c>
      <c r="L5230" s="63">
        <v>0</v>
      </c>
      <c r="M5230" s="63">
        <v>10054.74</v>
      </c>
      <c r="N5230" s="62" t="s">
        <v>52</v>
      </c>
      <c r="O5230" s="14">
        <f t="shared" si="450"/>
        <v>45922.920567129629</v>
      </c>
      <c r="P5230" s="19">
        <f t="shared" si="451"/>
        <v>45923.128900462965</v>
      </c>
      <c r="Q5230" s="20" t="str">
        <f t="shared" si="452"/>
        <v>23/09/2025</v>
      </c>
      <c r="R5230" s="13" t="str">
        <f t="shared" si="453"/>
        <v>03</v>
      </c>
      <c r="S5230" s="13" t="str">
        <f t="shared" si="454"/>
        <v>Tue</v>
      </c>
    </row>
    <row r="5231" spans="1:19" x14ac:dyDescent="0.25">
      <c r="A5231" s="56">
        <v>45922.92083333333</v>
      </c>
      <c r="B5231" s="57">
        <v>445367914</v>
      </c>
      <c r="C5231" s="58" t="s">
        <v>36</v>
      </c>
      <c r="D5231" s="58" t="s">
        <v>38</v>
      </c>
      <c r="E5231" s="58" t="s">
        <v>46</v>
      </c>
      <c r="F5231" s="58" t="s">
        <v>119</v>
      </c>
      <c r="G5231" s="59">
        <v>3747.58</v>
      </c>
      <c r="H5231" s="57">
        <v>444574777</v>
      </c>
      <c r="I5231" s="59">
        <v>0</v>
      </c>
      <c r="J5231" s="59">
        <v>0</v>
      </c>
      <c r="K5231" s="59">
        <v>0</v>
      </c>
      <c r="L5231" s="59">
        <v>0.92</v>
      </c>
      <c r="M5231" s="59">
        <v>10055.66</v>
      </c>
      <c r="N5231" s="58" t="s">
        <v>3323</v>
      </c>
      <c r="O5231" s="14">
        <f t="shared" si="450"/>
        <v>45922.92083333333</v>
      </c>
      <c r="P5231" s="19">
        <f t="shared" si="451"/>
        <v>45923.129166666666</v>
      </c>
      <c r="Q5231" s="20" t="str">
        <f t="shared" si="452"/>
        <v>23/09/2025</v>
      </c>
      <c r="R5231" s="13" t="str">
        <f t="shared" si="453"/>
        <v>03</v>
      </c>
      <c r="S5231" s="13" t="str">
        <f t="shared" si="454"/>
        <v>Tue</v>
      </c>
    </row>
    <row r="5232" spans="1:19" x14ac:dyDescent="0.25">
      <c r="A5232" s="60">
        <v>45922.921134259261</v>
      </c>
      <c r="B5232" s="61">
        <v>445367948</v>
      </c>
      <c r="C5232" s="62" t="s">
        <v>36</v>
      </c>
      <c r="D5232" s="62" t="s">
        <v>37</v>
      </c>
      <c r="E5232" s="62" t="s">
        <v>45</v>
      </c>
      <c r="F5232" s="62" t="s">
        <v>119</v>
      </c>
      <c r="G5232" s="63">
        <v>3747.92</v>
      </c>
      <c r="H5232" s="61">
        <v>444574809</v>
      </c>
      <c r="I5232" s="63">
        <v>0</v>
      </c>
      <c r="J5232" s="63">
        <v>0</v>
      </c>
      <c r="K5232" s="63">
        <v>0</v>
      </c>
      <c r="L5232" s="63">
        <v>0</v>
      </c>
      <c r="M5232" s="63">
        <v>10055.66</v>
      </c>
      <c r="N5232" s="62" t="s">
        <v>1944</v>
      </c>
      <c r="O5232" s="14">
        <f t="shared" si="450"/>
        <v>45922.921134259261</v>
      </c>
      <c r="P5232" s="19">
        <f t="shared" si="451"/>
        <v>45923.129467592596</v>
      </c>
      <c r="Q5232" s="20" t="str">
        <f t="shared" si="452"/>
        <v>23/09/2025</v>
      </c>
      <c r="R5232" s="13" t="str">
        <f t="shared" si="453"/>
        <v>03</v>
      </c>
      <c r="S5232" s="13" t="str">
        <f t="shared" si="454"/>
        <v>Tue</v>
      </c>
    </row>
    <row r="5233" spans="1:19" x14ac:dyDescent="0.25">
      <c r="A5233" s="56">
        <v>45922.932187500002</v>
      </c>
      <c r="B5233" s="57">
        <v>445369343</v>
      </c>
      <c r="C5233" s="58" t="s">
        <v>36</v>
      </c>
      <c r="D5233" s="58" t="s">
        <v>38</v>
      </c>
      <c r="E5233" s="58" t="s">
        <v>46</v>
      </c>
      <c r="F5233" s="58" t="s">
        <v>119</v>
      </c>
      <c r="G5233" s="59">
        <v>3746.3</v>
      </c>
      <c r="H5233" s="57">
        <v>444576162</v>
      </c>
      <c r="I5233" s="59">
        <v>0</v>
      </c>
      <c r="J5233" s="59">
        <v>0</v>
      </c>
      <c r="K5233" s="59">
        <v>0</v>
      </c>
      <c r="L5233" s="59">
        <v>-1.52</v>
      </c>
      <c r="M5233" s="59">
        <v>10054.14</v>
      </c>
      <c r="N5233" s="58" t="s">
        <v>3324</v>
      </c>
      <c r="O5233" s="14">
        <f t="shared" si="450"/>
        <v>45922.932187500002</v>
      </c>
      <c r="P5233" s="19">
        <f t="shared" si="451"/>
        <v>45923.140520833338</v>
      </c>
      <c r="Q5233" s="20" t="str">
        <f t="shared" si="452"/>
        <v>23/09/2025</v>
      </c>
      <c r="R5233" s="13" t="str">
        <f t="shared" si="453"/>
        <v>03</v>
      </c>
      <c r="S5233" s="13" t="str">
        <f t="shared" si="454"/>
        <v>Tue</v>
      </c>
    </row>
    <row r="5234" spans="1:19" x14ac:dyDescent="0.25">
      <c r="A5234" s="60">
        <v>45922.932395833333</v>
      </c>
      <c r="B5234" s="61">
        <v>445369421</v>
      </c>
      <c r="C5234" s="62" t="s">
        <v>36</v>
      </c>
      <c r="D5234" s="62" t="s">
        <v>38</v>
      </c>
      <c r="E5234" s="62" t="s">
        <v>46</v>
      </c>
      <c r="F5234" s="62" t="s">
        <v>119</v>
      </c>
      <c r="G5234" s="63">
        <v>3745.75</v>
      </c>
      <c r="H5234" s="61">
        <v>444576238</v>
      </c>
      <c r="I5234" s="63">
        <v>0</v>
      </c>
      <c r="J5234" s="63">
        <v>0</v>
      </c>
      <c r="K5234" s="63">
        <v>0</v>
      </c>
      <c r="L5234" s="63">
        <v>-2.2000000000000002</v>
      </c>
      <c r="M5234" s="63">
        <v>10051.94</v>
      </c>
      <c r="N5234" s="62" t="s">
        <v>3325</v>
      </c>
      <c r="O5234" s="14">
        <f t="shared" si="450"/>
        <v>45922.932395833333</v>
      </c>
      <c r="P5234" s="19">
        <f t="shared" si="451"/>
        <v>45923.140729166669</v>
      </c>
      <c r="Q5234" s="20" t="str">
        <f t="shared" si="452"/>
        <v>23/09/2025</v>
      </c>
      <c r="R5234" s="13" t="str">
        <f t="shared" si="453"/>
        <v>03</v>
      </c>
      <c r="S5234" s="13" t="str">
        <f t="shared" si="454"/>
        <v>Tue</v>
      </c>
    </row>
    <row r="5235" spans="1:19" x14ac:dyDescent="0.25">
      <c r="A5235" s="56">
        <v>45922.934444444443</v>
      </c>
      <c r="B5235" s="57">
        <v>445369706</v>
      </c>
      <c r="C5235" s="58" t="s">
        <v>36</v>
      </c>
      <c r="D5235" s="58" t="s">
        <v>38</v>
      </c>
      <c r="E5235" s="58" t="s">
        <v>45</v>
      </c>
      <c r="F5235" s="58" t="s">
        <v>119</v>
      </c>
      <c r="G5235" s="59">
        <v>3746.53</v>
      </c>
      <c r="H5235" s="57">
        <v>444576519</v>
      </c>
      <c r="I5235" s="59">
        <v>0</v>
      </c>
      <c r="J5235" s="59">
        <v>0</v>
      </c>
      <c r="K5235" s="59">
        <v>0</v>
      </c>
      <c r="L5235" s="59">
        <v>0</v>
      </c>
      <c r="M5235" s="59">
        <v>10051.94</v>
      </c>
      <c r="N5235" s="58" t="s">
        <v>108</v>
      </c>
      <c r="O5235" s="14">
        <f t="shared" si="450"/>
        <v>45922.934444444443</v>
      </c>
      <c r="P5235" s="19">
        <f t="shared" si="451"/>
        <v>45923.142777777779</v>
      </c>
      <c r="Q5235" s="20" t="str">
        <f t="shared" si="452"/>
        <v>23/09/2025</v>
      </c>
      <c r="R5235" s="13" t="str">
        <f t="shared" si="453"/>
        <v>03</v>
      </c>
      <c r="S5235" s="13" t="str">
        <f t="shared" si="454"/>
        <v>Tue</v>
      </c>
    </row>
    <row r="5236" spans="1:19" x14ac:dyDescent="0.25">
      <c r="A5236" s="60">
        <v>45922.934444444443</v>
      </c>
      <c r="B5236" s="61">
        <v>445369707</v>
      </c>
      <c r="C5236" s="62" t="s">
        <v>36</v>
      </c>
      <c r="D5236" s="62" t="s">
        <v>38</v>
      </c>
      <c r="E5236" s="62" t="s">
        <v>45</v>
      </c>
      <c r="F5236" s="62" t="s">
        <v>119</v>
      </c>
      <c r="G5236" s="63">
        <v>3746.52</v>
      </c>
      <c r="H5236" s="61">
        <v>444576520</v>
      </c>
      <c r="I5236" s="63">
        <v>0</v>
      </c>
      <c r="J5236" s="63">
        <v>0</v>
      </c>
      <c r="K5236" s="63">
        <v>0</v>
      </c>
      <c r="L5236" s="63">
        <v>0</v>
      </c>
      <c r="M5236" s="63">
        <v>10051.94</v>
      </c>
      <c r="N5236" s="62" t="s">
        <v>2055</v>
      </c>
      <c r="O5236" s="14">
        <f t="shared" si="450"/>
        <v>45922.934444444443</v>
      </c>
      <c r="P5236" s="19">
        <f t="shared" si="451"/>
        <v>45923.142777777779</v>
      </c>
      <c r="Q5236" s="20" t="str">
        <f t="shared" si="452"/>
        <v>23/09/2025</v>
      </c>
      <c r="R5236" s="13" t="str">
        <f t="shared" si="453"/>
        <v>03</v>
      </c>
      <c r="S5236" s="13" t="str">
        <f t="shared" si="454"/>
        <v>Tue</v>
      </c>
    </row>
    <row r="5237" spans="1:19" x14ac:dyDescent="0.25">
      <c r="A5237" s="56">
        <v>45922.935208333336</v>
      </c>
      <c r="B5237" s="57">
        <v>445369804</v>
      </c>
      <c r="C5237" s="58" t="s">
        <v>36</v>
      </c>
      <c r="D5237" s="58" t="s">
        <v>38</v>
      </c>
      <c r="E5237" s="58" t="s">
        <v>46</v>
      </c>
      <c r="F5237" s="58" t="s">
        <v>119</v>
      </c>
      <c r="G5237" s="59">
        <v>3745.47</v>
      </c>
      <c r="H5237" s="57">
        <v>444576614</v>
      </c>
      <c r="I5237" s="59">
        <v>0</v>
      </c>
      <c r="J5237" s="59">
        <v>0</v>
      </c>
      <c r="K5237" s="59">
        <v>0</v>
      </c>
      <c r="L5237" s="59">
        <v>-2.35</v>
      </c>
      <c r="M5237" s="59">
        <v>10049.59</v>
      </c>
      <c r="N5237" s="58" t="s">
        <v>3326</v>
      </c>
      <c r="O5237" s="14">
        <f t="shared" si="450"/>
        <v>45922.935208333336</v>
      </c>
      <c r="P5237" s="19">
        <f t="shared" si="451"/>
        <v>45923.143541666672</v>
      </c>
      <c r="Q5237" s="20" t="str">
        <f t="shared" si="452"/>
        <v>23/09/2025</v>
      </c>
      <c r="R5237" s="13" t="str">
        <f t="shared" si="453"/>
        <v>03</v>
      </c>
      <c r="S5237" s="13" t="str">
        <f t="shared" si="454"/>
        <v>Tue</v>
      </c>
    </row>
    <row r="5238" spans="1:19" x14ac:dyDescent="0.25">
      <c r="A5238" s="60">
        <v>45922.935208333336</v>
      </c>
      <c r="B5238" s="61">
        <v>445369805</v>
      </c>
      <c r="C5238" s="62" t="s">
        <v>36</v>
      </c>
      <c r="D5238" s="62" t="s">
        <v>38</v>
      </c>
      <c r="E5238" s="62" t="s">
        <v>46</v>
      </c>
      <c r="F5238" s="62" t="s">
        <v>119</v>
      </c>
      <c r="G5238" s="63">
        <v>3745.47</v>
      </c>
      <c r="H5238" s="61">
        <v>444576615</v>
      </c>
      <c r="I5238" s="63">
        <v>0</v>
      </c>
      <c r="J5238" s="63">
        <v>0</v>
      </c>
      <c r="K5238" s="63">
        <v>0</v>
      </c>
      <c r="L5238" s="63">
        <v>-2.54</v>
      </c>
      <c r="M5238" s="63">
        <v>10047.049999999999</v>
      </c>
      <c r="N5238" s="62" t="s">
        <v>3327</v>
      </c>
      <c r="O5238" s="14">
        <f t="shared" si="450"/>
        <v>45922.935208333336</v>
      </c>
      <c r="P5238" s="19">
        <f t="shared" si="451"/>
        <v>45923.143541666672</v>
      </c>
      <c r="Q5238" s="20" t="str">
        <f t="shared" si="452"/>
        <v>23/09/2025</v>
      </c>
      <c r="R5238" s="13" t="str">
        <f t="shared" si="453"/>
        <v>03</v>
      </c>
      <c r="S5238" s="13" t="str">
        <f t="shared" si="454"/>
        <v>Tue</v>
      </c>
    </row>
    <row r="5239" spans="1:19" x14ac:dyDescent="0.25">
      <c r="A5239" s="56">
        <v>45922.935532407406</v>
      </c>
      <c r="B5239" s="57">
        <v>445370164</v>
      </c>
      <c r="C5239" s="58" t="s">
        <v>36</v>
      </c>
      <c r="D5239" s="58" t="s">
        <v>38</v>
      </c>
      <c r="E5239" s="58" t="s">
        <v>46</v>
      </c>
      <c r="F5239" s="58" t="s">
        <v>119</v>
      </c>
      <c r="G5239" s="59">
        <v>3745.05</v>
      </c>
      <c r="H5239" s="57">
        <v>444576976</v>
      </c>
      <c r="I5239" s="59">
        <v>0</v>
      </c>
      <c r="J5239" s="59">
        <v>0</v>
      </c>
      <c r="K5239" s="59">
        <v>0</v>
      </c>
      <c r="L5239" s="59">
        <v>-3.11</v>
      </c>
      <c r="M5239" s="59">
        <v>10043.94</v>
      </c>
      <c r="N5239" s="58" t="s">
        <v>3328</v>
      </c>
      <c r="O5239" s="14">
        <f t="shared" si="450"/>
        <v>45922.935532407406</v>
      </c>
      <c r="P5239" s="19">
        <f t="shared" si="451"/>
        <v>45923.143865740742</v>
      </c>
      <c r="Q5239" s="20" t="str">
        <f t="shared" si="452"/>
        <v>23/09/2025</v>
      </c>
      <c r="R5239" s="13" t="str">
        <f t="shared" si="453"/>
        <v>03</v>
      </c>
      <c r="S5239" s="13" t="str">
        <f t="shared" si="454"/>
        <v>Tue</v>
      </c>
    </row>
    <row r="5240" spans="1:19" x14ac:dyDescent="0.25">
      <c r="A5240" s="60">
        <v>45922.935532407406</v>
      </c>
      <c r="B5240" s="61">
        <v>445370165</v>
      </c>
      <c r="C5240" s="62" t="s">
        <v>36</v>
      </c>
      <c r="D5240" s="62" t="s">
        <v>38</v>
      </c>
      <c r="E5240" s="62" t="s">
        <v>46</v>
      </c>
      <c r="F5240" s="62" t="s">
        <v>119</v>
      </c>
      <c r="G5240" s="63">
        <v>3745.05</v>
      </c>
      <c r="H5240" s="61">
        <v>444576977</v>
      </c>
      <c r="I5240" s="63">
        <v>0</v>
      </c>
      <c r="J5240" s="63">
        <v>0</v>
      </c>
      <c r="K5240" s="63">
        <v>0</v>
      </c>
      <c r="L5240" s="63">
        <v>-3.11</v>
      </c>
      <c r="M5240" s="63">
        <v>10040.83</v>
      </c>
      <c r="N5240" s="62" t="s">
        <v>3328</v>
      </c>
      <c r="O5240" s="14">
        <f t="shared" si="450"/>
        <v>45922.935532407406</v>
      </c>
      <c r="P5240" s="19">
        <f t="shared" si="451"/>
        <v>45923.143865740742</v>
      </c>
      <c r="Q5240" s="20" t="str">
        <f t="shared" si="452"/>
        <v>23/09/2025</v>
      </c>
      <c r="R5240" s="13" t="str">
        <f t="shared" si="453"/>
        <v>03</v>
      </c>
      <c r="S5240" s="13" t="str">
        <f t="shared" si="454"/>
        <v>Tue</v>
      </c>
    </row>
    <row r="5241" spans="1:19" x14ac:dyDescent="0.25">
      <c r="A5241" s="56">
        <v>45922.935532407406</v>
      </c>
      <c r="B5241" s="57">
        <v>445370166</v>
      </c>
      <c r="C5241" s="58" t="s">
        <v>36</v>
      </c>
      <c r="D5241" s="58" t="s">
        <v>38</v>
      </c>
      <c r="E5241" s="58" t="s">
        <v>46</v>
      </c>
      <c r="F5241" s="58" t="s">
        <v>119</v>
      </c>
      <c r="G5241" s="59">
        <v>3745.05</v>
      </c>
      <c r="H5241" s="57">
        <v>444576978</v>
      </c>
      <c r="I5241" s="59">
        <v>0</v>
      </c>
      <c r="J5241" s="59">
        <v>0</v>
      </c>
      <c r="K5241" s="59">
        <v>0</v>
      </c>
      <c r="L5241" s="59">
        <v>-3.11</v>
      </c>
      <c r="M5241" s="59">
        <v>10037.719999999999</v>
      </c>
      <c r="N5241" s="58" t="s">
        <v>3328</v>
      </c>
      <c r="O5241" s="14">
        <f t="shared" si="450"/>
        <v>45922.935532407406</v>
      </c>
      <c r="P5241" s="19">
        <f t="shared" si="451"/>
        <v>45923.143865740742</v>
      </c>
      <c r="Q5241" s="20" t="str">
        <f t="shared" si="452"/>
        <v>23/09/2025</v>
      </c>
      <c r="R5241" s="13" t="str">
        <f t="shared" si="453"/>
        <v>03</v>
      </c>
      <c r="S5241" s="13" t="str">
        <f t="shared" si="454"/>
        <v>Tue</v>
      </c>
    </row>
    <row r="5242" spans="1:19" x14ac:dyDescent="0.25">
      <c r="A5242" s="60">
        <v>45922.935844907406</v>
      </c>
      <c r="B5242" s="61">
        <v>445370226</v>
      </c>
      <c r="C5242" s="62" t="s">
        <v>36</v>
      </c>
      <c r="D5242" s="62" t="s">
        <v>38</v>
      </c>
      <c r="E5242" s="62" t="s">
        <v>46</v>
      </c>
      <c r="F5242" s="62" t="s">
        <v>119</v>
      </c>
      <c r="G5242" s="63">
        <v>3744.93</v>
      </c>
      <c r="H5242" s="61">
        <v>444577033</v>
      </c>
      <c r="I5242" s="63">
        <v>0</v>
      </c>
      <c r="J5242" s="63">
        <v>0</v>
      </c>
      <c r="K5242" s="63">
        <v>0</v>
      </c>
      <c r="L5242" s="63">
        <v>-3.04</v>
      </c>
      <c r="M5242" s="63">
        <v>10034.68</v>
      </c>
      <c r="N5242" s="62" t="s">
        <v>3329</v>
      </c>
      <c r="O5242" s="14">
        <f t="shared" si="450"/>
        <v>45922.935844907406</v>
      </c>
      <c r="P5242" s="19">
        <f t="shared" si="451"/>
        <v>45923.144178240742</v>
      </c>
      <c r="Q5242" s="20" t="str">
        <f t="shared" si="452"/>
        <v>23/09/2025</v>
      </c>
      <c r="R5242" s="13" t="str">
        <f t="shared" si="453"/>
        <v>03</v>
      </c>
      <c r="S5242" s="13" t="str">
        <f t="shared" si="454"/>
        <v>Tue</v>
      </c>
    </row>
    <row r="5243" spans="1:19" x14ac:dyDescent="0.25">
      <c r="A5243" s="56">
        <v>45922.935844907406</v>
      </c>
      <c r="B5243" s="57">
        <v>445370227</v>
      </c>
      <c r="C5243" s="58" t="s">
        <v>36</v>
      </c>
      <c r="D5243" s="58" t="s">
        <v>38</v>
      </c>
      <c r="E5243" s="58" t="s">
        <v>46</v>
      </c>
      <c r="F5243" s="58" t="s">
        <v>119</v>
      </c>
      <c r="G5243" s="59">
        <v>3744.93</v>
      </c>
      <c r="H5243" s="57">
        <v>444577034</v>
      </c>
      <c r="I5243" s="59">
        <v>0</v>
      </c>
      <c r="J5243" s="59">
        <v>0</v>
      </c>
      <c r="K5243" s="59">
        <v>0</v>
      </c>
      <c r="L5243" s="59">
        <v>-2.96</v>
      </c>
      <c r="M5243" s="59">
        <v>10031.719999999999</v>
      </c>
      <c r="N5243" s="58" t="s">
        <v>3329</v>
      </c>
      <c r="O5243" s="14">
        <f t="shared" si="450"/>
        <v>45922.935844907406</v>
      </c>
      <c r="P5243" s="19">
        <f t="shared" si="451"/>
        <v>45923.144178240742</v>
      </c>
      <c r="Q5243" s="20" t="str">
        <f t="shared" si="452"/>
        <v>23/09/2025</v>
      </c>
      <c r="R5243" s="13" t="str">
        <f t="shared" si="453"/>
        <v>03</v>
      </c>
      <c r="S5243" s="13" t="str">
        <f t="shared" si="454"/>
        <v>Tue</v>
      </c>
    </row>
    <row r="5244" spans="1:19" x14ac:dyDescent="0.25">
      <c r="A5244" s="60">
        <v>45922.935844907406</v>
      </c>
      <c r="B5244" s="61">
        <v>445370228</v>
      </c>
      <c r="C5244" s="62" t="s">
        <v>36</v>
      </c>
      <c r="D5244" s="62" t="s">
        <v>38</v>
      </c>
      <c r="E5244" s="62" t="s">
        <v>46</v>
      </c>
      <c r="F5244" s="62" t="s">
        <v>119</v>
      </c>
      <c r="G5244" s="63">
        <v>3744.93</v>
      </c>
      <c r="H5244" s="61">
        <v>444577035</v>
      </c>
      <c r="I5244" s="63">
        <v>0</v>
      </c>
      <c r="J5244" s="63">
        <v>0</v>
      </c>
      <c r="K5244" s="63">
        <v>0</v>
      </c>
      <c r="L5244" s="63">
        <v>-2.96</v>
      </c>
      <c r="M5244" s="63">
        <v>10028.76</v>
      </c>
      <c r="N5244" s="62" t="s">
        <v>3329</v>
      </c>
      <c r="O5244" s="14">
        <f t="shared" si="450"/>
        <v>45922.935844907406</v>
      </c>
      <c r="P5244" s="19">
        <f t="shared" si="451"/>
        <v>45923.144178240742</v>
      </c>
      <c r="Q5244" s="20" t="str">
        <f t="shared" si="452"/>
        <v>23/09/2025</v>
      </c>
      <c r="R5244" s="13" t="str">
        <f t="shared" si="453"/>
        <v>03</v>
      </c>
      <c r="S5244" s="13" t="str">
        <f t="shared" si="454"/>
        <v>Tue</v>
      </c>
    </row>
    <row r="5245" spans="1:19" x14ac:dyDescent="0.25">
      <c r="A5245" s="56">
        <v>45922.935844907406</v>
      </c>
      <c r="B5245" s="57">
        <v>445370229</v>
      </c>
      <c r="C5245" s="58" t="s">
        <v>36</v>
      </c>
      <c r="D5245" s="58" t="s">
        <v>38</v>
      </c>
      <c r="E5245" s="58" t="s">
        <v>46</v>
      </c>
      <c r="F5245" s="58" t="s">
        <v>119</v>
      </c>
      <c r="G5245" s="59">
        <v>3744.93</v>
      </c>
      <c r="H5245" s="57">
        <v>444577036</v>
      </c>
      <c r="I5245" s="59">
        <v>0</v>
      </c>
      <c r="J5245" s="59">
        <v>0</v>
      </c>
      <c r="K5245" s="59">
        <v>0</v>
      </c>
      <c r="L5245" s="59">
        <v>-3.05</v>
      </c>
      <c r="M5245" s="59">
        <v>10025.709999999999</v>
      </c>
      <c r="N5245" s="58" t="s">
        <v>3329</v>
      </c>
      <c r="O5245" s="14">
        <f t="shared" si="450"/>
        <v>45922.935844907406</v>
      </c>
      <c r="P5245" s="19">
        <f t="shared" si="451"/>
        <v>45923.144178240742</v>
      </c>
      <c r="Q5245" s="20" t="str">
        <f t="shared" si="452"/>
        <v>23/09/2025</v>
      </c>
      <c r="R5245" s="13" t="str">
        <f t="shared" si="453"/>
        <v>03</v>
      </c>
      <c r="S5245" s="13" t="str">
        <f t="shared" si="454"/>
        <v>Tue</v>
      </c>
    </row>
    <row r="5246" spans="1:19" x14ac:dyDescent="0.25">
      <c r="A5246" s="60">
        <v>45922.935844907406</v>
      </c>
      <c r="B5246" s="61">
        <v>445370231</v>
      </c>
      <c r="C5246" s="62" t="s">
        <v>36</v>
      </c>
      <c r="D5246" s="62" t="s">
        <v>38</v>
      </c>
      <c r="E5246" s="62" t="s">
        <v>46</v>
      </c>
      <c r="F5246" s="62" t="s">
        <v>119</v>
      </c>
      <c r="G5246" s="63">
        <v>3744.93</v>
      </c>
      <c r="H5246" s="61">
        <v>444577037</v>
      </c>
      <c r="I5246" s="63">
        <v>0</v>
      </c>
      <c r="J5246" s="63">
        <v>0</v>
      </c>
      <c r="K5246" s="63">
        <v>0</v>
      </c>
      <c r="L5246" s="63">
        <v>-3.05</v>
      </c>
      <c r="M5246" s="63">
        <v>10022.66</v>
      </c>
      <c r="N5246" s="62" t="s">
        <v>3330</v>
      </c>
      <c r="O5246" s="14">
        <f t="shared" si="450"/>
        <v>45922.935844907406</v>
      </c>
      <c r="P5246" s="19">
        <f t="shared" si="451"/>
        <v>45923.144178240742</v>
      </c>
      <c r="Q5246" s="20" t="str">
        <f t="shared" si="452"/>
        <v>23/09/2025</v>
      </c>
      <c r="R5246" s="13" t="str">
        <f t="shared" si="453"/>
        <v>03</v>
      </c>
      <c r="S5246" s="13" t="str">
        <f t="shared" si="454"/>
        <v>Tue</v>
      </c>
    </row>
    <row r="5247" spans="1:19" x14ac:dyDescent="0.25">
      <c r="A5247" s="56">
        <v>45922.935844907406</v>
      </c>
      <c r="B5247" s="57">
        <v>445370232</v>
      </c>
      <c r="C5247" s="58" t="s">
        <v>36</v>
      </c>
      <c r="D5247" s="58" t="s">
        <v>38</v>
      </c>
      <c r="E5247" s="58" t="s">
        <v>46</v>
      </c>
      <c r="F5247" s="58" t="s">
        <v>119</v>
      </c>
      <c r="G5247" s="59">
        <v>3744.93</v>
      </c>
      <c r="H5247" s="57">
        <v>444577039</v>
      </c>
      <c r="I5247" s="59">
        <v>0</v>
      </c>
      <c r="J5247" s="59">
        <v>0</v>
      </c>
      <c r="K5247" s="59">
        <v>0</v>
      </c>
      <c r="L5247" s="59">
        <v>-3.08</v>
      </c>
      <c r="M5247" s="59">
        <v>10019.58</v>
      </c>
      <c r="N5247" s="58" t="s">
        <v>3330</v>
      </c>
      <c r="O5247" s="14">
        <f t="shared" si="450"/>
        <v>45922.935844907406</v>
      </c>
      <c r="P5247" s="19">
        <f t="shared" si="451"/>
        <v>45923.144178240742</v>
      </c>
      <c r="Q5247" s="20" t="str">
        <f t="shared" si="452"/>
        <v>23/09/2025</v>
      </c>
      <c r="R5247" s="13" t="str">
        <f t="shared" si="453"/>
        <v>03</v>
      </c>
      <c r="S5247" s="13" t="str">
        <f t="shared" si="454"/>
        <v>Tue</v>
      </c>
    </row>
    <row r="5248" spans="1:19" x14ac:dyDescent="0.25">
      <c r="A5248" s="60">
        <v>45922.935844907406</v>
      </c>
      <c r="B5248" s="61">
        <v>445370239</v>
      </c>
      <c r="C5248" s="62" t="s">
        <v>36</v>
      </c>
      <c r="D5248" s="62" t="s">
        <v>38</v>
      </c>
      <c r="E5248" s="62" t="s">
        <v>46</v>
      </c>
      <c r="F5248" s="62" t="s">
        <v>119</v>
      </c>
      <c r="G5248" s="63">
        <v>3744.81</v>
      </c>
      <c r="H5248" s="61">
        <v>444577047</v>
      </c>
      <c r="I5248" s="63">
        <v>0</v>
      </c>
      <c r="J5248" s="63">
        <v>0</v>
      </c>
      <c r="K5248" s="63">
        <v>0</v>
      </c>
      <c r="L5248" s="63">
        <v>-3.11</v>
      </c>
      <c r="M5248" s="63">
        <v>10016.469999999999</v>
      </c>
      <c r="N5248" s="62" t="s">
        <v>3331</v>
      </c>
      <c r="O5248" s="14">
        <f t="shared" si="450"/>
        <v>45922.935844907406</v>
      </c>
      <c r="P5248" s="19">
        <f t="shared" si="451"/>
        <v>45923.144178240742</v>
      </c>
      <c r="Q5248" s="20" t="str">
        <f t="shared" si="452"/>
        <v>23/09/2025</v>
      </c>
      <c r="R5248" s="13" t="str">
        <f t="shared" si="453"/>
        <v>03</v>
      </c>
      <c r="S5248" s="13" t="str">
        <f t="shared" si="454"/>
        <v>Tue</v>
      </c>
    </row>
    <row r="5249" spans="1:19" x14ac:dyDescent="0.25">
      <c r="A5249" s="56">
        <v>45922.935902777775</v>
      </c>
      <c r="B5249" s="57">
        <v>445370257</v>
      </c>
      <c r="C5249" s="58" t="s">
        <v>36</v>
      </c>
      <c r="D5249" s="58" t="s">
        <v>37</v>
      </c>
      <c r="E5249" s="58" t="s">
        <v>46</v>
      </c>
      <c r="F5249" s="58" t="s">
        <v>119</v>
      </c>
      <c r="G5249" s="59">
        <v>3745.01</v>
      </c>
      <c r="H5249" s="57">
        <v>444577064</v>
      </c>
      <c r="I5249" s="59">
        <v>0</v>
      </c>
      <c r="J5249" s="59">
        <v>0</v>
      </c>
      <c r="K5249" s="59">
        <v>0</v>
      </c>
      <c r="L5249" s="59">
        <v>1.52</v>
      </c>
      <c r="M5249" s="59">
        <v>10017.99</v>
      </c>
      <c r="N5249" s="58" t="s">
        <v>3332</v>
      </c>
      <c r="O5249" s="14">
        <f t="shared" si="450"/>
        <v>45922.935902777775</v>
      </c>
      <c r="P5249" s="19">
        <f t="shared" si="451"/>
        <v>45923.144236111111</v>
      </c>
      <c r="Q5249" s="20" t="str">
        <f t="shared" si="452"/>
        <v>23/09/2025</v>
      </c>
      <c r="R5249" s="13" t="str">
        <f t="shared" si="453"/>
        <v>03</v>
      </c>
      <c r="S5249" s="13" t="str">
        <f t="shared" si="454"/>
        <v>Tue</v>
      </c>
    </row>
    <row r="5250" spans="1:19" x14ac:dyDescent="0.25">
      <c r="A5250" s="60">
        <v>45922.937013888892</v>
      </c>
      <c r="B5250" s="61">
        <v>445370679</v>
      </c>
      <c r="C5250" s="62" t="s">
        <v>36</v>
      </c>
      <c r="D5250" s="62" t="s">
        <v>38</v>
      </c>
      <c r="E5250" s="62" t="s">
        <v>46</v>
      </c>
      <c r="F5250" s="62" t="s">
        <v>119</v>
      </c>
      <c r="G5250" s="63">
        <v>3743.5</v>
      </c>
      <c r="H5250" s="61">
        <v>444577478</v>
      </c>
      <c r="I5250" s="63">
        <v>0</v>
      </c>
      <c r="J5250" s="63">
        <v>0</v>
      </c>
      <c r="K5250" s="63">
        <v>0</v>
      </c>
      <c r="L5250" s="63">
        <v>-3.06</v>
      </c>
      <c r="M5250" s="63">
        <v>10014.93</v>
      </c>
      <c r="N5250" s="62" t="s">
        <v>3333</v>
      </c>
      <c r="O5250" s="14">
        <f t="shared" si="450"/>
        <v>45922.937013888892</v>
      </c>
      <c r="P5250" s="19">
        <f t="shared" si="451"/>
        <v>45923.145347222227</v>
      </c>
      <c r="Q5250" s="20" t="str">
        <f t="shared" si="452"/>
        <v>23/09/2025</v>
      </c>
      <c r="R5250" s="13" t="str">
        <f t="shared" si="453"/>
        <v>03</v>
      </c>
      <c r="S5250" s="13" t="str">
        <f t="shared" si="454"/>
        <v>Tue</v>
      </c>
    </row>
    <row r="5251" spans="1:19" x14ac:dyDescent="0.25">
      <c r="A5251" s="56">
        <v>45922.937013888892</v>
      </c>
      <c r="B5251" s="57">
        <v>445370680</v>
      </c>
      <c r="C5251" s="58" t="s">
        <v>36</v>
      </c>
      <c r="D5251" s="58" t="s">
        <v>38</v>
      </c>
      <c r="E5251" s="58" t="s">
        <v>46</v>
      </c>
      <c r="F5251" s="58" t="s">
        <v>119</v>
      </c>
      <c r="G5251" s="59">
        <v>3743.5</v>
      </c>
      <c r="H5251" s="57">
        <v>444577479</v>
      </c>
      <c r="I5251" s="59">
        <v>0</v>
      </c>
      <c r="J5251" s="59">
        <v>0</v>
      </c>
      <c r="K5251" s="59">
        <v>0</v>
      </c>
      <c r="L5251" s="59">
        <v>-3.06</v>
      </c>
      <c r="M5251" s="59">
        <v>10011.870000000001</v>
      </c>
      <c r="N5251" s="58" t="s">
        <v>3333</v>
      </c>
      <c r="O5251" s="14">
        <f t="shared" si="450"/>
        <v>45922.937013888892</v>
      </c>
      <c r="P5251" s="19">
        <f t="shared" si="451"/>
        <v>45923.145347222227</v>
      </c>
      <c r="Q5251" s="20" t="str">
        <f t="shared" si="452"/>
        <v>23/09/2025</v>
      </c>
      <c r="R5251" s="13" t="str">
        <f t="shared" si="453"/>
        <v>03</v>
      </c>
      <c r="S5251" s="13" t="str">
        <f t="shared" si="454"/>
        <v>Tue</v>
      </c>
    </row>
    <row r="5252" spans="1:19" x14ac:dyDescent="0.25">
      <c r="A5252" s="60">
        <v>45922.937673611108</v>
      </c>
      <c r="B5252" s="61">
        <v>445370891</v>
      </c>
      <c r="C5252" s="62" t="s">
        <v>36</v>
      </c>
      <c r="D5252" s="62" t="s">
        <v>37</v>
      </c>
      <c r="E5252" s="62" t="s">
        <v>46</v>
      </c>
      <c r="F5252" s="62" t="s">
        <v>119</v>
      </c>
      <c r="G5252" s="63">
        <v>3743.52</v>
      </c>
      <c r="H5252" s="61">
        <v>444577688</v>
      </c>
      <c r="I5252" s="63">
        <v>0</v>
      </c>
      <c r="J5252" s="63">
        <v>0</v>
      </c>
      <c r="K5252" s="63">
        <v>0</v>
      </c>
      <c r="L5252" s="63">
        <v>3</v>
      </c>
      <c r="M5252" s="63">
        <v>10014.870000000001</v>
      </c>
      <c r="N5252" s="62" t="s">
        <v>3295</v>
      </c>
      <c r="O5252" s="14">
        <f t="shared" si="450"/>
        <v>45922.937673611108</v>
      </c>
      <c r="P5252" s="19">
        <f t="shared" si="451"/>
        <v>45923.146006944444</v>
      </c>
      <c r="Q5252" s="20" t="str">
        <f t="shared" si="452"/>
        <v>23/09/2025</v>
      </c>
      <c r="R5252" s="13" t="str">
        <f t="shared" si="453"/>
        <v>03</v>
      </c>
      <c r="S5252" s="13" t="str">
        <f t="shared" si="454"/>
        <v>Tue</v>
      </c>
    </row>
    <row r="5253" spans="1:19" x14ac:dyDescent="0.25">
      <c r="A5253" s="56">
        <v>45922.937754629631</v>
      </c>
      <c r="B5253" s="57">
        <v>445370932</v>
      </c>
      <c r="C5253" s="58" t="s">
        <v>36</v>
      </c>
      <c r="D5253" s="58" t="s">
        <v>38</v>
      </c>
      <c r="E5253" s="58" t="s">
        <v>46</v>
      </c>
      <c r="F5253" s="58" t="s">
        <v>119</v>
      </c>
      <c r="G5253" s="59">
        <v>3743.2</v>
      </c>
      <c r="H5253" s="57">
        <v>444577730</v>
      </c>
      <c r="I5253" s="59">
        <v>0</v>
      </c>
      <c r="J5253" s="59">
        <v>0</v>
      </c>
      <c r="K5253" s="59">
        <v>0</v>
      </c>
      <c r="L5253" s="59">
        <v>-3.07</v>
      </c>
      <c r="M5253" s="59">
        <v>10011.799999999999</v>
      </c>
      <c r="N5253" s="58" t="s">
        <v>3334</v>
      </c>
      <c r="O5253" s="14">
        <f t="shared" si="450"/>
        <v>45922.937754629631</v>
      </c>
      <c r="P5253" s="19">
        <f t="shared" si="451"/>
        <v>45923.146087962967</v>
      </c>
      <c r="Q5253" s="20" t="str">
        <f t="shared" si="452"/>
        <v>23/09/2025</v>
      </c>
      <c r="R5253" s="13" t="str">
        <f t="shared" si="453"/>
        <v>03</v>
      </c>
      <c r="S5253" s="13" t="str">
        <f t="shared" si="454"/>
        <v>Tue</v>
      </c>
    </row>
    <row r="5254" spans="1:19" x14ac:dyDescent="0.25">
      <c r="A5254" s="60">
        <v>45922.937754629631</v>
      </c>
      <c r="B5254" s="61">
        <v>445370933</v>
      </c>
      <c r="C5254" s="62" t="s">
        <v>36</v>
      </c>
      <c r="D5254" s="62" t="s">
        <v>38</v>
      </c>
      <c r="E5254" s="62" t="s">
        <v>46</v>
      </c>
      <c r="F5254" s="62" t="s">
        <v>119</v>
      </c>
      <c r="G5254" s="63">
        <v>3743.2</v>
      </c>
      <c r="H5254" s="61">
        <v>444577731</v>
      </c>
      <c r="I5254" s="63">
        <v>0</v>
      </c>
      <c r="J5254" s="63">
        <v>0</v>
      </c>
      <c r="K5254" s="63">
        <v>0</v>
      </c>
      <c r="L5254" s="63">
        <v>-3.02</v>
      </c>
      <c r="M5254" s="63">
        <v>10008.780000000001</v>
      </c>
      <c r="N5254" s="62" t="s">
        <v>3335</v>
      </c>
      <c r="O5254" s="14">
        <f t="shared" si="450"/>
        <v>45922.937754629631</v>
      </c>
      <c r="P5254" s="19">
        <f t="shared" si="451"/>
        <v>45923.146087962967</v>
      </c>
      <c r="Q5254" s="20" t="str">
        <f t="shared" si="452"/>
        <v>23/09/2025</v>
      </c>
      <c r="R5254" s="13" t="str">
        <f t="shared" si="453"/>
        <v>03</v>
      </c>
      <c r="S5254" s="13" t="str">
        <f t="shared" si="454"/>
        <v>Tue</v>
      </c>
    </row>
    <row r="5255" spans="1:19" x14ac:dyDescent="0.25">
      <c r="A5255" s="56">
        <v>45922.9377662037</v>
      </c>
      <c r="B5255" s="57">
        <v>445370979</v>
      </c>
      <c r="C5255" s="58" t="s">
        <v>36</v>
      </c>
      <c r="D5255" s="58" t="s">
        <v>38</v>
      </c>
      <c r="E5255" s="58" t="s">
        <v>46</v>
      </c>
      <c r="F5255" s="58" t="s">
        <v>119</v>
      </c>
      <c r="G5255" s="59">
        <v>3742.98</v>
      </c>
      <c r="H5255" s="57">
        <v>444577774</v>
      </c>
      <c r="I5255" s="59">
        <v>0</v>
      </c>
      <c r="J5255" s="59">
        <v>0</v>
      </c>
      <c r="K5255" s="59">
        <v>0</v>
      </c>
      <c r="L5255" s="59">
        <v>-3.16</v>
      </c>
      <c r="M5255" s="59">
        <v>10005.620000000001</v>
      </c>
      <c r="N5255" s="58" t="s">
        <v>3336</v>
      </c>
      <c r="O5255" s="14">
        <f t="shared" si="450"/>
        <v>45922.9377662037</v>
      </c>
      <c r="P5255" s="19">
        <f t="shared" si="451"/>
        <v>45923.146099537036</v>
      </c>
      <c r="Q5255" s="20" t="str">
        <f t="shared" si="452"/>
        <v>23/09/2025</v>
      </c>
      <c r="R5255" s="13" t="str">
        <f t="shared" si="453"/>
        <v>03</v>
      </c>
      <c r="S5255" s="13" t="str">
        <f t="shared" si="454"/>
        <v>Tue</v>
      </c>
    </row>
    <row r="5256" spans="1:19" x14ac:dyDescent="0.25">
      <c r="A5256" s="60">
        <v>45922.93787037037</v>
      </c>
      <c r="B5256" s="61">
        <v>445371189</v>
      </c>
      <c r="C5256" s="62" t="s">
        <v>36</v>
      </c>
      <c r="D5256" s="62" t="s">
        <v>38</v>
      </c>
      <c r="E5256" s="62" t="s">
        <v>46</v>
      </c>
      <c r="F5256" s="62" t="s">
        <v>119</v>
      </c>
      <c r="G5256" s="63">
        <v>3742.7</v>
      </c>
      <c r="H5256" s="61">
        <v>444577987</v>
      </c>
      <c r="I5256" s="63">
        <v>0</v>
      </c>
      <c r="J5256" s="63">
        <v>0</v>
      </c>
      <c r="K5256" s="63">
        <v>0</v>
      </c>
      <c r="L5256" s="63">
        <v>-3</v>
      </c>
      <c r="M5256" s="63">
        <v>10002.620000000001</v>
      </c>
      <c r="N5256" s="62" t="s">
        <v>3337</v>
      </c>
      <c r="O5256" s="14">
        <f t="shared" si="450"/>
        <v>45922.93787037037</v>
      </c>
      <c r="P5256" s="19">
        <f t="shared" si="451"/>
        <v>45923.146203703705</v>
      </c>
      <c r="Q5256" s="20" t="str">
        <f t="shared" si="452"/>
        <v>23/09/2025</v>
      </c>
      <c r="R5256" s="13" t="str">
        <f t="shared" si="453"/>
        <v>03</v>
      </c>
      <c r="S5256" s="13" t="str">
        <f t="shared" si="454"/>
        <v>Tue</v>
      </c>
    </row>
    <row r="5257" spans="1:19" x14ac:dyDescent="0.25">
      <c r="A5257" s="56">
        <v>45922.93787037037</v>
      </c>
      <c r="B5257" s="57">
        <v>445371190</v>
      </c>
      <c r="C5257" s="58" t="s">
        <v>36</v>
      </c>
      <c r="D5257" s="58" t="s">
        <v>38</v>
      </c>
      <c r="E5257" s="58" t="s">
        <v>46</v>
      </c>
      <c r="F5257" s="58" t="s">
        <v>119</v>
      </c>
      <c r="G5257" s="59">
        <v>3742.7</v>
      </c>
      <c r="H5257" s="57">
        <v>444577988</v>
      </c>
      <c r="I5257" s="59">
        <v>0</v>
      </c>
      <c r="J5257" s="59">
        <v>0</v>
      </c>
      <c r="K5257" s="59">
        <v>0</v>
      </c>
      <c r="L5257" s="59">
        <v>-3</v>
      </c>
      <c r="M5257" s="59">
        <v>9999.6200000000008</v>
      </c>
      <c r="N5257" s="58" t="s">
        <v>3337</v>
      </c>
      <c r="O5257" s="14">
        <f t="shared" si="450"/>
        <v>45922.93787037037</v>
      </c>
      <c r="P5257" s="19">
        <f t="shared" si="451"/>
        <v>45923.146203703705</v>
      </c>
      <c r="Q5257" s="20" t="str">
        <f t="shared" si="452"/>
        <v>23/09/2025</v>
      </c>
      <c r="R5257" s="13" t="str">
        <f t="shared" si="453"/>
        <v>03</v>
      </c>
      <c r="S5257" s="13" t="str">
        <f t="shared" si="454"/>
        <v>Tue</v>
      </c>
    </row>
    <row r="5258" spans="1:19" x14ac:dyDescent="0.25">
      <c r="A5258" s="60">
        <v>45922.93787037037</v>
      </c>
      <c r="B5258" s="61">
        <v>445371192</v>
      </c>
      <c r="C5258" s="62" t="s">
        <v>36</v>
      </c>
      <c r="D5258" s="62" t="s">
        <v>38</v>
      </c>
      <c r="E5258" s="62" t="s">
        <v>46</v>
      </c>
      <c r="F5258" s="62" t="s">
        <v>119</v>
      </c>
      <c r="G5258" s="63">
        <v>3742.7</v>
      </c>
      <c r="H5258" s="61">
        <v>444577989</v>
      </c>
      <c r="I5258" s="63">
        <v>0</v>
      </c>
      <c r="J5258" s="63">
        <v>0</v>
      </c>
      <c r="K5258" s="63">
        <v>0</v>
      </c>
      <c r="L5258" s="63">
        <v>-3</v>
      </c>
      <c r="M5258" s="63">
        <v>9996.6200000000008</v>
      </c>
      <c r="N5258" s="62" t="s">
        <v>3337</v>
      </c>
      <c r="O5258" s="14">
        <f t="shared" si="450"/>
        <v>45922.93787037037</v>
      </c>
      <c r="P5258" s="19">
        <f t="shared" si="451"/>
        <v>45923.146203703705</v>
      </c>
      <c r="Q5258" s="20" t="str">
        <f t="shared" si="452"/>
        <v>23/09/2025</v>
      </c>
      <c r="R5258" s="13" t="str">
        <f t="shared" si="453"/>
        <v>03</v>
      </c>
      <c r="S5258" s="13" t="str">
        <f t="shared" si="454"/>
        <v>Tue</v>
      </c>
    </row>
    <row r="5259" spans="1:19" x14ac:dyDescent="0.25">
      <c r="A5259" s="56">
        <v>45922.93787037037</v>
      </c>
      <c r="B5259" s="57">
        <v>445371193</v>
      </c>
      <c r="C5259" s="58" t="s">
        <v>36</v>
      </c>
      <c r="D5259" s="58" t="s">
        <v>38</v>
      </c>
      <c r="E5259" s="58" t="s">
        <v>46</v>
      </c>
      <c r="F5259" s="58" t="s">
        <v>119</v>
      </c>
      <c r="G5259" s="59">
        <v>3742.7</v>
      </c>
      <c r="H5259" s="57">
        <v>444577990</v>
      </c>
      <c r="I5259" s="59">
        <v>0</v>
      </c>
      <c r="J5259" s="59">
        <v>0</v>
      </c>
      <c r="K5259" s="59">
        <v>0</v>
      </c>
      <c r="L5259" s="59">
        <v>-3</v>
      </c>
      <c r="M5259" s="59">
        <v>9993.6200000000008</v>
      </c>
      <c r="N5259" s="58" t="s">
        <v>3337</v>
      </c>
      <c r="O5259" s="14">
        <f t="shared" ref="O5259:O5322" si="455">A5259</f>
        <v>45922.93787037037</v>
      </c>
      <c r="P5259" s="19">
        <f t="shared" ref="P5259:P5322" si="456">O5259+(5/24)</f>
        <v>45923.146203703705</v>
      </c>
      <c r="Q5259" s="20" t="str">
        <f t="shared" ref="Q5259:Q5322" si="457">TEXT(P5259,"dd/mm/yyyy")</f>
        <v>23/09/2025</v>
      </c>
      <c r="R5259" s="13" t="str">
        <f t="shared" ref="R5259:R5322" si="458">TEXT(P5259,"hh")</f>
        <v>03</v>
      </c>
      <c r="S5259" s="13" t="str">
        <f t="shared" ref="S5259:S5322" si="459">TEXT(P5259,"ddd")</f>
        <v>Tue</v>
      </c>
    </row>
    <row r="5260" spans="1:19" x14ac:dyDescent="0.25">
      <c r="A5260" s="60">
        <v>45922.938379629632</v>
      </c>
      <c r="B5260" s="61">
        <v>445371569</v>
      </c>
      <c r="C5260" s="62" t="s">
        <v>36</v>
      </c>
      <c r="D5260" s="62" t="s">
        <v>38</v>
      </c>
      <c r="E5260" s="62" t="s">
        <v>45</v>
      </c>
      <c r="F5260" s="62" t="s">
        <v>119</v>
      </c>
      <c r="G5260" s="63">
        <v>3743.29</v>
      </c>
      <c r="H5260" s="61">
        <v>444578359</v>
      </c>
      <c r="I5260" s="63">
        <v>0</v>
      </c>
      <c r="J5260" s="63">
        <v>0</v>
      </c>
      <c r="K5260" s="63">
        <v>0</v>
      </c>
      <c r="L5260" s="63">
        <v>0</v>
      </c>
      <c r="M5260" s="63">
        <v>9993.6200000000008</v>
      </c>
      <c r="N5260" s="62" t="s">
        <v>1384</v>
      </c>
      <c r="O5260" s="14">
        <f t="shared" si="455"/>
        <v>45922.938379629632</v>
      </c>
      <c r="P5260" s="19">
        <f t="shared" si="456"/>
        <v>45923.146712962967</v>
      </c>
      <c r="Q5260" s="20" t="str">
        <f t="shared" si="457"/>
        <v>23/09/2025</v>
      </c>
      <c r="R5260" s="13" t="str">
        <f t="shared" si="458"/>
        <v>03</v>
      </c>
      <c r="S5260" s="13" t="str">
        <f t="shared" si="459"/>
        <v>Tue</v>
      </c>
    </row>
    <row r="5261" spans="1:19" x14ac:dyDescent="0.25">
      <c r="A5261" s="56">
        <v>45922.938379629632</v>
      </c>
      <c r="B5261" s="57">
        <v>445371571</v>
      </c>
      <c r="C5261" s="58" t="s">
        <v>36</v>
      </c>
      <c r="D5261" s="58" t="s">
        <v>38</v>
      </c>
      <c r="E5261" s="58" t="s">
        <v>45</v>
      </c>
      <c r="F5261" s="58" t="s">
        <v>119</v>
      </c>
      <c r="G5261" s="59">
        <v>3743.29</v>
      </c>
      <c r="H5261" s="57">
        <v>444578361</v>
      </c>
      <c r="I5261" s="59">
        <v>0</v>
      </c>
      <c r="J5261" s="59">
        <v>0</v>
      </c>
      <c r="K5261" s="59">
        <v>0</v>
      </c>
      <c r="L5261" s="59">
        <v>0</v>
      </c>
      <c r="M5261" s="59">
        <v>9993.6200000000008</v>
      </c>
      <c r="N5261" s="58" t="s">
        <v>115</v>
      </c>
      <c r="O5261" s="14">
        <f t="shared" si="455"/>
        <v>45922.938379629632</v>
      </c>
      <c r="P5261" s="19">
        <f t="shared" si="456"/>
        <v>45923.146712962967</v>
      </c>
      <c r="Q5261" s="20" t="str">
        <f t="shared" si="457"/>
        <v>23/09/2025</v>
      </c>
      <c r="R5261" s="13" t="str">
        <f t="shared" si="458"/>
        <v>03</v>
      </c>
      <c r="S5261" s="13" t="str">
        <f t="shared" si="459"/>
        <v>Tue</v>
      </c>
    </row>
    <row r="5262" spans="1:19" x14ac:dyDescent="0.25">
      <c r="A5262" s="60">
        <v>45922.938379629632</v>
      </c>
      <c r="B5262" s="61">
        <v>445371573</v>
      </c>
      <c r="C5262" s="62" t="s">
        <v>36</v>
      </c>
      <c r="D5262" s="62" t="s">
        <v>38</v>
      </c>
      <c r="E5262" s="62" t="s">
        <v>45</v>
      </c>
      <c r="F5262" s="62" t="s">
        <v>119</v>
      </c>
      <c r="G5262" s="63">
        <v>3743.29</v>
      </c>
      <c r="H5262" s="61">
        <v>444578363</v>
      </c>
      <c r="I5262" s="63">
        <v>0</v>
      </c>
      <c r="J5262" s="63">
        <v>0</v>
      </c>
      <c r="K5262" s="63">
        <v>0</v>
      </c>
      <c r="L5262" s="63">
        <v>0</v>
      </c>
      <c r="M5262" s="63">
        <v>9993.6200000000008</v>
      </c>
      <c r="N5262" s="62" t="s">
        <v>118</v>
      </c>
      <c r="O5262" s="14">
        <f t="shared" si="455"/>
        <v>45922.938379629632</v>
      </c>
      <c r="P5262" s="19">
        <f t="shared" si="456"/>
        <v>45923.146712962967</v>
      </c>
      <c r="Q5262" s="20" t="str">
        <f t="shared" si="457"/>
        <v>23/09/2025</v>
      </c>
      <c r="R5262" s="13" t="str">
        <f t="shared" si="458"/>
        <v>03</v>
      </c>
      <c r="S5262" s="13" t="str">
        <f t="shared" si="459"/>
        <v>Tue</v>
      </c>
    </row>
    <row r="5263" spans="1:19" x14ac:dyDescent="0.25">
      <c r="A5263" s="56">
        <v>45922.938611111109</v>
      </c>
      <c r="B5263" s="57">
        <v>445371777</v>
      </c>
      <c r="C5263" s="58" t="s">
        <v>36</v>
      </c>
      <c r="D5263" s="58" t="s">
        <v>38</v>
      </c>
      <c r="E5263" s="58" t="s">
        <v>45</v>
      </c>
      <c r="F5263" s="58" t="s">
        <v>119</v>
      </c>
      <c r="G5263" s="59">
        <v>3744.6</v>
      </c>
      <c r="H5263" s="57">
        <v>444578569</v>
      </c>
      <c r="I5263" s="59">
        <v>0</v>
      </c>
      <c r="J5263" s="59">
        <v>0</v>
      </c>
      <c r="K5263" s="59">
        <v>0</v>
      </c>
      <c r="L5263" s="59">
        <v>0</v>
      </c>
      <c r="M5263" s="59">
        <v>9993.6200000000008</v>
      </c>
      <c r="N5263" s="58" t="s">
        <v>108</v>
      </c>
      <c r="O5263" s="14">
        <f t="shared" si="455"/>
        <v>45922.938611111109</v>
      </c>
      <c r="P5263" s="19">
        <f t="shared" si="456"/>
        <v>45923.146944444445</v>
      </c>
      <c r="Q5263" s="20" t="str">
        <f t="shared" si="457"/>
        <v>23/09/2025</v>
      </c>
      <c r="R5263" s="13" t="str">
        <f t="shared" si="458"/>
        <v>03</v>
      </c>
      <c r="S5263" s="13" t="str">
        <f t="shared" si="459"/>
        <v>Tue</v>
      </c>
    </row>
    <row r="5264" spans="1:19" x14ac:dyDescent="0.25">
      <c r="A5264" s="60">
        <v>45922.938611111109</v>
      </c>
      <c r="B5264" s="61">
        <v>445371778</v>
      </c>
      <c r="C5264" s="62" t="s">
        <v>36</v>
      </c>
      <c r="D5264" s="62" t="s">
        <v>38</v>
      </c>
      <c r="E5264" s="62" t="s">
        <v>45</v>
      </c>
      <c r="F5264" s="62" t="s">
        <v>119</v>
      </c>
      <c r="G5264" s="63">
        <v>3744.66</v>
      </c>
      <c r="H5264" s="61">
        <v>444578570</v>
      </c>
      <c r="I5264" s="63">
        <v>0</v>
      </c>
      <c r="J5264" s="63">
        <v>0</v>
      </c>
      <c r="K5264" s="63">
        <v>0</v>
      </c>
      <c r="L5264" s="63">
        <v>0</v>
      </c>
      <c r="M5264" s="63">
        <v>9993.6200000000008</v>
      </c>
      <c r="N5264" s="62" t="s">
        <v>52</v>
      </c>
      <c r="O5264" s="14">
        <f t="shared" si="455"/>
        <v>45922.938611111109</v>
      </c>
      <c r="P5264" s="19">
        <f t="shared" si="456"/>
        <v>45923.146944444445</v>
      </c>
      <c r="Q5264" s="20" t="str">
        <f t="shared" si="457"/>
        <v>23/09/2025</v>
      </c>
      <c r="R5264" s="13" t="str">
        <f t="shared" si="458"/>
        <v>03</v>
      </c>
      <c r="S5264" s="13" t="str">
        <f t="shared" si="459"/>
        <v>Tue</v>
      </c>
    </row>
    <row r="5265" spans="1:19" x14ac:dyDescent="0.25">
      <c r="A5265" s="56">
        <v>45922.938611111109</v>
      </c>
      <c r="B5265" s="57">
        <v>445371780</v>
      </c>
      <c r="C5265" s="58" t="s">
        <v>36</v>
      </c>
      <c r="D5265" s="58" t="s">
        <v>38</v>
      </c>
      <c r="E5265" s="58" t="s">
        <v>45</v>
      </c>
      <c r="F5265" s="58" t="s">
        <v>119</v>
      </c>
      <c r="G5265" s="59">
        <v>3744.67</v>
      </c>
      <c r="H5265" s="57">
        <v>444578572</v>
      </c>
      <c r="I5265" s="59">
        <v>0</v>
      </c>
      <c r="J5265" s="59">
        <v>0</v>
      </c>
      <c r="K5265" s="59">
        <v>0</v>
      </c>
      <c r="L5265" s="59">
        <v>0</v>
      </c>
      <c r="M5265" s="59">
        <v>9993.6200000000008</v>
      </c>
      <c r="N5265" s="58" t="s">
        <v>48</v>
      </c>
      <c r="O5265" s="14">
        <f t="shared" si="455"/>
        <v>45922.938611111109</v>
      </c>
      <c r="P5265" s="19">
        <f t="shared" si="456"/>
        <v>45923.146944444445</v>
      </c>
      <c r="Q5265" s="20" t="str">
        <f t="shared" si="457"/>
        <v>23/09/2025</v>
      </c>
      <c r="R5265" s="13" t="str">
        <f t="shared" si="458"/>
        <v>03</v>
      </c>
      <c r="S5265" s="13" t="str">
        <f t="shared" si="459"/>
        <v>Tue</v>
      </c>
    </row>
    <row r="5266" spans="1:19" x14ac:dyDescent="0.25">
      <c r="A5266" s="60">
        <v>45922.938622685186</v>
      </c>
      <c r="B5266" s="61">
        <v>445371782</v>
      </c>
      <c r="C5266" s="62" t="s">
        <v>36</v>
      </c>
      <c r="D5266" s="62" t="s">
        <v>38</v>
      </c>
      <c r="E5266" s="62" t="s">
        <v>45</v>
      </c>
      <c r="F5266" s="62" t="s">
        <v>119</v>
      </c>
      <c r="G5266" s="63">
        <v>3744.65</v>
      </c>
      <c r="H5266" s="61">
        <v>444578574</v>
      </c>
      <c r="I5266" s="63">
        <v>0</v>
      </c>
      <c r="J5266" s="63">
        <v>0</v>
      </c>
      <c r="K5266" s="63">
        <v>0</v>
      </c>
      <c r="L5266" s="63">
        <v>0</v>
      </c>
      <c r="M5266" s="63">
        <v>9993.6200000000008</v>
      </c>
      <c r="N5266" s="62" t="s">
        <v>2055</v>
      </c>
      <c r="O5266" s="14">
        <f t="shared" si="455"/>
        <v>45922.938622685186</v>
      </c>
      <c r="P5266" s="19">
        <f t="shared" si="456"/>
        <v>45923.146956018521</v>
      </c>
      <c r="Q5266" s="20" t="str">
        <f t="shared" si="457"/>
        <v>23/09/2025</v>
      </c>
      <c r="R5266" s="13" t="str">
        <f t="shared" si="458"/>
        <v>03</v>
      </c>
      <c r="S5266" s="13" t="str">
        <f t="shared" si="459"/>
        <v>Tue</v>
      </c>
    </row>
    <row r="5267" spans="1:19" x14ac:dyDescent="0.25">
      <c r="A5267" s="56">
        <v>45922.938622685186</v>
      </c>
      <c r="B5267" s="57">
        <v>445371784</v>
      </c>
      <c r="C5267" s="58" t="s">
        <v>36</v>
      </c>
      <c r="D5267" s="58" t="s">
        <v>38</v>
      </c>
      <c r="E5267" s="58" t="s">
        <v>45</v>
      </c>
      <c r="F5267" s="58" t="s">
        <v>119</v>
      </c>
      <c r="G5267" s="59">
        <v>3744.65</v>
      </c>
      <c r="H5267" s="57">
        <v>444578576</v>
      </c>
      <c r="I5267" s="59">
        <v>0</v>
      </c>
      <c r="J5267" s="59">
        <v>0</v>
      </c>
      <c r="K5267" s="59">
        <v>0</v>
      </c>
      <c r="L5267" s="59">
        <v>0</v>
      </c>
      <c r="M5267" s="59">
        <v>9993.6200000000008</v>
      </c>
      <c r="N5267" s="58" t="s">
        <v>1944</v>
      </c>
      <c r="O5267" s="14">
        <f t="shared" si="455"/>
        <v>45922.938622685186</v>
      </c>
      <c r="P5267" s="19">
        <f t="shared" si="456"/>
        <v>45923.146956018521</v>
      </c>
      <c r="Q5267" s="20" t="str">
        <f t="shared" si="457"/>
        <v>23/09/2025</v>
      </c>
      <c r="R5267" s="13" t="str">
        <f t="shared" si="458"/>
        <v>03</v>
      </c>
      <c r="S5267" s="13" t="str">
        <f t="shared" si="459"/>
        <v>Tue</v>
      </c>
    </row>
    <row r="5268" spans="1:19" x14ac:dyDescent="0.25">
      <c r="A5268" s="60">
        <v>45922.938622685186</v>
      </c>
      <c r="B5268" s="61">
        <v>445371785</v>
      </c>
      <c r="C5268" s="62" t="s">
        <v>36</v>
      </c>
      <c r="D5268" s="62" t="s">
        <v>38</v>
      </c>
      <c r="E5268" s="62" t="s">
        <v>45</v>
      </c>
      <c r="F5268" s="62" t="s">
        <v>119</v>
      </c>
      <c r="G5268" s="63">
        <v>3744.5</v>
      </c>
      <c r="H5268" s="61">
        <v>444578577</v>
      </c>
      <c r="I5268" s="63">
        <v>0</v>
      </c>
      <c r="J5268" s="63">
        <v>0</v>
      </c>
      <c r="K5268" s="63">
        <v>0</v>
      </c>
      <c r="L5268" s="63">
        <v>0</v>
      </c>
      <c r="M5268" s="63">
        <v>9993.6200000000008</v>
      </c>
      <c r="N5268" s="62" t="s">
        <v>77</v>
      </c>
      <c r="O5268" s="14">
        <f t="shared" si="455"/>
        <v>45922.938622685186</v>
      </c>
      <c r="P5268" s="19">
        <f t="shared" si="456"/>
        <v>45923.146956018521</v>
      </c>
      <c r="Q5268" s="20" t="str">
        <f t="shared" si="457"/>
        <v>23/09/2025</v>
      </c>
      <c r="R5268" s="13" t="str">
        <f t="shared" si="458"/>
        <v>03</v>
      </c>
      <c r="S5268" s="13" t="str">
        <f t="shared" si="459"/>
        <v>Tue</v>
      </c>
    </row>
    <row r="5269" spans="1:19" x14ac:dyDescent="0.25">
      <c r="A5269" s="56">
        <v>45922.938622685186</v>
      </c>
      <c r="B5269" s="57">
        <v>445371786</v>
      </c>
      <c r="C5269" s="58" t="s">
        <v>36</v>
      </c>
      <c r="D5269" s="58" t="s">
        <v>38</v>
      </c>
      <c r="E5269" s="58" t="s">
        <v>45</v>
      </c>
      <c r="F5269" s="58" t="s">
        <v>119</v>
      </c>
      <c r="G5269" s="59">
        <v>3744.54</v>
      </c>
      <c r="H5269" s="57">
        <v>444578578</v>
      </c>
      <c r="I5269" s="59">
        <v>0</v>
      </c>
      <c r="J5269" s="59">
        <v>0</v>
      </c>
      <c r="K5269" s="59">
        <v>0</v>
      </c>
      <c r="L5269" s="59">
        <v>0</v>
      </c>
      <c r="M5269" s="59">
        <v>9993.6200000000008</v>
      </c>
      <c r="N5269" s="58" t="s">
        <v>47</v>
      </c>
      <c r="O5269" s="14">
        <f t="shared" si="455"/>
        <v>45922.938622685186</v>
      </c>
      <c r="P5269" s="19">
        <f t="shared" si="456"/>
        <v>45923.146956018521</v>
      </c>
      <c r="Q5269" s="20" t="str">
        <f t="shared" si="457"/>
        <v>23/09/2025</v>
      </c>
      <c r="R5269" s="13" t="str">
        <f t="shared" si="458"/>
        <v>03</v>
      </c>
      <c r="S5269" s="13" t="str">
        <f t="shared" si="459"/>
        <v>Tue</v>
      </c>
    </row>
    <row r="5270" spans="1:19" x14ac:dyDescent="0.25">
      <c r="A5270" s="60">
        <v>45922.938622685186</v>
      </c>
      <c r="B5270" s="61">
        <v>445371787</v>
      </c>
      <c r="C5270" s="62" t="s">
        <v>36</v>
      </c>
      <c r="D5270" s="62" t="s">
        <v>38</v>
      </c>
      <c r="E5270" s="62" t="s">
        <v>45</v>
      </c>
      <c r="F5270" s="62" t="s">
        <v>119</v>
      </c>
      <c r="G5270" s="63">
        <v>3744.54</v>
      </c>
      <c r="H5270" s="61">
        <v>444578579</v>
      </c>
      <c r="I5270" s="63">
        <v>0</v>
      </c>
      <c r="J5270" s="63">
        <v>0</v>
      </c>
      <c r="K5270" s="63">
        <v>0</v>
      </c>
      <c r="L5270" s="63">
        <v>0</v>
      </c>
      <c r="M5270" s="63">
        <v>9993.6200000000008</v>
      </c>
      <c r="N5270" s="62" t="s">
        <v>1971</v>
      </c>
      <c r="O5270" s="14">
        <f t="shared" si="455"/>
        <v>45922.938622685186</v>
      </c>
      <c r="P5270" s="19">
        <f t="shared" si="456"/>
        <v>45923.146956018521</v>
      </c>
      <c r="Q5270" s="20" t="str">
        <f t="shared" si="457"/>
        <v>23/09/2025</v>
      </c>
      <c r="R5270" s="13" t="str">
        <f t="shared" si="458"/>
        <v>03</v>
      </c>
      <c r="S5270" s="13" t="str">
        <f t="shared" si="459"/>
        <v>Tue</v>
      </c>
    </row>
    <row r="5271" spans="1:19" x14ac:dyDescent="0.25">
      <c r="A5271" s="56">
        <v>45922.938634259262</v>
      </c>
      <c r="B5271" s="57">
        <v>445371789</v>
      </c>
      <c r="C5271" s="58" t="s">
        <v>36</v>
      </c>
      <c r="D5271" s="58" t="s">
        <v>38</v>
      </c>
      <c r="E5271" s="58" t="s">
        <v>45</v>
      </c>
      <c r="F5271" s="58" t="s">
        <v>119</v>
      </c>
      <c r="G5271" s="59">
        <v>3744.49</v>
      </c>
      <c r="H5271" s="57">
        <v>444578581</v>
      </c>
      <c r="I5271" s="59">
        <v>0</v>
      </c>
      <c r="J5271" s="59">
        <v>0</v>
      </c>
      <c r="K5271" s="59">
        <v>0</v>
      </c>
      <c r="L5271" s="59">
        <v>0</v>
      </c>
      <c r="M5271" s="59">
        <v>9993.6200000000008</v>
      </c>
      <c r="N5271" s="58" t="s">
        <v>2056</v>
      </c>
      <c r="O5271" s="14">
        <f t="shared" si="455"/>
        <v>45922.938634259262</v>
      </c>
      <c r="P5271" s="19">
        <f t="shared" si="456"/>
        <v>45923.146967592598</v>
      </c>
      <c r="Q5271" s="20" t="str">
        <f t="shared" si="457"/>
        <v>23/09/2025</v>
      </c>
      <c r="R5271" s="13" t="str">
        <f t="shared" si="458"/>
        <v>03</v>
      </c>
      <c r="S5271" s="13" t="str">
        <f t="shared" si="459"/>
        <v>Tue</v>
      </c>
    </row>
    <row r="5272" spans="1:19" x14ac:dyDescent="0.25">
      <c r="A5272" s="60">
        <v>45922.938634259262</v>
      </c>
      <c r="B5272" s="61">
        <v>445371791</v>
      </c>
      <c r="C5272" s="62" t="s">
        <v>36</v>
      </c>
      <c r="D5272" s="62" t="s">
        <v>38</v>
      </c>
      <c r="E5272" s="62" t="s">
        <v>45</v>
      </c>
      <c r="F5272" s="62" t="s">
        <v>119</v>
      </c>
      <c r="G5272" s="63">
        <v>3744.45</v>
      </c>
      <c r="H5272" s="61">
        <v>444578582</v>
      </c>
      <c r="I5272" s="63">
        <v>0</v>
      </c>
      <c r="J5272" s="63">
        <v>0</v>
      </c>
      <c r="K5272" s="63">
        <v>0</v>
      </c>
      <c r="L5272" s="63">
        <v>0</v>
      </c>
      <c r="M5272" s="63">
        <v>9993.6200000000008</v>
      </c>
      <c r="N5272" s="62" t="s">
        <v>113</v>
      </c>
      <c r="O5272" s="14">
        <f t="shared" si="455"/>
        <v>45922.938634259262</v>
      </c>
      <c r="P5272" s="19">
        <f t="shared" si="456"/>
        <v>45923.146967592598</v>
      </c>
      <c r="Q5272" s="20" t="str">
        <f t="shared" si="457"/>
        <v>23/09/2025</v>
      </c>
      <c r="R5272" s="13" t="str">
        <f t="shared" si="458"/>
        <v>03</v>
      </c>
      <c r="S5272" s="13" t="str">
        <f t="shared" si="459"/>
        <v>Tue</v>
      </c>
    </row>
    <row r="5273" spans="1:19" x14ac:dyDescent="0.25">
      <c r="A5273" s="56">
        <v>45922.938634259262</v>
      </c>
      <c r="B5273" s="57">
        <v>445371792</v>
      </c>
      <c r="C5273" s="58" t="s">
        <v>36</v>
      </c>
      <c r="D5273" s="58" t="s">
        <v>38</v>
      </c>
      <c r="E5273" s="58" t="s">
        <v>45</v>
      </c>
      <c r="F5273" s="58" t="s">
        <v>119</v>
      </c>
      <c r="G5273" s="59">
        <v>3744.44</v>
      </c>
      <c r="H5273" s="57">
        <v>444578583</v>
      </c>
      <c r="I5273" s="59">
        <v>0</v>
      </c>
      <c r="J5273" s="59">
        <v>0</v>
      </c>
      <c r="K5273" s="59">
        <v>0</v>
      </c>
      <c r="L5273" s="59">
        <v>0</v>
      </c>
      <c r="M5273" s="59">
        <v>9993.6200000000008</v>
      </c>
      <c r="N5273" s="58" t="s">
        <v>107</v>
      </c>
      <c r="O5273" s="14">
        <f t="shared" si="455"/>
        <v>45922.938634259262</v>
      </c>
      <c r="P5273" s="19">
        <f t="shared" si="456"/>
        <v>45923.146967592598</v>
      </c>
      <c r="Q5273" s="20" t="str">
        <f t="shared" si="457"/>
        <v>23/09/2025</v>
      </c>
      <c r="R5273" s="13" t="str">
        <f t="shared" si="458"/>
        <v>03</v>
      </c>
      <c r="S5273" s="13" t="str">
        <f t="shared" si="459"/>
        <v>Tue</v>
      </c>
    </row>
    <row r="5274" spans="1:19" x14ac:dyDescent="0.25">
      <c r="A5274" s="60">
        <v>45922.943090277775</v>
      </c>
      <c r="B5274" s="61">
        <v>445373385</v>
      </c>
      <c r="C5274" s="62" t="s">
        <v>36</v>
      </c>
      <c r="D5274" s="62" t="s">
        <v>37</v>
      </c>
      <c r="E5274" s="62" t="s">
        <v>46</v>
      </c>
      <c r="F5274" s="62" t="s">
        <v>119</v>
      </c>
      <c r="G5274" s="63">
        <v>3746.24</v>
      </c>
      <c r="H5274" s="61">
        <v>444580155</v>
      </c>
      <c r="I5274" s="63">
        <v>0</v>
      </c>
      <c r="J5274" s="63">
        <v>0</v>
      </c>
      <c r="K5274" s="63">
        <v>0</v>
      </c>
      <c r="L5274" s="63">
        <v>-1.64</v>
      </c>
      <c r="M5274" s="63">
        <v>9991.98</v>
      </c>
      <c r="N5274" s="62" t="s">
        <v>3338</v>
      </c>
      <c r="O5274" s="14">
        <f t="shared" si="455"/>
        <v>45922.943090277775</v>
      </c>
      <c r="P5274" s="19">
        <f t="shared" si="456"/>
        <v>45923.151423611111</v>
      </c>
      <c r="Q5274" s="20" t="str">
        <f t="shared" si="457"/>
        <v>23/09/2025</v>
      </c>
      <c r="R5274" s="13" t="str">
        <f t="shared" si="458"/>
        <v>03</v>
      </c>
      <c r="S5274" s="13" t="str">
        <f t="shared" si="459"/>
        <v>Tue</v>
      </c>
    </row>
    <row r="5275" spans="1:19" x14ac:dyDescent="0.25">
      <c r="A5275" s="56">
        <v>45922.943090277775</v>
      </c>
      <c r="B5275" s="57">
        <v>445373394</v>
      </c>
      <c r="C5275" s="58" t="s">
        <v>36</v>
      </c>
      <c r="D5275" s="58" t="s">
        <v>37</v>
      </c>
      <c r="E5275" s="58" t="s">
        <v>46</v>
      </c>
      <c r="F5275" s="58" t="s">
        <v>119</v>
      </c>
      <c r="G5275" s="59">
        <v>3746.28</v>
      </c>
      <c r="H5275" s="57">
        <v>444580162</v>
      </c>
      <c r="I5275" s="59">
        <v>0</v>
      </c>
      <c r="J5275" s="59">
        <v>0</v>
      </c>
      <c r="K5275" s="59">
        <v>0</v>
      </c>
      <c r="L5275" s="59">
        <v>-2.99</v>
      </c>
      <c r="M5275" s="59">
        <v>9988.99</v>
      </c>
      <c r="N5275" s="58" t="s">
        <v>3339</v>
      </c>
      <c r="O5275" s="14">
        <f t="shared" si="455"/>
        <v>45922.943090277775</v>
      </c>
      <c r="P5275" s="19">
        <f t="shared" si="456"/>
        <v>45923.151423611111</v>
      </c>
      <c r="Q5275" s="20" t="str">
        <f t="shared" si="457"/>
        <v>23/09/2025</v>
      </c>
      <c r="R5275" s="13" t="str">
        <f t="shared" si="458"/>
        <v>03</v>
      </c>
      <c r="S5275" s="13" t="str">
        <f t="shared" si="459"/>
        <v>Tue</v>
      </c>
    </row>
    <row r="5276" spans="1:19" x14ac:dyDescent="0.25">
      <c r="A5276" s="60">
        <v>45922.943090277775</v>
      </c>
      <c r="B5276" s="61">
        <v>445373399</v>
      </c>
      <c r="C5276" s="62" t="s">
        <v>36</v>
      </c>
      <c r="D5276" s="62" t="s">
        <v>37</v>
      </c>
      <c r="E5276" s="62" t="s">
        <v>46</v>
      </c>
      <c r="F5276" s="62" t="s">
        <v>119</v>
      </c>
      <c r="G5276" s="63">
        <v>3746.31</v>
      </c>
      <c r="H5276" s="61">
        <v>444580170</v>
      </c>
      <c r="I5276" s="63">
        <v>0</v>
      </c>
      <c r="J5276" s="63">
        <v>0</v>
      </c>
      <c r="K5276" s="63">
        <v>0</v>
      </c>
      <c r="L5276" s="63">
        <v>-3.02</v>
      </c>
      <c r="M5276" s="63">
        <v>9985.9699999999993</v>
      </c>
      <c r="N5276" s="62" t="s">
        <v>3340</v>
      </c>
      <c r="O5276" s="14">
        <f t="shared" si="455"/>
        <v>45922.943090277775</v>
      </c>
      <c r="P5276" s="19">
        <f t="shared" si="456"/>
        <v>45923.151423611111</v>
      </c>
      <c r="Q5276" s="20" t="str">
        <f t="shared" si="457"/>
        <v>23/09/2025</v>
      </c>
      <c r="R5276" s="13" t="str">
        <f t="shared" si="458"/>
        <v>03</v>
      </c>
      <c r="S5276" s="13" t="str">
        <f t="shared" si="459"/>
        <v>Tue</v>
      </c>
    </row>
    <row r="5277" spans="1:19" x14ac:dyDescent="0.25">
      <c r="A5277" s="56">
        <v>45922.943090277775</v>
      </c>
      <c r="B5277" s="57">
        <v>445373400</v>
      </c>
      <c r="C5277" s="58" t="s">
        <v>36</v>
      </c>
      <c r="D5277" s="58" t="s">
        <v>37</v>
      </c>
      <c r="E5277" s="58" t="s">
        <v>46</v>
      </c>
      <c r="F5277" s="58" t="s">
        <v>119</v>
      </c>
      <c r="G5277" s="59">
        <v>3746.31</v>
      </c>
      <c r="H5277" s="57">
        <v>444580171</v>
      </c>
      <c r="I5277" s="59">
        <v>0</v>
      </c>
      <c r="J5277" s="59">
        <v>0</v>
      </c>
      <c r="K5277" s="59">
        <v>0</v>
      </c>
      <c r="L5277" s="59">
        <v>-3.02</v>
      </c>
      <c r="M5277" s="59">
        <v>9982.9500000000007</v>
      </c>
      <c r="N5277" s="58" t="s">
        <v>3340</v>
      </c>
      <c r="O5277" s="14">
        <f t="shared" si="455"/>
        <v>45922.943090277775</v>
      </c>
      <c r="P5277" s="19">
        <f t="shared" si="456"/>
        <v>45923.151423611111</v>
      </c>
      <c r="Q5277" s="20" t="str">
        <f t="shared" si="457"/>
        <v>23/09/2025</v>
      </c>
      <c r="R5277" s="13" t="str">
        <f t="shared" si="458"/>
        <v>03</v>
      </c>
      <c r="S5277" s="13" t="str">
        <f t="shared" si="459"/>
        <v>Tue</v>
      </c>
    </row>
    <row r="5278" spans="1:19" x14ac:dyDescent="0.25">
      <c r="A5278" s="60">
        <v>45922.943206018521</v>
      </c>
      <c r="B5278" s="61">
        <v>445373438</v>
      </c>
      <c r="C5278" s="62" t="s">
        <v>36</v>
      </c>
      <c r="D5278" s="62" t="s">
        <v>37</v>
      </c>
      <c r="E5278" s="62" t="s">
        <v>46</v>
      </c>
      <c r="F5278" s="62" t="s">
        <v>119</v>
      </c>
      <c r="G5278" s="63">
        <v>3746.93</v>
      </c>
      <c r="H5278" s="61">
        <v>444580209</v>
      </c>
      <c r="I5278" s="63">
        <v>0</v>
      </c>
      <c r="J5278" s="63">
        <v>0</v>
      </c>
      <c r="K5278" s="63">
        <v>0</v>
      </c>
      <c r="L5278" s="63">
        <v>-2.2799999999999998</v>
      </c>
      <c r="M5278" s="63">
        <v>9980.67</v>
      </c>
      <c r="N5278" s="62" t="s">
        <v>3341</v>
      </c>
      <c r="O5278" s="14">
        <f t="shared" si="455"/>
        <v>45922.943206018521</v>
      </c>
      <c r="P5278" s="19">
        <f t="shared" si="456"/>
        <v>45923.151539351857</v>
      </c>
      <c r="Q5278" s="20" t="str">
        <f t="shared" si="457"/>
        <v>23/09/2025</v>
      </c>
      <c r="R5278" s="13" t="str">
        <f t="shared" si="458"/>
        <v>03</v>
      </c>
      <c r="S5278" s="13" t="str">
        <f t="shared" si="459"/>
        <v>Tue</v>
      </c>
    </row>
    <row r="5279" spans="1:19" x14ac:dyDescent="0.25">
      <c r="A5279" s="56">
        <v>45922.943206018521</v>
      </c>
      <c r="B5279" s="57">
        <v>445373441</v>
      </c>
      <c r="C5279" s="58" t="s">
        <v>36</v>
      </c>
      <c r="D5279" s="58" t="s">
        <v>37</v>
      </c>
      <c r="E5279" s="58" t="s">
        <v>46</v>
      </c>
      <c r="F5279" s="58" t="s">
        <v>119</v>
      </c>
      <c r="G5279" s="59">
        <v>3746.93</v>
      </c>
      <c r="H5279" s="57">
        <v>444580210</v>
      </c>
      <c r="I5279" s="59">
        <v>0</v>
      </c>
      <c r="J5279" s="59">
        <v>0</v>
      </c>
      <c r="K5279" s="59">
        <v>0</v>
      </c>
      <c r="L5279" s="59">
        <v>-2.39</v>
      </c>
      <c r="M5279" s="59">
        <v>9978.2800000000007</v>
      </c>
      <c r="N5279" s="58" t="s">
        <v>3341</v>
      </c>
      <c r="O5279" s="14">
        <f t="shared" si="455"/>
        <v>45922.943206018521</v>
      </c>
      <c r="P5279" s="19">
        <f t="shared" si="456"/>
        <v>45923.151539351857</v>
      </c>
      <c r="Q5279" s="20" t="str">
        <f t="shared" si="457"/>
        <v>23/09/2025</v>
      </c>
      <c r="R5279" s="13" t="str">
        <f t="shared" si="458"/>
        <v>03</v>
      </c>
      <c r="S5279" s="13" t="str">
        <f t="shared" si="459"/>
        <v>Tue</v>
      </c>
    </row>
    <row r="5280" spans="1:19" x14ac:dyDescent="0.25">
      <c r="A5280" s="60">
        <v>45922.94321759259</v>
      </c>
      <c r="B5280" s="61">
        <v>445373446</v>
      </c>
      <c r="C5280" s="62" t="s">
        <v>36</v>
      </c>
      <c r="D5280" s="62" t="s">
        <v>37</v>
      </c>
      <c r="E5280" s="62" t="s">
        <v>46</v>
      </c>
      <c r="F5280" s="62" t="s">
        <v>119</v>
      </c>
      <c r="G5280" s="63">
        <v>3747.13</v>
      </c>
      <c r="H5280" s="61">
        <v>444580217</v>
      </c>
      <c r="I5280" s="63">
        <v>0</v>
      </c>
      <c r="J5280" s="63">
        <v>0</v>
      </c>
      <c r="K5280" s="63">
        <v>0</v>
      </c>
      <c r="L5280" s="63">
        <v>-2.46</v>
      </c>
      <c r="M5280" s="63">
        <v>9975.82</v>
      </c>
      <c r="N5280" s="62" t="s">
        <v>3342</v>
      </c>
      <c r="O5280" s="14">
        <f t="shared" si="455"/>
        <v>45922.94321759259</v>
      </c>
      <c r="P5280" s="19">
        <f t="shared" si="456"/>
        <v>45923.151550925926</v>
      </c>
      <c r="Q5280" s="20" t="str">
        <f t="shared" si="457"/>
        <v>23/09/2025</v>
      </c>
      <c r="R5280" s="13" t="str">
        <f t="shared" si="458"/>
        <v>03</v>
      </c>
      <c r="S5280" s="13" t="str">
        <f t="shared" si="459"/>
        <v>Tue</v>
      </c>
    </row>
    <row r="5281" spans="1:19" x14ac:dyDescent="0.25">
      <c r="A5281" s="56">
        <v>45922.943726851852</v>
      </c>
      <c r="B5281" s="57">
        <v>445373578</v>
      </c>
      <c r="C5281" s="58" t="s">
        <v>36</v>
      </c>
      <c r="D5281" s="58" t="s">
        <v>37</v>
      </c>
      <c r="E5281" s="58" t="s">
        <v>45</v>
      </c>
      <c r="F5281" s="58" t="s">
        <v>119</v>
      </c>
      <c r="G5281" s="59">
        <v>3747.06</v>
      </c>
      <c r="H5281" s="57">
        <v>444580350</v>
      </c>
      <c r="I5281" s="59">
        <v>0</v>
      </c>
      <c r="J5281" s="59">
        <v>0</v>
      </c>
      <c r="K5281" s="59">
        <v>0</v>
      </c>
      <c r="L5281" s="59">
        <v>0</v>
      </c>
      <c r="M5281" s="59">
        <v>9975.82</v>
      </c>
      <c r="N5281" s="58" t="s">
        <v>74</v>
      </c>
      <c r="O5281" s="14">
        <f t="shared" si="455"/>
        <v>45922.943726851852</v>
      </c>
      <c r="P5281" s="19">
        <f t="shared" si="456"/>
        <v>45923.152060185188</v>
      </c>
      <c r="Q5281" s="20" t="str">
        <f t="shared" si="457"/>
        <v>23/09/2025</v>
      </c>
      <c r="R5281" s="13" t="str">
        <f t="shared" si="458"/>
        <v>03</v>
      </c>
      <c r="S5281" s="13" t="str">
        <f t="shared" si="459"/>
        <v>Tue</v>
      </c>
    </row>
    <row r="5282" spans="1:19" x14ac:dyDescent="0.25">
      <c r="A5282" s="60">
        <v>45922.943726851852</v>
      </c>
      <c r="B5282" s="61">
        <v>445373579</v>
      </c>
      <c r="C5282" s="62" t="s">
        <v>36</v>
      </c>
      <c r="D5282" s="62" t="s">
        <v>37</v>
      </c>
      <c r="E5282" s="62" t="s">
        <v>45</v>
      </c>
      <c r="F5282" s="62" t="s">
        <v>119</v>
      </c>
      <c r="G5282" s="63">
        <v>3747.06</v>
      </c>
      <c r="H5282" s="61">
        <v>444580351</v>
      </c>
      <c r="I5282" s="63">
        <v>0</v>
      </c>
      <c r="J5282" s="63">
        <v>0</v>
      </c>
      <c r="K5282" s="63">
        <v>0</v>
      </c>
      <c r="L5282" s="63">
        <v>0</v>
      </c>
      <c r="M5282" s="63">
        <v>9975.82</v>
      </c>
      <c r="N5282" s="62" t="s">
        <v>2533</v>
      </c>
      <c r="O5282" s="14">
        <f t="shared" si="455"/>
        <v>45922.943726851852</v>
      </c>
      <c r="P5282" s="19">
        <f t="shared" si="456"/>
        <v>45923.152060185188</v>
      </c>
      <c r="Q5282" s="20" t="str">
        <f t="shared" si="457"/>
        <v>23/09/2025</v>
      </c>
      <c r="R5282" s="13" t="str">
        <f t="shared" si="458"/>
        <v>03</v>
      </c>
      <c r="S5282" s="13" t="str">
        <f t="shared" si="459"/>
        <v>Tue</v>
      </c>
    </row>
    <row r="5283" spans="1:19" x14ac:dyDescent="0.25">
      <c r="A5283" s="56">
        <v>45922.943819444445</v>
      </c>
      <c r="B5283" s="57">
        <v>445373593</v>
      </c>
      <c r="C5283" s="58" t="s">
        <v>36</v>
      </c>
      <c r="D5283" s="58" t="s">
        <v>37</v>
      </c>
      <c r="E5283" s="58" t="s">
        <v>45</v>
      </c>
      <c r="F5283" s="58" t="s">
        <v>119</v>
      </c>
      <c r="G5283" s="59">
        <v>3746.35</v>
      </c>
      <c r="H5283" s="57">
        <v>444580365</v>
      </c>
      <c r="I5283" s="59">
        <v>0</v>
      </c>
      <c r="J5283" s="59">
        <v>0</v>
      </c>
      <c r="K5283" s="59">
        <v>0</v>
      </c>
      <c r="L5283" s="59">
        <v>0</v>
      </c>
      <c r="M5283" s="59">
        <v>9975.82</v>
      </c>
      <c r="N5283" s="58" t="s">
        <v>115</v>
      </c>
      <c r="O5283" s="14">
        <f t="shared" si="455"/>
        <v>45922.943819444445</v>
      </c>
      <c r="P5283" s="19">
        <f t="shared" si="456"/>
        <v>45923.15215277778</v>
      </c>
      <c r="Q5283" s="20" t="str">
        <f t="shared" si="457"/>
        <v>23/09/2025</v>
      </c>
      <c r="R5283" s="13" t="str">
        <f t="shared" si="458"/>
        <v>03</v>
      </c>
      <c r="S5283" s="13" t="str">
        <f t="shared" si="459"/>
        <v>Tue</v>
      </c>
    </row>
    <row r="5284" spans="1:19" x14ac:dyDescent="0.25">
      <c r="A5284" s="60">
        <v>45922.943819444445</v>
      </c>
      <c r="B5284" s="61">
        <v>445373594</v>
      </c>
      <c r="C5284" s="62" t="s">
        <v>36</v>
      </c>
      <c r="D5284" s="62" t="s">
        <v>37</v>
      </c>
      <c r="E5284" s="62" t="s">
        <v>45</v>
      </c>
      <c r="F5284" s="62" t="s">
        <v>119</v>
      </c>
      <c r="G5284" s="63">
        <v>3746.35</v>
      </c>
      <c r="H5284" s="61">
        <v>444580366</v>
      </c>
      <c r="I5284" s="63">
        <v>0</v>
      </c>
      <c r="J5284" s="63">
        <v>0</v>
      </c>
      <c r="K5284" s="63">
        <v>0</v>
      </c>
      <c r="L5284" s="63">
        <v>0</v>
      </c>
      <c r="M5284" s="63">
        <v>9975.82</v>
      </c>
      <c r="N5284" s="62" t="s">
        <v>118</v>
      </c>
      <c r="O5284" s="14">
        <f t="shared" si="455"/>
        <v>45922.943819444445</v>
      </c>
      <c r="P5284" s="19">
        <f t="shared" si="456"/>
        <v>45923.15215277778</v>
      </c>
      <c r="Q5284" s="20" t="str">
        <f t="shared" si="457"/>
        <v>23/09/2025</v>
      </c>
      <c r="R5284" s="13" t="str">
        <f t="shared" si="458"/>
        <v>03</v>
      </c>
      <c r="S5284" s="13" t="str">
        <f t="shared" si="459"/>
        <v>Tue</v>
      </c>
    </row>
    <row r="5285" spans="1:19" x14ac:dyDescent="0.25">
      <c r="A5285" s="56">
        <v>45922.944398148145</v>
      </c>
      <c r="B5285" s="57">
        <v>445373667</v>
      </c>
      <c r="C5285" s="58" t="s">
        <v>36</v>
      </c>
      <c r="D5285" s="58" t="s">
        <v>37</v>
      </c>
      <c r="E5285" s="58" t="s">
        <v>45</v>
      </c>
      <c r="F5285" s="58" t="s">
        <v>119</v>
      </c>
      <c r="G5285" s="59">
        <v>3746.94</v>
      </c>
      <c r="H5285" s="57">
        <v>444580440</v>
      </c>
      <c r="I5285" s="59">
        <v>0</v>
      </c>
      <c r="J5285" s="59">
        <v>0</v>
      </c>
      <c r="K5285" s="59">
        <v>0</v>
      </c>
      <c r="L5285" s="59">
        <v>0</v>
      </c>
      <c r="M5285" s="59">
        <v>9975.82</v>
      </c>
      <c r="N5285" s="58" t="s">
        <v>76</v>
      </c>
      <c r="O5285" s="14">
        <f t="shared" si="455"/>
        <v>45922.944398148145</v>
      </c>
      <c r="P5285" s="19">
        <f t="shared" si="456"/>
        <v>45923.152731481481</v>
      </c>
      <c r="Q5285" s="20" t="str">
        <f t="shared" si="457"/>
        <v>23/09/2025</v>
      </c>
      <c r="R5285" s="13" t="str">
        <f t="shared" si="458"/>
        <v>03</v>
      </c>
      <c r="S5285" s="13" t="str">
        <f t="shared" si="459"/>
        <v>Tue</v>
      </c>
    </row>
    <row r="5286" spans="1:19" x14ac:dyDescent="0.25">
      <c r="A5286" s="60">
        <v>45922.944398148145</v>
      </c>
      <c r="B5286" s="61">
        <v>445373668</v>
      </c>
      <c r="C5286" s="62" t="s">
        <v>36</v>
      </c>
      <c r="D5286" s="62" t="s">
        <v>37</v>
      </c>
      <c r="E5286" s="62" t="s">
        <v>45</v>
      </c>
      <c r="F5286" s="62" t="s">
        <v>119</v>
      </c>
      <c r="G5286" s="63">
        <v>3746.94</v>
      </c>
      <c r="H5286" s="61">
        <v>444580441</v>
      </c>
      <c r="I5286" s="63">
        <v>0</v>
      </c>
      <c r="J5286" s="63">
        <v>0</v>
      </c>
      <c r="K5286" s="63">
        <v>0</v>
      </c>
      <c r="L5286" s="63">
        <v>0</v>
      </c>
      <c r="M5286" s="63">
        <v>9975.82</v>
      </c>
      <c r="N5286" s="62" t="s">
        <v>2548</v>
      </c>
      <c r="O5286" s="14">
        <f t="shared" si="455"/>
        <v>45922.944398148145</v>
      </c>
      <c r="P5286" s="19">
        <f t="shared" si="456"/>
        <v>45923.152731481481</v>
      </c>
      <c r="Q5286" s="20" t="str">
        <f t="shared" si="457"/>
        <v>23/09/2025</v>
      </c>
      <c r="R5286" s="13" t="str">
        <f t="shared" si="458"/>
        <v>03</v>
      </c>
      <c r="S5286" s="13" t="str">
        <f t="shared" si="459"/>
        <v>Tue</v>
      </c>
    </row>
    <row r="5287" spans="1:19" x14ac:dyDescent="0.25">
      <c r="A5287" s="56">
        <v>45922.944409722222</v>
      </c>
      <c r="B5287" s="57">
        <v>445373670</v>
      </c>
      <c r="C5287" s="58" t="s">
        <v>36</v>
      </c>
      <c r="D5287" s="58" t="s">
        <v>37</v>
      </c>
      <c r="E5287" s="58" t="s">
        <v>45</v>
      </c>
      <c r="F5287" s="58" t="s">
        <v>119</v>
      </c>
      <c r="G5287" s="59">
        <v>3746.94</v>
      </c>
      <c r="H5287" s="57">
        <v>444580443</v>
      </c>
      <c r="I5287" s="59">
        <v>0</v>
      </c>
      <c r="J5287" s="59">
        <v>0</v>
      </c>
      <c r="K5287" s="59">
        <v>0</v>
      </c>
      <c r="L5287" s="59">
        <v>0</v>
      </c>
      <c r="M5287" s="59">
        <v>9975.82</v>
      </c>
      <c r="N5287" s="58" t="s">
        <v>2547</v>
      </c>
      <c r="O5287" s="14">
        <f t="shared" si="455"/>
        <v>45922.944409722222</v>
      </c>
      <c r="P5287" s="19">
        <f t="shared" si="456"/>
        <v>45923.152743055558</v>
      </c>
      <c r="Q5287" s="20" t="str">
        <f t="shared" si="457"/>
        <v>23/09/2025</v>
      </c>
      <c r="R5287" s="13" t="str">
        <f t="shared" si="458"/>
        <v>03</v>
      </c>
      <c r="S5287" s="13" t="str">
        <f t="shared" si="459"/>
        <v>Tue</v>
      </c>
    </row>
    <row r="5288" spans="1:19" x14ac:dyDescent="0.25">
      <c r="A5288" s="60">
        <v>45922.944409722222</v>
      </c>
      <c r="B5288" s="61">
        <v>445373671</v>
      </c>
      <c r="C5288" s="62" t="s">
        <v>36</v>
      </c>
      <c r="D5288" s="62" t="s">
        <v>37</v>
      </c>
      <c r="E5288" s="62" t="s">
        <v>45</v>
      </c>
      <c r="F5288" s="62" t="s">
        <v>119</v>
      </c>
      <c r="G5288" s="63">
        <v>3746.94</v>
      </c>
      <c r="H5288" s="61">
        <v>444580444</v>
      </c>
      <c r="I5288" s="63">
        <v>0</v>
      </c>
      <c r="J5288" s="63">
        <v>0</v>
      </c>
      <c r="K5288" s="63">
        <v>0</v>
      </c>
      <c r="L5288" s="63">
        <v>0</v>
      </c>
      <c r="M5288" s="63">
        <v>9975.82</v>
      </c>
      <c r="N5288" s="62" t="s">
        <v>75</v>
      </c>
      <c r="O5288" s="14">
        <f t="shared" si="455"/>
        <v>45922.944409722222</v>
      </c>
      <c r="P5288" s="19">
        <f t="shared" si="456"/>
        <v>45923.152743055558</v>
      </c>
      <c r="Q5288" s="20" t="str">
        <f t="shared" si="457"/>
        <v>23/09/2025</v>
      </c>
      <c r="R5288" s="13" t="str">
        <f t="shared" si="458"/>
        <v>03</v>
      </c>
      <c r="S5288" s="13" t="str">
        <f t="shared" si="459"/>
        <v>Tue</v>
      </c>
    </row>
    <row r="5289" spans="1:19" x14ac:dyDescent="0.25">
      <c r="A5289" s="56">
        <v>45922.95076388889</v>
      </c>
      <c r="B5289" s="57">
        <v>445374775</v>
      </c>
      <c r="C5289" s="58" t="s">
        <v>36</v>
      </c>
      <c r="D5289" s="58" t="s">
        <v>37</v>
      </c>
      <c r="E5289" s="58" t="s">
        <v>45</v>
      </c>
      <c r="F5289" s="58" t="s">
        <v>119</v>
      </c>
      <c r="G5289" s="59">
        <v>3746.89</v>
      </c>
      <c r="H5289" s="57">
        <v>444581554</v>
      </c>
      <c r="I5289" s="59">
        <v>0</v>
      </c>
      <c r="J5289" s="59">
        <v>0</v>
      </c>
      <c r="K5289" s="59">
        <v>0</v>
      </c>
      <c r="L5289" s="59">
        <v>0</v>
      </c>
      <c r="M5289" s="59">
        <v>9975.82</v>
      </c>
      <c r="N5289" s="58" t="s">
        <v>1384</v>
      </c>
      <c r="O5289" s="14">
        <f t="shared" si="455"/>
        <v>45922.95076388889</v>
      </c>
      <c r="P5289" s="19">
        <f t="shared" si="456"/>
        <v>45923.159097222226</v>
      </c>
      <c r="Q5289" s="20" t="str">
        <f t="shared" si="457"/>
        <v>23/09/2025</v>
      </c>
      <c r="R5289" s="13" t="str">
        <f t="shared" si="458"/>
        <v>03</v>
      </c>
      <c r="S5289" s="13" t="str">
        <f t="shared" si="459"/>
        <v>Tue</v>
      </c>
    </row>
    <row r="5290" spans="1:19" x14ac:dyDescent="0.25">
      <c r="A5290" s="60">
        <v>45922.951493055552</v>
      </c>
      <c r="B5290" s="61">
        <v>445374891</v>
      </c>
      <c r="C5290" s="62" t="s">
        <v>36</v>
      </c>
      <c r="D5290" s="62" t="s">
        <v>37</v>
      </c>
      <c r="E5290" s="62" t="s">
        <v>46</v>
      </c>
      <c r="F5290" s="62" t="s">
        <v>119</v>
      </c>
      <c r="G5290" s="63">
        <v>3747.68</v>
      </c>
      <c r="H5290" s="61">
        <v>444581666</v>
      </c>
      <c r="I5290" s="63">
        <v>0</v>
      </c>
      <c r="J5290" s="63">
        <v>0</v>
      </c>
      <c r="K5290" s="63">
        <v>0</v>
      </c>
      <c r="L5290" s="63">
        <v>-3.02</v>
      </c>
      <c r="M5290" s="63">
        <v>9972.7999999999993</v>
      </c>
      <c r="N5290" s="62" t="s">
        <v>3343</v>
      </c>
      <c r="O5290" s="14">
        <f t="shared" si="455"/>
        <v>45922.951493055552</v>
      </c>
      <c r="P5290" s="19">
        <f t="shared" si="456"/>
        <v>45923.159826388888</v>
      </c>
      <c r="Q5290" s="20" t="str">
        <f t="shared" si="457"/>
        <v>23/09/2025</v>
      </c>
      <c r="R5290" s="13" t="str">
        <f t="shared" si="458"/>
        <v>03</v>
      </c>
      <c r="S5290" s="13" t="str">
        <f t="shared" si="459"/>
        <v>Tue</v>
      </c>
    </row>
    <row r="5291" spans="1:19" x14ac:dyDescent="0.25">
      <c r="A5291" s="56">
        <v>45922.951493055552</v>
      </c>
      <c r="B5291" s="57">
        <v>445374892</v>
      </c>
      <c r="C5291" s="58" t="s">
        <v>36</v>
      </c>
      <c r="D5291" s="58" t="s">
        <v>37</v>
      </c>
      <c r="E5291" s="58" t="s">
        <v>46</v>
      </c>
      <c r="F5291" s="58" t="s">
        <v>119</v>
      </c>
      <c r="G5291" s="59">
        <v>3747.68</v>
      </c>
      <c r="H5291" s="57">
        <v>444581668</v>
      </c>
      <c r="I5291" s="59">
        <v>0</v>
      </c>
      <c r="J5291" s="59">
        <v>0</v>
      </c>
      <c r="K5291" s="59">
        <v>0</v>
      </c>
      <c r="L5291" s="59">
        <v>-3.03</v>
      </c>
      <c r="M5291" s="59">
        <v>9969.77</v>
      </c>
      <c r="N5291" s="58" t="s">
        <v>3343</v>
      </c>
      <c r="O5291" s="14">
        <f t="shared" si="455"/>
        <v>45922.951493055552</v>
      </c>
      <c r="P5291" s="19">
        <f t="shared" si="456"/>
        <v>45923.159826388888</v>
      </c>
      <c r="Q5291" s="20" t="str">
        <f t="shared" si="457"/>
        <v>23/09/2025</v>
      </c>
      <c r="R5291" s="13" t="str">
        <f t="shared" si="458"/>
        <v>03</v>
      </c>
      <c r="S5291" s="13" t="str">
        <f t="shared" si="459"/>
        <v>Tue</v>
      </c>
    </row>
    <row r="5292" spans="1:19" x14ac:dyDescent="0.25">
      <c r="A5292" s="60">
        <v>45922.951493055552</v>
      </c>
      <c r="B5292" s="61">
        <v>445374894</v>
      </c>
      <c r="C5292" s="62" t="s">
        <v>36</v>
      </c>
      <c r="D5292" s="62" t="s">
        <v>37</v>
      </c>
      <c r="E5292" s="62" t="s">
        <v>46</v>
      </c>
      <c r="F5292" s="62" t="s">
        <v>119</v>
      </c>
      <c r="G5292" s="63">
        <v>3747.68</v>
      </c>
      <c r="H5292" s="61">
        <v>444581670</v>
      </c>
      <c r="I5292" s="63">
        <v>0</v>
      </c>
      <c r="J5292" s="63">
        <v>0</v>
      </c>
      <c r="K5292" s="63">
        <v>0</v>
      </c>
      <c r="L5292" s="63">
        <v>-3.18</v>
      </c>
      <c r="M5292" s="63">
        <v>9966.59</v>
      </c>
      <c r="N5292" s="62" t="s">
        <v>3343</v>
      </c>
      <c r="O5292" s="14">
        <f t="shared" si="455"/>
        <v>45922.951493055552</v>
      </c>
      <c r="P5292" s="19">
        <f t="shared" si="456"/>
        <v>45923.159826388888</v>
      </c>
      <c r="Q5292" s="20" t="str">
        <f t="shared" si="457"/>
        <v>23/09/2025</v>
      </c>
      <c r="R5292" s="13" t="str">
        <f t="shared" si="458"/>
        <v>03</v>
      </c>
      <c r="S5292" s="13" t="str">
        <f t="shared" si="459"/>
        <v>Tue</v>
      </c>
    </row>
    <row r="5293" spans="1:19" x14ac:dyDescent="0.25">
      <c r="A5293" s="56">
        <v>45922.951493055552</v>
      </c>
      <c r="B5293" s="57">
        <v>445374895</v>
      </c>
      <c r="C5293" s="58" t="s">
        <v>36</v>
      </c>
      <c r="D5293" s="58" t="s">
        <v>37</v>
      </c>
      <c r="E5293" s="58" t="s">
        <v>46</v>
      </c>
      <c r="F5293" s="58" t="s">
        <v>119</v>
      </c>
      <c r="G5293" s="59">
        <v>3747.68</v>
      </c>
      <c r="H5293" s="57">
        <v>444581671</v>
      </c>
      <c r="I5293" s="59">
        <v>0</v>
      </c>
      <c r="J5293" s="59">
        <v>0</v>
      </c>
      <c r="K5293" s="59">
        <v>0</v>
      </c>
      <c r="L5293" s="59">
        <v>-3.14</v>
      </c>
      <c r="M5293" s="59">
        <v>9963.4500000000007</v>
      </c>
      <c r="N5293" s="58" t="s">
        <v>3343</v>
      </c>
      <c r="O5293" s="14">
        <f t="shared" si="455"/>
        <v>45922.951493055552</v>
      </c>
      <c r="P5293" s="19">
        <f t="shared" si="456"/>
        <v>45923.159826388888</v>
      </c>
      <c r="Q5293" s="20" t="str">
        <f t="shared" si="457"/>
        <v>23/09/2025</v>
      </c>
      <c r="R5293" s="13" t="str">
        <f t="shared" si="458"/>
        <v>03</v>
      </c>
      <c r="S5293" s="13" t="str">
        <f t="shared" si="459"/>
        <v>Tue</v>
      </c>
    </row>
    <row r="5294" spans="1:19" x14ac:dyDescent="0.25">
      <c r="A5294" s="60">
        <v>45922.951493055552</v>
      </c>
      <c r="B5294" s="61">
        <v>445374896</v>
      </c>
      <c r="C5294" s="62" t="s">
        <v>36</v>
      </c>
      <c r="D5294" s="62" t="s">
        <v>37</v>
      </c>
      <c r="E5294" s="62" t="s">
        <v>46</v>
      </c>
      <c r="F5294" s="62" t="s">
        <v>119</v>
      </c>
      <c r="G5294" s="63">
        <v>3747.68</v>
      </c>
      <c r="H5294" s="61">
        <v>444581672</v>
      </c>
      <c r="I5294" s="63">
        <v>0</v>
      </c>
      <c r="J5294" s="63">
        <v>0</v>
      </c>
      <c r="K5294" s="63">
        <v>0</v>
      </c>
      <c r="L5294" s="63">
        <v>-3.19</v>
      </c>
      <c r="M5294" s="63">
        <v>9960.26</v>
      </c>
      <c r="N5294" s="62" t="s">
        <v>3343</v>
      </c>
      <c r="O5294" s="14">
        <f t="shared" si="455"/>
        <v>45922.951493055552</v>
      </c>
      <c r="P5294" s="19">
        <f t="shared" si="456"/>
        <v>45923.159826388888</v>
      </c>
      <c r="Q5294" s="20" t="str">
        <f t="shared" si="457"/>
        <v>23/09/2025</v>
      </c>
      <c r="R5294" s="13" t="str">
        <f t="shared" si="458"/>
        <v>03</v>
      </c>
      <c r="S5294" s="13" t="str">
        <f t="shared" si="459"/>
        <v>Tue</v>
      </c>
    </row>
    <row r="5295" spans="1:19" x14ac:dyDescent="0.25">
      <c r="A5295" s="56">
        <v>45922.951493055552</v>
      </c>
      <c r="B5295" s="57">
        <v>445374897</v>
      </c>
      <c r="C5295" s="58" t="s">
        <v>36</v>
      </c>
      <c r="D5295" s="58" t="s">
        <v>37</v>
      </c>
      <c r="E5295" s="58" t="s">
        <v>46</v>
      </c>
      <c r="F5295" s="58" t="s">
        <v>119</v>
      </c>
      <c r="G5295" s="59">
        <v>3747.68</v>
      </c>
      <c r="H5295" s="57">
        <v>444581673</v>
      </c>
      <c r="I5295" s="59">
        <v>0</v>
      </c>
      <c r="J5295" s="59">
        <v>0</v>
      </c>
      <c r="K5295" s="59">
        <v>0</v>
      </c>
      <c r="L5295" s="59">
        <v>-3.23</v>
      </c>
      <c r="M5295" s="59">
        <v>9957.0300000000007</v>
      </c>
      <c r="N5295" s="58" t="s">
        <v>3343</v>
      </c>
      <c r="O5295" s="14">
        <f t="shared" si="455"/>
        <v>45922.951493055552</v>
      </c>
      <c r="P5295" s="19">
        <f t="shared" si="456"/>
        <v>45923.159826388888</v>
      </c>
      <c r="Q5295" s="20" t="str">
        <f t="shared" si="457"/>
        <v>23/09/2025</v>
      </c>
      <c r="R5295" s="13" t="str">
        <f t="shared" si="458"/>
        <v>03</v>
      </c>
      <c r="S5295" s="13" t="str">
        <f t="shared" si="459"/>
        <v>Tue</v>
      </c>
    </row>
    <row r="5296" spans="1:19" x14ac:dyDescent="0.25">
      <c r="A5296" s="60">
        <v>45922.951493055552</v>
      </c>
      <c r="B5296" s="61">
        <v>445374898</v>
      </c>
      <c r="C5296" s="62" t="s">
        <v>36</v>
      </c>
      <c r="D5296" s="62" t="s">
        <v>37</v>
      </c>
      <c r="E5296" s="62" t="s">
        <v>46</v>
      </c>
      <c r="F5296" s="62" t="s">
        <v>119</v>
      </c>
      <c r="G5296" s="63">
        <v>3747.68</v>
      </c>
      <c r="H5296" s="61">
        <v>444581674</v>
      </c>
      <c r="I5296" s="63">
        <v>0</v>
      </c>
      <c r="J5296" s="63">
        <v>0</v>
      </c>
      <c r="K5296" s="63">
        <v>0</v>
      </c>
      <c r="L5296" s="63">
        <v>-3.24</v>
      </c>
      <c r="M5296" s="63">
        <v>9953.7900000000009</v>
      </c>
      <c r="N5296" s="62" t="s">
        <v>3343</v>
      </c>
      <c r="O5296" s="14">
        <f t="shared" si="455"/>
        <v>45922.951493055552</v>
      </c>
      <c r="P5296" s="19">
        <f t="shared" si="456"/>
        <v>45923.159826388888</v>
      </c>
      <c r="Q5296" s="20" t="str">
        <f t="shared" si="457"/>
        <v>23/09/2025</v>
      </c>
      <c r="R5296" s="13" t="str">
        <f t="shared" si="458"/>
        <v>03</v>
      </c>
      <c r="S5296" s="13" t="str">
        <f t="shared" si="459"/>
        <v>Tue</v>
      </c>
    </row>
    <row r="5297" spans="1:19" x14ac:dyDescent="0.25">
      <c r="A5297" s="56">
        <v>45922.952847222223</v>
      </c>
      <c r="B5297" s="57">
        <v>445375299</v>
      </c>
      <c r="C5297" s="58" t="s">
        <v>36</v>
      </c>
      <c r="D5297" s="58" t="s">
        <v>37</v>
      </c>
      <c r="E5297" s="58" t="s">
        <v>45</v>
      </c>
      <c r="F5297" s="58" t="s">
        <v>119</v>
      </c>
      <c r="G5297" s="59">
        <v>3747.65</v>
      </c>
      <c r="H5297" s="57">
        <v>444582063</v>
      </c>
      <c r="I5297" s="59">
        <v>0</v>
      </c>
      <c r="J5297" s="59">
        <v>0</v>
      </c>
      <c r="K5297" s="59">
        <v>0</v>
      </c>
      <c r="L5297" s="59">
        <v>0</v>
      </c>
      <c r="M5297" s="59">
        <v>9953.7900000000009</v>
      </c>
      <c r="N5297" s="58" t="s">
        <v>2546</v>
      </c>
      <c r="O5297" s="14">
        <f t="shared" si="455"/>
        <v>45922.952847222223</v>
      </c>
      <c r="P5297" s="19">
        <f t="shared" si="456"/>
        <v>45923.161180555559</v>
      </c>
      <c r="Q5297" s="20" t="str">
        <f t="shared" si="457"/>
        <v>23/09/2025</v>
      </c>
      <c r="R5297" s="13" t="str">
        <f t="shared" si="458"/>
        <v>03</v>
      </c>
      <c r="S5297" s="13" t="str">
        <f t="shared" si="459"/>
        <v>Tue</v>
      </c>
    </row>
    <row r="5298" spans="1:19" x14ac:dyDescent="0.25">
      <c r="A5298" s="60">
        <v>45922.954861111109</v>
      </c>
      <c r="B5298" s="61">
        <v>445375761</v>
      </c>
      <c r="C5298" s="62" t="s">
        <v>36</v>
      </c>
      <c r="D5298" s="62" t="s">
        <v>38</v>
      </c>
      <c r="E5298" s="62" t="s">
        <v>46</v>
      </c>
      <c r="F5298" s="62" t="s">
        <v>119</v>
      </c>
      <c r="G5298" s="63">
        <v>3747.75</v>
      </c>
      <c r="H5298" s="61">
        <v>444582520</v>
      </c>
      <c r="I5298" s="63">
        <v>0</v>
      </c>
      <c r="J5298" s="63">
        <v>0</v>
      </c>
      <c r="K5298" s="63">
        <v>0</v>
      </c>
      <c r="L5298" s="63">
        <v>1.4</v>
      </c>
      <c r="M5298" s="63">
        <v>9955.19</v>
      </c>
      <c r="N5298" s="62" t="s">
        <v>3344</v>
      </c>
      <c r="O5298" s="14">
        <f t="shared" si="455"/>
        <v>45922.954861111109</v>
      </c>
      <c r="P5298" s="19">
        <f t="shared" si="456"/>
        <v>45923.163194444445</v>
      </c>
      <c r="Q5298" s="20" t="str">
        <f t="shared" si="457"/>
        <v>23/09/2025</v>
      </c>
      <c r="R5298" s="13" t="str">
        <f t="shared" si="458"/>
        <v>03</v>
      </c>
      <c r="S5298" s="13" t="str">
        <f t="shared" si="459"/>
        <v>Tue</v>
      </c>
    </row>
    <row r="5299" spans="1:19" x14ac:dyDescent="0.25">
      <c r="A5299" s="56">
        <v>45922.954861111109</v>
      </c>
      <c r="B5299" s="57">
        <v>445375762</v>
      </c>
      <c r="C5299" s="58" t="s">
        <v>36</v>
      </c>
      <c r="D5299" s="58" t="s">
        <v>38</v>
      </c>
      <c r="E5299" s="58" t="s">
        <v>46</v>
      </c>
      <c r="F5299" s="58" t="s">
        <v>119</v>
      </c>
      <c r="G5299" s="59">
        <v>3747.75</v>
      </c>
      <c r="H5299" s="57">
        <v>444582522</v>
      </c>
      <c r="I5299" s="59">
        <v>0</v>
      </c>
      <c r="J5299" s="59">
        <v>0</v>
      </c>
      <c r="K5299" s="59">
        <v>0</v>
      </c>
      <c r="L5299" s="59">
        <v>0.86</v>
      </c>
      <c r="M5299" s="59">
        <v>9956.0499999999993</v>
      </c>
      <c r="N5299" s="58" t="s">
        <v>3345</v>
      </c>
      <c r="O5299" s="14">
        <f t="shared" si="455"/>
        <v>45922.954861111109</v>
      </c>
      <c r="P5299" s="19">
        <f t="shared" si="456"/>
        <v>45923.163194444445</v>
      </c>
      <c r="Q5299" s="20" t="str">
        <f t="shared" si="457"/>
        <v>23/09/2025</v>
      </c>
      <c r="R5299" s="13" t="str">
        <f t="shared" si="458"/>
        <v>03</v>
      </c>
      <c r="S5299" s="13" t="str">
        <f t="shared" si="459"/>
        <v>Tue</v>
      </c>
    </row>
    <row r="5300" spans="1:19" x14ac:dyDescent="0.25">
      <c r="A5300" s="60">
        <v>45922.954930555556</v>
      </c>
      <c r="B5300" s="61">
        <v>445375789</v>
      </c>
      <c r="C5300" s="62" t="s">
        <v>36</v>
      </c>
      <c r="D5300" s="62" t="s">
        <v>37</v>
      </c>
      <c r="E5300" s="62" t="s">
        <v>45</v>
      </c>
      <c r="F5300" s="62" t="s">
        <v>119</v>
      </c>
      <c r="G5300" s="63">
        <v>3748.09</v>
      </c>
      <c r="H5300" s="61">
        <v>444582551</v>
      </c>
      <c r="I5300" s="63">
        <v>0</v>
      </c>
      <c r="J5300" s="63">
        <v>0</v>
      </c>
      <c r="K5300" s="63">
        <v>0</v>
      </c>
      <c r="L5300" s="63">
        <v>0</v>
      </c>
      <c r="M5300" s="63">
        <v>9956.0499999999993</v>
      </c>
      <c r="N5300" s="62" t="s">
        <v>1971</v>
      </c>
      <c r="O5300" s="14">
        <f t="shared" si="455"/>
        <v>45922.954930555556</v>
      </c>
      <c r="P5300" s="19">
        <f t="shared" si="456"/>
        <v>45923.163263888891</v>
      </c>
      <c r="Q5300" s="20" t="str">
        <f t="shared" si="457"/>
        <v>23/09/2025</v>
      </c>
      <c r="R5300" s="13" t="str">
        <f t="shared" si="458"/>
        <v>03</v>
      </c>
      <c r="S5300" s="13" t="str">
        <f t="shared" si="459"/>
        <v>Tue</v>
      </c>
    </row>
    <row r="5301" spans="1:19" x14ac:dyDescent="0.25">
      <c r="A5301" s="56">
        <v>45922.954930555556</v>
      </c>
      <c r="B5301" s="57">
        <v>445375791</v>
      </c>
      <c r="C5301" s="58" t="s">
        <v>36</v>
      </c>
      <c r="D5301" s="58" t="s">
        <v>37</v>
      </c>
      <c r="E5301" s="58" t="s">
        <v>45</v>
      </c>
      <c r="F5301" s="58" t="s">
        <v>119</v>
      </c>
      <c r="G5301" s="59">
        <v>3748.12</v>
      </c>
      <c r="H5301" s="57">
        <v>444582553</v>
      </c>
      <c r="I5301" s="59">
        <v>0</v>
      </c>
      <c r="J5301" s="59">
        <v>0</v>
      </c>
      <c r="K5301" s="59">
        <v>0</v>
      </c>
      <c r="L5301" s="59">
        <v>0</v>
      </c>
      <c r="M5301" s="59">
        <v>9956.0499999999993</v>
      </c>
      <c r="N5301" s="58" t="s">
        <v>1944</v>
      </c>
      <c r="O5301" s="14">
        <f t="shared" si="455"/>
        <v>45922.954930555556</v>
      </c>
      <c r="P5301" s="19">
        <f t="shared" si="456"/>
        <v>45923.163263888891</v>
      </c>
      <c r="Q5301" s="20" t="str">
        <f t="shared" si="457"/>
        <v>23/09/2025</v>
      </c>
      <c r="R5301" s="13" t="str">
        <f t="shared" si="458"/>
        <v>03</v>
      </c>
      <c r="S5301" s="13" t="str">
        <f t="shared" si="459"/>
        <v>Tue</v>
      </c>
    </row>
    <row r="5302" spans="1:19" x14ac:dyDescent="0.25">
      <c r="A5302" s="60">
        <v>45922.954930555556</v>
      </c>
      <c r="B5302" s="61">
        <v>445375794</v>
      </c>
      <c r="C5302" s="62" t="s">
        <v>36</v>
      </c>
      <c r="D5302" s="62" t="s">
        <v>37</v>
      </c>
      <c r="E5302" s="62" t="s">
        <v>45</v>
      </c>
      <c r="F5302" s="62" t="s">
        <v>119</v>
      </c>
      <c r="G5302" s="63">
        <v>3748.12</v>
      </c>
      <c r="H5302" s="61">
        <v>444582556</v>
      </c>
      <c r="I5302" s="63">
        <v>0</v>
      </c>
      <c r="J5302" s="63">
        <v>0</v>
      </c>
      <c r="K5302" s="63">
        <v>0</v>
      </c>
      <c r="L5302" s="63">
        <v>0</v>
      </c>
      <c r="M5302" s="63">
        <v>9956.0499999999993</v>
      </c>
      <c r="N5302" s="62" t="s">
        <v>52</v>
      </c>
      <c r="O5302" s="14">
        <f t="shared" si="455"/>
        <v>45922.954930555556</v>
      </c>
      <c r="P5302" s="19">
        <f t="shared" si="456"/>
        <v>45923.163263888891</v>
      </c>
      <c r="Q5302" s="20" t="str">
        <f t="shared" si="457"/>
        <v>23/09/2025</v>
      </c>
      <c r="R5302" s="13" t="str">
        <f t="shared" si="458"/>
        <v>03</v>
      </c>
      <c r="S5302" s="13" t="str">
        <f t="shared" si="459"/>
        <v>Tue</v>
      </c>
    </row>
    <row r="5303" spans="1:19" x14ac:dyDescent="0.25">
      <c r="A5303" s="56">
        <v>45922.954930555556</v>
      </c>
      <c r="B5303" s="57">
        <v>445375797</v>
      </c>
      <c r="C5303" s="58" t="s">
        <v>36</v>
      </c>
      <c r="D5303" s="58" t="s">
        <v>37</v>
      </c>
      <c r="E5303" s="58" t="s">
        <v>45</v>
      </c>
      <c r="F5303" s="58" t="s">
        <v>119</v>
      </c>
      <c r="G5303" s="59">
        <v>3748.09</v>
      </c>
      <c r="H5303" s="57">
        <v>444582559</v>
      </c>
      <c r="I5303" s="59">
        <v>0</v>
      </c>
      <c r="J5303" s="59">
        <v>0</v>
      </c>
      <c r="K5303" s="59">
        <v>0</v>
      </c>
      <c r="L5303" s="59">
        <v>0</v>
      </c>
      <c r="M5303" s="59">
        <v>9956.0499999999993</v>
      </c>
      <c r="N5303" s="58" t="s">
        <v>2056</v>
      </c>
      <c r="O5303" s="14">
        <f t="shared" si="455"/>
        <v>45922.954930555556</v>
      </c>
      <c r="P5303" s="19">
        <f t="shared" si="456"/>
        <v>45923.163263888891</v>
      </c>
      <c r="Q5303" s="20" t="str">
        <f t="shared" si="457"/>
        <v>23/09/2025</v>
      </c>
      <c r="R5303" s="13" t="str">
        <f t="shared" si="458"/>
        <v>03</v>
      </c>
      <c r="S5303" s="13" t="str">
        <f t="shared" si="459"/>
        <v>Tue</v>
      </c>
    </row>
    <row r="5304" spans="1:19" x14ac:dyDescent="0.25">
      <c r="A5304" s="60">
        <v>45922.954942129632</v>
      </c>
      <c r="B5304" s="61">
        <v>445375799</v>
      </c>
      <c r="C5304" s="62" t="s">
        <v>36</v>
      </c>
      <c r="D5304" s="62" t="s">
        <v>37</v>
      </c>
      <c r="E5304" s="62" t="s">
        <v>45</v>
      </c>
      <c r="F5304" s="62" t="s">
        <v>119</v>
      </c>
      <c r="G5304" s="63">
        <v>3748.09</v>
      </c>
      <c r="H5304" s="61">
        <v>444582561</v>
      </c>
      <c r="I5304" s="63">
        <v>0</v>
      </c>
      <c r="J5304" s="63">
        <v>0</v>
      </c>
      <c r="K5304" s="63">
        <v>0</v>
      </c>
      <c r="L5304" s="63">
        <v>0</v>
      </c>
      <c r="M5304" s="63">
        <v>9956.0499999999993</v>
      </c>
      <c r="N5304" s="62" t="s">
        <v>2055</v>
      </c>
      <c r="O5304" s="14">
        <f t="shared" si="455"/>
        <v>45922.954942129632</v>
      </c>
      <c r="P5304" s="19">
        <f t="shared" si="456"/>
        <v>45923.163275462968</v>
      </c>
      <c r="Q5304" s="20" t="str">
        <f t="shared" si="457"/>
        <v>23/09/2025</v>
      </c>
      <c r="R5304" s="13" t="str">
        <f t="shared" si="458"/>
        <v>03</v>
      </c>
      <c r="S5304" s="13" t="str">
        <f t="shared" si="459"/>
        <v>Tue</v>
      </c>
    </row>
    <row r="5305" spans="1:19" x14ac:dyDescent="0.25">
      <c r="A5305" s="56">
        <v>45922.954942129632</v>
      </c>
      <c r="B5305" s="57">
        <v>445375800</v>
      </c>
      <c r="C5305" s="58" t="s">
        <v>36</v>
      </c>
      <c r="D5305" s="58" t="s">
        <v>37</v>
      </c>
      <c r="E5305" s="58" t="s">
        <v>45</v>
      </c>
      <c r="F5305" s="58" t="s">
        <v>119</v>
      </c>
      <c r="G5305" s="59">
        <v>3748.09</v>
      </c>
      <c r="H5305" s="57">
        <v>444582562</v>
      </c>
      <c r="I5305" s="59">
        <v>0</v>
      </c>
      <c r="J5305" s="59">
        <v>0</v>
      </c>
      <c r="K5305" s="59">
        <v>0</v>
      </c>
      <c r="L5305" s="59">
        <v>0</v>
      </c>
      <c r="M5305" s="59">
        <v>9956.0499999999993</v>
      </c>
      <c r="N5305" s="58" t="s">
        <v>47</v>
      </c>
      <c r="O5305" s="14">
        <f t="shared" si="455"/>
        <v>45922.954942129632</v>
      </c>
      <c r="P5305" s="19">
        <f t="shared" si="456"/>
        <v>45923.163275462968</v>
      </c>
      <c r="Q5305" s="20" t="str">
        <f t="shared" si="457"/>
        <v>23/09/2025</v>
      </c>
      <c r="R5305" s="13" t="str">
        <f t="shared" si="458"/>
        <v>03</v>
      </c>
      <c r="S5305" s="13" t="str">
        <f t="shared" si="459"/>
        <v>Tue</v>
      </c>
    </row>
    <row r="5306" spans="1:19" x14ac:dyDescent="0.25">
      <c r="A5306" s="60">
        <v>45922.954942129632</v>
      </c>
      <c r="B5306" s="61">
        <v>445375802</v>
      </c>
      <c r="C5306" s="62" t="s">
        <v>36</v>
      </c>
      <c r="D5306" s="62" t="s">
        <v>37</v>
      </c>
      <c r="E5306" s="62" t="s">
        <v>45</v>
      </c>
      <c r="F5306" s="62" t="s">
        <v>119</v>
      </c>
      <c r="G5306" s="63">
        <v>3748.12</v>
      </c>
      <c r="H5306" s="61">
        <v>444582564</v>
      </c>
      <c r="I5306" s="63">
        <v>0</v>
      </c>
      <c r="J5306" s="63">
        <v>0</v>
      </c>
      <c r="K5306" s="63">
        <v>0</v>
      </c>
      <c r="L5306" s="63">
        <v>0</v>
      </c>
      <c r="M5306" s="63">
        <v>9956.0499999999993</v>
      </c>
      <c r="N5306" s="62" t="s">
        <v>77</v>
      </c>
      <c r="O5306" s="14">
        <f t="shared" si="455"/>
        <v>45922.954942129632</v>
      </c>
      <c r="P5306" s="19">
        <f t="shared" si="456"/>
        <v>45923.163275462968</v>
      </c>
      <c r="Q5306" s="20" t="str">
        <f t="shared" si="457"/>
        <v>23/09/2025</v>
      </c>
      <c r="R5306" s="13" t="str">
        <f t="shared" si="458"/>
        <v>03</v>
      </c>
      <c r="S5306" s="13" t="str">
        <f t="shared" si="459"/>
        <v>Tue</v>
      </c>
    </row>
    <row r="5307" spans="1:19" x14ac:dyDescent="0.25">
      <c r="A5307" s="56">
        <v>45922.954942129632</v>
      </c>
      <c r="B5307" s="57">
        <v>445375805</v>
      </c>
      <c r="C5307" s="58" t="s">
        <v>36</v>
      </c>
      <c r="D5307" s="58" t="s">
        <v>37</v>
      </c>
      <c r="E5307" s="58" t="s">
        <v>45</v>
      </c>
      <c r="F5307" s="58" t="s">
        <v>119</v>
      </c>
      <c r="G5307" s="59">
        <v>3748.12</v>
      </c>
      <c r="H5307" s="57">
        <v>444582567</v>
      </c>
      <c r="I5307" s="59">
        <v>0</v>
      </c>
      <c r="J5307" s="59">
        <v>0</v>
      </c>
      <c r="K5307" s="59">
        <v>0</v>
      </c>
      <c r="L5307" s="59">
        <v>0</v>
      </c>
      <c r="M5307" s="59">
        <v>9956.0499999999993</v>
      </c>
      <c r="N5307" s="58" t="s">
        <v>108</v>
      </c>
      <c r="O5307" s="14">
        <f t="shared" si="455"/>
        <v>45922.954942129632</v>
      </c>
      <c r="P5307" s="19">
        <f t="shared" si="456"/>
        <v>45923.163275462968</v>
      </c>
      <c r="Q5307" s="20" t="str">
        <f t="shared" si="457"/>
        <v>23/09/2025</v>
      </c>
      <c r="R5307" s="13" t="str">
        <f t="shared" si="458"/>
        <v>03</v>
      </c>
      <c r="S5307" s="13" t="str">
        <f t="shared" si="459"/>
        <v>Tue</v>
      </c>
    </row>
    <row r="5308" spans="1:19" x14ac:dyDescent="0.25">
      <c r="A5308" s="60">
        <v>45922.954953703702</v>
      </c>
      <c r="B5308" s="61">
        <v>445375806</v>
      </c>
      <c r="C5308" s="62" t="s">
        <v>36</v>
      </c>
      <c r="D5308" s="62" t="s">
        <v>37</v>
      </c>
      <c r="E5308" s="62" t="s">
        <v>45</v>
      </c>
      <c r="F5308" s="62" t="s">
        <v>119</v>
      </c>
      <c r="G5308" s="63">
        <v>3748.12</v>
      </c>
      <c r="H5308" s="61">
        <v>444582568</v>
      </c>
      <c r="I5308" s="63">
        <v>0</v>
      </c>
      <c r="J5308" s="63">
        <v>0</v>
      </c>
      <c r="K5308" s="63">
        <v>0</v>
      </c>
      <c r="L5308" s="63">
        <v>0</v>
      </c>
      <c r="M5308" s="63">
        <v>9956.0499999999993</v>
      </c>
      <c r="N5308" s="62" t="s">
        <v>113</v>
      </c>
      <c r="O5308" s="14">
        <f t="shared" si="455"/>
        <v>45922.954953703702</v>
      </c>
      <c r="P5308" s="19">
        <f t="shared" si="456"/>
        <v>45923.163287037038</v>
      </c>
      <c r="Q5308" s="20" t="str">
        <f t="shared" si="457"/>
        <v>23/09/2025</v>
      </c>
      <c r="R5308" s="13" t="str">
        <f t="shared" si="458"/>
        <v>03</v>
      </c>
      <c r="S5308" s="13" t="str">
        <f t="shared" si="459"/>
        <v>Tue</v>
      </c>
    </row>
    <row r="5309" spans="1:19" x14ac:dyDescent="0.25">
      <c r="A5309" s="56">
        <v>45922.954953703702</v>
      </c>
      <c r="B5309" s="57">
        <v>445375807</v>
      </c>
      <c r="C5309" s="58" t="s">
        <v>36</v>
      </c>
      <c r="D5309" s="58" t="s">
        <v>37</v>
      </c>
      <c r="E5309" s="58" t="s">
        <v>45</v>
      </c>
      <c r="F5309" s="58" t="s">
        <v>119</v>
      </c>
      <c r="G5309" s="59">
        <v>3748.12</v>
      </c>
      <c r="H5309" s="57">
        <v>444582569</v>
      </c>
      <c r="I5309" s="59">
        <v>0</v>
      </c>
      <c r="J5309" s="59">
        <v>0</v>
      </c>
      <c r="K5309" s="59">
        <v>0</v>
      </c>
      <c r="L5309" s="59">
        <v>0</v>
      </c>
      <c r="M5309" s="59">
        <v>9956.0499999999993</v>
      </c>
      <c r="N5309" s="58" t="s">
        <v>107</v>
      </c>
      <c r="O5309" s="14">
        <f t="shared" si="455"/>
        <v>45922.954953703702</v>
      </c>
      <c r="P5309" s="19">
        <f t="shared" si="456"/>
        <v>45923.163287037038</v>
      </c>
      <c r="Q5309" s="20" t="str">
        <f t="shared" si="457"/>
        <v>23/09/2025</v>
      </c>
      <c r="R5309" s="13" t="str">
        <f t="shared" si="458"/>
        <v>03</v>
      </c>
      <c r="S5309" s="13" t="str">
        <f t="shared" si="459"/>
        <v>Tue</v>
      </c>
    </row>
    <row r="5310" spans="1:19" x14ac:dyDescent="0.25">
      <c r="A5310" s="60">
        <v>45922.954953703702</v>
      </c>
      <c r="B5310" s="61">
        <v>445375809</v>
      </c>
      <c r="C5310" s="62" t="s">
        <v>36</v>
      </c>
      <c r="D5310" s="62" t="s">
        <v>37</v>
      </c>
      <c r="E5310" s="62" t="s">
        <v>45</v>
      </c>
      <c r="F5310" s="62" t="s">
        <v>119</v>
      </c>
      <c r="G5310" s="63">
        <v>3748.12</v>
      </c>
      <c r="H5310" s="61">
        <v>444582571</v>
      </c>
      <c r="I5310" s="63">
        <v>0</v>
      </c>
      <c r="J5310" s="63">
        <v>0</v>
      </c>
      <c r="K5310" s="63">
        <v>0</v>
      </c>
      <c r="L5310" s="63">
        <v>0</v>
      </c>
      <c r="M5310" s="63">
        <v>9956.0499999999993</v>
      </c>
      <c r="N5310" s="62" t="s">
        <v>1384</v>
      </c>
      <c r="O5310" s="14">
        <f t="shared" si="455"/>
        <v>45922.954953703702</v>
      </c>
      <c r="P5310" s="19">
        <f t="shared" si="456"/>
        <v>45923.163287037038</v>
      </c>
      <c r="Q5310" s="20" t="str">
        <f t="shared" si="457"/>
        <v>23/09/2025</v>
      </c>
      <c r="R5310" s="13" t="str">
        <f t="shared" si="458"/>
        <v>03</v>
      </c>
      <c r="S5310" s="13" t="str">
        <f t="shared" si="459"/>
        <v>Tue</v>
      </c>
    </row>
    <row r="5311" spans="1:19" x14ac:dyDescent="0.25">
      <c r="A5311" s="56">
        <v>45922.954953703702</v>
      </c>
      <c r="B5311" s="57">
        <v>445375813</v>
      </c>
      <c r="C5311" s="58" t="s">
        <v>36</v>
      </c>
      <c r="D5311" s="58" t="s">
        <v>37</v>
      </c>
      <c r="E5311" s="58" t="s">
        <v>45</v>
      </c>
      <c r="F5311" s="58" t="s">
        <v>119</v>
      </c>
      <c r="G5311" s="59">
        <v>3748.12</v>
      </c>
      <c r="H5311" s="57">
        <v>444582576</v>
      </c>
      <c r="I5311" s="59">
        <v>0</v>
      </c>
      <c r="J5311" s="59">
        <v>0</v>
      </c>
      <c r="K5311" s="59">
        <v>0</v>
      </c>
      <c r="L5311" s="59">
        <v>0</v>
      </c>
      <c r="M5311" s="59">
        <v>9956.0499999999993</v>
      </c>
      <c r="N5311" s="58" t="s">
        <v>115</v>
      </c>
      <c r="O5311" s="14">
        <f t="shared" si="455"/>
        <v>45922.954953703702</v>
      </c>
      <c r="P5311" s="19">
        <f t="shared" si="456"/>
        <v>45923.163287037038</v>
      </c>
      <c r="Q5311" s="20" t="str">
        <f t="shared" si="457"/>
        <v>23/09/2025</v>
      </c>
      <c r="R5311" s="13" t="str">
        <f t="shared" si="458"/>
        <v>03</v>
      </c>
      <c r="S5311" s="13" t="str">
        <f t="shared" si="459"/>
        <v>Tue</v>
      </c>
    </row>
    <row r="5312" spans="1:19" x14ac:dyDescent="0.25">
      <c r="A5312" s="60">
        <v>45922.954965277779</v>
      </c>
      <c r="B5312" s="61">
        <v>445375816</v>
      </c>
      <c r="C5312" s="62" t="s">
        <v>36</v>
      </c>
      <c r="D5312" s="62" t="s">
        <v>37</v>
      </c>
      <c r="E5312" s="62" t="s">
        <v>45</v>
      </c>
      <c r="F5312" s="62" t="s">
        <v>119</v>
      </c>
      <c r="G5312" s="63">
        <v>3748.13</v>
      </c>
      <c r="H5312" s="61">
        <v>444582578</v>
      </c>
      <c r="I5312" s="63">
        <v>0</v>
      </c>
      <c r="J5312" s="63">
        <v>0</v>
      </c>
      <c r="K5312" s="63">
        <v>0</v>
      </c>
      <c r="L5312" s="63">
        <v>0</v>
      </c>
      <c r="M5312" s="63">
        <v>9956.0499999999993</v>
      </c>
      <c r="N5312" s="62" t="s">
        <v>48</v>
      </c>
      <c r="O5312" s="14">
        <f t="shared" si="455"/>
        <v>45922.954965277779</v>
      </c>
      <c r="P5312" s="19">
        <f t="shared" si="456"/>
        <v>45923.163298611114</v>
      </c>
      <c r="Q5312" s="20" t="str">
        <f t="shared" si="457"/>
        <v>23/09/2025</v>
      </c>
      <c r="R5312" s="13" t="str">
        <f t="shared" si="458"/>
        <v>03</v>
      </c>
      <c r="S5312" s="13" t="str">
        <f t="shared" si="459"/>
        <v>Tue</v>
      </c>
    </row>
    <row r="5313" spans="1:19" x14ac:dyDescent="0.25">
      <c r="A5313" s="56">
        <v>45922.962685185186</v>
      </c>
      <c r="B5313" s="57">
        <v>445377904</v>
      </c>
      <c r="C5313" s="58" t="s">
        <v>36</v>
      </c>
      <c r="D5313" s="58" t="s">
        <v>38</v>
      </c>
      <c r="E5313" s="58" t="s">
        <v>46</v>
      </c>
      <c r="F5313" s="58" t="s">
        <v>119</v>
      </c>
      <c r="G5313" s="59">
        <v>3746.57</v>
      </c>
      <c r="H5313" s="57">
        <v>444584647</v>
      </c>
      <c r="I5313" s="59">
        <v>0</v>
      </c>
      <c r="J5313" s="59">
        <v>0</v>
      </c>
      <c r="K5313" s="59">
        <v>0</v>
      </c>
      <c r="L5313" s="59">
        <v>-1.55</v>
      </c>
      <c r="M5313" s="59">
        <v>9954.5</v>
      </c>
      <c r="N5313" s="58" t="s">
        <v>3346</v>
      </c>
      <c r="O5313" s="14">
        <f t="shared" si="455"/>
        <v>45922.962685185186</v>
      </c>
      <c r="P5313" s="19">
        <f t="shared" si="456"/>
        <v>45923.171018518522</v>
      </c>
      <c r="Q5313" s="20" t="str">
        <f t="shared" si="457"/>
        <v>23/09/2025</v>
      </c>
      <c r="R5313" s="13" t="str">
        <f t="shared" si="458"/>
        <v>04</v>
      </c>
      <c r="S5313" s="13" t="str">
        <f t="shared" si="459"/>
        <v>Tue</v>
      </c>
    </row>
    <row r="5314" spans="1:19" x14ac:dyDescent="0.25">
      <c r="A5314" s="60">
        <v>45922.968263888892</v>
      </c>
      <c r="B5314" s="61">
        <v>445379605</v>
      </c>
      <c r="C5314" s="62" t="s">
        <v>36</v>
      </c>
      <c r="D5314" s="62" t="s">
        <v>38</v>
      </c>
      <c r="E5314" s="62" t="s">
        <v>46</v>
      </c>
      <c r="F5314" s="62" t="s">
        <v>119</v>
      </c>
      <c r="G5314" s="63">
        <v>3745.87</v>
      </c>
      <c r="H5314" s="61">
        <v>444586341</v>
      </c>
      <c r="I5314" s="63">
        <v>0</v>
      </c>
      <c r="J5314" s="63">
        <v>0</v>
      </c>
      <c r="K5314" s="63">
        <v>0</v>
      </c>
      <c r="L5314" s="63">
        <v>-2.2200000000000002</v>
      </c>
      <c r="M5314" s="63">
        <v>9952.2800000000007</v>
      </c>
      <c r="N5314" s="62" t="s">
        <v>3347</v>
      </c>
      <c r="O5314" s="14">
        <f t="shared" si="455"/>
        <v>45922.968263888892</v>
      </c>
      <c r="P5314" s="19">
        <f t="shared" si="456"/>
        <v>45923.176597222227</v>
      </c>
      <c r="Q5314" s="20" t="str">
        <f t="shared" si="457"/>
        <v>23/09/2025</v>
      </c>
      <c r="R5314" s="13" t="str">
        <f t="shared" si="458"/>
        <v>04</v>
      </c>
      <c r="S5314" s="13" t="str">
        <f t="shared" si="459"/>
        <v>Tue</v>
      </c>
    </row>
    <row r="5315" spans="1:19" x14ac:dyDescent="0.25">
      <c r="A5315" s="56">
        <v>45922.968263888892</v>
      </c>
      <c r="B5315" s="57">
        <v>445379606</v>
      </c>
      <c r="C5315" s="58" t="s">
        <v>36</v>
      </c>
      <c r="D5315" s="58" t="s">
        <v>38</v>
      </c>
      <c r="E5315" s="58" t="s">
        <v>46</v>
      </c>
      <c r="F5315" s="58" t="s">
        <v>119</v>
      </c>
      <c r="G5315" s="59">
        <v>3745.87</v>
      </c>
      <c r="H5315" s="57">
        <v>444586342</v>
      </c>
      <c r="I5315" s="59">
        <v>0</v>
      </c>
      <c r="J5315" s="59">
        <v>0</v>
      </c>
      <c r="K5315" s="59">
        <v>0</v>
      </c>
      <c r="L5315" s="59">
        <v>-2.2200000000000002</v>
      </c>
      <c r="M5315" s="59">
        <v>9950.06</v>
      </c>
      <c r="N5315" s="58" t="s">
        <v>3347</v>
      </c>
      <c r="O5315" s="14">
        <f t="shared" si="455"/>
        <v>45922.968263888892</v>
      </c>
      <c r="P5315" s="19">
        <f t="shared" si="456"/>
        <v>45923.176597222227</v>
      </c>
      <c r="Q5315" s="20" t="str">
        <f t="shared" si="457"/>
        <v>23/09/2025</v>
      </c>
      <c r="R5315" s="13" t="str">
        <f t="shared" si="458"/>
        <v>04</v>
      </c>
      <c r="S5315" s="13" t="str">
        <f t="shared" si="459"/>
        <v>Tue</v>
      </c>
    </row>
    <row r="5316" spans="1:19" x14ac:dyDescent="0.25">
      <c r="A5316" s="60">
        <v>45922.968854166669</v>
      </c>
      <c r="B5316" s="61">
        <v>445379729</v>
      </c>
      <c r="C5316" s="62" t="s">
        <v>36</v>
      </c>
      <c r="D5316" s="62" t="s">
        <v>38</v>
      </c>
      <c r="E5316" s="62" t="s">
        <v>46</v>
      </c>
      <c r="F5316" s="62" t="s">
        <v>119</v>
      </c>
      <c r="G5316" s="63">
        <v>3745.56</v>
      </c>
      <c r="H5316" s="61">
        <v>444586463</v>
      </c>
      <c r="I5316" s="63">
        <v>0</v>
      </c>
      <c r="J5316" s="63">
        <v>0</v>
      </c>
      <c r="K5316" s="63">
        <v>0</v>
      </c>
      <c r="L5316" s="63">
        <v>-2.57</v>
      </c>
      <c r="M5316" s="63">
        <v>9947.49</v>
      </c>
      <c r="N5316" s="62" t="s">
        <v>3348</v>
      </c>
      <c r="O5316" s="14">
        <f t="shared" si="455"/>
        <v>45922.968854166669</v>
      </c>
      <c r="P5316" s="19">
        <f t="shared" si="456"/>
        <v>45923.177187500005</v>
      </c>
      <c r="Q5316" s="20" t="str">
        <f t="shared" si="457"/>
        <v>23/09/2025</v>
      </c>
      <c r="R5316" s="13" t="str">
        <f t="shared" si="458"/>
        <v>04</v>
      </c>
      <c r="S5316" s="13" t="str">
        <f t="shared" si="459"/>
        <v>Tue</v>
      </c>
    </row>
    <row r="5317" spans="1:19" x14ac:dyDescent="0.25">
      <c r="A5317" s="56">
        <v>45922.970254629632</v>
      </c>
      <c r="B5317" s="57">
        <v>445379890</v>
      </c>
      <c r="C5317" s="58" t="s">
        <v>36</v>
      </c>
      <c r="D5317" s="58" t="s">
        <v>38</v>
      </c>
      <c r="E5317" s="58" t="s">
        <v>45</v>
      </c>
      <c r="F5317" s="58" t="s">
        <v>119</v>
      </c>
      <c r="G5317" s="59">
        <v>3745.89</v>
      </c>
      <c r="H5317" s="57">
        <v>444586621</v>
      </c>
      <c r="I5317" s="59">
        <v>0</v>
      </c>
      <c r="J5317" s="59">
        <v>0</v>
      </c>
      <c r="K5317" s="59">
        <v>0</v>
      </c>
      <c r="L5317" s="59">
        <v>0</v>
      </c>
      <c r="M5317" s="59">
        <v>9947.49</v>
      </c>
      <c r="N5317" s="58" t="s">
        <v>48</v>
      </c>
      <c r="O5317" s="14">
        <f t="shared" si="455"/>
        <v>45922.970254629632</v>
      </c>
      <c r="P5317" s="19">
        <f t="shared" si="456"/>
        <v>45923.178587962968</v>
      </c>
      <c r="Q5317" s="20" t="str">
        <f t="shared" si="457"/>
        <v>23/09/2025</v>
      </c>
      <c r="R5317" s="13" t="str">
        <f t="shared" si="458"/>
        <v>04</v>
      </c>
      <c r="S5317" s="13" t="str">
        <f t="shared" si="459"/>
        <v>Tue</v>
      </c>
    </row>
    <row r="5318" spans="1:19" x14ac:dyDescent="0.25">
      <c r="A5318" s="60">
        <v>45922.970254629632</v>
      </c>
      <c r="B5318" s="61">
        <v>445379891</v>
      </c>
      <c r="C5318" s="62" t="s">
        <v>36</v>
      </c>
      <c r="D5318" s="62" t="s">
        <v>38</v>
      </c>
      <c r="E5318" s="62" t="s">
        <v>45</v>
      </c>
      <c r="F5318" s="62" t="s">
        <v>119</v>
      </c>
      <c r="G5318" s="63">
        <v>3745.89</v>
      </c>
      <c r="H5318" s="61">
        <v>444586622</v>
      </c>
      <c r="I5318" s="63">
        <v>0</v>
      </c>
      <c r="J5318" s="63">
        <v>0</v>
      </c>
      <c r="K5318" s="63">
        <v>0</v>
      </c>
      <c r="L5318" s="63">
        <v>0</v>
      </c>
      <c r="M5318" s="63">
        <v>9947.49</v>
      </c>
      <c r="N5318" s="62" t="s">
        <v>108</v>
      </c>
      <c r="O5318" s="14">
        <f t="shared" si="455"/>
        <v>45922.970254629632</v>
      </c>
      <c r="P5318" s="19">
        <f t="shared" si="456"/>
        <v>45923.178587962968</v>
      </c>
      <c r="Q5318" s="20" t="str">
        <f t="shared" si="457"/>
        <v>23/09/2025</v>
      </c>
      <c r="R5318" s="13" t="str">
        <f t="shared" si="458"/>
        <v>04</v>
      </c>
      <c r="S5318" s="13" t="str">
        <f t="shared" si="459"/>
        <v>Tue</v>
      </c>
    </row>
    <row r="5319" spans="1:19" x14ac:dyDescent="0.25">
      <c r="A5319" s="56">
        <v>45922.970254629632</v>
      </c>
      <c r="B5319" s="57">
        <v>445379892</v>
      </c>
      <c r="C5319" s="58" t="s">
        <v>36</v>
      </c>
      <c r="D5319" s="58" t="s">
        <v>38</v>
      </c>
      <c r="E5319" s="58" t="s">
        <v>45</v>
      </c>
      <c r="F5319" s="58" t="s">
        <v>119</v>
      </c>
      <c r="G5319" s="59">
        <v>3745.89</v>
      </c>
      <c r="H5319" s="57">
        <v>444586623</v>
      </c>
      <c r="I5319" s="59">
        <v>0</v>
      </c>
      <c r="J5319" s="59">
        <v>0</v>
      </c>
      <c r="K5319" s="59">
        <v>0</v>
      </c>
      <c r="L5319" s="59">
        <v>0</v>
      </c>
      <c r="M5319" s="59">
        <v>9947.49</v>
      </c>
      <c r="N5319" s="58" t="s">
        <v>2055</v>
      </c>
      <c r="O5319" s="14">
        <f t="shared" si="455"/>
        <v>45922.970254629632</v>
      </c>
      <c r="P5319" s="19">
        <f t="shared" si="456"/>
        <v>45923.178587962968</v>
      </c>
      <c r="Q5319" s="20" t="str">
        <f t="shared" si="457"/>
        <v>23/09/2025</v>
      </c>
      <c r="R5319" s="13" t="str">
        <f t="shared" si="458"/>
        <v>04</v>
      </c>
      <c r="S5319" s="13" t="str">
        <f t="shared" si="459"/>
        <v>Tue</v>
      </c>
    </row>
    <row r="5320" spans="1:19" x14ac:dyDescent="0.25">
      <c r="A5320" s="60">
        <v>45922.970254629632</v>
      </c>
      <c r="B5320" s="61">
        <v>445379893</v>
      </c>
      <c r="C5320" s="62" t="s">
        <v>36</v>
      </c>
      <c r="D5320" s="62" t="s">
        <v>38</v>
      </c>
      <c r="E5320" s="62" t="s">
        <v>45</v>
      </c>
      <c r="F5320" s="62" t="s">
        <v>119</v>
      </c>
      <c r="G5320" s="63">
        <v>3745.89</v>
      </c>
      <c r="H5320" s="61">
        <v>444586624</v>
      </c>
      <c r="I5320" s="63">
        <v>0</v>
      </c>
      <c r="J5320" s="63">
        <v>0</v>
      </c>
      <c r="K5320" s="63">
        <v>0</v>
      </c>
      <c r="L5320" s="63">
        <v>0</v>
      </c>
      <c r="M5320" s="63">
        <v>9947.49</v>
      </c>
      <c r="N5320" s="62" t="s">
        <v>1971</v>
      </c>
      <c r="O5320" s="14">
        <f t="shared" si="455"/>
        <v>45922.970254629632</v>
      </c>
      <c r="P5320" s="19">
        <f t="shared" si="456"/>
        <v>45923.178587962968</v>
      </c>
      <c r="Q5320" s="20" t="str">
        <f t="shared" si="457"/>
        <v>23/09/2025</v>
      </c>
      <c r="R5320" s="13" t="str">
        <f t="shared" si="458"/>
        <v>04</v>
      </c>
      <c r="S5320" s="13" t="str">
        <f t="shared" si="459"/>
        <v>Tue</v>
      </c>
    </row>
    <row r="5321" spans="1:19" x14ac:dyDescent="0.25">
      <c r="A5321" s="56">
        <v>45922.976736111108</v>
      </c>
      <c r="B5321" s="57">
        <v>445380624</v>
      </c>
      <c r="C5321" s="58" t="s">
        <v>36</v>
      </c>
      <c r="D5321" s="58" t="s">
        <v>37</v>
      </c>
      <c r="E5321" s="58" t="s">
        <v>46</v>
      </c>
      <c r="F5321" s="58" t="s">
        <v>119</v>
      </c>
      <c r="G5321" s="59">
        <v>3747.39</v>
      </c>
      <c r="H5321" s="57">
        <v>444587287</v>
      </c>
      <c r="I5321" s="59">
        <v>0</v>
      </c>
      <c r="J5321" s="59">
        <v>0</v>
      </c>
      <c r="K5321" s="59">
        <v>0</v>
      </c>
      <c r="L5321" s="59">
        <v>-1.5</v>
      </c>
      <c r="M5321" s="59">
        <v>9945.99</v>
      </c>
      <c r="N5321" s="58" t="s">
        <v>3349</v>
      </c>
      <c r="O5321" s="14">
        <f t="shared" si="455"/>
        <v>45922.976736111108</v>
      </c>
      <c r="P5321" s="19">
        <f t="shared" si="456"/>
        <v>45923.185069444444</v>
      </c>
      <c r="Q5321" s="20" t="str">
        <f t="shared" si="457"/>
        <v>23/09/2025</v>
      </c>
      <c r="R5321" s="13" t="str">
        <f t="shared" si="458"/>
        <v>04</v>
      </c>
      <c r="S5321" s="13" t="str">
        <f t="shared" si="459"/>
        <v>Tue</v>
      </c>
    </row>
    <row r="5322" spans="1:19" x14ac:dyDescent="0.25">
      <c r="A5322" s="60">
        <v>45922.978587962964</v>
      </c>
      <c r="B5322" s="61">
        <v>445380879</v>
      </c>
      <c r="C5322" s="62" t="s">
        <v>36</v>
      </c>
      <c r="D5322" s="62" t="s">
        <v>37</v>
      </c>
      <c r="E5322" s="62" t="s">
        <v>45</v>
      </c>
      <c r="F5322" s="62" t="s">
        <v>119</v>
      </c>
      <c r="G5322" s="63">
        <v>3747.57</v>
      </c>
      <c r="H5322" s="61">
        <v>444587533</v>
      </c>
      <c r="I5322" s="63">
        <v>0</v>
      </c>
      <c r="J5322" s="63">
        <v>0</v>
      </c>
      <c r="K5322" s="63">
        <v>0</v>
      </c>
      <c r="L5322" s="63">
        <v>0</v>
      </c>
      <c r="M5322" s="63">
        <v>9945.99</v>
      </c>
      <c r="N5322" s="62" t="s">
        <v>108</v>
      </c>
      <c r="O5322" s="14">
        <f t="shared" si="455"/>
        <v>45922.978587962964</v>
      </c>
      <c r="P5322" s="19">
        <f t="shared" si="456"/>
        <v>45923.186921296299</v>
      </c>
      <c r="Q5322" s="20" t="str">
        <f t="shared" si="457"/>
        <v>23/09/2025</v>
      </c>
      <c r="R5322" s="13" t="str">
        <f t="shared" si="458"/>
        <v>04</v>
      </c>
      <c r="S5322" s="13" t="str">
        <f t="shared" si="459"/>
        <v>Tue</v>
      </c>
    </row>
    <row r="5323" spans="1:19" x14ac:dyDescent="0.25">
      <c r="A5323" s="56">
        <v>45922.979571759257</v>
      </c>
      <c r="B5323" s="57">
        <v>445381002</v>
      </c>
      <c r="C5323" s="58" t="s">
        <v>36</v>
      </c>
      <c r="D5323" s="58" t="s">
        <v>37</v>
      </c>
      <c r="E5323" s="58" t="s">
        <v>46</v>
      </c>
      <c r="F5323" s="58" t="s">
        <v>119</v>
      </c>
      <c r="G5323" s="59">
        <v>3748.22</v>
      </c>
      <c r="H5323" s="57">
        <v>444587653</v>
      </c>
      <c r="I5323" s="59">
        <v>0</v>
      </c>
      <c r="J5323" s="59">
        <v>0</v>
      </c>
      <c r="K5323" s="59">
        <v>0</v>
      </c>
      <c r="L5323" s="59">
        <v>-2.33</v>
      </c>
      <c r="M5323" s="59">
        <v>9943.66</v>
      </c>
      <c r="N5323" s="58" t="s">
        <v>3350</v>
      </c>
      <c r="O5323" s="14">
        <f t="shared" ref="O5323:O5386" si="460">A5323</f>
        <v>45922.979571759257</v>
      </c>
      <c r="P5323" s="19">
        <f t="shared" ref="P5323:P5386" si="461">O5323+(5/24)</f>
        <v>45923.187905092593</v>
      </c>
      <c r="Q5323" s="20" t="str">
        <f t="shared" ref="Q5323:Q5386" si="462">TEXT(P5323,"dd/mm/yyyy")</f>
        <v>23/09/2025</v>
      </c>
      <c r="R5323" s="13" t="str">
        <f t="shared" ref="R5323:R5386" si="463">TEXT(P5323,"hh")</f>
        <v>04</v>
      </c>
      <c r="S5323" s="13" t="str">
        <f t="shared" ref="S5323:S5386" si="464">TEXT(P5323,"ddd")</f>
        <v>Tue</v>
      </c>
    </row>
    <row r="5324" spans="1:19" x14ac:dyDescent="0.25">
      <c r="A5324" s="60">
        <v>45922.979571759257</v>
      </c>
      <c r="B5324" s="61">
        <v>445381003</v>
      </c>
      <c r="C5324" s="62" t="s">
        <v>36</v>
      </c>
      <c r="D5324" s="62" t="s">
        <v>37</v>
      </c>
      <c r="E5324" s="62" t="s">
        <v>46</v>
      </c>
      <c r="F5324" s="62" t="s">
        <v>119</v>
      </c>
      <c r="G5324" s="63">
        <v>3748.22</v>
      </c>
      <c r="H5324" s="61">
        <v>444587654</v>
      </c>
      <c r="I5324" s="63">
        <v>0</v>
      </c>
      <c r="J5324" s="63">
        <v>0</v>
      </c>
      <c r="K5324" s="63">
        <v>0</v>
      </c>
      <c r="L5324" s="63">
        <v>-2.33</v>
      </c>
      <c r="M5324" s="63">
        <v>9941.33</v>
      </c>
      <c r="N5324" s="62" t="s">
        <v>3350</v>
      </c>
      <c r="O5324" s="14">
        <f t="shared" si="460"/>
        <v>45922.979571759257</v>
      </c>
      <c r="P5324" s="19">
        <f t="shared" si="461"/>
        <v>45923.187905092593</v>
      </c>
      <c r="Q5324" s="20" t="str">
        <f t="shared" si="462"/>
        <v>23/09/2025</v>
      </c>
      <c r="R5324" s="13" t="str">
        <f t="shared" si="463"/>
        <v>04</v>
      </c>
      <c r="S5324" s="13" t="str">
        <f t="shared" si="464"/>
        <v>Tue</v>
      </c>
    </row>
    <row r="5325" spans="1:19" x14ac:dyDescent="0.25">
      <c r="A5325" s="56">
        <v>45922.979699074072</v>
      </c>
      <c r="B5325" s="57">
        <v>445381022</v>
      </c>
      <c r="C5325" s="58" t="s">
        <v>36</v>
      </c>
      <c r="D5325" s="58" t="s">
        <v>37</v>
      </c>
      <c r="E5325" s="58" t="s">
        <v>46</v>
      </c>
      <c r="F5325" s="58" t="s">
        <v>119</v>
      </c>
      <c r="G5325" s="59">
        <v>3748.4</v>
      </c>
      <c r="H5325" s="57">
        <v>444587674</v>
      </c>
      <c r="I5325" s="59">
        <v>0</v>
      </c>
      <c r="J5325" s="59">
        <v>0</v>
      </c>
      <c r="K5325" s="59">
        <v>0</v>
      </c>
      <c r="L5325" s="59">
        <v>-2.5099999999999998</v>
      </c>
      <c r="M5325" s="59">
        <v>9938.82</v>
      </c>
      <c r="N5325" s="58" t="s">
        <v>3351</v>
      </c>
      <c r="O5325" s="14">
        <f t="shared" si="460"/>
        <v>45922.979699074072</v>
      </c>
      <c r="P5325" s="19">
        <f t="shared" si="461"/>
        <v>45923.188032407408</v>
      </c>
      <c r="Q5325" s="20" t="str">
        <f t="shared" si="462"/>
        <v>23/09/2025</v>
      </c>
      <c r="R5325" s="13" t="str">
        <f t="shared" si="463"/>
        <v>04</v>
      </c>
      <c r="S5325" s="13" t="str">
        <f t="shared" si="464"/>
        <v>Tue</v>
      </c>
    </row>
    <row r="5326" spans="1:19" x14ac:dyDescent="0.25">
      <c r="A5326" s="60">
        <v>45922.980787037035</v>
      </c>
      <c r="B5326" s="61">
        <v>445381195</v>
      </c>
      <c r="C5326" s="62" t="s">
        <v>36</v>
      </c>
      <c r="D5326" s="62" t="s">
        <v>37</v>
      </c>
      <c r="E5326" s="62" t="s">
        <v>45</v>
      </c>
      <c r="F5326" s="62" t="s">
        <v>119</v>
      </c>
      <c r="G5326" s="63">
        <v>3748.1</v>
      </c>
      <c r="H5326" s="61">
        <v>444587831</v>
      </c>
      <c r="I5326" s="63">
        <v>0</v>
      </c>
      <c r="J5326" s="63">
        <v>0</v>
      </c>
      <c r="K5326" s="63">
        <v>0</v>
      </c>
      <c r="L5326" s="63">
        <v>0</v>
      </c>
      <c r="M5326" s="63">
        <v>9938.82</v>
      </c>
      <c r="N5326" s="62" t="s">
        <v>48</v>
      </c>
      <c r="O5326" s="14">
        <f t="shared" si="460"/>
        <v>45922.980787037035</v>
      </c>
      <c r="P5326" s="19">
        <f t="shared" si="461"/>
        <v>45923.189120370371</v>
      </c>
      <c r="Q5326" s="20" t="str">
        <f t="shared" si="462"/>
        <v>23/09/2025</v>
      </c>
      <c r="R5326" s="13" t="str">
        <f t="shared" si="463"/>
        <v>04</v>
      </c>
      <c r="S5326" s="13" t="str">
        <f t="shared" si="464"/>
        <v>Tue</v>
      </c>
    </row>
    <row r="5327" spans="1:19" x14ac:dyDescent="0.25">
      <c r="A5327" s="56">
        <v>45922.980787037035</v>
      </c>
      <c r="B5327" s="57">
        <v>445381196</v>
      </c>
      <c r="C5327" s="58" t="s">
        <v>36</v>
      </c>
      <c r="D5327" s="58" t="s">
        <v>37</v>
      </c>
      <c r="E5327" s="58" t="s">
        <v>45</v>
      </c>
      <c r="F5327" s="58" t="s">
        <v>119</v>
      </c>
      <c r="G5327" s="59">
        <v>3748.1</v>
      </c>
      <c r="H5327" s="57">
        <v>444587832</v>
      </c>
      <c r="I5327" s="59">
        <v>0</v>
      </c>
      <c r="J5327" s="59">
        <v>0</v>
      </c>
      <c r="K5327" s="59">
        <v>0</v>
      </c>
      <c r="L5327" s="59">
        <v>0</v>
      </c>
      <c r="M5327" s="59">
        <v>9938.82</v>
      </c>
      <c r="N5327" s="58" t="s">
        <v>1971</v>
      </c>
      <c r="O5327" s="14">
        <f t="shared" si="460"/>
        <v>45922.980787037035</v>
      </c>
      <c r="P5327" s="19">
        <f t="shared" si="461"/>
        <v>45923.189120370371</v>
      </c>
      <c r="Q5327" s="20" t="str">
        <f t="shared" si="462"/>
        <v>23/09/2025</v>
      </c>
      <c r="R5327" s="13" t="str">
        <f t="shared" si="463"/>
        <v>04</v>
      </c>
      <c r="S5327" s="13" t="str">
        <f t="shared" si="464"/>
        <v>Tue</v>
      </c>
    </row>
    <row r="5328" spans="1:19" x14ac:dyDescent="0.25">
      <c r="A5328" s="60">
        <v>45922.980787037035</v>
      </c>
      <c r="B5328" s="61">
        <v>445381197</v>
      </c>
      <c r="C5328" s="62" t="s">
        <v>36</v>
      </c>
      <c r="D5328" s="62" t="s">
        <v>37</v>
      </c>
      <c r="E5328" s="62" t="s">
        <v>45</v>
      </c>
      <c r="F5328" s="62" t="s">
        <v>119</v>
      </c>
      <c r="G5328" s="63">
        <v>3748.1</v>
      </c>
      <c r="H5328" s="61">
        <v>444587833</v>
      </c>
      <c r="I5328" s="63">
        <v>0</v>
      </c>
      <c r="J5328" s="63">
        <v>0</v>
      </c>
      <c r="K5328" s="63">
        <v>0</v>
      </c>
      <c r="L5328" s="63">
        <v>0</v>
      </c>
      <c r="M5328" s="63">
        <v>9938.82</v>
      </c>
      <c r="N5328" s="62" t="s">
        <v>2055</v>
      </c>
      <c r="O5328" s="14">
        <f t="shared" si="460"/>
        <v>45922.980787037035</v>
      </c>
      <c r="P5328" s="19">
        <f t="shared" si="461"/>
        <v>45923.189120370371</v>
      </c>
      <c r="Q5328" s="20" t="str">
        <f t="shared" si="462"/>
        <v>23/09/2025</v>
      </c>
      <c r="R5328" s="13" t="str">
        <f t="shared" si="463"/>
        <v>04</v>
      </c>
      <c r="S5328" s="13" t="str">
        <f t="shared" si="464"/>
        <v>Tue</v>
      </c>
    </row>
    <row r="5329" spans="1:19" x14ac:dyDescent="0.25">
      <c r="A5329" s="56">
        <v>45922.982523148145</v>
      </c>
      <c r="B5329" s="57">
        <v>445381448</v>
      </c>
      <c r="C5329" s="58" t="s">
        <v>36</v>
      </c>
      <c r="D5329" s="58" t="s">
        <v>37</v>
      </c>
      <c r="E5329" s="58" t="s">
        <v>45</v>
      </c>
      <c r="F5329" s="58" t="s">
        <v>119</v>
      </c>
      <c r="G5329" s="59">
        <v>3747.68</v>
      </c>
      <c r="H5329" s="57">
        <v>444588086</v>
      </c>
      <c r="I5329" s="59">
        <v>0</v>
      </c>
      <c r="J5329" s="59">
        <v>0</v>
      </c>
      <c r="K5329" s="59">
        <v>0</v>
      </c>
      <c r="L5329" s="59">
        <v>0</v>
      </c>
      <c r="M5329" s="59">
        <v>9938.82</v>
      </c>
      <c r="N5329" s="58" t="s">
        <v>106</v>
      </c>
      <c r="O5329" s="14">
        <f t="shared" si="460"/>
        <v>45922.982523148145</v>
      </c>
      <c r="P5329" s="19">
        <f t="shared" si="461"/>
        <v>45923.19085648148</v>
      </c>
      <c r="Q5329" s="20" t="str">
        <f t="shared" si="462"/>
        <v>23/09/2025</v>
      </c>
      <c r="R5329" s="13" t="str">
        <f t="shared" si="463"/>
        <v>04</v>
      </c>
      <c r="S5329" s="13" t="str">
        <f t="shared" si="464"/>
        <v>Tue</v>
      </c>
    </row>
    <row r="5330" spans="1:19" x14ac:dyDescent="0.25">
      <c r="A5330" s="60">
        <v>45923.050856481481</v>
      </c>
      <c r="B5330" s="61">
        <v>445387436</v>
      </c>
      <c r="C5330" s="62" t="s">
        <v>36</v>
      </c>
      <c r="D5330" s="62" t="s">
        <v>38</v>
      </c>
      <c r="E5330" s="62" t="s">
        <v>46</v>
      </c>
      <c r="F5330" s="62" t="s">
        <v>119</v>
      </c>
      <c r="G5330" s="63">
        <v>3746.01</v>
      </c>
      <c r="H5330" s="61">
        <v>444592065</v>
      </c>
      <c r="I5330" s="63">
        <v>0</v>
      </c>
      <c r="J5330" s="63">
        <v>0</v>
      </c>
      <c r="K5330" s="63">
        <v>0</v>
      </c>
      <c r="L5330" s="63">
        <v>-1.56</v>
      </c>
      <c r="M5330" s="63">
        <v>9937.26</v>
      </c>
      <c r="N5330" s="62" t="s">
        <v>3352</v>
      </c>
      <c r="O5330" s="14">
        <f t="shared" si="460"/>
        <v>45923.050856481481</v>
      </c>
      <c r="P5330" s="19">
        <f t="shared" si="461"/>
        <v>45923.259189814817</v>
      </c>
      <c r="Q5330" s="20" t="str">
        <f t="shared" si="462"/>
        <v>23/09/2025</v>
      </c>
      <c r="R5330" s="13" t="str">
        <f t="shared" si="463"/>
        <v>06</v>
      </c>
      <c r="S5330" s="13" t="str">
        <f t="shared" si="464"/>
        <v>Tue</v>
      </c>
    </row>
    <row r="5331" spans="1:19" x14ac:dyDescent="0.25">
      <c r="A5331" s="56">
        <v>45923.050856481481</v>
      </c>
      <c r="B5331" s="57">
        <v>445387442</v>
      </c>
      <c r="C5331" s="58" t="s">
        <v>36</v>
      </c>
      <c r="D5331" s="58" t="s">
        <v>38</v>
      </c>
      <c r="E5331" s="58" t="s">
        <v>46</v>
      </c>
      <c r="F5331" s="58" t="s">
        <v>119</v>
      </c>
      <c r="G5331" s="59">
        <v>3745.89</v>
      </c>
      <c r="H5331" s="57">
        <v>444592071</v>
      </c>
      <c r="I5331" s="59">
        <v>0</v>
      </c>
      <c r="J5331" s="59">
        <v>0</v>
      </c>
      <c r="K5331" s="59">
        <v>0</v>
      </c>
      <c r="L5331" s="59">
        <v>-2.21</v>
      </c>
      <c r="M5331" s="59">
        <v>9935.0499999999993</v>
      </c>
      <c r="N5331" s="58" t="s">
        <v>3353</v>
      </c>
      <c r="O5331" s="14">
        <f t="shared" si="460"/>
        <v>45923.050856481481</v>
      </c>
      <c r="P5331" s="19">
        <f t="shared" si="461"/>
        <v>45923.259189814817</v>
      </c>
      <c r="Q5331" s="20" t="str">
        <f t="shared" si="462"/>
        <v>23/09/2025</v>
      </c>
      <c r="R5331" s="13" t="str">
        <f t="shared" si="463"/>
        <v>06</v>
      </c>
      <c r="S5331" s="13" t="str">
        <f t="shared" si="464"/>
        <v>Tue</v>
      </c>
    </row>
    <row r="5332" spans="1:19" x14ac:dyDescent="0.25">
      <c r="A5332" s="60">
        <v>45923.050856481481</v>
      </c>
      <c r="B5332" s="61">
        <v>445387443</v>
      </c>
      <c r="C5332" s="62" t="s">
        <v>36</v>
      </c>
      <c r="D5332" s="62" t="s">
        <v>38</v>
      </c>
      <c r="E5332" s="62" t="s">
        <v>46</v>
      </c>
      <c r="F5332" s="62" t="s">
        <v>119</v>
      </c>
      <c r="G5332" s="63">
        <v>3745.89</v>
      </c>
      <c r="H5332" s="61">
        <v>444592072</v>
      </c>
      <c r="I5332" s="63">
        <v>0</v>
      </c>
      <c r="J5332" s="63">
        <v>0</v>
      </c>
      <c r="K5332" s="63">
        <v>0</v>
      </c>
      <c r="L5332" s="63">
        <v>-2.21</v>
      </c>
      <c r="M5332" s="63">
        <v>9932.84</v>
      </c>
      <c r="N5332" s="62" t="s">
        <v>3353</v>
      </c>
      <c r="O5332" s="14">
        <f t="shared" si="460"/>
        <v>45923.050856481481</v>
      </c>
      <c r="P5332" s="19">
        <f t="shared" si="461"/>
        <v>45923.259189814817</v>
      </c>
      <c r="Q5332" s="20" t="str">
        <f t="shared" si="462"/>
        <v>23/09/2025</v>
      </c>
      <c r="R5332" s="13" t="str">
        <f t="shared" si="463"/>
        <v>06</v>
      </c>
      <c r="S5332" s="13" t="str">
        <f t="shared" si="464"/>
        <v>Tue</v>
      </c>
    </row>
    <row r="5333" spans="1:19" x14ac:dyDescent="0.25">
      <c r="A5333" s="56">
        <v>45923.051215277781</v>
      </c>
      <c r="B5333" s="57">
        <v>445387509</v>
      </c>
      <c r="C5333" s="58" t="s">
        <v>36</v>
      </c>
      <c r="D5333" s="58" t="s">
        <v>38</v>
      </c>
      <c r="E5333" s="58" t="s">
        <v>46</v>
      </c>
      <c r="F5333" s="58" t="s">
        <v>119</v>
      </c>
      <c r="G5333" s="59">
        <v>3745.58</v>
      </c>
      <c r="H5333" s="57">
        <v>444592137</v>
      </c>
      <c r="I5333" s="59">
        <v>0</v>
      </c>
      <c r="J5333" s="59">
        <v>0</v>
      </c>
      <c r="K5333" s="59">
        <v>0</v>
      </c>
      <c r="L5333" s="59">
        <v>-2.52</v>
      </c>
      <c r="M5333" s="59">
        <v>9930.32</v>
      </c>
      <c r="N5333" s="58" t="s">
        <v>3354</v>
      </c>
      <c r="O5333" s="14">
        <f t="shared" si="460"/>
        <v>45923.051215277781</v>
      </c>
      <c r="P5333" s="19">
        <f t="shared" si="461"/>
        <v>45923.259548611117</v>
      </c>
      <c r="Q5333" s="20" t="str">
        <f t="shared" si="462"/>
        <v>23/09/2025</v>
      </c>
      <c r="R5333" s="13" t="str">
        <f t="shared" si="463"/>
        <v>06</v>
      </c>
      <c r="S5333" s="13" t="str">
        <f t="shared" si="464"/>
        <v>Tue</v>
      </c>
    </row>
    <row r="5334" spans="1:19" x14ac:dyDescent="0.25">
      <c r="A5334" s="60">
        <v>45923.051886574074</v>
      </c>
      <c r="B5334" s="61">
        <v>445387615</v>
      </c>
      <c r="C5334" s="62" t="s">
        <v>36</v>
      </c>
      <c r="D5334" s="62" t="s">
        <v>38</v>
      </c>
      <c r="E5334" s="62" t="s">
        <v>46</v>
      </c>
      <c r="F5334" s="62" t="s">
        <v>119</v>
      </c>
      <c r="G5334" s="63">
        <v>3745.06</v>
      </c>
      <c r="H5334" s="61">
        <v>444592240</v>
      </c>
      <c r="I5334" s="63">
        <v>0</v>
      </c>
      <c r="J5334" s="63">
        <v>0</v>
      </c>
      <c r="K5334" s="63">
        <v>0</v>
      </c>
      <c r="L5334" s="63">
        <v>-3.06</v>
      </c>
      <c r="M5334" s="63">
        <v>9927.26</v>
      </c>
      <c r="N5334" s="62" t="s">
        <v>3355</v>
      </c>
      <c r="O5334" s="14">
        <f t="shared" si="460"/>
        <v>45923.051886574074</v>
      </c>
      <c r="P5334" s="19">
        <f t="shared" si="461"/>
        <v>45923.26021990741</v>
      </c>
      <c r="Q5334" s="20" t="str">
        <f t="shared" si="462"/>
        <v>23/09/2025</v>
      </c>
      <c r="R5334" s="13" t="str">
        <f t="shared" si="463"/>
        <v>06</v>
      </c>
      <c r="S5334" s="13" t="str">
        <f t="shared" si="464"/>
        <v>Tue</v>
      </c>
    </row>
    <row r="5335" spans="1:19" x14ac:dyDescent="0.25">
      <c r="A5335" s="56">
        <v>45923.051886574074</v>
      </c>
      <c r="B5335" s="57">
        <v>445387618</v>
      </c>
      <c r="C5335" s="58" t="s">
        <v>36</v>
      </c>
      <c r="D5335" s="58" t="s">
        <v>38</v>
      </c>
      <c r="E5335" s="58" t="s">
        <v>46</v>
      </c>
      <c r="F5335" s="58" t="s">
        <v>119</v>
      </c>
      <c r="G5335" s="59">
        <v>3745.06</v>
      </c>
      <c r="H5335" s="57">
        <v>444592241</v>
      </c>
      <c r="I5335" s="59">
        <v>0</v>
      </c>
      <c r="J5335" s="59">
        <v>0</v>
      </c>
      <c r="K5335" s="59">
        <v>0</v>
      </c>
      <c r="L5335" s="59">
        <v>-3.06</v>
      </c>
      <c r="M5335" s="59">
        <v>9924.2000000000007</v>
      </c>
      <c r="N5335" s="58" t="s">
        <v>3355</v>
      </c>
      <c r="O5335" s="14">
        <f t="shared" si="460"/>
        <v>45923.051886574074</v>
      </c>
      <c r="P5335" s="19">
        <f t="shared" si="461"/>
        <v>45923.26021990741</v>
      </c>
      <c r="Q5335" s="20" t="str">
        <f t="shared" si="462"/>
        <v>23/09/2025</v>
      </c>
      <c r="R5335" s="13" t="str">
        <f t="shared" si="463"/>
        <v>06</v>
      </c>
      <c r="S5335" s="13" t="str">
        <f t="shared" si="464"/>
        <v>Tue</v>
      </c>
    </row>
    <row r="5336" spans="1:19" x14ac:dyDescent="0.25">
      <c r="A5336" s="60">
        <v>45923.051886574074</v>
      </c>
      <c r="B5336" s="61">
        <v>445387620</v>
      </c>
      <c r="C5336" s="62" t="s">
        <v>36</v>
      </c>
      <c r="D5336" s="62" t="s">
        <v>38</v>
      </c>
      <c r="E5336" s="62" t="s">
        <v>46</v>
      </c>
      <c r="F5336" s="62" t="s">
        <v>119</v>
      </c>
      <c r="G5336" s="63">
        <v>3745.06</v>
      </c>
      <c r="H5336" s="61">
        <v>444592243</v>
      </c>
      <c r="I5336" s="63">
        <v>0</v>
      </c>
      <c r="J5336" s="63">
        <v>0</v>
      </c>
      <c r="K5336" s="63">
        <v>0</v>
      </c>
      <c r="L5336" s="63">
        <v>-3.03</v>
      </c>
      <c r="M5336" s="63">
        <v>9921.17</v>
      </c>
      <c r="N5336" s="62" t="s">
        <v>3355</v>
      </c>
      <c r="O5336" s="14">
        <f t="shared" si="460"/>
        <v>45923.051886574074</v>
      </c>
      <c r="P5336" s="19">
        <f t="shared" si="461"/>
        <v>45923.26021990741</v>
      </c>
      <c r="Q5336" s="20" t="str">
        <f t="shared" si="462"/>
        <v>23/09/2025</v>
      </c>
      <c r="R5336" s="13" t="str">
        <f t="shared" si="463"/>
        <v>06</v>
      </c>
      <c r="S5336" s="13" t="str">
        <f t="shared" si="464"/>
        <v>Tue</v>
      </c>
    </row>
    <row r="5337" spans="1:19" x14ac:dyDescent="0.25">
      <c r="A5337" s="56">
        <v>45923.051886574074</v>
      </c>
      <c r="B5337" s="57">
        <v>445387621</v>
      </c>
      <c r="C5337" s="58" t="s">
        <v>36</v>
      </c>
      <c r="D5337" s="58" t="s">
        <v>38</v>
      </c>
      <c r="E5337" s="58" t="s">
        <v>46</v>
      </c>
      <c r="F5337" s="58" t="s">
        <v>119</v>
      </c>
      <c r="G5337" s="59">
        <v>3745.06</v>
      </c>
      <c r="H5337" s="57">
        <v>444592244</v>
      </c>
      <c r="I5337" s="59">
        <v>0</v>
      </c>
      <c r="J5337" s="59">
        <v>0</v>
      </c>
      <c r="K5337" s="59">
        <v>0</v>
      </c>
      <c r="L5337" s="59">
        <v>-3.03</v>
      </c>
      <c r="M5337" s="59">
        <v>9918.14</v>
      </c>
      <c r="N5337" s="58" t="s">
        <v>3355</v>
      </c>
      <c r="O5337" s="14">
        <f t="shared" si="460"/>
        <v>45923.051886574074</v>
      </c>
      <c r="P5337" s="19">
        <f t="shared" si="461"/>
        <v>45923.26021990741</v>
      </c>
      <c r="Q5337" s="20" t="str">
        <f t="shared" si="462"/>
        <v>23/09/2025</v>
      </c>
      <c r="R5337" s="13" t="str">
        <f t="shared" si="463"/>
        <v>06</v>
      </c>
      <c r="S5337" s="13" t="str">
        <f t="shared" si="464"/>
        <v>Tue</v>
      </c>
    </row>
    <row r="5338" spans="1:19" x14ac:dyDescent="0.25">
      <c r="A5338" s="60">
        <v>45923.051886574074</v>
      </c>
      <c r="B5338" s="61">
        <v>445387622</v>
      </c>
      <c r="C5338" s="62" t="s">
        <v>36</v>
      </c>
      <c r="D5338" s="62" t="s">
        <v>38</v>
      </c>
      <c r="E5338" s="62" t="s">
        <v>46</v>
      </c>
      <c r="F5338" s="62" t="s">
        <v>119</v>
      </c>
      <c r="G5338" s="63">
        <v>3745.06</v>
      </c>
      <c r="H5338" s="61">
        <v>444592245</v>
      </c>
      <c r="I5338" s="63">
        <v>0</v>
      </c>
      <c r="J5338" s="63">
        <v>0</v>
      </c>
      <c r="K5338" s="63">
        <v>0</v>
      </c>
      <c r="L5338" s="63">
        <v>-3.06</v>
      </c>
      <c r="M5338" s="63">
        <v>9915.08</v>
      </c>
      <c r="N5338" s="62" t="s">
        <v>3355</v>
      </c>
      <c r="O5338" s="14">
        <f t="shared" si="460"/>
        <v>45923.051886574074</v>
      </c>
      <c r="P5338" s="19">
        <f t="shared" si="461"/>
        <v>45923.26021990741</v>
      </c>
      <c r="Q5338" s="20" t="str">
        <f t="shared" si="462"/>
        <v>23/09/2025</v>
      </c>
      <c r="R5338" s="13" t="str">
        <f t="shared" si="463"/>
        <v>06</v>
      </c>
      <c r="S5338" s="13" t="str">
        <f t="shared" si="464"/>
        <v>Tue</v>
      </c>
    </row>
    <row r="5339" spans="1:19" x14ac:dyDescent="0.25">
      <c r="A5339" s="56">
        <v>45923.051886574074</v>
      </c>
      <c r="B5339" s="57">
        <v>445387624</v>
      </c>
      <c r="C5339" s="58" t="s">
        <v>36</v>
      </c>
      <c r="D5339" s="58" t="s">
        <v>38</v>
      </c>
      <c r="E5339" s="58" t="s">
        <v>46</v>
      </c>
      <c r="F5339" s="58" t="s">
        <v>119</v>
      </c>
      <c r="G5339" s="59">
        <v>3745.06</v>
      </c>
      <c r="H5339" s="57">
        <v>444592246</v>
      </c>
      <c r="I5339" s="59">
        <v>0</v>
      </c>
      <c r="J5339" s="59">
        <v>0</v>
      </c>
      <c r="K5339" s="59">
        <v>0</v>
      </c>
      <c r="L5339" s="59">
        <v>-3.06</v>
      </c>
      <c r="M5339" s="59">
        <v>9912.02</v>
      </c>
      <c r="N5339" s="58" t="s">
        <v>3355</v>
      </c>
      <c r="O5339" s="14">
        <f t="shared" si="460"/>
        <v>45923.051886574074</v>
      </c>
      <c r="P5339" s="19">
        <f t="shared" si="461"/>
        <v>45923.26021990741</v>
      </c>
      <c r="Q5339" s="20" t="str">
        <f t="shared" si="462"/>
        <v>23/09/2025</v>
      </c>
      <c r="R5339" s="13" t="str">
        <f t="shared" si="463"/>
        <v>06</v>
      </c>
      <c r="S5339" s="13" t="str">
        <f t="shared" si="464"/>
        <v>Tue</v>
      </c>
    </row>
    <row r="5340" spans="1:19" x14ac:dyDescent="0.25">
      <c r="A5340" s="60">
        <v>45923.051886574074</v>
      </c>
      <c r="B5340" s="61">
        <v>445387625</v>
      </c>
      <c r="C5340" s="62" t="s">
        <v>36</v>
      </c>
      <c r="D5340" s="62" t="s">
        <v>38</v>
      </c>
      <c r="E5340" s="62" t="s">
        <v>46</v>
      </c>
      <c r="F5340" s="62" t="s">
        <v>119</v>
      </c>
      <c r="G5340" s="63">
        <v>3745.06</v>
      </c>
      <c r="H5340" s="61">
        <v>444592247</v>
      </c>
      <c r="I5340" s="63">
        <v>0</v>
      </c>
      <c r="J5340" s="63">
        <v>0</v>
      </c>
      <c r="K5340" s="63">
        <v>0</v>
      </c>
      <c r="L5340" s="63">
        <v>-3.06</v>
      </c>
      <c r="M5340" s="63">
        <v>9908.9599999999991</v>
      </c>
      <c r="N5340" s="62" t="s">
        <v>3355</v>
      </c>
      <c r="O5340" s="14">
        <f t="shared" si="460"/>
        <v>45923.051886574074</v>
      </c>
      <c r="P5340" s="19">
        <f t="shared" si="461"/>
        <v>45923.26021990741</v>
      </c>
      <c r="Q5340" s="20" t="str">
        <f t="shared" si="462"/>
        <v>23/09/2025</v>
      </c>
      <c r="R5340" s="13" t="str">
        <f t="shared" si="463"/>
        <v>06</v>
      </c>
      <c r="S5340" s="13" t="str">
        <f t="shared" si="464"/>
        <v>Tue</v>
      </c>
    </row>
    <row r="5341" spans="1:19" x14ac:dyDescent="0.25">
      <c r="A5341" s="56">
        <v>45923.051886574074</v>
      </c>
      <c r="B5341" s="57">
        <v>445387626</v>
      </c>
      <c r="C5341" s="58" t="s">
        <v>36</v>
      </c>
      <c r="D5341" s="58" t="s">
        <v>38</v>
      </c>
      <c r="E5341" s="58" t="s">
        <v>46</v>
      </c>
      <c r="F5341" s="58" t="s">
        <v>119</v>
      </c>
      <c r="G5341" s="59">
        <v>3745.06</v>
      </c>
      <c r="H5341" s="57">
        <v>444592248</v>
      </c>
      <c r="I5341" s="59">
        <v>0</v>
      </c>
      <c r="J5341" s="59">
        <v>0</v>
      </c>
      <c r="K5341" s="59">
        <v>0</v>
      </c>
      <c r="L5341" s="59">
        <v>-3.06</v>
      </c>
      <c r="M5341" s="59">
        <v>9905.9</v>
      </c>
      <c r="N5341" s="58" t="s">
        <v>3355</v>
      </c>
      <c r="O5341" s="14">
        <f t="shared" si="460"/>
        <v>45923.051886574074</v>
      </c>
      <c r="P5341" s="19">
        <f t="shared" si="461"/>
        <v>45923.26021990741</v>
      </c>
      <c r="Q5341" s="20" t="str">
        <f t="shared" si="462"/>
        <v>23/09/2025</v>
      </c>
      <c r="R5341" s="13" t="str">
        <f t="shared" si="463"/>
        <v>06</v>
      </c>
      <c r="S5341" s="13" t="str">
        <f t="shared" si="464"/>
        <v>Tue</v>
      </c>
    </row>
    <row r="5342" spans="1:19" x14ac:dyDescent="0.25">
      <c r="A5342" s="60">
        <v>45923.051886574074</v>
      </c>
      <c r="B5342" s="61">
        <v>445387627</v>
      </c>
      <c r="C5342" s="62" t="s">
        <v>36</v>
      </c>
      <c r="D5342" s="62" t="s">
        <v>38</v>
      </c>
      <c r="E5342" s="62" t="s">
        <v>46</v>
      </c>
      <c r="F5342" s="62" t="s">
        <v>119</v>
      </c>
      <c r="G5342" s="63">
        <v>3745.06</v>
      </c>
      <c r="H5342" s="61">
        <v>444592250</v>
      </c>
      <c r="I5342" s="63">
        <v>0</v>
      </c>
      <c r="J5342" s="63">
        <v>0</v>
      </c>
      <c r="K5342" s="63">
        <v>0</v>
      </c>
      <c r="L5342" s="63">
        <v>-3.06</v>
      </c>
      <c r="M5342" s="63">
        <v>9902.84</v>
      </c>
      <c r="N5342" s="62" t="s">
        <v>3355</v>
      </c>
      <c r="O5342" s="14">
        <f t="shared" si="460"/>
        <v>45923.051886574074</v>
      </c>
      <c r="P5342" s="19">
        <f t="shared" si="461"/>
        <v>45923.26021990741</v>
      </c>
      <c r="Q5342" s="20" t="str">
        <f t="shared" si="462"/>
        <v>23/09/2025</v>
      </c>
      <c r="R5342" s="13" t="str">
        <f t="shared" si="463"/>
        <v>06</v>
      </c>
      <c r="S5342" s="13" t="str">
        <f t="shared" si="464"/>
        <v>Tue</v>
      </c>
    </row>
    <row r="5343" spans="1:19" x14ac:dyDescent="0.25">
      <c r="A5343" s="56">
        <v>45923.052187499998</v>
      </c>
      <c r="B5343" s="57">
        <v>445387752</v>
      </c>
      <c r="C5343" s="58" t="s">
        <v>36</v>
      </c>
      <c r="D5343" s="58" t="s">
        <v>38</v>
      </c>
      <c r="E5343" s="58" t="s">
        <v>45</v>
      </c>
      <c r="F5343" s="58" t="s">
        <v>119</v>
      </c>
      <c r="G5343" s="59">
        <v>3745.24</v>
      </c>
      <c r="H5343" s="57">
        <v>444592386</v>
      </c>
      <c r="I5343" s="59">
        <v>0</v>
      </c>
      <c r="J5343" s="59">
        <v>0</v>
      </c>
      <c r="K5343" s="59">
        <v>0</v>
      </c>
      <c r="L5343" s="59">
        <v>0</v>
      </c>
      <c r="M5343" s="59">
        <v>9902.84</v>
      </c>
      <c r="N5343" s="58" t="s">
        <v>115</v>
      </c>
      <c r="O5343" s="14">
        <f t="shared" si="460"/>
        <v>45923.052187499998</v>
      </c>
      <c r="P5343" s="19">
        <f t="shared" si="461"/>
        <v>45923.260520833333</v>
      </c>
      <c r="Q5343" s="20" t="str">
        <f t="shared" si="462"/>
        <v>23/09/2025</v>
      </c>
      <c r="R5343" s="13" t="str">
        <f t="shared" si="463"/>
        <v>06</v>
      </c>
      <c r="S5343" s="13" t="str">
        <f t="shared" si="464"/>
        <v>Tue</v>
      </c>
    </row>
    <row r="5344" spans="1:19" x14ac:dyDescent="0.25">
      <c r="A5344" s="60">
        <v>45923.052199074074</v>
      </c>
      <c r="B5344" s="61">
        <v>445387753</v>
      </c>
      <c r="C5344" s="62" t="s">
        <v>36</v>
      </c>
      <c r="D5344" s="62" t="s">
        <v>38</v>
      </c>
      <c r="E5344" s="62" t="s">
        <v>45</v>
      </c>
      <c r="F5344" s="62" t="s">
        <v>119</v>
      </c>
      <c r="G5344" s="63">
        <v>3745.24</v>
      </c>
      <c r="H5344" s="61">
        <v>444592387</v>
      </c>
      <c r="I5344" s="63">
        <v>0</v>
      </c>
      <c r="J5344" s="63">
        <v>0</v>
      </c>
      <c r="K5344" s="63">
        <v>0</v>
      </c>
      <c r="L5344" s="63">
        <v>0</v>
      </c>
      <c r="M5344" s="63">
        <v>9902.84</v>
      </c>
      <c r="N5344" s="62" t="s">
        <v>1384</v>
      </c>
      <c r="O5344" s="14">
        <f t="shared" si="460"/>
        <v>45923.052199074074</v>
      </c>
      <c r="P5344" s="19">
        <f t="shared" si="461"/>
        <v>45923.26053240741</v>
      </c>
      <c r="Q5344" s="20" t="str">
        <f t="shared" si="462"/>
        <v>23/09/2025</v>
      </c>
      <c r="R5344" s="13" t="str">
        <f t="shared" si="463"/>
        <v>06</v>
      </c>
      <c r="S5344" s="13" t="str">
        <f t="shared" si="464"/>
        <v>Tue</v>
      </c>
    </row>
    <row r="5345" spans="1:19" x14ac:dyDescent="0.25">
      <c r="A5345" s="56">
        <v>45923.052881944444</v>
      </c>
      <c r="B5345" s="57">
        <v>445387823</v>
      </c>
      <c r="C5345" s="58" t="s">
        <v>36</v>
      </c>
      <c r="D5345" s="58" t="s">
        <v>38</v>
      </c>
      <c r="E5345" s="58" t="s">
        <v>45</v>
      </c>
      <c r="F5345" s="58" t="s">
        <v>119</v>
      </c>
      <c r="G5345" s="59">
        <v>3746.08</v>
      </c>
      <c r="H5345" s="57">
        <v>444592457</v>
      </c>
      <c r="I5345" s="59">
        <v>0</v>
      </c>
      <c r="J5345" s="59">
        <v>0</v>
      </c>
      <c r="K5345" s="59">
        <v>0</v>
      </c>
      <c r="L5345" s="59">
        <v>0</v>
      </c>
      <c r="M5345" s="59">
        <v>9902.84</v>
      </c>
      <c r="N5345" s="58" t="s">
        <v>1944</v>
      </c>
      <c r="O5345" s="14">
        <f t="shared" si="460"/>
        <v>45923.052881944444</v>
      </c>
      <c r="P5345" s="19">
        <f t="shared" si="461"/>
        <v>45923.26121527778</v>
      </c>
      <c r="Q5345" s="20" t="str">
        <f t="shared" si="462"/>
        <v>23/09/2025</v>
      </c>
      <c r="R5345" s="13" t="str">
        <f t="shared" si="463"/>
        <v>06</v>
      </c>
      <c r="S5345" s="13" t="str">
        <f t="shared" si="464"/>
        <v>Tue</v>
      </c>
    </row>
    <row r="5346" spans="1:19" x14ac:dyDescent="0.25">
      <c r="A5346" s="60">
        <v>45923.052893518521</v>
      </c>
      <c r="B5346" s="61">
        <v>445387825</v>
      </c>
      <c r="C5346" s="62" t="s">
        <v>36</v>
      </c>
      <c r="D5346" s="62" t="s">
        <v>38</v>
      </c>
      <c r="E5346" s="62" t="s">
        <v>45</v>
      </c>
      <c r="F5346" s="62" t="s">
        <v>119</v>
      </c>
      <c r="G5346" s="63">
        <v>3746.08</v>
      </c>
      <c r="H5346" s="61">
        <v>444592459</v>
      </c>
      <c r="I5346" s="63">
        <v>0</v>
      </c>
      <c r="J5346" s="63">
        <v>0</v>
      </c>
      <c r="K5346" s="63">
        <v>0</v>
      </c>
      <c r="L5346" s="63">
        <v>0</v>
      </c>
      <c r="M5346" s="63">
        <v>9902.84</v>
      </c>
      <c r="N5346" s="62" t="s">
        <v>1971</v>
      </c>
      <c r="O5346" s="14">
        <f t="shared" si="460"/>
        <v>45923.052893518521</v>
      </c>
      <c r="P5346" s="19">
        <f t="shared" si="461"/>
        <v>45923.261226851857</v>
      </c>
      <c r="Q5346" s="20" t="str">
        <f t="shared" si="462"/>
        <v>23/09/2025</v>
      </c>
      <c r="R5346" s="13" t="str">
        <f t="shared" si="463"/>
        <v>06</v>
      </c>
      <c r="S5346" s="13" t="str">
        <f t="shared" si="464"/>
        <v>Tue</v>
      </c>
    </row>
    <row r="5347" spans="1:19" x14ac:dyDescent="0.25">
      <c r="A5347" s="56">
        <v>45923.052893518521</v>
      </c>
      <c r="B5347" s="57">
        <v>445387826</v>
      </c>
      <c r="C5347" s="58" t="s">
        <v>36</v>
      </c>
      <c r="D5347" s="58" t="s">
        <v>38</v>
      </c>
      <c r="E5347" s="58" t="s">
        <v>45</v>
      </c>
      <c r="F5347" s="58" t="s">
        <v>119</v>
      </c>
      <c r="G5347" s="59">
        <v>3746.08</v>
      </c>
      <c r="H5347" s="57">
        <v>444592460</v>
      </c>
      <c r="I5347" s="59">
        <v>0</v>
      </c>
      <c r="J5347" s="59">
        <v>0</v>
      </c>
      <c r="K5347" s="59">
        <v>0</v>
      </c>
      <c r="L5347" s="59">
        <v>0</v>
      </c>
      <c r="M5347" s="59">
        <v>9902.84</v>
      </c>
      <c r="N5347" s="58" t="s">
        <v>48</v>
      </c>
      <c r="O5347" s="14">
        <f t="shared" si="460"/>
        <v>45923.052893518521</v>
      </c>
      <c r="P5347" s="19">
        <f t="shared" si="461"/>
        <v>45923.261226851857</v>
      </c>
      <c r="Q5347" s="20" t="str">
        <f t="shared" si="462"/>
        <v>23/09/2025</v>
      </c>
      <c r="R5347" s="13" t="str">
        <f t="shared" si="463"/>
        <v>06</v>
      </c>
      <c r="S5347" s="13" t="str">
        <f t="shared" si="464"/>
        <v>Tue</v>
      </c>
    </row>
    <row r="5348" spans="1:19" x14ac:dyDescent="0.25">
      <c r="A5348" s="60">
        <v>45923.052893518521</v>
      </c>
      <c r="B5348" s="61">
        <v>445387828</v>
      </c>
      <c r="C5348" s="62" t="s">
        <v>36</v>
      </c>
      <c r="D5348" s="62" t="s">
        <v>38</v>
      </c>
      <c r="E5348" s="62" t="s">
        <v>45</v>
      </c>
      <c r="F5348" s="62" t="s">
        <v>119</v>
      </c>
      <c r="G5348" s="63">
        <v>3745.97</v>
      </c>
      <c r="H5348" s="61">
        <v>444592462</v>
      </c>
      <c r="I5348" s="63">
        <v>0</v>
      </c>
      <c r="J5348" s="63">
        <v>0</v>
      </c>
      <c r="K5348" s="63">
        <v>0</v>
      </c>
      <c r="L5348" s="63">
        <v>0</v>
      </c>
      <c r="M5348" s="63">
        <v>9902.84</v>
      </c>
      <c r="N5348" s="62" t="s">
        <v>77</v>
      </c>
      <c r="O5348" s="14">
        <f t="shared" si="460"/>
        <v>45923.052893518521</v>
      </c>
      <c r="P5348" s="19">
        <f t="shared" si="461"/>
        <v>45923.261226851857</v>
      </c>
      <c r="Q5348" s="20" t="str">
        <f t="shared" si="462"/>
        <v>23/09/2025</v>
      </c>
      <c r="R5348" s="13" t="str">
        <f t="shared" si="463"/>
        <v>06</v>
      </c>
      <c r="S5348" s="13" t="str">
        <f t="shared" si="464"/>
        <v>Tue</v>
      </c>
    </row>
    <row r="5349" spans="1:19" x14ac:dyDescent="0.25">
      <c r="A5349" s="56">
        <v>45923.052893518521</v>
      </c>
      <c r="B5349" s="57">
        <v>445387829</v>
      </c>
      <c r="C5349" s="58" t="s">
        <v>36</v>
      </c>
      <c r="D5349" s="58" t="s">
        <v>38</v>
      </c>
      <c r="E5349" s="58" t="s">
        <v>45</v>
      </c>
      <c r="F5349" s="58" t="s">
        <v>119</v>
      </c>
      <c r="G5349" s="59">
        <v>3745.97</v>
      </c>
      <c r="H5349" s="57">
        <v>444592463</v>
      </c>
      <c r="I5349" s="59">
        <v>0</v>
      </c>
      <c r="J5349" s="59">
        <v>0</v>
      </c>
      <c r="K5349" s="59">
        <v>0</v>
      </c>
      <c r="L5349" s="59">
        <v>0</v>
      </c>
      <c r="M5349" s="59">
        <v>9902.84</v>
      </c>
      <c r="N5349" s="58" t="s">
        <v>108</v>
      </c>
      <c r="O5349" s="14">
        <f t="shared" si="460"/>
        <v>45923.052893518521</v>
      </c>
      <c r="P5349" s="19">
        <f t="shared" si="461"/>
        <v>45923.261226851857</v>
      </c>
      <c r="Q5349" s="20" t="str">
        <f t="shared" si="462"/>
        <v>23/09/2025</v>
      </c>
      <c r="R5349" s="13" t="str">
        <f t="shared" si="463"/>
        <v>06</v>
      </c>
      <c r="S5349" s="13" t="str">
        <f t="shared" si="464"/>
        <v>Tue</v>
      </c>
    </row>
    <row r="5350" spans="1:19" x14ac:dyDescent="0.25">
      <c r="A5350" s="60">
        <v>45923.052893518521</v>
      </c>
      <c r="B5350" s="61">
        <v>445387830</v>
      </c>
      <c r="C5350" s="62" t="s">
        <v>36</v>
      </c>
      <c r="D5350" s="62" t="s">
        <v>38</v>
      </c>
      <c r="E5350" s="62" t="s">
        <v>45</v>
      </c>
      <c r="F5350" s="62" t="s">
        <v>119</v>
      </c>
      <c r="G5350" s="63">
        <v>3745.97</v>
      </c>
      <c r="H5350" s="61">
        <v>444592464</v>
      </c>
      <c r="I5350" s="63">
        <v>0</v>
      </c>
      <c r="J5350" s="63">
        <v>0</v>
      </c>
      <c r="K5350" s="63">
        <v>0</v>
      </c>
      <c r="L5350" s="63">
        <v>0</v>
      </c>
      <c r="M5350" s="63">
        <v>9902.84</v>
      </c>
      <c r="N5350" s="62" t="s">
        <v>52</v>
      </c>
      <c r="O5350" s="14">
        <f t="shared" si="460"/>
        <v>45923.052893518521</v>
      </c>
      <c r="P5350" s="19">
        <f t="shared" si="461"/>
        <v>45923.261226851857</v>
      </c>
      <c r="Q5350" s="20" t="str">
        <f t="shared" si="462"/>
        <v>23/09/2025</v>
      </c>
      <c r="R5350" s="13" t="str">
        <f t="shared" si="463"/>
        <v>06</v>
      </c>
      <c r="S5350" s="13" t="str">
        <f t="shared" si="464"/>
        <v>Tue</v>
      </c>
    </row>
    <row r="5351" spans="1:19" x14ac:dyDescent="0.25">
      <c r="A5351" s="56">
        <v>45923.052905092591</v>
      </c>
      <c r="B5351" s="57">
        <v>445387831</v>
      </c>
      <c r="C5351" s="58" t="s">
        <v>36</v>
      </c>
      <c r="D5351" s="58" t="s">
        <v>38</v>
      </c>
      <c r="E5351" s="58" t="s">
        <v>45</v>
      </c>
      <c r="F5351" s="58" t="s">
        <v>119</v>
      </c>
      <c r="G5351" s="59">
        <v>3745.97</v>
      </c>
      <c r="H5351" s="57">
        <v>444592465</v>
      </c>
      <c r="I5351" s="59">
        <v>0</v>
      </c>
      <c r="J5351" s="59">
        <v>0</v>
      </c>
      <c r="K5351" s="59">
        <v>0</v>
      </c>
      <c r="L5351" s="59">
        <v>0</v>
      </c>
      <c r="M5351" s="59">
        <v>9902.84</v>
      </c>
      <c r="N5351" s="58" t="s">
        <v>113</v>
      </c>
      <c r="O5351" s="14">
        <f t="shared" si="460"/>
        <v>45923.052905092591</v>
      </c>
      <c r="P5351" s="19">
        <f t="shared" si="461"/>
        <v>45923.261238425926</v>
      </c>
      <c r="Q5351" s="20" t="str">
        <f t="shared" si="462"/>
        <v>23/09/2025</v>
      </c>
      <c r="R5351" s="13" t="str">
        <f t="shared" si="463"/>
        <v>06</v>
      </c>
      <c r="S5351" s="13" t="str">
        <f t="shared" si="464"/>
        <v>Tue</v>
      </c>
    </row>
    <row r="5352" spans="1:19" x14ac:dyDescent="0.25">
      <c r="A5352" s="60">
        <v>45923.052905092591</v>
      </c>
      <c r="B5352" s="61">
        <v>445387832</v>
      </c>
      <c r="C5352" s="62" t="s">
        <v>36</v>
      </c>
      <c r="D5352" s="62" t="s">
        <v>38</v>
      </c>
      <c r="E5352" s="62" t="s">
        <v>45</v>
      </c>
      <c r="F5352" s="62" t="s">
        <v>119</v>
      </c>
      <c r="G5352" s="63">
        <v>3745.95</v>
      </c>
      <c r="H5352" s="61">
        <v>444592466</v>
      </c>
      <c r="I5352" s="63">
        <v>0</v>
      </c>
      <c r="J5352" s="63">
        <v>0</v>
      </c>
      <c r="K5352" s="63">
        <v>0</v>
      </c>
      <c r="L5352" s="63">
        <v>0</v>
      </c>
      <c r="M5352" s="63">
        <v>9902.84</v>
      </c>
      <c r="N5352" s="62" t="s">
        <v>47</v>
      </c>
      <c r="O5352" s="14">
        <f t="shared" si="460"/>
        <v>45923.052905092591</v>
      </c>
      <c r="P5352" s="19">
        <f t="shared" si="461"/>
        <v>45923.261238425926</v>
      </c>
      <c r="Q5352" s="20" t="str">
        <f t="shared" si="462"/>
        <v>23/09/2025</v>
      </c>
      <c r="R5352" s="13" t="str">
        <f t="shared" si="463"/>
        <v>06</v>
      </c>
      <c r="S5352" s="13" t="str">
        <f t="shared" si="464"/>
        <v>Tue</v>
      </c>
    </row>
    <row r="5353" spans="1:19" x14ac:dyDescent="0.25">
      <c r="A5353" s="56">
        <v>45923.052905092591</v>
      </c>
      <c r="B5353" s="57">
        <v>445387833</v>
      </c>
      <c r="C5353" s="58" t="s">
        <v>36</v>
      </c>
      <c r="D5353" s="58" t="s">
        <v>38</v>
      </c>
      <c r="E5353" s="58" t="s">
        <v>45</v>
      </c>
      <c r="F5353" s="58" t="s">
        <v>119</v>
      </c>
      <c r="G5353" s="59">
        <v>3745.91</v>
      </c>
      <c r="H5353" s="57">
        <v>444592467</v>
      </c>
      <c r="I5353" s="59">
        <v>0</v>
      </c>
      <c r="J5353" s="59">
        <v>0</v>
      </c>
      <c r="K5353" s="59">
        <v>0</v>
      </c>
      <c r="L5353" s="59">
        <v>0</v>
      </c>
      <c r="M5353" s="59">
        <v>9902.84</v>
      </c>
      <c r="N5353" s="58" t="s">
        <v>2056</v>
      </c>
      <c r="O5353" s="14">
        <f t="shared" si="460"/>
        <v>45923.052905092591</v>
      </c>
      <c r="P5353" s="19">
        <f t="shared" si="461"/>
        <v>45923.261238425926</v>
      </c>
      <c r="Q5353" s="20" t="str">
        <f t="shared" si="462"/>
        <v>23/09/2025</v>
      </c>
      <c r="R5353" s="13" t="str">
        <f t="shared" si="463"/>
        <v>06</v>
      </c>
      <c r="S5353" s="13" t="str">
        <f t="shared" si="464"/>
        <v>Tue</v>
      </c>
    </row>
    <row r="5354" spans="1:19" x14ac:dyDescent="0.25">
      <c r="A5354" s="60">
        <v>45923.052905092591</v>
      </c>
      <c r="B5354" s="61">
        <v>445387834</v>
      </c>
      <c r="C5354" s="62" t="s">
        <v>36</v>
      </c>
      <c r="D5354" s="62" t="s">
        <v>38</v>
      </c>
      <c r="E5354" s="62" t="s">
        <v>45</v>
      </c>
      <c r="F5354" s="62" t="s">
        <v>119</v>
      </c>
      <c r="G5354" s="63">
        <v>3745.85</v>
      </c>
      <c r="H5354" s="61">
        <v>444592468</v>
      </c>
      <c r="I5354" s="63">
        <v>0</v>
      </c>
      <c r="J5354" s="63">
        <v>0</v>
      </c>
      <c r="K5354" s="63">
        <v>0</v>
      </c>
      <c r="L5354" s="63">
        <v>0</v>
      </c>
      <c r="M5354" s="63">
        <v>9902.84</v>
      </c>
      <c r="N5354" s="62" t="s">
        <v>107</v>
      </c>
      <c r="O5354" s="14">
        <f t="shared" si="460"/>
        <v>45923.052905092591</v>
      </c>
      <c r="P5354" s="19">
        <f t="shared" si="461"/>
        <v>45923.261238425926</v>
      </c>
      <c r="Q5354" s="20" t="str">
        <f t="shared" si="462"/>
        <v>23/09/2025</v>
      </c>
      <c r="R5354" s="13" t="str">
        <f t="shared" si="463"/>
        <v>06</v>
      </c>
      <c r="S5354" s="13" t="str">
        <f t="shared" si="464"/>
        <v>Tue</v>
      </c>
    </row>
    <row r="5355" spans="1:19" x14ac:dyDescent="0.25">
      <c r="A5355" s="56">
        <v>45923.052916666667</v>
      </c>
      <c r="B5355" s="57">
        <v>445387835</v>
      </c>
      <c r="C5355" s="58" t="s">
        <v>36</v>
      </c>
      <c r="D5355" s="58" t="s">
        <v>38</v>
      </c>
      <c r="E5355" s="58" t="s">
        <v>45</v>
      </c>
      <c r="F5355" s="58" t="s">
        <v>119</v>
      </c>
      <c r="G5355" s="59">
        <v>3745.85</v>
      </c>
      <c r="H5355" s="57">
        <v>444592469</v>
      </c>
      <c r="I5355" s="59">
        <v>0</v>
      </c>
      <c r="J5355" s="59">
        <v>0</v>
      </c>
      <c r="K5355" s="59">
        <v>0</v>
      </c>
      <c r="L5355" s="59">
        <v>0</v>
      </c>
      <c r="M5355" s="59">
        <v>9902.84</v>
      </c>
      <c r="N5355" s="58" t="s">
        <v>2055</v>
      </c>
      <c r="O5355" s="14">
        <f t="shared" si="460"/>
        <v>45923.052916666667</v>
      </c>
      <c r="P5355" s="19">
        <f t="shared" si="461"/>
        <v>45923.261250000003</v>
      </c>
      <c r="Q5355" s="20" t="str">
        <f t="shared" si="462"/>
        <v>23/09/2025</v>
      </c>
      <c r="R5355" s="13" t="str">
        <f t="shared" si="463"/>
        <v>06</v>
      </c>
      <c r="S5355" s="13" t="str">
        <f t="shared" si="464"/>
        <v>Tue</v>
      </c>
    </row>
    <row r="5356" spans="1:19" x14ac:dyDescent="0.25">
      <c r="A5356" s="60">
        <v>45923.058495370373</v>
      </c>
      <c r="B5356" s="61">
        <v>445388515</v>
      </c>
      <c r="C5356" s="62" t="s">
        <v>36</v>
      </c>
      <c r="D5356" s="62" t="s">
        <v>38</v>
      </c>
      <c r="E5356" s="62" t="s">
        <v>46</v>
      </c>
      <c r="F5356" s="62" t="s">
        <v>119</v>
      </c>
      <c r="G5356" s="63">
        <v>3744.62</v>
      </c>
      <c r="H5356" s="61">
        <v>444593137</v>
      </c>
      <c r="I5356" s="63">
        <v>0</v>
      </c>
      <c r="J5356" s="63">
        <v>0</v>
      </c>
      <c r="K5356" s="63">
        <v>0</v>
      </c>
      <c r="L5356" s="63">
        <v>-3.03</v>
      </c>
      <c r="M5356" s="63">
        <v>9899.81</v>
      </c>
      <c r="N5356" s="62" t="s">
        <v>3317</v>
      </c>
      <c r="O5356" s="14">
        <f t="shared" si="460"/>
        <v>45923.058495370373</v>
      </c>
      <c r="P5356" s="19">
        <f t="shared" si="461"/>
        <v>45923.266828703709</v>
      </c>
      <c r="Q5356" s="20" t="str">
        <f t="shared" si="462"/>
        <v>23/09/2025</v>
      </c>
      <c r="R5356" s="13" t="str">
        <f t="shared" si="463"/>
        <v>06</v>
      </c>
      <c r="S5356" s="13" t="str">
        <f t="shared" si="464"/>
        <v>Tue</v>
      </c>
    </row>
    <row r="5357" spans="1:19" x14ac:dyDescent="0.25">
      <c r="A5357" s="56">
        <v>45923.058495370373</v>
      </c>
      <c r="B5357" s="57">
        <v>445388517</v>
      </c>
      <c r="C5357" s="58" t="s">
        <v>36</v>
      </c>
      <c r="D5357" s="58" t="s">
        <v>38</v>
      </c>
      <c r="E5357" s="58" t="s">
        <v>46</v>
      </c>
      <c r="F5357" s="58" t="s">
        <v>119</v>
      </c>
      <c r="G5357" s="59">
        <v>3744.62</v>
      </c>
      <c r="H5357" s="57">
        <v>444593138</v>
      </c>
      <c r="I5357" s="59">
        <v>0</v>
      </c>
      <c r="J5357" s="59">
        <v>0</v>
      </c>
      <c r="K5357" s="59">
        <v>0</v>
      </c>
      <c r="L5357" s="59">
        <v>-3.06</v>
      </c>
      <c r="M5357" s="59">
        <v>9896.75</v>
      </c>
      <c r="N5357" s="58" t="s">
        <v>3356</v>
      </c>
      <c r="O5357" s="14">
        <f t="shared" si="460"/>
        <v>45923.058495370373</v>
      </c>
      <c r="P5357" s="19">
        <f t="shared" si="461"/>
        <v>45923.266828703709</v>
      </c>
      <c r="Q5357" s="20" t="str">
        <f t="shared" si="462"/>
        <v>23/09/2025</v>
      </c>
      <c r="R5357" s="13" t="str">
        <f t="shared" si="463"/>
        <v>06</v>
      </c>
      <c r="S5357" s="13" t="str">
        <f t="shared" si="464"/>
        <v>Tue</v>
      </c>
    </row>
    <row r="5358" spans="1:19" x14ac:dyDescent="0.25">
      <c r="A5358" s="60">
        <v>45923.058576388888</v>
      </c>
      <c r="B5358" s="61">
        <v>445388602</v>
      </c>
      <c r="C5358" s="62" t="s">
        <v>36</v>
      </c>
      <c r="D5358" s="62" t="s">
        <v>37</v>
      </c>
      <c r="E5358" s="62" t="s">
        <v>46</v>
      </c>
      <c r="F5358" s="62" t="s">
        <v>119</v>
      </c>
      <c r="G5358" s="63">
        <v>3744.55</v>
      </c>
      <c r="H5358" s="61">
        <v>444593222</v>
      </c>
      <c r="I5358" s="63">
        <v>0</v>
      </c>
      <c r="J5358" s="63">
        <v>0</v>
      </c>
      <c r="K5358" s="63">
        <v>0</v>
      </c>
      <c r="L5358" s="63">
        <v>1.53</v>
      </c>
      <c r="M5358" s="63">
        <v>9898.2800000000007</v>
      </c>
      <c r="N5358" s="62" t="s">
        <v>3357</v>
      </c>
      <c r="O5358" s="14">
        <f t="shared" si="460"/>
        <v>45923.058576388888</v>
      </c>
      <c r="P5358" s="19">
        <f t="shared" si="461"/>
        <v>45923.266909722224</v>
      </c>
      <c r="Q5358" s="20" t="str">
        <f t="shared" si="462"/>
        <v>23/09/2025</v>
      </c>
      <c r="R5358" s="13" t="str">
        <f t="shared" si="463"/>
        <v>06</v>
      </c>
      <c r="S5358" s="13" t="str">
        <f t="shared" si="464"/>
        <v>Tue</v>
      </c>
    </row>
    <row r="5359" spans="1:19" x14ac:dyDescent="0.25">
      <c r="A5359" s="56">
        <v>45923.058576388888</v>
      </c>
      <c r="B5359" s="57">
        <v>445388603</v>
      </c>
      <c r="C5359" s="58" t="s">
        <v>36</v>
      </c>
      <c r="D5359" s="58" t="s">
        <v>37</v>
      </c>
      <c r="E5359" s="58" t="s">
        <v>46</v>
      </c>
      <c r="F5359" s="58" t="s">
        <v>119</v>
      </c>
      <c r="G5359" s="59">
        <v>3744.55</v>
      </c>
      <c r="H5359" s="57">
        <v>444593223</v>
      </c>
      <c r="I5359" s="59">
        <v>0</v>
      </c>
      <c r="J5359" s="59">
        <v>0</v>
      </c>
      <c r="K5359" s="59">
        <v>0</v>
      </c>
      <c r="L5359" s="59">
        <v>1.42</v>
      </c>
      <c r="M5359" s="59">
        <v>9899.7000000000007</v>
      </c>
      <c r="N5359" s="58" t="s">
        <v>3357</v>
      </c>
      <c r="O5359" s="14">
        <f t="shared" si="460"/>
        <v>45923.058576388888</v>
      </c>
      <c r="P5359" s="19">
        <f t="shared" si="461"/>
        <v>45923.266909722224</v>
      </c>
      <c r="Q5359" s="20" t="str">
        <f t="shared" si="462"/>
        <v>23/09/2025</v>
      </c>
      <c r="R5359" s="13" t="str">
        <f t="shared" si="463"/>
        <v>06</v>
      </c>
      <c r="S5359" s="13" t="str">
        <f t="shared" si="464"/>
        <v>Tue</v>
      </c>
    </row>
    <row r="5360" spans="1:19" x14ac:dyDescent="0.25">
      <c r="A5360" s="60">
        <v>45923.058576388888</v>
      </c>
      <c r="B5360" s="61">
        <v>445388604</v>
      </c>
      <c r="C5360" s="62" t="s">
        <v>36</v>
      </c>
      <c r="D5360" s="62" t="s">
        <v>37</v>
      </c>
      <c r="E5360" s="62" t="s">
        <v>46</v>
      </c>
      <c r="F5360" s="62" t="s">
        <v>119</v>
      </c>
      <c r="G5360" s="63">
        <v>3744.55</v>
      </c>
      <c r="H5360" s="61">
        <v>444593224</v>
      </c>
      <c r="I5360" s="63">
        <v>0</v>
      </c>
      <c r="J5360" s="63">
        <v>0</v>
      </c>
      <c r="K5360" s="63">
        <v>0</v>
      </c>
      <c r="L5360" s="63">
        <v>1.42</v>
      </c>
      <c r="M5360" s="63">
        <v>9901.1200000000008</v>
      </c>
      <c r="N5360" s="62" t="s">
        <v>3357</v>
      </c>
      <c r="O5360" s="14">
        <f t="shared" si="460"/>
        <v>45923.058576388888</v>
      </c>
      <c r="P5360" s="19">
        <f t="shared" si="461"/>
        <v>45923.266909722224</v>
      </c>
      <c r="Q5360" s="20" t="str">
        <f t="shared" si="462"/>
        <v>23/09/2025</v>
      </c>
      <c r="R5360" s="13" t="str">
        <f t="shared" si="463"/>
        <v>06</v>
      </c>
      <c r="S5360" s="13" t="str">
        <f t="shared" si="464"/>
        <v>Tue</v>
      </c>
    </row>
    <row r="5361" spans="1:19" x14ac:dyDescent="0.25">
      <c r="A5361" s="56">
        <v>45923.058576388888</v>
      </c>
      <c r="B5361" s="57">
        <v>445388605</v>
      </c>
      <c r="C5361" s="58" t="s">
        <v>36</v>
      </c>
      <c r="D5361" s="58" t="s">
        <v>37</v>
      </c>
      <c r="E5361" s="58" t="s">
        <v>46</v>
      </c>
      <c r="F5361" s="58" t="s">
        <v>119</v>
      </c>
      <c r="G5361" s="59">
        <v>3744.55</v>
      </c>
      <c r="H5361" s="57">
        <v>444593225</v>
      </c>
      <c r="I5361" s="59">
        <v>0</v>
      </c>
      <c r="J5361" s="59">
        <v>0</v>
      </c>
      <c r="K5361" s="59">
        <v>0</v>
      </c>
      <c r="L5361" s="59">
        <v>1.36</v>
      </c>
      <c r="M5361" s="59">
        <v>9902.48</v>
      </c>
      <c r="N5361" s="58" t="s">
        <v>3357</v>
      </c>
      <c r="O5361" s="14">
        <f t="shared" si="460"/>
        <v>45923.058576388888</v>
      </c>
      <c r="P5361" s="19">
        <f t="shared" si="461"/>
        <v>45923.266909722224</v>
      </c>
      <c r="Q5361" s="20" t="str">
        <f t="shared" si="462"/>
        <v>23/09/2025</v>
      </c>
      <c r="R5361" s="13" t="str">
        <f t="shared" si="463"/>
        <v>06</v>
      </c>
      <c r="S5361" s="13" t="str">
        <f t="shared" si="464"/>
        <v>Tue</v>
      </c>
    </row>
    <row r="5362" spans="1:19" x14ac:dyDescent="0.25">
      <c r="A5362" s="60">
        <v>45923.058576388888</v>
      </c>
      <c r="B5362" s="61">
        <v>445388606</v>
      </c>
      <c r="C5362" s="62" t="s">
        <v>36</v>
      </c>
      <c r="D5362" s="62" t="s">
        <v>37</v>
      </c>
      <c r="E5362" s="62" t="s">
        <v>46</v>
      </c>
      <c r="F5362" s="62" t="s">
        <v>119</v>
      </c>
      <c r="G5362" s="63">
        <v>3744.55</v>
      </c>
      <c r="H5362" s="61">
        <v>444593226</v>
      </c>
      <c r="I5362" s="63">
        <v>0</v>
      </c>
      <c r="J5362" s="63">
        <v>0</v>
      </c>
      <c r="K5362" s="63">
        <v>0</v>
      </c>
      <c r="L5362" s="63">
        <v>1.3</v>
      </c>
      <c r="M5362" s="63">
        <v>9903.7800000000007</v>
      </c>
      <c r="N5362" s="62" t="s">
        <v>3357</v>
      </c>
      <c r="O5362" s="14">
        <f t="shared" si="460"/>
        <v>45923.058576388888</v>
      </c>
      <c r="P5362" s="19">
        <f t="shared" si="461"/>
        <v>45923.266909722224</v>
      </c>
      <c r="Q5362" s="20" t="str">
        <f t="shared" si="462"/>
        <v>23/09/2025</v>
      </c>
      <c r="R5362" s="13" t="str">
        <f t="shared" si="463"/>
        <v>06</v>
      </c>
      <c r="S5362" s="13" t="str">
        <f t="shared" si="464"/>
        <v>Tue</v>
      </c>
    </row>
    <row r="5363" spans="1:19" x14ac:dyDescent="0.25">
      <c r="A5363" s="56">
        <v>45923.058611111112</v>
      </c>
      <c r="B5363" s="57">
        <v>445388740</v>
      </c>
      <c r="C5363" s="58" t="s">
        <v>36</v>
      </c>
      <c r="D5363" s="58" t="s">
        <v>38</v>
      </c>
      <c r="E5363" s="58" t="s">
        <v>46</v>
      </c>
      <c r="F5363" s="58" t="s">
        <v>119</v>
      </c>
      <c r="G5363" s="59">
        <v>3744.01</v>
      </c>
      <c r="H5363" s="57">
        <v>444593357</v>
      </c>
      <c r="I5363" s="59">
        <v>0</v>
      </c>
      <c r="J5363" s="59">
        <v>0</v>
      </c>
      <c r="K5363" s="59">
        <v>0</v>
      </c>
      <c r="L5363" s="59">
        <v>-3.05</v>
      </c>
      <c r="M5363" s="59">
        <v>9900.73</v>
      </c>
      <c r="N5363" s="58" t="s">
        <v>3358</v>
      </c>
      <c r="O5363" s="14">
        <f t="shared" si="460"/>
        <v>45923.058611111112</v>
      </c>
      <c r="P5363" s="19">
        <f t="shared" si="461"/>
        <v>45923.266944444447</v>
      </c>
      <c r="Q5363" s="20" t="str">
        <f t="shared" si="462"/>
        <v>23/09/2025</v>
      </c>
      <c r="R5363" s="13" t="str">
        <f t="shared" si="463"/>
        <v>06</v>
      </c>
      <c r="S5363" s="13" t="str">
        <f t="shared" si="464"/>
        <v>Tue</v>
      </c>
    </row>
    <row r="5364" spans="1:19" x14ac:dyDescent="0.25">
      <c r="A5364" s="60">
        <v>45923.058611111112</v>
      </c>
      <c r="B5364" s="61">
        <v>445388742</v>
      </c>
      <c r="C5364" s="62" t="s">
        <v>36</v>
      </c>
      <c r="D5364" s="62" t="s">
        <v>38</v>
      </c>
      <c r="E5364" s="62" t="s">
        <v>46</v>
      </c>
      <c r="F5364" s="62" t="s">
        <v>119</v>
      </c>
      <c r="G5364" s="63">
        <v>3744.01</v>
      </c>
      <c r="H5364" s="61">
        <v>444593358</v>
      </c>
      <c r="I5364" s="63">
        <v>0</v>
      </c>
      <c r="J5364" s="63">
        <v>0</v>
      </c>
      <c r="K5364" s="63">
        <v>0</v>
      </c>
      <c r="L5364" s="63">
        <v>-3.05</v>
      </c>
      <c r="M5364" s="63">
        <v>9897.68</v>
      </c>
      <c r="N5364" s="62" t="s">
        <v>3358</v>
      </c>
      <c r="O5364" s="14">
        <f t="shared" si="460"/>
        <v>45923.058611111112</v>
      </c>
      <c r="P5364" s="19">
        <f t="shared" si="461"/>
        <v>45923.266944444447</v>
      </c>
      <c r="Q5364" s="20" t="str">
        <f t="shared" si="462"/>
        <v>23/09/2025</v>
      </c>
      <c r="R5364" s="13" t="str">
        <f t="shared" si="463"/>
        <v>06</v>
      </c>
      <c r="S5364" s="13" t="str">
        <f t="shared" si="464"/>
        <v>Tue</v>
      </c>
    </row>
    <row r="5365" spans="1:19" x14ac:dyDescent="0.25">
      <c r="A5365" s="56">
        <v>45923.058854166666</v>
      </c>
      <c r="B5365" s="57">
        <v>445388963</v>
      </c>
      <c r="C5365" s="58" t="s">
        <v>36</v>
      </c>
      <c r="D5365" s="58" t="s">
        <v>38</v>
      </c>
      <c r="E5365" s="58" t="s">
        <v>46</v>
      </c>
      <c r="F5365" s="58" t="s">
        <v>119</v>
      </c>
      <c r="G5365" s="59">
        <v>3743.9</v>
      </c>
      <c r="H5365" s="57">
        <v>444593579</v>
      </c>
      <c r="I5365" s="59">
        <v>0</v>
      </c>
      <c r="J5365" s="59">
        <v>0</v>
      </c>
      <c r="K5365" s="59">
        <v>0</v>
      </c>
      <c r="L5365" s="59">
        <v>-3.04</v>
      </c>
      <c r="M5365" s="59">
        <v>9894.64</v>
      </c>
      <c r="N5365" s="58" t="s">
        <v>3359</v>
      </c>
      <c r="O5365" s="14">
        <f t="shared" si="460"/>
        <v>45923.058854166666</v>
      </c>
      <c r="P5365" s="19">
        <f t="shared" si="461"/>
        <v>45923.267187500001</v>
      </c>
      <c r="Q5365" s="20" t="str">
        <f t="shared" si="462"/>
        <v>23/09/2025</v>
      </c>
      <c r="R5365" s="13" t="str">
        <f t="shared" si="463"/>
        <v>06</v>
      </c>
      <c r="S5365" s="13" t="str">
        <f t="shared" si="464"/>
        <v>Tue</v>
      </c>
    </row>
    <row r="5366" spans="1:19" x14ac:dyDescent="0.25">
      <c r="A5366" s="60">
        <v>45923.058854166666</v>
      </c>
      <c r="B5366" s="61">
        <v>445388964</v>
      </c>
      <c r="C5366" s="62" t="s">
        <v>36</v>
      </c>
      <c r="D5366" s="62" t="s">
        <v>38</v>
      </c>
      <c r="E5366" s="62" t="s">
        <v>46</v>
      </c>
      <c r="F5366" s="62" t="s">
        <v>119</v>
      </c>
      <c r="G5366" s="63">
        <v>3743.9</v>
      </c>
      <c r="H5366" s="61">
        <v>444593580</v>
      </c>
      <c r="I5366" s="63">
        <v>0</v>
      </c>
      <c r="J5366" s="63">
        <v>0</v>
      </c>
      <c r="K5366" s="63">
        <v>0</v>
      </c>
      <c r="L5366" s="63">
        <v>-3.04</v>
      </c>
      <c r="M5366" s="63">
        <v>9891.6</v>
      </c>
      <c r="N5366" s="62" t="s">
        <v>3359</v>
      </c>
      <c r="O5366" s="14">
        <f t="shared" si="460"/>
        <v>45923.058854166666</v>
      </c>
      <c r="P5366" s="19">
        <f t="shared" si="461"/>
        <v>45923.267187500001</v>
      </c>
      <c r="Q5366" s="20" t="str">
        <f t="shared" si="462"/>
        <v>23/09/2025</v>
      </c>
      <c r="R5366" s="13" t="str">
        <f t="shared" si="463"/>
        <v>06</v>
      </c>
      <c r="S5366" s="13" t="str">
        <f t="shared" si="464"/>
        <v>Tue</v>
      </c>
    </row>
    <row r="5367" spans="1:19" x14ac:dyDescent="0.25">
      <c r="A5367" s="56">
        <v>45923.058854166666</v>
      </c>
      <c r="B5367" s="57">
        <v>445388965</v>
      </c>
      <c r="C5367" s="58" t="s">
        <v>36</v>
      </c>
      <c r="D5367" s="58" t="s">
        <v>38</v>
      </c>
      <c r="E5367" s="58" t="s">
        <v>46</v>
      </c>
      <c r="F5367" s="58" t="s">
        <v>119</v>
      </c>
      <c r="G5367" s="59">
        <v>3743.9</v>
      </c>
      <c r="H5367" s="57">
        <v>444593581</v>
      </c>
      <c r="I5367" s="59">
        <v>0</v>
      </c>
      <c r="J5367" s="59">
        <v>0</v>
      </c>
      <c r="K5367" s="59">
        <v>0</v>
      </c>
      <c r="L5367" s="59">
        <v>-3.04</v>
      </c>
      <c r="M5367" s="59">
        <v>9888.56</v>
      </c>
      <c r="N5367" s="58" t="s">
        <v>3359</v>
      </c>
      <c r="O5367" s="14">
        <f t="shared" si="460"/>
        <v>45923.058854166666</v>
      </c>
      <c r="P5367" s="19">
        <f t="shared" si="461"/>
        <v>45923.267187500001</v>
      </c>
      <c r="Q5367" s="20" t="str">
        <f t="shared" si="462"/>
        <v>23/09/2025</v>
      </c>
      <c r="R5367" s="13" t="str">
        <f t="shared" si="463"/>
        <v>06</v>
      </c>
      <c r="S5367" s="13" t="str">
        <f t="shared" si="464"/>
        <v>Tue</v>
      </c>
    </row>
    <row r="5368" spans="1:19" x14ac:dyDescent="0.25">
      <c r="A5368" s="60">
        <v>45923.058854166666</v>
      </c>
      <c r="B5368" s="61">
        <v>445388967</v>
      </c>
      <c r="C5368" s="62" t="s">
        <v>36</v>
      </c>
      <c r="D5368" s="62" t="s">
        <v>38</v>
      </c>
      <c r="E5368" s="62" t="s">
        <v>46</v>
      </c>
      <c r="F5368" s="62" t="s">
        <v>119</v>
      </c>
      <c r="G5368" s="63">
        <v>3743.9</v>
      </c>
      <c r="H5368" s="61">
        <v>444593582</v>
      </c>
      <c r="I5368" s="63">
        <v>0</v>
      </c>
      <c r="J5368" s="63">
        <v>0</v>
      </c>
      <c r="K5368" s="63">
        <v>0</v>
      </c>
      <c r="L5368" s="63">
        <v>-3.04</v>
      </c>
      <c r="M5368" s="63">
        <v>9885.52</v>
      </c>
      <c r="N5368" s="62" t="s">
        <v>3359</v>
      </c>
      <c r="O5368" s="14">
        <f t="shared" si="460"/>
        <v>45923.058854166666</v>
      </c>
      <c r="P5368" s="19">
        <f t="shared" si="461"/>
        <v>45923.267187500001</v>
      </c>
      <c r="Q5368" s="20" t="str">
        <f t="shared" si="462"/>
        <v>23/09/2025</v>
      </c>
      <c r="R5368" s="13" t="str">
        <f t="shared" si="463"/>
        <v>06</v>
      </c>
      <c r="S5368" s="13" t="str">
        <f t="shared" si="464"/>
        <v>Tue</v>
      </c>
    </row>
    <row r="5369" spans="1:19" x14ac:dyDescent="0.25">
      <c r="A5369" s="56">
        <v>45923.062256944446</v>
      </c>
      <c r="B5369" s="57">
        <v>445389303</v>
      </c>
      <c r="C5369" s="58" t="s">
        <v>36</v>
      </c>
      <c r="D5369" s="58" t="s">
        <v>38</v>
      </c>
      <c r="E5369" s="58" t="s">
        <v>46</v>
      </c>
      <c r="F5369" s="58" t="s">
        <v>119</v>
      </c>
      <c r="G5369" s="59">
        <v>3743.29</v>
      </c>
      <c r="H5369" s="57">
        <v>444593902</v>
      </c>
      <c r="I5369" s="59">
        <v>0</v>
      </c>
      <c r="J5369" s="59">
        <v>0</v>
      </c>
      <c r="K5369" s="59">
        <v>0</v>
      </c>
      <c r="L5369" s="59">
        <v>-3.06</v>
      </c>
      <c r="M5369" s="59">
        <v>9882.4599999999991</v>
      </c>
      <c r="N5369" s="58" t="s">
        <v>3360</v>
      </c>
      <c r="O5369" s="14">
        <f t="shared" si="460"/>
        <v>45923.062256944446</v>
      </c>
      <c r="P5369" s="19">
        <f t="shared" si="461"/>
        <v>45923.270590277782</v>
      </c>
      <c r="Q5369" s="20" t="str">
        <f t="shared" si="462"/>
        <v>23/09/2025</v>
      </c>
      <c r="R5369" s="13" t="str">
        <f t="shared" si="463"/>
        <v>06</v>
      </c>
      <c r="S5369" s="13" t="str">
        <f t="shared" si="464"/>
        <v>Tue</v>
      </c>
    </row>
    <row r="5370" spans="1:19" x14ac:dyDescent="0.25">
      <c r="A5370" s="60">
        <v>45923.062256944446</v>
      </c>
      <c r="B5370" s="61">
        <v>445389305</v>
      </c>
      <c r="C5370" s="62" t="s">
        <v>36</v>
      </c>
      <c r="D5370" s="62" t="s">
        <v>37</v>
      </c>
      <c r="E5370" s="62" t="s">
        <v>46</v>
      </c>
      <c r="F5370" s="62" t="s">
        <v>119</v>
      </c>
      <c r="G5370" s="63">
        <v>3743.52</v>
      </c>
      <c r="H5370" s="61">
        <v>444593903</v>
      </c>
      <c r="I5370" s="63">
        <v>0</v>
      </c>
      <c r="J5370" s="63">
        <v>0</v>
      </c>
      <c r="K5370" s="63">
        <v>0</v>
      </c>
      <c r="L5370" s="63">
        <v>2.56</v>
      </c>
      <c r="M5370" s="63">
        <v>9885.02</v>
      </c>
      <c r="N5370" s="62" t="s">
        <v>3361</v>
      </c>
      <c r="O5370" s="14">
        <f t="shared" si="460"/>
        <v>45923.062256944446</v>
      </c>
      <c r="P5370" s="19">
        <f t="shared" si="461"/>
        <v>45923.270590277782</v>
      </c>
      <c r="Q5370" s="20" t="str">
        <f t="shared" si="462"/>
        <v>23/09/2025</v>
      </c>
      <c r="R5370" s="13" t="str">
        <f t="shared" si="463"/>
        <v>06</v>
      </c>
      <c r="S5370" s="13" t="str">
        <f t="shared" si="464"/>
        <v>Tue</v>
      </c>
    </row>
    <row r="5371" spans="1:19" x14ac:dyDescent="0.25">
      <c r="A5371" s="56">
        <v>45923.0625</v>
      </c>
      <c r="B5371" s="57">
        <v>445389376</v>
      </c>
      <c r="C5371" s="58" t="s">
        <v>36</v>
      </c>
      <c r="D5371" s="58" t="s">
        <v>37</v>
      </c>
      <c r="E5371" s="58" t="s">
        <v>46</v>
      </c>
      <c r="F5371" s="58" t="s">
        <v>119</v>
      </c>
      <c r="G5371" s="59">
        <v>3744.17</v>
      </c>
      <c r="H5371" s="57">
        <v>444593975</v>
      </c>
      <c r="I5371" s="59">
        <v>0</v>
      </c>
      <c r="J5371" s="59">
        <v>0</v>
      </c>
      <c r="K5371" s="59">
        <v>0</v>
      </c>
      <c r="L5371" s="59">
        <v>1.07</v>
      </c>
      <c r="M5371" s="59">
        <v>9886.09</v>
      </c>
      <c r="N5371" s="58" t="s">
        <v>3362</v>
      </c>
      <c r="O5371" s="14">
        <f t="shared" si="460"/>
        <v>45923.0625</v>
      </c>
      <c r="P5371" s="19">
        <f t="shared" si="461"/>
        <v>45923.270833333336</v>
      </c>
      <c r="Q5371" s="20" t="str">
        <f t="shared" si="462"/>
        <v>23/09/2025</v>
      </c>
      <c r="R5371" s="13" t="str">
        <f t="shared" si="463"/>
        <v>06</v>
      </c>
      <c r="S5371" s="13" t="str">
        <f t="shared" si="464"/>
        <v>Tue</v>
      </c>
    </row>
    <row r="5372" spans="1:19" x14ac:dyDescent="0.25">
      <c r="A5372" s="60">
        <v>45923.0625</v>
      </c>
      <c r="B5372" s="61">
        <v>445389377</v>
      </c>
      <c r="C5372" s="62" t="s">
        <v>36</v>
      </c>
      <c r="D5372" s="62" t="s">
        <v>37</v>
      </c>
      <c r="E5372" s="62" t="s">
        <v>46</v>
      </c>
      <c r="F5372" s="62" t="s">
        <v>119</v>
      </c>
      <c r="G5372" s="63">
        <v>3744.17</v>
      </c>
      <c r="H5372" s="61">
        <v>444593976</v>
      </c>
      <c r="I5372" s="63">
        <v>0</v>
      </c>
      <c r="J5372" s="63">
        <v>0</v>
      </c>
      <c r="K5372" s="63">
        <v>0</v>
      </c>
      <c r="L5372" s="63">
        <v>1.07</v>
      </c>
      <c r="M5372" s="63">
        <v>9887.16</v>
      </c>
      <c r="N5372" s="62" t="s">
        <v>3362</v>
      </c>
      <c r="O5372" s="14">
        <f t="shared" si="460"/>
        <v>45923.0625</v>
      </c>
      <c r="P5372" s="19">
        <f t="shared" si="461"/>
        <v>45923.270833333336</v>
      </c>
      <c r="Q5372" s="20" t="str">
        <f t="shared" si="462"/>
        <v>23/09/2025</v>
      </c>
      <c r="R5372" s="13" t="str">
        <f t="shared" si="463"/>
        <v>06</v>
      </c>
      <c r="S5372" s="13" t="str">
        <f t="shared" si="464"/>
        <v>Tue</v>
      </c>
    </row>
    <row r="5373" spans="1:19" x14ac:dyDescent="0.25">
      <c r="A5373" s="56">
        <v>45923.062604166669</v>
      </c>
      <c r="B5373" s="57">
        <v>445389399</v>
      </c>
      <c r="C5373" s="58" t="s">
        <v>36</v>
      </c>
      <c r="D5373" s="58" t="s">
        <v>38</v>
      </c>
      <c r="E5373" s="58" t="s">
        <v>45</v>
      </c>
      <c r="F5373" s="58" t="s">
        <v>119</v>
      </c>
      <c r="G5373" s="59">
        <v>3744.03</v>
      </c>
      <c r="H5373" s="57">
        <v>444594000</v>
      </c>
      <c r="I5373" s="59">
        <v>0</v>
      </c>
      <c r="J5373" s="59">
        <v>0</v>
      </c>
      <c r="K5373" s="59">
        <v>0</v>
      </c>
      <c r="L5373" s="59">
        <v>0</v>
      </c>
      <c r="M5373" s="59">
        <v>9887.16</v>
      </c>
      <c r="N5373" s="58" t="s">
        <v>118</v>
      </c>
      <c r="O5373" s="14">
        <f t="shared" si="460"/>
        <v>45923.062604166669</v>
      </c>
      <c r="P5373" s="19">
        <f t="shared" si="461"/>
        <v>45923.270937500005</v>
      </c>
      <c r="Q5373" s="20" t="str">
        <f t="shared" si="462"/>
        <v>23/09/2025</v>
      </c>
      <c r="R5373" s="13" t="str">
        <f t="shared" si="463"/>
        <v>06</v>
      </c>
      <c r="S5373" s="13" t="str">
        <f t="shared" si="464"/>
        <v>Tue</v>
      </c>
    </row>
    <row r="5374" spans="1:19" x14ac:dyDescent="0.25">
      <c r="A5374" s="60">
        <v>45923.062604166669</v>
      </c>
      <c r="B5374" s="61">
        <v>445389401</v>
      </c>
      <c r="C5374" s="62" t="s">
        <v>36</v>
      </c>
      <c r="D5374" s="62" t="s">
        <v>38</v>
      </c>
      <c r="E5374" s="62" t="s">
        <v>45</v>
      </c>
      <c r="F5374" s="62" t="s">
        <v>119</v>
      </c>
      <c r="G5374" s="63">
        <v>3744.03</v>
      </c>
      <c r="H5374" s="61">
        <v>444594002</v>
      </c>
      <c r="I5374" s="63">
        <v>0</v>
      </c>
      <c r="J5374" s="63">
        <v>0</v>
      </c>
      <c r="K5374" s="63">
        <v>0</v>
      </c>
      <c r="L5374" s="63">
        <v>0</v>
      </c>
      <c r="M5374" s="63">
        <v>9887.16</v>
      </c>
      <c r="N5374" s="62" t="s">
        <v>1971</v>
      </c>
      <c r="O5374" s="14">
        <f t="shared" si="460"/>
        <v>45923.062604166669</v>
      </c>
      <c r="P5374" s="19">
        <f t="shared" si="461"/>
        <v>45923.270937500005</v>
      </c>
      <c r="Q5374" s="20" t="str">
        <f t="shared" si="462"/>
        <v>23/09/2025</v>
      </c>
      <c r="R5374" s="13" t="str">
        <f t="shared" si="463"/>
        <v>06</v>
      </c>
      <c r="S5374" s="13" t="str">
        <f t="shared" si="464"/>
        <v>Tue</v>
      </c>
    </row>
    <row r="5375" spans="1:19" x14ac:dyDescent="0.25">
      <c r="A5375" s="56">
        <v>45923.062615740739</v>
      </c>
      <c r="B5375" s="57">
        <v>445389402</v>
      </c>
      <c r="C5375" s="58" t="s">
        <v>36</v>
      </c>
      <c r="D5375" s="58" t="s">
        <v>38</v>
      </c>
      <c r="E5375" s="58" t="s">
        <v>45</v>
      </c>
      <c r="F5375" s="58" t="s">
        <v>119</v>
      </c>
      <c r="G5375" s="59">
        <v>3744.03</v>
      </c>
      <c r="H5375" s="57">
        <v>444594003</v>
      </c>
      <c r="I5375" s="59">
        <v>0</v>
      </c>
      <c r="J5375" s="59">
        <v>0</v>
      </c>
      <c r="K5375" s="59">
        <v>0</v>
      </c>
      <c r="L5375" s="59">
        <v>0</v>
      </c>
      <c r="M5375" s="59">
        <v>9887.16</v>
      </c>
      <c r="N5375" s="58" t="s">
        <v>108</v>
      </c>
      <c r="O5375" s="14">
        <f t="shared" si="460"/>
        <v>45923.062615740739</v>
      </c>
      <c r="P5375" s="19">
        <f t="shared" si="461"/>
        <v>45923.270949074074</v>
      </c>
      <c r="Q5375" s="20" t="str">
        <f t="shared" si="462"/>
        <v>23/09/2025</v>
      </c>
      <c r="R5375" s="13" t="str">
        <f t="shared" si="463"/>
        <v>06</v>
      </c>
      <c r="S5375" s="13" t="str">
        <f t="shared" si="464"/>
        <v>Tue</v>
      </c>
    </row>
    <row r="5376" spans="1:19" x14ac:dyDescent="0.25">
      <c r="A5376" s="60">
        <v>45923.062615740739</v>
      </c>
      <c r="B5376" s="61">
        <v>445389404</v>
      </c>
      <c r="C5376" s="62" t="s">
        <v>36</v>
      </c>
      <c r="D5376" s="62" t="s">
        <v>38</v>
      </c>
      <c r="E5376" s="62" t="s">
        <v>45</v>
      </c>
      <c r="F5376" s="62" t="s">
        <v>119</v>
      </c>
      <c r="G5376" s="63">
        <v>3744.03</v>
      </c>
      <c r="H5376" s="61">
        <v>444594005</v>
      </c>
      <c r="I5376" s="63">
        <v>0</v>
      </c>
      <c r="J5376" s="63">
        <v>0</v>
      </c>
      <c r="K5376" s="63">
        <v>0</v>
      </c>
      <c r="L5376" s="63">
        <v>0</v>
      </c>
      <c r="M5376" s="63">
        <v>9887.16</v>
      </c>
      <c r="N5376" s="62" t="s">
        <v>1944</v>
      </c>
      <c r="O5376" s="14">
        <f t="shared" si="460"/>
        <v>45923.062615740739</v>
      </c>
      <c r="P5376" s="19">
        <f t="shared" si="461"/>
        <v>45923.270949074074</v>
      </c>
      <c r="Q5376" s="20" t="str">
        <f t="shared" si="462"/>
        <v>23/09/2025</v>
      </c>
      <c r="R5376" s="13" t="str">
        <f t="shared" si="463"/>
        <v>06</v>
      </c>
      <c r="S5376" s="13" t="str">
        <f t="shared" si="464"/>
        <v>Tue</v>
      </c>
    </row>
    <row r="5377" spans="1:19" x14ac:dyDescent="0.25">
      <c r="A5377" s="56">
        <v>45923.062615740739</v>
      </c>
      <c r="B5377" s="57">
        <v>445389405</v>
      </c>
      <c r="C5377" s="58" t="s">
        <v>36</v>
      </c>
      <c r="D5377" s="58" t="s">
        <v>38</v>
      </c>
      <c r="E5377" s="58" t="s">
        <v>45</v>
      </c>
      <c r="F5377" s="58" t="s">
        <v>119</v>
      </c>
      <c r="G5377" s="59">
        <v>3744.03</v>
      </c>
      <c r="H5377" s="57">
        <v>444594006</v>
      </c>
      <c r="I5377" s="59">
        <v>0</v>
      </c>
      <c r="J5377" s="59">
        <v>0</v>
      </c>
      <c r="K5377" s="59">
        <v>0</v>
      </c>
      <c r="L5377" s="59">
        <v>0</v>
      </c>
      <c r="M5377" s="59">
        <v>9887.16</v>
      </c>
      <c r="N5377" s="58" t="s">
        <v>2056</v>
      </c>
      <c r="O5377" s="14">
        <f t="shared" si="460"/>
        <v>45923.062615740739</v>
      </c>
      <c r="P5377" s="19">
        <f t="shared" si="461"/>
        <v>45923.270949074074</v>
      </c>
      <c r="Q5377" s="20" t="str">
        <f t="shared" si="462"/>
        <v>23/09/2025</v>
      </c>
      <c r="R5377" s="13" t="str">
        <f t="shared" si="463"/>
        <v>06</v>
      </c>
      <c r="S5377" s="13" t="str">
        <f t="shared" si="464"/>
        <v>Tue</v>
      </c>
    </row>
    <row r="5378" spans="1:19" x14ac:dyDescent="0.25">
      <c r="A5378" s="60">
        <v>45923.062615740739</v>
      </c>
      <c r="B5378" s="61">
        <v>445389407</v>
      </c>
      <c r="C5378" s="62" t="s">
        <v>36</v>
      </c>
      <c r="D5378" s="62" t="s">
        <v>38</v>
      </c>
      <c r="E5378" s="62" t="s">
        <v>45</v>
      </c>
      <c r="F5378" s="62" t="s">
        <v>119</v>
      </c>
      <c r="G5378" s="63">
        <v>3744.03</v>
      </c>
      <c r="H5378" s="61">
        <v>444594008</v>
      </c>
      <c r="I5378" s="63">
        <v>0</v>
      </c>
      <c r="J5378" s="63">
        <v>0</v>
      </c>
      <c r="K5378" s="63">
        <v>0</v>
      </c>
      <c r="L5378" s="63">
        <v>0</v>
      </c>
      <c r="M5378" s="63">
        <v>9887.16</v>
      </c>
      <c r="N5378" s="62" t="s">
        <v>77</v>
      </c>
      <c r="O5378" s="14">
        <f t="shared" si="460"/>
        <v>45923.062615740739</v>
      </c>
      <c r="P5378" s="19">
        <f t="shared" si="461"/>
        <v>45923.270949074074</v>
      </c>
      <c r="Q5378" s="20" t="str">
        <f t="shared" si="462"/>
        <v>23/09/2025</v>
      </c>
      <c r="R5378" s="13" t="str">
        <f t="shared" si="463"/>
        <v>06</v>
      </c>
      <c r="S5378" s="13" t="str">
        <f t="shared" si="464"/>
        <v>Tue</v>
      </c>
    </row>
    <row r="5379" spans="1:19" x14ac:dyDescent="0.25">
      <c r="A5379" s="56">
        <v>45923.062627314815</v>
      </c>
      <c r="B5379" s="57">
        <v>445389408</v>
      </c>
      <c r="C5379" s="58" t="s">
        <v>36</v>
      </c>
      <c r="D5379" s="58" t="s">
        <v>38</v>
      </c>
      <c r="E5379" s="58" t="s">
        <v>45</v>
      </c>
      <c r="F5379" s="58" t="s">
        <v>119</v>
      </c>
      <c r="G5379" s="59">
        <v>3744.03</v>
      </c>
      <c r="H5379" s="57">
        <v>444594009</v>
      </c>
      <c r="I5379" s="59">
        <v>0</v>
      </c>
      <c r="J5379" s="59">
        <v>0</v>
      </c>
      <c r="K5379" s="59">
        <v>0</v>
      </c>
      <c r="L5379" s="59">
        <v>0</v>
      </c>
      <c r="M5379" s="59">
        <v>9887.16</v>
      </c>
      <c r="N5379" s="58" t="s">
        <v>107</v>
      </c>
      <c r="O5379" s="14">
        <f t="shared" si="460"/>
        <v>45923.062627314815</v>
      </c>
      <c r="P5379" s="19">
        <f t="shared" si="461"/>
        <v>45923.270960648151</v>
      </c>
      <c r="Q5379" s="20" t="str">
        <f t="shared" si="462"/>
        <v>23/09/2025</v>
      </c>
      <c r="R5379" s="13" t="str">
        <f t="shared" si="463"/>
        <v>06</v>
      </c>
      <c r="S5379" s="13" t="str">
        <f t="shared" si="464"/>
        <v>Tue</v>
      </c>
    </row>
    <row r="5380" spans="1:19" x14ac:dyDescent="0.25">
      <c r="A5380" s="60">
        <v>45923.062627314815</v>
      </c>
      <c r="B5380" s="61">
        <v>445389411</v>
      </c>
      <c r="C5380" s="62" t="s">
        <v>36</v>
      </c>
      <c r="D5380" s="62" t="s">
        <v>38</v>
      </c>
      <c r="E5380" s="62" t="s">
        <v>45</v>
      </c>
      <c r="F5380" s="62" t="s">
        <v>119</v>
      </c>
      <c r="G5380" s="63">
        <v>3744.03</v>
      </c>
      <c r="H5380" s="61">
        <v>444594012</v>
      </c>
      <c r="I5380" s="63">
        <v>0</v>
      </c>
      <c r="J5380" s="63">
        <v>0</v>
      </c>
      <c r="K5380" s="63">
        <v>0</v>
      </c>
      <c r="L5380" s="63">
        <v>0</v>
      </c>
      <c r="M5380" s="63">
        <v>9887.16</v>
      </c>
      <c r="N5380" s="62" t="s">
        <v>115</v>
      </c>
      <c r="O5380" s="14">
        <f t="shared" si="460"/>
        <v>45923.062627314815</v>
      </c>
      <c r="P5380" s="19">
        <f t="shared" si="461"/>
        <v>45923.270960648151</v>
      </c>
      <c r="Q5380" s="20" t="str">
        <f t="shared" si="462"/>
        <v>23/09/2025</v>
      </c>
      <c r="R5380" s="13" t="str">
        <f t="shared" si="463"/>
        <v>06</v>
      </c>
      <c r="S5380" s="13" t="str">
        <f t="shared" si="464"/>
        <v>Tue</v>
      </c>
    </row>
    <row r="5381" spans="1:19" x14ac:dyDescent="0.25">
      <c r="A5381" s="56">
        <v>45923.062627314815</v>
      </c>
      <c r="B5381" s="57">
        <v>445389412</v>
      </c>
      <c r="C5381" s="58" t="s">
        <v>36</v>
      </c>
      <c r="D5381" s="58" t="s">
        <v>38</v>
      </c>
      <c r="E5381" s="58" t="s">
        <v>45</v>
      </c>
      <c r="F5381" s="58" t="s">
        <v>119</v>
      </c>
      <c r="G5381" s="59">
        <v>3744.03</v>
      </c>
      <c r="H5381" s="57">
        <v>444594013</v>
      </c>
      <c r="I5381" s="59">
        <v>0</v>
      </c>
      <c r="J5381" s="59">
        <v>0</v>
      </c>
      <c r="K5381" s="59">
        <v>0</v>
      </c>
      <c r="L5381" s="59">
        <v>0</v>
      </c>
      <c r="M5381" s="59">
        <v>9887.16</v>
      </c>
      <c r="N5381" s="58" t="s">
        <v>1384</v>
      </c>
      <c r="O5381" s="14">
        <f t="shared" si="460"/>
        <v>45923.062627314815</v>
      </c>
      <c r="P5381" s="19">
        <f t="shared" si="461"/>
        <v>45923.270960648151</v>
      </c>
      <c r="Q5381" s="20" t="str">
        <f t="shared" si="462"/>
        <v>23/09/2025</v>
      </c>
      <c r="R5381" s="13" t="str">
        <f t="shared" si="463"/>
        <v>06</v>
      </c>
      <c r="S5381" s="13" t="str">
        <f t="shared" si="464"/>
        <v>Tue</v>
      </c>
    </row>
    <row r="5382" spans="1:19" x14ac:dyDescent="0.25">
      <c r="A5382" s="60">
        <v>45923.062881944446</v>
      </c>
      <c r="B5382" s="61">
        <v>445389429</v>
      </c>
      <c r="C5382" s="62" t="s">
        <v>36</v>
      </c>
      <c r="D5382" s="62" t="s">
        <v>37</v>
      </c>
      <c r="E5382" s="62" t="s">
        <v>46</v>
      </c>
      <c r="F5382" s="62" t="s">
        <v>119</v>
      </c>
      <c r="G5382" s="63">
        <v>3744.57</v>
      </c>
      <c r="H5382" s="61">
        <v>444594028</v>
      </c>
      <c r="I5382" s="63">
        <v>0</v>
      </c>
      <c r="J5382" s="63">
        <v>0</v>
      </c>
      <c r="K5382" s="63">
        <v>0</v>
      </c>
      <c r="L5382" s="63">
        <v>1.51</v>
      </c>
      <c r="M5382" s="63">
        <v>9888.67</v>
      </c>
      <c r="N5382" s="62" t="s">
        <v>3363</v>
      </c>
      <c r="O5382" s="14">
        <f t="shared" si="460"/>
        <v>45923.062881944446</v>
      </c>
      <c r="P5382" s="19">
        <f t="shared" si="461"/>
        <v>45923.271215277782</v>
      </c>
      <c r="Q5382" s="20" t="str">
        <f t="shared" si="462"/>
        <v>23/09/2025</v>
      </c>
      <c r="R5382" s="13" t="str">
        <f t="shared" si="463"/>
        <v>06</v>
      </c>
      <c r="S5382" s="13" t="str">
        <f t="shared" si="464"/>
        <v>Tue</v>
      </c>
    </row>
    <row r="5383" spans="1:19" x14ac:dyDescent="0.25">
      <c r="A5383" s="56">
        <v>45923.062881944446</v>
      </c>
      <c r="B5383" s="57">
        <v>445389430</v>
      </c>
      <c r="C5383" s="58" t="s">
        <v>36</v>
      </c>
      <c r="D5383" s="58" t="s">
        <v>37</v>
      </c>
      <c r="E5383" s="58" t="s">
        <v>46</v>
      </c>
      <c r="F5383" s="58" t="s">
        <v>119</v>
      </c>
      <c r="G5383" s="59">
        <v>3744.57</v>
      </c>
      <c r="H5383" s="57">
        <v>444594029</v>
      </c>
      <c r="I5383" s="59">
        <v>0</v>
      </c>
      <c r="J5383" s="59">
        <v>0</v>
      </c>
      <c r="K5383" s="59">
        <v>0</v>
      </c>
      <c r="L5383" s="59">
        <v>1.4</v>
      </c>
      <c r="M5383" s="59">
        <v>9890.07</v>
      </c>
      <c r="N5383" s="58" t="s">
        <v>3364</v>
      </c>
      <c r="O5383" s="14">
        <f t="shared" si="460"/>
        <v>45923.062881944446</v>
      </c>
      <c r="P5383" s="19">
        <f t="shared" si="461"/>
        <v>45923.271215277782</v>
      </c>
      <c r="Q5383" s="20" t="str">
        <f t="shared" si="462"/>
        <v>23/09/2025</v>
      </c>
      <c r="R5383" s="13" t="str">
        <f t="shared" si="463"/>
        <v>06</v>
      </c>
      <c r="S5383" s="13" t="str">
        <f t="shared" si="464"/>
        <v>Tue</v>
      </c>
    </row>
    <row r="5384" spans="1:19" x14ac:dyDescent="0.25">
      <c r="A5384" s="60">
        <v>45923.062881944446</v>
      </c>
      <c r="B5384" s="61">
        <v>445389431</v>
      </c>
      <c r="C5384" s="62" t="s">
        <v>36</v>
      </c>
      <c r="D5384" s="62" t="s">
        <v>37</v>
      </c>
      <c r="E5384" s="62" t="s">
        <v>46</v>
      </c>
      <c r="F5384" s="62" t="s">
        <v>119</v>
      </c>
      <c r="G5384" s="63">
        <v>3744.57</v>
      </c>
      <c r="H5384" s="61">
        <v>444594030</v>
      </c>
      <c r="I5384" s="63">
        <v>0</v>
      </c>
      <c r="J5384" s="63">
        <v>0</v>
      </c>
      <c r="K5384" s="63">
        <v>0</v>
      </c>
      <c r="L5384" s="63">
        <v>1.38</v>
      </c>
      <c r="M5384" s="63">
        <v>9891.4500000000007</v>
      </c>
      <c r="N5384" s="62" t="s">
        <v>3364</v>
      </c>
      <c r="O5384" s="14">
        <f t="shared" si="460"/>
        <v>45923.062881944446</v>
      </c>
      <c r="P5384" s="19">
        <f t="shared" si="461"/>
        <v>45923.271215277782</v>
      </c>
      <c r="Q5384" s="20" t="str">
        <f t="shared" si="462"/>
        <v>23/09/2025</v>
      </c>
      <c r="R5384" s="13" t="str">
        <f t="shared" si="463"/>
        <v>06</v>
      </c>
      <c r="S5384" s="13" t="str">
        <f t="shared" si="464"/>
        <v>Tue</v>
      </c>
    </row>
    <row r="5385" spans="1:19" x14ac:dyDescent="0.25">
      <c r="A5385" s="56">
        <v>45923.062951388885</v>
      </c>
      <c r="B5385" s="57">
        <v>445389433</v>
      </c>
      <c r="C5385" s="58" t="s">
        <v>36</v>
      </c>
      <c r="D5385" s="58" t="s">
        <v>38</v>
      </c>
      <c r="E5385" s="58" t="s">
        <v>45</v>
      </c>
      <c r="F5385" s="58" t="s">
        <v>119</v>
      </c>
      <c r="G5385" s="59">
        <v>3743.94</v>
      </c>
      <c r="H5385" s="57">
        <v>444594033</v>
      </c>
      <c r="I5385" s="59">
        <v>0</v>
      </c>
      <c r="J5385" s="59">
        <v>0</v>
      </c>
      <c r="K5385" s="59">
        <v>0</v>
      </c>
      <c r="L5385" s="59">
        <v>0</v>
      </c>
      <c r="M5385" s="59">
        <v>9891.4500000000007</v>
      </c>
      <c r="N5385" s="58" t="s">
        <v>47</v>
      </c>
      <c r="O5385" s="14">
        <f t="shared" si="460"/>
        <v>45923.062951388885</v>
      </c>
      <c r="P5385" s="19">
        <f t="shared" si="461"/>
        <v>45923.271284722221</v>
      </c>
      <c r="Q5385" s="20" t="str">
        <f t="shared" si="462"/>
        <v>23/09/2025</v>
      </c>
      <c r="R5385" s="13" t="str">
        <f t="shared" si="463"/>
        <v>06</v>
      </c>
      <c r="S5385" s="13" t="str">
        <f t="shared" si="464"/>
        <v>Tue</v>
      </c>
    </row>
    <row r="5386" spans="1:19" x14ac:dyDescent="0.25">
      <c r="A5386" s="60">
        <v>45923.062951388885</v>
      </c>
      <c r="B5386" s="61">
        <v>445389434</v>
      </c>
      <c r="C5386" s="62" t="s">
        <v>36</v>
      </c>
      <c r="D5386" s="62" t="s">
        <v>38</v>
      </c>
      <c r="E5386" s="62" t="s">
        <v>45</v>
      </c>
      <c r="F5386" s="62" t="s">
        <v>119</v>
      </c>
      <c r="G5386" s="63">
        <v>3743.94</v>
      </c>
      <c r="H5386" s="61">
        <v>444594034</v>
      </c>
      <c r="I5386" s="63">
        <v>0</v>
      </c>
      <c r="J5386" s="63">
        <v>0</v>
      </c>
      <c r="K5386" s="63">
        <v>0</v>
      </c>
      <c r="L5386" s="63">
        <v>0</v>
      </c>
      <c r="M5386" s="63">
        <v>9891.4500000000007</v>
      </c>
      <c r="N5386" s="62" t="s">
        <v>52</v>
      </c>
      <c r="O5386" s="14">
        <f t="shared" si="460"/>
        <v>45923.062951388885</v>
      </c>
      <c r="P5386" s="19">
        <f t="shared" si="461"/>
        <v>45923.271284722221</v>
      </c>
      <c r="Q5386" s="20" t="str">
        <f t="shared" si="462"/>
        <v>23/09/2025</v>
      </c>
      <c r="R5386" s="13" t="str">
        <f t="shared" si="463"/>
        <v>06</v>
      </c>
      <c r="S5386" s="13" t="str">
        <f t="shared" si="464"/>
        <v>Tue</v>
      </c>
    </row>
    <row r="5387" spans="1:19" x14ac:dyDescent="0.25">
      <c r="A5387" s="56">
        <v>45923.062962962962</v>
      </c>
      <c r="B5387" s="57">
        <v>445389435</v>
      </c>
      <c r="C5387" s="58" t="s">
        <v>36</v>
      </c>
      <c r="D5387" s="58" t="s">
        <v>38</v>
      </c>
      <c r="E5387" s="58" t="s">
        <v>45</v>
      </c>
      <c r="F5387" s="58" t="s">
        <v>119</v>
      </c>
      <c r="G5387" s="59">
        <v>3743.94</v>
      </c>
      <c r="H5387" s="57">
        <v>444594035</v>
      </c>
      <c r="I5387" s="59">
        <v>0</v>
      </c>
      <c r="J5387" s="59">
        <v>0</v>
      </c>
      <c r="K5387" s="59">
        <v>0</v>
      </c>
      <c r="L5387" s="59">
        <v>0</v>
      </c>
      <c r="M5387" s="59">
        <v>9891.4500000000007</v>
      </c>
      <c r="N5387" s="58" t="s">
        <v>48</v>
      </c>
      <c r="O5387" s="14">
        <f t="shared" ref="O5387:O5450" si="465">A5387</f>
        <v>45923.062962962962</v>
      </c>
      <c r="P5387" s="19">
        <f t="shared" ref="P5387:P5450" si="466">O5387+(5/24)</f>
        <v>45923.271296296298</v>
      </c>
      <c r="Q5387" s="20" t="str">
        <f t="shared" ref="Q5387:Q5450" si="467">TEXT(P5387,"dd/mm/yyyy")</f>
        <v>23/09/2025</v>
      </c>
      <c r="R5387" s="13" t="str">
        <f t="shared" ref="R5387:R5450" si="468">TEXT(P5387,"hh")</f>
        <v>06</v>
      </c>
      <c r="S5387" s="13" t="str">
        <f t="shared" ref="S5387:S5450" si="469">TEXT(P5387,"ddd")</f>
        <v>Tue</v>
      </c>
    </row>
    <row r="5388" spans="1:19" x14ac:dyDescent="0.25">
      <c r="A5388" s="60">
        <v>45923.063067129631</v>
      </c>
      <c r="B5388" s="61">
        <v>445389452</v>
      </c>
      <c r="C5388" s="62" t="s">
        <v>36</v>
      </c>
      <c r="D5388" s="62" t="s">
        <v>38</v>
      </c>
      <c r="E5388" s="62" t="s">
        <v>45</v>
      </c>
      <c r="F5388" s="62" t="s">
        <v>119</v>
      </c>
      <c r="G5388" s="63">
        <v>3744.54</v>
      </c>
      <c r="H5388" s="61">
        <v>444594052</v>
      </c>
      <c r="I5388" s="63">
        <v>0</v>
      </c>
      <c r="J5388" s="63">
        <v>0</v>
      </c>
      <c r="K5388" s="63">
        <v>0</v>
      </c>
      <c r="L5388" s="63">
        <v>0</v>
      </c>
      <c r="M5388" s="63">
        <v>9891.4500000000007</v>
      </c>
      <c r="N5388" s="62" t="s">
        <v>92</v>
      </c>
      <c r="O5388" s="14">
        <f t="shared" si="465"/>
        <v>45923.063067129631</v>
      </c>
      <c r="P5388" s="19">
        <f t="shared" si="466"/>
        <v>45923.271400462967</v>
      </c>
      <c r="Q5388" s="20" t="str">
        <f t="shared" si="467"/>
        <v>23/09/2025</v>
      </c>
      <c r="R5388" s="13" t="str">
        <f t="shared" si="468"/>
        <v>06</v>
      </c>
      <c r="S5388" s="13" t="str">
        <f t="shared" si="469"/>
        <v>Tue</v>
      </c>
    </row>
    <row r="5389" spans="1:19" x14ac:dyDescent="0.25">
      <c r="A5389" s="56">
        <v>45923.063252314816</v>
      </c>
      <c r="B5389" s="57">
        <v>445389487</v>
      </c>
      <c r="C5389" s="58" t="s">
        <v>36</v>
      </c>
      <c r="D5389" s="58" t="s">
        <v>37</v>
      </c>
      <c r="E5389" s="58" t="s">
        <v>46</v>
      </c>
      <c r="F5389" s="58" t="s">
        <v>119</v>
      </c>
      <c r="G5389" s="59">
        <v>3745.53</v>
      </c>
      <c r="H5389" s="57">
        <v>444594090</v>
      </c>
      <c r="I5389" s="59">
        <v>0</v>
      </c>
      <c r="J5389" s="59">
        <v>0</v>
      </c>
      <c r="K5389" s="59">
        <v>0</v>
      </c>
      <c r="L5389" s="59">
        <v>-1.5</v>
      </c>
      <c r="M5389" s="59">
        <v>9889.9500000000007</v>
      </c>
      <c r="N5389" s="58" t="s">
        <v>3365</v>
      </c>
      <c r="O5389" s="14">
        <f t="shared" si="465"/>
        <v>45923.063252314816</v>
      </c>
      <c r="P5389" s="19">
        <f t="shared" si="466"/>
        <v>45923.271585648152</v>
      </c>
      <c r="Q5389" s="20" t="str">
        <f t="shared" si="467"/>
        <v>23/09/2025</v>
      </c>
      <c r="R5389" s="13" t="str">
        <f t="shared" si="468"/>
        <v>06</v>
      </c>
      <c r="S5389" s="13" t="str">
        <f t="shared" si="469"/>
        <v>Tue</v>
      </c>
    </row>
    <row r="5390" spans="1:19" x14ac:dyDescent="0.25">
      <c r="A5390" s="60">
        <v>45923.067118055558</v>
      </c>
      <c r="B5390" s="61">
        <v>445389810</v>
      </c>
      <c r="C5390" s="62" t="s">
        <v>36</v>
      </c>
      <c r="D5390" s="62" t="s">
        <v>38</v>
      </c>
      <c r="E5390" s="62" t="s">
        <v>45</v>
      </c>
      <c r="F5390" s="62" t="s">
        <v>119</v>
      </c>
      <c r="G5390" s="63">
        <v>3743.99</v>
      </c>
      <c r="H5390" s="61">
        <v>444594403</v>
      </c>
      <c r="I5390" s="63">
        <v>0</v>
      </c>
      <c r="J5390" s="63">
        <v>0</v>
      </c>
      <c r="K5390" s="63">
        <v>0</v>
      </c>
      <c r="L5390" s="63">
        <v>0</v>
      </c>
      <c r="M5390" s="63">
        <v>9889.9500000000007</v>
      </c>
      <c r="N5390" s="62" t="s">
        <v>108</v>
      </c>
      <c r="O5390" s="14">
        <f t="shared" si="465"/>
        <v>45923.067118055558</v>
      </c>
      <c r="P5390" s="19">
        <f t="shared" si="466"/>
        <v>45923.275451388894</v>
      </c>
      <c r="Q5390" s="20" t="str">
        <f t="shared" si="467"/>
        <v>23/09/2025</v>
      </c>
      <c r="R5390" s="13" t="str">
        <f t="shared" si="468"/>
        <v>06</v>
      </c>
      <c r="S5390" s="13" t="str">
        <f t="shared" si="469"/>
        <v>Tue</v>
      </c>
    </row>
    <row r="5391" spans="1:19" x14ac:dyDescent="0.25">
      <c r="A5391" s="56">
        <v>45923.069085648145</v>
      </c>
      <c r="B5391" s="57">
        <v>445389984</v>
      </c>
      <c r="C5391" s="58" t="s">
        <v>36</v>
      </c>
      <c r="D5391" s="58" t="s">
        <v>37</v>
      </c>
      <c r="E5391" s="58" t="s">
        <v>46</v>
      </c>
      <c r="F5391" s="58" t="s">
        <v>119</v>
      </c>
      <c r="G5391" s="59">
        <v>3743.05</v>
      </c>
      <c r="H5391" s="57">
        <v>444594570</v>
      </c>
      <c r="I5391" s="59">
        <v>0</v>
      </c>
      <c r="J5391" s="59">
        <v>0</v>
      </c>
      <c r="K5391" s="59">
        <v>0</v>
      </c>
      <c r="L5391" s="59">
        <v>2.8</v>
      </c>
      <c r="M5391" s="59">
        <v>9892.75</v>
      </c>
      <c r="N5391" s="58" t="s">
        <v>3366</v>
      </c>
      <c r="O5391" s="14">
        <f t="shared" si="465"/>
        <v>45923.069085648145</v>
      </c>
      <c r="P5391" s="19">
        <f t="shared" si="466"/>
        <v>45923.277418981481</v>
      </c>
      <c r="Q5391" s="20" t="str">
        <f t="shared" si="467"/>
        <v>23/09/2025</v>
      </c>
      <c r="R5391" s="13" t="str">
        <f t="shared" si="468"/>
        <v>06</v>
      </c>
      <c r="S5391" s="13" t="str">
        <f t="shared" si="469"/>
        <v>Tue</v>
      </c>
    </row>
    <row r="5392" spans="1:19" x14ac:dyDescent="0.25">
      <c r="A5392" s="60">
        <v>45923.069224537037</v>
      </c>
      <c r="B5392" s="61">
        <v>445390140</v>
      </c>
      <c r="C5392" s="62" t="s">
        <v>36</v>
      </c>
      <c r="D5392" s="62" t="s">
        <v>37</v>
      </c>
      <c r="E5392" s="62" t="s">
        <v>46</v>
      </c>
      <c r="F5392" s="62" t="s">
        <v>119</v>
      </c>
      <c r="G5392" s="63">
        <v>3742.56</v>
      </c>
      <c r="H5392" s="61">
        <v>444594724</v>
      </c>
      <c r="I5392" s="63">
        <v>0</v>
      </c>
      <c r="J5392" s="63">
        <v>0</v>
      </c>
      <c r="K5392" s="63">
        <v>0</v>
      </c>
      <c r="L5392" s="63">
        <v>3.41</v>
      </c>
      <c r="M5392" s="63">
        <v>9896.16</v>
      </c>
      <c r="N5392" s="62" t="s">
        <v>3367</v>
      </c>
      <c r="O5392" s="14">
        <f t="shared" si="465"/>
        <v>45923.069224537037</v>
      </c>
      <c r="P5392" s="19">
        <f t="shared" si="466"/>
        <v>45923.277557870373</v>
      </c>
      <c r="Q5392" s="20" t="str">
        <f t="shared" si="467"/>
        <v>23/09/2025</v>
      </c>
      <c r="R5392" s="13" t="str">
        <f t="shared" si="468"/>
        <v>06</v>
      </c>
      <c r="S5392" s="13" t="str">
        <f t="shared" si="469"/>
        <v>Tue</v>
      </c>
    </row>
    <row r="5393" spans="1:19" x14ac:dyDescent="0.25">
      <c r="A5393" s="56">
        <v>45923.069236111114</v>
      </c>
      <c r="B5393" s="57">
        <v>445390160</v>
      </c>
      <c r="C5393" s="58" t="s">
        <v>36</v>
      </c>
      <c r="D5393" s="58" t="s">
        <v>37</v>
      </c>
      <c r="E5393" s="58" t="s">
        <v>46</v>
      </c>
      <c r="F5393" s="58" t="s">
        <v>119</v>
      </c>
      <c r="G5393" s="59">
        <v>3742.49</v>
      </c>
      <c r="H5393" s="57">
        <v>444594743</v>
      </c>
      <c r="I5393" s="59">
        <v>0</v>
      </c>
      <c r="J5393" s="59">
        <v>0</v>
      </c>
      <c r="K5393" s="59">
        <v>0</v>
      </c>
      <c r="L5393" s="59">
        <v>1.54</v>
      </c>
      <c r="M5393" s="59">
        <v>9897.7000000000007</v>
      </c>
      <c r="N5393" s="58" t="s">
        <v>3368</v>
      </c>
      <c r="O5393" s="14">
        <f t="shared" si="465"/>
        <v>45923.069236111114</v>
      </c>
      <c r="P5393" s="19">
        <f t="shared" si="466"/>
        <v>45923.27756944445</v>
      </c>
      <c r="Q5393" s="20" t="str">
        <f t="shared" si="467"/>
        <v>23/09/2025</v>
      </c>
      <c r="R5393" s="13" t="str">
        <f t="shared" si="468"/>
        <v>06</v>
      </c>
      <c r="S5393" s="13" t="str">
        <f t="shared" si="469"/>
        <v>Tue</v>
      </c>
    </row>
    <row r="5394" spans="1:19" x14ac:dyDescent="0.25">
      <c r="A5394" s="60">
        <v>45923.069236111114</v>
      </c>
      <c r="B5394" s="61">
        <v>445390162</v>
      </c>
      <c r="C5394" s="62" t="s">
        <v>36</v>
      </c>
      <c r="D5394" s="62" t="s">
        <v>37</v>
      </c>
      <c r="E5394" s="62" t="s">
        <v>46</v>
      </c>
      <c r="F5394" s="62" t="s">
        <v>119</v>
      </c>
      <c r="G5394" s="63">
        <v>3742.49</v>
      </c>
      <c r="H5394" s="61">
        <v>444594745</v>
      </c>
      <c r="I5394" s="63">
        <v>0</v>
      </c>
      <c r="J5394" s="63">
        <v>0</v>
      </c>
      <c r="K5394" s="63">
        <v>0</v>
      </c>
      <c r="L5394" s="63">
        <v>1.54</v>
      </c>
      <c r="M5394" s="63">
        <v>9899.24</v>
      </c>
      <c r="N5394" s="62" t="s">
        <v>3368</v>
      </c>
      <c r="O5394" s="14">
        <f t="shared" si="465"/>
        <v>45923.069236111114</v>
      </c>
      <c r="P5394" s="19">
        <f t="shared" si="466"/>
        <v>45923.27756944445</v>
      </c>
      <c r="Q5394" s="20" t="str">
        <f t="shared" si="467"/>
        <v>23/09/2025</v>
      </c>
      <c r="R5394" s="13" t="str">
        <f t="shared" si="468"/>
        <v>06</v>
      </c>
      <c r="S5394" s="13" t="str">
        <f t="shared" si="469"/>
        <v>Tue</v>
      </c>
    </row>
    <row r="5395" spans="1:19" x14ac:dyDescent="0.25">
      <c r="A5395" s="56">
        <v>45923.069236111114</v>
      </c>
      <c r="B5395" s="57">
        <v>445390163</v>
      </c>
      <c r="C5395" s="58" t="s">
        <v>36</v>
      </c>
      <c r="D5395" s="58" t="s">
        <v>37</v>
      </c>
      <c r="E5395" s="58" t="s">
        <v>46</v>
      </c>
      <c r="F5395" s="58" t="s">
        <v>119</v>
      </c>
      <c r="G5395" s="59">
        <v>3742.49</v>
      </c>
      <c r="H5395" s="57">
        <v>444594747</v>
      </c>
      <c r="I5395" s="59">
        <v>0</v>
      </c>
      <c r="J5395" s="59">
        <v>0</v>
      </c>
      <c r="K5395" s="59">
        <v>0</v>
      </c>
      <c r="L5395" s="59">
        <v>1.54</v>
      </c>
      <c r="M5395" s="59">
        <v>9900.7800000000007</v>
      </c>
      <c r="N5395" s="58" t="s">
        <v>3368</v>
      </c>
      <c r="O5395" s="14">
        <f t="shared" si="465"/>
        <v>45923.069236111114</v>
      </c>
      <c r="P5395" s="19">
        <f t="shared" si="466"/>
        <v>45923.27756944445</v>
      </c>
      <c r="Q5395" s="20" t="str">
        <f t="shared" si="467"/>
        <v>23/09/2025</v>
      </c>
      <c r="R5395" s="13" t="str">
        <f t="shared" si="468"/>
        <v>06</v>
      </c>
      <c r="S5395" s="13" t="str">
        <f t="shared" si="469"/>
        <v>Tue</v>
      </c>
    </row>
    <row r="5396" spans="1:19" x14ac:dyDescent="0.25">
      <c r="A5396" s="60">
        <v>45923.069236111114</v>
      </c>
      <c r="B5396" s="61">
        <v>445390164</v>
      </c>
      <c r="C5396" s="62" t="s">
        <v>36</v>
      </c>
      <c r="D5396" s="62" t="s">
        <v>37</v>
      </c>
      <c r="E5396" s="62" t="s">
        <v>46</v>
      </c>
      <c r="F5396" s="62" t="s">
        <v>119</v>
      </c>
      <c r="G5396" s="63">
        <v>3742.49</v>
      </c>
      <c r="H5396" s="61">
        <v>444594748</v>
      </c>
      <c r="I5396" s="63">
        <v>0</v>
      </c>
      <c r="J5396" s="63">
        <v>0</v>
      </c>
      <c r="K5396" s="63">
        <v>0</v>
      </c>
      <c r="L5396" s="63">
        <v>1.54</v>
      </c>
      <c r="M5396" s="63">
        <v>9902.32</v>
      </c>
      <c r="N5396" s="62" t="s">
        <v>3368</v>
      </c>
      <c r="O5396" s="14">
        <f t="shared" si="465"/>
        <v>45923.069236111114</v>
      </c>
      <c r="P5396" s="19">
        <f t="shared" si="466"/>
        <v>45923.27756944445</v>
      </c>
      <c r="Q5396" s="20" t="str">
        <f t="shared" si="467"/>
        <v>23/09/2025</v>
      </c>
      <c r="R5396" s="13" t="str">
        <f t="shared" si="468"/>
        <v>06</v>
      </c>
      <c r="S5396" s="13" t="str">
        <f t="shared" si="469"/>
        <v>Tue</v>
      </c>
    </row>
    <row r="5397" spans="1:19" x14ac:dyDescent="0.25">
      <c r="A5397" s="56">
        <v>45923.069236111114</v>
      </c>
      <c r="B5397" s="57">
        <v>445390165</v>
      </c>
      <c r="C5397" s="58" t="s">
        <v>36</v>
      </c>
      <c r="D5397" s="58" t="s">
        <v>37</v>
      </c>
      <c r="E5397" s="58" t="s">
        <v>46</v>
      </c>
      <c r="F5397" s="58" t="s">
        <v>119</v>
      </c>
      <c r="G5397" s="59">
        <v>3742.49</v>
      </c>
      <c r="H5397" s="57">
        <v>444594749</v>
      </c>
      <c r="I5397" s="59">
        <v>0</v>
      </c>
      <c r="J5397" s="59">
        <v>0</v>
      </c>
      <c r="K5397" s="59">
        <v>0</v>
      </c>
      <c r="L5397" s="59">
        <v>1.5</v>
      </c>
      <c r="M5397" s="59">
        <v>9903.82</v>
      </c>
      <c r="N5397" s="58" t="s">
        <v>3369</v>
      </c>
      <c r="O5397" s="14">
        <f t="shared" si="465"/>
        <v>45923.069236111114</v>
      </c>
      <c r="P5397" s="19">
        <f t="shared" si="466"/>
        <v>45923.27756944445</v>
      </c>
      <c r="Q5397" s="20" t="str">
        <f t="shared" si="467"/>
        <v>23/09/2025</v>
      </c>
      <c r="R5397" s="13" t="str">
        <f t="shared" si="468"/>
        <v>06</v>
      </c>
      <c r="S5397" s="13" t="str">
        <f t="shared" si="469"/>
        <v>Tue</v>
      </c>
    </row>
    <row r="5398" spans="1:19" x14ac:dyDescent="0.25">
      <c r="A5398" s="60">
        <v>45923.069479166668</v>
      </c>
      <c r="B5398" s="61">
        <v>445390250</v>
      </c>
      <c r="C5398" s="62" t="s">
        <v>36</v>
      </c>
      <c r="D5398" s="62" t="s">
        <v>37</v>
      </c>
      <c r="E5398" s="62" t="s">
        <v>46</v>
      </c>
      <c r="F5398" s="62" t="s">
        <v>119</v>
      </c>
      <c r="G5398" s="63">
        <v>3743.38</v>
      </c>
      <c r="H5398" s="61">
        <v>444594834</v>
      </c>
      <c r="I5398" s="63">
        <v>0</v>
      </c>
      <c r="J5398" s="63">
        <v>0</v>
      </c>
      <c r="K5398" s="63">
        <v>0</v>
      </c>
      <c r="L5398" s="63">
        <v>0.65</v>
      </c>
      <c r="M5398" s="63">
        <v>9904.4699999999993</v>
      </c>
      <c r="N5398" s="62" t="s">
        <v>3360</v>
      </c>
      <c r="O5398" s="14">
        <f t="shared" si="465"/>
        <v>45923.069479166668</v>
      </c>
      <c r="P5398" s="19">
        <f t="shared" si="466"/>
        <v>45923.277812500004</v>
      </c>
      <c r="Q5398" s="20" t="str">
        <f t="shared" si="467"/>
        <v>23/09/2025</v>
      </c>
      <c r="R5398" s="13" t="str">
        <f t="shared" si="468"/>
        <v>06</v>
      </c>
      <c r="S5398" s="13" t="str">
        <f t="shared" si="469"/>
        <v>Tue</v>
      </c>
    </row>
    <row r="5399" spans="1:19" x14ac:dyDescent="0.25">
      <c r="A5399" s="56">
        <v>45923.069490740738</v>
      </c>
      <c r="B5399" s="57">
        <v>445390251</v>
      </c>
      <c r="C5399" s="58" t="s">
        <v>36</v>
      </c>
      <c r="D5399" s="58" t="s">
        <v>37</v>
      </c>
      <c r="E5399" s="58" t="s">
        <v>46</v>
      </c>
      <c r="F5399" s="58" t="s">
        <v>119</v>
      </c>
      <c r="G5399" s="59">
        <v>3743.4</v>
      </c>
      <c r="H5399" s="57">
        <v>444594835</v>
      </c>
      <c r="I5399" s="59">
        <v>0</v>
      </c>
      <c r="J5399" s="59">
        <v>0</v>
      </c>
      <c r="K5399" s="59">
        <v>0</v>
      </c>
      <c r="L5399" s="59">
        <v>0.63</v>
      </c>
      <c r="M5399" s="59">
        <v>9905.1</v>
      </c>
      <c r="N5399" s="58" t="s">
        <v>3370</v>
      </c>
      <c r="O5399" s="14">
        <f t="shared" si="465"/>
        <v>45923.069490740738</v>
      </c>
      <c r="P5399" s="19">
        <f t="shared" si="466"/>
        <v>45923.277824074074</v>
      </c>
      <c r="Q5399" s="20" t="str">
        <f t="shared" si="467"/>
        <v>23/09/2025</v>
      </c>
      <c r="R5399" s="13" t="str">
        <f t="shared" si="468"/>
        <v>06</v>
      </c>
      <c r="S5399" s="13" t="str">
        <f t="shared" si="469"/>
        <v>Tue</v>
      </c>
    </row>
    <row r="5400" spans="1:19" x14ac:dyDescent="0.25">
      <c r="A5400" s="60">
        <v>45923.069548611114</v>
      </c>
      <c r="B5400" s="61">
        <v>445390259</v>
      </c>
      <c r="C5400" s="62" t="s">
        <v>36</v>
      </c>
      <c r="D5400" s="62" t="s">
        <v>38</v>
      </c>
      <c r="E5400" s="62" t="s">
        <v>45</v>
      </c>
      <c r="F5400" s="62" t="s">
        <v>119</v>
      </c>
      <c r="G5400" s="63">
        <v>3742.79</v>
      </c>
      <c r="H5400" s="61">
        <v>444594847</v>
      </c>
      <c r="I5400" s="63">
        <v>0</v>
      </c>
      <c r="J5400" s="63">
        <v>0</v>
      </c>
      <c r="K5400" s="63">
        <v>0</v>
      </c>
      <c r="L5400" s="63">
        <v>0</v>
      </c>
      <c r="M5400" s="63">
        <v>9905.1</v>
      </c>
      <c r="N5400" s="62" t="s">
        <v>1384</v>
      </c>
      <c r="O5400" s="14">
        <f t="shared" si="465"/>
        <v>45923.069548611114</v>
      </c>
      <c r="P5400" s="19">
        <f t="shared" si="466"/>
        <v>45923.27788194445</v>
      </c>
      <c r="Q5400" s="20" t="str">
        <f t="shared" si="467"/>
        <v>23/09/2025</v>
      </c>
      <c r="R5400" s="13" t="str">
        <f t="shared" si="468"/>
        <v>06</v>
      </c>
      <c r="S5400" s="13" t="str">
        <f t="shared" si="469"/>
        <v>Tue</v>
      </c>
    </row>
    <row r="5401" spans="1:19" x14ac:dyDescent="0.25">
      <c r="A5401" s="56">
        <v>45923.069560185184</v>
      </c>
      <c r="B5401" s="57">
        <v>445390260</v>
      </c>
      <c r="C5401" s="58" t="s">
        <v>36</v>
      </c>
      <c r="D5401" s="58" t="s">
        <v>38</v>
      </c>
      <c r="E5401" s="58" t="s">
        <v>45</v>
      </c>
      <c r="F5401" s="58" t="s">
        <v>119</v>
      </c>
      <c r="G5401" s="59">
        <v>3742.79</v>
      </c>
      <c r="H5401" s="57">
        <v>444594849</v>
      </c>
      <c r="I5401" s="59">
        <v>0</v>
      </c>
      <c r="J5401" s="59">
        <v>0</v>
      </c>
      <c r="K5401" s="59">
        <v>0</v>
      </c>
      <c r="L5401" s="59">
        <v>0</v>
      </c>
      <c r="M5401" s="59">
        <v>9905.1</v>
      </c>
      <c r="N5401" s="58" t="s">
        <v>115</v>
      </c>
      <c r="O5401" s="14">
        <f t="shared" si="465"/>
        <v>45923.069560185184</v>
      </c>
      <c r="P5401" s="19">
        <f t="shared" si="466"/>
        <v>45923.27789351852</v>
      </c>
      <c r="Q5401" s="20" t="str">
        <f t="shared" si="467"/>
        <v>23/09/2025</v>
      </c>
      <c r="R5401" s="13" t="str">
        <f t="shared" si="468"/>
        <v>06</v>
      </c>
      <c r="S5401" s="13" t="str">
        <f t="shared" si="469"/>
        <v>Tue</v>
      </c>
    </row>
    <row r="5402" spans="1:19" x14ac:dyDescent="0.25">
      <c r="A5402" s="60">
        <v>45923.069953703707</v>
      </c>
      <c r="B5402" s="61">
        <v>445390441</v>
      </c>
      <c r="C5402" s="62" t="s">
        <v>36</v>
      </c>
      <c r="D5402" s="62" t="s">
        <v>37</v>
      </c>
      <c r="E5402" s="62" t="s">
        <v>46</v>
      </c>
      <c r="F5402" s="62" t="s">
        <v>119</v>
      </c>
      <c r="G5402" s="63">
        <v>3741.75</v>
      </c>
      <c r="H5402" s="61">
        <v>444595032</v>
      </c>
      <c r="I5402" s="63">
        <v>0</v>
      </c>
      <c r="J5402" s="63">
        <v>0</v>
      </c>
      <c r="K5402" s="63">
        <v>0</v>
      </c>
      <c r="L5402" s="63">
        <v>2.2799999999999998</v>
      </c>
      <c r="M5402" s="63">
        <v>9907.3799999999992</v>
      </c>
      <c r="N5402" s="62" t="s">
        <v>3371</v>
      </c>
      <c r="O5402" s="14">
        <f t="shared" si="465"/>
        <v>45923.069953703707</v>
      </c>
      <c r="P5402" s="19">
        <f t="shared" si="466"/>
        <v>45923.278287037043</v>
      </c>
      <c r="Q5402" s="20" t="str">
        <f t="shared" si="467"/>
        <v>23/09/2025</v>
      </c>
      <c r="R5402" s="13" t="str">
        <f t="shared" si="468"/>
        <v>06</v>
      </c>
      <c r="S5402" s="13" t="str">
        <f t="shared" si="469"/>
        <v>Tue</v>
      </c>
    </row>
    <row r="5403" spans="1:19" x14ac:dyDescent="0.25">
      <c r="A5403" s="56">
        <v>45923.072893518518</v>
      </c>
      <c r="B5403" s="57">
        <v>445390871</v>
      </c>
      <c r="C5403" s="58" t="s">
        <v>36</v>
      </c>
      <c r="D5403" s="58" t="s">
        <v>37</v>
      </c>
      <c r="E5403" s="58" t="s">
        <v>46</v>
      </c>
      <c r="F5403" s="58" t="s">
        <v>119</v>
      </c>
      <c r="G5403" s="59">
        <v>3741.8</v>
      </c>
      <c r="H5403" s="57">
        <v>444595464</v>
      </c>
      <c r="I5403" s="59">
        <v>0</v>
      </c>
      <c r="J5403" s="59">
        <v>0</v>
      </c>
      <c r="K5403" s="59">
        <v>0</v>
      </c>
      <c r="L5403" s="59">
        <v>0.99</v>
      </c>
      <c r="M5403" s="59">
        <v>9908.3700000000008</v>
      </c>
      <c r="N5403" s="58" t="s">
        <v>3372</v>
      </c>
      <c r="O5403" s="14">
        <f t="shared" si="465"/>
        <v>45923.072893518518</v>
      </c>
      <c r="P5403" s="19">
        <f t="shared" si="466"/>
        <v>45923.281226851854</v>
      </c>
      <c r="Q5403" s="20" t="str">
        <f t="shared" si="467"/>
        <v>23/09/2025</v>
      </c>
      <c r="R5403" s="13" t="str">
        <f t="shared" si="468"/>
        <v>06</v>
      </c>
      <c r="S5403" s="13" t="str">
        <f t="shared" si="469"/>
        <v>Tue</v>
      </c>
    </row>
    <row r="5404" spans="1:19" x14ac:dyDescent="0.25">
      <c r="A5404" s="60">
        <v>45923.072893518518</v>
      </c>
      <c r="B5404" s="61">
        <v>445390872</v>
      </c>
      <c r="C5404" s="62" t="s">
        <v>36</v>
      </c>
      <c r="D5404" s="62" t="s">
        <v>37</v>
      </c>
      <c r="E5404" s="62" t="s">
        <v>46</v>
      </c>
      <c r="F5404" s="62" t="s">
        <v>119</v>
      </c>
      <c r="G5404" s="63">
        <v>3741.82</v>
      </c>
      <c r="H5404" s="61">
        <v>444595465</v>
      </c>
      <c r="I5404" s="63">
        <v>0</v>
      </c>
      <c r="J5404" s="63">
        <v>0</v>
      </c>
      <c r="K5404" s="63">
        <v>0</v>
      </c>
      <c r="L5404" s="63">
        <v>0.97</v>
      </c>
      <c r="M5404" s="63">
        <v>9909.34</v>
      </c>
      <c r="N5404" s="62" t="s">
        <v>3373</v>
      </c>
      <c r="O5404" s="14">
        <f t="shared" si="465"/>
        <v>45923.072893518518</v>
      </c>
      <c r="P5404" s="19">
        <f t="shared" si="466"/>
        <v>45923.281226851854</v>
      </c>
      <c r="Q5404" s="20" t="str">
        <f t="shared" si="467"/>
        <v>23/09/2025</v>
      </c>
      <c r="R5404" s="13" t="str">
        <f t="shared" si="468"/>
        <v>06</v>
      </c>
      <c r="S5404" s="13" t="str">
        <f t="shared" si="469"/>
        <v>Tue</v>
      </c>
    </row>
    <row r="5405" spans="1:19" x14ac:dyDescent="0.25">
      <c r="A5405" s="56">
        <v>45923.072905092595</v>
      </c>
      <c r="B5405" s="57">
        <v>445390873</v>
      </c>
      <c r="C5405" s="58" t="s">
        <v>36</v>
      </c>
      <c r="D5405" s="58" t="s">
        <v>38</v>
      </c>
      <c r="E5405" s="58" t="s">
        <v>45</v>
      </c>
      <c r="F5405" s="58" t="s">
        <v>119</v>
      </c>
      <c r="G5405" s="59">
        <v>3741.65</v>
      </c>
      <c r="H5405" s="57">
        <v>444595467</v>
      </c>
      <c r="I5405" s="59">
        <v>0</v>
      </c>
      <c r="J5405" s="59">
        <v>0</v>
      </c>
      <c r="K5405" s="59">
        <v>0</v>
      </c>
      <c r="L5405" s="59">
        <v>0</v>
      </c>
      <c r="M5405" s="59">
        <v>9909.34</v>
      </c>
      <c r="N5405" s="58" t="s">
        <v>1384</v>
      </c>
      <c r="O5405" s="14">
        <f t="shared" si="465"/>
        <v>45923.072905092595</v>
      </c>
      <c r="P5405" s="19">
        <f t="shared" si="466"/>
        <v>45923.28123842593</v>
      </c>
      <c r="Q5405" s="20" t="str">
        <f t="shared" si="467"/>
        <v>23/09/2025</v>
      </c>
      <c r="R5405" s="13" t="str">
        <f t="shared" si="468"/>
        <v>06</v>
      </c>
      <c r="S5405" s="13" t="str">
        <f t="shared" si="469"/>
        <v>Tue</v>
      </c>
    </row>
    <row r="5406" spans="1:19" x14ac:dyDescent="0.25">
      <c r="A5406" s="60">
        <v>45923.072916666664</v>
      </c>
      <c r="B5406" s="61">
        <v>445390874</v>
      </c>
      <c r="C5406" s="62" t="s">
        <v>36</v>
      </c>
      <c r="D5406" s="62" t="s">
        <v>38</v>
      </c>
      <c r="E5406" s="62" t="s">
        <v>45</v>
      </c>
      <c r="F5406" s="62" t="s">
        <v>119</v>
      </c>
      <c r="G5406" s="63">
        <v>3741.68</v>
      </c>
      <c r="H5406" s="61">
        <v>444595468</v>
      </c>
      <c r="I5406" s="63">
        <v>0</v>
      </c>
      <c r="J5406" s="63">
        <v>0</v>
      </c>
      <c r="K5406" s="63">
        <v>0</v>
      </c>
      <c r="L5406" s="63">
        <v>0</v>
      </c>
      <c r="M5406" s="63">
        <v>9909.34</v>
      </c>
      <c r="N5406" s="62" t="s">
        <v>115</v>
      </c>
      <c r="O5406" s="14">
        <f t="shared" si="465"/>
        <v>45923.072916666664</v>
      </c>
      <c r="P5406" s="19">
        <f t="shared" si="466"/>
        <v>45923.28125</v>
      </c>
      <c r="Q5406" s="20" t="str">
        <f t="shared" si="467"/>
        <v>23/09/2025</v>
      </c>
      <c r="R5406" s="13" t="str">
        <f t="shared" si="468"/>
        <v>06</v>
      </c>
      <c r="S5406" s="13" t="str">
        <f t="shared" si="469"/>
        <v>Tue</v>
      </c>
    </row>
    <row r="5407" spans="1:19" x14ac:dyDescent="0.25">
      <c r="A5407" s="56">
        <v>45923.073159722226</v>
      </c>
      <c r="B5407" s="57">
        <v>445390910</v>
      </c>
      <c r="C5407" s="58" t="s">
        <v>36</v>
      </c>
      <c r="D5407" s="58" t="s">
        <v>37</v>
      </c>
      <c r="E5407" s="58" t="s">
        <v>46</v>
      </c>
      <c r="F5407" s="58" t="s">
        <v>119</v>
      </c>
      <c r="G5407" s="59">
        <v>3741.05</v>
      </c>
      <c r="H5407" s="57">
        <v>444595516</v>
      </c>
      <c r="I5407" s="59">
        <v>0</v>
      </c>
      <c r="J5407" s="59">
        <v>0</v>
      </c>
      <c r="K5407" s="59">
        <v>0</v>
      </c>
      <c r="L5407" s="59">
        <v>3.49</v>
      </c>
      <c r="M5407" s="59">
        <v>9912.83</v>
      </c>
      <c r="N5407" s="58" t="s">
        <v>3374</v>
      </c>
      <c r="O5407" s="14">
        <f t="shared" si="465"/>
        <v>45923.073159722226</v>
      </c>
      <c r="P5407" s="19">
        <f t="shared" si="466"/>
        <v>45923.281493055561</v>
      </c>
      <c r="Q5407" s="20" t="str">
        <f t="shared" si="467"/>
        <v>23/09/2025</v>
      </c>
      <c r="R5407" s="13" t="str">
        <f t="shared" si="468"/>
        <v>06</v>
      </c>
      <c r="S5407" s="13" t="str">
        <f t="shared" si="469"/>
        <v>Tue</v>
      </c>
    </row>
    <row r="5408" spans="1:19" x14ac:dyDescent="0.25">
      <c r="A5408" s="60">
        <v>45923.073171296295</v>
      </c>
      <c r="B5408" s="61">
        <v>445390925</v>
      </c>
      <c r="C5408" s="62" t="s">
        <v>36</v>
      </c>
      <c r="D5408" s="62" t="s">
        <v>37</v>
      </c>
      <c r="E5408" s="62" t="s">
        <v>46</v>
      </c>
      <c r="F5408" s="62" t="s">
        <v>119</v>
      </c>
      <c r="G5408" s="63">
        <v>3741.02</v>
      </c>
      <c r="H5408" s="61">
        <v>444595523</v>
      </c>
      <c r="I5408" s="63">
        <v>0</v>
      </c>
      <c r="J5408" s="63">
        <v>0</v>
      </c>
      <c r="K5408" s="63">
        <v>0</v>
      </c>
      <c r="L5408" s="63">
        <v>2.92</v>
      </c>
      <c r="M5408" s="63">
        <v>9915.75</v>
      </c>
      <c r="N5408" s="62" t="s">
        <v>3375</v>
      </c>
      <c r="O5408" s="14">
        <f t="shared" si="465"/>
        <v>45923.073171296295</v>
      </c>
      <c r="P5408" s="19">
        <f t="shared" si="466"/>
        <v>45923.281504629631</v>
      </c>
      <c r="Q5408" s="20" t="str">
        <f t="shared" si="467"/>
        <v>23/09/2025</v>
      </c>
      <c r="R5408" s="13" t="str">
        <f t="shared" si="468"/>
        <v>06</v>
      </c>
      <c r="S5408" s="13" t="str">
        <f t="shared" si="469"/>
        <v>Tue</v>
      </c>
    </row>
    <row r="5409" spans="1:19" x14ac:dyDescent="0.25">
      <c r="A5409" s="56">
        <v>45923.073182870372</v>
      </c>
      <c r="B5409" s="57">
        <v>445390941</v>
      </c>
      <c r="C5409" s="58" t="s">
        <v>36</v>
      </c>
      <c r="D5409" s="58" t="s">
        <v>37</v>
      </c>
      <c r="E5409" s="58" t="s">
        <v>46</v>
      </c>
      <c r="F5409" s="58" t="s">
        <v>119</v>
      </c>
      <c r="G5409" s="59">
        <v>3740.83</v>
      </c>
      <c r="H5409" s="57">
        <v>444595541</v>
      </c>
      <c r="I5409" s="59">
        <v>0</v>
      </c>
      <c r="J5409" s="59">
        <v>0</v>
      </c>
      <c r="K5409" s="59">
        <v>0</v>
      </c>
      <c r="L5409" s="59">
        <v>3.11</v>
      </c>
      <c r="M5409" s="59">
        <v>9918.86</v>
      </c>
      <c r="N5409" s="58" t="s">
        <v>3376</v>
      </c>
      <c r="O5409" s="14">
        <f t="shared" si="465"/>
        <v>45923.073182870372</v>
      </c>
      <c r="P5409" s="19">
        <f t="shared" si="466"/>
        <v>45923.281516203708</v>
      </c>
      <c r="Q5409" s="20" t="str">
        <f t="shared" si="467"/>
        <v>23/09/2025</v>
      </c>
      <c r="R5409" s="13" t="str">
        <f t="shared" si="468"/>
        <v>06</v>
      </c>
      <c r="S5409" s="13" t="str">
        <f t="shared" si="469"/>
        <v>Tue</v>
      </c>
    </row>
    <row r="5410" spans="1:19" x14ac:dyDescent="0.25">
      <c r="A5410" s="60">
        <v>45923.073252314818</v>
      </c>
      <c r="B5410" s="61">
        <v>445391062</v>
      </c>
      <c r="C5410" s="62" t="s">
        <v>36</v>
      </c>
      <c r="D5410" s="62" t="s">
        <v>37</v>
      </c>
      <c r="E5410" s="62" t="s">
        <v>46</v>
      </c>
      <c r="F5410" s="62" t="s">
        <v>119</v>
      </c>
      <c r="G5410" s="63">
        <v>3740.39</v>
      </c>
      <c r="H5410" s="61">
        <v>444595660</v>
      </c>
      <c r="I5410" s="63">
        <v>0</v>
      </c>
      <c r="J5410" s="63">
        <v>0</v>
      </c>
      <c r="K5410" s="63">
        <v>0</v>
      </c>
      <c r="L5410" s="63">
        <v>3.55</v>
      </c>
      <c r="M5410" s="63">
        <v>9922.41</v>
      </c>
      <c r="N5410" s="62" t="s">
        <v>3377</v>
      </c>
      <c r="O5410" s="14">
        <f t="shared" si="465"/>
        <v>45923.073252314818</v>
      </c>
      <c r="P5410" s="19">
        <f t="shared" si="466"/>
        <v>45923.281585648154</v>
      </c>
      <c r="Q5410" s="20" t="str">
        <f t="shared" si="467"/>
        <v>23/09/2025</v>
      </c>
      <c r="R5410" s="13" t="str">
        <f t="shared" si="468"/>
        <v>06</v>
      </c>
      <c r="S5410" s="13" t="str">
        <f t="shared" si="469"/>
        <v>Tue</v>
      </c>
    </row>
    <row r="5411" spans="1:19" x14ac:dyDescent="0.25">
      <c r="A5411" s="56">
        <v>45923.074201388888</v>
      </c>
      <c r="B5411" s="57">
        <v>445391484</v>
      </c>
      <c r="C5411" s="58" t="s">
        <v>36</v>
      </c>
      <c r="D5411" s="58" t="s">
        <v>37</v>
      </c>
      <c r="E5411" s="58" t="s">
        <v>46</v>
      </c>
      <c r="F5411" s="58" t="s">
        <v>119</v>
      </c>
      <c r="G5411" s="59">
        <v>3740.68</v>
      </c>
      <c r="H5411" s="57">
        <v>444596075</v>
      </c>
      <c r="I5411" s="59">
        <v>0</v>
      </c>
      <c r="J5411" s="59">
        <v>0</v>
      </c>
      <c r="K5411" s="59">
        <v>0</v>
      </c>
      <c r="L5411" s="59">
        <v>3.35</v>
      </c>
      <c r="M5411" s="59">
        <v>9925.76</v>
      </c>
      <c r="N5411" s="58" t="s">
        <v>3378</v>
      </c>
      <c r="O5411" s="14">
        <f t="shared" si="465"/>
        <v>45923.074201388888</v>
      </c>
      <c r="P5411" s="19">
        <f t="shared" si="466"/>
        <v>45923.282534722224</v>
      </c>
      <c r="Q5411" s="20" t="str">
        <f t="shared" si="467"/>
        <v>23/09/2025</v>
      </c>
      <c r="R5411" s="13" t="str">
        <f t="shared" si="468"/>
        <v>06</v>
      </c>
      <c r="S5411" s="13" t="str">
        <f t="shared" si="469"/>
        <v>Tue</v>
      </c>
    </row>
    <row r="5412" spans="1:19" x14ac:dyDescent="0.25">
      <c r="A5412" s="60">
        <v>45923.074201388888</v>
      </c>
      <c r="B5412" s="61">
        <v>445391486</v>
      </c>
      <c r="C5412" s="62" t="s">
        <v>36</v>
      </c>
      <c r="D5412" s="62" t="s">
        <v>37</v>
      </c>
      <c r="E5412" s="62" t="s">
        <v>46</v>
      </c>
      <c r="F5412" s="62" t="s">
        <v>119</v>
      </c>
      <c r="G5412" s="63">
        <v>3740.68</v>
      </c>
      <c r="H5412" s="61">
        <v>444596076</v>
      </c>
      <c r="I5412" s="63">
        <v>0</v>
      </c>
      <c r="J5412" s="63">
        <v>0</v>
      </c>
      <c r="K5412" s="63">
        <v>0</v>
      </c>
      <c r="L5412" s="63">
        <v>0.97</v>
      </c>
      <c r="M5412" s="63">
        <v>9926.73</v>
      </c>
      <c r="N5412" s="62" t="s">
        <v>3379</v>
      </c>
      <c r="O5412" s="14">
        <f t="shared" si="465"/>
        <v>45923.074201388888</v>
      </c>
      <c r="P5412" s="19">
        <f t="shared" si="466"/>
        <v>45923.282534722224</v>
      </c>
      <c r="Q5412" s="20" t="str">
        <f t="shared" si="467"/>
        <v>23/09/2025</v>
      </c>
      <c r="R5412" s="13" t="str">
        <f t="shared" si="468"/>
        <v>06</v>
      </c>
      <c r="S5412" s="13" t="str">
        <f t="shared" si="469"/>
        <v>Tue</v>
      </c>
    </row>
    <row r="5413" spans="1:19" x14ac:dyDescent="0.25">
      <c r="A5413" s="56">
        <v>45923.074201388888</v>
      </c>
      <c r="B5413" s="57">
        <v>445391487</v>
      </c>
      <c r="C5413" s="58" t="s">
        <v>36</v>
      </c>
      <c r="D5413" s="58" t="s">
        <v>37</v>
      </c>
      <c r="E5413" s="58" t="s">
        <v>46</v>
      </c>
      <c r="F5413" s="58" t="s">
        <v>119</v>
      </c>
      <c r="G5413" s="59">
        <v>3740.68</v>
      </c>
      <c r="H5413" s="57">
        <v>444596077</v>
      </c>
      <c r="I5413" s="59">
        <v>0</v>
      </c>
      <c r="J5413" s="59">
        <v>0</v>
      </c>
      <c r="K5413" s="59">
        <v>0</v>
      </c>
      <c r="L5413" s="59">
        <v>1</v>
      </c>
      <c r="M5413" s="59">
        <v>9927.73</v>
      </c>
      <c r="N5413" s="58" t="s">
        <v>3379</v>
      </c>
      <c r="O5413" s="14">
        <f t="shared" si="465"/>
        <v>45923.074201388888</v>
      </c>
      <c r="P5413" s="19">
        <f t="shared" si="466"/>
        <v>45923.282534722224</v>
      </c>
      <c r="Q5413" s="20" t="str">
        <f t="shared" si="467"/>
        <v>23/09/2025</v>
      </c>
      <c r="R5413" s="13" t="str">
        <f t="shared" si="468"/>
        <v>06</v>
      </c>
      <c r="S5413" s="13" t="str">
        <f t="shared" si="469"/>
        <v>Tue</v>
      </c>
    </row>
    <row r="5414" spans="1:19" x14ac:dyDescent="0.25">
      <c r="A5414" s="60">
        <v>45923.074293981481</v>
      </c>
      <c r="B5414" s="61">
        <v>445391503</v>
      </c>
      <c r="C5414" s="62" t="s">
        <v>36</v>
      </c>
      <c r="D5414" s="62" t="s">
        <v>38</v>
      </c>
      <c r="E5414" s="62" t="s">
        <v>45</v>
      </c>
      <c r="F5414" s="62" t="s">
        <v>119</v>
      </c>
      <c r="G5414" s="63">
        <v>3740.42</v>
      </c>
      <c r="H5414" s="61">
        <v>444596095</v>
      </c>
      <c r="I5414" s="63">
        <v>0</v>
      </c>
      <c r="J5414" s="63">
        <v>0</v>
      </c>
      <c r="K5414" s="63">
        <v>0</v>
      </c>
      <c r="L5414" s="63">
        <v>0</v>
      </c>
      <c r="M5414" s="63">
        <v>9927.73</v>
      </c>
      <c r="N5414" s="62" t="s">
        <v>1384</v>
      </c>
      <c r="O5414" s="14">
        <f t="shared" si="465"/>
        <v>45923.074293981481</v>
      </c>
      <c r="P5414" s="19">
        <f t="shared" si="466"/>
        <v>45923.282627314817</v>
      </c>
      <c r="Q5414" s="20" t="str">
        <f t="shared" si="467"/>
        <v>23/09/2025</v>
      </c>
      <c r="R5414" s="13" t="str">
        <f t="shared" si="468"/>
        <v>06</v>
      </c>
      <c r="S5414" s="13" t="str">
        <f t="shared" si="469"/>
        <v>Tue</v>
      </c>
    </row>
    <row r="5415" spans="1:19" x14ac:dyDescent="0.25">
      <c r="A5415" s="56">
        <v>45923.074293981481</v>
      </c>
      <c r="B5415" s="57">
        <v>445391505</v>
      </c>
      <c r="C5415" s="58" t="s">
        <v>36</v>
      </c>
      <c r="D5415" s="58" t="s">
        <v>38</v>
      </c>
      <c r="E5415" s="58" t="s">
        <v>45</v>
      </c>
      <c r="F5415" s="58" t="s">
        <v>119</v>
      </c>
      <c r="G5415" s="59">
        <v>3740.42</v>
      </c>
      <c r="H5415" s="57">
        <v>444596097</v>
      </c>
      <c r="I5415" s="59">
        <v>0</v>
      </c>
      <c r="J5415" s="59">
        <v>0</v>
      </c>
      <c r="K5415" s="59">
        <v>0</v>
      </c>
      <c r="L5415" s="59">
        <v>0</v>
      </c>
      <c r="M5415" s="59">
        <v>9927.73</v>
      </c>
      <c r="N5415" s="58" t="s">
        <v>118</v>
      </c>
      <c r="O5415" s="14">
        <f t="shared" si="465"/>
        <v>45923.074293981481</v>
      </c>
      <c r="P5415" s="19">
        <f t="shared" si="466"/>
        <v>45923.282627314817</v>
      </c>
      <c r="Q5415" s="20" t="str">
        <f t="shared" si="467"/>
        <v>23/09/2025</v>
      </c>
      <c r="R5415" s="13" t="str">
        <f t="shared" si="468"/>
        <v>06</v>
      </c>
      <c r="S5415" s="13" t="str">
        <f t="shared" si="469"/>
        <v>Tue</v>
      </c>
    </row>
    <row r="5416" spans="1:19" x14ac:dyDescent="0.25">
      <c r="A5416" s="60">
        <v>45923.074305555558</v>
      </c>
      <c r="B5416" s="61">
        <v>445391506</v>
      </c>
      <c r="C5416" s="62" t="s">
        <v>36</v>
      </c>
      <c r="D5416" s="62" t="s">
        <v>38</v>
      </c>
      <c r="E5416" s="62" t="s">
        <v>45</v>
      </c>
      <c r="F5416" s="62" t="s">
        <v>119</v>
      </c>
      <c r="G5416" s="63">
        <v>3740.38</v>
      </c>
      <c r="H5416" s="61">
        <v>444596098</v>
      </c>
      <c r="I5416" s="63">
        <v>0</v>
      </c>
      <c r="J5416" s="63">
        <v>0</v>
      </c>
      <c r="K5416" s="63">
        <v>0</v>
      </c>
      <c r="L5416" s="63">
        <v>0</v>
      </c>
      <c r="M5416" s="63">
        <v>9927.73</v>
      </c>
      <c r="N5416" s="62" t="s">
        <v>115</v>
      </c>
      <c r="O5416" s="14">
        <f t="shared" si="465"/>
        <v>45923.074305555558</v>
      </c>
      <c r="P5416" s="19">
        <f t="shared" si="466"/>
        <v>45923.282638888893</v>
      </c>
      <c r="Q5416" s="20" t="str">
        <f t="shared" si="467"/>
        <v>23/09/2025</v>
      </c>
      <c r="R5416" s="13" t="str">
        <f t="shared" si="468"/>
        <v>06</v>
      </c>
      <c r="S5416" s="13" t="str">
        <f t="shared" si="469"/>
        <v>Tue</v>
      </c>
    </row>
    <row r="5417" spans="1:19" x14ac:dyDescent="0.25">
      <c r="A5417" s="56">
        <v>45923.075335648151</v>
      </c>
      <c r="B5417" s="57">
        <v>445391970</v>
      </c>
      <c r="C5417" s="58" t="s">
        <v>36</v>
      </c>
      <c r="D5417" s="58" t="s">
        <v>38</v>
      </c>
      <c r="E5417" s="58" t="s">
        <v>45</v>
      </c>
      <c r="F5417" s="58" t="s">
        <v>119</v>
      </c>
      <c r="G5417" s="59">
        <v>3741.01</v>
      </c>
      <c r="H5417" s="57">
        <v>444596583</v>
      </c>
      <c r="I5417" s="59">
        <v>0</v>
      </c>
      <c r="J5417" s="59">
        <v>0</v>
      </c>
      <c r="K5417" s="59">
        <v>0</v>
      </c>
      <c r="L5417" s="59">
        <v>0</v>
      </c>
      <c r="M5417" s="59">
        <v>9927.73</v>
      </c>
      <c r="N5417" s="58" t="s">
        <v>1971</v>
      </c>
      <c r="O5417" s="14">
        <f t="shared" si="465"/>
        <v>45923.075335648151</v>
      </c>
      <c r="P5417" s="19">
        <f t="shared" si="466"/>
        <v>45923.283668981487</v>
      </c>
      <c r="Q5417" s="20" t="str">
        <f t="shared" si="467"/>
        <v>23/09/2025</v>
      </c>
      <c r="R5417" s="13" t="str">
        <f t="shared" si="468"/>
        <v>06</v>
      </c>
      <c r="S5417" s="13" t="str">
        <f t="shared" si="469"/>
        <v>Tue</v>
      </c>
    </row>
    <row r="5418" spans="1:19" x14ac:dyDescent="0.25">
      <c r="A5418" s="60">
        <v>45923.07534722222</v>
      </c>
      <c r="B5418" s="61">
        <v>445391972</v>
      </c>
      <c r="C5418" s="62" t="s">
        <v>36</v>
      </c>
      <c r="D5418" s="62" t="s">
        <v>38</v>
      </c>
      <c r="E5418" s="62" t="s">
        <v>45</v>
      </c>
      <c r="F5418" s="62" t="s">
        <v>119</v>
      </c>
      <c r="G5418" s="63">
        <v>3741.01</v>
      </c>
      <c r="H5418" s="61">
        <v>444596585</v>
      </c>
      <c r="I5418" s="63">
        <v>0</v>
      </c>
      <c r="J5418" s="63">
        <v>0</v>
      </c>
      <c r="K5418" s="63">
        <v>0</v>
      </c>
      <c r="L5418" s="63">
        <v>0</v>
      </c>
      <c r="M5418" s="63">
        <v>9927.73</v>
      </c>
      <c r="N5418" s="62" t="s">
        <v>52</v>
      </c>
      <c r="O5418" s="14">
        <f t="shared" si="465"/>
        <v>45923.07534722222</v>
      </c>
      <c r="P5418" s="19">
        <f t="shared" si="466"/>
        <v>45923.283680555556</v>
      </c>
      <c r="Q5418" s="20" t="str">
        <f t="shared" si="467"/>
        <v>23/09/2025</v>
      </c>
      <c r="R5418" s="13" t="str">
        <f t="shared" si="468"/>
        <v>06</v>
      </c>
      <c r="S5418" s="13" t="str">
        <f t="shared" si="469"/>
        <v>Tue</v>
      </c>
    </row>
    <row r="5419" spans="1:19" x14ac:dyDescent="0.25">
      <c r="A5419" s="56">
        <v>45923.07534722222</v>
      </c>
      <c r="B5419" s="57">
        <v>445391974</v>
      </c>
      <c r="C5419" s="58" t="s">
        <v>36</v>
      </c>
      <c r="D5419" s="58" t="s">
        <v>38</v>
      </c>
      <c r="E5419" s="58" t="s">
        <v>45</v>
      </c>
      <c r="F5419" s="58" t="s">
        <v>119</v>
      </c>
      <c r="G5419" s="59">
        <v>3741.01</v>
      </c>
      <c r="H5419" s="57">
        <v>444596587</v>
      </c>
      <c r="I5419" s="59">
        <v>0</v>
      </c>
      <c r="J5419" s="59">
        <v>0</v>
      </c>
      <c r="K5419" s="59">
        <v>0</v>
      </c>
      <c r="L5419" s="59">
        <v>0</v>
      </c>
      <c r="M5419" s="59">
        <v>9927.73</v>
      </c>
      <c r="N5419" s="58" t="s">
        <v>48</v>
      </c>
      <c r="O5419" s="14">
        <f t="shared" si="465"/>
        <v>45923.07534722222</v>
      </c>
      <c r="P5419" s="19">
        <f t="shared" si="466"/>
        <v>45923.283680555556</v>
      </c>
      <c r="Q5419" s="20" t="str">
        <f t="shared" si="467"/>
        <v>23/09/2025</v>
      </c>
      <c r="R5419" s="13" t="str">
        <f t="shared" si="468"/>
        <v>06</v>
      </c>
      <c r="S5419" s="13" t="str">
        <f t="shared" si="469"/>
        <v>Tue</v>
      </c>
    </row>
    <row r="5420" spans="1:19" x14ac:dyDescent="0.25">
      <c r="A5420" s="60">
        <v>45923.07534722222</v>
      </c>
      <c r="B5420" s="61">
        <v>445391975</v>
      </c>
      <c r="C5420" s="62" t="s">
        <v>36</v>
      </c>
      <c r="D5420" s="62" t="s">
        <v>38</v>
      </c>
      <c r="E5420" s="62" t="s">
        <v>45</v>
      </c>
      <c r="F5420" s="62" t="s">
        <v>119</v>
      </c>
      <c r="G5420" s="63">
        <v>3741.01</v>
      </c>
      <c r="H5420" s="61">
        <v>444596588</v>
      </c>
      <c r="I5420" s="63">
        <v>0</v>
      </c>
      <c r="J5420" s="63">
        <v>0</v>
      </c>
      <c r="K5420" s="63">
        <v>0</v>
      </c>
      <c r="L5420" s="63">
        <v>0</v>
      </c>
      <c r="M5420" s="63">
        <v>9927.73</v>
      </c>
      <c r="N5420" s="62" t="s">
        <v>2055</v>
      </c>
      <c r="O5420" s="14">
        <f t="shared" si="465"/>
        <v>45923.07534722222</v>
      </c>
      <c r="P5420" s="19">
        <f t="shared" si="466"/>
        <v>45923.283680555556</v>
      </c>
      <c r="Q5420" s="20" t="str">
        <f t="shared" si="467"/>
        <v>23/09/2025</v>
      </c>
      <c r="R5420" s="13" t="str">
        <f t="shared" si="468"/>
        <v>06</v>
      </c>
      <c r="S5420" s="13" t="str">
        <f t="shared" si="469"/>
        <v>Tue</v>
      </c>
    </row>
    <row r="5421" spans="1:19" x14ac:dyDescent="0.25">
      <c r="A5421" s="56">
        <v>45923.07534722222</v>
      </c>
      <c r="B5421" s="57">
        <v>445391977</v>
      </c>
      <c r="C5421" s="58" t="s">
        <v>36</v>
      </c>
      <c r="D5421" s="58" t="s">
        <v>38</v>
      </c>
      <c r="E5421" s="58" t="s">
        <v>45</v>
      </c>
      <c r="F5421" s="58" t="s">
        <v>119</v>
      </c>
      <c r="G5421" s="59">
        <v>3741.01</v>
      </c>
      <c r="H5421" s="57">
        <v>444596590</v>
      </c>
      <c r="I5421" s="59">
        <v>0</v>
      </c>
      <c r="J5421" s="59">
        <v>0</v>
      </c>
      <c r="K5421" s="59">
        <v>0</v>
      </c>
      <c r="L5421" s="59">
        <v>0</v>
      </c>
      <c r="M5421" s="59">
        <v>9927.73</v>
      </c>
      <c r="N5421" s="58" t="s">
        <v>77</v>
      </c>
      <c r="O5421" s="14">
        <f t="shared" si="465"/>
        <v>45923.07534722222</v>
      </c>
      <c r="P5421" s="19">
        <f t="shared" si="466"/>
        <v>45923.283680555556</v>
      </c>
      <c r="Q5421" s="20" t="str">
        <f t="shared" si="467"/>
        <v>23/09/2025</v>
      </c>
      <c r="R5421" s="13" t="str">
        <f t="shared" si="468"/>
        <v>06</v>
      </c>
      <c r="S5421" s="13" t="str">
        <f t="shared" si="469"/>
        <v>Tue</v>
      </c>
    </row>
    <row r="5422" spans="1:19" x14ac:dyDescent="0.25">
      <c r="A5422" s="60">
        <v>45923.07534722222</v>
      </c>
      <c r="B5422" s="61">
        <v>445391979</v>
      </c>
      <c r="C5422" s="62" t="s">
        <v>36</v>
      </c>
      <c r="D5422" s="62" t="s">
        <v>38</v>
      </c>
      <c r="E5422" s="62" t="s">
        <v>45</v>
      </c>
      <c r="F5422" s="62" t="s">
        <v>119</v>
      </c>
      <c r="G5422" s="63">
        <v>3741.01</v>
      </c>
      <c r="H5422" s="61">
        <v>444596592</v>
      </c>
      <c r="I5422" s="63">
        <v>0</v>
      </c>
      <c r="J5422" s="63">
        <v>0</v>
      </c>
      <c r="K5422" s="63">
        <v>0</v>
      </c>
      <c r="L5422" s="63">
        <v>0</v>
      </c>
      <c r="M5422" s="63">
        <v>9927.73</v>
      </c>
      <c r="N5422" s="62" t="s">
        <v>1944</v>
      </c>
      <c r="O5422" s="14">
        <f t="shared" si="465"/>
        <v>45923.07534722222</v>
      </c>
      <c r="P5422" s="19">
        <f t="shared" si="466"/>
        <v>45923.283680555556</v>
      </c>
      <c r="Q5422" s="20" t="str">
        <f t="shared" si="467"/>
        <v>23/09/2025</v>
      </c>
      <c r="R5422" s="13" t="str">
        <f t="shared" si="468"/>
        <v>06</v>
      </c>
      <c r="S5422" s="13" t="str">
        <f t="shared" si="469"/>
        <v>Tue</v>
      </c>
    </row>
    <row r="5423" spans="1:19" x14ac:dyDescent="0.25">
      <c r="A5423" s="56">
        <v>45923.075358796297</v>
      </c>
      <c r="B5423" s="57">
        <v>445391980</v>
      </c>
      <c r="C5423" s="58" t="s">
        <v>36</v>
      </c>
      <c r="D5423" s="58" t="s">
        <v>38</v>
      </c>
      <c r="E5423" s="58" t="s">
        <v>45</v>
      </c>
      <c r="F5423" s="58" t="s">
        <v>119</v>
      </c>
      <c r="G5423" s="59">
        <v>3741.03</v>
      </c>
      <c r="H5423" s="57">
        <v>444596593</v>
      </c>
      <c r="I5423" s="59">
        <v>0</v>
      </c>
      <c r="J5423" s="59">
        <v>0</v>
      </c>
      <c r="K5423" s="59">
        <v>0</v>
      </c>
      <c r="L5423" s="59">
        <v>0</v>
      </c>
      <c r="M5423" s="59">
        <v>9927.73</v>
      </c>
      <c r="N5423" s="58" t="s">
        <v>2056</v>
      </c>
      <c r="O5423" s="14">
        <f t="shared" si="465"/>
        <v>45923.075358796297</v>
      </c>
      <c r="P5423" s="19">
        <f t="shared" si="466"/>
        <v>45923.283692129633</v>
      </c>
      <c r="Q5423" s="20" t="str">
        <f t="shared" si="467"/>
        <v>23/09/2025</v>
      </c>
      <c r="R5423" s="13" t="str">
        <f t="shared" si="468"/>
        <v>06</v>
      </c>
      <c r="S5423" s="13" t="str">
        <f t="shared" si="469"/>
        <v>Tue</v>
      </c>
    </row>
    <row r="5424" spans="1:19" x14ac:dyDescent="0.25">
      <c r="A5424" s="60">
        <v>45923.075358796297</v>
      </c>
      <c r="B5424" s="61">
        <v>445391982</v>
      </c>
      <c r="C5424" s="62" t="s">
        <v>36</v>
      </c>
      <c r="D5424" s="62" t="s">
        <v>38</v>
      </c>
      <c r="E5424" s="62" t="s">
        <v>45</v>
      </c>
      <c r="F5424" s="62" t="s">
        <v>119</v>
      </c>
      <c r="G5424" s="63">
        <v>3741.03</v>
      </c>
      <c r="H5424" s="61">
        <v>444596595</v>
      </c>
      <c r="I5424" s="63">
        <v>0</v>
      </c>
      <c r="J5424" s="63">
        <v>0</v>
      </c>
      <c r="K5424" s="63">
        <v>0</v>
      </c>
      <c r="L5424" s="63">
        <v>0</v>
      </c>
      <c r="M5424" s="63">
        <v>9927.73</v>
      </c>
      <c r="N5424" s="62" t="s">
        <v>107</v>
      </c>
      <c r="O5424" s="14">
        <f t="shared" si="465"/>
        <v>45923.075358796297</v>
      </c>
      <c r="P5424" s="19">
        <f t="shared" si="466"/>
        <v>45923.283692129633</v>
      </c>
      <c r="Q5424" s="20" t="str">
        <f t="shared" si="467"/>
        <v>23/09/2025</v>
      </c>
      <c r="R5424" s="13" t="str">
        <f t="shared" si="468"/>
        <v>06</v>
      </c>
      <c r="S5424" s="13" t="str">
        <f t="shared" si="469"/>
        <v>Tue</v>
      </c>
    </row>
    <row r="5425" spans="1:19" x14ac:dyDescent="0.25">
      <c r="A5425" s="56">
        <v>45923.075358796297</v>
      </c>
      <c r="B5425" s="57">
        <v>445391984</v>
      </c>
      <c r="C5425" s="58" t="s">
        <v>36</v>
      </c>
      <c r="D5425" s="58" t="s">
        <v>38</v>
      </c>
      <c r="E5425" s="58" t="s">
        <v>45</v>
      </c>
      <c r="F5425" s="58" t="s">
        <v>119</v>
      </c>
      <c r="G5425" s="59">
        <v>3741.11</v>
      </c>
      <c r="H5425" s="57">
        <v>444596597</v>
      </c>
      <c r="I5425" s="59">
        <v>0</v>
      </c>
      <c r="J5425" s="59">
        <v>0</v>
      </c>
      <c r="K5425" s="59">
        <v>0</v>
      </c>
      <c r="L5425" s="59">
        <v>0</v>
      </c>
      <c r="M5425" s="59">
        <v>9927.73</v>
      </c>
      <c r="N5425" s="58" t="s">
        <v>47</v>
      </c>
      <c r="O5425" s="14">
        <f t="shared" si="465"/>
        <v>45923.075358796297</v>
      </c>
      <c r="P5425" s="19">
        <f t="shared" si="466"/>
        <v>45923.283692129633</v>
      </c>
      <c r="Q5425" s="20" t="str">
        <f t="shared" si="467"/>
        <v>23/09/2025</v>
      </c>
      <c r="R5425" s="13" t="str">
        <f t="shared" si="468"/>
        <v>06</v>
      </c>
      <c r="S5425" s="13" t="str">
        <f t="shared" si="469"/>
        <v>Tue</v>
      </c>
    </row>
    <row r="5426" spans="1:19" x14ac:dyDescent="0.25">
      <c r="A5426" s="60">
        <v>45923.075358796297</v>
      </c>
      <c r="B5426" s="61">
        <v>445391985</v>
      </c>
      <c r="C5426" s="62" t="s">
        <v>36</v>
      </c>
      <c r="D5426" s="62" t="s">
        <v>38</v>
      </c>
      <c r="E5426" s="62" t="s">
        <v>45</v>
      </c>
      <c r="F5426" s="62" t="s">
        <v>119</v>
      </c>
      <c r="G5426" s="63">
        <v>3741.11</v>
      </c>
      <c r="H5426" s="61">
        <v>444596598</v>
      </c>
      <c r="I5426" s="63">
        <v>0</v>
      </c>
      <c r="J5426" s="63">
        <v>0</v>
      </c>
      <c r="K5426" s="63">
        <v>0</v>
      </c>
      <c r="L5426" s="63">
        <v>0</v>
      </c>
      <c r="M5426" s="63">
        <v>9927.73</v>
      </c>
      <c r="N5426" s="62" t="s">
        <v>113</v>
      </c>
      <c r="O5426" s="14">
        <f t="shared" si="465"/>
        <v>45923.075358796297</v>
      </c>
      <c r="P5426" s="19">
        <f t="shared" si="466"/>
        <v>45923.283692129633</v>
      </c>
      <c r="Q5426" s="20" t="str">
        <f t="shared" si="467"/>
        <v>23/09/2025</v>
      </c>
      <c r="R5426" s="13" t="str">
        <f t="shared" si="468"/>
        <v>06</v>
      </c>
      <c r="S5426" s="13" t="str">
        <f t="shared" si="469"/>
        <v>Tue</v>
      </c>
    </row>
    <row r="5427" spans="1:19" x14ac:dyDescent="0.25">
      <c r="A5427" s="56">
        <v>45923.075370370374</v>
      </c>
      <c r="B5427" s="57">
        <v>445391986</v>
      </c>
      <c r="C5427" s="58" t="s">
        <v>36</v>
      </c>
      <c r="D5427" s="58" t="s">
        <v>38</v>
      </c>
      <c r="E5427" s="58" t="s">
        <v>45</v>
      </c>
      <c r="F5427" s="58" t="s">
        <v>119</v>
      </c>
      <c r="G5427" s="59">
        <v>3741.11</v>
      </c>
      <c r="H5427" s="57">
        <v>444596599</v>
      </c>
      <c r="I5427" s="59">
        <v>0</v>
      </c>
      <c r="J5427" s="59">
        <v>0</v>
      </c>
      <c r="K5427" s="59">
        <v>0</v>
      </c>
      <c r="L5427" s="59">
        <v>0</v>
      </c>
      <c r="M5427" s="59">
        <v>9927.73</v>
      </c>
      <c r="N5427" s="58" t="s">
        <v>108</v>
      </c>
      <c r="O5427" s="14">
        <f t="shared" si="465"/>
        <v>45923.075370370374</v>
      </c>
      <c r="P5427" s="19">
        <f t="shared" si="466"/>
        <v>45923.28370370371</v>
      </c>
      <c r="Q5427" s="20" t="str">
        <f t="shared" si="467"/>
        <v>23/09/2025</v>
      </c>
      <c r="R5427" s="13" t="str">
        <f t="shared" si="468"/>
        <v>06</v>
      </c>
      <c r="S5427" s="13" t="str">
        <f t="shared" si="469"/>
        <v>Tue</v>
      </c>
    </row>
    <row r="5428" spans="1:19" x14ac:dyDescent="0.25">
      <c r="A5428" s="60">
        <v>45923.075567129628</v>
      </c>
      <c r="B5428" s="61">
        <v>445392078</v>
      </c>
      <c r="C5428" s="62" t="s">
        <v>36</v>
      </c>
      <c r="D5428" s="62" t="s">
        <v>38</v>
      </c>
      <c r="E5428" s="62" t="s">
        <v>45</v>
      </c>
      <c r="F5428" s="62" t="s">
        <v>119</v>
      </c>
      <c r="G5428" s="63">
        <v>3741.45</v>
      </c>
      <c r="H5428" s="61">
        <v>444596697</v>
      </c>
      <c r="I5428" s="63">
        <v>0</v>
      </c>
      <c r="J5428" s="63">
        <v>0</v>
      </c>
      <c r="K5428" s="63">
        <v>0</v>
      </c>
      <c r="L5428" s="63">
        <v>0</v>
      </c>
      <c r="M5428" s="63">
        <v>9927.73</v>
      </c>
      <c r="N5428" s="62" t="s">
        <v>92</v>
      </c>
      <c r="O5428" s="14">
        <f t="shared" si="465"/>
        <v>45923.075567129628</v>
      </c>
      <c r="P5428" s="19">
        <f t="shared" si="466"/>
        <v>45923.283900462964</v>
      </c>
      <c r="Q5428" s="20" t="str">
        <f t="shared" si="467"/>
        <v>23/09/2025</v>
      </c>
      <c r="R5428" s="13" t="str">
        <f t="shared" si="468"/>
        <v>06</v>
      </c>
      <c r="S5428" s="13" t="str">
        <f t="shared" si="469"/>
        <v>Tue</v>
      </c>
    </row>
    <row r="5429" spans="1:19" x14ac:dyDescent="0.25">
      <c r="A5429" s="56">
        <v>45923.078368055554</v>
      </c>
      <c r="B5429" s="57">
        <v>445392429</v>
      </c>
      <c r="C5429" s="58" t="s">
        <v>36</v>
      </c>
      <c r="D5429" s="58" t="s">
        <v>37</v>
      </c>
      <c r="E5429" s="58" t="s">
        <v>46</v>
      </c>
      <c r="F5429" s="58" t="s">
        <v>119</v>
      </c>
      <c r="G5429" s="59">
        <v>3739.45</v>
      </c>
      <c r="H5429" s="57">
        <v>444597043</v>
      </c>
      <c r="I5429" s="59">
        <v>0</v>
      </c>
      <c r="J5429" s="59">
        <v>0</v>
      </c>
      <c r="K5429" s="59">
        <v>0</v>
      </c>
      <c r="L5429" s="59">
        <v>1.56</v>
      </c>
      <c r="M5429" s="59">
        <v>9929.2900000000009</v>
      </c>
      <c r="N5429" s="58" t="s">
        <v>3380</v>
      </c>
      <c r="O5429" s="14">
        <f t="shared" si="465"/>
        <v>45923.078368055554</v>
      </c>
      <c r="P5429" s="19">
        <f t="shared" si="466"/>
        <v>45923.28670138889</v>
      </c>
      <c r="Q5429" s="20" t="str">
        <f t="shared" si="467"/>
        <v>23/09/2025</v>
      </c>
      <c r="R5429" s="13" t="str">
        <f t="shared" si="468"/>
        <v>06</v>
      </c>
      <c r="S5429" s="13" t="str">
        <f t="shared" si="469"/>
        <v>Tue</v>
      </c>
    </row>
    <row r="5430" spans="1:19" x14ac:dyDescent="0.25">
      <c r="A5430" s="60">
        <v>45923.078368055554</v>
      </c>
      <c r="B5430" s="61">
        <v>445392430</v>
      </c>
      <c r="C5430" s="62" t="s">
        <v>36</v>
      </c>
      <c r="D5430" s="62" t="s">
        <v>37</v>
      </c>
      <c r="E5430" s="62" t="s">
        <v>46</v>
      </c>
      <c r="F5430" s="62" t="s">
        <v>119</v>
      </c>
      <c r="G5430" s="63">
        <v>3739.45</v>
      </c>
      <c r="H5430" s="61">
        <v>444597044</v>
      </c>
      <c r="I5430" s="63">
        <v>0</v>
      </c>
      <c r="J5430" s="63">
        <v>0</v>
      </c>
      <c r="K5430" s="63">
        <v>0</v>
      </c>
      <c r="L5430" s="63">
        <v>1.56</v>
      </c>
      <c r="M5430" s="63">
        <v>9930.85</v>
      </c>
      <c r="N5430" s="62" t="s">
        <v>3380</v>
      </c>
      <c r="O5430" s="14">
        <f t="shared" si="465"/>
        <v>45923.078368055554</v>
      </c>
      <c r="P5430" s="19">
        <f t="shared" si="466"/>
        <v>45923.28670138889</v>
      </c>
      <c r="Q5430" s="20" t="str">
        <f t="shared" si="467"/>
        <v>23/09/2025</v>
      </c>
      <c r="R5430" s="13" t="str">
        <f t="shared" si="468"/>
        <v>06</v>
      </c>
      <c r="S5430" s="13" t="str">
        <f t="shared" si="469"/>
        <v>Tue</v>
      </c>
    </row>
    <row r="5431" spans="1:19" x14ac:dyDescent="0.25">
      <c r="A5431" s="56">
        <v>45923.078368055554</v>
      </c>
      <c r="B5431" s="57">
        <v>445392431</v>
      </c>
      <c r="C5431" s="58" t="s">
        <v>36</v>
      </c>
      <c r="D5431" s="58" t="s">
        <v>37</v>
      </c>
      <c r="E5431" s="58" t="s">
        <v>46</v>
      </c>
      <c r="F5431" s="58" t="s">
        <v>119</v>
      </c>
      <c r="G5431" s="59">
        <v>3739.45</v>
      </c>
      <c r="H5431" s="57">
        <v>444597045</v>
      </c>
      <c r="I5431" s="59">
        <v>0</v>
      </c>
      <c r="J5431" s="59">
        <v>0</v>
      </c>
      <c r="K5431" s="59">
        <v>0</v>
      </c>
      <c r="L5431" s="59">
        <v>1.58</v>
      </c>
      <c r="M5431" s="59">
        <v>9932.43</v>
      </c>
      <c r="N5431" s="58" t="s">
        <v>3380</v>
      </c>
      <c r="O5431" s="14">
        <f t="shared" si="465"/>
        <v>45923.078368055554</v>
      </c>
      <c r="P5431" s="19">
        <f t="shared" si="466"/>
        <v>45923.28670138889</v>
      </c>
      <c r="Q5431" s="20" t="str">
        <f t="shared" si="467"/>
        <v>23/09/2025</v>
      </c>
      <c r="R5431" s="13" t="str">
        <f t="shared" si="468"/>
        <v>06</v>
      </c>
      <c r="S5431" s="13" t="str">
        <f t="shared" si="469"/>
        <v>Tue</v>
      </c>
    </row>
    <row r="5432" spans="1:19" x14ac:dyDescent="0.25">
      <c r="A5432" s="60">
        <v>45923.078368055554</v>
      </c>
      <c r="B5432" s="61">
        <v>445392432</v>
      </c>
      <c r="C5432" s="62" t="s">
        <v>36</v>
      </c>
      <c r="D5432" s="62" t="s">
        <v>37</v>
      </c>
      <c r="E5432" s="62" t="s">
        <v>46</v>
      </c>
      <c r="F5432" s="62" t="s">
        <v>119</v>
      </c>
      <c r="G5432" s="63">
        <v>3739.45</v>
      </c>
      <c r="H5432" s="61">
        <v>444597046</v>
      </c>
      <c r="I5432" s="63">
        <v>0</v>
      </c>
      <c r="J5432" s="63">
        <v>0</v>
      </c>
      <c r="K5432" s="63">
        <v>0</v>
      </c>
      <c r="L5432" s="63">
        <v>1.58</v>
      </c>
      <c r="M5432" s="63">
        <v>9934.01</v>
      </c>
      <c r="N5432" s="62" t="s">
        <v>3380</v>
      </c>
      <c r="O5432" s="14">
        <f t="shared" si="465"/>
        <v>45923.078368055554</v>
      </c>
      <c r="P5432" s="19">
        <f t="shared" si="466"/>
        <v>45923.28670138889</v>
      </c>
      <c r="Q5432" s="20" t="str">
        <f t="shared" si="467"/>
        <v>23/09/2025</v>
      </c>
      <c r="R5432" s="13" t="str">
        <f t="shared" si="468"/>
        <v>06</v>
      </c>
      <c r="S5432" s="13" t="str">
        <f t="shared" si="469"/>
        <v>Tue</v>
      </c>
    </row>
    <row r="5433" spans="1:19" x14ac:dyDescent="0.25">
      <c r="A5433" s="56">
        <v>45923.078368055554</v>
      </c>
      <c r="B5433" s="57">
        <v>445392433</v>
      </c>
      <c r="C5433" s="58" t="s">
        <v>36</v>
      </c>
      <c r="D5433" s="58" t="s">
        <v>37</v>
      </c>
      <c r="E5433" s="58" t="s">
        <v>46</v>
      </c>
      <c r="F5433" s="58" t="s">
        <v>119</v>
      </c>
      <c r="G5433" s="59">
        <v>3739.45</v>
      </c>
      <c r="H5433" s="57">
        <v>444597047</v>
      </c>
      <c r="I5433" s="59">
        <v>0</v>
      </c>
      <c r="J5433" s="59">
        <v>0</v>
      </c>
      <c r="K5433" s="59">
        <v>0</v>
      </c>
      <c r="L5433" s="59">
        <v>1.66</v>
      </c>
      <c r="M5433" s="59">
        <v>9935.67</v>
      </c>
      <c r="N5433" s="58" t="s">
        <v>3380</v>
      </c>
      <c r="O5433" s="14">
        <f t="shared" si="465"/>
        <v>45923.078368055554</v>
      </c>
      <c r="P5433" s="19">
        <f t="shared" si="466"/>
        <v>45923.28670138889</v>
      </c>
      <c r="Q5433" s="20" t="str">
        <f t="shared" si="467"/>
        <v>23/09/2025</v>
      </c>
      <c r="R5433" s="13" t="str">
        <f t="shared" si="468"/>
        <v>06</v>
      </c>
      <c r="S5433" s="13" t="str">
        <f t="shared" si="469"/>
        <v>Tue</v>
      </c>
    </row>
    <row r="5434" spans="1:19" x14ac:dyDescent="0.25">
      <c r="A5434" s="60">
        <v>45923.079062500001</v>
      </c>
      <c r="B5434" s="61">
        <v>445392558</v>
      </c>
      <c r="C5434" s="62" t="s">
        <v>36</v>
      </c>
      <c r="D5434" s="62" t="s">
        <v>37</v>
      </c>
      <c r="E5434" s="62" t="s">
        <v>46</v>
      </c>
      <c r="F5434" s="62" t="s">
        <v>119</v>
      </c>
      <c r="G5434" s="63">
        <v>3738.77</v>
      </c>
      <c r="H5434" s="61">
        <v>444597174</v>
      </c>
      <c r="I5434" s="63">
        <v>0</v>
      </c>
      <c r="J5434" s="63">
        <v>0</v>
      </c>
      <c r="K5434" s="63">
        <v>0</v>
      </c>
      <c r="L5434" s="63">
        <v>2.2400000000000002</v>
      </c>
      <c r="M5434" s="63">
        <v>9937.91</v>
      </c>
      <c r="N5434" s="62" t="s">
        <v>3381</v>
      </c>
      <c r="O5434" s="14">
        <f t="shared" si="465"/>
        <v>45923.079062500001</v>
      </c>
      <c r="P5434" s="19">
        <f t="shared" si="466"/>
        <v>45923.287395833337</v>
      </c>
      <c r="Q5434" s="20" t="str">
        <f t="shared" si="467"/>
        <v>23/09/2025</v>
      </c>
      <c r="R5434" s="13" t="str">
        <f t="shared" si="468"/>
        <v>06</v>
      </c>
      <c r="S5434" s="13" t="str">
        <f t="shared" si="469"/>
        <v>Tue</v>
      </c>
    </row>
    <row r="5435" spans="1:19" x14ac:dyDescent="0.25">
      <c r="A5435" s="56">
        <v>45923.079942129632</v>
      </c>
      <c r="B5435" s="57">
        <v>445392951</v>
      </c>
      <c r="C5435" s="58" t="s">
        <v>36</v>
      </c>
      <c r="D5435" s="58" t="s">
        <v>37</v>
      </c>
      <c r="E5435" s="58" t="s">
        <v>46</v>
      </c>
      <c r="F5435" s="58" t="s">
        <v>119</v>
      </c>
      <c r="G5435" s="59">
        <v>3738.94</v>
      </c>
      <c r="H5435" s="57">
        <v>444597556</v>
      </c>
      <c r="I5435" s="59">
        <v>0</v>
      </c>
      <c r="J5435" s="59">
        <v>0</v>
      </c>
      <c r="K5435" s="59">
        <v>0</v>
      </c>
      <c r="L5435" s="59">
        <v>1.48</v>
      </c>
      <c r="M5435" s="59">
        <v>9939.39</v>
      </c>
      <c r="N5435" s="58" t="s">
        <v>3382</v>
      </c>
      <c r="O5435" s="14">
        <f t="shared" si="465"/>
        <v>45923.079942129632</v>
      </c>
      <c r="P5435" s="19">
        <f t="shared" si="466"/>
        <v>45923.288275462968</v>
      </c>
      <c r="Q5435" s="20" t="str">
        <f t="shared" si="467"/>
        <v>23/09/2025</v>
      </c>
      <c r="R5435" s="13" t="str">
        <f t="shared" si="468"/>
        <v>06</v>
      </c>
      <c r="S5435" s="13" t="str">
        <f t="shared" si="469"/>
        <v>Tue</v>
      </c>
    </row>
    <row r="5436" spans="1:19" x14ac:dyDescent="0.25">
      <c r="A5436" s="60">
        <v>45923.079942129632</v>
      </c>
      <c r="B5436" s="61">
        <v>445392952</v>
      </c>
      <c r="C5436" s="62" t="s">
        <v>36</v>
      </c>
      <c r="D5436" s="62" t="s">
        <v>37</v>
      </c>
      <c r="E5436" s="62" t="s">
        <v>46</v>
      </c>
      <c r="F5436" s="62" t="s">
        <v>119</v>
      </c>
      <c r="G5436" s="63">
        <v>3738.94</v>
      </c>
      <c r="H5436" s="61">
        <v>444597557</v>
      </c>
      <c r="I5436" s="63">
        <v>0</v>
      </c>
      <c r="J5436" s="63">
        <v>0</v>
      </c>
      <c r="K5436" s="63">
        <v>0</v>
      </c>
      <c r="L5436" s="63">
        <v>1.44</v>
      </c>
      <c r="M5436" s="63">
        <v>9940.83</v>
      </c>
      <c r="N5436" s="62" t="s">
        <v>3382</v>
      </c>
      <c r="O5436" s="14">
        <f t="shared" si="465"/>
        <v>45923.079942129632</v>
      </c>
      <c r="P5436" s="19">
        <f t="shared" si="466"/>
        <v>45923.288275462968</v>
      </c>
      <c r="Q5436" s="20" t="str">
        <f t="shared" si="467"/>
        <v>23/09/2025</v>
      </c>
      <c r="R5436" s="13" t="str">
        <f t="shared" si="468"/>
        <v>06</v>
      </c>
      <c r="S5436" s="13" t="str">
        <f t="shared" si="469"/>
        <v>Tue</v>
      </c>
    </row>
    <row r="5437" spans="1:19" x14ac:dyDescent="0.25">
      <c r="A5437" s="56">
        <v>45923.079965277779</v>
      </c>
      <c r="B5437" s="57">
        <v>445392956</v>
      </c>
      <c r="C5437" s="58" t="s">
        <v>36</v>
      </c>
      <c r="D5437" s="58" t="s">
        <v>38</v>
      </c>
      <c r="E5437" s="58" t="s">
        <v>45</v>
      </c>
      <c r="F5437" s="58" t="s">
        <v>119</v>
      </c>
      <c r="G5437" s="59">
        <v>3738.87</v>
      </c>
      <c r="H5437" s="57">
        <v>444597562</v>
      </c>
      <c r="I5437" s="59">
        <v>0</v>
      </c>
      <c r="J5437" s="59">
        <v>0</v>
      </c>
      <c r="K5437" s="59">
        <v>0</v>
      </c>
      <c r="L5437" s="59">
        <v>0</v>
      </c>
      <c r="M5437" s="59">
        <v>9940.83</v>
      </c>
      <c r="N5437" s="58" t="s">
        <v>1384</v>
      </c>
      <c r="O5437" s="14">
        <f t="shared" si="465"/>
        <v>45923.079965277779</v>
      </c>
      <c r="P5437" s="19">
        <f t="shared" si="466"/>
        <v>45923.288298611114</v>
      </c>
      <c r="Q5437" s="20" t="str">
        <f t="shared" si="467"/>
        <v>23/09/2025</v>
      </c>
      <c r="R5437" s="13" t="str">
        <f t="shared" si="468"/>
        <v>06</v>
      </c>
      <c r="S5437" s="13" t="str">
        <f t="shared" si="469"/>
        <v>Tue</v>
      </c>
    </row>
    <row r="5438" spans="1:19" x14ac:dyDescent="0.25">
      <c r="A5438" s="60">
        <v>45923.079965277779</v>
      </c>
      <c r="B5438" s="61">
        <v>445392957</v>
      </c>
      <c r="C5438" s="62" t="s">
        <v>36</v>
      </c>
      <c r="D5438" s="62" t="s">
        <v>38</v>
      </c>
      <c r="E5438" s="62" t="s">
        <v>45</v>
      </c>
      <c r="F5438" s="62" t="s">
        <v>119</v>
      </c>
      <c r="G5438" s="63">
        <v>3738.87</v>
      </c>
      <c r="H5438" s="61">
        <v>444597563</v>
      </c>
      <c r="I5438" s="63">
        <v>0</v>
      </c>
      <c r="J5438" s="63">
        <v>0</v>
      </c>
      <c r="K5438" s="63">
        <v>0</v>
      </c>
      <c r="L5438" s="63">
        <v>0</v>
      </c>
      <c r="M5438" s="63">
        <v>9940.83</v>
      </c>
      <c r="N5438" s="62" t="s">
        <v>115</v>
      </c>
      <c r="O5438" s="14">
        <f t="shared" si="465"/>
        <v>45923.079965277779</v>
      </c>
      <c r="P5438" s="19">
        <f t="shared" si="466"/>
        <v>45923.288298611114</v>
      </c>
      <c r="Q5438" s="20" t="str">
        <f t="shared" si="467"/>
        <v>23/09/2025</v>
      </c>
      <c r="R5438" s="13" t="str">
        <f t="shared" si="468"/>
        <v>06</v>
      </c>
      <c r="S5438" s="13" t="str">
        <f t="shared" si="469"/>
        <v>Tue</v>
      </c>
    </row>
    <row r="5439" spans="1:19" x14ac:dyDescent="0.25">
      <c r="A5439" s="56">
        <v>45923.080659722225</v>
      </c>
      <c r="B5439" s="57">
        <v>445393054</v>
      </c>
      <c r="C5439" s="58" t="s">
        <v>36</v>
      </c>
      <c r="D5439" s="58" t="s">
        <v>38</v>
      </c>
      <c r="E5439" s="58" t="s">
        <v>45</v>
      </c>
      <c r="F5439" s="58" t="s">
        <v>119</v>
      </c>
      <c r="G5439" s="59">
        <v>3739.15</v>
      </c>
      <c r="H5439" s="57">
        <v>444597655</v>
      </c>
      <c r="I5439" s="59">
        <v>0</v>
      </c>
      <c r="J5439" s="59">
        <v>0</v>
      </c>
      <c r="K5439" s="59">
        <v>0</v>
      </c>
      <c r="L5439" s="59">
        <v>0</v>
      </c>
      <c r="M5439" s="59">
        <v>9940.83</v>
      </c>
      <c r="N5439" s="58" t="s">
        <v>1944</v>
      </c>
      <c r="O5439" s="14">
        <f t="shared" si="465"/>
        <v>45923.080659722225</v>
      </c>
      <c r="P5439" s="19">
        <f t="shared" si="466"/>
        <v>45923.288993055561</v>
      </c>
      <c r="Q5439" s="20" t="str">
        <f t="shared" si="467"/>
        <v>23/09/2025</v>
      </c>
      <c r="R5439" s="13" t="str">
        <f t="shared" si="468"/>
        <v>06</v>
      </c>
      <c r="S5439" s="13" t="str">
        <f t="shared" si="469"/>
        <v>Tue</v>
      </c>
    </row>
    <row r="5440" spans="1:19" x14ac:dyDescent="0.25">
      <c r="A5440" s="60">
        <v>45923.080659722225</v>
      </c>
      <c r="B5440" s="61">
        <v>445393055</v>
      </c>
      <c r="C5440" s="62" t="s">
        <v>36</v>
      </c>
      <c r="D5440" s="62" t="s">
        <v>38</v>
      </c>
      <c r="E5440" s="62" t="s">
        <v>45</v>
      </c>
      <c r="F5440" s="62" t="s">
        <v>119</v>
      </c>
      <c r="G5440" s="63">
        <v>3739.15</v>
      </c>
      <c r="H5440" s="61">
        <v>444597656</v>
      </c>
      <c r="I5440" s="63">
        <v>0</v>
      </c>
      <c r="J5440" s="63">
        <v>0</v>
      </c>
      <c r="K5440" s="63">
        <v>0</v>
      </c>
      <c r="L5440" s="63">
        <v>0</v>
      </c>
      <c r="M5440" s="63">
        <v>9940.83</v>
      </c>
      <c r="N5440" s="62" t="s">
        <v>107</v>
      </c>
      <c r="O5440" s="14">
        <f t="shared" si="465"/>
        <v>45923.080659722225</v>
      </c>
      <c r="P5440" s="19">
        <f t="shared" si="466"/>
        <v>45923.288993055561</v>
      </c>
      <c r="Q5440" s="20" t="str">
        <f t="shared" si="467"/>
        <v>23/09/2025</v>
      </c>
      <c r="R5440" s="13" t="str">
        <f t="shared" si="468"/>
        <v>06</v>
      </c>
      <c r="S5440" s="13" t="str">
        <f t="shared" si="469"/>
        <v>Tue</v>
      </c>
    </row>
    <row r="5441" spans="1:19" x14ac:dyDescent="0.25">
      <c r="A5441" s="56">
        <v>45923.080671296295</v>
      </c>
      <c r="B5441" s="57">
        <v>445393056</v>
      </c>
      <c r="C5441" s="58" t="s">
        <v>36</v>
      </c>
      <c r="D5441" s="58" t="s">
        <v>38</v>
      </c>
      <c r="E5441" s="58" t="s">
        <v>45</v>
      </c>
      <c r="F5441" s="58" t="s">
        <v>119</v>
      </c>
      <c r="G5441" s="59">
        <v>3739.15</v>
      </c>
      <c r="H5441" s="57">
        <v>444597657</v>
      </c>
      <c r="I5441" s="59">
        <v>0</v>
      </c>
      <c r="J5441" s="59">
        <v>0</v>
      </c>
      <c r="K5441" s="59">
        <v>0</v>
      </c>
      <c r="L5441" s="59">
        <v>0</v>
      </c>
      <c r="M5441" s="59">
        <v>9940.83</v>
      </c>
      <c r="N5441" s="58" t="s">
        <v>77</v>
      </c>
      <c r="O5441" s="14">
        <f t="shared" si="465"/>
        <v>45923.080671296295</v>
      </c>
      <c r="P5441" s="19">
        <f t="shared" si="466"/>
        <v>45923.289004629631</v>
      </c>
      <c r="Q5441" s="20" t="str">
        <f t="shared" si="467"/>
        <v>23/09/2025</v>
      </c>
      <c r="R5441" s="13" t="str">
        <f t="shared" si="468"/>
        <v>06</v>
      </c>
      <c r="S5441" s="13" t="str">
        <f t="shared" si="469"/>
        <v>Tue</v>
      </c>
    </row>
    <row r="5442" spans="1:19" x14ac:dyDescent="0.25">
      <c r="A5442" s="60">
        <v>45923.080671296295</v>
      </c>
      <c r="B5442" s="61">
        <v>445393057</v>
      </c>
      <c r="C5442" s="62" t="s">
        <v>36</v>
      </c>
      <c r="D5442" s="62" t="s">
        <v>38</v>
      </c>
      <c r="E5442" s="62" t="s">
        <v>45</v>
      </c>
      <c r="F5442" s="62" t="s">
        <v>119</v>
      </c>
      <c r="G5442" s="63">
        <v>3739.15</v>
      </c>
      <c r="H5442" s="61">
        <v>444597658</v>
      </c>
      <c r="I5442" s="63">
        <v>0</v>
      </c>
      <c r="J5442" s="63">
        <v>0</v>
      </c>
      <c r="K5442" s="63">
        <v>0</v>
      </c>
      <c r="L5442" s="63">
        <v>0</v>
      </c>
      <c r="M5442" s="63">
        <v>9940.83</v>
      </c>
      <c r="N5442" s="62" t="s">
        <v>108</v>
      </c>
      <c r="O5442" s="14">
        <f t="shared" si="465"/>
        <v>45923.080671296295</v>
      </c>
      <c r="P5442" s="19">
        <f t="shared" si="466"/>
        <v>45923.289004629631</v>
      </c>
      <c r="Q5442" s="20" t="str">
        <f t="shared" si="467"/>
        <v>23/09/2025</v>
      </c>
      <c r="R5442" s="13" t="str">
        <f t="shared" si="468"/>
        <v>06</v>
      </c>
      <c r="S5442" s="13" t="str">
        <f t="shared" si="469"/>
        <v>Tue</v>
      </c>
    </row>
    <row r="5443" spans="1:19" x14ac:dyDescent="0.25">
      <c r="A5443" s="56">
        <v>45923.080671296295</v>
      </c>
      <c r="B5443" s="57">
        <v>445393059</v>
      </c>
      <c r="C5443" s="58" t="s">
        <v>36</v>
      </c>
      <c r="D5443" s="58" t="s">
        <v>38</v>
      </c>
      <c r="E5443" s="58" t="s">
        <v>45</v>
      </c>
      <c r="F5443" s="58" t="s">
        <v>119</v>
      </c>
      <c r="G5443" s="59">
        <v>3739.15</v>
      </c>
      <c r="H5443" s="57">
        <v>444597660</v>
      </c>
      <c r="I5443" s="59">
        <v>0</v>
      </c>
      <c r="J5443" s="59">
        <v>0</v>
      </c>
      <c r="K5443" s="59">
        <v>0</v>
      </c>
      <c r="L5443" s="59">
        <v>0</v>
      </c>
      <c r="M5443" s="59">
        <v>9940.83</v>
      </c>
      <c r="N5443" s="58" t="s">
        <v>2056</v>
      </c>
      <c r="O5443" s="14">
        <f t="shared" si="465"/>
        <v>45923.080671296295</v>
      </c>
      <c r="P5443" s="19">
        <f t="shared" si="466"/>
        <v>45923.289004629631</v>
      </c>
      <c r="Q5443" s="20" t="str">
        <f t="shared" si="467"/>
        <v>23/09/2025</v>
      </c>
      <c r="R5443" s="13" t="str">
        <f t="shared" si="468"/>
        <v>06</v>
      </c>
      <c r="S5443" s="13" t="str">
        <f t="shared" si="469"/>
        <v>Tue</v>
      </c>
    </row>
    <row r="5444" spans="1:19" x14ac:dyDescent="0.25">
      <c r="A5444" s="60">
        <v>45923.080671296295</v>
      </c>
      <c r="B5444" s="61">
        <v>445393060</v>
      </c>
      <c r="C5444" s="62" t="s">
        <v>36</v>
      </c>
      <c r="D5444" s="62" t="s">
        <v>38</v>
      </c>
      <c r="E5444" s="62" t="s">
        <v>45</v>
      </c>
      <c r="F5444" s="62" t="s">
        <v>119</v>
      </c>
      <c r="G5444" s="63">
        <v>3739.18</v>
      </c>
      <c r="H5444" s="61">
        <v>444597662</v>
      </c>
      <c r="I5444" s="63">
        <v>0</v>
      </c>
      <c r="J5444" s="63">
        <v>0</v>
      </c>
      <c r="K5444" s="63">
        <v>0</v>
      </c>
      <c r="L5444" s="63">
        <v>0</v>
      </c>
      <c r="M5444" s="63">
        <v>9940.83</v>
      </c>
      <c r="N5444" s="62" t="s">
        <v>1971</v>
      </c>
      <c r="O5444" s="14">
        <f t="shared" si="465"/>
        <v>45923.080671296295</v>
      </c>
      <c r="P5444" s="19">
        <f t="shared" si="466"/>
        <v>45923.289004629631</v>
      </c>
      <c r="Q5444" s="20" t="str">
        <f t="shared" si="467"/>
        <v>23/09/2025</v>
      </c>
      <c r="R5444" s="13" t="str">
        <f t="shared" si="468"/>
        <v>06</v>
      </c>
      <c r="S5444" s="13" t="str">
        <f t="shared" si="469"/>
        <v>Tue</v>
      </c>
    </row>
    <row r="5445" spans="1:19" x14ac:dyDescent="0.25">
      <c r="A5445" s="56">
        <v>45923.080763888887</v>
      </c>
      <c r="B5445" s="57">
        <v>445393066</v>
      </c>
      <c r="C5445" s="58" t="s">
        <v>36</v>
      </c>
      <c r="D5445" s="58" t="s">
        <v>37</v>
      </c>
      <c r="E5445" s="58" t="s">
        <v>46</v>
      </c>
      <c r="F5445" s="58" t="s">
        <v>119</v>
      </c>
      <c r="G5445" s="59">
        <v>3739.74</v>
      </c>
      <c r="H5445" s="57">
        <v>444597667</v>
      </c>
      <c r="I5445" s="59">
        <v>0</v>
      </c>
      <c r="J5445" s="59">
        <v>0</v>
      </c>
      <c r="K5445" s="59">
        <v>0</v>
      </c>
      <c r="L5445" s="59">
        <v>1.27</v>
      </c>
      <c r="M5445" s="59">
        <v>9942.1</v>
      </c>
      <c r="N5445" s="58" t="s">
        <v>3383</v>
      </c>
      <c r="O5445" s="14">
        <f t="shared" si="465"/>
        <v>45923.080763888887</v>
      </c>
      <c r="P5445" s="19">
        <f t="shared" si="466"/>
        <v>45923.289097222223</v>
      </c>
      <c r="Q5445" s="20" t="str">
        <f t="shared" si="467"/>
        <v>23/09/2025</v>
      </c>
      <c r="R5445" s="13" t="str">
        <f t="shared" si="468"/>
        <v>06</v>
      </c>
      <c r="S5445" s="13" t="str">
        <f t="shared" si="469"/>
        <v>Tue</v>
      </c>
    </row>
    <row r="5446" spans="1:19" x14ac:dyDescent="0.25">
      <c r="A5446" s="60">
        <v>45923.080763888887</v>
      </c>
      <c r="B5446" s="61">
        <v>445393067</v>
      </c>
      <c r="C5446" s="62" t="s">
        <v>36</v>
      </c>
      <c r="D5446" s="62" t="s">
        <v>37</v>
      </c>
      <c r="E5446" s="62" t="s">
        <v>46</v>
      </c>
      <c r="F5446" s="62" t="s">
        <v>119</v>
      </c>
      <c r="G5446" s="63">
        <v>3739.74</v>
      </c>
      <c r="H5446" s="61">
        <v>444597668</v>
      </c>
      <c r="I5446" s="63">
        <v>0</v>
      </c>
      <c r="J5446" s="63">
        <v>0</v>
      </c>
      <c r="K5446" s="63">
        <v>0</v>
      </c>
      <c r="L5446" s="63">
        <v>1.27</v>
      </c>
      <c r="M5446" s="63">
        <v>9943.3700000000008</v>
      </c>
      <c r="N5446" s="62" t="s">
        <v>3383</v>
      </c>
      <c r="O5446" s="14">
        <f t="shared" si="465"/>
        <v>45923.080763888887</v>
      </c>
      <c r="P5446" s="19">
        <f t="shared" si="466"/>
        <v>45923.289097222223</v>
      </c>
      <c r="Q5446" s="20" t="str">
        <f t="shared" si="467"/>
        <v>23/09/2025</v>
      </c>
      <c r="R5446" s="13" t="str">
        <f t="shared" si="468"/>
        <v>06</v>
      </c>
      <c r="S5446" s="13" t="str">
        <f t="shared" si="469"/>
        <v>Tue</v>
      </c>
    </row>
    <row r="5447" spans="1:19" x14ac:dyDescent="0.25">
      <c r="A5447" s="56">
        <v>45923.080763888887</v>
      </c>
      <c r="B5447" s="57">
        <v>445393068</v>
      </c>
      <c r="C5447" s="58" t="s">
        <v>36</v>
      </c>
      <c r="D5447" s="58" t="s">
        <v>37</v>
      </c>
      <c r="E5447" s="58" t="s">
        <v>46</v>
      </c>
      <c r="F5447" s="58" t="s">
        <v>119</v>
      </c>
      <c r="G5447" s="59">
        <v>3739.74</v>
      </c>
      <c r="H5447" s="57">
        <v>444597669</v>
      </c>
      <c r="I5447" s="59">
        <v>0</v>
      </c>
      <c r="J5447" s="59">
        <v>0</v>
      </c>
      <c r="K5447" s="59">
        <v>0</v>
      </c>
      <c r="L5447" s="59">
        <v>1.27</v>
      </c>
      <c r="M5447" s="59">
        <v>9944.64</v>
      </c>
      <c r="N5447" s="58" t="s">
        <v>3383</v>
      </c>
      <c r="O5447" s="14">
        <f t="shared" si="465"/>
        <v>45923.080763888887</v>
      </c>
      <c r="P5447" s="19">
        <f t="shared" si="466"/>
        <v>45923.289097222223</v>
      </c>
      <c r="Q5447" s="20" t="str">
        <f t="shared" si="467"/>
        <v>23/09/2025</v>
      </c>
      <c r="R5447" s="13" t="str">
        <f t="shared" si="468"/>
        <v>06</v>
      </c>
      <c r="S5447" s="13" t="str">
        <f t="shared" si="469"/>
        <v>Tue</v>
      </c>
    </row>
    <row r="5448" spans="1:19" x14ac:dyDescent="0.25">
      <c r="A5448" s="60">
        <v>45923.080763888887</v>
      </c>
      <c r="B5448" s="61">
        <v>445393069</v>
      </c>
      <c r="C5448" s="62" t="s">
        <v>36</v>
      </c>
      <c r="D5448" s="62" t="s">
        <v>37</v>
      </c>
      <c r="E5448" s="62" t="s">
        <v>46</v>
      </c>
      <c r="F5448" s="62" t="s">
        <v>119</v>
      </c>
      <c r="G5448" s="63">
        <v>3739.74</v>
      </c>
      <c r="H5448" s="61">
        <v>444597670</v>
      </c>
      <c r="I5448" s="63">
        <v>0</v>
      </c>
      <c r="J5448" s="63">
        <v>0</v>
      </c>
      <c r="K5448" s="63">
        <v>0</v>
      </c>
      <c r="L5448" s="63">
        <v>1.37</v>
      </c>
      <c r="M5448" s="63">
        <v>9946.01</v>
      </c>
      <c r="N5448" s="62" t="s">
        <v>3383</v>
      </c>
      <c r="O5448" s="14">
        <f t="shared" si="465"/>
        <v>45923.080763888887</v>
      </c>
      <c r="P5448" s="19">
        <f t="shared" si="466"/>
        <v>45923.289097222223</v>
      </c>
      <c r="Q5448" s="20" t="str">
        <f t="shared" si="467"/>
        <v>23/09/2025</v>
      </c>
      <c r="R5448" s="13" t="str">
        <f t="shared" si="468"/>
        <v>06</v>
      </c>
      <c r="S5448" s="13" t="str">
        <f t="shared" si="469"/>
        <v>Tue</v>
      </c>
    </row>
    <row r="5449" spans="1:19" x14ac:dyDescent="0.25">
      <c r="A5449" s="56">
        <v>45923.080775462964</v>
      </c>
      <c r="B5449" s="57">
        <v>445393072</v>
      </c>
      <c r="C5449" s="58" t="s">
        <v>36</v>
      </c>
      <c r="D5449" s="58" t="s">
        <v>38</v>
      </c>
      <c r="E5449" s="58" t="s">
        <v>45</v>
      </c>
      <c r="F5449" s="58" t="s">
        <v>119</v>
      </c>
      <c r="G5449" s="59">
        <v>3739.61</v>
      </c>
      <c r="H5449" s="57">
        <v>444597673</v>
      </c>
      <c r="I5449" s="59">
        <v>0</v>
      </c>
      <c r="J5449" s="59">
        <v>0</v>
      </c>
      <c r="K5449" s="59">
        <v>0</v>
      </c>
      <c r="L5449" s="59">
        <v>0</v>
      </c>
      <c r="M5449" s="59">
        <v>9946.01</v>
      </c>
      <c r="N5449" s="58" t="s">
        <v>48</v>
      </c>
      <c r="O5449" s="14">
        <f t="shared" si="465"/>
        <v>45923.080775462964</v>
      </c>
      <c r="P5449" s="19">
        <f t="shared" si="466"/>
        <v>45923.2891087963</v>
      </c>
      <c r="Q5449" s="20" t="str">
        <f t="shared" si="467"/>
        <v>23/09/2025</v>
      </c>
      <c r="R5449" s="13" t="str">
        <f t="shared" si="468"/>
        <v>06</v>
      </c>
      <c r="S5449" s="13" t="str">
        <f t="shared" si="469"/>
        <v>Tue</v>
      </c>
    </row>
    <row r="5450" spans="1:19" x14ac:dyDescent="0.25">
      <c r="A5450" s="60">
        <v>45923.080775462964</v>
      </c>
      <c r="B5450" s="61">
        <v>445393073</v>
      </c>
      <c r="C5450" s="62" t="s">
        <v>36</v>
      </c>
      <c r="D5450" s="62" t="s">
        <v>38</v>
      </c>
      <c r="E5450" s="62" t="s">
        <v>45</v>
      </c>
      <c r="F5450" s="62" t="s">
        <v>119</v>
      </c>
      <c r="G5450" s="63">
        <v>3739.61</v>
      </c>
      <c r="H5450" s="61">
        <v>444597674</v>
      </c>
      <c r="I5450" s="63">
        <v>0</v>
      </c>
      <c r="J5450" s="63">
        <v>0</v>
      </c>
      <c r="K5450" s="63">
        <v>0</v>
      </c>
      <c r="L5450" s="63">
        <v>0</v>
      </c>
      <c r="M5450" s="63">
        <v>9946.01</v>
      </c>
      <c r="N5450" s="62" t="s">
        <v>52</v>
      </c>
      <c r="O5450" s="14">
        <f t="shared" si="465"/>
        <v>45923.080775462964</v>
      </c>
      <c r="P5450" s="19">
        <f t="shared" si="466"/>
        <v>45923.2891087963</v>
      </c>
      <c r="Q5450" s="20" t="str">
        <f t="shared" si="467"/>
        <v>23/09/2025</v>
      </c>
      <c r="R5450" s="13" t="str">
        <f t="shared" si="468"/>
        <v>06</v>
      </c>
      <c r="S5450" s="13" t="str">
        <f t="shared" si="469"/>
        <v>Tue</v>
      </c>
    </row>
    <row r="5451" spans="1:19" x14ac:dyDescent="0.25">
      <c r="A5451" s="56">
        <v>45923.080787037034</v>
      </c>
      <c r="B5451" s="57">
        <v>445393074</v>
      </c>
      <c r="C5451" s="58" t="s">
        <v>36</v>
      </c>
      <c r="D5451" s="58" t="s">
        <v>38</v>
      </c>
      <c r="E5451" s="58" t="s">
        <v>45</v>
      </c>
      <c r="F5451" s="58" t="s">
        <v>119</v>
      </c>
      <c r="G5451" s="59">
        <v>3739.61</v>
      </c>
      <c r="H5451" s="57">
        <v>444597675</v>
      </c>
      <c r="I5451" s="59">
        <v>0</v>
      </c>
      <c r="J5451" s="59">
        <v>0</v>
      </c>
      <c r="K5451" s="59">
        <v>0</v>
      </c>
      <c r="L5451" s="59">
        <v>0</v>
      </c>
      <c r="M5451" s="59">
        <v>9946.01</v>
      </c>
      <c r="N5451" s="58" t="s">
        <v>2055</v>
      </c>
      <c r="O5451" s="14">
        <f t="shared" ref="O5451:O5514" si="470">A5451</f>
        <v>45923.080787037034</v>
      </c>
      <c r="P5451" s="19">
        <f t="shared" ref="P5451:P5514" si="471">O5451+(5/24)</f>
        <v>45923.289120370369</v>
      </c>
      <c r="Q5451" s="20" t="str">
        <f t="shared" ref="Q5451:Q5514" si="472">TEXT(P5451,"dd/mm/yyyy")</f>
        <v>23/09/2025</v>
      </c>
      <c r="R5451" s="13" t="str">
        <f t="shared" ref="R5451:R5514" si="473">TEXT(P5451,"hh")</f>
        <v>06</v>
      </c>
      <c r="S5451" s="13" t="str">
        <f t="shared" ref="S5451:S5514" si="474">TEXT(P5451,"ddd")</f>
        <v>Tue</v>
      </c>
    </row>
    <row r="5452" spans="1:19" x14ac:dyDescent="0.25">
      <c r="A5452" s="60">
        <v>45923.080787037034</v>
      </c>
      <c r="B5452" s="61">
        <v>445393075</v>
      </c>
      <c r="C5452" s="62" t="s">
        <v>36</v>
      </c>
      <c r="D5452" s="62" t="s">
        <v>38</v>
      </c>
      <c r="E5452" s="62" t="s">
        <v>45</v>
      </c>
      <c r="F5452" s="62" t="s">
        <v>119</v>
      </c>
      <c r="G5452" s="63">
        <v>3739.61</v>
      </c>
      <c r="H5452" s="61">
        <v>444597676</v>
      </c>
      <c r="I5452" s="63">
        <v>0</v>
      </c>
      <c r="J5452" s="63">
        <v>0</v>
      </c>
      <c r="K5452" s="63">
        <v>0</v>
      </c>
      <c r="L5452" s="63">
        <v>0</v>
      </c>
      <c r="M5452" s="63">
        <v>9946.01</v>
      </c>
      <c r="N5452" s="62" t="s">
        <v>47</v>
      </c>
      <c r="O5452" s="14">
        <f t="shared" si="470"/>
        <v>45923.080787037034</v>
      </c>
      <c r="P5452" s="19">
        <f t="shared" si="471"/>
        <v>45923.289120370369</v>
      </c>
      <c r="Q5452" s="20" t="str">
        <f t="shared" si="472"/>
        <v>23/09/2025</v>
      </c>
      <c r="R5452" s="13" t="str">
        <f t="shared" si="473"/>
        <v>06</v>
      </c>
      <c r="S5452" s="13" t="str">
        <f t="shared" si="474"/>
        <v>Tue</v>
      </c>
    </row>
    <row r="5453" spans="1:19" x14ac:dyDescent="0.25">
      <c r="A5453" s="56">
        <v>45923.081504629627</v>
      </c>
      <c r="B5453" s="57">
        <v>445393143</v>
      </c>
      <c r="C5453" s="58" t="s">
        <v>36</v>
      </c>
      <c r="D5453" s="58" t="s">
        <v>37</v>
      </c>
      <c r="E5453" s="58" t="s">
        <v>46</v>
      </c>
      <c r="F5453" s="58" t="s">
        <v>119</v>
      </c>
      <c r="G5453" s="59">
        <v>3740.28</v>
      </c>
      <c r="H5453" s="57">
        <v>444597746</v>
      </c>
      <c r="I5453" s="59">
        <v>0</v>
      </c>
      <c r="J5453" s="59">
        <v>0</v>
      </c>
      <c r="K5453" s="59">
        <v>0</v>
      </c>
      <c r="L5453" s="59">
        <v>1.17</v>
      </c>
      <c r="M5453" s="59">
        <v>9947.18</v>
      </c>
      <c r="N5453" s="58" t="s">
        <v>3384</v>
      </c>
      <c r="O5453" s="14">
        <f t="shared" si="470"/>
        <v>45923.081504629627</v>
      </c>
      <c r="P5453" s="19">
        <f t="shared" si="471"/>
        <v>45923.289837962962</v>
      </c>
      <c r="Q5453" s="20" t="str">
        <f t="shared" si="472"/>
        <v>23/09/2025</v>
      </c>
      <c r="R5453" s="13" t="str">
        <f t="shared" si="473"/>
        <v>06</v>
      </c>
      <c r="S5453" s="13" t="str">
        <f t="shared" si="474"/>
        <v>Tue</v>
      </c>
    </row>
    <row r="5454" spans="1:19" x14ac:dyDescent="0.25">
      <c r="A5454" s="60">
        <v>45923.081585648149</v>
      </c>
      <c r="B5454" s="61">
        <v>445393148</v>
      </c>
      <c r="C5454" s="62" t="s">
        <v>36</v>
      </c>
      <c r="D5454" s="62" t="s">
        <v>38</v>
      </c>
      <c r="E5454" s="62" t="s">
        <v>45</v>
      </c>
      <c r="F5454" s="62" t="s">
        <v>119</v>
      </c>
      <c r="G5454" s="63">
        <v>3740.12</v>
      </c>
      <c r="H5454" s="61">
        <v>444597753</v>
      </c>
      <c r="I5454" s="63">
        <v>0</v>
      </c>
      <c r="J5454" s="63">
        <v>0</v>
      </c>
      <c r="K5454" s="63">
        <v>0</v>
      </c>
      <c r="L5454" s="63">
        <v>0</v>
      </c>
      <c r="M5454" s="63">
        <v>9947.18</v>
      </c>
      <c r="N5454" s="62" t="s">
        <v>92</v>
      </c>
      <c r="O5454" s="14">
        <f t="shared" si="470"/>
        <v>45923.081585648149</v>
      </c>
      <c r="P5454" s="19">
        <f t="shared" si="471"/>
        <v>45923.289918981485</v>
      </c>
      <c r="Q5454" s="20" t="str">
        <f t="shared" si="472"/>
        <v>23/09/2025</v>
      </c>
      <c r="R5454" s="13" t="str">
        <f t="shared" si="473"/>
        <v>06</v>
      </c>
      <c r="S5454" s="13" t="str">
        <f t="shared" si="474"/>
        <v>Tue</v>
      </c>
    </row>
    <row r="5455" spans="1:19" x14ac:dyDescent="0.25">
      <c r="A5455" s="56">
        <v>45923.082372685189</v>
      </c>
      <c r="B5455" s="57">
        <v>445393566</v>
      </c>
      <c r="C5455" s="58" t="s">
        <v>36</v>
      </c>
      <c r="D5455" s="58" t="s">
        <v>37</v>
      </c>
      <c r="E5455" s="58" t="s">
        <v>46</v>
      </c>
      <c r="F5455" s="58" t="s">
        <v>119</v>
      </c>
      <c r="G5455" s="59">
        <v>3740.68</v>
      </c>
      <c r="H5455" s="57">
        <v>444598170</v>
      </c>
      <c r="I5455" s="59">
        <v>0</v>
      </c>
      <c r="J5455" s="59">
        <v>0</v>
      </c>
      <c r="K5455" s="59">
        <v>0</v>
      </c>
      <c r="L5455" s="59">
        <v>-1.53</v>
      </c>
      <c r="M5455" s="59">
        <v>9945.65</v>
      </c>
      <c r="N5455" s="58" t="s">
        <v>3385</v>
      </c>
      <c r="O5455" s="14">
        <f t="shared" si="470"/>
        <v>45923.082372685189</v>
      </c>
      <c r="P5455" s="19">
        <f t="shared" si="471"/>
        <v>45923.290706018524</v>
      </c>
      <c r="Q5455" s="20" t="str">
        <f t="shared" si="472"/>
        <v>23/09/2025</v>
      </c>
      <c r="R5455" s="13" t="str">
        <f t="shared" si="473"/>
        <v>06</v>
      </c>
      <c r="S5455" s="13" t="str">
        <f t="shared" si="474"/>
        <v>Tue</v>
      </c>
    </row>
    <row r="5456" spans="1:19" x14ac:dyDescent="0.25">
      <c r="A5456" s="60">
        <v>45923.087326388886</v>
      </c>
      <c r="B5456" s="61">
        <v>445394798</v>
      </c>
      <c r="C5456" s="62" t="s">
        <v>36</v>
      </c>
      <c r="D5456" s="62" t="s">
        <v>37</v>
      </c>
      <c r="E5456" s="62" t="s">
        <v>46</v>
      </c>
      <c r="F5456" s="62" t="s">
        <v>119</v>
      </c>
      <c r="G5456" s="63">
        <v>3741.41</v>
      </c>
      <c r="H5456" s="61">
        <v>444599409</v>
      </c>
      <c r="I5456" s="63">
        <v>0</v>
      </c>
      <c r="J5456" s="63">
        <v>0</v>
      </c>
      <c r="K5456" s="63">
        <v>0</v>
      </c>
      <c r="L5456" s="63">
        <v>-2.23</v>
      </c>
      <c r="M5456" s="63">
        <v>9943.42</v>
      </c>
      <c r="N5456" s="62" t="s">
        <v>3386</v>
      </c>
      <c r="O5456" s="14">
        <f t="shared" si="470"/>
        <v>45923.087326388886</v>
      </c>
      <c r="P5456" s="19">
        <f t="shared" si="471"/>
        <v>45923.295659722222</v>
      </c>
      <c r="Q5456" s="20" t="str">
        <f t="shared" si="472"/>
        <v>23/09/2025</v>
      </c>
      <c r="R5456" s="13" t="str">
        <f t="shared" si="473"/>
        <v>07</v>
      </c>
      <c r="S5456" s="13" t="str">
        <f t="shared" si="474"/>
        <v>Tue</v>
      </c>
    </row>
    <row r="5457" spans="1:19" x14ac:dyDescent="0.25">
      <c r="A5457" s="56">
        <v>45923.087581018517</v>
      </c>
      <c r="B5457" s="57">
        <v>445394852</v>
      </c>
      <c r="C5457" s="58" t="s">
        <v>36</v>
      </c>
      <c r="D5457" s="58" t="s">
        <v>37</v>
      </c>
      <c r="E5457" s="58" t="s">
        <v>46</v>
      </c>
      <c r="F5457" s="58" t="s">
        <v>119</v>
      </c>
      <c r="G5457" s="59">
        <v>3741.93</v>
      </c>
      <c r="H5457" s="57">
        <v>444599463</v>
      </c>
      <c r="I5457" s="59">
        <v>0</v>
      </c>
      <c r="J5457" s="59">
        <v>0</v>
      </c>
      <c r="K5457" s="59">
        <v>0</v>
      </c>
      <c r="L5457" s="59">
        <v>-3.06</v>
      </c>
      <c r="M5457" s="59">
        <v>9940.36</v>
      </c>
      <c r="N5457" s="58" t="s">
        <v>3387</v>
      </c>
      <c r="O5457" s="14">
        <f t="shared" si="470"/>
        <v>45923.087581018517</v>
      </c>
      <c r="P5457" s="19">
        <f t="shared" si="471"/>
        <v>45923.295914351853</v>
      </c>
      <c r="Q5457" s="20" t="str">
        <f t="shared" si="472"/>
        <v>23/09/2025</v>
      </c>
      <c r="R5457" s="13" t="str">
        <f t="shared" si="473"/>
        <v>07</v>
      </c>
      <c r="S5457" s="13" t="str">
        <f t="shared" si="474"/>
        <v>Tue</v>
      </c>
    </row>
    <row r="5458" spans="1:19" x14ac:dyDescent="0.25">
      <c r="A5458" s="60">
        <v>45923.087581018517</v>
      </c>
      <c r="B5458" s="61">
        <v>445394853</v>
      </c>
      <c r="C5458" s="62" t="s">
        <v>36</v>
      </c>
      <c r="D5458" s="62" t="s">
        <v>37</v>
      </c>
      <c r="E5458" s="62" t="s">
        <v>46</v>
      </c>
      <c r="F5458" s="62" t="s">
        <v>119</v>
      </c>
      <c r="G5458" s="63">
        <v>3741.93</v>
      </c>
      <c r="H5458" s="61">
        <v>444599464</v>
      </c>
      <c r="I5458" s="63">
        <v>0</v>
      </c>
      <c r="J5458" s="63">
        <v>0</v>
      </c>
      <c r="K5458" s="63">
        <v>0</v>
      </c>
      <c r="L5458" s="63">
        <v>-3.06</v>
      </c>
      <c r="M5458" s="63">
        <v>9937.2999999999993</v>
      </c>
      <c r="N5458" s="62" t="s">
        <v>3387</v>
      </c>
      <c r="O5458" s="14">
        <f t="shared" si="470"/>
        <v>45923.087581018517</v>
      </c>
      <c r="P5458" s="19">
        <f t="shared" si="471"/>
        <v>45923.295914351853</v>
      </c>
      <c r="Q5458" s="20" t="str">
        <f t="shared" si="472"/>
        <v>23/09/2025</v>
      </c>
      <c r="R5458" s="13" t="str">
        <f t="shared" si="473"/>
        <v>07</v>
      </c>
      <c r="S5458" s="13" t="str">
        <f t="shared" si="474"/>
        <v>Tue</v>
      </c>
    </row>
    <row r="5459" spans="1:19" x14ac:dyDescent="0.25">
      <c r="A5459" s="56">
        <v>45923.087581018517</v>
      </c>
      <c r="B5459" s="57">
        <v>445394854</v>
      </c>
      <c r="C5459" s="58" t="s">
        <v>36</v>
      </c>
      <c r="D5459" s="58" t="s">
        <v>37</v>
      </c>
      <c r="E5459" s="58" t="s">
        <v>46</v>
      </c>
      <c r="F5459" s="58" t="s">
        <v>119</v>
      </c>
      <c r="G5459" s="59">
        <v>3741.93</v>
      </c>
      <c r="H5459" s="57">
        <v>444599465</v>
      </c>
      <c r="I5459" s="59">
        <v>0</v>
      </c>
      <c r="J5459" s="59">
        <v>0</v>
      </c>
      <c r="K5459" s="59">
        <v>0</v>
      </c>
      <c r="L5459" s="59">
        <v>-2.3199999999999998</v>
      </c>
      <c r="M5459" s="59">
        <v>9934.98</v>
      </c>
      <c r="N5459" s="58" t="s">
        <v>3388</v>
      </c>
      <c r="O5459" s="14">
        <f t="shared" si="470"/>
        <v>45923.087581018517</v>
      </c>
      <c r="P5459" s="19">
        <f t="shared" si="471"/>
        <v>45923.295914351853</v>
      </c>
      <c r="Q5459" s="20" t="str">
        <f t="shared" si="472"/>
        <v>23/09/2025</v>
      </c>
      <c r="R5459" s="13" t="str">
        <f t="shared" si="473"/>
        <v>07</v>
      </c>
      <c r="S5459" s="13" t="str">
        <f t="shared" si="474"/>
        <v>Tue</v>
      </c>
    </row>
    <row r="5460" spans="1:19" x14ac:dyDescent="0.25">
      <c r="A5460" s="60">
        <v>45923.087581018517</v>
      </c>
      <c r="B5460" s="61">
        <v>445394859</v>
      </c>
      <c r="C5460" s="62" t="s">
        <v>36</v>
      </c>
      <c r="D5460" s="62" t="s">
        <v>37</v>
      </c>
      <c r="E5460" s="62" t="s">
        <v>46</v>
      </c>
      <c r="F5460" s="62" t="s">
        <v>119</v>
      </c>
      <c r="G5460" s="63">
        <v>3742.18</v>
      </c>
      <c r="H5460" s="61">
        <v>444599469</v>
      </c>
      <c r="I5460" s="63">
        <v>0</v>
      </c>
      <c r="J5460" s="63">
        <v>0</v>
      </c>
      <c r="K5460" s="63">
        <v>0</v>
      </c>
      <c r="L5460" s="63">
        <v>-3.03</v>
      </c>
      <c r="M5460" s="63">
        <v>9931.9500000000007</v>
      </c>
      <c r="N5460" s="62" t="s">
        <v>3389</v>
      </c>
      <c r="O5460" s="14">
        <f t="shared" si="470"/>
        <v>45923.087581018517</v>
      </c>
      <c r="P5460" s="19">
        <f t="shared" si="471"/>
        <v>45923.295914351853</v>
      </c>
      <c r="Q5460" s="20" t="str">
        <f t="shared" si="472"/>
        <v>23/09/2025</v>
      </c>
      <c r="R5460" s="13" t="str">
        <f t="shared" si="473"/>
        <v>07</v>
      </c>
      <c r="S5460" s="13" t="str">
        <f t="shared" si="474"/>
        <v>Tue</v>
      </c>
    </row>
    <row r="5461" spans="1:19" x14ac:dyDescent="0.25">
      <c r="A5461" s="56">
        <v>45923.087581018517</v>
      </c>
      <c r="B5461" s="57">
        <v>445394860</v>
      </c>
      <c r="C5461" s="58" t="s">
        <v>36</v>
      </c>
      <c r="D5461" s="58" t="s">
        <v>37</v>
      </c>
      <c r="E5461" s="58" t="s">
        <v>46</v>
      </c>
      <c r="F5461" s="58" t="s">
        <v>119</v>
      </c>
      <c r="G5461" s="59">
        <v>3742.18</v>
      </c>
      <c r="H5461" s="57">
        <v>444599470</v>
      </c>
      <c r="I5461" s="59">
        <v>0</v>
      </c>
      <c r="J5461" s="59">
        <v>0</v>
      </c>
      <c r="K5461" s="59">
        <v>0</v>
      </c>
      <c r="L5461" s="59">
        <v>-3.03</v>
      </c>
      <c r="M5461" s="59">
        <v>9928.92</v>
      </c>
      <c r="N5461" s="58" t="s">
        <v>3389</v>
      </c>
      <c r="O5461" s="14">
        <f t="shared" si="470"/>
        <v>45923.087581018517</v>
      </c>
      <c r="P5461" s="19">
        <f t="shared" si="471"/>
        <v>45923.295914351853</v>
      </c>
      <c r="Q5461" s="20" t="str">
        <f t="shared" si="472"/>
        <v>23/09/2025</v>
      </c>
      <c r="R5461" s="13" t="str">
        <f t="shared" si="473"/>
        <v>07</v>
      </c>
      <c r="S5461" s="13" t="str">
        <f t="shared" si="474"/>
        <v>Tue</v>
      </c>
    </row>
    <row r="5462" spans="1:19" x14ac:dyDescent="0.25">
      <c r="A5462" s="60">
        <v>45923.087581018517</v>
      </c>
      <c r="B5462" s="61">
        <v>445394862</v>
      </c>
      <c r="C5462" s="62" t="s">
        <v>36</v>
      </c>
      <c r="D5462" s="62" t="s">
        <v>37</v>
      </c>
      <c r="E5462" s="62" t="s">
        <v>46</v>
      </c>
      <c r="F5462" s="62" t="s">
        <v>119</v>
      </c>
      <c r="G5462" s="63">
        <v>3742.18</v>
      </c>
      <c r="H5462" s="61">
        <v>444599471</v>
      </c>
      <c r="I5462" s="63">
        <v>0</v>
      </c>
      <c r="J5462" s="63">
        <v>0</v>
      </c>
      <c r="K5462" s="63">
        <v>0</v>
      </c>
      <c r="L5462" s="63">
        <v>-3.03</v>
      </c>
      <c r="M5462" s="63">
        <v>9925.89</v>
      </c>
      <c r="N5462" s="62" t="s">
        <v>3389</v>
      </c>
      <c r="O5462" s="14">
        <f t="shared" si="470"/>
        <v>45923.087581018517</v>
      </c>
      <c r="P5462" s="19">
        <f t="shared" si="471"/>
        <v>45923.295914351853</v>
      </c>
      <c r="Q5462" s="20" t="str">
        <f t="shared" si="472"/>
        <v>23/09/2025</v>
      </c>
      <c r="R5462" s="13" t="str">
        <f t="shared" si="473"/>
        <v>07</v>
      </c>
      <c r="S5462" s="13" t="str">
        <f t="shared" si="474"/>
        <v>Tue</v>
      </c>
    </row>
    <row r="5463" spans="1:19" x14ac:dyDescent="0.25">
      <c r="A5463" s="56">
        <v>45923.087581018517</v>
      </c>
      <c r="B5463" s="57">
        <v>445394863</v>
      </c>
      <c r="C5463" s="58" t="s">
        <v>36</v>
      </c>
      <c r="D5463" s="58" t="s">
        <v>37</v>
      </c>
      <c r="E5463" s="58" t="s">
        <v>46</v>
      </c>
      <c r="F5463" s="58" t="s">
        <v>119</v>
      </c>
      <c r="G5463" s="59">
        <v>3742.18</v>
      </c>
      <c r="H5463" s="57">
        <v>444599472</v>
      </c>
      <c r="I5463" s="59">
        <v>0</v>
      </c>
      <c r="J5463" s="59">
        <v>0</v>
      </c>
      <c r="K5463" s="59">
        <v>0</v>
      </c>
      <c r="L5463" s="59">
        <v>-3.03</v>
      </c>
      <c r="M5463" s="59">
        <v>9922.86</v>
      </c>
      <c r="N5463" s="58" t="s">
        <v>3389</v>
      </c>
      <c r="O5463" s="14">
        <f t="shared" si="470"/>
        <v>45923.087581018517</v>
      </c>
      <c r="P5463" s="19">
        <f t="shared" si="471"/>
        <v>45923.295914351853</v>
      </c>
      <c r="Q5463" s="20" t="str">
        <f t="shared" si="472"/>
        <v>23/09/2025</v>
      </c>
      <c r="R5463" s="13" t="str">
        <f t="shared" si="473"/>
        <v>07</v>
      </c>
      <c r="S5463" s="13" t="str">
        <f t="shared" si="474"/>
        <v>Tue</v>
      </c>
    </row>
    <row r="5464" spans="1:19" x14ac:dyDescent="0.25">
      <c r="A5464" s="60">
        <v>45923.087581018517</v>
      </c>
      <c r="B5464" s="61">
        <v>445394864</v>
      </c>
      <c r="C5464" s="62" t="s">
        <v>36</v>
      </c>
      <c r="D5464" s="62" t="s">
        <v>37</v>
      </c>
      <c r="E5464" s="62" t="s">
        <v>46</v>
      </c>
      <c r="F5464" s="62" t="s">
        <v>119</v>
      </c>
      <c r="G5464" s="63">
        <v>3742.18</v>
      </c>
      <c r="H5464" s="61">
        <v>444599473</v>
      </c>
      <c r="I5464" s="63">
        <v>0</v>
      </c>
      <c r="J5464" s="63">
        <v>0</v>
      </c>
      <c r="K5464" s="63">
        <v>0</v>
      </c>
      <c r="L5464" s="63">
        <v>-2.57</v>
      </c>
      <c r="M5464" s="63">
        <v>9920.2900000000009</v>
      </c>
      <c r="N5464" s="62" t="s">
        <v>3390</v>
      </c>
      <c r="O5464" s="14">
        <f t="shared" si="470"/>
        <v>45923.087581018517</v>
      </c>
      <c r="P5464" s="19">
        <f t="shared" si="471"/>
        <v>45923.295914351853</v>
      </c>
      <c r="Q5464" s="20" t="str">
        <f t="shared" si="472"/>
        <v>23/09/2025</v>
      </c>
      <c r="R5464" s="13" t="str">
        <f t="shared" si="473"/>
        <v>07</v>
      </c>
      <c r="S5464" s="13" t="str">
        <f t="shared" si="474"/>
        <v>Tue</v>
      </c>
    </row>
    <row r="5465" spans="1:19" x14ac:dyDescent="0.25">
      <c r="A5465" s="56">
        <v>45923.088993055557</v>
      </c>
      <c r="B5465" s="57">
        <v>445395064</v>
      </c>
      <c r="C5465" s="58" t="s">
        <v>36</v>
      </c>
      <c r="D5465" s="58" t="s">
        <v>37</v>
      </c>
      <c r="E5465" s="58" t="s">
        <v>45</v>
      </c>
      <c r="F5465" s="58" t="s">
        <v>119</v>
      </c>
      <c r="G5465" s="59">
        <v>3741.99</v>
      </c>
      <c r="H5465" s="57">
        <v>444599680</v>
      </c>
      <c r="I5465" s="59">
        <v>0</v>
      </c>
      <c r="J5465" s="59">
        <v>0</v>
      </c>
      <c r="K5465" s="59">
        <v>0</v>
      </c>
      <c r="L5465" s="59">
        <v>0</v>
      </c>
      <c r="M5465" s="59">
        <v>9920.2900000000009</v>
      </c>
      <c r="N5465" s="58" t="s">
        <v>115</v>
      </c>
      <c r="O5465" s="14">
        <f t="shared" si="470"/>
        <v>45923.088993055557</v>
      </c>
      <c r="P5465" s="19">
        <f t="shared" si="471"/>
        <v>45923.297326388893</v>
      </c>
      <c r="Q5465" s="20" t="str">
        <f t="shared" si="472"/>
        <v>23/09/2025</v>
      </c>
      <c r="R5465" s="13" t="str">
        <f t="shared" si="473"/>
        <v>07</v>
      </c>
      <c r="S5465" s="13" t="str">
        <f t="shared" si="474"/>
        <v>Tue</v>
      </c>
    </row>
    <row r="5466" spans="1:19" x14ac:dyDescent="0.25">
      <c r="A5466" s="60">
        <v>45923.09107638889</v>
      </c>
      <c r="B5466" s="61">
        <v>445395244</v>
      </c>
      <c r="C5466" s="62" t="s">
        <v>36</v>
      </c>
      <c r="D5466" s="62" t="s">
        <v>37</v>
      </c>
      <c r="E5466" s="62" t="s">
        <v>45</v>
      </c>
      <c r="F5466" s="62" t="s">
        <v>119</v>
      </c>
      <c r="G5466" s="63">
        <v>3741.64</v>
      </c>
      <c r="H5466" s="61">
        <v>444599852</v>
      </c>
      <c r="I5466" s="63">
        <v>0</v>
      </c>
      <c r="J5466" s="63">
        <v>0</v>
      </c>
      <c r="K5466" s="63">
        <v>0</v>
      </c>
      <c r="L5466" s="63">
        <v>0</v>
      </c>
      <c r="M5466" s="63">
        <v>9920.2900000000009</v>
      </c>
      <c r="N5466" s="62" t="s">
        <v>108</v>
      </c>
      <c r="O5466" s="14">
        <f t="shared" si="470"/>
        <v>45923.09107638889</v>
      </c>
      <c r="P5466" s="19">
        <f t="shared" si="471"/>
        <v>45923.299409722225</v>
      </c>
      <c r="Q5466" s="20" t="str">
        <f t="shared" si="472"/>
        <v>23/09/2025</v>
      </c>
      <c r="R5466" s="13" t="str">
        <f t="shared" si="473"/>
        <v>07</v>
      </c>
      <c r="S5466" s="13" t="str">
        <f t="shared" si="474"/>
        <v>Tue</v>
      </c>
    </row>
    <row r="5467" spans="1:19" x14ac:dyDescent="0.25">
      <c r="A5467" s="56">
        <v>45923.09107638889</v>
      </c>
      <c r="B5467" s="57">
        <v>445395246</v>
      </c>
      <c r="C5467" s="58" t="s">
        <v>36</v>
      </c>
      <c r="D5467" s="58" t="s">
        <v>37</v>
      </c>
      <c r="E5467" s="58" t="s">
        <v>45</v>
      </c>
      <c r="F5467" s="58" t="s">
        <v>119</v>
      </c>
      <c r="G5467" s="59">
        <v>3741.64</v>
      </c>
      <c r="H5467" s="57">
        <v>444599853</v>
      </c>
      <c r="I5467" s="59">
        <v>0</v>
      </c>
      <c r="J5467" s="59">
        <v>0</v>
      </c>
      <c r="K5467" s="59">
        <v>0</v>
      </c>
      <c r="L5467" s="59">
        <v>0</v>
      </c>
      <c r="M5467" s="59">
        <v>9920.2900000000009</v>
      </c>
      <c r="N5467" s="58" t="s">
        <v>107</v>
      </c>
      <c r="O5467" s="14">
        <f t="shared" si="470"/>
        <v>45923.09107638889</v>
      </c>
      <c r="P5467" s="19">
        <f t="shared" si="471"/>
        <v>45923.299409722225</v>
      </c>
      <c r="Q5467" s="20" t="str">
        <f t="shared" si="472"/>
        <v>23/09/2025</v>
      </c>
      <c r="R5467" s="13" t="str">
        <f t="shared" si="473"/>
        <v>07</v>
      </c>
      <c r="S5467" s="13" t="str">
        <f t="shared" si="474"/>
        <v>Tue</v>
      </c>
    </row>
    <row r="5468" spans="1:19" x14ac:dyDescent="0.25">
      <c r="A5468" s="60">
        <v>45923.093159722222</v>
      </c>
      <c r="B5468" s="61">
        <v>445395381</v>
      </c>
      <c r="C5468" s="62" t="s">
        <v>36</v>
      </c>
      <c r="D5468" s="62" t="s">
        <v>37</v>
      </c>
      <c r="E5468" s="62" t="s">
        <v>45</v>
      </c>
      <c r="F5468" s="62" t="s">
        <v>119</v>
      </c>
      <c r="G5468" s="63">
        <v>3741.81</v>
      </c>
      <c r="H5468" s="61">
        <v>444599987</v>
      </c>
      <c r="I5468" s="63">
        <v>0</v>
      </c>
      <c r="J5468" s="63">
        <v>0</v>
      </c>
      <c r="K5468" s="63">
        <v>0</v>
      </c>
      <c r="L5468" s="63">
        <v>0</v>
      </c>
      <c r="M5468" s="63">
        <v>9920.2900000000009</v>
      </c>
      <c r="N5468" s="62" t="s">
        <v>77</v>
      </c>
      <c r="O5468" s="14">
        <f t="shared" si="470"/>
        <v>45923.093159722222</v>
      </c>
      <c r="P5468" s="19">
        <f t="shared" si="471"/>
        <v>45923.301493055558</v>
      </c>
      <c r="Q5468" s="20" t="str">
        <f t="shared" si="472"/>
        <v>23/09/2025</v>
      </c>
      <c r="R5468" s="13" t="str">
        <f t="shared" si="473"/>
        <v>07</v>
      </c>
      <c r="S5468" s="13" t="str">
        <f t="shared" si="474"/>
        <v>Tue</v>
      </c>
    </row>
    <row r="5469" spans="1:19" x14ac:dyDescent="0.25">
      <c r="A5469" s="56">
        <v>45923.093159722222</v>
      </c>
      <c r="B5469" s="57">
        <v>445395382</v>
      </c>
      <c r="C5469" s="58" t="s">
        <v>36</v>
      </c>
      <c r="D5469" s="58" t="s">
        <v>37</v>
      </c>
      <c r="E5469" s="58" t="s">
        <v>45</v>
      </c>
      <c r="F5469" s="58" t="s">
        <v>119</v>
      </c>
      <c r="G5469" s="59">
        <v>3741.81</v>
      </c>
      <c r="H5469" s="57">
        <v>444599988</v>
      </c>
      <c r="I5469" s="59">
        <v>0</v>
      </c>
      <c r="J5469" s="59">
        <v>0</v>
      </c>
      <c r="K5469" s="59">
        <v>0</v>
      </c>
      <c r="L5469" s="59">
        <v>0</v>
      </c>
      <c r="M5469" s="59">
        <v>9920.2900000000009</v>
      </c>
      <c r="N5469" s="58" t="s">
        <v>2055</v>
      </c>
      <c r="O5469" s="14">
        <f t="shared" si="470"/>
        <v>45923.093159722222</v>
      </c>
      <c r="P5469" s="19">
        <f t="shared" si="471"/>
        <v>45923.301493055558</v>
      </c>
      <c r="Q5469" s="20" t="str">
        <f t="shared" si="472"/>
        <v>23/09/2025</v>
      </c>
      <c r="R5469" s="13" t="str">
        <f t="shared" si="473"/>
        <v>07</v>
      </c>
      <c r="S5469" s="13" t="str">
        <f t="shared" si="474"/>
        <v>Tue</v>
      </c>
    </row>
    <row r="5470" spans="1:19" x14ac:dyDescent="0.25">
      <c r="A5470" s="60">
        <v>45923.093171296299</v>
      </c>
      <c r="B5470" s="61">
        <v>445395383</v>
      </c>
      <c r="C5470" s="62" t="s">
        <v>36</v>
      </c>
      <c r="D5470" s="62" t="s">
        <v>37</v>
      </c>
      <c r="E5470" s="62" t="s">
        <v>45</v>
      </c>
      <c r="F5470" s="62" t="s">
        <v>119</v>
      </c>
      <c r="G5470" s="63">
        <v>3741.81</v>
      </c>
      <c r="H5470" s="61">
        <v>444599989</v>
      </c>
      <c r="I5470" s="63">
        <v>0</v>
      </c>
      <c r="J5470" s="63">
        <v>0</v>
      </c>
      <c r="K5470" s="63">
        <v>0</v>
      </c>
      <c r="L5470" s="63">
        <v>0</v>
      </c>
      <c r="M5470" s="63">
        <v>9920.2900000000009</v>
      </c>
      <c r="N5470" s="62" t="s">
        <v>48</v>
      </c>
      <c r="O5470" s="14">
        <f t="shared" si="470"/>
        <v>45923.093171296299</v>
      </c>
      <c r="P5470" s="19">
        <f t="shared" si="471"/>
        <v>45923.301504629635</v>
      </c>
      <c r="Q5470" s="20" t="str">
        <f t="shared" si="472"/>
        <v>23/09/2025</v>
      </c>
      <c r="R5470" s="13" t="str">
        <f t="shared" si="473"/>
        <v>07</v>
      </c>
      <c r="S5470" s="13" t="str">
        <f t="shared" si="474"/>
        <v>Tue</v>
      </c>
    </row>
    <row r="5471" spans="1:19" x14ac:dyDescent="0.25">
      <c r="A5471" s="56">
        <v>45923.093171296299</v>
      </c>
      <c r="B5471" s="57">
        <v>445395384</v>
      </c>
      <c r="C5471" s="58" t="s">
        <v>36</v>
      </c>
      <c r="D5471" s="58" t="s">
        <v>37</v>
      </c>
      <c r="E5471" s="58" t="s">
        <v>45</v>
      </c>
      <c r="F5471" s="58" t="s">
        <v>119</v>
      </c>
      <c r="G5471" s="59">
        <v>3741.81</v>
      </c>
      <c r="H5471" s="57">
        <v>444599990</v>
      </c>
      <c r="I5471" s="59">
        <v>0</v>
      </c>
      <c r="J5471" s="59">
        <v>0</v>
      </c>
      <c r="K5471" s="59">
        <v>0</v>
      </c>
      <c r="L5471" s="59">
        <v>0</v>
      </c>
      <c r="M5471" s="59">
        <v>9920.2900000000009</v>
      </c>
      <c r="N5471" s="58" t="s">
        <v>1944</v>
      </c>
      <c r="O5471" s="14">
        <f t="shared" si="470"/>
        <v>45923.093171296299</v>
      </c>
      <c r="P5471" s="19">
        <f t="shared" si="471"/>
        <v>45923.301504629635</v>
      </c>
      <c r="Q5471" s="20" t="str">
        <f t="shared" si="472"/>
        <v>23/09/2025</v>
      </c>
      <c r="R5471" s="13" t="str">
        <f t="shared" si="473"/>
        <v>07</v>
      </c>
      <c r="S5471" s="13" t="str">
        <f t="shared" si="474"/>
        <v>Tue</v>
      </c>
    </row>
    <row r="5472" spans="1:19" x14ac:dyDescent="0.25">
      <c r="A5472" s="60">
        <v>45923.093171296299</v>
      </c>
      <c r="B5472" s="61">
        <v>445395385</v>
      </c>
      <c r="C5472" s="62" t="s">
        <v>36</v>
      </c>
      <c r="D5472" s="62" t="s">
        <v>37</v>
      </c>
      <c r="E5472" s="62" t="s">
        <v>45</v>
      </c>
      <c r="F5472" s="62" t="s">
        <v>119</v>
      </c>
      <c r="G5472" s="63">
        <v>3741.81</v>
      </c>
      <c r="H5472" s="61">
        <v>444599991</v>
      </c>
      <c r="I5472" s="63">
        <v>0</v>
      </c>
      <c r="J5472" s="63">
        <v>0</v>
      </c>
      <c r="K5472" s="63">
        <v>0</v>
      </c>
      <c r="L5472" s="63">
        <v>0</v>
      </c>
      <c r="M5472" s="63">
        <v>9920.2900000000009</v>
      </c>
      <c r="N5472" s="62" t="s">
        <v>1971</v>
      </c>
      <c r="O5472" s="14">
        <f t="shared" si="470"/>
        <v>45923.093171296299</v>
      </c>
      <c r="P5472" s="19">
        <f t="shared" si="471"/>
        <v>45923.301504629635</v>
      </c>
      <c r="Q5472" s="20" t="str">
        <f t="shared" si="472"/>
        <v>23/09/2025</v>
      </c>
      <c r="R5472" s="13" t="str">
        <f t="shared" si="473"/>
        <v>07</v>
      </c>
      <c r="S5472" s="13" t="str">
        <f t="shared" si="474"/>
        <v>Tue</v>
      </c>
    </row>
    <row r="5473" spans="1:19" x14ac:dyDescent="0.25">
      <c r="A5473" s="56">
        <v>45923.093171296299</v>
      </c>
      <c r="B5473" s="57">
        <v>445395386</v>
      </c>
      <c r="C5473" s="58" t="s">
        <v>36</v>
      </c>
      <c r="D5473" s="58" t="s">
        <v>37</v>
      </c>
      <c r="E5473" s="58" t="s">
        <v>45</v>
      </c>
      <c r="F5473" s="58" t="s">
        <v>119</v>
      </c>
      <c r="G5473" s="59">
        <v>3741.77</v>
      </c>
      <c r="H5473" s="57">
        <v>444599992</v>
      </c>
      <c r="I5473" s="59">
        <v>0</v>
      </c>
      <c r="J5473" s="59">
        <v>0</v>
      </c>
      <c r="K5473" s="59">
        <v>0</v>
      </c>
      <c r="L5473" s="59">
        <v>0</v>
      </c>
      <c r="M5473" s="59">
        <v>9920.2900000000009</v>
      </c>
      <c r="N5473" s="58" t="s">
        <v>2056</v>
      </c>
      <c r="O5473" s="14">
        <f t="shared" si="470"/>
        <v>45923.093171296299</v>
      </c>
      <c r="P5473" s="19">
        <f t="shared" si="471"/>
        <v>45923.301504629635</v>
      </c>
      <c r="Q5473" s="20" t="str">
        <f t="shared" si="472"/>
        <v>23/09/2025</v>
      </c>
      <c r="R5473" s="13" t="str">
        <f t="shared" si="473"/>
        <v>07</v>
      </c>
      <c r="S5473" s="13" t="str">
        <f t="shared" si="474"/>
        <v>Tue</v>
      </c>
    </row>
    <row r="5474" spans="1:19" x14ac:dyDescent="0.25">
      <c r="A5474" s="60">
        <v>45923.093738425923</v>
      </c>
      <c r="B5474" s="61">
        <v>445395436</v>
      </c>
      <c r="C5474" s="62" t="s">
        <v>36</v>
      </c>
      <c r="D5474" s="62" t="s">
        <v>37</v>
      </c>
      <c r="E5474" s="62" t="s">
        <v>46</v>
      </c>
      <c r="F5474" s="62" t="s">
        <v>119</v>
      </c>
      <c r="G5474" s="63">
        <v>3742.63</v>
      </c>
      <c r="H5474" s="61">
        <v>444600039</v>
      </c>
      <c r="I5474" s="63">
        <v>0</v>
      </c>
      <c r="J5474" s="63">
        <v>0</v>
      </c>
      <c r="K5474" s="63">
        <v>0</v>
      </c>
      <c r="L5474" s="63">
        <v>-3.02</v>
      </c>
      <c r="M5474" s="63">
        <v>9917.27</v>
      </c>
      <c r="N5474" s="62" t="s">
        <v>3391</v>
      </c>
      <c r="O5474" s="14">
        <f t="shared" si="470"/>
        <v>45923.093738425923</v>
      </c>
      <c r="P5474" s="19">
        <f t="shared" si="471"/>
        <v>45923.302071759259</v>
      </c>
      <c r="Q5474" s="20" t="str">
        <f t="shared" si="472"/>
        <v>23/09/2025</v>
      </c>
      <c r="R5474" s="13" t="str">
        <f t="shared" si="473"/>
        <v>07</v>
      </c>
      <c r="S5474" s="13" t="str">
        <f t="shared" si="474"/>
        <v>Tue</v>
      </c>
    </row>
    <row r="5475" spans="1:19" x14ac:dyDescent="0.25">
      <c r="A5475" s="56">
        <v>45923.093738425923</v>
      </c>
      <c r="B5475" s="57">
        <v>445395437</v>
      </c>
      <c r="C5475" s="58" t="s">
        <v>36</v>
      </c>
      <c r="D5475" s="58" t="s">
        <v>37</v>
      </c>
      <c r="E5475" s="58" t="s">
        <v>46</v>
      </c>
      <c r="F5475" s="58" t="s">
        <v>119</v>
      </c>
      <c r="G5475" s="59">
        <v>3742.63</v>
      </c>
      <c r="H5475" s="57">
        <v>444600040</v>
      </c>
      <c r="I5475" s="59">
        <v>0</v>
      </c>
      <c r="J5475" s="59">
        <v>0</v>
      </c>
      <c r="K5475" s="59">
        <v>0</v>
      </c>
      <c r="L5475" s="59">
        <v>-3.02</v>
      </c>
      <c r="M5475" s="59">
        <v>9914.25</v>
      </c>
      <c r="N5475" s="58" t="s">
        <v>3391</v>
      </c>
      <c r="O5475" s="14">
        <f t="shared" si="470"/>
        <v>45923.093738425923</v>
      </c>
      <c r="P5475" s="19">
        <f t="shared" si="471"/>
        <v>45923.302071759259</v>
      </c>
      <c r="Q5475" s="20" t="str">
        <f t="shared" si="472"/>
        <v>23/09/2025</v>
      </c>
      <c r="R5475" s="13" t="str">
        <f t="shared" si="473"/>
        <v>07</v>
      </c>
      <c r="S5475" s="13" t="str">
        <f t="shared" si="474"/>
        <v>Tue</v>
      </c>
    </row>
    <row r="5476" spans="1:19" x14ac:dyDescent="0.25">
      <c r="A5476" s="60">
        <v>45923.093900462962</v>
      </c>
      <c r="B5476" s="61">
        <v>445395474</v>
      </c>
      <c r="C5476" s="62" t="s">
        <v>36</v>
      </c>
      <c r="D5476" s="62" t="s">
        <v>37</v>
      </c>
      <c r="E5476" s="62" t="s">
        <v>46</v>
      </c>
      <c r="F5476" s="62" t="s">
        <v>119</v>
      </c>
      <c r="G5476" s="63">
        <v>3743.13</v>
      </c>
      <c r="H5476" s="61">
        <v>444600078</v>
      </c>
      <c r="I5476" s="63">
        <v>0</v>
      </c>
      <c r="J5476" s="63">
        <v>0</v>
      </c>
      <c r="K5476" s="63">
        <v>0</v>
      </c>
      <c r="L5476" s="63">
        <v>-3.01</v>
      </c>
      <c r="M5476" s="63">
        <v>9911.24</v>
      </c>
      <c r="N5476" s="62" t="s">
        <v>3392</v>
      </c>
      <c r="O5476" s="14">
        <f t="shared" si="470"/>
        <v>45923.093900462962</v>
      </c>
      <c r="P5476" s="19">
        <f t="shared" si="471"/>
        <v>45923.302233796298</v>
      </c>
      <c r="Q5476" s="20" t="str">
        <f t="shared" si="472"/>
        <v>23/09/2025</v>
      </c>
      <c r="R5476" s="13" t="str">
        <f t="shared" si="473"/>
        <v>07</v>
      </c>
      <c r="S5476" s="13" t="str">
        <f t="shared" si="474"/>
        <v>Tue</v>
      </c>
    </row>
    <row r="5477" spans="1:19" x14ac:dyDescent="0.25">
      <c r="A5477" s="56">
        <v>45923.093935185185</v>
      </c>
      <c r="B5477" s="57">
        <v>445395495</v>
      </c>
      <c r="C5477" s="58" t="s">
        <v>36</v>
      </c>
      <c r="D5477" s="58" t="s">
        <v>37</v>
      </c>
      <c r="E5477" s="58" t="s">
        <v>46</v>
      </c>
      <c r="F5477" s="58" t="s">
        <v>119</v>
      </c>
      <c r="G5477" s="59">
        <v>3743.44</v>
      </c>
      <c r="H5477" s="57">
        <v>444600096</v>
      </c>
      <c r="I5477" s="59">
        <v>0</v>
      </c>
      <c r="J5477" s="59">
        <v>0</v>
      </c>
      <c r="K5477" s="59">
        <v>0</v>
      </c>
      <c r="L5477" s="59">
        <v>-3.02</v>
      </c>
      <c r="M5477" s="59">
        <v>9908.2199999999993</v>
      </c>
      <c r="N5477" s="58" t="s">
        <v>3393</v>
      </c>
      <c r="O5477" s="14">
        <f t="shared" si="470"/>
        <v>45923.093935185185</v>
      </c>
      <c r="P5477" s="19">
        <f t="shared" si="471"/>
        <v>45923.302268518521</v>
      </c>
      <c r="Q5477" s="20" t="str">
        <f t="shared" si="472"/>
        <v>23/09/2025</v>
      </c>
      <c r="R5477" s="13" t="str">
        <f t="shared" si="473"/>
        <v>07</v>
      </c>
      <c r="S5477" s="13" t="str">
        <f t="shared" si="474"/>
        <v>Tue</v>
      </c>
    </row>
    <row r="5478" spans="1:19" x14ac:dyDescent="0.25">
      <c r="A5478" s="60">
        <v>45923.093935185185</v>
      </c>
      <c r="B5478" s="61">
        <v>445395496</v>
      </c>
      <c r="C5478" s="62" t="s">
        <v>36</v>
      </c>
      <c r="D5478" s="62" t="s">
        <v>38</v>
      </c>
      <c r="E5478" s="62" t="s">
        <v>46</v>
      </c>
      <c r="F5478" s="62" t="s">
        <v>119</v>
      </c>
      <c r="G5478" s="63">
        <v>3743.24</v>
      </c>
      <c r="H5478" s="61">
        <v>444600097</v>
      </c>
      <c r="I5478" s="63">
        <v>0</v>
      </c>
      <c r="J5478" s="63">
        <v>0</v>
      </c>
      <c r="K5478" s="63">
        <v>0</v>
      </c>
      <c r="L5478" s="63">
        <v>1.6</v>
      </c>
      <c r="M5478" s="63">
        <v>9909.82</v>
      </c>
      <c r="N5478" s="62" t="s">
        <v>3394</v>
      </c>
      <c r="O5478" s="14">
        <f t="shared" si="470"/>
        <v>45923.093935185185</v>
      </c>
      <c r="P5478" s="19">
        <f t="shared" si="471"/>
        <v>45923.302268518521</v>
      </c>
      <c r="Q5478" s="20" t="str">
        <f t="shared" si="472"/>
        <v>23/09/2025</v>
      </c>
      <c r="R5478" s="13" t="str">
        <f t="shared" si="473"/>
        <v>07</v>
      </c>
      <c r="S5478" s="13" t="str">
        <f t="shared" si="474"/>
        <v>Tue</v>
      </c>
    </row>
    <row r="5479" spans="1:19" x14ac:dyDescent="0.25">
      <c r="A5479" s="56">
        <v>45923.093935185185</v>
      </c>
      <c r="B5479" s="57">
        <v>445395497</v>
      </c>
      <c r="C5479" s="58" t="s">
        <v>36</v>
      </c>
      <c r="D5479" s="58" t="s">
        <v>38</v>
      </c>
      <c r="E5479" s="58" t="s">
        <v>46</v>
      </c>
      <c r="F5479" s="58" t="s">
        <v>119</v>
      </c>
      <c r="G5479" s="59">
        <v>3743.24</v>
      </c>
      <c r="H5479" s="57">
        <v>444600098</v>
      </c>
      <c r="I5479" s="59">
        <v>0</v>
      </c>
      <c r="J5479" s="59">
        <v>0</v>
      </c>
      <c r="K5479" s="59">
        <v>0</v>
      </c>
      <c r="L5479" s="59">
        <v>1.6</v>
      </c>
      <c r="M5479" s="59">
        <v>9911.42</v>
      </c>
      <c r="N5479" s="58" t="s">
        <v>3394</v>
      </c>
      <c r="O5479" s="14">
        <f t="shared" si="470"/>
        <v>45923.093935185185</v>
      </c>
      <c r="P5479" s="19">
        <f t="shared" si="471"/>
        <v>45923.302268518521</v>
      </c>
      <c r="Q5479" s="20" t="str">
        <f t="shared" si="472"/>
        <v>23/09/2025</v>
      </c>
      <c r="R5479" s="13" t="str">
        <f t="shared" si="473"/>
        <v>07</v>
      </c>
      <c r="S5479" s="13" t="str">
        <f t="shared" si="474"/>
        <v>Tue</v>
      </c>
    </row>
    <row r="5480" spans="1:19" x14ac:dyDescent="0.25">
      <c r="A5480" s="60">
        <v>45923.094004629631</v>
      </c>
      <c r="B5480" s="61">
        <v>445395527</v>
      </c>
      <c r="C5480" s="62" t="s">
        <v>36</v>
      </c>
      <c r="D5480" s="62" t="s">
        <v>38</v>
      </c>
      <c r="E5480" s="62" t="s">
        <v>46</v>
      </c>
      <c r="F5480" s="62" t="s">
        <v>119</v>
      </c>
      <c r="G5480" s="63">
        <v>3743.38</v>
      </c>
      <c r="H5480" s="61">
        <v>444600128</v>
      </c>
      <c r="I5480" s="63">
        <v>0</v>
      </c>
      <c r="J5480" s="63">
        <v>0</v>
      </c>
      <c r="K5480" s="63">
        <v>0</v>
      </c>
      <c r="L5480" s="63">
        <v>1.57</v>
      </c>
      <c r="M5480" s="63">
        <v>9912.99</v>
      </c>
      <c r="N5480" s="62" t="s">
        <v>3395</v>
      </c>
      <c r="O5480" s="14">
        <f t="shared" si="470"/>
        <v>45923.094004629631</v>
      </c>
      <c r="P5480" s="19">
        <f t="shared" si="471"/>
        <v>45923.302337962967</v>
      </c>
      <c r="Q5480" s="20" t="str">
        <f t="shared" si="472"/>
        <v>23/09/2025</v>
      </c>
      <c r="R5480" s="13" t="str">
        <f t="shared" si="473"/>
        <v>07</v>
      </c>
      <c r="S5480" s="13" t="str">
        <f t="shared" si="474"/>
        <v>Tue</v>
      </c>
    </row>
    <row r="5481" spans="1:19" x14ac:dyDescent="0.25">
      <c r="A5481" s="56">
        <v>45923.094004629631</v>
      </c>
      <c r="B5481" s="57">
        <v>445395528</v>
      </c>
      <c r="C5481" s="58" t="s">
        <v>36</v>
      </c>
      <c r="D5481" s="58" t="s">
        <v>38</v>
      </c>
      <c r="E5481" s="58" t="s">
        <v>46</v>
      </c>
      <c r="F5481" s="58" t="s">
        <v>119</v>
      </c>
      <c r="G5481" s="59">
        <v>3743.38</v>
      </c>
      <c r="H5481" s="57">
        <v>444600129</v>
      </c>
      <c r="I5481" s="59">
        <v>0</v>
      </c>
      <c r="J5481" s="59">
        <v>0</v>
      </c>
      <c r="K5481" s="59">
        <v>0</v>
      </c>
      <c r="L5481" s="59">
        <v>1.57</v>
      </c>
      <c r="M5481" s="59">
        <v>9914.56</v>
      </c>
      <c r="N5481" s="58" t="s">
        <v>3395</v>
      </c>
      <c r="O5481" s="14">
        <f t="shared" si="470"/>
        <v>45923.094004629631</v>
      </c>
      <c r="P5481" s="19">
        <f t="shared" si="471"/>
        <v>45923.302337962967</v>
      </c>
      <c r="Q5481" s="20" t="str">
        <f t="shared" si="472"/>
        <v>23/09/2025</v>
      </c>
      <c r="R5481" s="13" t="str">
        <f t="shared" si="473"/>
        <v>07</v>
      </c>
      <c r="S5481" s="13" t="str">
        <f t="shared" si="474"/>
        <v>Tue</v>
      </c>
    </row>
    <row r="5482" spans="1:19" x14ac:dyDescent="0.25">
      <c r="A5482" s="60">
        <v>45923.094004629631</v>
      </c>
      <c r="B5482" s="61">
        <v>445395529</v>
      </c>
      <c r="C5482" s="62" t="s">
        <v>36</v>
      </c>
      <c r="D5482" s="62" t="s">
        <v>38</v>
      </c>
      <c r="E5482" s="62" t="s">
        <v>46</v>
      </c>
      <c r="F5482" s="62" t="s">
        <v>119</v>
      </c>
      <c r="G5482" s="63">
        <v>3743.38</v>
      </c>
      <c r="H5482" s="61">
        <v>444600130</v>
      </c>
      <c r="I5482" s="63">
        <v>0</v>
      </c>
      <c r="J5482" s="63">
        <v>0</v>
      </c>
      <c r="K5482" s="63">
        <v>0</v>
      </c>
      <c r="L5482" s="63">
        <v>1.61</v>
      </c>
      <c r="M5482" s="63">
        <v>9916.17</v>
      </c>
      <c r="N5482" s="62" t="s">
        <v>3395</v>
      </c>
      <c r="O5482" s="14">
        <f t="shared" si="470"/>
        <v>45923.094004629631</v>
      </c>
      <c r="P5482" s="19">
        <f t="shared" si="471"/>
        <v>45923.302337962967</v>
      </c>
      <c r="Q5482" s="20" t="str">
        <f t="shared" si="472"/>
        <v>23/09/2025</v>
      </c>
      <c r="R5482" s="13" t="str">
        <f t="shared" si="473"/>
        <v>07</v>
      </c>
      <c r="S5482" s="13" t="str">
        <f t="shared" si="474"/>
        <v>Tue</v>
      </c>
    </row>
    <row r="5483" spans="1:19" x14ac:dyDescent="0.25">
      <c r="A5483" s="56">
        <v>45923.094548611109</v>
      </c>
      <c r="B5483" s="57">
        <v>445395648</v>
      </c>
      <c r="C5483" s="58" t="s">
        <v>36</v>
      </c>
      <c r="D5483" s="58" t="s">
        <v>37</v>
      </c>
      <c r="E5483" s="58" t="s">
        <v>45</v>
      </c>
      <c r="F5483" s="58" t="s">
        <v>119</v>
      </c>
      <c r="G5483" s="59">
        <v>3742.92</v>
      </c>
      <c r="H5483" s="57">
        <v>444600246</v>
      </c>
      <c r="I5483" s="59">
        <v>0</v>
      </c>
      <c r="J5483" s="59">
        <v>0</v>
      </c>
      <c r="K5483" s="59">
        <v>0</v>
      </c>
      <c r="L5483" s="59">
        <v>0</v>
      </c>
      <c r="M5483" s="59">
        <v>9916.17</v>
      </c>
      <c r="N5483" s="58" t="s">
        <v>118</v>
      </c>
      <c r="O5483" s="14">
        <f t="shared" si="470"/>
        <v>45923.094548611109</v>
      </c>
      <c r="P5483" s="19">
        <f t="shared" si="471"/>
        <v>45923.302881944444</v>
      </c>
      <c r="Q5483" s="20" t="str">
        <f t="shared" si="472"/>
        <v>23/09/2025</v>
      </c>
      <c r="R5483" s="13" t="str">
        <f t="shared" si="473"/>
        <v>07</v>
      </c>
      <c r="S5483" s="13" t="str">
        <f t="shared" si="474"/>
        <v>Tue</v>
      </c>
    </row>
    <row r="5484" spans="1:19" x14ac:dyDescent="0.25">
      <c r="A5484" s="60">
        <v>45923.095243055555</v>
      </c>
      <c r="B5484" s="61">
        <v>445395771</v>
      </c>
      <c r="C5484" s="62" t="s">
        <v>36</v>
      </c>
      <c r="D5484" s="62" t="s">
        <v>37</v>
      </c>
      <c r="E5484" s="62" t="s">
        <v>45</v>
      </c>
      <c r="F5484" s="62" t="s">
        <v>119</v>
      </c>
      <c r="G5484" s="63">
        <v>3743.41</v>
      </c>
      <c r="H5484" s="61">
        <v>444600372</v>
      </c>
      <c r="I5484" s="63">
        <v>0</v>
      </c>
      <c r="J5484" s="63">
        <v>0</v>
      </c>
      <c r="K5484" s="63">
        <v>0</v>
      </c>
      <c r="L5484" s="63">
        <v>0</v>
      </c>
      <c r="M5484" s="63">
        <v>9916.17</v>
      </c>
      <c r="N5484" s="62" t="s">
        <v>1384</v>
      </c>
      <c r="O5484" s="14">
        <f t="shared" si="470"/>
        <v>45923.095243055555</v>
      </c>
      <c r="P5484" s="19">
        <f t="shared" si="471"/>
        <v>45923.303576388891</v>
      </c>
      <c r="Q5484" s="20" t="str">
        <f t="shared" si="472"/>
        <v>23/09/2025</v>
      </c>
      <c r="R5484" s="13" t="str">
        <f t="shared" si="473"/>
        <v>07</v>
      </c>
      <c r="S5484" s="13" t="str">
        <f t="shared" si="474"/>
        <v>Tue</v>
      </c>
    </row>
    <row r="5485" spans="1:19" x14ac:dyDescent="0.25">
      <c r="A5485" s="56">
        <v>45923.096585648149</v>
      </c>
      <c r="B5485" s="57">
        <v>445396027</v>
      </c>
      <c r="C5485" s="58" t="s">
        <v>36</v>
      </c>
      <c r="D5485" s="58" t="s">
        <v>38</v>
      </c>
      <c r="E5485" s="58" t="s">
        <v>46</v>
      </c>
      <c r="F5485" s="58" t="s">
        <v>119</v>
      </c>
      <c r="G5485" s="59">
        <v>3742.74</v>
      </c>
      <c r="H5485" s="57">
        <v>444600619</v>
      </c>
      <c r="I5485" s="59">
        <v>0</v>
      </c>
      <c r="J5485" s="59">
        <v>0</v>
      </c>
      <c r="K5485" s="59">
        <v>0</v>
      </c>
      <c r="L5485" s="59">
        <v>0.75</v>
      </c>
      <c r="M5485" s="59">
        <v>9916.92</v>
      </c>
      <c r="N5485" s="58" t="s">
        <v>3396</v>
      </c>
      <c r="O5485" s="14">
        <f t="shared" si="470"/>
        <v>45923.096585648149</v>
      </c>
      <c r="P5485" s="19">
        <f t="shared" si="471"/>
        <v>45923.304918981485</v>
      </c>
      <c r="Q5485" s="20" t="str">
        <f t="shared" si="472"/>
        <v>23/09/2025</v>
      </c>
      <c r="R5485" s="13" t="str">
        <f t="shared" si="473"/>
        <v>07</v>
      </c>
      <c r="S5485" s="13" t="str">
        <f t="shared" si="474"/>
        <v>Tue</v>
      </c>
    </row>
    <row r="5486" spans="1:19" x14ac:dyDescent="0.25">
      <c r="A5486" s="60">
        <v>45923.096631944441</v>
      </c>
      <c r="B5486" s="61">
        <v>445396031</v>
      </c>
      <c r="C5486" s="62" t="s">
        <v>36</v>
      </c>
      <c r="D5486" s="62" t="s">
        <v>37</v>
      </c>
      <c r="E5486" s="62" t="s">
        <v>45</v>
      </c>
      <c r="F5486" s="62" t="s">
        <v>119</v>
      </c>
      <c r="G5486" s="63">
        <v>3743.1</v>
      </c>
      <c r="H5486" s="61">
        <v>444600624</v>
      </c>
      <c r="I5486" s="63">
        <v>0</v>
      </c>
      <c r="J5486" s="63">
        <v>0</v>
      </c>
      <c r="K5486" s="63">
        <v>0</v>
      </c>
      <c r="L5486" s="63">
        <v>0</v>
      </c>
      <c r="M5486" s="63">
        <v>9916.92</v>
      </c>
      <c r="N5486" s="62" t="s">
        <v>2056</v>
      </c>
      <c r="O5486" s="14">
        <f t="shared" si="470"/>
        <v>45923.096631944441</v>
      </c>
      <c r="P5486" s="19">
        <f t="shared" si="471"/>
        <v>45923.304965277777</v>
      </c>
      <c r="Q5486" s="20" t="str">
        <f t="shared" si="472"/>
        <v>23/09/2025</v>
      </c>
      <c r="R5486" s="13" t="str">
        <f t="shared" si="473"/>
        <v>07</v>
      </c>
      <c r="S5486" s="13" t="str">
        <f t="shared" si="474"/>
        <v>Tue</v>
      </c>
    </row>
    <row r="5487" spans="1:19" x14ac:dyDescent="0.25">
      <c r="A5487" s="56">
        <v>45923.096631944441</v>
      </c>
      <c r="B5487" s="57">
        <v>445396033</v>
      </c>
      <c r="C5487" s="58" t="s">
        <v>36</v>
      </c>
      <c r="D5487" s="58" t="s">
        <v>37</v>
      </c>
      <c r="E5487" s="58" t="s">
        <v>45</v>
      </c>
      <c r="F5487" s="58" t="s">
        <v>119</v>
      </c>
      <c r="G5487" s="59">
        <v>3743.1</v>
      </c>
      <c r="H5487" s="57">
        <v>444600626</v>
      </c>
      <c r="I5487" s="59">
        <v>0</v>
      </c>
      <c r="J5487" s="59">
        <v>0</v>
      </c>
      <c r="K5487" s="59">
        <v>0</v>
      </c>
      <c r="L5487" s="59">
        <v>0</v>
      </c>
      <c r="M5487" s="59">
        <v>9916.92</v>
      </c>
      <c r="N5487" s="58" t="s">
        <v>52</v>
      </c>
      <c r="O5487" s="14">
        <f t="shared" si="470"/>
        <v>45923.096631944441</v>
      </c>
      <c r="P5487" s="19">
        <f t="shared" si="471"/>
        <v>45923.304965277777</v>
      </c>
      <c r="Q5487" s="20" t="str">
        <f t="shared" si="472"/>
        <v>23/09/2025</v>
      </c>
      <c r="R5487" s="13" t="str">
        <f t="shared" si="473"/>
        <v>07</v>
      </c>
      <c r="S5487" s="13" t="str">
        <f t="shared" si="474"/>
        <v>Tue</v>
      </c>
    </row>
    <row r="5488" spans="1:19" x14ac:dyDescent="0.25">
      <c r="A5488" s="60">
        <v>45923.096643518518</v>
      </c>
      <c r="B5488" s="61">
        <v>445396034</v>
      </c>
      <c r="C5488" s="62" t="s">
        <v>36</v>
      </c>
      <c r="D5488" s="62" t="s">
        <v>37</v>
      </c>
      <c r="E5488" s="62" t="s">
        <v>45</v>
      </c>
      <c r="F5488" s="62" t="s">
        <v>119</v>
      </c>
      <c r="G5488" s="63">
        <v>3743.1</v>
      </c>
      <c r="H5488" s="61">
        <v>444600627</v>
      </c>
      <c r="I5488" s="63">
        <v>0</v>
      </c>
      <c r="J5488" s="63">
        <v>0</v>
      </c>
      <c r="K5488" s="63">
        <v>0</v>
      </c>
      <c r="L5488" s="63">
        <v>0</v>
      </c>
      <c r="M5488" s="63">
        <v>9916.92</v>
      </c>
      <c r="N5488" s="62" t="s">
        <v>77</v>
      </c>
      <c r="O5488" s="14">
        <f t="shared" si="470"/>
        <v>45923.096643518518</v>
      </c>
      <c r="P5488" s="19">
        <f t="shared" si="471"/>
        <v>45923.304976851854</v>
      </c>
      <c r="Q5488" s="20" t="str">
        <f t="shared" si="472"/>
        <v>23/09/2025</v>
      </c>
      <c r="R5488" s="13" t="str">
        <f t="shared" si="473"/>
        <v>07</v>
      </c>
      <c r="S5488" s="13" t="str">
        <f t="shared" si="474"/>
        <v>Tue</v>
      </c>
    </row>
    <row r="5489" spans="1:19" x14ac:dyDescent="0.25">
      <c r="A5489" s="56">
        <v>45923.096643518518</v>
      </c>
      <c r="B5489" s="57">
        <v>445396035</v>
      </c>
      <c r="C5489" s="58" t="s">
        <v>36</v>
      </c>
      <c r="D5489" s="58" t="s">
        <v>37</v>
      </c>
      <c r="E5489" s="58" t="s">
        <v>45</v>
      </c>
      <c r="F5489" s="58" t="s">
        <v>119</v>
      </c>
      <c r="G5489" s="59">
        <v>3743.05</v>
      </c>
      <c r="H5489" s="57">
        <v>444600628</v>
      </c>
      <c r="I5489" s="59">
        <v>0</v>
      </c>
      <c r="J5489" s="59">
        <v>0</v>
      </c>
      <c r="K5489" s="59">
        <v>0</v>
      </c>
      <c r="L5489" s="59">
        <v>0</v>
      </c>
      <c r="M5489" s="59">
        <v>9916.92</v>
      </c>
      <c r="N5489" s="58" t="s">
        <v>107</v>
      </c>
      <c r="O5489" s="14">
        <f t="shared" si="470"/>
        <v>45923.096643518518</v>
      </c>
      <c r="P5489" s="19">
        <f t="shared" si="471"/>
        <v>45923.304976851854</v>
      </c>
      <c r="Q5489" s="20" t="str">
        <f t="shared" si="472"/>
        <v>23/09/2025</v>
      </c>
      <c r="R5489" s="13" t="str">
        <f t="shared" si="473"/>
        <v>07</v>
      </c>
      <c r="S5489" s="13" t="str">
        <f t="shared" si="474"/>
        <v>Tue</v>
      </c>
    </row>
    <row r="5490" spans="1:19" x14ac:dyDescent="0.25">
      <c r="A5490" s="60">
        <v>45923.096643518518</v>
      </c>
      <c r="B5490" s="61">
        <v>445396036</v>
      </c>
      <c r="C5490" s="62" t="s">
        <v>36</v>
      </c>
      <c r="D5490" s="62" t="s">
        <v>37</v>
      </c>
      <c r="E5490" s="62" t="s">
        <v>45</v>
      </c>
      <c r="F5490" s="62" t="s">
        <v>119</v>
      </c>
      <c r="G5490" s="63">
        <v>3743.07</v>
      </c>
      <c r="H5490" s="61">
        <v>444600629</v>
      </c>
      <c r="I5490" s="63">
        <v>0</v>
      </c>
      <c r="J5490" s="63">
        <v>0</v>
      </c>
      <c r="K5490" s="63">
        <v>0</v>
      </c>
      <c r="L5490" s="63">
        <v>0</v>
      </c>
      <c r="M5490" s="63">
        <v>9916.92</v>
      </c>
      <c r="N5490" s="62" t="s">
        <v>1971</v>
      </c>
      <c r="O5490" s="14">
        <f t="shared" si="470"/>
        <v>45923.096643518518</v>
      </c>
      <c r="P5490" s="19">
        <f t="shared" si="471"/>
        <v>45923.304976851854</v>
      </c>
      <c r="Q5490" s="20" t="str">
        <f t="shared" si="472"/>
        <v>23/09/2025</v>
      </c>
      <c r="R5490" s="13" t="str">
        <f t="shared" si="473"/>
        <v>07</v>
      </c>
      <c r="S5490" s="13" t="str">
        <f t="shared" si="474"/>
        <v>Tue</v>
      </c>
    </row>
    <row r="5491" spans="1:19" x14ac:dyDescent="0.25">
      <c r="A5491" s="56">
        <v>45923.096643518518</v>
      </c>
      <c r="B5491" s="57">
        <v>445396037</v>
      </c>
      <c r="C5491" s="58" t="s">
        <v>36</v>
      </c>
      <c r="D5491" s="58" t="s">
        <v>37</v>
      </c>
      <c r="E5491" s="58" t="s">
        <v>45</v>
      </c>
      <c r="F5491" s="58" t="s">
        <v>119</v>
      </c>
      <c r="G5491" s="59">
        <v>3743.09</v>
      </c>
      <c r="H5491" s="57">
        <v>444600630</v>
      </c>
      <c r="I5491" s="59">
        <v>0</v>
      </c>
      <c r="J5491" s="59">
        <v>0</v>
      </c>
      <c r="K5491" s="59">
        <v>0</v>
      </c>
      <c r="L5491" s="59">
        <v>0</v>
      </c>
      <c r="M5491" s="59">
        <v>9916.92</v>
      </c>
      <c r="N5491" s="58" t="s">
        <v>108</v>
      </c>
      <c r="O5491" s="14">
        <f t="shared" si="470"/>
        <v>45923.096643518518</v>
      </c>
      <c r="P5491" s="19">
        <f t="shared" si="471"/>
        <v>45923.304976851854</v>
      </c>
      <c r="Q5491" s="20" t="str">
        <f t="shared" si="472"/>
        <v>23/09/2025</v>
      </c>
      <c r="R5491" s="13" t="str">
        <f t="shared" si="473"/>
        <v>07</v>
      </c>
      <c r="S5491" s="13" t="str">
        <f t="shared" si="474"/>
        <v>Tue</v>
      </c>
    </row>
    <row r="5492" spans="1:19" x14ac:dyDescent="0.25">
      <c r="A5492" s="60">
        <v>45923.096655092595</v>
      </c>
      <c r="B5492" s="61">
        <v>445396038</v>
      </c>
      <c r="C5492" s="62" t="s">
        <v>36</v>
      </c>
      <c r="D5492" s="62" t="s">
        <v>37</v>
      </c>
      <c r="E5492" s="62" t="s">
        <v>45</v>
      </c>
      <c r="F5492" s="62" t="s">
        <v>119</v>
      </c>
      <c r="G5492" s="63">
        <v>3743.09</v>
      </c>
      <c r="H5492" s="61">
        <v>444600631</v>
      </c>
      <c r="I5492" s="63">
        <v>0</v>
      </c>
      <c r="J5492" s="63">
        <v>0</v>
      </c>
      <c r="K5492" s="63">
        <v>0</v>
      </c>
      <c r="L5492" s="63">
        <v>0</v>
      </c>
      <c r="M5492" s="63">
        <v>9916.92</v>
      </c>
      <c r="N5492" s="62" t="s">
        <v>47</v>
      </c>
      <c r="O5492" s="14">
        <f t="shared" si="470"/>
        <v>45923.096655092595</v>
      </c>
      <c r="P5492" s="19">
        <f t="shared" si="471"/>
        <v>45923.304988425931</v>
      </c>
      <c r="Q5492" s="20" t="str">
        <f t="shared" si="472"/>
        <v>23/09/2025</v>
      </c>
      <c r="R5492" s="13" t="str">
        <f t="shared" si="473"/>
        <v>07</v>
      </c>
      <c r="S5492" s="13" t="str">
        <f t="shared" si="474"/>
        <v>Tue</v>
      </c>
    </row>
    <row r="5493" spans="1:19" x14ac:dyDescent="0.25">
      <c r="A5493" s="56">
        <v>45923.096655092595</v>
      </c>
      <c r="B5493" s="57">
        <v>445396039</v>
      </c>
      <c r="C5493" s="58" t="s">
        <v>36</v>
      </c>
      <c r="D5493" s="58" t="s">
        <v>37</v>
      </c>
      <c r="E5493" s="58" t="s">
        <v>45</v>
      </c>
      <c r="F5493" s="58" t="s">
        <v>119</v>
      </c>
      <c r="G5493" s="59">
        <v>3743.07</v>
      </c>
      <c r="H5493" s="57">
        <v>444600632</v>
      </c>
      <c r="I5493" s="59">
        <v>0</v>
      </c>
      <c r="J5493" s="59">
        <v>0</v>
      </c>
      <c r="K5493" s="59">
        <v>0</v>
      </c>
      <c r="L5493" s="59">
        <v>0</v>
      </c>
      <c r="M5493" s="59">
        <v>9916.92</v>
      </c>
      <c r="N5493" s="58" t="s">
        <v>115</v>
      </c>
      <c r="O5493" s="14">
        <f t="shared" si="470"/>
        <v>45923.096655092595</v>
      </c>
      <c r="P5493" s="19">
        <f t="shared" si="471"/>
        <v>45923.304988425931</v>
      </c>
      <c r="Q5493" s="20" t="str">
        <f t="shared" si="472"/>
        <v>23/09/2025</v>
      </c>
      <c r="R5493" s="13" t="str">
        <f t="shared" si="473"/>
        <v>07</v>
      </c>
      <c r="S5493" s="13" t="str">
        <f t="shared" si="474"/>
        <v>Tue</v>
      </c>
    </row>
    <row r="5494" spans="1:19" x14ac:dyDescent="0.25">
      <c r="A5494" s="60">
        <v>45923.09679398148</v>
      </c>
      <c r="B5494" s="61">
        <v>445396065</v>
      </c>
      <c r="C5494" s="62" t="s">
        <v>36</v>
      </c>
      <c r="D5494" s="62" t="s">
        <v>38</v>
      </c>
      <c r="E5494" s="62" t="s">
        <v>46</v>
      </c>
      <c r="F5494" s="62" t="s">
        <v>119</v>
      </c>
      <c r="G5494" s="63">
        <v>3742.47</v>
      </c>
      <c r="H5494" s="61">
        <v>444600657</v>
      </c>
      <c r="I5494" s="63">
        <v>0</v>
      </c>
      <c r="J5494" s="63">
        <v>0</v>
      </c>
      <c r="K5494" s="63">
        <v>0</v>
      </c>
      <c r="L5494" s="63">
        <v>0.66</v>
      </c>
      <c r="M5494" s="63">
        <v>9917.58</v>
      </c>
      <c r="N5494" s="62" t="s">
        <v>3397</v>
      </c>
      <c r="O5494" s="14">
        <f t="shared" si="470"/>
        <v>45923.09679398148</v>
      </c>
      <c r="P5494" s="19">
        <f t="shared" si="471"/>
        <v>45923.305127314816</v>
      </c>
      <c r="Q5494" s="20" t="str">
        <f t="shared" si="472"/>
        <v>23/09/2025</v>
      </c>
      <c r="R5494" s="13" t="str">
        <f t="shared" si="473"/>
        <v>07</v>
      </c>
      <c r="S5494" s="13" t="str">
        <f t="shared" si="474"/>
        <v>Tue</v>
      </c>
    </row>
    <row r="5495" spans="1:19" x14ac:dyDescent="0.25">
      <c r="A5495" s="56">
        <v>45923.096979166665</v>
      </c>
      <c r="B5495" s="57">
        <v>445396092</v>
      </c>
      <c r="C5495" s="58" t="s">
        <v>36</v>
      </c>
      <c r="D5495" s="58" t="s">
        <v>38</v>
      </c>
      <c r="E5495" s="58" t="s">
        <v>45</v>
      </c>
      <c r="F5495" s="58" t="s">
        <v>119</v>
      </c>
      <c r="G5495" s="59">
        <v>3742.25</v>
      </c>
      <c r="H5495" s="57">
        <v>444600685</v>
      </c>
      <c r="I5495" s="59">
        <v>0</v>
      </c>
      <c r="J5495" s="59">
        <v>0</v>
      </c>
      <c r="K5495" s="59">
        <v>0</v>
      </c>
      <c r="L5495" s="59">
        <v>0</v>
      </c>
      <c r="M5495" s="59">
        <v>9917.58</v>
      </c>
      <c r="N5495" s="58" t="s">
        <v>92</v>
      </c>
      <c r="O5495" s="14">
        <f t="shared" si="470"/>
        <v>45923.096979166665</v>
      </c>
      <c r="P5495" s="19">
        <f t="shared" si="471"/>
        <v>45923.305312500001</v>
      </c>
      <c r="Q5495" s="20" t="str">
        <f t="shared" si="472"/>
        <v>23/09/2025</v>
      </c>
      <c r="R5495" s="13" t="str">
        <f t="shared" si="473"/>
        <v>07</v>
      </c>
      <c r="S5495" s="13" t="str">
        <f t="shared" si="474"/>
        <v>Tue</v>
      </c>
    </row>
    <row r="5496" spans="1:19" x14ac:dyDescent="0.25">
      <c r="A5496" s="60">
        <v>45923.097094907411</v>
      </c>
      <c r="B5496" s="61">
        <v>445396105</v>
      </c>
      <c r="C5496" s="62" t="s">
        <v>36</v>
      </c>
      <c r="D5496" s="62" t="s">
        <v>37</v>
      </c>
      <c r="E5496" s="62" t="s">
        <v>45</v>
      </c>
      <c r="F5496" s="62" t="s">
        <v>119</v>
      </c>
      <c r="G5496" s="63">
        <v>3742.72</v>
      </c>
      <c r="H5496" s="61">
        <v>444600697</v>
      </c>
      <c r="I5496" s="63">
        <v>0</v>
      </c>
      <c r="J5496" s="63">
        <v>0</v>
      </c>
      <c r="K5496" s="63">
        <v>0</v>
      </c>
      <c r="L5496" s="63">
        <v>0</v>
      </c>
      <c r="M5496" s="63">
        <v>9917.58</v>
      </c>
      <c r="N5496" s="62" t="s">
        <v>48</v>
      </c>
      <c r="O5496" s="14">
        <f t="shared" si="470"/>
        <v>45923.097094907411</v>
      </c>
      <c r="P5496" s="19">
        <f t="shared" si="471"/>
        <v>45923.305428240747</v>
      </c>
      <c r="Q5496" s="20" t="str">
        <f t="shared" si="472"/>
        <v>23/09/2025</v>
      </c>
      <c r="R5496" s="13" t="str">
        <f t="shared" si="473"/>
        <v>07</v>
      </c>
      <c r="S5496" s="13" t="str">
        <f t="shared" si="474"/>
        <v>Tue</v>
      </c>
    </row>
    <row r="5497" spans="1:19" x14ac:dyDescent="0.25">
      <c r="A5497" s="56">
        <v>45923.098032407404</v>
      </c>
      <c r="B5497" s="57">
        <v>445396226</v>
      </c>
      <c r="C5497" s="58" t="s">
        <v>36</v>
      </c>
      <c r="D5497" s="58" t="s">
        <v>37</v>
      </c>
      <c r="E5497" s="58" t="s">
        <v>46</v>
      </c>
      <c r="F5497" s="58" t="s">
        <v>119</v>
      </c>
      <c r="G5497" s="59">
        <v>3744.04</v>
      </c>
      <c r="H5497" s="57">
        <v>444600813</v>
      </c>
      <c r="I5497" s="59">
        <v>0</v>
      </c>
      <c r="J5497" s="59">
        <v>0</v>
      </c>
      <c r="K5497" s="59">
        <v>0</v>
      </c>
      <c r="L5497" s="59">
        <v>-2.93</v>
      </c>
      <c r="M5497" s="59">
        <v>9914.65</v>
      </c>
      <c r="N5497" s="58" t="s">
        <v>3398</v>
      </c>
      <c r="O5497" s="14">
        <f t="shared" si="470"/>
        <v>45923.098032407404</v>
      </c>
      <c r="P5497" s="19">
        <f t="shared" si="471"/>
        <v>45923.30636574074</v>
      </c>
      <c r="Q5497" s="20" t="str">
        <f t="shared" si="472"/>
        <v>23/09/2025</v>
      </c>
      <c r="R5497" s="13" t="str">
        <f t="shared" si="473"/>
        <v>07</v>
      </c>
      <c r="S5497" s="13" t="str">
        <f t="shared" si="474"/>
        <v>Tue</v>
      </c>
    </row>
    <row r="5498" spans="1:19" x14ac:dyDescent="0.25">
      <c r="A5498" s="60">
        <v>45923.098067129627</v>
      </c>
      <c r="B5498" s="61">
        <v>445396255</v>
      </c>
      <c r="C5498" s="62" t="s">
        <v>36</v>
      </c>
      <c r="D5498" s="62" t="s">
        <v>38</v>
      </c>
      <c r="E5498" s="62" t="s">
        <v>46</v>
      </c>
      <c r="F5498" s="62" t="s">
        <v>119</v>
      </c>
      <c r="G5498" s="63">
        <v>3744.01</v>
      </c>
      <c r="H5498" s="61">
        <v>444600841</v>
      </c>
      <c r="I5498" s="63">
        <v>0</v>
      </c>
      <c r="J5498" s="63">
        <v>0</v>
      </c>
      <c r="K5498" s="63">
        <v>0</v>
      </c>
      <c r="L5498" s="63">
        <v>2.2000000000000002</v>
      </c>
      <c r="M5498" s="63">
        <v>9916.85</v>
      </c>
      <c r="N5498" s="62" t="s">
        <v>3399</v>
      </c>
      <c r="O5498" s="14">
        <f t="shared" si="470"/>
        <v>45923.098067129627</v>
      </c>
      <c r="P5498" s="19">
        <f t="shared" si="471"/>
        <v>45923.306400462963</v>
      </c>
      <c r="Q5498" s="20" t="str">
        <f t="shared" si="472"/>
        <v>23/09/2025</v>
      </c>
      <c r="R5498" s="13" t="str">
        <f t="shared" si="473"/>
        <v>07</v>
      </c>
      <c r="S5498" s="13" t="str">
        <f t="shared" si="474"/>
        <v>Tue</v>
      </c>
    </row>
    <row r="5499" spans="1:19" x14ac:dyDescent="0.25">
      <c r="A5499" s="56">
        <v>45923.098414351851</v>
      </c>
      <c r="B5499" s="57">
        <v>445396357</v>
      </c>
      <c r="C5499" s="58" t="s">
        <v>36</v>
      </c>
      <c r="D5499" s="58" t="s">
        <v>38</v>
      </c>
      <c r="E5499" s="58" t="s">
        <v>46</v>
      </c>
      <c r="F5499" s="58" t="s">
        <v>119</v>
      </c>
      <c r="G5499" s="59">
        <v>3744.67</v>
      </c>
      <c r="H5499" s="57">
        <v>444600941</v>
      </c>
      <c r="I5499" s="59">
        <v>0</v>
      </c>
      <c r="J5499" s="59">
        <v>0</v>
      </c>
      <c r="K5499" s="59">
        <v>0</v>
      </c>
      <c r="L5499" s="59">
        <v>1.57</v>
      </c>
      <c r="M5499" s="59">
        <v>9918.42</v>
      </c>
      <c r="N5499" s="58" t="s">
        <v>3400</v>
      </c>
      <c r="O5499" s="14">
        <f t="shared" si="470"/>
        <v>45923.098414351851</v>
      </c>
      <c r="P5499" s="19">
        <f t="shared" si="471"/>
        <v>45923.306747685187</v>
      </c>
      <c r="Q5499" s="20" t="str">
        <f t="shared" si="472"/>
        <v>23/09/2025</v>
      </c>
      <c r="R5499" s="13" t="str">
        <f t="shared" si="473"/>
        <v>07</v>
      </c>
      <c r="S5499" s="13" t="str">
        <f t="shared" si="474"/>
        <v>Tue</v>
      </c>
    </row>
    <row r="5500" spans="1:19" x14ac:dyDescent="0.25">
      <c r="A5500" s="60">
        <v>45923.098414351851</v>
      </c>
      <c r="B5500" s="61">
        <v>445396358</v>
      </c>
      <c r="C5500" s="62" t="s">
        <v>36</v>
      </c>
      <c r="D5500" s="62" t="s">
        <v>38</v>
      </c>
      <c r="E5500" s="62" t="s">
        <v>46</v>
      </c>
      <c r="F5500" s="62" t="s">
        <v>119</v>
      </c>
      <c r="G5500" s="63">
        <v>3744.67</v>
      </c>
      <c r="H5500" s="61">
        <v>444600942</v>
      </c>
      <c r="I5500" s="63">
        <v>0</v>
      </c>
      <c r="J5500" s="63">
        <v>0</v>
      </c>
      <c r="K5500" s="63">
        <v>0</v>
      </c>
      <c r="L5500" s="63">
        <v>1.57</v>
      </c>
      <c r="M5500" s="63">
        <v>9919.99</v>
      </c>
      <c r="N5500" s="62" t="s">
        <v>3400</v>
      </c>
      <c r="O5500" s="14">
        <f t="shared" si="470"/>
        <v>45923.098414351851</v>
      </c>
      <c r="P5500" s="19">
        <f t="shared" si="471"/>
        <v>45923.306747685187</v>
      </c>
      <c r="Q5500" s="20" t="str">
        <f t="shared" si="472"/>
        <v>23/09/2025</v>
      </c>
      <c r="R5500" s="13" t="str">
        <f t="shared" si="473"/>
        <v>07</v>
      </c>
      <c r="S5500" s="13" t="str">
        <f t="shared" si="474"/>
        <v>Tue</v>
      </c>
    </row>
    <row r="5501" spans="1:19" x14ac:dyDescent="0.25">
      <c r="A5501" s="56">
        <v>45923.098414351851</v>
      </c>
      <c r="B5501" s="57">
        <v>445396359</v>
      </c>
      <c r="C5501" s="58" t="s">
        <v>36</v>
      </c>
      <c r="D5501" s="58" t="s">
        <v>38</v>
      </c>
      <c r="E5501" s="58" t="s">
        <v>46</v>
      </c>
      <c r="F5501" s="58" t="s">
        <v>119</v>
      </c>
      <c r="G5501" s="59">
        <v>3744.67</v>
      </c>
      <c r="H5501" s="57">
        <v>444600943</v>
      </c>
      <c r="I5501" s="59">
        <v>0</v>
      </c>
      <c r="J5501" s="59">
        <v>0</v>
      </c>
      <c r="K5501" s="59">
        <v>0</v>
      </c>
      <c r="L5501" s="59">
        <v>1.62</v>
      </c>
      <c r="M5501" s="59">
        <v>9921.61</v>
      </c>
      <c r="N5501" s="58" t="s">
        <v>3400</v>
      </c>
      <c r="O5501" s="14">
        <f t="shared" si="470"/>
        <v>45923.098414351851</v>
      </c>
      <c r="P5501" s="19">
        <f t="shared" si="471"/>
        <v>45923.306747685187</v>
      </c>
      <c r="Q5501" s="20" t="str">
        <f t="shared" si="472"/>
        <v>23/09/2025</v>
      </c>
      <c r="R5501" s="13" t="str">
        <f t="shared" si="473"/>
        <v>07</v>
      </c>
      <c r="S5501" s="13" t="str">
        <f t="shared" si="474"/>
        <v>Tue</v>
      </c>
    </row>
    <row r="5502" spans="1:19" x14ac:dyDescent="0.25">
      <c r="A5502" s="60">
        <v>45923.098414351851</v>
      </c>
      <c r="B5502" s="61">
        <v>445396360</v>
      </c>
      <c r="C5502" s="62" t="s">
        <v>36</v>
      </c>
      <c r="D5502" s="62" t="s">
        <v>38</v>
      </c>
      <c r="E5502" s="62" t="s">
        <v>46</v>
      </c>
      <c r="F5502" s="62" t="s">
        <v>119</v>
      </c>
      <c r="G5502" s="63">
        <v>3744.67</v>
      </c>
      <c r="H5502" s="61">
        <v>444600944</v>
      </c>
      <c r="I5502" s="63">
        <v>0</v>
      </c>
      <c r="J5502" s="63">
        <v>0</v>
      </c>
      <c r="K5502" s="63">
        <v>0</v>
      </c>
      <c r="L5502" s="63">
        <v>1.6</v>
      </c>
      <c r="M5502" s="63">
        <v>9923.2099999999991</v>
      </c>
      <c r="N5502" s="62" t="s">
        <v>3400</v>
      </c>
      <c r="O5502" s="14">
        <f t="shared" si="470"/>
        <v>45923.098414351851</v>
      </c>
      <c r="P5502" s="19">
        <f t="shared" si="471"/>
        <v>45923.306747685187</v>
      </c>
      <c r="Q5502" s="20" t="str">
        <f t="shared" si="472"/>
        <v>23/09/2025</v>
      </c>
      <c r="R5502" s="13" t="str">
        <f t="shared" si="473"/>
        <v>07</v>
      </c>
      <c r="S5502" s="13" t="str">
        <f t="shared" si="474"/>
        <v>Tue</v>
      </c>
    </row>
    <row r="5503" spans="1:19" x14ac:dyDescent="0.25">
      <c r="A5503" s="56">
        <v>45923.098414351851</v>
      </c>
      <c r="B5503" s="57">
        <v>445396361</v>
      </c>
      <c r="C5503" s="58" t="s">
        <v>36</v>
      </c>
      <c r="D5503" s="58" t="s">
        <v>38</v>
      </c>
      <c r="E5503" s="58" t="s">
        <v>46</v>
      </c>
      <c r="F5503" s="58" t="s">
        <v>119</v>
      </c>
      <c r="G5503" s="59">
        <v>3744.67</v>
      </c>
      <c r="H5503" s="57">
        <v>444600945</v>
      </c>
      <c r="I5503" s="59">
        <v>0</v>
      </c>
      <c r="J5503" s="59">
        <v>0</v>
      </c>
      <c r="K5503" s="59">
        <v>0</v>
      </c>
      <c r="L5503" s="59">
        <v>1.58</v>
      </c>
      <c r="M5503" s="59">
        <v>9924.7900000000009</v>
      </c>
      <c r="N5503" s="58" t="s">
        <v>3400</v>
      </c>
      <c r="O5503" s="14">
        <f t="shared" si="470"/>
        <v>45923.098414351851</v>
      </c>
      <c r="P5503" s="19">
        <f t="shared" si="471"/>
        <v>45923.306747685187</v>
      </c>
      <c r="Q5503" s="20" t="str">
        <f t="shared" si="472"/>
        <v>23/09/2025</v>
      </c>
      <c r="R5503" s="13" t="str">
        <f t="shared" si="473"/>
        <v>07</v>
      </c>
      <c r="S5503" s="13" t="str">
        <f t="shared" si="474"/>
        <v>Tue</v>
      </c>
    </row>
    <row r="5504" spans="1:19" x14ac:dyDescent="0.25">
      <c r="A5504" s="60">
        <v>45923.098425925928</v>
      </c>
      <c r="B5504" s="61">
        <v>445396394</v>
      </c>
      <c r="C5504" s="62" t="s">
        <v>36</v>
      </c>
      <c r="D5504" s="62" t="s">
        <v>37</v>
      </c>
      <c r="E5504" s="62" t="s">
        <v>46</v>
      </c>
      <c r="F5504" s="62" t="s">
        <v>119</v>
      </c>
      <c r="G5504" s="63">
        <v>3745.33</v>
      </c>
      <c r="H5504" s="61">
        <v>444600978</v>
      </c>
      <c r="I5504" s="63">
        <v>0</v>
      </c>
      <c r="J5504" s="63">
        <v>0</v>
      </c>
      <c r="K5504" s="63">
        <v>0</v>
      </c>
      <c r="L5504" s="63">
        <v>-3.08</v>
      </c>
      <c r="M5504" s="63">
        <v>9921.7099999999991</v>
      </c>
      <c r="N5504" s="62" t="s">
        <v>3401</v>
      </c>
      <c r="O5504" s="14">
        <f t="shared" si="470"/>
        <v>45923.098425925928</v>
      </c>
      <c r="P5504" s="19">
        <f t="shared" si="471"/>
        <v>45923.306759259263</v>
      </c>
      <c r="Q5504" s="20" t="str">
        <f t="shared" si="472"/>
        <v>23/09/2025</v>
      </c>
      <c r="R5504" s="13" t="str">
        <f t="shared" si="473"/>
        <v>07</v>
      </c>
      <c r="S5504" s="13" t="str">
        <f t="shared" si="474"/>
        <v>Tue</v>
      </c>
    </row>
    <row r="5505" spans="1:19" x14ac:dyDescent="0.25">
      <c r="A5505" s="56">
        <v>45923.098425925928</v>
      </c>
      <c r="B5505" s="57">
        <v>445396398</v>
      </c>
      <c r="C5505" s="58" t="s">
        <v>36</v>
      </c>
      <c r="D5505" s="58" t="s">
        <v>38</v>
      </c>
      <c r="E5505" s="58" t="s">
        <v>46</v>
      </c>
      <c r="F5505" s="58" t="s">
        <v>119</v>
      </c>
      <c r="G5505" s="59">
        <v>3745.12</v>
      </c>
      <c r="H5505" s="57">
        <v>444600983</v>
      </c>
      <c r="I5505" s="59">
        <v>0</v>
      </c>
      <c r="J5505" s="59">
        <v>0</v>
      </c>
      <c r="K5505" s="59">
        <v>0</v>
      </c>
      <c r="L5505" s="59">
        <v>3.31</v>
      </c>
      <c r="M5505" s="59">
        <v>9925.02</v>
      </c>
      <c r="N5505" s="58" t="s">
        <v>3402</v>
      </c>
      <c r="O5505" s="14">
        <f t="shared" si="470"/>
        <v>45923.098425925928</v>
      </c>
      <c r="P5505" s="19">
        <f t="shared" si="471"/>
        <v>45923.306759259263</v>
      </c>
      <c r="Q5505" s="20" t="str">
        <f t="shared" si="472"/>
        <v>23/09/2025</v>
      </c>
      <c r="R5505" s="13" t="str">
        <f t="shared" si="473"/>
        <v>07</v>
      </c>
      <c r="S5505" s="13" t="str">
        <f t="shared" si="474"/>
        <v>Tue</v>
      </c>
    </row>
    <row r="5506" spans="1:19" x14ac:dyDescent="0.25">
      <c r="A5506" s="60">
        <v>45923.098460648151</v>
      </c>
      <c r="B5506" s="61">
        <v>445396450</v>
      </c>
      <c r="C5506" s="62" t="s">
        <v>36</v>
      </c>
      <c r="D5506" s="62" t="s">
        <v>38</v>
      </c>
      <c r="E5506" s="62" t="s">
        <v>46</v>
      </c>
      <c r="F5506" s="62" t="s">
        <v>119</v>
      </c>
      <c r="G5506" s="63">
        <v>3745.76</v>
      </c>
      <c r="H5506" s="61">
        <v>444601025</v>
      </c>
      <c r="I5506" s="63">
        <v>0</v>
      </c>
      <c r="J5506" s="63">
        <v>0</v>
      </c>
      <c r="K5506" s="63">
        <v>0</v>
      </c>
      <c r="L5506" s="63">
        <v>3.04</v>
      </c>
      <c r="M5506" s="63">
        <v>9928.06</v>
      </c>
      <c r="N5506" s="62" t="s">
        <v>3403</v>
      </c>
      <c r="O5506" s="14">
        <f t="shared" si="470"/>
        <v>45923.098460648151</v>
      </c>
      <c r="P5506" s="19">
        <f t="shared" si="471"/>
        <v>45923.306793981486</v>
      </c>
      <c r="Q5506" s="20" t="str">
        <f t="shared" si="472"/>
        <v>23/09/2025</v>
      </c>
      <c r="R5506" s="13" t="str">
        <f t="shared" si="473"/>
        <v>07</v>
      </c>
      <c r="S5506" s="13" t="str">
        <f t="shared" si="474"/>
        <v>Tue</v>
      </c>
    </row>
    <row r="5507" spans="1:19" x14ac:dyDescent="0.25">
      <c r="A5507" s="56">
        <v>45923.098460648151</v>
      </c>
      <c r="B5507" s="57">
        <v>445396484</v>
      </c>
      <c r="C5507" s="58" t="s">
        <v>36</v>
      </c>
      <c r="D5507" s="58" t="s">
        <v>38</v>
      </c>
      <c r="E5507" s="58" t="s">
        <v>46</v>
      </c>
      <c r="F5507" s="58" t="s">
        <v>119</v>
      </c>
      <c r="G5507" s="59">
        <v>3746.23</v>
      </c>
      <c r="H5507" s="57">
        <v>444601056</v>
      </c>
      <c r="I5507" s="59">
        <v>0</v>
      </c>
      <c r="J5507" s="59">
        <v>0</v>
      </c>
      <c r="K5507" s="59">
        <v>0</v>
      </c>
      <c r="L5507" s="59">
        <v>3.14</v>
      </c>
      <c r="M5507" s="59">
        <v>9931.2000000000007</v>
      </c>
      <c r="N5507" s="58" t="s">
        <v>3404</v>
      </c>
      <c r="O5507" s="14">
        <f t="shared" si="470"/>
        <v>45923.098460648151</v>
      </c>
      <c r="P5507" s="19">
        <f t="shared" si="471"/>
        <v>45923.306793981486</v>
      </c>
      <c r="Q5507" s="20" t="str">
        <f t="shared" si="472"/>
        <v>23/09/2025</v>
      </c>
      <c r="R5507" s="13" t="str">
        <f t="shared" si="473"/>
        <v>07</v>
      </c>
      <c r="S5507" s="13" t="str">
        <f t="shared" si="474"/>
        <v>Tue</v>
      </c>
    </row>
    <row r="5508" spans="1:19" x14ac:dyDescent="0.25">
      <c r="A5508" s="60">
        <v>45923.09847222222</v>
      </c>
      <c r="B5508" s="61">
        <v>445396506</v>
      </c>
      <c r="C5508" s="62" t="s">
        <v>36</v>
      </c>
      <c r="D5508" s="62" t="s">
        <v>38</v>
      </c>
      <c r="E5508" s="62" t="s">
        <v>46</v>
      </c>
      <c r="F5508" s="62" t="s">
        <v>119</v>
      </c>
      <c r="G5508" s="63">
        <v>3746.81</v>
      </c>
      <c r="H5508" s="61">
        <v>444601079</v>
      </c>
      <c r="I5508" s="63">
        <v>0</v>
      </c>
      <c r="J5508" s="63">
        <v>0</v>
      </c>
      <c r="K5508" s="63">
        <v>0</v>
      </c>
      <c r="L5508" s="63">
        <v>3.71</v>
      </c>
      <c r="M5508" s="63">
        <v>9934.91</v>
      </c>
      <c r="N5508" s="62" t="s">
        <v>3405</v>
      </c>
      <c r="O5508" s="14">
        <f t="shared" si="470"/>
        <v>45923.09847222222</v>
      </c>
      <c r="P5508" s="19">
        <f t="shared" si="471"/>
        <v>45923.306805555556</v>
      </c>
      <c r="Q5508" s="20" t="str">
        <f t="shared" si="472"/>
        <v>23/09/2025</v>
      </c>
      <c r="R5508" s="13" t="str">
        <f t="shared" si="473"/>
        <v>07</v>
      </c>
      <c r="S5508" s="13" t="str">
        <f t="shared" si="474"/>
        <v>Tue</v>
      </c>
    </row>
    <row r="5509" spans="1:19" x14ac:dyDescent="0.25">
      <c r="A5509" s="56">
        <v>45923.100115740737</v>
      </c>
      <c r="B5509" s="57">
        <v>445397213</v>
      </c>
      <c r="C5509" s="58" t="s">
        <v>36</v>
      </c>
      <c r="D5509" s="58" t="s">
        <v>38</v>
      </c>
      <c r="E5509" s="58" t="s">
        <v>46</v>
      </c>
      <c r="F5509" s="58" t="s">
        <v>119</v>
      </c>
      <c r="G5509" s="59">
        <v>3747.58</v>
      </c>
      <c r="H5509" s="57">
        <v>444601768</v>
      </c>
      <c r="I5509" s="59">
        <v>0</v>
      </c>
      <c r="J5509" s="59">
        <v>0</v>
      </c>
      <c r="K5509" s="59">
        <v>0</v>
      </c>
      <c r="L5509" s="59">
        <v>4.66</v>
      </c>
      <c r="M5509" s="59">
        <v>9939.57</v>
      </c>
      <c r="N5509" s="58" t="s">
        <v>3406</v>
      </c>
      <c r="O5509" s="14">
        <f t="shared" si="470"/>
        <v>45923.100115740737</v>
      </c>
      <c r="P5509" s="19">
        <f t="shared" si="471"/>
        <v>45923.308449074073</v>
      </c>
      <c r="Q5509" s="20" t="str">
        <f t="shared" si="472"/>
        <v>23/09/2025</v>
      </c>
      <c r="R5509" s="13" t="str">
        <f t="shared" si="473"/>
        <v>07</v>
      </c>
      <c r="S5509" s="13" t="str">
        <f t="shared" si="474"/>
        <v>Tue</v>
      </c>
    </row>
    <row r="5510" spans="1:19" x14ac:dyDescent="0.25">
      <c r="A5510" s="60">
        <v>45923.100115740737</v>
      </c>
      <c r="B5510" s="61">
        <v>445397214</v>
      </c>
      <c r="C5510" s="62" t="s">
        <v>36</v>
      </c>
      <c r="D5510" s="62" t="s">
        <v>38</v>
      </c>
      <c r="E5510" s="62" t="s">
        <v>46</v>
      </c>
      <c r="F5510" s="62" t="s">
        <v>119</v>
      </c>
      <c r="G5510" s="63">
        <v>3747.58</v>
      </c>
      <c r="H5510" s="61">
        <v>444601769</v>
      </c>
      <c r="I5510" s="63">
        <v>0</v>
      </c>
      <c r="J5510" s="63">
        <v>0</v>
      </c>
      <c r="K5510" s="63">
        <v>0</v>
      </c>
      <c r="L5510" s="63">
        <v>4.51</v>
      </c>
      <c r="M5510" s="63">
        <v>9944.08</v>
      </c>
      <c r="N5510" s="62" t="s">
        <v>3407</v>
      </c>
      <c r="O5510" s="14">
        <f t="shared" si="470"/>
        <v>45923.100115740737</v>
      </c>
      <c r="P5510" s="19">
        <f t="shared" si="471"/>
        <v>45923.308449074073</v>
      </c>
      <c r="Q5510" s="20" t="str">
        <f t="shared" si="472"/>
        <v>23/09/2025</v>
      </c>
      <c r="R5510" s="13" t="str">
        <f t="shared" si="473"/>
        <v>07</v>
      </c>
      <c r="S5510" s="13" t="str">
        <f t="shared" si="474"/>
        <v>Tue</v>
      </c>
    </row>
    <row r="5511" spans="1:19" x14ac:dyDescent="0.25">
      <c r="A5511" s="56">
        <v>45923.100219907406</v>
      </c>
      <c r="B5511" s="57">
        <v>445397282</v>
      </c>
      <c r="C5511" s="58" t="s">
        <v>36</v>
      </c>
      <c r="D5511" s="58" t="s">
        <v>38</v>
      </c>
      <c r="E5511" s="58" t="s">
        <v>46</v>
      </c>
      <c r="F5511" s="58" t="s">
        <v>119</v>
      </c>
      <c r="G5511" s="59">
        <v>3747.42</v>
      </c>
      <c r="H5511" s="57">
        <v>444601839</v>
      </c>
      <c r="I5511" s="59">
        <v>0</v>
      </c>
      <c r="J5511" s="59">
        <v>0</v>
      </c>
      <c r="K5511" s="59">
        <v>0</v>
      </c>
      <c r="L5511" s="59">
        <v>4.01</v>
      </c>
      <c r="M5511" s="59">
        <v>9948.09</v>
      </c>
      <c r="N5511" s="58" t="s">
        <v>3408</v>
      </c>
      <c r="O5511" s="14">
        <f t="shared" si="470"/>
        <v>45923.100219907406</v>
      </c>
      <c r="P5511" s="19">
        <f t="shared" si="471"/>
        <v>45923.308553240742</v>
      </c>
      <c r="Q5511" s="20" t="str">
        <f t="shared" si="472"/>
        <v>23/09/2025</v>
      </c>
      <c r="R5511" s="13" t="str">
        <f t="shared" si="473"/>
        <v>07</v>
      </c>
      <c r="S5511" s="13" t="str">
        <f t="shared" si="474"/>
        <v>Tue</v>
      </c>
    </row>
    <row r="5512" spans="1:19" x14ac:dyDescent="0.25">
      <c r="A5512" s="60">
        <v>45923.100219907406</v>
      </c>
      <c r="B5512" s="61">
        <v>445397285</v>
      </c>
      <c r="C5512" s="62" t="s">
        <v>36</v>
      </c>
      <c r="D5512" s="62" t="s">
        <v>37</v>
      </c>
      <c r="E5512" s="62" t="s">
        <v>45</v>
      </c>
      <c r="F5512" s="62" t="s">
        <v>119</v>
      </c>
      <c r="G5512" s="63">
        <v>3747.65</v>
      </c>
      <c r="H5512" s="61">
        <v>444601842</v>
      </c>
      <c r="I5512" s="63">
        <v>0</v>
      </c>
      <c r="J5512" s="63">
        <v>0</v>
      </c>
      <c r="K5512" s="63">
        <v>0</v>
      </c>
      <c r="L5512" s="63">
        <v>0</v>
      </c>
      <c r="M5512" s="63">
        <v>9948.09</v>
      </c>
      <c r="N5512" s="62" t="s">
        <v>1384</v>
      </c>
      <c r="O5512" s="14">
        <f t="shared" si="470"/>
        <v>45923.100219907406</v>
      </c>
      <c r="P5512" s="19">
        <f t="shared" si="471"/>
        <v>45923.308553240742</v>
      </c>
      <c r="Q5512" s="20" t="str">
        <f t="shared" si="472"/>
        <v>23/09/2025</v>
      </c>
      <c r="R5512" s="13" t="str">
        <f t="shared" si="473"/>
        <v>07</v>
      </c>
      <c r="S5512" s="13" t="str">
        <f t="shared" si="474"/>
        <v>Tue</v>
      </c>
    </row>
    <row r="5513" spans="1:19" x14ac:dyDescent="0.25">
      <c r="A5513" s="56">
        <v>45923.100219907406</v>
      </c>
      <c r="B5513" s="57">
        <v>445397286</v>
      </c>
      <c r="C5513" s="58" t="s">
        <v>36</v>
      </c>
      <c r="D5513" s="58" t="s">
        <v>37</v>
      </c>
      <c r="E5513" s="58" t="s">
        <v>45</v>
      </c>
      <c r="F5513" s="58" t="s">
        <v>119</v>
      </c>
      <c r="G5513" s="59">
        <v>3747.65</v>
      </c>
      <c r="H5513" s="57">
        <v>444601843</v>
      </c>
      <c r="I5513" s="59">
        <v>0</v>
      </c>
      <c r="J5513" s="59">
        <v>0</v>
      </c>
      <c r="K5513" s="59">
        <v>0</v>
      </c>
      <c r="L5513" s="59">
        <v>0</v>
      </c>
      <c r="M5513" s="59">
        <v>9948.09</v>
      </c>
      <c r="N5513" s="58" t="s">
        <v>118</v>
      </c>
      <c r="O5513" s="14">
        <f t="shared" si="470"/>
        <v>45923.100219907406</v>
      </c>
      <c r="P5513" s="19">
        <f t="shared" si="471"/>
        <v>45923.308553240742</v>
      </c>
      <c r="Q5513" s="20" t="str">
        <f t="shared" si="472"/>
        <v>23/09/2025</v>
      </c>
      <c r="R5513" s="13" t="str">
        <f t="shared" si="473"/>
        <v>07</v>
      </c>
      <c r="S5513" s="13" t="str">
        <f t="shared" si="474"/>
        <v>Tue</v>
      </c>
    </row>
    <row r="5514" spans="1:19" x14ac:dyDescent="0.25">
      <c r="A5514" s="60">
        <v>45923.100231481483</v>
      </c>
      <c r="B5514" s="61">
        <v>445397288</v>
      </c>
      <c r="C5514" s="62" t="s">
        <v>36</v>
      </c>
      <c r="D5514" s="62" t="s">
        <v>37</v>
      </c>
      <c r="E5514" s="62" t="s">
        <v>45</v>
      </c>
      <c r="F5514" s="62" t="s">
        <v>119</v>
      </c>
      <c r="G5514" s="63">
        <v>3747.65</v>
      </c>
      <c r="H5514" s="61">
        <v>444601845</v>
      </c>
      <c r="I5514" s="63">
        <v>0</v>
      </c>
      <c r="J5514" s="63">
        <v>0</v>
      </c>
      <c r="K5514" s="63">
        <v>0</v>
      </c>
      <c r="L5514" s="63">
        <v>0</v>
      </c>
      <c r="M5514" s="63">
        <v>9948.09</v>
      </c>
      <c r="N5514" s="62" t="s">
        <v>115</v>
      </c>
      <c r="O5514" s="14">
        <f t="shared" si="470"/>
        <v>45923.100231481483</v>
      </c>
      <c r="P5514" s="19">
        <f t="shared" si="471"/>
        <v>45923.308564814819</v>
      </c>
      <c r="Q5514" s="20" t="str">
        <f t="shared" si="472"/>
        <v>23/09/2025</v>
      </c>
      <c r="R5514" s="13" t="str">
        <f t="shared" si="473"/>
        <v>07</v>
      </c>
      <c r="S5514" s="13" t="str">
        <f t="shared" si="474"/>
        <v>Tue</v>
      </c>
    </row>
    <row r="5515" spans="1:19" x14ac:dyDescent="0.25">
      <c r="A5515" s="56">
        <v>45923.101261574076</v>
      </c>
      <c r="B5515" s="57">
        <v>445397588</v>
      </c>
      <c r="C5515" s="58" t="s">
        <v>36</v>
      </c>
      <c r="D5515" s="58" t="s">
        <v>37</v>
      </c>
      <c r="E5515" s="58" t="s">
        <v>45</v>
      </c>
      <c r="F5515" s="58" t="s">
        <v>119</v>
      </c>
      <c r="G5515" s="59">
        <v>3746.32</v>
      </c>
      <c r="H5515" s="57">
        <v>444602157</v>
      </c>
      <c r="I5515" s="59">
        <v>0</v>
      </c>
      <c r="J5515" s="59">
        <v>0</v>
      </c>
      <c r="K5515" s="59">
        <v>0</v>
      </c>
      <c r="L5515" s="59">
        <v>0</v>
      </c>
      <c r="M5515" s="59">
        <v>9948.09</v>
      </c>
      <c r="N5515" s="58" t="s">
        <v>52</v>
      </c>
      <c r="O5515" s="14">
        <f t="shared" ref="O5515:O5578" si="475">A5515</f>
        <v>45923.101261574076</v>
      </c>
      <c r="P5515" s="19">
        <f t="shared" ref="P5515:P5578" si="476">O5515+(5/24)</f>
        <v>45923.309594907412</v>
      </c>
      <c r="Q5515" s="20" t="str">
        <f t="shared" ref="Q5515:Q5578" si="477">TEXT(P5515,"dd/mm/yyyy")</f>
        <v>23/09/2025</v>
      </c>
      <c r="R5515" s="13" t="str">
        <f t="shared" ref="R5515:R5578" si="478">TEXT(P5515,"hh")</f>
        <v>07</v>
      </c>
      <c r="S5515" s="13" t="str">
        <f t="shared" ref="S5515:S5578" si="479">TEXT(P5515,"ddd")</f>
        <v>Tue</v>
      </c>
    </row>
    <row r="5516" spans="1:19" x14ac:dyDescent="0.25">
      <c r="A5516" s="60">
        <v>45923.101261574076</v>
      </c>
      <c r="B5516" s="61">
        <v>445397589</v>
      </c>
      <c r="C5516" s="62" t="s">
        <v>36</v>
      </c>
      <c r="D5516" s="62" t="s">
        <v>37</v>
      </c>
      <c r="E5516" s="62" t="s">
        <v>45</v>
      </c>
      <c r="F5516" s="62" t="s">
        <v>119</v>
      </c>
      <c r="G5516" s="63">
        <v>3746.32</v>
      </c>
      <c r="H5516" s="61">
        <v>444602158</v>
      </c>
      <c r="I5516" s="63">
        <v>0</v>
      </c>
      <c r="J5516" s="63">
        <v>0</v>
      </c>
      <c r="K5516" s="63">
        <v>0</v>
      </c>
      <c r="L5516" s="63">
        <v>0</v>
      </c>
      <c r="M5516" s="63">
        <v>9948.09</v>
      </c>
      <c r="N5516" s="62" t="s">
        <v>48</v>
      </c>
      <c r="O5516" s="14">
        <f t="shared" si="475"/>
        <v>45923.101261574076</v>
      </c>
      <c r="P5516" s="19">
        <f t="shared" si="476"/>
        <v>45923.309594907412</v>
      </c>
      <c r="Q5516" s="20" t="str">
        <f t="shared" si="477"/>
        <v>23/09/2025</v>
      </c>
      <c r="R5516" s="13" t="str">
        <f t="shared" si="478"/>
        <v>07</v>
      </c>
      <c r="S5516" s="13" t="str">
        <f t="shared" si="479"/>
        <v>Tue</v>
      </c>
    </row>
    <row r="5517" spans="1:19" x14ac:dyDescent="0.25">
      <c r="A5517" s="56">
        <v>45923.101273148146</v>
      </c>
      <c r="B5517" s="57">
        <v>445397590</v>
      </c>
      <c r="C5517" s="58" t="s">
        <v>36</v>
      </c>
      <c r="D5517" s="58" t="s">
        <v>37</v>
      </c>
      <c r="E5517" s="58" t="s">
        <v>45</v>
      </c>
      <c r="F5517" s="58" t="s">
        <v>119</v>
      </c>
      <c r="G5517" s="59">
        <v>3746.32</v>
      </c>
      <c r="H5517" s="57">
        <v>444602159</v>
      </c>
      <c r="I5517" s="59">
        <v>0</v>
      </c>
      <c r="J5517" s="59">
        <v>0</v>
      </c>
      <c r="K5517" s="59">
        <v>0</v>
      </c>
      <c r="L5517" s="59">
        <v>0</v>
      </c>
      <c r="M5517" s="59">
        <v>9948.09</v>
      </c>
      <c r="N5517" s="58" t="s">
        <v>2055</v>
      </c>
      <c r="O5517" s="14">
        <f t="shared" si="475"/>
        <v>45923.101273148146</v>
      </c>
      <c r="P5517" s="19">
        <f t="shared" si="476"/>
        <v>45923.309606481482</v>
      </c>
      <c r="Q5517" s="20" t="str">
        <f t="shared" si="477"/>
        <v>23/09/2025</v>
      </c>
      <c r="R5517" s="13" t="str">
        <f t="shared" si="478"/>
        <v>07</v>
      </c>
      <c r="S5517" s="13" t="str">
        <f t="shared" si="479"/>
        <v>Tue</v>
      </c>
    </row>
    <row r="5518" spans="1:19" x14ac:dyDescent="0.25">
      <c r="A5518" s="60">
        <v>45923.101273148146</v>
      </c>
      <c r="B5518" s="61">
        <v>445397591</v>
      </c>
      <c r="C5518" s="62" t="s">
        <v>36</v>
      </c>
      <c r="D5518" s="62" t="s">
        <v>37</v>
      </c>
      <c r="E5518" s="62" t="s">
        <v>45</v>
      </c>
      <c r="F5518" s="62" t="s">
        <v>119</v>
      </c>
      <c r="G5518" s="63">
        <v>3746.32</v>
      </c>
      <c r="H5518" s="61">
        <v>444602160</v>
      </c>
      <c r="I5518" s="63">
        <v>0</v>
      </c>
      <c r="J5518" s="63">
        <v>0</v>
      </c>
      <c r="K5518" s="63">
        <v>0</v>
      </c>
      <c r="L5518" s="63">
        <v>0</v>
      </c>
      <c r="M5518" s="63">
        <v>9948.09</v>
      </c>
      <c r="N5518" s="62" t="s">
        <v>1944</v>
      </c>
      <c r="O5518" s="14">
        <f t="shared" si="475"/>
        <v>45923.101273148146</v>
      </c>
      <c r="P5518" s="19">
        <f t="shared" si="476"/>
        <v>45923.309606481482</v>
      </c>
      <c r="Q5518" s="20" t="str">
        <f t="shared" si="477"/>
        <v>23/09/2025</v>
      </c>
      <c r="R5518" s="13" t="str">
        <f t="shared" si="478"/>
        <v>07</v>
      </c>
      <c r="S5518" s="13" t="str">
        <f t="shared" si="479"/>
        <v>Tue</v>
      </c>
    </row>
    <row r="5519" spans="1:19" x14ac:dyDescent="0.25">
      <c r="A5519" s="56">
        <v>45923.101273148146</v>
      </c>
      <c r="B5519" s="57">
        <v>445397592</v>
      </c>
      <c r="C5519" s="58" t="s">
        <v>36</v>
      </c>
      <c r="D5519" s="58" t="s">
        <v>37</v>
      </c>
      <c r="E5519" s="58" t="s">
        <v>45</v>
      </c>
      <c r="F5519" s="58" t="s">
        <v>119</v>
      </c>
      <c r="G5519" s="59">
        <v>3746.31</v>
      </c>
      <c r="H5519" s="57">
        <v>444602161</v>
      </c>
      <c r="I5519" s="59">
        <v>0</v>
      </c>
      <c r="J5519" s="59">
        <v>0</v>
      </c>
      <c r="K5519" s="59">
        <v>0</v>
      </c>
      <c r="L5519" s="59">
        <v>0</v>
      </c>
      <c r="M5519" s="59">
        <v>9948.09</v>
      </c>
      <c r="N5519" s="58" t="s">
        <v>2056</v>
      </c>
      <c r="O5519" s="14">
        <f t="shared" si="475"/>
        <v>45923.101273148146</v>
      </c>
      <c r="P5519" s="19">
        <f t="shared" si="476"/>
        <v>45923.309606481482</v>
      </c>
      <c r="Q5519" s="20" t="str">
        <f t="shared" si="477"/>
        <v>23/09/2025</v>
      </c>
      <c r="R5519" s="13" t="str">
        <f t="shared" si="478"/>
        <v>07</v>
      </c>
      <c r="S5519" s="13" t="str">
        <f t="shared" si="479"/>
        <v>Tue</v>
      </c>
    </row>
    <row r="5520" spans="1:19" x14ac:dyDescent="0.25">
      <c r="A5520" s="60">
        <v>45923.101273148146</v>
      </c>
      <c r="B5520" s="61">
        <v>445397594</v>
      </c>
      <c r="C5520" s="62" t="s">
        <v>36</v>
      </c>
      <c r="D5520" s="62" t="s">
        <v>37</v>
      </c>
      <c r="E5520" s="62" t="s">
        <v>45</v>
      </c>
      <c r="F5520" s="62" t="s">
        <v>119</v>
      </c>
      <c r="G5520" s="63">
        <v>3746.41</v>
      </c>
      <c r="H5520" s="61">
        <v>444602163</v>
      </c>
      <c r="I5520" s="63">
        <v>0</v>
      </c>
      <c r="J5520" s="63">
        <v>0</v>
      </c>
      <c r="K5520" s="63">
        <v>0</v>
      </c>
      <c r="L5520" s="63">
        <v>0</v>
      </c>
      <c r="M5520" s="63">
        <v>9948.09</v>
      </c>
      <c r="N5520" s="62" t="s">
        <v>108</v>
      </c>
      <c r="O5520" s="14">
        <f t="shared" si="475"/>
        <v>45923.101273148146</v>
      </c>
      <c r="P5520" s="19">
        <f t="shared" si="476"/>
        <v>45923.309606481482</v>
      </c>
      <c r="Q5520" s="20" t="str">
        <f t="shared" si="477"/>
        <v>23/09/2025</v>
      </c>
      <c r="R5520" s="13" t="str">
        <f t="shared" si="478"/>
        <v>07</v>
      </c>
      <c r="S5520" s="13" t="str">
        <f t="shared" si="479"/>
        <v>Tue</v>
      </c>
    </row>
    <row r="5521" spans="1:19" x14ac:dyDescent="0.25">
      <c r="A5521" s="56">
        <v>45923.101273148146</v>
      </c>
      <c r="B5521" s="57">
        <v>445397595</v>
      </c>
      <c r="C5521" s="58" t="s">
        <v>36</v>
      </c>
      <c r="D5521" s="58" t="s">
        <v>37</v>
      </c>
      <c r="E5521" s="58" t="s">
        <v>45</v>
      </c>
      <c r="F5521" s="58" t="s">
        <v>119</v>
      </c>
      <c r="G5521" s="59">
        <v>3746.41</v>
      </c>
      <c r="H5521" s="57">
        <v>444602164</v>
      </c>
      <c r="I5521" s="59">
        <v>0</v>
      </c>
      <c r="J5521" s="59">
        <v>0</v>
      </c>
      <c r="K5521" s="59">
        <v>0</v>
      </c>
      <c r="L5521" s="59">
        <v>0</v>
      </c>
      <c r="M5521" s="59">
        <v>9948.09</v>
      </c>
      <c r="N5521" s="58" t="s">
        <v>113</v>
      </c>
      <c r="O5521" s="14">
        <f t="shared" si="475"/>
        <v>45923.101273148146</v>
      </c>
      <c r="P5521" s="19">
        <f t="shared" si="476"/>
        <v>45923.309606481482</v>
      </c>
      <c r="Q5521" s="20" t="str">
        <f t="shared" si="477"/>
        <v>23/09/2025</v>
      </c>
      <c r="R5521" s="13" t="str">
        <f t="shared" si="478"/>
        <v>07</v>
      </c>
      <c r="S5521" s="13" t="str">
        <f t="shared" si="479"/>
        <v>Tue</v>
      </c>
    </row>
    <row r="5522" spans="1:19" x14ac:dyDescent="0.25">
      <c r="A5522" s="60">
        <v>45923.101284722223</v>
      </c>
      <c r="B5522" s="61">
        <v>445397596</v>
      </c>
      <c r="C5522" s="62" t="s">
        <v>36</v>
      </c>
      <c r="D5522" s="62" t="s">
        <v>37</v>
      </c>
      <c r="E5522" s="62" t="s">
        <v>45</v>
      </c>
      <c r="F5522" s="62" t="s">
        <v>119</v>
      </c>
      <c r="G5522" s="63">
        <v>3746.37</v>
      </c>
      <c r="H5522" s="61">
        <v>444602165</v>
      </c>
      <c r="I5522" s="63">
        <v>0</v>
      </c>
      <c r="J5522" s="63">
        <v>0</v>
      </c>
      <c r="K5522" s="63">
        <v>0</v>
      </c>
      <c r="L5522" s="63">
        <v>0</v>
      </c>
      <c r="M5522" s="63">
        <v>9948.09</v>
      </c>
      <c r="N5522" s="62" t="s">
        <v>47</v>
      </c>
      <c r="O5522" s="14">
        <f t="shared" si="475"/>
        <v>45923.101284722223</v>
      </c>
      <c r="P5522" s="19">
        <f t="shared" si="476"/>
        <v>45923.309618055559</v>
      </c>
      <c r="Q5522" s="20" t="str">
        <f t="shared" si="477"/>
        <v>23/09/2025</v>
      </c>
      <c r="R5522" s="13" t="str">
        <f t="shared" si="478"/>
        <v>07</v>
      </c>
      <c r="S5522" s="13" t="str">
        <f t="shared" si="479"/>
        <v>Tue</v>
      </c>
    </row>
    <row r="5523" spans="1:19" x14ac:dyDescent="0.25">
      <c r="A5523" s="56">
        <v>45923.101284722223</v>
      </c>
      <c r="B5523" s="57">
        <v>445397597</v>
      </c>
      <c r="C5523" s="58" t="s">
        <v>36</v>
      </c>
      <c r="D5523" s="58" t="s">
        <v>37</v>
      </c>
      <c r="E5523" s="58" t="s">
        <v>45</v>
      </c>
      <c r="F5523" s="58" t="s">
        <v>119</v>
      </c>
      <c r="G5523" s="59">
        <v>3746.37</v>
      </c>
      <c r="H5523" s="57">
        <v>444602166</v>
      </c>
      <c r="I5523" s="59">
        <v>0</v>
      </c>
      <c r="J5523" s="59">
        <v>0</v>
      </c>
      <c r="K5523" s="59">
        <v>0</v>
      </c>
      <c r="L5523" s="59">
        <v>0</v>
      </c>
      <c r="M5523" s="59">
        <v>9948.09</v>
      </c>
      <c r="N5523" s="58" t="s">
        <v>77</v>
      </c>
      <c r="O5523" s="14">
        <f t="shared" si="475"/>
        <v>45923.101284722223</v>
      </c>
      <c r="P5523" s="19">
        <f t="shared" si="476"/>
        <v>45923.309618055559</v>
      </c>
      <c r="Q5523" s="20" t="str">
        <f t="shared" si="477"/>
        <v>23/09/2025</v>
      </c>
      <c r="R5523" s="13" t="str">
        <f t="shared" si="478"/>
        <v>07</v>
      </c>
      <c r="S5523" s="13" t="str">
        <f t="shared" si="479"/>
        <v>Tue</v>
      </c>
    </row>
    <row r="5524" spans="1:19" x14ac:dyDescent="0.25">
      <c r="A5524" s="60">
        <v>45923.101284722223</v>
      </c>
      <c r="B5524" s="61">
        <v>445397598</v>
      </c>
      <c r="C5524" s="62" t="s">
        <v>36</v>
      </c>
      <c r="D5524" s="62" t="s">
        <v>37</v>
      </c>
      <c r="E5524" s="62" t="s">
        <v>45</v>
      </c>
      <c r="F5524" s="62" t="s">
        <v>119</v>
      </c>
      <c r="G5524" s="63">
        <v>3746.37</v>
      </c>
      <c r="H5524" s="61">
        <v>444602167</v>
      </c>
      <c r="I5524" s="63">
        <v>0</v>
      </c>
      <c r="J5524" s="63">
        <v>0</v>
      </c>
      <c r="K5524" s="63">
        <v>0</v>
      </c>
      <c r="L5524" s="63">
        <v>0</v>
      </c>
      <c r="M5524" s="63">
        <v>9948.09</v>
      </c>
      <c r="N5524" s="62" t="s">
        <v>1971</v>
      </c>
      <c r="O5524" s="14">
        <f t="shared" si="475"/>
        <v>45923.101284722223</v>
      </c>
      <c r="P5524" s="19">
        <f t="shared" si="476"/>
        <v>45923.309618055559</v>
      </c>
      <c r="Q5524" s="20" t="str">
        <f t="shared" si="477"/>
        <v>23/09/2025</v>
      </c>
      <c r="R5524" s="13" t="str">
        <f t="shared" si="478"/>
        <v>07</v>
      </c>
      <c r="S5524" s="13" t="str">
        <f t="shared" si="479"/>
        <v>Tue</v>
      </c>
    </row>
    <row r="5525" spans="1:19" x14ac:dyDescent="0.25">
      <c r="A5525" s="56">
        <v>45923.101284722223</v>
      </c>
      <c r="B5525" s="57">
        <v>445397599</v>
      </c>
      <c r="C5525" s="58" t="s">
        <v>36</v>
      </c>
      <c r="D5525" s="58" t="s">
        <v>37</v>
      </c>
      <c r="E5525" s="58" t="s">
        <v>45</v>
      </c>
      <c r="F5525" s="58" t="s">
        <v>119</v>
      </c>
      <c r="G5525" s="59">
        <v>3746.37</v>
      </c>
      <c r="H5525" s="57">
        <v>444602168</v>
      </c>
      <c r="I5525" s="59">
        <v>0</v>
      </c>
      <c r="J5525" s="59">
        <v>0</v>
      </c>
      <c r="K5525" s="59">
        <v>0</v>
      </c>
      <c r="L5525" s="59">
        <v>0</v>
      </c>
      <c r="M5525" s="59">
        <v>9948.09</v>
      </c>
      <c r="N5525" s="58" t="s">
        <v>107</v>
      </c>
      <c r="O5525" s="14">
        <f t="shared" si="475"/>
        <v>45923.101284722223</v>
      </c>
      <c r="P5525" s="19">
        <f t="shared" si="476"/>
        <v>45923.309618055559</v>
      </c>
      <c r="Q5525" s="20" t="str">
        <f t="shared" si="477"/>
        <v>23/09/2025</v>
      </c>
      <c r="R5525" s="13" t="str">
        <f t="shared" si="478"/>
        <v>07</v>
      </c>
      <c r="S5525" s="13" t="str">
        <f t="shared" si="479"/>
        <v>Tue</v>
      </c>
    </row>
    <row r="5526" spans="1:19" x14ac:dyDescent="0.25">
      <c r="A5526" s="60">
        <v>45923.101979166669</v>
      </c>
      <c r="B5526" s="61">
        <v>445397645</v>
      </c>
      <c r="C5526" s="62" t="s">
        <v>36</v>
      </c>
      <c r="D5526" s="62" t="s">
        <v>38</v>
      </c>
      <c r="E5526" s="62" t="s">
        <v>46</v>
      </c>
      <c r="F5526" s="62" t="s">
        <v>119</v>
      </c>
      <c r="G5526" s="63">
        <v>3747.94</v>
      </c>
      <c r="H5526" s="61">
        <v>444602220</v>
      </c>
      <c r="I5526" s="63">
        <v>0</v>
      </c>
      <c r="J5526" s="63">
        <v>0</v>
      </c>
      <c r="K5526" s="63">
        <v>0</v>
      </c>
      <c r="L5526" s="63">
        <v>1.63</v>
      </c>
      <c r="M5526" s="63">
        <v>9949.7199999999993</v>
      </c>
      <c r="N5526" s="62" t="s">
        <v>3409</v>
      </c>
      <c r="O5526" s="14">
        <f t="shared" si="475"/>
        <v>45923.101979166669</v>
      </c>
      <c r="P5526" s="19">
        <f t="shared" si="476"/>
        <v>45923.310312500005</v>
      </c>
      <c r="Q5526" s="20" t="str">
        <f t="shared" si="477"/>
        <v>23/09/2025</v>
      </c>
      <c r="R5526" s="13" t="str">
        <f t="shared" si="478"/>
        <v>07</v>
      </c>
      <c r="S5526" s="13" t="str">
        <f t="shared" si="479"/>
        <v>Tue</v>
      </c>
    </row>
    <row r="5527" spans="1:19" x14ac:dyDescent="0.25">
      <c r="A5527" s="56">
        <v>45923.101979166669</v>
      </c>
      <c r="B5527" s="57">
        <v>445397646</v>
      </c>
      <c r="C5527" s="58" t="s">
        <v>36</v>
      </c>
      <c r="D5527" s="58" t="s">
        <v>38</v>
      </c>
      <c r="E5527" s="58" t="s">
        <v>46</v>
      </c>
      <c r="F5527" s="58" t="s">
        <v>119</v>
      </c>
      <c r="G5527" s="59">
        <v>3747.94</v>
      </c>
      <c r="H5527" s="57">
        <v>444602221</v>
      </c>
      <c r="I5527" s="59">
        <v>0</v>
      </c>
      <c r="J5527" s="59">
        <v>0</v>
      </c>
      <c r="K5527" s="59">
        <v>0</v>
      </c>
      <c r="L5527" s="59">
        <v>1.53</v>
      </c>
      <c r="M5527" s="59">
        <v>9951.25</v>
      </c>
      <c r="N5527" s="58" t="s">
        <v>3409</v>
      </c>
      <c r="O5527" s="14">
        <f t="shared" si="475"/>
        <v>45923.101979166669</v>
      </c>
      <c r="P5527" s="19">
        <f t="shared" si="476"/>
        <v>45923.310312500005</v>
      </c>
      <c r="Q5527" s="20" t="str">
        <f t="shared" si="477"/>
        <v>23/09/2025</v>
      </c>
      <c r="R5527" s="13" t="str">
        <f t="shared" si="478"/>
        <v>07</v>
      </c>
      <c r="S5527" s="13" t="str">
        <f t="shared" si="479"/>
        <v>Tue</v>
      </c>
    </row>
    <row r="5528" spans="1:19" x14ac:dyDescent="0.25">
      <c r="A5528" s="60">
        <v>45923.101979166669</v>
      </c>
      <c r="B5528" s="61">
        <v>445397647</v>
      </c>
      <c r="C5528" s="62" t="s">
        <v>36</v>
      </c>
      <c r="D5528" s="62" t="s">
        <v>38</v>
      </c>
      <c r="E5528" s="62" t="s">
        <v>46</v>
      </c>
      <c r="F5528" s="62" t="s">
        <v>119</v>
      </c>
      <c r="G5528" s="63">
        <v>3747.94</v>
      </c>
      <c r="H5528" s="61">
        <v>444602222</v>
      </c>
      <c r="I5528" s="63">
        <v>0</v>
      </c>
      <c r="J5528" s="63">
        <v>0</v>
      </c>
      <c r="K5528" s="63">
        <v>0</v>
      </c>
      <c r="L5528" s="63">
        <v>1.57</v>
      </c>
      <c r="M5528" s="63">
        <v>9952.82</v>
      </c>
      <c r="N5528" s="62" t="s">
        <v>3409</v>
      </c>
      <c r="O5528" s="14">
        <f t="shared" si="475"/>
        <v>45923.101979166669</v>
      </c>
      <c r="P5528" s="19">
        <f t="shared" si="476"/>
        <v>45923.310312500005</v>
      </c>
      <c r="Q5528" s="20" t="str">
        <f t="shared" si="477"/>
        <v>23/09/2025</v>
      </c>
      <c r="R5528" s="13" t="str">
        <f t="shared" si="478"/>
        <v>07</v>
      </c>
      <c r="S5528" s="13" t="str">
        <f t="shared" si="479"/>
        <v>Tue</v>
      </c>
    </row>
    <row r="5529" spans="1:19" x14ac:dyDescent="0.25">
      <c r="A5529" s="56">
        <v>45923.101979166669</v>
      </c>
      <c r="B5529" s="57">
        <v>445397648</v>
      </c>
      <c r="C5529" s="58" t="s">
        <v>36</v>
      </c>
      <c r="D5529" s="58" t="s">
        <v>38</v>
      </c>
      <c r="E5529" s="58" t="s">
        <v>46</v>
      </c>
      <c r="F5529" s="58" t="s">
        <v>119</v>
      </c>
      <c r="G5529" s="59">
        <v>3747.94</v>
      </c>
      <c r="H5529" s="57">
        <v>444602223</v>
      </c>
      <c r="I5529" s="59">
        <v>0</v>
      </c>
      <c r="J5529" s="59">
        <v>0</v>
      </c>
      <c r="K5529" s="59">
        <v>0</v>
      </c>
      <c r="L5529" s="59">
        <v>1.57</v>
      </c>
      <c r="M5529" s="59">
        <v>9954.39</v>
      </c>
      <c r="N5529" s="58" t="s">
        <v>3409</v>
      </c>
      <c r="O5529" s="14">
        <f t="shared" si="475"/>
        <v>45923.101979166669</v>
      </c>
      <c r="P5529" s="19">
        <f t="shared" si="476"/>
        <v>45923.310312500005</v>
      </c>
      <c r="Q5529" s="20" t="str">
        <f t="shared" si="477"/>
        <v>23/09/2025</v>
      </c>
      <c r="R5529" s="13" t="str">
        <f t="shared" si="478"/>
        <v>07</v>
      </c>
      <c r="S5529" s="13" t="str">
        <f t="shared" si="479"/>
        <v>Tue</v>
      </c>
    </row>
    <row r="5530" spans="1:19" x14ac:dyDescent="0.25">
      <c r="A5530" s="60">
        <v>45923.101979166669</v>
      </c>
      <c r="B5530" s="61">
        <v>445397649</v>
      </c>
      <c r="C5530" s="62" t="s">
        <v>36</v>
      </c>
      <c r="D5530" s="62" t="s">
        <v>38</v>
      </c>
      <c r="E5530" s="62" t="s">
        <v>46</v>
      </c>
      <c r="F5530" s="62" t="s">
        <v>119</v>
      </c>
      <c r="G5530" s="63">
        <v>3747.94</v>
      </c>
      <c r="H5530" s="61">
        <v>444602224</v>
      </c>
      <c r="I5530" s="63">
        <v>0</v>
      </c>
      <c r="J5530" s="63">
        <v>0</v>
      </c>
      <c r="K5530" s="63">
        <v>0</v>
      </c>
      <c r="L5530" s="63">
        <v>1.57</v>
      </c>
      <c r="M5530" s="63">
        <v>9955.9599999999991</v>
      </c>
      <c r="N5530" s="62" t="s">
        <v>3409</v>
      </c>
      <c r="O5530" s="14">
        <f t="shared" si="475"/>
        <v>45923.101979166669</v>
      </c>
      <c r="P5530" s="19">
        <f t="shared" si="476"/>
        <v>45923.310312500005</v>
      </c>
      <c r="Q5530" s="20" t="str">
        <f t="shared" si="477"/>
        <v>23/09/2025</v>
      </c>
      <c r="R5530" s="13" t="str">
        <f t="shared" si="478"/>
        <v>07</v>
      </c>
      <c r="S5530" s="13" t="str">
        <f t="shared" si="479"/>
        <v>Tue</v>
      </c>
    </row>
    <row r="5531" spans="1:19" x14ac:dyDescent="0.25">
      <c r="A5531" s="56">
        <v>45923.102268518516</v>
      </c>
      <c r="B5531" s="57">
        <v>445397686</v>
      </c>
      <c r="C5531" s="58" t="s">
        <v>36</v>
      </c>
      <c r="D5531" s="58" t="s">
        <v>38</v>
      </c>
      <c r="E5531" s="58" t="s">
        <v>46</v>
      </c>
      <c r="F5531" s="58" t="s">
        <v>119</v>
      </c>
      <c r="G5531" s="59">
        <v>3746.45</v>
      </c>
      <c r="H5531" s="57">
        <v>444602265</v>
      </c>
      <c r="I5531" s="59">
        <v>0</v>
      </c>
      <c r="J5531" s="59">
        <v>0</v>
      </c>
      <c r="K5531" s="59">
        <v>0</v>
      </c>
      <c r="L5531" s="59">
        <v>0.13</v>
      </c>
      <c r="M5531" s="59">
        <v>9956.09</v>
      </c>
      <c r="N5531" s="58" t="s">
        <v>3410</v>
      </c>
      <c r="O5531" s="14">
        <f t="shared" si="475"/>
        <v>45923.102268518516</v>
      </c>
      <c r="P5531" s="19">
        <f t="shared" si="476"/>
        <v>45923.310601851852</v>
      </c>
      <c r="Q5531" s="20" t="str">
        <f t="shared" si="477"/>
        <v>23/09/2025</v>
      </c>
      <c r="R5531" s="13" t="str">
        <f t="shared" si="478"/>
        <v>07</v>
      </c>
      <c r="S5531" s="13" t="str">
        <f t="shared" si="479"/>
        <v>Tue</v>
      </c>
    </row>
    <row r="5532" spans="1:19" x14ac:dyDescent="0.25">
      <c r="A5532" s="60">
        <v>45923.102268518516</v>
      </c>
      <c r="B5532" s="61">
        <v>445397687</v>
      </c>
      <c r="C5532" s="62" t="s">
        <v>36</v>
      </c>
      <c r="D5532" s="62" t="s">
        <v>38</v>
      </c>
      <c r="E5532" s="62" t="s">
        <v>46</v>
      </c>
      <c r="F5532" s="62" t="s">
        <v>119</v>
      </c>
      <c r="G5532" s="63">
        <v>3746.45</v>
      </c>
      <c r="H5532" s="61">
        <v>444602266</v>
      </c>
      <c r="I5532" s="63">
        <v>0</v>
      </c>
      <c r="J5532" s="63">
        <v>0</v>
      </c>
      <c r="K5532" s="63">
        <v>0</v>
      </c>
      <c r="L5532" s="63">
        <v>0.13</v>
      </c>
      <c r="M5532" s="63">
        <v>9956.2199999999993</v>
      </c>
      <c r="N5532" s="62" t="s">
        <v>3410</v>
      </c>
      <c r="O5532" s="14">
        <f t="shared" si="475"/>
        <v>45923.102268518516</v>
      </c>
      <c r="P5532" s="19">
        <f t="shared" si="476"/>
        <v>45923.310601851852</v>
      </c>
      <c r="Q5532" s="20" t="str">
        <f t="shared" si="477"/>
        <v>23/09/2025</v>
      </c>
      <c r="R5532" s="13" t="str">
        <f t="shared" si="478"/>
        <v>07</v>
      </c>
      <c r="S5532" s="13" t="str">
        <f t="shared" si="479"/>
        <v>Tue</v>
      </c>
    </row>
    <row r="5533" spans="1:19" x14ac:dyDescent="0.25">
      <c r="A5533" s="56">
        <v>45923.102268518516</v>
      </c>
      <c r="B5533" s="57">
        <v>445397688</v>
      </c>
      <c r="C5533" s="58" t="s">
        <v>36</v>
      </c>
      <c r="D5533" s="58" t="s">
        <v>38</v>
      </c>
      <c r="E5533" s="58" t="s">
        <v>46</v>
      </c>
      <c r="F5533" s="58" t="s">
        <v>119</v>
      </c>
      <c r="G5533" s="59">
        <v>3746.45</v>
      </c>
      <c r="H5533" s="57">
        <v>444602267</v>
      </c>
      <c r="I5533" s="59">
        <v>0</v>
      </c>
      <c r="J5533" s="59">
        <v>0</v>
      </c>
      <c r="K5533" s="59">
        <v>0</v>
      </c>
      <c r="L5533" s="59">
        <v>0.08</v>
      </c>
      <c r="M5533" s="59">
        <v>9956.2999999999993</v>
      </c>
      <c r="N5533" s="58" t="s">
        <v>3410</v>
      </c>
      <c r="O5533" s="14">
        <f t="shared" si="475"/>
        <v>45923.102268518516</v>
      </c>
      <c r="P5533" s="19">
        <f t="shared" si="476"/>
        <v>45923.310601851852</v>
      </c>
      <c r="Q5533" s="20" t="str">
        <f t="shared" si="477"/>
        <v>23/09/2025</v>
      </c>
      <c r="R5533" s="13" t="str">
        <f t="shared" si="478"/>
        <v>07</v>
      </c>
      <c r="S5533" s="13" t="str">
        <f t="shared" si="479"/>
        <v>Tue</v>
      </c>
    </row>
    <row r="5534" spans="1:19" x14ac:dyDescent="0.25">
      <c r="A5534" s="60">
        <v>45923.102303240739</v>
      </c>
      <c r="B5534" s="61">
        <v>445397691</v>
      </c>
      <c r="C5534" s="62" t="s">
        <v>36</v>
      </c>
      <c r="D5534" s="62" t="s">
        <v>37</v>
      </c>
      <c r="E5534" s="62" t="s">
        <v>45</v>
      </c>
      <c r="F5534" s="62" t="s">
        <v>119</v>
      </c>
      <c r="G5534" s="63">
        <v>3746.49</v>
      </c>
      <c r="H5534" s="61">
        <v>444602271</v>
      </c>
      <c r="I5534" s="63">
        <v>0</v>
      </c>
      <c r="J5534" s="63">
        <v>0</v>
      </c>
      <c r="K5534" s="63">
        <v>0</v>
      </c>
      <c r="L5534" s="63">
        <v>0</v>
      </c>
      <c r="M5534" s="63">
        <v>9956.2999999999993</v>
      </c>
      <c r="N5534" s="62" t="s">
        <v>1971</v>
      </c>
      <c r="O5534" s="14">
        <f t="shared" si="475"/>
        <v>45923.102303240739</v>
      </c>
      <c r="P5534" s="19">
        <f t="shared" si="476"/>
        <v>45923.310636574075</v>
      </c>
      <c r="Q5534" s="20" t="str">
        <f t="shared" si="477"/>
        <v>23/09/2025</v>
      </c>
      <c r="R5534" s="13" t="str">
        <f t="shared" si="478"/>
        <v>07</v>
      </c>
      <c r="S5534" s="13" t="str">
        <f t="shared" si="479"/>
        <v>Tue</v>
      </c>
    </row>
    <row r="5535" spans="1:19" x14ac:dyDescent="0.25">
      <c r="A5535" s="56">
        <v>45923.102303240739</v>
      </c>
      <c r="B5535" s="57">
        <v>445397692</v>
      </c>
      <c r="C5535" s="58" t="s">
        <v>36</v>
      </c>
      <c r="D5535" s="58" t="s">
        <v>37</v>
      </c>
      <c r="E5535" s="58" t="s">
        <v>45</v>
      </c>
      <c r="F5535" s="58" t="s">
        <v>119</v>
      </c>
      <c r="G5535" s="59">
        <v>3746.49</v>
      </c>
      <c r="H5535" s="57">
        <v>444602272</v>
      </c>
      <c r="I5535" s="59">
        <v>0</v>
      </c>
      <c r="J5535" s="59">
        <v>0</v>
      </c>
      <c r="K5535" s="59">
        <v>0</v>
      </c>
      <c r="L5535" s="59">
        <v>0</v>
      </c>
      <c r="M5535" s="59">
        <v>9956.2999999999993</v>
      </c>
      <c r="N5535" s="58" t="s">
        <v>48</v>
      </c>
      <c r="O5535" s="14">
        <f t="shared" si="475"/>
        <v>45923.102303240739</v>
      </c>
      <c r="P5535" s="19">
        <f t="shared" si="476"/>
        <v>45923.310636574075</v>
      </c>
      <c r="Q5535" s="20" t="str">
        <f t="shared" si="477"/>
        <v>23/09/2025</v>
      </c>
      <c r="R5535" s="13" t="str">
        <f t="shared" si="478"/>
        <v>07</v>
      </c>
      <c r="S5535" s="13" t="str">
        <f t="shared" si="479"/>
        <v>Tue</v>
      </c>
    </row>
    <row r="5536" spans="1:19" x14ac:dyDescent="0.25">
      <c r="A5536" s="60">
        <v>45923.102314814816</v>
      </c>
      <c r="B5536" s="61">
        <v>445397693</v>
      </c>
      <c r="C5536" s="62" t="s">
        <v>36</v>
      </c>
      <c r="D5536" s="62" t="s">
        <v>37</v>
      </c>
      <c r="E5536" s="62" t="s">
        <v>45</v>
      </c>
      <c r="F5536" s="62" t="s">
        <v>119</v>
      </c>
      <c r="G5536" s="63">
        <v>3746.49</v>
      </c>
      <c r="H5536" s="61">
        <v>444602273</v>
      </c>
      <c r="I5536" s="63">
        <v>0</v>
      </c>
      <c r="J5536" s="63">
        <v>0</v>
      </c>
      <c r="K5536" s="63">
        <v>0</v>
      </c>
      <c r="L5536" s="63">
        <v>0</v>
      </c>
      <c r="M5536" s="63">
        <v>9956.2999999999993</v>
      </c>
      <c r="N5536" s="62" t="s">
        <v>2056</v>
      </c>
      <c r="O5536" s="14">
        <f t="shared" si="475"/>
        <v>45923.102314814816</v>
      </c>
      <c r="P5536" s="19">
        <f t="shared" si="476"/>
        <v>45923.310648148152</v>
      </c>
      <c r="Q5536" s="20" t="str">
        <f t="shared" si="477"/>
        <v>23/09/2025</v>
      </c>
      <c r="R5536" s="13" t="str">
        <f t="shared" si="478"/>
        <v>07</v>
      </c>
      <c r="S5536" s="13" t="str">
        <f t="shared" si="479"/>
        <v>Tue</v>
      </c>
    </row>
    <row r="5537" spans="1:19" x14ac:dyDescent="0.25">
      <c r="A5537" s="56">
        <v>45923.102314814816</v>
      </c>
      <c r="B5537" s="57">
        <v>445397694</v>
      </c>
      <c r="C5537" s="58" t="s">
        <v>36</v>
      </c>
      <c r="D5537" s="58" t="s">
        <v>37</v>
      </c>
      <c r="E5537" s="58" t="s">
        <v>45</v>
      </c>
      <c r="F5537" s="58" t="s">
        <v>119</v>
      </c>
      <c r="G5537" s="59">
        <v>3746.56</v>
      </c>
      <c r="H5537" s="57">
        <v>444602274</v>
      </c>
      <c r="I5537" s="59">
        <v>0</v>
      </c>
      <c r="J5537" s="59">
        <v>0</v>
      </c>
      <c r="K5537" s="59">
        <v>0</v>
      </c>
      <c r="L5537" s="59">
        <v>0</v>
      </c>
      <c r="M5537" s="59">
        <v>9956.2999999999993</v>
      </c>
      <c r="N5537" s="58" t="s">
        <v>107</v>
      </c>
      <c r="O5537" s="14">
        <f t="shared" si="475"/>
        <v>45923.102314814816</v>
      </c>
      <c r="P5537" s="19">
        <f t="shared" si="476"/>
        <v>45923.310648148152</v>
      </c>
      <c r="Q5537" s="20" t="str">
        <f t="shared" si="477"/>
        <v>23/09/2025</v>
      </c>
      <c r="R5537" s="13" t="str">
        <f t="shared" si="478"/>
        <v>07</v>
      </c>
      <c r="S5537" s="13" t="str">
        <f t="shared" si="479"/>
        <v>Tue</v>
      </c>
    </row>
    <row r="5538" spans="1:19" x14ac:dyDescent="0.25">
      <c r="A5538" s="60">
        <v>45923.102314814816</v>
      </c>
      <c r="B5538" s="61">
        <v>445397695</v>
      </c>
      <c r="C5538" s="62" t="s">
        <v>36</v>
      </c>
      <c r="D5538" s="62" t="s">
        <v>37</v>
      </c>
      <c r="E5538" s="62" t="s">
        <v>45</v>
      </c>
      <c r="F5538" s="62" t="s">
        <v>119</v>
      </c>
      <c r="G5538" s="63">
        <v>3746.52</v>
      </c>
      <c r="H5538" s="61">
        <v>444602275</v>
      </c>
      <c r="I5538" s="63">
        <v>0</v>
      </c>
      <c r="J5538" s="63">
        <v>0</v>
      </c>
      <c r="K5538" s="63">
        <v>0</v>
      </c>
      <c r="L5538" s="63">
        <v>0</v>
      </c>
      <c r="M5538" s="63">
        <v>9956.2999999999993</v>
      </c>
      <c r="N5538" s="62" t="s">
        <v>108</v>
      </c>
      <c r="O5538" s="14">
        <f t="shared" si="475"/>
        <v>45923.102314814816</v>
      </c>
      <c r="P5538" s="19">
        <f t="shared" si="476"/>
        <v>45923.310648148152</v>
      </c>
      <c r="Q5538" s="20" t="str">
        <f t="shared" si="477"/>
        <v>23/09/2025</v>
      </c>
      <c r="R5538" s="13" t="str">
        <f t="shared" si="478"/>
        <v>07</v>
      </c>
      <c r="S5538" s="13" t="str">
        <f t="shared" si="479"/>
        <v>Tue</v>
      </c>
    </row>
    <row r="5539" spans="1:19" x14ac:dyDescent="0.25">
      <c r="A5539" s="56">
        <v>45923.102314814816</v>
      </c>
      <c r="B5539" s="57">
        <v>445397697</v>
      </c>
      <c r="C5539" s="58" t="s">
        <v>36</v>
      </c>
      <c r="D5539" s="58" t="s">
        <v>37</v>
      </c>
      <c r="E5539" s="58" t="s">
        <v>45</v>
      </c>
      <c r="F5539" s="58" t="s">
        <v>119</v>
      </c>
      <c r="G5539" s="59">
        <v>3746.45</v>
      </c>
      <c r="H5539" s="57">
        <v>444602277</v>
      </c>
      <c r="I5539" s="59">
        <v>0</v>
      </c>
      <c r="J5539" s="59">
        <v>0</v>
      </c>
      <c r="K5539" s="59">
        <v>0</v>
      </c>
      <c r="L5539" s="59">
        <v>0</v>
      </c>
      <c r="M5539" s="59">
        <v>9956.2999999999993</v>
      </c>
      <c r="N5539" s="58" t="s">
        <v>77</v>
      </c>
      <c r="O5539" s="14">
        <f t="shared" si="475"/>
        <v>45923.102314814816</v>
      </c>
      <c r="P5539" s="19">
        <f t="shared" si="476"/>
        <v>45923.310648148152</v>
      </c>
      <c r="Q5539" s="20" t="str">
        <f t="shared" si="477"/>
        <v>23/09/2025</v>
      </c>
      <c r="R5539" s="13" t="str">
        <f t="shared" si="478"/>
        <v>07</v>
      </c>
      <c r="S5539" s="13" t="str">
        <f t="shared" si="479"/>
        <v>Tue</v>
      </c>
    </row>
    <row r="5540" spans="1:19" x14ac:dyDescent="0.25">
      <c r="A5540" s="60">
        <v>45923.102326388886</v>
      </c>
      <c r="B5540" s="61">
        <v>445397698</v>
      </c>
      <c r="C5540" s="62" t="s">
        <v>36</v>
      </c>
      <c r="D5540" s="62" t="s">
        <v>37</v>
      </c>
      <c r="E5540" s="62" t="s">
        <v>45</v>
      </c>
      <c r="F5540" s="62" t="s">
        <v>119</v>
      </c>
      <c r="G5540" s="63">
        <v>3746.45</v>
      </c>
      <c r="H5540" s="61">
        <v>444602278</v>
      </c>
      <c r="I5540" s="63">
        <v>0</v>
      </c>
      <c r="J5540" s="63">
        <v>0</v>
      </c>
      <c r="K5540" s="63">
        <v>0</v>
      </c>
      <c r="L5540" s="63">
        <v>0</v>
      </c>
      <c r="M5540" s="63">
        <v>9956.2999999999993</v>
      </c>
      <c r="N5540" s="62" t="s">
        <v>47</v>
      </c>
      <c r="O5540" s="14">
        <f t="shared" si="475"/>
        <v>45923.102326388886</v>
      </c>
      <c r="P5540" s="19">
        <f t="shared" si="476"/>
        <v>45923.310659722221</v>
      </c>
      <c r="Q5540" s="20" t="str">
        <f t="shared" si="477"/>
        <v>23/09/2025</v>
      </c>
      <c r="R5540" s="13" t="str">
        <f t="shared" si="478"/>
        <v>07</v>
      </c>
      <c r="S5540" s="13" t="str">
        <f t="shared" si="479"/>
        <v>Tue</v>
      </c>
    </row>
    <row r="5541" spans="1:19" x14ac:dyDescent="0.25">
      <c r="A5541" s="56">
        <v>45923.102326388886</v>
      </c>
      <c r="B5541" s="57">
        <v>445397699</v>
      </c>
      <c r="C5541" s="58" t="s">
        <v>36</v>
      </c>
      <c r="D5541" s="58" t="s">
        <v>37</v>
      </c>
      <c r="E5541" s="58" t="s">
        <v>45</v>
      </c>
      <c r="F5541" s="58" t="s">
        <v>119</v>
      </c>
      <c r="G5541" s="59">
        <v>3746.45</v>
      </c>
      <c r="H5541" s="57">
        <v>444602279</v>
      </c>
      <c r="I5541" s="59">
        <v>0</v>
      </c>
      <c r="J5541" s="59">
        <v>0</v>
      </c>
      <c r="K5541" s="59">
        <v>0</v>
      </c>
      <c r="L5541" s="59">
        <v>0</v>
      </c>
      <c r="M5541" s="59">
        <v>9956.2999999999993</v>
      </c>
      <c r="N5541" s="58" t="s">
        <v>52</v>
      </c>
      <c r="O5541" s="14">
        <f t="shared" si="475"/>
        <v>45923.102326388886</v>
      </c>
      <c r="P5541" s="19">
        <f t="shared" si="476"/>
        <v>45923.310659722221</v>
      </c>
      <c r="Q5541" s="20" t="str">
        <f t="shared" si="477"/>
        <v>23/09/2025</v>
      </c>
      <c r="R5541" s="13" t="str">
        <f t="shared" si="478"/>
        <v>07</v>
      </c>
      <c r="S5541" s="13" t="str">
        <f t="shared" si="479"/>
        <v>Tue</v>
      </c>
    </row>
    <row r="5542" spans="1:19" x14ac:dyDescent="0.25">
      <c r="A5542" s="60">
        <v>45923.10628472222</v>
      </c>
      <c r="B5542" s="61">
        <v>445398209</v>
      </c>
      <c r="C5542" s="62" t="s">
        <v>36</v>
      </c>
      <c r="D5542" s="62" t="s">
        <v>38</v>
      </c>
      <c r="E5542" s="62" t="s">
        <v>46</v>
      </c>
      <c r="F5542" s="62" t="s">
        <v>119</v>
      </c>
      <c r="G5542" s="63">
        <v>3748.04</v>
      </c>
      <c r="H5542" s="61">
        <v>444602831</v>
      </c>
      <c r="I5542" s="63">
        <v>0</v>
      </c>
      <c r="J5542" s="63">
        <v>0</v>
      </c>
      <c r="K5542" s="63">
        <v>0</v>
      </c>
      <c r="L5542" s="63">
        <v>1.55</v>
      </c>
      <c r="M5542" s="63">
        <v>9957.85</v>
      </c>
      <c r="N5542" s="62" t="s">
        <v>3411</v>
      </c>
      <c r="O5542" s="14">
        <f t="shared" si="475"/>
        <v>45923.10628472222</v>
      </c>
      <c r="P5542" s="19">
        <f t="shared" si="476"/>
        <v>45923.314618055556</v>
      </c>
      <c r="Q5542" s="20" t="str">
        <f t="shared" si="477"/>
        <v>23/09/2025</v>
      </c>
      <c r="R5542" s="13" t="str">
        <f t="shared" si="478"/>
        <v>07</v>
      </c>
      <c r="S5542" s="13" t="str">
        <f t="shared" si="479"/>
        <v>Tue</v>
      </c>
    </row>
    <row r="5543" spans="1:19" x14ac:dyDescent="0.25">
      <c r="A5543" s="56">
        <v>45923.10628472222</v>
      </c>
      <c r="B5543" s="57">
        <v>445398210</v>
      </c>
      <c r="C5543" s="58" t="s">
        <v>36</v>
      </c>
      <c r="D5543" s="58" t="s">
        <v>38</v>
      </c>
      <c r="E5543" s="58" t="s">
        <v>46</v>
      </c>
      <c r="F5543" s="58" t="s">
        <v>119</v>
      </c>
      <c r="G5543" s="59">
        <v>3748.04</v>
      </c>
      <c r="H5543" s="57">
        <v>444602832</v>
      </c>
      <c r="I5543" s="59">
        <v>0</v>
      </c>
      <c r="J5543" s="59">
        <v>0</v>
      </c>
      <c r="K5543" s="59">
        <v>0</v>
      </c>
      <c r="L5543" s="59">
        <v>1.55</v>
      </c>
      <c r="M5543" s="59">
        <v>9959.4</v>
      </c>
      <c r="N5543" s="58" t="s">
        <v>3411</v>
      </c>
      <c r="O5543" s="14">
        <f t="shared" si="475"/>
        <v>45923.10628472222</v>
      </c>
      <c r="P5543" s="19">
        <f t="shared" si="476"/>
        <v>45923.314618055556</v>
      </c>
      <c r="Q5543" s="20" t="str">
        <f t="shared" si="477"/>
        <v>23/09/2025</v>
      </c>
      <c r="R5543" s="13" t="str">
        <f t="shared" si="478"/>
        <v>07</v>
      </c>
      <c r="S5543" s="13" t="str">
        <f t="shared" si="479"/>
        <v>Tue</v>
      </c>
    </row>
    <row r="5544" spans="1:19" x14ac:dyDescent="0.25">
      <c r="A5544" s="60">
        <v>45923.10628472222</v>
      </c>
      <c r="B5544" s="61">
        <v>445398211</v>
      </c>
      <c r="C5544" s="62" t="s">
        <v>36</v>
      </c>
      <c r="D5544" s="62" t="s">
        <v>38</v>
      </c>
      <c r="E5544" s="62" t="s">
        <v>46</v>
      </c>
      <c r="F5544" s="62" t="s">
        <v>119</v>
      </c>
      <c r="G5544" s="63">
        <v>3748.04</v>
      </c>
      <c r="H5544" s="61">
        <v>444602833</v>
      </c>
      <c r="I5544" s="63">
        <v>0</v>
      </c>
      <c r="J5544" s="63">
        <v>0</v>
      </c>
      <c r="K5544" s="63">
        <v>0</v>
      </c>
      <c r="L5544" s="63">
        <v>1.48</v>
      </c>
      <c r="M5544" s="63">
        <v>9960.8799999999992</v>
      </c>
      <c r="N5544" s="62" t="s">
        <v>3411</v>
      </c>
      <c r="O5544" s="14">
        <f t="shared" si="475"/>
        <v>45923.10628472222</v>
      </c>
      <c r="P5544" s="19">
        <f t="shared" si="476"/>
        <v>45923.314618055556</v>
      </c>
      <c r="Q5544" s="20" t="str">
        <f t="shared" si="477"/>
        <v>23/09/2025</v>
      </c>
      <c r="R5544" s="13" t="str">
        <f t="shared" si="478"/>
        <v>07</v>
      </c>
      <c r="S5544" s="13" t="str">
        <f t="shared" si="479"/>
        <v>Tue</v>
      </c>
    </row>
    <row r="5545" spans="1:19" x14ac:dyDescent="0.25">
      <c r="A5545" s="56">
        <v>45923.10628472222</v>
      </c>
      <c r="B5545" s="57">
        <v>445398212</v>
      </c>
      <c r="C5545" s="58" t="s">
        <v>36</v>
      </c>
      <c r="D5545" s="58" t="s">
        <v>38</v>
      </c>
      <c r="E5545" s="58" t="s">
        <v>46</v>
      </c>
      <c r="F5545" s="58" t="s">
        <v>119</v>
      </c>
      <c r="G5545" s="59">
        <v>3748.04</v>
      </c>
      <c r="H5545" s="57">
        <v>444602834</v>
      </c>
      <c r="I5545" s="59">
        <v>0</v>
      </c>
      <c r="J5545" s="59">
        <v>0</v>
      </c>
      <c r="K5545" s="59">
        <v>0</v>
      </c>
      <c r="L5545" s="59">
        <v>1.52</v>
      </c>
      <c r="M5545" s="59">
        <v>9962.4</v>
      </c>
      <c r="N5545" s="58" t="s">
        <v>3411</v>
      </c>
      <c r="O5545" s="14">
        <f t="shared" si="475"/>
        <v>45923.10628472222</v>
      </c>
      <c r="P5545" s="19">
        <f t="shared" si="476"/>
        <v>45923.314618055556</v>
      </c>
      <c r="Q5545" s="20" t="str">
        <f t="shared" si="477"/>
        <v>23/09/2025</v>
      </c>
      <c r="R5545" s="13" t="str">
        <f t="shared" si="478"/>
        <v>07</v>
      </c>
      <c r="S5545" s="13" t="str">
        <f t="shared" si="479"/>
        <v>Tue</v>
      </c>
    </row>
    <row r="5546" spans="1:19" x14ac:dyDescent="0.25">
      <c r="A5546" s="60">
        <v>45923.10628472222</v>
      </c>
      <c r="B5546" s="61">
        <v>445398213</v>
      </c>
      <c r="C5546" s="62" t="s">
        <v>36</v>
      </c>
      <c r="D5546" s="62" t="s">
        <v>38</v>
      </c>
      <c r="E5546" s="62" t="s">
        <v>46</v>
      </c>
      <c r="F5546" s="62" t="s">
        <v>119</v>
      </c>
      <c r="G5546" s="63">
        <v>3748.04</v>
      </c>
      <c r="H5546" s="61">
        <v>444602835</v>
      </c>
      <c r="I5546" s="63">
        <v>0</v>
      </c>
      <c r="J5546" s="63">
        <v>0</v>
      </c>
      <c r="K5546" s="63">
        <v>0</v>
      </c>
      <c r="L5546" s="63">
        <v>1.59</v>
      </c>
      <c r="M5546" s="63">
        <v>9963.99</v>
      </c>
      <c r="N5546" s="62" t="s">
        <v>3411</v>
      </c>
      <c r="O5546" s="14">
        <f t="shared" si="475"/>
        <v>45923.10628472222</v>
      </c>
      <c r="P5546" s="19">
        <f t="shared" si="476"/>
        <v>45923.314618055556</v>
      </c>
      <c r="Q5546" s="20" t="str">
        <f t="shared" si="477"/>
        <v>23/09/2025</v>
      </c>
      <c r="R5546" s="13" t="str">
        <f t="shared" si="478"/>
        <v>07</v>
      </c>
      <c r="S5546" s="13" t="str">
        <f t="shared" si="479"/>
        <v>Tue</v>
      </c>
    </row>
    <row r="5547" spans="1:19" x14ac:dyDescent="0.25">
      <c r="A5547" s="56">
        <v>45923.107627314814</v>
      </c>
      <c r="B5547" s="57">
        <v>445398313</v>
      </c>
      <c r="C5547" s="58" t="s">
        <v>36</v>
      </c>
      <c r="D5547" s="58" t="s">
        <v>37</v>
      </c>
      <c r="E5547" s="58" t="s">
        <v>45</v>
      </c>
      <c r="F5547" s="58" t="s">
        <v>119</v>
      </c>
      <c r="G5547" s="59">
        <v>3747.27</v>
      </c>
      <c r="H5547" s="57">
        <v>444602934</v>
      </c>
      <c r="I5547" s="59">
        <v>0</v>
      </c>
      <c r="J5547" s="59">
        <v>0</v>
      </c>
      <c r="K5547" s="59">
        <v>0</v>
      </c>
      <c r="L5547" s="59">
        <v>0</v>
      </c>
      <c r="M5547" s="59">
        <v>9963.99</v>
      </c>
      <c r="N5547" s="58" t="s">
        <v>1971</v>
      </c>
      <c r="O5547" s="14">
        <f t="shared" si="475"/>
        <v>45923.107627314814</v>
      </c>
      <c r="P5547" s="19">
        <f t="shared" si="476"/>
        <v>45923.315960648149</v>
      </c>
      <c r="Q5547" s="20" t="str">
        <f t="shared" si="477"/>
        <v>23/09/2025</v>
      </c>
      <c r="R5547" s="13" t="str">
        <f t="shared" si="478"/>
        <v>07</v>
      </c>
      <c r="S5547" s="13" t="str">
        <f t="shared" si="479"/>
        <v>Tue</v>
      </c>
    </row>
    <row r="5548" spans="1:19" x14ac:dyDescent="0.25">
      <c r="A5548" s="60">
        <v>45923.107627314814</v>
      </c>
      <c r="B5548" s="61">
        <v>445398314</v>
      </c>
      <c r="C5548" s="62" t="s">
        <v>36</v>
      </c>
      <c r="D5548" s="62" t="s">
        <v>37</v>
      </c>
      <c r="E5548" s="62" t="s">
        <v>45</v>
      </c>
      <c r="F5548" s="62" t="s">
        <v>119</v>
      </c>
      <c r="G5548" s="63">
        <v>3747.27</v>
      </c>
      <c r="H5548" s="61">
        <v>444602935</v>
      </c>
      <c r="I5548" s="63">
        <v>0</v>
      </c>
      <c r="J5548" s="63">
        <v>0</v>
      </c>
      <c r="K5548" s="63">
        <v>0</v>
      </c>
      <c r="L5548" s="63">
        <v>0</v>
      </c>
      <c r="M5548" s="63">
        <v>9963.99</v>
      </c>
      <c r="N5548" s="62" t="s">
        <v>2056</v>
      </c>
      <c r="O5548" s="14">
        <f t="shared" si="475"/>
        <v>45923.107627314814</v>
      </c>
      <c r="P5548" s="19">
        <f t="shared" si="476"/>
        <v>45923.315960648149</v>
      </c>
      <c r="Q5548" s="20" t="str">
        <f t="shared" si="477"/>
        <v>23/09/2025</v>
      </c>
      <c r="R5548" s="13" t="str">
        <f t="shared" si="478"/>
        <v>07</v>
      </c>
      <c r="S5548" s="13" t="str">
        <f t="shared" si="479"/>
        <v>Tue</v>
      </c>
    </row>
    <row r="5549" spans="1:19" x14ac:dyDescent="0.25">
      <c r="A5549" s="56">
        <v>45923.107638888891</v>
      </c>
      <c r="B5549" s="57">
        <v>445398315</v>
      </c>
      <c r="C5549" s="58" t="s">
        <v>36</v>
      </c>
      <c r="D5549" s="58" t="s">
        <v>37</v>
      </c>
      <c r="E5549" s="58" t="s">
        <v>45</v>
      </c>
      <c r="F5549" s="58" t="s">
        <v>119</v>
      </c>
      <c r="G5549" s="59">
        <v>3747.27</v>
      </c>
      <c r="H5549" s="57">
        <v>444602936</v>
      </c>
      <c r="I5549" s="59">
        <v>0</v>
      </c>
      <c r="J5549" s="59">
        <v>0</v>
      </c>
      <c r="K5549" s="59">
        <v>0</v>
      </c>
      <c r="L5549" s="59">
        <v>0</v>
      </c>
      <c r="M5549" s="59">
        <v>9963.99</v>
      </c>
      <c r="N5549" s="58" t="s">
        <v>108</v>
      </c>
      <c r="O5549" s="14">
        <f t="shared" si="475"/>
        <v>45923.107638888891</v>
      </c>
      <c r="P5549" s="19">
        <f t="shared" si="476"/>
        <v>45923.315972222226</v>
      </c>
      <c r="Q5549" s="20" t="str">
        <f t="shared" si="477"/>
        <v>23/09/2025</v>
      </c>
      <c r="R5549" s="13" t="str">
        <f t="shared" si="478"/>
        <v>07</v>
      </c>
      <c r="S5549" s="13" t="str">
        <f t="shared" si="479"/>
        <v>Tue</v>
      </c>
    </row>
    <row r="5550" spans="1:19" x14ac:dyDescent="0.25">
      <c r="A5550" s="60">
        <v>45923.107638888891</v>
      </c>
      <c r="B5550" s="61">
        <v>445398319</v>
      </c>
      <c r="C5550" s="62" t="s">
        <v>36</v>
      </c>
      <c r="D5550" s="62" t="s">
        <v>37</v>
      </c>
      <c r="E5550" s="62" t="s">
        <v>45</v>
      </c>
      <c r="F5550" s="62" t="s">
        <v>119</v>
      </c>
      <c r="G5550" s="63">
        <v>3747.29</v>
      </c>
      <c r="H5550" s="61">
        <v>444602940</v>
      </c>
      <c r="I5550" s="63">
        <v>0</v>
      </c>
      <c r="J5550" s="63">
        <v>0</v>
      </c>
      <c r="K5550" s="63">
        <v>0</v>
      </c>
      <c r="L5550" s="63">
        <v>0</v>
      </c>
      <c r="M5550" s="63">
        <v>9963.99</v>
      </c>
      <c r="N5550" s="62" t="s">
        <v>107</v>
      </c>
      <c r="O5550" s="14">
        <f t="shared" si="475"/>
        <v>45923.107638888891</v>
      </c>
      <c r="P5550" s="19">
        <f t="shared" si="476"/>
        <v>45923.315972222226</v>
      </c>
      <c r="Q5550" s="20" t="str">
        <f t="shared" si="477"/>
        <v>23/09/2025</v>
      </c>
      <c r="R5550" s="13" t="str">
        <f t="shared" si="478"/>
        <v>07</v>
      </c>
      <c r="S5550" s="13" t="str">
        <f t="shared" si="479"/>
        <v>Tue</v>
      </c>
    </row>
    <row r="5551" spans="1:19" x14ac:dyDescent="0.25">
      <c r="A5551" s="56">
        <v>45923.107638888891</v>
      </c>
      <c r="B5551" s="57">
        <v>445398322</v>
      </c>
      <c r="C5551" s="58" t="s">
        <v>36</v>
      </c>
      <c r="D5551" s="58" t="s">
        <v>37</v>
      </c>
      <c r="E5551" s="58" t="s">
        <v>45</v>
      </c>
      <c r="F5551" s="58" t="s">
        <v>119</v>
      </c>
      <c r="G5551" s="59">
        <v>3747.29</v>
      </c>
      <c r="H5551" s="57">
        <v>444602943</v>
      </c>
      <c r="I5551" s="59">
        <v>0</v>
      </c>
      <c r="J5551" s="59">
        <v>0</v>
      </c>
      <c r="K5551" s="59">
        <v>0</v>
      </c>
      <c r="L5551" s="59">
        <v>0</v>
      </c>
      <c r="M5551" s="59">
        <v>9963.99</v>
      </c>
      <c r="N5551" s="58" t="s">
        <v>77</v>
      </c>
      <c r="O5551" s="14">
        <f t="shared" si="475"/>
        <v>45923.107638888891</v>
      </c>
      <c r="P5551" s="19">
        <f t="shared" si="476"/>
        <v>45923.315972222226</v>
      </c>
      <c r="Q5551" s="20" t="str">
        <f t="shared" si="477"/>
        <v>23/09/2025</v>
      </c>
      <c r="R5551" s="13" t="str">
        <f t="shared" si="478"/>
        <v>07</v>
      </c>
      <c r="S5551" s="13" t="str">
        <f t="shared" si="479"/>
        <v>Tue</v>
      </c>
    </row>
    <row r="5552" spans="1:19" x14ac:dyDescent="0.25">
      <c r="A5552" s="60">
        <v>45923.108553240738</v>
      </c>
      <c r="B5552" s="61">
        <v>445398403</v>
      </c>
      <c r="C5552" s="62" t="s">
        <v>36</v>
      </c>
      <c r="D5552" s="62" t="s">
        <v>37</v>
      </c>
      <c r="E5552" s="62" t="s">
        <v>45</v>
      </c>
      <c r="F5552" s="62" t="s">
        <v>119</v>
      </c>
      <c r="G5552" s="63">
        <v>3747.11</v>
      </c>
      <c r="H5552" s="61">
        <v>444603018</v>
      </c>
      <c r="I5552" s="63">
        <v>0</v>
      </c>
      <c r="J5552" s="63">
        <v>0</v>
      </c>
      <c r="K5552" s="63">
        <v>0</v>
      </c>
      <c r="L5552" s="63">
        <v>0</v>
      </c>
      <c r="M5552" s="63">
        <v>9963.99</v>
      </c>
      <c r="N5552" s="62" t="s">
        <v>106</v>
      </c>
      <c r="O5552" s="14">
        <f t="shared" si="475"/>
        <v>45923.108553240738</v>
      </c>
      <c r="P5552" s="19">
        <f t="shared" si="476"/>
        <v>45923.316886574074</v>
      </c>
      <c r="Q5552" s="20" t="str">
        <f t="shared" si="477"/>
        <v>23/09/2025</v>
      </c>
      <c r="R5552" s="13" t="str">
        <f t="shared" si="478"/>
        <v>07</v>
      </c>
      <c r="S5552" s="13" t="str">
        <f t="shared" si="479"/>
        <v>Tue</v>
      </c>
    </row>
    <row r="5553" spans="1:19" x14ac:dyDescent="0.25">
      <c r="A5553" s="56">
        <v>45923.109351851854</v>
      </c>
      <c r="B5553" s="57">
        <v>445398439</v>
      </c>
      <c r="C5553" s="58" t="s">
        <v>36</v>
      </c>
      <c r="D5553" s="58" t="s">
        <v>38</v>
      </c>
      <c r="E5553" s="58" t="s">
        <v>46</v>
      </c>
      <c r="F5553" s="58" t="s">
        <v>119</v>
      </c>
      <c r="G5553" s="59">
        <v>3746.6</v>
      </c>
      <c r="H5553" s="57">
        <v>444603065</v>
      </c>
      <c r="I5553" s="59">
        <v>0</v>
      </c>
      <c r="J5553" s="59">
        <v>0</v>
      </c>
      <c r="K5553" s="59">
        <v>0</v>
      </c>
      <c r="L5553" s="59">
        <v>0.15</v>
      </c>
      <c r="M5553" s="59">
        <v>9964.14</v>
      </c>
      <c r="N5553" s="58" t="s">
        <v>3412</v>
      </c>
      <c r="O5553" s="14">
        <f t="shared" si="475"/>
        <v>45923.109351851854</v>
      </c>
      <c r="P5553" s="19">
        <f t="shared" si="476"/>
        <v>45923.317685185189</v>
      </c>
      <c r="Q5553" s="20" t="str">
        <f t="shared" si="477"/>
        <v>23/09/2025</v>
      </c>
      <c r="R5553" s="13" t="str">
        <f t="shared" si="478"/>
        <v>07</v>
      </c>
      <c r="S5553" s="13" t="str">
        <f t="shared" si="479"/>
        <v>Tue</v>
      </c>
    </row>
    <row r="5554" spans="1:19" x14ac:dyDescent="0.25">
      <c r="A5554" s="60">
        <v>45923.109710648147</v>
      </c>
      <c r="B5554" s="61">
        <v>445398516</v>
      </c>
      <c r="C5554" s="62" t="s">
        <v>36</v>
      </c>
      <c r="D5554" s="62" t="s">
        <v>37</v>
      </c>
      <c r="E5554" s="62" t="s">
        <v>45</v>
      </c>
      <c r="F5554" s="62" t="s">
        <v>119</v>
      </c>
      <c r="G5554" s="63">
        <v>3746.27</v>
      </c>
      <c r="H5554" s="61">
        <v>444603141</v>
      </c>
      <c r="I5554" s="63">
        <v>0</v>
      </c>
      <c r="J5554" s="63">
        <v>0</v>
      </c>
      <c r="K5554" s="63">
        <v>0</v>
      </c>
      <c r="L5554" s="63">
        <v>0</v>
      </c>
      <c r="M5554" s="63">
        <v>9964.14</v>
      </c>
      <c r="N5554" s="62" t="s">
        <v>2548</v>
      </c>
      <c r="O5554" s="14">
        <f t="shared" si="475"/>
        <v>45923.109710648147</v>
      </c>
      <c r="P5554" s="19">
        <f t="shared" si="476"/>
        <v>45923.318043981482</v>
      </c>
      <c r="Q5554" s="20" t="str">
        <f t="shared" si="477"/>
        <v>23/09/2025</v>
      </c>
      <c r="R5554" s="13" t="str">
        <f t="shared" si="478"/>
        <v>07</v>
      </c>
      <c r="S5554" s="13" t="str">
        <f t="shared" si="479"/>
        <v>Tue</v>
      </c>
    </row>
    <row r="5555" spans="1:19" x14ac:dyDescent="0.25">
      <c r="A5555" s="56">
        <v>45923.109722222223</v>
      </c>
      <c r="B5555" s="57">
        <v>445398518</v>
      </c>
      <c r="C5555" s="58" t="s">
        <v>36</v>
      </c>
      <c r="D5555" s="58" t="s">
        <v>37</v>
      </c>
      <c r="E5555" s="58" t="s">
        <v>45</v>
      </c>
      <c r="F5555" s="58" t="s">
        <v>119</v>
      </c>
      <c r="G5555" s="59">
        <v>3746.28</v>
      </c>
      <c r="H5555" s="57">
        <v>444603143</v>
      </c>
      <c r="I5555" s="59">
        <v>0</v>
      </c>
      <c r="J5555" s="59">
        <v>0</v>
      </c>
      <c r="K5555" s="59">
        <v>0</v>
      </c>
      <c r="L5555" s="59">
        <v>0</v>
      </c>
      <c r="M5555" s="59">
        <v>9964.14</v>
      </c>
      <c r="N5555" s="58" t="s">
        <v>2547</v>
      </c>
      <c r="O5555" s="14">
        <f t="shared" si="475"/>
        <v>45923.109722222223</v>
      </c>
      <c r="P5555" s="19">
        <f t="shared" si="476"/>
        <v>45923.318055555559</v>
      </c>
      <c r="Q5555" s="20" t="str">
        <f t="shared" si="477"/>
        <v>23/09/2025</v>
      </c>
      <c r="R5555" s="13" t="str">
        <f t="shared" si="478"/>
        <v>07</v>
      </c>
      <c r="S5555" s="13" t="str">
        <f t="shared" si="479"/>
        <v>Tue</v>
      </c>
    </row>
    <row r="5556" spans="1:19" x14ac:dyDescent="0.25">
      <c r="A5556" s="60">
        <v>45923.109722222223</v>
      </c>
      <c r="B5556" s="61">
        <v>445398519</v>
      </c>
      <c r="C5556" s="62" t="s">
        <v>36</v>
      </c>
      <c r="D5556" s="62" t="s">
        <v>37</v>
      </c>
      <c r="E5556" s="62" t="s">
        <v>45</v>
      </c>
      <c r="F5556" s="62" t="s">
        <v>119</v>
      </c>
      <c r="G5556" s="63">
        <v>3746.28</v>
      </c>
      <c r="H5556" s="61">
        <v>444603144</v>
      </c>
      <c r="I5556" s="63">
        <v>0</v>
      </c>
      <c r="J5556" s="63">
        <v>0</v>
      </c>
      <c r="K5556" s="63">
        <v>0</v>
      </c>
      <c r="L5556" s="63">
        <v>0</v>
      </c>
      <c r="M5556" s="63">
        <v>9964.14</v>
      </c>
      <c r="N5556" s="62" t="s">
        <v>75</v>
      </c>
      <c r="O5556" s="14">
        <f t="shared" si="475"/>
        <v>45923.109722222223</v>
      </c>
      <c r="P5556" s="19">
        <f t="shared" si="476"/>
        <v>45923.318055555559</v>
      </c>
      <c r="Q5556" s="20" t="str">
        <f t="shared" si="477"/>
        <v>23/09/2025</v>
      </c>
      <c r="R5556" s="13" t="str">
        <f t="shared" si="478"/>
        <v>07</v>
      </c>
      <c r="S5556" s="13" t="str">
        <f t="shared" si="479"/>
        <v>Tue</v>
      </c>
    </row>
    <row r="5557" spans="1:19" x14ac:dyDescent="0.25">
      <c r="A5557" s="56">
        <v>45923.109722222223</v>
      </c>
      <c r="B5557" s="57">
        <v>445398520</v>
      </c>
      <c r="C5557" s="58" t="s">
        <v>36</v>
      </c>
      <c r="D5557" s="58" t="s">
        <v>37</v>
      </c>
      <c r="E5557" s="58" t="s">
        <v>45</v>
      </c>
      <c r="F5557" s="58" t="s">
        <v>119</v>
      </c>
      <c r="G5557" s="59">
        <v>3746.28</v>
      </c>
      <c r="H5557" s="57">
        <v>444603145</v>
      </c>
      <c r="I5557" s="59">
        <v>0</v>
      </c>
      <c r="J5557" s="59">
        <v>0</v>
      </c>
      <c r="K5557" s="59">
        <v>0</v>
      </c>
      <c r="L5557" s="59">
        <v>0</v>
      </c>
      <c r="M5557" s="59">
        <v>9964.14</v>
      </c>
      <c r="N5557" s="58" t="s">
        <v>76</v>
      </c>
      <c r="O5557" s="14">
        <f t="shared" si="475"/>
        <v>45923.109722222223</v>
      </c>
      <c r="P5557" s="19">
        <f t="shared" si="476"/>
        <v>45923.318055555559</v>
      </c>
      <c r="Q5557" s="20" t="str">
        <f t="shared" si="477"/>
        <v>23/09/2025</v>
      </c>
      <c r="R5557" s="13" t="str">
        <f t="shared" si="478"/>
        <v>07</v>
      </c>
      <c r="S5557" s="13" t="str">
        <f t="shared" si="479"/>
        <v>Tue</v>
      </c>
    </row>
    <row r="5558" spans="1:19" x14ac:dyDescent="0.25">
      <c r="A5558" s="60">
        <v>45923.110405092593</v>
      </c>
      <c r="B5558" s="61">
        <v>445398602</v>
      </c>
      <c r="C5558" s="62" t="s">
        <v>36</v>
      </c>
      <c r="D5558" s="62" t="s">
        <v>37</v>
      </c>
      <c r="E5558" s="62" t="s">
        <v>45</v>
      </c>
      <c r="F5558" s="62" t="s">
        <v>119</v>
      </c>
      <c r="G5558" s="63">
        <v>3746.76</v>
      </c>
      <c r="H5558" s="61">
        <v>444603222</v>
      </c>
      <c r="I5558" s="63">
        <v>0</v>
      </c>
      <c r="J5558" s="63">
        <v>0</v>
      </c>
      <c r="K5558" s="63">
        <v>0</v>
      </c>
      <c r="L5558" s="63">
        <v>0</v>
      </c>
      <c r="M5558" s="63">
        <v>9964.14</v>
      </c>
      <c r="N5558" s="62" t="s">
        <v>47</v>
      </c>
      <c r="O5558" s="14">
        <f t="shared" si="475"/>
        <v>45923.110405092593</v>
      </c>
      <c r="P5558" s="19">
        <f t="shared" si="476"/>
        <v>45923.318738425929</v>
      </c>
      <c r="Q5558" s="20" t="str">
        <f t="shared" si="477"/>
        <v>23/09/2025</v>
      </c>
      <c r="R5558" s="13" t="str">
        <f t="shared" si="478"/>
        <v>07</v>
      </c>
      <c r="S5558" s="13" t="str">
        <f t="shared" si="479"/>
        <v>Tue</v>
      </c>
    </row>
    <row r="5559" spans="1:19" x14ac:dyDescent="0.25">
      <c r="A5559" s="56">
        <v>45923.112604166665</v>
      </c>
      <c r="B5559" s="57">
        <v>445398843</v>
      </c>
      <c r="C5559" s="58" t="s">
        <v>36</v>
      </c>
      <c r="D5559" s="58" t="s">
        <v>37</v>
      </c>
      <c r="E5559" s="58" t="s">
        <v>45</v>
      </c>
      <c r="F5559" s="58" t="s">
        <v>119</v>
      </c>
      <c r="G5559" s="59">
        <v>3747.09</v>
      </c>
      <c r="H5559" s="57">
        <v>444603461</v>
      </c>
      <c r="I5559" s="59">
        <v>0</v>
      </c>
      <c r="J5559" s="59">
        <v>0</v>
      </c>
      <c r="K5559" s="59">
        <v>0</v>
      </c>
      <c r="L5559" s="59">
        <v>0</v>
      </c>
      <c r="M5559" s="59">
        <v>9964.14</v>
      </c>
      <c r="N5559" s="58" t="s">
        <v>92</v>
      </c>
      <c r="O5559" s="14">
        <f t="shared" si="475"/>
        <v>45923.112604166665</v>
      </c>
      <c r="P5559" s="19">
        <f t="shared" si="476"/>
        <v>45923.320937500001</v>
      </c>
      <c r="Q5559" s="20" t="str">
        <f t="shared" si="477"/>
        <v>23/09/2025</v>
      </c>
      <c r="R5559" s="13" t="str">
        <f t="shared" si="478"/>
        <v>07</v>
      </c>
      <c r="S5559" s="13" t="str">
        <f t="shared" si="479"/>
        <v>Tue</v>
      </c>
    </row>
    <row r="5560" spans="1:19" x14ac:dyDescent="0.25">
      <c r="A5560" s="60">
        <v>45923.114641203705</v>
      </c>
      <c r="B5560" s="61">
        <v>445399071</v>
      </c>
      <c r="C5560" s="62" t="s">
        <v>36</v>
      </c>
      <c r="D5560" s="62" t="s">
        <v>38</v>
      </c>
      <c r="E5560" s="62" t="s">
        <v>46</v>
      </c>
      <c r="F5560" s="62" t="s">
        <v>119</v>
      </c>
      <c r="G5560" s="63">
        <v>3748.59</v>
      </c>
      <c r="H5560" s="61">
        <v>444603680</v>
      </c>
      <c r="I5560" s="63">
        <v>0</v>
      </c>
      <c r="J5560" s="63">
        <v>0</v>
      </c>
      <c r="K5560" s="63">
        <v>0</v>
      </c>
      <c r="L5560" s="63">
        <v>2.27</v>
      </c>
      <c r="M5560" s="63">
        <v>9966.41</v>
      </c>
      <c r="N5560" s="62" t="s">
        <v>3413</v>
      </c>
      <c r="O5560" s="14">
        <f t="shared" si="475"/>
        <v>45923.114641203705</v>
      </c>
      <c r="P5560" s="19">
        <f t="shared" si="476"/>
        <v>45923.322974537041</v>
      </c>
      <c r="Q5560" s="20" t="str">
        <f t="shared" si="477"/>
        <v>23/09/2025</v>
      </c>
      <c r="R5560" s="13" t="str">
        <f t="shared" si="478"/>
        <v>07</v>
      </c>
      <c r="S5560" s="13" t="str">
        <f t="shared" si="479"/>
        <v>Tue</v>
      </c>
    </row>
    <row r="5561" spans="1:19" x14ac:dyDescent="0.25">
      <c r="A5561" s="56">
        <v>45923.115057870367</v>
      </c>
      <c r="B5561" s="57">
        <v>445399208</v>
      </c>
      <c r="C5561" s="58" t="s">
        <v>36</v>
      </c>
      <c r="D5561" s="58" t="s">
        <v>38</v>
      </c>
      <c r="E5561" s="58" t="s">
        <v>46</v>
      </c>
      <c r="F5561" s="58" t="s">
        <v>119</v>
      </c>
      <c r="G5561" s="59">
        <v>3748.94</v>
      </c>
      <c r="H5561" s="57">
        <v>444603818</v>
      </c>
      <c r="I5561" s="59">
        <v>0</v>
      </c>
      <c r="J5561" s="59">
        <v>0</v>
      </c>
      <c r="K5561" s="59">
        <v>0</v>
      </c>
      <c r="L5561" s="59">
        <v>1.67</v>
      </c>
      <c r="M5561" s="59">
        <v>9968.08</v>
      </c>
      <c r="N5561" s="58" t="s">
        <v>3414</v>
      </c>
      <c r="O5561" s="14">
        <f t="shared" si="475"/>
        <v>45923.115057870367</v>
      </c>
      <c r="P5561" s="19">
        <f t="shared" si="476"/>
        <v>45923.323391203703</v>
      </c>
      <c r="Q5561" s="20" t="str">
        <f t="shared" si="477"/>
        <v>23/09/2025</v>
      </c>
      <c r="R5561" s="13" t="str">
        <f t="shared" si="478"/>
        <v>07</v>
      </c>
      <c r="S5561" s="13" t="str">
        <f t="shared" si="479"/>
        <v>Tue</v>
      </c>
    </row>
    <row r="5562" spans="1:19" x14ac:dyDescent="0.25">
      <c r="A5562" s="60">
        <v>45923.115057870367</v>
      </c>
      <c r="B5562" s="61">
        <v>445399209</v>
      </c>
      <c r="C5562" s="62" t="s">
        <v>36</v>
      </c>
      <c r="D5562" s="62" t="s">
        <v>38</v>
      </c>
      <c r="E5562" s="62" t="s">
        <v>46</v>
      </c>
      <c r="F5562" s="62" t="s">
        <v>119</v>
      </c>
      <c r="G5562" s="63">
        <v>3748.94</v>
      </c>
      <c r="H5562" s="61">
        <v>444603819</v>
      </c>
      <c r="I5562" s="63">
        <v>0</v>
      </c>
      <c r="J5562" s="63">
        <v>0</v>
      </c>
      <c r="K5562" s="63">
        <v>0</v>
      </c>
      <c r="L5562" s="63">
        <v>1.67</v>
      </c>
      <c r="M5562" s="63">
        <v>9969.75</v>
      </c>
      <c r="N5562" s="62" t="s">
        <v>3414</v>
      </c>
      <c r="O5562" s="14">
        <f t="shared" si="475"/>
        <v>45923.115057870367</v>
      </c>
      <c r="P5562" s="19">
        <f t="shared" si="476"/>
        <v>45923.323391203703</v>
      </c>
      <c r="Q5562" s="20" t="str">
        <f t="shared" si="477"/>
        <v>23/09/2025</v>
      </c>
      <c r="R5562" s="13" t="str">
        <f t="shared" si="478"/>
        <v>07</v>
      </c>
      <c r="S5562" s="13" t="str">
        <f t="shared" si="479"/>
        <v>Tue</v>
      </c>
    </row>
    <row r="5563" spans="1:19" x14ac:dyDescent="0.25">
      <c r="A5563" s="56">
        <v>45923.115057870367</v>
      </c>
      <c r="B5563" s="57">
        <v>445399210</v>
      </c>
      <c r="C5563" s="58" t="s">
        <v>36</v>
      </c>
      <c r="D5563" s="58" t="s">
        <v>38</v>
      </c>
      <c r="E5563" s="58" t="s">
        <v>46</v>
      </c>
      <c r="F5563" s="58" t="s">
        <v>119</v>
      </c>
      <c r="G5563" s="59">
        <v>3748.94</v>
      </c>
      <c r="H5563" s="57">
        <v>444603820</v>
      </c>
      <c r="I5563" s="59">
        <v>0</v>
      </c>
      <c r="J5563" s="59">
        <v>0</v>
      </c>
      <c r="K5563" s="59">
        <v>0</v>
      </c>
      <c r="L5563" s="59">
        <v>1.67</v>
      </c>
      <c r="M5563" s="59">
        <v>9971.42</v>
      </c>
      <c r="N5563" s="58" t="s">
        <v>3414</v>
      </c>
      <c r="O5563" s="14">
        <f t="shared" si="475"/>
        <v>45923.115057870367</v>
      </c>
      <c r="P5563" s="19">
        <f t="shared" si="476"/>
        <v>45923.323391203703</v>
      </c>
      <c r="Q5563" s="20" t="str">
        <f t="shared" si="477"/>
        <v>23/09/2025</v>
      </c>
      <c r="R5563" s="13" t="str">
        <f t="shared" si="478"/>
        <v>07</v>
      </c>
      <c r="S5563" s="13" t="str">
        <f t="shared" si="479"/>
        <v>Tue</v>
      </c>
    </row>
    <row r="5564" spans="1:19" x14ac:dyDescent="0.25">
      <c r="A5564" s="60">
        <v>45923.115057870367</v>
      </c>
      <c r="B5564" s="61">
        <v>445399211</v>
      </c>
      <c r="C5564" s="62" t="s">
        <v>36</v>
      </c>
      <c r="D5564" s="62" t="s">
        <v>38</v>
      </c>
      <c r="E5564" s="62" t="s">
        <v>46</v>
      </c>
      <c r="F5564" s="62" t="s">
        <v>119</v>
      </c>
      <c r="G5564" s="63">
        <v>3748.94</v>
      </c>
      <c r="H5564" s="61">
        <v>444603821</v>
      </c>
      <c r="I5564" s="63">
        <v>0</v>
      </c>
      <c r="J5564" s="63">
        <v>0</v>
      </c>
      <c r="K5564" s="63">
        <v>0</v>
      </c>
      <c r="L5564" s="63">
        <v>1.65</v>
      </c>
      <c r="M5564" s="63">
        <v>9973.07</v>
      </c>
      <c r="N5564" s="62" t="s">
        <v>3414</v>
      </c>
      <c r="O5564" s="14">
        <f t="shared" si="475"/>
        <v>45923.115057870367</v>
      </c>
      <c r="P5564" s="19">
        <f t="shared" si="476"/>
        <v>45923.323391203703</v>
      </c>
      <c r="Q5564" s="20" t="str">
        <f t="shared" si="477"/>
        <v>23/09/2025</v>
      </c>
      <c r="R5564" s="13" t="str">
        <f t="shared" si="478"/>
        <v>07</v>
      </c>
      <c r="S5564" s="13" t="str">
        <f t="shared" si="479"/>
        <v>Tue</v>
      </c>
    </row>
    <row r="5565" spans="1:19" x14ac:dyDescent="0.25">
      <c r="A5565" s="56">
        <v>45923.115057870367</v>
      </c>
      <c r="B5565" s="57">
        <v>445399212</v>
      </c>
      <c r="C5565" s="58" t="s">
        <v>36</v>
      </c>
      <c r="D5565" s="58" t="s">
        <v>38</v>
      </c>
      <c r="E5565" s="58" t="s">
        <v>46</v>
      </c>
      <c r="F5565" s="58" t="s">
        <v>119</v>
      </c>
      <c r="G5565" s="59">
        <v>3748.94</v>
      </c>
      <c r="H5565" s="57">
        <v>444603822</v>
      </c>
      <c r="I5565" s="59">
        <v>0</v>
      </c>
      <c r="J5565" s="59">
        <v>0</v>
      </c>
      <c r="K5565" s="59">
        <v>0</v>
      </c>
      <c r="L5565" s="59">
        <v>1.65</v>
      </c>
      <c r="M5565" s="59">
        <v>9974.7199999999993</v>
      </c>
      <c r="N5565" s="58" t="s">
        <v>3414</v>
      </c>
      <c r="O5565" s="14">
        <f t="shared" si="475"/>
        <v>45923.115057870367</v>
      </c>
      <c r="P5565" s="19">
        <f t="shared" si="476"/>
        <v>45923.323391203703</v>
      </c>
      <c r="Q5565" s="20" t="str">
        <f t="shared" si="477"/>
        <v>23/09/2025</v>
      </c>
      <c r="R5565" s="13" t="str">
        <f t="shared" si="478"/>
        <v>07</v>
      </c>
      <c r="S5565" s="13" t="str">
        <f t="shared" si="479"/>
        <v>Tue</v>
      </c>
    </row>
    <row r="5566" spans="1:19" x14ac:dyDescent="0.25">
      <c r="A5566" s="60">
        <v>45923.118275462963</v>
      </c>
      <c r="B5566" s="61">
        <v>445399539</v>
      </c>
      <c r="C5566" s="62" t="s">
        <v>36</v>
      </c>
      <c r="D5566" s="62" t="s">
        <v>37</v>
      </c>
      <c r="E5566" s="62" t="s">
        <v>45</v>
      </c>
      <c r="F5566" s="62" t="s">
        <v>119</v>
      </c>
      <c r="G5566" s="63">
        <v>3748.82</v>
      </c>
      <c r="H5566" s="61">
        <v>444604138</v>
      </c>
      <c r="I5566" s="63">
        <v>0</v>
      </c>
      <c r="J5566" s="63">
        <v>0</v>
      </c>
      <c r="K5566" s="63">
        <v>0</v>
      </c>
      <c r="L5566" s="63">
        <v>0</v>
      </c>
      <c r="M5566" s="63">
        <v>9974.7199999999993</v>
      </c>
      <c r="N5566" s="62" t="s">
        <v>1944</v>
      </c>
      <c r="O5566" s="14">
        <f t="shared" si="475"/>
        <v>45923.118275462963</v>
      </c>
      <c r="P5566" s="19">
        <f t="shared" si="476"/>
        <v>45923.326608796298</v>
      </c>
      <c r="Q5566" s="20" t="str">
        <f t="shared" si="477"/>
        <v>23/09/2025</v>
      </c>
      <c r="R5566" s="13" t="str">
        <f t="shared" si="478"/>
        <v>07</v>
      </c>
      <c r="S5566" s="13" t="str">
        <f t="shared" si="479"/>
        <v>Tue</v>
      </c>
    </row>
    <row r="5567" spans="1:19" x14ac:dyDescent="0.25">
      <c r="A5567" s="56">
        <v>45923.118275462963</v>
      </c>
      <c r="B5567" s="57">
        <v>445399540</v>
      </c>
      <c r="C5567" s="58" t="s">
        <v>36</v>
      </c>
      <c r="D5567" s="58" t="s">
        <v>37</v>
      </c>
      <c r="E5567" s="58" t="s">
        <v>45</v>
      </c>
      <c r="F5567" s="58" t="s">
        <v>119</v>
      </c>
      <c r="G5567" s="59">
        <v>3748.82</v>
      </c>
      <c r="H5567" s="57">
        <v>444604139</v>
      </c>
      <c r="I5567" s="59">
        <v>0</v>
      </c>
      <c r="J5567" s="59">
        <v>0</v>
      </c>
      <c r="K5567" s="59">
        <v>0</v>
      </c>
      <c r="L5567" s="59">
        <v>0</v>
      </c>
      <c r="M5567" s="59">
        <v>9974.7199999999993</v>
      </c>
      <c r="N5567" s="58" t="s">
        <v>1971</v>
      </c>
      <c r="O5567" s="14">
        <f t="shared" si="475"/>
        <v>45923.118275462963</v>
      </c>
      <c r="P5567" s="19">
        <f t="shared" si="476"/>
        <v>45923.326608796298</v>
      </c>
      <c r="Q5567" s="20" t="str">
        <f t="shared" si="477"/>
        <v>23/09/2025</v>
      </c>
      <c r="R5567" s="13" t="str">
        <f t="shared" si="478"/>
        <v>07</v>
      </c>
      <c r="S5567" s="13" t="str">
        <f t="shared" si="479"/>
        <v>Tue</v>
      </c>
    </row>
    <row r="5568" spans="1:19" x14ac:dyDescent="0.25">
      <c r="A5568" s="60">
        <v>45923.118275462963</v>
      </c>
      <c r="B5568" s="61">
        <v>445399541</v>
      </c>
      <c r="C5568" s="62" t="s">
        <v>36</v>
      </c>
      <c r="D5568" s="62" t="s">
        <v>37</v>
      </c>
      <c r="E5568" s="62" t="s">
        <v>45</v>
      </c>
      <c r="F5568" s="62" t="s">
        <v>119</v>
      </c>
      <c r="G5568" s="63">
        <v>3748.82</v>
      </c>
      <c r="H5568" s="61">
        <v>444604140</v>
      </c>
      <c r="I5568" s="63">
        <v>0</v>
      </c>
      <c r="J5568" s="63">
        <v>0</v>
      </c>
      <c r="K5568" s="63">
        <v>0</v>
      </c>
      <c r="L5568" s="63">
        <v>0</v>
      </c>
      <c r="M5568" s="63">
        <v>9974.7199999999993</v>
      </c>
      <c r="N5568" s="62" t="s">
        <v>2056</v>
      </c>
      <c r="O5568" s="14">
        <f t="shared" si="475"/>
        <v>45923.118275462963</v>
      </c>
      <c r="P5568" s="19">
        <f t="shared" si="476"/>
        <v>45923.326608796298</v>
      </c>
      <c r="Q5568" s="20" t="str">
        <f t="shared" si="477"/>
        <v>23/09/2025</v>
      </c>
      <c r="R5568" s="13" t="str">
        <f t="shared" si="478"/>
        <v>07</v>
      </c>
      <c r="S5568" s="13" t="str">
        <f t="shared" si="479"/>
        <v>Tue</v>
      </c>
    </row>
    <row r="5569" spans="1:19" x14ac:dyDescent="0.25">
      <c r="A5569" s="56">
        <v>45923.118287037039</v>
      </c>
      <c r="B5569" s="57">
        <v>445399542</v>
      </c>
      <c r="C5569" s="58" t="s">
        <v>36</v>
      </c>
      <c r="D5569" s="58" t="s">
        <v>37</v>
      </c>
      <c r="E5569" s="58" t="s">
        <v>45</v>
      </c>
      <c r="F5569" s="58" t="s">
        <v>119</v>
      </c>
      <c r="G5569" s="59">
        <v>3748.82</v>
      </c>
      <c r="H5569" s="57">
        <v>444604141</v>
      </c>
      <c r="I5569" s="59">
        <v>0</v>
      </c>
      <c r="J5569" s="59">
        <v>0</v>
      </c>
      <c r="K5569" s="59">
        <v>0</v>
      </c>
      <c r="L5569" s="59">
        <v>0</v>
      </c>
      <c r="M5569" s="59">
        <v>9974.7199999999993</v>
      </c>
      <c r="N5569" s="58" t="s">
        <v>77</v>
      </c>
      <c r="O5569" s="14">
        <f t="shared" si="475"/>
        <v>45923.118287037039</v>
      </c>
      <c r="P5569" s="19">
        <f t="shared" si="476"/>
        <v>45923.326620370375</v>
      </c>
      <c r="Q5569" s="20" t="str">
        <f t="shared" si="477"/>
        <v>23/09/2025</v>
      </c>
      <c r="R5569" s="13" t="str">
        <f t="shared" si="478"/>
        <v>07</v>
      </c>
      <c r="S5569" s="13" t="str">
        <f t="shared" si="479"/>
        <v>Tue</v>
      </c>
    </row>
    <row r="5570" spans="1:19" x14ac:dyDescent="0.25">
      <c r="A5570" s="60">
        <v>45923.118287037039</v>
      </c>
      <c r="B5570" s="61">
        <v>445399544</v>
      </c>
      <c r="C5570" s="62" t="s">
        <v>36</v>
      </c>
      <c r="D5570" s="62" t="s">
        <v>37</v>
      </c>
      <c r="E5570" s="62" t="s">
        <v>45</v>
      </c>
      <c r="F5570" s="62" t="s">
        <v>119</v>
      </c>
      <c r="G5570" s="63">
        <v>3748.82</v>
      </c>
      <c r="H5570" s="61">
        <v>444604143</v>
      </c>
      <c r="I5570" s="63">
        <v>0</v>
      </c>
      <c r="J5570" s="63">
        <v>0</v>
      </c>
      <c r="K5570" s="63">
        <v>0</v>
      </c>
      <c r="L5570" s="63">
        <v>0</v>
      </c>
      <c r="M5570" s="63">
        <v>9974.7199999999993</v>
      </c>
      <c r="N5570" s="62" t="s">
        <v>107</v>
      </c>
      <c r="O5570" s="14">
        <f t="shared" si="475"/>
        <v>45923.118287037039</v>
      </c>
      <c r="P5570" s="19">
        <f t="shared" si="476"/>
        <v>45923.326620370375</v>
      </c>
      <c r="Q5570" s="20" t="str">
        <f t="shared" si="477"/>
        <v>23/09/2025</v>
      </c>
      <c r="R5570" s="13" t="str">
        <f t="shared" si="478"/>
        <v>07</v>
      </c>
      <c r="S5570" s="13" t="str">
        <f t="shared" si="479"/>
        <v>Tue</v>
      </c>
    </row>
    <row r="5571" spans="1:19" x14ac:dyDescent="0.25">
      <c r="A5571" s="56">
        <v>45923.118287037039</v>
      </c>
      <c r="B5571" s="57">
        <v>445399545</v>
      </c>
      <c r="C5571" s="58" t="s">
        <v>36</v>
      </c>
      <c r="D5571" s="58" t="s">
        <v>37</v>
      </c>
      <c r="E5571" s="58" t="s">
        <v>45</v>
      </c>
      <c r="F5571" s="58" t="s">
        <v>119</v>
      </c>
      <c r="G5571" s="59">
        <v>3748.82</v>
      </c>
      <c r="H5571" s="57">
        <v>444604144</v>
      </c>
      <c r="I5571" s="59">
        <v>0</v>
      </c>
      <c r="J5571" s="59">
        <v>0</v>
      </c>
      <c r="K5571" s="59">
        <v>0</v>
      </c>
      <c r="L5571" s="59">
        <v>0</v>
      </c>
      <c r="M5571" s="59">
        <v>9974.7199999999993</v>
      </c>
      <c r="N5571" s="58" t="s">
        <v>108</v>
      </c>
      <c r="O5571" s="14">
        <f t="shared" si="475"/>
        <v>45923.118287037039</v>
      </c>
      <c r="P5571" s="19">
        <f t="shared" si="476"/>
        <v>45923.326620370375</v>
      </c>
      <c r="Q5571" s="20" t="str">
        <f t="shared" si="477"/>
        <v>23/09/2025</v>
      </c>
      <c r="R5571" s="13" t="str">
        <f t="shared" si="478"/>
        <v>07</v>
      </c>
      <c r="S5571" s="13" t="str">
        <f t="shared" si="479"/>
        <v>Tue</v>
      </c>
    </row>
    <row r="5572" spans="1:19" x14ac:dyDescent="0.25">
      <c r="A5572" s="60">
        <v>45923.119097222225</v>
      </c>
      <c r="B5572" s="61">
        <v>445399663</v>
      </c>
      <c r="C5572" s="62" t="s">
        <v>36</v>
      </c>
      <c r="D5572" s="62" t="s">
        <v>38</v>
      </c>
      <c r="E5572" s="62" t="s">
        <v>46</v>
      </c>
      <c r="F5572" s="62" t="s">
        <v>119</v>
      </c>
      <c r="G5572" s="63">
        <v>3748.35</v>
      </c>
      <c r="H5572" s="61">
        <v>444604259</v>
      </c>
      <c r="I5572" s="63">
        <v>0</v>
      </c>
      <c r="J5572" s="63">
        <v>0</v>
      </c>
      <c r="K5572" s="63">
        <v>0</v>
      </c>
      <c r="L5572" s="63">
        <v>0.7</v>
      </c>
      <c r="M5572" s="63">
        <v>9975.42</v>
      </c>
      <c r="N5572" s="62" t="s">
        <v>3415</v>
      </c>
      <c r="O5572" s="14">
        <f t="shared" si="475"/>
        <v>45923.119097222225</v>
      </c>
      <c r="P5572" s="19">
        <f t="shared" si="476"/>
        <v>45923.327430555561</v>
      </c>
      <c r="Q5572" s="20" t="str">
        <f t="shared" si="477"/>
        <v>23/09/2025</v>
      </c>
      <c r="R5572" s="13" t="str">
        <f t="shared" si="478"/>
        <v>07</v>
      </c>
      <c r="S5572" s="13" t="str">
        <f t="shared" si="479"/>
        <v>Tue</v>
      </c>
    </row>
    <row r="5573" spans="1:19" x14ac:dyDescent="0.25">
      <c r="A5573" s="56">
        <v>45923.119097222225</v>
      </c>
      <c r="B5573" s="57">
        <v>445399664</v>
      </c>
      <c r="C5573" s="58" t="s">
        <v>36</v>
      </c>
      <c r="D5573" s="58" t="s">
        <v>38</v>
      </c>
      <c r="E5573" s="58" t="s">
        <v>46</v>
      </c>
      <c r="F5573" s="58" t="s">
        <v>119</v>
      </c>
      <c r="G5573" s="59">
        <v>3748.35</v>
      </c>
      <c r="H5573" s="57">
        <v>444604260</v>
      </c>
      <c r="I5573" s="59">
        <v>0</v>
      </c>
      <c r="J5573" s="59">
        <v>0</v>
      </c>
      <c r="K5573" s="59">
        <v>0</v>
      </c>
      <c r="L5573" s="59">
        <v>0.7</v>
      </c>
      <c r="M5573" s="59">
        <v>9976.1200000000008</v>
      </c>
      <c r="N5573" s="58" t="s">
        <v>3415</v>
      </c>
      <c r="O5573" s="14">
        <f t="shared" si="475"/>
        <v>45923.119097222225</v>
      </c>
      <c r="P5573" s="19">
        <f t="shared" si="476"/>
        <v>45923.327430555561</v>
      </c>
      <c r="Q5573" s="20" t="str">
        <f t="shared" si="477"/>
        <v>23/09/2025</v>
      </c>
      <c r="R5573" s="13" t="str">
        <f t="shared" si="478"/>
        <v>07</v>
      </c>
      <c r="S5573" s="13" t="str">
        <f t="shared" si="479"/>
        <v>Tue</v>
      </c>
    </row>
    <row r="5574" spans="1:19" x14ac:dyDescent="0.25">
      <c r="A5574" s="60">
        <v>45923.119120370371</v>
      </c>
      <c r="B5574" s="61">
        <v>445399672</v>
      </c>
      <c r="C5574" s="62" t="s">
        <v>36</v>
      </c>
      <c r="D5574" s="62" t="s">
        <v>38</v>
      </c>
      <c r="E5574" s="62" t="s">
        <v>46</v>
      </c>
      <c r="F5574" s="62" t="s">
        <v>119</v>
      </c>
      <c r="G5574" s="63">
        <v>3748.09</v>
      </c>
      <c r="H5574" s="61">
        <v>444604269</v>
      </c>
      <c r="I5574" s="63">
        <v>0</v>
      </c>
      <c r="J5574" s="63">
        <v>0</v>
      </c>
      <c r="K5574" s="63">
        <v>0</v>
      </c>
      <c r="L5574" s="63">
        <v>1.77</v>
      </c>
      <c r="M5574" s="63">
        <v>9977.89</v>
      </c>
      <c r="N5574" s="62" t="s">
        <v>3416</v>
      </c>
      <c r="O5574" s="14">
        <f t="shared" si="475"/>
        <v>45923.119120370371</v>
      </c>
      <c r="P5574" s="19">
        <f t="shared" si="476"/>
        <v>45923.327453703707</v>
      </c>
      <c r="Q5574" s="20" t="str">
        <f t="shared" si="477"/>
        <v>23/09/2025</v>
      </c>
      <c r="R5574" s="13" t="str">
        <f t="shared" si="478"/>
        <v>07</v>
      </c>
      <c r="S5574" s="13" t="str">
        <f t="shared" si="479"/>
        <v>Tue</v>
      </c>
    </row>
    <row r="5575" spans="1:19" x14ac:dyDescent="0.25">
      <c r="A5575" s="56">
        <v>45923.119120370371</v>
      </c>
      <c r="B5575" s="57">
        <v>445399673</v>
      </c>
      <c r="C5575" s="58" t="s">
        <v>36</v>
      </c>
      <c r="D5575" s="58" t="s">
        <v>38</v>
      </c>
      <c r="E5575" s="58" t="s">
        <v>46</v>
      </c>
      <c r="F5575" s="58" t="s">
        <v>119</v>
      </c>
      <c r="G5575" s="59">
        <v>3748.09</v>
      </c>
      <c r="H5575" s="57">
        <v>444604270</v>
      </c>
      <c r="I5575" s="59">
        <v>0</v>
      </c>
      <c r="J5575" s="59">
        <v>0</v>
      </c>
      <c r="K5575" s="59">
        <v>0</v>
      </c>
      <c r="L5575" s="59">
        <v>1.6</v>
      </c>
      <c r="M5575" s="59">
        <v>9979.49</v>
      </c>
      <c r="N5575" s="58" t="s">
        <v>3417</v>
      </c>
      <c r="O5575" s="14">
        <f t="shared" si="475"/>
        <v>45923.119120370371</v>
      </c>
      <c r="P5575" s="19">
        <f t="shared" si="476"/>
        <v>45923.327453703707</v>
      </c>
      <c r="Q5575" s="20" t="str">
        <f t="shared" si="477"/>
        <v>23/09/2025</v>
      </c>
      <c r="R5575" s="13" t="str">
        <f t="shared" si="478"/>
        <v>07</v>
      </c>
      <c r="S5575" s="13" t="str">
        <f t="shared" si="479"/>
        <v>Tue</v>
      </c>
    </row>
    <row r="5576" spans="1:19" x14ac:dyDescent="0.25">
      <c r="A5576" s="60">
        <v>45923.119120370371</v>
      </c>
      <c r="B5576" s="61">
        <v>445399674</v>
      </c>
      <c r="C5576" s="62" t="s">
        <v>36</v>
      </c>
      <c r="D5576" s="62" t="s">
        <v>38</v>
      </c>
      <c r="E5576" s="62" t="s">
        <v>46</v>
      </c>
      <c r="F5576" s="62" t="s">
        <v>119</v>
      </c>
      <c r="G5576" s="63">
        <v>3748.09</v>
      </c>
      <c r="H5576" s="61">
        <v>444604271</v>
      </c>
      <c r="I5576" s="63">
        <v>0</v>
      </c>
      <c r="J5576" s="63">
        <v>0</v>
      </c>
      <c r="K5576" s="63">
        <v>0</v>
      </c>
      <c r="L5576" s="63">
        <v>1.64</v>
      </c>
      <c r="M5576" s="63">
        <v>9981.1299999999992</v>
      </c>
      <c r="N5576" s="62" t="s">
        <v>3416</v>
      </c>
      <c r="O5576" s="14">
        <f t="shared" si="475"/>
        <v>45923.119120370371</v>
      </c>
      <c r="P5576" s="19">
        <f t="shared" si="476"/>
        <v>45923.327453703707</v>
      </c>
      <c r="Q5576" s="20" t="str">
        <f t="shared" si="477"/>
        <v>23/09/2025</v>
      </c>
      <c r="R5576" s="13" t="str">
        <f t="shared" si="478"/>
        <v>07</v>
      </c>
      <c r="S5576" s="13" t="str">
        <f t="shared" si="479"/>
        <v>Tue</v>
      </c>
    </row>
    <row r="5577" spans="1:19" x14ac:dyDescent="0.25">
      <c r="A5577" s="56">
        <v>45923.119120370371</v>
      </c>
      <c r="B5577" s="57">
        <v>445399675</v>
      </c>
      <c r="C5577" s="58" t="s">
        <v>36</v>
      </c>
      <c r="D5577" s="58" t="s">
        <v>38</v>
      </c>
      <c r="E5577" s="58" t="s">
        <v>46</v>
      </c>
      <c r="F5577" s="58" t="s">
        <v>119</v>
      </c>
      <c r="G5577" s="59">
        <v>3748.09</v>
      </c>
      <c r="H5577" s="57">
        <v>444604272</v>
      </c>
      <c r="I5577" s="59">
        <v>0</v>
      </c>
      <c r="J5577" s="59">
        <v>0</v>
      </c>
      <c r="K5577" s="59">
        <v>0</v>
      </c>
      <c r="L5577" s="59">
        <v>1.33</v>
      </c>
      <c r="M5577" s="59">
        <v>9982.4599999999991</v>
      </c>
      <c r="N5577" s="58" t="s">
        <v>3416</v>
      </c>
      <c r="O5577" s="14">
        <f t="shared" si="475"/>
        <v>45923.119120370371</v>
      </c>
      <c r="P5577" s="19">
        <f t="shared" si="476"/>
        <v>45923.327453703707</v>
      </c>
      <c r="Q5577" s="20" t="str">
        <f t="shared" si="477"/>
        <v>23/09/2025</v>
      </c>
      <c r="R5577" s="13" t="str">
        <f t="shared" si="478"/>
        <v>07</v>
      </c>
      <c r="S5577" s="13" t="str">
        <f t="shared" si="479"/>
        <v>Tue</v>
      </c>
    </row>
    <row r="5578" spans="1:19" x14ac:dyDescent="0.25">
      <c r="A5578" s="60">
        <v>45923.119456018518</v>
      </c>
      <c r="B5578" s="61">
        <v>445399749</v>
      </c>
      <c r="C5578" s="62" t="s">
        <v>36</v>
      </c>
      <c r="D5578" s="62" t="s">
        <v>37</v>
      </c>
      <c r="E5578" s="62" t="s">
        <v>45</v>
      </c>
      <c r="F5578" s="62" t="s">
        <v>119</v>
      </c>
      <c r="G5578" s="63">
        <v>3748.17</v>
      </c>
      <c r="H5578" s="61">
        <v>444604346</v>
      </c>
      <c r="I5578" s="63">
        <v>0</v>
      </c>
      <c r="J5578" s="63">
        <v>0</v>
      </c>
      <c r="K5578" s="63">
        <v>0</v>
      </c>
      <c r="L5578" s="63">
        <v>0</v>
      </c>
      <c r="M5578" s="63">
        <v>9982.4599999999991</v>
      </c>
      <c r="N5578" s="62" t="s">
        <v>2533</v>
      </c>
      <c r="O5578" s="14">
        <f t="shared" si="475"/>
        <v>45923.119456018518</v>
      </c>
      <c r="P5578" s="19">
        <f t="shared" si="476"/>
        <v>45923.327789351853</v>
      </c>
      <c r="Q5578" s="20" t="str">
        <f t="shared" si="477"/>
        <v>23/09/2025</v>
      </c>
      <c r="R5578" s="13" t="str">
        <f t="shared" si="478"/>
        <v>07</v>
      </c>
      <c r="S5578" s="13" t="str">
        <f t="shared" si="479"/>
        <v>Tue</v>
      </c>
    </row>
    <row r="5579" spans="1:19" x14ac:dyDescent="0.25">
      <c r="A5579" s="56">
        <v>45923.119456018518</v>
      </c>
      <c r="B5579" s="57">
        <v>445399751</v>
      </c>
      <c r="C5579" s="58" t="s">
        <v>36</v>
      </c>
      <c r="D5579" s="58" t="s">
        <v>37</v>
      </c>
      <c r="E5579" s="58" t="s">
        <v>45</v>
      </c>
      <c r="F5579" s="58" t="s">
        <v>119</v>
      </c>
      <c r="G5579" s="59">
        <v>3748.17</v>
      </c>
      <c r="H5579" s="57">
        <v>444604348</v>
      </c>
      <c r="I5579" s="59">
        <v>0</v>
      </c>
      <c r="J5579" s="59">
        <v>0</v>
      </c>
      <c r="K5579" s="59">
        <v>0</v>
      </c>
      <c r="L5579" s="59">
        <v>0</v>
      </c>
      <c r="M5579" s="59">
        <v>9982.4599999999991</v>
      </c>
      <c r="N5579" s="58" t="s">
        <v>74</v>
      </c>
      <c r="O5579" s="14">
        <f t="shared" ref="O5579:O5642" si="480">A5579</f>
        <v>45923.119456018518</v>
      </c>
      <c r="P5579" s="19">
        <f t="shared" ref="P5579:P5642" si="481">O5579+(5/24)</f>
        <v>45923.327789351853</v>
      </c>
      <c r="Q5579" s="20" t="str">
        <f t="shared" ref="Q5579:Q5642" si="482">TEXT(P5579,"dd/mm/yyyy")</f>
        <v>23/09/2025</v>
      </c>
      <c r="R5579" s="13" t="str">
        <f t="shared" ref="R5579:R5642" si="483">TEXT(P5579,"hh")</f>
        <v>07</v>
      </c>
      <c r="S5579" s="13" t="str">
        <f t="shared" ref="S5579:S5642" si="484">TEXT(P5579,"ddd")</f>
        <v>Tue</v>
      </c>
    </row>
    <row r="5580" spans="1:19" x14ac:dyDescent="0.25">
      <c r="A5580" s="60">
        <v>45923.119780092595</v>
      </c>
      <c r="B5580" s="61">
        <v>445399823</v>
      </c>
      <c r="C5580" s="62" t="s">
        <v>36</v>
      </c>
      <c r="D5580" s="62" t="s">
        <v>37</v>
      </c>
      <c r="E5580" s="62" t="s">
        <v>45</v>
      </c>
      <c r="F5580" s="62" t="s">
        <v>119</v>
      </c>
      <c r="G5580" s="63">
        <v>3747.61</v>
      </c>
      <c r="H5580" s="61">
        <v>444604419</v>
      </c>
      <c r="I5580" s="63">
        <v>0</v>
      </c>
      <c r="J5580" s="63">
        <v>0</v>
      </c>
      <c r="K5580" s="63">
        <v>0</v>
      </c>
      <c r="L5580" s="63">
        <v>0</v>
      </c>
      <c r="M5580" s="63">
        <v>9982.4599999999991</v>
      </c>
      <c r="N5580" s="62" t="s">
        <v>2546</v>
      </c>
      <c r="O5580" s="14">
        <f t="shared" si="480"/>
        <v>45923.119780092595</v>
      </c>
      <c r="P5580" s="19">
        <f t="shared" si="481"/>
        <v>45923.32811342593</v>
      </c>
      <c r="Q5580" s="20" t="str">
        <f t="shared" si="482"/>
        <v>23/09/2025</v>
      </c>
      <c r="R5580" s="13" t="str">
        <f t="shared" si="483"/>
        <v>07</v>
      </c>
      <c r="S5580" s="13" t="str">
        <f t="shared" si="484"/>
        <v>Tue</v>
      </c>
    </row>
    <row r="5581" spans="1:19" x14ac:dyDescent="0.25">
      <c r="A5581" s="56">
        <v>45923.120532407411</v>
      </c>
      <c r="B5581" s="57">
        <v>445399869</v>
      </c>
      <c r="C5581" s="58" t="s">
        <v>36</v>
      </c>
      <c r="D5581" s="58" t="s">
        <v>38</v>
      </c>
      <c r="E5581" s="58" t="s">
        <v>46</v>
      </c>
      <c r="F5581" s="58" t="s">
        <v>119</v>
      </c>
      <c r="G5581" s="59">
        <v>3747.27</v>
      </c>
      <c r="H5581" s="57">
        <v>444604465</v>
      </c>
      <c r="I5581" s="59">
        <v>0</v>
      </c>
      <c r="J5581" s="59">
        <v>0</v>
      </c>
      <c r="K5581" s="59">
        <v>0</v>
      </c>
      <c r="L5581" s="59">
        <v>-1.55</v>
      </c>
      <c r="M5581" s="59">
        <v>9980.91</v>
      </c>
      <c r="N5581" s="58" t="s">
        <v>3418</v>
      </c>
      <c r="O5581" s="14">
        <f t="shared" si="480"/>
        <v>45923.120532407411</v>
      </c>
      <c r="P5581" s="19">
        <f t="shared" si="481"/>
        <v>45923.328865740747</v>
      </c>
      <c r="Q5581" s="20" t="str">
        <f t="shared" si="482"/>
        <v>23/09/2025</v>
      </c>
      <c r="R5581" s="13" t="str">
        <f t="shared" si="483"/>
        <v>07</v>
      </c>
      <c r="S5581" s="13" t="str">
        <f t="shared" si="484"/>
        <v>Tue</v>
      </c>
    </row>
    <row r="5582" spans="1:19" x14ac:dyDescent="0.25">
      <c r="A5582" s="60">
        <v>45923.120937500003</v>
      </c>
      <c r="B5582" s="61">
        <v>445399937</v>
      </c>
      <c r="C5582" s="62" t="s">
        <v>36</v>
      </c>
      <c r="D5582" s="62" t="s">
        <v>38</v>
      </c>
      <c r="E5582" s="62" t="s">
        <v>45</v>
      </c>
      <c r="F5582" s="62" t="s">
        <v>119</v>
      </c>
      <c r="G5582" s="63">
        <v>3747.45</v>
      </c>
      <c r="H5582" s="61">
        <v>444604531</v>
      </c>
      <c r="I5582" s="63">
        <v>0</v>
      </c>
      <c r="J5582" s="63">
        <v>0</v>
      </c>
      <c r="K5582" s="63">
        <v>0</v>
      </c>
      <c r="L5582" s="63">
        <v>0</v>
      </c>
      <c r="M5582" s="63">
        <v>9980.91</v>
      </c>
      <c r="N5582" s="62" t="s">
        <v>115</v>
      </c>
      <c r="O5582" s="14">
        <f t="shared" si="480"/>
        <v>45923.120937500003</v>
      </c>
      <c r="P5582" s="19">
        <f t="shared" si="481"/>
        <v>45923.329270833339</v>
      </c>
      <c r="Q5582" s="20" t="str">
        <f t="shared" si="482"/>
        <v>23/09/2025</v>
      </c>
      <c r="R5582" s="13" t="str">
        <f t="shared" si="483"/>
        <v>07</v>
      </c>
      <c r="S5582" s="13" t="str">
        <f t="shared" si="484"/>
        <v>Tue</v>
      </c>
    </row>
    <row r="5583" spans="1:19" x14ac:dyDescent="0.25">
      <c r="A5583" s="56">
        <v>45923.12128472222</v>
      </c>
      <c r="B5583" s="57">
        <v>445400010</v>
      </c>
      <c r="C5583" s="58" t="s">
        <v>36</v>
      </c>
      <c r="D5583" s="58" t="s">
        <v>38</v>
      </c>
      <c r="E5583" s="58" t="s">
        <v>46</v>
      </c>
      <c r="F5583" s="58" t="s">
        <v>119</v>
      </c>
      <c r="G5583" s="59">
        <v>3746.59</v>
      </c>
      <c r="H5583" s="57">
        <v>444604600</v>
      </c>
      <c r="I5583" s="59">
        <v>0</v>
      </c>
      <c r="J5583" s="59">
        <v>0</v>
      </c>
      <c r="K5583" s="59">
        <v>0</v>
      </c>
      <c r="L5583" s="59">
        <v>-2.23</v>
      </c>
      <c r="M5583" s="59">
        <v>9978.68</v>
      </c>
      <c r="N5583" s="58" t="s">
        <v>3419</v>
      </c>
      <c r="O5583" s="14">
        <f t="shared" si="480"/>
        <v>45923.12128472222</v>
      </c>
      <c r="P5583" s="19">
        <f t="shared" si="481"/>
        <v>45923.329618055555</v>
      </c>
      <c r="Q5583" s="20" t="str">
        <f t="shared" si="482"/>
        <v>23/09/2025</v>
      </c>
      <c r="R5583" s="13" t="str">
        <f t="shared" si="483"/>
        <v>07</v>
      </c>
      <c r="S5583" s="13" t="str">
        <f t="shared" si="484"/>
        <v>Tue</v>
      </c>
    </row>
    <row r="5584" spans="1:19" x14ac:dyDescent="0.25">
      <c r="A5584" s="60">
        <v>45923.126493055555</v>
      </c>
      <c r="B5584" s="61">
        <v>445400937</v>
      </c>
      <c r="C5584" s="62" t="s">
        <v>36</v>
      </c>
      <c r="D5584" s="62" t="s">
        <v>37</v>
      </c>
      <c r="E5584" s="62" t="s">
        <v>45</v>
      </c>
      <c r="F5584" s="62" t="s">
        <v>119</v>
      </c>
      <c r="G5584" s="63">
        <v>3748.37</v>
      </c>
      <c r="H5584" s="61">
        <v>444605772</v>
      </c>
      <c r="I5584" s="63">
        <v>0</v>
      </c>
      <c r="J5584" s="63">
        <v>0</v>
      </c>
      <c r="K5584" s="63">
        <v>0</v>
      </c>
      <c r="L5584" s="63">
        <v>0</v>
      </c>
      <c r="M5584" s="63">
        <v>9978.68</v>
      </c>
      <c r="N5584" s="62" t="s">
        <v>1384</v>
      </c>
      <c r="O5584" s="14">
        <f t="shared" si="480"/>
        <v>45923.126493055555</v>
      </c>
      <c r="P5584" s="19">
        <f t="shared" si="481"/>
        <v>45923.334826388891</v>
      </c>
      <c r="Q5584" s="20" t="str">
        <f t="shared" si="482"/>
        <v>23/09/2025</v>
      </c>
      <c r="R5584" s="13" t="str">
        <f t="shared" si="483"/>
        <v>08</v>
      </c>
      <c r="S5584" s="13" t="str">
        <f t="shared" si="484"/>
        <v>Tue</v>
      </c>
    </row>
    <row r="5585" spans="1:19" x14ac:dyDescent="0.25">
      <c r="A5585" s="56">
        <v>45923.129386574074</v>
      </c>
      <c r="B5585" s="57">
        <v>445401414</v>
      </c>
      <c r="C5585" s="58" t="s">
        <v>36</v>
      </c>
      <c r="D5585" s="58" t="s">
        <v>37</v>
      </c>
      <c r="E5585" s="58" t="s">
        <v>45</v>
      </c>
      <c r="F5585" s="58" t="s">
        <v>119</v>
      </c>
      <c r="G5585" s="59">
        <v>3748.67</v>
      </c>
      <c r="H5585" s="57">
        <v>444606247</v>
      </c>
      <c r="I5585" s="59">
        <v>0</v>
      </c>
      <c r="J5585" s="59">
        <v>0</v>
      </c>
      <c r="K5585" s="59">
        <v>0</v>
      </c>
      <c r="L5585" s="59">
        <v>0</v>
      </c>
      <c r="M5585" s="59">
        <v>9978.68</v>
      </c>
      <c r="N5585" s="58" t="s">
        <v>48</v>
      </c>
      <c r="O5585" s="14">
        <f t="shared" si="480"/>
        <v>45923.129386574074</v>
      </c>
      <c r="P5585" s="19">
        <f t="shared" si="481"/>
        <v>45923.337719907409</v>
      </c>
      <c r="Q5585" s="20" t="str">
        <f t="shared" si="482"/>
        <v>23/09/2025</v>
      </c>
      <c r="R5585" s="13" t="str">
        <f t="shared" si="483"/>
        <v>08</v>
      </c>
      <c r="S5585" s="13" t="str">
        <f t="shared" si="484"/>
        <v>Tue</v>
      </c>
    </row>
    <row r="5586" spans="1:19" x14ac:dyDescent="0.25">
      <c r="A5586" s="60">
        <v>45923.129386574074</v>
      </c>
      <c r="B5586" s="61">
        <v>445401416</v>
      </c>
      <c r="C5586" s="62" t="s">
        <v>36</v>
      </c>
      <c r="D5586" s="62" t="s">
        <v>37</v>
      </c>
      <c r="E5586" s="62" t="s">
        <v>45</v>
      </c>
      <c r="F5586" s="62" t="s">
        <v>119</v>
      </c>
      <c r="G5586" s="63">
        <v>3748.67</v>
      </c>
      <c r="H5586" s="61">
        <v>444606249</v>
      </c>
      <c r="I5586" s="63">
        <v>0</v>
      </c>
      <c r="J5586" s="63">
        <v>0</v>
      </c>
      <c r="K5586" s="63">
        <v>0</v>
      </c>
      <c r="L5586" s="63">
        <v>0</v>
      </c>
      <c r="M5586" s="63">
        <v>9978.68</v>
      </c>
      <c r="N5586" s="62" t="s">
        <v>47</v>
      </c>
      <c r="O5586" s="14">
        <f t="shared" si="480"/>
        <v>45923.129386574074</v>
      </c>
      <c r="P5586" s="19">
        <f t="shared" si="481"/>
        <v>45923.337719907409</v>
      </c>
      <c r="Q5586" s="20" t="str">
        <f t="shared" si="482"/>
        <v>23/09/2025</v>
      </c>
      <c r="R5586" s="13" t="str">
        <f t="shared" si="483"/>
        <v>08</v>
      </c>
      <c r="S5586" s="13" t="str">
        <f t="shared" si="484"/>
        <v>Tue</v>
      </c>
    </row>
    <row r="5587" spans="1:19" x14ac:dyDescent="0.25">
      <c r="A5587" s="56">
        <v>45923.129386574074</v>
      </c>
      <c r="B5587" s="57">
        <v>445401417</v>
      </c>
      <c r="C5587" s="58" t="s">
        <v>36</v>
      </c>
      <c r="D5587" s="58" t="s">
        <v>37</v>
      </c>
      <c r="E5587" s="58" t="s">
        <v>45</v>
      </c>
      <c r="F5587" s="58" t="s">
        <v>119</v>
      </c>
      <c r="G5587" s="59">
        <v>3748.67</v>
      </c>
      <c r="H5587" s="57">
        <v>444606250</v>
      </c>
      <c r="I5587" s="59">
        <v>0</v>
      </c>
      <c r="J5587" s="59">
        <v>0</v>
      </c>
      <c r="K5587" s="59">
        <v>0</v>
      </c>
      <c r="L5587" s="59">
        <v>0</v>
      </c>
      <c r="M5587" s="59">
        <v>9978.68</v>
      </c>
      <c r="N5587" s="58" t="s">
        <v>1971</v>
      </c>
      <c r="O5587" s="14">
        <f t="shared" si="480"/>
        <v>45923.129386574074</v>
      </c>
      <c r="P5587" s="19">
        <f t="shared" si="481"/>
        <v>45923.337719907409</v>
      </c>
      <c r="Q5587" s="20" t="str">
        <f t="shared" si="482"/>
        <v>23/09/2025</v>
      </c>
      <c r="R5587" s="13" t="str">
        <f t="shared" si="483"/>
        <v>08</v>
      </c>
      <c r="S5587" s="13" t="str">
        <f t="shared" si="484"/>
        <v>Tue</v>
      </c>
    </row>
    <row r="5588" spans="1:19" x14ac:dyDescent="0.25">
      <c r="A5588" s="60">
        <v>45923.12939814815</v>
      </c>
      <c r="B5588" s="61">
        <v>445401418</v>
      </c>
      <c r="C5588" s="62" t="s">
        <v>36</v>
      </c>
      <c r="D5588" s="62" t="s">
        <v>37</v>
      </c>
      <c r="E5588" s="62" t="s">
        <v>45</v>
      </c>
      <c r="F5588" s="62" t="s">
        <v>119</v>
      </c>
      <c r="G5588" s="63">
        <v>3748.66</v>
      </c>
      <c r="H5588" s="61">
        <v>444606251</v>
      </c>
      <c r="I5588" s="63">
        <v>0</v>
      </c>
      <c r="J5588" s="63">
        <v>0</v>
      </c>
      <c r="K5588" s="63">
        <v>0</v>
      </c>
      <c r="L5588" s="63">
        <v>0</v>
      </c>
      <c r="M5588" s="63">
        <v>9978.68</v>
      </c>
      <c r="N5588" s="62" t="s">
        <v>2055</v>
      </c>
      <c r="O5588" s="14">
        <f t="shared" si="480"/>
        <v>45923.12939814815</v>
      </c>
      <c r="P5588" s="19">
        <f t="shared" si="481"/>
        <v>45923.337731481486</v>
      </c>
      <c r="Q5588" s="20" t="str">
        <f t="shared" si="482"/>
        <v>23/09/2025</v>
      </c>
      <c r="R5588" s="13" t="str">
        <f t="shared" si="483"/>
        <v>08</v>
      </c>
      <c r="S5588" s="13" t="str">
        <f t="shared" si="484"/>
        <v>Tue</v>
      </c>
    </row>
    <row r="5589" spans="1:19" x14ac:dyDescent="0.25">
      <c r="A5589" s="56">
        <v>45923.12939814815</v>
      </c>
      <c r="B5589" s="57">
        <v>445401419</v>
      </c>
      <c r="C5589" s="58" t="s">
        <v>36</v>
      </c>
      <c r="D5589" s="58" t="s">
        <v>37</v>
      </c>
      <c r="E5589" s="58" t="s">
        <v>45</v>
      </c>
      <c r="F5589" s="58" t="s">
        <v>119</v>
      </c>
      <c r="G5589" s="59">
        <v>3748.68</v>
      </c>
      <c r="H5589" s="57">
        <v>444606252</v>
      </c>
      <c r="I5589" s="59">
        <v>0</v>
      </c>
      <c r="J5589" s="59">
        <v>0</v>
      </c>
      <c r="K5589" s="59">
        <v>0</v>
      </c>
      <c r="L5589" s="59">
        <v>0</v>
      </c>
      <c r="M5589" s="59">
        <v>9978.68</v>
      </c>
      <c r="N5589" s="58" t="s">
        <v>52</v>
      </c>
      <c r="O5589" s="14">
        <f t="shared" si="480"/>
        <v>45923.12939814815</v>
      </c>
      <c r="P5589" s="19">
        <f t="shared" si="481"/>
        <v>45923.337731481486</v>
      </c>
      <c r="Q5589" s="20" t="str">
        <f t="shared" si="482"/>
        <v>23/09/2025</v>
      </c>
      <c r="R5589" s="13" t="str">
        <f t="shared" si="483"/>
        <v>08</v>
      </c>
      <c r="S5589" s="13" t="str">
        <f t="shared" si="484"/>
        <v>Tue</v>
      </c>
    </row>
    <row r="5590" spans="1:19" x14ac:dyDescent="0.25">
      <c r="A5590" s="60">
        <v>45923.135636574072</v>
      </c>
      <c r="B5590" s="61">
        <v>445402434</v>
      </c>
      <c r="C5590" s="62" t="s">
        <v>36</v>
      </c>
      <c r="D5590" s="62" t="s">
        <v>38</v>
      </c>
      <c r="E5590" s="62" t="s">
        <v>46</v>
      </c>
      <c r="F5590" s="62" t="s">
        <v>119</v>
      </c>
      <c r="G5590" s="63">
        <v>3746.39</v>
      </c>
      <c r="H5590" s="61">
        <v>444607267</v>
      </c>
      <c r="I5590" s="63">
        <v>0</v>
      </c>
      <c r="J5590" s="63">
        <v>0</v>
      </c>
      <c r="K5590" s="63">
        <v>0</v>
      </c>
      <c r="L5590" s="63">
        <v>-2.2799999999999998</v>
      </c>
      <c r="M5590" s="63">
        <v>9976.4</v>
      </c>
      <c r="N5590" s="62" t="s">
        <v>3420</v>
      </c>
      <c r="O5590" s="14">
        <f t="shared" si="480"/>
        <v>45923.135636574072</v>
      </c>
      <c r="P5590" s="19">
        <f t="shared" si="481"/>
        <v>45923.343969907408</v>
      </c>
      <c r="Q5590" s="20" t="str">
        <f t="shared" si="482"/>
        <v>23/09/2025</v>
      </c>
      <c r="R5590" s="13" t="str">
        <f t="shared" si="483"/>
        <v>08</v>
      </c>
      <c r="S5590" s="13" t="str">
        <f t="shared" si="484"/>
        <v>Tue</v>
      </c>
    </row>
    <row r="5591" spans="1:19" x14ac:dyDescent="0.25">
      <c r="A5591" s="56">
        <v>45923.135636574072</v>
      </c>
      <c r="B5591" s="57">
        <v>445402435</v>
      </c>
      <c r="C5591" s="58" t="s">
        <v>36</v>
      </c>
      <c r="D5591" s="58" t="s">
        <v>38</v>
      </c>
      <c r="E5591" s="58" t="s">
        <v>46</v>
      </c>
      <c r="F5591" s="58" t="s">
        <v>119</v>
      </c>
      <c r="G5591" s="59">
        <v>3746.39</v>
      </c>
      <c r="H5591" s="57">
        <v>444607268</v>
      </c>
      <c r="I5591" s="59">
        <v>0</v>
      </c>
      <c r="J5591" s="59">
        <v>0</v>
      </c>
      <c r="K5591" s="59">
        <v>0</v>
      </c>
      <c r="L5591" s="59">
        <v>-2.27</v>
      </c>
      <c r="M5591" s="59">
        <v>9974.1299999999992</v>
      </c>
      <c r="N5591" s="58" t="s">
        <v>3420</v>
      </c>
      <c r="O5591" s="14">
        <f t="shared" si="480"/>
        <v>45923.135636574072</v>
      </c>
      <c r="P5591" s="19">
        <f t="shared" si="481"/>
        <v>45923.343969907408</v>
      </c>
      <c r="Q5591" s="20" t="str">
        <f t="shared" si="482"/>
        <v>23/09/2025</v>
      </c>
      <c r="R5591" s="13" t="str">
        <f t="shared" si="483"/>
        <v>08</v>
      </c>
      <c r="S5591" s="13" t="str">
        <f t="shared" si="484"/>
        <v>Tue</v>
      </c>
    </row>
    <row r="5592" spans="1:19" x14ac:dyDescent="0.25">
      <c r="A5592" s="60">
        <v>45923.135636574072</v>
      </c>
      <c r="B5592" s="61">
        <v>445402447</v>
      </c>
      <c r="C5592" s="62" t="s">
        <v>36</v>
      </c>
      <c r="D5592" s="62" t="s">
        <v>38</v>
      </c>
      <c r="E5592" s="62" t="s">
        <v>46</v>
      </c>
      <c r="F5592" s="62" t="s">
        <v>119</v>
      </c>
      <c r="G5592" s="63">
        <v>3746.17</v>
      </c>
      <c r="H5592" s="61">
        <v>444607278</v>
      </c>
      <c r="I5592" s="63">
        <v>0</v>
      </c>
      <c r="J5592" s="63">
        <v>0</v>
      </c>
      <c r="K5592" s="63">
        <v>0</v>
      </c>
      <c r="L5592" s="63">
        <v>-2.5</v>
      </c>
      <c r="M5592" s="63">
        <v>9971.6299999999992</v>
      </c>
      <c r="N5592" s="62" t="s">
        <v>3313</v>
      </c>
      <c r="O5592" s="14">
        <f t="shared" si="480"/>
        <v>45923.135636574072</v>
      </c>
      <c r="P5592" s="19">
        <f t="shared" si="481"/>
        <v>45923.343969907408</v>
      </c>
      <c r="Q5592" s="20" t="str">
        <f t="shared" si="482"/>
        <v>23/09/2025</v>
      </c>
      <c r="R5592" s="13" t="str">
        <f t="shared" si="483"/>
        <v>08</v>
      </c>
      <c r="S5592" s="13" t="str">
        <f t="shared" si="484"/>
        <v>Tue</v>
      </c>
    </row>
    <row r="5593" spans="1:19" x14ac:dyDescent="0.25">
      <c r="A5593" s="56">
        <v>45923.137384259258</v>
      </c>
      <c r="B5593" s="57">
        <v>445402874</v>
      </c>
      <c r="C5593" s="58" t="s">
        <v>36</v>
      </c>
      <c r="D5593" s="58" t="s">
        <v>38</v>
      </c>
      <c r="E5593" s="58" t="s">
        <v>46</v>
      </c>
      <c r="F5593" s="58" t="s">
        <v>119</v>
      </c>
      <c r="G5593" s="59">
        <v>3745.82</v>
      </c>
      <c r="H5593" s="57">
        <v>444607700</v>
      </c>
      <c r="I5593" s="59">
        <v>0</v>
      </c>
      <c r="J5593" s="59">
        <v>0</v>
      </c>
      <c r="K5593" s="59">
        <v>0</v>
      </c>
      <c r="L5593" s="59">
        <v>-3</v>
      </c>
      <c r="M5593" s="59">
        <v>9968.6299999999992</v>
      </c>
      <c r="N5593" s="58" t="s">
        <v>3421</v>
      </c>
      <c r="O5593" s="14">
        <f t="shared" si="480"/>
        <v>45923.137384259258</v>
      </c>
      <c r="P5593" s="19">
        <f t="shared" si="481"/>
        <v>45923.345717592594</v>
      </c>
      <c r="Q5593" s="20" t="str">
        <f t="shared" si="482"/>
        <v>23/09/2025</v>
      </c>
      <c r="R5593" s="13" t="str">
        <f t="shared" si="483"/>
        <v>08</v>
      </c>
      <c r="S5593" s="13" t="str">
        <f t="shared" si="484"/>
        <v>Tue</v>
      </c>
    </row>
    <row r="5594" spans="1:19" x14ac:dyDescent="0.25">
      <c r="A5594" s="60">
        <v>45923.137384259258</v>
      </c>
      <c r="B5594" s="61">
        <v>445402875</v>
      </c>
      <c r="C5594" s="62" t="s">
        <v>36</v>
      </c>
      <c r="D5594" s="62" t="s">
        <v>38</v>
      </c>
      <c r="E5594" s="62" t="s">
        <v>46</v>
      </c>
      <c r="F5594" s="62" t="s">
        <v>119</v>
      </c>
      <c r="G5594" s="63">
        <v>3745.82</v>
      </c>
      <c r="H5594" s="61">
        <v>444607701</v>
      </c>
      <c r="I5594" s="63">
        <v>0</v>
      </c>
      <c r="J5594" s="63">
        <v>0</v>
      </c>
      <c r="K5594" s="63">
        <v>0</v>
      </c>
      <c r="L5594" s="63">
        <v>-3</v>
      </c>
      <c r="M5594" s="63">
        <v>9965.6299999999992</v>
      </c>
      <c r="N5594" s="62" t="s">
        <v>3421</v>
      </c>
      <c r="O5594" s="14">
        <f t="shared" si="480"/>
        <v>45923.137384259258</v>
      </c>
      <c r="P5594" s="19">
        <f t="shared" si="481"/>
        <v>45923.345717592594</v>
      </c>
      <c r="Q5594" s="20" t="str">
        <f t="shared" si="482"/>
        <v>23/09/2025</v>
      </c>
      <c r="R5594" s="13" t="str">
        <f t="shared" si="483"/>
        <v>08</v>
      </c>
      <c r="S5594" s="13" t="str">
        <f t="shared" si="484"/>
        <v>Tue</v>
      </c>
    </row>
    <row r="5595" spans="1:19" x14ac:dyDescent="0.25">
      <c r="A5595" s="56">
        <v>45923.137384259258</v>
      </c>
      <c r="B5595" s="57">
        <v>445402877</v>
      </c>
      <c r="C5595" s="58" t="s">
        <v>36</v>
      </c>
      <c r="D5595" s="58" t="s">
        <v>38</v>
      </c>
      <c r="E5595" s="58" t="s">
        <v>46</v>
      </c>
      <c r="F5595" s="58" t="s">
        <v>119</v>
      </c>
      <c r="G5595" s="59">
        <v>3745.82</v>
      </c>
      <c r="H5595" s="57">
        <v>444607702</v>
      </c>
      <c r="I5595" s="59">
        <v>0</v>
      </c>
      <c r="J5595" s="59">
        <v>0</v>
      </c>
      <c r="K5595" s="59">
        <v>0</v>
      </c>
      <c r="L5595" s="59">
        <v>-3</v>
      </c>
      <c r="M5595" s="59">
        <v>9962.6299999999992</v>
      </c>
      <c r="N5595" s="58" t="s">
        <v>3421</v>
      </c>
      <c r="O5595" s="14">
        <f t="shared" si="480"/>
        <v>45923.137384259258</v>
      </c>
      <c r="P5595" s="19">
        <f t="shared" si="481"/>
        <v>45923.345717592594</v>
      </c>
      <c r="Q5595" s="20" t="str">
        <f t="shared" si="482"/>
        <v>23/09/2025</v>
      </c>
      <c r="R5595" s="13" t="str">
        <f t="shared" si="483"/>
        <v>08</v>
      </c>
      <c r="S5595" s="13" t="str">
        <f t="shared" si="484"/>
        <v>Tue</v>
      </c>
    </row>
    <row r="5596" spans="1:19" x14ac:dyDescent="0.25">
      <c r="A5596" s="60">
        <v>45923.137384259258</v>
      </c>
      <c r="B5596" s="61">
        <v>445402881</v>
      </c>
      <c r="C5596" s="62" t="s">
        <v>36</v>
      </c>
      <c r="D5596" s="62" t="s">
        <v>38</v>
      </c>
      <c r="E5596" s="62" t="s">
        <v>46</v>
      </c>
      <c r="F5596" s="62" t="s">
        <v>119</v>
      </c>
      <c r="G5596" s="63">
        <v>3745.76</v>
      </c>
      <c r="H5596" s="61">
        <v>444607705</v>
      </c>
      <c r="I5596" s="63">
        <v>0</v>
      </c>
      <c r="J5596" s="63">
        <v>0</v>
      </c>
      <c r="K5596" s="63">
        <v>0</v>
      </c>
      <c r="L5596" s="63">
        <v>-3.06</v>
      </c>
      <c r="M5596" s="63">
        <v>9959.57</v>
      </c>
      <c r="N5596" s="62" t="s">
        <v>3422</v>
      </c>
      <c r="O5596" s="14">
        <f t="shared" si="480"/>
        <v>45923.137384259258</v>
      </c>
      <c r="P5596" s="19">
        <f t="shared" si="481"/>
        <v>45923.345717592594</v>
      </c>
      <c r="Q5596" s="20" t="str">
        <f t="shared" si="482"/>
        <v>23/09/2025</v>
      </c>
      <c r="R5596" s="13" t="str">
        <f t="shared" si="483"/>
        <v>08</v>
      </c>
      <c r="S5596" s="13" t="str">
        <f t="shared" si="484"/>
        <v>Tue</v>
      </c>
    </row>
    <row r="5597" spans="1:19" x14ac:dyDescent="0.25">
      <c r="A5597" s="56">
        <v>45923.137881944444</v>
      </c>
      <c r="B5597" s="57">
        <v>445402970</v>
      </c>
      <c r="C5597" s="58" t="s">
        <v>36</v>
      </c>
      <c r="D5597" s="58" t="s">
        <v>37</v>
      </c>
      <c r="E5597" s="58" t="s">
        <v>46</v>
      </c>
      <c r="F5597" s="58" t="s">
        <v>119</v>
      </c>
      <c r="G5597" s="59">
        <v>3746.44</v>
      </c>
      <c r="H5597" s="57">
        <v>444607787</v>
      </c>
      <c r="I5597" s="59">
        <v>0</v>
      </c>
      <c r="J5597" s="59">
        <v>0</v>
      </c>
      <c r="K5597" s="59">
        <v>0</v>
      </c>
      <c r="L5597" s="59">
        <v>1.01</v>
      </c>
      <c r="M5597" s="59">
        <v>9960.58</v>
      </c>
      <c r="N5597" s="58" t="s">
        <v>3423</v>
      </c>
      <c r="O5597" s="14">
        <f t="shared" si="480"/>
        <v>45923.137881944444</v>
      </c>
      <c r="P5597" s="19">
        <f t="shared" si="481"/>
        <v>45923.346215277779</v>
      </c>
      <c r="Q5597" s="20" t="str">
        <f t="shared" si="482"/>
        <v>23/09/2025</v>
      </c>
      <c r="R5597" s="13" t="str">
        <f t="shared" si="483"/>
        <v>08</v>
      </c>
      <c r="S5597" s="13" t="str">
        <f t="shared" si="484"/>
        <v>Tue</v>
      </c>
    </row>
    <row r="5598" spans="1:19" x14ac:dyDescent="0.25">
      <c r="A5598" s="60">
        <v>45923.13795138889</v>
      </c>
      <c r="B5598" s="61">
        <v>445402973</v>
      </c>
      <c r="C5598" s="62" t="s">
        <v>36</v>
      </c>
      <c r="D5598" s="62" t="s">
        <v>38</v>
      </c>
      <c r="E5598" s="62" t="s">
        <v>45</v>
      </c>
      <c r="F5598" s="62" t="s">
        <v>119</v>
      </c>
      <c r="G5598" s="63">
        <v>3746.32</v>
      </c>
      <c r="H5598" s="61">
        <v>444607791</v>
      </c>
      <c r="I5598" s="63">
        <v>0</v>
      </c>
      <c r="J5598" s="63">
        <v>0</v>
      </c>
      <c r="K5598" s="63">
        <v>0</v>
      </c>
      <c r="L5598" s="63">
        <v>0</v>
      </c>
      <c r="M5598" s="63">
        <v>9960.58</v>
      </c>
      <c r="N5598" s="62" t="s">
        <v>115</v>
      </c>
      <c r="O5598" s="14">
        <f t="shared" si="480"/>
        <v>45923.13795138889</v>
      </c>
      <c r="P5598" s="19">
        <f t="shared" si="481"/>
        <v>45923.346284722225</v>
      </c>
      <c r="Q5598" s="20" t="str">
        <f t="shared" si="482"/>
        <v>23/09/2025</v>
      </c>
      <c r="R5598" s="13" t="str">
        <f t="shared" si="483"/>
        <v>08</v>
      </c>
      <c r="S5598" s="13" t="str">
        <f t="shared" si="484"/>
        <v>Tue</v>
      </c>
    </row>
    <row r="5599" spans="1:19" x14ac:dyDescent="0.25">
      <c r="A5599" s="56">
        <v>45923.139803240738</v>
      </c>
      <c r="B5599" s="57">
        <v>445403143</v>
      </c>
      <c r="C5599" s="58" t="s">
        <v>36</v>
      </c>
      <c r="D5599" s="58" t="s">
        <v>38</v>
      </c>
      <c r="E5599" s="58" t="s">
        <v>45</v>
      </c>
      <c r="F5599" s="58" t="s">
        <v>119</v>
      </c>
      <c r="G5599" s="59">
        <v>3746.13</v>
      </c>
      <c r="H5599" s="57">
        <v>444607957</v>
      </c>
      <c r="I5599" s="59">
        <v>0</v>
      </c>
      <c r="J5599" s="59">
        <v>0</v>
      </c>
      <c r="K5599" s="59">
        <v>0</v>
      </c>
      <c r="L5599" s="59">
        <v>0</v>
      </c>
      <c r="M5599" s="59">
        <v>9960.58</v>
      </c>
      <c r="N5599" s="58" t="s">
        <v>108</v>
      </c>
      <c r="O5599" s="14">
        <f t="shared" si="480"/>
        <v>45923.139803240738</v>
      </c>
      <c r="P5599" s="19">
        <f t="shared" si="481"/>
        <v>45923.348136574074</v>
      </c>
      <c r="Q5599" s="20" t="str">
        <f t="shared" si="482"/>
        <v>23/09/2025</v>
      </c>
      <c r="R5599" s="13" t="str">
        <f t="shared" si="483"/>
        <v>08</v>
      </c>
      <c r="S5599" s="13" t="str">
        <f t="shared" si="484"/>
        <v>Tue</v>
      </c>
    </row>
    <row r="5600" spans="1:19" x14ac:dyDescent="0.25">
      <c r="A5600" s="60">
        <v>45923.139803240738</v>
      </c>
      <c r="B5600" s="61">
        <v>445403144</v>
      </c>
      <c r="C5600" s="62" t="s">
        <v>36</v>
      </c>
      <c r="D5600" s="62" t="s">
        <v>38</v>
      </c>
      <c r="E5600" s="62" t="s">
        <v>45</v>
      </c>
      <c r="F5600" s="62" t="s">
        <v>119</v>
      </c>
      <c r="G5600" s="63">
        <v>3746.13</v>
      </c>
      <c r="H5600" s="61">
        <v>444607958</v>
      </c>
      <c r="I5600" s="63">
        <v>0</v>
      </c>
      <c r="J5600" s="63">
        <v>0</v>
      </c>
      <c r="K5600" s="63">
        <v>0</v>
      </c>
      <c r="L5600" s="63">
        <v>0</v>
      </c>
      <c r="M5600" s="63">
        <v>9960.58</v>
      </c>
      <c r="N5600" s="62" t="s">
        <v>77</v>
      </c>
      <c r="O5600" s="14">
        <f t="shared" si="480"/>
        <v>45923.139803240738</v>
      </c>
      <c r="P5600" s="19">
        <f t="shared" si="481"/>
        <v>45923.348136574074</v>
      </c>
      <c r="Q5600" s="20" t="str">
        <f t="shared" si="482"/>
        <v>23/09/2025</v>
      </c>
      <c r="R5600" s="13" t="str">
        <f t="shared" si="483"/>
        <v>08</v>
      </c>
      <c r="S5600" s="13" t="str">
        <f t="shared" si="484"/>
        <v>Tue</v>
      </c>
    </row>
    <row r="5601" spans="1:19" x14ac:dyDescent="0.25">
      <c r="A5601" s="56">
        <v>45923.139803240738</v>
      </c>
      <c r="B5601" s="57">
        <v>445403147</v>
      </c>
      <c r="C5601" s="58" t="s">
        <v>36</v>
      </c>
      <c r="D5601" s="58" t="s">
        <v>38</v>
      </c>
      <c r="E5601" s="58" t="s">
        <v>45</v>
      </c>
      <c r="F5601" s="58" t="s">
        <v>119</v>
      </c>
      <c r="G5601" s="59">
        <v>3745.74</v>
      </c>
      <c r="H5601" s="57">
        <v>444607960</v>
      </c>
      <c r="I5601" s="59">
        <v>0</v>
      </c>
      <c r="J5601" s="59">
        <v>0</v>
      </c>
      <c r="K5601" s="59">
        <v>0</v>
      </c>
      <c r="L5601" s="59">
        <v>0</v>
      </c>
      <c r="M5601" s="59">
        <v>9960.58</v>
      </c>
      <c r="N5601" s="58" t="s">
        <v>48</v>
      </c>
      <c r="O5601" s="14">
        <f t="shared" si="480"/>
        <v>45923.139803240738</v>
      </c>
      <c r="P5601" s="19">
        <f t="shared" si="481"/>
        <v>45923.348136574074</v>
      </c>
      <c r="Q5601" s="20" t="str">
        <f t="shared" si="482"/>
        <v>23/09/2025</v>
      </c>
      <c r="R5601" s="13" t="str">
        <f t="shared" si="483"/>
        <v>08</v>
      </c>
      <c r="S5601" s="13" t="str">
        <f t="shared" si="484"/>
        <v>Tue</v>
      </c>
    </row>
    <row r="5602" spans="1:19" x14ac:dyDescent="0.25">
      <c r="A5602" s="60">
        <v>45923.139803240738</v>
      </c>
      <c r="B5602" s="61">
        <v>445403149</v>
      </c>
      <c r="C5602" s="62" t="s">
        <v>36</v>
      </c>
      <c r="D5602" s="62" t="s">
        <v>38</v>
      </c>
      <c r="E5602" s="62" t="s">
        <v>46</v>
      </c>
      <c r="F5602" s="62" t="s">
        <v>119</v>
      </c>
      <c r="G5602" s="63">
        <v>3745.57</v>
      </c>
      <c r="H5602" s="61">
        <v>444607962</v>
      </c>
      <c r="I5602" s="63">
        <v>0</v>
      </c>
      <c r="J5602" s="63">
        <v>0</v>
      </c>
      <c r="K5602" s="63">
        <v>0</v>
      </c>
      <c r="L5602" s="63">
        <v>-3.1</v>
      </c>
      <c r="M5602" s="63">
        <v>9957.48</v>
      </c>
      <c r="N5602" s="62" t="s">
        <v>3424</v>
      </c>
      <c r="O5602" s="14">
        <f t="shared" si="480"/>
        <v>45923.139803240738</v>
      </c>
      <c r="P5602" s="19">
        <f t="shared" si="481"/>
        <v>45923.348136574074</v>
      </c>
      <c r="Q5602" s="20" t="str">
        <f t="shared" si="482"/>
        <v>23/09/2025</v>
      </c>
      <c r="R5602" s="13" t="str">
        <f t="shared" si="483"/>
        <v>08</v>
      </c>
      <c r="S5602" s="13" t="str">
        <f t="shared" si="484"/>
        <v>Tue</v>
      </c>
    </row>
    <row r="5603" spans="1:19" x14ac:dyDescent="0.25">
      <c r="A5603" s="56">
        <v>45923.139803240738</v>
      </c>
      <c r="B5603" s="57">
        <v>445403150</v>
      </c>
      <c r="C5603" s="58" t="s">
        <v>36</v>
      </c>
      <c r="D5603" s="58" t="s">
        <v>38</v>
      </c>
      <c r="E5603" s="58" t="s">
        <v>46</v>
      </c>
      <c r="F5603" s="58" t="s">
        <v>119</v>
      </c>
      <c r="G5603" s="59">
        <v>3745.57</v>
      </c>
      <c r="H5603" s="57">
        <v>444607963</v>
      </c>
      <c r="I5603" s="59">
        <v>0</v>
      </c>
      <c r="J5603" s="59">
        <v>0</v>
      </c>
      <c r="K5603" s="59">
        <v>0</v>
      </c>
      <c r="L5603" s="59">
        <v>-3.11</v>
      </c>
      <c r="M5603" s="59">
        <v>9954.3700000000008</v>
      </c>
      <c r="N5603" s="58" t="s">
        <v>3424</v>
      </c>
      <c r="O5603" s="14">
        <f t="shared" si="480"/>
        <v>45923.139803240738</v>
      </c>
      <c r="P5603" s="19">
        <f t="shared" si="481"/>
        <v>45923.348136574074</v>
      </c>
      <c r="Q5603" s="20" t="str">
        <f t="shared" si="482"/>
        <v>23/09/2025</v>
      </c>
      <c r="R5603" s="13" t="str">
        <f t="shared" si="483"/>
        <v>08</v>
      </c>
      <c r="S5603" s="13" t="str">
        <f t="shared" si="484"/>
        <v>Tue</v>
      </c>
    </row>
    <row r="5604" spans="1:19" x14ac:dyDescent="0.25">
      <c r="A5604" s="60">
        <v>45923.139814814815</v>
      </c>
      <c r="B5604" s="61">
        <v>445403156</v>
      </c>
      <c r="C5604" s="62" t="s">
        <v>36</v>
      </c>
      <c r="D5604" s="62" t="s">
        <v>38</v>
      </c>
      <c r="E5604" s="62" t="s">
        <v>45</v>
      </c>
      <c r="F5604" s="62" t="s">
        <v>119</v>
      </c>
      <c r="G5604" s="63">
        <v>3745.65</v>
      </c>
      <c r="H5604" s="61">
        <v>444607966</v>
      </c>
      <c r="I5604" s="63">
        <v>0</v>
      </c>
      <c r="J5604" s="63">
        <v>0</v>
      </c>
      <c r="K5604" s="63">
        <v>0</v>
      </c>
      <c r="L5604" s="63">
        <v>0</v>
      </c>
      <c r="M5604" s="63">
        <v>9954.3700000000008</v>
      </c>
      <c r="N5604" s="62" t="s">
        <v>2055</v>
      </c>
      <c r="O5604" s="14">
        <f t="shared" si="480"/>
        <v>45923.139814814815</v>
      </c>
      <c r="P5604" s="19">
        <f t="shared" si="481"/>
        <v>45923.34814814815</v>
      </c>
      <c r="Q5604" s="20" t="str">
        <f t="shared" si="482"/>
        <v>23/09/2025</v>
      </c>
      <c r="R5604" s="13" t="str">
        <f t="shared" si="483"/>
        <v>08</v>
      </c>
      <c r="S5604" s="13" t="str">
        <f t="shared" si="484"/>
        <v>Tue</v>
      </c>
    </row>
    <row r="5605" spans="1:19" x14ac:dyDescent="0.25">
      <c r="A5605" s="56">
        <v>45923.139814814815</v>
      </c>
      <c r="B5605" s="57">
        <v>445403158</v>
      </c>
      <c r="C5605" s="58" t="s">
        <v>36</v>
      </c>
      <c r="D5605" s="58" t="s">
        <v>38</v>
      </c>
      <c r="E5605" s="58" t="s">
        <v>45</v>
      </c>
      <c r="F5605" s="58" t="s">
        <v>119</v>
      </c>
      <c r="G5605" s="59">
        <v>3745.63</v>
      </c>
      <c r="H5605" s="57">
        <v>444607968</v>
      </c>
      <c r="I5605" s="59">
        <v>0</v>
      </c>
      <c r="J5605" s="59">
        <v>0</v>
      </c>
      <c r="K5605" s="59">
        <v>0</v>
      </c>
      <c r="L5605" s="59">
        <v>0</v>
      </c>
      <c r="M5605" s="59">
        <v>9954.3700000000008</v>
      </c>
      <c r="N5605" s="58" t="s">
        <v>1971</v>
      </c>
      <c r="O5605" s="14">
        <f t="shared" si="480"/>
        <v>45923.139814814815</v>
      </c>
      <c r="P5605" s="19">
        <f t="shared" si="481"/>
        <v>45923.34814814815</v>
      </c>
      <c r="Q5605" s="20" t="str">
        <f t="shared" si="482"/>
        <v>23/09/2025</v>
      </c>
      <c r="R5605" s="13" t="str">
        <f t="shared" si="483"/>
        <v>08</v>
      </c>
      <c r="S5605" s="13" t="str">
        <f t="shared" si="484"/>
        <v>Tue</v>
      </c>
    </row>
    <row r="5606" spans="1:19" x14ac:dyDescent="0.25">
      <c r="A5606" s="60">
        <v>45923.139814814815</v>
      </c>
      <c r="B5606" s="61">
        <v>445403160</v>
      </c>
      <c r="C5606" s="62" t="s">
        <v>36</v>
      </c>
      <c r="D5606" s="62" t="s">
        <v>38</v>
      </c>
      <c r="E5606" s="62" t="s">
        <v>45</v>
      </c>
      <c r="F5606" s="62" t="s">
        <v>119</v>
      </c>
      <c r="G5606" s="63">
        <v>3745.63</v>
      </c>
      <c r="H5606" s="61">
        <v>444607970</v>
      </c>
      <c r="I5606" s="63">
        <v>0</v>
      </c>
      <c r="J5606" s="63">
        <v>0</v>
      </c>
      <c r="K5606" s="63">
        <v>0</v>
      </c>
      <c r="L5606" s="63">
        <v>0</v>
      </c>
      <c r="M5606" s="63">
        <v>9954.3700000000008</v>
      </c>
      <c r="N5606" s="62" t="s">
        <v>1944</v>
      </c>
      <c r="O5606" s="14">
        <f t="shared" si="480"/>
        <v>45923.139814814815</v>
      </c>
      <c r="P5606" s="19">
        <f t="shared" si="481"/>
        <v>45923.34814814815</v>
      </c>
      <c r="Q5606" s="20" t="str">
        <f t="shared" si="482"/>
        <v>23/09/2025</v>
      </c>
      <c r="R5606" s="13" t="str">
        <f t="shared" si="483"/>
        <v>08</v>
      </c>
      <c r="S5606" s="13" t="str">
        <f t="shared" si="484"/>
        <v>Tue</v>
      </c>
    </row>
    <row r="5607" spans="1:19" x14ac:dyDescent="0.25">
      <c r="A5607" s="56">
        <v>45923.139814814815</v>
      </c>
      <c r="B5607" s="57">
        <v>445403161</v>
      </c>
      <c r="C5607" s="58" t="s">
        <v>36</v>
      </c>
      <c r="D5607" s="58" t="s">
        <v>38</v>
      </c>
      <c r="E5607" s="58" t="s">
        <v>45</v>
      </c>
      <c r="F5607" s="58" t="s">
        <v>119</v>
      </c>
      <c r="G5607" s="59">
        <v>3745.63</v>
      </c>
      <c r="H5607" s="57">
        <v>444607971</v>
      </c>
      <c r="I5607" s="59">
        <v>0</v>
      </c>
      <c r="J5607" s="59">
        <v>0</v>
      </c>
      <c r="K5607" s="59">
        <v>0</v>
      </c>
      <c r="L5607" s="59">
        <v>0</v>
      </c>
      <c r="M5607" s="59">
        <v>9954.3700000000008</v>
      </c>
      <c r="N5607" s="58" t="s">
        <v>107</v>
      </c>
      <c r="O5607" s="14">
        <f t="shared" si="480"/>
        <v>45923.139814814815</v>
      </c>
      <c r="P5607" s="19">
        <f t="shared" si="481"/>
        <v>45923.34814814815</v>
      </c>
      <c r="Q5607" s="20" t="str">
        <f t="shared" si="482"/>
        <v>23/09/2025</v>
      </c>
      <c r="R5607" s="13" t="str">
        <f t="shared" si="483"/>
        <v>08</v>
      </c>
      <c r="S5607" s="13" t="str">
        <f t="shared" si="484"/>
        <v>Tue</v>
      </c>
    </row>
    <row r="5608" spans="1:19" x14ac:dyDescent="0.25">
      <c r="A5608" s="60">
        <v>45923.139826388891</v>
      </c>
      <c r="B5608" s="61">
        <v>445403163</v>
      </c>
      <c r="C5608" s="62" t="s">
        <v>36</v>
      </c>
      <c r="D5608" s="62" t="s">
        <v>38</v>
      </c>
      <c r="E5608" s="62" t="s">
        <v>45</v>
      </c>
      <c r="F5608" s="62" t="s">
        <v>119</v>
      </c>
      <c r="G5608" s="63">
        <v>3745.63</v>
      </c>
      <c r="H5608" s="61">
        <v>444607973</v>
      </c>
      <c r="I5608" s="63">
        <v>0</v>
      </c>
      <c r="J5608" s="63">
        <v>0</v>
      </c>
      <c r="K5608" s="63">
        <v>0</v>
      </c>
      <c r="L5608" s="63">
        <v>0</v>
      </c>
      <c r="M5608" s="63">
        <v>9954.3700000000008</v>
      </c>
      <c r="N5608" s="62" t="s">
        <v>2056</v>
      </c>
      <c r="O5608" s="14">
        <f t="shared" si="480"/>
        <v>45923.139826388891</v>
      </c>
      <c r="P5608" s="19">
        <f t="shared" si="481"/>
        <v>45923.348159722227</v>
      </c>
      <c r="Q5608" s="20" t="str">
        <f t="shared" si="482"/>
        <v>23/09/2025</v>
      </c>
      <c r="R5608" s="13" t="str">
        <f t="shared" si="483"/>
        <v>08</v>
      </c>
      <c r="S5608" s="13" t="str">
        <f t="shared" si="484"/>
        <v>Tue</v>
      </c>
    </row>
    <row r="5609" spans="1:19" x14ac:dyDescent="0.25">
      <c r="A5609" s="56">
        <v>45923.139849537038</v>
      </c>
      <c r="B5609" s="57">
        <v>445403174</v>
      </c>
      <c r="C5609" s="58" t="s">
        <v>36</v>
      </c>
      <c r="D5609" s="58" t="s">
        <v>38</v>
      </c>
      <c r="E5609" s="58" t="s">
        <v>46</v>
      </c>
      <c r="F5609" s="58" t="s">
        <v>119</v>
      </c>
      <c r="G5609" s="59">
        <v>3745.41</v>
      </c>
      <c r="H5609" s="57">
        <v>444607985</v>
      </c>
      <c r="I5609" s="59">
        <v>0</v>
      </c>
      <c r="J5609" s="59">
        <v>0</v>
      </c>
      <c r="K5609" s="59">
        <v>0</v>
      </c>
      <c r="L5609" s="59">
        <v>-2.96</v>
      </c>
      <c r="M5609" s="59">
        <v>9951.41</v>
      </c>
      <c r="N5609" s="58" t="s">
        <v>3425</v>
      </c>
      <c r="O5609" s="14">
        <f t="shared" si="480"/>
        <v>45923.139849537038</v>
      </c>
      <c r="P5609" s="19">
        <f t="shared" si="481"/>
        <v>45923.348182870373</v>
      </c>
      <c r="Q5609" s="20" t="str">
        <f t="shared" si="482"/>
        <v>23/09/2025</v>
      </c>
      <c r="R5609" s="13" t="str">
        <f t="shared" si="483"/>
        <v>08</v>
      </c>
      <c r="S5609" s="13" t="str">
        <f t="shared" si="484"/>
        <v>Tue</v>
      </c>
    </row>
    <row r="5610" spans="1:19" x14ac:dyDescent="0.25">
      <c r="A5610" s="60">
        <v>45923.139849537038</v>
      </c>
      <c r="B5610" s="61">
        <v>445403188</v>
      </c>
      <c r="C5610" s="62" t="s">
        <v>36</v>
      </c>
      <c r="D5610" s="62" t="s">
        <v>38</v>
      </c>
      <c r="E5610" s="62" t="s">
        <v>46</v>
      </c>
      <c r="F5610" s="62" t="s">
        <v>119</v>
      </c>
      <c r="G5610" s="63">
        <v>3745.17</v>
      </c>
      <c r="H5610" s="61">
        <v>444607993</v>
      </c>
      <c r="I5610" s="63">
        <v>0</v>
      </c>
      <c r="J5610" s="63">
        <v>0</v>
      </c>
      <c r="K5610" s="63">
        <v>0</v>
      </c>
      <c r="L5610" s="63">
        <v>-3</v>
      </c>
      <c r="M5610" s="63">
        <v>9948.41</v>
      </c>
      <c r="N5610" s="62" t="s">
        <v>3426</v>
      </c>
      <c r="O5610" s="14">
        <f t="shared" si="480"/>
        <v>45923.139849537038</v>
      </c>
      <c r="P5610" s="19">
        <f t="shared" si="481"/>
        <v>45923.348182870373</v>
      </c>
      <c r="Q5610" s="20" t="str">
        <f t="shared" si="482"/>
        <v>23/09/2025</v>
      </c>
      <c r="R5610" s="13" t="str">
        <f t="shared" si="483"/>
        <v>08</v>
      </c>
      <c r="S5610" s="13" t="str">
        <f t="shared" si="484"/>
        <v>Tue</v>
      </c>
    </row>
    <row r="5611" spans="1:19" x14ac:dyDescent="0.25">
      <c r="A5611" s="56">
        <v>45923.139849537038</v>
      </c>
      <c r="B5611" s="57">
        <v>445403189</v>
      </c>
      <c r="C5611" s="58" t="s">
        <v>36</v>
      </c>
      <c r="D5611" s="58" t="s">
        <v>38</v>
      </c>
      <c r="E5611" s="58" t="s">
        <v>46</v>
      </c>
      <c r="F5611" s="58" t="s">
        <v>119</v>
      </c>
      <c r="G5611" s="59">
        <v>3745.17</v>
      </c>
      <c r="H5611" s="57">
        <v>444607994</v>
      </c>
      <c r="I5611" s="59">
        <v>0</v>
      </c>
      <c r="J5611" s="59">
        <v>0</v>
      </c>
      <c r="K5611" s="59">
        <v>0</v>
      </c>
      <c r="L5611" s="59">
        <v>-3</v>
      </c>
      <c r="M5611" s="59">
        <v>9945.41</v>
      </c>
      <c r="N5611" s="58" t="s">
        <v>3426</v>
      </c>
      <c r="O5611" s="14">
        <f t="shared" si="480"/>
        <v>45923.139849537038</v>
      </c>
      <c r="P5611" s="19">
        <f t="shared" si="481"/>
        <v>45923.348182870373</v>
      </c>
      <c r="Q5611" s="20" t="str">
        <f t="shared" si="482"/>
        <v>23/09/2025</v>
      </c>
      <c r="R5611" s="13" t="str">
        <f t="shared" si="483"/>
        <v>08</v>
      </c>
      <c r="S5611" s="13" t="str">
        <f t="shared" si="484"/>
        <v>Tue</v>
      </c>
    </row>
    <row r="5612" spans="1:19" x14ac:dyDescent="0.25">
      <c r="A5612" s="60">
        <v>45923.140381944446</v>
      </c>
      <c r="B5612" s="61">
        <v>445403476</v>
      </c>
      <c r="C5612" s="62" t="s">
        <v>36</v>
      </c>
      <c r="D5612" s="62" t="s">
        <v>38</v>
      </c>
      <c r="E5612" s="62" t="s">
        <v>45</v>
      </c>
      <c r="F5612" s="62" t="s">
        <v>119</v>
      </c>
      <c r="G5612" s="63">
        <v>3745.68</v>
      </c>
      <c r="H5612" s="61">
        <v>444608265</v>
      </c>
      <c r="I5612" s="63">
        <v>0</v>
      </c>
      <c r="J5612" s="63">
        <v>0</v>
      </c>
      <c r="K5612" s="63">
        <v>0</v>
      </c>
      <c r="L5612" s="63">
        <v>0</v>
      </c>
      <c r="M5612" s="63">
        <v>9945.41</v>
      </c>
      <c r="N5612" s="62" t="s">
        <v>52</v>
      </c>
      <c r="O5612" s="14">
        <f t="shared" si="480"/>
        <v>45923.140381944446</v>
      </c>
      <c r="P5612" s="19">
        <f t="shared" si="481"/>
        <v>45923.348715277782</v>
      </c>
      <c r="Q5612" s="20" t="str">
        <f t="shared" si="482"/>
        <v>23/09/2025</v>
      </c>
      <c r="R5612" s="13" t="str">
        <f t="shared" si="483"/>
        <v>08</v>
      </c>
      <c r="S5612" s="13" t="str">
        <f t="shared" si="484"/>
        <v>Tue</v>
      </c>
    </row>
    <row r="5613" spans="1:19" x14ac:dyDescent="0.25">
      <c r="A5613" s="56">
        <v>45923.140381944446</v>
      </c>
      <c r="B5613" s="57">
        <v>445403477</v>
      </c>
      <c r="C5613" s="58" t="s">
        <v>36</v>
      </c>
      <c r="D5613" s="58" t="s">
        <v>38</v>
      </c>
      <c r="E5613" s="58" t="s">
        <v>45</v>
      </c>
      <c r="F5613" s="58" t="s">
        <v>119</v>
      </c>
      <c r="G5613" s="59">
        <v>3745.74</v>
      </c>
      <c r="H5613" s="57">
        <v>444608266</v>
      </c>
      <c r="I5613" s="59">
        <v>0</v>
      </c>
      <c r="J5613" s="59">
        <v>0</v>
      </c>
      <c r="K5613" s="59">
        <v>0</v>
      </c>
      <c r="L5613" s="59">
        <v>0</v>
      </c>
      <c r="M5613" s="59">
        <v>9945.41</v>
      </c>
      <c r="N5613" s="58" t="s">
        <v>1384</v>
      </c>
      <c r="O5613" s="14">
        <f t="shared" si="480"/>
        <v>45923.140381944446</v>
      </c>
      <c r="P5613" s="19">
        <f t="shared" si="481"/>
        <v>45923.348715277782</v>
      </c>
      <c r="Q5613" s="20" t="str">
        <f t="shared" si="482"/>
        <v>23/09/2025</v>
      </c>
      <c r="R5613" s="13" t="str">
        <f t="shared" si="483"/>
        <v>08</v>
      </c>
      <c r="S5613" s="13" t="str">
        <f t="shared" si="484"/>
        <v>Tue</v>
      </c>
    </row>
    <row r="5614" spans="1:19" x14ac:dyDescent="0.25">
      <c r="A5614" s="60">
        <v>45923.140381944446</v>
      </c>
      <c r="B5614" s="61">
        <v>445403478</v>
      </c>
      <c r="C5614" s="62" t="s">
        <v>36</v>
      </c>
      <c r="D5614" s="62" t="s">
        <v>38</v>
      </c>
      <c r="E5614" s="62" t="s">
        <v>45</v>
      </c>
      <c r="F5614" s="62" t="s">
        <v>119</v>
      </c>
      <c r="G5614" s="63">
        <v>3745.8</v>
      </c>
      <c r="H5614" s="61">
        <v>444608267</v>
      </c>
      <c r="I5614" s="63">
        <v>0</v>
      </c>
      <c r="J5614" s="63">
        <v>0</v>
      </c>
      <c r="K5614" s="63">
        <v>0</v>
      </c>
      <c r="L5614" s="63">
        <v>0</v>
      </c>
      <c r="M5614" s="63">
        <v>9945.41</v>
      </c>
      <c r="N5614" s="62" t="s">
        <v>47</v>
      </c>
      <c r="O5614" s="14">
        <f t="shared" si="480"/>
        <v>45923.140381944446</v>
      </c>
      <c r="P5614" s="19">
        <f t="shared" si="481"/>
        <v>45923.348715277782</v>
      </c>
      <c r="Q5614" s="20" t="str">
        <f t="shared" si="482"/>
        <v>23/09/2025</v>
      </c>
      <c r="R5614" s="13" t="str">
        <f t="shared" si="483"/>
        <v>08</v>
      </c>
      <c r="S5614" s="13" t="str">
        <f t="shared" si="484"/>
        <v>Tue</v>
      </c>
    </row>
    <row r="5615" spans="1:19" x14ac:dyDescent="0.25">
      <c r="A5615" s="56">
        <v>45923.143645833334</v>
      </c>
      <c r="B5615" s="57">
        <v>445403778</v>
      </c>
      <c r="C5615" s="58" t="s">
        <v>36</v>
      </c>
      <c r="D5615" s="58" t="s">
        <v>37</v>
      </c>
      <c r="E5615" s="58" t="s">
        <v>46</v>
      </c>
      <c r="F5615" s="58" t="s">
        <v>119</v>
      </c>
      <c r="G5615" s="59">
        <v>3747.68</v>
      </c>
      <c r="H5615" s="57">
        <v>444608560</v>
      </c>
      <c r="I5615" s="59">
        <v>0</v>
      </c>
      <c r="J5615" s="59">
        <v>0</v>
      </c>
      <c r="K5615" s="59">
        <v>0</v>
      </c>
      <c r="L5615" s="59">
        <v>-1.55</v>
      </c>
      <c r="M5615" s="59">
        <v>9943.86</v>
      </c>
      <c r="N5615" s="58" t="s">
        <v>3427</v>
      </c>
      <c r="O5615" s="14">
        <f t="shared" si="480"/>
        <v>45923.143645833334</v>
      </c>
      <c r="P5615" s="19">
        <f t="shared" si="481"/>
        <v>45923.351979166669</v>
      </c>
      <c r="Q5615" s="20" t="str">
        <f t="shared" si="482"/>
        <v>23/09/2025</v>
      </c>
      <c r="R5615" s="13" t="str">
        <f t="shared" si="483"/>
        <v>08</v>
      </c>
      <c r="S5615" s="13" t="str">
        <f t="shared" si="484"/>
        <v>Tue</v>
      </c>
    </row>
    <row r="5616" spans="1:19" x14ac:dyDescent="0.25">
      <c r="A5616" s="60">
        <v>45923.144560185188</v>
      </c>
      <c r="B5616" s="61">
        <v>445403933</v>
      </c>
      <c r="C5616" s="62" t="s">
        <v>36</v>
      </c>
      <c r="D5616" s="62" t="s">
        <v>37</v>
      </c>
      <c r="E5616" s="62" t="s">
        <v>46</v>
      </c>
      <c r="F5616" s="62" t="s">
        <v>119</v>
      </c>
      <c r="G5616" s="63">
        <v>3748.33</v>
      </c>
      <c r="H5616" s="61">
        <v>444608710</v>
      </c>
      <c r="I5616" s="63">
        <v>0</v>
      </c>
      <c r="J5616" s="63">
        <v>0</v>
      </c>
      <c r="K5616" s="63">
        <v>0</v>
      </c>
      <c r="L5616" s="63">
        <v>-2.68</v>
      </c>
      <c r="M5616" s="63">
        <v>9941.18</v>
      </c>
      <c r="N5616" s="62" t="s">
        <v>3428</v>
      </c>
      <c r="O5616" s="14">
        <f t="shared" si="480"/>
        <v>45923.144560185188</v>
      </c>
      <c r="P5616" s="19">
        <f t="shared" si="481"/>
        <v>45923.352893518524</v>
      </c>
      <c r="Q5616" s="20" t="str">
        <f t="shared" si="482"/>
        <v>23/09/2025</v>
      </c>
      <c r="R5616" s="13" t="str">
        <f t="shared" si="483"/>
        <v>08</v>
      </c>
      <c r="S5616" s="13" t="str">
        <f t="shared" si="484"/>
        <v>Tue</v>
      </c>
    </row>
    <row r="5617" spans="1:19" x14ac:dyDescent="0.25">
      <c r="A5617" s="56">
        <v>45923.144560185188</v>
      </c>
      <c r="B5617" s="57">
        <v>445403934</v>
      </c>
      <c r="C5617" s="58" t="s">
        <v>36</v>
      </c>
      <c r="D5617" s="58" t="s">
        <v>37</v>
      </c>
      <c r="E5617" s="58" t="s">
        <v>46</v>
      </c>
      <c r="F5617" s="58" t="s">
        <v>119</v>
      </c>
      <c r="G5617" s="59">
        <v>3748.33</v>
      </c>
      <c r="H5617" s="57">
        <v>444608711</v>
      </c>
      <c r="I5617" s="59">
        <v>0</v>
      </c>
      <c r="J5617" s="59">
        <v>0</v>
      </c>
      <c r="K5617" s="59">
        <v>0</v>
      </c>
      <c r="L5617" s="59">
        <v>-2.7</v>
      </c>
      <c r="M5617" s="59">
        <v>9938.48</v>
      </c>
      <c r="N5617" s="58" t="s">
        <v>3428</v>
      </c>
      <c r="O5617" s="14">
        <f t="shared" si="480"/>
        <v>45923.144560185188</v>
      </c>
      <c r="P5617" s="19">
        <f t="shared" si="481"/>
        <v>45923.352893518524</v>
      </c>
      <c r="Q5617" s="20" t="str">
        <f t="shared" si="482"/>
        <v>23/09/2025</v>
      </c>
      <c r="R5617" s="13" t="str">
        <f t="shared" si="483"/>
        <v>08</v>
      </c>
      <c r="S5617" s="13" t="str">
        <f t="shared" si="484"/>
        <v>Tue</v>
      </c>
    </row>
    <row r="5618" spans="1:19" x14ac:dyDescent="0.25">
      <c r="A5618" s="60">
        <v>45923.144803240742</v>
      </c>
      <c r="B5618" s="61">
        <v>445404024</v>
      </c>
      <c r="C5618" s="62" t="s">
        <v>36</v>
      </c>
      <c r="D5618" s="62" t="s">
        <v>37</v>
      </c>
      <c r="E5618" s="62" t="s">
        <v>46</v>
      </c>
      <c r="F5618" s="62" t="s">
        <v>119</v>
      </c>
      <c r="G5618" s="63">
        <v>3748.63</v>
      </c>
      <c r="H5618" s="61">
        <v>444608806</v>
      </c>
      <c r="I5618" s="63">
        <v>0</v>
      </c>
      <c r="J5618" s="63">
        <v>0</v>
      </c>
      <c r="K5618" s="63">
        <v>0</v>
      </c>
      <c r="L5618" s="63">
        <v>-2.89</v>
      </c>
      <c r="M5618" s="63">
        <v>9935.59</v>
      </c>
      <c r="N5618" s="62" t="s">
        <v>3429</v>
      </c>
      <c r="O5618" s="14">
        <f t="shared" si="480"/>
        <v>45923.144803240742</v>
      </c>
      <c r="P5618" s="19">
        <f t="shared" si="481"/>
        <v>45923.353136574078</v>
      </c>
      <c r="Q5618" s="20" t="str">
        <f t="shared" si="482"/>
        <v>23/09/2025</v>
      </c>
      <c r="R5618" s="13" t="str">
        <f t="shared" si="483"/>
        <v>08</v>
      </c>
      <c r="S5618" s="13" t="str">
        <f t="shared" si="484"/>
        <v>Tue</v>
      </c>
    </row>
    <row r="5619" spans="1:19" x14ac:dyDescent="0.25">
      <c r="A5619" s="56">
        <v>45923.144918981481</v>
      </c>
      <c r="B5619" s="57">
        <v>445404064</v>
      </c>
      <c r="C5619" s="58" t="s">
        <v>36</v>
      </c>
      <c r="D5619" s="58" t="s">
        <v>37</v>
      </c>
      <c r="E5619" s="58" t="s">
        <v>46</v>
      </c>
      <c r="F5619" s="58" t="s">
        <v>119</v>
      </c>
      <c r="G5619" s="59">
        <v>3748.75</v>
      </c>
      <c r="H5619" s="57">
        <v>444608847</v>
      </c>
      <c r="I5619" s="59">
        <v>0</v>
      </c>
      <c r="J5619" s="59">
        <v>0</v>
      </c>
      <c r="K5619" s="59">
        <v>0</v>
      </c>
      <c r="L5619" s="59">
        <v>-3.07</v>
      </c>
      <c r="M5619" s="59">
        <v>9932.52</v>
      </c>
      <c r="N5619" s="58" t="s">
        <v>3430</v>
      </c>
      <c r="O5619" s="14">
        <f t="shared" si="480"/>
        <v>45923.144918981481</v>
      </c>
      <c r="P5619" s="19">
        <f t="shared" si="481"/>
        <v>45923.353252314817</v>
      </c>
      <c r="Q5619" s="20" t="str">
        <f t="shared" si="482"/>
        <v>23/09/2025</v>
      </c>
      <c r="R5619" s="13" t="str">
        <f t="shared" si="483"/>
        <v>08</v>
      </c>
      <c r="S5619" s="13" t="str">
        <f t="shared" si="484"/>
        <v>Tue</v>
      </c>
    </row>
    <row r="5620" spans="1:19" x14ac:dyDescent="0.25">
      <c r="A5620" s="60">
        <v>45923.144918981481</v>
      </c>
      <c r="B5620" s="61">
        <v>445404065</v>
      </c>
      <c r="C5620" s="62" t="s">
        <v>36</v>
      </c>
      <c r="D5620" s="62" t="s">
        <v>37</v>
      </c>
      <c r="E5620" s="62" t="s">
        <v>46</v>
      </c>
      <c r="F5620" s="62" t="s">
        <v>119</v>
      </c>
      <c r="G5620" s="63">
        <v>3748.75</v>
      </c>
      <c r="H5620" s="61">
        <v>444608848</v>
      </c>
      <c r="I5620" s="63">
        <v>0</v>
      </c>
      <c r="J5620" s="63">
        <v>0</v>
      </c>
      <c r="K5620" s="63">
        <v>0</v>
      </c>
      <c r="L5620" s="63">
        <v>-3.01</v>
      </c>
      <c r="M5620" s="63">
        <v>9929.51</v>
      </c>
      <c r="N5620" s="62" t="s">
        <v>3430</v>
      </c>
      <c r="O5620" s="14">
        <f t="shared" si="480"/>
        <v>45923.144918981481</v>
      </c>
      <c r="P5620" s="19">
        <f t="shared" si="481"/>
        <v>45923.353252314817</v>
      </c>
      <c r="Q5620" s="20" t="str">
        <f t="shared" si="482"/>
        <v>23/09/2025</v>
      </c>
      <c r="R5620" s="13" t="str">
        <f t="shared" si="483"/>
        <v>08</v>
      </c>
      <c r="S5620" s="13" t="str">
        <f t="shared" si="484"/>
        <v>Tue</v>
      </c>
    </row>
    <row r="5621" spans="1:19" x14ac:dyDescent="0.25">
      <c r="A5621" s="56">
        <v>45923.144918981481</v>
      </c>
      <c r="B5621" s="57">
        <v>445404066</v>
      </c>
      <c r="C5621" s="58" t="s">
        <v>36</v>
      </c>
      <c r="D5621" s="58" t="s">
        <v>37</v>
      </c>
      <c r="E5621" s="58" t="s">
        <v>46</v>
      </c>
      <c r="F5621" s="58" t="s">
        <v>119</v>
      </c>
      <c r="G5621" s="59">
        <v>3748.75</v>
      </c>
      <c r="H5621" s="57">
        <v>444608849</v>
      </c>
      <c r="I5621" s="59">
        <v>0</v>
      </c>
      <c r="J5621" s="59">
        <v>0</v>
      </c>
      <c r="K5621" s="59">
        <v>0</v>
      </c>
      <c r="L5621" s="59">
        <v>-2.95</v>
      </c>
      <c r="M5621" s="59">
        <v>9926.56</v>
      </c>
      <c r="N5621" s="58" t="s">
        <v>3430</v>
      </c>
      <c r="O5621" s="14">
        <f t="shared" si="480"/>
        <v>45923.144918981481</v>
      </c>
      <c r="P5621" s="19">
        <f t="shared" si="481"/>
        <v>45923.353252314817</v>
      </c>
      <c r="Q5621" s="20" t="str">
        <f t="shared" si="482"/>
        <v>23/09/2025</v>
      </c>
      <c r="R5621" s="13" t="str">
        <f t="shared" si="483"/>
        <v>08</v>
      </c>
      <c r="S5621" s="13" t="str">
        <f t="shared" si="484"/>
        <v>Tue</v>
      </c>
    </row>
    <row r="5622" spans="1:19" x14ac:dyDescent="0.25">
      <c r="A5622" s="60">
        <v>45923.145092592589</v>
      </c>
      <c r="B5622" s="61">
        <v>445404107</v>
      </c>
      <c r="C5622" s="62" t="s">
        <v>36</v>
      </c>
      <c r="D5622" s="62" t="s">
        <v>37</v>
      </c>
      <c r="E5622" s="62" t="s">
        <v>46</v>
      </c>
      <c r="F5622" s="62" t="s">
        <v>119</v>
      </c>
      <c r="G5622" s="63">
        <v>3749.14</v>
      </c>
      <c r="H5622" s="61">
        <v>444608893</v>
      </c>
      <c r="I5622" s="63">
        <v>0</v>
      </c>
      <c r="J5622" s="63">
        <v>0</v>
      </c>
      <c r="K5622" s="63">
        <v>0</v>
      </c>
      <c r="L5622" s="63">
        <v>-3.01</v>
      </c>
      <c r="M5622" s="63">
        <v>9923.5499999999993</v>
      </c>
      <c r="N5622" s="62" t="s">
        <v>3431</v>
      </c>
      <c r="O5622" s="14">
        <f t="shared" si="480"/>
        <v>45923.145092592589</v>
      </c>
      <c r="P5622" s="19">
        <f t="shared" si="481"/>
        <v>45923.353425925925</v>
      </c>
      <c r="Q5622" s="20" t="str">
        <f t="shared" si="482"/>
        <v>23/09/2025</v>
      </c>
      <c r="R5622" s="13" t="str">
        <f t="shared" si="483"/>
        <v>08</v>
      </c>
      <c r="S5622" s="13" t="str">
        <f t="shared" si="484"/>
        <v>Tue</v>
      </c>
    </row>
    <row r="5623" spans="1:19" x14ac:dyDescent="0.25">
      <c r="A5623" s="56">
        <v>45923.145092592589</v>
      </c>
      <c r="B5623" s="57">
        <v>445404108</v>
      </c>
      <c r="C5623" s="58" t="s">
        <v>36</v>
      </c>
      <c r="D5623" s="58" t="s">
        <v>37</v>
      </c>
      <c r="E5623" s="58" t="s">
        <v>46</v>
      </c>
      <c r="F5623" s="58" t="s">
        <v>119</v>
      </c>
      <c r="G5623" s="59">
        <v>3749.14</v>
      </c>
      <c r="H5623" s="57">
        <v>444608894</v>
      </c>
      <c r="I5623" s="59">
        <v>0</v>
      </c>
      <c r="J5623" s="59">
        <v>0</v>
      </c>
      <c r="K5623" s="59">
        <v>0</v>
      </c>
      <c r="L5623" s="59">
        <v>-3.51</v>
      </c>
      <c r="M5623" s="59">
        <v>9920.0400000000009</v>
      </c>
      <c r="N5623" s="58" t="s">
        <v>3431</v>
      </c>
      <c r="O5623" s="14">
        <f t="shared" si="480"/>
        <v>45923.145092592589</v>
      </c>
      <c r="P5623" s="19">
        <f t="shared" si="481"/>
        <v>45923.353425925925</v>
      </c>
      <c r="Q5623" s="20" t="str">
        <f t="shared" si="482"/>
        <v>23/09/2025</v>
      </c>
      <c r="R5623" s="13" t="str">
        <f t="shared" si="483"/>
        <v>08</v>
      </c>
      <c r="S5623" s="13" t="str">
        <f t="shared" si="484"/>
        <v>Tue</v>
      </c>
    </row>
    <row r="5624" spans="1:19" x14ac:dyDescent="0.25">
      <c r="A5624" s="60">
        <v>45923.145092592589</v>
      </c>
      <c r="B5624" s="61">
        <v>445404109</v>
      </c>
      <c r="C5624" s="62" t="s">
        <v>36</v>
      </c>
      <c r="D5624" s="62" t="s">
        <v>37</v>
      </c>
      <c r="E5624" s="62" t="s">
        <v>46</v>
      </c>
      <c r="F5624" s="62" t="s">
        <v>119</v>
      </c>
      <c r="G5624" s="63">
        <v>3749.14</v>
      </c>
      <c r="H5624" s="61">
        <v>444608895</v>
      </c>
      <c r="I5624" s="63">
        <v>0</v>
      </c>
      <c r="J5624" s="63">
        <v>0</v>
      </c>
      <c r="K5624" s="63">
        <v>0</v>
      </c>
      <c r="L5624" s="63">
        <v>-3.51</v>
      </c>
      <c r="M5624" s="63">
        <v>9916.5300000000007</v>
      </c>
      <c r="N5624" s="62" t="s">
        <v>3431</v>
      </c>
      <c r="O5624" s="14">
        <f t="shared" si="480"/>
        <v>45923.145092592589</v>
      </c>
      <c r="P5624" s="19">
        <f t="shared" si="481"/>
        <v>45923.353425925925</v>
      </c>
      <c r="Q5624" s="20" t="str">
        <f t="shared" si="482"/>
        <v>23/09/2025</v>
      </c>
      <c r="R5624" s="13" t="str">
        <f t="shared" si="483"/>
        <v>08</v>
      </c>
      <c r="S5624" s="13" t="str">
        <f t="shared" si="484"/>
        <v>Tue</v>
      </c>
    </row>
    <row r="5625" spans="1:19" x14ac:dyDescent="0.25">
      <c r="A5625" s="56">
        <v>45923.145092592589</v>
      </c>
      <c r="B5625" s="57">
        <v>445404110</v>
      </c>
      <c r="C5625" s="58" t="s">
        <v>36</v>
      </c>
      <c r="D5625" s="58" t="s">
        <v>37</v>
      </c>
      <c r="E5625" s="58" t="s">
        <v>46</v>
      </c>
      <c r="F5625" s="58" t="s">
        <v>119</v>
      </c>
      <c r="G5625" s="59">
        <v>3749.14</v>
      </c>
      <c r="H5625" s="57">
        <v>444608896</v>
      </c>
      <c r="I5625" s="59">
        <v>0</v>
      </c>
      <c r="J5625" s="59">
        <v>0</v>
      </c>
      <c r="K5625" s="59">
        <v>0</v>
      </c>
      <c r="L5625" s="59">
        <v>-3.51</v>
      </c>
      <c r="M5625" s="59">
        <v>9913.02</v>
      </c>
      <c r="N5625" s="58" t="s">
        <v>3431</v>
      </c>
      <c r="O5625" s="14">
        <f t="shared" si="480"/>
        <v>45923.145092592589</v>
      </c>
      <c r="P5625" s="19">
        <f t="shared" si="481"/>
        <v>45923.353425925925</v>
      </c>
      <c r="Q5625" s="20" t="str">
        <f t="shared" si="482"/>
        <v>23/09/2025</v>
      </c>
      <c r="R5625" s="13" t="str">
        <f t="shared" si="483"/>
        <v>08</v>
      </c>
      <c r="S5625" s="13" t="str">
        <f t="shared" si="484"/>
        <v>Tue</v>
      </c>
    </row>
    <row r="5626" spans="1:19" x14ac:dyDescent="0.25">
      <c r="A5626" s="60">
        <v>45923.145925925928</v>
      </c>
      <c r="B5626" s="61">
        <v>445404301</v>
      </c>
      <c r="C5626" s="62" t="s">
        <v>36</v>
      </c>
      <c r="D5626" s="62" t="s">
        <v>37</v>
      </c>
      <c r="E5626" s="62" t="s">
        <v>46</v>
      </c>
      <c r="F5626" s="62" t="s">
        <v>119</v>
      </c>
      <c r="G5626" s="63">
        <v>3749.38</v>
      </c>
      <c r="H5626" s="61">
        <v>444609094</v>
      </c>
      <c r="I5626" s="63">
        <v>0</v>
      </c>
      <c r="J5626" s="63">
        <v>0</v>
      </c>
      <c r="K5626" s="63">
        <v>0</v>
      </c>
      <c r="L5626" s="63">
        <v>-3.06</v>
      </c>
      <c r="M5626" s="63">
        <v>9909.9599999999991</v>
      </c>
      <c r="N5626" s="62" t="s">
        <v>3432</v>
      </c>
      <c r="O5626" s="14">
        <f t="shared" si="480"/>
        <v>45923.145925925928</v>
      </c>
      <c r="P5626" s="19">
        <f t="shared" si="481"/>
        <v>45923.354259259264</v>
      </c>
      <c r="Q5626" s="20" t="str">
        <f t="shared" si="482"/>
        <v>23/09/2025</v>
      </c>
      <c r="R5626" s="13" t="str">
        <f t="shared" si="483"/>
        <v>08</v>
      </c>
      <c r="S5626" s="13" t="str">
        <f t="shared" si="484"/>
        <v>Tue</v>
      </c>
    </row>
    <row r="5627" spans="1:19" x14ac:dyDescent="0.25">
      <c r="A5627" s="56">
        <v>45923.146168981482</v>
      </c>
      <c r="B5627" s="57">
        <v>445404434</v>
      </c>
      <c r="C5627" s="58" t="s">
        <v>36</v>
      </c>
      <c r="D5627" s="58" t="s">
        <v>37</v>
      </c>
      <c r="E5627" s="58" t="s">
        <v>45</v>
      </c>
      <c r="F5627" s="58" t="s">
        <v>119</v>
      </c>
      <c r="G5627" s="59">
        <v>3748.72</v>
      </c>
      <c r="H5627" s="57">
        <v>444609216</v>
      </c>
      <c r="I5627" s="59">
        <v>0</v>
      </c>
      <c r="J5627" s="59">
        <v>0</v>
      </c>
      <c r="K5627" s="59">
        <v>0</v>
      </c>
      <c r="L5627" s="59">
        <v>0</v>
      </c>
      <c r="M5627" s="59">
        <v>9909.9599999999991</v>
      </c>
      <c r="N5627" s="58" t="s">
        <v>115</v>
      </c>
      <c r="O5627" s="14">
        <f t="shared" si="480"/>
        <v>45923.146168981482</v>
      </c>
      <c r="P5627" s="19">
        <f t="shared" si="481"/>
        <v>45923.354502314818</v>
      </c>
      <c r="Q5627" s="20" t="str">
        <f t="shared" si="482"/>
        <v>23/09/2025</v>
      </c>
      <c r="R5627" s="13" t="str">
        <f t="shared" si="483"/>
        <v>08</v>
      </c>
      <c r="S5627" s="13" t="str">
        <f t="shared" si="484"/>
        <v>Tue</v>
      </c>
    </row>
    <row r="5628" spans="1:19" x14ac:dyDescent="0.25">
      <c r="A5628" s="60">
        <v>45923.146168981482</v>
      </c>
      <c r="B5628" s="61">
        <v>445404436</v>
      </c>
      <c r="C5628" s="62" t="s">
        <v>36</v>
      </c>
      <c r="D5628" s="62" t="s">
        <v>37</v>
      </c>
      <c r="E5628" s="62" t="s">
        <v>45</v>
      </c>
      <c r="F5628" s="62" t="s">
        <v>119</v>
      </c>
      <c r="G5628" s="63">
        <v>3748.72</v>
      </c>
      <c r="H5628" s="61">
        <v>444609218</v>
      </c>
      <c r="I5628" s="63">
        <v>0</v>
      </c>
      <c r="J5628" s="63">
        <v>0</v>
      </c>
      <c r="K5628" s="63">
        <v>0</v>
      </c>
      <c r="L5628" s="63">
        <v>0</v>
      </c>
      <c r="M5628" s="63">
        <v>9909.9599999999991</v>
      </c>
      <c r="N5628" s="62" t="s">
        <v>1384</v>
      </c>
      <c r="O5628" s="14">
        <f t="shared" si="480"/>
        <v>45923.146168981482</v>
      </c>
      <c r="P5628" s="19">
        <f t="shared" si="481"/>
        <v>45923.354502314818</v>
      </c>
      <c r="Q5628" s="20" t="str">
        <f t="shared" si="482"/>
        <v>23/09/2025</v>
      </c>
      <c r="R5628" s="13" t="str">
        <f t="shared" si="483"/>
        <v>08</v>
      </c>
      <c r="S5628" s="13" t="str">
        <f t="shared" si="484"/>
        <v>Tue</v>
      </c>
    </row>
    <row r="5629" spans="1:19" x14ac:dyDescent="0.25">
      <c r="A5629" s="56">
        <v>45923.146284722221</v>
      </c>
      <c r="B5629" s="57">
        <v>445404474</v>
      </c>
      <c r="C5629" s="58" t="s">
        <v>36</v>
      </c>
      <c r="D5629" s="58" t="s">
        <v>37</v>
      </c>
      <c r="E5629" s="58" t="s">
        <v>45</v>
      </c>
      <c r="F5629" s="58" t="s">
        <v>119</v>
      </c>
      <c r="G5629" s="59">
        <v>3748.15</v>
      </c>
      <c r="H5629" s="57">
        <v>444609256</v>
      </c>
      <c r="I5629" s="59">
        <v>0</v>
      </c>
      <c r="J5629" s="59">
        <v>0</v>
      </c>
      <c r="K5629" s="59">
        <v>0</v>
      </c>
      <c r="L5629" s="59">
        <v>0</v>
      </c>
      <c r="M5629" s="59">
        <v>9909.9599999999991</v>
      </c>
      <c r="N5629" s="58" t="s">
        <v>52</v>
      </c>
      <c r="O5629" s="14">
        <f t="shared" si="480"/>
        <v>45923.146284722221</v>
      </c>
      <c r="P5629" s="19">
        <f t="shared" si="481"/>
        <v>45923.354618055557</v>
      </c>
      <c r="Q5629" s="20" t="str">
        <f t="shared" si="482"/>
        <v>23/09/2025</v>
      </c>
      <c r="R5629" s="13" t="str">
        <f t="shared" si="483"/>
        <v>08</v>
      </c>
      <c r="S5629" s="13" t="str">
        <f t="shared" si="484"/>
        <v>Tue</v>
      </c>
    </row>
    <row r="5630" spans="1:19" x14ac:dyDescent="0.25">
      <c r="A5630" s="60">
        <v>45923.146284722221</v>
      </c>
      <c r="B5630" s="61">
        <v>445404475</v>
      </c>
      <c r="C5630" s="62" t="s">
        <v>36</v>
      </c>
      <c r="D5630" s="62" t="s">
        <v>37</v>
      </c>
      <c r="E5630" s="62" t="s">
        <v>45</v>
      </c>
      <c r="F5630" s="62" t="s">
        <v>119</v>
      </c>
      <c r="G5630" s="63">
        <v>3748.15</v>
      </c>
      <c r="H5630" s="61">
        <v>444609257</v>
      </c>
      <c r="I5630" s="63">
        <v>0</v>
      </c>
      <c r="J5630" s="63">
        <v>0</v>
      </c>
      <c r="K5630" s="63">
        <v>0</v>
      </c>
      <c r="L5630" s="63">
        <v>0</v>
      </c>
      <c r="M5630" s="63">
        <v>9909.9599999999991</v>
      </c>
      <c r="N5630" s="62" t="s">
        <v>1971</v>
      </c>
      <c r="O5630" s="14">
        <f t="shared" si="480"/>
        <v>45923.146284722221</v>
      </c>
      <c r="P5630" s="19">
        <f t="shared" si="481"/>
        <v>45923.354618055557</v>
      </c>
      <c r="Q5630" s="20" t="str">
        <f t="shared" si="482"/>
        <v>23/09/2025</v>
      </c>
      <c r="R5630" s="13" t="str">
        <f t="shared" si="483"/>
        <v>08</v>
      </c>
      <c r="S5630" s="13" t="str">
        <f t="shared" si="484"/>
        <v>Tue</v>
      </c>
    </row>
    <row r="5631" spans="1:19" x14ac:dyDescent="0.25">
      <c r="A5631" s="56">
        <v>45923.146284722221</v>
      </c>
      <c r="B5631" s="57">
        <v>445404477</v>
      </c>
      <c r="C5631" s="58" t="s">
        <v>36</v>
      </c>
      <c r="D5631" s="58" t="s">
        <v>37</v>
      </c>
      <c r="E5631" s="58" t="s">
        <v>45</v>
      </c>
      <c r="F5631" s="58" t="s">
        <v>119</v>
      </c>
      <c r="G5631" s="59">
        <v>3748.15</v>
      </c>
      <c r="H5631" s="57">
        <v>444609259</v>
      </c>
      <c r="I5631" s="59">
        <v>0</v>
      </c>
      <c r="J5631" s="59">
        <v>0</v>
      </c>
      <c r="K5631" s="59">
        <v>0</v>
      </c>
      <c r="L5631" s="59">
        <v>0</v>
      </c>
      <c r="M5631" s="59">
        <v>9909.9599999999991</v>
      </c>
      <c r="N5631" s="58" t="s">
        <v>48</v>
      </c>
      <c r="O5631" s="14">
        <f t="shared" si="480"/>
        <v>45923.146284722221</v>
      </c>
      <c r="P5631" s="19">
        <f t="shared" si="481"/>
        <v>45923.354618055557</v>
      </c>
      <c r="Q5631" s="20" t="str">
        <f t="shared" si="482"/>
        <v>23/09/2025</v>
      </c>
      <c r="R5631" s="13" t="str">
        <f t="shared" si="483"/>
        <v>08</v>
      </c>
      <c r="S5631" s="13" t="str">
        <f t="shared" si="484"/>
        <v>Tue</v>
      </c>
    </row>
    <row r="5632" spans="1:19" x14ac:dyDescent="0.25">
      <c r="A5632" s="60">
        <v>45923.146296296298</v>
      </c>
      <c r="B5632" s="61">
        <v>445404478</v>
      </c>
      <c r="C5632" s="62" t="s">
        <v>36</v>
      </c>
      <c r="D5632" s="62" t="s">
        <v>37</v>
      </c>
      <c r="E5632" s="62" t="s">
        <v>45</v>
      </c>
      <c r="F5632" s="62" t="s">
        <v>119</v>
      </c>
      <c r="G5632" s="63">
        <v>3748.15</v>
      </c>
      <c r="H5632" s="61">
        <v>444609260</v>
      </c>
      <c r="I5632" s="63">
        <v>0</v>
      </c>
      <c r="J5632" s="63">
        <v>0</v>
      </c>
      <c r="K5632" s="63">
        <v>0</v>
      </c>
      <c r="L5632" s="63">
        <v>0</v>
      </c>
      <c r="M5632" s="63">
        <v>9909.9599999999991</v>
      </c>
      <c r="N5632" s="62" t="s">
        <v>77</v>
      </c>
      <c r="O5632" s="14">
        <f t="shared" si="480"/>
        <v>45923.146296296298</v>
      </c>
      <c r="P5632" s="19">
        <f t="shared" si="481"/>
        <v>45923.354629629634</v>
      </c>
      <c r="Q5632" s="20" t="str">
        <f t="shared" si="482"/>
        <v>23/09/2025</v>
      </c>
      <c r="R5632" s="13" t="str">
        <f t="shared" si="483"/>
        <v>08</v>
      </c>
      <c r="S5632" s="13" t="str">
        <f t="shared" si="484"/>
        <v>Tue</v>
      </c>
    </row>
    <row r="5633" spans="1:19" x14ac:dyDescent="0.25">
      <c r="A5633" s="56">
        <v>45923.146296296298</v>
      </c>
      <c r="B5633" s="57">
        <v>445404480</v>
      </c>
      <c r="C5633" s="58" t="s">
        <v>36</v>
      </c>
      <c r="D5633" s="58" t="s">
        <v>37</v>
      </c>
      <c r="E5633" s="58" t="s">
        <v>45</v>
      </c>
      <c r="F5633" s="58" t="s">
        <v>119</v>
      </c>
      <c r="G5633" s="59">
        <v>3748.15</v>
      </c>
      <c r="H5633" s="57">
        <v>444609262</v>
      </c>
      <c r="I5633" s="59">
        <v>0</v>
      </c>
      <c r="J5633" s="59">
        <v>0</v>
      </c>
      <c r="K5633" s="59">
        <v>0</v>
      </c>
      <c r="L5633" s="59">
        <v>0</v>
      </c>
      <c r="M5633" s="59">
        <v>9909.9599999999991</v>
      </c>
      <c r="N5633" s="58" t="s">
        <v>2055</v>
      </c>
      <c r="O5633" s="14">
        <f t="shared" si="480"/>
        <v>45923.146296296298</v>
      </c>
      <c r="P5633" s="19">
        <f t="shared" si="481"/>
        <v>45923.354629629634</v>
      </c>
      <c r="Q5633" s="20" t="str">
        <f t="shared" si="482"/>
        <v>23/09/2025</v>
      </c>
      <c r="R5633" s="13" t="str">
        <f t="shared" si="483"/>
        <v>08</v>
      </c>
      <c r="S5633" s="13" t="str">
        <f t="shared" si="484"/>
        <v>Tue</v>
      </c>
    </row>
    <row r="5634" spans="1:19" x14ac:dyDescent="0.25">
      <c r="A5634" s="60">
        <v>45923.146296296298</v>
      </c>
      <c r="B5634" s="61">
        <v>445404481</v>
      </c>
      <c r="C5634" s="62" t="s">
        <v>36</v>
      </c>
      <c r="D5634" s="62" t="s">
        <v>37</v>
      </c>
      <c r="E5634" s="62" t="s">
        <v>45</v>
      </c>
      <c r="F5634" s="62" t="s">
        <v>119</v>
      </c>
      <c r="G5634" s="63">
        <v>3748.15</v>
      </c>
      <c r="H5634" s="61">
        <v>444609263</v>
      </c>
      <c r="I5634" s="63">
        <v>0</v>
      </c>
      <c r="J5634" s="63">
        <v>0</v>
      </c>
      <c r="K5634" s="63">
        <v>0</v>
      </c>
      <c r="L5634" s="63">
        <v>0</v>
      </c>
      <c r="M5634" s="63">
        <v>9909.9599999999991</v>
      </c>
      <c r="N5634" s="62" t="s">
        <v>47</v>
      </c>
      <c r="O5634" s="14">
        <f t="shared" si="480"/>
        <v>45923.146296296298</v>
      </c>
      <c r="P5634" s="19">
        <f t="shared" si="481"/>
        <v>45923.354629629634</v>
      </c>
      <c r="Q5634" s="20" t="str">
        <f t="shared" si="482"/>
        <v>23/09/2025</v>
      </c>
      <c r="R5634" s="13" t="str">
        <f t="shared" si="483"/>
        <v>08</v>
      </c>
      <c r="S5634" s="13" t="str">
        <f t="shared" si="484"/>
        <v>Tue</v>
      </c>
    </row>
    <row r="5635" spans="1:19" x14ac:dyDescent="0.25">
      <c r="A5635" s="56">
        <v>45923.146296296298</v>
      </c>
      <c r="B5635" s="57">
        <v>445404484</v>
      </c>
      <c r="C5635" s="58" t="s">
        <v>36</v>
      </c>
      <c r="D5635" s="58" t="s">
        <v>37</v>
      </c>
      <c r="E5635" s="58" t="s">
        <v>45</v>
      </c>
      <c r="F5635" s="58" t="s">
        <v>119</v>
      </c>
      <c r="G5635" s="59">
        <v>3748.15</v>
      </c>
      <c r="H5635" s="57">
        <v>444609266</v>
      </c>
      <c r="I5635" s="59">
        <v>0</v>
      </c>
      <c r="J5635" s="59">
        <v>0</v>
      </c>
      <c r="K5635" s="59">
        <v>0</v>
      </c>
      <c r="L5635" s="59">
        <v>0</v>
      </c>
      <c r="M5635" s="59">
        <v>9909.9599999999991</v>
      </c>
      <c r="N5635" s="58" t="s">
        <v>1944</v>
      </c>
      <c r="O5635" s="14">
        <f t="shared" si="480"/>
        <v>45923.146296296298</v>
      </c>
      <c r="P5635" s="19">
        <f t="shared" si="481"/>
        <v>45923.354629629634</v>
      </c>
      <c r="Q5635" s="20" t="str">
        <f t="shared" si="482"/>
        <v>23/09/2025</v>
      </c>
      <c r="R5635" s="13" t="str">
        <f t="shared" si="483"/>
        <v>08</v>
      </c>
      <c r="S5635" s="13" t="str">
        <f t="shared" si="484"/>
        <v>Tue</v>
      </c>
    </row>
    <row r="5636" spans="1:19" x14ac:dyDescent="0.25">
      <c r="A5636" s="60">
        <v>45923.146307870367</v>
      </c>
      <c r="B5636" s="61">
        <v>445404485</v>
      </c>
      <c r="C5636" s="62" t="s">
        <v>36</v>
      </c>
      <c r="D5636" s="62" t="s">
        <v>37</v>
      </c>
      <c r="E5636" s="62" t="s">
        <v>45</v>
      </c>
      <c r="F5636" s="62" t="s">
        <v>119</v>
      </c>
      <c r="G5636" s="63">
        <v>3748.15</v>
      </c>
      <c r="H5636" s="61">
        <v>444609267</v>
      </c>
      <c r="I5636" s="63">
        <v>0</v>
      </c>
      <c r="J5636" s="63">
        <v>0</v>
      </c>
      <c r="K5636" s="63">
        <v>0</v>
      </c>
      <c r="L5636" s="63">
        <v>0</v>
      </c>
      <c r="M5636" s="63">
        <v>9909.9599999999991</v>
      </c>
      <c r="N5636" s="62" t="s">
        <v>2056</v>
      </c>
      <c r="O5636" s="14">
        <f t="shared" si="480"/>
        <v>45923.146307870367</v>
      </c>
      <c r="P5636" s="19">
        <f t="shared" si="481"/>
        <v>45923.354641203703</v>
      </c>
      <c r="Q5636" s="20" t="str">
        <f t="shared" si="482"/>
        <v>23/09/2025</v>
      </c>
      <c r="R5636" s="13" t="str">
        <f t="shared" si="483"/>
        <v>08</v>
      </c>
      <c r="S5636" s="13" t="str">
        <f t="shared" si="484"/>
        <v>Tue</v>
      </c>
    </row>
    <row r="5637" spans="1:19" x14ac:dyDescent="0.25">
      <c r="A5637" s="56">
        <v>45923.146631944444</v>
      </c>
      <c r="B5637" s="57">
        <v>445404553</v>
      </c>
      <c r="C5637" s="58" t="s">
        <v>36</v>
      </c>
      <c r="D5637" s="58" t="s">
        <v>37</v>
      </c>
      <c r="E5637" s="58" t="s">
        <v>45</v>
      </c>
      <c r="F5637" s="58" t="s">
        <v>119</v>
      </c>
      <c r="G5637" s="59">
        <v>3748.11</v>
      </c>
      <c r="H5637" s="57">
        <v>444609336</v>
      </c>
      <c r="I5637" s="59">
        <v>0</v>
      </c>
      <c r="J5637" s="59">
        <v>0</v>
      </c>
      <c r="K5637" s="59">
        <v>0</v>
      </c>
      <c r="L5637" s="59">
        <v>0</v>
      </c>
      <c r="M5637" s="59">
        <v>9909.9599999999991</v>
      </c>
      <c r="N5637" s="58" t="s">
        <v>107</v>
      </c>
      <c r="O5637" s="14">
        <f t="shared" si="480"/>
        <v>45923.146631944444</v>
      </c>
      <c r="P5637" s="19">
        <f t="shared" si="481"/>
        <v>45923.35496527778</v>
      </c>
      <c r="Q5637" s="20" t="str">
        <f t="shared" si="482"/>
        <v>23/09/2025</v>
      </c>
      <c r="R5637" s="13" t="str">
        <f t="shared" si="483"/>
        <v>08</v>
      </c>
      <c r="S5637" s="13" t="str">
        <f t="shared" si="484"/>
        <v>Tue</v>
      </c>
    </row>
    <row r="5638" spans="1:19" x14ac:dyDescent="0.25">
      <c r="A5638" s="60">
        <v>45923.146631944444</v>
      </c>
      <c r="B5638" s="61">
        <v>445404554</v>
      </c>
      <c r="C5638" s="62" t="s">
        <v>36</v>
      </c>
      <c r="D5638" s="62" t="s">
        <v>37</v>
      </c>
      <c r="E5638" s="62" t="s">
        <v>45</v>
      </c>
      <c r="F5638" s="62" t="s">
        <v>119</v>
      </c>
      <c r="G5638" s="63">
        <v>3748.11</v>
      </c>
      <c r="H5638" s="61">
        <v>444609337</v>
      </c>
      <c r="I5638" s="63">
        <v>0</v>
      </c>
      <c r="J5638" s="63">
        <v>0</v>
      </c>
      <c r="K5638" s="63">
        <v>0</v>
      </c>
      <c r="L5638" s="63">
        <v>0</v>
      </c>
      <c r="M5638" s="63">
        <v>9909.9599999999991</v>
      </c>
      <c r="N5638" s="62" t="s">
        <v>108</v>
      </c>
      <c r="O5638" s="14">
        <f t="shared" si="480"/>
        <v>45923.146631944444</v>
      </c>
      <c r="P5638" s="19">
        <f t="shared" si="481"/>
        <v>45923.35496527778</v>
      </c>
      <c r="Q5638" s="20" t="str">
        <f t="shared" si="482"/>
        <v>23/09/2025</v>
      </c>
      <c r="R5638" s="13" t="str">
        <f t="shared" si="483"/>
        <v>08</v>
      </c>
      <c r="S5638" s="13" t="str">
        <f t="shared" si="484"/>
        <v>Tue</v>
      </c>
    </row>
    <row r="5639" spans="1:19" x14ac:dyDescent="0.25">
      <c r="A5639" s="56">
        <v>45923.149293981478</v>
      </c>
      <c r="B5639" s="57">
        <v>445404855</v>
      </c>
      <c r="C5639" s="58" t="s">
        <v>36</v>
      </c>
      <c r="D5639" s="58" t="s">
        <v>37</v>
      </c>
      <c r="E5639" s="58" t="s">
        <v>45</v>
      </c>
      <c r="F5639" s="58" t="s">
        <v>119</v>
      </c>
      <c r="G5639" s="59">
        <v>3748.7</v>
      </c>
      <c r="H5639" s="57">
        <v>444609634</v>
      </c>
      <c r="I5639" s="59">
        <v>0</v>
      </c>
      <c r="J5639" s="59">
        <v>0</v>
      </c>
      <c r="K5639" s="59">
        <v>0</v>
      </c>
      <c r="L5639" s="59">
        <v>0</v>
      </c>
      <c r="M5639" s="59">
        <v>9909.9599999999991</v>
      </c>
      <c r="N5639" s="58" t="s">
        <v>2533</v>
      </c>
      <c r="O5639" s="14">
        <f t="shared" si="480"/>
        <v>45923.149293981478</v>
      </c>
      <c r="P5639" s="19">
        <f t="shared" si="481"/>
        <v>45923.357627314814</v>
      </c>
      <c r="Q5639" s="20" t="str">
        <f t="shared" si="482"/>
        <v>23/09/2025</v>
      </c>
      <c r="R5639" s="13" t="str">
        <f t="shared" si="483"/>
        <v>08</v>
      </c>
      <c r="S5639" s="13" t="str">
        <f t="shared" si="484"/>
        <v>Tue</v>
      </c>
    </row>
    <row r="5640" spans="1:19" x14ac:dyDescent="0.25">
      <c r="A5640" s="60">
        <v>45923.149305555555</v>
      </c>
      <c r="B5640" s="61">
        <v>445404856</v>
      </c>
      <c r="C5640" s="62" t="s">
        <v>36</v>
      </c>
      <c r="D5640" s="62" t="s">
        <v>37</v>
      </c>
      <c r="E5640" s="62" t="s">
        <v>45</v>
      </c>
      <c r="F5640" s="62" t="s">
        <v>119</v>
      </c>
      <c r="G5640" s="63">
        <v>3748.69</v>
      </c>
      <c r="H5640" s="61">
        <v>444609635</v>
      </c>
      <c r="I5640" s="63">
        <v>0</v>
      </c>
      <c r="J5640" s="63">
        <v>0</v>
      </c>
      <c r="K5640" s="63">
        <v>0</v>
      </c>
      <c r="L5640" s="63">
        <v>0</v>
      </c>
      <c r="M5640" s="63">
        <v>9909.9599999999991</v>
      </c>
      <c r="N5640" s="62" t="s">
        <v>74</v>
      </c>
      <c r="O5640" s="14">
        <f t="shared" si="480"/>
        <v>45923.149305555555</v>
      </c>
      <c r="P5640" s="19">
        <f t="shared" si="481"/>
        <v>45923.357638888891</v>
      </c>
      <c r="Q5640" s="20" t="str">
        <f t="shared" si="482"/>
        <v>23/09/2025</v>
      </c>
      <c r="R5640" s="13" t="str">
        <f t="shared" si="483"/>
        <v>08</v>
      </c>
      <c r="S5640" s="13" t="str">
        <f t="shared" si="484"/>
        <v>Tue</v>
      </c>
    </row>
    <row r="5641" spans="1:19" x14ac:dyDescent="0.25">
      <c r="A5641" s="56">
        <v>45923.156782407408</v>
      </c>
      <c r="B5641" s="57">
        <v>445407040</v>
      </c>
      <c r="C5641" s="58" t="s">
        <v>36</v>
      </c>
      <c r="D5641" s="58" t="s">
        <v>38</v>
      </c>
      <c r="E5641" s="58" t="s">
        <v>46</v>
      </c>
      <c r="F5641" s="58" t="s">
        <v>119</v>
      </c>
      <c r="G5641" s="59">
        <v>3749.75</v>
      </c>
      <c r="H5641" s="57">
        <v>444611797</v>
      </c>
      <c r="I5641" s="59">
        <v>0</v>
      </c>
      <c r="J5641" s="59">
        <v>0</v>
      </c>
      <c r="K5641" s="59">
        <v>0</v>
      </c>
      <c r="L5641" s="59">
        <v>1.6</v>
      </c>
      <c r="M5641" s="59">
        <v>9911.56</v>
      </c>
      <c r="N5641" s="58" t="s">
        <v>3433</v>
      </c>
      <c r="O5641" s="14">
        <f t="shared" si="480"/>
        <v>45923.156782407408</v>
      </c>
      <c r="P5641" s="19">
        <f t="shared" si="481"/>
        <v>45923.365115740744</v>
      </c>
      <c r="Q5641" s="20" t="str">
        <f t="shared" si="482"/>
        <v>23/09/2025</v>
      </c>
      <c r="R5641" s="13" t="str">
        <f t="shared" si="483"/>
        <v>08</v>
      </c>
      <c r="S5641" s="13" t="str">
        <f t="shared" si="484"/>
        <v>Tue</v>
      </c>
    </row>
    <row r="5642" spans="1:19" x14ac:dyDescent="0.25">
      <c r="A5642" s="60">
        <v>45923.156782407408</v>
      </c>
      <c r="B5642" s="61">
        <v>445407041</v>
      </c>
      <c r="C5642" s="62" t="s">
        <v>36</v>
      </c>
      <c r="D5642" s="62" t="s">
        <v>38</v>
      </c>
      <c r="E5642" s="62" t="s">
        <v>46</v>
      </c>
      <c r="F5642" s="62" t="s">
        <v>119</v>
      </c>
      <c r="G5642" s="63">
        <v>3749.75</v>
      </c>
      <c r="H5642" s="61">
        <v>444611801</v>
      </c>
      <c r="I5642" s="63">
        <v>0</v>
      </c>
      <c r="J5642" s="63">
        <v>0</v>
      </c>
      <c r="K5642" s="63">
        <v>0</v>
      </c>
      <c r="L5642" s="63">
        <v>1.6</v>
      </c>
      <c r="M5642" s="63">
        <v>9913.16</v>
      </c>
      <c r="N5642" s="62" t="s">
        <v>3433</v>
      </c>
      <c r="O5642" s="14">
        <f t="shared" si="480"/>
        <v>45923.156782407408</v>
      </c>
      <c r="P5642" s="19">
        <f t="shared" si="481"/>
        <v>45923.365115740744</v>
      </c>
      <c r="Q5642" s="20" t="str">
        <f t="shared" si="482"/>
        <v>23/09/2025</v>
      </c>
      <c r="R5642" s="13" t="str">
        <f t="shared" si="483"/>
        <v>08</v>
      </c>
      <c r="S5642" s="13" t="str">
        <f t="shared" si="484"/>
        <v>Tue</v>
      </c>
    </row>
    <row r="5643" spans="1:19" x14ac:dyDescent="0.25">
      <c r="A5643" s="56">
        <v>45923.156782407408</v>
      </c>
      <c r="B5643" s="57">
        <v>445407042</v>
      </c>
      <c r="C5643" s="58" t="s">
        <v>36</v>
      </c>
      <c r="D5643" s="58" t="s">
        <v>38</v>
      </c>
      <c r="E5643" s="58" t="s">
        <v>46</v>
      </c>
      <c r="F5643" s="58" t="s">
        <v>119</v>
      </c>
      <c r="G5643" s="59">
        <v>3749.75</v>
      </c>
      <c r="H5643" s="57">
        <v>444611802</v>
      </c>
      <c r="I5643" s="59">
        <v>0</v>
      </c>
      <c r="J5643" s="59">
        <v>0</v>
      </c>
      <c r="K5643" s="59">
        <v>0</v>
      </c>
      <c r="L5643" s="59">
        <v>1.6</v>
      </c>
      <c r="M5643" s="59">
        <v>9914.76</v>
      </c>
      <c r="N5643" s="58" t="s">
        <v>3433</v>
      </c>
      <c r="O5643" s="14">
        <f t="shared" ref="O5643:O5706" si="485">A5643</f>
        <v>45923.156782407408</v>
      </c>
      <c r="P5643" s="19">
        <f t="shared" ref="P5643:P5706" si="486">O5643+(5/24)</f>
        <v>45923.365115740744</v>
      </c>
      <c r="Q5643" s="20" t="str">
        <f t="shared" ref="Q5643:Q5706" si="487">TEXT(P5643,"dd/mm/yyyy")</f>
        <v>23/09/2025</v>
      </c>
      <c r="R5643" s="13" t="str">
        <f t="shared" ref="R5643:R5706" si="488">TEXT(P5643,"hh")</f>
        <v>08</v>
      </c>
      <c r="S5643" s="13" t="str">
        <f t="shared" ref="S5643:S5706" si="489">TEXT(P5643,"ddd")</f>
        <v>Tue</v>
      </c>
    </row>
    <row r="5644" spans="1:19" x14ac:dyDescent="0.25">
      <c r="A5644" s="60">
        <v>45923.156782407408</v>
      </c>
      <c r="B5644" s="61">
        <v>445407045</v>
      </c>
      <c r="C5644" s="62" t="s">
        <v>36</v>
      </c>
      <c r="D5644" s="62" t="s">
        <v>38</v>
      </c>
      <c r="E5644" s="62" t="s">
        <v>46</v>
      </c>
      <c r="F5644" s="62" t="s">
        <v>119</v>
      </c>
      <c r="G5644" s="63">
        <v>3749.75</v>
      </c>
      <c r="H5644" s="61">
        <v>444611803</v>
      </c>
      <c r="I5644" s="63">
        <v>0</v>
      </c>
      <c r="J5644" s="63">
        <v>0</v>
      </c>
      <c r="K5644" s="63">
        <v>0</v>
      </c>
      <c r="L5644" s="63">
        <v>1.64</v>
      </c>
      <c r="M5644" s="63">
        <v>9916.4</v>
      </c>
      <c r="N5644" s="62" t="s">
        <v>3434</v>
      </c>
      <c r="O5644" s="14">
        <f t="shared" si="485"/>
        <v>45923.156782407408</v>
      </c>
      <c r="P5644" s="19">
        <f t="shared" si="486"/>
        <v>45923.365115740744</v>
      </c>
      <c r="Q5644" s="20" t="str">
        <f t="shared" si="487"/>
        <v>23/09/2025</v>
      </c>
      <c r="R5644" s="13" t="str">
        <f t="shared" si="488"/>
        <v>08</v>
      </c>
      <c r="S5644" s="13" t="str">
        <f t="shared" si="489"/>
        <v>Tue</v>
      </c>
    </row>
    <row r="5645" spans="1:19" x14ac:dyDescent="0.25">
      <c r="A5645" s="56">
        <v>45923.156782407408</v>
      </c>
      <c r="B5645" s="57">
        <v>445407046</v>
      </c>
      <c r="C5645" s="58" t="s">
        <v>36</v>
      </c>
      <c r="D5645" s="58" t="s">
        <v>38</v>
      </c>
      <c r="E5645" s="58" t="s">
        <v>46</v>
      </c>
      <c r="F5645" s="58" t="s">
        <v>119</v>
      </c>
      <c r="G5645" s="59">
        <v>3749.75</v>
      </c>
      <c r="H5645" s="57">
        <v>444611805</v>
      </c>
      <c r="I5645" s="59">
        <v>0</v>
      </c>
      <c r="J5645" s="59">
        <v>0</v>
      </c>
      <c r="K5645" s="59">
        <v>0</v>
      </c>
      <c r="L5645" s="59">
        <v>1.64</v>
      </c>
      <c r="M5645" s="59">
        <v>9918.0400000000009</v>
      </c>
      <c r="N5645" s="58" t="s">
        <v>3434</v>
      </c>
      <c r="O5645" s="14">
        <f t="shared" si="485"/>
        <v>45923.156782407408</v>
      </c>
      <c r="P5645" s="19">
        <f t="shared" si="486"/>
        <v>45923.365115740744</v>
      </c>
      <c r="Q5645" s="20" t="str">
        <f t="shared" si="487"/>
        <v>23/09/2025</v>
      </c>
      <c r="R5645" s="13" t="str">
        <f t="shared" si="488"/>
        <v>08</v>
      </c>
      <c r="S5645" s="13" t="str">
        <f t="shared" si="489"/>
        <v>Tue</v>
      </c>
    </row>
    <row r="5646" spans="1:19" x14ac:dyDescent="0.25">
      <c r="A5646" s="60">
        <v>45923.156793981485</v>
      </c>
      <c r="B5646" s="61">
        <v>445407169</v>
      </c>
      <c r="C5646" s="62" t="s">
        <v>36</v>
      </c>
      <c r="D5646" s="62" t="s">
        <v>38</v>
      </c>
      <c r="E5646" s="62" t="s">
        <v>46</v>
      </c>
      <c r="F5646" s="62" t="s">
        <v>119</v>
      </c>
      <c r="G5646" s="63">
        <v>3749.84</v>
      </c>
      <c r="H5646" s="61">
        <v>444611910</v>
      </c>
      <c r="I5646" s="63">
        <v>0</v>
      </c>
      <c r="J5646" s="63">
        <v>0</v>
      </c>
      <c r="K5646" s="63">
        <v>0</v>
      </c>
      <c r="L5646" s="63">
        <v>3.43</v>
      </c>
      <c r="M5646" s="63">
        <v>9921.4699999999993</v>
      </c>
      <c r="N5646" s="62" t="s">
        <v>3435</v>
      </c>
      <c r="O5646" s="14">
        <f t="shared" si="485"/>
        <v>45923.156793981485</v>
      </c>
      <c r="P5646" s="19">
        <f t="shared" si="486"/>
        <v>45923.365127314821</v>
      </c>
      <c r="Q5646" s="20" t="str">
        <f t="shared" si="487"/>
        <v>23/09/2025</v>
      </c>
      <c r="R5646" s="13" t="str">
        <f t="shared" si="488"/>
        <v>08</v>
      </c>
      <c r="S5646" s="13" t="str">
        <f t="shared" si="489"/>
        <v>Tue</v>
      </c>
    </row>
    <row r="5647" spans="1:19" x14ac:dyDescent="0.25">
      <c r="A5647" s="56">
        <v>45923.157418981478</v>
      </c>
      <c r="B5647" s="57">
        <v>445407644</v>
      </c>
      <c r="C5647" s="58" t="s">
        <v>36</v>
      </c>
      <c r="D5647" s="58" t="s">
        <v>38</v>
      </c>
      <c r="E5647" s="58" t="s">
        <v>46</v>
      </c>
      <c r="F5647" s="58" t="s">
        <v>119</v>
      </c>
      <c r="G5647" s="59">
        <v>3750.59</v>
      </c>
      <c r="H5647" s="57">
        <v>444612347</v>
      </c>
      <c r="I5647" s="59">
        <v>0</v>
      </c>
      <c r="J5647" s="59">
        <v>0</v>
      </c>
      <c r="K5647" s="59">
        <v>0</v>
      </c>
      <c r="L5647" s="59">
        <v>3.5</v>
      </c>
      <c r="M5647" s="59">
        <v>9924.9699999999993</v>
      </c>
      <c r="N5647" s="58" t="s">
        <v>3436</v>
      </c>
      <c r="O5647" s="14">
        <f t="shared" si="485"/>
        <v>45923.157418981478</v>
      </c>
      <c r="P5647" s="19">
        <f t="shared" si="486"/>
        <v>45923.365752314814</v>
      </c>
      <c r="Q5647" s="20" t="str">
        <f t="shared" si="487"/>
        <v>23/09/2025</v>
      </c>
      <c r="R5647" s="13" t="str">
        <f t="shared" si="488"/>
        <v>08</v>
      </c>
      <c r="S5647" s="13" t="str">
        <f t="shared" si="489"/>
        <v>Tue</v>
      </c>
    </row>
    <row r="5648" spans="1:19" x14ac:dyDescent="0.25">
      <c r="A5648" s="60">
        <v>45923.157418981478</v>
      </c>
      <c r="B5648" s="61">
        <v>445407645</v>
      </c>
      <c r="C5648" s="62" t="s">
        <v>36</v>
      </c>
      <c r="D5648" s="62" t="s">
        <v>38</v>
      </c>
      <c r="E5648" s="62" t="s">
        <v>46</v>
      </c>
      <c r="F5648" s="62" t="s">
        <v>119</v>
      </c>
      <c r="G5648" s="63">
        <v>3750.59</v>
      </c>
      <c r="H5648" s="61">
        <v>444612348</v>
      </c>
      <c r="I5648" s="63">
        <v>0</v>
      </c>
      <c r="J5648" s="63">
        <v>0</v>
      </c>
      <c r="K5648" s="63">
        <v>0</v>
      </c>
      <c r="L5648" s="63">
        <v>2.44</v>
      </c>
      <c r="M5648" s="63">
        <v>9927.41</v>
      </c>
      <c r="N5648" s="62" t="s">
        <v>3437</v>
      </c>
      <c r="O5648" s="14">
        <f t="shared" si="485"/>
        <v>45923.157418981478</v>
      </c>
      <c r="P5648" s="19">
        <f t="shared" si="486"/>
        <v>45923.365752314814</v>
      </c>
      <c r="Q5648" s="20" t="str">
        <f t="shared" si="487"/>
        <v>23/09/2025</v>
      </c>
      <c r="R5648" s="13" t="str">
        <f t="shared" si="488"/>
        <v>08</v>
      </c>
      <c r="S5648" s="13" t="str">
        <f t="shared" si="489"/>
        <v>Tue</v>
      </c>
    </row>
    <row r="5649" spans="1:19" x14ac:dyDescent="0.25">
      <c r="A5649" s="56">
        <v>45923.157650462963</v>
      </c>
      <c r="B5649" s="57">
        <v>445407853</v>
      </c>
      <c r="C5649" s="58" t="s">
        <v>36</v>
      </c>
      <c r="D5649" s="58" t="s">
        <v>38</v>
      </c>
      <c r="E5649" s="58" t="s">
        <v>46</v>
      </c>
      <c r="F5649" s="58" t="s">
        <v>119</v>
      </c>
      <c r="G5649" s="59">
        <v>3749.36</v>
      </c>
      <c r="H5649" s="57">
        <v>444612547</v>
      </c>
      <c r="I5649" s="59">
        <v>0</v>
      </c>
      <c r="J5649" s="59">
        <v>0</v>
      </c>
      <c r="K5649" s="59">
        <v>0</v>
      </c>
      <c r="L5649" s="59">
        <v>0.64</v>
      </c>
      <c r="M5649" s="59">
        <v>9928.0499999999993</v>
      </c>
      <c r="N5649" s="58" t="s">
        <v>3438</v>
      </c>
      <c r="O5649" s="14">
        <f t="shared" si="485"/>
        <v>45923.157650462963</v>
      </c>
      <c r="P5649" s="19">
        <f t="shared" si="486"/>
        <v>45923.365983796299</v>
      </c>
      <c r="Q5649" s="20" t="str">
        <f t="shared" si="487"/>
        <v>23/09/2025</v>
      </c>
      <c r="R5649" s="13" t="str">
        <f t="shared" si="488"/>
        <v>08</v>
      </c>
      <c r="S5649" s="13" t="str">
        <f t="shared" si="489"/>
        <v>Tue</v>
      </c>
    </row>
    <row r="5650" spans="1:19" x14ac:dyDescent="0.25">
      <c r="A5650" s="60">
        <v>45923.157650462963</v>
      </c>
      <c r="B5650" s="61">
        <v>445407854</v>
      </c>
      <c r="C5650" s="62" t="s">
        <v>36</v>
      </c>
      <c r="D5650" s="62" t="s">
        <v>38</v>
      </c>
      <c r="E5650" s="62" t="s">
        <v>46</v>
      </c>
      <c r="F5650" s="62" t="s">
        <v>119</v>
      </c>
      <c r="G5650" s="63">
        <v>3749.36</v>
      </c>
      <c r="H5650" s="61">
        <v>444612548</v>
      </c>
      <c r="I5650" s="63">
        <v>0</v>
      </c>
      <c r="J5650" s="63">
        <v>0</v>
      </c>
      <c r="K5650" s="63">
        <v>0</v>
      </c>
      <c r="L5650" s="63">
        <v>0.64</v>
      </c>
      <c r="M5650" s="63">
        <v>9928.69</v>
      </c>
      <c r="N5650" s="62" t="s">
        <v>3439</v>
      </c>
      <c r="O5650" s="14">
        <f t="shared" si="485"/>
        <v>45923.157650462963</v>
      </c>
      <c r="P5650" s="19">
        <f t="shared" si="486"/>
        <v>45923.365983796299</v>
      </c>
      <c r="Q5650" s="20" t="str">
        <f t="shared" si="487"/>
        <v>23/09/2025</v>
      </c>
      <c r="R5650" s="13" t="str">
        <f t="shared" si="488"/>
        <v>08</v>
      </c>
      <c r="S5650" s="13" t="str">
        <f t="shared" si="489"/>
        <v>Tue</v>
      </c>
    </row>
    <row r="5651" spans="1:19" x14ac:dyDescent="0.25">
      <c r="A5651" s="56">
        <v>45923.157673611109</v>
      </c>
      <c r="B5651" s="57">
        <v>445407872</v>
      </c>
      <c r="C5651" s="58" t="s">
        <v>36</v>
      </c>
      <c r="D5651" s="58" t="s">
        <v>38</v>
      </c>
      <c r="E5651" s="58" t="s">
        <v>46</v>
      </c>
      <c r="F5651" s="58" t="s">
        <v>119</v>
      </c>
      <c r="G5651" s="59">
        <v>3748.99</v>
      </c>
      <c r="H5651" s="57">
        <v>444612566</v>
      </c>
      <c r="I5651" s="59">
        <v>0</v>
      </c>
      <c r="J5651" s="59">
        <v>0</v>
      </c>
      <c r="K5651" s="59">
        <v>0</v>
      </c>
      <c r="L5651" s="59">
        <v>0.84</v>
      </c>
      <c r="M5651" s="59">
        <v>9929.5300000000007</v>
      </c>
      <c r="N5651" s="58" t="s">
        <v>3440</v>
      </c>
      <c r="O5651" s="14">
        <f t="shared" si="485"/>
        <v>45923.157673611109</v>
      </c>
      <c r="P5651" s="19">
        <f t="shared" si="486"/>
        <v>45923.366006944445</v>
      </c>
      <c r="Q5651" s="20" t="str">
        <f t="shared" si="487"/>
        <v>23/09/2025</v>
      </c>
      <c r="R5651" s="13" t="str">
        <f t="shared" si="488"/>
        <v>08</v>
      </c>
      <c r="S5651" s="13" t="str">
        <f t="shared" si="489"/>
        <v>Tue</v>
      </c>
    </row>
    <row r="5652" spans="1:19" x14ac:dyDescent="0.25">
      <c r="A5652" s="60">
        <v>45923.157696759263</v>
      </c>
      <c r="B5652" s="61">
        <v>445407881</v>
      </c>
      <c r="C5652" s="62" t="s">
        <v>36</v>
      </c>
      <c r="D5652" s="62" t="s">
        <v>38</v>
      </c>
      <c r="E5652" s="62" t="s">
        <v>46</v>
      </c>
      <c r="F5652" s="62" t="s">
        <v>119</v>
      </c>
      <c r="G5652" s="63">
        <v>3748.93</v>
      </c>
      <c r="H5652" s="61">
        <v>444612575</v>
      </c>
      <c r="I5652" s="63">
        <v>0</v>
      </c>
      <c r="J5652" s="63">
        <v>0</v>
      </c>
      <c r="K5652" s="63">
        <v>0</v>
      </c>
      <c r="L5652" s="63">
        <v>1.82</v>
      </c>
      <c r="M5652" s="63">
        <v>9931.35</v>
      </c>
      <c r="N5652" s="62" t="s">
        <v>3441</v>
      </c>
      <c r="O5652" s="14">
        <f t="shared" si="485"/>
        <v>45923.157696759263</v>
      </c>
      <c r="P5652" s="19">
        <f t="shared" si="486"/>
        <v>45923.366030092599</v>
      </c>
      <c r="Q5652" s="20" t="str">
        <f t="shared" si="487"/>
        <v>23/09/2025</v>
      </c>
      <c r="R5652" s="13" t="str">
        <f t="shared" si="488"/>
        <v>08</v>
      </c>
      <c r="S5652" s="13" t="str">
        <f t="shared" si="489"/>
        <v>Tue</v>
      </c>
    </row>
    <row r="5653" spans="1:19" x14ac:dyDescent="0.25">
      <c r="A5653" s="56">
        <v>45923.157696759263</v>
      </c>
      <c r="B5653" s="57">
        <v>445407882</v>
      </c>
      <c r="C5653" s="58" t="s">
        <v>36</v>
      </c>
      <c r="D5653" s="58" t="s">
        <v>38</v>
      </c>
      <c r="E5653" s="58" t="s">
        <v>46</v>
      </c>
      <c r="F5653" s="58" t="s">
        <v>119</v>
      </c>
      <c r="G5653" s="59">
        <v>3748.93</v>
      </c>
      <c r="H5653" s="57">
        <v>444612576</v>
      </c>
      <c r="I5653" s="59">
        <v>0</v>
      </c>
      <c r="J5653" s="59">
        <v>0</v>
      </c>
      <c r="K5653" s="59">
        <v>0</v>
      </c>
      <c r="L5653" s="59">
        <v>0.78</v>
      </c>
      <c r="M5653" s="59">
        <v>9932.1299999999992</v>
      </c>
      <c r="N5653" s="58" t="s">
        <v>3441</v>
      </c>
      <c r="O5653" s="14">
        <f t="shared" si="485"/>
        <v>45923.157696759263</v>
      </c>
      <c r="P5653" s="19">
        <f t="shared" si="486"/>
        <v>45923.366030092599</v>
      </c>
      <c r="Q5653" s="20" t="str">
        <f t="shared" si="487"/>
        <v>23/09/2025</v>
      </c>
      <c r="R5653" s="13" t="str">
        <f t="shared" si="488"/>
        <v>08</v>
      </c>
      <c r="S5653" s="13" t="str">
        <f t="shared" si="489"/>
        <v>Tue</v>
      </c>
    </row>
    <row r="5654" spans="1:19" x14ac:dyDescent="0.25">
      <c r="A5654" s="60">
        <v>45923.157696759263</v>
      </c>
      <c r="B5654" s="61">
        <v>445407883</v>
      </c>
      <c r="C5654" s="62" t="s">
        <v>36</v>
      </c>
      <c r="D5654" s="62" t="s">
        <v>38</v>
      </c>
      <c r="E5654" s="62" t="s">
        <v>46</v>
      </c>
      <c r="F5654" s="62" t="s">
        <v>119</v>
      </c>
      <c r="G5654" s="63">
        <v>3748.93</v>
      </c>
      <c r="H5654" s="61">
        <v>444612577</v>
      </c>
      <c r="I5654" s="63">
        <v>0</v>
      </c>
      <c r="J5654" s="63">
        <v>0</v>
      </c>
      <c r="K5654" s="63">
        <v>0</v>
      </c>
      <c r="L5654" s="63">
        <v>0.78</v>
      </c>
      <c r="M5654" s="63">
        <v>9932.91</v>
      </c>
      <c r="N5654" s="62" t="s">
        <v>3441</v>
      </c>
      <c r="O5654" s="14">
        <f t="shared" si="485"/>
        <v>45923.157696759263</v>
      </c>
      <c r="P5654" s="19">
        <f t="shared" si="486"/>
        <v>45923.366030092599</v>
      </c>
      <c r="Q5654" s="20" t="str">
        <f t="shared" si="487"/>
        <v>23/09/2025</v>
      </c>
      <c r="R5654" s="13" t="str">
        <f t="shared" si="488"/>
        <v>08</v>
      </c>
      <c r="S5654" s="13" t="str">
        <f t="shared" si="489"/>
        <v>Tue</v>
      </c>
    </row>
    <row r="5655" spans="1:19" x14ac:dyDescent="0.25">
      <c r="A5655" s="56">
        <v>45923.157743055555</v>
      </c>
      <c r="B5655" s="57">
        <v>445407890</v>
      </c>
      <c r="C5655" s="58" t="s">
        <v>36</v>
      </c>
      <c r="D5655" s="58" t="s">
        <v>37</v>
      </c>
      <c r="E5655" s="58" t="s">
        <v>45</v>
      </c>
      <c r="F5655" s="58" t="s">
        <v>119</v>
      </c>
      <c r="G5655" s="59">
        <v>3749.26</v>
      </c>
      <c r="H5655" s="57">
        <v>444612584</v>
      </c>
      <c r="I5655" s="59">
        <v>0</v>
      </c>
      <c r="J5655" s="59">
        <v>0</v>
      </c>
      <c r="K5655" s="59">
        <v>0</v>
      </c>
      <c r="L5655" s="59">
        <v>0</v>
      </c>
      <c r="M5655" s="59">
        <v>9932.91</v>
      </c>
      <c r="N5655" s="58" t="s">
        <v>1944</v>
      </c>
      <c r="O5655" s="14">
        <f t="shared" si="485"/>
        <v>45923.157743055555</v>
      </c>
      <c r="P5655" s="19">
        <f t="shared" si="486"/>
        <v>45923.366076388891</v>
      </c>
      <c r="Q5655" s="20" t="str">
        <f t="shared" si="487"/>
        <v>23/09/2025</v>
      </c>
      <c r="R5655" s="13" t="str">
        <f t="shared" si="488"/>
        <v>08</v>
      </c>
      <c r="S5655" s="13" t="str">
        <f t="shared" si="489"/>
        <v>Tue</v>
      </c>
    </row>
    <row r="5656" spans="1:19" x14ac:dyDescent="0.25">
      <c r="A5656" s="60">
        <v>45923.157743055555</v>
      </c>
      <c r="B5656" s="61">
        <v>445407891</v>
      </c>
      <c r="C5656" s="62" t="s">
        <v>36</v>
      </c>
      <c r="D5656" s="62" t="s">
        <v>37</v>
      </c>
      <c r="E5656" s="62" t="s">
        <v>45</v>
      </c>
      <c r="F5656" s="62" t="s">
        <v>119</v>
      </c>
      <c r="G5656" s="63">
        <v>3749.26</v>
      </c>
      <c r="H5656" s="61">
        <v>444612585</v>
      </c>
      <c r="I5656" s="63">
        <v>0</v>
      </c>
      <c r="J5656" s="63">
        <v>0</v>
      </c>
      <c r="K5656" s="63">
        <v>0</v>
      </c>
      <c r="L5656" s="63">
        <v>0</v>
      </c>
      <c r="M5656" s="63">
        <v>9932.91</v>
      </c>
      <c r="N5656" s="62" t="s">
        <v>113</v>
      </c>
      <c r="O5656" s="14">
        <f t="shared" si="485"/>
        <v>45923.157743055555</v>
      </c>
      <c r="P5656" s="19">
        <f t="shared" si="486"/>
        <v>45923.366076388891</v>
      </c>
      <c r="Q5656" s="20" t="str">
        <f t="shared" si="487"/>
        <v>23/09/2025</v>
      </c>
      <c r="R5656" s="13" t="str">
        <f t="shared" si="488"/>
        <v>08</v>
      </c>
      <c r="S5656" s="13" t="str">
        <f t="shared" si="489"/>
        <v>Tue</v>
      </c>
    </row>
    <row r="5657" spans="1:19" x14ac:dyDescent="0.25">
      <c r="A5657" s="56">
        <v>45923.157743055555</v>
      </c>
      <c r="B5657" s="57">
        <v>445407892</v>
      </c>
      <c r="C5657" s="58" t="s">
        <v>36</v>
      </c>
      <c r="D5657" s="58" t="s">
        <v>37</v>
      </c>
      <c r="E5657" s="58" t="s">
        <v>45</v>
      </c>
      <c r="F5657" s="58" t="s">
        <v>119</v>
      </c>
      <c r="G5657" s="59">
        <v>3749.27</v>
      </c>
      <c r="H5657" s="57">
        <v>444612586</v>
      </c>
      <c r="I5657" s="59">
        <v>0</v>
      </c>
      <c r="J5657" s="59">
        <v>0</v>
      </c>
      <c r="K5657" s="59">
        <v>0</v>
      </c>
      <c r="L5657" s="59">
        <v>0</v>
      </c>
      <c r="M5657" s="59">
        <v>9932.91</v>
      </c>
      <c r="N5657" s="58" t="s">
        <v>108</v>
      </c>
      <c r="O5657" s="14">
        <f t="shared" si="485"/>
        <v>45923.157743055555</v>
      </c>
      <c r="P5657" s="19">
        <f t="shared" si="486"/>
        <v>45923.366076388891</v>
      </c>
      <c r="Q5657" s="20" t="str">
        <f t="shared" si="487"/>
        <v>23/09/2025</v>
      </c>
      <c r="R5657" s="13" t="str">
        <f t="shared" si="488"/>
        <v>08</v>
      </c>
      <c r="S5657" s="13" t="str">
        <f t="shared" si="489"/>
        <v>Tue</v>
      </c>
    </row>
    <row r="5658" spans="1:19" x14ac:dyDescent="0.25">
      <c r="A5658" s="60">
        <v>45923.157754629632</v>
      </c>
      <c r="B5658" s="61">
        <v>445407894</v>
      </c>
      <c r="C5658" s="62" t="s">
        <v>36</v>
      </c>
      <c r="D5658" s="62" t="s">
        <v>37</v>
      </c>
      <c r="E5658" s="62" t="s">
        <v>45</v>
      </c>
      <c r="F5658" s="62" t="s">
        <v>119</v>
      </c>
      <c r="G5658" s="63">
        <v>3749.37</v>
      </c>
      <c r="H5658" s="61">
        <v>444612588</v>
      </c>
      <c r="I5658" s="63">
        <v>0</v>
      </c>
      <c r="J5658" s="63">
        <v>0</v>
      </c>
      <c r="K5658" s="63">
        <v>0</v>
      </c>
      <c r="L5658" s="63">
        <v>0</v>
      </c>
      <c r="M5658" s="63">
        <v>9932.91</v>
      </c>
      <c r="N5658" s="62" t="s">
        <v>2056</v>
      </c>
      <c r="O5658" s="14">
        <f t="shared" si="485"/>
        <v>45923.157754629632</v>
      </c>
      <c r="P5658" s="19">
        <f t="shared" si="486"/>
        <v>45923.366087962968</v>
      </c>
      <c r="Q5658" s="20" t="str">
        <f t="shared" si="487"/>
        <v>23/09/2025</v>
      </c>
      <c r="R5658" s="13" t="str">
        <f t="shared" si="488"/>
        <v>08</v>
      </c>
      <c r="S5658" s="13" t="str">
        <f t="shared" si="489"/>
        <v>Tue</v>
      </c>
    </row>
    <row r="5659" spans="1:19" x14ac:dyDescent="0.25">
      <c r="A5659" s="56">
        <v>45923.157754629632</v>
      </c>
      <c r="B5659" s="57">
        <v>445407895</v>
      </c>
      <c r="C5659" s="58" t="s">
        <v>36</v>
      </c>
      <c r="D5659" s="58" t="s">
        <v>37</v>
      </c>
      <c r="E5659" s="58" t="s">
        <v>45</v>
      </c>
      <c r="F5659" s="58" t="s">
        <v>119</v>
      </c>
      <c r="G5659" s="59">
        <v>3749.31</v>
      </c>
      <c r="H5659" s="57">
        <v>444612589</v>
      </c>
      <c r="I5659" s="59">
        <v>0</v>
      </c>
      <c r="J5659" s="59">
        <v>0</v>
      </c>
      <c r="K5659" s="59">
        <v>0</v>
      </c>
      <c r="L5659" s="59">
        <v>0</v>
      </c>
      <c r="M5659" s="59">
        <v>9932.91</v>
      </c>
      <c r="N5659" s="58" t="s">
        <v>48</v>
      </c>
      <c r="O5659" s="14">
        <f t="shared" si="485"/>
        <v>45923.157754629632</v>
      </c>
      <c r="P5659" s="19">
        <f t="shared" si="486"/>
        <v>45923.366087962968</v>
      </c>
      <c r="Q5659" s="20" t="str">
        <f t="shared" si="487"/>
        <v>23/09/2025</v>
      </c>
      <c r="R5659" s="13" t="str">
        <f t="shared" si="488"/>
        <v>08</v>
      </c>
      <c r="S5659" s="13" t="str">
        <f t="shared" si="489"/>
        <v>Tue</v>
      </c>
    </row>
    <row r="5660" spans="1:19" x14ac:dyDescent="0.25">
      <c r="A5660" s="60">
        <v>45923.157754629632</v>
      </c>
      <c r="B5660" s="61">
        <v>445407896</v>
      </c>
      <c r="C5660" s="62" t="s">
        <v>36</v>
      </c>
      <c r="D5660" s="62" t="s">
        <v>37</v>
      </c>
      <c r="E5660" s="62" t="s">
        <v>45</v>
      </c>
      <c r="F5660" s="62" t="s">
        <v>119</v>
      </c>
      <c r="G5660" s="63">
        <v>3749.31</v>
      </c>
      <c r="H5660" s="61">
        <v>444612590</v>
      </c>
      <c r="I5660" s="63">
        <v>0</v>
      </c>
      <c r="J5660" s="63">
        <v>0</v>
      </c>
      <c r="K5660" s="63">
        <v>0</v>
      </c>
      <c r="L5660" s="63">
        <v>0</v>
      </c>
      <c r="M5660" s="63">
        <v>9932.91</v>
      </c>
      <c r="N5660" s="62" t="s">
        <v>1971</v>
      </c>
      <c r="O5660" s="14">
        <f t="shared" si="485"/>
        <v>45923.157754629632</v>
      </c>
      <c r="P5660" s="19">
        <f t="shared" si="486"/>
        <v>45923.366087962968</v>
      </c>
      <c r="Q5660" s="20" t="str">
        <f t="shared" si="487"/>
        <v>23/09/2025</v>
      </c>
      <c r="R5660" s="13" t="str">
        <f t="shared" si="488"/>
        <v>08</v>
      </c>
      <c r="S5660" s="13" t="str">
        <f t="shared" si="489"/>
        <v>Tue</v>
      </c>
    </row>
    <row r="5661" spans="1:19" x14ac:dyDescent="0.25">
      <c r="A5661" s="56">
        <v>45923.157754629632</v>
      </c>
      <c r="B5661" s="57">
        <v>445407897</v>
      </c>
      <c r="C5661" s="58" t="s">
        <v>36</v>
      </c>
      <c r="D5661" s="58" t="s">
        <v>37</v>
      </c>
      <c r="E5661" s="58" t="s">
        <v>45</v>
      </c>
      <c r="F5661" s="58" t="s">
        <v>119</v>
      </c>
      <c r="G5661" s="59">
        <v>3749.29</v>
      </c>
      <c r="H5661" s="57">
        <v>444612591</v>
      </c>
      <c r="I5661" s="59">
        <v>0</v>
      </c>
      <c r="J5661" s="59">
        <v>0</v>
      </c>
      <c r="K5661" s="59">
        <v>0</v>
      </c>
      <c r="L5661" s="59">
        <v>0</v>
      </c>
      <c r="M5661" s="59">
        <v>9932.91</v>
      </c>
      <c r="N5661" s="58" t="s">
        <v>92</v>
      </c>
      <c r="O5661" s="14">
        <f t="shared" si="485"/>
        <v>45923.157754629632</v>
      </c>
      <c r="P5661" s="19">
        <f t="shared" si="486"/>
        <v>45923.366087962968</v>
      </c>
      <c r="Q5661" s="20" t="str">
        <f t="shared" si="487"/>
        <v>23/09/2025</v>
      </c>
      <c r="R5661" s="13" t="str">
        <f t="shared" si="488"/>
        <v>08</v>
      </c>
      <c r="S5661" s="13" t="str">
        <f t="shared" si="489"/>
        <v>Tue</v>
      </c>
    </row>
    <row r="5662" spans="1:19" x14ac:dyDescent="0.25">
      <c r="A5662" s="60">
        <v>45923.157766203702</v>
      </c>
      <c r="B5662" s="61">
        <v>445407898</v>
      </c>
      <c r="C5662" s="62" t="s">
        <v>36</v>
      </c>
      <c r="D5662" s="62" t="s">
        <v>37</v>
      </c>
      <c r="E5662" s="62" t="s">
        <v>45</v>
      </c>
      <c r="F5662" s="62" t="s">
        <v>119</v>
      </c>
      <c r="G5662" s="63">
        <v>3749.27</v>
      </c>
      <c r="H5662" s="61">
        <v>444612592</v>
      </c>
      <c r="I5662" s="63">
        <v>0</v>
      </c>
      <c r="J5662" s="63">
        <v>0</v>
      </c>
      <c r="K5662" s="63">
        <v>0</v>
      </c>
      <c r="L5662" s="63">
        <v>0</v>
      </c>
      <c r="M5662" s="63">
        <v>9932.91</v>
      </c>
      <c r="N5662" s="62" t="s">
        <v>77</v>
      </c>
      <c r="O5662" s="14">
        <f t="shared" si="485"/>
        <v>45923.157766203702</v>
      </c>
      <c r="P5662" s="19">
        <f t="shared" si="486"/>
        <v>45923.366099537037</v>
      </c>
      <c r="Q5662" s="20" t="str">
        <f t="shared" si="487"/>
        <v>23/09/2025</v>
      </c>
      <c r="R5662" s="13" t="str">
        <f t="shared" si="488"/>
        <v>08</v>
      </c>
      <c r="S5662" s="13" t="str">
        <f t="shared" si="489"/>
        <v>Tue</v>
      </c>
    </row>
    <row r="5663" spans="1:19" x14ac:dyDescent="0.25">
      <c r="A5663" s="56">
        <v>45923.157766203702</v>
      </c>
      <c r="B5663" s="57">
        <v>445407899</v>
      </c>
      <c r="C5663" s="58" t="s">
        <v>36</v>
      </c>
      <c r="D5663" s="58" t="s">
        <v>37</v>
      </c>
      <c r="E5663" s="58" t="s">
        <v>45</v>
      </c>
      <c r="F5663" s="58" t="s">
        <v>119</v>
      </c>
      <c r="G5663" s="59">
        <v>3749.27</v>
      </c>
      <c r="H5663" s="57">
        <v>444612593</v>
      </c>
      <c r="I5663" s="59">
        <v>0</v>
      </c>
      <c r="J5663" s="59">
        <v>0</v>
      </c>
      <c r="K5663" s="59">
        <v>0</v>
      </c>
      <c r="L5663" s="59">
        <v>0</v>
      </c>
      <c r="M5663" s="59">
        <v>9932.91</v>
      </c>
      <c r="N5663" s="58" t="s">
        <v>107</v>
      </c>
      <c r="O5663" s="14">
        <f t="shared" si="485"/>
        <v>45923.157766203702</v>
      </c>
      <c r="P5663" s="19">
        <f t="shared" si="486"/>
        <v>45923.366099537037</v>
      </c>
      <c r="Q5663" s="20" t="str">
        <f t="shared" si="487"/>
        <v>23/09/2025</v>
      </c>
      <c r="R5663" s="13" t="str">
        <f t="shared" si="488"/>
        <v>08</v>
      </c>
      <c r="S5663" s="13" t="str">
        <f t="shared" si="489"/>
        <v>Tue</v>
      </c>
    </row>
    <row r="5664" spans="1:19" x14ac:dyDescent="0.25">
      <c r="A5664" s="60">
        <v>45923.157766203702</v>
      </c>
      <c r="B5664" s="61">
        <v>445407900</v>
      </c>
      <c r="C5664" s="62" t="s">
        <v>36</v>
      </c>
      <c r="D5664" s="62" t="s">
        <v>37</v>
      </c>
      <c r="E5664" s="62" t="s">
        <v>45</v>
      </c>
      <c r="F5664" s="62" t="s">
        <v>119</v>
      </c>
      <c r="G5664" s="63">
        <v>3749.27</v>
      </c>
      <c r="H5664" s="61">
        <v>444612594</v>
      </c>
      <c r="I5664" s="63">
        <v>0</v>
      </c>
      <c r="J5664" s="63">
        <v>0</v>
      </c>
      <c r="K5664" s="63">
        <v>0</v>
      </c>
      <c r="L5664" s="63">
        <v>0</v>
      </c>
      <c r="M5664" s="63">
        <v>9932.91</v>
      </c>
      <c r="N5664" s="62" t="s">
        <v>52</v>
      </c>
      <c r="O5664" s="14">
        <f t="shared" si="485"/>
        <v>45923.157766203702</v>
      </c>
      <c r="P5664" s="19">
        <f t="shared" si="486"/>
        <v>45923.366099537037</v>
      </c>
      <c r="Q5664" s="20" t="str">
        <f t="shared" si="487"/>
        <v>23/09/2025</v>
      </c>
      <c r="R5664" s="13" t="str">
        <f t="shared" si="488"/>
        <v>08</v>
      </c>
      <c r="S5664" s="13" t="str">
        <f t="shared" si="489"/>
        <v>Tue</v>
      </c>
    </row>
    <row r="5665" spans="1:19" x14ac:dyDescent="0.25">
      <c r="A5665" s="56">
        <v>45923.157766203702</v>
      </c>
      <c r="B5665" s="57">
        <v>445407901</v>
      </c>
      <c r="C5665" s="58" t="s">
        <v>36</v>
      </c>
      <c r="D5665" s="58" t="s">
        <v>37</v>
      </c>
      <c r="E5665" s="58" t="s">
        <v>45</v>
      </c>
      <c r="F5665" s="58" t="s">
        <v>119</v>
      </c>
      <c r="G5665" s="59">
        <v>3749.33</v>
      </c>
      <c r="H5665" s="57">
        <v>444612595</v>
      </c>
      <c r="I5665" s="59">
        <v>0</v>
      </c>
      <c r="J5665" s="59">
        <v>0</v>
      </c>
      <c r="K5665" s="59">
        <v>0</v>
      </c>
      <c r="L5665" s="59">
        <v>0</v>
      </c>
      <c r="M5665" s="59">
        <v>9932.91</v>
      </c>
      <c r="N5665" s="58" t="s">
        <v>47</v>
      </c>
      <c r="O5665" s="14">
        <f t="shared" si="485"/>
        <v>45923.157766203702</v>
      </c>
      <c r="P5665" s="19">
        <f t="shared" si="486"/>
        <v>45923.366099537037</v>
      </c>
      <c r="Q5665" s="20" t="str">
        <f t="shared" si="487"/>
        <v>23/09/2025</v>
      </c>
      <c r="R5665" s="13" t="str">
        <f t="shared" si="488"/>
        <v>08</v>
      </c>
      <c r="S5665" s="13" t="str">
        <f t="shared" si="489"/>
        <v>Tue</v>
      </c>
    </row>
    <row r="5666" spans="1:19" x14ac:dyDescent="0.25">
      <c r="A5666" s="60">
        <v>45923.158437500002</v>
      </c>
      <c r="B5666" s="61">
        <v>445408015</v>
      </c>
      <c r="C5666" s="62" t="s">
        <v>36</v>
      </c>
      <c r="D5666" s="62" t="s">
        <v>37</v>
      </c>
      <c r="E5666" s="62" t="s">
        <v>45</v>
      </c>
      <c r="F5666" s="62" t="s">
        <v>119</v>
      </c>
      <c r="G5666" s="63">
        <v>3749.7</v>
      </c>
      <c r="H5666" s="61">
        <v>444612718</v>
      </c>
      <c r="I5666" s="63">
        <v>0</v>
      </c>
      <c r="J5666" s="63">
        <v>0</v>
      </c>
      <c r="K5666" s="63">
        <v>0</v>
      </c>
      <c r="L5666" s="63">
        <v>0</v>
      </c>
      <c r="M5666" s="63">
        <v>9932.91</v>
      </c>
      <c r="N5666" s="62" t="s">
        <v>115</v>
      </c>
      <c r="O5666" s="14">
        <f t="shared" si="485"/>
        <v>45923.158437500002</v>
      </c>
      <c r="P5666" s="19">
        <f t="shared" si="486"/>
        <v>45923.366770833338</v>
      </c>
      <c r="Q5666" s="20" t="str">
        <f t="shared" si="487"/>
        <v>23/09/2025</v>
      </c>
      <c r="R5666" s="13" t="str">
        <f t="shared" si="488"/>
        <v>08</v>
      </c>
      <c r="S5666" s="13" t="str">
        <f t="shared" si="489"/>
        <v>Tue</v>
      </c>
    </row>
    <row r="5667" spans="1:19" x14ac:dyDescent="0.25">
      <c r="A5667" s="56">
        <v>45923.158437500002</v>
      </c>
      <c r="B5667" s="57">
        <v>445408016</v>
      </c>
      <c r="C5667" s="58" t="s">
        <v>36</v>
      </c>
      <c r="D5667" s="58" t="s">
        <v>37</v>
      </c>
      <c r="E5667" s="58" t="s">
        <v>45</v>
      </c>
      <c r="F5667" s="58" t="s">
        <v>119</v>
      </c>
      <c r="G5667" s="59">
        <v>3749.72</v>
      </c>
      <c r="H5667" s="57">
        <v>444612719</v>
      </c>
      <c r="I5667" s="59">
        <v>0</v>
      </c>
      <c r="J5667" s="59">
        <v>0</v>
      </c>
      <c r="K5667" s="59">
        <v>0</v>
      </c>
      <c r="L5667" s="59">
        <v>0</v>
      </c>
      <c r="M5667" s="59">
        <v>9932.91</v>
      </c>
      <c r="N5667" s="58" t="s">
        <v>1384</v>
      </c>
      <c r="O5667" s="14">
        <f t="shared" si="485"/>
        <v>45923.158437500002</v>
      </c>
      <c r="P5667" s="19">
        <f t="shared" si="486"/>
        <v>45923.366770833338</v>
      </c>
      <c r="Q5667" s="20" t="str">
        <f t="shared" si="487"/>
        <v>23/09/2025</v>
      </c>
      <c r="R5667" s="13" t="str">
        <f t="shared" si="488"/>
        <v>08</v>
      </c>
      <c r="S5667" s="13" t="str">
        <f t="shared" si="489"/>
        <v>Tue</v>
      </c>
    </row>
    <row r="5668" spans="1:19" x14ac:dyDescent="0.25">
      <c r="A5668" s="60">
        <v>45923.158900462964</v>
      </c>
      <c r="B5668" s="61">
        <v>445408127</v>
      </c>
      <c r="C5668" s="62" t="s">
        <v>36</v>
      </c>
      <c r="D5668" s="62" t="s">
        <v>38</v>
      </c>
      <c r="E5668" s="62" t="s">
        <v>46</v>
      </c>
      <c r="F5668" s="62" t="s">
        <v>119</v>
      </c>
      <c r="G5668" s="63">
        <v>3748.26</v>
      </c>
      <c r="H5668" s="61">
        <v>444612838</v>
      </c>
      <c r="I5668" s="63">
        <v>0</v>
      </c>
      <c r="J5668" s="63">
        <v>0</v>
      </c>
      <c r="K5668" s="63">
        <v>0</v>
      </c>
      <c r="L5668" s="63">
        <v>1.99</v>
      </c>
      <c r="M5668" s="63">
        <v>9934.9</v>
      </c>
      <c r="N5668" s="62" t="s">
        <v>3442</v>
      </c>
      <c r="O5668" s="14">
        <f t="shared" si="485"/>
        <v>45923.158900462964</v>
      </c>
      <c r="P5668" s="19">
        <f t="shared" si="486"/>
        <v>45923.3672337963</v>
      </c>
      <c r="Q5668" s="20" t="str">
        <f t="shared" si="487"/>
        <v>23/09/2025</v>
      </c>
      <c r="R5668" s="13" t="str">
        <f t="shared" si="488"/>
        <v>08</v>
      </c>
      <c r="S5668" s="13" t="str">
        <f t="shared" si="489"/>
        <v>Tue</v>
      </c>
    </row>
    <row r="5669" spans="1:19" x14ac:dyDescent="0.25">
      <c r="A5669" s="56">
        <v>45923.158900462964</v>
      </c>
      <c r="B5669" s="57">
        <v>445408128</v>
      </c>
      <c r="C5669" s="58" t="s">
        <v>36</v>
      </c>
      <c r="D5669" s="58" t="s">
        <v>38</v>
      </c>
      <c r="E5669" s="58" t="s">
        <v>46</v>
      </c>
      <c r="F5669" s="58" t="s">
        <v>119</v>
      </c>
      <c r="G5669" s="59">
        <v>3748.26</v>
      </c>
      <c r="H5669" s="57">
        <v>444612839</v>
      </c>
      <c r="I5669" s="59">
        <v>0</v>
      </c>
      <c r="J5669" s="59">
        <v>0</v>
      </c>
      <c r="K5669" s="59">
        <v>0</v>
      </c>
      <c r="L5669" s="59">
        <v>1.98</v>
      </c>
      <c r="M5669" s="59">
        <v>9936.8799999999992</v>
      </c>
      <c r="N5669" s="58" t="s">
        <v>3442</v>
      </c>
      <c r="O5669" s="14">
        <f t="shared" si="485"/>
        <v>45923.158900462964</v>
      </c>
      <c r="P5669" s="19">
        <f t="shared" si="486"/>
        <v>45923.3672337963</v>
      </c>
      <c r="Q5669" s="20" t="str">
        <f t="shared" si="487"/>
        <v>23/09/2025</v>
      </c>
      <c r="R5669" s="13" t="str">
        <f t="shared" si="488"/>
        <v>08</v>
      </c>
      <c r="S5669" s="13" t="str">
        <f t="shared" si="489"/>
        <v>Tue</v>
      </c>
    </row>
    <row r="5670" spans="1:19" x14ac:dyDescent="0.25">
      <c r="A5670" s="60">
        <v>45923.158900462964</v>
      </c>
      <c r="B5670" s="61">
        <v>445408129</v>
      </c>
      <c r="C5670" s="62" t="s">
        <v>36</v>
      </c>
      <c r="D5670" s="62" t="s">
        <v>38</v>
      </c>
      <c r="E5670" s="62" t="s">
        <v>46</v>
      </c>
      <c r="F5670" s="62" t="s">
        <v>119</v>
      </c>
      <c r="G5670" s="63">
        <v>3748.26</v>
      </c>
      <c r="H5670" s="61">
        <v>444612840</v>
      </c>
      <c r="I5670" s="63">
        <v>0</v>
      </c>
      <c r="J5670" s="63">
        <v>0</v>
      </c>
      <c r="K5670" s="63">
        <v>0</v>
      </c>
      <c r="L5670" s="63">
        <v>1.98</v>
      </c>
      <c r="M5670" s="63">
        <v>9938.86</v>
      </c>
      <c r="N5670" s="62" t="s">
        <v>3442</v>
      </c>
      <c r="O5670" s="14">
        <f t="shared" si="485"/>
        <v>45923.158900462964</v>
      </c>
      <c r="P5670" s="19">
        <f t="shared" si="486"/>
        <v>45923.3672337963</v>
      </c>
      <c r="Q5670" s="20" t="str">
        <f t="shared" si="487"/>
        <v>23/09/2025</v>
      </c>
      <c r="R5670" s="13" t="str">
        <f t="shared" si="488"/>
        <v>08</v>
      </c>
      <c r="S5670" s="13" t="str">
        <f t="shared" si="489"/>
        <v>Tue</v>
      </c>
    </row>
    <row r="5671" spans="1:19" x14ac:dyDescent="0.25">
      <c r="A5671" s="56">
        <v>45923.158900462964</v>
      </c>
      <c r="B5671" s="57">
        <v>445408130</v>
      </c>
      <c r="C5671" s="58" t="s">
        <v>36</v>
      </c>
      <c r="D5671" s="58" t="s">
        <v>38</v>
      </c>
      <c r="E5671" s="58" t="s">
        <v>46</v>
      </c>
      <c r="F5671" s="58" t="s">
        <v>119</v>
      </c>
      <c r="G5671" s="59">
        <v>3748.26</v>
      </c>
      <c r="H5671" s="57">
        <v>444612841</v>
      </c>
      <c r="I5671" s="59">
        <v>0</v>
      </c>
      <c r="J5671" s="59">
        <v>0</v>
      </c>
      <c r="K5671" s="59">
        <v>0</v>
      </c>
      <c r="L5671" s="59">
        <v>1.98</v>
      </c>
      <c r="M5671" s="59">
        <v>9940.84</v>
      </c>
      <c r="N5671" s="58" t="s">
        <v>3443</v>
      </c>
      <c r="O5671" s="14">
        <f t="shared" si="485"/>
        <v>45923.158900462964</v>
      </c>
      <c r="P5671" s="19">
        <f t="shared" si="486"/>
        <v>45923.3672337963</v>
      </c>
      <c r="Q5671" s="20" t="str">
        <f t="shared" si="487"/>
        <v>23/09/2025</v>
      </c>
      <c r="R5671" s="13" t="str">
        <f t="shared" si="488"/>
        <v>08</v>
      </c>
      <c r="S5671" s="13" t="str">
        <f t="shared" si="489"/>
        <v>Tue</v>
      </c>
    </row>
    <row r="5672" spans="1:19" x14ac:dyDescent="0.25">
      <c r="A5672" s="60">
        <v>45923.159039351849</v>
      </c>
      <c r="B5672" s="61">
        <v>445408232</v>
      </c>
      <c r="C5672" s="62" t="s">
        <v>36</v>
      </c>
      <c r="D5672" s="62" t="s">
        <v>38</v>
      </c>
      <c r="E5672" s="62" t="s">
        <v>46</v>
      </c>
      <c r="F5672" s="62" t="s">
        <v>119</v>
      </c>
      <c r="G5672" s="63">
        <v>3747.5</v>
      </c>
      <c r="H5672" s="61">
        <v>444612945</v>
      </c>
      <c r="I5672" s="63">
        <v>0</v>
      </c>
      <c r="J5672" s="63">
        <v>0</v>
      </c>
      <c r="K5672" s="63">
        <v>0</v>
      </c>
      <c r="L5672" s="63">
        <v>-1.77</v>
      </c>
      <c r="M5672" s="63">
        <v>9939.07</v>
      </c>
      <c r="N5672" s="62" t="s">
        <v>3444</v>
      </c>
      <c r="O5672" s="14">
        <f t="shared" si="485"/>
        <v>45923.159039351849</v>
      </c>
      <c r="P5672" s="19">
        <f t="shared" si="486"/>
        <v>45923.367372685185</v>
      </c>
      <c r="Q5672" s="20" t="str">
        <f t="shared" si="487"/>
        <v>23/09/2025</v>
      </c>
      <c r="R5672" s="13" t="str">
        <f t="shared" si="488"/>
        <v>08</v>
      </c>
      <c r="S5672" s="13" t="str">
        <f t="shared" si="489"/>
        <v>Tue</v>
      </c>
    </row>
    <row r="5673" spans="1:19" x14ac:dyDescent="0.25">
      <c r="A5673" s="56">
        <v>45923.159710648149</v>
      </c>
      <c r="B5673" s="57">
        <v>445408500</v>
      </c>
      <c r="C5673" s="58" t="s">
        <v>36</v>
      </c>
      <c r="D5673" s="58" t="s">
        <v>37</v>
      </c>
      <c r="E5673" s="58" t="s">
        <v>45</v>
      </c>
      <c r="F5673" s="58" t="s">
        <v>119</v>
      </c>
      <c r="G5673" s="59">
        <v>3748.51</v>
      </c>
      <c r="H5673" s="57">
        <v>444613221</v>
      </c>
      <c r="I5673" s="59">
        <v>0</v>
      </c>
      <c r="J5673" s="59">
        <v>0</v>
      </c>
      <c r="K5673" s="59">
        <v>0</v>
      </c>
      <c r="L5673" s="59">
        <v>0</v>
      </c>
      <c r="M5673" s="59">
        <v>9939.07</v>
      </c>
      <c r="N5673" s="58" t="s">
        <v>2548</v>
      </c>
      <c r="O5673" s="14">
        <f t="shared" si="485"/>
        <v>45923.159710648149</v>
      </c>
      <c r="P5673" s="19">
        <f t="shared" si="486"/>
        <v>45923.368043981485</v>
      </c>
      <c r="Q5673" s="20" t="str">
        <f t="shared" si="487"/>
        <v>23/09/2025</v>
      </c>
      <c r="R5673" s="13" t="str">
        <f t="shared" si="488"/>
        <v>08</v>
      </c>
      <c r="S5673" s="13" t="str">
        <f t="shared" si="489"/>
        <v>Tue</v>
      </c>
    </row>
    <row r="5674" spans="1:19" x14ac:dyDescent="0.25">
      <c r="A5674" s="60">
        <v>45923.159710648149</v>
      </c>
      <c r="B5674" s="61">
        <v>445408501</v>
      </c>
      <c r="C5674" s="62" t="s">
        <v>36</v>
      </c>
      <c r="D5674" s="62" t="s">
        <v>37</v>
      </c>
      <c r="E5674" s="62" t="s">
        <v>45</v>
      </c>
      <c r="F5674" s="62" t="s">
        <v>119</v>
      </c>
      <c r="G5674" s="63">
        <v>3748.52</v>
      </c>
      <c r="H5674" s="61">
        <v>444613223</v>
      </c>
      <c r="I5674" s="63">
        <v>0</v>
      </c>
      <c r="J5674" s="63">
        <v>0</v>
      </c>
      <c r="K5674" s="63">
        <v>0</v>
      </c>
      <c r="L5674" s="63">
        <v>0</v>
      </c>
      <c r="M5674" s="63">
        <v>9939.07</v>
      </c>
      <c r="N5674" s="62" t="s">
        <v>2547</v>
      </c>
      <c r="O5674" s="14">
        <f t="shared" si="485"/>
        <v>45923.159710648149</v>
      </c>
      <c r="P5674" s="19">
        <f t="shared" si="486"/>
        <v>45923.368043981485</v>
      </c>
      <c r="Q5674" s="20" t="str">
        <f t="shared" si="487"/>
        <v>23/09/2025</v>
      </c>
      <c r="R5674" s="13" t="str">
        <f t="shared" si="488"/>
        <v>08</v>
      </c>
      <c r="S5674" s="13" t="str">
        <f t="shared" si="489"/>
        <v>Tue</v>
      </c>
    </row>
    <row r="5675" spans="1:19" x14ac:dyDescent="0.25">
      <c r="A5675" s="56">
        <v>45923.159710648149</v>
      </c>
      <c r="B5675" s="57">
        <v>445408503</v>
      </c>
      <c r="C5675" s="58" t="s">
        <v>36</v>
      </c>
      <c r="D5675" s="58" t="s">
        <v>37</v>
      </c>
      <c r="E5675" s="58" t="s">
        <v>45</v>
      </c>
      <c r="F5675" s="58" t="s">
        <v>119</v>
      </c>
      <c r="G5675" s="59">
        <v>3748.52</v>
      </c>
      <c r="H5675" s="57">
        <v>444613225</v>
      </c>
      <c r="I5675" s="59">
        <v>0</v>
      </c>
      <c r="J5675" s="59">
        <v>0</v>
      </c>
      <c r="K5675" s="59">
        <v>0</v>
      </c>
      <c r="L5675" s="59">
        <v>0</v>
      </c>
      <c r="M5675" s="59">
        <v>9939.07</v>
      </c>
      <c r="N5675" s="58" t="s">
        <v>76</v>
      </c>
      <c r="O5675" s="14">
        <f t="shared" si="485"/>
        <v>45923.159710648149</v>
      </c>
      <c r="P5675" s="19">
        <f t="shared" si="486"/>
        <v>45923.368043981485</v>
      </c>
      <c r="Q5675" s="20" t="str">
        <f t="shared" si="487"/>
        <v>23/09/2025</v>
      </c>
      <c r="R5675" s="13" t="str">
        <f t="shared" si="488"/>
        <v>08</v>
      </c>
      <c r="S5675" s="13" t="str">
        <f t="shared" si="489"/>
        <v>Tue</v>
      </c>
    </row>
    <row r="5676" spans="1:19" x14ac:dyDescent="0.25">
      <c r="A5676" s="60">
        <v>45923.159722222219</v>
      </c>
      <c r="B5676" s="61">
        <v>445408504</v>
      </c>
      <c r="C5676" s="62" t="s">
        <v>36</v>
      </c>
      <c r="D5676" s="62" t="s">
        <v>37</v>
      </c>
      <c r="E5676" s="62" t="s">
        <v>45</v>
      </c>
      <c r="F5676" s="62" t="s">
        <v>119</v>
      </c>
      <c r="G5676" s="63">
        <v>3748.53</v>
      </c>
      <c r="H5676" s="61">
        <v>444613226</v>
      </c>
      <c r="I5676" s="63">
        <v>0</v>
      </c>
      <c r="J5676" s="63">
        <v>0</v>
      </c>
      <c r="K5676" s="63">
        <v>0</v>
      </c>
      <c r="L5676" s="63">
        <v>0</v>
      </c>
      <c r="M5676" s="63">
        <v>9939.07</v>
      </c>
      <c r="N5676" s="62" t="s">
        <v>75</v>
      </c>
      <c r="O5676" s="14">
        <f t="shared" si="485"/>
        <v>45923.159722222219</v>
      </c>
      <c r="P5676" s="19">
        <f t="shared" si="486"/>
        <v>45923.368055555555</v>
      </c>
      <c r="Q5676" s="20" t="str">
        <f t="shared" si="487"/>
        <v>23/09/2025</v>
      </c>
      <c r="R5676" s="13" t="str">
        <f t="shared" si="488"/>
        <v>08</v>
      </c>
      <c r="S5676" s="13" t="str">
        <f t="shared" si="489"/>
        <v>Tue</v>
      </c>
    </row>
    <row r="5677" spans="1:19" x14ac:dyDescent="0.25">
      <c r="A5677" s="56">
        <v>45923.161805555559</v>
      </c>
      <c r="B5677" s="57">
        <v>445408733</v>
      </c>
      <c r="C5677" s="58" t="s">
        <v>36</v>
      </c>
      <c r="D5677" s="58" t="s">
        <v>38</v>
      </c>
      <c r="E5677" s="58" t="s">
        <v>46</v>
      </c>
      <c r="F5677" s="58" t="s">
        <v>119</v>
      </c>
      <c r="G5677" s="59">
        <v>3747.05</v>
      </c>
      <c r="H5677" s="57">
        <v>444613456</v>
      </c>
      <c r="I5677" s="59">
        <v>0</v>
      </c>
      <c r="J5677" s="59">
        <v>0</v>
      </c>
      <c r="K5677" s="59">
        <v>0</v>
      </c>
      <c r="L5677" s="59">
        <v>-2.2599999999999998</v>
      </c>
      <c r="M5677" s="59">
        <v>9936.81</v>
      </c>
      <c r="N5677" s="58" t="s">
        <v>3445</v>
      </c>
      <c r="O5677" s="14">
        <f t="shared" si="485"/>
        <v>45923.161805555559</v>
      </c>
      <c r="P5677" s="19">
        <f t="shared" si="486"/>
        <v>45923.370138888895</v>
      </c>
      <c r="Q5677" s="20" t="str">
        <f t="shared" si="487"/>
        <v>23/09/2025</v>
      </c>
      <c r="R5677" s="13" t="str">
        <f t="shared" si="488"/>
        <v>08</v>
      </c>
      <c r="S5677" s="13" t="str">
        <f t="shared" si="489"/>
        <v>Tue</v>
      </c>
    </row>
    <row r="5678" spans="1:19" x14ac:dyDescent="0.25">
      <c r="A5678" s="60">
        <v>45923.162245370368</v>
      </c>
      <c r="B5678" s="61">
        <v>445408797</v>
      </c>
      <c r="C5678" s="62" t="s">
        <v>36</v>
      </c>
      <c r="D5678" s="62" t="s">
        <v>38</v>
      </c>
      <c r="E5678" s="62" t="s">
        <v>46</v>
      </c>
      <c r="F5678" s="62" t="s">
        <v>119</v>
      </c>
      <c r="G5678" s="63">
        <v>3746.69</v>
      </c>
      <c r="H5678" s="61">
        <v>444613519</v>
      </c>
      <c r="I5678" s="63">
        <v>0</v>
      </c>
      <c r="J5678" s="63">
        <v>0</v>
      </c>
      <c r="K5678" s="63">
        <v>0</v>
      </c>
      <c r="L5678" s="63">
        <v>-2.62</v>
      </c>
      <c r="M5678" s="63">
        <v>9934.19</v>
      </c>
      <c r="N5678" s="62" t="s">
        <v>3446</v>
      </c>
      <c r="O5678" s="14">
        <f t="shared" si="485"/>
        <v>45923.162245370368</v>
      </c>
      <c r="P5678" s="19">
        <f t="shared" si="486"/>
        <v>45923.370578703703</v>
      </c>
      <c r="Q5678" s="20" t="str">
        <f t="shared" si="487"/>
        <v>23/09/2025</v>
      </c>
      <c r="R5678" s="13" t="str">
        <f t="shared" si="488"/>
        <v>08</v>
      </c>
      <c r="S5678" s="13" t="str">
        <f t="shared" si="489"/>
        <v>Tue</v>
      </c>
    </row>
    <row r="5679" spans="1:19" x14ac:dyDescent="0.25">
      <c r="A5679" s="56">
        <v>45923.162245370368</v>
      </c>
      <c r="B5679" s="57">
        <v>445408798</v>
      </c>
      <c r="C5679" s="58" t="s">
        <v>36</v>
      </c>
      <c r="D5679" s="58" t="s">
        <v>38</v>
      </c>
      <c r="E5679" s="58" t="s">
        <v>46</v>
      </c>
      <c r="F5679" s="58" t="s">
        <v>119</v>
      </c>
      <c r="G5679" s="59">
        <v>3746.69</v>
      </c>
      <c r="H5679" s="57">
        <v>444613520</v>
      </c>
      <c r="I5679" s="59">
        <v>0</v>
      </c>
      <c r="J5679" s="59">
        <v>0</v>
      </c>
      <c r="K5679" s="59">
        <v>0</v>
      </c>
      <c r="L5679" s="59">
        <v>-3.01</v>
      </c>
      <c r="M5679" s="59">
        <v>9931.18</v>
      </c>
      <c r="N5679" s="58" t="s">
        <v>3447</v>
      </c>
      <c r="O5679" s="14">
        <f t="shared" si="485"/>
        <v>45923.162245370368</v>
      </c>
      <c r="P5679" s="19">
        <f t="shared" si="486"/>
        <v>45923.370578703703</v>
      </c>
      <c r="Q5679" s="20" t="str">
        <f t="shared" si="487"/>
        <v>23/09/2025</v>
      </c>
      <c r="R5679" s="13" t="str">
        <f t="shared" si="488"/>
        <v>08</v>
      </c>
      <c r="S5679" s="13" t="str">
        <f t="shared" si="489"/>
        <v>Tue</v>
      </c>
    </row>
    <row r="5680" spans="1:19" x14ac:dyDescent="0.25">
      <c r="A5680" s="60">
        <v>45923.162245370368</v>
      </c>
      <c r="B5680" s="61">
        <v>445408799</v>
      </c>
      <c r="C5680" s="62" t="s">
        <v>36</v>
      </c>
      <c r="D5680" s="62" t="s">
        <v>38</v>
      </c>
      <c r="E5680" s="62" t="s">
        <v>46</v>
      </c>
      <c r="F5680" s="62" t="s">
        <v>119</v>
      </c>
      <c r="G5680" s="63">
        <v>3746.69</v>
      </c>
      <c r="H5680" s="61">
        <v>444613521</v>
      </c>
      <c r="I5680" s="63">
        <v>0</v>
      </c>
      <c r="J5680" s="63">
        <v>0</v>
      </c>
      <c r="K5680" s="63">
        <v>0</v>
      </c>
      <c r="L5680" s="63">
        <v>-3.03</v>
      </c>
      <c r="M5680" s="63">
        <v>9928.15</v>
      </c>
      <c r="N5680" s="62" t="s">
        <v>3447</v>
      </c>
      <c r="O5680" s="14">
        <f t="shared" si="485"/>
        <v>45923.162245370368</v>
      </c>
      <c r="P5680" s="19">
        <f t="shared" si="486"/>
        <v>45923.370578703703</v>
      </c>
      <c r="Q5680" s="20" t="str">
        <f t="shared" si="487"/>
        <v>23/09/2025</v>
      </c>
      <c r="R5680" s="13" t="str">
        <f t="shared" si="488"/>
        <v>08</v>
      </c>
      <c r="S5680" s="13" t="str">
        <f t="shared" si="489"/>
        <v>Tue</v>
      </c>
    </row>
    <row r="5681" spans="1:19" x14ac:dyDescent="0.25">
      <c r="A5681" s="56">
        <v>45923.162604166668</v>
      </c>
      <c r="B5681" s="57">
        <v>445408880</v>
      </c>
      <c r="C5681" s="58" t="s">
        <v>36</v>
      </c>
      <c r="D5681" s="58" t="s">
        <v>38</v>
      </c>
      <c r="E5681" s="58" t="s">
        <v>45</v>
      </c>
      <c r="F5681" s="58" t="s">
        <v>119</v>
      </c>
      <c r="G5681" s="59">
        <v>3746.87</v>
      </c>
      <c r="H5681" s="57">
        <v>444613598</v>
      </c>
      <c r="I5681" s="59">
        <v>0</v>
      </c>
      <c r="J5681" s="59">
        <v>0</v>
      </c>
      <c r="K5681" s="59">
        <v>0</v>
      </c>
      <c r="L5681" s="59">
        <v>0</v>
      </c>
      <c r="M5681" s="59">
        <v>9928.15</v>
      </c>
      <c r="N5681" s="58" t="s">
        <v>115</v>
      </c>
      <c r="O5681" s="14">
        <f t="shared" si="485"/>
        <v>45923.162604166668</v>
      </c>
      <c r="P5681" s="19">
        <f t="shared" si="486"/>
        <v>45923.370937500003</v>
      </c>
      <c r="Q5681" s="20" t="str">
        <f t="shared" si="487"/>
        <v>23/09/2025</v>
      </c>
      <c r="R5681" s="13" t="str">
        <f t="shared" si="488"/>
        <v>08</v>
      </c>
      <c r="S5681" s="13" t="str">
        <f t="shared" si="489"/>
        <v>Tue</v>
      </c>
    </row>
    <row r="5682" spans="1:19" x14ac:dyDescent="0.25">
      <c r="A5682" s="60">
        <v>45923.163287037038</v>
      </c>
      <c r="B5682" s="61">
        <v>445409021</v>
      </c>
      <c r="C5682" s="62" t="s">
        <v>36</v>
      </c>
      <c r="D5682" s="62" t="s">
        <v>38</v>
      </c>
      <c r="E5682" s="62" t="s">
        <v>46</v>
      </c>
      <c r="F5682" s="62" t="s">
        <v>119</v>
      </c>
      <c r="G5682" s="63">
        <v>3746.26</v>
      </c>
      <c r="H5682" s="61">
        <v>444613740</v>
      </c>
      <c r="I5682" s="63">
        <v>0</v>
      </c>
      <c r="J5682" s="63">
        <v>0</v>
      </c>
      <c r="K5682" s="63">
        <v>0</v>
      </c>
      <c r="L5682" s="63">
        <v>-3</v>
      </c>
      <c r="M5682" s="63">
        <v>9925.15</v>
      </c>
      <c r="N5682" s="62" t="s">
        <v>3448</v>
      </c>
      <c r="O5682" s="14">
        <f t="shared" si="485"/>
        <v>45923.163287037038</v>
      </c>
      <c r="P5682" s="19">
        <f t="shared" si="486"/>
        <v>45923.371620370373</v>
      </c>
      <c r="Q5682" s="20" t="str">
        <f t="shared" si="487"/>
        <v>23/09/2025</v>
      </c>
      <c r="R5682" s="13" t="str">
        <f t="shared" si="488"/>
        <v>08</v>
      </c>
      <c r="S5682" s="13" t="str">
        <f t="shared" si="489"/>
        <v>Tue</v>
      </c>
    </row>
    <row r="5683" spans="1:19" x14ac:dyDescent="0.25">
      <c r="A5683" s="56">
        <v>45923.163287037038</v>
      </c>
      <c r="B5683" s="57">
        <v>445409022</v>
      </c>
      <c r="C5683" s="58" t="s">
        <v>36</v>
      </c>
      <c r="D5683" s="58" t="s">
        <v>38</v>
      </c>
      <c r="E5683" s="58" t="s">
        <v>46</v>
      </c>
      <c r="F5683" s="58" t="s">
        <v>119</v>
      </c>
      <c r="G5683" s="59">
        <v>3746.26</v>
      </c>
      <c r="H5683" s="57">
        <v>444613741</v>
      </c>
      <c r="I5683" s="59">
        <v>0</v>
      </c>
      <c r="J5683" s="59">
        <v>0</v>
      </c>
      <c r="K5683" s="59">
        <v>0</v>
      </c>
      <c r="L5683" s="59">
        <v>-3</v>
      </c>
      <c r="M5683" s="59">
        <v>9922.15</v>
      </c>
      <c r="N5683" s="58" t="s">
        <v>3448</v>
      </c>
      <c r="O5683" s="14">
        <f t="shared" si="485"/>
        <v>45923.163287037038</v>
      </c>
      <c r="P5683" s="19">
        <f t="shared" si="486"/>
        <v>45923.371620370373</v>
      </c>
      <c r="Q5683" s="20" t="str">
        <f t="shared" si="487"/>
        <v>23/09/2025</v>
      </c>
      <c r="R5683" s="13" t="str">
        <f t="shared" si="488"/>
        <v>08</v>
      </c>
      <c r="S5683" s="13" t="str">
        <f t="shared" si="489"/>
        <v>Tue</v>
      </c>
    </row>
    <row r="5684" spans="1:19" x14ac:dyDescent="0.25">
      <c r="A5684" s="60">
        <v>45923.163287037038</v>
      </c>
      <c r="B5684" s="61">
        <v>445409023</v>
      </c>
      <c r="C5684" s="62" t="s">
        <v>36</v>
      </c>
      <c r="D5684" s="62" t="s">
        <v>38</v>
      </c>
      <c r="E5684" s="62" t="s">
        <v>46</v>
      </c>
      <c r="F5684" s="62" t="s">
        <v>119</v>
      </c>
      <c r="G5684" s="63">
        <v>3746.26</v>
      </c>
      <c r="H5684" s="61">
        <v>444613742</v>
      </c>
      <c r="I5684" s="63">
        <v>0</v>
      </c>
      <c r="J5684" s="63">
        <v>0</v>
      </c>
      <c r="K5684" s="63">
        <v>0</v>
      </c>
      <c r="L5684" s="63">
        <v>-3.11</v>
      </c>
      <c r="M5684" s="63">
        <v>9919.0400000000009</v>
      </c>
      <c r="N5684" s="62" t="s">
        <v>3448</v>
      </c>
      <c r="O5684" s="14">
        <f t="shared" si="485"/>
        <v>45923.163287037038</v>
      </c>
      <c r="P5684" s="19">
        <f t="shared" si="486"/>
        <v>45923.371620370373</v>
      </c>
      <c r="Q5684" s="20" t="str">
        <f t="shared" si="487"/>
        <v>23/09/2025</v>
      </c>
      <c r="R5684" s="13" t="str">
        <f t="shared" si="488"/>
        <v>08</v>
      </c>
      <c r="S5684" s="13" t="str">
        <f t="shared" si="489"/>
        <v>Tue</v>
      </c>
    </row>
    <row r="5685" spans="1:19" x14ac:dyDescent="0.25">
      <c r="A5685" s="56">
        <v>45923.163287037038</v>
      </c>
      <c r="B5685" s="57">
        <v>445409024</v>
      </c>
      <c r="C5685" s="58" t="s">
        <v>36</v>
      </c>
      <c r="D5685" s="58" t="s">
        <v>38</v>
      </c>
      <c r="E5685" s="58" t="s">
        <v>46</v>
      </c>
      <c r="F5685" s="58" t="s">
        <v>119</v>
      </c>
      <c r="G5685" s="59">
        <v>3746.26</v>
      </c>
      <c r="H5685" s="57">
        <v>444613743</v>
      </c>
      <c r="I5685" s="59">
        <v>0</v>
      </c>
      <c r="J5685" s="59">
        <v>0</v>
      </c>
      <c r="K5685" s="59">
        <v>0</v>
      </c>
      <c r="L5685" s="59">
        <v>-3.03</v>
      </c>
      <c r="M5685" s="59">
        <v>9916.01</v>
      </c>
      <c r="N5685" s="58" t="s">
        <v>3448</v>
      </c>
      <c r="O5685" s="14">
        <f t="shared" si="485"/>
        <v>45923.163287037038</v>
      </c>
      <c r="P5685" s="19">
        <f t="shared" si="486"/>
        <v>45923.371620370373</v>
      </c>
      <c r="Q5685" s="20" t="str">
        <f t="shared" si="487"/>
        <v>23/09/2025</v>
      </c>
      <c r="R5685" s="13" t="str">
        <f t="shared" si="488"/>
        <v>08</v>
      </c>
      <c r="S5685" s="13" t="str">
        <f t="shared" si="489"/>
        <v>Tue</v>
      </c>
    </row>
    <row r="5686" spans="1:19" x14ac:dyDescent="0.25">
      <c r="A5686" s="60">
        <v>45923.163287037038</v>
      </c>
      <c r="B5686" s="61">
        <v>445409025</v>
      </c>
      <c r="C5686" s="62" t="s">
        <v>36</v>
      </c>
      <c r="D5686" s="62" t="s">
        <v>38</v>
      </c>
      <c r="E5686" s="62" t="s">
        <v>46</v>
      </c>
      <c r="F5686" s="62" t="s">
        <v>119</v>
      </c>
      <c r="G5686" s="63">
        <v>3746.26</v>
      </c>
      <c r="H5686" s="61">
        <v>444613744</v>
      </c>
      <c r="I5686" s="63">
        <v>0</v>
      </c>
      <c r="J5686" s="63">
        <v>0</v>
      </c>
      <c r="K5686" s="63">
        <v>0</v>
      </c>
      <c r="L5686" s="63">
        <v>-3.01</v>
      </c>
      <c r="M5686" s="63">
        <v>9913</v>
      </c>
      <c r="N5686" s="62" t="s">
        <v>3448</v>
      </c>
      <c r="O5686" s="14">
        <f t="shared" si="485"/>
        <v>45923.163287037038</v>
      </c>
      <c r="P5686" s="19">
        <f t="shared" si="486"/>
        <v>45923.371620370373</v>
      </c>
      <c r="Q5686" s="20" t="str">
        <f t="shared" si="487"/>
        <v>23/09/2025</v>
      </c>
      <c r="R5686" s="13" t="str">
        <f t="shared" si="488"/>
        <v>08</v>
      </c>
      <c r="S5686" s="13" t="str">
        <f t="shared" si="489"/>
        <v>Tue</v>
      </c>
    </row>
    <row r="5687" spans="1:19" x14ac:dyDescent="0.25">
      <c r="A5687" s="56">
        <v>45923.163287037038</v>
      </c>
      <c r="B5687" s="57">
        <v>445409026</v>
      </c>
      <c r="C5687" s="58" t="s">
        <v>36</v>
      </c>
      <c r="D5687" s="58" t="s">
        <v>38</v>
      </c>
      <c r="E5687" s="58" t="s">
        <v>46</v>
      </c>
      <c r="F5687" s="58" t="s">
        <v>119</v>
      </c>
      <c r="G5687" s="59">
        <v>3746.26</v>
      </c>
      <c r="H5687" s="57">
        <v>444613745</v>
      </c>
      <c r="I5687" s="59">
        <v>0</v>
      </c>
      <c r="J5687" s="59">
        <v>0</v>
      </c>
      <c r="K5687" s="59">
        <v>0</v>
      </c>
      <c r="L5687" s="59">
        <v>-3.01</v>
      </c>
      <c r="M5687" s="59">
        <v>9909.99</v>
      </c>
      <c r="N5687" s="58" t="s">
        <v>3448</v>
      </c>
      <c r="O5687" s="14">
        <f t="shared" si="485"/>
        <v>45923.163287037038</v>
      </c>
      <c r="P5687" s="19">
        <f t="shared" si="486"/>
        <v>45923.371620370373</v>
      </c>
      <c r="Q5687" s="20" t="str">
        <f t="shared" si="487"/>
        <v>23/09/2025</v>
      </c>
      <c r="R5687" s="13" t="str">
        <f t="shared" si="488"/>
        <v>08</v>
      </c>
      <c r="S5687" s="13" t="str">
        <f t="shared" si="489"/>
        <v>Tue</v>
      </c>
    </row>
    <row r="5688" spans="1:19" x14ac:dyDescent="0.25">
      <c r="A5688" s="60">
        <v>45923.163287037038</v>
      </c>
      <c r="B5688" s="61">
        <v>445409027</v>
      </c>
      <c r="C5688" s="62" t="s">
        <v>36</v>
      </c>
      <c r="D5688" s="62" t="s">
        <v>38</v>
      </c>
      <c r="E5688" s="62" t="s">
        <v>46</v>
      </c>
      <c r="F5688" s="62" t="s">
        <v>119</v>
      </c>
      <c r="G5688" s="63">
        <v>3746.26</v>
      </c>
      <c r="H5688" s="61">
        <v>444613746</v>
      </c>
      <c r="I5688" s="63">
        <v>0</v>
      </c>
      <c r="J5688" s="63">
        <v>0</v>
      </c>
      <c r="K5688" s="63">
        <v>0</v>
      </c>
      <c r="L5688" s="63">
        <v>-3.01</v>
      </c>
      <c r="M5688" s="63">
        <v>9906.98</v>
      </c>
      <c r="N5688" s="62" t="s">
        <v>3448</v>
      </c>
      <c r="O5688" s="14">
        <f t="shared" si="485"/>
        <v>45923.163287037038</v>
      </c>
      <c r="P5688" s="19">
        <f t="shared" si="486"/>
        <v>45923.371620370373</v>
      </c>
      <c r="Q5688" s="20" t="str">
        <f t="shared" si="487"/>
        <v>23/09/2025</v>
      </c>
      <c r="R5688" s="13" t="str">
        <f t="shared" si="488"/>
        <v>08</v>
      </c>
      <c r="S5688" s="13" t="str">
        <f t="shared" si="489"/>
        <v>Tue</v>
      </c>
    </row>
    <row r="5689" spans="1:19" x14ac:dyDescent="0.25">
      <c r="A5689" s="56">
        <v>45923.163287037038</v>
      </c>
      <c r="B5689" s="57">
        <v>445409028</v>
      </c>
      <c r="C5689" s="58" t="s">
        <v>36</v>
      </c>
      <c r="D5689" s="58" t="s">
        <v>38</v>
      </c>
      <c r="E5689" s="58" t="s">
        <v>46</v>
      </c>
      <c r="F5689" s="58" t="s">
        <v>119</v>
      </c>
      <c r="G5689" s="59">
        <v>3746.26</v>
      </c>
      <c r="H5689" s="57">
        <v>444613747</v>
      </c>
      <c r="I5689" s="59">
        <v>0</v>
      </c>
      <c r="J5689" s="59">
        <v>0</v>
      </c>
      <c r="K5689" s="59">
        <v>0</v>
      </c>
      <c r="L5689" s="59">
        <v>-3.07</v>
      </c>
      <c r="M5689" s="59">
        <v>9903.91</v>
      </c>
      <c r="N5689" s="58" t="s">
        <v>3448</v>
      </c>
      <c r="O5689" s="14">
        <f t="shared" si="485"/>
        <v>45923.163287037038</v>
      </c>
      <c r="P5689" s="19">
        <f t="shared" si="486"/>
        <v>45923.371620370373</v>
      </c>
      <c r="Q5689" s="20" t="str">
        <f t="shared" si="487"/>
        <v>23/09/2025</v>
      </c>
      <c r="R5689" s="13" t="str">
        <f t="shared" si="488"/>
        <v>08</v>
      </c>
      <c r="S5689" s="13" t="str">
        <f t="shared" si="489"/>
        <v>Tue</v>
      </c>
    </row>
    <row r="5690" spans="1:19" x14ac:dyDescent="0.25">
      <c r="A5690" s="60">
        <v>45923.163298611114</v>
      </c>
      <c r="B5690" s="61">
        <v>445409029</v>
      </c>
      <c r="C5690" s="62" t="s">
        <v>36</v>
      </c>
      <c r="D5690" s="62" t="s">
        <v>38</v>
      </c>
      <c r="E5690" s="62" t="s">
        <v>45</v>
      </c>
      <c r="F5690" s="62" t="s">
        <v>119</v>
      </c>
      <c r="G5690" s="63">
        <v>3746.85</v>
      </c>
      <c r="H5690" s="61">
        <v>444613750</v>
      </c>
      <c r="I5690" s="63">
        <v>0</v>
      </c>
      <c r="J5690" s="63">
        <v>0</v>
      </c>
      <c r="K5690" s="63">
        <v>0</v>
      </c>
      <c r="L5690" s="63">
        <v>0</v>
      </c>
      <c r="M5690" s="63">
        <v>9903.91</v>
      </c>
      <c r="N5690" s="62" t="s">
        <v>1384</v>
      </c>
      <c r="O5690" s="14">
        <f t="shared" si="485"/>
        <v>45923.163298611114</v>
      </c>
      <c r="P5690" s="19">
        <f t="shared" si="486"/>
        <v>45923.37163194445</v>
      </c>
      <c r="Q5690" s="20" t="str">
        <f t="shared" si="487"/>
        <v>23/09/2025</v>
      </c>
      <c r="R5690" s="13" t="str">
        <f t="shared" si="488"/>
        <v>08</v>
      </c>
      <c r="S5690" s="13" t="str">
        <f t="shared" si="489"/>
        <v>Tue</v>
      </c>
    </row>
    <row r="5691" spans="1:19" x14ac:dyDescent="0.25">
      <c r="A5691" s="56">
        <v>45923.163993055554</v>
      </c>
      <c r="B5691" s="57">
        <v>445409103</v>
      </c>
      <c r="C5691" s="58" t="s">
        <v>36</v>
      </c>
      <c r="D5691" s="58" t="s">
        <v>38</v>
      </c>
      <c r="E5691" s="58" t="s">
        <v>45</v>
      </c>
      <c r="F5691" s="58" t="s">
        <v>119</v>
      </c>
      <c r="G5691" s="59">
        <v>3747.28</v>
      </c>
      <c r="H5691" s="57">
        <v>444613828</v>
      </c>
      <c r="I5691" s="59">
        <v>0</v>
      </c>
      <c r="J5691" s="59">
        <v>0</v>
      </c>
      <c r="K5691" s="59">
        <v>0</v>
      </c>
      <c r="L5691" s="59">
        <v>0</v>
      </c>
      <c r="M5691" s="59">
        <v>9903.91</v>
      </c>
      <c r="N5691" s="58" t="s">
        <v>2056</v>
      </c>
      <c r="O5691" s="14">
        <f t="shared" si="485"/>
        <v>45923.163993055554</v>
      </c>
      <c r="P5691" s="19">
        <f t="shared" si="486"/>
        <v>45923.37232638889</v>
      </c>
      <c r="Q5691" s="20" t="str">
        <f t="shared" si="487"/>
        <v>23/09/2025</v>
      </c>
      <c r="R5691" s="13" t="str">
        <f t="shared" si="488"/>
        <v>08</v>
      </c>
      <c r="S5691" s="13" t="str">
        <f t="shared" si="489"/>
        <v>Tue</v>
      </c>
    </row>
    <row r="5692" spans="1:19" x14ac:dyDescent="0.25">
      <c r="A5692" s="60">
        <v>45923.163993055554</v>
      </c>
      <c r="B5692" s="61">
        <v>445409104</v>
      </c>
      <c r="C5692" s="62" t="s">
        <v>36</v>
      </c>
      <c r="D5692" s="62" t="s">
        <v>38</v>
      </c>
      <c r="E5692" s="62" t="s">
        <v>45</v>
      </c>
      <c r="F5692" s="62" t="s">
        <v>119</v>
      </c>
      <c r="G5692" s="63">
        <v>3747.28</v>
      </c>
      <c r="H5692" s="61">
        <v>444613829</v>
      </c>
      <c r="I5692" s="63">
        <v>0</v>
      </c>
      <c r="J5692" s="63">
        <v>0</v>
      </c>
      <c r="K5692" s="63">
        <v>0</v>
      </c>
      <c r="L5692" s="63">
        <v>0</v>
      </c>
      <c r="M5692" s="63">
        <v>9903.91</v>
      </c>
      <c r="N5692" s="62" t="s">
        <v>52</v>
      </c>
      <c r="O5692" s="14">
        <f t="shared" si="485"/>
        <v>45923.163993055554</v>
      </c>
      <c r="P5692" s="19">
        <f t="shared" si="486"/>
        <v>45923.37232638889</v>
      </c>
      <c r="Q5692" s="20" t="str">
        <f t="shared" si="487"/>
        <v>23/09/2025</v>
      </c>
      <c r="R5692" s="13" t="str">
        <f t="shared" si="488"/>
        <v>08</v>
      </c>
      <c r="S5692" s="13" t="str">
        <f t="shared" si="489"/>
        <v>Tue</v>
      </c>
    </row>
    <row r="5693" spans="1:19" x14ac:dyDescent="0.25">
      <c r="A5693" s="56">
        <v>45923.163993055554</v>
      </c>
      <c r="B5693" s="57">
        <v>445409106</v>
      </c>
      <c r="C5693" s="58" t="s">
        <v>36</v>
      </c>
      <c r="D5693" s="58" t="s">
        <v>38</v>
      </c>
      <c r="E5693" s="58" t="s">
        <v>45</v>
      </c>
      <c r="F5693" s="58" t="s">
        <v>119</v>
      </c>
      <c r="G5693" s="59">
        <v>3747.28</v>
      </c>
      <c r="H5693" s="57">
        <v>444613831</v>
      </c>
      <c r="I5693" s="59">
        <v>0</v>
      </c>
      <c r="J5693" s="59">
        <v>0</v>
      </c>
      <c r="K5693" s="59">
        <v>0</v>
      </c>
      <c r="L5693" s="59">
        <v>0</v>
      </c>
      <c r="M5693" s="59">
        <v>9903.91</v>
      </c>
      <c r="N5693" s="58" t="s">
        <v>77</v>
      </c>
      <c r="O5693" s="14">
        <f t="shared" si="485"/>
        <v>45923.163993055554</v>
      </c>
      <c r="P5693" s="19">
        <f t="shared" si="486"/>
        <v>45923.37232638889</v>
      </c>
      <c r="Q5693" s="20" t="str">
        <f t="shared" si="487"/>
        <v>23/09/2025</v>
      </c>
      <c r="R5693" s="13" t="str">
        <f t="shared" si="488"/>
        <v>08</v>
      </c>
      <c r="S5693" s="13" t="str">
        <f t="shared" si="489"/>
        <v>Tue</v>
      </c>
    </row>
    <row r="5694" spans="1:19" x14ac:dyDescent="0.25">
      <c r="A5694" s="60">
        <v>45923.164004629631</v>
      </c>
      <c r="B5694" s="61">
        <v>445409108</v>
      </c>
      <c r="C5694" s="62" t="s">
        <v>36</v>
      </c>
      <c r="D5694" s="62" t="s">
        <v>38</v>
      </c>
      <c r="E5694" s="62" t="s">
        <v>45</v>
      </c>
      <c r="F5694" s="62" t="s">
        <v>119</v>
      </c>
      <c r="G5694" s="63">
        <v>3747.28</v>
      </c>
      <c r="H5694" s="61">
        <v>444613833</v>
      </c>
      <c r="I5694" s="63">
        <v>0</v>
      </c>
      <c r="J5694" s="63">
        <v>0</v>
      </c>
      <c r="K5694" s="63">
        <v>0</v>
      </c>
      <c r="L5694" s="63">
        <v>0</v>
      </c>
      <c r="M5694" s="63">
        <v>9903.91</v>
      </c>
      <c r="N5694" s="62" t="s">
        <v>1944</v>
      </c>
      <c r="O5694" s="14">
        <f t="shared" si="485"/>
        <v>45923.164004629631</v>
      </c>
      <c r="P5694" s="19">
        <f t="shared" si="486"/>
        <v>45923.372337962966</v>
      </c>
      <c r="Q5694" s="20" t="str">
        <f t="shared" si="487"/>
        <v>23/09/2025</v>
      </c>
      <c r="R5694" s="13" t="str">
        <f t="shared" si="488"/>
        <v>08</v>
      </c>
      <c r="S5694" s="13" t="str">
        <f t="shared" si="489"/>
        <v>Tue</v>
      </c>
    </row>
    <row r="5695" spans="1:19" x14ac:dyDescent="0.25">
      <c r="A5695" s="56">
        <v>45923.164004629631</v>
      </c>
      <c r="B5695" s="57">
        <v>445409109</v>
      </c>
      <c r="C5695" s="58" t="s">
        <v>36</v>
      </c>
      <c r="D5695" s="58" t="s">
        <v>38</v>
      </c>
      <c r="E5695" s="58" t="s">
        <v>45</v>
      </c>
      <c r="F5695" s="58" t="s">
        <v>119</v>
      </c>
      <c r="G5695" s="59">
        <v>3747.28</v>
      </c>
      <c r="H5695" s="57">
        <v>444613834</v>
      </c>
      <c r="I5695" s="59">
        <v>0</v>
      </c>
      <c r="J5695" s="59">
        <v>0</v>
      </c>
      <c r="K5695" s="59">
        <v>0</v>
      </c>
      <c r="L5695" s="59">
        <v>0</v>
      </c>
      <c r="M5695" s="59">
        <v>9903.91</v>
      </c>
      <c r="N5695" s="58" t="s">
        <v>47</v>
      </c>
      <c r="O5695" s="14">
        <f t="shared" si="485"/>
        <v>45923.164004629631</v>
      </c>
      <c r="P5695" s="19">
        <f t="shared" si="486"/>
        <v>45923.372337962966</v>
      </c>
      <c r="Q5695" s="20" t="str">
        <f t="shared" si="487"/>
        <v>23/09/2025</v>
      </c>
      <c r="R5695" s="13" t="str">
        <f t="shared" si="488"/>
        <v>08</v>
      </c>
      <c r="S5695" s="13" t="str">
        <f t="shared" si="489"/>
        <v>Tue</v>
      </c>
    </row>
    <row r="5696" spans="1:19" x14ac:dyDescent="0.25">
      <c r="A5696" s="60">
        <v>45923.164004629631</v>
      </c>
      <c r="B5696" s="61">
        <v>445409110</v>
      </c>
      <c r="C5696" s="62" t="s">
        <v>36</v>
      </c>
      <c r="D5696" s="62" t="s">
        <v>38</v>
      </c>
      <c r="E5696" s="62" t="s">
        <v>45</v>
      </c>
      <c r="F5696" s="62" t="s">
        <v>119</v>
      </c>
      <c r="G5696" s="63">
        <v>3747.31</v>
      </c>
      <c r="H5696" s="61">
        <v>444613835</v>
      </c>
      <c r="I5696" s="63">
        <v>0</v>
      </c>
      <c r="J5696" s="63">
        <v>0</v>
      </c>
      <c r="K5696" s="63">
        <v>0</v>
      </c>
      <c r="L5696" s="63">
        <v>0</v>
      </c>
      <c r="M5696" s="63">
        <v>9903.91</v>
      </c>
      <c r="N5696" s="62" t="s">
        <v>48</v>
      </c>
      <c r="O5696" s="14">
        <f t="shared" si="485"/>
        <v>45923.164004629631</v>
      </c>
      <c r="P5696" s="19">
        <f t="shared" si="486"/>
        <v>45923.372337962966</v>
      </c>
      <c r="Q5696" s="20" t="str">
        <f t="shared" si="487"/>
        <v>23/09/2025</v>
      </c>
      <c r="R5696" s="13" t="str">
        <f t="shared" si="488"/>
        <v>08</v>
      </c>
      <c r="S5696" s="13" t="str">
        <f t="shared" si="489"/>
        <v>Tue</v>
      </c>
    </row>
    <row r="5697" spans="1:19" x14ac:dyDescent="0.25">
      <c r="A5697" s="56">
        <v>45923.164004629631</v>
      </c>
      <c r="B5697" s="57">
        <v>445409111</v>
      </c>
      <c r="C5697" s="58" t="s">
        <v>36</v>
      </c>
      <c r="D5697" s="58" t="s">
        <v>38</v>
      </c>
      <c r="E5697" s="58" t="s">
        <v>45</v>
      </c>
      <c r="F5697" s="58" t="s">
        <v>119</v>
      </c>
      <c r="G5697" s="59">
        <v>3747.31</v>
      </c>
      <c r="H5697" s="57">
        <v>444613836</v>
      </c>
      <c r="I5697" s="59">
        <v>0</v>
      </c>
      <c r="J5697" s="59">
        <v>0</v>
      </c>
      <c r="K5697" s="59">
        <v>0</v>
      </c>
      <c r="L5697" s="59">
        <v>0</v>
      </c>
      <c r="M5697" s="59">
        <v>9903.91</v>
      </c>
      <c r="N5697" s="58" t="s">
        <v>1971</v>
      </c>
      <c r="O5697" s="14">
        <f t="shared" si="485"/>
        <v>45923.164004629631</v>
      </c>
      <c r="P5697" s="19">
        <f t="shared" si="486"/>
        <v>45923.372337962966</v>
      </c>
      <c r="Q5697" s="20" t="str">
        <f t="shared" si="487"/>
        <v>23/09/2025</v>
      </c>
      <c r="R5697" s="13" t="str">
        <f t="shared" si="488"/>
        <v>08</v>
      </c>
      <c r="S5697" s="13" t="str">
        <f t="shared" si="489"/>
        <v>Tue</v>
      </c>
    </row>
    <row r="5698" spans="1:19" x14ac:dyDescent="0.25">
      <c r="A5698" s="60">
        <v>45923.168009259258</v>
      </c>
      <c r="B5698" s="61">
        <v>445409596</v>
      </c>
      <c r="C5698" s="62" t="s">
        <v>36</v>
      </c>
      <c r="D5698" s="62" t="s">
        <v>38</v>
      </c>
      <c r="E5698" s="62" t="s">
        <v>46</v>
      </c>
      <c r="F5698" s="62" t="s">
        <v>119</v>
      </c>
      <c r="G5698" s="63">
        <v>3745.94</v>
      </c>
      <c r="H5698" s="61">
        <v>444614360</v>
      </c>
      <c r="I5698" s="63">
        <v>0</v>
      </c>
      <c r="J5698" s="63">
        <v>0</v>
      </c>
      <c r="K5698" s="63">
        <v>0</v>
      </c>
      <c r="L5698" s="63">
        <v>-2.21</v>
      </c>
      <c r="M5698" s="63">
        <v>9901.7000000000007</v>
      </c>
      <c r="N5698" s="62" t="s">
        <v>3449</v>
      </c>
      <c r="O5698" s="14">
        <f t="shared" si="485"/>
        <v>45923.168009259258</v>
      </c>
      <c r="P5698" s="19">
        <f t="shared" si="486"/>
        <v>45923.376342592594</v>
      </c>
      <c r="Q5698" s="20" t="str">
        <f t="shared" si="487"/>
        <v>23/09/2025</v>
      </c>
      <c r="R5698" s="13" t="str">
        <f t="shared" si="488"/>
        <v>09</v>
      </c>
      <c r="S5698" s="13" t="str">
        <f t="shared" si="489"/>
        <v>Tue</v>
      </c>
    </row>
    <row r="5699" spans="1:19" x14ac:dyDescent="0.25">
      <c r="A5699" s="56">
        <v>45923.168067129627</v>
      </c>
      <c r="B5699" s="57">
        <v>445409635</v>
      </c>
      <c r="C5699" s="58" t="s">
        <v>36</v>
      </c>
      <c r="D5699" s="58" t="s">
        <v>38</v>
      </c>
      <c r="E5699" s="58" t="s">
        <v>46</v>
      </c>
      <c r="F5699" s="58" t="s">
        <v>119</v>
      </c>
      <c r="G5699" s="59">
        <v>3745.69</v>
      </c>
      <c r="H5699" s="57">
        <v>444614397</v>
      </c>
      <c r="I5699" s="59">
        <v>0</v>
      </c>
      <c r="J5699" s="59">
        <v>0</v>
      </c>
      <c r="K5699" s="59">
        <v>0</v>
      </c>
      <c r="L5699" s="59">
        <v>-3.01</v>
      </c>
      <c r="M5699" s="59">
        <v>9898.69</v>
      </c>
      <c r="N5699" s="58" t="s">
        <v>3450</v>
      </c>
      <c r="O5699" s="14">
        <f t="shared" si="485"/>
        <v>45923.168067129627</v>
      </c>
      <c r="P5699" s="19">
        <f t="shared" si="486"/>
        <v>45923.376400462963</v>
      </c>
      <c r="Q5699" s="20" t="str">
        <f t="shared" si="487"/>
        <v>23/09/2025</v>
      </c>
      <c r="R5699" s="13" t="str">
        <f t="shared" si="488"/>
        <v>09</v>
      </c>
      <c r="S5699" s="13" t="str">
        <f t="shared" si="489"/>
        <v>Tue</v>
      </c>
    </row>
    <row r="5700" spans="1:19" x14ac:dyDescent="0.25">
      <c r="A5700" s="60">
        <v>45923.168067129627</v>
      </c>
      <c r="B5700" s="61">
        <v>445409637</v>
      </c>
      <c r="C5700" s="62" t="s">
        <v>36</v>
      </c>
      <c r="D5700" s="62" t="s">
        <v>38</v>
      </c>
      <c r="E5700" s="62" t="s">
        <v>46</v>
      </c>
      <c r="F5700" s="62" t="s">
        <v>119</v>
      </c>
      <c r="G5700" s="63">
        <v>3745.69</v>
      </c>
      <c r="H5700" s="61">
        <v>444614398</v>
      </c>
      <c r="I5700" s="63">
        <v>0</v>
      </c>
      <c r="J5700" s="63">
        <v>0</v>
      </c>
      <c r="K5700" s="63">
        <v>0</v>
      </c>
      <c r="L5700" s="63">
        <v>-3</v>
      </c>
      <c r="M5700" s="63">
        <v>9895.69</v>
      </c>
      <c r="N5700" s="62" t="s">
        <v>3451</v>
      </c>
      <c r="O5700" s="14">
        <f t="shared" si="485"/>
        <v>45923.168067129627</v>
      </c>
      <c r="P5700" s="19">
        <f t="shared" si="486"/>
        <v>45923.376400462963</v>
      </c>
      <c r="Q5700" s="20" t="str">
        <f t="shared" si="487"/>
        <v>23/09/2025</v>
      </c>
      <c r="R5700" s="13" t="str">
        <f t="shared" si="488"/>
        <v>09</v>
      </c>
      <c r="S5700" s="13" t="str">
        <f t="shared" si="489"/>
        <v>Tue</v>
      </c>
    </row>
    <row r="5701" spans="1:19" x14ac:dyDescent="0.25">
      <c r="A5701" s="56">
        <v>45923.168067129627</v>
      </c>
      <c r="B5701" s="57">
        <v>445409638</v>
      </c>
      <c r="C5701" s="58" t="s">
        <v>36</v>
      </c>
      <c r="D5701" s="58" t="s">
        <v>38</v>
      </c>
      <c r="E5701" s="58" t="s">
        <v>46</v>
      </c>
      <c r="F5701" s="58" t="s">
        <v>119</v>
      </c>
      <c r="G5701" s="59">
        <v>3745.69</v>
      </c>
      <c r="H5701" s="57">
        <v>444614399</v>
      </c>
      <c r="I5701" s="59">
        <v>0</v>
      </c>
      <c r="J5701" s="59">
        <v>0</v>
      </c>
      <c r="K5701" s="59">
        <v>0</v>
      </c>
      <c r="L5701" s="59">
        <v>-2.82</v>
      </c>
      <c r="M5701" s="59">
        <v>9892.8700000000008</v>
      </c>
      <c r="N5701" s="58" t="s">
        <v>3450</v>
      </c>
      <c r="O5701" s="14">
        <f t="shared" si="485"/>
        <v>45923.168067129627</v>
      </c>
      <c r="P5701" s="19">
        <f t="shared" si="486"/>
        <v>45923.376400462963</v>
      </c>
      <c r="Q5701" s="20" t="str">
        <f t="shared" si="487"/>
        <v>23/09/2025</v>
      </c>
      <c r="R5701" s="13" t="str">
        <f t="shared" si="488"/>
        <v>09</v>
      </c>
      <c r="S5701" s="13" t="str">
        <f t="shared" si="489"/>
        <v>Tue</v>
      </c>
    </row>
    <row r="5702" spans="1:19" x14ac:dyDescent="0.25">
      <c r="A5702" s="60">
        <v>45923.168414351851</v>
      </c>
      <c r="B5702" s="61">
        <v>445409742</v>
      </c>
      <c r="C5702" s="62" t="s">
        <v>36</v>
      </c>
      <c r="D5702" s="62" t="s">
        <v>37</v>
      </c>
      <c r="E5702" s="62" t="s">
        <v>46</v>
      </c>
      <c r="F5702" s="62" t="s">
        <v>119</v>
      </c>
      <c r="G5702" s="63">
        <v>3747.38</v>
      </c>
      <c r="H5702" s="61">
        <v>444614510</v>
      </c>
      <c r="I5702" s="63">
        <v>0</v>
      </c>
      <c r="J5702" s="63">
        <v>0</v>
      </c>
      <c r="K5702" s="63">
        <v>0</v>
      </c>
      <c r="L5702" s="63">
        <v>-0.1</v>
      </c>
      <c r="M5702" s="63">
        <v>9892.77</v>
      </c>
      <c r="N5702" s="62" t="s">
        <v>3445</v>
      </c>
      <c r="O5702" s="14">
        <f t="shared" si="485"/>
        <v>45923.168414351851</v>
      </c>
      <c r="P5702" s="19">
        <f t="shared" si="486"/>
        <v>45923.376747685186</v>
      </c>
      <c r="Q5702" s="20" t="str">
        <f t="shared" si="487"/>
        <v>23/09/2025</v>
      </c>
      <c r="R5702" s="13" t="str">
        <f t="shared" si="488"/>
        <v>09</v>
      </c>
      <c r="S5702" s="13" t="str">
        <f t="shared" si="489"/>
        <v>Tue</v>
      </c>
    </row>
    <row r="5703" spans="1:19" x14ac:dyDescent="0.25">
      <c r="A5703" s="56">
        <v>45923.168414351851</v>
      </c>
      <c r="B5703" s="57">
        <v>445409744</v>
      </c>
      <c r="C5703" s="58" t="s">
        <v>36</v>
      </c>
      <c r="D5703" s="58" t="s">
        <v>37</v>
      </c>
      <c r="E5703" s="58" t="s">
        <v>46</v>
      </c>
      <c r="F5703" s="58" t="s">
        <v>119</v>
      </c>
      <c r="G5703" s="59">
        <v>3747.38</v>
      </c>
      <c r="H5703" s="57">
        <v>444614511</v>
      </c>
      <c r="I5703" s="59">
        <v>0</v>
      </c>
      <c r="J5703" s="59">
        <v>0</v>
      </c>
      <c r="K5703" s="59">
        <v>0</v>
      </c>
      <c r="L5703" s="59">
        <v>-0.1</v>
      </c>
      <c r="M5703" s="59">
        <v>9892.67</v>
      </c>
      <c r="N5703" s="58" t="s">
        <v>3452</v>
      </c>
      <c r="O5703" s="14">
        <f t="shared" si="485"/>
        <v>45923.168414351851</v>
      </c>
      <c r="P5703" s="19">
        <f t="shared" si="486"/>
        <v>45923.376747685186</v>
      </c>
      <c r="Q5703" s="20" t="str">
        <f t="shared" si="487"/>
        <v>23/09/2025</v>
      </c>
      <c r="R5703" s="13" t="str">
        <f t="shared" si="488"/>
        <v>09</v>
      </c>
      <c r="S5703" s="13" t="str">
        <f t="shared" si="489"/>
        <v>Tue</v>
      </c>
    </row>
    <row r="5704" spans="1:19" x14ac:dyDescent="0.25">
      <c r="A5704" s="60">
        <v>45923.168414351851</v>
      </c>
      <c r="B5704" s="61">
        <v>445409745</v>
      </c>
      <c r="C5704" s="62" t="s">
        <v>36</v>
      </c>
      <c r="D5704" s="62" t="s">
        <v>37</v>
      </c>
      <c r="E5704" s="62" t="s">
        <v>46</v>
      </c>
      <c r="F5704" s="62" t="s">
        <v>119</v>
      </c>
      <c r="G5704" s="63">
        <v>3747.38</v>
      </c>
      <c r="H5704" s="61">
        <v>444614512</v>
      </c>
      <c r="I5704" s="63">
        <v>0</v>
      </c>
      <c r="J5704" s="63">
        <v>0</v>
      </c>
      <c r="K5704" s="63">
        <v>0</v>
      </c>
      <c r="L5704" s="63">
        <v>-0.1</v>
      </c>
      <c r="M5704" s="63">
        <v>9892.57</v>
      </c>
      <c r="N5704" s="62" t="s">
        <v>3445</v>
      </c>
      <c r="O5704" s="14">
        <f t="shared" si="485"/>
        <v>45923.168414351851</v>
      </c>
      <c r="P5704" s="19">
        <f t="shared" si="486"/>
        <v>45923.376747685186</v>
      </c>
      <c r="Q5704" s="20" t="str">
        <f t="shared" si="487"/>
        <v>23/09/2025</v>
      </c>
      <c r="R5704" s="13" t="str">
        <f t="shared" si="488"/>
        <v>09</v>
      </c>
      <c r="S5704" s="13" t="str">
        <f t="shared" si="489"/>
        <v>Tue</v>
      </c>
    </row>
    <row r="5705" spans="1:19" x14ac:dyDescent="0.25">
      <c r="A5705" s="56">
        <v>45923.168414351851</v>
      </c>
      <c r="B5705" s="57">
        <v>445409746</v>
      </c>
      <c r="C5705" s="58" t="s">
        <v>36</v>
      </c>
      <c r="D5705" s="58" t="s">
        <v>37</v>
      </c>
      <c r="E5705" s="58" t="s">
        <v>46</v>
      </c>
      <c r="F5705" s="58" t="s">
        <v>119</v>
      </c>
      <c r="G5705" s="59">
        <v>3747.38</v>
      </c>
      <c r="H5705" s="57">
        <v>444614513</v>
      </c>
      <c r="I5705" s="59">
        <v>0</v>
      </c>
      <c r="J5705" s="59">
        <v>0</v>
      </c>
      <c r="K5705" s="59">
        <v>0</v>
      </c>
      <c r="L5705" s="59">
        <v>-0.1</v>
      </c>
      <c r="M5705" s="59">
        <v>9892.4699999999993</v>
      </c>
      <c r="N5705" s="58" t="s">
        <v>3452</v>
      </c>
      <c r="O5705" s="14">
        <f t="shared" si="485"/>
        <v>45923.168414351851</v>
      </c>
      <c r="P5705" s="19">
        <f t="shared" si="486"/>
        <v>45923.376747685186</v>
      </c>
      <c r="Q5705" s="20" t="str">
        <f t="shared" si="487"/>
        <v>23/09/2025</v>
      </c>
      <c r="R5705" s="13" t="str">
        <f t="shared" si="488"/>
        <v>09</v>
      </c>
      <c r="S5705" s="13" t="str">
        <f t="shared" si="489"/>
        <v>Tue</v>
      </c>
    </row>
    <row r="5706" spans="1:19" x14ac:dyDescent="0.25">
      <c r="A5706" s="60">
        <v>45923.168414351851</v>
      </c>
      <c r="B5706" s="61">
        <v>445409747</v>
      </c>
      <c r="C5706" s="62" t="s">
        <v>36</v>
      </c>
      <c r="D5706" s="62" t="s">
        <v>37</v>
      </c>
      <c r="E5706" s="62" t="s">
        <v>46</v>
      </c>
      <c r="F5706" s="62" t="s">
        <v>119</v>
      </c>
      <c r="G5706" s="63">
        <v>3747.38</v>
      </c>
      <c r="H5706" s="61">
        <v>444614514</v>
      </c>
      <c r="I5706" s="63">
        <v>0</v>
      </c>
      <c r="J5706" s="63">
        <v>0</v>
      </c>
      <c r="K5706" s="63">
        <v>0</v>
      </c>
      <c r="L5706" s="63">
        <v>-7.0000000000000007E-2</v>
      </c>
      <c r="M5706" s="63">
        <v>9892.4</v>
      </c>
      <c r="N5706" s="62" t="s">
        <v>3452</v>
      </c>
      <c r="O5706" s="14">
        <f t="shared" si="485"/>
        <v>45923.168414351851</v>
      </c>
      <c r="P5706" s="19">
        <f t="shared" si="486"/>
        <v>45923.376747685186</v>
      </c>
      <c r="Q5706" s="20" t="str">
        <f t="shared" si="487"/>
        <v>23/09/2025</v>
      </c>
      <c r="R5706" s="13" t="str">
        <f t="shared" si="488"/>
        <v>09</v>
      </c>
      <c r="S5706" s="13" t="str">
        <f t="shared" si="489"/>
        <v>Tue</v>
      </c>
    </row>
    <row r="5707" spans="1:19" x14ac:dyDescent="0.25">
      <c r="A5707" s="56">
        <v>45923.168888888889</v>
      </c>
      <c r="B5707" s="57">
        <v>445409830</v>
      </c>
      <c r="C5707" s="58" t="s">
        <v>36</v>
      </c>
      <c r="D5707" s="58" t="s">
        <v>37</v>
      </c>
      <c r="E5707" s="58" t="s">
        <v>46</v>
      </c>
      <c r="F5707" s="58" t="s">
        <v>119</v>
      </c>
      <c r="G5707" s="59">
        <v>3749.49</v>
      </c>
      <c r="H5707" s="57">
        <v>444614604</v>
      </c>
      <c r="I5707" s="59">
        <v>0</v>
      </c>
      <c r="J5707" s="59">
        <v>0</v>
      </c>
      <c r="K5707" s="59">
        <v>0</v>
      </c>
      <c r="L5707" s="59">
        <v>-2.1800000000000002</v>
      </c>
      <c r="M5707" s="59">
        <v>9890.2199999999993</v>
      </c>
      <c r="N5707" s="58" t="s">
        <v>3453</v>
      </c>
      <c r="O5707" s="14">
        <f t="shared" ref="O5707:O5770" si="490">A5707</f>
        <v>45923.168888888889</v>
      </c>
      <c r="P5707" s="19">
        <f t="shared" ref="P5707:P5770" si="491">O5707+(5/24)</f>
        <v>45923.377222222225</v>
      </c>
      <c r="Q5707" s="20" t="str">
        <f t="shared" ref="Q5707:Q5770" si="492">TEXT(P5707,"dd/mm/yyyy")</f>
        <v>23/09/2025</v>
      </c>
      <c r="R5707" s="13" t="str">
        <f t="shared" ref="R5707:R5770" si="493">TEXT(P5707,"hh")</f>
        <v>09</v>
      </c>
      <c r="S5707" s="13" t="str">
        <f t="shared" ref="S5707:S5770" si="494">TEXT(P5707,"ddd")</f>
        <v>Tue</v>
      </c>
    </row>
    <row r="5708" spans="1:19" x14ac:dyDescent="0.25">
      <c r="A5708" s="60">
        <v>45923.168969907405</v>
      </c>
      <c r="B5708" s="61">
        <v>445409862</v>
      </c>
      <c r="C5708" s="62" t="s">
        <v>36</v>
      </c>
      <c r="D5708" s="62" t="s">
        <v>37</v>
      </c>
      <c r="E5708" s="62" t="s">
        <v>46</v>
      </c>
      <c r="F5708" s="62" t="s">
        <v>119</v>
      </c>
      <c r="G5708" s="63">
        <v>3749.99</v>
      </c>
      <c r="H5708" s="61">
        <v>444614637</v>
      </c>
      <c r="I5708" s="63">
        <v>0</v>
      </c>
      <c r="J5708" s="63">
        <v>0</v>
      </c>
      <c r="K5708" s="63">
        <v>0</v>
      </c>
      <c r="L5708" s="63">
        <v>-3.12</v>
      </c>
      <c r="M5708" s="63">
        <v>9887.1</v>
      </c>
      <c r="N5708" s="62" t="s">
        <v>3454</v>
      </c>
      <c r="O5708" s="14">
        <f t="shared" si="490"/>
        <v>45923.168969907405</v>
      </c>
      <c r="P5708" s="19">
        <f t="shared" si="491"/>
        <v>45923.377303240741</v>
      </c>
      <c r="Q5708" s="20" t="str">
        <f t="shared" si="492"/>
        <v>23/09/2025</v>
      </c>
      <c r="R5708" s="13" t="str">
        <f t="shared" si="493"/>
        <v>09</v>
      </c>
      <c r="S5708" s="13" t="str">
        <f t="shared" si="494"/>
        <v>Tue</v>
      </c>
    </row>
    <row r="5709" spans="1:19" x14ac:dyDescent="0.25">
      <c r="A5709" s="56">
        <v>45923.168969907405</v>
      </c>
      <c r="B5709" s="57">
        <v>445409864</v>
      </c>
      <c r="C5709" s="58" t="s">
        <v>36</v>
      </c>
      <c r="D5709" s="58" t="s">
        <v>37</v>
      </c>
      <c r="E5709" s="58" t="s">
        <v>46</v>
      </c>
      <c r="F5709" s="58" t="s">
        <v>119</v>
      </c>
      <c r="G5709" s="59">
        <v>3749.99</v>
      </c>
      <c r="H5709" s="57">
        <v>444614638</v>
      </c>
      <c r="I5709" s="59">
        <v>0</v>
      </c>
      <c r="J5709" s="59">
        <v>0</v>
      </c>
      <c r="K5709" s="59">
        <v>0</v>
      </c>
      <c r="L5709" s="59">
        <v>-3.14</v>
      </c>
      <c r="M5709" s="59">
        <v>9883.9599999999991</v>
      </c>
      <c r="N5709" s="58" t="s">
        <v>3455</v>
      </c>
      <c r="O5709" s="14">
        <f t="shared" si="490"/>
        <v>45923.168969907405</v>
      </c>
      <c r="P5709" s="19">
        <f t="shared" si="491"/>
        <v>45923.377303240741</v>
      </c>
      <c r="Q5709" s="20" t="str">
        <f t="shared" si="492"/>
        <v>23/09/2025</v>
      </c>
      <c r="R5709" s="13" t="str">
        <f t="shared" si="493"/>
        <v>09</v>
      </c>
      <c r="S5709" s="13" t="str">
        <f t="shared" si="494"/>
        <v>Tue</v>
      </c>
    </row>
    <row r="5710" spans="1:19" x14ac:dyDescent="0.25">
      <c r="A5710" s="60">
        <v>45923.169432870367</v>
      </c>
      <c r="B5710" s="61">
        <v>445409996</v>
      </c>
      <c r="C5710" s="62" t="s">
        <v>36</v>
      </c>
      <c r="D5710" s="62" t="s">
        <v>37</v>
      </c>
      <c r="E5710" s="62" t="s">
        <v>45</v>
      </c>
      <c r="F5710" s="62" t="s">
        <v>119</v>
      </c>
      <c r="G5710" s="63">
        <v>3749.61</v>
      </c>
      <c r="H5710" s="61">
        <v>444614773</v>
      </c>
      <c r="I5710" s="63">
        <v>0</v>
      </c>
      <c r="J5710" s="63">
        <v>0</v>
      </c>
      <c r="K5710" s="63">
        <v>0</v>
      </c>
      <c r="L5710" s="63">
        <v>0</v>
      </c>
      <c r="M5710" s="63">
        <v>9883.9599999999991</v>
      </c>
      <c r="N5710" s="62" t="s">
        <v>2533</v>
      </c>
      <c r="O5710" s="14">
        <f t="shared" si="490"/>
        <v>45923.169432870367</v>
      </c>
      <c r="P5710" s="19">
        <f t="shared" si="491"/>
        <v>45923.377766203703</v>
      </c>
      <c r="Q5710" s="20" t="str">
        <f t="shared" si="492"/>
        <v>23/09/2025</v>
      </c>
      <c r="R5710" s="13" t="str">
        <f t="shared" si="493"/>
        <v>09</v>
      </c>
      <c r="S5710" s="13" t="str">
        <f t="shared" si="494"/>
        <v>Tue</v>
      </c>
    </row>
    <row r="5711" spans="1:19" x14ac:dyDescent="0.25">
      <c r="A5711" s="56">
        <v>45923.169444444444</v>
      </c>
      <c r="B5711" s="57">
        <v>445409999</v>
      </c>
      <c r="C5711" s="58" t="s">
        <v>36</v>
      </c>
      <c r="D5711" s="58" t="s">
        <v>37</v>
      </c>
      <c r="E5711" s="58" t="s">
        <v>45</v>
      </c>
      <c r="F5711" s="58" t="s">
        <v>119</v>
      </c>
      <c r="G5711" s="59">
        <v>3749.62</v>
      </c>
      <c r="H5711" s="57">
        <v>444614776</v>
      </c>
      <c r="I5711" s="59">
        <v>0</v>
      </c>
      <c r="J5711" s="59">
        <v>0</v>
      </c>
      <c r="K5711" s="59">
        <v>0</v>
      </c>
      <c r="L5711" s="59">
        <v>0</v>
      </c>
      <c r="M5711" s="59">
        <v>9883.9599999999991</v>
      </c>
      <c r="N5711" s="58" t="s">
        <v>74</v>
      </c>
      <c r="O5711" s="14">
        <f t="shared" si="490"/>
        <v>45923.169444444444</v>
      </c>
      <c r="P5711" s="19">
        <f t="shared" si="491"/>
        <v>45923.37777777778</v>
      </c>
      <c r="Q5711" s="20" t="str">
        <f t="shared" si="492"/>
        <v>23/09/2025</v>
      </c>
      <c r="R5711" s="13" t="str">
        <f t="shared" si="493"/>
        <v>09</v>
      </c>
      <c r="S5711" s="13" t="str">
        <f t="shared" si="494"/>
        <v>Tue</v>
      </c>
    </row>
    <row r="5712" spans="1:19" x14ac:dyDescent="0.25">
      <c r="A5712" s="60">
        <v>45923.169803240744</v>
      </c>
      <c r="B5712" s="61">
        <v>445410095</v>
      </c>
      <c r="C5712" s="62" t="s">
        <v>36</v>
      </c>
      <c r="D5712" s="62" t="s">
        <v>37</v>
      </c>
      <c r="E5712" s="62" t="s">
        <v>46</v>
      </c>
      <c r="F5712" s="62" t="s">
        <v>119</v>
      </c>
      <c r="G5712" s="63">
        <v>3750.3</v>
      </c>
      <c r="H5712" s="61">
        <v>444614870</v>
      </c>
      <c r="I5712" s="63">
        <v>0</v>
      </c>
      <c r="J5712" s="63">
        <v>0</v>
      </c>
      <c r="K5712" s="63">
        <v>0</v>
      </c>
      <c r="L5712" s="63">
        <v>-3.02</v>
      </c>
      <c r="M5712" s="63">
        <v>9880.94</v>
      </c>
      <c r="N5712" s="62" t="s">
        <v>3456</v>
      </c>
      <c r="O5712" s="14">
        <f t="shared" si="490"/>
        <v>45923.169803240744</v>
      </c>
      <c r="P5712" s="19">
        <f t="shared" si="491"/>
        <v>45923.37813657408</v>
      </c>
      <c r="Q5712" s="20" t="str">
        <f t="shared" si="492"/>
        <v>23/09/2025</v>
      </c>
      <c r="R5712" s="13" t="str">
        <f t="shared" si="493"/>
        <v>09</v>
      </c>
      <c r="S5712" s="13" t="str">
        <f t="shared" si="494"/>
        <v>Tue</v>
      </c>
    </row>
    <row r="5713" spans="1:19" x14ac:dyDescent="0.25">
      <c r="A5713" s="56">
        <v>45923.171041666668</v>
      </c>
      <c r="B5713" s="57">
        <v>445411236</v>
      </c>
      <c r="C5713" s="58" t="s">
        <v>36</v>
      </c>
      <c r="D5713" s="58" t="s">
        <v>38</v>
      </c>
      <c r="E5713" s="58" t="s">
        <v>46</v>
      </c>
      <c r="F5713" s="58" t="s">
        <v>119</v>
      </c>
      <c r="G5713" s="59">
        <v>3750.44</v>
      </c>
      <c r="H5713" s="57">
        <v>444615897</v>
      </c>
      <c r="I5713" s="59">
        <v>0</v>
      </c>
      <c r="J5713" s="59">
        <v>0</v>
      </c>
      <c r="K5713" s="59">
        <v>0</v>
      </c>
      <c r="L5713" s="59">
        <v>2.79</v>
      </c>
      <c r="M5713" s="59">
        <v>9883.73</v>
      </c>
      <c r="N5713" s="58" t="s">
        <v>3457</v>
      </c>
      <c r="O5713" s="14">
        <f t="shared" si="490"/>
        <v>45923.171041666668</v>
      </c>
      <c r="P5713" s="19">
        <f t="shared" si="491"/>
        <v>45923.379375000004</v>
      </c>
      <c r="Q5713" s="20" t="str">
        <f t="shared" si="492"/>
        <v>23/09/2025</v>
      </c>
      <c r="R5713" s="13" t="str">
        <f t="shared" si="493"/>
        <v>09</v>
      </c>
      <c r="S5713" s="13" t="str">
        <f t="shared" si="494"/>
        <v>Tue</v>
      </c>
    </row>
    <row r="5714" spans="1:19" x14ac:dyDescent="0.25">
      <c r="A5714" s="60">
        <v>45923.171053240738</v>
      </c>
      <c r="B5714" s="61">
        <v>445411239</v>
      </c>
      <c r="C5714" s="62" t="s">
        <v>36</v>
      </c>
      <c r="D5714" s="62" t="s">
        <v>37</v>
      </c>
      <c r="E5714" s="62" t="s">
        <v>45</v>
      </c>
      <c r="F5714" s="62" t="s">
        <v>119</v>
      </c>
      <c r="G5714" s="63">
        <v>3750.79</v>
      </c>
      <c r="H5714" s="61">
        <v>444615900</v>
      </c>
      <c r="I5714" s="63">
        <v>0</v>
      </c>
      <c r="J5714" s="63">
        <v>0</v>
      </c>
      <c r="K5714" s="63">
        <v>0</v>
      </c>
      <c r="L5714" s="63">
        <v>0</v>
      </c>
      <c r="M5714" s="63">
        <v>9883.73</v>
      </c>
      <c r="N5714" s="62" t="s">
        <v>1384</v>
      </c>
      <c r="O5714" s="14">
        <f t="shared" si="490"/>
        <v>45923.171053240738</v>
      </c>
      <c r="P5714" s="19">
        <f t="shared" si="491"/>
        <v>45923.379386574074</v>
      </c>
      <c r="Q5714" s="20" t="str">
        <f t="shared" si="492"/>
        <v>23/09/2025</v>
      </c>
      <c r="R5714" s="13" t="str">
        <f t="shared" si="493"/>
        <v>09</v>
      </c>
      <c r="S5714" s="13" t="str">
        <f t="shared" si="494"/>
        <v>Tue</v>
      </c>
    </row>
    <row r="5715" spans="1:19" x14ac:dyDescent="0.25">
      <c r="A5715" s="56">
        <v>45923.171053240738</v>
      </c>
      <c r="B5715" s="57">
        <v>445411241</v>
      </c>
      <c r="C5715" s="58" t="s">
        <v>36</v>
      </c>
      <c r="D5715" s="58" t="s">
        <v>37</v>
      </c>
      <c r="E5715" s="58" t="s">
        <v>45</v>
      </c>
      <c r="F5715" s="58" t="s">
        <v>119</v>
      </c>
      <c r="G5715" s="59">
        <v>3750.81</v>
      </c>
      <c r="H5715" s="57">
        <v>444615902</v>
      </c>
      <c r="I5715" s="59">
        <v>0</v>
      </c>
      <c r="J5715" s="59">
        <v>0</v>
      </c>
      <c r="K5715" s="59">
        <v>0</v>
      </c>
      <c r="L5715" s="59">
        <v>0</v>
      </c>
      <c r="M5715" s="59">
        <v>9883.73</v>
      </c>
      <c r="N5715" s="58" t="s">
        <v>118</v>
      </c>
      <c r="O5715" s="14">
        <f t="shared" si="490"/>
        <v>45923.171053240738</v>
      </c>
      <c r="P5715" s="19">
        <f t="shared" si="491"/>
        <v>45923.379386574074</v>
      </c>
      <c r="Q5715" s="20" t="str">
        <f t="shared" si="492"/>
        <v>23/09/2025</v>
      </c>
      <c r="R5715" s="13" t="str">
        <f t="shared" si="493"/>
        <v>09</v>
      </c>
      <c r="S5715" s="13" t="str">
        <f t="shared" si="494"/>
        <v>Tue</v>
      </c>
    </row>
    <row r="5716" spans="1:19" x14ac:dyDescent="0.25">
      <c r="A5716" s="60">
        <v>45923.171053240738</v>
      </c>
      <c r="B5716" s="61">
        <v>445411242</v>
      </c>
      <c r="C5716" s="62" t="s">
        <v>36</v>
      </c>
      <c r="D5716" s="62" t="s">
        <v>37</v>
      </c>
      <c r="E5716" s="62" t="s">
        <v>45</v>
      </c>
      <c r="F5716" s="62" t="s">
        <v>119</v>
      </c>
      <c r="G5716" s="63">
        <v>3750.79</v>
      </c>
      <c r="H5716" s="61">
        <v>444615903</v>
      </c>
      <c r="I5716" s="63">
        <v>0</v>
      </c>
      <c r="J5716" s="63">
        <v>0</v>
      </c>
      <c r="K5716" s="63">
        <v>0</v>
      </c>
      <c r="L5716" s="63">
        <v>0</v>
      </c>
      <c r="M5716" s="63">
        <v>9883.73</v>
      </c>
      <c r="N5716" s="62" t="s">
        <v>115</v>
      </c>
      <c r="O5716" s="14">
        <f t="shared" si="490"/>
        <v>45923.171053240738</v>
      </c>
      <c r="P5716" s="19">
        <f t="shared" si="491"/>
        <v>45923.379386574074</v>
      </c>
      <c r="Q5716" s="20" t="str">
        <f t="shared" si="492"/>
        <v>23/09/2025</v>
      </c>
      <c r="R5716" s="13" t="str">
        <f t="shared" si="493"/>
        <v>09</v>
      </c>
      <c r="S5716" s="13" t="str">
        <f t="shared" si="494"/>
        <v>Tue</v>
      </c>
    </row>
    <row r="5717" spans="1:19" x14ac:dyDescent="0.25">
      <c r="A5717" s="56">
        <v>45923.171990740739</v>
      </c>
      <c r="B5717" s="57">
        <v>445412126</v>
      </c>
      <c r="C5717" s="58" t="s">
        <v>36</v>
      </c>
      <c r="D5717" s="58" t="s">
        <v>38</v>
      </c>
      <c r="E5717" s="58" t="s">
        <v>46</v>
      </c>
      <c r="F5717" s="58" t="s">
        <v>119</v>
      </c>
      <c r="G5717" s="59">
        <v>3753.63</v>
      </c>
      <c r="H5717" s="57">
        <v>444616779</v>
      </c>
      <c r="I5717" s="59">
        <v>0</v>
      </c>
      <c r="J5717" s="59">
        <v>0</v>
      </c>
      <c r="K5717" s="59">
        <v>0</v>
      </c>
      <c r="L5717" s="59">
        <v>6.02</v>
      </c>
      <c r="M5717" s="59">
        <v>9889.75</v>
      </c>
      <c r="N5717" s="58" t="s">
        <v>3458</v>
      </c>
      <c r="O5717" s="14">
        <f t="shared" si="490"/>
        <v>45923.171990740739</v>
      </c>
      <c r="P5717" s="19">
        <f t="shared" si="491"/>
        <v>45923.380324074074</v>
      </c>
      <c r="Q5717" s="20" t="str">
        <f t="shared" si="492"/>
        <v>23/09/2025</v>
      </c>
      <c r="R5717" s="13" t="str">
        <f t="shared" si="493"/>
        <v>09</v>
      </c>
      <c r="S5717" s="13" t="str">
        <f t="shared" si="494"/>
        <v>Tue</v>
      </c>
    </row>
    <row r="5718" spans="1:19" x14ac:dyDescent="0.25">
      <c r="A5718" s="60">
        <v>45923.172048611108</v>
      </c>
      <c r="B5718" s="61">
        <v>445412257</v>
      </c>
      <c r="C5718" s="62" t="s">
        <v>36</v>
      </c>
      <c r="D5718" s="62" t="s">
        <v>38</v>
      </c>
      <c r="E5718" s="62" t="s">
        <v>46</v>
      </c>
      <c r="F5718" s="62" t="s">
        <v>119</v>
      </c>
      <c r="G5718" s="63">
        <v>3754.08</v>
      </c>
      <c r="H5718" s="61">
        <v>444616907</v>
      </c>
      <c r="I5718" s="63">
        <v>0</v>
      </c>
      <c r="J5718" s="63">
        <v>0</v>
      </c>
      <c r="K5718" s="63">
        <v>0</v>
      </c>
      <c r="L5718" s="63">
        <v>4.47</v>
      </c>
      <c r="M5718" s="63">
        <v>9894.2199999999993</v>
      </c>
      <c r="N5718" s="62" t="s">
        <v>3459</v>
      </c>
      <c r="O5718" s="14">
        <f t="shared" si="490"/>
        <v>45923.172048611108</v>
      </c>
      <c r="P5718" s="19">
        <f t="shared" si="491"/>
        <v>45923.380381944444</v>
      </c>
      <c r="Q5718" s="20" t="str">
        <f t="shared" si="492"/>
        <v>23/09/2025</v>
      </c>
      <c r="R5718" s="13" t="str">
        <f t="shared" si="493"/>
        <v>09</v>
      </c>
      <c r="S5718" s="13" t="str">
        <f t="shared" si="494"/>
        <v>Tue</v>
      </c>
    </row>
    <row r="5719" spans="1:19" x14ac:dyDescent="0.25">
      <c r="A5719" s="56">
        <v>45923.172060185185</v>
      </c>
      <c r="B5719" s="57">
        <v>445412260</v>
      </c>
      <c r="C5719" s="58" t="s">
        <v>36</v>
      </c>
      <c r="D5719" s="58" t="s">
        <v>38</v>
      </c>
      <c r="E5719" s="58" t="s">
        <v>46</v>
      </c>
      <c r="F5719" s="58" t="s">
        <v>119</v>
      </c>
      <c r="G5719" s="59">
        <v>3754.23</v>
      </c>
      <c r="H5719" s="57">
        <v>444616910</v>
      </c>
      <c r="I5719" s="59">
        <v>0</v>
      </c>
      <c r="J5719" s="59">
        <v>0</v>
      </c>
      <c r="K5719" s="59">
        <v>0</v>
      </c>
      <c r="L5719" s="59">
        <v>4.6100000000000003</v>
      </c>
      <c r="M5719" s="59">
        <v>9898.83</v>
      </c>
      <c r="N5719" s="58" t="s">
        <v>3460</v>
      </c>
      <c r="O5719" s="14">
        <f t="shared" si="490"/>
        <v>45923.172060185185</v>
      </c>
      <c r="P5719" s="19">
        <f t="shared" si="491"/>
        <v>45923.380393518521</v>
      </c>
      <c r="Q5719" s="20" t="str">
        <f t="shared" si="492"/>
        <v>23/09/2025</v>
      </c>
      <c r="R5719" s="13" t="str">
        <f t="shared" si="493"/>
        <v>09</v>
      </c>
      <c r="S5719" s="13" t="str">
        <f t="shared" si="494"/>
        <v>Tue</v>
      </c>
    </row>
    <row r="5720" spans="1:19" x14ac:dyDescent="0.25">
      <c r="A5720" s="60">
        <v>45923.172060185185</v>
      </c>
      <c r="B5720" s="61">
        <v>445412326</v>
      </c>
      <c r="C5720" s="62" t="s">
        <v>36</v>
      </c>
      <c r="D5720" s="62" t="s">
        <v>38</v>
      </c>
      <c r="E5720" s="62" t="s">
        <v>46</v>
      </c>
      <c r="F5720" s="62" t="s">
        <v>119</v>
      </c>
      <c r="G5720" s="63">
        <v>3754.54</v>
      </c>
      <c r="H5720" s="61">
        <v>444616970</v>
      </c>
      <c r="I5720" s="63">
        <v>0</v>
      </c>
      <c r="J5720" s="63">
        <v>0</v>
      </c>
      <c r="K5720" s="63">
        <v>0</v>
      </c>
      <c r="L5720" s="63">
        <v>6.02</v>
      </c>
      <c r="M5720" s="63">
        <v>9904.85</v>
      </c>
      <c r="N5720" s="62" t="s">
        <v>3461</v>
      </c>
      <c r="O5720" s="14">
        <f t="shared" si="490"/>
        <v>45923.172060185185</v>
      </c>
      <c r="P5720" s="19">
        <f t="shared" si="491"/>
        <v>45923.380393518521</v>
      </c>
      <c r="Q5720" s="20" t="str">
        <f t="shared" si="492"/>
        <v>23/09/2025</v>
      </c>
      <c r="R5720" s="13" t="str">
        <f t="shared" si="493"/>
        <v>09</v>
      </c>
      <c r="S5720" s="13" t="str">
        <f t="shared" si="494"/>
        <v>Tue</v>
      </c>
    </row>
    <row r="5721" spans="1:19" x14ac:dyDescent="0.25">
      <c r="A5721" s="56">
        <v>45923.172418981485</v>
      </c>
      <c r="B5721" s="57">
        <v>445412705</v>
      </c>
      <c r="C5721" s="58" t="s">
        <v>36</v>
      </c>
      <c r="D5721" s="58" t="s">
        <v>38</v>
      </c>
      <c r="E5721" s="58" t="s">
        <v>46</v>
      </c>
      <c r="F5721" s="58" t="s">
        <v>119</v>
      </c>
      <c r="G5721" s="59">
        <v>3753.07</v>
      </c>
      <c r="H5721" s="57">
        <v>444617328</v>
      </c>
      <c r="I5721" s="59">
        <v>0</v>
      </c>
      <c r="J5721" s="59">
        <v>0</v>
      </c>
      <c r="K5721" s="59">
        <v>0</v>
      </c>
      <c r="L5721" s="59">
        <v>2.2799999999999998</v>
      </c>
      <c r="M5721" s="59">
        <v>9907.1299999999992</v>
      </c>
      <c r="N5721" s="58" t="s">
        <v>3462</v>
      </c>
      <c r="O5721" s="14">
        <f t="shared" si="490"/>
        <v>45923.172418981485</v>
      </c>
      <c r="P5721" s="19">
        <f t="shared" si="491"/>
        <v>45923.380752314821</v>
      </c>
      <c r="Q5721" s="20" t="str">
        <f t="shared" si="492"/>
        <v>23/09/2025</v>
      </c>
      <c r="R5721" s="13" t="str">
        <f t="shared" si="493"/>
        <v>09</v>
      </c>
      <c r="S5721" s="13" t="str">
        <f t="shared" si="494"/>
        <v>Tue</v>
      </c>
    </row>
    <row r="5722" spans="1:19" x14ac:dyDescent="0.25">
      <c r="A5722" s="60">
        <v>45923.172418981485</v>
      </c>
      <c r="B5722" s="61">
        <v>445412706</v>
      </c>
      <c r="C5722" s="62" t="s">
        <v>36</v>
      </c>
      <c r="D5722" s="62" t="s">
        <v>38</v>
      </c>
      <c r="E5722" s="62" t="s">
        <v>46</v>
      </c>
      <c r="F5722" s="62" t="s">
        <v>119</v>
      </c>
      <c r="G5722" s="63">
        <v>3753.07</v>
      </c>
      <c r="H5722" s="61">
        <v>444617329</v>
      </c>
      <c r="I5722" s="63">
        <v>0</v>
      </c>
      <c r="J5722" s="63">
        <v>0</v>
      </c>
      <c r="K5722" s="63">
        <v>0</v>
      </c>
      <c r="L5722" s="63">
        <v>2.2799999999999998</v>
      </c>
      <c r="M5722" s="63">
        <v>9909.41</v>
      </c>
      <c r="N5722" s="62" t="s">
        <v>3463</v>
      </c>
      <c r="O5722" s="14">
        <f t="shared" si="490"/>
        <v>45923.172418981485</v>
      </c>
      <c r="P5722" s="19">
        <f t="shared" si="491"/>
        <v>45923.380752314821</v>
      </c>
      <c r="Q5722" s="20" t="str">
        <f t="shared" si="492"/>
        <v>23/09/2025</v>
      </c>
      <c r="R5722" s="13" t="str">
        <f t="shared" si="493"/>
        <v>09</v>
      </c>
      <c r="S5722" s="13" t="str">
        <f t="shared" si="494"/>
        <v>Tue</v>
      </c>
    </row>
    <row r="5723" spans="1:19" x14ac:dyDescent="0.25">
      <c r="A5723" s="56">
        <v>45923.172430555554</v>
      </c>
      <c r="B5723" s="57">
        <v>445412711</v>
      </c>
      <c r="C5723" s="58" t="s">
        <v>36</v>
      </c>
      <c r="D5723" s="58" t="s">
        <v>38</v>
      </c>
      <c r="E5723" s="58" t="s">
        <v>46</v>
      </c>
      <c r="F5723" s="58" t="s">
        <v>119</v>
      </c>
      <c r="G5723" s="59">
        <v>3752.96</v>
      </c>
      <c r="H5723" s="57">
        <v>444617334</v>
      </c>
      <c r="I5723" s="59">
        <v>0</v>
      </c>
      <c r="J5723" s="59">
        <v>0</v>
      </c>
      <c r="K5723" s="59">
        <v>0</v>
      </c>
      <c r="L5723" s="59">
        <v>2.15</v>
      </c>
      <c r="M5723" s="59">
        <v>9911.56</v>
      </c>
      <c r="N5723" s="58" t="s">
        <v>3464</v>
      </c>
      <c r="O5723" s="14">
        <f t="shared" si="490"/>
        <v>45923.172430555554</v>
      </c>
      <c r="P5723" s="19">
        <f t="shared" si="491"/>
        <v>45923.38076388889</v>
      </c>
      <c r="Q5723" s="20" t="str">
        <f t="shared" si="492"/>
        <v>23/09/2025</v>
      </c>
      <c r="R5723" s="13" t="str">
        <f t="shared" si="493"/>
        <v>09</v>
      </c>
      <c r="S5723" s="13" t="str">
        <f t="shared" si="494"/>
        <v>Tue</v>
      </c>
    </row>
    <row r="5724" spans="1:19" x14ac:dyDescent="0.25">
      <c r="A5724" s="60">
        <v>45923.172442129631</v>
      </c>
      <c r="B5724" s="61">
        <v>445412716</v>
      </c>
      <c r="C5724" s="62" t="s">
        <v>36</v>
      </c>
      <c r="D5724" s="62" t="s">
        <v>37</v>
      </c>
      <c r="E5724" s="62" t="s">
        <v>45</v>
      </c>
      <c r="F5724" s="62" t="s">
        <v>119</v>
      </c>
      <c r="G5724" s="63">
        <v>3753.44</v>
      </c>
      <c r="H5724" s="61">
        <v>444617338</v>
      </c>
      <c r="I5724" s="63">
        <v>0</v>
      </c>
      <c r="J5724" s="63">
        <v>0</v>
      </c>
      <c r="K5724" s="63">
        <v>0</v>
      </c>
      <c r="L5724" s="63">
        <v>0</v>
      </c>
      <c r="M5724" s="63">
        <v>9911.56</v>
      </c>
      <c r="N5724" s="62" t="s">
        <v>1384</v>
      </c>
      <c r="O5724" s="14">
        <f t="shared" si="490"/>
        <v>45923.172442129631</v>
      </c>
      <c r="P5724" s="19">
        <f t="shared" si="491"/>
        <v>45923.380775462967</v>
      </c>
      <c r="Q5724" s="20" t="str">
        <f t="shared" si="492"/>
        <v>23/09/2025</v>
      </c>
      <c r="R5724" s="13" t="str">
        <f t="shared" si="493"/>
        <v>09</v>
      </c>
      <c r="S5724" s="13" t="str">
        <f t="shared" si="494"/>
        <v>Tue</v>
      </c>
    </row>
    <row r="5725" spans="1:19" x14ac:dyDescent="0.25">
      <c r="A5725" s="56">
        <v>45923.172442129631</v>
      </c>
      <c r="B5725" s="57">
        <v>445412717</v>
      </c>
      <c r="C5725" s="58" t="s">
        <v>36</v>
      </c>
      <c r="D5725" s="58" t="s">
        <v>37</v>
      </c>
      <c r="E5725" s="58" t="s">
        <v>45</v>
      </c>
      <c r="F5725" s="58" t="s">
        <v>119</v>
      </c>
      <c r="G5725" s="59">
        <v>3753.42</v>
      </c>
      <c r="H5725" s="57">
        <v>444617339</v>
      </c>
      <c r="I5725" s="59">
        <v>0</v>
      </c>
      <c r="J5725" s="59">
        <v>0</v>
      </c>
      <c r="K5725" s="59">
        <v>0</v>
      </c>
      <c r="L5725" s="59">
        <v>0</v>
      </c>
      <c r="M5725" s="59">
        <v>9911.56</v>
      </c>
      <c r="N5725" s="58" t="s">
        <v>118</v>
      </c>
      <c r="O5725" s="14">
        <f t="shared" si="490"/>
        <v>45923.172442129631</v>
      </c>
      <c r="P5725" s="19">
        <f t="shared" si="491"/>
        <v>45923.380775462967</v>
      </c>
      <c r="Q5725" s="20" t="str">
        <f t="shared" si="492"/>
        <v>23/09/2025</v>
      </c>
      <c r="R5725" s="13" t="str">
        <f t="shared" si="493"/>
        <v>09</v>
      </c>
      <c r="S5725" s="13" t="str">
        <f t="shared" si="494"/>
        <v>Tue</v>
      </c>
    </row>
    <row r="5726" spans="1:19" x14ac:dyDescent="0.25">
      <c r="A5726" s="60">
        <v>45923.172442129631</v>
      </c>
      <c r="B5726" s="61">
        <v>445412718</v>
      </c>
      <c r="C5726" s="62" t="s">
        <v>36</v>
      </c>
      <c r="D5726" s="62" t="s">
        <v>37</v>
      </c>
      <c r="E5726" s="62" t="s">
        <v>45</v>
      </c>
      <c r="F5726" s="62" t="s">
        <v>119</v>
      </c>
      <c r="G5726" s="63">
        <v>3753.42</v>
      </c>
      <c r="H5726" s="61">
        <v>444617340</v>
      </c>
      <c r="I5726" s="63">
        <v>0</v>
      </c>
      <c r="J5726" s="63">
        <v>0</v>
      </c>
      <c r="K5726" s="63">
        <v>0</v>
      </c>
      <c r="L5726" s="63">
        <v>0</v>
      </c>
      <c r="M5726" s="63">
        <v>9911.56</v>
      </c>
      <c r="N5726" s="62" t="s">
        <v>115</v>
      </c>
      <c r="O5726" s="14">
        <f t="shared" si="490"/>
        <v>45923.172442129631</v>
      </c>
      <c r="P5726" s="19">
        <f t="shared" si="491"/>
        <v>45923.380775462967</v>
      </c>
      <c r="Q5726" s="20" t="str">
        <f t="shared" si="492"/>
        <v>23/09/2025</v>
      </c>
      <c r="R5726" s="13" t="str">
        <f t="shared" si="493"/>
        <v>09</v>
      </c>
      <c r="S5726" s="13" t="str">
        <f t="shared" si="494"/>
        <v>Tue</v>
      </c>
    </row>
    <row r="5727" spans="1:19" x14ac:dyDescent="0.25">
      <c r="A5727" s="56">
        <v>45923.173368055555</v>
      </c>
      <c r="B5727" s="57">
        <v>445413024</v>
      </c>
      <c r="C5727" s="58" t="s">
        <v>36</v>
      </c>
      <c r="D5727" s="58" t="s">
        <v>37</v>
      </c>
      <c r="E5727" s="58" t="s">
        <v>45</v>
      </c>
      <c r="F5727" s="58" t="s">
        <v>119</v>
      </c>
      <c r="G5727" s="59">
        <v>3751.69</v>
      </c>
      <c r="H5727" s="57">
        <v>444617656</v>
      </c>
      <c r="I5727" s="59">
        <v>0</v>
      </c>
      <c r="J5727" s="59">
        <v>0</v>
      </c>
      <c r="K5727" s="59">
        <v>0</v>
      </c>
      <c r="L5727" s="59">
        <v>0</v>
      </c>
      <c r="M5727" s="59">
        <v>9911.56</v>
      </c>
      <c r="N5727" s="58" t="s">
        <v>2056</v>
      </c>
      <c r="O5727" s="14">
        <f t="shared" si="490"/>
        <v>45923.173368055555</v>
      </c>
      <c r="P5727" s="19">
        <f t="shared" si="491"/>
        <v>45923.381701388891</v>
      </c>
      <c r="Q5727" s="20" t="str">
        <f t="shared" si="492"/>
        <v>23/09/2025</v>
      </c>
      <c r="R5727" s="13" t="str">
        <f t="shared" si="493"/>
        <v>09</v>
      </c>
      <c r="S5727" s="13" t="str">
        <f t="shared" si="494"/>
        <v>Tue</v>
      </c>
    </row>
    <row r="5728" spans="1:19" x14ac:dyDescent="0.25">
      <c r="A5728" s="60">
        <v>45923.173368055555</v>
      </c>
      <c r="B5728" s="61">
        <v>445413027</v>
      </c>
      <c r="C5728" s="62" t="s">
        <v>36</v>
      </c>
      <c r="D5728" s="62" t="s">
        <v>37</v>
      </c>
      <c r="E5728" s="62" t="s">
        <v>45</v>
      </c>
      <c r="F5728" s="62" t="s">
        <v>119</v>
      </c>
      <c r="G5728" s="63">
        <v>3751.71</v>
      </c>
      <c r="H5728" s="61">
        <v>444617659</v>
      </c>
      <c r="I5728" s="63">
        <v>0</v>
      </c>
      <c r="J5728" s="63">
        <v>0</v>
      </c>
      <c r="K5728" s="63">
        <v>0</v>
      </c>
      <c r="L5728" s="63">
        <v>0</v>
      </c>
      <c r="M5728" s="63">
        <v>9911.56</v>
      </c>
      <c r="N5728" s="62" t="s">
        <v>48</v>
      </c>
      <c r="O5728" s="14">
        <f t="shared" si="490"/>
        <v>45923.173368055555</v>
      </c>
      <c r="P5728" s="19">
        <f t="shared" si="491"/>
        <v>45923.381701388891</v>
      </c>
      <c r="Q5728" s="20" t="str">
        <f t="shared" si="492"/>
        <v>23/09/2025</v>
      </c>
      <c r="R5728" s="13" t="str">
        <f t="shared" si="493"/>
        <v>09</v>
      </c>
      <c r="S5728" s="13" t="str">
        <f t="shared" si="494"/>
        <v>Tue</v>
      </c>
    </row>
    <row r="5729" spans="1:19" x14ac:dyDescent="0.25">
      <c r="A5729" s="56">
        <v>45923.173368055555</v>
      </c>
      <c r="B5729" s="57">
        <v>445413028</v>
      </c>
      <c r="C5729" s="58" t="s">
        <v>36</v>
      </c>
      <c r="D5729" s="58" t="s">
        <v>37</v>
      </c>
      <c r="E5729" s="58" t="s">
        <v>45</v>
      </c>
      <c r="F5729" s="58" t="s">
        <v>119</v>
      </c>
      <c r="G5729" s="59">
        <v>3751.71</v>
      </c>
      <c r="H5729" s="57">
        <v>444617660</v>
      </c>
      <c r="I5729" s="59">
        <v>0</v>
      </c>
      <c r="J5729" s="59">
        <v>0</v>
      </c>
      <c r="K5729" s="59">
        <v>0</v>
      </c>
      <c r="L5729" s="59">
        <v>0</v>
      </c>
      <c r="M5729" s="59">
        <v>9911.56</v>
      </c>
      <c r="N5729" s="58" t="s">
        <v>1944</v>
      </c>
      <c r="O5729" s="14">
        <f t="shared" si="490"/>
        <v>45923.173368055555</v>
      </c>
      <c r="P5729" s="19">
        <f t="shared" si="491"/>
        <v>45923.381701388891</v>
      </c>
      <c r="Q5729" s="20" t="str">
        <f t="shared" si="492"/>
        <v>23/09/2025</v>
      </c>
      <c r="R5729" s="13" t="str">
        <f t="shared" si="493"/>
        <v>09</v>
      </c>
      <c r="S5729" s="13" t="str">
        <f t="shared" si="494"/>
        <v>Tue</v>
      </c>
    </row>
    <row r="5730" spans="1:19" x14ac:dyDescent="0.25">
      <c r="A5730" s="60">
        <v>45923.173379629632</v>
      </c>
      <c r="B5730" s="61">
        <v>445413029</v>
      </c>
      <c r="C5730" s="62" t="s">
        <v>36</v>
      </c>
      <c r="D5730" s="62" t="s">
        <v>37</v>
      </c>
      <c r="E5730" s="62" t="s">
        <v>45</v>
      </c>
      <c r="F5730" s="62" t="s">
        <v>119</v>
      </c>
      <c r="G5730" s="63">
        <v>3751.71</v>
      </c>
      <c r="H5730" s="61">
        <v>444617661</v>
      </c>
      <c r="I5730" s="63">
        <v>0</v>
      </c>
      <c r="J5730" s="63">
        <v>0</v>
      </c>
      <c r="K5730" s="63">
        <v>0</v>
      </c>
      <c r="L5730" s="63">
        <v>0</v>
      </c>
      <c r="M5730" s="63">
        <v>9911.56</v>
      </c>
      <c r="N5730" s="62" t="s">
        <v>52</v>
      </c>
      <c r="O5730" s="14">
        <f t="shared" si="490"/>
        <v>45923.173379629632</v>
      </c>
      <c r="P5730" s="19">
        <f t="shared" si="491"/>
        <v>45923.381712962968</v>
      </c>
      <c r="Q5730" s="20" t="str">
        <f t="shared" si="492"/>
        <v>23/09/2025</v>
      </c>
      <c r="R5730" s="13" t="str">
        <f t="shared" si="493"/>
        <v>09</v>
      </c>
      <c r="S5730" s="13" t="str">
        <f t="shared" si="494"/>
        <v>Tue</v>
      </c>
    </row>
    <row r="5731" spans="1:19" x14ac:dyDescent="0.25">
      <c r="A5731" s="56">
        <v>45923.173379629632</v>
      </c>
      <c r="B5731" s="57">
        <v>445413031</v>
      </c>
      <c r="C5731" s="58" t="s">
        <v>36</v>
      </c>
      <c r="D5731" s="58" t="s">
        <v>37</v>
      </c>
      <c r="E5731" s="58" t="s">
        <v>45</v>
      </c>
      <c r="F5731" s="58" t="s">
        <v>119</v>
      </c>
      <c r="G5731" s="59">
        <v>3751.72</v>
      </c>
      <c r="H5731" s="57">
        <v>444617663</v>
      </c>
      <c r="I5731" s="59">
        <v>0</v>
      </c>
      <c r="J5731" s="59">
        <v>0</v>
      </c>
      <c r="K5731" s="59">
        <v>0</v>
      </c>
      <c r="L5731" s="59">
        <v>0</v>
      </c>
      <c r="M5731" s="59">
        <v>9911.56</v>
      </c>
      <c r="N5731" s="58" t="s">
        <v>108</v>
      </c>
      <c r="O5731" s="14">
        <f t="shared" si="490"/>
        <v>45923.173379629632</v>
      </c>
      <c r="P5731" s="19">
        <f t="shared" si="491"/>
        <v>45923.381712962968</v>
      </c>
      <c r="Q5731" s="20" t="str">
        <f t="shared" si="492"/>
        <v>23/09/2025</v>
      </c>
      <c r="R5731" s="13" t="str">
        <f t="shared" si="493"/>
        <v>09</v>
      </c>
      <c r="S5731" s="13" t="str">
        <f t="shared" si="494"/>
        <v>Tue</v>
      </c>
    </row>
    <row r="5732" spans="1:19" x14ac:dyDescent="0.25">
      <c r="A5732" s="60">
        <v>45923.173379629632</v>
      </c>
      <c r="B5732" s="61">
        <v>445413032</v>
      </c>
      <c r="C5732" s="62" t="s">
        <v>36</v>
      </c>
      <c r="D5732" s="62" t="s">
        <v>37</v>
      </c>
      <c r="E5732" s="62" t="s">
        <v>45</v>
      </c>
      <c r="F5732" s="62" t="s">
        <v>119</v>
      </c>
      <c r="G5732" s="63">
        <v>3751.73</v>
      </c>
      <c r="H5732" s="61">
        <v>444617664</v>
      </c>
      <c r="I5732" s="63">
        <v>0</v>
      </c>
      <c r="J5732" s="63">
        <v>0</v>
      </c>
      <c r="K5732" s="63">
        <v>0</v>
      </c>
      <c r="L5732" s="63">
        <v>0</v>
      </c>
      <c r="M5732" s="63">
        <v>9911.56</v>
      </c>
      <c r="N5732" s="62" t="s">
        <v>2055</v>
      </c>
      <c r="O5732" s="14">
        <f t="shared" si="490"/>
        <v>45923.173379629632</v>
      </c>
      <c r="P5732" s="19">
        <f t="shared" si="491"/>
        <v>45923.381712962968</v>
      </c>
      <c r="Q5732" s="20" t="str">
        <f t="shared" si="492"/>
        <v>23/09/2025</v>
      </c>
      <c r="R5732" s="13" t="str">
        <f t="shared" si="493"/>
        <v>09</v>
      </c>
      <c r="S5732" s="13" t="str">
        <f t="shared" si="494"/>
        <v>Tue</v>
      </c>
    </row>
    <row r="5733" spans="1:19" x14ac:dyDescent="0.25">
      <c r="A5733" s="56">
        <v>45923.173379629632</v>
      </c>
      <c r="B5733" s="57">
        <v>445413034</v>
      </c>
      <c r="C5733" s="58" t="s">
        <v>36</v>
      </c>
      <c r="D5733" s="58" t="s">
        <v>37</v>
      </c>
      <c r="E5733" s="58" t="s">
        <v>45</v>
      </c>
      <c r="F5733" s="58" t="s">
        <v>119</v>
      </c>
      <c r="G5733" s="59">
        <v>3751.75</v>
      </c>
      <c r="H5733" s="57">
        <v>444617665</v>
      </c>
      <c r="I5733" s="59">
        <v>0</v>
      </c>
      <c r="J5733" s="59">
        <v>0</v>
      </c>
      <c r="K5733" s="59">
        <v>0</v>
      </c>
      <c r="L5733" s="59">
        <v>0</v>
      </c>
      <c r="M5733" s="59">
        <v>9911.56</v>
      </c>
      <c r="N5733" s="58" t="s">
        <v>77</v>
      </c>
      <c r="O5733" s="14">
        <f t="shared" si="490"/>
        <v>45923.173379629632</v>
      </c>
      <c r="P5733" s="19">
        <f t="shared" si="491"/>
        <v>45923.381712962968</v>
      </c>
      <c r="Q5733" s="20" t="str">
        <f t="shared" si="492"/>
        <v>23/09/2025</v>
      </c>
      <c r="R5733" s="13" t="str">
        <f t="shared" si="493"/>
        <v>09</v>
      </c>
      <c r="S5733" s="13" t="str">
        <f t="shared" si="494"/>
        <v>Tue</v>
      </c>
    </row>
    <row r="5734" spans="1:19" x14ac:dyDescent="0.25">
      <c r="A5734" s="60">
        <v>45923.173391203702</v>
      </c>
      <c r="B5734" s="61">
        <v>445413035</v>
      </c>
      <c r="C5734" s="62" t="s">
        <v>36</v>
      </c>
      <c r="D5734" s="62" t="s">
        <v>37</v>
      </c>
      <c r="E5734" s="62" t="s">
        <v>45</v>
      </c>
      <c r="F5734" s="62" t="s">
        <v>119</v>
      </c>
      <c r="G5734" s="63">
        <v>3751.75</v>
      </c>
      <c r="H5734" s="61">
        <v>444617666</v>
      </c>
      <c r="I5734" s="63">
        <v>0</v>
      </c>
      <c r="J5734" s="63">
        <v>0</v>
      </c>
      <c r="K5734" s="63">
        <v>0</v>
      </c>
      <c r="L5734" s="63">
        <v>0</v>
      </c>
      <c r="M5734" s="63">
        <v>9911.56</v>
      </c>
      <c r="N5734" s="62" t="s">
        <v>1971</v>
      </c>
      <c r="O5734" s="14">
        <f t="shared" si="490"/>
        <v>45923.173391203702</v>
      </c>
      <c r="P5734" s="19">
        <f t="shared" si="491"/>
        <v>45923.381724537037</v>
      </c>
      <c r="Q5734" s="20" t="str">
        <f t="shared" si="492"/>
        <v>23/09/2025</v>
      </c>
      <c r="R5734" s="13" t="str">
        <f t="shared" si="493"/>
        <v>09</v>
      </c>
      <c r="S5734" s="13" t="str">
        <f t="shared" si="494"/>
        <v>Tue</v>
      </c>
    </row>
    <row r="5735" spans="1:19" x14ac:dyDescent="0.25">
      <c r="A5735" s="56">
        <v>45923.173391203702</v>
      </c>
      <c r="B5735" s="57">
        <v>445413036</v>
      </c>
      <c r="C5735" s="58" t="s">
        <v>36</v>
      </c>
      <c r="D5735" s="58" t="s">
        <v>37</v>
      </c>
      <c r="E5735" s="58" t="s">
        <v>45</v>
      </c>
      <c r="F5735" s="58" t="s">
        <v>119</v>
      </c>
      <c r="G5735" s="59">
        <v>3751.78</v>
      </c>
      <c r="H5735" s="57">
        <v>444617667</v>
      </c>
      <c r="I5735" s="59">
        <v>0</v>
      </c>
      <c r="J5735" s="59">
        <v>0</v>
      </c>
      <c r="K5735" s="59">
        <v>0</v>
      </c>
      <c r="L5735" s="59">
        <v>0</v>
      </c>
      <c r="M5735" s="59">
        <v>9911.56</v>
      </c>
      <c r="N5735" s="58" t="s">
        <v>113</v>
      </c>
      <c r="O5735" s="14">
        <f t="shared" si="490"/>
        <v>45923.173391203702</v>
      </c>
      <c r="P5735" s="19">
        <f t="shared" si="491"/>
        <v>45923.381724537037</v>
      </c>
      <c r="Q5735" s="20" t="str">
        <f t="shared" si="492"/>
        <v>23/09/2025</v>
      </c>
      <c r="R5735" s="13" t="str">
        <f t="shared" si="493"/>
        <v>09</v>
      </c>
      <c r="S5735" s="13" t="str">
        <f t="shared" si="494"/>
        <v>Tue</v>
      </c>
    </row>
    <row r="5736" spans="1:19" x14ac:dyDescent="0.25">
      <c r="A5736" s="60">
        <v>45923.173391203702</v>
      </c>
      <c r="B5736" s="61">
        <v>445413038</v>
      </c>
      <c r="C5736" s="62" t="s">
        <v>36</v>
      </c>
      <c r="D5736" s="62" t="s">
        <v>37</v>
      </c>
      <c r="E5736" s="62" t="s">
        <v>45</v>
      </c>
      <c r="F5736" s="62" t="s">
        <v>119</v>
      </c>
      <c r="G5736" s="63">
        <v>3751.76</v>
      </c>
      <c r="H5736" s="61">
        <v>444617669</v>
      </c>
      <c r="I5736" s="63">
        <v>0</v>
      </c>
      <c r="J5736" s="63">
        <v>0</v>
      </c>
      <c r="K5736" s="63">
        <v>0</v>
      </c>
      <c r="L5736" s="63">
        <v>0</v>
      </c>
      <c r="M5736" s="63">
        <v>9911.56</v>
      </c>
      <c r="N5736" s="62" t="s">
        <v>107</v>
      </c>
      <c r="O5736" s="14">
        <f t="shared" si="490"/>
        <v>45923.173391203702</v>
      </c>
      <c r="P5736" s="19">
        <f t="shared" si="491"/>
        <v>45923.381724537037</v>
      </c>
      <c r="Q5736" s="20" t="str">
        <f t="shared" si="492"/>
        <v>23/09/2025</v>
      </c>
      <c r="R5736" s="13" t="str">
        <f t="shared" si="493"/>
        <v>09</v>
      </c>
      <c r="S5736" s="13" t="str">
        <f t="shared" si="494"/>
        <v>Tue</v>
      </c>
    </row>
    <row r="5737" spans="1:19" x14ac:dyDescent="0.25">
      <c r="A5737" s="56">
        <v>45923.173391203702</v>
      </c>
      <c r="B5737" s="57">
        <v>445413039</v>
      </c>
      <c r="C5737" s="58" t="s">
        <v>36</v>
      </c>
      <c r="D5737" s="58" t="s">
        <v>37</v>
      </c>
      <c r="E5737" s="58" t="s">
        <v>45</v>
      </c>
      <c r="F5737" s="58" t="s">
        <v>119</v>
      </c>
      <c r="G5737" s="59">
        <v>3751.76</v>
      </c>
      <c r="H5737" s="57">
        <v>444617670</v>
      </c>
      <c r="I5737" s="59">
        <v>0</v>
      </c>
      <c r="J5737" s="59">
        <v>0</v>
      </c>
      <c r="K5737" s="59">
        <v>0</v>
      </c>
      <c r="L5737" s="59">
        <v>0</v>
      </c>
      <c r="M5737" s="59">
        <v>9911.56</v>
      </c>
      <c r="N5737" s="58" t="s">
        <v>47</v>
      </c>
      <c r="O5737" s="14">
        <f t="shared" si="490"/>
        <v>45923.173391203702</v>
      </c>
      <c r="P5737" s="19">
        <f t="shared" si="491"/>
        <v>45923.381724537037</v>
      </c>
      <c r="Q5737" s="20" t="str">
        <f t="shared" si="492"/>
        <v>23/09/2025</v>
      </c>
      <c r="R5737" s="13" t="str">
        <f t="shared" si="493"/>
        <v>09</v>
      </c>
      <c r="S5737" s="13" t="str">
        <f t="shared" si="494"/>
        <v>Tue</v>
      </c>
    </row>
    <row r="5738" spans="1:19" x14ac:dyDescent="0.25">
      <c r="A5738" s="60">
        <v>45923.173645833333</v>
      </c>
      <c r="B5738" s="61">
        <v>445413115</v>
      </c>
      <c r="C5738" s="62" t="s">
        <v>36</v>
      </c>
      <c r="D5738" s="62" t="s">
        <v>38</v>
      </c>
      <c r="E5738" s="62" t="s">
        <v>46</v>
      </c>
      <c r="F5738" s="62" t="s">
        <v>119</v>
      </c>
      <c r="G5738" s="63">
        <v>3753.51</v>
      </c>
      <c r="H5738" s="61">
        <v>444617751</v>
      </c>
      <c r="I5738" s="63">
        <v>0</v>
      </c>
      <c r="J5738" s="63">
        <v>0</v>
      </c>
      <c r="K5738" s="63">
        <v>0</v>
      </c>
      <c r="L5738" s="63">
        <v>1.82</v>
      </c>
      <c r="M5738" s="63">
        <v>9913.3799999999992</v>
      </c>
      <c r="N5738" s="62" t="s">
        <v>3465</v>
      </c>
      <c r="O5738" s="14">
        <f t="shared" si="490"/>
        <v>45923.173645833333</v>
      </c>
      <c r="P5738" s="19">
        <f t="shared" si="491"/>
        <v>45923.381979166668</v>
      </c>
      <c r="Q5738" s="20" t="str">
        <f t="shared" si="492"/>
        <v>23/09/2025</v>
      </c>
      <c r="R5738" s="13" t="str">
        <f t="shared" si="493"/>
        <v>09</v>
      </c>
      <c r="S5738" s="13" t="str">
        <f t="shared" si="494"/>
        <v>Tue</v>
      </c>
    </row>
    <row r="5739" spans="1:19" x14ac:dyDescent="0.25">
      <c r="A5739" s="56">
        <v>45923.173645833333</v>
      </c>
      <c r="B5739" s="57">
        <v>445413117</v>
      </c>
      <c r="C5739" s="58" t="s">
        <v>36</v>
      </c>
      <c r="D5739" s="58" t="s">
        <v>38</v>
      </c>
      <c r="E5739" s="58" t="s">
        <v>46</v>
      </c>
      <c r="F5739" s="58" t="s">
        <v>119</v>
      </c>
      <c r="G5739" s="59">
        <v>3753.51</v>
      </c>
      <c r="H5739" s="57">
        <v>444617752</v>
      </c>
      <c r="I5739" s="59">
        <v>0</v>
      </c>
      <c r="J5739" s="59">
        <v>0</v>
      </c>
      <c r="K5739" s="59">
        <v>0</v>
      </c>
      <c r="L5739" s="59">
        <v>1.79</v>
      </c>
      <c r="M5739" s="59">
        <v>9915.17</v>
      </c>
      <c r="N5739" s="58" t="s">
        <v>3466</v>
      </c>
      <c r="O5739" s="14">
        <f t="shared" si="490"/>
        <v>45923.173645833333</v>
      </c>
      <c r="P5739" s="19">
        <f t="shared" si="491"/>
        <v>45923.381979166668</v>
      </c>
      <c r="Q5739" s="20" t="str">
        <f t="shared" si="492"/>
        <v>23/09/2025</v>
      </c>
      <c r="R5739" s="13" t="str">
        <f t="shared" si="493"/>
        <v>09</v>
      </c>
      <c r="S5739" s="13" t="str">
        <f t="shared" si="494"/>
        <v>Tue</v>
      </c>
    </row>
    <row r="5740" spans="1:19" x14ac:dyDescent="0.25">
      <c r="A5740" s="60">
        <v>45923.173645833333</v>
      </c>
      <c r="B5740" s="61">
        <v>445413118</v>
      </c>
      <c r="C5740" s="62" t="s">
        <v>36</v>
      </c>
      <c r="D5740" s="62" t="s">
        <v>38</v>
      </c>
      <c r="E5740" s="62" t="s">
        <v>46</v>
      </c>
      <c r="F5740" s="62" t="s">
        <v>119</v>
      </c>
      <c r="G5740" s="63">
        <v>3753.51</v>
      </c>
      <c r="H5740" s="61">
        <v>444617753</v>
      </c>
      <c r="I5740" s="63">
        <v>0</v>
      </c>
      <c r="J5740" s="63">
        <v>0</v>
      </c>
      <c r="K5740" s="63">
        <v>0</v>
      </c>
      <c r="L5740" s="63">
        <v>1.76</v>
      </c>
      <c r="M5740" s="63">
        <v>9916.93</v>
      </c>
      <c r="N5740" s="62" t="s">
        <v>3466</v>
      </c>
      <c r="O5740" s="14">
        <f t="shared" si="490"/>
        <v>45923.173645833333</v>
      </c>
      <c r="P5740" s="19">
        <f t="shared" si="491"/>
        <v>45923.381979166668</v>
      </c>
      <c r="Q5740" s="20" t="str">
        <f t="shared" si="492"/>
        <v>23/09/2025</v>
      </c>
      <c r="R5740" s="13" t="str">
        <f t="shared" si="493"/>
        <v>09</v>
      </c>
      <c r="S5740" s="13" t="str">
        <f t="shared" si="494"/>
        <v>Tue</v>
      </c>
    </row>
    <row r="5741" spans="1:19" x14ac:dyDescent="0.25">
      <c r="A5741" s="56">
        <v>45923.173645833333</v>
      </c>
      <c r="B5741" s="57">
        <v>445413119</v>
      </c>
      <c r="C5741" s="58" t="s">
        <v>36</v>
      </c>
      <c r="D5741" s="58" t="s">
        <v>38</v>
      </c>
      <c r="E5741" s="58" t="s">
        <v>46</v>
      </c>
      <c r="F5741" s="58" t="s">
        <v>119</v>
      </c>
      <c r="G5741" s="59">
        <v>3753.51</v>
      </c>
      <c r="H5741" s="57">
        <v>444617754</v>
      </c>
      <c r="I5741" s="59">
        <v>0</v>
      </c>
      <c r="J5741" s="59">
        <v>0</v>
      </c>
      <c r="K5741" s="59">
        <v>0</v>
      </c>
      <c r="L5741" s="59">
        <v>1.76</v>
      </c>
      <c r="M5741" s="59">
        <v>9918.69</v>
      </c>
      <c r="N5741" s="58" t="s">
        <v>3466</v>
      </c>
      <c r="O5741" s="14">
        <f t="shared" si="490"/>
        <v>45923.173645833333</v>
      </c>
      <c r="P5741" s="19">
        <f t="shared" si="491"/>
        <v>45923.381979166668</v>
      </c>
      <c r="Q5741" s="20" t="str">
        <f t="shared" si="492"/>
        <v>23/09/2025</v>
      </c>
      <c r="R5741" s="13" t="str">
        <f t="shared" si="493"/>
        <v>09</v>
      </c>
      <c r="S5741" s="13" t="str">
        <f t="shared" si="494"/>
        <v>Tue</v>
      </c>
    </row>
    <row r="5742" spans="1:19" x14ac:dyDescent="0.25">
      <c r="A5742" s="60">
        <v>45923.173645833333</v>
      </c>
      <c r="B5742" s="61">
        <v>445413120</v>
      </c>
      <c r="C5742" s="62" t="s">
        <v>36</v>
      </c>
      <c r="D5742" s="62" t="s">
        <v>38</v>
      </c>
      <c r="E5742" s="62" t="s">
        <v>46</v>
      </c>
      <c r="F5742" s="62" t="s">
        <v>119</v>
      </c>
      <c r="G5742" s="63">
        <v>3753.51</v>
      </c>
      <c r="H5742" s="61">
        <v>444617755</v>
      </c>
      <c r="I5742" s="63">
        <v>0</v>
      </c>
      <c r="J5742" s="63">
        <v>0</v>
      </c>
      <c r="K5742" s="63">
        <v>0</v>
      </c>
      <c r="L5742" s="63">
        <v>1.75</v>
      </c>
      <c r="M5742" s="63">
        <v>9920.44</v>
      </c>
      <c r="N5742" s="62" t="s">
        <v>3466</v>
      </c>
      <c r="O5742" s="14">
        <f t="shared" si="490"/>
        <v>45923.173645833333</v>
      </c>
      <c r="P5742" s="19">
        <f t="shared" si="491"/>
        <v>45923.381979166668</v>
      </c>
      <c r="Q5742" s="20" t="str">
        <f t="shared" si="492"/>
        <v>23/09/2025</v>
      </c>
      <c r="R5742" s="13" t="str">
        <f t="shared" si="493"/>
        <v>09</v>
      </c>
      <c r="S5742" s="13" t="str">
        <f t="shared" si="494"/>
        <v>Tue</v>
      </c>
    </row>
    <row r="5743" spans="1:19" x14ac:dyDescent="0.25">
      <c r="A5743" s="56">
        <v>45923.174375000002</v>
      </c>
      <c r="B5743" s="57">
        <v>445413295</v>
      </c>
      <c r="C5743" s="58" t="s">
        <v>36</v>
      </c>
      <c r="D5743" s="58" t="s">
        <v>38</v>
      </c>
      <c r="E5743" s="58" t="s">
        <v>46</v>
      </c>
      <c r="F5743" s="58" t="s">
        <v>119</v>
      </c>
      <c r="G5743" s="59">
        <v>3753.95</v>
      </c>
      <c r="H5743" s="57">
        <v>444617948</v>
      </c>
      <c r="I5743" s="59">
        <v>0</v>
      </c>
      <c r="J5743" s="59">
        <v>0</v>
      </c>
      <c r="K5743" s="59">
        <v>0</v>
      </c>
      <c r="L5743" s="59">
        <v>2.2400000000000002</v>
      </c>
      <c r="M5743" s="59">
        <v>9922.68</v>
      </c>
      <c r="N5743" s="58" t="s">
        <v>3467</v>
      </c>
      <c r="O5743" s="14">
        <f t="shared" si="490"/>
        <v>45923.174375000002</v>
      </c>
      <c r="P5743" s="19">
        <f t="shared" si="491"/>
        <v>45923.382708333338</v>
      </c>
      <c r="Q5743" s="20" t="str">
        <f t="shared" si="492"/>
        <v>23/09/2025</v>
      </c>
      <c r="R5743" s="13" t="str">
        <f t="shared" si="493"/>
        <v>09</v>
      </c>
      <c r="S5743" s="13" t="str">
        <f t="shared" si="494"/>
        <v>Tue</v>
      </c>
    </row>
    <row r="5744" spans="1:19" x14ac:dyDescent="0.25">
      <c r="A5744" s="60">
        <v>45923.174710648149</v>
      </c>
      <c r="B5744" s="61">
        <v>445413379</v>
      </c>
      <c r="C5744" s="62" t="s">
        <v>36</v>
      </c>
      <c r="D5744" s="62" t="s">
        <v>38</v>
      </c>
      <c r="E5744" s="62" t="s">
        <v>46</v>
      </c>
      <c r="F5744" s="62" t="s">
        <v>119</v>
      </c>
      <c r="G5744" s="63">
        <v>3754.69</v>
      </c>
      <c r="H5744" s="61">
        <v>444618039</v>
      </c>
      <c r="I5744" s="63">
        <v>0</v>
      </c>
      <c r="J5744" s="63">
        <v>0</v>
      </c>
      <c r="K5744" s="63">
        <v>0</v>
      </c>
      <c r="L5744" s="63">
        <v>2.98</v>
      </c>
      <c r="M5744" s="63">
        <v>9925.66</v>
      </c>
      <c r="N5744" s="62" t="s">
        <v>3468</v>
      </c>
      <c r="O5744" s="14">
        <f t="shared" si="490"/>
        <v>45923.174710648149</v>
      </c>
      <c r="P5744" s="19">
        <f t="shared" si="491"/>
        <v>45923.383043981485</v>
      </c>
      <c r="Q5744" s="20" t="str">
        <f t="shared" si="492"/>
        <v>23/09/2025</v>
      </c>
      <c r="R5744" s="13" t="str">
        <f t="shared" si="493"/>
        <v>09</v>
      </c>
      <c r="S5744" s="13" t="str">
        <f t="shared" si="494"/>
        <v>Tue</v>
      </c>
    </row>
    <row r="5745" spans="1:19" x14ac:dyDescent="0.25">
      <c r="A5745" s="56">
        <v>45923.174722222226</v>
      </c>
      <c r="B5745" s="57">
        <v>445413382</v>
      </c>
      <c r="C5745" s="58" t="s">
        <v>36</v>
      </c>
      <c r="D5745" s="58" t="s">
        <v>38</v>
      </c>
      <c r="E5745" s="58" t="s">
        <v>46</v>
      </c>
      <c r="F5745" s="58" t="s">
        <v>119</v>
      </c>
      <c r="G5745" s="59">
        <v>3754.71</v>
      </c>
      <c r="H5745" s="57">
        <v>444618043</v>
      </c>
      <c r="I5745" s="59">
        <v>0</v>
      </c>
      <c r="J5745" s="59">
        <v>0</v>
      </c>
      <c r="K5745" s="59">
        <v>0</v>
      </c>
      <c r="L5745" s="59">
        <v>2.98</v>
      </c>
      <c r="M5745" s="59">
        <v>9928.64</v>
      </c>
      <c r="N5745" s="58" t="s">
        <v>3469</v>
      </c>
      <c r="O5745" s="14">
        <f t="shared" si="490"/>
        <v>45923.174722222226</v>
      </c>
      <c r="P5745" s="19">
        <f t="shared" si="491"/>
        <v>45923.383055555561</v>
      </c>
      <c r="Q5745" s="20" t="str">
        <f t="shared" si="492"/>
        <v>23/09/2025</v>
      </c>
      <c r="R5745" s="13" t="str">
        <f t="shared" si="493"/>
        <v>09</v>
      </c>
      <c r="S5745" s="13" t="str">
        <f t="shared" si="494"/>
        <v>Tue</v>
      </c>
    </row>
    <row r="5746" spans="1:19" x14ac:dyDescent="0.25">
      <c r="A5746" s="60">
        <v>45923.174722222226</v>
      </c>
      <c r="B5746" s="61">
        <v>445413383</v>
      </c>
      <c r="C5746" s="62" t="s">
        <v>36</v>
      </c>
      <c r="D5746" s="62" t="s">
        <v>38</v>
      </c>
      <c r="E5746" s="62" t="s">
        <v>46</v>
      </c>
      <c r="F5746" s="62" t="s">
        <v>119</v>
      </c>
      <c r="G5746" s="63">
        <v>3754.71</v>
      </c>
      <c r="H5746" s="61">
        <v>444618044</v>
      </c>
      <c r="I5746" s="63">
        <v>0</v>
      </c>
      <c r="J5746" s="63">
        <v>0</v>
      </c>
      <c r="K5746" s="63">
        <v>0</v>
      </c>
      <c r="L5746" s="63">
        <v>2.95</v>
      </c>
      <c r="M5746" s="63">
        <v>9931.59</v>
      </c>
      <c r="N5746" s="62" t="s">
        <v>3469</v>
      </c>
      <c r="O5746" s="14">
        <f t="shared" si="490"/>
        <v>45923.174722222226</v>
      </c>
      <c r="P5746" s="19">
        <f t="shared" si="491"/>
        <v>45923.383055555561</v>
      </c>
      <c r="Q5746" s="20" t="str">
        <f t="shared" si="492"/>
        <v>23/09/2025</v>
      </c>
      <c r="R5746" s="13" t="str">
        <f t="shared" si="493"/>
        <v>09</v>
      </c>
      <c r="S5746" s="13" t="str">
        <f t="shared" si="494"/>
        <v>Tue</v>
      </c>
    </row>
    <row r="5747" spans="1:19" x14ac:dyDescent="0.25">
      <c r="A5747" s="56">
        <v>45923.175833333335</v>
      </c>
      <c r="B5747" s="57">
        <v>445413691</v>
      </c>
      <c r="C5747" s="58" t="s">
        <v>36</v>
      </c>
      <c r="D5747" s="58" t="s">
        <v>38</v>
      </c>
      <c r="E5747" s="58" t="s">
        <v>46</v>
      </c>
      <c r="F5747" s="58" t="s">
        <v>119</v>
      </c>
      <c r="G5747" s="59">
        <v>3753.45</v>
      </c>
      <c r="H5747" s="57">
        <v>444618361</v>
      </c>
      <c r="I5747" s="59">
        <v>0</v>
      </c>
      <c r="J5747" s="59">
        <v>0</v>
      </c>
      <c r="K5747" s="59">
        <v>0</v>
      </c>
      <c r="L5747" s="59">
        <v>0.01</v>
      </c>
      <c r="M5747" s="59">
        <v>9931.6</v>
      </c>
      <c r="N5747" s="58" t="s">
        <v>3470</v>
      </c>
      <c r="O5747" s="14">
        <f t="shared" si="490"/>
        <v>45923.175833333335</v>
      </c>
      <c r="P5747" s="19">
        <f t="shared" si="491"/>
        <v>45923.38416666667</v>
      </c>
      <c r="Q5747" s="20" t="str">
        <f t="shared" si="492"/>
        <v>23/09/2025</v>
      </c>
      <c r="R5747" s="13" t="str">
        <f t="shared" si="493"/>
        <v>09</v>
      </c>
      <c r="S5747" s="13" t="str">
        <f t="shared" si="494"/>
        <v>Tue</v>
      </c>
    </row>
    <row r="5748" spans="1:19" x14ac:dyDescent="0.25">
      <c r="A5748" s="60">
        <v>45923.175833333335</v>
      </c>
      <c r="B5748" s="61">
        <v>445413692</v>
      </c>
      <c r="C5748" s="62" t="s">
        <v>36</v>
      </c>
      <c r="D5748" s="62" t="s">
        <v>38</v>
      </c>
      <c r="E5748" s="62" t="s">
        <v>46</v>
      </c>
      <c r="F5748" s="62" t="s">
        <v>119</v>
      </c>
      <c r="G5748" s="63">
        <v>3753.45</v>
      </c>
      <c r="H5748" s="61">
        <v>444618362</v>
      </c>
      <c r="I5748" s="63">
        <v>0</v>
      </c>
      <c r="J5748" s="63">
        <v>0</v>
      </c>
      <c r="K5748" s="63">
        <v>0</v>
      </c>
      <c r="L5748" s="63">
        <v>0.03</v>
      </c>
      <c r="M5748" s="63">
        <v>9931.6299999999992</v>
      </c>
      <c r="N5748" s="62" t="s">
        <v>3470</v>
      </c>
      <c r="O5748" s="14">
        <f t="shared" si="490"/>
        <v>45923.175833333335</v>
      </c>
      <c r="P5748" s="19">
        <f t="shared" si="491"/>
        <v>45923.38416666667</v>
      </c>
      <c r="Q5748" s="20" t="str">
        <f t="shared" si="492"/>
        <v>23/09/2025</v>
      </c>
      <c r="R5748" s="13" t="str">
        <f t="shared" si="493"/>
        <v>09</v>
      </c>
      <c r="S5748" s="13" t="str">
        <f t="shared" si="494"/>
        <v>Tue</v>
      </c>
    </row>
    <row r="5749" spans="1:19" x14ac:dyDescent="0.25">
      <c r="A5749" s="56">
        <v>45923.17591435185</v>
      </c>
      <c r="B5749" s="57">
        <v>445413708</v>
      </c>
      <c r="C5749" s="58" t="s">
        <v>36</v>
      </c>
      <c r="D5749" s="58" t="s">
        <v>37</v>
      </c>
      <c r="E5749" s="58" t="s">
        <v>45</v>
      </c>
      <c r="F5749" s="58" t="s">
        <v>119</v>
      </c>
      <c r="G5749" s="59">
        <v>3754.23</v>
      </c>
      <c r="H5749" s="57">
        <v>444618379</v>
      </c>
      <c r="I5749" s="59">
        <v>0</v>
      </c>
      <c r="J5749" s="59">
        <v>0</v>
      </c>
      <c r="K5749" s="59">
        <v>0</v>
      </c>
      <c r="L5749" s="59">
        <v>0</v>
      </c>
      <c r="M5749" s="59">
        <v>9931.6299999999992</v>
      </c>
      <c r="N5749" s="58" t="s">
        <v>1384</v>
      </c>
      <c r="O5749" s="14">
        <f t="shared" si="490"/>
        <v>45923.17591435185</v>
      </c>
      <c r="P5749" s="19">
        <f t="shared" si="491"/>
        <v>45923.384247685186</v>
      </c>
      <c r="Q5749" s="20" t="str">
        <f t="shared" si="492"/>
        <v>23/09/2025</v>
      </c>
      <c r="R5749" s="13" t="str">
        <f t="shared" si="493"/>
        <v>09</v>
      </c>
      <c r="S5749" s="13" t="str">
        <f t="shared" si="494"/>
        <v>Tue</v>
      </c>
    </row>
    <row r="5750" spans="1:19" x14ac:dyDescent="0.25">
      <c r="A5750" s="60">
        <v>45923.17591435185</v>
      </c>
      <c r="B5750" s="61">
        <v>445413709</v>
      </c>
      <c r="C5750" s="62" t="s">
        <v>36</v>
      </c>
      <c r="D5750" s="62" t="s">
        <v>37</v>
      </c>
      <c r="E5750" s="62" t="s">
        <v>45</v>
      </c>
      <c r="F5750" s="62" t="s">
        <v>119</v>
      </c>
      <c r="G5750" s="63">
        <v>3754.23</v>
      </c>
      <c r="H5750" s="61">
        <v>444618381</v>
      </c>
      <c r="I5750" s="63">
        <v>0</v>
      </c>
      <c r="J5750" s="63">
        <v>0</v>
      </c>
      <c r="K5750" s="63">
        <v>0</v>
      </c>
      <c r="L5750" s="63">
        <v>0</v>
      </c>
      <c r="M5750" s="63">
        <v>9931.6299999999992</v>
      </c>
      <c r="N5750" s="62" t="s">
        <v>115</v>
      </c>
      <c r="O5750" s="14">
        <f t="shared" si="490"/>
        <v>45923.17591435185</v>
      </c>
      <c r="P5750" s="19">
        <f t="shared" si="491"/>
        <v>45923.384247685186</v>
      </c>
      <c r="Q5750" s="20" t="str">
        <f t="shared" si="492"/>
        <v>23/09/2025</v>
      </c>
      <c r="R5750" s="13" t="str">
        <f t="shared" si="493"/>
        <v>09</v>
      </c>
      <c r="S5750" s="13" t="str">
        <f t="shared" si="494"/>
        <v>Tue</v>
      </c>
    </row>
    <row r="5751" spans="1:19" x14ac:dyDescent="0.25">
      <c r="A5751" s="56">
        <v>45923.177499999998</v>
      </c>
      <c r="B5751" s="57">
        <v>445414154</v>
      </c>
      <c r="C5751" s="58" t="s">
        <v>36</v>
      </c>
      <c r="D5751" s="58" t="s">
        <v>38</v>
      </c>
      <c r="E5751" s="58" t="s">
        <v>46</v>
      </c>
      <c r="F5751" s="58" t="s">
        <v>119</v>
      </c>
      <c r="G5751" s="59">
        <v>3755.25</v>
      </c>
      <c r="H5751" s="57">
        <v>444618833</v>
      </c>
      <c r="I5751" s="59">
        <v>0</v>
      </c>
      <c r="J5751" s="59">
        <v>0</v>
      </c>
      <c r="K5751" s="59">
        <v>0</v>
      </c>
      <c r="L5751" s="59">
        <v>3.54</v>
      </c>
      <c r="M5751" s="59">
        <v>9935.17</v>
      </c>
      <c r="N5751" s="58" t="s">
        <v>3471</v>
      </c>
      <c r="O5751" s="14">
        <f t="shared" si="490"/>
        <v>45923.177499999998</v>
      </c>
      <c r="P5751" s="19">
        <f t="shared" si="491"/>
        <v>45923.385833333334</v>
      </c>
      <c r="Q5751" s="20" t="str">
        <f t="shared" si="492"/>
        <v>23/09/2025</v>
      </c>
      <c r="R5751" s="13" t="str">
        <f t="shared" si="493"/>
        <v>09</v>
      </c>
      <c r="S5751" s="13" t="str">
        <f t="shared" si="494"/>
        <v>Tue</v>
      </c>
    </row>
    <row r="5752" spans="1:19" x14ac:dyDescent="0.25">
      <c r="A5752" s="60">
        <v>45923.177499999998</v>
      </c>
      <c r="B5752" s="61">
        <v>445414155</v>
      </c>
      <c r="C5752" s="62" t="s">
        <v>36</v>
      </c>
      <c r="D5752" s="62" t="s">
        <v>38</v>
      </c>
      <c r="E5752" s="62" t="s">
        <v>46</v>
      </c>
      <c r="F5752" s="62" t="s">
        <v>119</v>
      </c>
      <c r="G5752" s="63">
        <v>3755.25</v>
      </c>
      <c r="H5752" s="61">
        <v>444618834</v>
      </c>
      <c r="I5752" s="63">
        <v>0</v>
      </c>
      <c r="J5752" s="63">
        <v>0</v>
      </c>
      <c r="K5752" s="63">
        <v>0</v>
      </c>
      <c r="L5752" s="63">
        <v>3.47</v>
      </c>
      <c r="M5752" s="63">
        <v>9938.64</v>
      </c>
      <c r="N5752" s="62" t="s">
        <v>3471</v>
      </c>
      <c r="O5752" s="14">
        <f t="shared" si="490"/>
        <v>45923.177499999998</v>
      </c>
      <c r="P5752" s="19">
        <f t="shared" si="491"/>
        <v>45923.385833333334</v>
      </c>
      <c r="Q5752" s="20" t="str">
        <f t="shared" si="492"/>
        <v>23/09/2025</v>
      </c>
      <c r="R5752" s="13" t="str">
        <f t="shared" si="493"/>
        <v>09</v>
      </c>
      <c r="S5752" s="13" t="str">
        <f t="shared" si="494"/>
        <v>Tue</v>
      </c>
    </row>
    <row r="5753" spans="1:19" x14ac:dyDescent="0.25">
      <c r="A5753" s="56">
        <v>45923.179155092592</v>
      </c>
      <c r="B5753" s="57">
        <v>445415656</v>
      </c>
      <c r="C5753" s="58" t="s">
        <v>36</v>
      </c>
      <c r="D5753" s="58" t="s">
        <v>38</v>
      </c>
      <c r="E5753" s="58" t="s">
        <v>46</v>
      </c>
      <c r="F5753" s="58" t="s">
        <v>119</v>
      </c>
      <c r="G5753" s="59">
        <v>3756.52</v>
      </c>
      <c r="H5753" s="57">
        <v>444620362</v>
      </c>
      <c r="I5753" s="59">
        <v>0</v>
      </c>
      <c r="J5753" s="59">
        <v>0</v>
      </c>
      <c r="K5753" s="59">
        <v>0</v>
      </c>
      <c r="L5753" s="59">
        <v>3.1</v>
      </c>
      <c r="M5753" s="59">
        <v>9941.74</v>
      </c>
      <c r="N5753" s="58" t="s">
        <v>3472</v>
      </c>
      <c r="O5753" s="14">
        <f t="shared" si="490"/>
        <v>45923.179155092592</v>
      </c>
      <c r="P5753" s="19">
        <f t="shared" si="491"/>
        <v>45923.387488425928</v>
      </c>
      <c r="Q5753" s="20" t="str">
        <f t="shared" si="492"/>
        <v>23/09/2025</v>
      </c>
      <c r="R5753" s="13" t="str">
        <f t="shared" si="493"/>
        <v>09</v>
      </c>
      <c r="S5753" s="13" t="str">
        <f t="shared" si="494"/>
        <v>Tue</v>
      </c>
    </row>
    <row r="5754" spans="1:19" x14ac:dyDescent="0.25">
      <c r="A5754" s="60">
        <v>45923.179155092592</v>
      </c>
      <c r="B5754" s="61">
        <v>445415657</v>
      </c>
      <c r="C5754" s="62" t="s">
        <v>36</v>
      </c>
      <c r="D5754" s="62" t="s">
        <v>38</v>
      </c>
      <c r="E5754" s="62" t="s">
        <v>46</v>
      </c>
      <c r="F5754" s="62" t="s">
        <v>119</v>
      </c>
      <c r="G5754" s="63">
        <v>3756.52</v>
      </c>
      <c r="H5754" s="61">
        <v>444620363</v>
      </c>
      <c r="I5754" s="63">
        <v>0</v>
      </c>
      <c r="J5754" s="63">
        <v>0</v>
      </c>
      <c r="K5754" s="63">
        <v>0</v>
      </c>
      <c r="L5754" s="63">
        <v>2.29</v>
      </c>
      <c r="M5754" s="63">
        <v>9944.0300000000007</v>
      </c>
      <c r="N5754" s="62" t="s">
        <v>3473</v>
      </c>
      <c r="O5754" s="14">
        <f t="shared" si="490"/>
        <v>45923.179155092592</v>
      </c>
      <c r="P5754" s="19">
        <f t="shared" si="491"/>
        <v>45923.387488425928</v>
      </c>
      <c r="Q5754" s="20" t="str">
        <f t="shared" si="492"/>
        <v>23/09/2025</v>
      </c>
      <c r="R5754" s="13" t="str">
        <f t="shared" si="493"/>
        <v>09</v>
      </c>
      <c r="S5754" s="13" t="str">
        <f t="shared" si="494"/>
        <v>Tue</v>
      </c>
    </row>
    <row r="5755" spans="1:19" x14ac:dyDescent="0.25">
      <c r="A5755" s="56">
        <v>45923.179155092592</v>
      </c>
      <c r="B5755" s="57">
        <v>445415658</v>
      </c>
      <c r="C5755" s="58" t="s">
        <v>36</v>
      </c>
      <c r="D5755" s="58" t="s">
        <v>38</v>
      </c>
      <c r="E5755" s="58" t="s">
        <v>46</v>
      </c>
      <c r="F5755" s="58" t="s">
        <v>119</v>
      </c>
      <c r="G5755" s="59">
        <v>3756.52</v>
      </c>
      <c r="H5755" s="57">
        <v>444620364</v>
      </c>
      <c r="I5755" s="59">
        <v>0</v>
      </c>
      <c r="J5755" s="59">
        <v>0</v>
      </c>
      <c r="K5755" s="59">
        <v>0</v>
      </c>
      <c r="L5755" s="59">
        <v>2.29</v>
      </c>
      <c r="M5755" s="59">
        <v>9946.32</v>
      </c>
      <c r="N5755" s="58" t="s">
        <v>3473</v>
      </c>
      <c r="O5755" s="14">
        <f t="shared" si="490"/>
        <v>45923.179155092592</v>
      </c>
      <c r="P5755" s="19">
        <f t="shared" si="491"/>
        <v>45923.387488425928</v>
      </c>
      <c r="Q5755" s="20" t="str">
        <f t="shared" si="492"/>
        <v>23/09/2025</v>
      </c>
      <c r="R5755" s="13" t="str">
        <f t="shared" si="493"/>
        <v>09</v>
      </c>
      <c r="S5755" s="13" t="str">
        <f t="shared" si="494"/>
        <v>Tue</v>
      </c>
    </row>
    <row r="5756" spans="1:19" x14ac:dyDescent="0.25">
      <c r="A5756" s="60">
        <v>45923.179386574076</v>
      </c>
      <c r="B5756" s="61">
        <v>445415789</v>
      </c>
      <c r="C5756" s="62" t="s">
        <v>36</v>
      </c>
      <c r="D5756" s="62" t="s">
        <v>37</v>
      </c>
      <c r="E5756" s="62" t="s">
        <v>45</v>
      </c>
      <c r="F5756" s="62" t="s">
        <v>119</v>
      </c>
      <c r="G5756" s="63">
        <v>3755.75</v>
      </c>
      <c r="H5756" s="61">
        <v>444620500</v>
      </c>
      <c r="I5756" s="63">
        <v>0</v>
      </c>
      <c r="J5756" s="63">
        <v>0</v>
      </c>
      <c r="K5756" s="63">
        <v>0</v>
      </c>
      <c r="L5756" s="63">
        <v>0</v>
      </c>
      <c r="M5756" s="63">
        <v>9946.32</v>
      </c>
      <c r="N5756" s="62" t="s">
        <v>2056</v>
      </c>
      <c r="O5756" s="14">
        <f t="shared" si="490"/>
        <v>45923.179386574076</v>
      </c>
      <c r="P5756" s="19">
        <f t="shared" si="491"/>
        <v>45923.387719907412</v>
      </c>
      <c r="Q5756" s="20" t="str">
        <f t="shared" si="492"/>
        <v>23/09/2025</v>
      </c>
      <c r="R5756" s="13" t="str">
        <f t="shared" si="493"/>
        <v>09</v>
      </c>
      <c r="S5756" s="13" t="str">
        <f t="shared" si="494"/>
        <v>Tue</v>
      </c>
    </row>
    <row r="5757" spans="1:19" x14ac:dyDescent="0.25">
      <c r="A5757" s="56">
        <v>45923.179386574076</v>
      </c>
      <c r="B5757" s="57">
        <v>445415790</v>
      </c>
      <c r="C5757" s="58" t="s">
        <v>36</v>
      </c>
      <c r="D5757" s="58" t="s">
        <v>37</v>
      </c>
      <c r="E5757" s="58" t="s">
        <v>45</v>
      </c>
      <c r="F5757" s="58" t="s">
        <v>119</v>
      </c>
      <c r="G5757" s="59">
        <v>3755.72</v>
      </c>
      <c r="H5757" s="57">
        <v>444620502</v>
      </c>
      <c r="I5757" s="59">
        <v>0</v>
      </c>
      <c r="J5757" s="59">
        <v>0</v>
      </c>
      <c r="K5757" s="59">
        <v>0</v>
      </c>
      <c r="L5757" s="59">
        <v>0</v>
      </c>
      <c r="M5757" s="59">
        <v>9946.32</v>
      </c>
      <c r="N5757" s="58" t="s">
        <v>2055</v>
      </c>
      <c r="O5757" s="14">
        <f t="shared" si="490"/>
        <v>45923.179386574076</v>
      </c>
      <c r="P5757" s="19">
        <f t="shared" si="491"/>
        <v>45923.387719907412</v>
      </c>
      <c r="Q5757" s="20" t="str">
        <f t="shared" si="492"/>
        <v>23/09/2025</v>
      </c>
      <c r="R5757" s="13" t="str">
        <f t="shared" si="493"/>
        <v>09</v>
      </c>
      <c r="S5757" s="13" t="str">
        <f t="shared" si="494"/>
        <v>Tue</v>
      </c>
    </row>
    <row r="5758" spans="1:19" x14ac:dyDescent="0.25">
      <c r="A5758" s="60">
        <v>45923.179386574076</v>
      </c>
      <c r="B5758" s="61">
        <v>445415792</v>
      </c>
      <c r="C5758" s="62" t="s">
        <v>36</v>
      </c>
      <c r="D5758" s="62" t="s">
        <v>37</v>
      </c>
      <c r="E5758" s="62" t="s">
        <v>45</v>
      </c>
      <c r="F5758" s="62" t="s">
        <v>119</v>
      </c>
      <c r="G5758" s="63">
        <v>3755.71</v>
      </c>
      <c r="H5758" s="61">
        <v>444620504</v>
      </c>
      <c r="I5758" s="63">
        <v>0</v>
      </c>
      <c r="J5758" s="63">
        <v>0</v>
      </c>
      <c r="K5758" s="63">
        <v>0</v>
      </c>
      <c r="L5758" s="63">
        <v>0</v>
      </c>
      <c r="M5758" s="63">
        <v>9946.32</v>
      </c>
      <c r="N5758" s="62" t="s">
        <v>108</v>
      </c>
      <c r="O5758" s="14">
        <f t="shared" si="490"/>
        <v>45923.179386574076</v>
      </c>
      <c r="P5758" s="19">
        <f t="shared" si="491"/>
        <v>45923.387719907412</v>
      </c>
      <c r="Q5758" s="20" t="str">
        <f t="shared" si="492"/>
        <v>23/09/2025</v>
      </c>
      <c r="R5758" s="13" t="str">
        <f t="shared" si="493"/>
        <v>09</v>
      </c>
      <c r="S5758" s="13" t="str">
        <f t="shared" si="494"/>
        <v>Tue</v>
      </c>
    </row>
    <row r="5759" spans="1:19" x14ac:dyDescent="0.25">
      <c r="A5759" s="56">
        <v>45923.179398148146</v>
      </c>
      <c r="B5759" s="57">
        <v>445415793</v>
      </c>
      <c r="C5759" s="58" t="s">
        <v>36</v>
      </c>
      <c r="D5759" s="58" t="s">
        <v>37</v>
      </c>
      <c r="E5759" s="58" t="s">
        <v>45</v>
      </c>
      <c r="F5759" s="58" t="s">
        <v>119</v>
      </c>
      <c r="G5759" s="59">
        <v>3755.66</v>
      </c>
      <c r="H5759" s="57">
        <v>444620505</v>
      </c>
      <c r="I5759" s="59">
        <v>0</v>
      </c>
      <c r="J5759" s="59">
        <v>0</v>
      </c>
      <c r="K5759" s="59">
        <v>0</v>
      </c>
      <c r="L5759" s="59">
        <v>0</v>
      </c>
      <c r="M5759" s="59">
        <v>9946.32</v>
      </c>
      <c r="N5759" s="58" t="s">
        <v>52</v>
      </c>
      <c r="O5759" s="14">
        <f t="shared" si="490"/>
        <v>45923.179398148146</v>
      </c>
      <c r="P5759" s="19">
        <f t="shared" si="491"/>
        <v>45923.387731481482</v>
      </c>
      <c r="Q5759" s="20" t="str">
        <f t="shared" si="492"/>
        <v>23/09/2025</v>
      </c>
      <c r="R5759" s="13" t="str">
        <f t="shared" si="493"/>
        <v>09</v>
      </c>
      <c r="S5759" s="13" t="str">
        <f t="shared" si="494"/>
        <v>Tue</v>
      </c>
    </row>
    <row r="5760" spans="1:19" x14ac:dyDescent="0.25">
      <c r="A5760" s="60">
        <v>45923.179398148146</v>
      </c>
      <c r="B5760" s="61">
        <v>445415797</v>
      </c>
      <c r="C5760" s="62" t="s">
        <v>36</v>
      </c>
      <c r="D5760" s="62" t="s">
        <v>37</v>
      </c>
      <c r="E5760" s="62" t="s">
        <v>45</v>
      </c>
      <c r="F5760" s="62" t="s">
        <v>119</v>
      </c>
      <c r="G5760" s="63">
        <v>3755.56</v>
      </c>
      <c r="H5760" s="61">
        <v>444620508</v>
      </c>
      <c r="I5760" s="63">
        <v>0</v>
      </c>
      <c r="J5760" s="63">
        <v>0</v>
      </c>
      <c r="K5760" s="63">
        <v>0</v>
      </c>
      <c r="L5760" s="63">
        <v>0</v>
      </c>
      <c r="M5760" s="63">
        <v>9946.32</v>
      </c>
      <c r="N5760" s="62" t="s">
        <v>1944</v>
      </c>
      <c r="O5760" s="14">
        <f t="shared" si="490"/>
        <v>45923.179398148146</v>
      </c>
      <c r="P5760" s="19">
        <f t="shared" si="491"/>
        <v>45923.387731481482</v>
      </c>
      <c r="Q5760" s="20" t="str">
        <f t="shared" si="492"/>
        <v>23/09/2025</v>
      </c>
      <c r="R5760" s="13" t="str">
        <f t="shared" si="493"/>
        <v>09</v>
      </c>
      <c r="S5760" s="13" t="str">
        <f t="shared" si="494"/>
        <v>Tue</v>
      </c>
    </row>
    <row r="5761" spans="1:19" x14ac:dyDescent="0.25">
      <c r="A5761" s="56">
        <v>45923.179398148146</v>
      </c>
      <c r="B5761" s="57">
        <v>445415800</v>
      </c>
      <c r="C5761" s="58" t="s">
        <v>36</v>
      </c>
      <c r="D5761" s="58" t="s">
        <v>37</v>
      </c>
      <c r="E5761" s="58" t="s">
        <v>45</v>
      </c>
      <c r="F5761" s="58" t="s">
        <v>119</v>
      </c>
      <c r="G5761" s="59">
        <v>3755.56</v>
      </c>
      <c r="H5761" s="57">
        <v>444620511</v>
      </c>
      <c r="I5761" s="59">
        <v>0</v>
      </c>
      <c r="J5761" s="59">
        <v>0</v>
      </c>
      <c r="K5761" s="59">
        <v>0</v>
      </c>
      <c r="L5761" s="59">
        <v>0</v>
      </c>
      <c r="M5761" s="59">
        <v>9946.32</v>
      </c>
      <c r="N5761" s="58" t="s">
        <v>113</v>
      </c>
      <c r="O5761" s="14">
        <f t="shared" si="490"/>
        <v>45923.179398148146</v>
      </c>
      <c r="P5761" s="19">
        <f t="shared" si="491"/>
        <v>45923.387731481482</v>
      </c>
      <c r="Q5761" s="20" t="str">
        <f t="shared" si="492"/>
        <v>23/09/2025</v>
      </c>
      <c r="R5761" s="13" t="str">
        <f t="shared" si="493"/>
        <v>09</v>
      </c>
      <c r="S5761" s="13" t="str">
        <f t="shared" si="494"/>
        <v>Tue</v>
      </c>
    </row>
    <row r="5762" spans="1:19" x14ac:dyDescent="0.25">
      <c r="A5762" s="60">
        <v>45923.179398148146</v>
      </c>
      <c r="B5762" s="61">
        <v>445415801</v>
      </c>
      <c r="C5762" s="62" t="s">
        <v>36</v>
      </c>
      <c r="D5762" s="62" t="s">
        <v>37</v>
      </c>
      <c r="E5762" s="62" t="s">
        <v>45</v>
      </c>
      <c r="F5762" s="62" t="s">
        <v>119</v>
      </c>
      <c r="G5762" s="63">
        <v>3755.57</v>
      </c>
      <c r="H5762" s="61">
        <v>444620512</v>
      </c>
      <c r="I5762" s="63">
        <v>0</v>
      </c>
      <c r="J5762" s="63">
        <v>0</v>
      </c>
      <c r="K5762" s="63">
        <v>0</v>
      </c>
      <c r="L5762" s="63">
        <v>0</v>
      </c>
      <c r="M5762" s="63">
        <v>9946.32</v>
      </c>
      <c r="N5762" s="62" t="s">
        <v>1971</v>
      </c>
      <c r="O5762" s="14">
        <f t="shared" si="490"/>
        <v>45923.179398148146</v>
      </c>
      <c r="P5762" s="19">
        <f t="shared" si="491"/>
        <v>45923.387731481482</v>
      </c>
      <c r="Q5762" s="20" t="str">
        <f t="shared" si="492"/>
        <v>23/09/2025</v>
      </c>
      <c r="R5762" s="13" t="str">
        <f t="shared" si="493"/>
        <v>09</v>
      </c>
      <c r="S5762" s="13" t="str">
        <f t="shared" si="494"/>
        <v>Tue</v>
      </c>
    </row>
    <row r="5763" spans="1:19" x14ac:dyDescent="0.25">
      <c r="A5763" s="56">
        <v>45923.179409722223</v>
      </c>
      <c r="B5763" s="57">
        <v>445415804</v>
      </c>
      <c r="C5763" s="58" t="s">
        <v>36</v>
      </c>
      <c r="D5763" s="58" t="s">
        <v>37</v>
      </c>
      <c r="E5763" s="58" t="s">
        <v>45</v>
      </c>
      <c r="F5763" s="58" t="s">
        <v>119</v>
      </c>
      <c r="G5763" s="59">
        <v>3755.57</v>
      </c>
      <c r="H5763" s="57">
        <v>444620515</v>
      </c>
      <c r="I5763" s="59">
        <v>0</v>
      </c>
      <c r="J5763" s="59">
        <v>0</v>
      </c>
      <c r="K5763" s="59">
        <v>0</v>
      </c>
      <c r="L5763" s="59">
        <v>0</v>
      </c>
      <c r="M5763" s="59">
        <v>9946.32</v>
      </c>
      <c r="N5763" s="58" t="s">
        <v>107</v>
      </c>
      <c r="O5763" s="14">
        <f t="shared" si="490"/>
        <v>45923.179409722223</v>
      </c>
      <c r="P5763" s="19">
        <f t="shared" si="491"/>
        <v>45923.387743055559</v>
      </c>
      <c r="Q5763" s="20" t="str">
        <f t="shared" si="492"/>
        <v>23/09/2025</v>
      </c>
      <c r="R5763" s="13" t="str">
        <f t="shared" si="493"/>
        <v>09</v>
      </c>
      <c r="S5763" s="13" t="str">
        <f t="shared" si="494"/>
        <v>Tue</v>
      </c>
    </row>
    <row r="5764" spans="1:19" x14ac:dyDescent="0.25">
      <c r="A5764" s="60">
        <v>45923.179409722223</v>
      </c>
      <c r="B5764" s="61">
        <v>445415805</v>
      </c>
      <c r="C5764" s="62" t="s">
        <v>36</v>
      </c>
      <c r="D5764" s="62" t="s">
        <v>37</v>
      </c>
      <c r="E5764" s="62" t="s">
        <v>45</v>
      </c>
      <c r="F5764" s="62" t="s">
        <v>119</v>
      </c>
      <c r="G5764" s="63">
        <v>3755.57</v>
      </c>
      <c r="H5764" s="61">
        <v>444620516</v>
      </c>
      <c r="I5764" s="63">
        <v>0</v>
      </c>
      <c r="J5764" s="63">
        <v>0</v>
      </c>
      <c r="K5764" s="63">
        <v>0</v>
      </c>
      <c r="L5764" s="63">
        <v>0</v>
      </c>
      <c r="M5764" s="63">
        <v>9946.32</v>
      </c>
      <c r="N5764" s="62" t="s">
        <v>47</v>
      </c>
      <c r="O5764" s="14">
        <f t="shared" si="490"/>
        <v>45923.179409722223</v>
      </c>
      <c r="P5764" s="19">
        <f t="shared" si="491"/>
        <v>45923.387743055559</v>
      </c>
      <c r="Q5764" s="20" t="str">
        <f t="shared" si="492"/>
        <v>23/09/2025</v>
      </c>
      <c r="R5764" s="13" t="str">
        <f t="shared" si="493"/>
        <v>09</v>
      </c>
      <c r="S5764" s="13" t="str">
        <f t="shared" si="494"/>
        <v>Tue</v>
      </c>
    </row>
    <row r="5765" spans="1:19" x14ac:dyDescent="0.25">
      <c r="A5765" s="56">
        <v>45923.179409722223</v>
      </c>
      <c r="B5765" s="57">
        <v>445415808</v>
      </c>
      <c r="C5765" s="58" t="s">
        <v>36</v>
      </c>
      <c r="D5765" s="58" t="s">
        <v>37</v>
      </c>
      <c r="E5765" s="58" t="s">
        <v>45</v>
      </c>
      <c r="F5765" s="58" t="s">
        <v>119</v>
      </c>
      <c r="G5765" s="59">
        <v>3755.6</v>
      </c>
      <c r="H5765" s="57">
        <v>444620519</v>
      </c>
      <c r="I5765" s="59">
        <v>0</v>
      </c>
      <c r="J5765" s="59">
        <v>0</v>
      </c>
      <c r="K5765" s="59">
        <v>0</v>
      </c>
      <c r="L5765" s="59">
        <v>0</v>
      </c>
      <c r="M5765" s="59">
        <v>9946.32</v>
      </c>
      <c r="N5765" s="58" t="s">
        <v>77</v>
      </c>
      <c r="O5765" s="14">
        <f t="shared" si="490"/>
        <v>45923.179409722223</v>
      </c>
      <c r="P5765" s="19">
        <f t="shared" si="491"/>
        <v>45923.387743055559</v>
      </c>
      <c r="Q5765" s="20" t="str">
        <f t="shared" si="492"/>
        <v>23/09/2025</v>
      </c>
      <c r="R5765" s="13" t="str">
        <f t="shared" si="493"/>
        <v>09</v>
      </c>
      <c r="S5765" s="13" t="str">
        <f t="shared" si="494"/>
        <v>Tue</v>
      </c>
    </row>
    <row r="5766" spans="1:19" x14ac:dyDescent="0.25">
      <c r="A5766" s="60">
        <v>45923.179409722223</v>
      </c>
      <c r="B5766" s="61">
        <v>445415809</v>
      </c>
      <c r="C5766" s="62" t="s">
        <v>36</v>
      </c>
      <c r="D5766" s="62" t="s">
        <v>37</v>
      </c>
      <c r="E5766" s="62" t="s">
        <v>45</v>
      </c>
      <c r="F5766" s="62" t="s">
        <v>119</v>
      </c>
      <c r="G5766" s="63">
        <v>3755.7</v>
      </c>
      <c r="H5766" s="61">
        <v>444620520</v>
      </c>
      <c r="I5766" s="63">
        <v>0</v>
      </c>
      <c r="J5766" s="63">
        <v>0</v>
      </c>
      <c r="K5766" s="63">
        <v>0</v>
      </c>
      <c r="L5766" s="63">
        <v>0</v>
      </c>
      <c r="M5766" s="63">
        <v>9946.32</v>
      </c>
      <c r="N5766" s="62" t="s">
        <v>48</v>
      </c>
      <c r="O5766" s="14">
        <f t="shared" si="490"/>
        <v>45923.179409722223</v>
      </c>
      <c r="P5766" s="19">
        <f t="shared" si="491"/>
        <v>45923.387743055559</v>
      </c>
      <c r="Q5766" s="20" t="str">
        <f t="shared" si="492"/>
        <v>23/09/2025</v>
      </c>
      <c r="R5766" s="13" t="str">
        <f t="shared" si="493"/>
        <v>09</v>
      </c>
      <c r="S5766" s="13" t="str">
        <f t="shared" si="494"/>
        <v>Tue</v>
      </c>
    </row>
    <row r="5767" spans="1:19" x14ac:dyDescent="0.25">
      <c r="A5767" s="56">
        <v>45923.179502314815</v>
      </c>
      <c r="B5767" s="57">
        <v>445415854</v>
      </c>
      <c r="C5767" s="58" t="s">
        <v>36</v>
      </c>
      <c r="D5767" s="58" t="s">
        <v>37</v>
      </c>
      <c r="E5767" s="58" t="s">
        <v>45</v>
      </c>
      <c r="F5767" s="58" t="s">
        <v>119</v>
      </c>
      <c r="G5767" s="59">
        <v>3756.5</v>
      </c>
      <c r="H5767" s="57">
        <v>444620565</v>
      </c>
      <c r="I5767" s="59">
        <v>0</v>
      </c>
      <c r="J5767" s="59">
        <v>0</v>
      </c>
      <c r="K5767" s="59">
        <v>0</v>
      </c>
      <c r="L5767" s="59">
        <v>0</v>
      </c>
      <c r="M5767" s="59">
        <v>9946.32</v>
      </c>
      <c r="N5767" s="58" t="s">
        <v>1384</v>
      </c>
      <c r="O5767" s="14">
        <f t="shared" si="490"/>
        <v>45923.179502314815</v>
      </c>
      <c r="P5767" s="19">
        <f t="shared" si="491"/>
        <v>45923.387835648151</v>
      </c>
      <c r="Q5767" s="20" t="str">
        <f t="shared" si="492"/>
        <v>23/09/2025</v>
      </c>
      <c r="R5767" s="13" t="str">
        <f t="shared" si="493"/>
        <v>09</v>
      </c>
      <c r="S5767" s="13" t="str">
        <f t="shared" si="494"/>
        <v>Tue</v>
      </c>
    </row>
    <row r="5768" spans="1:19" x14ac:dyDescent="0.25">
      <c r="A5768" s="60">
        <v>45923.179502314815</v>
      </c>
      <c r="B5768" s="61">
        <v>445415855</v>
      </c>
      <c r="C5768" s="62" t="s">
        <v>36</v>
      </c>
      <c r="D5768" s="62" t="s">
        <v>37</v>
      </c>
      <c r="E5768" s="62" t="s">
        <v>45</v>
      </c>
      <c r="F5768" s="62" t="s">
        <v>119</v>
      </c>
      <c r="G5768" s="63">
        <v>3756.44</v>
      </c>
      <c r="H5768" s="61">
        <v>444620566</v>
      </c>
      <c r="I5768" s="63">
        <v>0</v>
      </c>
      <c r="J5768" s="63">
        <v>0</v>
      </c>
      <c r="K5768" s="63">
        <v>0</v>
      </c>
      <c r="L5768" s="63">
        <v>0</v>
      </c>
      <c r="M5768" s="63">
        <v>9946.32</v>
      </c>
      <c r="N5768" s="62" t="s">
        <v>115</v>
      </c>
      <c r="O5768" s="14">
        <f t="shared" si="490"/>
        <v>45923.179502314815</v>
      </c>
      <c r="P5768" s="19">
        <f t="shared" si="491"/>
        <v>45923.387835648151</v>
      </c>
      <c r="Q5768" s="20" t="str">
        <f t="shared" si="492"/>
        <v>23/09/2025</v>
      </c>
      <c r="R5768" s="13" t="str">
        <f t="shared" si="493"/>
        <v>09</v>
      </c>
      <c r="S5768" s="13" t="str">
        <f t="shared" si="494"/>
        <v>Tue</v>
      </c>
    </row>
    <row r="5769" spans="1:19" x14ac:dyDescent="0.25">
      <c r="A5769" s="56">
        <v>45923.179502314815</v>
      </c>
      <c r="B5769" s="57">
        <v>445415856</v>
      </c>
      <c r="C5769" s="58" t="s">
        <v>36</v>
      </c>
      <c r="D5769" s="58" t="s">
        <v>37</v>
      </c>
      <c r="E5769" s="58" t="s">
        <v>45</v>
      </c>
      <c r="F5769" s="58" t="s">
        <v>119</v>
      </c>
      <c r="G5769" s="59">
        <v>3756.45</v>
      </c>
      <c r="H5769" s="57">
        <v>444620567</v>
      </c>
      <c r="I5769" s="59">
        <v>0</v>
      </c>
      <c r="J5769" s="59">
        <v>0</v>
      </c>
      <c r="K5769" s="59">
        <v>0</v>
      </c>
      <c r="L5769" s="59">
        <v>0</v>
      </c>
      <c r="M5769" s="59">
        <v>9946.32</v>
      </c>
      <c r="N5769" s="58" t="s">
        <v>118</v>
      </c>
      <c r="O5769" s="14">
        <f t="shared" si="490"/>
        <v>45923.179502314815</v>
      </c>
      <c r="P5769" s="19">
        <f t="shared" si="491"/>
        <v>45923.387835648151</v>
      </c>
      <c r="Q5769" s="20" t="str">
        <f t="shared" si="492"/>
        <v>23/09/2025</v>
      </c>
      <c r="R5769" s="13" t="str">
        <f t="shared" si="493"/>
        <v>09</v>
      </c>
      <c r="S5769" s="13" t="str">
        <f t="shared" si="494"/>
        <v>Tue</v>
      </c>
    </row>
    <row r="5770" spans="1:19" x14ac:dyDescent="0.25">
      <c r="A5770" s="60">
        <v>45923.179884259262</v>
      </c>
      <c r="B5770" s="61">
        <v>445415986</v>
      </c>
      <c r="C5770" s="62" t="s">
        <v>36</v>
      </c>
      <c r="D5770" s="62" t="s">
        <v>38</v>
      </c>
      <c r="E5770" s="62" t="s">
        <v>46</v>
      </c>
      <c r="F5770" s="62" t="s">
        <v>119</v>
      </c>
      <c r="G5770" s="63">
        <v>3757.27</v>
      </c>
      <c r="H5770" s="61">
        <v>444620696</v>
      </c>
      <c r="I5770" s="63">
        <v>0</v>
      </c>
      <c r="J5770" s="63">
        <v>0</v>
      </c>
      <c r="K5770" s="63">
        <v>0</v>
      </c>
      <c r="L5770" s="63">
        <v>1.52</v>
      </c>
      <c r="M5770" s="63">
        <v>9947.84</v>
      </c>
      <c r="N5770" s="62" t="s">
        <v>3474</v>
      </c>
      <c r="O5770" s="14">
        <f t="shared" si="490"/>
        <v>45923.179884259262</v>
      </c>
      <c r="P5770" s="19">
        <f t="shared" si="491"/>
        <v>45923.388217592597</v>
      </c>
      <c r="Q5770" s="20" t="str">
        <f t="shared" si="492"/>
        <v>23/09/2025</v>
      </c>
      <c r="R5770" s="13" t="str">
        <f t="shared" si="493"/>
        <v>09</v>
      </c>
      <c r="S5770" s="13" t="str">
        <f t="shared" si="494"/>
        <v>Tue</v>
      </c>
    </row>
    <row r="5771" spans="1:19" x14ac:dyDescent="0.25">
      <c r="A5771" s="56">
        <v>45923.179884259262</v>
      </c>
      <c r="B5771" s="57">
        <v>445415987</v>
      </c>
      <c r="C5771" s="58" t="s">
        <v>36</v>
      </c>
      <c r="D5771" s="58" t="s">
        <v>38</v>
      </c>
      <c r="E5771" s="58" t="s">
        <v>46</v>
      </c>
      <c r="F5771" s="58" t="s">
        <v>119</v>
      </c>
      <c r="G5771" s="59">
        <v>3757.27</v>
      </c>
      <c r="H5771" s="57">
        <v>444620697</v>
      </c>
      <c r="I5771" s="59">
        <v>0</v>
      </c>
      <c r="J5771" s="59">
        <v>0</v>
      </c>
      <c r="K5771" s="59">
        <v>0</v>
      </c>
      <c r="L5771" s="59">
        <v>1.56</v>
      </c>
      <c r="M5771" s="59">
        <v>9949.4</v>
      </c>
      <c r="N5771" s="58" t="s">
        <v>3475</v>
      </c>
      <c r="O5771" s="14">
        <f t="shared" ref="O5771:O5834" si="495">A5771</f>
        <v>45923.179884259262</v>
      </c>
      <c r="P5771" s="19">
        <f t="shared" ref="P5771:P5834" si="496">O5771+(5/24)</f>
        <v>45923.388217592597</v>
      </c>
      <c r="Q5771" s="20" t="str">
        <f t="shared" ref="Q5771:Q5834" si="497">TEXT(P5771,"dd/mm/yyyy")</f>
        <v>23/09/2025</v>
      </c>
      <c r="R5771" s="13" t="str">
        <f t="shared" ref="R5771:R5834" si="498">TEXT(P5771,"hh")</f>
        <v>09</v>
      </c>
      <c r="S5771" s="13" t="str">
        <f t="shared" ref="S5771:S5834" si="499">TEXT(P5771,"ddd")</f>
        <v>Tue</v>
      </c>
    </row>
    <row r="5772" spans="1:19" x14ac:dyDescent="0.25">
      <c r="A5772" s="60">
        <v>45923.179884259262</v>
      </c>
      <c r="B5772" s="61">
        <v>445415988</v>
      </c>
      <c r="C5772" s="62" t="s">
        <v>36</v>
      </c>
      <c r="D5772" s="62" t="s">
        <v>38</v>
      </c>
      <c r="E5772" s="62" t="s">
        <v>46</v>
      </c>
      <c r="F5772" s="62" t="s">
        <v>119</v>
      </c>
      <c r="G5772" s="63">
        <v>3757.27</v>
      </c>
      <c r="H5772" s="61">
        <v>444620698</v>
      </c>
      <c r="I5772" s="63">
        <v>0</v>
      </c>
      <c r="J5772" s="63">
        <v>0</v>
      </c>
      <c r="K5772" s="63">
        <v>0</v>
      </c>
      <c r="L5772" s="63">
        <v>1.7</v>
      </c>
      <c r="M5772" s="63">
        <v>9951.1</v>
      </c>
      <c r="N5772" s="62" t="s">
        <v>3475</v>
      </c>
      <c r="O5772" s="14">
        <f t="shared" si="495"/>
        <v>45923.179884259262</v>
      </c>
      <c r="P5772" s="19">
        <f t="shared" si="496"/>
        <v>45923.388217592597</v>
      </c>
      <c r="Q5772" s="20" t="str">
        <f t="shared" si="497"/>
        <v>23/09/2025</v>
      </c>
      <c r="R5772" s="13" t="str">
        <f t="shared" si="498"/>
        <v>09</v>
      </c>
      <c r="S5772" s="13" t="str">
        <f t="shared" si="499"/>
        <v>Tue</v>
      </c>
    </row>
    <row r="5773" spans="1:19" x14ac:dyDescent="0.25">
      <c r="A5773" s="56">
        <v>45923.179884259262</v>
      </c>
      <c r="B5773" s="57">
        <v>445415989</v>
      </c>
      <c r="C5773" s="58" t="s">
        <v>36</v>
      </c>
      <c r="D5773" s="58" t="s">
        <v>38</v>
      </c>
      <c r="E5773" s="58" t="s">
        <v>46</v>
      </c>
      <c r="F5773" s="58" t="s">
        <v>119</v>
      </c>
      <c r="G5773" s="59">
        <v>3757.27</v>
      </c>
      <c r="H5773" s="57">
        <v>444620699</v>
      </c>
      <c r="I5773" s="59">
        <v>0</v>
      </c>
      <c r="J5773" s="59">
        <v>0</v>
      </c>
      <c r="K5773" s="59">
        <v>0</v>
      </c>
      <c r="L5773" s="59">
        <v>1.7</v>
      </c>
      <c r="M5773" s="59">
        <v>9952.7999999999993</v>
      </c>
      <c r="N5773" s="58" t="s">
        <v>3475</v>
      </c>
      <c r="O5773" s="14">
        <f t="shared" si="495"/>
        <v>45923.179884259262</v>
      </c>
      <c r="P5773" s="19">
        <f t="shared" si="496"/>
        <v>45923.388217592597</v>
      </c>
      <c r="Q5773" s="20" t="str">
        <f t="shared" si="497"/>
        <v>23/09/2025</v>
      </c>
      <c r="R5773" s="13" t="str">
        <f t="shared" si="498"/>
        <v>09</v>
      </c>
      <c r="S5773" s="13" t="str">
        <f t="shared" si="499"/>
        <v>Tue</v>
      </c>
    </row>
    <row r="5774" spans="1:19" x14ac:dyDescent="0.25">
      <c r="A5774" s="60">
        <v>45923.179884259262</v>
      </c>
      <c r="B5774" s="61">
        <v>445415990</v>
      </c>
      <c r="C5774" s="62" t="s">
        <v>36</v>
      </c>
      <c r="D5774" s="62" t="s">
        <v>38</v>
      </c>
      <c r="E5774" s="62" t="s">
        <v>46</v>
      </c>
      <c r="F5774" s="62" t="s">
        <v>119</v>
      </c>
      <c r="G5774" s="63">
        <v>3757.27</v>
      </c>
      <c r="H5774" s="61">
        <v>444620700</v>
      </c>
      <c r="I5774" s="63">
        <v>0</v>
      </c>
      <c r="J5774" s="63">
        <v>0</v>
      </c>
      <c r="K5774" s="63">
        <v>0</v>
      </c>
      <c r="L5774" s="63">
        <v>1.67</v>
      </c>
      <c r="M5774" s="63">
        <v>9954.4699999999993</v>
      </c>
      <c r="N5774" s="62" t="s">
        <v>3475</v>
      </c>
      <c r="O5774" s="14">
        <f t="shared" si="495"/>
        <v>45923.179884259262</v>
      </c>
      <c r="P5774" s="19">
        <f t="shared" si="496"/>
        <v>45923.388217592597</v>
      </c>
      <c r="Q5774" s="20" t="str">
        <f t="shared" si="497"/>
        <v>23/09/2025</v>
      </c>
      <c r="R5774" s="13" t="str">
        <f t="shared" si="498"/>
        <v>09</v>
      </c>
      <c r="S5774" s="13" t="str">
        <f t="shared" si="499"/>
        <v>Tue</v>
      </c>
    </row>
    <row r="5775" spans="1:19" x14ac:dyDescent="0.25">
      <c r="A5775" s="56">
        <v>45923.179965277777</v>
      </c>
      <c r="B5775" s="57">
        <v>445416009</v>
      </c>
      <c r="C5775" s="58" t="s">
        <v>36</v>
      </c>
      <c r="D5775" s="58" t="s">
        <v>37</v>
      </c>
      <c r="E5775" s="58" t="s">
        <v>45</v>
      </c>
      <c r="F5775" s="58" t="s">
        <v>119</v>
      </c>
      <c r="G5775" s="59">
        <v>3756.16</v>
      </c>
      <c r="H5775" s="57">
        <v>444620719</v>
      </c>
      <c r="I5775" s="59">
        <v>0</v>
      </c>
      <c r="J5775" s="59">
        <v>0</v>
      </c>
      <c r="K5775" s="59">
        <v>0</v>
      </c>
      <c r="L5775" s="59">
        <v>0</v>
      </c>
      <c r="M5775" s="59">
        <v>9954.4699999999993</v>
      </c>
      <c r="N5775" s="58" t="s">
        <v>77</v>
      </c>
      <c r="O5775" s="14">
        <f t="shared" si="495"/>
        <v>45923.179965277777</v>
      </c>
      <c r="P5775" s="19">
        <f t="shared" si="496"/>
        <v>45923.388298611113</v>
      </c>
      <c r="Q5775" s="20" t="str">
        <f t="shared" si="497"/>
        <v>23/09/2025</v>
      </c>
      <c r="R5775" s="13" t="str">
        <f t="shared" si="498"/>
        <v>09</v>
      </c>
      <c r="S5775" s="13" t="str">
        <f t="shared" si="499"/>
        <v>Tue</v>
      </c>
    </row>
    <row r="5776" spans="1:19" x14ac:dyDescent="0.25">
      <c r="A5776" s="60">
        <v>45923.179965277777</v>
      </c>
      <c r="B5776" s="61">
        <v>445416010</v>
      </c>
      <c r="C5776" s="62" t="s">
        <v>36</v>
      </c>
      <c r="D5776" s="62" t="s">
        <v>37</v>
      </c>
      <c r="E5776" s="62" t="s">
        <v>45</v>
      </c>
      <c r="F5776" s="62" t="s">
        <v>119</v>
      </c>
      <c r="G5776" s="63">
        <v>3756.16</v>
      </c>
      <c r="H5776" s="61">
        <v>444620720</v>
      </c>
      <c r="I5776" s="63">
        <v>0</v>
      </c>
      <c r="J5776" s="63">
        <v>0</v>
      </c>
      <c r="K5776" s="63">
        <v>0</v>
      </c>
      <c r="L5776" s="63">
        <v>0</v>
      </c>
      <c r="M5776" s="63">
        <v>9954.4699999999993</v>
      </c>
      <c r="N5776" s="62" t="s">
        <v>107</v>
      </c>
      <c r="O5776" s="14">
        <f t="shared" si="495"/>
        <v>45923.179965277777</v>
      </c>
      <c r="P5776" s="19">
        <f t="shared" si="496"/>
        <v>45923.388298611113</v>
      </c>
      <c r="Q5776" s="20" t="str">
        <f t="shared" si="497"/>
        <v>23/09/2025</v>
      </c>
      <c r="R5776" s="13" t="str">
        <f t="shared" si="498"/>
        <v>09</v>
      </c>
      <c r="S5776" s="13" t="str">
        <f t="shared" si="499"/>
        <v>Tue</v>
      </c>
    </row>
    <row r="5777" spans="1:19" x14ac:dyDescent="0.25">
      <c r="A5777" s="56">
        <v>45923.179965277777</v>
      </c>
      <c r="B5777" s="57">
        <v>445416011</v>
      </c>
      <c r="C5777" s="58" t="s">
        <v>36</v>
      </c>
      <c r="D5777" s="58" t="s">
        <v>37</v>
      </c>
      <c r="E5777" s="58" t="s">
        <v>45</v>
      </c>
      <c r="F5777" s="58" t="s">
        <v>119</v>
      </c>
      <c r="G5777" s="59">
        <v>3756.16</v>
      </c>
      <c r="H5777" s="57">
        <v>444620721</v>
      </c>
      <c r="I5777" s="59">
        <v>0</v>
      </c>
      <c r="J5777" s="59">
        <v>0</v>
      </c>
      <c r="K5777" s="59">
        <v>0</v>
      </c>
      <c r="L5777" s="59">
        <v>0</v>
      </c>
      <c r="M5777" s="59">
        <v>9954.4699999999993</v>
      </c>
      <c r="N5777" s="58" t="s">
        <v>108</v>
      </c>
      <c r="O5777" s="14">
        <f t="shared" si="495"/>
        <v>45923.179965277777</v>
      </c>
      <c r="P5777" s="19">
        <f t="shared" si="496"/>
        <v>45923.388298611113</v>
      </c>
      <c r="Q5777" s="20" t="str">
        <f t="shared" si="497"/>
        <v>23/09/2025</v>
      </c>
      <c r="R5777" s="13" t="str">
        <f t="shared" si="498"/>
        <v>09</v>
      </c>
      <c r="S5777" s="13" t="str">
        <f t="shared" si="499"/>
        <v>Tue</v>
      </c>
    </row>
    <row r="5778" spans="1:19" x14ac:dyDescent="0.25">
      <c r="A5778" s="60">
        <v>45923.179965277777</v>
      </c>
      <c r="B5778" s="61">
        <v>445416012</v>
      </c>
      <c r="C5778" s="62" t="s">
        <v>36</v>
      </c>
      <c r="D5778" s="62" t="s">
        <v>37</v>
      </c>
      <c r="E5778" s="62" t="s">
        <v>45</v>
      </c>
      <c r="F5778" s="62" t="s">
        <v>119</v>
      </c>
      <c r="G5778" s="63">
        <v>3756.11</v>
      </c>
      <c r="H5778" s="61">
        <v>444620722</v>
      </c>
      <c r="I5778" s="63">
        <v>0</v>
      </c>
      <c r="J5778" s="63">
        <v>0</v>
      </c>
      <c r="K5778" s="63">
        <v>0</v>
      </c>
      <c r="L5778" s="63">
        <v>0</v>
      </c>
      <c r="M5778" s="63">
        <v>9954.4699999999993</v>
      </c>
      <c r="N5778" s="62" t="s">
        <v>2056</v>
      </c>
      <c r="O5778" s="14">
        <f t="shared" si="495"/>
        <v>45923.179965277777</v>
      </c>
      <c r="P5778" s="19">
        <f t="shared" si="496"/>
        <v>45923.388298611113</v>
      </c>
      <c r="Q5778" s="20" t="str">
        <f t="shared" si="497"/>
        <v>23/09/2025</v>
      </c>
      <c r="R5778" s="13" t="str">
        <f t="shared" si="498"/>
        <v>09</v>
      </c>
      <c r="S5778" s="13" t="str">
        <f t="shared" si="499"/>
        <v>Tue</v>
      </c>
    </row>
    <row r="5779" spans="1:19" x14ac:dyDescent="0.25">
      <c r="A5779" s="56">
        <v>45923.179976851854</v>
      </c>
      <c r="B5779" s="57">
        <v>445416014</v>
      </c>
      <c r="C5779" s="58" t="s">
        <v>36</v>
      </c>
      <c r="D5779" s="58" t="s">
        <v>37</v>
      </c>
      <c r="E5779" s="58" t="s">
        <v>45</v>
      </c>
      <c r="F5779" s="58" t="s">
        <v>119</v>
      </c>
      <c r="G5779" s="59">
        <v>3756.11</v>
      </c>
      <c r="H5779" s="57">
        <v>444620724</v>
      </c>
      <c r="I5779" s="59">
        <v>0</v>
      </c>
      <c r="J5779" s="59">
        <v>0</v>
      </c>
      <c r="K5779" s="59">
        <v>0</v>
      </c>
      <c r="L5779" s="59">
        <v>0</v>
      </c>
      <c r="M5779" s="59">
        <v>9954.4699999999993</v>
      </c>
      <c r="N5779" s="58" t="s">
        <v>1971</v>
      </c>
      <c r="O5779" s="14">
        <f t="shared" si="495"/>
        <v>45923.179976851854</v>
      </c>
      <c r="P5779" s="19">
        <f t="shared" si="496"/>
        <v>45923.38831018519</v>
      </c>
      <c r="Q5779" s="20" t="str">
        <f t="shared" si="497"/>
        <v>23/09/2025</v>
      </c>
      <c r="R5779" s="13" t="str">
        <f t="shared" si="498"/>
        <v>09</v>
      </c>
      <c r="S5779" s="13" t="str">
        <f t="shared" si="499"/>
        <v>Tue</v>
      </c>
    </row>
    <row r="5780" spans="1:19" x14ac:dyDescent="0.25">
      <c r="A5780" s="60">
        <v>45923.180601851855</v>
      </c>
      <c r="B5780" s="61">
        <v>445416142</v>
      </c>
      <c r="C5780" s="62" t="s">
        <v>36</v>
      </c>
      <c r="D5780" s="62" t="s">
        <v>38</v>
      </c>
      <c r="E5780" s="62" t="s">
        <v>46</v>
      </c>
      <c r="F5780" s="62" t="s">
        <v>119</v>
      </c>
      <c r="G5780" s="63">
        <v>3755.65</v>
      </c>
      <c r="H5780" s="61">
        <v>444620858</v>
      </c>
      <c r="I5780" s="63">
        <v>0</v>
      </c>
      <c r="J5780" s="63">
        <v>0</v>
      </c>
      <c r="K5780" s="63">
        <v>0</v>
      </c>
      <c r="L5780" s="63">
        <v>-0.01</v>
      </c>
      <c r="M5780" s="63">
        <v>9954.4599999999991</v>
      </c>
      <c r="N5780" s="62" t="s">
        <v>3476</v>
      </c>
      <c r="O5780" s="14">
        <f t="shared" si="495"/>
        <v>45923.180601851855</v>
      </c>
      <c r="P5780" s="19">
        <f t="shared" si="496"/>
        <v>45923.38893518519</v>
      </c>
      <c r="Q5780" s="20" t="str">
        <f t="shared" si="497"/>
        <v>23/09/2025</v>
      </c>
      <c r="R5780" s="13" t="str">
        <f t="shared" si="498"/>
        <v>09</v>
      </c>
      <c r="S5780" s="13" t="str">
        <f t="shared" si="499"/>
        <v>Tue</v>
      </c>
    </row>
    <row r="5781" spans="1:19" x14ac:dyDescent="0.25">
      <c r="A5781" s="56">
        <v>45923.180601851855</v>
      </c>
      <c r="B5781" s="57">
        <v>445416143</v>
      </c>
      <c r="C5781" s="58" t="s">
        <v>36</v>
      </c>
      <c r="D5781" s="58" t="s">
        <v>38</v>
      </c>
      <c r="E5781" s="58" t="s">
        <v>46</v>
      </c>
      <c r="F5781" s="58" t="s">
        <v>119</v>
      </c>
      <c r="G5781" s="59">
        <v>3755.65</v>
      </c>
      <c r="H5781" s="57">
        <v>444620859</v>
      </c>
      <c r="I5781" s="59">
        <v>0</v>
      </c>
      <c r="J5781" s="59">
        <v>0</v>
      </c>
      <c r="K5781" s="59">
        <v>0</v>
      </c>
      <c r="L5781" s="59">
        <v>0.08</v>
      </c>
      <c r="M5781" s="59">
        <v>9954.5400000000009</v>
      </c>
      <c r="N5781" s="58" t="s">
        <v>3476</v>
      </c>
      <c r="O5781" s="14">
        <f t="shared" si="495"/>
        <v>45923.180601851855</v>
      </c>
      <c r="P5781" s="19">
        <f t="shared" si="496"/>
        <v>45923.38893518519</v>
      </c>
      <c r="Q5781" s="20" t="str">
        <f t="shared" si="497"/>
        <v>23/09/2025</v>
      </c>
      <c r="R5781" s="13" t="str">
        <f t="shared" si="498"/>
        <v>09</v>
      </c>
      <c r="S5781" s="13" t="str">
        <f t="shared" si="499"/>
        <v>Tue</v>
      </c>
    </row>
    <row r="5782" spans="1:19" x14ac:dyDescent="0.25">
      <c r="A5782" s="60">
        <v>45923.180601851855</v>
      </c>
      <c r="B5782" s="61">
        <v>445416144</v>
      </c>
      <c r="C5782" s="62" t="s">
        <v>36</v>
      </c>
      <c r="D5782" s="62" t="s">
        <v>38</v>
      </c>
      <c r="E5782" s="62" t="s">
        <v>46</v>
      </c>
      <c r="F5782" s="62" t="s">
        <v>119</v>
      </c>
      <c r="G5782" s="63">
        <v>3755.65</v>
      </c>
      <c r="H5782" s="61">
        <v>444620860</v>
      </c>
      <c r="I5782" s="63">
        <v>0</v>
      </c>
      <c r="J5782" s="63">
        <v>0</v>
      </c>
      <c r="K5782" s="63">
        <v>0</v>
      </c>
      <c r="L5782" s="63">
        <v>-0.05</v>
      </c>
      <c r="M5782" s="63">
        <v>9954.49</v>
      </c>
      <c r="N5782" s="62" t="s">
        <v>3477</v>
      </c>
      <c r="O5782" s="14">
        <f t="shared" si="495"/>
        <v>45923.180601851855</v>
      </c>
      <c r="P5782" s="19">
        <f t="shared" si="496"/>
        <v>45923.38893518519</v>
      </c>
      <c r="Q5782" s="20" t="str">
        <f t="shared" si="497"/>
        <v>23/09/2025</v>
      </c>
      <c r="R5782" s="13" t="str">
        <f t="shared" si="498"/>
        <v>09</v>
      </c>
      <c r="S5782" s="13" t="str">
        <f t="shared" si="499"/>
        <v>Tue</v>
      </c>
    </row>
    <row r="5783" spans="1:19" x14ac:dyDescent="0.25">
      <c r="A5783" s="56">
        <v>45923.180775462963</v>
      </c>
      <c r="B5783" s="57">
        <v>445416209</v>
      </c>
      <c r="C5783" s="58" t="s">
        <v>36</v>
      </c>
      <c r="D5783" s="58" t="s">
        <v>37</v>
      </c>
      <c r="E5783" s="58" t="s">
        <v>45</v>
      </c>
      <c r="F5783" s="58" t="s">
        <v>119</v>
      </c>
      <c r="G5783" s="59">
        <v>3756.19</v>
      </c>
      <c r="H5783" s="57">
        <v>444620926</v>
      </c>
      <c r="I5783" s="59">
        <v>0</v>
      </c>
      <c r="J5783" s="59">
        <v>0</v>
      </c>
      <c r="K5783" s="59">
        <v>0</v>
      </c>
      <c r="L5783" s="59">
        <v>0</v>
      </c>
      <c r="M5783" s="59">
        <v>9954.49</v>
      </c>
      <c r="N5783" s="58" t="s">
        <v>47</v>
      </c>
      <c r="O5783" s="14">
        <f t="shared" si="495"/>
        <v>45923.180775462963</v>
      </c>
      <c r="P5783" s="19">
        <f t="shared" si="496"/>
        <v>45923.389108796298</v>
      </c>
      <c r="Q5783" s="20" t="str">
        <f t="shared" si="497"/>
        <v>23/09/2025</v>
      </c>
      <c r="R5783" s="13" t="str">
        <f t="shared" si="498"/>
        <v>09</v>
      </c>
      <c r="S5783" s="13" t="str">
        <f t="shared" si="499"/>
        <v>Tue</v>
      </c>
    </row>
    <row r="5784" spans="1:19" x14ac:dyDescent="0.25">
      <c r="A5784" s="60">
        <v>45923.180775462963</v>
      </c>
      <c r="B5784" s="61">
        <v>445416214</v>
      </c>
      <c r="C5784" s="62" t="s">
        <v>36</v>
      </c>
      <c r="D5784" s="62" t="s">
        <v>37</v>
      </c>
      <c r="E5784" s="62" t="s">
        <v>45</v>
      </c>
      <c r="F5784" s="62" t="s">
        <v>119</v>
      </c>
      <c r="G5784" s="63">
        <v>3756.19</v>
      </c>
      <c r="H5784" s="61">
        <v>444620931</v>
      </c>
      <c r="I5784" s="63">
        <v>0</v>
      </c>
      <c r="J5784" s="63">
        <v>0</v>
      </c>
      <c r="K5784" s="63">
        <v>0</v>
      </c>
      <c r="L5784" s="63">
        <v>0</v>
      </c>
      <c r="M5784" s="63">
        <v>9954.49</v>
      </c>
      <c r="N5784" s="62" t="s">
        <v>52</v>
      </c>
      <c r="O5784" s="14">
        <f t="shared" si="495"/>
        <v>45923.180775462963</v>
      </c>
      <c r="P5784" s="19">
        <f t="shared" si="496"/>
        <v>45923.389108796298</v>
      </c>
      <c r="Q5784" s="20" t="str">
        <f t="shared" si="497"/>
        <v>23/09/2025</v>
      </c>
      <c r="R5784" s="13" t="str">
        <f t="shared" si="498"/>
        <v>09</v>
      </c>
      <c r="S5784" s="13" t="str">
        <f t="shared" si="499"/>
        <v>Tue</v>
      </c>
    </row>
    <row r="5785" spans="1:19" x14ac:dyDescent="0.25">
      <c r="A5785" s="56">
        <v>45923.180775462963</v>
      </c>
      <c r="B5785" s="57">
        <v>445416216</v>
      </c>
      <c r="C5785" s="58" t="s">
        <v>36</v>
      </c>
      <c r="D5785" s="58" t="s">
        <v>37</v>
      </c>
      <c r="E5785" s="58" t="s">
        <v>45</v>
      </c>
      <c r="F5785" s="58" t="s">
        <v>119</v>
      </c>
      <c r="G5785" s="59">
        <v>3756.15</v>
      </c>
      <c r="H5785" s="57">
        <v>444620933</v>
      </c>
      <c r="I5785" s="59">
        <v>0</v>
      </c>
      <c r="J5785" s="59">
        <v>0</v>
      </c>
      <c r="K5785" s="59">
        <v>0</v>
      </c>
      <c r="L5785" s="59">
        <v>0</v>
      </c>
      <c r="M5785" s="59">
        <v>9954.49</v>
      </c>
      <c r="N5785" s="58" t="s">
        <v>48</v>
      </c>
      <c r="O5785" s="14">
        <f t="shared" si="495"/>
        <v>45923.180775462963</v>
      </c>
      <c r="P5785" s="19">
        <f t="shared" si="496"/>
        <v>45923.389108796298</v>
      </c>
      <c r="Q5785" s="20" t="str">
        <f t="shared" si="497"/>
        <v>23/09/2025</v>
      </c>
      <c r="R5785" s="13" t="str">
        <f t="shared" si="498"/>
        <v>09</v>
      </c>
      <c r="S5785" s="13" t="str">
        <f t="shared" si="499"/>
        <v>Tue</v>
      </c>
    </row>
    <row r="5786" spans="1:19" x14ac:dyDescent="0.25">
      <c r="A5786" s="60">
        <v>45923.181701388887</v>
      </c>
      <c r="B5786" s="61">
        <v>445416484</v>
      </c>
      <c r="C5786" s="62" t="s">
        <v>36</v>
      </c>
      <c r="D5786" s="62" t="s">
        <v>37</v>
      </c>
      <c r="E5786" s="62" t="s">
        <v>45</v>
      </c>
      <c r="F5786" s="62" t="s">
        <v>119</v>
      </c>
      <c r="G5786" s="63">
        <v>3755.1</v>
      </c>
      <c r="H5786" s="61">
        <v>444621204</v>
      </c>
      <c r="I5786" s="63">
        <v>0</v>
      </c>
      <c r="J5786" s="63">
        <v>0</v>
      </c>
      <c r="K5786" s="63">
        <v>0</v>
      </c>
      <c r="L5786" s="63">
        <v>0</v>
      </c>
      <c r="M5786" s="63">
        <v>9954.49</v>
      </c>
      <c r="N5786" s="62" t="s">
        <v>106</v>
      </c>
      <c r="O5786" s="14">
        <f t="shared" si="495"/>
        <v>45923.181701388887</v>
      </c>
      <c r="P5786" s="19">
        <f t="shared" si="496"/>
        <v>45923.390034722222</v>
      </c>
      <c r="Q5786" s="20" t="str">
        <f t="shared" si="497"/>
        <v>23/09/2025</v>
      </c>
      <c r="R5786" s="13" t="str">
        <f t="shared" si="498"/>
        <v>09</v>
      </c>
      <c r="S5786" s="13" t="str">
        <f t="shared" si="499"/>
        <v>Tue</v>
      </c>
    </row>
    <row r="5787" spans="1:19" x14ac:dyDescent="0.25">
      <c r="A5787" s="56">
        <v>45923.181759259256</v>
      </c>
      <c r="B5787" s="57">
        <v>445416527</v>
      </c>
      <c r="C5787" s="58" t="s">
        <v>36</v>
      </c>
      <c r="D5787" s="58" t="s">
        <v>38</v>
      </c>
      <c r="E5787" s="58" t="s">
        <v>46</v>
      </c>
      <c r="F5787" s="58" t="s">
        <v>119</v>
      </c>
      <c r="G5787" s="59">
        <v>3754.62</v>
      </c>
      <c r="H5787" s="57">
        <v>444621248</v>
      </c>
      <c r="I5787" s="59">
        <v>0</v>
      </c>
      <c r="J5787" s="59">
        <v>0</v>
      </c>
      <c r="K5787" s="59">
        <v>0</v>
      </c>
      <c r="L5787" s="59">
        <v>6.1</v>
      </c>
      <c r="M5787" s="59">
        <v>9960.59</v>
      </c>
      <c r="N5787" s="58" t="s">
        <v>3478</v>
      </c>
      <c r="O5787" s="14">
        <f t="shared" si="495"/>
        <v>45923.181759259256</v>
      </c>
      <c r="P5787" s="19">
        <f t="shared" si="496"/>
        <v>45923.390092592592</v>
      </c>
      <c r="Q5787" s="20" t="str">
        <f t="shared" si="497"/>
        <v>23/09/2025</v>
      </c>
      <c r="R5787" s="13" t="str">
        <f t="shared" si="498"/>
        <v>09</v>
      </c>
      <c r="S5787" s="13" t="str">
        <f t="shared" si="499"/>
        <v>Tue</v>
      </c>
    </row>
    <row r="5788" spans="1:19" x14ac:dyDescent="0.25">
      <c r="A5788" s="60">
        <v>45923.181759259256</v>
      </c>
      <c r="B5788" s="61">
        <v>445416529</v>
      </c>
      <c r="C5788" s="62" t="s">
        <v>36</v>
      </c>
      <c r="D5788" s="62" t="s">
        <v>38</v>
      </c>
      <c r="E5788" s="62" t="s">
        <v>46</v>
      </c>
      <c r="F5788" s="62" t="s">
        <v>119</v>
      </c>
      <c r="G5788" s="63">
        <v>3754.62</v>
      </c>
      <c r="H5788" s="61">
        <v>444621249</v>
      </c>
      <c r="I5788" s="63">
        <v>0</v>
      </c>
      <c r="J5788" s="63">
        <v>0</v>
      </c>
      <c r="K5788" s="63">
        <v>0</v>
      </c>
      <c r="L5788" s="63">
        <v>6.09</v>
      </c>
      <c r="M5788" s="63">
        <v>9966.68</v>
      </c>
      <c r="N5788" s="62" t="s">
        <v>3478</v>
      </c>
      <c r="O5788" s="14">
        <f t="shared" si="495"/>
        <v>45923.181759259256</v>
      </c>
      <c r="P5788" s="19">
        <f t="shared" si="496"/>
        <v>45923.390092592592</v>
      </c>
      <c r="Q5788" s="20" t="str">
        <f t="shared" si="497"/>
        <v>23/09/2025</v>
      </c>
      <c r="R5788" s="13" t="str">
        <f t="shared" si="498"/>
        <v>09</v>
      </c>
      <c r="S5788" s="13" t="str">
        <f t="shared" si="499"/>
        <v>Tue</v>
      </c>
    </row>
    <row r="5789" spans="1:19" x14ac:dyDescent="0.25">
      <c r="A5789" s="56">
        <v>45923.181759259256</v>
      </c>
      <c r="B5789" s="57">
        <v>445416530</v>
      </c>
      <c r="C5789" s="58" t="s">
        <v>36</v>
      </c>
      <c r="D5789" s="58" t="s">
        <v>38</v>
      </c>
      <c r="E5789" s="58" t="s">
        <v>46</v>
      </c>
      <c r="F5789" s="58" t="s">
        <v>119</v>
      </c>
      <c r="G5789" s="59">
        <v>3754.62</v>
      </c>
      <c r="H5789" s="57">
        <v>444621250</v>
      </c>
      <c r="I5789" s="59">
        <v>0</v>
      </c>
      <c r="J5789" s="59">
        <v>0</v>
      </c>
      <c r="K5789" s="59">
        <v>0</v>
      </c>
      <c r="L5789" s="59">
        <v>-1.54</v>
      </c>
      <c r="M5789" s="59">
        <v>9965.14</v>
      </c>
      <c r="N5789" s="58" t="s">
        <v>3479</v>
      </c>
      <c r="O5789" s="14">
        <f t="shared" si="495"/>
        <v>45923.181759259256</v>
      </c>
      <c r="P5789" s="19">
        <f t="shared" si="496"/>
        <v>45923.390092592592</v>
      </c>
      <c r="Q5789" s="20" t="str">
        <f t="shared" si="497"/>
        <v>23/09/2025</v>
      </c>
      <c r="R5789" s="13" t="str">
        <f t="shared" si="498"/>
        <v>09</v>
      </c>
      <c r="S5789" s="13" t="str">
        <f t="shared" si="499"/>
        <v>Tue</v>
      </c>
    </row>
    <row r="5790" spans="1:19" x14ac:dyDescent="0.25">
      <c r="A5790" s="60">
        <v>45923.182037037041</v>
      </c>
      <c r="B5790" s="61">
        <v>445416658</v>
      </c>
      <c r="C5790" s="62" t="s">
        <v>36</v>
      </c>
      <c r="D5790" s="62" t="s">
        <v>38</v>
      </c>
      <c r="E5790" s="62" t="s">
        <v>46</v>
      </c>
      <c r="F5790" s="62" t="s">
        <v>119</v>
      </c>
      <c r="G5790" s="63">
        <v>3753.94</v>
      </c>
      <c r="H5790" s="61">
        <v>444621382</v>
      </c>
      <c r="I5790" s="63">
        <v>0</v>
      </c>
      <c r="J5790" s="63">
        <v>0</v>
      </c>
      <c r="K5790" s="63">
        <v>0</v>
      </c>
      <c r="L5790" s="63">
        <v>-2.17</v>
      </c>
      <c r="M5790" s="63">
        <v>9962.9699999999993</v>
      </c>
      <c r="N5790" s="62" t="s">
        <v>3480</v>
      </c>
      <c r="O5790" s="14">
        <f t="shared" si="495"/>
        <v>45923.182037037041</v>
      </c>
      <c r="P5790" s="19">
        <f t="shared" si="496"/>
        <v>45923.390370370376</v>
      </c>
      <c r="Q5790" s="20" t="str">
        <f t="shared" si="497"/>
        <v>23/09/2025</v>
      </c>
      <c r="R5790" s="13" t="str">
        <f t="shared" si="498"/>
        <v>09</v>
      </c>
      <c r="S5790" s="13" t="str">
        <f t="shared" si="499"/>
        <v>Tue</v>
      </c>
    </row>
    <row r="5791" spans="1:19" x14ac:dyDescent="0.25">
      <c r="A5791" s="56">
        <v>45923.182060185187</v>
      </c>
      <c r="B5791" s="57">
        <v>445416667</v>
      </c>
      <c r="C5791" s="58" t="s">
        <v>36</v>
      </c>
      <c r="D5791" s="58" t="s">
        <v>38</v>
      </c>
      <c r="E5791" s="58" t="s">
        <v>46</v>
      </c>
      <c r="F5791" s="58" t="s">
        <v>119</v>
      </c>
      <c r="G5791" s="59">
        <v>3753.66</v>
      </c>
      <c r="H5791" s="57">
        <v>444621392</v>
      </c>
      <c r="I5791" s="59">
        <v>0</v>
      </c>
      <c r="J5791" s="59">
        <v>0</v>
      </c>
      <c r="K5791" s="59">
        <v>0</v>
      </c>
      <c r="L5791" s="59">
        <v>-2.4900000000000002</v>
      </c>
      <c r="M5791" s="59">
        <v>9960.48</v>
      </c>
      <c r="N5791" s="58" t="s">
        <v>3481</v>
      </c>
      <c r="O5791" s="14">
        <f t="shared" si="495"/>
        <v>45923.182060185187</v>
      </c>
      <c r="P5791" s="19">
        <f t="shared" si="496"/>
        <v>45923.390393518523</v>
      </c>
      <c r="Q5791" s="20" t="str">
        <f t="shared" si="497"/>
        <v>23/09/2025</v>
      </c>
      <c r="R5791" s="13" t="str">
        <f t="shared" si="498"/>
        <v>09</v>
      </c>
      <c r="S5791" s="13" t="str">
        <f t="shared" si="499"/>
        <v>Tue</v>
      </c>
    </row>
    <row r="5792" spans="1:19" x14ac:dyDescent="0.25">
      <c r="A5792" s="60">
        <v>45923.182337962964</v>
      </c>
      <c r="B5792" s="61">
        <v>445416723</v>
      </c>
      <c r="C5792" s="62" t="s">
        <v>36</v>
      </c>
      <c r="D5792" s="62" t="s">
        <v>38</v>
      </c>
      <c r="E5792" s="62" t="s">
        <v>46</v>
      </c>
      <c r="F5792" s="62" t="s">
        <v>119</v>
      </c>
      <c r="G5792" s="63">
        <v>3753.52</v>
      </c>
      <c r="H5792" s="61">
        <v>444621447</v>
      </c>
      <c r="I5792" s="63">
        <v>0</v>
      </c>
      <c r="J5792" s="63">
        <v>0</v>
      </c>
      <c r="K5792" s="63">
        <v>0</v>
      </c>
      <c r="L5792" s="63">
        <v>-2.2000000000000002</v>
      </c>
      <c r="M5792" s="63">
        <v>9958.2800000000007</v>
      </c>
      <c r="N5792" s="62" t="s">
        <v>3482</v>
      </c>
      <c r="O5792" s="14">
        <f t="shared" si="495"/>
        <v>45923.182337962964</v>
      </c>
      <c r="P5792" s="19">
        <f t="shared" si="496"/>
        <v>45923.3906712963</v>
      </c>
      <c r="Q5792" s="20" t="str">
        <f t="shared" si="497"/>
        <v>23/09/2025</v>
      </c>
      <c r="R5792" s="13" t="str">
        <f t="shared" si="498"/>
        <v>09</v>
      </c>
      <c r="S5792" s="13" t="str">
        <f t="shared" si="499"/>
        <v>Tue</v>
      </c>
    </row>
    <row r="5793" spans="1:19" x14ac:dyDescent="0.25">
      <c r="A5793" s="56">
        <v>45923.182349537034</v>
      </c>
      <c r="B5793" s="57">
        <v>445416725</v>
      </c>
      <c r="C5793" s="58" t="s">
        <v>36</v>
      </c>
      <c r="D5793" s="58" t="s">
        <v>38</v>
      </c>
      <c r="E5793" s="58" t="s">
        <v>46</v>
      </c>
      <c r="F5793" s="58" t="s">
        <v>119</v>
      </c>
      <c r="G5793" s="59">
        <v>3753.45</v>
      </c>
      <c r="H5793" s="57">
        <v>444621449</v>
      </c>
      <c r="I5793" s="59">
        <v>0</v>
      </c>
      <c r="J5793" s="59">
        <v>0</v>
      </c>
      <c r="K5793" s="59">
        <v>0</v>
      </c>
      <c r="L5793" s="59">
        <v>-3.05</v>
      </c>
      <c r="M5793" s="59">
        <v>9955.23</v>
      </c>
      <c r="N5793" s="58" t="s">
        <v>3483</v>
      </c>
      <c r="O5793" s="14">
        <f t="shared" si="495"/>
        <v>45923.182349537034</v>
      </c>
      <c r="P5793" s="19">
        <f t="shared" si="496"/>
        <v>45923.390682870369</v>
      </c>
      <c r="Q5793" s="20" t="str">
        <f t="shared" si="497"/>
        <v>23/09/2025</v>
      </c>
      <c r="R5793" s="13" t="str">
        <f t="shared" si="498"/>
        <v>09</v>
      </c>
      <c r="S5793" s="13" t="str">
        <f t="shared" si="499"/>
        <v>Tue</v>
      </c>
    </row>
    <row r="5794" spans="1:19" x14ac:dyDescent="0.25">
      <c r="A5794" s="60">
        <v>45923.182349537034</v>
      </c>
      <c r="B5794" s="61">
        <v>445416726</v>
      </c>
      <c r="C5794" s="62" t="s">
        <v>36</v>
      </c>
      <c r="D5794" s="62" t="s">
        <v>38</v>
      </c>
      <c r="E5794" s="62" t="s">
        <v>46</v>
      </c>
      <c r="F5794" s="62" t="s">
        <v>119</v>
      </c>
      <c r="G5794" s="63">
        <v>3753.45</v>
      </c>
      <c r="H5794" s="61">
        <v>444621450</v>
      </c>
      <c r="I5794" s="63">
        <v>0</v>
      </c>
      <c r="J5794" s="63">
        <v>0</v>
      </c>
      <c r="K5794" s="63">
        <v>0</v>
      </c>
      <c r="L5794" s="63">
        <v>-2.99</v>
      </c>
      <c r="M5794" s="63">
        <v>9952.24</v>
      </c>
      <c r="N5794" s="62" t="s">
        <v>3483</v>
      </c>
      <c r="O5794" s="14">
        <f t="shared" si="495"/>
        <v>45923.182349537034</v>
      </c>
      <c r="P5794" s="19">
        <f t="shared" si="496"/>
        <v>45923.390682870369</v>
      </c>
      <c r="Q5794" s="20" t="str">
        <f t="shared" si="497"/>
        <v>23/09/2025</v>
      </c>
      <c r="R5794" s="13" t="str">
        <f t="shared" si="498"/>
        <v>09</v>
      </c>
      <c r="S5794" s="13" t="str">
        <f t="shared" si="499"/>
        <v>Tue</v>
      </c>
    </row>
    <row r="5795" spans="1:19" x14ac:dyDescent="0.25">
      <c r="A5795" s="56">
        <v>45923.182349537034</v>
      </c>
      <c r="B5795" s="57">
        <v>445416727</v>
      </c>
      <c r="C5795" s="58" t="s">
        <v>36</v>
      </c>
      <c r="D5795" s="58" t="s">
        <v>38</v>
      </c>
      <c r="E5795" s="58" t="s">
        <v>46</v>
      </c>
      <c r="F5795" s="58" t="s">
        <v>119</v>
      </c>
      <c r="G5795" s="59">
        <v>3753.45</v>
      </c>
      <c r="H5795" s="57">
        <v>444621451</v>
      </c>
      <c r="I5795" s="59">
        <v>0</v>
      </c>
      <c r="J5795" s="59">
        <v>0</v>
      </c>
      <c r="K5795" s="59">
        <v>0</v>
      </c>
      <c r="L5795" s="59">
        <v>-3</v>
      </c>
      <c r="M5795" s="59">
        <v>9949.24</v>
      </c>
      <c r="N5795" s="58" t="s">
        <v>3483</v>
      </c>
      <c r="O5795" s="14">
        <f t="shared" si="495"/>
        <v>45923.182349537034</v>
      </c>
      <c r="P5795" s="19">
        <f t="shared" si="496"/>
        <v>45923.390682870369</v>
      </c>
      <c r="Q5795" s="20" t="str">
        <f t="shared" si="497"/>
        <v>23/09/2025</v>
      </c>
      <c r="R5795" s="13" t="str">
        <f t="shared" si="498"/>
        <v>09</v>
      </c>
      <c r="S5795" s="13" t="str">
        <f t="shared" si="499"/>
        <v>Tue</v>
      </c>
    </row>
    <row r="5796" spans="1:19" x14ac:dyDescent="0.25">
      <c r="A5796" s="60">
        <v>45923.182800925926</v>
      </c>
      <c r="B5796" s="61">
        <v>445416890</v>
      </c>
      <c r="C5796" s="62" t="s">
        <v>36</v>
      </c>
      <c r="D5796" s="62" t="s">
        <v>38</v>
      </c>
      <c r="E5796" s="62" t="s">
        <v>46</v>
      </c>
      <c r="F5796" s="62" t="s">
        <v>119</v>
      </c>
      <c r="G5796" s="63">
        <v>3753.16</v>
      </c>
      <c r="H5796" s="61">
        <v>444621620</v>
      </c>
      <c r="I5796" s="63">
        <v>0</v>
      </c>
      <c r="J5796" s="63">
        <v>0</v>
      </c>
      <c r="K5796" s="63">
        <v>0</v>
      </c>
      <c r="L5796" s="63">
        <v>-3</v>
      </c>
      <c r="M5796" s="63">
        <v>9946.24</v>
      </c>
      <c r="N5796" s="62" t="s">
        <v>3484</v>
      </c>
      <c r="O5796" s="14">
        <f t="shared" si="495"/>
        <v>45923.182800925926</v>
      </c>
      <c r="P5796" s="19">
        <f t="shared" si="496"/>
        <v>45923.391134259262</v>
      </c>
      <c r="Q5796" s="20" t="str">
        <f t="shared" si="497"/>
        <v>23/09/2025</v>
      </c>
      <c r="R5796" s="13" t="str">
        <f t="shared" si="498"/>
        <v>09</v>
      </c>
      <c r="S5796" s="13" t="str">
        <f t="shared" si="499"/>
        <v>Tue</v>
      </c>
    </row>
    <row r="5797" spans="1:19" x14ac:dyDescent="0.25">
      <c r="A5797" s="56">
        <v>45923.182800925926</v>
      </c>
      <c r="B5797" s="57">
        <v>445416891</v>
      </c>
      <c r="C5797" s="58" t="s">
        <v>36</v>
      </c>
      <c r="D5797" s="58" t="s">
        <v>38</v>
      </c>
      <c r="E5797" s="58" t="s">
        <v>46</v>
      </c>
      <c r="F5797" s="58" t="s">
        <v>119</v>
      </c>
      <c r="G5797" s="59">
        <v>3753.16</v>
      </c>
      <c r="H5797" s="57">
        <v>444621621</v>
      </c>
      <c r="I5797" s="59">
        <v>0</v>
      </c>
      <c r="J5797" s="59">
        <v>0</v>
      </c>
      <c r="K5797" s="59">
        <v>0</v>
      </c>
      <c r="L5797" s="59">
        <v>-3</v>
      </c>
      <c r="M5797" s="59">
        <v>9943.24</v>
      </c>
      <c r="N5797" s="58" t="s">
        <v>3484</v>
      </c>
      <c r="O5797" s="14">
        <f t="shared" si="495"/>
        <v>45923.182800925926</v>
      </c>
      <c r="P5797" s="19">
        <f t="shared" si="496"/>
        <v>45923.391134259262</v>
      </c>
      <c r="Q5797" s="20" t="str">
        <f t="shared" si="497"/>
        <v>23/09/2025</v>
      </c>
      <c r="R5797" s="13" t="str">
        <f t="shared" si="498"/>
        <v>09</v>
      </c>
      <c r="S5797" s="13" t="str">
        <f t="shared" si="499"/>
        <v>Tue</v>
      </c>
    </row>
    <row r="5798" spans="1:19" x14ac:dyDescent="0.25">
      <c r="A5798" s="60">
        <v>45923.182800925926</v>
      </c>
      <c r="B5798" s="61">
        <v>445416892</v>
      </c>
      <c r="C5798" s="62" t="s">
        <v>36</v>
      </c>
      <c r="D5798" s="62" t="s">
        <v>38</v>
      </c>
      <c r="E5798" s="62" t="s">
        <v>46</v>
      </c>
      <c r="F5798" s="62" t="s">
        <v>119</v>
      </c>
      <c r="G5798" s="63">
        <v>3753.16</v>
      </c>
      <c r="H5798" s="61">
        <v>444621622</v>
      </c>
      <c r="I5798" s="63">
        <v>0</v>
      </c>
      <c r="J5798" s="63">
        <v>0</v>
      </c>
      <c r="K5798" s="63">
        <v>0</v>
      </c>
      <c r="L5798" s="63">
        <v>-2.95</v>
      </c>
      <c r="M5798" s="63">
        <v>9940.2900000000009</v>
      </c>
      <c r="N5798" s="62" t="s">
        <v>3484</v>
      </c>
      <c r="O5798" s="14">
        <f t="shared" si="495"/>
        <v>45923.182800925926</v>
      </c>
      <c r="P5798" s="19">
        <f t="shared" si="496"/>
        <v>45923.391134259262</v>
      </c>
      <c r="Q5798" s="20" t="str">
        <f t="shared" si="497"/>
        <v>23/09/2025</v>
      </c>
      <c r="R5798" s="13" t="str">
        <f t="shared" si="498"/>
        <v>09</v>
      </c>
      <c r="S5798" s="13" t="str">
        <f t="shared" si="499"/>
        <v>Tue</v>
      </c>
    </row>
    <row r="5799" spans="1:19" x14ac:dyDescent="0.25">
      <c r="A5799" s="56">
        <v>45923.182800925926</v>
      </c>
      <c r="B5799" s="57">
        <v>445416893</v>
      </c>
      <c r="C5799" s="58" t="s">
        <v>36</v>
      </c>
      <c r="D5799" s="58" t="s">
        <v>38</v>
      </c>
      <c r="E5799" s="58" t="s">
        <v>46</v>
      </c>
      <c r="F5799" s="58" t="s">
        <v>119</v>
      </c>
      <c r="G5799" s="59">
        <v>3753.16</v>
      </c>
      <c r="H5799" s="57">
        <v>444621623</v>
      </c>
      <c r="I5799" s="59">
        <v>0</v>
      </c>
      <c r="J5799" s="59">
        <v>0</v>
      </c>
      <c r="K5799" s="59">
        <v>0</v>
      </c>
      <c r="L5799" s="59">
        <v>-3.03</v>
      </c>
      <c r="M5799" s="59">
        <v>9937.26</v>
      </c>
      <c r="N5799" s="58" t="s">
        <v>3485</v>
      </c>
      <c r="O5799" s="14">
        <f t="shared" si="495"/>
        <v>45923.182800925926</v>
      </c>
      <c r="P5799" s="19">
        <f t="shared" si="496"/>
        <v>45923.391134259262</v>
      </c>
      <c r="Q5799" s="20" t="str">
        <f t="shared" si="497"/>
        <v>23/09/2025</v>
      </c>
      <c r="R5799" s="13" t="str">
        <f t="shared" si="498"/>
        <v>09</v>
      </c>
      <c r="S5799" s="13" t="str">
        <f t="shared" si="499"/>
        <v>Tue</v>
      </c>
    </row>
    <row r="5800" spans="1:19" x14ac:dyDescent="0.25">
      <c r="A5800" s="60">
        <v>45923.182800925926</v>
      </c>
      <c r="B5800" s="61">
        <v>445416894</v>
      </c>
      <c r="C5800" s="62" t="s">
        <v>36</v>
      </c>
      <c r="D5800" s="62" t="s">
        <v>38</v>
      </c>
      <c r="E5800" s="62" t="s">
        <v>46</v>
      </c>
      <c r="F5800" s="62" t="s">
        <v>119</v>
      </c>
      <c r="G5800" s="63">
        <v>3753.16</v>
      </c>
      <c r="H5800" s="61">
        <v>444621624</v>
      </c>
      <c r="I5800" s="63">
        <v>0</v>
      </c>
      <c r="J5800" s="63">
        <v>0</v>
      </c>
      <c r="K5800" s="63">
        <v>0</v>
      </c>
      <c r="L5800" s="63">
        <v>-3.03</v>
      </c>
      <c r="M5800" s="63">
        <v>9934.23</v>
      </c>
      <c r="N5800" s="62" t="s">
        <v>3485</v>
      </c>
      <c r="O5800" s="14">
        <f t="shared" si="495"/>
        <v>45923.182800925926</v>
      </c>
      <c r="P5800" s="19">
        <f t="shared" si="496"/>
        <v>45923.391134259262</v>
      </c>
      <c r="Q5800" s="20" t="str">
        <f t="shared" si="497"/>
        <v>23/09/2025</v>
      </c>
      <c r="R5800" s="13" t="str">
        <f t="shared" si="498"/>
        <v>09</v>
      </c>
      <c r="S5800" s="13" t="str">
        <f t="shared" si="499"/>
        <v>Tue</v>
      </c>
    </row>
    <row r="5801" spans="1:19" x14ac:dyDescent="0.25">
      <c r="A5801" s="56">
        <v>45923.182847222219</v>
      </c>
      <c r="B5801" s="57">
        <v>445416912</v>
      </c>
      <c r="C5801" s="58" t="s">
        <v>36</v>
      </c>
      <c r="D5801" s="58" t="s">
        <v>38</v>
      </c>
      <c r="E5801" s="58" t="s">
        <v>46</v>
      </c>
      <c r="F5801" s="58" t="s">
        <v>119</v>
      </c>
      <c r="G5801" s="59">
        <v>3752.72</v>
      </c>
      <c r="H5801" s="57">
        <v>444621643</v>
      </c>
      <c r="I5801" s="59">
        <v>0</v>
      </c>
      <c r="J5801" s="59">
        <v>0</v>
      </c>
      <c r="K5801" s="59">
        <v>0</v>
      </c>
      <c r="L5801" s="59">
        <v>-2.84</v>
      </c>
      <c r="M5801" s="59">
        <v>9931.39</v>
      </c>
      <c r="N5801" s="58" t="s">
        <v>3486</v>
      </c>
      <c r="O5801" s="14">
        <f t="shared" si="495"/>
        <v>45923.182847222219</v>
      </c>
      <c r="P5801" s="19">
        <f t="shared" si="496"/>
        <v>45923.391180555554</v>
      </c>
      <c r="Q5801" s="20" t="str">
        <f t="shared" si="497"/>
        <v>23/09/2025</v>
      </c>
      <c r="R5801" s="13" t="str">
        <f t="shared" si="498"/>
        <v>09</v>
      </c>
      <c r="S5801" s="13" t="str">
        <f t="shared" si="499"/>
        <v>Tue</v>
      </c>
    </row>
    <row r="5802" spans="1:19" x14ac:dyDescent="0.25">
      <c r="A5802" s="60">
        <v>45923.182847222219</v>
      </c>
      <c r="B5802" s="61">
        <v>445416913</v>
      </c>
      <c r="C5802" s="62" t="s">
        <v>36</v>
      </c>
      <c r="D5802" s="62" t="s">
        <v>38</v>
      </c>
      <c r="E5802" s="62" t="s">
        <v>46</v>
      </c>
      <c r="F5802" s="62" t="s">
        <v>119</v>
      </c>
      <c r="G5802" s="63">
        <v>3752.72</v>
      </c>
      <c r="H5802" s="61">
        <v>444621644</v>
      </c>
      <c r="I5802" s="63">
        <v>0</v>
      </c>
      <c r="J5802" s="63">
        <v>0</v>
      </c>
      <c r="K5802" s="63">
        <v>0</v>
      </c>
      <c r="L5802" s="63">
        <v>-2.84</v>
      </c>
      <c r="M5802" s="63">
        <v>9928.5499999999993</v>
      </c>
      <c r="N5802" s="62" t="s">
        <v>3486</v>
      </c>
      <c r="O5802" s="14">
        <f t="shared" si="495"/>
        <v>45923.182847222219</v>
      </c>
      <c r="P5802" s="19">
        <f t="shared" si="496"/>
        <v>45923.391180555554</v>
      </c>
      <c r="Q5802" s="20" t="str">
        <f t="shared" si="497"/>
        <v>23/09/2025</v>
      </c>
      <c r="R5802" s="13" t="str">
        <f t="shared" si="498"/>
        <v>09</v>
      </c>
      <c r="S5802" s="13" t="str">
        <f t="shared" si="499"/>
        <v>Tue</v>
      </c>
    </row>
    <row r="5803" spans="1:19" x14ac:dyDescent="0.25">
      <c r="A5803" s="56">
        <v>45923.182858796295</v>
      </c>
      <c r="B5803" s="57">
        <v>445416936</v>
      </c>
      <c r="C5803" s="58" t="s">
        <v>36</v>
      </c>
      <c r="D5803" s="58" t="s">
        <v>37</v>
      </c>
      <c r="E5803" s="58" t="s">
        <v>45</v>
      </c>
      <c r="F5803" s="58" t="s">
        <v>119</v>
      </c>
      <c r="G5803" s="59">
        <v>3752.65</v>
      </c>
      <c r="H5803" s="57">
        <v>444621668</v>
      </c>
      <c r="I5803" s="59">
        <v>0</v>
      </c>
      <c r="J5803" s="59">
        <v>0</v>
      </c>
      <c r="K5803" s="59">
        <v>0</v>
      </c>
      <c r="L5803" s="59">
        <v>0</v>
      </c>
      <c r="M5803" s="59">
        <v>9928.5499999999993</v>
      </c>
      <c r="N5803" s="58" t="s">
        <v>2546</v>
      </c>
      <c r="O5803" s="14">
        <f t="shared" si="495"/>
        <v>45923.182858796295</v>
      </c>
      <c r="P5803" s="19">
        <f t="shared" si="496"/>
        <v>45923.391192129631</v>
      </c>
      <c r="Q5803" s="20" t="str">
        <f t="shared" si="497"/>
        <v>23/09/2025</v>
      </c>
      <c r="R5803" s="13" t="str">
        <f t="shared" si="498"/>
        <v>09</v>
      </c>
      <c r="S5803" s="13" t="str">
        <f t="shared" si="499"/>
        <v>Tue</v>
      </c>
    </row>
    <row r="5804" spans="1:19" x14ac:dyDescent="0.25">
      <c r="A5804" s="60">
        <v>45923.182905092595</v>
      </c>
      <c r="B5804" s="61">
        <v>445416959</v>
      </c>
      <c r="C5804" s="62" t="s">
        <v>36</v>
      </c>
      <c r="D5804" s="62" t="s">
        <v>38</v>
      </c>
      <c r="E5804" s="62" t="s">
        <v>46</v>
      </c>
      <c r="F5804" s="62" t="s">
        <v>119</v>
      </c>
      <c r="G5804" s="63">
        <v>3752.03</v>
      </c>
      <c r="H5804" s="61">
        <v>444621689</v>
      </c>
      <c r="I5804" s="63">
        <v>0</v>
      </c>
      <c r="J5804" s="63">
        <v>0</v>
      </c>
      <c r="K5804" s="63">
        <v>0</v>
      </c>
      <c r="L5804" s="63">
        <v>-3.07</v>
      </c>
      <c r="M5804" s="63">
        <v>9925.48</v>
      </c>
      <c r="N5804" s="62" t="s">
        <v>3487</v>
      </c>
      <c r="O5804" s="14">
        <f t="shared" si="495"/>
        <v>45923.182905092595</v>
      </c>
      <c r="P5804" s="19">
        <f t="shared" si="496"/>
        <v>45923.391238425931</v>
      </c>
      <c r="Q5804" s="20" t="str">
        <f t="shared" si="497"/>
        <v>23/09/2025</v>
      </c>
      <c r="R5804" s="13" t="str">
        <f t="shared" si="498"/>
        <v>09</v>
      </c>
      <c r="S5804" s="13" t="str">
        <f t="shared" si="499"/>
        <v>Tue</v>
      </c>
    </row>
    <row r="5805" spans="1:19" x14ac:dyDescent="0.25">
      <c r="A5805" s="56">
        <v>45923.183321759258</v>
      </c>
      <c r="B5805" s="57">
        <v>445417119</v>
      </c>
      <c r="C5805" s="58" t="s">
        <v>36</v>
      </c>
      <c r="D5805" s="58" t="s">
        <v>37</v>
      </c>
      <c r="E5805" s="58" t="s">
        <v>45</v>
      </c>
      <c r="F5805" s="58" t="s">
        <v>119</v>
      </c>
      <c r="G5805" s="59">
        <v>3752.67</v>
      </c>
      <c r="H5805" s="57">
        <v>444621856</v>
      </c>
      <c r="I5805" s="59">
        <v>0</v>
      </c>
      <c r="J5805" s="59">
        <v>0</v>
      </c>
      <c r="K5805" s="59">
        <v>0</v>
      </c>
      <c r="L5805" s="59">
        <v>0</v>
      </c>
      <c r="M5805" s="59">
        <v>9925.48</v>
      </c>
      <c r="N5805" s="58" t="s">
        <v>2547</v>
      </c>
      <c r="O5805" s="14">
        <f t="shared" si="495"/>
        <v>45923.183321759258</v>
      </c>
      <c r="P5805" s="19">
        <f t="shared" si="496"/>
        <v>45923.391655092593</v>
      </c>
      <c r="Q5805" s="20" t="str">
        <f t="shared" si="497"/>
        <v>23/09/2025</v>
      </c>
      <c r="R5805" s="13" t="str">
        <f t="shared" si="498"/>
        <v>09</v>
      </c>
      <c r="S5805" s="13" t="str">
        <f t="shared" si="499"/>
        <v>Tue</v>
      </c>
    </row>
    <row r="5806" spans="1:19" x14ac:dyDescent="0.25">
      <c r="A5806" s="60">
        <v>45923.183321759258</v>
      </c>
      <c r="B5806" s="61">
        <v>445417120</v>
      </c>
      <c r="C5806" s="62" t="s">
        <v>36</v>
      </c>
      <c r="D5806" s="62" t="s">
        <v>37</v>
      </c>
      <c r="E5806" s="62" t="s">
        <v>45</v>
      </c>
      <c r="F5806" s="62" t="s">
        <v>119</v>
      </c>
      <c r="G5806" s="63">
        <v>3752.67</v>
      </c>
      <c r="H5806" s="61">
        <v>444621857</v>
      </c>
      <c r="I5806" s="63">
        <v>0</v>
      </c>
      <c r="J5806" s="63">
        <v>0</v>
      </c>
      <c r="K5806" s="63">
        <v>0</v>
      </c>
      <c r="L5806" s="63">
        <v>0</v>
      </c>
      <c r="M5806" s="63">
        <v>9925.48</v>
      </c>
      <c r="N5806" s="62" t="s">
        <v>2548</v>
      </c>
      <c r="O5806" s="14">
        <f t="shared" si="495"/>
        <v>45923.183321759258</v>
      </c>
      <c r="P5806" s="19">
        <f t="shared" si="496"/>
        <v>45923.391655092593</v>
      </c>
      <c r="Q5806" s="20" t="str">
        <f t="shared" si="497"/>
        <v>23/09/2025</v>
      </c>
      <c r="R5806" s="13" t="str">
        <f t="shared" si="498"/>
        <v>09</v>
      </c>
      <c r="S5806" s="13" t="str">
        <f t="shared" si="499"/>
        <v>Tue</v>
      </c>
    </row>
    <row r="5807" spans="1:19" x14ac:dyDescent="0.25">
      <c r="A5807" s="56">
        <v>45923.183668981481</v>
      </c>
      <c r="B5807" s="57">
        <v>445417198</v>
      </c>
      <c r="C5807" s="58" t="s">
        <v>36</v>
      </c>
      <c r="D5807" s="58" t="s">
        <v>38</v>
      </c>
      <c r="E5807" s="58" t="s">
        <v>45</v>
      </c>
      <c r="F5807" s="58" t="s">
        <v>119</v>
      </c>
      <c r="G5807" s="59">
        <v>3753.26</v>
      </c>
      <c r="H5807" s="57">
        <v>444621944</v>
      </c>
      <c r="I5807" s="59">
        <v>0</v>
      </c>
      <c r="J5807" s="59">
        <v>0</v>
      </c>
      <c r="K5807" s="59">
        <v>0</v>
      </c>
      <c r="L5807" s="59">
        <v>0</v>
      </c>
      <c r="M5807" s="59">
        <v>9925.48</v>
      </c>
      <c r="N5807" s="58" t="s">
        <v>118</v>
      </c>
      <c r="O5807" s="14">
        <f t="shared" si="495"/>
        <v>45923.183668981481</v>
      </c>
      <c r="P5807" s="19">
        <f t="shared" si="496"/>
        <v>45923.392002314817</v>
      </c>
      <c r="Q5807" s="20" t="str">
        <f t="shared" si="497"/>
        <v>23/09/2025</v>
      </c>
      <c r="R5807" s="13" t="str">
        <f t="shared" si="498"/>
        <v>09</v>
      </c>
      <c r="S5807" s="13" t="str">
        <f t="shared" si="499"/>
        <v>Tue</v>
      </c>
    </row>
    <row r="5808" spans="1:19" x14ac:dyDescent="0.25">
      <c r="A5808" s="60">
        <v>45923.183668981481</v>
      </c>
      <c r="B5808" s="61">
        <v>445417201</v>
      </c>
      <c r="C5808" s="62" t="s">
        <v>36</v>
      </c>
      <c r="D5808" s="62" t="s">
        <v>38</v>
      </c>
      <c r="E5808" s="62" t="s">
        <v>45</v>
      </c>
      <c r="F5808" s="62" t="s">
        <v>119</v>
      </c>
      <c r="G5808" s="63">
        <v>3753.52</v>
      </c>
      <c r="H5808" s="61">
        <v>444621947</v>
      </c>
      <c r="I5808" s="63">
        <v>0</v>
      </c>
      <c r="J5808" s="63">
        <v>0</v>
      </c>
      <c r="K5808" s="63">
        <v>0</v>
      </c>
      <c r="L5808" s="63">
        <v>0</v>
      </c>
      <c r="M5808" s="63">
        <v>9925.48</v>
      </c>
      <c r="N5808" s="62" t="s">
        <v>115</v>
      </c>
      <c r="O5808" s="14">
        <f t="shared" si="495"/>
        <v>45923.183668981481</v>
      </c>
      <c r="P5808" s="19">
        <f t="shared" si="496"/>
        <v>45923.392002314817</v>
      </c>
      <c r="Q5808" s="20" t="str">
        <f t="shared" si="497"/>
        <v>23/09/2025</v>
      </c>
      <c r="R5808" s="13" t="str">
        <f t="shared" si="498"/>
        <v>09</v>
      </c>
      <c r="S5808" s="13" t="str">
        <f t="shared" si="499"/>
        <v>Tue</v>
      </c>
    </row>
    <row r="5809" spans="1:19" x14ac:dyDescent="0.25">
      <c r="A5809" s="56">
        <v>45923.18472222222</v>
      </c>
      <c r="B5809" s="57">
        <v>445417553</v>
      </c>
      <c r="C5809" s="58" t="s">
        <v>36</v>
      </c>
      <c r="D5809" s="58" t="s">
        <v>37</v>
      </c>
      <c r="E5809" s="58" t="s">
        <v>45</v>
      </c>
      <c r="F5809" s="58" t="s">
        <v>119</v>
      </c>
      <c r="G5809" s="59">
        <v>3752.39</v>
      </c>
      <c r="H5809" s="57">
        <v>444622297</v>
      </c>
      <c r="I5809" s="59">
        <v>0</v>
      </c>
      <c r="J5809" s="59">
        <v>0</v>
      </c>
      <c r="K5809" s="59">
        <v>0</v>
      </c>
      <c r="L5809" s="59">
        <v>0</v>
      </c>
      <c r="M5809" s="59">
        <v>9925.48</v>
      </c>
      <c r="N5809" s="58" t="s">
        <v>2533</v>
      </c>
      <c r="O5809" s="14">
        <f t="shared" si="495"/>
        <v>45923.18472222222</v>
      </c>
      <c r="P5809" s="19">
        <f t="shared" si="496"/>
        <v>45923.393055555556</v>
      </c>
      <c r="Q5809" s="20" t="str">
        <f t="shared" si="497"/>
        <v>23/09/2025</v>
      </c>
      <c r="R5809" s="13" t="str">
        <f t="shared" si="498"/>
        <v>09</v>
      </c>
      <c r="S5809" s="13" t="str">
        <f t="shared" si="499"/>
        <v>Tue</v>
      </c>
    </row>
    <row r="5810" spans="1:19" x14ac:dyDescent="0.25">
      <c r="A5810" s="60">
        <v>45923.185416666667</v>
      </c>
      <c r="B5810" s="61">
        <v>445417901</v>
      </c>
      <c r="C5810" s="62" t="s">
        <v>36</v>
      </c>
      <c r="D5810" s="62" t="s">
        <v>38</v>
      </c>
      <c r="E5810" s="62" t="s">
        <v>46</v>
      </c>
      <c r="F5810" s="62" t="s">
        <v>119</v>
      </c>
      <c r="G5810" s="63">
        <v>3749.69</v>
      </c>
      <c r="H5810" s="61">
        <v>444622636</v>
      </c>
      <c r="I5810" s="63">
        <v>0</v>
      </c>
      <c r="J5810" s="63">
        <v>0</v>
      </c>
      <c r="K5810" s="63">
        <v>0</v>
      </c>
      <c r="L5810" s="63">
        <v>-2.96</v>
      </c>
      <c r="M5810" s="63">
        <v>9922.52</v>
      </c>
      <c r="N5810" s="62" t="s">
        <v>3488</v>
      </c>
      <c r="O5810" s="14">
        <f t="shared" si="495"/>
        <v>45923.185416666667</v>
      </c>
      <c r="P5810" s="19">
        <f t="shared" si="496"/>
        <v>45923.393750000003</v>
      </c>
      <c r="Q5810" s="20" t="str">
        <f t="shared" si="497"/>
        <v>23/09/2025</v>
      </c>
      <c r="R5810" s="13" t="str">
        <f t="shared" si="498"/>
        <v>09</v>
      </c>
      <c r="S5810" s="13" t="str">
        <f t="shared" si="499"/>
        <v>Tue</v>
      </c>
    </row>
    <row r="5811" spans="1:19" x14ac:dyDescent="0.25">
      <c r="A5811" s="56">
        <v>45923.185428240744</v>
      </c>
      <c r="B5811" s="57">
        <v>445417917</v>
      </c>
      <c r="C5811" s="58" t="s">
        <v>36</v>
      </c>
      <c r="D5811" s="58" t="s">
        <v>38</v>
      </c>
      <c r="E5811" s="58" t="s">
        <v>46</v>
      </c>
      <c r="F5811" s="58" t="s">
        <v>119</v>
      </c>
      <c r="G5811" s="59">
        <v>3749.58</v>
      </c>
      <c r="H5811" s="57">
        <v>444622652</v>
      </c>
      <c r="I5811" s="59">
        <v>0</v>
      </c>
      <c r="J5811" s="59">
        <v>0</v>
      </c>
      <c r="K5811" s="59">
        <v>0</v>
      </c>
      <c r="L5811" s="59">
        <v>-3.09</v>
      </c>
      <c r="M5811" s="59">
        <v>9919.43</v>
      </c>
      <c r="N5811" s="58" t="s">
        <v>3489</v>
      </c>
      <c r="O5811" s="14">
        <f t="shared" si="495"/>
        <v>45923.185428240744</v>
      </c>
      <c r="P5811" s="19">
        <f t="shared" si="496"/>
        <v>45923.39376157408</v>
      </c>
      <c r="Q5811" s="20" t="str">
        <f t="shared" si="497"/>
        <v>23/09/2025</v>
      </c>
      <c r="R5811" s="13" t="str">
        <f t="shared" si="498"/>
        <v>09</v>
      </c>
      <c r="S5811" s="13" t="str">
        <f t="shared" si="499"/>
        <v>Tue</v>
      </c>
    </row>
    <row r="5812" spans="1:19" x14ac:dyDescent="0.25">
      <c r="A5812" s="60">
        <v>45923.185428240744</v>
      </c>
      <c r="B5812" s="61">
        <v>445417919</v>
      </c>
      <c r="C5812" s="62" t="s">
        <v>36</v>
      </c>
      <c r="D5812" s="62" t="s">
        <v>38</v>
      </c>
      <c r="E5812" s="62" t="s">
        <v>46</v>
      </c>
      <c r="F5812" s="62" t="s">
        <v>119</v>
      </c>
      <c r="G5812" s="63">
        <v>3749.58</v>
      </c>
      <c r="H5812" s="61">
        <v>444622653</v>
      </c>
      <c r="I5812" s="63">
        <v>0</v>
      </c>
      <c r="J5812" s="63">
        <v>0</v>
      </c>
      <c r="K5812" s="63">
        <v>0</v>
      </c>
      <c r="L5812" s="63">
        <v>-3.09</v>
      </c>
      <c r="M5812" s="63">
        <v>9916.34</v>
      </c>
      <c r="N5812" s="62" t="s">
        <v>3489</v>
      </c>
      <c r="O5812" s="14">
        <f t="shared" si="495"/>
        <v>45923.185428240744</v>
      </c>
      <c r="P5812" s="19">
        <f t="shared" si="496"/>
        <v>45923.39376157408</v>
      </c>
      <c r="Q5812" s="20" t="str">
        <f t="shared" si="497"/>
        <v>23/09/2025</v>
      </c>
      <c r="R5812" s="13" t="str">
        <f t="shared" si="498"/>
        <v>09</v>
      </c>
      <c r="S5812" s="13" t="str">
        <f t="shared" si="499"/>
        <v>Tue</v>
      </c>
    </row>
    <row r="5813" spans="1:19" x14ac:dyDescent="0.25">
      <c r="A5813" s="56">
        <v>45923.185439814813</v>
      </c>
      <c r="B5813" s="57">
        <v>445417949</v>
      </c>
      <c r="C5813" s="58" t="s">
        <v>36</v>
      </c>
      <c r="D5813" s="58" t="s">
        <v>38</v>
      </c>
      <c r="E5813" s="58" t="s">
        <v>46</v>
      </c>
      <c r="F5813" s="58" t="s">
        <v>119</v>
      </c>
      <c r="G5813" s="59">
        <v>3749.29</v>
      </c>
      <c r="H5813" s="57">
        <v>444622682</v>
      </c>
      <c r="I5813" s="59">
        <v>0</v>
      </c>
      <c r="J5813" s="59">
        <v>0</v>
      </c>
      <c r="K5813" s="59">
        <v>0</v>
      </c>
      <c r="L5813" s="59">
        <v>-3.1</v>
      </c>
      <c r="M5813" s="59">
        <v>9913.24</v>
      </c>
      <c r="N5813" s="58" t="s">
        <v>3490</v>
      </c>
      <c r="O5813" s="14">
        <f t="shared" si="495"/>
        <v>45923.185439814813</v>
      </c>
      <c r="P5813" s="19">
        <f t="shared" si="496"/>
        <v>45923.393773148149</v>
      </c>
      <c r="Q5813" s="20" t="str">
        <f t="shared" si="497"/>
        <v>23/09/2025</v>
      </c>
      <c r="R5813" s="13" t="str">
        <f t="shared" si="498"/>
        <v>09</v>
      </c>
      <c r="S5813" s="13" t="str">
        <f t="shared" si="499"/>
        <v>Tue</v>
      </c>
    </row>
    <row r="5814" spans="1:19" x14ac:dyDescent="0.25">
      <c r="A5814" s="60">
        <v>45923.186203703706</v>
      </c>
      <c r="B5814" s="61">
        <v>445418675</v>
      </c>
      <c r="C5814" s="62" t="s">
        <v>36</v>
      </c>
      <c r="D5814" s="62" t="s">
        <v>37</v>
      </c>
      <c r="E5814" s="62" t="s">
        <v>46</v>
      </c>
      <c r="F5814" s="62" t="s">
        <v>119</v>
      </c>
      <c r="G5814" s="63">
        <v>3749.77</v>
      </c>
      <c r="H5814" s="61">
        <v>444623403</v>
      </c>
      <c r="I5814" s="63">
        <v>0</v>
      </c>
      <c r="J5814" s="63">
        <v>0</v>
      </c>
      <c r="K5814" s="63">
        <v>0</v>
      </c>
      <c r="L5814" s="63">
        <v>3.49</v>
      </c>
      <c r="M5814" s="63">
        <v>9916.73</v>
      </c>
      <c r="N5814" s="62" t="s">
        <v>3491</v>
      </c>
      <c r="O5814" s="14">
        <f t="shared" si="495"/>
        <v>45923.186203703706</v>
      </c>
      <c r="P5814" s="19">
        <f t="shared" si="496"/>
        <v>45923.394537037042</v>
      </c>
      <c r="Q5814" s="20" t="str">
        <f t="shared" si="497"/>
        <v>23/09/2025</v>
      </c>
      <c r="R5814" s="13" t="str">
        <f t="shared" si="498"/>
        <v>09</v>
      </c>
      <c r="S5814" s="13" t="str">
        <f t="shared" si="499"/>
        <v>Tue</v>
      </c>
    </row>
    <row r="5815" spans="1:19" x14ac:dyDescent="0.25">
      <c r="A5815" s="56">
        <v>45923.186203703706</v>
      </c>
      <c r="B5815" s="57">
        <v>445418676</v>
      </c>
      <c r="C5815" s="58" t="s">
        <v>36</v>
      </c>
      <c r="D5815" s="58" t="s">
        <v>37</v>
      </c>
      <c r="E5815" s="58" t="s">
        <v>46</v>
      </c>
      <c r="F5815" s="58" t="s">
        <v>119</v>
      </c>
      <c r="G5815" s="59">
        <v>3749.77</v>
      </c>
      <c r="H5815" s="57">
        <v>444623404</v>
      </c>
      <c r="I5815" s="59">
        <v>0</v>
      </c>
      <c r="J5815" s="59">
        <v>0</v>
      </c>
      <c r="K5815" s="59">
        <v>0</v>
      </c>
      <c r="L5815" s="59">
        <v>3.75</v>
      </c>
      <c r="M5815" s="59">
        <v>9920.48</v>
      </c>
      <c r="N5815" s="58" t="s">
        <v>3492</v>
      </c>
      <c r="O5815" s="14">
        <f t="shared" si="495"/>
        <v>45923.186203703706</v>
      </c>
      <c r="P5815" s="19">
        <f t="shared" si="496"/>
        <v>45923.394537037042</v>
      </c>
      <c r="Q5815" s="20" t="str">
        <f t="shared" si="497"/>
        <v>23/09/2025</v>
      </c>
      <c r="R5815" s="13" t="str">
        <f t="shared" si="498"/>
        <v>09</v>
      </c>
      <c r="S5815" s="13" t="str">
        <f t="shared" si="499"/>
        <v>Tue</v>
      </c>
    </row>
    <row r="5816" spans="1:19" x14ac:dyDescent="0.25">
      <c r="A5816" s="60">
        <v>45923.186215277776</v>
      </c>
      <c r="B5816" s="61">
        <v>445418689</v>
      </c>
      <c r="C5816" s="62" t="s">
        <v>36</v>
      </c>
      <c r="D5816" s="62" t="s">
        <v>38</v>
      </c>
      <c r="E5816" s="62" t="s">
        <v>45</v>
      </c>
      <c r="F5816" s="62" t="s">
        <v>119</v>
      </c>
      <c r="G5816" s="63">
        <v>3749.79</v>
      </c>
      <c r="H5816" s="61">
        <v>444623417</v>
      </c>
      <c r="I5816" s="63">
        <v>0</v>
      </c>
      <c r="J5816" s="63">
        <v>0</v>
      </c>
      <c r="K5816" s="63">
        <v>0</v>
      </c>
      <c r="L5816" s="63">
        <v>0</v>
      </c>
      <c r="M5816" s="63">
        <v>9920.48</v>
      </c>
      <c r="N5816" s="62" t="s">
        <v>115</v>
      </c>
      <c r="O5816" s="14">
        <f t="shared" si="495"/>
        <v>45923.186215277776</v>
      </c>
      <c r="P5816" s="19">
        <f t="shared" si="496"/>
        <v>45923.394548611112</v>
      </c>
      <c r="Q5816" s="20" t="str">
        <f t="shared" si="497"/>
        <v>23/09/2025</v>
      </c>
      <c r="R5816" s="13" t="str">
        <f t="shared" si="498"/>
        <v>09</v>
      </c>
      <c r="S5816" s="13" t="str">
        <f t="shared" si="499"/>
        <v>Tue</v>
      </c>
    </row>
    <row r="5817" spans="1:19" x14ac:dyDescent="0.25">
      <c r="A5817" s="56">
        <v>45923.186215277776</v>
      </c>
      <c r="B5817" s="57">
        <v>445418693</v>
      </c>
      <c r="C5817" s="58" t="s">
        <v>36</v>
      </c>
      <c r="D5817" s="58" t="s">
        <v>38</v>
      </c>
      <c r="E5817" s="58" t="s">
        <v>45</v>
      </c>
      <c r="F5817" s="58" t="s">
        <v>119</v>
      </c>
      <c r="G5817" s="59">
        <v>3749.82</v>
      </c>
      <c r="H5817" s="57">
        <v>444623421</v>
      </c>
      <c r="I5817" s="59">
        <v>0</v>
      </c>
      <c r="J5817" s="59">
        <v>0</v>
      </c>
      <c r="K5817" s="59">
        <v>0</v>
      </c>
      <c r="L5817" s="59">
        <v>0</v>
      </c>
      <c r="M5817" s="59">
        <v>9920.48</v>
      </c>
      <c r="N5817" s="58" t="s">
        <v>118</v>
      </c>
      <c r="O5817" s="14">
        <f t="shared" si="495"/>
        <v>45923.186215277776</v>
      </c>
      <c r="P5817" s="19">
        <f t="shared" si="496"/>
        <v>45923.394548611112</v>
      </c>
      <c r="Q5817" s="20" t="str">
        <f t="shared" si="497"/>
        <v>23/09/2025</v>
      </c>
      <c r="R5817" s="13" t="str">
        <f t="shared" si="498"/>
        <v>09</v>
      </c>
      <c r="S5817" s="13" t="str">
        <f t="shared" si="499"/>
        <v>Tue</v>
      </c>
    </row>
    <row r="5818" spans="1:19" x14ac:dyDescent="0.25">
      <c r="A5818" s="60">
        <v>45923.187025462961</v>
      </c>
      <c r="B5818" s="61">
        <v>445419053</v>
      </c>
      <c r="C5818" s="62" t="s">
        <v>36</v>
      </c>
      <c r="D5818" s="62" t="s">
        <v>37</v>
      </c>
      <c r="E5818" s="62" t="s">
        <v>46</v>
      </c>
      <c r="F5818" s="62" t="s">
        <v>119</v>
      </c>
      <c r="G5818" s="63">
        <v>3749.35</v>
      </c>
      <c r="H5818" s="61">
        <v>444623788</v>
      </c>
      <c r="I5818" s="63">
        <v>0</v>
      </c>
      <c r="J5818" s="63">
        <v>0</v>
      </c>
      <c r="K5818" s="63">
        <v>0</v>
      </c>
      <c r="L5818" s="63">
        <v>0.44</v>
      </c>
      <c r="M5818" s="63">
        <v>9920.92</v>
      </c>
      <c r="N5818" s="62" t="s">
        <v>3493</v>
      </c>
      <c r="O5818" s="14">
        <f t="shared" si="495"/>
        <v>45923.187025462961</v>
      </c>
      <c r="P5818" s="19">
        <f t="shared" si="496"/>
        <v>45923.395358796297</v>
      </c>
      <c r="Q5818" s="20" t="str">
        <f t="shared" si="497"/>
        <v>23/09/2025</v>
      </c>
      <c r="R5818" s="13" t="str">
        <f t="shared" si="498"/>
        <v>09</v>
      </c>
      <c r="S5818" s="13" t="str">
        <f t="shared" si="499"/>
        <v>Tue</v>
      </c>
    </row>
    <row r="5819" spans="1:19" x14ac:dyDescent="0.25">
      <c r="A5819" s="56">
        <v>45923.187141203707</v>
      </c>
      <c r="B5819" s="57">
        <v>445419098</v>
      </c>
      <c r="C5819" s="58" t="s">
        <v>36</v>
      </c>
      <c r="D5819" s="58" t="s">
        <v>38</v>
      </c>
      <c r="E5819" s="58" t="s">
        <v>45</v>
      </c>
      <c r="F5819" s="58" t="s">
        <v>119</v>
      </c>
      <c r="G5819" s="59">
        <v>3749.62</v>
      </c>
      <c r="H5819" s="57">
        <v>444623830</v>
      </c>
      <c r="I5819" s="59">
        <v>0</v>
      </c>
      <c r="J5819" s="59">
        <v>0</v>
      </c>
      <c r="K5819" s="59">
        <v>0</v>
      </c>
      <c r="L5819" s="59">
        <v>0</v>
      </c>
      <c r="M5819" s="59">
        <v>9920.92</v>
      </c>
      <c r="N5819" s="58" t="s">
        <v>115</v>
      </c>
      <c r="O5819" s="14">
        <f t="shared" si="495"/>
        <v>45923.187141203707</v>
      </c>
      <c r="P5819" s="19">
        <f t="shared" si="496"/>
        <v>45923.395474537043</v>
      </c>
      <c r="Q5819" s="20" t="str">
        <f t="shared" si="497"/>
        <v>23/09/2025</v>
      </c>
      <c r="R5819" s="13" t="str">
        <f t="shared" si="498"/>
        <v>09</v>
      </c>
      <c r="S5819" s="13" t="str">
        <f t="shared" si="499"/>
        <v>Tue</v>
      </c>
    </row>
    <row r="5820" spans="1:19" x14ac:dyDescent="0.25">
      <c r="A5820" s="60">
        <v>45923.188298611109</v>
      </c>
      <c r="B5820" s="61">
        <v>445419452</v>
      </c>
      <c r="C5820" s="62" t="s">
        <v>36</v>
      </c>
      <c r="D5820" s="62" t="s">
        <v>38</v>
      </c>
      <c r="E5820" s="62" t="s">
        <v>45</v>
      </c>
      <c r="F5820" s="62" t="s">
        <v>119</v>
      </c>
      <c r="G5820" s="63">
        <v>3748.32</v>
      </c>
      <c r="H5820" s="61">
        <v>444624183</v>
      </c>
      <c r="I5820" s="63">
        <v>0</v>
      </c>
      <c r="J5820" s="63">
        <v>0</v>
      </c>
      <c r="K5820" s="63">
        <v>0</v>
      </c>
      <c r="L5820" s="63">
        <v>0</v>
      </c>
      <c r="M5820" s="63">
        <v>9920.92</v>
      </c>
      <c r="N5820" s="62" t="s">
        <v>1384</v>
      </c>
      <c r="O5820" s="14">
        <f t="shared" si="495"/>
        <v>45923.188298611109</v>
      </c>
      <c r="P5820" s="19">
        <f t="shared" si="496"/>
        <v>45923.396631944444</v>
      </c>
      <c r="Q5820" s="20" t="str">
        <f t="shared" si="497"/>
        <v>23/09/2025</v>
      </c>
      <c r="R5820" s="13" t="str">
        <f t="shared" si="498"/>
        <v>09</v>
      </c>
      <c r="S5820" s="13" t="str">
        <f t="shared" si="499"/>
        <v>Tue</v>
      </c>
    </row>
    <row r="5821" spans="1:19" x14ac:dyDescent="0.25">
      <c r="A5821" s="56">
        <v>45923.188344907408</v>
      </c>
      <c r="B5821" s="57">
        <v>445419470</v>
      </c>
      <c r="C5821" s="58" t="s">
        <v>36</v>
      </c>
      <c r="D5821" s="58" t="s">
        <v>37</v>
      </c>
      <c r="E5821" s="58" t="s">
        <v>46</v>
      </c>
      <c r="F5821" s="58" t="s">
        <v>119</v>
      </c>
      <c r="G5821" s="59">
        <v>3749.29</v>
      </c>
      <c r="H5821" s="57">
        <v>444624202</v>
      </c>
      <c r="I5821" s="59">
        <v>0</v>
      </c>
      <c r="J5821" s="59">
        <v>0</v>
      </c>
      <c r="K5821" s="59">
        <v>0</v>
      </c>
      <c r="L5821" s="59">
        <v>0.33</v>
      </c>
      <c r="M5821" s="59">
        <v>9921.25</v>
      </c>
      <c r="N5821" s="58" t="s">
        <v>3494</v>
      </c>
      <c r="O5821" s="14">
        <f t="shared" si="495"/>
        <v>45923.188344907408</v>
      </c>
      <c r="P5821" s="19">
        <f t="shared" si="496"/>
        <v>45923.396678240744</v>
      </c>
      <c r="Q5821" s="20" t="str">
        <f t="shared" si="497"/>
        <v>23/09/2025</v>
      </c>
      <c r="R5821" s="13" t="str">
        <f t="shared" si="498"/>
        <v>09</v>
      </c>
      <c r="S5821" s="13" t="str">
        <f t="shared" si="499"/>
        <v>Tue</v>
      </c>
    </row>
    <row r="5822" spans="1:19" x14ac:dyDescent="0.25">
      <c r="A5822" s="60">
        <v>45923.188414351855</v>
      </c>
      <c r="B5822" s="61">
        <v>445419499</v>
      </c>
      <c r="C5822" s="62" t="s">
        <v>36</v>
      </c>
      <c r="D5822" s="62" t="s">
        <v>38</v>
      </c>
      <c r="E5822" s="62" t="s">
        <v>45</v>
      </c>
      <c r="F5822" s="62" t="s">
        <v>119</v>
      </c>
      <c r="G5822" s="63">
        <v>3748.74</v>
      </c>
      <c r="H5822" s="61">
        <v>444624231</v>
      </c>
      <c r="I5822" s="63">
        <v>0</v>
      </c>
      <c r="J5822" s="63">
        <v>0</v>
      </c>
      <c r="K5822" s="63">
        <v>0</v>
      </c>
      <c r="L5822" s="63">
        <v>0</v>
      </c>
      <c r="M5822" s="63">
        <v>9921.25</v>
      </c>
      <c r="N5822" s="62" t="s">
        <v>115</v>
      </c>
      <c r="O5822" s="14">
        <f t="shared" si="495"/>
        <v>45923.188414351855</v>
      </c>
      <c r="P5822" s="19">
        <f t="shared" si="496"/>
        <v>45923.39674768519</v>
      </c>
      <c r="Q5822" s="20" t="str">
        <f t="shared" si="497"/>
        <v>23/09/2025</v>
      </c>
      <c r="R5822" s="13" t="str">
        <f t="shared" si="498"/>
        <v>09</v>
      </c>
      <c r="S5822" s="13" t="str">
        <f t="shared" si="499"/>
        <v>Tue</v>
      </c>
    </row>
    <row r="5823" spans="1:19" x14ac:dyDescent="0.25">
      <c r="A5823" s="56">
        <v>45923.188645833332</v>
      </c>
      <c r="B5823" s="57">
        <v>445419552</v>
      </c>
      <c r="C5823" s="58" t="s">
        <v>36</v>
      </c>
      <c r="D5823" s="58" t="s">
        <v>37</v>
      </c>
      <c r="E5823" s="58" t="s">
        <v>45</v>
      </c>
      <c r="F5823" s="58" t="s">
        <v>119</v>
      </c>
      <c r="G5823" s="59">
        <v>3751.07</v>
      </c>
      <c r="H5823" s="57">
        <v>444624289</v>
      </c>
      <c r="I5823" s="59">
        <v>0</v>
      </c>
      <c r="J5823" s="59">
        <v>0</v>
      </c>
      <c r="K5823" s="59">
        <v>0</v>
      </c>
      <c r="L5823" s="59">
        <v>0</v>
      </c>
      <c r="M5823" s="59">
        <v>9921.25</v>
      </c>
      <c r="N5823" s="58" t="s">
        <v>2546</v>
      </c>
      <c r="O5823" s="14">
        <f t="shared" si="495"/>
        <v>45923.188645833332</v>
      </c>
      <c r="P5823" s="19">
        <f t="shared" si="496"/>
        <v>45923.396979166668</v>
      </c>
      <c r="Q5823" s="20" t="str">
        <f t="shared" si="497"/>
        <v>23/09/2025</v>
      </c>
      <c r="R5823" s="13" t="str">
        <f t="shared" si="498"/>
        <v>09</v>
      </c>
      <c r="S5823" s="13" t="str">
        <f t="shared" si="499"/>
        <v>Tue</v>
      </c>
    </row>
    <row r="5824" spans="1:19" x14ac:dyDescent="0.25">
      <c r="A5824" s="60">
        <v>45923.188657407409</v>
      </c>
      <c r="B5824" s="61">
        <v>445419566</v>
      </c>
      <c r="C5824" s="62" t="s">
        <v>36</v>
      </c>
      <c r="D5824" s="62" t="s">
        <v>37</v>
      </c>
      <c r="E5824" s="62" t="s">
        <v>46</v>
      </c>
      <c r="F5824" s="62" t="s">
        <v>119</v>
      </c>
      <c r="G5824" s="63">
        <v>3751.41</v>
      </c>
      <c r="H5824" s="61">
        <v>444624303</v>
      </c>
      <c r="I5824" s="63">
        <v>0</v>
      </c>
      <c r="J5824" s="63">
        <v>0</v>
      </c>
      <c r="K5824" s="63">
        <v>0</v>
      </c>
      <c r="L5824" s="63">
        <v>-3.09</v>
      </c>
      <c r="M5824" s="63">
        <v>9918.16</v>
      </c>
      <c r="N5824" s="62" t="s">
        <v>3495</v>
      </c>
      <c r="O5824" s="14">
        <f t="shared" si="495"/>
        <v>45923.188657407409</v>
      </c>
      <c r="P5824" s="19">
        <f t="shared" si="496"/>
        <v>45923.396990740745</v>
      </c>
      <c r="Q5824" s="20" t="str">
        <f t="shared" si="497"/>
        <v>23/09/2025</v>
      </c>
      <c r="R5824" s="13" t="str">
        <f t="shared" si="498"/>
        <v>09</v>
      </c>
      <c r="S5824" s="13" t="str">
        <f t="shared" si="499"/>
        <v>Tue</v>
      </c>
    </row>
    <row r="5825" spans="1:19" x14ac:dyDescent="0.25">
      <c r="A5825" s="56">
        <v>45923.188703703701</v>
      </c>
      <c r="B5825" s="57">
        <v>445419585</v>
      </c>
      <c r="C5825" s="58" t="s">
        <v>36</v>
      </c>
      <c r="D5825" s="58" t="s">
        <v>37</v>
      </c>
      <c r="E5825" s="58" t="s">
        <v>46</v>
      </c>
      <c r="F5825" s="58" t="s">
        <v>119</v>
      </c>
      <c r="G5825" s="59">
        <v>3751.77</v>
      </c>
      <c r="H5825" s="57">
        <v>444624322</v>
      </c>
      <c r="I5825" s="59">
        <v>0</v>
      </c>
      <c r="J5825" s="59">
        <v>0</v>
      </c>
      <c r="K5825" s="59">
        <v>0</v>
      </c>
      <c r="L5825" s="59">
        <v>-3.03</v>
      </c>
      <c r="M5825" s="59">
        <v>9915.1299999999992</v>
      </c>
      <c r="N5825" s="58" t="s">
        <v>3496</v>
      </c>
      <c r="O5825" s="14">
        <f t="shared" si="495"/>
        <v>45923.188703703701</v>
      </c>
      <c r="P5825" s="19">
        <f t="shared" si="496"/>
        <v>45923.397037037037</v>
      </c>
      <c r="Q5825" s="20" t="str">
        <f t="shared" si="497"/>
        <v>23/09/2025</v>
      </c>
      <c r="R5825" s="13" t="str">
        <f t="shared" si="498"/>
        <v>09</v>
      </c>
      <c r="S5825" s="13" t="str">
        <f t="shared" si="499"/>
        <v>Tue</v>
      </c>
    </row>
    <row r="5826" spans="1:19" x14ac:dyDescent="0.25">
      <c r="A5826" s="60">
        <v>45923.189340277779</v>
      </c>
      <c r="B5826" s="61">
        <v>445419720</v>
      </c>
      <c r="C5826" s="62" t="s">
        <v>36</v>
      </c>
      <c r="D5826" s="62" t="s">
        <v>37</v>
      </c>
      <c r="E5826" s="62" t="s">
        <v>45</v>
      </c>
      <c r="F5826" s="62" t="s">
        <v>119</v>
      </c>
      <c r="G5826" s="63">
        <v>3752.03</v>
      </c>
      <c r="H5826" s="61">
        <v>444624466</v>
      </c>
      <c r="I5826" s="63">
        <v>0</v>
      </c>
      <c r="J5826" s="63">
        <v>0</v>
      </c>
      <c r="K5826" s="63">
        <v>0</v>
      </c>
      <c r="L5826" s="63">
        <v>0</v>
      </c>
      <c r="M5826" s="63">
        <v>9915.1299999999992</v>
      </c>
      <c r="N5826" s="62" t="s">
        <v>106</v>
      </c>
      <c r="O5826" s="14">
        <f t="shared" si="495"/>
        <v>45923.189340277779</v>
      </c>
      <c r="P5826" s="19">
        <f t="shared" si="496"/>
        <v>45923.397673611114</v>
      </c>
      <c r="Q5826" s="20" t="str">
        <f t="shared" si="497"/>
        <v>23/09/2025</v>
      </c>
      <c r="R5826" s="13" t="str">
        <f t="shared" si="498"/>
        <v>09</v>
      </c>
      <c r="S5826" s="13" t="str">
        <f t="shared" si="499"/>
        <v>Tue</v>
      </c>
    </row>
    <row r="5827" spans="1:19" x14ac:dyDescent="0.25">
      <c r="A5827" s="56">
        <v>45923.189583333333</v>
      </c>
      <c r="B5827" s="57">
        <v>445419807</v>
      </c>
      <c r="C5827" s="58" t="s">
        <v>36</v>
      </c>
      <c r="D5827" s="58" t="s">
        <v>37</v>
      </c>
      <c r="E5827" s="58" t="s">
        <v>46</v>
      </c>
      <c r="F5827" s="58" t="s">
        <v>119</v>
      </c>
      <c r="G5827" s="59">
        <v>3752.83</v>
      </c>
      <c r="H5827" s="57">
        <v>444624556</v>
      </c>
      <c r="I5827" s="59">
        <v>0</v>
      </c>
      <c r="J5827" s="59">
        <v>0</v>
      </c>
      <c r="K5827" s="59">
        <v>0</v>
      </c>
      <c r="L5827" s="59">
        <v>-3.01</v>
      </c>
      <c r="M5827" s="59">
        <v>9912.1200000000008</v>
      </c>
      <c r="N5827" s="58" t="s">
        <v>3497</v>
      </c>
      <c r="O5827" s="14">
        <f t="shared" si="495"/>
        <v>45923.189583333333</v>
      </c>
      <c r="P5827" s="19">
        <f t="shared" si="496"/>
        <v>45923.397916666669</v>
      </c>
      <c r="Q5827" s="20" t="str">
        <f t="shared" si="497"/>
        <v>23/09/2025</v>
      </c>
      <c r="R5827" s="13" t="str">
        <f t="shared" si="498"/>
        <v>09</v>
      </c>
      <c r="S5827" s="13" t="str">
        <f t="shared" si="499"/>
        <v>Tue</v>
      </c>
    </row>
    <row r="5828" spans="1:19" x14ac:dyDescent="0.25">
      <c r="A5828" s="60">
        <v>45923.191655092596</v>
      </c>
      <c r="B5828" s="61">
        <v>445420228</v>
      </c>
      <c r="C5828" s="62" t="s">
        <v>36</v>
      </c>
      <c r="D5828" s="62" t="s">
        <v>37</v>
      </c>
      <c r="E5828" s="62" t="s">
        <v>45</v>
      </c>
      <c r="F5828" s="62" t="s">
        <v>119</v>
      </c>
      <c r="G5828" s="63">
        <v>3752.15</v>
      </c>
      <c r="H5828" s="61">
        <v>444625000</v>
      </c>
      <c r="I5828" s="63">
        <v>0</v>
      </c>
      <c r="J5828" s="63">
        <v>0</v>
      </c>
      <c r="K5828" s="63">
        <v>0</v>
      </c>
      <c r="L5828" s="63">
        <v>0</v>
      </c>
      <c r="M5828" s="63">
        <v>9912.1200000000008</v>
      </c>
      <c r="N5828" s="62" t="s">
        <v>2533</v>
      </c>
      <c r="O5828" s="14">
        <f t="shared" si="495"/>
        <v>45923.191655092596</v>
      </c>
      <c r="P5828" s="19">
        <f t="shared" si="496"/>
        <v>45923.399988425932</v>
      </c>
      <c r="Q5828" s="20" t="str">
        <f t="shared" si="497"/>
        <v>23/09/2025</v>
      </c>
      <c r="R5828" s="13" t="str">
        <f t="shared" si="498"/>
        <v>09</v>
      </c>
      <c r="S5828" s="13" t="str">
        <f t="shared" si="499"/>
        <v>Tue</v>
      </c>
    </row>
    <row r="5829" spans="1:19" x14ac:dyDescent="0.25">
      <c r="A5829" s="56">
        <v>45923.191655092596</v>
      </c>
      <c r="B5829" s="57">
        <v>445420229</v>
      </c>
      <c r="C5829" s="58" t="s">
        <v>36</v>
      </c>
      <c r="D5829" s="58" t="s">
        <v>37</v>
      </c>
      <c r="E5829" s="58" t="s">
        <v>45</v>
      </c>
      <c r="F5829" s="58" t="s">
        <v>119</v>
      </c>
      <c r="G5829" s="59">
        <v>3752.1</v>
      </c>
      <c r="H5829" s="57">
        <v>444625001</v>
      </c>
      <c r="I5829" s="59">
        <v>0</v>
      </c>
      <c r="J5829" s="59">
        <v>0</v>
      </c>
      <c r="K5829" s="59">
        <v>0</v>
      </c>
      <c r="L5829" s="59">
        <v>0</v>
      </c>
      <c r="M5829" s="59">
        <v>9912.1200000000008</v>
      </c>
      <c r="N5829" s="58" t="s">
        <v>2547</v>
      </c>
      <c r="O5829" s="14">
        <f t="shared" si="495"/>
        <v>45923.191655092596</v>
      </c>
      <c r="P5829" s="19">
        <f t="shared" si="496"/>
        <v>45923.399988425932</v>
      </c>
      <c r="Q5829" s="20" t="str">
        <f t="shared" si="497"/>
        <v>23/09/2025</v>
      </c>
      <c r="R5829" s="13" t="str">
        <f t="shared" si="498"/>
        <v>09</v>
      </c>
      <c r="S5829" s="13" t="str">
        <f t="shared" si="499"/>
        <v>Tue</v>
      </c>
    </row>
    <row r="5830" spans="1:19" x14ac:dyDescent="0.25">
      <c r="A5830" s="60">
        <v>45923.191655092596</v>
      </c>
      <c r="B5830" s="61">
        <v>445420230</v>
      </c>
      <c r="C5830" s="62" t="s">
        <v>36</v>
      </c>
      <c r="D5830" s="62" t="s">
        <v>37</v>
      </c>
      <c r="E5830" s="62" t="s">
        <v>45</v>
      </c>
      <c r="F5830" s="62" t="s">
        <v>119</v>
      </c>
      <c r="G5830" s="63">
        <v>3752.22</v>
      </c>
      <c r="H5830" s="61">
        <v>444625002</v>
      </c>
      <c r="I5830" s="63">
        <v>0</v>
      </c>
      <c r="J5830" s="63">
        <v>0</v>
      </c>
      <c r="K5830" s="63">
        <v>0</v>
      </c>
      <c r="L5830" s="63">
        <v>0</v>
      </c>
      <c r="M5830" s="63">
        <v>9912.1200000000008</v>
      </c>
      <c r="N5830" s="62" t="s">
        <v>2548</v>
      </c>
      <c r="O5830" s="14">
        <f t="shared" si="495"/>
        <v>45923.191655092596</v>
      </c>
      <c r="P5830" s="19">
        <f t="shared" si="496"/>
        <v>45923.399988425932</v>
      </c>
      <c r="Q5830" s="20" t="str">
        <f t="shared" si="497"/>
        <v>23/09/2025</v>
      </c>
      <c r="R5830" s="13" t="str">
        <f t="shared" si="498"/>
        <v>09</v>
      </c>
      <c r="S5830" s="13" t="str">
        <f t="shared" si="499"/>
        <v>Tue</v>
      </c>
    </row>
    <row r="5831" spans="1:19" x14ac:dyDescent="0.25">
      <c r="A5831" s="56">
        <v>45923.193159722221</v>
      </c>
      <c r="B5831" s="57">
        <v>445420864</v>
      </c>
      <c r="C5831" s="58" t="s">
        <v>36</v>
      </c>
      <c r="D5831" s="58" t="s">
        <v>37</v>
      </c>
      <c r="E5831" s="58" t="s">
        <v>45</v>
      </c>
      <c r="F5831" s="58" t="s">
        <v>119</v>
      </c>
      <c r="G5831" s="59">
        <v>3753.29</v>
      </c>
      <c r="H5831" s="57">
        <v>444625659</v>
      </c>
      <c r="I5831" s="59">
        <v>0</v>
      </c>
      <c r="J5831" s="59">
        <v>0</v>
      </c>
      <c r="K5831" s="59">
        <v>0</v>
      </c>
      <c r="L5831" s="59">
        <v>0</v>
      </c>
      <c r="M5831" s="59">
        <v>9912.1200000000008</v>
      </c>
      <c r="N5831" s="58" t="s">
        <v>118</v>
      </c>
      <c r="O5831" s="14">
        <f t="shared" si="495"/>
        <v>45923.193159722221</v>
      </c>
      <c r="P5831" s="19">
        <f t="shared" si="496"/>
        <v>45923.401493055557</v>
      </c>
      <c r="Q5831" s="20" t="str">
        <f t="shared" si="497"/>
        <v>23/09/2025</v>
      </c>
      <c r="R5831" s="13" t="str">
        <f t="shared" si="498"/>
        <v>09</v>
      </c>
      <c r="S5831" s="13" t="str">
        <f t="shared" si="499"/>
        <v>Tue</v>
      </c>
    </row>
    <row r="5832" spans="1:19" x14ac:dyDescent="0.25">
      <c r="A5832" s="60">
        <v>45923.193159722221</v>
      </c>
      <c r="B5832" s="61">
        <v>445420865</v>
      </c>
      <c r="C5832" s="62" t="s">
        <v>36</v>
      </c>
      <c r="D5832" s="62" t="s">
        <v>37</v>
      </c>
      <c r="E5832" s="62" t="s">
        <v>45</v>
      </c>
      <c r="F5832" s="62" t="s">
        <v>119</v>
      </c>
      <c r="G5832" s="63">
        <v>3753.29</v>
      </c>
      <c r="H5832" s="61">
        <v>444625660</v>
      </c>
      <c r="I5832" s="63">
        <v>0</v>
      </c>
      <c r="J5832" s="63">
        <v>0</v>
      </c>
      <c r="K5832" s="63">
        <v>0</v>
      </c>
      <c r="L5832" s="63">
        <v>0</v>
      </c>
      <c r="M5832" s="63">
        <v>9912.1200000000008</v>
      </c>
      <c r="N5832" s="62" t="s">
        <v>115</v>
      </c>
      <c r="O5832" s="14">
        <f t="shared" si="495"/>
        <v>45923.193159722221</v>
      </c>
      <c r="P5832" s="19">
        <f t="shared" si="496"/>
        <v>45923.401493055557</v>
      </c>
      <c r="Q5832" s="20" t="str">
        <f t="shared" si="497"/>
        <v>23/09/2025</v>
      </c>
      <c r="R5832" s="13" t="str">
        <f t="shared" si="498"/>
        <v>09</v>
      </c>
      <c r="S5832" s="13" t="str">
        <f t="shared" si="499"/>
        <v>Tue</v>
      </c>
    </row>
    <row r="5833" spans="1:19" x14ac:dyDescent="0.25">
      <c r="A5833" s="56">
        <v>45923.193159722221</v>
      </c>
      <c r="B5833" s="57">
        <v>445420866</v>
      </c>
      <c r="C5833" s="58" t="s">
        <v>36</v>
      </c>
      <c r="D5833" s="58" t="s">
        <v>37</v>
      </c>
      <c r="E5833" s="58" t="s">
        <v>45</v>
      </c>
      <c r="F5833" s="58" t="s">
        <v>119</v>
      </c>
      <c r="G5833" s="59">
        <v>3753.29</v>
      </c>
      <c r="H5833" s="57">
        <v>444625661</v>
      </c>
      <c r="I5833" s="59">
        <v>0</v>
      </c>
      <c r="J5833" s="59">
        <v>0</v>
      </c>
      <c r="K5833" s="59">
        <v>0</v>
      </c>
      <c r="L5833" s="59">
        <v>0</v>
      </c>
      <c r="M5833" s="59">
        <v>9912.1200000000008</v>
      </c>
      <c r="N5833" s="58" t="s">
        <v>1384</v>
      </c>
      <c r="O5833" s="14">
        <f t="shared" si="495"/>
        <v>45923.193159722221</v>
      </c>
      <c r="P5833" s="19">
        <f t="shared" si="496"/>
        <v>45923.401493055557</v>
      </c>
      <c r="Q5833" s="20" t="str">
        <f t="shared" si="497"/>
        <v>23/09/2025</v>
      </c>
      <c r="R5833" s="13" t="str">
        <f t="shared" si="498"/>
        <v>09</v>
      </c>
      <c r="S5833" s="13" t="str">
        <f t="shared" si="499"/>
        <v>Tue</v>
      </c>
    </row>
    <row r="5834" spans="1:19" x14ac:dyDescent="0.25">
      <c r="A5834" s="60">
        <v>45923.195115740738</v>
      </c>
      <c r="B5834" s="61">
        <v>445421346</v>
      </c>
      <c r="C5834" s="62" t="s">
        <v>36</v>
      </c>
      <c r="D5834" s="62" t="s">
        <v>38</v>
      </c>
      <c r="E5834" s="62" t="s">
        <v>46</v>
      </c>
      <c r="F5834" s="62" t="s">
        <v>119</v>
      </c>
      <c r="G5834" s="63">
        <v>3755.52</v>
      </c>
      <c r="H5834" s="61">
        <v>444626149</v>
      </c>
      <c r="I5834" s="63">
        <v>0</v>
      </c>
      <c r="J5834" s="63">
        <v>0</v>
      </c>
      <c r="K5834" s="63">
        <v>0</v>
      </c>
      <c r="L5834" s="63">
        <v>3.49</v>
      </c>
      <c r="M5834" s="63">
        <v>9915.61</v>
      </c>
      <c r="N5834" s="62" t="s">
        <v>3498</v>
      </c>
      <c r="O5834" s="14">
        <f t="shared" si="495"/>
        <v>45923.195115740738</v>
      </c>
      <c r="P5834" s="19">
        <f t="shared" si="496"/>
        <v>45923.403449074074</v>
      </c>
      <c r="Q5834" s="20" t="str">
        <f t="shared" si="497"/>
        <v>23/09/2025</v>
      </c>
      <c r="R5834" s="13" t="str">
        <f t="shared" si="498"/>
        <v>09</v>
      </c>
      <c r="S5834" s="13" t="str">
        <f t="shared" si="499"/>
        <v>Tue</v>
      </c>
    </row>
    <row r="5835" spans="1:19" x14ac:dyDescent="0.25">
      <c r="A5835" s="56">
        <v>45923.195231481484</v>
      </c>
      <c r="B5835" s="57">
        <v>445421409</v>
      </c>
      <c r="C5835" s="58" t="s">
        <v>36</v>
      </c>
      <c r="D5835" s="58" t="s">
        <v>38</v>
      </c>
      <c r="E5835" s="58" t="s">
        <v>46</v>
      </c>
      <c r="F5835" s="58" t="s">
        <v>119</v>
      </c>
      <c r="G5835" s="59">
        <v>3756.66</v>
      </c>
      <c r="H5835" s="57">
        <v>444626208</v>
      </c>
      <c r="I5835" s="59">
        <v>0</v>
      </c>
      <c r="J5835" s="59">
        <v>0</v>
      </c>
      <c r="K5835" s="59">
        <v>0</v>
      </c>
      <c r="L5835" s="59">
        <v>4.51</v>
      </c>
      <c r="M5835" s="59">
        <v>9920.1200000000008</v>
      </c>
      <c r="N5835" s="58" t="s">
        <v>3499</v>
      </c>
      <c r="O5835" s="14">
        <f t="shared" ref="O5835:O5843" si="500">A5835</f>
        <v>45923.195231481484</v>
      </c>
      <c r="P5835" s="19">
        <f t="shared" ref="P5835:P5843" si="501">O5835+(5/24)</f>
        <v>45923.40356481482</v>
      </c>
      <c r="Q5835" s="20" t="str">
        <f t="shared" ref="Q5835:Q5843" si="502">TEXT(P5835,"dd/mm/yyyy")</f>
        <v>23/09/2025</v>
      </c>
      <c r="R5835" s="13" t="str">
        <f t="shared" ref="R5835:R5843" si="503">TEXT(P5835,"hh")</f>
        <v>09</v>
      </c>
      <c r="S5835" s="13" t="str">
        <f t="shared" ref="S5835:S5843" si="504">TEXT(P5835,"ddd")</f>
        <v>Tue</v>
      </c>
    </row>
    <row r="5836" spans="1:19" x14ac:dyDescent="0.25">
      <c r="A5836" s="60">
        <v>45923.195231481484</v>
      </c>
      <c r="B5836" s="61">
        <v>445421427</v>
      </c>
      <c r="C5836" s="62" t="s">
        <v>36</v>
      </c>
      <c r="D5836" s="62" t="s">
        <v>38</v>
      </c>
      <c r="E5836" s="62" t="s">
        <v>46</v>
      </c>
      <c r="F5836" s="62" t="s">
        <v>119</v>
      </c>
      <c r="G5836" s="63">
        <v>3757.16</v>
      </c>
      <c r="H5836" s="61">
        <v>444626227</v>
      </c>
      <c r="I5836" s="63">
        <v>0</v>
      </c>
      <c r="J5836" s="63">
        <v>0</v>
      </c>
      <c r="K5836" s="63">
        <v>0</v>
      </c>
      <c r="L5836" s="63">
        <v>6.09</v>
      </c>
      <c r="M5836" s="63">
        <v>9926.2099999999991</v>
      </c>
      <c r="N5836" s="62" t="s">
        <v>3500</v>
      </c>
      <c r="O5836" s="14">
        <f t="shared" si="500"/>
        <v>45923.195231481484</v>
      </c>
      <c r="P5836" s="19">
        <f t="shared" si="501"/>
        <v>45923.40356481482</v>
      </c>
      <c r="Q5836" s="20" t="str">
        <f t="shared" si="502"/>
        <v>23/09/2025</v>
      </c>
      <c r="R5836" s="13" t="str">
        <f t="shared" si="503"/>
        <v>09</v>
      </c>
      <c r="S5836" s="13" t="str">
        <f t="shared" si="504"/>
        <v>Tue</v>
      </c>
    </row>
    <row r="5837" spans="1:19" x14ac:dyDescent="0.25">
      <c r="A5837" s="56">
        <v>45923.197118055556</v>
      </c>
      <c r="B5837" s="57">
        <v>445422684</v>
      </c>
      <c r="C5837" s="58" t="s">
        <v>36</v>
      </c>
      <c r="D5837" s="58" t="s">
        <v>38</v>
      </c>
      <c r="E5837" s="58" t="s">
        <v>46</v>
      </c>
      <c r="F5837" s="58" t="s">
        <v>119</v>
      </c>
      <c r="G5837" s="59">
        <v>3758.3</v>
      </c>
      <c r="H5837" s="57">
        <v>444627493</v>
      </c>
      <c r="I5837" s="59">
        <v>0</v>
      </c>
      <c r="J5837" s="59">
        <v>0</v>
      </c>
      <c r="K5837" s="59">
        <v>0</v>
      </c>
      <c r="L5837" s="59">
        <v>6.08</v>
      </c>
      <c r="M5837" s="59">
        <v>9932.2900000000009</v>
      </c>
      <c r="N5837" s="58" t="s">
        <v>3501</v>
      </c>
      <c r="O5837" s="14">
        <f t="shared" si="500"/>
        <v>45923.197118055556</v>
      </c>
      <c r="P5837" s="19">
        <f t="shared" si="501"/>
        <v>45923.405451388891</v>
      </c>
      <c r="Q5837" s="20" t="str">
        <f t="shared" si="502"/>
        <v>23/09/2025</v>
      </c>
      <c r="R5837" s="13" t="str">
        <f t="shared" si="503"/>
        <v>09</v>
      </c>
      <c r="S5837" s="13" t="str">
        <f t="shared" si="504"/>
        <v>Tue</v>
      </c>
    </row>
    <row r="5838" spans="1:19" x14ac:dyDescent="0.25">
      <c r="A5838" s="60">
        <v>45923.197604166664</v>
      </c>
      <c r="B5838" s="61">
        <v>445423404</v>
      </c>
      <c r="C5838" s="62" t="s">
        <v>36</v>
      </c>
      <c r="D5838" s="62" t="s">
        <v>38</v>
      </c>
      <c r="E5838" s="62" t="s">
        <v>46</v>
      </c>
      <c r="F5838" s="62" t="s">
        <v>119</v>
      </c>
      <c r="G5838" s="63">
        <v>3757.23</v>
      </c>
      <c r="H5838" s="61">
        <v>444628223</v>
      </c>
      <c r="I5838" s="63">
        <v>0</v>
      </c>
      <c r="J5838" s="63">
        <v>0</v>
      </c>
      <c r="K5838" s="63">
        <v>0</v>
      </c>
      <c r="L5838" s="63">
        <v>3.94</v>
      </c>
      <c r="M5838" s="63">
        <v>9936.23</v>
      </c>
      <c r="N5838" s="62" t="s">
        <v>3502</v>
      </c>
      <c r="O5838" s="14">
        <f t="shared" si="500"/>
        <v>45923.197604166664</v>
      </c>
      <c r="P5838" s="19">
        <f t="shared" si="501"/>
        <v>45923.4059375</v>
      </c>
      <c r="Q5838" s="20" t="str">
        <f t="shared" si="502"/>
        <v>23/09/2025</v>
      </c>
      <c r="R5838" s="13" t="str">
        <f t="shared" si="503"/>
        <v>09</v>
      </c>
      <c r="S5838" s="13" t="str">
        <f t="shared" si="504"/>
        <v>Tue</v>
      </c>
    </row>
    <row r="5839" spans="1:19" x14ac:dyDescent="0.25">
      <c r="A5839" s="56">
        <v>45923.197604166664</v>
      </c>
      <c r="B5839" s="57">
        <v>445423405</v>
      </c>
      <c r="C5839" s="58" t="s">
        <v>36</v>
      </c>
      <c r="D5839" s="58" t="s">
        <v>38</v>
      </c>
      <c r="E5839" s="58" t="s">
        <v>46</v>
      </c>
      <c r="F5839" s="58" t="s">
        <v>119</v>
      </c>
      <c r="G5839" s="59">
        <v>3757.23</v>
      </c>
      <c r="H5839" s="57">
        <v>444628224</v>
      </c>
      <c r="I5839" s="59">
        <v>0</v>
      </c>
      <c r="J5839" s="59">
        <v>0</v>
      </c>
      <c r="K5839" s="59">
        <v>0</v>
      </c>
      <c r="L5839" s="59">
        <v>3.94</v>
      </c>
      <c r="M5839" s="59">
        <v>9940.17</v>
      </c>
      <c r="N5839" s="58" t="s">
        <v>3503</v>
      </c>
      <c r="O5839" s="14">
        <f t="shared" si="500"/>
        <v>45923.197604166664</v>
      </c>
      <c r="P5839" s="19">
        <f t="shared" si="501"/>
        <v>45923.4059375</v>
      </c>
      <c r="Q5839" s="20" t="str">
        <f t="shared" si="502"/>
        <v>23/09/2025</v>
      </c>
      <c r="R5839" s="13" t="str">
        <f t="shared" si="503"/>
        <v>09</v>
      </c>
      <c r="S5839" s="13" t="str">
        <f t="shared" si="504"/>
        <v>Tue</v>
      </c>
    </row>
    <row r="5840" spans="1:19" x14ac:dyDescent="0.25">
      <c r="A5840" s="60">
        <v>45923.197604166664</v>
      </c>
      <c r="B5840" s="61">
        <v>445423406</v>
      </c>
      <c r="C5840" s="62" t="s">
        <v>36</v>
      </c>
      <c r="D5840" s="62" t="s">
        <v>38</v>
      </c>
      <c r="E5840" s="62" t="s">
        <v>46</v>
      </c>
      <c r="F5840" s="62" t="s">
        <v>119</v>
      </c>
      <c r="G5840" s="63">
        <v>3757.23</v>
      </c>
      <c r="H5840" s="61">
        <v>444628225</v>
      </c>
      <c r="I5840" s="63">
        <v>0</v>
      </c>
      <c r="J5840" s="63">
        <v>0</v>
      </c>
      <c r="K5840" s="63">
        <v>0</v>
      </c>
      <c r="L5840" s="63">
        <v>3.94</v>
      </c>
      <c r="M5840" s="63">
        <v>9944.11</v>
      </c>
      <c r="N5840" s="62" t="s">
        <v>3504</v>
      </c>
      <c r="O5840" s="14">
        <f t="shared" si="500"/>
        <v>45923.197604166664</v>
      </c>
      <c r="P5840" s="19">
        <f t="shared" si="501"/>
        <v>45923.4059375</v>
      </c>
      <c r="Q5840" s="20" t="str">
        <f t="shared" si="502"/>
        <v>23/09/2025</v>
      </c>
      <c r="R5840" s="13" t="str">
        <f t="shared" si="503"/>
        <v>09</v>
      </c>
      <c r="S5840" s="13" t="str">
        <f t="shared" si="504"/>
        <v>Tue</v>
      </c>
    </row>
    <row r="5841" spans="1:19" x14ac:dyDescent="0.25">
      <c r="A5841" s="56">
        <v>45923.19767361111</v>
      </c>
      <c r="B5841" s="57">
        <v>445423410</v>
      </c>
      <c r="C5841" s="58" t="s">
        <v>36</v>
      </c>
      <c r="D5841" s="58" t="s">
        <v>37</v>
      </c>
      <c r="E5841" s="58" t="s">
        <v>45</v>
      </c>
      <c r="F5841" s="58" t="s">
        <v>119</v>
      </c>
      <c r="G5841" s="59">
        <v>3757.35</v>
      </c>
      <c r="H5841" s="57">
        <v>444628230</v>
      </c>
      <c r="I5841" s="59">
        <v>0</v>
      </c>
      <c r="J5841" s="59">
        <v>0</v>
      </c>
      <c r="K5841" s="59">
        <v>0</v>
      </c>
      <c r="L5841" s="59">
        <v>0</v>
      </c>
      <c r="M5841" s="59">
        <v>9944.11</v>
      </c>
      <c r="N5841" s="58" t="s">
        <v>115</v>
      </c>
      <c r="O5841" s="14">
        <f t="shared" si="500"/>
        <v>45923.19767361111</v>
      </c>
      <c r="P5841" s="19">
        <f t="shared" si="501"/>
        <v>45923.406006944446</v>
      </c>
      <c r="Q5841" s="20" t="str">
        <f t="shared" si="502"/>
        <v>23/09/2025</v>
      </c>
      <c r="R5841" s="13" t="str">
        <f t="shared" si="503"/>
        <v>09</v>
      </c>
      <c r="S5841" s="13" t="str">
        <f t="shared" si="504"/>
        <v>Tue</v>
      </c>
    </row>
    <row r="5842" spans="1:19" x14ac:dyDescent="0.25">
      <c r="A5842" s="60">
        <v>45923.19767361111</v>
      </c>
      <c r="B5842" s="61">
        <v>445423411</v>
      </c>
      <c r="C5842" s="62" t="s">
        <v>36</v>
      </c>
      <c r="D5842" s="62" t="s">
        <v>37</v>
      </c>
      <c r="E5842" s="62" t="s">
        <v>45</v>
      </c>
      <c r="F5842" s="62" t="s">
        <v>119</v>
      </c>
      <c r="G5842" s="63">
        <v>3757.37</v>
      </c>
      <c r="H5842" s="61">
        <v>444628231</v>
      </c>
      <c r="I5842" s="63">
        <v>0</v>
      </c>
      <c r="J5842" s="63">
        <v>0</v>
      </c>
      <c r="K5842" s="63">
        <v>0</v>
      </c>
      <c r="L5842" s="63">
        <v>0</v>
      </c>
      <c r="M5842" s="63">
        <v>9944.11</v>
      </c>
      <c r="N5842" s="62" t="s">
        <v>1384</v>
      </c>
      <c r="O5842" s="14">
        <f t="shared" si="500"/>
        <v>45923.19767361111</v>
      </c>
      <c r="P5842" s="19">
        <f t="shared" si="501"/>
        <v>45923.406006944446</v>
      </c>
      <c r="Q5842" s="20" t="str">
        <f t="shared" si="502"/>
        <v>23/09/2025</v>
      </c>
      <c r="R5842" s="13" t="str">
        <f t="shared" si="503"/>
        <v>09</v>
      </c>
      <c r="S5842" s="13" t="str">
        <f t="shared" si="504"/>
        <v>Tue</v>
      </c>
    </row>
    <row r="5843" spans="1:19" x14ac:dyDescent="0.25">
      <c r="A5843" s="56">
        <v>45923.19767361111</v>
      </c>
      <c r="B5843" s="57">
        <v>445423412</v>
      </c>
      <c r="C5843" s="58" t="s">
        <v>36</v>
      </c>
      <c r="D5843" s="58" t="s">
        <v>37</v>
      </c>
      <c r="E5843" s="58" t="s">
        <v>45</v>
      </c>
      <c r="F5843" s="58" t="s">
        <v>119</v>
      </c>
      <c r="G5843" s="59">
        <v>3757.4</v>
      </c>
      <c r="H5843" s="57">
        <v>444628232</v>
      </c>
      <c r="I5843" s="59">
        <v>0</v>
      </c>
      <c r="J5843" s="59">
        <v>0</v>
      </c>
      <c r="K5843" s="59">
        <v>0</v>
      </c>
      <c r="L5843" s="59">
        <v>0</v>
      </c>
      <c r="M5843" s="59">
        <v>9944.11</v>
      </c>
      <c r="N5843" s="58" t="s">
        <v>118</v>
      </c>
      <c r="O5843" s="14">
        <f t="shared" si="500"/>
        <v>45923.19767361111</v>
      </c>
      <c r="P5843" s="19">
        <f t="shared" si="501"/>
        <v>45923.406006944446</v>
      </c>
      <c r="Q5843" s="20" t="str">
        <f t="shared" si="502"/>
        <v>23/09/2025</v>
      </c>
      <c r="R5843" s="13" t="str">
        <f t="shared" si="503"/>
        <v>09</v>
      </c>
      <c r="S5843" s="13" t="str">
        <f t="shared" si="504"/>
        <v>Tue</v>
      </c>
    </row>
    <row r="5844" spans="1:19" x14ac:dyDescent="0.25">
      <c r="A5844" s="60">
        <v>45923.198796296296</v>
      </c>
      <c r="B5844" s="61">
        <v>445424102</v>
      </c>
      <c r="C5844" s="62" t="s">
        <v>36</v>
      </c>
      <c r="D5844" s="62" t="s">
        <v>38</v>
      </c>
      <c r="E5844" s="62" t="s">
        <v>46</v>
      </c>
      <c r="F5844" s="62" t="s">
        <v>119</v>
      </c>
      <c r="G5844" s="63">
        <v>3757.92</v>
      </c>
      <c r="H5844" s="61">
        <v>444628922</v>
      </c>
      <c r="I5844" s="63">
        <v>0</v>
      </c>
      <c r="J5844" s="63">
        <v>0</v>
      </c>
      <c r="K5844" s="63">
        <v>0</v>
      </c>
      <c r="L5844" s="63">
        <v>0.55000000000000004</v>
      </c>
      <c r="M5844" s="63">
        <v>9944.66</v>
      </c>
      <c r="N5844" s="62" t="s">
        <v>3622</v>
      </c>
      <c r="O5844" s="14">
        <f t="shared" ref="O5844:O5907" si="505">A5844</f>
        <v>45923.198796296296</v>
      </c>
      <c r="P5844" s="19">
        <f t="shared" ref="P5844:P5907" si="506">O5844+(5/24)</f>
        <v>45923.407129629632</v>
      </c>
      <c r="Q5844" s="20" t="str">
        <f t="shared" ref="Q5844:Q5907" si="507">TEXT(P5844,"dd/mm/yyyy")</f>
        <v>23/09/2025</v>
      </c>
      <c r="R5844" s="13" t="str">
        <f t="shared" ref="R5844:R5907" si="508">TEXT(P5844,"hh")</f>
        <v>09</v>
      </c>
      <c r="S5844" s="13" t="str">
        <f t="shared" ref="S5844:S5907" si="509">TEXT(P5844,"ddd")</f>
        <v>Tue</v>
      </c>
    </row>
    <row r="5845" spans="1:19" x14ac:dyDescent="0.25">
      <c r="A5845" s="56">
        <v>45923.198831018519</v>
      </c>
      <c r="B5845" s="57">
        <v>445424149</v>
      </c>
      <c r="C5845" s="58" t="s">
        <v>36</v>
      </c>
      <c r="D5845" s="58" t="s">
        <v>37</v>
      </c>
      <c r="E5845" s="58" t="s">
        <v>45</v>
      </c>
      <c r="F5845" s="58" t="s">
        <v>119</v>
      </c>
      <c r="G5845" s="59">
        <v>3758.12</v>
      </c>
      <c r="H5845" s="57">
        <v>444628969</v>
      </c>
      <c r="I5845" s="59">
        <v>0</v>
      </c>
      <c r="J5845" s="59">
        <v>0</v>
      </c>
      <c r="K5845" s="59">
        <v>0</v>
      </c>
      <c r="L5845" s="59">
        <v>0</v>
      </c>
      <c r="M5845" s="59">
        <v>9944.66</v>
      </c>
      <c r="N5845" s="58" t="s">
        <v>1384</v>
      </c>
      <c r="O5845" s="14">
        <f t="shared" si="505"/>
        <v>45923.198831018519</v>
      </c>
      <c r="P5845" s="19">
        <f t="shared" si="506"/>
        <v>45923.407164351855</v>
      </c>
      <c r="Q5845" s="20" t="str">
        <f t="shared" si="507"/>
        <v>23/09/2025</v>
      </c>
      <c r="R5845" s="13" t="str">
        <f t="shared" si="508"/>
        <v>09</v>
      </c>
      <c r="S5845" s="13" t="str">
        <f t="shared" si="509"/>
        <v>Tue</v>
      </c>
    </row>
    <row r="5846" spans="1:19" x14ac:dyDescent="0.25">
      <c r="A5846" s="60">
        <v>45923.199212962965</v>
      </c>
      <c r="B5846" s="61">
        <v>445424289</v>
      </c>
      <c r="C5846" s="62" t="s">
        <v>36</v>
      </c>
      <c r="D5846" s="62" t="s">
        <v>38</v>
      </c>
      <c r="E5846" s="62" t="s">
        <v>46</v>
      </c>
      <c r="F5846" s="62" t="s">
        <v>119</v>
      </c>
      <c r="G5846" s="63">
        <v>3757.54</v>
      </c>
      <c r="H5846" s="61">
        <v>444629108</v>
      </c>
      <c r="I5846" s="63">
        <v>0</v>
      </c>
      <c r="J5846" s="63">
        <v>0</v>
      </c>
      <c r="K5846" s="63">
        <v>0</v>
      </c>
      <c r="L5846" s="63">
        <v>0.19</v>
      </c>
      <c r="M5846" s="63">
        <v>9944.85</v>
      </c>
      <c r="N5846" s="62" t="s">
        <v>3623</v>
      </c>
      <c r="O5846" s="14">
        <f t="shared" si="505"/>
        <v>45923.199212962965</v>
      </c>
      <c r="P5846" s="19">
        <f t="shared" si="506"/>
        <v>45923.407546296301</v>
      </c>
      <c r="Q5846" s="20" t="str">
        <f t="shared" si="507"/>
        <v>23/09/2025</v>
      </c>
      <c r="R5846" s="13" t="str">
        <f t="shared" si="508"/>
        <v>09</v>
      </c>
      <c r="S5846" s="13" t="str">
        <f t="shared" si="509"/>
        <v>Tue</v>
      </c>
    </row>
    <row r="5847" spans="1:19" x14ac:dyDescent="0.25">
      <c r="A5847" s="56">
        <v>45923.199641203704</v>
      </c>
      <c r="B5847" s="57">
        <v>445424480</v>
      </c>
      <c r="C5847" s="58" t="s">
        <v>36</v>
      </c>
      <c r="D5847" s="58" t="s">
        <v>37</v>
      </c>
      <c r="E5847" s="58" t="s">
        <v>45</v>
      </c>
      <c r="F5847" s="58" t="s">
        <v>119</v>
      </c>
      <c r="G5847" s="59">
        <v>3757.08</v>
      </c>
      <c r="H5847" s="57">
        <v>444629306</v>
      </c>
      <c r="I5847" s="59">
        <v>0</v>
      </c>
      <c r="J5847" s="59">
        <v>0</v>
      </c>
      <c r="K5847" s="59">
        <v>0</v>
      </c>
      <c r="L5847" s="59">
        <v>0</v>
      </c>
      <c r="M5847" s="59">
        <v>9944.85</v>
      </c>
      <c r="N5847" s="58" t="s">
        <v>1944</v>
      </c>
      <c r="O5847" s="14">
        <f t="shared" si="505"/>
        <v>45923.199641203704</v>
      </c>
      <c r="P5847" s="19">
        <f t="shared" si="506"/>
        <v>45923.40797453704</v>
      </c>
      <c r="Q5847" s="20" t="str">
        <f t="shared" si="507"/>
        <v>23/09/2025</v>
      </c>
      <c r="R5847" s="13" t="str">
        <f t="shared" si="508"/>
        <v>09</v>
      </c>
      <c r="S5847" s="13" t="str">
        <f t="shared" si="509"/>
        <v>Tue</v>
      </c>
    </row>
    <row r="5848" spans="1:19" x14ac:dyDescent="0.25">
      <c r="A5848" s="60">
        <v>45923.199641203704</v>
      </c>
      <c r="B5848" s="61">
        <v>445424482</v>
      </c>
      <c r="C5848" s="62" t="s">
        <v>36</v>
      </c>
      <c r="D5848" s="62" t="s">
        <v>37</v>
      </c>
      <c r="E5848" s="62" t="s">
        <v>45</v>
      </c>
      <c r="F5848" s="62" t="s">
        <v>119</v>
      </c>
      <c r="G5848" s="63">
        <v>3757.09</v>
      </c>
      <c r="H5848" s="61">
        <v>444629308</v>
      </c>
      <c r="I5848" s="63">
        <v>0</v>
      </c>
      <c r="J5848" s="63">
        <v>0</v>
      </c>
      <c r="K5848" s="63">
        <v>0</v>
      </c>
      <c r="L5848" s="63">
        <v>0</v>
      </c>
      <c r="M5848" s="63">
        <v>9944.85</v>
      </c>
      <c r="N5848" s="62" t="s">
        <v>2056</v>
      </c>
      <c r="O5848" s="14">
        <f t="shared" si="505"/>
        <v>45923.199641203704</v>
      </c>
      <c r="P5848" s="19">
        <f t="shared" si="506"/>
        <v>45923.40797453704</v>
      </c>
      <c r="Q5848" s="20" t="str">
        <f t="shared" si="507"/>
        <v>23/09/2025</v>
      </c>
      <c r="R5848" s="13" t="str">
        <f t="shared" si="508"/>
        <v>09</v>
      </c>
      <c r="S5848" s="13" t="str">
        <f t="shared" si="509"/>
        <v>Tue</v>
      </c>
    </row>
    <row r="5849" spans="1:19" x14ac:dyDescent="0.25">
      <c r="A5849" s="56">
        <v>45923.199641203704</v>
      </c>
      <c r="B5849" s="57">
        <v>445424485</v>
      </c>
      <c r="C5849" s="58" t="s">
        <v>36</v>
      </c>
      <c r="D5849" s="58" t="s">
        <v>37</v>
      </c>
      <c r="E5849" s="58" t="s">
        <v>45</v>
      </c>
      <c r="F5849" s="58" t="s">
        <v>119</v>
      </c>
      <c r="G5849" s="59">
        <v>3757.1</v>
      </c>
      <c r="H5849" s="57">
        <v>444629312</v>
      </c>
      <c r="I5849" s="59">
        <v>0</v>
      </c>
      <c r="J5849" s="59">
        <v>0</v>
      </c>
      <c r="K5849" s="59">
        <v>0</v>
      </c>
      <c r="L5849" s="59">
        <v>0</v>
      </c>
      <c r="M5849" s="59">
        <v>9944.85</v>
      </c>
      <c r="N5849" s="58" t="s">
        <v>108</v>
      </c>
      <c r="O5849" s="14">
        <f t="shared" si="505"/>
        <v>45923.199641203704</v>
      </c>
      <c r="P5849" s="19">
        <f t="shared" si="506"/>
        <v>45923.40797453704</v>
      </c>
      <c r="Q5849" s="20" t="str">
        <f t="shared" si="507"/>
        <v>23/09/2025</v>
      </c>
      <c r="R5849" s="13" t="str">
        <f t="shared" si="508"/>
        <v>09</v>
      </c>
      <c r="S5849" s="13" t="str">
        <f t="shared" si="509"/>
        <v>Tue</v>
      </c>
    </row>
    <row r="5850" spans="1:19" x14ac:dyDescent="0.25">
      <c r="A5850" s="60">
        <v>45923.199641203704</v>
      </c>
      <c r="B5850" s="61">
        <v>445424489</v>
      </c>
      <c r="C5850" s="62" t="s">
        <v>36</v>
      </c>
      <c r="D5850" s="62" t="s">
        <v>37</v>
      </c>
      <c r="E5850" s="62" t="s">
        <v>45</v>
      </c>
      <c r="F5850" s="62" t="s">
        <v>119</v>
      </c>
      <c r="G5850" s="63">
        <v>3757.1</v>
      </c>
      <c r="H5850" s="61">
        <v>444629315</v>
      </c>
      <c r="I5850" s="63">
        <v>0</v>
      </c>
      <c r="J5850" s="63">
        <v>0</v>
      </c>
      <c r="K5850" s="63">
        <v>0</v>
      </c>
      <c r="L5850" s="63">
        <v>0</v>
      </c>
      <c r="M5850" s="63">
        <v>9944.85</v>
      </c>
      <c r="N5850" s="62" t="s">
        <v>52</v>
      </c>
      <c r="O5850" s="14">
        <f t="shared" si="505"/>
        <v>45923.199641203704</v>
      </c>
      <c r="P5850" s="19">
        <f t="shared" si="506"/>
        <v>45923.40797453704</v>
      </c>
      <c r="Q5850" s="20" t="str">
        <f t="shared" si="507"/>
        <v>23/09/2025</v>
      </c>
      <c r="R5850" s="13" t="str">
        <f t="shared" si="508"/>
        <v>09</v>
      </c>
      <c r="S5850" s="13" t="str">
        <f t="shared" si="509"/>
        <v>Tue</v>
      </c>
    </row>
    <row r="5851" spans="1:19" x14ac:dyDescent="0.25">
      <c r="A5851" s="56">
        <v>45923.199652777781</v>
      </c>
      <c r="B5851" s="57">
        <v>445424491</v>
      </c>
      <c r="C5851" s="58" t="s">
        <v>36</v>
      </c>
      <c r="D5851" s="58" t="s">
        <v>37</v>
      </c>
      <c r="E5851" s="58" t="s">
        <v>45</v>
      </c>
      <c r="F5851" s="58" t="s">
        <v>119</v>
      </c>
      <c r="G5851" s="59">
        <v>3757.09</v>
      </c>
      <c r="H5851" s="57">
        <v>444629317</v>
      </c>
      <c r="I5851" s="59">
        <v>0</v>
      </c>
      <c r="J5851" s="59">
        <v>0</v>
      </c>
      <c r="K5851" s="59">
        <v>0</v>
      </c>
      <c r="L5851" s="59">
        <v>0</v>
      </c>
      <c r="M5851" s="59">
        <v>9944.85</v>
      </c>
      <c r="N5851" s="58" t="s">
        <v>107</v>
      </c>
      <c r="O5851" s="14">
        <f t="shared" si="505"/>
        <v>45923.199652777781</v>
      </c>
      <c r="P5851" s="19">
        <f t="shared" si="506"/>
        <v>45923.407986111117</v>
      </c>
      <c r="Q5851" s="20" t="str">
        <f t="shared" si="507"/>
        <v>23/09/2025</v>
      </c>
      <c r="R5851" s="13" t="str">
        <f t="shared" si="508"/>
        <v>09</v>
      </c>
      <c r="S5851" s="13" t="str">
        <f t="shared" si="509"/>
        <v>Tue</v>
      </c>
    </row>
    <row r="5852" spans="1:19" x14ac:dyDescent="0.25">
      <c r="A5852" s="60">
        <v>45923.199652777781</v>
      </c>
      <c r="B5852" s="61">
        <v>445424493</v>
      </c>
      <c r="C5852" s="62" t="s">
        <v>36</v>
      </c>
      <c r="D5852" s="62" t="s">
        <v>37</v>
      </c>
      <c r="E5852" s="62" t="s">
        <v>45</v>
      </c>
      <c r="F5852" s="62" t="s">
        <v>119</v>
      </c>
      <c r="G5852" s="63">
        <v>3757.09</v>
      </c>
      <c r="H5852" s="61">
        <v>444629319</v>
      </c>
      <c r="I5852" s="63">
        <v>0</v>
      </c>
      <c r="J5852" s="63">
        <v>0</v>
      </c>
      <c r="K5852" s="63">
        <v>0</v>
      </c>
      <c r="L5852" s="63">
        <v>0</v>
      </c>
      <c r="M5852" s="63">
        <v>9944.85</v>
      </c>
      <c r="N5852" s="62" t="s">
        <v>48</v>
      </c>
      <c r="O5852" s="14">
        <f t="shared" si="505"/>
        <v>45923.199652777781</v>
      </c>
      <c r="P5852" s="19">
        <f t="shared" si="506"/>
        <v>45923.407986111117</v>
      </c>
      <c r="Q5852" s="20" t="str">
        <f t="shared" si="507"/>
        <v>23/09/2025</v>
      </c>
      <c r="R5852" s="13" t="str">
        <f t="shared" si="508"/>
        <v>09</v>
      </c>
      <c r="S5852" s="13" t="str">
        <f t="shared" si="509"/>
        <v>Tue</v>
      </c>
    </row>
    <row r="5853" spans="1:19" x14ac:dyDescent="0.25">
      <c r="A5853" s="56">
        <v>45923.199652777781</v>
      </c>
      <c r="B5853" s="57">
        <v>445424496</v>
      </c>
      <c r="C5853" s="58" t="s">
        <v>36</v>
      </c>
      <c r="D5853" s="58" t="s">
        <v>37</v>
      </c>
      <c r="E5853" s="58" t="s">
        <v>45</v>
      </c>
      <c r="F5853" s="58" t="s">
        <v>119</v>
      </c>
      <c r="G5853" s="59">
        <v>3757.09</v>
      </c>
      <c r="H5853" s="57">
        <v>444629322</v>
      </c>
      <c r="I5853" s="59">
        <v>0</v>
      </c>
      <c r="J5853" s="59">
        <v>0</v>
      </c>
      <c r="K5853" s="59">
        <v>0</v>
      </c>
      <c r="L5853" s="59">
        <v>0</v>
      </c>
      <c r="M5853" s="59">
        <v>9944.85</v>
      </c>
      <c r="N5853" s="58" t="s">
        <v>113</v>
      </c>
      <c r="O5853" s="14">
        <f t="shared" si="505"/>
        <v>45923.199652777781</v>
      </c>
      <c r="P5853" s="19">
        <f t="shared" si="506"/>
        <v>45923.407986111117</v>
      </c>
      <c r="Q5853" s="20" t="str">
        <f t="shared" si="507"/>
        <v>23/09/2025</v>
      </c>
      <c r="R5853" s="13" t="str">
        <f t="shared" si="508"/>
        <v>09</v>
      </c>
      <c r="S5853" s="13" t="str">
        <f t="shared" si="509"/>
        <v>Tue</v>
      </c>
    </row>
    <row r="5854" spans="1:19" x14ac:dyDescent="0.25">
      <c r="A5854" s="60">
        <v>45923.199652777781</v>
      </c>
      <c r="B5854" s="61">
        <v>445424497</v>
      </c>
      <c r="C5854" s="62" t="s">
        <v>36</v>
      </c>
      <c r="D5854" s="62" t="s">
        <v>37</v>
      </c>
      <c r="E5854" s="62" t="s">
        <v>45</v>
      </c>
      <c r="F5854" s="62" t="s">
        <v>119</v>
      </c>
      <c r="G5854" s="63">
        <v>3757.09</v>
      </c>
      <c r="H5854" s="61">
        <v>444629323</v>
      </c>
      <c r="I5854" s="63">
        <v>0</v>
      </c>
      <c r="J5854" s="63">
        <v>0</v>
      </c>
      <c r="K5854" s="63">
        <v>0</v>
      </c>
      <c r="L5854" s="63">
        <v>0</v>
      </c>
      <c r="M5854" s="63">
        <v>9944.85</v>
      </c>
      <c r="N5854" s="62" t="s">
        <v>47</v>
      </c>
      <c r="O5854" s="14">
        <f t="shared" si="505"/>
        <v>45923.199652777781</v>
      </c>
      <c r="P5854" s="19">
        <f t="shared" si="506"/>
        <v>45923.407986111117</v>
      </c>
      <c r="Q5854" s="20" t="str">
        <f t="shared" si="507"/>
        <v>23/09/2025</v>
      </c>
      <c r="R5854" s="13" t="str">
        <f t="shared" si="508"/>
        <v>09</v>
      </c>
      <c r="S5854" s="13" t="str">
        <f t="shared" si="509"/>
        <v>Tue</v>
      </c>
    </row>
    <row r="5855" spans="1:19" x14ac:dyDescent="0.25">
      <c r="A5855" s="56">
        <v>45923.199664351851</v>
      </c>
      <c r="B5855" s="57">
        <v>445424498</v>
      </c>
      <c r="C5855" s="58" t="s">
        <v>36</v>
      </c>
      <c r="D5855" s="58" t="s">
        <v>37</v>
      </c>
      <c r="E5855" s="58" t="s">
        <v>45</v>
      </c>
      <c r="F5855" s="58" t="s">
        <v>119</v>
      </c>
      <c r="G5855" s="59">
        <v>3757.08</v>
      </c>
      <c r="H5855" s="57">
        <v>444629324</v>
      </c>
      <c r="I5855" s="59">
        <v>0</v>
      </c>
      <c r="J5855" s="59">
        <v>0</v>
      </c>
      <c r="K5855" s="59">
        <v>0</v>
      </c>
      <c r="L5855" s="59">
        <v>0</v>
      </c>
      <c r="M5855" s="59">
        <v>9944.85</v>
      </c>
      <c r="N5855" s="58" t="s">
        <v>77</v>
      </c>
      <c r="O5855" s="14">
        <f t="shared" si="505"/>
        <v>45923.199664351851</v>
      </c>
      <c r="P5855" s="19">
        <f t="shared" si="506"/>
        <v>45923.407997685186</v>
      </c>
      <c r="Q5855" s="20" t="str">
        <f t="shared" si="507"/>
        <v>23/09/2025</v>
      </c>
      <c r="R5855" s="13" t="str">
        <f t="shared" si="508"/>
        <v>09</v>
      </c>
      <c r="S5855" s="13" t="str">
        <f t="shared" si="509"/>
        <v>Tue</v>
      </c>
    </row>
    <row r="5856" spans="1:19" x14ac:dyDescent="0.25">
      <c r="A5856" s="60">
        <v>45923.199664351851</v>
      </c>
      <c r="B5856" s="61">
        <v>445424499</v>
      </c>
      <c r="C5856" s="62" t="s">
        <v>36</v>
      </c>
      <c r="D5856" s="62" t="s">
        <v>37</v>
      </c>
      <c r="E5856" s="62" t="s">
        <v>45</v>
      </c>
      <c r="F5856" s="62" t="s">
        <v>119</v>
      </c>
      <c r="G5856" s="63">
        <v>3757.19</v>
      </c>
      <c r="H5856" s="61">
        <v>444629325</v>
      </c>
      <c r="I5856" s="63">
        <v>0</v>
      </c>
      <c r="J5856" s="63">
        <v>0</v>
      </c>
      <c r="K5856" s="63">
        <v>0</v>
      </c>
      <c r="L5856" s="63">
        <v>0</v>
      </c>
      <c r="M5856" s="63">
        <v>9944.85</v>
      </c>
      <c r="N5856" s="62" t="s">
        <v>1971</v>
      </c>
      <c r="O5856" s="14">
        <f t="shared" si="505"/>
        <v>45923.199664351851</v>
      </c>
      <c r="P5856" s="19">
        <f t="shared" si="506"/>
        <v>45923.407997685186</v>
      </c>
      <c r="Q5856" s="20" t="str">
        <f t="shared" si="507"/>
        <v>23/09/2025</v>
      </c>
      <c r="R5856" s="13" t="str">
        <f t="shared" si="508"/>
        <v>09</v>
      </c>
      <c r="S5856" s="13" t="str">
        <f t="shared" si="509"/>
        <v>Tue</v>
      </c>
    </row>
    <row r="5857" spans="1:19" x14ac:dyDescent="0.25">
      <c r="A5857" s="56">
        <v>45923.199664351851</v>
      </c>
      <c r="B5857" s="57">
        <v>445424500</v>
      </c>
      <c r="C5857" s="58" t="s">
        <v>36</v>
      </c>
      <c r="D5857" s="58" t="s">
        <v>37</v>
      </c>
      <c r="E5857" s="58" t="s">
        <v>45</v>
      </c>
      <c r="F5857" s="58" t="s">
        <v>119</v>
      </c>
      <c r="G5857" s="59">
        <v>3757.2</v>
      </c>
      <c r="H5857" s="57">
        <v>444629326</v>
      </c>
      <c r="I5857" s="59">
        <v>0</v>
      </c>
      <c r="J5857" s="59">
        <v>0</v>
      </c>
      <c r="K5857" s="59">
        <v>0</v>
      </c>
      <c r="L5857" s="59">
        <v>0</v>
      </c>
      <c r="M5857" s="59">
        <v>9944.85</v>
      </c>
      <c r="N5857" s="58" t="s">
        <v>2055</v>
      </c>
      <c r="O5857" s="14">
        <f t="shared" si="505"/>
        <v>45923.199664351851</v>
      </c>
      <c r="P5857" s="19">
        <f t="shared" si="506"/>
        <v>45923.407997685186</v>
      </c>
      <c r="Q5857" s="20" t="str">
        <f t="shared" si="507"/>
        <v>23/09/2025</v>
      </c>
      <c r="R5857" s="13" t="str">
        <f t="shared" si="508"/>
        <v>09</v>
      </c>
      <c r="S5857" s="13" t="str">
        <f t="shared" si="509"/>
        <v>Tue</v>
      </c>
    </row>
    <row r="5858" spans="1:19" x14ac:dyDescent="0.25">
      <c r="A5858" s="60">
        <v>45923.200104166666</v>
      </c>
      <c r="B5858" s="61">
        <v>445424615</v>
      </c>
      <c r="C5858" s="62" t="s">
        <v>36</v>
      </c>
      <c r="D5858" s="62" t="s">
        <v>37</v>
      </c>
      <c r="E5858" s="62" t="s">
        <v>45</v>
      </c>
      <c r="F5858" s="62" t="s">
        <v>119</v>
      </c>
      <c r="G5858" s="63">
        <v>3757.22</v>
      </c>
      <c r="H5858" s="61">
        <v>444629451</v>
      </c>
      <c r="I5858" s="63">
        <v>0</v>
      </c>
      <c r="J5858" s="63">
        <v>0</v>
      </c>
      <c r="K5858" s="63">
        <v>0</v>
      </c>
      <c r="L5858" s="63">
        <v>0</v>
      </c>
      <c r="M5858" s="63">
        <v>9944.85</v>
      </c>
      <c r="N5858" s="62" t="s">
        <v>115</v>
      </c>
      <c r="O5858" s="14">
        <f t="shared" si="505"/>
        <v>45923.200104166666</v>
      </c>
      <c r="P5858" s="19">
        <f t="shared" si="506"/>
        <v>45923.408437500002</v>
      </c>
      <c r="Q5858" s="20" t="str">
        <f t="shared" si="507"/>
        <v>23/09/2025</v>
      </c>
      <c r="R5858" s="13" t="str">
        <f t="shared" si="508"/>
        <v>09</v>
      </c>
      <c r="S5858" s="13" t="str">
        <f t="shared" si="509"/>
        <v>Tue</v>
      </c>
    </row>
    <row r="5859" spans="1:19" x14ac:dyDescent="0.25">
      <c r="A5859" s="56">
        <v>45923.200682870367</v>
      </c>
      <c r="B5859" s="57">
        <v>445425023</v>
      </c>
      <c r="C5859" s="58" t="s">
        <v>36</v>
      </c>
      <c r="D5859" s="58" t="s">
        <v>37</v>
      </c>
      <c r="E5859" s="58" t="s">
        <v>45</v>
      </c>
      <c r="F5859" s="58" t="s">
        <v>119</v>
      </c>
      <c r="G5859" s="59">
        <v>3756.51</v>
      </c>
      <c r="H5859" s="57">
        <v>444629857</v>
      </c>
      <c r="I5859" s="59">
        <v>0</v>
      </c>
      <c r="J5859" s="59">
        <v>0</v>
      </c>
      <c r="K5859" s="59">
        <v>0</v>
      </c>
      <c r="L5859" s="59">
        <v>0</v>
      </c>
      <c r="M5859" s="59">
        <v>9944.85</v>
      </c>
      <c r="N5859" s="58" t="s">
        <v>106</v>
      </c>
      <c r="O5859" s="14">
        <f t="shared" si="505"/>
        <v>45923.200682870367</v>
      </c>
      <c r="P5859" s="19">
        <f t="shared" si="506"/>
        <v>45923.409016203703</v>
      </c>
      <c r="Q5859" s="20" t="str">
        <f t="shared" si="507"/>
        <v>23/09/2025</v>
      </c>
      <c r="R5859" s="13" t="str">
        <f t="shared" si="508"/>
        <v>09</v>
      </c>
      <c r="S5859" s="13" t="str">
        <f t="shared" si="509"/>
        <v>Tue</v>
      </c>
    </row>
    <row r="5860" spans="1:19" x14ac:dyDescent="0.25">
      <c r="A5860" s="60">
        <v>45923.201215277775</v>
      </c>
      <c r="B5860" s="61">
        <v>445425261</v>
      </c>
      <c r="C5860" s="62" t="s">
        <v>36</v>
      </c>
      <c r="D5860" s="62" t="s">
        <v>38</v>
      </c>
      <c r="E5860" s="62" t="s">
        <v>46</v>
      </c>
      <c r="F5860" s="62" t="s">
        <v>119</v>
      </c>
      <c r="G5860" s="63">
        <v>3755.96</v>
      </c>
      <c r="H5860" s="61">
        <v>444630105</v>
      </c>
      <c r="I5860" s="63">
        <v>0</v>
      </c>
      <c r="J5860" s="63">
        <v>0</v>
      </c>
      <c r="K5860" s="63">
        <v>0</v>
      </c>
      <c r="L5860" s="63">
        <v>3.86</v>
      </c>
      <c r="M5860" s="63">
        <v>9948.7099999999991</v>
      </c>
      <c r="N5860" s="62" t="s">
        <v>3624</v>
      </c>
      <c r="O5860" s="14">
        <f t="shared" si="505"/>
        <v>45923.201215277775</v>
      </c>
      <c r="P5860" s="19">
        <f t="shared" si="506"/>
        <v>45923.409548611111</v>
      </c>
      <c r="Q5860" s="20" t="str">
        <f t="shared" si="507"/>
        <v>23/09/2025</v>
      </c>
      <c r="R5860" s="13" t="str">
        <f t="shared" si="508"/>
        <v>09</v>
      </c>
      <c r="S5860" s="13" t="str">
        <f t="shared" si="509"/>
        <v>Tue</v>
      </c>
    </row>
    <row r="5861" spans="1:19" x14ac:dyDescent="0.25">
      <c r="A5861" s="56">
        <v>45923.201678240737</v>
      </c>
      <c r="B5861" s="57">
        <v>445425374</v>
      </c>
      <c r="C5861" s="58" t="s">
        <v>36</v>
      </c>
      <c r="D5861" s="58" t="s">
        <v>38</v>
      </c>
      <c r="E5861" s="58" t="s">
        <v>46</v>
      </c>
      <c r="F5861" s="58" t="s">
        <v>119</v>
      </c>
      <c r="G5861" s="59">
        <v>3755.58</v>
      </c>
      <c r="H5861" s="57">
        <v>444630221</v>
      </c>
      <c r="I5861" s="59">
        <v>0</v>
      </c>
      <c r="J5861" s="59">
        <v>0</v>
      </c>
      <c r="K5861" s="59">
        <v>0</v>
      </c>
      <c r="L5861" s="59">
        <v>-1.52</v>
      </c>
      <c r="M5861" s="59">
        <v>9947.19</v>
      </c>
      <c r="N5861" s="58" t="s">
        <v>3625</v>
      </c>
      <c r="O5861" s="14">
        <f t="shared" si="505"/>
        <v>45923.201678240737</v>
      </c>
      <c r="P5861" s="19">
        <f t="shared" si="506"/>
        <v>45923.410011574073</v>
      </c>
      <c r="Q5861" s="20" t="str">
        <f t="shared" si="507"/>
        <v>23/09/2025</v>
      </c>
      <c r="R5861" s="13" t="str">
        <f t="shared" si="508"/>
        <v>09</v>
      </c>
      <c r="S5861" s="13" t="str">
        <f t="shared" si="509"/>
        <v>Tue</v>
      </c>
    </row>
    <row r="5862" spans="1:19" x14ac:dyDescent="0.25">
      <c r="A5862" s="60">
        <v>45923.201724537037</v>
      </c>
      <c r="B5862" s="61">
        <v>445425394</v>
      </c>
      <c r="C5862" s="62" t="s">
        <v>36</v>
      </c>
      <c r="D5862" s="62" t="s">
        <v>37</v>
      </c>
      <c r="E5862" s="62" t="s">
        <v>45</v>
      </c>
      <c r="F5862" s="62" t="s">
        <v>119</v>
      </c>
      <c r="G5862" s="63">
        <v>3755.42</v>
      </c>
      <c r="H5862" s="61">
        <v>444630238</v>
      </c>
      <c r="I5862" s="63">
        <v>0</v>
      </c>
      <c r="J5862" s="63">
        <v>0</v>
      </c>
      <c r="K5862" s="63">
        <v>0</v>
      </c>
      <c r="L5862" s="63">
        <v>0</v>
      </c>
      <c r="M5862" s="63">
        <v>9947.19</v>
      </c>
      <c r="N5862" s="62" t="s">
        <v>2546</v>
      </c>
      <c r="O5862" s="14">
        <f t="shared" si="505"/>
        <v>45923.201724537037</v>
      </c>
      <c r="P5862" s="19">
        <f t="shared" si="506"/>
        <v>45923.410057870373</v>
      </c>
      <c r="Q5862" s="20" t="str">
        <f t="shared" si="507"/>
        <v>23/09/2025</v>
      </c>
      <c r="R5862" s="13" t="str">
        <f t="shared" si="508"/>
        <v>09</v>
      </c>
      <c r="S5862" s="13" t="str">
        <f t="shared" si="509"/>
        <v>Tue</v>
      </c>
    </row>
    <row r="5863" spans="1:19" x14ac:dyDescent="0.25">
      <c r="A5863" s="56">
        <v>45923.201724537037</v>
      </c>
      <c r="B5863" s="57">
        <v>445425398</v>
      </c>
      <c r="C5863" s="58" t="s">
        <v>36</v>
      </c>
      <c r="D5863" s="58" t="s">
        <v>38</v>
      </c>
      <c r="E5863" s="58" t="s">
        <v>46</v>
      </c>
      <c r="F5863" s="58" t="s">
        <v>119</v>
      </c>
      <c r="G5863" s="59">
        <v>3755</v>
      </c>
      <c r="H5863" s="57">
        <v>444630242</v>
      </c>
      <c r="I5863" s="59">
        <v>0</v>
      </c>
      <c r="J5863" s="59">
        <v>0</v>
      </c>
      <c r="K5863" s="59">
        <v>0</v>
      </c>
      <c r="L5863" s="59">
        <v>-3.12</v>
      </c>
      <c r="M5863" s="59">
        <v>9944.07</v>
      </c>
      <c r="N5863" s="58" t="s">
        <v>3626</v>
      </c>
      <c r="O5863" s="14">
        <f t="shared" si="505"/>
        <v>45923.201724537037</v>
      </c>
      <c r="P5863" s="19">
        <f t="shared" si="506"/>
        <v>45923.410057870373</v>
      </c>
      <c r="Q5863" s="20" t="str">
        <f t="shared" si="507"/>
        <v>23/09/2025</v>
      </c>
      <c r="R5863" s="13" t="str">
        <f t="shared" si="508"/>
        <v>09</v>
      </c>
      <c r="S5863" s="13" t="str">
        <f t="shared" si="509"/>
        <v>Tue</v>
      </c>
    </row>
    <row r="5864" spans="1:19" x14ac:dyDescent="0.25">
      <c r="A5864" s="60">
        <v>45923.201736111114</v>
      </c>
      <c r="B5864" s="61">
        <v>445425412</v>
      </c>
      <c r="C5864" s="62" t="s">
        <v>36</v>
      </c>
      <c r="D5864" s="62" t="s">
        <v>38</v>
      </c>
      <c r="E5864" s="62" t="s">
        <v>46</v>
      </c>
      <c r="F5864" s="62" t="s">
        <v>119</v>
      </c>
      <c r="G5864" s="63">
        <v>3754.86</v>
      </c>
      <c r="H5864" s="61">
        <v>444630254</v>
      </c>
      <c r="I5864" s="63">
        <v>0</v>
      </c>
      <c r="J5864" s="63">
        <v>0</v>
      </c>
      <c r="K5864" s="63">
        <v>0</v>
      </c>
      <c r="L5864" s="63">
        <v>-2.33</v>
      </c>
      <c r="M5864" s="63">
        <v>9941.74</v>
      </c>
      <c r="N5864" s="62" t="s">
        <v>3627</v>
      </c>
      <c r="O5864" s="14">
        <f t="shared" si="505"/>
        <v>45923.201736111114</v>
      </c>
      <c r="P5864" s="19">
        <f t="shared" si="506"/>
        <v>45923.41006944445</v>
      </c>
      <c r="Q5864" s="20" t="str">
        <f t="shared" si="507"/>
        <v>23/09/2025</v>
      </c>
      <c r="R5864" s="13" t="str">
        <f t="shared" si="508"/>
        <v>09</v>
      </c>
      <c r="S5864" s="13" t="str">
        <f t="shared" si="509"/>
        <v>Tue</v>
      </c>
    </row>
    <row r="5865" spans="1:19" x14ac:dyDescent="0.25">
      <c r="A5865" s="56">
        <v>45923.201736111114</v>
      </c>
      <c r="B5865" s="57">
        <v>445425413</v>
      </c>
      <c r="C5865" s="58" t="s">
        <v>36</v>
      </c>
      <c r="D5865" s="58" t="s">
        <v>38</v>
      </c>
      <c r="E5865" s="58" t="s">
        <v>46</v>
      </c>
      <c r="F5865" s="58" t="s">
        <v>119</v>
      </c>
      <c r="G5865" s="59">
        <v>3754.86</v>
      </c>
      <c r="H5865" s="57">
        <v>444630255</v>
      </c>
      <c r="I5865" s="59">
        <v>0</v>
      </c>
      <c r="J5865" s="59">
        <v>0</v>
      </c>
      <c r="K5865" s="59">
        <v>0</v>
      </c>
      <c r="L5865" s="59">
        <v>-2.34</v>
      </c>
      <c r="M5865" s="59">
        <v>9939.4</v>
      </c>
      <c r="N5865" s="58" t="s">
        <v>3627</v>
      </c>
      <c r="O5865" s="14">
        <f t="shared" si="505"/>
        <v>45923.201736111114</v>
      </c>
      <c r="P5865" s="19">
        <f t="shared" si="506"/>
        <v>45923.41006944445</v>
      </c>
      <c r="Q5865" s="20" t="str">
        <f t="shared" si="507"/>
        <v>23/09/2025</v>
      </c>
      <c r="R5865" s="13" t="str">
        <f t="shared" si="508"/>
        <v>09</v>
      </c>
      <c r="S5865" s="13" t="str">
        <f t="shared" si="509"/>
        <v>Tue</v>
      </c>
    </row>
    <row r="5866" spans="1:19" x14ac:dyDescent="0.25">
      <c r="A5866" s="60">
        <v>45923.20175925926</v>
      </c>
      <c r="B5866" s="61">
        <v>445425419</v>
      </c>
      <c r="C5866" s="62" t="s">
        <v>36</v>
      </c>
      <c r="D5866" s="62" t="s">
        <v>38</v>
      </c>
      <c r="E5866" s="62" t="s">
        <v>46</v>
      </c>
      <c r="F5866" s="62" t="s">
        <v>119</v>
      </c>
      <c r="G5866" s="63">
        <v>3754.56</v>
      </c>
      <c r="H5866" s="61">
        <v>444630262</v>
      </c>
      <c r="I5866" s="63">
        <v>0</v>
      </c>
      <c r="J5866" s="63">
        <v>0</v>
      </c>
      <c r="K5866" s="63">
        <v>0</v>
      </c>
      <c r="L5866" s="63">
        <v>-2.5299999999999998</v>
      </c>
      <c r="M5866" s="63">
        <v>9936.8700000000008</v>
      </c>
      <c r="N5866" s="62" t="s">
        <v>3628</v>
      </c>
      <c r="O5866" s="14">
        <f t="shared" si="505"/>
        <v>45923.20175925926</v>
      </c>
      <c r="P5866" s="19">
        <f t="shared" si="506"/>
        <v>45923.410092592596</v>
      </c>
      <c r="Q5866" s="20" t="str">
        <f t="shared" si="507"/>
        <v>23/09/2025</v>
      </c>
      <c r="R5866" s="13" t="str">
        <f t="shared" si="508"/>
        <v>09</v>
      </c>
      <c r="S5866" s="13" t="str">
        <f t="shared" si="509"/>
        <v>Tue</v>
      </c>
    </row>
    <row r="5867" spans="1:19" x14ac:dyDescent="0.25">
      <c r="A5867" s="56">
        <v>45923.201817129629</v>
      </c>
      <c r="B5867" s="57">
        <v>445425579</v>
      </c>
      <c r="C5867" s="58" t="s">
        <v>36</v>
      </c>
      <c r="D5867" s="58" t="s">
        <v>38</v>
      </c>
      <c r="E5867" s="58" t="s">
        <v>46</v>
      </c>
      <c r="F5867" s="58" t="s">
        <v>119</v>
      </c>
      <c r="G5867" s="59">
        <v>3754.32</v>
      </c>
      <c r="H5867" s="57">
        <v>444630421</v>
      </c>
      <c r="I5867" s="59">
        <v>0</v>
      </c>
      <c r="J5867" s="59">
        <v>0</v>
      </c>
      <c r="K5867" s="59">
        <v>0</v>
      </c>
      <c r="L5867" s="59">
        <v>-3.08</v>
      </c>
      <c r="M5867" s="59">
        <v>9933.7900000000009</v>
      </c>
      <c r="N5867" s="58" t="s">
        <v>3629</v>
      </c>
      <c r="O5867" s="14">
        <f t="shared" si="505"/>
        <v>45923.201817129629</v>
      </c>
      <c r="P5867" s="19">
        <f t="shared" si="506"/>
        <v>45923.410150462965</v>
      </c>
      <c r="Q5867" s="20" t="str">
        <f t="shared" si="507"/>
        <v>23/09/2025</v>
      </c>
      <c r="R5867" s="13" t="str">
        <f t="shared" si="508"/>
        <v>09</v>
      </c>
      <c r="S5867" s="13" t="str">
        <f t="shared" si="509"/>
        <v>Tue</v>
      </c>
    </row>
    <row r="5868" spans="1:19" x14ac:dyDescent="0.25">
      <c r="A5868" s="60">
        <v>45923.20207175926</v>
      </c>
      <c r="B5868" s="61">
        <v>445425652</v>
      </c>
      <c r="C5868" s="62" t="s">
        <v>36</v>
      </c>
      <c r="D5868" s="62" t="s">
        <v>37</v>
      </c>
      <c r="E5868" s="62" t="s">
        <v>45</v>
      </c>
      <c r="F5868" s="62" t="s">
        <v>119</v>
      </c>
      <c r="G5868" s="63">
        <v>3755.17</v>
      </c>
      <c r="H5868" s="61">
        <v>444630498</v>
      </c>
      <c r="I5868" s="63">
        <v>0</v>
      </c>
      <c r="J5868" s="63">
        <v>0</v>
      </c>
      <c r="K5868" s="63">
        <v>0</v>
      </c>
      <c r="L5868" s="63">
        <v>0</v>
      </c>
      <c r="M5868" s="63">
        <v>9933.7900000000009</v>
      </c>
      <c r="N5868" s="62" t="s">
        <v>2533</v>
      </c>
      <c r="O5868" s="14">
        <f t="shared" si="505"/>
        <v>45923.20207175926</v>
      </c>
      <c r="P5868" s="19">
        <f t="shared" si="506"/>
        <v>45923.410405092596</v>
      </c>
      <c r="Q5868" s="20" t="str">
        <f t="shared" si="507"/>
        <v>23/09/2025</v>
      </c>
      <c r="R5868" s="13" t="str">
        <f t="shared" si="508"/>
        <v>09</v>
      </c>
      <c r="S5868" s="13" t="str">
        <f t="shared" si="509"/>
        <v>Tue</v>
      </c>
    </row>
    <row r="5869" spans="1:19" x14ac:dyDescent="0.25">
      <c r="A5869" s="56">
        <v>45923.202210648145</v>
      </c>
      <c r="B5869" s="57">
        <v>445425680</v>
      </c>
      <c r="C5869" s="58" t="s">
        <v>36</v>
      </c>
      <c r="D5869" s="58" t="s">
        <v>38</v>
      </c>
      <c r="E5869" s="58" t="s">
        <v>46</v>
      </c>
      <c r="F5869" s="58" t="s">
        <v>119</v>
      </c>
      <c r="G5869" s="59">
        <v>3754.22</v>
      </c>
      <c r="H5869" s="57">
        <v>444630529</v>
      </c>
      <c r="I5869" s="59">
        <v>0</v>
      </c>
      <c r="J5869" s="59">
        <v>0</v>
      </c>
      <c r="K5869" s="59">
        <v>0</v>
      </c>
      <c r="L5869" s="59">
        <v>-3</v>
      </c>
      <c r="M5869" s="59">
        <v>9930.7900000000009</v>
      </c>
      <c r="N5869" s="58" t="s">
        <v>3630</v>
      </c>
      <c r="O5869" s="14">
        <f t="shared" si="505"/>
        <v>45923.202210648145</v>
      </c>
      <c r="P5869" s="19">
        <f t="shared" si="506"/>
        <v>45923.410543981481</v>
      </c>
      <c r="Q5869" s="20" t="str">
        <f t="shared" si="507"/>
        <v>23/09/2025</v>
      </c>
      <c r="R5869" s="13" t="str">
        <f t="shared" si="508"/>
        <v>09</v>
      </c>
      <c r="S5869" s="13" t="str">
        <f t="shared" si="509"/>
        <v>Tue</v>
      </c>
    </row>
    <row r="5870" spans="1:19" x14ac:dyDescent="0.25">
      <c r="A5870" s="60">
        <v>45923.202418981484</v>
      </c>
      <c r="B5870" s="61">
        <v>445425748</v>
      </c>
      <c r="C5870" s="62" t="s">
        <v>36</v>
      </c>
      <c r="D5870" s="62" t="s">
        <v>38</v>
      </c>
      <c r="E5870" s="62" t="s">
        <v>46</v>
      </c>
      <c r="F5870" s="62" t="s">
        <v>119</v>
      </c>
      <c r="G5870" s="63">
        <v>3754.05</v>
      </c>
      <c r="H5870" s="61">
        <v>444630598</v>
      </c>
      <c r="I5870" s="63">
        <v>0</v>
      </c>
      <c r="J5870" s="63">
        <v>0</v>
      </c>
      <c r="K5870" s="63">
        <v>0</v>
      </c>
      <c r="L5870" s="63">
        <v>-3.03</v>
      </c>
      <c r="M5870" s="63">
        <v>9927.76</v>
      </c>
      <c r="N5870" s="62" t="s">
        <v>3631</v>
      </c>
      <c r="O5870" s="14">
        <f t="shared" si="505"/>
        <v>45923.202418981484</v>
      </c>
      <c r="P5870" s="19">
        <f t="shared" si="506"/>
        <v>45923.41075231482</v>
      </c>
      <c r="Q5870" s="20" t="str">
        <f t="shared" si="507"/>
        <v>23/09/2025</v>
      </c>
      <c r="R5870" s="13" t="str">
        <f t="shared" si="508"/>
        <v>09</v>
      </c>
      <c r="S5870" s="13" t="str">
        <f t="shared" si="509"/>
        <v>Tue</v>
      </c>
    </row>
    <row r="5871" spans="1:19" x14ac:dyDescent="0.25">
      <c r="A5871" s="56">
        <v>45923.202418981484</v>
      </c>
      <c r="B5871" s="57">
        <v>445425749</v>
      </c>
      <c r="C5871" s="58" t="s">
        <v>36</v>
      </c>
      <c r="D5871" s="58" t="s">
        <v>38</v>
      </c>
      <c r="E5871" s="58" t="s">
        <v>46</v>
      </c>
      <c r="F5871" s="58" t="s">
        <v>119</v>
      </c>
      <c r="G5871" s="59">
        <v>3754.05</v>
      </c>
      <c r="H5871" s="57">
        <v>444630599</v>
      </c>
      <c r="I5871" s="59">
        <v>0</v>
      </c>
      <c r="J5871" s="59">
        <v>0</v>
      </c>
      <c r="K5871" s="59">
        <v>0</v>
      </c>
      <c r="L5871" s="59">
        <v>-3.04</v>
      </c>
      <c r="M5871" s="59">
        <v>9924.7199999999993</v>
      </c>
      <c r="N5871" s="58" t="s">
        <v>3632</v>
      </c>
      <c r="O5871" s="14">
        <f t="shared" si="505"/>
        <v>45923.202418981484</v>
      </c>
      <c r="P5871" s="19">
        <f t="shared" si="506"/>
        <v>45923.41075231482</v>
      </c>
      <c r="Q5871" s="20" t="str">
        <f t="shared" si="507"/>
        <v>23/09/2025</v>
      </c>
      <c r="R5871" s="13" t="str">
        <f t="shared" si="508"/>
        <v>09</v>
      </c>
      <c r="S5871" s="13" t="str">
        <f t="shared" si="509"/>
        <v>Tue</v>
      </c>
    </row>
    <row r="5872" spans="1:19" x14ac:dyDescent="0.25">
      <c r="A5872" s="60">
        <v>45923.202418981484</v>
      </c>
      <c r="B5872" s="61">
        <v>445425750</v>
      </c>
      <c r="C5872" s="62" t="s">
        <v>36</v>
      </c>
      <c r="D5872" s="62" t="s">
        <v>38</v>
      </c>
      <c r="E5872" s="62" t="s">
        <v>46</v>
      </c>
      <c r="F5872" s="62" t="s">
        <v>119</v>
      </c>
      <c r="G5872" s="63">
        <v>3754.05</v>
      </c>
      <c r="H5872" s="61">
        <v>444630600</v>
      </c>
      <c r="I5872" s="63">
        <v>0</v>
      </c>
      <c r="J5872" s="63">
        <v>0</v>
      </c>
      <c r="K5872" s="63">
        <v>0</v>
      </c>
      <c r="L5872" s="63">
        <v>-3.05</v>
      </c>
      <c r="M5872" s="63">
        <v>9921.67</v>
      </c>
      <c r="N5872" s="62" t="s">
        <v>3632</v>
      </c>
      <c r="O5872" s="14">
        <f t="shared" si="505"/>
        <v>45923.202418981484</v>
      </c>
      <c r="P5872" s="19">
        <f t="shared" si="506"/>
        <v>45923.41075231482</v>
      </c>
      <c r="Q5872" s="20" t="str">
        <f t="shared" si="507"/>
        <v>23/09/2025</v>
      </c>
      <c r="R5872" s="13" t="str">
        <f t="shared" si="508"/>
        <v>09</v>
      </c>
      <c r="S5872" s="13" t="str">
        <f t="shared" si="509"/>
        <v>Tue</v>
      </c>
    </row>
    <row r="5873" spans="1:19" x14ac:dyDescent="0.25">
      <c r="A5873" s="56">
        <v>45923.202418981484</v>
      </c>
      <c r="B5873" s="57">
        <v>445425751</v>
      </c>
      <c r="C5873" s="58" t="s">
        <v>36</v>
      </c>
      <c r="D5873" s="58" t="s">
        <v>38</v>
      </c>
      <c r="E5873" s="58" t="s">
        <v>46</v>
      </c>
      <c r="F5873" s="58" t="s">
        <v>119</v>
      </c>
      <c r="G5873" s="59">
        <v>3754.05</v>
      </c>
      <c r="H5873" s="57">
        <v>444630601</v>
      </c>
      <c r="I5873" s="59">
        <v>0</v>
      </c>
      <c r="J5873" s="59">
        <v>0</v>
      </c>
      <c r="K5873" s="59">
        <v>0</v>
      </c>
      <c r="L5873" s="59">
        <v>-3.04</v>
      </c>
      <c r="M5873" s="59">
        <v>9918.6299999999992</v>
      </c>
      <c r="N5873" s="58" t="s">
        <v>3632</v>
      </c>
      <c r="O5873" s="14">
        <f t="shared" si="505"/>
        <v>45923.202418981484</v>
      </c>
      <c r="P5873" s="19">
        <f t="shared" si="506"/>
        <v>45923.41075231482</v>
      </c>
      <c r="Q5873" s="20" t="str">
        <f t="shared" si="507"/>
        <v>23/09/2025</v>
      </c>
      <c r="R5873" s="13" t="str">
        <f t="shared" si="508"/>
        <v>09</v>
      </c>
      <c r="S5873" s="13" t="str">
        <f t="shared" si="509"/>
        <v>Tue</v>
      </c>
    </row>
    <row r="5874" spans="1:19" x14ac:dyDescent="0.25">
      <c r="A5874" s="60">
        <v>45923.202418981484</v>
      </c>
      <c r="B5874" s="61">
        <v>445425752</v>
      </c>
      <c r="C5874" s="62" t="s">
        <v>36</v>
      </c>
      <c r="D5874" s="62" t="s">
        <v>38</v>
      </c>
      <c r="E5874" s="62" t="s">
        <v>46</v>
      </c>
      <c r="F5874" s="62" t="s">
        <v>119</v>
      </c>
      <c r="G5874" s="63">
        <v>3754.05</v>
      </c>
      <c r="H5874" s="61">
        <v>444630602</v>
      </c>
      <c r="I5874" s="63">
        <v>0</v>
      </c>
      <c r="J5874" s="63">
        <v>0</v>
      </c>
      <c r="K5874" s="63">
        <v>0</v>
      </c>
      <c r="L5874" s="63">
        <v>-3.04</v>
      </c>
      <c r="M5874" s="63">
        <v>9915.59</v>
      </c>
      <c r="N5874" s="62" t="s">
        <v>3632</v>
      </c>
      <c r="O5874" s="14">
        <f t="shared" si="505"/>
        <v>45923.202418981484</v>
      </c>
      <c r="P5874" s="19">
        <f t="shared" si="506"/>
        <v>45923.41075231482</v>
      </c>
      <c r="Q5874" s="20" t="str">
        <f t="shared" si="507"/>
        <v>23/09/2025</v>
      </c>
      <c r="R5874" s="13" t="str">
        <f t="shared" si="508"/>
        <v>09</v>
      </c>
      <c r="S5874" s="13" t="str">
        <f t="shared" si="509"/>
        <v>Tue</v>
      </c>
    </row>
    <row r="5875" spans="1:19" x14ac:dyDescent="0.25">
      <c r="A5875" s="56">
        <v>45923.202418981484</v>
      </c>
      <c r="B5875" s="57">
        <v>445425753</v>
      </c>
      <c r="C5875" s="58" t="s">
        <v>36</v>
      </c>
      <c r="D5875" s="58" t="s">
        <v>38</v>
      </c>
      <c r="E5875" s="58" t="s">
        <v>46</v>
      </c>
      <c r="F5875" s="58" t="s">
        <v>119</v>
      </c>
      <c r="G5875" s="59">
        <v>3754.05</v>
      </c>
      <c r="H5875" s="57">
        <v>444630603</v>
      </c>
      <c r="I5875" s="59">
        <v>0</v>
      </c>
      <c r="J5875" s="59">
        <v>0</v>
      </c>
      <c r="K5875" s="59">
        <v>0</v>
      </c>
      <c r="L5875" s="59">
        <v>-3.04</v>
      </c>
      <c r="M5875" s="59">
        <v>9912.5499999999993</v>
      </c>
      <c r="N5875" s="58" t="s">
        <v>3632</v>
      </c>
      <c r="O5875" s="14">
        <f t="shared" si="505"/>
        <v>45923.202418981484</v>
      </c>
      <c r="P5875" s="19">
        <f t="shared" si="506"/>
        <v>45923.41075231482</v>
      </c>
      <c r="Q5875" s="20" t="str">
        <f t="shared" si="507"/>
        <v>23/09/2025</v>
      </c>
      <c r="R5875" s="13" t="str">
        <f t="shared" si="508"/>
        <v>09</v>
      </c>
      <c r="S5875" s="13" t="str">
        <f t="shared" si="509"/>
        <v>Tue</v>
      </c>
    </row>
    <row r="5876" spans="1:19" x14ac:dyDescent="0.25">
      <c r="A5876" s="60">
        <v>45923.202418981484</v>
      </c>
      <c r="B5876" s="61">
        <v>445425754</v>
      </c>
      <c r="C5876" s="62" t="s">
        <v>36</v>
      </c>
      <c r="D5876" s="62" t="s">
        <v>38</v>
      </c>
      <c r="E5876" s="62" t="s">
        <v>46</v>
      </c>
      <c r="F5876" s="62" t="s">
        <v>119</v>
      </c>
      <c r="G5876" s="63">
        <v>3754.05</v>
      </c>
      <c r="H5876" s="61">
        <v>444630604</v>
      </c>
      <c r="I5876" s="63">
        <v>0</v>
      </c>
      <c r="J5876" s="63">
        <v>0</v>
      </c>
      <c r="K5876" s="63">
        <v>0</v>
      </c>
      <c r="L5876" s="63">
        <v>-3.03</v>
      </c>
      <c r="M5876" s="63">
        <v>9909.52</v>
      </c>
      <c r="N5876" s="62" t="s">
        <v>3632</v>
      </c>
      <c r="O5876" s="14">
        <f t="shared" si="505"/>
        <v>45923.202418981484</v>
      </c>
      <c r="P5876" s="19">
        <f t="shared" si="506"/>
        <v>45923.41075231482</v>
      </c>
      <c r="Q5876" s="20" t="str">
        <f t="shared" si="507"/>
        <v>23/09/2025</v>
      </c>
      <c r="R5876" s="13" t="str">
        <f t="shared" si="508"/>
        <v>09</v>
      </c>
      <c r="S5876" s="13" t="str">
        <f t="shared" si="509"/>
        <v>Tue</v>
      </c>
    </row>
    <row r="5877" spans="1:19" x14ac:dyDescent="0.25">
      <c r="A5877" s="56">
        <v>45923.202766203707</v>
      </c>
      <c r="B5877" s="57">
        <v>445425810</v>
      </c>
      <c r="C5877" s="58" t="s">
        <v>36</v>
      </c>
      <c r="D5877" s="58" t="s">
        <v>37</v>
      </c>
      <c r="E5877" s="58" t="s">
        <v>45</v>
      </c>
      <c r="F5877" s="58" t="s">
        <v>119</v>
      </c>
      <c r="G5877" s="59">
        <v>3754.47</v>
      </c>
      <c r="H5877" s="57">
        <v>444630662</v>
      </c>
      <c r="I5877" s="59">
        <v>0</v>
      </c>
      <c r="J5877" s="59">
        <v>0</v>
      </c>
      <c r="K5877" s="59">
        <v>0</v>
      </c>
      <c r="L5877" s="59">
        <v>0</v>
      </c>
      <c r="M5877" s="59">
        <v>9909.52</v>
      </c>
      <c r="N5877" s="58" t="s">
        <v>2548</v>
      </c>
      <c r="O5877" s="14">
        <f t="shared" si="505"/>
        <v>45923.202766203707</v>
      </c>
      <c r="P5877" s="19">
        <f t="shared" si="506"/>
        <v>45923.411099537043</v>
      </c>
      <c r="Q5877" s="20" t="str">
        <f t="shared" si="507"/>
        <v>23/09/2025</v>
      </c>
      <c r="R5877" s="13" t="str">
        <f t="shared" si="508"/>
        <v>09</v>
      </c>
      <c r="S5877" s="13" t="str">
        <f t="shared" si="509"/>
        <v>Tue</v>
      </c>
    </row>
    <row r="5878" spans="1:19" x14ac:dyDescent="0.25">
      <c r="A5878" s="60">
        <v>45923.202766203707</v>
      </c>
      <c r="B5878" s="61">
        <v>445425812</v>
      </c>
      <c r="C5878" s="62" t="s">
        <v>36</v>
      </c>
      <c r="D5878" s="62" t="s">
        <v>37</v>
      </c>
      <c r="E5878" s="62" t="s">
        <v>45</v>
      </c>
      <c r="F5878" s="62" t="s">
        <v>119</v>
      </c>
      <c r="G5878" s="63">
        <v>3754.44</v>
      </c>
      <c r="H5878" s="61">
        <v>444630664</v>
      </c>
      <c r="I5878" s="63">
        <v>0</v>
      </c>
      <c r="J5878" s="63">
        <v>0</v>
      </c>
      <c r="K5878" s="63">
        <v>0</v>
      </c>
      <c r="L5878" s="63">
        <v>0</v>
      </c>
      <c r="M5878" s="63">
        <v>9909.52</v>
      </c>
      <c r="N5878" s="62" t="s">
        <v>2547</v>
      </c>
      <c r="O5878" s="14">
        <f t="shared" si="505"/>
        <v>45923.202766203707</v>
      </c>
      <c r="P5878" s="19">
        <f t="shared" si="506"/>
        <v>45923.411099537043</v>
      </c>
      <c r="Q5878" s="20" t="str">
        <f t="shared" si="507"/>
        <v>23/09/2025</v>
      </c>
      <c r="R5878" s="13" t="str">
        <f t="shared" si="508"/>
        <v>09</v>
      </c>
      <c r="S5878" s="13" t="str">
        <f t="shared" si="509"/>
        <v>Tue</v>
      </c>
    </row>
    <row r="5879" spans="1:19" x14ac:dyDescent="0.25">
      <c r="A5879" s="56">
        <v>45923.202997685185</v>
      </c>
      <c r="B5879" s="57">
        <v>445425844</v>
      </c>
      <c r="C5879" s="58" t="s">
        <v>36</v>
      </c>
      <c r="D5879" s="58" t="s">
        <v>38</v>
      </c>
      <c r="E5879" s="58" t="s">
        <v>45</v>
      </c>
      <c r="F5879" s="58" t="s">
        <v>119</v>
      </c>
      <c r="G5879" s="59">
        <v>3754.9</v>
      </c>
      <c r="H5879" s="57">
        <v>444630697</v>
      </c>
      <c r="I5879" s="59">
        <v>0</v>
      </c>
      <c r="J5879" s="59">
        <v>0</v>
      </c>
      <c r="K5879" s="59">
        <v>0</v>
      </c>
      <c r="L5879" s="59">
        <v>0</v>
      </c>
      <c r="M5879" s="59">
        <v>9909.52</v>
      </c>
      <c r="N5879" s="58" t="s">
        <v>118</v>
      </c>
      <c r="O5879" s="14">
        <f t="shared" si="505"/>
        <v>45923.202997685185</v>
      </c>
      <c r="P5879" s="19">
        <f t="shared" si="506"/>
        <v>45923.41133101852</v>
      </c>
      <c r="Q5879" s="20" t="str">
        <f t="shared" si="507"/>
        <v>23/09/2025</v>
      </c>
      <c r="R5879" s="13" t="str">
        <f t="shared" si="508"/>
        <v>09</v>
      </c>
      <c r="S5879" s="13" t="str">
        <f t="shared" si="509"/>
        <v>Tue</v>
      </c>
    </row>
    <row r="5880" spans="1:19" x14ac:dyDescent="0.25">
      <c r="A5880" s="60">
        <v>45923.202997685185</v>
      </c>
      <c r="B5880" s="61">
        <v>445425845</v>
      </c>
      <c r="C5880" s="62" t="s">
        <v>36</v>
      </c>
      <c r="D5880" s="62" t="s">
        <v>38</v>
      </c>
      <c r="E5880" s="62" t="s">
        <v>45</v>
      </c>
      <c r="F5880" s="62" t="s">
        <v>119</v>
      </c>
      <c r="G5880" s="63">
        <v>3754.93</v>
      </c>
      <c r="H5880" s="61">
        <v>444630698</v>
      </c>
      <c r="I5880" s="63">
        <v>0</v>
      </c>
      <c r="J5880" s="63">
        <v>0</v>
      </c>
      <c r="K5880" s="63">
        <v>0</v>
      </c>
      <c r="L5880" s="63">
        <v>0</v>
      </c>
      <c r="M5880" s="63">
        <v>9909.52</v>
      </c>
      <c r="N5880" s="62" t="s">
        <v>115</v>
      </c>
      <c r="O5880" s="14">
        <f t="shared" si="505"/>
        <v>45923.202997685185</v>
      </c>
      <c r="P5880" s="19">
        <f t="shared" si="506"/>
        <v>45923.41133101852</v>
      </c>
      <c r="Q5880" s="20" t="str">
        <f t="shared" si="507"/>
        <v>23/09/2025</v>
      </c>
      <c r="R5880" s="13" t="str">
        <f t="shared" si="508"/>
        <v>09</v>
      </c>
      <c r="S5880" s="13" t="str">
        <f t="shared" si="509"/>
        <v>Tue</v>
      </c>
    </row>
    <row r="5881" spans="1:19" x14ac:dyDescent="0.25">
      <c r="A5881" s="56">
        <v>45923.203831018516</v>
      </c>
      <c r="B5881" s="57">
        <v>445426136</v>
      </c>
      <c r="C5881" s="58" t="s">
        <v>36</v>
      </c>
      <c r="D5881" s="58" t="s">
        <v>38</v>
      </c>
      <c r="E5881" s="58" t="s">
        <v>46</v>
      </c>
      <c r="F5881" s="58" t="s">
        <v>119</v>
      </c>
      <c r="G5881" s="59">
        <v>3753.39</v>
      </c>
      <c r="H5881" s="57">
        <v>444630993</v>
      </c>
      <c r="I5881" s="59">
        <v>0</v>
      </c>
      <c r="J5881" s="59">
        <v>0</v>
      </c>
      <c r="K5881" s="59">
        <v>0</v>
      </c>
      <c r="L5881" s="59">
        <v>-3.12</v>
      </c>
      <c r="M5881" s="59">
        <v>9906.4</v>
      </c>
      <c r="N5881" s="58" t="s">
        <v>3633</v>
      </c>
      <c r="O5881" s="14">
        <f t="shared" si="505"/>
        <v>45923.203831018516</v>
      </c>
      <c r="P5881" s="19">
        <f t="shared" si="506"/>
        <v>45923.412164351852</v>
      </c>
      <c r="Q5881" s="20" t="str">
        <f t="shared" si="507"/>
        <v>23/09/2025</v>
      </c>
      <c r="R5881" s="13" t="str">
        <f t="shared" si="508"/>
        <v>09</v>
      </c>
      <c r="S5881" s="13" t="str">
        <f t="shared" si="509"/>
        <v>Tue</v>
      </c>
    </row>
    <row r="5882" spans="1:19" x14ac:dyDescent="0.25">
      <c r="A5882" s="60">
        <v>45923.204618055555</v>
      </c>
      <c r="B5882" s="61">
        <v>445426419</v>
      </c>
      <c r="C5882" s="62" t="s">
        <v>36</v>
      </c>
      <c r="D5882" s="62" t="s">
        <v>37</v>
      </c>
      <c r="E5882" s="62" t="s">
        <v>45</v>
      </c>
      <c r="F5882" s="62" t="s">
        <v>119</v>
      </c>
      <c r="G5882" s="63">
        <v>3755.53</v>
      </c>
      <c r="H5882" s="61">
        <v>444631279</v>
      </c>
      <c r="I5882" s="63">
        <v>0</v>
      </c>
      <c r="J5882" s="63">
        <v>0</v>
      </c>
      <c r="K5882" s="63">
        <v>0</v>
      </c>
      <c r="L5882" s="63">
        <v>0</v>
      </c>
      <c r="M5882" s="63">
        <v>9906.4</v>
      </c>
      <c r="N5882" s="62" t="s">
        <v>106</v>
      </c>
      <c r="O5882" s="14">
        <f t="shared" si="505"/>
        <v>45923.204618055555</v>
      </c>
      <c r="P5882" s="19">
        <f t="shared" si="506"/>
        <v>45923.412951388891</v>
      </c>
      <c r="Q5882" s="20" t="str">
        <f t="shared" si="507"/>
        <v>23/09/2025</v>
      </c>
      <c r="R5882" s="13" t="str">
        <f t="shared" si="508"/>
        <v>09</v>
      </c>
      <c r="S5882" s="13" t="str">
        <f t="shared" si="509"/>
        <v>Tue</v>
      </c>
    </row>
    <row r="5883" spans="1:19" x14ac:dyDescent="0.25">
      <c r="A5883" s="56">
        <v>45923.208333333336</v>
      </c>
      <c r="B5883" s="57">
        <v>445427338</v>
      </c>
      <c r="C5883" s="58" t="s">
        <v>36</v>
      </c>
      <c r="D5883" s="58" t="s">
        <v>37</v>
      </c>
      <c r="E5883" s="58" t="s">
        <v>45</v>
      </c>
      <c r="F5883" s="58" t="s">
        <v>119</v>
      </c>
      <c r="G5883" s="59">
        <v>3754.86</v>
      </c>
      <c r="H5883" s="57">
        <v>444632223</v>
      </c>
      <c r="I5883" s="59">
        <v>0</v>
      </c>
      <c r="J5883" s="59">
        <v>0</v>
      </c>
      <c r="K5883" s="59">
        <v>0</v>
      </c>
      <c r="L5883" s="59">
        <v>0</v>
      </c>
      <c r="M5883" s="59">
        <v>9906.4</v>
      </c>
      <c r="N5883" s="58" t="s">
        <v>74</v>
      </c>
      <c r="O5883" s="14">
        <f t="shared" si="505"/>
        <v>45923.208333333336</v>
      </c>
      <c r="P5883" s="19">
        <f t="shared" si="506"/>
        <v>45923.416666666672</v>
      </c>
      <c r="Q5883" s="20" t="str">
        <f t="shared" si="507"/>
        <v>23/09/2025</v>
      </c>
      <c r="R5883" s="13" t="str">
        <f t="shared" si="508"/>
        <v>10</v>
      </c>
      <c r="S5883" s="13" t="str">
        <f t="shared" si="509"/>
        <v>Tue</v>
      </c>
    </row>
    <row r="5884" spans="1:19" x14ac:dyDescent="0.25">
      <c r="A5884" s="60">
        <v>45923.209027777775</v>
      </c>
      <c r="B5884" s="61">
        <v>445427527</v>
      </c>
      <c r="C5884" s="62" t="s">
        <v>36</v>
      </c>
      <c r="D5884" s="62" t="s">
        <v>37</v>
      </c>
      <c r="E5884" s="62" t="s">
        <v>45</v>
      </c>
      <c r="F5884" s="62" t="s">
        <v>119</v>
      </c>
      <c r="G5884" s="63">
        <v>3754.81</v>
      </c>
      <c r="H5884" s="61">
        <v>444632413</v>
      </c>
      <c r="I5884" s="63">
        <v>0</v>
      </c>
      <c r="J5884" s="63">
        <v>0</v>
      </c>
      <c r="K5884" s="63">
        <v>0</v>
      </c>
      <c r="L5884" s="63">
        <v>0</v>
      </c>
      <c r="M5884" s="63">
        <v>9906.4</v>
      </c>
      <c r="N5884" s="62" t="s">
        <v>75</v>
      </c>
      <c r="O5884" s="14">
        <f t="shared" si="505"/>
        <v>45923.209027777775</v>
      </c>
      <c r="P5884" s="19">
        <f t="shared" si="506"/>
        <v>45923.417361111111</v>
      </c>
      <c r="Q5884" s="20" t="str">
        <f t="shared" si="507"/>
        <v>23/09/2025</v>
      </c>
      <c r="R5884" s="13" t="str">
        <f t="shared" si="508"/>
        <v>10</v>
      </c>
      <c r="S5884" s="13" t="str">
        <f t="shared" si="509"/>
        <v>Tue</v>
      </c>
    </row>
    <row r="5885" spans="1:19" x14ac:dyDescent="0.25">
      <c r="A5885" s="56">
        <v>45923.209027777775</v>
      </c>
      <c r="B5885" s="57">
        <v>445427528</v>
      </c>
      <c r="C5885" s="58" t="s">
        <v>36</v>
      </c>
      <c r="D5885" s="58" t="s">
        <v>37</v>
      </c>
      <c r="E5885" s="58" t="s">
        <v>45</v>
      </c>
      <c r="F5885" s="58" t="s">
        <v>119</v>
      </c>
      <c r="G5885" s="59">
        <v>3754.81</v>
      </c>
      <c r="H5885" s="57">
        <v>444632414</v>
      </c>
      <c r="I5885" s="59">
        <v>0</v>
      </c>
      <c r="J5885" s="59">
        <v>0</v>
      </c>
      <c r="K5885" s="59">
        <v>0</v>
      </c>
      <c r="L5885" s="59">
        <v>0</v>
      </c>
      <c r="M5885" s="59">
        <v>9906.4</v>
      </c>
      <c r="N5885" s="58" t="s">
        <v>76</v>
      </c>
      <c r="O5885" s="14">
        <f t="shared" si="505"/>
        <v>45923.209027777775</v>
      </c>
      <c r="P5885" s="19">
        <f t="shared" si="506"/>
        <v>45923.417361111111</v>
      </c>
      <c r="Q5885" s="20" t="str">
        <f t="shared" si="507"/>
        <v>23/09/2025</v>
      </c>
      <c r="R5885" s="13" t="str">
        <f t="shared" si="508"/>
        <v>10</v>
      </c>
      <c r="S5885" s="13" t="str">
        <f t="shared" si="509"/>
        <v>Tue</v>
      </c>
    </row>
    <row r="5886" spans="1:19" x14ac:dyDescent="0.25">
      <c r="A5886" s="60">
        <v>45923.209131944444</v>
      </c>
      <c r="B5886" s="61">
        <v>445427535</v>
      </c>
      <c r="C5886" s="62" t="s">
        <v>36</v>
      </c>
      <c r="D5886" s="62" t="s">
        <v>37</v>
      </c>
      <c r="E5886" s="62" t="s">
        <v>45</v>
      </c>
      <c r="F5886" s="62" t="s">
        <v>119</v>
      </c>
      <c r="G5886" s="63">
        <v>3755.09</v>
      </c>
      <c r="H5886" s="61">
        <v>444632423</v>
      </c>
      <c r="I5886" s="63">
        <v>0</v>
      </c>
      <c r="J5886" s="63">
        <v>0</v>
      </c>
      <c r="K5886" s="63">
        <v>0</v>
      </c>
      <c r="L5886" s="63">
        <v>0</v>
      </c>
      <c r="M5886" s="63">
        <v>9906.4</v>
      </c>
      <c r="N5886" s="62" t="s">
        <v>92</v>
      </c>
      <c r="O5886" s="14">
        <f t="shared" si="505"/>
        <v>45923.209131944444</v>
      </c>
      <c r="P5886" s="19">
        <f t="shared" si="506"/>
        <v>45923.41746527778</v>
      </c>
      <c r="Q5886" s="20" t="str">
        <f t="shared" si="507"/>
        <v>23/09/2025</v>
      </c>
      <c r="R5886" s="13" t="str">
        <f t="shared" si="508"/>
        <v>10</v>
      </c>
      <c r="S5886" s="13" t="str">
        <f t="shared" si="509"/>
        <v>Tue</v>
      </c>
    </row>
    <row r="5887" spans="1:19" x14ac:dyDescent="0.25">
      <c r="A5887" s="56">
        <v>45923.210162037038</v>
      </c>
      <c r="B5887" s="57">
        <v>445427755</v>
      </c>
      <c r="C5887" s="58" t="s">
        <v>36</v>
      </c>
      <c r="D5887" s="58" t="s">
        <v>38</v>
      </c>
      <c r="E5887" s="58" t="s">
        <v>46</v>
      </c>
      <c r="F5887" s="58" t="s">
        <v>119</v>
      </c>
      <c r="G5887" s="59">
        <v>3752.48</v>
      </c>
      <c r="H5887" s="57">
        <v>444632627</v>
      </c>
      <c r="I5887" s="59">
        <v>0</v>
      </c>
      <c r="J5887" s="59">
        <v>0</v>
      </c>
      <c r="K5887" s="59">
        <v>0</v>
      </c>
      <c r="L5887" s="59">
        <v>-2.94</v>
      </c>
      <c r="M5887" s="59">
        <v>9903.4599999999991</v>
      </c>
      <c r="N5887" s="58" t="s">
        <v>3634</v>
      </c>
      <c r="O5887" s="14">
        <f t="shared" si="505"/>
        <v>45923.210162037038</v>
      </c>
      <c r="P5887" s="19">
        <f t="shared" si="506"/>
        <v>45923.418495370373</v>
      </c>
      <c r="Q5887" s="20" t="str">
        <f t="shared" si="507"/>
        <v>23/09/2025</v>
      </c>
      <c r="R5887" s="13" t="str">
        <f t="shared" si="508"/>
        <v>10</v>
      </c>
      <c r="S5887" s="13" t="str">
        <f t="shared" si="509"/>
        <v>Tue</v>
      </c>
    </row>
    <row r="5888" spans="1:19" x14ac:dyDescent="0.25">
      <c r="A5888" s="60">
        <v>45923.210162037038</v>
      </c>
      <c r="B5888" s="61">
        <v>445427757</v>
      </c>
      <c r="C5888" s="62" t="s">
        <v>36</v>
      </c>
      <c r="D5888" s="62" t="s">
        <v>38</v>
      </c>
      <c r="E5888" s="62" t="s">
        <v>46</v>
      </c>
      <c r="F5888" s="62" t="s">
        <v>119</v>
      </c>
      <c r="G5888" s="63">
        <v>3752.48</v>
      </c>
      <c r="H5888" s="61">
        <v>444632628</v>
      </c>
      <c r="I5888" s="63">
        <v>0</v>
      </c>
      <c r="J5888" s="63">
        <v>0</v>
      </c>
      <c r="K5888" s="63">
        <v>0</v>
      </c>
      <c r="L5888" s="63">
        <v>-3.05</v>
      </c>
      <c r="M5888" s="63">
        <v>9900.41</v>
      </c>
      <c r="N5888" s="62" t="s">
        <v>3635</v>
      </c>
      <c r="O5888" s="14">
        <f t="shared" si="505"/>
        <v>45923.210162037038</v>
      </c>
      <c r="P5888" s="19">
        <f t="shared" si="506"/>
        <v>45923.418495370373</v>
      </c>
      <c r="Q5888" s="20" t="str">
        <f t="shared" si="507"/>
        <v>23/09/2025</v>
      </c>
      <c r="R5888" s="13" t="str">
        <f t="shared" si="508"/>
        <v>10</v>
      </c>
      <c r="S5888" s="13" t="str">
        <f t="shared" si="509"/>
        <v>Tue</v>
      </c>
    </row>
    <row r="5889" spans="1:19" x14ac:dyDescent="0.25">
      <c r="A5889" s="56">
        <v>45923.211122685185</v>
      </c>
      <c r="B5889" s="57">
        <v>445428209</v>
      </c>
      <c r="C5889" s="58" t="s">
        <v>36</v>
      </c>
      <c r="D5889" s="58" t="s">
        <v>37</v>
      </c>
      <c r="E5889" s="58" t="s">
        <v>46</v>
      </c>
      <c r="F5889" s="58" t="s">
        <v>119</v>
      </c>
      <c r="G5889" s="59">
        <v>3753.42</v>
      </c>
      <c r="H5889" s="57">
        <v>444633083</v>
      </c>
      <c r="I5889" s="59">
        <v>0</v>
      </c>
      <c r="J5889" s="59">
        <v>0</v>
      </c>
      <c r="K5889" s="59">
        <v>0</v>
      </c>
      <c r="L5889" s="59">
        <v>1.51</v>
      </c>
      <c r="M5889" s="59">
        <v>9901.92</v>
      </c>
      <c r="N5889" s="58" t="s">
        <v>3636</v>
      </c>
      <c r="O5889" s="14">
        <f t="shared" si="505"/>
        <v>45923.211122685185</v>
      </c>
      <c r="P5889" s="19">
        <f t="shared" si="506"/>
        <v>45923.419456018521</v>
      </c>
      <c r="Q5889" s="20" t="str">
        <f t="shared" si="507"/>
        <v>23/09/2025</v>
      </c>
      <c r="R5889" s="13" t="str">
        <f t="shared" si="508"/>
        <v>10</v>
      </c>
      <c r="S5889" s="13" t="str">
        <f t="shared" si="509"/>
        <v>Tue</v>
      </c>
    </row>
    <row r="5890" spans="1:19" x14ac:dyDescent="0.25">
      <c r="A5890" s="60">
        <v>45923.211215277777</v>
      </c>
      <c r="B5890" s="61">
        <v>445428290</v>
      </c>
      <c r="C5890" s="62" t="s">
        <v>36</v>
      </c>
      <c r="D5890" s="62" t="s">
        <v>38</v>
      </c>
      <c r="E5890" s="62" t="s">
        <v>45</v>
      </c>
      <c r="F5890" s="62" t="s">
        <v>119</v>
      </c>
      <c r="G5890" s="63">
        <v>3753.08</v>
      </c>
      <c r="H5890" s="61">
        <v>444633168</v>
      </c>
      <c r="I5890" s="63">
        <v>0</v>
      </c>
      <c r="J5890" s="63">
        <v>0</v>
      </c>
      <c r="K5890" s="63">
        <v>0</v>
      </c>
      <c r="L5890" s="63">
        <v>0</v>
      </c>
      <c r="M5890" s="63">
        <v>9901.92</v>
      </c>
      <c r="N5890" s="62" t="s">
        <v>115</v>
      </c>
      <c r="O5890" s="14">
        <f t="shared" si="505"/>
        <v>45923.211215277777</v>
      </c>
      <c r="P5890" s="19">
        <f t="shared" si="506"/>
        <v>45923.419548611113</v>
      </c>
      <c r="Q5890" s="20" t="str">
        <f t="shared" si="507"/>
        <v>23/09/2025</v>
      </c>
      <c r="R5890" s="13" t="str">
        <f t="shared" si="508"/>
        <v>10</v>
      </c>
      <c r="S5890" s="13" t="str">
        <f t="shared" si="509"/>
        <v>Tue</v>
      </c>
    </row>
    <row r="5891" spans="1:19" x14ac:dyDescent="0.25">
      <c r="A5891" s="56">
        <v>45923.211469907408</v>
      </c>
      <c r="B5891" s="57">
        <v>445428477</v>
      </c>
      <c r="C5891" s="58" t="s">
        <v>36</v>
      </c>
      <c r="D5891" s="58" t="s">
        <v>38</v>
      </c>
      <c r="E5891" s="58" t="s">
        <v>46</v>
      </c>
      <c r="F5891" s="58" t="s">
        <v>119</v>
      </c>
      <c r="G5891" s="59">
        <v>3752.17</v>
      </c>
      <c r="H5891" s="57">
        <v>444633359</v>
      </c>
      <c r="I5891" s="59">
        <v>0</v>
      </c>
      <c r="J5891" s="59">
        <v>0</v>
      </c>
      <c r="K5891" s="59">
        <v>0</v>
      </c>
      <c r="L5891" s="59">
        <v>-3</v>
      </c>
      <c r="M5891" s="59">
        <v>9898.92</v>
      </c>
      <c r="N5891" s="58" t="s">
        <v>3637</v>
      </c>
      <c r="O5891" s="14">
        <f t="shared" si="505"/>
        <v>45923.211469907408</v>
      </c>
      <c r="P5891" s="19">
        <f t="shared" si="506"/>
        <v>45923.419803240744</v>
      </c>
      <c r="Q5891" s="20" t="str">
        <f t="shared" si="507"/>
        <v>23/09/2025</v>
      </c>
      <c r="R5891" s="13" t="str">
        <f t="shared" si="508"/>
        <v>10</v>
      </c>
      <c r="S5891" s="13" t="str">
        <f t="shared" si="509"/>
        <v>Tue</v>
      </c>
    </row>
    <row r="5892" spans="1:19" x14ac:dyDescent="0.25">
      <c r="A5892" s="60">
        <v>45923.211469907408</v>
      </c>
      <c r="B5892" s="61">
        <v>445428500</v>
      </c>
      <c r="C5892" s="62" t="s">
        <v>36</v>
      </c>
      <c r="D5892" s="62" t="s">
        <v>38</v>
      </c>
      <c r="E5892" s="62" t="s">
        <v>46</v>
      </c>
      <c r="F5892" s="62" t="s">
        <v>119</v>
      </c>
      <c r="G5892" s="63">
        <v>3752.09</v>
      </c>
      <c r="H5892" s="61">
        <v>444633381</v>
      </c>
      <c r="I5892" s="63">
        <v>0</v>
      </c>
      <c r="J5892" s="63">
        <v>0</v>
      </c>
      <c r="K5892" s="63">
        <v>0</v>
      </c>
      <c r="L5892" s="63">
        <v>-3</v>
      </c>
      <c r="M5892" s="63">
        <v>9895.92</v>
      </c>
      <c r="N5892" s="62" t="s">
        <v>3638</v>
      </c>
      <c r="O5892" s="14">
        <f t="shared" si="505"/>
        <v>45923.211469907408</v>
      </c>
      <c r="P5892" s="19">
        <f t="shared" si="506"/>
        <v>45923.419803240744</v>
      </c>
      <c r="Q5892" s="20" t="str">
        <f t="shared" si="507"/>
        <v>23/09/2025</v>
      </c>
      <c r="R5892" s="13" t="str">
        <f t="shared" si="508"/>
        <v>10</v>
      </c>
      <c r="S5892" s="13" t="str">
        <f t="shared" si="509"/>
        <v>Tue</v>
      </c>
    </row>
    <row r="5893" spans="1:19" x14ac:dyDescent="0.25">
      <c r="A5893" s="56">
        <v>45923.211504629631</v>
      </c>
      <c r="B5893" s="57">
        <v>445428553</v>
      </c>
      <c r="C5893" s="58" t="s">
        <v>36</v>
      </c>
      <c r="D5893" s="58" t="s">
        <v>38</v>
      </c>
      <c r="E5893" s="58" t="s">
        <v>46</v>
      </c>
      <c r="F5893" s="58" t="s">
        <v>119</v>
      </c>
      <c r="G5893" s="59">
        <v>3751.81</v>
      </c>
      <c r="H5893" s="57">
        <v>444633432</v>
      </c>
      <c r="I5893" s="59">
        <v>0</v>
      </c>
      <c r="J5893" s="59">
        <v>0</v>
      </c>
      <c r="K5893" s="59">
        <v>0</v>
      </c>
      <c r="L5893" s="59">
        <v>-3</v>
      </c>
      <c r="M5893" s="59">
        <v>9892.92</v>
      </c>
      <c r="N5893" s="58" t="s">
        <v>3639</v>
      </c>
      <c r="O5893" s="14">
        <f t="shared" si="505"/>
        <v>45923.211504629631</v>
      </c>
      <c r="P5893" s="19">
        <f t="shared" si="506"/>
        <v>45923.419837962967</v>
      </c>
      <c r="Q5893" s="20" t="str">
        <f t="shared" si="507"/>
        <v>23/09/2025</v>
      </c>
      <c r="R5893" s="13" t="str">
        <f t="shared" si="508"/>
        <v>10</v>
      </c>
      <c r="S5893" s="13" t="str">
        <f t="shared" si="509"/>
        <v>Tue</v>
      </c>
    </row>
    <row r="5894" spans="1:19" x14ac:dyDescent="0.25">
      <c r="A5894" s="60">
        <v>45923.211504629631</v>
      </c>
      <c r="B5894" s="61">
        <v>445428554</v>
      </c>
      <c r="C5894" s="62" t="s">
        <v>36</v>
      </c>
      <c r="D5894" s="62" t="s">
        <v>38</v>
      </c>
      <c r="E5894" s="62" t="s">
        <v>46</v>
      </c>
      <c r="F5894" s="62" t="s">
        <v>119</v>
      </c>
      <c r="G5894" s="63">
        <v>3751.81</v>
      </c>
      <c r="H5894" s="61">
        <v>444633433</v>
      </c>
      <c r="I5894" s="63">
        <v>0</v>
      </c>
      <c r="J5894" s="63">
        <v>0</v>
      </c>
      <c r="K5894" s="63">
        <v>0</v>
      </c>
      <c r="L5894" s="63">
        <v>-3</v>
      </c>
      <c r="M5894" s="63">
        <v>9889.92</v>
      </c>
      <c r="N5894" s="62" t="s">
        <v>3640</v>
      </c>
      <c r="O5894" s="14">
        <f t="shared" si="505"/>
        <v>45923.211504629631</v>
      </c>
      <c r="P5894" s="19">
        <f t="shared" si="506"/>
        <v>45923.419837962967</v>
      </c>
      <c r="Q5894" s="20" t="str">
        <f t="shared" si="507"/>
        <v>23/09/2025</v>
      </c>
      <c r="R5894" s="13" t="str">
        <f t="shared" si="508"/>
        <v>10</v>
      </c>
      <c r="S5894" s="13" t="str">
        <f t="shared" si="509"/>
        <v>Tue</v>
      </c>
    </row>
    <row r="5895" spans="1:19" x14ac:dyDescent="0.25">
      <c r="A5895" s="56">
        <v>45923.211504629631</v>
      </c>
      <c r="B5895" s="57">
        <v>445428589</v>
      </c>
      <c r="C5895" s="58" t="s">
        <v>36</v>
      </c>
      <c r="D5895" s="58" t="s">
        <v>38</v>
      </c>
      <c r="E5895" s="58" t="s">
        <v>46</v>
      </c>
      <c r="F5895" s="58" t="s">
        <v>119</v>
      </c>
      <c r="G5895" s="59">
        <v>3751.65</v>
      </c>
      <c r="H5895" s="57">
        <v>444633467</v>
      </c>
      <c r="I5895" s="59">
        <v>0</v>
      </c>
      <c r="J5895" s="59">
        <v>0</v>
      </c>
      <c r="K5895" s="59">
        <v>0</v>
      </c>
      <c r="L5895" s="59">
        <v>-3.21</v>
      </c>
      <c r="M5895" s="59">
        <v>9886.7099999999991</v>
      </c>
      <c r="N5895" s="58" t="s">
        <v>3641</v>
      </c>
      <c r="O5895" s="14">
        <f t="shared" si="505"/>
        <v>45923.211504629631</v>
      </c>
      <c r="P5895" s="19">
        <f t="shared" si="506"/>
        <v>45923.419837962967</v>
      </c>
      <c r="Q5895" s="20" t="str">
        <f t="shared" si="507"/>
        <v>23/09/2025</v>
      </c>
      <c r="R5895" s="13" t="str">
        <f t="shared" si="508"/>
        <v>10</v>
      </c>
      <c r="S5895" s="13" t="str">
        <f t="shared" si="509"/>
        <v>Tue</v>
      </c>
    </row>
    <row r="5896" spans="1:19" x14ac:dyDescent="0.25">
      <c r="A5896" s="60">
        <v>45923.211550925924</v>
      </c>
      <c r="B5896" s="61">
        <v>445428649</v>
      </c>
      <c r="C5896" s="62" t="s">
        <v>36</v>
      </c>
      <c r="D5896" s="62" t="s">
        <v>38</v>
      </c>
      <c r="E5896" s="62" t="s">
        <v>46</v>
      </c>
      <c r="F5896" s="62" t="s">
        <v>119</v>
      </c>
      <c r="G5896" s="63">
        <v>3751.47</v>
      </c>
      <c r="H5896" s="61">
        <v>444633532</v>
      </c>
      <c r="I5896" s="63">
        <v>0</v>
      </c>
      <c r="J5896" s="63">
        <v>0</v>
      </c>
      <c r="K5896" s="63">
        <v>0</v>
      </c>
      <c r="L5896" s="63">
        <v>-3</v>
      </c>
      <c r="M5896" s="63">
        <v>9883.7099999999991</v>
      </c>
      <c r="N5896" s="62" t="s">
        <v>3642</v>
      </c>
      <c r="O5896" s="14">
        <f t="shared" si="505"/>
        <v>45923.211550925924</v>
      </c>
      <c r="P5896" s="19">
        <f t="shared" si="506"/>
        <v>45923.41988425926</v>
      </c>
      <c r="Q5896" s="20" t="str">
        <f t="shared" si="507"/>
        <v>23/09/2025</v>
      </c>
      <c r="R5896" s="13" t="str">
        <f t="shared" si="508"/>
        <v>10</v>
      </c>
      <c r="S5896" s="13" t="str">
        <f t="shared" si="509"/>
        <v>Tue</v>
      </c>
    </row>
    <row r="5897" spans="1:19" x14ac:dyDescent="0.25">
      <c r="A5897" s="56">
        <v>45923.211550925924</v>
      </c>
      <c r="B5897" s="57">
        <v>445428655</v>
      </c>
      <c r="C5897" s="58" t="s">
        <v>36</v>
      </c>
      <c r="D5897" s="58" t="s">
        <v>38</v>
      </c>
      <c r="E5897" s="58" t="s">
        <v>46</v>
      </c>
      <c r="F5897" s="58" t="s">
        <v>119</v>
      </c>
      <c r="G5897" s="59">
        <v>3751.4</v>
      </c>
      <c r="H5897" s="57">
        <v>444633538</v>
      </c>
      <c r="I5897" s="59">
        <v>0</v>
      </c>
      <c r="J5897" s="59">
        <v>0</v>
      </c>
      <c r="K5897" s="59">
        <v>0</v>
      </c>
      <c r="L5897" s="59">
        <v>-3.04</v>
      </c>
      <c r="M5897" s="59">
        <v>9880.67</v>
      </c>
      <c r="N5897" s="58" t="s">
        <v>3643</v>
      </c>
      <c r="O5897" s="14">
        <f t="shared" si="505"/>
        <v>45923.211550925924</v>
      </c>
      <c r="P5897" s="19">
        <f t="shared" si="506"/>
        <v>45923.41988425926</v>
      </c>
      <c r="Q5897" s="20" t="str">
        <f t="shared" si="507"/>
        <v>23/09/2025</v>
      </c>
      <c r="R5897" s="13" t="str">
        <f t="shared" si="508"/>
        <v>10</v>
      </c>
      <c r="S5897" s="13" t="str">
        <f t="shared" si="509"/>
        <v>Tue</v>
      </c>
    </row>
    <row r="5898" spans="1:19" x14ac:dyDescent="0.25">
      <c r="A5898" s="60">
        <v>45923.211840277778</v>
      </c>
      <c r="B5898" s="61">
        <v>445429144</v>
      </c>
      <c r="C5898" s="62" t="s">
        <v>36</v>
      </c>
      <c r="D5898" s="62" t="s">
        <v>37</v>
      </c>
      <c r="E5898" s="62" t="s">
        <v>46</v>
      </c>
      <c r="F5898" s="62" t="s">
        <v>119</v>
      </c>
      <c r="G5898" s="63">
        <v>3751.82</v>
      </c>
      <c r="H5898" s="61">
        <v>444634025</v>
      </c>
      <c r="I5898" s="63">
        <v>0</v>
      </c>
      <c r="J5898" s="63">
        <v>0</v>
      </c>
      <c r="K5898" s="63">
        <v>0</v>
      </c>
      <c r="L5898" s="63">
        <v>3.08</v>
      </c>
      <c r="M5898" s="63">
        <v>9883.75</v>
      </c>
      <c r="N5898" s="62" t="s">
        <v>3644</v>
      </c>
      <c r="O5898" s="14">
        <f t="shared" si="505"/>
        <v>45923.211840277778</v>
      </c>
      <c r="P5898" s="19">
        <f t="shared" si="506"/>
        <v>45923.420173611114</v>
      </c>
      <c r="Q5898" s="20" t="str">
        <f t="shared" si="507"/>
        <v>23/09/2025</v>
      </c>
      <c r="R5898" s="13" t="str">
        <f t="shared" si="508"/>
        <v>10</v>
      </c>
      <c r="S5898" s="13" t="str">
        <f t="shared" si="509"/>
        <v>Tue</v>
      </c>
    </row>
    <row r="5899" spans="1:19" x14ac:dyDescent="0.25">
      <c r="A5899" s="56">
        <v>45923.211840277778</v>
      </c>
      <c r="B5899" s="57">
        <v>445429145</v>
      </c>
      <c r="C5899" s="58" t="s">
        <v>36</v>
      </c>
      <c r="D5899" s="58" t="s">
        <v>37</v>
      </c>
      <c r="E5899" s="58" t="s">
        <v>46</v>
      </c>
      <c r="F5899" s="58" t="s">
        <v>119</v>
      </c>
      <c r="G5899" s="59">
        <v>3751.82</v>
      </c>
      <c r="H5899" s="57">
        <v>444634026</v>
      </c>
      <c r="I5899" s="59">
        <v>0</v>
      </c>
      <c r="J5899" s="59">
        <v>0</v>
      </c>
      <c r="K5899" s="59">
        <v>0</v>
      </c>
      <c r="L5899" s="59">
        <v>1.26</v>
      </c>
      <c r="M5899" s="59">
        <v>9885.01</v>
      </c>
      <c r="N5899" s="58" t="s">
        <v>3645</v>
      </c>
      <c r="O5899" s="14">
        <f t="shared" si="505"/>
        <v>45923.211840277778</v>
      </c>
      <c r="P5899" s="19">
        <f t="shared" si="506"/>
        <v>45923.420173611114</v>
      </c>
      <c r="Q5899" s="20" t="str">
        <f t="shared" si="507"/>
        <v>23/09/2025</v>
      </c>
      <c r="R5899" s="13" t="str">
        <f t="shared" si="508"/>
        <v>10</v>
      </c>
      <c r="S5899" s="13" t="str">
        <f t="shared" si="509"/>
        <v>Tue</v>
      </c>
    </row>
    <row r="5900" spans="1:19" x14ac:dyDescent="0.25">
      <c r="A5900" s="60">
        <v>45923.211909722224</v>
      </c>
      <c r="B5900" s="61">
        <v>445429197</v>
      </c>
      <c r="C5900" s="62" t="s">
        <v>36</v>
      </c>
      <c r="D5900" s="62" t="s">
        <v>38</v>
      </c>
      <c r="E5900" s="62" t="s">
        <v>45</v>
      </c>
      <c r="F5900" s="62" t="s">
        <v>119</v>
      </c>
      <c r="G5900" s="63">
        <v>3751.97</v>
      </c>
      <c r="H5900" s="61">
        <v>444634083</v>
      </c>
      <c r="I5900" s="63">
        <v>0</v>
      </c>
      <c r="J5900" s="63">
        <v>0</v>
      </c>
      <c r="K5900" s="63">
        <v>0</v>
      </c>
      <c r="L5900" s="63">
        <v>0</v>
      </c>
      <c r="M5900" s="63">
        <v>9885.01</v>
      </c>
      <c r="N5900" s="62" t="s">
        <v>115</v>
      </c>
      <c r="O5900" s="14">
        <f t="shared" si="505"/>
        <v>45923.211909722224</v>
      </c>
      <c r="P5900" s="19">
        <f t="shared" si="506"/>
        <v>45923.42024305556</v>
      </c>
      <c r="Q5900" s="20" t="str">
        <f t="shared" si="507"/>
        <v>23/09/2025</v>
      </c>
      <c r="R5900" s="13" t="str">
        <f t="shared" si="508"/>
        <v>10</v>
      </c>
      <c r="S5900" s="13" t="str">
        <f t="shared" si="509"/>
        <v>Tue</v>
      </c>
    </row>
    <row r="5901" spans="1:19" x14ac:dyDescent="0.25">
      <c r="A5901" s="56">
        <v>45923.211909722224</v>
      </c>
      <c r="B5901" s="57">
        <v>445429200</v>
      </c>
      <c r="C5901" s="58" t="s">
        <v>36</v>
      </c>
      <c r="D5901" s="58" t="s">
        <v>38</v>
      </c>
      <c r="E5901" s="58" t="s">
        <v>45</v>
      </c>
      <c r="F5901" s="58" t="s">
        <v>119</v>
      </c>
      <c r="G5901" s="59">
        <v>3751.97</v>
      </c>
      <c r="H5901" s="57">
        <v>444634087</v>
      </c>
      <c r="I5901" s="59">
        <v>0</v>
      </c>
      <c r="J5901" s="59">
        <v>0</v>
      </c>
      <c r="K5901" s="59">
        <v>0</v>
      </c>
      <c r="L5901" s="59">
        <v>0</v>
      </c>
      <c r="M5901" s="59">
        <v>9885.01</v>
      </c>
      <c r="N5901" s="58" t="s">
        <v>1384</v>
      </c>
      <c r="O5901" s="14">
        <f t="shared" si="505"/>
        <v>45923.211909722224</v>
      </c>
      <c r="P5901" s="19">
        <f t="shared" si="506"/>
        <v>45923.42024305556</v>
      </c>
      <c r="Q5901" s="20" t="str">
        <f t="shared" si="507"/>
        <v>23/09/2025</v>
      </c>
      <c r="R5901" s="13" t="str">
        <f t="shared" si="508"/>
        <v>10</v>
      </c>
      <c r="S5901" s="13" t="str">
        <f t="shared" si="509"/>
        <v>Tue</v>
      </c>
    </row>
    <row r="5902" spans="1:19" x14ac:dyDescent="0.25">
      <c r="A5902" s="60">
        <v>45923.211909722224</v>
      </c>
      <c r="B5902" s="61">
        <v>445429204</v>
      </c>
      <c r="C5902" s="62" t="s">
        <v>36</v>
      </c>
      <c r="D5902" s="62" t="s">
        <v>38</v>
      </c>
      <c r="E5902" s="62" t="s">
        <v>45</v>
      </c>
      <c r="F5902" s="62" t="s">
        <v>119</v>
      </c>
      <c r="G5902" s="63">
        <v>3752.04</v>
      </c>
      <c r="H5902" s="61">
        <v>444634092</v>
      </c>
      <c r="I5902" s="63">
        <v>0</v>
      </c>
      <c r="J5902" s="63">
        <v>0</v>
      </c>
      <c r="K5902" s="63">
        <v>0</v>
      </c>
      <c r="L5902" s="63">
        <v>0</v>
      </c>
      <c r="M5902" s="63">
        <v>9885.01</v>
      </c>
      <c r="N5902" s="62" t="s">
        <v>118</v>
      </c>
      <c r="O5902" s="14">
        <f t="shared" si="505"/>
        <v>45923.211909722224</v>
      </c>
      <c r="P5902" s="19">
        <f t="shared" si="506"/>
        <v>45923.42024305556</v>
      </c>
      <c r="Q5902" s="20" t="str">
        <f t="shared" si="507"/>
        <v>23/09/2025</v>
      </c>
      <c r="R5902" s="13" t="str">
        <f t="shared" si="508"/>
        <v>10</v>
      </c>
      <c r="S5902" s="13" t="str">
        <f t="shared" si="509"/>
        <v>Tue</v>
      </c>
    </row>
    <row r="5903" spans="1:19" x14ac:dyDescent="0.25">
      <c r="A5903" s="56">
        <v>45923.212696759256</v>
      </c>
      <c r="B5903" s="57">
        <v>445429791</v>
      </c>
      <c r="C5903" s="58" t="s">
        <v>36</v>
      </c>
      <c r="D5903" s="58" t="s">
        <v>37</v>
      </c>
      <c r="E5903" s="58" t="s">
        <v>46</v>
      </c>
      <c r="F5903" s="58" t="s">
        <v>119</v>
      </c>
      <c r="G5903" s="59">
        <v>3751.26</v>
      </c>
      <c r="H5903" s="57">
        <v>444634688</v>
      </c>
      <c r="I5903" s="59">
        <v>0</v>
      </c>
      <c r="J5903" s="59">
        <v>0</v>
      </c>
      <c r="K5903" s="59">
        <v>0</v>
      </c>
      <c r="L5903" s="59">
        <v>0.71</v>
      </c>
      <c r="M5903" s="59">
        <v>9885.7199999999993</v>
      </c>
      <c r="N5903" s="58" t="s">
        <v>3646</v>
      </c>
      <c r="O5903" s="14">
        <f t="shared" si="505"/>
        <v>45923.212696759256</v>
      </c>
      <c r="P5903" s="19">
        <f t="shared" si="506"/>
        <v>45923.421030092592</v>
      </c>
      <c r="Q5903" s="20" t="str">
        <f t="shared" si="507"/>
        <v>23/09/2025</v>
      </c>
      <c r="R5903" s="13" t="str">
        <f t="shared" si="508"/>
        <v>10</v>
      </c>
      <c r="S5903" s="13" t="str">
        <f t="shared" si="509"/>
        <v>Tue</v>
      </c>
    </row>
    <row r="5904" spans="1:19" x14ac:dyDescent="0.25">
      <c r="A5904" s="60">
        <v>45923.212719907409</v>
      </c>
      <c r="B5904" s="61">
        <v>445429795</v>
      </c>
      <c r="C5904" s="62" t="s">
        <v>36</v>
      </c>
      <c r="D5904" s="62" t="s">
        <v>38</v>
      </c>
      <c r="E5904" s="62" t="s">
        <v>45</v>
      </c>
      <c r="F5904" s="62" t="s">
        <v>119</v>
      </c>
      <c r="G5904" s="63">
        <v>3751.01</v>
      </c>
      <c r="H5904" s="61">
        <v>444634691</v>
      </c>
      <c r="I5904" s="63">
        <v>0</v>
      </c>
      <c r="J5904" s="63">
        <v>0</v>
      </c>
      <c r="K5904" s="63">
        <v>0</v>
      </c>
      <c r="L5904" s="63">
        <v>0</v>
      </c>
      <c r="M5904" s="63">
        <v>9885.7199999999993</v>
      </c>
      <c r="N5904" s="62" t="s">
        <v>1384</v>
      </c>
      <c r="O5904" s="14">
        <f t="shared" si="505"/>
        <v>45923.212719907409</v>
      </c>
      <c r="P5904" s="19">
        <f t="shared" si="506"/>
        <v>45923.421053240745</v>
      </c>
      <c r="Q5904" s="20" t="str">
        <f t="shared" si="507"/>
        <v>23/09/2025</v>
      </c>
      <c r="R5904" s="13" t="str">
        <f t="shared" si="508"/>
        <v>10</v>
      </c>
      <c r="S5904" s="13" t="str">
        <f t="shared" si="509"/>
        <v>Tue</v>
      </c>
    </row>
    <row r="5905" spans="1:19" x14ac:dyDescent="0.25">
      <c r="A5905" s="56">
        <v>45923.212766203702</v>
      </c>
      <c r="B5905" s="57">
        <v>445429804</v>
      </c>
      <c r="C5905" s="58" t="s">
        <v>36</v>
      </c>
      <c r="D5905" s="58" t="s">
        <v>37</v>
      </c>
      <c r="E5905" s="58" t="s">
        <v>46</v>
      </c>
      <c r="F5905" s="58" t="s">
        <v>119</v>
      </c>
      <c r="G5905" s="59">
        <v>3751.31</v>
      </c>
      <c r="H5905" s="57">
        <v>444634702</v>
      </c>
      <c r="I5905" s="59">
        <v>0</v>
      </c>
      <c r="J5905" s="59">
        <v>0</v>
      </c>
      <c r="K5905" s="59">
        <v>0</v>
      </c>
      <c r="L5905" s="59">
        <v>0.66</v>
      </c>
      <c r="M5905" s="59">
        <v>9886.3799999999992</v>
      </c>
      <c r="N5905" s="58" t="s">
        <v>3647</v>
      </c>
      <c r="O5905" s="14">
        <f t="shared" si="505"/>
        <v>45923.212766203702</v>
      </c>
      <c r="P5905" s="19">
        <f t="shared" si="506"/>
        <v>45923.421099537038</v>
      </c>
      <c r="Q5905" s="20" t="str">
        <f t="shared" si="507"/>
        <v>23/09/2025</v>
      </c>
      <c r="R5905" s="13" t="str">
        <f t="shared" si="508"/>
        <v>10</v>
      </c>
      <c r="S5905" s="13" t="str">
        <f t="shared" si="509"/>
        <v>Tue</v>
      </c>
    </row>
    <row r="5906" spans="1:19" x14ac:dyDescent="0.25">
      <c r="A5906" s="60">
        <v>45923.212835648148</v>
      </c>
      <c r="B5906" s="61">
        <v>445429811</v>
      </c>
      <c r="C5906" s="62" t="s">
        <v>36</v>
      </c>
      <c r="D5906" s="62" t="s">
        <v>38</v>
      </c>
      <c r="E5906" s="62" t="s">
        <v>45</v>
      </c>
      <c r="F5906" s="62" t="s">
        <v>119</v>
      </c>
      <c r="G5906" s="63">
        <v>3751.1</v>
      </c>
      <c r="H5906" s="61">
        <v>444634709</v>
      </c>
      <c r="I5906" s="63">
        <v>0</v>
      </c>
      <c r="J5906" s="63">
        <v>0</v>
      </c>
      <c r="K5906" s="63">
        <v>0</v>
      </c>
      <c r="L5906" s="63">
        <v>0</v>
      </c>
      <c r="M5906" s="63">
        <v>9886.3799999999992</v>
      </c>
      <c r="N5906" s="62" t="s">
        <v>115</v>
      </c>
      <c r="O5906" s="14">
        <f t="shared" si="505"/>
        <v>45923.212835648148</v>
      </c>
      <c r="P5906" s="19">
        <f t="shared" si="506"/>
        <v>45923.421168981484</v>
      </c>
      <c r="Q5906" s="20" t="str">
        <f t="shared" si="507"/>
        <v>23/09/2025</v>
      </c>
      <c r="R5906" s="13" t="str">
        <f t="shared" si="508"/>
        <v>10</v>
      </c>
      <c r="S5906" s="13" t="str">
        <f t="shared" si="509"/>
        <v>Tue</v>
      </c>
    </row>
    <row r="5907" spans="1:19" x14ac:dyDescent="0.25">
      <c r="A5907" s="56">
        <v>45923.213125000002</v>
      </c>
      <c r="B5907" s="57">
        <v>445429906</v>
      </c>
      <c r="C5907" s="58" t="s">
        <v>36</v>
      </c>
      <c r="D5907" s="58" t="s">
        <v>37</v>
      </c>
      <c r="E5907" s="58" t="s">
        <v>46</v>
      </c>
      <c r="F5907" s="58" t="s">
        <v>119</v>
      </c>
      <c r="G5907" s="59">
        <v>3750.84</v>
      </c>
      <c r="H5907" s="57">
        <v>444634806</v>
      </c>
      <c r="I5907" s="59">
        <v>0</v>
      </c>
      <c r="J5907" s="59">
        <v>0</v>
      </c>
      <c r="K5907" s="59">
        <v>0</v>
      </c>
      <c r="L5907" s="59">
        <v>0.26</v>
      </c>
      <c r="M5907" s="59">
        <v>9886.64</v>
      </c>
      <c r="N5907" s="58" t="s">
        <v>3648</v>
      </c>
      <c r="O5907" s="14">
        <f t="shared" si="505"/>
        <v>45923.213125000002</v>
      </c>
      <c r="P5907" s="19">
        <f t="shared" si="506"/>
        <v>45923.421458333338</v>
      </c>
      <c r="Q5907" s="20" t="str">
        <f t="shared" si="507"/>
        <v>23/09/2025</v>
      </c>
      <c r="R5907" s="13" t="str">
        <f t="shared" si="508"/>
        <v>10</v>
      </c>
      <c r="S5907" s="13" t="str">
        <f t="shared" si="509"/>
        <v>Tue</v>
      </c>
    </row>
    <row r="5908" spans="1:19" x14ac:dyDescent="0.25">
      <c r="A5908" s="60">
        <v>45923.214259259257</v>
      </c>
      <c r="B5908" s="61">
        <v>445430413</v>
      </c>
      <c r="C5908" s="62" t="s">
        <v>36</v>
      </c>
      <c r="D5908" s="62" t="s">
        <v>37</v>
      </c>
      <c r="E5908" s="62" t="s">
        <v>46</v>
      </c>
      <c r="F5908" s="62" t="s">
        <v>119</v>
      </c>
      <c r="G5908" s="63">
        <v>3749.84</v>
      </c>
      <c r="H5908" s="61">
        <v>444635322</v>
      </c>
      <c r="I5908" s="63">
        <v>0</v>
      </c>
      <c r="J5908" s="63">
        <v>0</v>
      </c>
      <c r="K5908" s="63">
        <v>0</v>
      </c>
      <c r="L5908" s="63">
        <v>2.2000000000000002</v>
      </c>
      <c r="M5908" s="63">
        <v>9888.84</v>
      </c>
      <c r="N5908" s="62" t="s">
        <v>3649</v>
      </c>
      <c r="O5908" s="14">
        <f t="shared" ref="O5908:O5971" si="510">A5908</f>
        <v>45923.214259259257</v>
      </c>
      <c r="P5908" s="19">
        <f t="shared" ref="P5908:P5971" si="511">O5908+(5/24)</f>
        <v>45923.422592592593</v>
      </c>
      <c r="Q5908" s="20" t="str">
        <f t="shared" ref="Q5908:Q5971" si="512">TEXT(P5908,"dd/mm/yyyy")</f>
        <v>23/09/2025</v>
      </c>
      <c r="R5908" s="13" t="str">
        <f t="shared" ref="R5908:R5971" si="513">TEXT(P5908,"hh")</f>
        <v>10</v>
      </c>
      <c r="S5908" s="13" t="str">
        <f t="shared" ref="S5908:S5971" si="514">TEXT(P5908,"ddd")</f>
        <v>Tue</v>
      </c>
    </row>
    <row r="5909" spans="1:19" x14ac:dyDescent="0.25">
      <c r="A5909" s="56">
        <v>45923.214259259257</v>
      </c>
      <c r="B5909" s="57">
        <v>445430414</v>
      </c>
      <c r="C5909" s="58" t="s">
        <v>36</v>
      </c>
      <c r="D5909" s="58" t="s">
        <v>37</v>
      </c>
      <c r="E5909" s="58" t="s">
        <v>46</v>
      </c>
      <c r="F5909" s="58" t="s">
        <v>119</v>
      </c>
      <c r="G5909" s="59">
        <v>3749.84</v>
      </c>
      <c r="H5909" s="57">
        <v>444635323</v>
      </c>
      <c r="I5909" s="59">
        <v>0</v>
      </c>
      <c r="J5909" s="59">
        <v>0</v>
      </c>
      <c r="K5909" s="59">
        <v>0</v>
      </c>
      <c r="L5909" s="59">
        <v>1.17</v>
      </c>
      <c r="M5909" s="59">
        <v>9890.01</v>
      </c>
      <c r="N5909" s="58" t="s">
        <v>3649</v>
      </c>
      <c r="O5909" s="14">
        <f t="shared" si="510"/>
        <v>45923.214259259257</v>
      </c>
      <c r="P5909" s="19">
        <f t="shared" si="511"/>
        <v>45923.422592592593</v>
      </c>
      <c r="Q5909" s="20" t="str">
        <f t="shared" si="512"/>
        <v>23/09/2025</v>
      </c>
      <c r="R5909" s="13" t="str">
        <f t="shared" si="513"/>
        <v>10</v>
      </c>
      <c r="S5909" s="13" t="str">
        <f t="shared" si="514"/>
        <v>Tue</v>
      </c>
    </row>
    <row r="5910" spans="1:19" x14ac:dyDescent="0.25">
      <c r="A5910" s="60">
        <v>45923.215381944443</v>
      </c>
      <c r="B5910" s="61">
        <v>445431296</v>
      </c>
      <c r="C5910" s="62" t="s">
        <v>36</v>
      </c>
      <c r="D5910" s="62" t="s">
        <v>38</v>
      </c>
      <c r="E5910" s="62" t="s">
        <v>45</v>
      </c>
      <c r="F5910" s="62" t="s">
        <v>119</v>
      </c>
      <c r="G5910" s="63">
        <v>3748</v>
      </c>
      <c r="H5910" s="61">
        <v>444636213</v>
      </c>
      <c r="I5910" s="63">
        <v>0</v>
      </c>
      <c r="J5910" s="63">
        <v>0</v>
      </c>
      <c r="K5910" s="63">
        <v>0</v>
      </c>
      <c r="L5910" s="63">
        <v>0</v>
      </c>
      <c r="M5910" s="63">
        <v>9890.01</v>
      </c>
      <c r="N5910" s="62" t="s">
        <v>115</v>
      </c>
      <c r="O5910" s="14">
        <f t="shared" si="510"/>
        <v>45923.215381944443</v>
      </c>
      <c r="P5910" s="19">
        <f t="shared" si="511"/>
        <v>45923.423715277779</v>
      </c>
      <c r="Q5910" s="20" t="str">
        <f t="shared" si="512"/>
        <v>23/09/2025</v>
      </c>
      <c r="R5910" s="13" t="str">
        <f t="shared" si="513"/>
        <v>10</v>
      </c>
      <c r="S5910" s="13" t="str">
        <f t="shared" si="514"/>
        <v>Tue</v>
      </c>
    </row>
    <row r="5911" spans="1:19" x14ac:dyDescent="0.25">
      <c r="A5911" s="56">
        <v>45923.215381944443</v>
      </c>
      <c r="B5911" s="57">
        <v>445431298</v>
      </c>
      <c r="C5911" s="58" t="s">
        <v>36</v>
      </c>
      <c r="D5911" s="58" t="s">
        <v>38</v>
      </c>
      <c r="E5911" s="58" t="s">
        <v>45</v>
      </c>
      <c r="F5911" s="58" t="s">
        <v>119</v>
      </c>
      <c r="G5911" s="59">
        <v>3747.91</v>
      </c>
      <c r="H5911" s="57">
        <v>444636215</v>
      </c>
      <c r="I5911" s="59">
        <v>0</v>
      </c>
      <c r="J5911" s="59">
        <v>0</v>
      </c>
      <c r="K5911" s="59">
        <v>0</v>
      </c>
      <c r="L5911" s="59">
        <v>0</v>
      </c>
      <c r="M5911" s="59">
        <v>9890.01</v>
      </c>
      <c r="N5911" s="58" t="s">
        <v>118</v>
      </c>
      <c r="O5911" s="14">
        <f t="shared" si="510"/>
        <v>45923.215381944443</v>
      </c>
      <c r="P5911" s="19">
        <f t="shared" si="511"/>
        <v>45923.423715277779</v>
      </c>
      <c r="Q5911" s="20" t="str">
        <f t="shared" si="512"/>
        <v>23/09/2025</v>
      </c>
      <c r="R5911" s="13" t="str">
        <f t="shared" si="513"/>
        <v>10</v>
      </c>
      <c r="S5911" s="13" t="str">
        <f t="shared" si="514"/>
        <v>Tue</v>
      </c>
    </row>
    <row r="5912" spans="1:19" x14ac:dyDescent="0.25">
      <c r="A5912" s="60">
        <v>45923.215381944443</v>
      </c>
      <c r="B5912" s="61">
        <v>445431300</v>
      </c>
      <c r="C5912" s="62" t="s">
        <v>36</v>
      </c>
      <c r="D5912" s="62" t="s">
        <v>38</v>
      </c>
      <c r="E5912" s="62" t="s">
        <v>45</v>
      </c>
      <c r="F5912" s="62" t="s">
        <v>119</v>
      </c>
      <c r="G5912" s="63">
        <v>3747.91</v>
      </c>
      <c r="H5912" s="61">
        <v>444636217</v>
      </c>
      <c r="I5912" s="63">
        <v>0</v>
      </c>
      <c r="J5912" s="63">
        <v>0</v>
      </c>
      <c r="K5912" s="63">
        <v>0</v>
      </c>
      <c r="L5912" s="63">
        <v>0</v>
      </c>
      <c r="M5912" s="63">
        <v>9890.01</v>
      </c>
      <c r="N5912" s="62" t="s">
        <v>1384</v>
      </c>
      <c r="O5912" s="14">
        <f t="shared" si="510"/>
        <v>45923.215381944443</v>
      </c>
      <c r="P5912" s="19">
        <f t="shared" si="511"/>
        <v>45923.423715277779</v>
      </c>
      <c r="Q5912" s="20" t="str">
        <f t="shared" si="512"/>
        <v>23/09/2025</v>
      </c>
      <c r="R5912" s="13" t="str">
        <f t="shared" si="513"/>
        <v>10</v>
      </c>
      <c r="S5912" s="13" t="str">
        <f t="shared" si="514"/>
        <v>Tue</v>
      </c>
    </row>
    <row r="5913" spans="1:19" x14ac:dyDescent="0.25">
      <c r="A5913" s="56">
        <v>45923.216874999998</v>
      </c>
      <c r="B5913" s="57">
        <v>445432816</v>
      </c>
      <c r="C5913" s="58" t="s">
        <v>36</v>
      </c>
      <c r="D5913" s="58" t="s">
        <v>37</v>
      </c>
      <c r="E5913" s="58" t="s">
        <v>46</v>
      </c>
      <c r="F5913" s="58" t="s">
        <v>119</v>
      </c>
      <c r="G5913" s="59">
        <v>3745.31</v>
      </c>
      <c r="H5913" s="57">
        <v>444637702</v>
      </c>
      <c r="I5913" s="59">
        <v>0</v>
      </c>
      <c r="J5913" s="59">
        <v>0</v>
      </c>
      <c r="K5913" s="59">
        <v>0</v>
      </c>
      <c r="L5913" s="59">
        <v>2.69</v>
      </c>
      <c r="M5913" s="59">
        <v>9892.7000000000007</v>
      </c>
      <c r="N5913" s="58" t="s">
        <v>3650</v>
      </c>
      <c r="O5913" s="14">
        <f t="shared" si="510"/>
        <v>45923.216874999998</v>
      </c>
      <c r="P5913" s="19">
        <f t="shared" si="511"/>
        <v>45923.425208333334</v>
      </c>
      <c r="Q5913" s="20" t="str">
        <f t="shared" si="512"/>
        <v>23/09/2025</v>
      </c>
      <c r="R5913" s="13" t="str">
        <f t="shared" si="513"/>
        <v>10</v>
      </c>
      <c r="S5913" s="13" t="str">
        <f t="shared" si="514"/>
        <v>Tue</v>
      </c>
    </row>
    <row r="5914" spans="1:19" x14ac:dyDescent="0.25">
      <c r="A5914" s="60">
        <v>45923.216874999998</v>
      </c>
      <c r="B5914" s="61">
        <v>445432817</v>
      </c>
      <c r="C5914" s="62" t="s">
        <v>36</v>
      </c>
      <c r="D5914" s="62" t="s">
        <v>37</v>
      </c>
      <c r="E5914" s="62" t="s">
        <v>46</v>
      </c>
      <c r="F5914" s="62" t="s">
        <v>119</v>
      </c>
      <c r="G5914" s="63">
        <v>3745.31</v>
      </c>
      <c r="H5914" s="61">
        <v>444637703</v>
      </c>
      <c r="I5914" s="63">
        <v>0</v>
      </c>
      <c r="J5914" s="63">
        <v>0</v>
      </c>
      <c r="K5914" s="63">
        <v>0</v>
      </c>
      <c r="L5914" s="63">
        <v>2.6</v>
      </c>
      <c r="M5914" s="63">
        <v>9895.2999999999993</v>
      </c>
      <c r="N5914" s="62" t="s">
        <v>3651</v>
      </c>
      <c r="O5914" s="14">
        <f t="shared" si="510"/>
        <v>45923.216874999998</v>
      </c>
      <c r="P5914" s="19">
        <f t="shared" si="511"/>
        <v>45923.425208333334</v>
      </c>
      <c r="Q5914" s="20" t="str">
        <f t="shared" si="512"/>
        <v>23/09/2025</v>
      </c>
      <c r="R5914" s="13" t="str">
        <f t="shared" si="513"/>
        <v>10</v>
      </c>
      <c r="S5914" s="13" t="str">
        <f t="shared" si="514"/>
        <v>Tue</v>
      </c>
    </row>
    <row r="5915" spans="1:19" x14ac:dyDescent="0.25">
      <c r="A5915" s="56">
        <v>45923.216874999998</v>
      </c>
      <c r="B5915" s="57">
        <v>445432818</v>
      </c>
      <c r="C5915" s="58" t="s">
        <v>36</v>
      </c>
      <c r="D5915" s="58" t="s">
        <v>37</v>
      </c>
      <c r="E5915" s="58" t="s">
        <v>46</v>
      </c>
      <c r="F5915" s="58" t="s">
        <v>119</v>
      </c>
      <c r="G5915" s="59">
        <v>3745.31</v>
      </c>
      <c r="H5915" s="57">
        <v>444637704</v>
      </c>
      <c r="I5915" s="59">
        <v>0</v>
      </c>
      <c r="J5915" s="59">
        <v>0</v>
      </c>
      <c r="K5915" s="59">
        <v>0</v>
      </c>
      <c r="L5915" s="59">
        <v>2.6</v>
      </c>
      <c r="M5915" s="59">
        <v>9897.9</v>
      </c>
      <c r="N5915" s="58" t="s">
        <v>3650</v>
      </c>
      <c r="O5915" s="14">
        <f t="shared" si="510"/>
        <v>45923.216874999998</v>
      </c>
      <c r="P5915" s="19">
        <f t="shared" si="511"/>
        <v>45923.425208333334</v>
      </c>
      <c r="Q5915" s="20" t="str">
        <f t="shared" si="512"/>
        <v>23/09/2025</v>
      </c>
      <c r="R5915" s="13" t="str">
        <f t="shared" si="513"/>
        <v>10</v>
      </c>
      <c r="S5915" s="13" t="str">
        <f t="shared" si="514"/>
        <v>Tue</v>
      </c>
    </row>
    <row r="5916" spans="1:19" x14ac:dyDescent="0.25">
      <c r="A5916" s="60">
        <v>45923.216886574075</v>
      </c>
      <c r="B5916" s="61">
        <v>445432839</v>
      </c>
      <c r="C5916" s="62" t="s">
        <v>36</v>
      </c>
      <c r="D5916" s="62" t="s">
        <v>38</v>
      </c>
      <c r="E5916" s="62" t="s">
        <v>45</v>
      </c>
      <c r="F5916" s="62" t="s">
        <v>119</v>
      </c>
      <c r="G5916" s="63">
        <v>3745.2</v>
      </c>
      <c r="H5916" s="61">
        <v>444637725</v>
      </c>
      <c r="I5916" s="63">
        <v>0</v>
      </c>
      <c r="J5916" s="63">
        <v>0</v>
      </c>
      <c r="K5916" s="63">
        <v>0</v>
      </c>
      <c r="L5916" s="63">
        <v>0</v>
      </c>
      <c r="M5916" s="63">
        <v>9897.9</v>
      </c>
      <c r="N5916" s="62" t="s">
        <v>1384</v>
      </c>
      <c r="O5916" s="14">
        <f t="shared" si="510"/>
        <v>45923.216886574075</v>
      </c>
      <c r="P5916" s="19">
        <f t="shared" si="511"/>
        <v>45923.425219907411</v>
      </c>
      <c r="Q5916" s="20" t="str">
        <f t="shared" si="512"/>
        <v>23/09/2025</v>
      </c>
      <c r="R5916" s="13" t="str">
        <f t="shared" si="513"/>
        <v>10</v>
      </c>
      <c r="S5916" s="13" t="str">
        <f t="shared" si="514"/>
        <v>Tue</v>
      </c>
    </row>
    <row r="5917" spans="1:19" x14ac:dyDescent="0.25">
      <c r="A5917" s="56">
        <v>45923.216886574075</v>
      </c>
      <c r="B5917" s="57">
        <v>445432843</v>
      </c>
      <c r="C5917" s="58" t="s">
        <v>36</v>
      </c>
      <c r="D5917" s="58" t="s">
        <v>38</v>
      </c>
      <c r="E5917" s="58" t="s">
        <v>45</v>
      </c>
      <c r="F5917" s="58" t="s">
        <v>119</v>
      </c>
      <c r="G5917" s="59">
        <v>3745.21</v>
      </c>
      <c r="H5917" s="57">
        <v>444637729</v>
      </c>
      <c r="I5917" s="59">
        <v>0</v>
      </c>
      <c r="J5917" s="59">
        <v>0</v>
      </c>
      <c r="K5917" s="59">
        <v>0</v>
      </c>
      <c r="L5917" s="59">
        <v>0</v>
      </c>
      <c r="M5917" s="59">
        <v>9897.9</v>
      </c>
      <c r="N5917" s="58" t="s">
        <v>118</v>
      </c>
      <c r="O5917" s="14">
        <f t="shared" si="510"/>
        <v>45923.216886574075</v>
      </c>
      <c r="P5917" s="19">
        <f t="shared" si="511"/>
        <v>45923.425219907411</v>
      </c>
      <c r="Q5917" s="20" t="str">
        <f t="shared" si="512"/>
        <v>23/09/2025</v>
      </c>
      <c r="R5917" s="13" t="str">
        <f t="shared" si="513"/>
        <v>10</v>
      </c>
      <c r="S5917" s="13" t="str">
        <f t="shared" si="514"/>
        <v>Tue</v>
      </c>
    </row>
    <row r="5918" spans="1:19" x14ac:dyDescent="0.25">
      <c r="A5918" s="60">
        <v>45923.216886574075</v>
      </c>
      <c r="B5918" s="61">
        <v>445432856</v>
      </c>
      <c r="C5918" s="62" t="s">
        <v>36</v>
      </c>
      <c r="D5918" s="62" t="s">
        <v>38</v>
      </c>
      <c r="E5918" s="62" t="s">
        <v>45</v>
      </c>
      <c r="F5918" s="62" t="s">
        <v>119</v>
      </c>
      <c r="G5918" s="63">
        <v>3745.21</v>
      </c>
      <c r="H5918" s="61">
        <v>444637742</v>
      </c>
      <c r="I5918" s="63">
        <v>0</v>
      </c>
      <c r="J5918" s="63">
        <v>0</v>
      </c>
      <c r="K5918" s="63">
        <v>0</v>
      </c>
      <c r="L5918" s="63">
        <v>0</v>
      </c>
      <c r="M5918" s="63">
        <v>9897.9</v>
      </c>
      <c r="N5918" s="62" t="s">
        <v>115</v>
      </c>
      <c r="O5918" s="14">
        <f t="shared" si="510"/>
        <v>45923.216886574075</v>
      </c>
      <c r="P5918" s="19">
        <f t="shared" si="511"/>
        <v>45923.425219907411</v>
      </c>
      <c r="Q5918" s="20" t="str">
        <f t="shared" si="512"/>
        <v>23/09/2025</v>
      </c>
      <c r="R5918" s="13" t="str">
        <f t="shared" si="513"/>
        <v>10</v>
      </c>
      <c r="S5918" s="13" t="str">
        <f t="shared" si="514"/>
        <v>Tue</v>
      </c>
    </row>
    <row r="5919" spans="1:19" x14ac:dyDescent="0.25">
      <c r="A5919" s="56">
        <v>45923.218217592592</v>
      </c>
      <c r="B5919" s="57">
        <v>445433783</v>
      </c>
      <c r="C5919" s="58" t="s">
        <v>36</v>
      </c>
      <c r="D5919" s="58" t="s">
        <v>37</v>
      </c>
      <c r="E5919" s="58" t="s">
        <v>46</v>
      </c>
      <c r="F5919" s="58" t="s">
        <v>119</v>
      </c>
      <c r="G5919" s="59">
        <v>3742.95</v>
      </c>
      <c r="H5919" s="57">
        <v>444638683</v>
      </c>
      <c r="I5919" s="59">
        <v>0</v>
      </c>
      <c r="J5919" s="59">
        <v>0</v>
      </c>
      <c r="K5919" s="59">
        <v>0</v>
      </c>
      <c r="L5919" s="59">
        <v>2.2599999999999998</v>
      </c>
      <c r="M5919" s="59">
        <v>9900.16</v>
      </c>
      <c r="N5919" s="58" t="s">
        <v>3652</v>
      </c>
      <c r="O5919" s="14">
        <f t="shared" si="510"/>
        <v>45923.218217592592</v>
      </c>
      <c r="P5919" s="19">
        <f t="shared" si="511"/>
        <v>45923.426550925928</v>
      </c>
      <c r="Q5919" s="20" t="str">
        <f t="shared" si="512"/>
        <v>23/09/2025</v>
      </c>
      <c r="R5919" s="13" t="str">
        <f t="shared" si="513"/>
        <v>10</v>
      </c>
      <c r="S5919" s="13" t="str">
        <f t="shared" si="514"/>
        <v>Tue</v>
      </c>
    </row>
    <row r="5920" spans="1:19" x14ac:dyDescent="0.25">
      <c r="A5920" s="60">
        <v>45923.218217592592</v>
      </c>
      <c r="B5920" s="61">
        <v>445433784</v>
      </c>
      <c r="C5920" s="62" t="s">
        <v>36</v>
      </c>
      <c r="D5920" s="62" t="s">
        <v>37</v>
      </c>
      <c r="E5920" s="62" t="s">
        <v>46</v>
      </c>
      <c r="F5920" s="62" t="s">
        <v>119</v>
      </c>
      <c r="G5920" s="63">
        <v>3742.95</v>
      </c>
      <c r="H5920" s="61">
        <v>444638684</v>
      </c>
      <c r="I5920" s="63">
        <v>0</v>
      </c>
      <c r="J5920" s="63">
        <v>0</v>
      </c>
      <c r="K5920" s="63">
        <v>0</v>
      </c>
      <c r="L5920" s="63">
        <v>2.2599999999999998</v>
      </c>
      <c r="M5920" s="63">
        <v>9902.42</v>
      </c>
      <c r="N5920" s="62" t="s">
        <v>3653</v>
      </c>
      <c r="O5920" s="14">
        <f t="shared" si="510"/>
        <v>45923.218217592592</v>
      </c>
      <c r="P5920" s="19">
        <f t="shared" si="511"/>
        <v>45923.426550925928</v>
      </c>
      <c r="Q5920" s="20" t="str">
        <f t="shared" si="512"/>
        <v>23/09/2025</v>
      </c>
      <c r="R5920" s="13" t="str">
        <f t="shared" si="513"/>
        <v>10</v>
      </c>
      <c r="S5920" s="13" t="str">
        <f t="shared" si="514"/>
        <v>Tue</v>
      </c>
    </row>
    <row r="5921" spans="1:19" x14ac:dyDescent="0.25">
      <c r="A5921" s="56">
        <v>45923.2184375</v>
      </c>
      <c r="B5921" s="57">
        <v>445434062</v>
      </c>
      <c r="C5921" s="58" t="s">
        <v>36</v>
      </c>
      <c r="D5921" s="58" t="s">
        <v>37</v>
      </c>
      <c r="E5921" s="58" t="s">
        <v>46</v>
      </c>
      <c r="F5921" s="58" t="s">
        <v>119</v>
      </c>
      <c r="G5921" s="59">
        <v>3742.96</v>
      </c>
      <c r="H5921" s="57">
        <v>444638969</v>
      </c>
      <c r="I5921" s="59">
        <v>0</v>
      </c>
      <c r="J5921" s="59">
        <v>0</v>
      </c>
      <c r="K5921" s="59">
        <v>0</v>
      </c>
      <c r="L5921" s="59">
        <v>2.2400000000000002</v>
      </c>
      <c r="M5921" s="59">
        <v>9904.66</v>
      </c>
      <c r="N5921" s="58" t="s">
        <v>3654</v>
      </c>
      <c r="O5921" s="14">
        <f t="shared" si="510"/>
        <v>45923.2184375</v>
      </c>
      <c r="P5921" s="19">
        <f t="shared" si="511"/>
        <v>45923.426770833335</v>
      </c>
      <c r="Q5921" s="20" t="str">
        <f t="shared" si="512"/>
        <v>23/09/2025</v>
      </c>
      <c r="R5921" s="13" t="str">
        <f t="shared" si="513"/>
        <v>10</v>
      </c>
      <c r="S5921" s="13" t="str">
        <f t="shared" si="514"/>
        <v>Tue</v>
      </c>
    </row>
    <row r="5922" spans="1:19" x14ac:dyDescent="0.25">
      <c r="A5922" s="60">
        <v>45923.218622685185</v>
      </c>
      <c r="B5922" s="61">
        <v>445434221</v>
      </c>
      <c r="C5922" s="62" t="s">
        <v>36</v>
      </c>
      <c r="D5922" s="62" t="s">
        <v>38</v>
      </c>
      <c r="E5922" s="62" t="s">
        <v>45</v>
      </c>
      <c r="F5922" s="62" t="s">
        <v>119</v>
      </c>
      <c r="G5922" s="63">
        <v>3743.45</v>
      </c>
      <c r="H5922" s="61">
        <v>444639130</v>
      </c>
      <c r="I5922" s="63">
        <v>0</v>
      </c>
      <c r="J5922" s="63">
        <v>0</v>
      </c>
      <c r="K5922" s="63">
        <v>0</v>
      </c>
      <c r="L5922" s="63">
        <v>0</v>
      </c>
      <c r="M5922" s="63">
        <v>9904.66</v>
      </c>
      <c r="N5922" s="62" t="s">
        <v>118</v>
      </c>
      <c r="O5922" s="14">
        <f t="shared" si="510"/>
        <v>45923.218622685185</v>
      </c>
      <c r="P5922" s="19">
        <f t="shared" si="511"/>
        <v>45923.42695601852</v>
      </c>
      <c r="Q5922" s="20" t="str">
        <f t="shared" si="512"/>
        <v>23/09/2025</v>
      </c>
      <c r="R5922" s="13" t="str">
        <f t="shared" si="513"/>
        <v>10</v>
      </c>
      <c r="S5922" s="13" t="str">
        <f t="shared" si="514"/>
        <v>Tue</v>
      </c>
    </row>
    <row r="5923" spans="1:19" x14ac:dyDescent="0.25">
      <c r="A5923" s="56">
        <v>45923.218622685185</v>
      </c>
      <c r="B5923" s="57">
        <v>445434222</v>
      </c>
      <c r="C5923" s="58" t="s">
        <v>36</v>
      </c>
      <c r="D5923" s="58" t="s">
        <v>38</v>
      </c>
      <c r="E5923" s="58" t="s">
        <v>45</v>
      </c>
      <c r="F5923" s="58" t="s">
        <v>119</v>
      </c>
      <c r="G5923" s="59">
        <v>3743.45</v>
      </c>
      <c r="H5923" s="57">
        <v>444639131</v>
      </c>
      <c r="I5923" s="59">
        <v>0</v>
      </c>
      <c r="J5923" s="59">
        <v>0</v>
      </c>
      <c r="K5923" s="59">
        <v>0</v>
      </c>
      <c r="L5923" s="59">
        <v>0</v>
      </c>
      <c r="M5923" s="59">
        <v>9904.66</v>
      </c>
      <c r="N5923" s="58" t="s">
        <v>115</v>
      </c>
      <c r="O5923" s="14">
        <f t="shared" si="510"/>
        <v>45923.218622685185</v>
      </c>
      <c r="P5923" s="19">
        <f t="shared" si="511"/>
        <v>45923.42695601852</v>
      </c>
      <c r="Q5923" s="20" t="str">
        <f t="shared" si="512"/>
        <v>23/09/2025</v>
      </c>
      <c r="R5923" s="13" t="str">
        <f t="shared" si="513"/>
        <v>10</v>
      </c>
      <c r="S5923" s="13" t="str">
        <f t="shared" si="514"/>
        <v>Tue</v>
      </c>
    </row>
    <row r="5924" spans="1:19" x14ac:dyDescent="0.25">
      <c r="A5924" s="60">
        <v>45923.218622685185</v>
      </c>
      <c r="B5924" s="61">
        <v>445434224</v>
      </c>
      <c r="C5924" s="62" t="s">
        <v>36</v>
      </c>
      <c r="D5924" s="62" t="s">
        <v>38</v>
      </c>
      <c r="E5924" s="62" t="s">
        <v>45</v>
      </c>
      <c r="F5924" s="62" t="s">
        <v>119</v>
      </c>
      <c r="G5924" s="63">
        <v>3743.41</v>
      </c>
      <c r="H5924" s="61">
        <v>444639133</v>
      </c>
      <c r="I5924" s="63">
        <v>0</v>
      </c>
      <c r="J5924" s="63">
        <v>0</v>
      </c>
      <c r="K5924" s="63">
        <v>0</v>
      </c>
      <c r="L5924" s="63">
        <v>0</v>
      </c>
      <c r="M5924" s="63">
        <v>9904.66</v>
      </c>
      <c r="N5924" s="62" t="s">
        <v>1384</v>
      </c>
      <c r="O5924" s="14">
        <f t="shared" si="510"/>
        <v>45923.218622685185</v>
      </c>
      <c r="P5924" s="19">
        <f t="shared" si="511"/>
        <v>45923.42695601852</v>
      </c>
      <c r="Q5924" s="20" t="str">
        <f t="shared" si="512"/>
        <v>23/09/2025</v>
      </c>
      <c r="R5924" s="13" t="str">
        <f t="shared" si="513"/>
        <v>10</v>
      </c>
      <c r="S5924" s="13" t="str">
        <f t="shared" si="514"/>
        <v>Tue</v>
      </c>
    </row>
    <row r="5925" spans="1:19" x14ac:dyDescent="0.25">
      <c r="A5925" s="56">
        <v>45923.220358796294</v>
      </c>
      <c r="B5925" s="57">
        <v>445435371</v>
      </c>
      <c r="C5925" s="58" t="s">
        <v>36</v>
      </c>
      <c r="D5925" s="58" t="s">
        <v>38</v>
      </c>
      <c r="E5925" s="58" t="s">
        <v>45</v>
      </c>
      <c r="F5925" s="58" t="s">
        <v>119</v>
      </c>
      <c r="G5925" s="59">
        <v>3744.13</v>
      </c>
      <c r="H5925" s="57">
        <v>444640341</v>
      </c>
      <c r="I5925" s="59">
        <v>0</v>
      </c>
      <c r="J5925" s="59">
        <v>0</v>
      </c>
      <c r="K5925" s="59">
        <v>0</v>
      </c>
      <c r="L5925" s="59">
        <v>0</v>
      </c>
      <c r="M5925" s="59">
        <v>9904.66</v>
      </c>
      <c r="N5925" s="58" t="s">
        <v>2056</v>
      </c>
      <c r="O5925" s="14">
        <f t="shared" si="510"/>
        <v>45923.220358796294</v>
      </c>
      <c r="P5925" s="19">
        <f t="shared" si="511"/>
        <v>45923.42869212963</v>
      </c>
      <c r="Q5925" s="20" t="str">
        <f t="shared" si="512"/>
        <v>23/09/2025</v>
      </c>
      <c r="R5925" s="13" t="str">
        <f t="shared" si="513"/>
        <v>10</v>
      </c>
      <c r="S5925" s="13" t="str">
        <f t="shared" si="514"/>
        <v>Tue</v>
      </c>
    </row>
    <row r="5926" spans="1:19" x14ac:dyDescent="0.25">
      <c r="A5926" s="60">
        <v>45923.220358796294</v>
      </c>
      <c r="B5926" s="61">
        <v>445435373</v>
      </c>
      <c r="C5926" s="62" t="s">
        <v>36</v>
      </c>
      <c r="D5926" s="62" t="s">
        <v>38</v>
      </c>
      <c r="E5926" s="62" t="s">
        <v>45</v>
      </c>
      <c r="F5926" s="62" t="s">
        <v>119</v>
      </c>
      <c r="G5926" s="63">
        <v>3744.13</v>
      </c>
      <c r="H5926" s="61">
        <v>444640343</v>
      </c>
      <c r="I5926" s="63">
        <v>0</v>
      </c>
      <c r="J5926" s="63">
        <v>0</v>
      </c>
      <c r="K5926" s="63">
        <v>0</v>
      </c>
      <c r="L5926" s="63">
        <v>0</v>
      </c>
      <c r="M5926" s="63">
        <v>9904.66</v>
      </c>
      <c r="N5926" s="62" t="s">
        <v>1971</v>
      </c>
      <c r="O5926" s="14">
        <f t="shared" si="510"/>
        <v>45923.220358796294</v>
      </c>
      <c r="P5926" s="19">
        <f t="shared" si="511"/>
        <v>45923.42869212963</v>
      </c>
      <c r="Q5926" s="20" t="str">
        <f t="shared" si="512"/>
        <v>23/09/2025</v>
      </c>
      <c r="R5926" s="13" t="str">
        <f t="shared" si="513"/>
        <v>10</v>
      </c>
      <c r="S5926" s="13" t="str">
        <f t="shared" si="514"/>
        <v>Tue</v>
      </c>
    </row>
    <row r="5927" spans="1:19" x14ac:dyDescent="0.25">
      <c r="A5927" s="56">
        <v>45923.220358796294</v>
      </c>
      <c r="B5927" s="57">
        <v>445435374</v>
      </c>
      <c r="C5927" s="58" t="s">
        <v>36</v>
      </c>
      <c r="D5927" s="58" t="s">
        <v>38</v>
      </c>
      <c r="E5927" s="58" t="s">
        <v>45</v>
      </c>
      <c r="F5927" s="58" t="s">
        <v>119</v>
      </c>
      <c r="G5927" s="59">
        <v>3744.13</v>
      </c>
      <c r="H5927" s="57">
        <v>444640344</v>
      </c>
      <c r="I5927" s="59">
        <v>0</v>
      </c>
      <c r="J5927" s="59">
        <v>0</v>
      </c>
      <c r="K5927" s="59">
        <v>0</v>
      </c>
      <c r="L5927" s="59">
        <v>0</v>
      </c>
      <c r="M5927" s="59">
        <v>9904.66</v>
      </c>
      <c r="N5927" s="58" t="s">
        <v>1944</v>
      </c>
      <c r="O5927" s="14">
        <f t="shared" si="510"/>
        <v>45923.220358796294</v>
      </c>
      <c r="P5927" s="19">
        <f t="shared" si="511"/>
        <v>45923.42869212963</v>
      </c>
      <c r="Q5927" s="20" t="str">
        <f t="shared" si="512"/>
        <v>23/09/2025</v>
      </c>
      <c r="R5927" s="13" t="str">
        <f t="shared" si="513"/>
        <v>10</v>
      </c>
      <c r="S5927" s="13" t="str">
        <f t="shared" si="514"/>
        <v>Tue</v>
      </c>
    </row>
    <row r="5928" spans="1:19" x14ac:dyDescent="0.25">
      <c r="A5928" s="60">
        <v>45923.220358796294</v>
      </c>
      <c r="B5928" s="61">
        <v>445435375</v>
      </c>
      <c r="C5928" s="62" t="s">
        <v>36</v>
      </c>
      <c r="D5928" s="62" t="s">
        <v>38</v>
      </c>
      <c r="E5928" s="62" t="s">
        <v>45</v>
      </c>
      <c r="F5928" s="62" t="s">
        <v>119</v>
      </c>
      <c r="G5928" s="63">
        <v>3744.01</v>
      </c>
      <c r="H5928" s="61">
        <v>444640345</v>
      </c>
      <c r="I5928" s="63">
        <v>0</v>
      </c>
      <c r="J5928" s="63">
        <v>0</v>
      </c>
      <c r="K5928" s="63">
        <v>0</v>
      </c>
      <c r="L5928" s="63">
        <v>0</v>
      </c>
      <c r="M5928" s="63">
        <v>9904.66</v>
      </c>
      <c r="N5928" s="62" t="s">
        <v>52</v>
      </c>
      <c r="O5928" s="14">
        <f t="shared" si="510"/>
        <v>45923.220358796294</v>
      </c>
      <c r="P5928" s="19">
        <f t="shared" si="511"/>
        <v>45923.42869212963</v>
      </c>
      <c r="Q5928" s="20" t="str">
        <f t="shared" si="512"/>
        <v>23/09/2025</v>
      </c>
      <c r="R5928" s="13" t="str">
        <f t="shared" si="513"/>
        <v>10</v>
      </c>
      <c r="S5928" s="13" t="str">
        <f t="shared" si="514"/>
        <v>Tue</v>
      </c>
    </row>
    <row r="5929" spans="1:19" x14ac:dyDescent="0.25">
      <c r="A5929" s="56">
        <v>45923.220370370371</v>
      </c>
      <c r="B5929" s="57">
        <v>445435387</v>
      </c>
      <c r="C5929" s="58" t="s">
        <v>36</v>
      </c>
      <c r="D5929" s="58" t="s">
        <v>38</v>
      </c>
      <c r="E5929" s="58" t="s">
        <v>45</v>
      </c>
      <c r="F5929" s="58" t="s">
        <v>119</v>
      </c>
      <c r="G5929" s="59">
        <v>3744.02</v>
      </c>
      <c r="H5929" s="57">
        <v>444640357</v>
      </c>
      <c r="I5929" s="59">
        <v>0</v>
      </c>
      <c r="J5929" s="59">
        <v>0</v>
      </c>
      <c r="K5929" s="59">
        <v>0</v>
      </c>
      <c r="L5929" s="59">
        <v>0</v>
      </c>
      <c r="M5929" s="59">
        <v>9904.66</v>
      </c>
      <c r="N5929" s="58" t="s">
        <v>108</v>
      </c>
      <c r="O5929" s="14">
        <f t="shared" si="510"/>
        <v>45923.220370370371</v>
      </c>
      <c r="P5929" s="19">
        <f t="shared" si="511"/>
        <v>45923.428703703707</v>
      </c>
      <c r="Q5929" s="20" t="str">
        <f t="shared" si="512"/>
        <v>23/09/2025</v>
      </c>
      <c r="R5929" s="13" t="str">
        <f t="shared" si="513"/>
        <v>10</v>
      </c>
      <c r="S5929" s="13" t="str">
        <f t="shared" si="514"/>
        <v>Tue</v>
      </c>
    </row>
    <row r="5930" spans="1:19" x14ac:dyDescent="0.25">
      <c r="A5930" s="60">
        <v>45923.220370370371</v>
      </c>
      <c r="B5930" s="61">
        <v>445435388</v>
      </c>
      <c r="C5930" s="62" t="s">
        <v>36</v>
      </c>
      <c r="D5930" s="62" t="s">
        <v>38</v>
      </c>
      <c r="E5930" s="62" t="s">
        <v>45</v>
      </c>
      <c r="F5930" s="62" t="s">
        <v>119</v>
      </c>
      <c r="G5930" s="63">
        <v>3743.94</v>
      </c>
      <c r="H5930" s="61">
        <v>444640358</v>
      </c>
      <c r="I5930" s="63">
        <v>0</v>
      </c>
      <c r="J5930" s="63">
        <v>0</v>
      </c>
      <c r="K5930" s="63">
        <v>0</v>
      </c>
      <c r="L5930" s="63">
        <v>0</v>
      </c>
      <c r="M5930" s="63">
        <v>9904.66</v>
      </c>
      <c r="N5930" s="62" t="s">
        <v>2055</v>
      </c>
      <c r="O5930" s="14">
        <f t="shared" si="510"/>
        <v>45923.220370370371</v>
      </c>
      <c r="P5930" s="19">
        <f t="shared" si="511"/>
        <v>45923.428703703707</v>
      </c>
      <c r="Q5930" s="20" t="str">
        <f t="shared" si="512"/>
        <v>23/09/2025</v>
      </c>
      <c r="R5930" s="13" t="str">
        <f t="shared" si="513"/>
        <v>10</v>
      </c>
      <c r="S5930" s="13" t="str">
        <f t="shared" si="514"/>
        <v>Tue</v>
      </c>
    </row>
    <row r="5931" spans="1:19" x14ac:dyDescent="0.25">
      <c r="A5931" s="56">
        <v>45923.220370370371</v>
      </c>
      <c r="B5931" s="57">
        <v>445435389</v>
      </c>
      <c r="C5931" s="58" t="s">
        <v>36</v>
      </c>
      <c r="D5931" s="58" t="s">
        <v>38</v>
      </c>
      <c r="E5931" s="58" t="s">
        <v>45</v>
      </c>
      <c r="F5931" s="58" t="s">
        <v>119</v>
      </c>
      <c r="G5931" s="59">
        <v>3743.98</v>
      </c>
      <c r="H5931" s="57">
        <v>444640359</v>
      </c>
      <c r="I5931" s="59">
        <v>0</v>
      </c>
      <c r="J5931" s="59">
        <v>0</v>
      </c>
      <c r="K5931" s="59">
        <v>0</v>
      </c>
      <c r="L5931" s="59">
        <v>0</v>
      </c>
      <c r="M5931" s="59">
        <v>9904.66</v>
      </c>
      <c r="N5931" s="58" t="s">
        <v>113</v>
      </c>
      <c r="O5931" s="14">
        <f t="shared" si="510"/>
        <v>45923.220370370371</v>
      </c>
      <c r="P5931" s="19">
        <f t="shared" si="511"/>
        <v>45923.428703703707</v>
      </c>
      <c r="Q5931" s="20" t="str">
        <f t="shared" si="512"/>
        <v>23/09/2025</v>
      </c>
      <c r="R5931" s="13" t="str">
        <f t="shared" si="513"/>
        <v>10</v>
      </c>
      <c r="S5931" s="13" t="str">
        <f t="shared" si="514"/>
        <v>Tue</v>
      </c>
    </row>
    <row r="5932" spans="1:19" x14ac:dyDescent="0.25">
      <c r="A5932" s="60">
        <v>45923.220370370371</v>
      </c>
      <c r="B5932" s="61">
        <v>445435390</v>
      </c>
      <c r="C5932" s="62" t="s">
        <v>36</v>
      </c>
      <c r="D5932" s="62" t="s">
        <v>38</v>
      </c>
      <c r="E5932" s="62" t="s">
        <v>45</v>
      </c>
      <c r="F5932" s="62" t="s">
        <v>119</v>
      </c>
      <c r="G5932" s="63">
        <v>3743.97</v>
      </c>
      <c r="H5932" s="61">
        <v>444640361</v>
      </c>
      <c r="I5932" s="63">
        <v>0</v>
      </c>
      <c r="J5932" s="63">
        <v>0</v>
      </c>
      <c r="K5932" s="63">
        <v>0</v>
      </c>
      <c r="L5932" s="63">
        <v>0</v>
      </c>
      <c r="M5932" s="63">
        <v>9904.66</v>
      </c>
      <c r="N5932" s="62" t="s">
        <v>77</v>
      </c>
      <c r="O5932" s="14">
        <f t="shared" si="510"/>
        <v>45923.220370370371</v>
      </c>
      <c r="P5932" s="19">
        <f t="shared" si="511"/>
        <v>45923.428703703707</v>
      </c>
      <c r="Q5932" s="20" t="str">
        <f t="shared" si="512"/>
        <v>23/09/2025</v>
      </c>
      <c r="R5932" s="13" t="str">
        <f t="shared" si="513"/>
        <v>10</v>
      </c>
      <c r="S5932" s="13" t="str">
        <f t="shared" si="514"/>
        <v>Tue</v>
      </c>
    </row>
    <row r="5933" spans="1:19" x14ac:dyDescent="0.25">
      <c r="A5933" s="56">
        <v>45923.220381944448</v>
      </c>
      <c r="B5933" s="57">
        <v>445435392</v>
      </c>
      <c r="C5933" s="58" t="s">
        <v>36</v>
      </c>
      <c r="D5933" s="58" t="s">
        <v>38</v>
      </c>
      <c r="E5933" s="58" t="s">
        <v>45</v>
      </c>
      <c r="F5933" s="58" t="s">
        <v>119</v>
      </c>
      <c r="G5933" s="59">
        <v>3743.97</v>
      </c>
      <c r="H5933" s="57">
        <v>444640362</v>
      </c>
      <c r="I5933" s="59">
        <v>0</v>
      </c>
      <c r="J5933" s="59">
        <v>0</v>
      </c>
      <c r="K5933" s="59">
        <v>0</v>
      </c>
      <c r="L5933" s="59">
        <v>0</v>
      </c>
      <c r="M5933" s="59">
        <v>9904.66</v>
      </c>
      <c r="N5933" s="58" t="s">
        <v>48</v>
      </c>
      <c r="O5933" s="14">
        <f t="shared" si="510"/>
        <v>45923.220381944448</v>
      </c>
      <c r="P5933" s="19">
        <f t="shared" si="511"/>
        <v>45923.428715277783</v>
      </c>
      <c r="Q5933" s="20" t="str">
        <f t="shared" si="512"/>
        <v>23/09/2025</v>
      </c>
      <c r="R5933" s="13" t="str">
        <f t="shared" si="513"/>
        <v>10</v>
      </c>
      <c r="S5933" s="13" t="str">
        <f t="shared" si="514"/>
        <v>Tue</v>
      </c>
    </row>
    <row r="5934" spans="1:19" x14ac:dyDescent="0.25">
      <c r="A5934" s="60">
        <v>45923.220381944448</v>
      </c>
      <c r="B5934" s="61">
        <v>445435393</v>
      </c>
      <c r="C5934" s="62" t="s">
        <v>36</v>
      </c>
      <c r="D5934" s="62" t="s">
        <v>38</v>
      </c>
      <c r="E5934" s="62" t="s">
        <v>45</v>
      </c>
      <c r="F5934" s="62" t="s">
        <v>119</v>
      </c>
      <c r="G5934" s="63">
        <v>3744.07</v>
      </c>
      <c r="H5934" s="61">
        <v>444640363</v>
      </c>
      <c r="I5934" s="63">
        <v>0</v>
      </c>
      <c r="J5934" s="63">
        <v>0</v>
      </c>
      <c r="K5934" s="63">
        <v>0</v>
      </c>
      <c r="L5934" s="63">
        <v>0</v>
      </c>
      <c r="M5934" s="63">
        <v>9904.66</v>
      </c>
      <c r="N5934" s="62" t="s">
        <v>47</v>
      </c>
      <c r="O5934" s="14">
        <f t="shared" si="510"/>
        <v>45923.220381944448</v>
      </c>
      <c r="P5934" s="19">
        <f t="shared" si="511"/>
        <v>45923.428715277783</v>
      </c>
      <c r="Q5934" s="20" t="str">
        <f t="shared" si="512"/>
        <v>23/09/2025</v>
      </c>
      <c r="R5934" s="13" t="str">
        <f t="shared" si="513"/>
        <v>10</v>
      </c>
      <c r="S5934" s="13" t="str">
        <f t="shared" si="514"/>
        <v>Tue</v>
      </c>
    </row>
    <row r="5935" spans="1:19" x14ac:dyDescent="0.25">
      <c r="A5935" s="56">
        <v>45923.220381944448</v>
      </c>
      <c r="B5935" s="57">
        <v>445435394</v>
      </c>
      <c r="C5935" s="58" t="s">
        <v>36</v>
      </c>
      <c r="D5935" s="58" t="s">
        <v>38</v>
      </c>
      <c r="E5935" s="58" t="s">
        <v>45</v>
      </c>
      <c r="F5935" s="58" t="s">
        <v>119</v>
      </c>
      <c r="G5935" s="59">
        <v>3744.12</v>
      </c>
      <c r="H5935" s="57">
        <v>444640364</v>
      </c>
      <c r="I5935" s="59">
        <v>0</v>
      </c>
      <c r="J5935" s="59">
        <v>0</v>
      </c>
      <c r="K5935" s="59">
        <v>0</v>
      </c>
      <c r="L5935" s="59">
        <v>0</v>
      </c>
      <c r="M5935" s="59">
        <v>9904.66</v>
      </c>
      <c r="N5935" s="58" t="s">
        <v>107</v>
      </c>
      <c r="O5935" s="14">
        <f t="shared" si="510"/>
        <v>45923.220381944448</v>
      </c>
      <c r="P5935" s="19">
        <f t="shared" si="511"/>
        <v>45923.428715277783</v>
      </c>
      <c r="Q5935" s="20" t="str">
        <f t="shared" si="512"/>
        <v>23/09/2025</v>
      </c>
      <c r="R5935" s="13" t="str">
        <f t="shared" si="513"/>
        <v>10</v>
      </c>
      <c r="S5935" s="13" t="str">
        <f t="shared" si="514"/>
        <v>Tue</v>
      </c>
    </row>
    <row r="5936" spans="1:19" x14ac:dyDescent="0.25">
      <c r="A5936" s="60">
        <v>45923.221990740742</v>
      </c>
      <c r="B5936" s="61">
        <v>445436087</v>
      </c>
      <c r="C5936" s="62" t="s">
        <v>36</v>
      </c>
      <c r="D5936" s="62" t="s">
        <v>37</v>
      </c>
      <c r="E5936" s="62" t="s">
        <v>46</v>
      </c>
      <c r="F5936" s="62" t="s">
        <v>119</v>
      </c>
      <c r="G5936" s="63">
        <v>3742.56</v>
      </c>
      <c r="H5936" s="61">
        <v>444641090</v>
      </c>
      <c r="I5936" s="63">
        <v>0</v>
      </c>
      <c r="J5936" s="63">
        <v>0</v>
      </c>
      <c r="K5936" s="63">
        <v>0</v>
      </c>
      <c r="L5936" s="63">
        <v>1.57</v>
      </c>
      <c r="M5936" s="63">
        <v>9906.23</v>
      </c>
      <c r="N5936" s="62" t="s">
        <v>3655</v>
      </c>
      <c r="O5936" s="14">
        <f t="shared" si="510"/>
        <v>45923.221990740742</v>
      </c>
      <c r="P5936" s="19">
        <f t="shared" si="511"/>
        <v>45923.430324074077</v>
      </c>
      <c r="Q5936" s="20" t="str">
        <f t="shared" si="512"/>
        <v>23/09/2025</v>
      </c>
      <c r="R5936" s="13" t="str">
        <f t="shared" si="513"/>
        <v>10</v>
      </c>
      <c r="S5936" s="13" t="str">
        <f t="shared" si="514"/>
        <v>Tue</v>
      </c>
    </row>
    <row r="5937" spans="1:19" x14ac:dyDescent="0.25">
      <c r="A5937" s="56">
        <v>45923.221990740742</v>
      </c>
      <c r="B5937" s="57">
        <v>445436088</v>
      </c>
      <c r="C5937" s="58" t="s">
        <v>36</v>
      </c>
      <c r="D5937" s="58" t="s">
        <v>37</v>
      </c>
      <c r="E5937" s="58" t="s">
        <v>46</v>
      </c>
      <c r="F5937" s="58" t="s">
        <v>119</v>
      </c>
      <c r="G5937" s="59">
        <v>3742.56</v>
      </c>
      <c r="H5937" s="57">
        <v>444641091</v>
      </c>
      <c r="I5937" s="59">
        <v>0</v>
      </c>
      <c r="J5937" s="59">
        <v>0</v>
      </c>
      <c r="K5937" s="59">
        <v>0</v>
      </c>
      <c r="L5937" s="59">
        <v>1.57</v>
      </c>
      <c r="M5937" s="59">
        <v>9907.7999999999993</v>
      </c>
      <c r="N5937" s="58" t="s">
        <v>3656</v>
      </c>
      <c r="O5937" s="14">
        <f t="shared" si="510"/>
        <v>45923.221990740742</v>
      </c>
      <c r="P5937" s="19">
        <f t="shared" si="511"/>
        <v>45923.430324074077</v>
      </c>
      <c r="Q5937" s="20" t="str">
        <f t="shared" si="512"/>
        <v>23/09/2025</v>
      </c>
      <c r="R5937" s="13" t="str">
        <f t="shared" si="513"/>
        <v>10</v>
      </c>
      <c r="S5937" s="13" t="str">
        <f t="shared" si="514"/>
        <v>Tue</v>
      </c>
    </row>
    <row r="5938" spans="1:19" x14ac:dyDescent="0.25">
      <c r="A5938" s="60">
        <v>45923.221990740742</v>
      </c>
      <c r="B5938" s="61">
        <v>445436089</v>
      </c>
      <c r="C5938" s="62" t="s">
        <v>36</v>
      </c>
      <c r="D5938" s="62" t="s">
        <v>37</v>
      </c>
      <c r="E5938" s="62" t="s">
        <v>46</v>
      </c>
      <c r="F5938" s="62" t="s">
        <v>119</v>
      </c>
      <c r="G5938" s="63">
        <v>3742.56</v>
      </c>
      <c r="H5938" s="61">
        <v>444641092</v>
      </c>
      <c r="I5938" s="63">
        <v>0</v>
      </c>
      <c r="J5938" s="63">
        <v>0</v>
      </c>
      <c r="K5938" s="63">
        <v>0</v>
      </c>
      <c r="L5938" s="63">
        <v>1.46</v>
      </c>
      <c r="M5938" s="63">
        <v>9909.26</v>
      </c>
      <c r="N5938" s="62" t="s">
        <v>3656</v>
      </c>
      <c r="O5938" s="14">
        <f t="shared" si="510"/>
        <v>45923.221990740742</v>
      </c>
      <c r="P5938" s="19">
        <f t="shared" si="511"/>
        <v>45923.430324074077</v>
      </c>
      <c r="Q5938" s="20" t="str">
        <f t="shared" si="512"/>
        <v>23/09/2025</v>
      </c>
      <c r="R5938" s="13" t="str">
        <f t="shared" si="513"/>
        <v>10</v>
      </c>
      <c r="S5938" s="13" t="str">
        <f t="shared" si="514"/>
        <v>Tue</v>
      </c>
    </row>
    <row r="5939" spans="1:19" x14ac:dyDescent="0.25">
      <c r="A5939" s="56">
        <v>45923.221990740742</v>
      </c>
      <c r="B5939" s="57">
        <v>445436090</v>
      </c>
      <c r="C5939" s="58" t="s">
        <v>36</v>
      </c>
      <c r="D5939" s="58" t="s">
        <v>37</v>
      </c>
      <c r="E5939" s="58" t="s">
        <v>46</v>
      </c>
      <c r="F5939" s="58" t="s">
        <v>119</v>
      </c>
      <c r="G5939" s="59">
        <v>3742.56</v>
      </c>
      <c r="H5939" s="57">
        <v>444641093</v>
      </c>
      <c r="I5939" s="59">
        <v>0</v>
      </c>
      <c r="J5939" s="59">
        <v>0</v>
      </c>
      <c r="K5939" s="59">
        <v>0</v>
      </c>
      <c r="L5939" s="59">
        <v>1.41</v>
      </c>
      <c r="M5939" s="59">
        <v>9910.67</v>
      </c>
      <c r="N5939" s="58" t="s">
        <v>3656</v>
      </c>
      <c r="O5939" s="14">
        <f t="shared" si="510"/>
        <v>45923.221990740742</v>
      </c>
      <c r="P5939" s="19">
        <f t="shared" si="511"/>
        <v>45923.430324074077</v>
      </c>
      <c r="Q5939" s="20" t="str">
        <f t="shared" si="512"/>
        <v>23/09/2025</v>
      </c>
      <c r="R5939" s="13" t="str">
        <f t="shared" si="513"/>
        <v>10</v>
      </c>
      <c r="S5939" s="13" t="str">
        <f t="shared" si="514"/>
        <v>Tue</v>
      </c>
    </row>
    <row r="5940" spans="1:19" x14ac:dyDescent="0.25">
      <c r="A5940" s="60">
        <v>45923.221990740742</v>
      </c>
      <c r="B5940" s="61">
        <v>445436091</v>
      </c>
      <c r="C5940" s="62" t="s">
        <v>36</v>
      </c>
      <c r="D5940" s="62" t="s">
        <v>37</v>
      </c>
      <c r="E5940" s="62" t="s">
        <v>46</v>
      </c>
      <c r="F5940" s="62" t="s">
        <v>119</v>
      </c>
      <c r="G5940" s="63">
        <v>3742.56</v>
      </c>
      <c r="H5940" s="61">
        <v>444641094</v>
      </c>
      <c r="I5940" s="63">
        <v>0</v>
      </c>
      <c r="J5940" s="63">
        <v>0</v>
      </c>
      <c r="K5940" s="63">
        <v>0</v>
      </c>
      <c r="L5940" s="63">
        <v>1.56</v>
      </c>
      <c r="M5940" s="63">
        <v>9912.23</v>
      </c>
      <c r="N5940" s="62" t="s">
        <v>3656</v>
      </c>
      <c r="O5940" s="14">
        <f t="shared" si="510"/>
        <v>45923.221990740742</v>
      </c>
      <c r="P5940" s="19">
        <f t="shared" si="511"/>
        <v>45923.430324074077</v>
      </c>
      <c r="Q5940" s="20" t="str">
        <f t="shared" si="512"/>
        <v>23/09/2025</v>
      </c>
      <c r="R5940" s="13" t="str">
        <f t="shared" si="513"/>
        <v>10</v>
      </c>
      <c r="S5940" s="13" t="str">
        <f t="shared" si="514"/>
        <v>Tue</v>
      </c>
    </row>
    <row r="5941" spans="1:19" x14ac:dyDescent="0.25">
      <c r="A5941" s="56">
        <v>45923.223009259258</v>
      </c>
      <c r="B5941" s="57">
        <v>445436776</v>
      </c>
      <c r="C5941" s="58" t="s">
        <v>36</v>
      </c>
      <c r="D5941" s="58" t="s">
        <v>37</v>
      </c>
      <c r="E5941" s="58" t="s">
        <v>46</v>
      </c>
      <c r="F5941" s="58" t="s">
        <v>119</v>
      </c>
      <c r="G5941" s="59">
        <v>3743.56</v>
      </c>
      <c r="H5941" s="57">
        <v>444641809</v>
      </c>
      <c r="I5941" s="59">
        <v>0</v>
      </c>
      <c r="J5941" s="59">
        <v>0</v>
      </c>
      <c r="K5941" s="59">
        <v>0</v>
      </c>
      <c r="L5941" s="59">
        <v>0.45</v>
      </c>
      <c r="M5941" s="59">
        <v>9912.68</v>
      </c>
      <c r="N5941" s="58" t="s">
        <v>3657</v>
      </c>
      <c r="O5941" s="14">
        <f t="shared" si="510"/>
        <v>45923.223009259258</v>
      </c>
      <c r="P5941" s="19">
        <f t="shared" si="511"/>
        <v>45923.431342592594</v>
      </c>
      <c r="Q5941" s="20" t="str">
        <f t="shared" si="512"/>
        <v>23/09/2025</v>
      </c>
      <c r="R5941" s="13" t="str">
        <f t="shared" si="513"/>
        <v>10</v>
      </c>
      <c r="S5941" s="13" t="str">
        <f t="shared" si="514"/>
        <v>Tue</v>
      </c>
    </row>
    <row r="5942" spans="1:19" x14ac:dyDescent="0.25">
      <c r="A5942" s="60">
        <v>45923.223009259258</v>
      </c>
      <c r="B5942" s="61">
        <v>445436777</v>
      </c>
      <c r="C5942" s="62" t="s">
        <v>36</v>
      </c>
      <c r="D5942" s="62" t="s">
        <v>37</v>
      </c>
      <c r="E5942" s="62" t="s">
        <v>46</v>
      </c>
      <c r="F5942" s="62" t="s">
        <v>119</v>
      </c>
      <c r="G5942" s="63">
        <v>3743.56</v>
      </c>
      <c r="H5942" s="61">
        <v>444641810</v>
      </c>
      <c r="I5942" s="63">
        <v>0</v>
      </c>
      <c r="J5942" s="63">
        <v>0</v>
      </c>
      <c r="K5942" s="63">
        <v>0</v>
      </c>
      <c r="L5942" s="63">
        <v>0.41</v>
      </c>
      <c r="M5942" s="63">
        <v>9913.09</v>
      </c>
      <c r="N5942" s="62" t="s">
        <v>3657</v>
      </c>
      <c r="O5942" s="14">
        <f t="shared" si="510"/>
        <v>45923.223009259258</v>
      </c>
      <c r="P5942" s="19">
        <f t="shared" si="511"/>
        <v>45923.431342592594</v>
      </c>
      <c r="Q5942" s="20" t="str">
        <f t="shared" si="512"/>
        <v>23/09/2025</v>
      </c>
      <c r="R5942" s="13" t="str">
        <f t="shared" si="513"/>
        <v>10</v>
      </c>
      <c r="S5942" s="13" t="str">
        <f t="shared" si="514"/>
        <v>Tue</v>
      </c>
    </row>
    <row r="5943" spans="1:19" x14ac:dyDescent="0.25">
      <c r="A5943" s="56">
        <v>45923.223009259258</v>
      </c>
      <c r="B5943" s="57">
        <v>445436778</v>
      </c>
      <c r="C5943" s="58" t="s">
        <v>36</v>
      </c>
      <c r="D5943" s="58" t="s">
        <v>37</v>
      </c>
      <c r="E5943" s="58" t="s">
        <v>46</v>
      </c>
      <c r="F5943" s="58" t="s">
        <v>119</v>
      </c>
      <c r="G5943" s="59">
        <v>3743.56</v>
      </c>
      <c r="H5943" s="57">
        <v>444641811</v>
      </c>
      <c r="I5943" s="59">
        <v>0</v>
      </c>
      <c r="J5943" s="59">
        <v>0</v>
      </c>
      <c r="K5943" s="59">
        <v>0</v>
      </c>
      <c r="L5943" s="59">
        <v>0.51</v>
      </c>
      <c r="M5943" s="59">
        <v>9913.6</v>
      </c>
      <c r="N5943" s="58" t="s">
        <v>3657</v>
      </c>
      <c r="O5943" s="14">
        <f t="shared" si="510"/>
        <v>45923.223009259258</v>
      </c>
      <c r="P5943" s="19">
        <f t="shared" si="511"/>
        <v>45923.431342592594</v>
      </c>
      <c r="Q5943" s="20" t="str">
        <f t="shared" si="512"/>
        <v>23/09/2025</v>
      </c>
      <c r="R5943" s="13" t="str">
        <f t="shared" si="513"/>
        <v>10</v>
      </c>
      <c r="S5943" s="13" t="str">
        <f t="shared" si="514"/>
        <v>Tue</v>
      </c>
    </row>
    <row r="5944" spans="1:19" x14ac:dyDescent="0.25">
      <c r="A5944" s="60">
        <v>45923.223020833335</v>
      </c>
      <c r="B5944" s="61">
        <v>445436781</v>
      </c>
      <c r="C5944" s="62" t="s">
        <v>36</v>
      </c>
      <c r="D5944" s="62" t="s">
        <v>38</v>
      </c>
      <c r="E5944" s="62" t="s">
        <v>45</v>
      </c>
      <c r="F5944" s="62" t="s">
        <v>119</v>
      </c>
      <c r="G5944" s="63">
        <v>3743.45</v>
      </c>
      <c r="H5944" s="61">
        <v>444641815</v>
      </c>
      <c r="I5944" s="63">
        <v>0</v>
      </c>
      <c r="J5944" s="63">
        <v>0</v>
      </c>
      <c r="K5944" s="63">
        <v>0</v>
      </c>
      <c r="L5944" s="63">
        <v>0</v>
      </c>
      <c r="M5944" s="63">
        <v>9913.6</v>
      </c>
      <c r="N5944" s="62" t="s">
        <v>1971</v>
      </c>
      <c r="O5944" s="14">
        <f t="shared" si="510"/>
        <v>45923.223020833335</v>
      </c>
      <c r="P5944" s="19">
        <f t="shared" si="511"/>
        <v>45923.431354166671</v>
      </c>
      <c r="Q5944" s="20" t="str">
        <f t="shared" si="512"/>
        <v>23/09/2025</v>
      </c>
      <c r="R5944" s="13" t="str">
        <f t="shared" si="513"/>
        <v>10</v>
      </c>
      <c r="S5944" s="13" t="str">
        <f t="shared" si="514"/>
        <v>Tue</v>
      </c>
    </row>
    <row r="5945" spans="1:19" x14ac:dyDescent="0.25">
      <c r="A5945" s="56">
        <v>45923.223020833335</v>
      </c>
      <c r="B5945" s="57">
        <v>445436782</v>
      </c>
      <c r="C5945" s="58" t="s">
        <v>36</v>
      </c>
      <c r="D5945" s="58" t="s">
        <v>38</v>
      </c>
      <c r="E5945" s="58" t="s">
        <v>45</v>
      </c>
      <c r="F5945" s="58" t="s">
        <v>119</v>
      </c>
      <c r="G5945" s="59">
        <v>3743.45</v>
      </c>
      <c r="H5945" s="57">
        <v>444641818</v>
      </c>
      <c r="I5945" s="59">
        <v>0</v>
      </c>
      <c r="J5945" s="59">
        <v>0</v>
      </c>
      <c r="K5945" s="59">
        <v>0</v>
      </c>
      <c r="L5945" s="59">
        <v>0</v>
      </c>
      <c r="M5945" s="59">
        <v>9913.6</v>
      </c>
      <c r="N5945" s="58" t="s">
        <v>52</v>
      </c>
      <c r="O5945" s="14">
        <f t="shared" si="510"/>
        <v>45923.223020833335</v>
      </c>
      <c r="P5945" s="19">
        <f t="shared" si="511"/>
        <v>45923.431354166671</v>
      </c>
      <c r="Q5945" s="20" t="str">
        <f t="shared" si="512"/>
        <v>23/09/2025</v>
      </c>
      <c r="R5945" s="13" t="str">
        <f t="shared" si="513"/>
        <v>10</v>
      </c>
      <c r="S5945" s="13" t="str">
        <f t="shared" si="514"/>
        <v>Tue</v>
      </c>
    </row>
    <row r="5946" spans="1:19" x14ac:dyDescent="0.25">
      <c r="A5946" s="60">
        <v>45923.223020833335</v>
      </c>
      <c r="B5946" s="61">
        <v>445436786</v>
      </c>
      <c r="C5946" s="62" t="s">
        <v>36</v>
      </c>
      <c r="D5946" s="62" t="s">
        <v>38</v>
      </c>
      <c r="E5946" s="62" t="s">
        <v>45</v>
      </c>
      <c r="F5946" s="62" t="s">
        <v>119</v>
      </c>
      <c r="G5946" s="63">
        <v>3743.43</v>
      </c>
      <c r="H5946" s="61">
        <v>444641821</v>
      </c>
      <c r="I5946" s="63">
        <v>0</v>
      </c>
      <c r="J5946" s="63">
        <v>0</v>
      </c>
      <c r="K5946" s="63">
        <v>0</v>
      </c>
      <c r="L5946" s="63">
        <v>0</v>
      </c>
      <c r="M5946" s="63">
        <v>9913.6</v>
      </c>
      <c r="N5946" s="62" t="s">
        <v>48</v>
      </c>
      <c r="O5946" s="14">
        <f t="shared" si="510"/>
        <v>45923.223020833335</v>
      </c>
      <c r="P5946" s="19">
        <f t="shared" si="511"/>
        <v>45923.431354166671</v>
      </c>
      <c r="Q5946" s="20" t="str">
        <f t="shared" si="512"/>
        <v>23/09/2025</v>
      </c>
      <c r="R5946" s="13" t="str">
        <f t="shared" si="513"/>
        <v>10</v>
      </c>
      <c r="S5946" s="13" t="str">
        <f t="shared" si="514"/>
        <v>Tue</v>
      </c>
    </row>
    <row r="5947" spans="1:19" x14ac:dyDescent="0.25">
      <c r="A5947" s="56">
        <v>45923.223020833335</v>
      </c>
      <c r="B5947" s="57">
        <v>445436789</v>
      </c>
      <c r="C5947" s="58" t="s">
        <v>36</v>
      </c>
      <c r="D5947" s="58" t="s">
        <v>38</v>
      </c>
      <c r="E5947" s="58" t="s">
        <v>45</v>
      </c>
      <c r="F5947" s="58" t="s">
        <v>119</v>
      </c>
      <c r="G5947" s="59">
        <v>3743.37</v>
      </c>
      <c r="H5947" s="57">
        <v>444641824</v>
      </c>
      <c r="I5947" s="59">
        <v>0</v>
      </c>
      <c r="J5947" s="59">
        <v>0</v>
      </c>
      <c r="K5947" s="59">
        <v>0</v>
      </c>
      <c r="L5947" s="59">
        <v>0</v>
      </c>
      <c r="M5947" s="59">
        <v>9913.6</v>
      </c>
      <c r="N5947" s="58" t="s">
        <v>77</v>
      </c>
      <c r="O5947" s="14">
        <f t="shared" si="510"/>
        <v>45923.223020833335</v>
      </c>
      <c r="P5947" s="19">
        <f t="shared" si="511"/>
        <v>45923.431354166671</v>
      </c>
      <c r="Q5947" s="20" t="str">
        <f t="shared" si="512"/>
        <v>23/09/2025</v>
      </c>
      <c r="R5947" s="13" t="str">
        <f t="shared" si="513"/>
        <v>10</v>
      </c>
      <c r="S5947" s="13" t="str">
        <f t="shared" si="514"/>
        <v>Tue</v>
      </c>
    </row>
    <row r="5948" spans="1:19" x14ac:dyDescent="0.25">
      <c r="A5948" s="60">
        <v>45923.223032407404</v>
      </c>
      <c r="B5948" s="61">
        <v>445436793</v>
      </c>
      <c r="C5948" s="62" t="s">
        <v>36</v>
      </c>
      <c r="D5948" s="62" t="s">
        <v>38</v>
      </c>
      <c r="E5948" s="62" t="s">
        <v>45</v>
      </c>
      <c r="F5948" s="62" t="s">
        <v>119</v>
      </c>
      <c r="G5948" s="63">
        <v>3743.38</v>
      </c>
      <c r="H5948" s="61">
        <v>444641829</v>
      </c>
      <c r="I5948" s="63">
        <v>0</v>
      </c>
      <c r="J5948" s="63">
        <v>0</v>
      </c>
      <c r="K5948" s="63">
        <v>0</v>
      </c>
      <c r="L5948" s="63">
        <v>0</v>
      </c>
      <c r="M5948" s="63">
        <v>9913.6</v>
      </c>
      <c r="N5948" s="62" t="s">
        <v>2056</v>
      </c>
      <c r="O5948" s="14">
        <f t="shared" si="510"/>
        <v>45923.223032407404</v>
      </c>
      <c r="P5948" s="19">
        <f t="shared" si="511"/>
        <v>45923.43136574074</v>
      </c>
      <c r="Q5948" s="20" t="str">
        <f t="shared" si="512"/>
        <v>23/09/2025</v>
      </c>
      <c r="R5948" s="13" t="str">
        <f t="shared" si="513"/>
        <v>10</v>
      </c>
      <c r="S5948" s="13" t="str">
        <f t="shared" si="514"/>
        <v>Tue</v>
      </c>
    </row>
    <row r="5949" spans="1:19" x14ac:dyDescent="0.25">
      <c r="A5949" s="56">
        <v>45923.223032407404</v>
      </c>
      <c r="B5949" s="57">
        <v>445436797</v>
      </c>
      <c r="C5949" s="58" t="s">
        <v>36</v>
      </c>
      <c r="D5949" s="58" t="s">
        <v>38</v>
      </c>
      <c r="E5949" s="58" t="s">
        <v>45</v>
      </c>
      <c r="F5949" s="58" t="s">
        <v>119</v>
      </c>
      <c r="G5949" s="59">
        <v>3743.38</v>
      </c>
      <c r="H5949" s="57">
        <v>444641833</v>
      </c>
      <c r="I5949" s="59">
        <v>0</v>
      </c>
      <c r="J5949" s="59">
        <v>0</v>
      </c>
      <c r="K5949" s="59">
        <v>0</v>
      </c>
      <c r="L5949" s="59">
        <v>0</v>
      </c>
      <c r="M5949" s="59">
        <v>9913.6</v>
      </c>
      <c r="N5949" s="58" t="s">
        <v>107</v>
      </c>
      <c r="O5949" s="14">
        <f t="shared" si="510"/>
        <v>45923.223032407404</v>
      </c>
      <c r="P5949" s="19">
        <f t="shared" si="511"/>
        <v>45923.43136574074</v>
      </c>
      <c r="Q5949" s="20" t="str">
        <f t="shared" si="512"/>
        <v>23/09/2025</v>
      </c>
      <c r="R5949" s="13" t="str">
        <f t="shared" si="513"/>
        <v>10</v>
      </c>
      <c r="S5949" s="13" t="str">
        <f t="shared" si="514"/>
        <v>Tue</v>
      </c>
    </row>
    <row r="5950" spans="1:19" x14ac:dyDescent="0.25">
      <c r="A5950" s="60">
        <v>45923.223032407404</v>
      </c>
      <c r="B5950" s="61">
        <v>445436799</v>
      </c>
      <c r="C5950" s="62" t="s">
        <v>36</v>
      </c>
      <c r="D5950" s="62" t="s">
        <v>38</v>
      </c>
      <c r="E5950" s="62" t="s">
        <v>45</v>
      </c>
      <c r="F5950" s="62" t="s">
        <v>119</v>
      </c>
      <c r="G5950" s="63">
        <v>3743.33</v>
      </c>
      <c r="H5950" s="61">
        <v>444641835</v>
      </c>
      <c r="I5950" s="63">
        <v>0</v>
      </c>
      <c r="J5950" s="63">
        <v>0</v>
      </c>
      <c r="K5950" s="63">
        <v>0</v>
      </c>
      <c r="L5950" s="63">
        <v>0</v>
      </c>
      <c r="M5950" s="63">
        <v>9913.6</v>
      </c>
      <c r="N5950" s="62" t="s">
        <v>108</v>
      </c>
      <c r="O5950" s="14">
        <f t="shared" si="510"/>
        <v>45923.223032407404</v>
      </c>
      <c r="P5950" s="19">
        <f t="shared" si="511"/>
        <v>45923.43136574074</v>
      </c>
      <c r="Q5950" s="20" t="str">
        <f t="shared" si="512"/>
        <v>23/09/2025</v>
      </c>
      <c r="R5950" s="13" t="str">
        <f t="shared" si="513"/>
        <v>10</v>
      </c>
      <c r="S5950" s="13" t="str">
        <f t="shared" si="514"/>
        <v>Tue</v>
      </c>
    </row>
    <row r="5951" spans="1:19" x14ac:dyDescent="0.25">
      <c r="A5951" s="56">
        <v>45923.223032407404</v>
      </c>
      <c r="B5951" s="57">
        <v>445436806</v>
      </c>
      <c r="C5951" s="58" t="s">
        <v>36</v>
      </c>
      <c r="D5951" s="58" t="s">
        <v>38</v>
      </c>
      <c r="E5951" s="58" t="s">
        <v>45</v>
      </c>
      <c r="F5951" s="58" t="s">
        <v>119</v>
      </c>
      <c r="G5951" s="59">
        <v>3743.33</v>
      </c>
      <c r="H5951" s="57">
        <v>444641843</v>
      </c>
      <c r="I5951" s="59">
        <v>0</v>
      </c>
      <c r="J5951" s="59">
        <v>0</v>
      </c>
      <c r="K5951" s="59">
        <v>0</v>
      </c>
      <c r="L5951" s="59">
        <v>0</v>
      </c>
      <c r="M5951" s="59">
        <v>9913.6</v>
      </c>
      <c r="N5951" s="58" t="s">
        <v>47</v>
      </c>
      <c r="O5951" s="14">
        <f t="shared" si="510"/>
        <v>45923.223032407404</v>
      </c>
      <c r="P5951" s="19">
        <f t="shared" si="511"/>
        <v>45923.43136574074</v>
      </c>
      <c r="Q5951" s="20" t="str">
        <f t="shared" si="512"/>
        <v>23/09/2025</v>
      </c>
      <c r="R5951" s="13" t="str">
        <f t="shared" si="513"/>
        <v>10</v>
      </c>
      <c r="S5951" s="13" t="str">
        <f t="shared" si="514"/>
        <v>Tue</v>
      </c>
    </row>
    <row r="5952" spans="1:19" x14ac:dyDescent="0.25">
      <c r="A5952" s="60">
        <v>45923.223738425928</v>
      </c>
      <c r="B5952" s="61">
        <v>445437187</v>
      </c>
      <c r="C5952" s="62" t="s">
        <v>36</v>
      </c>
      <c r="D5952" s="62" t="s">
        <v>37</v>
      </c>
      <c r="E5952" s="62" t="s">
        <v>46</v>
      </c>
      <c r="F5952" s="62" t="s">
        <v>119</v>
      </c>
      <c r="G5952" s="63">
        <v>3744.96</v>
      </c>
      <c r="H5952" s="61">
        <v>444642233</v>
      </c>
      <c r="I5952" s="63">
        <v>0</v>
      </c>
      <c r="J5952" s="63">
        <v>0</v>
      </c>
      <c r="K5952" s="63">
        <v>0</v>
      </c>
      <c r="L5952" s="63">
        <v>-1.63</v>
      </c>
      <c r="M5952" s="63">
        <v>9911.9699999999993</v>
      </c>
      <c r="N5952" s="62" t="s">
        <v>3658</v>
      </c>
      <c r="O5952" s="14">
        <f t="shared" si="510"/>
        <v>45923.223738425928</v>
      </c>
      <c r="P5952" s="19">
        <f t="shared" si="511"/>
        <v>45923.432071759264</v>
      </c>
      <c r="Q5952" s="20" t="str">
        <f t="shared" si="512"/>
        <v>23/09/2025</v>
      </c>
      <c r="R5952" s="13" t="str">
        <f t="shared" si="513"/>
        <v>10</v>
      </c>
      <c r="S5952" s="13" t="str">
        <f t="shared" si="514"/>
        <v>Tue</v>
      </c>
    </row>
    <row r="5953" spans="1:19" x14ac:dyDescent="0.25">
      <c r="A5953" s="56">
        <v>45923.224050925928</v>
      </c>
      <c r="B5953" s="57">
        <v>445437390</v>
      </c>
      <c r="C5953" s="58" t="s">
        <v>36</v>
      </c>
      <c r="D5953" s="58" t="s">
        <v>37</v>
      </c>
      <c r="E5953" s="58" t="s">
        <v>46</v>
      </c>
      <c r="F5953" s="58" t="s">
        <v>119</v>
      </c>
      <c r="G5953" s="59">
        <v>3745.66</v>
      </c>
      <c r="H5953" s="57">
        <v>444642452</v>
      </c>
      <c r="I5953" s="59">
        <v>0</v>
      </c>
      <c r="J5953" s="59">
        <v>0</v>
      </c>
      <c r="K5953" s="59">
        <v>0</v>
      </c>
      <c r="L5953" s="59">
        <v>-2.21</v>
      </c>
      <c r="M5953" s="59">
        <v>9909.76</v>
      </c>
      <c r="N5953" s="58" t="s">
        <v>3659</v>
      </c>
      <c r="O5953" s="14">
        <f t="shared" si="510"/>
        <v>45923.224050925928</v>
      </c>
      <c r="P5953" s="19">
        <f t="shared" si="511"/>
        <v>45923.432384259264</v>
      </c>
      <c r="Q5953" s="20" t="str">
        <f t="shared" si="512"/>
        <v>23/09/2025</v>
      </c>
      <c r="R5953" s="13" t="str">
        <f t="shared" si="513"/>
        <v>10</v>
      </c>
      <c r="S5953" s="13" t="str">
        <f t="shared" si="514"/>
        <v>Tue</v>
      </c>
    </row>
    <row r="5954" spans="1:19" x14ac:dyDescent="0.25">
      <c r="A5954" s="60">
        <v>45923.224872685183</v>
      </c>
      <c r="B5954" s="61">
        <v>445437691</v>
      </c>
      <c r="C5954" s="62" t="s">
        <v>36</v>
      </c>
      <c r="D5954" s="62" t="s">
        <v>38</v>
      </c>
      <c r="E5954" s="62" t="s">
        <v>45</v>
      </c>
      <c r="F5954" s="62" t="s">
        <v>119</v>
      </c>
      <c r="G5954" s="63">
        <v>3743.78</v>
      </c>
      <c r="H5954" s="61">
        <v>444642782</v>
      </c>
      <c r="I5954" s="63">
        <v>0</v>
      </c>
      <c r="J5954" s="63">
        <v>0</v>
      </c>
      <c r="K5954" s="63">
        <v>0</v>
      </c>
      <c r="L5954" s="63">
        <v>0</v>
      </c>
      <c r="M5954" s="63">
        <v>9909.76</v>
      </c>
      <c r="N5954" s="62" t="s">
        <v>1971</v>
      </c>
      <c r="O5954" s="14">
        <f t="shared" si="510"/>
        <v>45923.224872685183</v>
      </c>
      <c r="P5954" s="19">
        <f t="shared" si="511"/>
        <v>45923.433206018519</v>
      </c>
      <c r="Q5954" s="20" t="str">
        <f t="shared" si="512"/>
        <v>23/09/2025</v>
      </c>
      <c r="R5954" s="13" t="str">
        <f t="shared" si="513"/>
        <v>10</v>
      </c>
      <c r="S5954" s="13" t="str">
        <f t="shared" si="514"/>
        <v>Tue</v>
      </c>
    </row>
    <row r="5955" spans="1:19" x14ac:dyDescent="0.25">
      <c r="A5955" s="56">
        <v>45923.224872685183</v>
      </c>
      <c r="B5955" s="57">
        <v>445437692</v>
      </c>
      <c r="C5955" s="58" t="s">
        <v>36</v>
      </c>
      <c r="D5955" s="58" t="s">
        <v>38</v>
      </c>
      <c r="E5955" s="58" t="s">
        <v>45</v>
      </c>
      <c r="F5955" s="58" t="s">
        <v>119</v>
      </c>
      <c r="G5955" s="59">
        <v>3743.78</v>
      </c>
      <c r="H5955" s="57">
        <v>444642783</v>
      </c>
      <c r="I5955" s="59">
        <v>0</v>
      </c>
      <c r="J5955" s="59">
        <v>0</v>
      </c>
      <c r="K5955" s="59">
        <v>0</v>
      </c>
      <c r="L5955" s="59">
        <v>0</v>
      </c>
      <c r="M5955" s="59">
        <v>9909.76</v>
      </c>
      <c r="N5955" s="58" t="s">
        <v>108</v>
      </c>
      <c r="O5955" s="14">
        <f t="shared" si="510"/>
        <v>45923.224872685183</v>
      </c>
      <c r="P5955" s="19">
        <f t="shared" si="511"/>
        <v>45923.433206018519</v>
      </c>
      <c r="Q5955" s="20" t="str">
        <f t="shared" si="512"/>
        <v>23/09/2025</v>
      </c>
      <c r="R5955" s="13" t="str">
        <f t="shared" si="513"/>
        <v>10</v>
      </c>
      <c r="S5955" s="13" t="str">
        <f t="shared" si="514"/>
        <v>Tue</v>
      </c>
    </row>
    <row r="5956" spans="1:19" x14ac:dyDescent="0.25">
      <c r="A5956" s="60">
        <v>45923.225011574075</v>
      </c>
      <c r="B5956" s="61">
        <v>445437763</v>
      </c>
      <c r="C5956" s="62" t="s">
        <v>36</v>
      </c>
      <c r="D5956" s="62" t="s">
        <v>37</v>
      </c>
      <c r="E5956" s="62" t="s">
        <v>46</v>
      </c>
      <c r="F5956" s="62" t="s">
        <v>119</v>
      </c>
      <c r="G5956" s="63">
        <v>3742.2</v>
      </c>
      <c r="H5956" s="61">
        <v>444642851</v>
      </c>
      <c r="I5956" s="63">
        <v>0</v>
      </c>
      <c r="J5956" s="63">
        <v>0</v>
      </c>
      <c r="K5956" s="63">
        <v>0</v>
      </c>
      <c r="L5956" s="63">
        <v>1.58</v>
      </c>
      <c r="M5956" s="63">
        <v>9911.34</v>
      </c>
      <c r="N5956" s="62" t="s">
        <v>3660</v>
      </c>
      <c r="O5956" s="14">
        <f t="shared" si="510"/>
        <v>45923.225011574075</v>
      </c>
      <c r="P5956" s="19">
        <f t="shared" si="511"/>
        <v>45923.433344907411</v>
      </c>
      <c r="Q5956" s="20" t="str">
        <f t="shared" si="512"/>
        <v>23/09/2025</v>
      </c>
      <c r="R5956" s="13" t="str">
        <f t="shared" si="513"/>
        <v>10</v>
      </c>
      <c r="S5956" s="13" t="str">
        <f t="shared" si="514"/>
        <v>Tue</v>
      </c>
    </row>
    <row r="5957" spans="1:19" x14ac:dyDescent="0.25">
      <c r="A5957" s="56">
        <v>45923.225023148145</v>
      </c>
      <c r="B5957" s="57">
        <v>445437765</v>
      </c>
      <c r="C5957" s="58" t="s">
        <v>36</v>
      </c>
      <c r="D5957" s="58" t="s">
        <v>37</v>
      </c>
      <c r="E5957" s="58" t="s">
        <v>46</v>
      </c>
      <c r="F5957" s="58" t="s">
        <v>119</v>
      </c>
      <c r="G5957" s="59">
        <v>3742.2</v>
      </c>
      <c r="H5957" s="57">
        <v>444642852</v>
      </c>
      <c r="I5957" s="59">
        <v>0</v>
      </c>
      <c r="J5957" s="59">
        <v>0</v>
      </c>
      <c r="K5957" s="59">
        <v>0</v>
      </c>
      <c r="L5957" s="59">
        <v>1.58</v>
      </c>
      <c r="M5957" s="59">
        <v>9912.92</v>
      </c>
      <c r="N5957" s="58" t="s">
        <v>3661</v>
      </c>
      <c r="O5957" s="14">
        <f t="shared" si="510"/>
        <v>45923.225023148145</v>
      </c>
      <c r="P5957" s="19">
        <f t="shared" si="511"/>
        <v>45923.433356481481</v>
      </c>
      <c r="Q5957" s="20" t="str">
        <f t="shared" si="512"/>
        <v>23/09/2025</v>
      </c>
      <c r="R5957" s="13" t="str">
        <f t="shared" si="513"/>
        <v>10</v>
      </c>
      <c r="S5957" s="13" t="str">
        <f t="shared" si="514"/>
        <v>Tue</v>
      </c>
    </row>
    <row r="5958" spans="1:19" x14ac:dyDescent="0.25">
      <c r="A5958" s="60">
        <v>45923.225752314815</v>
      </c>
      <c r="B5958" s="61">
        <v>445437905</v>
      </c>
      <c r="C5958" s="62" t="s">
        <v>36</v>
      </c>
      <c r="D5958" s="62" t="s">
        <v>37</v>
      </c>
      <c r="E5958" s="62" t="s">
        <v>46</v>
      </c>
      <c r="F5958" s="62" t="s">
        <v>119</v>
      </c>
      <c r="G5958" s="63">
        <v>3741.85</v>
      </c>
      <c r="H5958" s="61">
        <v>444643007</v>
      </c>
      <c r="I5958" s="63">
        <v>0</v>
      </c>
      <c r="J5958" s="63">
        <v>0</v>
      </c>
      <c r="K5958" s="63">
        <v>0</v>
      </c>
      <c r="L5958" s="63">
        <v>2.2799999999999998</v>
      </c>
      <c r="M5958" s="63">
        <v>9915.2000000000007</v>
      </c>
      <c r="N5958" s="62" t="s">
        <v>3662</v>
      </c>
      <c r="O5958" s="14">
        <f t="shared" si="510"/>
        <v>45923.225752314815</v>
      </c>
      <c r="P5958" s="19">
        <f t="shared" si="511"/>
        <v>45923.43408564815</v>
      </c>
      <c r="Q5958" s="20" t="str">
        <f t="shared" si="512"/>
        <v>23/09/2025</v>
      </c>
      <c r="R5958" s="13" t="str">
        <f t="shared" si="513"/>
        <v>10</v>
      </c>
      <c r="S5958" s="13" t="str">
        <f t="shared" si="514"/>
        <v>Tue</v>
      </c>
    </row>
    <row r="5959" spans="1:19" x14ac:dyDescent="0.25">
      <c r="A5959" s="56">
        <v>45923.225752314815</v>
      </c>
      <c r="B5959" s="57">
        <v>445437906</v>
      </c>
      <c r="C5959" s="58" t="s">
        <v>36</v>
      </c>
      <c r="D5959" s="58" t="s">
        <v>37</v>
      </c>
      <c r="E5959" s="58" t="s">
        <v>46</v>
      </c>
      <c r="F5959" s="58" t="s">
        <v>119</v>
      </c>
      <c r="G5959" s="59">
        <v>3741.85</v>
      </c>
      <c r="H5959" s="57">
        <v>444643008</v>
      </c>
      <c r="I5959" s="59">
        <v>0</v>
      </c>
      <c r="J5959" s="59">
        <v>0</v>
      </c>
      <c r="K5959" s="59">
        <v>0</v>
      </c>
      <c r="L5959" s="59">
        <v>1.52</v>
      </c>
      <c r="M5959" s="59">
        <v>9916.7199999999993</v>
      </c>
      <c r="N5959" s="58" t="s">
        <v>3663</v>
      </c>
      <c r="O5959" s="14">
        <f t="shared" si="510"/>
        <v>45923.225752314815</v>
      </c>
      <c r="P5959" s="19">
        <f t="shared" si="511"/>
        <v>45923.43408564815</v>
      </c>
      <c r="Q5959" s="20" t="str">
        <f t="shared" si="512"/>
        <v>23/09/2025</v>
      </c>
      <c r="R5959" s="13" t="str">
        <f t="shared" si="513"/>
        <v>10</v>
      </c>
      <c r="S5959" s="13" t="str">
        <f t="shared" si="514"/>
        <v>Tue</v>
      </c>
    </row>
    <row r="5960" spans="1:19" x14ac:dyDescent="0.25">
      <c r="A5960" s="60">
        <v>45923.225752314815</v>
      </c>
      <c r="B5960" s="61">
        <v>445437907</v>
      </c>
      <c r="C5960" s="62" t="s">
        <v>36</v>
      </c>
      <c r="D5960" s="62" t="s">
        <v>37</v>
      </c>
      <c r="E5960" s="62" t="s">
        <v>46</v>
      </c>
      <c r="F5960" s="62" t="s">
        <v>119</v>
      </c>
      <c r="G5960" s="63">
        <v>3741.85</v>
      </c>
      <c r="H5960" s="61">
        <v>444643009</v>
      </c>
      <c r="I5960" s="63">
        <v>0</v>
      </c>
      <c r="J5960" s="63">
        <v>0</v>
      </c>
      <c r="K5960" s="63">
        <v>0</v>
      </c>
      <c r="L5960" s="63">
        <v>1.53</v>
      </c>
      <c r="M5960" s="63">
        <v>9918.25</v>
      </c>
      <c r="N5960" s="62" t="s">
        <v>3663</v>
      </c>
      <c r="O5960" s="14">
        <f t="shared" si="510"/>
        <v>45923.225752314815</v>
      </c>
      <c r="P5960" s="19">
        <f t="shared" si="511"/>
        <v>45923.43408564815</v>
      </c>
      <c r="Q5960" s="20" t="str">
        <f t="shared" si="512"/>
        <v>23/09/2025</v>
      </c>
      <c r="R5960" s="13" t="str">
        <f t="shared" si="513"/>
        <v>10</v>
      </c>
      <c r="S5960" s="13" t="str">
        <f t="shared" si="514"/>
        <v>Tue</v>
      </c>
    </row>
    <row r="5961" spans="1:19" x14ac:dyDescent="0.25">
      <c r="A5961" s="56">
        <v>45923.225752314815</v>
      </c>
      <c r="B5961" s="57">
        <v>445437908</v>
      </c>
      <c r="C5961" s="58" t="s">
        <v>36</v>
      </c>
      <c r="D5961" s="58" t="s">
        <v>37</v>
      </c>
      <c r="E5961" s="58" t="s">
        <v>46</v>
      </c>
      <c r="F5961" s="58" t="s">
        <v>119</v>
      </c>
      <c r="G5961" s="59">
        <v>3741.85</v>
      </c>
      <c r="H5961" s="57">
        <v>444643010</v>
      </c>
      <c r="I5961" s="59">
        <v>0</v>
      </c>
      <c r="J5961" s="59">
        <v>0</v>
      </c>
      <c r="K5961" s="59">
        <v>0</v>
      </c>
      <c r="L5961" s="59">
        <v>1.53</v>
      </c>
      <c r="M5961" s="59">
        <v>9919.7800000000007</v>
      </c>
      <c r="N5961" s="58" t="s">
        <v>3663</v>
      </c>
      <c r="O5961" s="14">
        <f t="shared" si="510"/>
        <v>45923.225752314815</v>
      </c>
      <c r="P5961" s="19">
        <f t="shared" si="511"/>
        <v>45923.43408564815</v>
      </c>
      <c r="Q5961" s="20" t="str">
        <f t="shared" si="512"/>
        <v>23/09/2025</v>
      </c>
      <c r="R5961" s="13" t="str">
        <f t="shared" si="513"/>
        <v>10</v>
      </c>
      <c r="S5961" s="13" t="str">
        <f t="shared" si="514"/>
        <v>Tue</v>
      </c>
    </row>
    <row r="5962" spans="1:19" x14ac:dyDescent="0.25">
      <c r="A5962" s="60">
        <v>45923.225949074076</v>
      </c>
      <c r="B5962" s="61">
        <v>445437967</v>
      </c>
      <c r="C5962" s="62" t="s">
        <v>36</v>
      </c>
      <c r="D5962" s="62" t="s">
        <v>37</v>
      </c>
      <c r="E5962" s="62" t="s">
        <v>46</v>
      </c>
      <c r="F5962" s="62" t="s">
        <v>119</v>
      </c>
      <c r="G5962" s="63">
        <v>3742.86</v>
      </c>
      <c r="H5962" s="61">
        <v>444643081</v>
      </c>
      <c r="I5962" s="63">
        <v>0</v>
      </c>
      <c r="J5962" s="63">
        <v>0</v>
      </c>
      <c r="K5962" s="63">
        <v>0</v>
      </c>
      <c r="L5962" s="63">
        <v>0.59</v>
      </c>
      <c r="M5962" s="63">
        <v>9920.3700000000008</v>
      </c>
      <c r="N5962" s="62" t="s">
        <v>3664</v>
      </c>
      <c r="O5962" s="14">
        <f t="shared" si="510"/>
        <v>45923.225949074076</v>
      </c>
      <c r="P5962" s="19">
        <f t="shared" si="511"/>
        <v>45923.434282407412</v>
      </c>
      <c r="Q5962" s="20" t="str">
        <f t="shared" si="512"/>
        <v>23/09/2025</v>
      </c>
      <c r="R5962" s="13" t="str">
        <f t="shared" si="513"/>
        <v>10</v>
      </c>
      <c r="S5962" s="13" t="str">
        <f t="shared" si="514"/>
        <v>Tue</v>
      </c>
    </row>
    <row r="5963" spans="1:19" x14ac:dyDescent="0.25">
      <c r="A5963" s="56">
        <v>45923.225949074076</v>
      </c>
      <c r="B5963" s="57">
        <v>445437968</v>
      </c>
      <c r="C5963" s="58" t="s">
        <v>36</v>
      </c>
      <c r="D5963" s="58" t="s">
        <v>37</v>
      </c>
      <c r="E5963" s="58" t="s">
        <v>46</v>
      </c>
      <c r="F5963" s="58" t="s">
        <v>119</v>
      </c>
      <c r="G5963" s="59">
        <v>3742.86</v>
      </c>
      <c r="H5963" s="57">
        <v>444643082</v>
      </c>
      <c r="I5963" s="59">
        <v>0</v>
      </c>
      <c r="J5963" s="59">
        <v>0</v>
      </c>
      <c r="K5963" s="59">
        <v>0</v>
      </c>
      <c r="L5963" s="59">
        <v>0.55000000000000004</v>
      </c>
      <c r="M5963" s="59">
        <v>9920.92</v>
      </c>
      <c r="N5963" s="58" t="s">
        <v>3664</v>
      </c>
      <c r="O5963" s="14">
        <f t="shared" si="510"/>
        <v>45923.225949074076</v>
      </c>
      <c r="P5963" s="19">
        <f t="shared" si="511"/>
        <v>45923.434282407412</v>
      </c>
      <c r="Q5963" s="20" t="str">
        <f t="shared" si="512"/>
        <v>23/09/2025</v>
      </c>
      <c r="R5963" s="13" t="str">
        <f t="shared" si="513"/>
        <v>10</v>
      </c>
      <c r="S5963" s="13" t="str">
        <f t="shared" si="514"/>
        <v>Tue</v>
      </c>
    </row>
    <row r="5964" spans="1:19" x14ac:dyDescent="0.25">
      <c r="A5964" s="60">
        <v>45923.226030092592</v>
      </c>
      <c r="B5964" s="61">
        <v>445437981</v>
      </c>
      <c r="C5964" s="62" t="s">
        <v>36</v>
      </c>
      <c r="D5964" s="62" t="s">
        <v>38</v>
      </c>
      <c r="E5964" s="62" t="s">
        <v>45</v>
      </c>
      <c r="F5964" s="62" t="s">
        <v>119</v>
      </c>
      <c r="G5964" s="63">
        <v>3742.84</v>
      </c>
      <c r="H5964" s="61">
        <v>444643098</v>
      </c>
      <c r="I5964" s="63">
        <v>0</v>
      </c>
      <c r="J5964" s="63">
        <v>0</v>
      </c>
      <c r="K5964" s="63">
        <v>0</v>
      </c>
      <c r="L5964" s="63">
        <v>0</v>
      </c>
      <c r="M5964" s="63">
        <v>9920.92</v>
      </c>
      <c r="N5964" s="62" t="s">
        <v>115</v>
      </c>
      <c r="O5964" s="14">
        <f t="shared" si="510"/>
        <v>45923.226030092592</v>
      </c>
      <c r="P5964" s="19">
        <f t="shared" si="511"/>
        <v>45923.434363425928</v>
      </c>
      <c r="Q5964" s="20" t="str">
        <f t="shared" si="512"/>
        <v>23/09/2025</v>
      </c>
      <c r="R5964" s="13" t="str">
        <f t="shared" si="513"/>
        <v>10</v>
      </c>
      <c r="S5964" s="13" t="str">
        <f t="shared" si="514"/>
        <v>Tue</v>
      </c>
    </row>
    <row r="5965" spans="1:19" x14ac:dyDescent="0.25">
      <c r="A5965" s="56">
        <v>45923.226030092592</v>
      </c>
      <c r="B5965" s="57">
        <v>445437982</v>
      </c>
      <c r="C5965" s="58" t="s">
        <v>36</v>
      </c>
      <c r="D5965" s="58" t="s">
        <v>37</v>
      </c>
      <c r="E5965" s="58" t="s">
        <v>46</v>
      </c>
      <c r="F5965" s="58" t="s">
        <v>119</v>
      </c>
      <c r="G5965" s="59">
        <v>3743.5</v>
      </c>
      <c r="H5965" s="57">
        <v>444643099</v>
      </c>
      <c r="I5965" s="59">
        <v>0</v>
      </c>
      <c r="J5965" s="59">
        <v>0</v>
      </c>
      <c r="K5965" s="59">
        <v>0</v>
      </c>
      <c r="L5965" s="59">
        <v>-0.05</v>
      </c>
      <c r="M5965" s="59">
        <v>9920.8700000000008</v>
      </c>
      <c r="N5965" s="58" t="s">
        <v>3665</v>
      </c>
      <c r="O5965" s="14">
        <f t="shared" si="510"/>
        <v>45923.226030092592</v>
      </c>
      <c r="P5965" s="19">
        <f t="shared" si="511"/>
        <v>45923.434363425928</v>
      </c>
      <c r="Q5965" s="20" t="str">
        <f t="shared" si="512"/>
        <v>23/09/2025</v>
      </c>
      <c r="R5965" s="13" t="str">
        <f t="shared" si="513"/>
        <v>10</v>
      </c>
      <c r="S5965" s="13" t="str">
        <f t="shared" si="514"/>
        <v>Tue</v>
      </c>
    </row>
    <row r="5966" spans="1:19" x14ac:dyDescent="0.25">
      <c r="A5966" s="60">
        <v>45923.226030092592</v>
      </c>
      <c r="B5966" s="61">
        <v>445437984</v>
      </c>
      <c r="C5966" s="62" t="s">
        <v>36</v>
      </c>
      <c r="D5966" s="62" t="s">
        <v>37</v>
      </c>
      <c r="E5966" s="62" t="s">
        <v>46</v>
      </c>
      <c r="F5966" s="62" t="s">
        <v>119</v>
      </c>
      <c r="G5966" s="63">
        <v>3743.5</v>
      </c>
      <c r="H5966" s="61">
        <v>444643100</v>
      </c>
      <c r="I5966" s="63">
        <v>0</v>
      </c>
      <c r="J5966" s="63">
        <v>0</v>
      </c>
      <c r="K5966" s="63">
        <v>0</v>
      </c>
      <c r="L5966" s="63">
        <v>-7.0000000000000007E-2</v>
      </c>
      <c r="M5966" s="63">
        <v>9920.7999999999993</v>
      </c>
      <c r="N5966" s="62" t="s">
        <v>3666</v>
      </c>
      <c r="O5966" s="14">
        <f t="shared" si="510"/>
        <v>45923.226030092592</v>
      </c>
      <c r="P5966" s="19">
        <f t="shared" si="511"/>
        <v>45923.434363425928</v>
      </c>
      <c r="Q5966" s="20" t="str">
        <f t="shared" si="512"/>
        <v>23/09/2025</v>
      </c>
      <c r="R5966" s="13" t="str">
        <f t="shared" si="513"/>
        <v>10</v>
      </c>
      <c r="S5966" s="13" t="str">
        <f t="shared" si="514"/>
        <v>Tue</v>
      </c>
    </row>
    <row r="5967" spans="1:19" x14ac:dyDescent="0.25">
      <c r="A5967" s="56">
        <v>45923.226030092592</v>
      </c>
      <c r="B5967" s="57">
        <v>445437985</v>
      </c>
      <c r="C5967" s="58" t="s">
        <v>36</v>
      </c>
      <c r="D5967" s="58" t="s">
        <v>37</v>
      </c>
      <c r="E5967" s="58" t="s">
        <v>46</v>
      </c>
      <c r="F5967" s="58" t="s">
        <v>119</v>
      </c>
      <c r="G5967" s="59">
        <v>3743.5</v>
      </c>
      <c r="H5967" s="57">
        <v>444643101</v>
      </c>
      <c r="I5967" s="59">
        <v>0</v>
      </c>
      <c r="J5967" s="59">
        <v>0</v>
      </c>
      <c r="K5967" s="59">
        <v>0</v>
      </c>
      <c r="L5967" s="59">
        <v>-0.17</v>
      </c>
      <c r="M5967" s="59">
        <v>9920.6299999999992</v>
      </c>
      <c r="N5967" s="58" t="s">
        <v>3392</v>
      </c>
      <c r="O5967" s="14">
        <f t="shared" si="510"/>
        <v>45923.226030092592</v>
      </c>
      <c r="P5967" s="19">
        <f t="shared" si="511"/>
        <v>45923.434363425928</v>
      </c>
      <c r="Q5967" s="20" t="str">
        <f t="shared" si="512"/>
        <v>23/09/2025</v>
      </c>
      <c r="R5967" s="13" t="str">
        <f t="shared" si="513"/>
        <v>10</v>
      </c>
      <c r="S5967" s="13" t="str">
        <f t="shared" si="514"/>
        <v>Tue</v>
      </c>
    </row>
    <row r="5968" spans="1:19" x14ac:dyDescent="0.25">
      <c r="A5968" s="60">
        <v>45923.226030092592</v>
      </c>
      <c r="B5968" s="61">
        <v>445437986</v>
      </c>
      <c r="C5968" s="62" t="s">
        <v>36</v>
      </c>
      <c r="D5968" s="62" t="s">
        <v>38</v>
      </c>
      <c r="E5968" s="62" t="s">
        <v>45</v>
      </c>
      <c r="F5968" s="62" t="s">
        <v>119</v>
      </c>
      <c r="G5968" s="63">
        <v>3743.27</v>
      </c>
      <c r="H5968" s="61">
        <v>444643103</v>
      </c>
      <c r="I5968" s="63">
        <v>0</v>
      </c>
      <c r="J5968" s="63">
        <v>0</v>
      </c>
      <c r="K5968" s="63">
        <v>0</v>
      </c>
      <c r="L5968" s="63">
        <v>0</v>
      </c>
      <c r="M5968" s="63">
        <v>9920.6299999999992</v>
      </c>
      <c r="N5968" s="62" t="s">
        <v>1384</v>
      </c>
      <c r="O5968" s="14">
        <f t="shared" si="510"/>
        <v>45923.226030092592</v>
      </c>
      <c r="P5968" s="19">
        <f t="shared" si="511"/>
        <v>45923.434363425928</v>
      </c>
      <c r="Q5968" s="20" t="str">
        <f t="shared" si="512"/>
        <v>23/09/2025</v>
      </c>
      <c r="R5968" s="13" t="str">
        <f t="shared" si="513"/>
        <v>10</v>
      </c>
      <c r="S5968" s="13" t="str">
        <f t="shared" si="514"/>
        <v>Tue</v>
      </c>
    </row>
    <row r="5969" spans="1:19" x14ac:dyDescent="0.25">
      <c r="A5969" s="56">
        <v>45923.226145833331</v>
      </c>
      <c r="B5969" s="57">
        <v>445438003</v>
      </c>
      <c r="C5969" s="58" t="s">
        <v>36</v>
      </c>
      <c r="D5969" s="58" t="s">
        <v>38</v>
      </c>
      <c r="E5969" s="58" t="s">
        <v>45</v>
      </c>
      <c r="F5969" s="58" t="s">
        <v>119</v>
      </c>
      <c r="G5969" s="59">
        <v>3743.38</v>
      </c>
      <c r="H5969" s="57">
        <v>444643127</v>
      </c>
      <c r="I5969" s="59">
        <v>0</v>
      </c>
      <c r="J5969" s="59">
        <v>0</v>
      </c>
      <c r="K5969" s="59">
        <v>0</v>
      </c>
      <c r="L5969" s="59">
        <v>0</v>
      </c>
      <c r="M5969" s="59">
        <v>9920.6299999999992</v>
      </c>
      <c r="N5969" s="58" t="s">
        <v>2056</v>
      </c>
      <c r="O5969" s="14">
        <f t="shared" si="510"/>
        <v>45923.226145833331</v>
      </c>
      <c r="P5969" s="19">
        <f t="shared" si="511"/>
        <v>45923.434479166666</v>
      </c>
      <c r="Q5969" s="20" t="str">
        <f t="shared" si="512"/>
        <v>23/09/2025</v>
      </c>
      <c r="R5969" s="13" t="str">
        <f t="shared" si="513"/>
        <v>10</v>
      </c>
      <c r="S5969" s="13" t="str">
        <f t="shared" si="514"/>
        <v>Tue</v>
      </c>
    </row>
    <row r="5970" spans="1:19" x14ac:dyDescent="0.25">
      <c r="A5970" s="60">
        <v>45923.226145833331</v>
      </c>
      <c r="B5970" s="61">
        <v>445438004</v>
      </c>
      <c r="C5970" s="62" t="s">
        <v>36</v>
      </c>
      <c r="D5970" s="62" t="s">
        <v>38</v>
      </c>
      <c r="E5970" s="62" t="s">
        <v>45</v>
      </c>
      <c r="F5970" s="62" t="s">
        <v>119</v>
      </c>
      <c r="G5970" s="63">
        <v>3743.16</v>
      </c>
      <c r="H5970" s="61">
        <v>444643129</v>
      </c>
      <c r="I5970" s="63">
        <v>0</v>
      </c>
      <c r="J5970" s="63">
        <v>0</v>
      </c>
      <c r="K5970" s="63">
        <v>0</v>
      </c>
      <c r="L5970" s="63">
        <v>0</v>
      </c>
      <c r="M5970" s="63">
        <v>9920.6299999999992</v>
      </c>
      <c r="N5970" s="62" t="s">
        <v>77</v>
      </c>
      <c r="O5970" s="14">
        <f t="shared" si="510"/>
        <v>45923.226145833331</v>
      </c>
      <c r="P5970" s="19">
        <f t="shared" si="511"/>
        <v>45923.434479166666</v>
      </c>
      <c r="Q5970" s="20" t="str">
        <f t="shared" si="512"/>
        <v>23/09/2025</v>
      </c>
      <c r="R5970" s="13" t="str">
        <f t="shared" si="513"/>
        <v>10</v>
      </c>
      <c r="S5970" s="13" t="str">
        <f t="shared" si="514"/>
        <v>Tue</v>
      </c>
    </row>
    <row r="5971" spans="1:19" x14ac:dyDescent="0.25">
      <c r="A5971" s="56">
        <v>45923.226145833331</v>
      </c>
      <c r="B5971" s="57">
        <v>445438006</v>
      </c>
      <c r="C5971" s="58" t="s">
        <v>36</v>
      </c>
      <c r="D5971" s="58" t="s">
        <v>38</v>
      </c>
      <c r="E5971" s="58" t="s">
        <v>45</v>
      </c>
      <c r="F5971" s="58" t="s">
        <v>119</v>
      </c>
      <c r="G5971" s="59">
        <v>3743.48</v>
      </c>
      <c r="H5971" s="57">
        <v>444643131</v>
      </c>
      <c r="I5971" s="59">
        <v>0</v>
      </c>
      <c r="J5971" s="59">
        <v>0</v>
      </c>
      <c r="K5971" s="59">
        <v>0</v>
      </c>
      <c r="L5971" s="59">
        <v>0</v>
      </c>
      <c r="M5971" s="59">
        <v>9920.6299999999992</v>
      </c>
      <c r="N5971" s="58" t="s">
        <v>48</v>
      </c>
      <c r="O5971" s="14">
        <f t="shared" si="510"/>
        <v>45923.226145833331</v>
      </c>
      <c r="P5971" s="19">
        <f t="shared" si="511"/>
        <v>45923.434479166666</v>
      </c>
      <c r="Q5971" s="20" t="str">
        <f t="shared" si="512"/>
        <v>23/09/2025</v>
      </c>
      <c r="R5971" s="13" t="str">
        <f t="shared" si="513"/>
        <v>10</v>
      </c>
      <c r="S5971" s="13" t="str">
        <f t="shared" si="514"/>
        <v>Tue</v>
      </c>
    </row>
    <row r="5972" spans="1:19" x14ac:dyDescent="0.25">
      <c r="A5972" s="60">
        <v>45923.226145833331</v>
      </c>
      <c r="B5972" s="61">
        <v>445438007</v>
      </c>
      <c r="C5972" s="62" t="s">
        <v>36</v>
      </c>
      <c r="D5972" s="62" t="s">
        <v>38</v>
      </c>
      <c r="E5972" s="62" t="s">
        <v>45</v>
      </c>
      <c r="F5972" s="62" t="s">
        <v>119</v>
      </c>
      <c r="G5972" s="63">
        <v>3743.58</v>
      </c>
      <c r="H5972" s="61">
        <v>444643133</v>
      </c>
      <c r="I5972" s="63">
        <v>0</v>
      </c>
      <c r="J5972" s="63">
        <v>0</v>
      </c>
      <c r="K5972" s="63">
        <v>0</v>
      </c>
      <c r="L5972" s="63">
        <v>0</v>
      </c>
      <c r="M5972" s="63">
        <v>9920.6299999999992</v>
      </c>
      <c r="N5972" s="62" t="s">
        <v>1944</v>
      </c>
      <c r="O5972" s="14">
        <f t="shared" ref="O5972:O6035" si="515">A5972</f>
        <v>45923.226145833331</v>
      </c>
      <c r="P5972" s="19">
        <f t="shared" ref="P5972:P6035" si="516">O5972+(5/24)</f>
        <v>45923.434479166666</v>
      </c>
      <c r="Q5972" s="20" t="str">
        <f t="shared" ref="Q5972:Q6035" si="517">TEXT(P5972,"dd/mm/yyyy")</f>
        <v>23/09/2025</v>
      </c>
      <c r="R5972" s="13" t="str">
        <f t="shared" ref="R5972:R6035" si="518">TEXT(P5972,"hh")</f>
        <v>10</v>
      </c>
      <c r="S5972" s="13" t="str">
        <f t="shared" ref="S5972:S6035" si="519">TEXT(P5972,"ddd")</f>
        <v>Tue</v>
      </c>
    </row>
    <row r="5973" spans="1:19" x14ac:dyDescent="0.25">
      <c r="A5973" s="56">
        <v>45923.226157407407</v>
      </c>
      <c r="B5973" s="57">
        <v>445438009</v>
      </c>
      <c r="C5973" s="58" t="s">
        <v>36</v>
      </c>
      <c r="D5973" s="58" t="s">
        <v>38</v>
      </c>
      <c r="E5973" s="58" t="s">
        <v>45</v>
      </c>
      <c r="F5973" s="58" t="s">
        <v>119</v>
      </c>
      <c r="G5973" s="59">
        <v>3743.58</v>
      </c>
      <c r="H5973" s="57">
        <v>444643135</v>
      </c>
      <c r="I5973" s="59">
        <v>0</v>
      </c>
      <c r="J5973" s="59">
        <v>0</v>
      </c>
      <c r="K5973" s="59">
        <v>0</v>
      </c>
      <c r="L5973" s="59">
        <v>0</v>
      </c>
      <c r="M5973" s="59">
        <v>9920.6299999999992</v>
      </c>
      <c r="N5973" s="58" t="s">
        <v>108</v>
      </c>
      <c r="O5973" s="14">
        <f t="shared" si="515"/>
        <v>45923.226157407407</v>
      </c>
      <c r="P5973" s="19">
        <f t="shared" si="516"/>
        <v>45923.434490740743</v>
      </c>
      <c r="Q5973" s="20" t="str">
        <f t="shared" si="517"/>
        <v>23/09/2025</v>
      </c>
      <c r="R5973" s="13" t="str">
        <f t="shared" si="518"/>
        <v>10</v>
      </c>
      <c r="S5973" s="13" t="str">
        <f t="shared" si="519"/>
        <v>Tue</v>
      </c>
    </row>
    <row r="5974" spans="1:19" x14ac:dyDescent="0.25">
      <c r="A5974" s="60">
        <v>45923.226157407407</v>
      </c>
      <c r="B5974" s="61">
        <v>445438010</v>
      </c>
      <c r="C5974" s="62" t="s">
        <v>36</v>
      </c>
      <c r="D5974" s="62" t="s">
        <v>38</v>
      </c>
      <c r="E5974" s="62" t="s">
        <v>45</v>
      </c>
      <c r="F5974" s="62" t="s">
        <v>119</v>
      </c>
      <c r="G5974" s="63">
        <v>3743.59</v>
      </c>
      <c r="H5974" s="61">
        <v>444643136</v>
      </c>
      <c r="I5974" s="63">
        <v>0</v>
      </c>
      <c r="J5974" s="63">
        <v>0</v>
      </c>
      <c r="K5974" s="63">
        <v>0</v>
      </c>
      <c r="L5974" s="63">
        <v>0</v>
      </c>
      <c r="M5974" s="63">
        <v>9920.6299999999992</v>
      </c>
      <c r="N5974" s="62" t="s">
        <v>52</v>
      </c>
      <c r="O5974" s="14">
        <f t="shared" si="515"/>
        <v>45923.226157407407</v>
      </c>
      <c r="P5974" s="19">
        <f t="shared" si="516"/>
        <v>45923.434490740743</v>
      </c>
      <c r="Q5974" s="20" t="str">
        <f t="shared" si="517"/>
        <v>23/09/2025</v>
      </c>
      <c r="R5974" s="13" t="str">
        <f t="shared" si="518"/>
        <v>10</v>
      </c>
      <c r="S5974" s="13" t="str">
        <f t="shared" si="519"/>
        <v>Tue</v>
      </c>
    </row>
    <row r="5975" spans="1:19" x14ac:dyDescent="0.25">
      <c r="A5975" s="56">
        <v>45923.226157407407</v>
      </c>
      <c r="B5975" s="57">
        <v>445438011</v>
      </c>
      <c r="C5975" s="58" t="s">
        <v>36</v>
      </c>
      <c r="D5975" s="58" t="s">
        <v>38</v>
      </c>
      <c r="E5975" s="58" t="s">
        <v>45</v>
      </c>
      <c r="F5975" s="58" t="s">
        <v>119</v>
      </c>
      <c r="G5975" s="59">
        <v>3743.6</v>
      </c>
      <c r="H5975" s="57">
        <v>444643137</v>
      </c>
      <c r="I5975" s="59">
        <v>0</v>
      </c>
      <c r="J5975" s="59">
        <v>0</v>
      </c>
      <c r="K5975" s="59">
        <v>0</v>
      </c>
      <c r="L5975" s="59">
        <v>0</v>
      </c>
      <c r="M5975" s="59">
        <v>9920.6299999999992</v>
      </c>
      <c r="N5975" s="58" t="s">
        <v>107</v>
      </c>
      <c r="O5975" s="14">
        <f t="shared" si="515"/>
        <v>45923.226157407407</v>
      </c>
      <c r="P5975" s="19">
        <f t="shared" si="516"/>
        <v>45923.434490740743</v>
      </c>
      <c r="Q5975" s="20" t="str">
        <f t="shared" si="517"/>
        <v>23/09/2025</v>
      </c>
      <c r="R5975" s="13" t="str">
        <f t="shared" si="518"/>
        <v>10</v>
      </c>
      <c r="S5975" s="13" t="str">
        <f t="shared" si="519"/>
        <v>Tue</v>
      </c>
    </row>
    <row r="5976" spans="1:19" x14ac:dyDescent="0.25">
      <c r="A5976" s="60">
        <v>45923.226157407407</v>
      </c>
      <c r="B5976" s="61">
        <v>445438012</v>
      </c>
      <c r="C5976" s="62" t="s">
        <v>36</v>
      </c>
      <c r="D5976" s="62" t="s">
        <v>38</v>
      </c>
      <c r="E5976" s="62" t="s">
        <v>45</v>
      </c>
      <c r="F5976" s="62" t="s">
        <v>119</v>
      </c>
      <c r="G5976" s="63">
        <v>3743.66</v>
      </c>
      <c r="H5976" s="61">
        <v>444643138</v>
      </c>
      <c r="I5976" s="63">
        <v>0</v>
      </c>
      <c r="J5976" s="63">
        <v>0</v>
      </c>
      <c r="K5976" s="63">
        <v>0</v>
      </c>
      <c r="L5976" s="63">
        <v>0</v>
      </c>
      <c r="M5976" s="63">
        <v>9920.6299999999992</v>
      </c>
      <c r="N5976" s="62" t="s">
        <v>1971</v>
      </c>
      <c r="O5976" s="14">
        <f t="shared" si="515"/>
        <v>45923.226157407407</v>
      </c>
      <c r="P5976" s="19">
        <f t="shared" si="516"/>
        <v>45923.434490740743</v>
      </c>
      <c r="Q5976" s="20" t="str">
        <f t="shared" si="517"/>
        <v>23/09/2025</v>
      </c>
      <c r="R5976" s="13" t="str">
        <f t="shared" si="518"/>
        <v>10</v>
      </c>
      <c r="S5976" s="13" t="str">
        <f t="shared" si="519"/>
        <v>Tue</v>
      </c>
    </row>
    <row r="5977" spans="1:19" x14ac:dyDescent="0.25">
      <c r="A5977" s="56">
        <v>45923.226168981484</v>
      </c>
      <c r="B5977" s="57">
        <v>445438013</v>
      </c>
      <c r="C5977" s="58" t="s">
        <v>36</v>
      </c>
      <c r="D5977" s="58" t="s">
        <v>38</v>
      </c>
      <c r="E5977" s="58" t="s">
        <v>45</v>
      </c>
      <c r="F5977" s="58" t="s">
        <v>119</v>
      </c>
      <c r="G5977" s="59">
        <v>3743.66</v>
      </c>
      <c r="H5977" s="57">
        <v>444643139</v>
      </c>
      <c r="I5977" s="59">
        <v>0</v>
      </c>
      <c r="J5977" s="59">
        <v>0</v>
      </c>
      <c r="K5977" s="59">
        <v>0</v>
      </c>
      <c r="L5977" s="59">
        <v>0</v>
      </c>
      <c r="M5977" s="59">
        <v>9920.6299999999992</v>
      </c>
      <c r="N5977" s="58" t="s">
        <v>47</v>
      </c>
      <c r="O5977" s="14">
        <f t="shared" si="515"/>
        <v>45923.226168981484</v>
      </c>
      <c r="P5977" s="19">
        <f t="shared" si="516"/>
        <v>45923.43450231482</v>
      </c>
      <c r="Q5977" s="20" t="str">
        <f t="shared" si="517"/>
        <v>23/09/2025</v>
      </c>
      <c r="R5977" s="13" t="str">
        <f t="shared" si="518"/>
        <v>10</v>
      </c>
      <c r="S5977" s="13" t="str">
        <f t="shared" si="519"/>
        <v>Tue</v>
      </c>
    </row>
    <row r="5978" spans="1:19" x14ac:dyDescent="0.25">
      <c r="A5978" s="60">
        <v>45923.226759259262</v>
      </c>
      <c r="B5978" s="61">
        <v>445438089</v>
      </c>
      <c r="C5978" s="62" t="s">
        <v>36</v>
      </c>
      <c r="D5978" s="62" t="s">
        <v>37</v>
      </c>
      <c r="E5978" s="62" t="s">
        <v>46</v>
      </c>
      <c r="F5978" s="62" t="s">
        <v>119</v>
      </c>
      <c r="G5978" s="63">
        <v>3741.89</v>
      </c>
      <c r="H5978" s="61">
        <v>444643218</v>
      </c>
      <c r="I5978" s="63">
        <v>0</v>
      </c>
      <c r="J5978" s="63">
        <v>0</v>
      </c>
      <c r="K5978" s="63">
        <v>0</v>
      </c>
      <c r="L5978" s="63">
        <v>1.49</v>
      </c>
      <c r="M5978" s="63">
        <v>9922.1200000000008</v>
      </c>
      <c r="N5978" s="62" t="s">
        <v>3667</v>
      </c>
      <c r="O5978" s="14">
        <f t="shared" si="515"/>
        <v>45923.226759259262</v>
      </c>
      <c r="P5978" s="19">
        <f t="shared" si="516"/>
        <v>45923.435092592597</v>
      </c>
      <c r="Q5978" s="20" t="str">
        <f t="shared" si="517"/>
        <v>23/09/2025</v>
      </c>
      <c r="R5978" s="13" t="str">
        <f t="shared" si="518"/>
        <v>10</v>
      </c>
      <c r="S5978" s="13" t="str">
        <f t="shared" si="519"/>
        <v>Tue</v>
      </c>
    </row>
    <row r="5979" spans="1:19" x14ac:dyDescent="0.25">
      <c r="A5979" s="56">
        <v>45923.226851851854</v>
      </c>
      <c r="B5979" s="57">
        <v>445438103</v>
      </c>
      <c r="C5979" s="58" t="s">
        <v>36</v>
      </c>
      <c r="D5979" s="58" t="s">
        <v>37</v>
      </c>
      <c r="E5979" s="58" t="s">
        <v>46</v>
      </c>
      <c r="F5979" s="58" t="s">
        <v>119</v>
      </c>
      <c r="G5979" s="59">
        <v>3741.85</v>
      </c>
      <c r="H5979" s="57">
        <v>444643233</v>
      </c>
      <c r="I5979" s="59">
        <v>0</v>
      </c>
      <c r="J5979" s="59">
        <v>0</v>
      </c>
      <c r="K5979" s="59">
        <v>0</v>
      </c>
      <c r="L5979" s="59">
        <v>1.31</v>
      </c>
      <c r="M5979" s="59">
        <v>9923.43</v>
      </c>
      <c r="N5979" s="58" t="s">
        <v>3668</v>
      </c>
      <c r="O5979" s="14">
        <f t="shared" si="515"/>
        <v>45923.226851851854</v>
      </c>
      <c r="P5979" s="19">
        <f t="shared" si="516"/>
        <v>45923.43518518519</v>
      </c>
      <c r="Q5979" s="20" t="str">
        <f t="shared" si="517"/>
        <v>23/09/2025</v>
      </c>
      <c r="R5979" s="13" t="str">
        <f t="shared" si="518"/>
        <v>10</v>
      </c>
      <c r="S5979" s="13" t="str">
        <f t="shared" si="519"/>
        <v>Tue</v>
      </c>
    </row>
    <row r="5980" spans="1:19" x14ac:dyDescent="0.25">
      <c r="A5980" s="60">
        <v>45923.226851851854</v>
      </c>
      <c r="B5980" s="61">
        <v>445438104</v>
      </c>
      <c r="C5980" s="62" t="s">
        <v>36</v>
      </c>
      <c r="D5980" s="62" t="s">
        <v>37</v>
      </c>
      <c r="E5980" s="62" t="s">
        <v>46</v>
      </c>
      <c r="F5980" s="62" t="s">
        <v>119</v>
      </c>
      <c r="G5980" s="63">
        <v>3741.85</v>
      </c>
      <c r="H5980" s="61">
        <v>444643234</v>
      </c>
      <c r="I5980" s="63">
        <v>0</v>
      </c>
      <c r="J5980" s="63">
        <v>0</v>
      </c>
      <c r="K5980" s="63">
        <v>0</v>
      </c>
      <c r="L5980" s="63">
        <v>1.73</v>
      </c>
      <c r="M5980" s="63">
        <v>9925.16</v>
      </c>
      <c r="N5980" s="62" t="s">
        <v>3668</v>
      </c>
      <c r="O5980" s="14">
        <f t="shared" si="515"/>
        <v>45923.226851851854</v>
      </c>
      <c r="P5980" s="19">
        <f t="shared" si="516"/>
        <v>45923.43518518519</v>
      </c>
      <c r="Q5980" s="20" t="str">
        <f t="shared" si="517"/>
        <v>23/09/2025</v>
      </c>
      <c r="R5980" s="13" t="str">
        <f t="shared" si="518"/>
        <v>10</v>
      </c>
      <c r="S5980" s="13" t="str">
        <f t="shared" si="519"/>
        <v>Tue</v>
      </c>
    </row>
    <row r="5981" spans="1:19" x14ac:dyDescent="0.25">
      <c r="A5981" s="56">
        <v>45923.226851851854</v>
      </c>
      <c r="B5981" s="57">
        <v>445438105</v>
      </c>
      <c r="C5981" s="58" t="s">
        <v>36</v>
      </c>
      <c r="D5981" s="58" t="s">
        <v>37</v>
      </c>
      <c r="E5981" s="58" t="s">
        <v>46</v>
      </c>
      <c r="F5981" s="58" t="s">
        <v>119</v>
      </c>
      <c r="G5981" s="59">
        <v>3741.85</v>
      </c>
      <c r="H5981" s="57">
        <v>444643235</v>
      </c>
      <c r="I5981" s="59">
        <v>0</v>
      </c>
      <c r="J5981" s="59">
        <v>0</v>
      </c>
      <c r="K5981" s="59">
        <v>0</v>
      </c>
      <c r="L5981" s="59">
        <v>1.75</v>
      </c>
      <c r="M5981" s="59">
        <v>9926.91</v>
      </c>
      <c r="N5981" s="58" t="s">
        <v>3668</v>
      </c>
      <c r="O5981" s="14">
        <f t="shared" si="515"/>
        <v>45923.226851851854</v>
      </c>
      <c r="P5981" s="19">
        <f t="shared" si="516"/>
        <v>45923.43518518519</v>
      </c>
      <c r="Q5981" s="20" t="str">
        <f t="shared" si="517"/>
        <v>23/09/2025</v>
      </c>
      <c r="R5981" s="13" t="str">
        <f t="shared" si="518"/>
        <v>10</v>
      </c>
      <c r="S5981" s="13" t="str">
        <f t="shared" si="519"/>
        <v>Tue</v>
      </c>
    </row>
    <row r="5982" spans="1:19" x14ac:dyDescent="0.25">
      <c r="A5982" s="60">
        <v>45923.226851851854</v>
      </c>
      <c r="B5982" s="61">
        <v>445438106</v>
      </c>
      <c r="C5982" s="62" t="s">
        <v>36</v>
      </c>
      <c r="D5982" s="62" t="s">
        <v>37</v>
      </c>
      <c r="E5982" s="62" t="s">
        <v>46</v>
      </c>
      <c r="F5982" s="62" t="s">
        <v>119</v>
      </c>
      <c r="G5982" s="63">
        <v>3741.85</v>
      </c>
      <c r="H5982" s="61">
        <v>444643236</v>
      </c>
      <c r="I5982" s="63">
        <v>0</v>
      </c>
      <c r="J5982" s="63">
        <v>0</v>
      </c>
      <c r="K5982" s="63">
        <v>0</v>
      </c>
      <c r="L5982" s="63">
        <v>1.81</v>
      </c>
      <c r="M5982" s="63">
        <v>9928.7199999999993</v>
      </c>
      <c r="N5982" s="62" t="s">
        <v>3668</v>
      </c>
      <c r="O5982" s="14">
        <f t="shared" si="515"/>
        <v>45923.226851851854</v>
      </c>
      <c r="P5982" s="19">
        <f t="shared" si="516"/>
        <v>45923.43518518519</v>
      </c>
      <c r="Q5982" s="20" t="str">
        <f t="shared" si="517"/>
        <v>23/09/2025</v>
      </c>
      <c r="R5982" s="13" t="str">
        <f t="shared" si="518"/>
        <v>10</v>
      </c>
      <c r="S5982" s="13" t="str">
        <f t="shared" si="519"/>
        <v>Tue</v>
      </c>
    </row>
    <row r="5983" spans="1:19" x14ac:dyDescent="0.25">
      <c r="A5983" s="56">
        <v>45923.227372685185</v>
      </c>
      <c r="B5983" s="57">
        <v>445438275</v>
      </c>
      <c r="C5983" s="58" t="s">
        <v>36</v>
      </c>
      <c r="D5983" s="58" t="s">
        <v>37</v>
      </c>
      <c r="E5983" s="58" t="s">
        <v>46</v>
      </c>
      <c r="F5983" s="58" t="s">
        <v>119</v>
      </c>
      <c r="G5983" s="59">
        <v>3742.62</v>
      </c>
      <c r="H5983" s="57">
        <v>444643417</v>
      </c>
      <c r="I5983" s="59">
        <v>0</v>
      </c>
      <c r="J5983" s="59">
        <v>0</v>
      </c>
      <c r="K5983" s="59">
        <v>0</v>
      </c>
      <c r="L5983" s="59">
        <v>0.65</v>
      </c>
      <c r="M5983" s="59">
        <v>9929.3700000000008</v>
      </c>
      <c r="N5983" s="58" t="s">
        <v>3669</v>
      </c>
      <c r="O5983" s="14">
        <f t="shared" si="515"/>
        <v>45923.227372685185</v>
      </c>
      <c r="P5983" s="19">
        <f t="shared" si="516"/>
        <v>45923.435706018521</v>
      </c>
      <c r="Q5983" s="20" t="str">
        <f t="shared" si="517"/>
        <v>23/09/2025</v>
      </c>
      <c r="R5983" s="13" t="str">
        <f t="shared" si="518"/>
        <v>10</v>
      </c>
      <c r="S5983" s="13" t="str">
        <f t="shared" si="519"/>
        <v>Tue</v>
      </c>
    </row>
    <row r="5984" spans="1:19" x14ac:dyDescent="0.25">
      <c r="A5984" s="60">
        <v>45923.227418981478</v>
      </c>
      <c r="B5984" s="61">
        <v>445438281</v>
      </c>
      <c r="C5984" s="62" t="s">
        <v>36</v>
      </c>
      <c r="D5984" s="62" t="s">
        <v>38</v>
      </c>
      <c r="E5984" s="62" t="s">
        <v>45</v>
      </c>
      <c r="F5984" s="62" t="s">
        <v>119</v>
      </c>
      <c r="G5984" s="63">
        <v>3742.41</v>
      </c>
      <c r="H5984" s="61">
        <v>444643422</v>
      </c>
      <c r="I5984" s="63">
        <v>0</v>
      </c>
      <c r="J5984" s="63">
        <v>0</v>
      </c>
      <c r="K5984" s="63">
        <v>0</v>
      </c>
      <c r="L5984" s="63">
        <v>0</v>
      </c>
      <c r="M5984" s="63">
        <v>9929.3700000000008</v>
      </c>
      <c r="N5984" s="62" t="s">
        <v>1384</v>
      </c>
      <c r="O5984" s="14">
        <f t="shared" si="515"/>
        <v>45923.227418981478</v>
      </c>
      <c r="P5984" s="19">
        <f t="shared" si="516"/>
        <v>45923.435752314814</v>
      </c>
      <c r="Q5984" s="20" t="str">
        <f t="shared" si="517"/>
        <v>23/09/2025</v>
      </c>
      <c r="R5984" s="13" t="str">
        <f t="shared" si="518"/>
        <v>10</v>
      </c>
      <c r="S5984" s="13" t="str">
        <f t="shared" si="519"/>
        <v>Tue</v>
      </c>
    </row>
    <row r="5985" spans="1:19" x14ac:dyDescent="0.25">
      <c r="A5985" s="56">
        <v>45923.227442129632</v>
      </c>
      <c r="B5985" s="57">
        <v>445438325</v>
      </c>
      <c r="C5985" s="58" t="s">
        <v>36</v>
      </c>
      <c r="D5985" s="58" t="s">
        <v>37</v>
      </c>
      <c r="E5985" s="58" t="s">
        <v>46</v>
      </c>
      <c r="F5985" s="58" t="s">
        <v>119</v>
      </c>
      <c r="G5985" s="59">
        <v>3743.23</v>
      </c>
      <c r="H5985" s="57">
        <v>444643467</v>
      </c>
      <c r="I5985" s="59">
        <v>0</v>
      </c>
      <c r="J5985" s="59">
        <v>0</v>
      </c>
      <c r="K5985" s="59">
        <v>0</v>
      </c>
      <c r="L5985" s="59">
        <v>0.25</v>
      </c>
      <c r="M5985" s="59">
        <v>9929.6200000000008</v>
      </c>
      <c r="N5985" s="58" t="s">
        <v>3670</v>
      </c>
      <c r="O5985" s="14">
        <f t="shared" si="515"/>
        <v>45923.227442129632</v>
      </c>
      <c r="P5985" s="19">
        <f t="shared" si="516"/>
        <v>45923.435775462967</v>
      </c>
      <c r="Q5985" s="20" t="str">
        <f t="shared" si="517"/>
        <v>23/09/2025</v>
      </c>
      <c r="R5985" s="13" t="str">
        <f t="shared" si="518"/>
        <v>10</v>
      </c>
      <c r="S5985" s="13" t="str">
        <f t="shared" si="519"/>
        <v>Tue</v>
      </c>
    </row>
    <row r="5986" spans="1:19" x14ac:dyDescent="0.25">
      <c r="A5986" s="60">
        <v>45923.227442129632</v>
      </c>
      <c r="B5986" s="61">
        <v>445438326</v>
      </c>
      <c r="C5986" s="62" t="s">
        <v>36</v>
      </c>
      <c r="D5986" s="62" t="s">
        <v>37</v>
      </c>
      <c r="E5986" s="62" t="s">
        <v>46</v>
      </c>
      <c r="F5986" s="62" t="s">
        <v>119</v>
      </c>
      <c r="G5986" s="63">
        <v>3743.23</v>
      </c>
      <c r="H5986" s="61">
        <v>444643468</v>
      </c>
      <c r="I5986" s="63">
        <v>0</v>
      </c>
      <c r="J5986" s="63">
        <v>0</v>
      </c>
      <c r="K5986" s="63">
        <v>0</v>
      </c>
      <c r="L5986" s="63">
        <v>0.36</v>
      </c>
      <c r="M5986" s="63">
        <v>9929.98</v>
      </c>
      <c r="N5986" s="62" t="s">
        <v>3670</v>
      </c>
      <c r="O5986" s="14">
        <f t="shared" si="515"/>
        <v>45923.227442129632</v>
      </c>
      <c r="P5986" s="19">
        <f t="shared" si="516"/>
        <v>45923.435775462967</v>
      </c>
      <c r="Q5986" s="20" t="str">
        <f t="shared" si="517"/>
        <v>23/09/2025</v>
      </c>
      <c r="R5986" s="13" t="str">
        <f t="shared" si="518"/>
        <v>10</v>
      </c>
      <c r="S5986" s="13" t="str">
        <f t="shared" si="519"/>
        <v>Tue</v>
      </c>
    </row>
    <row r="5987" spans="1:19" x14ac:dyDescent="0.25">
      <c r="A5987" s="56">
        <v>45923.227442129632</v>
      </c>
      <c r="B5987" s="57">
        <v>445438327</v>
      </c>
      <c r="C5987" s="58" t="s">
        <v>36</v>
      </c>
      <c r="D5987" s="58" t="s">
        <v>37</v>
      </c>
      <c r="E5987" s="58" t="s">
        <v>46</v>
      </c>
      <c r="F5987" s="58" t="s">
        <v>119</v>
      </c>
      <c r="G5987" s="59">
        <v>3743.23</v>
      </c>
      <c r="H5987" s="57">
        <v>444643469</v>
      </c>
      <c r="I5987" s="59">
        <v>0</v>
      </c>
      <c r="J5987" s="59">
        <v>0</v>
      </c>
      <c r="K5987" s="59">
        <v>0</v>
      </c>
      <c r="L5987" s="59">
        <v>0.43</v>
      </c>
      <c r="M5987" s="59">
        <v>9930.41</v>
      </c>
      <c r="N5987" s="58" t="s">
        <v>3671</v>
      </c>
      <c r="O5987" s="14">
        <f t="shared" si="515"/>
        <v>45923.227442129632</v>
      </c>
      <c r="P5987" s="19">
        <f t="shared" si="516"/>
        <v>45923.435775462967</v>
      </c>
      <c r="Q5987" s="20" t="str">
        <f t="shared" si="517"/>
        <v>23/09/2025</v>
      </c>
      <c r="R5987" s="13" t="str">
        <f t="shared" si="518"/>
        <v>10</v>
      </c>
      <c r="S5987" s="13" t="str">
        <f t="shared" si="519"/>
        <v>Tue</v>
      </c>
    </row>
    <row r="5988" spans="1:19" x14ac:dyDescent="0.25">
      <c r="A5988" s="60">
        <v>45923.227534722224</v>
      </c>
      <c r="B5988" s="61">
        <v>445438349</v>
      </c>
      <c r="C5988" s="62" t="s">
        <v>36</v>
      </c>
      <c r="D5988" s="62" t="s">
        <v>38</v>
      </c>
      <c r="E5988" s="62" t="s">
        <v>45</v>
      </c>
      <c r="F5988" s="62" t="s">
        <v>119</v>
      </c>
      <c r="G5988" s="63">
        <v>3743</v>
      </c>
      <c r="H5988" s="61">
        <v>444643491</v>
      </c>
      <c r="I5988" s="63">
        <v>0</v>
      </c>
      <c r="J5988" s="63">
        <v>0</v>
      </c>
      <c r="K5988" s="63">
        <v>0</v>
      </c>
      <c r="L5988" s="63">
        <v>0</v>
      </c>
      <c r="M5988" s="63">
        <v>9930.41</v>
      </c>
      <c r="N5988" s="62" t="s">
        <v>2056</v>
      </c>
      <c r="O5988" s="14">
        <f t="shared" si="515"/>
        <v>45923.227534722224</v>
      </c>
      <c r="P5988" s="19">
        <f t="shared" si="516"/>
        <v>45923.43586805556</v>
      </c>
      <c r="Q5988" s="20" t="str">
        <f t="shared" si="517"/>
        <v>23/09/2025</v>
      </c>
      <c r="R5988" s="13" t="str">
        <f t="shared" si="518"/>
        <v>10</v>
      </c>
      <c r="S5988" s="13" t="str">
        <f t="shared" si="519"/>
        <v>Tue</v>
      </c>
    </row>
    <row r="5989" spans="1:19" x14ac:dyDescent="0.25">
      <c r="A5989" s="56">
        <v>45923.227534722224</v>
      </c>
      <c r="B5989" s="57">
        <v>445438350</v>
      </c>
      <c r="C5989" s="58" t="s">
        <v>36</v>
      </c>
      <c r="D5989" s="58" t="s">
        <v>38</v>
      </c>
      <c r="E5989" s="58" t="s">
        <v>45</v>
      </c>
      <c r="F5989" s="58" t="s">
        <v>119</v>
      </c>
      <c r="G5989" s="59">
        <v>3743.02</v>
      </c>
      <c r="H5989" s="57">
        <v>444643492</v>
      </c>
      <c r="I5989" s="59">
        <v>0</v>
      </c>
      <c r="J5989" s="59">
        <v>0</v>
      </c>
      <c r="K5989" s="59">
        <v>0</v>
      </c>
      <c r="L5989" s="59">
        <v>0</v>
      </c>
      <c r="M5989" s="59">
        <v>9930.41</v>
      </c>
      <c r="N5989" s="58" t="s">
        <v>107</v>
      </c>
      <c r="O5989" s="14">
        <f t="shared" si="515"/>
        <v>45923.227534722224</v>
      </c>
      <c r="P5989" s="19">
        <f t="shared" si="516"/>
        <v>45923.43586805556</v>
      </c>
      <c r="Q5989" s="20" t="str">
        <f t="shared" si="517"/>
        <v>23/09/2025</v>
      </c>
      <c r="R5989" s="13" t="str">
        <f t="shared" si="518"/>
        <v>10</v>
      </c>
      <c r="S5989" s="13" t="str">
        <f t="shared" si="519"/>
        <v>Tue</v>
      </c>
    </row>
    <row r="5990" spans="1:19" x14ac:dyDescent="0.25">
      <c r="A5990" s="60">
        <v>45923.227534722224</v>
      </c>
      <c r="B5990" s="61">
        <v>445438352</v>
      </c>
      <c r="C5990" s="62" t="s">
        <v>36</v>
      </c>
      <c r="D5990" s="62" t="s">
        <v>38</v>
      </c>
      <c r="E5990" s="62" t="s">
        <v>45</v>
      </c>
      <c r="F5990" s="62" t="s">
        <v>119</v>
      </c>
      <c r="G5990" s="63">
        <v>3743.02</v>
      </c>
      <c r="H5990" s="61">
        <v>444643494</v>
      </c>
      <c r="I5990" s="63">
        <v>0</v>
      </c>
      <c r="J5990" s="63">
        <v>0</v>
      </c>
      <c r="K5990" s="63">
        <v>0</v>
      </c>
      <c r="L5990" s="63">
        <v>0</v>
      </c>
      <c r="M5990" s="63">
        <v>9930.41</v>
      </c>
      <c r="N5990" s="62" t="s">
        <v>108</v>
      </c>
      <c r="O5990" s="14">
        <f t="shared" si="515"/>
        <v>45923.227534722224</v>
      </c>
      <c r="P5990" s="19">
        <f t="shared" si="516"/>
        <v>45923.43586805556</v>
      </c>
      <c r="Q5990" s="20" t="str">
        <f t="shared" si="517"/>
        <v>23/09/2025</v>
      </c>
      <c r="R5990" s="13" t="str">
        <f t="shared" si="518"/>
        <v>10</v>
      </c>
      <c r="S5990" s="13" t="str">
        <f t="shared" si="519"/>
        <v>Tue</v>
      </c>
    </row>
    <row r="5991" spans="1:19" x14ac:dyDescent="0.25">
      <c r="A5991" s="56">
        <v>45923.227534722224</v>
      </c>
      <c r="B5991" s="57">
        <v>445438353</v>
      </c>
      <c r="C5991" s="58" t="s">
        <v>36</v>
      </c>
      <c r="D5991" s="58" t="s">
        <v>38</v>
      </c>
      <c r="E5991" s="58" t="s">
        <v>45</v>
      </c>
      <c r="F5991" s="58" t="s">
        <v>119</v>
      </c>
      <c r="G5991" s="59">
        <v>3743.02</v>
      </c>
      <c r="H5991" s="57">
        <v>444643495</v>
      </c>
      <c r="I5991" s="59">
        <v>0</v>
      </c>
      <c r="J5991" s="59">
        <v>0</v>
      </c>
      <c r="K5991" s="59">
        <v>0</v>
      </c>
      <c r="L5991" s="59">
        <v>0</v>
      </c>
      <c r="M5991" s="59">
        <v>9930.41</v>
      </c>
      <c r="N5991" s="58" t="s">
        <v>48</v>
      </c>
      <c r="O5991" s="14">
        <f t="shared" si="515"/>
        <v>45923.227534722224</v>
      </c>
      <c r="P5991" s="19">
        <f t="shared" si="516"/>
        <v>45923.43586805556</v>
      </c>
      <c r="Q5991" s="20" t="str">
        <f t="shared" si="517"/>
        <v>23/09/2025</v>
      </c>
      <c r="R5991" s="13" t="str">
        <f t="shared" si="518"/>
        <v>10</v>
      </c>
      <c r="S5991" s="13" t="str">
        <f t="shared" si="519"/>
        <v>Tue</v>
      </c>
    </row>
    <row r="5992" spans="1:19" x14ac:dyDescent="0.25">
      <c r="A5992" s="60">
        <v>45923.227546296293</v>
      </c>
      <c r="B5992" s="61">
        <v>445438354</v>
      </c>
      <c r="C5992" s="62" t="s">
        <v>36</v>
      </c>
      <c r="D5992" s="62" t="s">
        <v>38</v>
      </c>
      <c r="E5992" s="62" t="s">
        <v>45</v>
      </c>
      <c r="F5992" s="62" t="s">
        <v>119</v>
      </c>
      <c r="G5992" s="63">
        <v>3743.04</v>
      </c>
      <c r="H5992" s="61">
        <v>444643496</v>
      </c>
      <c r="I5992" s="63">
        <v>0</v>
      </c>
      <c r="J5992" s="63">
        <v>0</v>
      </c>
      <c r="K5992" s="63">
        <v>0</v>
      </c>
      <c r="L5992" s="63">
        <v>0</v>
      </c>
      <c r="M5992" s="63">
        <v>9930.41</v>
      </c>
      <c r="N5992" s="62" t="s">
        <v>1971</v>
      </c>
      <c r="O5992" s="14">
        <f t="shared" si="515"/>
        <v>45923.227546296293</v>
      </c>
      <c r="P5992" s="19">
        <f t="shared" si="516"/>
        <v>45923.435879629629</v>
      </c>
      <c r="Q5992" s="20" t="str">
        <f t="shared" si="517"/>
        <v>23/09/2025</v>
      </c>
      <c r="R5992" s="13" t="str">
        <f t="shared" si="518"/>
        <v>10</v>
      </c>
      <c r="S5992" s="13" t="str">
        <f t="shared" si="519"/>
        <v>Tue</v>
      </c>
    </row>
    <row r="5993" spans="1:19" x14ac:dyDescent="0.25">
      <c r="A5993" s="56">
        <v>45923.227546296293</v>
      </c>
      <c r="B5993" s="57">
        <v>445438355</v>
      </c>
      <c r="C5993" s="58" t="s">
        <v>36</v>
      </c>
      <c r="D5993" s="58" t="s">
        <v>38</v>
      </c>
      <c r="E5993" s="58" t="s">
        <v>45</v>
      </c>
      <c r="F5993" s="58" t="s">
        <v>119</v>
      </c>
      <c r="G5993" s="59">
        <v>3743.06</v>
      </c>
      <c r="H5993" s="57">
        <v>444643497</v>
      </c>
      <c r="I5993" s="59">
        <v>0</v>
      </c>
      <c r="J5993" s="59">
        <v>0</v>
      </c>
      <c r="K5993" s="59">
        <v>0</v>
      </c>
      <c r="L5993" s="59">
        <v>0</v>
      </c>
      <c r="M5993" s="59">
        <v>9930.41</v>
      </c>
      <c r="N5993" s="58" t="s">
        <v>47</v>
      </c>
      <c r="O5993" s="14">
        <f t="shared" si="515"/>
        <v>45923.227546296293</v>
      </c>
      <c r="P5993" s="19">
        <f t="shared" si="516"/>
        <v>45923.435879629629</v>
      </c>
      <c r="Q5993" s="20" t="str">
        <f t="shared" si="517"/>
        <v>23/09/2025</v>
      </c>
      <c r="R5993" s="13" t="str">
        <f t="shared" si="518"/>
        <v>10</v>
      </c>
      <c r="S5993" s="13" t="str">
        <f t="shared" si="519"/>
        <v>Tue</v>
      </c>
    </row>
    <row r="5994" spans="1:19" x14ac:dyDescent="0.25">
      <c r="A5994" s="60">
        <v>45923.227546296293</v>
      </c>
      <c r="B5994" s="61">
        <v>445438356</v>
      </c>
      <c r="C5994" s="62" t="s">
        <v>36</v>
      </c>
      <c r="D5994" s="62" t="s">
        <v>38</v>
      </c>
      <c r="E5994" s="62" t="s">
        <v>45</v>
      </c>
      <c r="F5994" s="62" t="s">
        <v>119</v>
      </c>
      <c r="G5994" s="63">
        <v>3743.01</v>
      </c>
      <c r="H5994" s="61">
        <v>444643498</v>
      </c>
      <c r="I5994" s="63">
        <v>0</v>
      </c>
      <c r="J5994" s="63">
        <v>0</v>
      </c>
      <c r="K5994" s="63">
        <v>0</v>
      </c>
      <c r="L5994" s="63">
        <v>0</v>
      </c>
      <c r="M5994" s="63">
        <v>9930.41</v>
      </c>
      <c r="N5994" s="62" t="s">
        <v>77</v>
      </c>
      <c r="O5994" s="14">
        <f t="shared" si="515"/>
        <v>45923.227546296293</v>
      </c>
      <c r="P5994" s="19">
        <f t="shared" si="516"/>
        <v>45923.435879629629</v>
      </c>
      <c r="Q5994" s="20" t="str">
        <f t="shared" si="517"/>
        <v>23/09/2025</v>
      </c>
      <c r="R5994" s="13" t="str">
        <f t="shared" si="518"/>
        <v>10</v>
      </c>
      <c r="S5994" s="13" t="str">
        <f t="shared" si="519"/>
        <v>Tue</v>
      </c>
    </row>
    <row r="5995" spans="1:19" x14ac:dyDescent="0.25">
      <c r="A5995" s="56">
        <v>45923.227546296293</v>
      </c>
      <c r="B5995" s="57">
        <v>445438357</v>
      </c>
      <c r="C5995" s="58" t="s">
        <v>36</v>
      </c>
      <c r="D5995" s="58" t="s">
        <v>38</v>
      </c>
      <c r="E5995" s="58" t="s">
        <v>45</v>
      </c>
      <c r="F5995" s="58" t="s">
        <v>119</v>
      </c>
      <c r="G5995" s="59">
        <v>3743.02</v>
      </c>
      <c r="H5995" s="57">
        <v>444643499</v>
      </c>
      <c r="I5995" s="59">
        <v>0</v>
      </c>
      <c r="J5995" s="59">
        <v>0</v>
      </c>
      <c r="K5995" s="59">
        <v>0</v>
      </c>
      <c r="L5995" s="59">
        <v>0</v>
      </c>
      <c r="M5995" s="59">
        <v>9930.41</v>
      </c>
      <c r="N5995" s="58" t="s">
        <v>52</v>
      </c>
      <c r="O5995" s="14">
        <f t="shared" si="515"/>
        <v>45923.227546296293</v>
      </c>
      <c r="P5995" s="19">
        <f t="shared" si="516"/>
        <v>45923.435879629629</v>
      </c>
      <c r="Q5995" s="20" t="str">
        <f t="shared" si="517"/>
        <v>23/09/2025</v>
      </c>
      <c r="R5995" s="13" t="str">
        <f t="shared" si="518"/>
        <v>10</v>
      </c>
      <c r="S5995" s="13" t="str">
        <f t="shared" si="519"/>
        <v>Tue</v>
      </c>
    </row>
    <row r="5996" spans="1:19" x14ac:dyDescent="0.25">
      <c r="A5996" s="60">
        <v>45923.229270833333</v>
      </c>
      <c r="B5996" s="61">
        <v>445438623</v>
      </c>
      <c r="C5996" s="62" t="s">
        <v>36</v>
      </c>
      <c r="D5996" s="62" t="s">
        <v>37</v>
      </c>
      <c r="E5996" s="62" t="s">
        <v>46</v>
      </c>
      <c r="F5996" s="62" t="s">
        <v>119</v>
      </c>
      <c r="G5996" s="63">
        <v>3741.38</v>
      </c>
      <c r="H5996" s="61">
        <v>444643785</v>
      </c>
      <c r="I5996" s="63">
        <v>0</v>
      </c>
      <c r="J5996" s="63">
        <v>0</v>
      </c>
      <c r="K5996" s="63">
        <v>0</v>
      </c>
      <c r="L5996" s="63">
        <v>1.62</v>
      </c>
      <c r="M5996" s="63">
        <v>9932.0300000000007</v>
      </c>
      <c r="N5996" s="62" t="s">
        <v>3672</v>
      </c>
      <c r="O5996" s="14">
        <f t="shared" si="515"/>
        <v>45923.229270833333</v>
      </c>
      <c r="P5996" s="19">
        <f t="shared" si="516"/>
        <v>45923.437604166669</v>
      </c>
      <c r="Q5996" s="20" t="str">
        <f t="shared" si="517"/>
        <v>23/09/2025</v>
      </c>
      <c r="R5996" s="13" t="str">
        <f t="shared" si="518"/>
        <v>10</v>
      </c>
      <c r="S5996" s="13" t="str">
        <f t="shared" si="519"/>
        <v>Tue</v>
      </c>
    </row>
    <row r="5997" spans="1:19" x14ac:dyDescent="0.25">
      <c r="A5997" s="56">
        <v>45923.229270833333</v>
      </c>
      <c r="B5997" s="57">
        <v>445438624</v>
      </c>
      <c r="C5997" s="58" t="s">
        <v>36</v>
      </c>
      <c r="D5997" s="58" t="s">
        <v>37</v>
      </c>
      <c r="E5997" s="58" t="s">
        <v>46</v>
      </c>
      <c r="F5997" s="58" t="s">
        <v>119</v>
      </c>
      <c r="G5997" s="59">
        <v>3741.38</v>
      </c>
      <c r="H5997" s="57">
        <v>444643786</v>
      </c>
      <c r="I5997" s="59">
        <v>0</v>
      </c>
      <c r="J5997" s="59">
        <v>0</v>
      </c>
      <c r="K5997" s="59">
        <v>0</v>
      </c>
      <c r="L5997" s="59">
        <v>1.64</v>
      </c>
      <c r="M5997" s="59">
        <v>9933.67</v>
      </c>
      <c r="N5997" s="58" t="s">
        <v>3672</v>
      </c>
      <c r="O5997" s="14">
        <f t="shared" si="515"/>
        <v>45923.229270833333</v>
      </c>
      <c r="P5997" s="19">
        <f t="shared" si="516"/>
        <v>45923.437604166669</v>
      </c>
      <c r="Q5997" s="20" t="str">
        <f t="shared" si="517"/>
        <v>23/09/2025</v>
      </c>
      <c r="R5997" s="13" t="str">
        <f t="shared" si="518"/>
        <v>10</v>
      </c>
      <c r="S5997" s="13" t="str">
        <f t="shared" si="519"/>
        <v>Tue</v>
      </c>
    </row>
    <row r="5998" spans="1:19" x14ac:dyDescent="0.25">
      <c r="A5998" s="60">
        <v>45923.229270833333</v>
      </c>
      <c r="B5998" s="61">
        <v>445438625</v>
      </c>
      <c r="C5998" s="62" t="s">
        <v>36</v>
      </c>
      <c r="D5998" s="62" t="s">
        <v>37</v>
      </c>
      <c r="E5998" s="62" t="s">
        <v>46</v>
      </c>
      <c r="F5998" s="62" t="s">
        <v>119</v>
      </c>
      <c r="G5998" s="63">
        <v>3741.38</v>
      </c>
      <c r="H5998" s="61">
        <v>444643787</v>
      </c>
      <c r="I5998" s="63">
        <v>0</v>
      </c>
      <c r="J5998" s="63">
        <v>0</v>
      </c>
      <c r="K5998" s="63">
        <v>0</v>
      </c>
      <c r="L5998" s="63">
        <v>1.64</v>
      </c>
      <c r="M5998" s="63">
        <v>9935.31</v>
      </c>
      <c r="N5998" s="62" t="s">
        <v>3672</v>
      </c>
      <c r="O5998" s="14">
        <f t="shared" si="515"/>
        <v>45923.229270833333</v>
      </c>
      <c r="P5998" s="19">
        <f t="shared" si="516"/>
        <v>45923.437604166669</v>
      </c>
      <c r="Q5998" s="20" t="str">
        <f t="shared" si="517"/>
        <v>23/09/2025</v>
      </c>
      <c r="R5998" s="13" t="str">
        <f t="shared" si="518"/>
        <v>10</v>
      </c>
      <c r="S5998" s="13" t="str">
        <f t="shared" si="519"/>
        <v>Tue</v>
      </c>
    </row>
    <row r="5999" spans="1:19" x14ac:dyDescent="0.25">
      <c r="A5999" s="56">
        <v>45923.229270833333</v>
      </c>
      <c r="B5999" s="57">
        <v>445438626</v>
      </c>
      <c r="C5999" s="58" t="s">
        <v>36</v>
      </c>
      <c r="D5999" s="58" t="s">
        <v>37</v>
      </c>
      <c r="E5999" s="58" t="s">
        <v>46</v>
      </c>
      <c r="F5999" s="58" t="s">
        <v>119</v>
      </c>
      <c r="G5999" s="59">
        <v>3741.38</v>
      </c>
      <c r="H5999" s="57">
        <v>444643788</v>
      </c>
      <c r="I5999" s="59">
        <v>0</v>
      </c>
      <c r="J5999" s="59">
        <v>0</v>
      </c>
      <c r="K5999" s="59">
        <v>0</v>
      </c>
      <c r="L5999" s="59">
        <v>1.66</v>
      </c>
      <c r="M5999" s="59">
        <v>9936.9699999999993</v>
      </c>
      <c r="N5999" s="58" t="s">
        <v>3672</v>
      </c>
      <c r="O5999" s="14">
        <f t="shared" si="515"/>
        <v>45923.229270833333</v>
      </c>
      <c r="P5999" s="19">
        <f t="shared" si="516"/>
        <v>45923.437604166669</v>
      </c>
      <c r="Q5999" s="20" t="str">
        <f t="shared" si="517"/>
        <v>23/09/2025</v>
      </c>
      <c r="R5999" s="13" t="str">
        <f t="shared" si="518"/>
        <v>10</v>
      </c>
      <c r="S5999" s="13" t="str">
        <f t="shared" si="519"/>
        <v>Tue</v>
      </c>
    </row>
    <row r="6000" spans="1:19" x14ac:dyDescent="0.25">
      <c r="A6000" s="60">
        <v>45923.229270833333</v>
      </c>
      <c r="B6000" s="61">
        <v>445438627</v>
      </c>
      <c r="C6000" s="62" t="s">
        <v>36</v>
      </c>
      <c r="D6000" s="62" t="s">
        <v>37</v>
      </c>
      <c r="E6000" s="62" t="s">
        <v>46</v>
      </c>
      <c r="F6000" s="62" t="s">
        <v>119</v>
      </c>
      <c r="G6000" s="63">
        <v>3741.38</v>
      </c>
      <c r="H6000" s="61">
        <v>444643789</v>
      </c>
      <c r="I6000" s="63">
        <v>0</v>
      </c>
      <c r="J6000" s="63">
        <v>0</v>
      </c>
      <c r="K6000" s="63">
        <v>0</v>
      </c>
      <c r="L6000" s="63">
        <v>1.63</v>
      </c>
      <c r="M6000" s="63">
        <v>9938.6</v>
      </c>
      <c r="N6000" s="62" t="s">
        <v>3672</v>
      </c>
      <c r="O6000" s="14">
        <f t="shared" si="515"/>
        <v>45923.229270833333</v>
      </c>
      <c r="P6000" s="19">
        <f t="shared" si="516"/>
        <v>45923.437604166669</v>
      </c>
      <c r="Q6000" s="20" t="str">
        <f t="shared" si="517"/>
        <v>23/09/2025</v>
      </c>
      <c r="R6000" s="13" t="str">
        <f t="shared" si="518"/>
        <v>10</v>
      </c>
      <c r="S6000" s="13" t="str">
        <f t="shared" si="519"/>
        <v>Tue</v>
      </c>
    </row>
    <row r="6001" spans="1:19" x14ac:dyDescent="0.25">
      <c r="A6001" s="56">
        <v>45923.22928240741</v>
      </c>
      <c r="B6001" s="57">
        <v>445438640</v>
      </c>
      <c r="C6001" s="58" t="s">
        <v>36</v>
      </c>
      <c r="D6001" s="58" t="s">
        <v>37</v>
      </c>
      <c r="E6001" s="58" t="s">
        <v>46</v>
      </c>
      <c r="F6001" s="58" t="s">
        <v>119</v>
      </c>
      <c r="G6001" s="59">
        <v>3741.17</v>
      </c>
      <c r="H6001" s="57">
        <v>444643800</v>
      </c>
      <c r="I6001" s="59">
        <v>0</v>
      </c>
      <c r="J6001" s="59">
        <v>0</v>
      </c>
      <c r="K6001" s="59">
        <v>0</v>
      </c>
      <c r="L6001" s="59">
        <v>2.41</v>
      </c>
      <c r="M6001" s="59">
        <v>9941.01</v>
      </c>
      <c r="N6001" s="58" t="s">
        <v>3673</v>
      </c>
      <c r="O6001" s="14">
        <f t="shared" si="515"/>
        <v>45923.22928240741</v>
      </c>
      <c r="P6001" s="19">
        <f t="shared" si="516"/>
        <v>45923.437615740746</v>
      </c>
      <c r="Q6001" s="20" t="str">
        <f t="shared" si="517"/>
        <v>23/09/2025</v>
      </c>
      <c r="R6001" s="13" t="str">
        <f t="shared" si="518"/>
        <v>10</v>
      </c>
      <c r="S6001" s="13" t="str">
        <f t="shared" si="519"/>
        <v>Tue</v>
      </c>
    </row>
    <row r="6002" spans="1:19" x14ac:dyDescent="0.25">
      <c r="A6002" s="60">
        <v>45923.22928240741</v>
      </c>
      <c r="B6002" s="61">
        <v>445438644</v>
      </c>
      <c r="C6002" s="62" t="s">
        <v>36</v>
      </c>
      <c r="D6002" s="62" t="s">
        <v>37</v>
      </c>
      <c r="E6002" s="62" t="s">
        <v>46</v>
      </c>
      <c r="F6002" s="62" t="s">
        <v>119</v>
      </c>
      <c r="G6002" s="63">
        <v>3741.12</v>
      </c>
      <c r="H6002" s="61">
        <v>444643803</v>
      </c>
      <c r="I6002" s="63">
        <v>0</v>
      </c>
      <c r="J6002" s="63">
        <v>0</v>
      </c>
      <c r="K6002" s="63">
        <v>0</v>
      </c>
      <c r="L6002" s="63">
        <v>2.82</v>
      </c>
      <c r="M6002" s="63">
        <v>9943.83</v>
      </c>
      <c r="N6002" s="62" t="s">
        <v>3674</v>
      </c>
      <c r="O6002" s="14">
        <f t="shared" si="515"/>
        <v>45923.22928240741</v>
      </c>
      <c r="P6002" s="19">
        <f t="shared" si="516"/>
        <v>45923.437615740746</v>
      </c>
      <c r="Q6002" s="20" t="str">
        <f t="shared" si="517"/>
        <v>23/09/2025</v>
      </c>
      <c r="R6002" s="13" t="str">
        <f t="shared" si="518"/>
        <v>10</v>
      </c>
      <c r="S6002" s="13" t="str">
        <f t="shared" si="519"/>
        <v>Tue</v>
      </c>
    </row>
    <row r="6003" spans="1:19" x14ac:dyDescent="0.25">
      <c r="A6003" s="56">
        <v>45923.22929398148</v>
      </c>
      <c r="B6003" s="57">
        <v>445438704</v>
      </c>
      <c r="C6003" s="58" t="s">
        <v>36</v>
      </c>
      <c r="D6003" s="58" t="s">
        <v>37</v>
      </c>
      <c r="E6003" s="58" t="s">
        <v>46</v>
      </c>
      <c r="F6003" s="58" t="s">
        <v>119</v>
      </c>
      <c r="G6003" s="59">
        <v>3740.6</v>
      </c>
      <c r="H6003" s="57">
        <v>444643862</v>
      </c>
      <c r="I6003" s="59">
        <v>0</v>
      </c>
      <c r="J6003" s="59">
        <v>0</v>
      </c>
      <c r="K6003" s="59">
        <v>0</v>
      </c>
      <c r="L6003" s="59">
        <v>3.38</v>
      </c>
      <c r="M6003" s="59">
        <v>9947.2099999999991</v>
      </c>
      <c r="N6003" s="58" t="s">
        <v>3675</v>
      </c>
      <c r="O6003" s="14">
        <f t="shared" si="515"/>
        <v>45923.22929398148</v>
      </c>
      <c r="P6003" s="19">
        <f t="shared" si="516"/>
        <v>45923.437627314815</v>
      </c>
      <c r="Q6003" s="20" t="str">
        <f t="shared" si="517"/>
        <v>23/09/2025</v>
      </c>
      <c r="R6003" s="13" t="str">
        <f t="shared" si="518"/>
        <v>10</v>
      </c>
      <c r="S6003" s="13" t="str">
        <f t="shared" si="519"/>
        <v>Tue</v>
      </c>
    </row>
    <row r="6004" spans="1:19" x14ac:dyDescent="0.25">
      <c r="A6004" s="60">
        <v>45923.22991898148</v>
      </c>
      <c r="B6004" s="61">
        <v>445439246</v>
      </c>
      <c r="C6004" s="62" t="s">
        <v>36</v>
      </c>
      <c r="D6004" s="62" t="s">
        <v>37</v>
      </c>
      <c r="E6004" s="62" t="s">
        <v>46</v>
      </c>
      <c r="F6004" s="62" t="s">
        <v>119</v>
      </c>
      <c r="G6004" s="63">
        <v>3741.85</v>
      </c>
      <c r="H6004" s="61">
        <v>444644425</v>
      </c>
      <c r="I6004" s="63">
        <v>0</v>
      </c>
      <c r="J6004" s="63">
        <v>0</v>
      </c>
      <c r="K6004" s="63">
        <v>0</v>
      </c>
      <c r="L6004" s="63">
        <v>0.99</v>
      </c>
      <c r="M6004" s="63">
        <v>9948.2000000000007</v>
      </c>
      <c r="N6004" s="62" t="s">
        <v>3676</v>
      </c>
      <c r="O6004" s="14">
        <f t="shared" si="515"/>
        <v>45923.22991898148</v>
      </c>
      <c r="P6004" s="19">
        <f t="shared" si="516"/>
        <v>45923.438252314816</v>
      </c>
      <c r="Q6004" s="20" t="str">
        <f t="shared" si="517"/>
        <v>23/09/2025</v>
      </c>
      <c r="R6004" s="13" t="str">
        <f t="shared" si="518"/>
        <v>10</v>
      </c>
      <c r="S6004" s="13" t="str">
        <f t="shared" si="519"/>
        <v>Tue</v>
      </c>
    </row>
    <row r="6005" spans="1:19" x14ac:dyDescent="0.25">
      <c r="A6005" s="56">
        <v>45923.229930555557</v>
      </c>
      <c r="B6005" s="57">
        <v>445439248</v>
      </c>
      <c r="C6005" s="58" t="s">
        <v>36</v>
      </c>
      <c r="D6005" s="58" t="s">
        <v>37</v>
      </c>
      <c r="E6005" s="58" t="s">
        <v>46</v>
      </c>
      <c r="F6005" s="58" t="s">
        <v>119</v>
      </c>
      <c r="G6005" s="59">
        <v>3742</v>
      </c>
      <c r="H6005" s="57">
        <v>444644428</v>
      </c>
      <c r="I6005" s="59">
        <v>0</v>
      </c>
      <c r="J6005" s="59">
        <v>0</v>
      </c>
      <c r="K6005" s="59">
        <v>0</v>
      </c>
      <c r="L6005" s="59">
        <v>1.45</v>
      </c>
      <c r="M6005" s="59">
        <v>9949.65</v>
      </c>
      <c r="N6005" s="58" t="s">
        <v>3677</v>
      </c>
      <c r="O6005" s="14">
        <f t="shared" si="515"/>
        <v>45923.229930555557</v>
      </c>
      <c r="P6005" s="19">
        <f t="shared" si="516"/>
        <v>45923.438263888893</v>
      </c>
      <c r="Q6005" s="20" t="str">
        <f t="shared" si="517"/>
        <v>23/09/2025</v>
      </c>
      <c r="R6005" s="13" t="str">
        <f t="shared" si="518"/>
        <v>10</v>
      </c>
      <c r="S6005" s="13" t="str">
        <f t="shared" si="519"/>
        <v>Tue</v>
      </c>
    </row>
    <row r="6006" spans="1:19" x14ac:dyDescent="0.25">
      <c r="A6006" s="60">
        <v>45923.22996527778</v>
      </c>
      <c r="B6006" s="61">
        <v>445439260</v>
      </c>
      <c r="C6006" s="62" t="s">
        <v>36</v>
      </c>
      <c r="D6006" s="62" t="s">
        <v>38</v>
      </c>
      <c r="E6006" s="62" t="s">
        <v>45</v>
      </c>
      <c r="F6006" s="62" t="s">
        <v>119</v>
      </c>
      <c r="G6006" s="63">
        <v>3741.67</v>
      </c>
      <c r="H6006" s="61">
        <v>444644442</v>
      </c>
      <c r="I6006" s="63">
        <v>0</v>
      </c>
      <c r="J6006" s="63">
        <v>0</v>
      </c>
      <c r="K6006" s="63">
        <v>0</v>
      </c>
      <c r="L6006" s="63">
        <v>0</v>
      </c>
      <c r="M6006" s="63">
        <v>9949.65</v>
      </c>
      <c r="N6006" s="62" t="s">
        <v>115</v>
      </c>
      <c r="O6006" s="14">
        <f t="shared" si="515"/>
        <v>45923.22996527778</v>
      </c>
      <c r="P6006" s="19">
        <f t="shared" si="516"/>
        <v>45923.438298611116</v>
      </c>
      <c r="Q6006" s="20" t="str">
        <f t="shared" si="517"/>
        <v>23/09/2025</v>
      </c>
      <c r="R6006" s="13" t="str">
        <f t="shared" si="518"/>
        <v>10</v>
      </c>
      <c r="S6006" s="13" t="str">
        <f t="shared" si="519"/>
        <v>Tue</v>
      </c>
    </row>
    <row r="6007" spans="1:19" x14ac:dyDescent="0.25">
      <c r="A6007" s="56">
        <v>45923.22996527778</v>
      </c>
      <c r="B6007" s="57">
        <v>445439261</v>
      </c>
      <c r="C6007" s="58" t="s">
        <v>36</v>
      </c>
      <c r="D6007" s="58" t="s">
        <v>38</v>
      </c>
      <c r="E6007" s="58" t="s">
        <v>45</v>
      </c>
      <c r="F6007" s="58" t="s">
        <v>119</v>
      </c>
      <c r="G6007" s="59">
        <v>3741.67</v>
      </c>
      <c r="H6007" s="57">
        <v>444644443</v>
      </c>
      <c r="I6007" s="59">
        <v>0</v>
      </c>
      <c r="J6007" s="59">
        <v>0</v>
      </c>
      <c r="K6007" s="59">
        <v>0</v>
      </c>
      <c r="L6007" s="59">
        <v>0</v>
      </c>
      <c r="M6007" s="59">
        <v>9949.65</v>
      </c>
      <c r="N6007" s="58" t="s">
        <v>118</v>
      </c>
      <c r="O6007" s="14">
        <f t="shared" si="515"/>
        <v>45923.22996527778</v>
      </c>
      <c r="P6007" s="19">
        <f t="shared" si="516"/>
        <v>45923.438298611116</v>
      </c>
      <c r="Q6007" s="20" t="str">
        <f t="shared" si="517"/>
        <v>23/09/2025</v>
      </c>
      <c r="R6007" s="13" t="str">
        <f t="shared" si="518"/>
        <v>10</v>
      </c>
      <c r="S6007" s="13" t="str">
        <f t="shared" si="519"/>
        <v>Tue</v>
      </c>
    </row>
    <row r="6008" spans="1:19" x14ac:dyDescent="0.25">
      <c r="A6008" s="60">
        <v>45923.230162037034</v>
      </c>
      <c r="B6008" s="61">
        <v>445439285</v>
      </c>
      <c r="C6008" s="62" t="s">
        <v>36</v>
      </c>
      <c r="D6008" s="62" t="s">
        <v>37</v>
      </c>
      <c r="E6008" s="62" t="s">
        <v>46</v>
      </c>
      <c r="F6008" s="62" t="s">
        <v>119</v>
      </c>
      <c r="G6008" s="63">
        <v>3742.15</v>
      </c>
      <c r="H6008" s="61">
        <v>444644468</v>
      </c>
      <c r="I6008" s="63">
        <v>0</v>
      </c>
      <c r="J6008" s="63">
        <v>0</v>
      </c>
      <c r="K6008" s="63">
        <v>0</v>
      </c>
      <c r="L6008" s="63">
        <v>0.26</v>
      </c>
      <c r="M6008" s="63">
        <v>9949.91</v>
      </c>
      <c r="N6008" s="62" t="s">
        <v>3678</v>
      </c>
      <c r="O6008" s="14">
        <f t="shared" si="515"/>
        <v>45923.230162037034</v>
      </c>
      <c r="P6008" s="19">
        <f t="shared" si="516"/>
        <v>45923.43849537037</v>
      </c>
      <c r="Q6008" s="20" t="str">
        <f t="shared" si="517"/>
        <v>23/09/2025</v>
      </c>
      <c r="R6008" s="13" t="str">
        <f t="shared" si="518"/>
        <v>10</v>
      </c>
      <c r="S6008" s="13" t="str">
        <f t="shared" si="519"/>
        <v>Tue</v>
      </c>
    </row>
    <row r="6009" spans="1:19" x14ac:dyDescent="0.25">
      <c r="A6009" s="56">
        <v>45923.230196759258</v>
      </c>
      <c r="B6009" s="57">
        <v>445439300</v>
      </c>
      <c r="C6009" s="58" t="s">
        <v>36</v>
      </c>
      <c r="D6009" s="58" t="s">
        <v>38</v>
      </c>
      <c r="E6009" s="58" t="s">
        <v>45</v>
      </c>
      <c r="F6009" s="58" t="s">
        <v>119</v>
      </c>
      <c r="G6009" s="59">
        <v>3742.24</v>
      </c>
      <c r="H6009" s="57">
        <v>444644490</v>
      </c>
      <c r="I6009" s="59">
        <v>0</v>
      </c>
      <c r="J6009" s="59">
        <v>0</v>
      </c>
      <c r="K6009" s="59">
        <v>0</v>
      </c>
      <c r="L6009" s="59">
        <v>0</v>
      </c>
      <c r="M6009" s="59">
        <v>9949.91</v>
      </c>
      <c r="N6009" s="58" t="s">
        <v>1971</v>
      </c>
      <c r="O6009" s="14">
        <f t="shared" si="515"/>
        <v>45923.230196759258</v>
      </c>
      <c r="P6009" s="19">
        <f t="shared" si="516"/>
        <v>45923.438530092593</v>
      </c>
      <c r="Q6009" s="20" t="str">
        <f t="shared" si="517"/>
        <v>23/09/2025</v>
      </c>
      <c r="R6009" s="13" t="str">
        <f t="shared" si="518"/>
        <v>10</v>
      </c>
      <c r="S6009" s="13" t="str">
        <f t="shared" si="519"/>
        <v>Tue</v>
      </c>
    </row>
    <row r="6010" spans="1:19" x14ac:dyDescent="0.25">
      <c r="A6010" s="60">
        <v>45923.230196759258</v>
      </c>
      <c r="B6010" s="61">
        <v>445439301</v>
      </c>
      <c r="C6010" s="62" t="s">
        <v>36</v>
      </c>
      <c r="D6010" s="62" t="s">
        <v>38</v>
      </c>
      <c r="E6010" s="62" t="s">
        <v>45</v>
      </c>
      <c r="F6010" s="62" t="s">
        <v>119</v>
      </c>
      <c r="G6010" s="63">
        <v>3742.22</v>
      </c>
      <c r="H6010" s="61">
        <v>444644491</v>
      </c>
      <c r="I6010" s="63">
        <v>0</v>
      </c>
      <c r="J6010" s="63">
        <v>0</v>
      </c>
      <c r="K6010" s="63">
        <v>0</v>
      </c>
      <c r="L6010" s="63">
        <v>0</v>
      </c>
      <c r="M6010" s="63">
        <v>9949.91</v>
      </c>
      <c r="N6010" s="62" t="s">
        <v>108</v>
      </c>
      <c r="O6010" s="14">
        <f t="shared" si="515"/>
        <v>45923.230196759258</v>
      </c>
      <c r="P6010" s="19">
        <f t="shared" si="516"/>
        <v>45923.438530092593</v>
      </c>
      <c r="Q6010" s="20" t="str">
        <f t="shared" si="517"/>
        <v>23/09/2025</v>
      </c>
      <c r="R6010" s="13" t="str">
        <f t="shared" si="518"/>
        <v>10</v>
      </c>
      <c r="S6010" s="13" t="str">
        <f t="shared" si="519"/>
        <v>Tue</v>
      </c>
    </row>
    <row r="6011" spans="1:19" x14ac:dyDescent="0.25">
      <c r="A6011" s="56">
        <v>45923.230196759258</v>
      </c>
      <c r="B6011" s="57">
        <v>445439302</v>
      </c>
      <c r="C6011" s="58" t="s">
        <v>36</v>
      </c>
      <c r="D6011" s="58" t="s">
        <v>38</v>
      </c>
      <c r="E6011" s="58" t="s">
        <v>45</v>
      </c>
      <c r="F6011" s="58" t="s">
        <v>119</v>
      </c>
      <c r="G6011" s="59">
        <v>3742.22</v>
      </c>
      <c r="H6011" s="57">
        <v>444644492</v>
      </c>
      <c r="I6011" s="59">
        <v>0</v>
      </c>
      <c r="J6011" s="59">
        <v>0</v>
      </c>
      <c r="K6011" s="59">
        <v>0</v>
      </c>
      <c r="L6011" s="59">
        <v>0</v>
      </c>
      <c r="M6011" s="59">
        <v>9949.91</v>
      </c>
      <c r="N6011" s="58" t="s">
        <v>77</v>
      </c>
      <c r="O6011" s="14">
        <f t="shared" si="515"/>
        <v>45923.230196759258</v>
      </c>
      <c r="P6011" s="19">
        <f t="shared" si="516"/>
        <v>45923.438530092593</v>
      </c>
      <c r="Q6011" s="20" t="str">
        <f t="shared" si="517"/>
        <v>23/09/2025</v>
      </c>
      <c r="R6011" s="13" t="str">
        <f t="shared" si="518"/>
        <v>10</v>
      </c>
      <c r="S6011" s="13" t="str">
        <f t="shared" si="519"/>
        <v>Tue</v>
      </c>
    </row>
    <row r="6012" spans="1:19" x14ac:dyDescent="0.25">
      <c r="A6012" s="60">
        <v>45923.230196759258</v>
      </c>
      <c r="B6012" s="61">
        <v>445439303</v>
      </c>
      <c r="C6012" s="62" t="s">
        <v>36</v>
      </c>
      <c r="D6012" s="62" t="s">
        <v>38</v>
      </c>
      <c r="E6012" s="62" t="s">
        <v>45</v>
      </c>
      <c r="F6012" s="62" t="s">
        <v>119</v>
      </c>
      <c r="G6012" s="63">
        <v>3742.22</v>
      </c>
      <c r="H6012" s="61">
        <v>444644493</v>
      </c>
      <c r="I6012" s="63">
        <v>0</v>
      </c>
      <c r="J6012" s="63">
        <v>0</v>
      </c>
      <c r="K6012" s="63">
        <v>0</v>
      </c>
      <c r="L6012" s="63">
        <v>0</v>
      </c>
      <c r="M6012" s="63">
        <v>9949.91</v>
      </c>
      <c r="N6012" s="62" t="s">
        <v>113</v>
      </c>
      <c r="O6012" s="14">
        <f t="shared" si="515"/>
        <v>45923.230196759258</v>
      </c>
      <c r="P6012" s="19">
        <f t="shared" si="516"/>
        <v>45923.438530092593</v>
      </c>
      <c r="Q6012" s="20" t="str">
        <f t="shared" si="517"/>
        <v>23/09/2025</v>
      </c>
      <c r="R6012" s="13" t="str">
        <f t="shared" si="518"/>
        <v>10</v>
      </c>
      <c r="S6012" s="13" t="str">
        <f t="shared" si="519"/>
        <v>Tue</v>
      </c>
    </row>
    <row r="6013" spans="1:19" x14ac:dyDescent="0.25">
      <c r="A6013" s="56">
        <v>45923.230208333334</v>
      </c>
      <c r="B6013" s="57">
        <v>445439304</v>
      </c>
      <c r="C6013" s="58" t="s">
        <v>36</v>
      </c>
      <c r="D6013" s="58" t="s">
        <v>38</v>
      </c>
      <c r="E6013" s="58" t="s">
        <v>45</v>
      </c>
      <c r="F6013" s="58" t="s">
        <v>119</v>
      </c>
      <c r="G6013" s="59">
        <v>3742.22</v>
      </c>
      <c r="H6013" s="57">
        <v>444644494</v>
      </c>
      <c r="I6013" s="59">
        <v>0</v>
      </c>
      <c r="J6013" s="59">
        <v>0</v>
      </c>
      <c r="K6013" s="59">
        <v>0</v>
      </c>
      <c r="L6013" s="59">
        <v>0</v>
      </c>
      <c r="M6013" s="59">
        <v>9949.91</v>
      </c>
      <c r="N6013" s="58" t="s">
        <v>2056</v>
      </c>
      <c r="O6013" s="14">
        <f t="shared" si="515"/>
        <v>45923.230208333334</v>
      </c>
      <c r="P6013" s="19">
        <f t="shared" si="516"/>
        <v>45923.43854166667</v>
      </c>
      <c r="Q6013" s="20" t="str">
        <f t="shared" si="517"/>
        <v>23/09/2025</v>
      </c>
      <c r="R6013" s="13" t="str">
        <f t="shared" si="518"/>
        <v>10</v>
      </c>
      <c r="S6013" s="13" t="str">
        <f t="shared" si="519"/>
        <v>Tue</v>
      </c>
    </row>
    <row r="6014" spans="1:19" x14ac:dyDescent="0.25">
      <c r="A6014" s="60">
        <v>45923.230208333334</v>
      </c>
      <c r="B6014" s="61">
        <v>445439305</v>
      </c>
      <c r="C6014" s="62" t="s">
        <v>36</v>
      </c>
      <c r="D6014" s="62" t="s">
        <v>38</v>
      </c>
      <c r="E6014" s="62" t="s">
        <v>45</v>
      </c>
      <c r="F6014" s="62" t="s">
        <v>119</v>
      </c>
      <c r="G6014" s="63">
        <v>3742.18</v>
      </c>
      <c r="H6014" s="61">
        <v>444644495</v>
      </c>
      <c r="I6014" s="63">
        <v>0</v>
      </c>
      <c r="J6014" s="63">
        <v>0</v>
      </c>
      <c r="K6014" s="63">
        <v>0</v>
      </c>
      <c r="L6014" s="63">
        <v>0</v>
      </c>
      <c r="M6014" s="63">
        <v>9949.91</v>
      </c>
      <c r="N6014" s="62" t="s">
        <v>107</v>
      </c>
      <c r="O6014" s="14">
        <f t="shared" si="515"/>
        <v>45923.230208333334</v>
      </c>
      <c r="P6014" s="19">
        <f t="shared" si="516"/>
        <v>45923.43854166667</v>
      </c>
      <c r="Q6014" s="20" t="str">
        <f t="shared" si="517"/>
        <v>23/09/2025</v>
      </c>
      <c r="R6014" s="13" t="str">
        <f t="shared" si="518"/>
        <v>10</v>
      </c>
      <c r="S6014" s="13" t="str">
        <f t="shared" si="519"/>
        <v>Tue</v>
      </c>
    </row>
    <row r="6015" spans="1:19" x14ac:dyDescent="0.25">
      <c r="A6015" s="56">
        <v>45923.230208333334</v>
      </c>
      <c r="B6015" s="57">
        <v>445439306</v>
      </c>
      <c r="C6015" s="58" t="s">
        <v>36</v>
      </c>
      <c r="D6015" s="58" t="s">
        <v>38</v>
      </c>
      <c r="E6015" s="58" t="s">
        <v>45</v>
      </c>
      <c r="F6015" s="58" t="s">
        <v>119</v>
      </c>
      <c r="G6015" s="59">
        <v>3742.18</v>
      </c>
      <c r="H6015" s="57">
        <v>444644497</v>
      </c>
      <c r="I6015" s="59">
        <v>0</v>
      </c>
      <c r="J6015" s="59">
        <v>0</v>
      </c>
      <c r="K6015" s="59">
        <v>0</v>
      </c>
      <c r="L6015" s="59">
        <v>0</v>
      </c>
      <c r="M6015" s="59">
        <v>9949.91</v>
      </c>
      <c r="N6015" s="58" t="s">
        <v>1944</v>
      </c>
      <c r="O6015" s="14">
        <f t="shared" si="515"/>
        <v>45923.230208333334</v>
      </c>
      <c r="P6015" s="19">
        <f t="shared" si="516"/>
        <v>45923.43854166667</v>
      </c>
      <c r="Q6015" s="20" t="str">
        <f t="shared" si="517"/>
        <v>23/09/2025</v>
      </c>
      <c r="R6015" s="13" t="str">
        <f t="shared" si="518"/>
        <v>10</v>
      </c>
      <c r="S6015" s="13" t="str">
        <f t="shared" si="519"/>
        <v>Tue</v>
      </c>
    </row>
    <row r="6016" spans="1:19" x14ac:dyDescent="0.25">
      <c r="A6016" s="60">
        <v>45923.230208333334</v>
      </c>
      <c r="B6016" s="61">
        <v>445439307</v>
      </c>
      <c r="C6016" s="62" t="s">
        <v>36</v>
      </c>
      <c r="D6016" s="62" t="s">
        <v>38</v>
      </c>
      <c r="E6016" s="62" t="s">
        <v>45</v>
      </c>
      <c r="F6016" s="62" t="s">
        <v>119</v>
      </c>
      <c r="G6016" s="63">
        <v>3742.18</v>
      </c>
      <c r="H6016" s="61">
        <v>444644498</v>
      </c>
      <c r="I6016" s="63">
        <v>0</v>
      </c>
      <c r="J6016" s="63">
        <v>0</v>
      </c>
      <c r="K6016" s="63">
        <v>0</v>
      </c>
      <c r="L6016" s="63">
        <v>0</v>
      </c>
      <c r="M6016" s="63">
        <v>9949.91</v>
      </c>
      <c r="N6016" s="62" t="s">
        <v>2055</v>
      </c>
      <c r="O6016" s="14">
        <f t="shared" si="515"/>
        <v>45923.230208333334</v>
      </c>
      <c r="P6016" s="19">
        <f t="shared" si="516"/>
        <v>45923.43854166667</v>
      </c>
      <c r="Q6016" s="20" t="str">
        <f t="shared" si="517"/>
        <v>23/09/2025</v>
      </c>
      <c r="R6016" s="13" t="str">
        <f t="shared" si="518"/>
        <v>10</v>
      </c>
      <c r="S6016" s="13" t="str">
        <f t="shared" si="519"/>
        <v>Tue</v>
      </c>
    </row>
    <row r="6017" spans="1:19" x14ac:dyDescent="0.25">
      <c r="A6017" s="56">
        <v>45923.230219907404</v>
      </c>
      <c r="B6017" s="57">
        <v>445439309</v>
      </c>
      <c r="C6017" s="58" t="s">
        <v>36</v>
      </c>
      <c r="D6017" s="58" t="s">
        <v>38</v>
      </c>
      <c r="E6017" s="58" t="s">
        <v>45</v>
      </c>
      <c r="F6017" s="58" t="s">
        <v>119</v>
      </c>
      <c r="G6017" s="59">
        <v>3742.14</v>
      </c>
      <c r="H6017" s="57">
        <v>444644500</v>
      </c>
      <c r="I6017" s="59">
        <v>0</v>
      </c>
      <c r="J6017" s="59">
        <v>0</v>
      </c>
      <c r="K6017" s="59">
        <v>0</v>
      </c>
      <c r="L6017" s="59">
        <v>0</v>
      </c>
      <c r="M6017" s="59">
        <v>9949.91</v>
      </c>
      <c r="N6017" s="58" t="s">
        <v>1384</v>
      </c>
      <c r="O6017" s="14">
        <f t="shared" si="515"/>
        <v>45923.230219907404</v>
      </c>
      <c r="P6017" s="19">
        <f t="shared" si="516"/>
        <v>45923.43855324074</v>
      </c>
      <c r="Q6017" s="20" t="str">
        <f t="shared" si="517"/>
        <v>23/09/2025</v>
      </c>
      <c r="R6017" s="13" t="str">
        <f t="shared" si="518"/>
        <v>10</v>
      </c>
      <c r="S6017" s="13" t="str">
        <f t="shared" si="519"/>
        <v>Tue</v>
      </c>
    </row>
    <row r="6018" spans="1:19" x14ac:dyDescent="0.25">
      <c r="A6018" s="60">
        <v>45923.230914351851</v>
      </c>
      <c r="B6018" s="61">
        <v>445439451</v>
      </c>
      <c r="C6018" s="62" t="s">
        <v>36</v>
      </c>
      <c r="D6018" s="62" t="s">
        <v>37</v>
      </c>
      <c r="E6018" s="62" t="s">
        <v>46</v>
      </c>
      <c r="F6018" s="62" t="s">
        <v>119</v>
      </c>
      <c r="G6018" s="63">
        <v>3742.51</v>
      </c>
      <c r="H6018" s="61">
        <v>444644657</v>
      </c>
      <c r="I6018" s="63">
        <v>0</v>
      </c>
      <c r="J6018" s="63">
        <v>0</v>
      </c>
      <c r="K6018" s="63">
        <v>0</v>
      </c>
      <c r="L6018" s="63">
        <v>0.51</v>
      </c>
      <c r="M6018" s="63">
        <v>9950.42</v>
      </c>
      <c r="N6018" s="62" t="s">
        <v>3679</v>
      </c>
      <c r="O6018" s="14">
        <f t="shared" si="515"/>
        <v>45923.230914351851</v>
      </c>
      <c r="P6018" s="19">
        <f t="shared" si="516"/>
        <v>45923.439247685186</v>
      </c>
      <c r="Q6018" s="20" t="str">
        <f t="shared" si="517"/>
        <v>23/09/2025</v>
      </c>
      <c r="R6018" s="13" t="str">
        <f t="shared" si="518"/>
        <v>10</v>
      </c>
      <c r="S6018" s="13" t="str">
        <f t="shared" si="519"/>
        <v>Tue</v>
      </c>
    </row>
    <row r="6019" spans="1:19" x14ac:dyDescent="0.25">
      <c r="A6019" s="56">
        <v>45923.230914351851</v>
      </c>
      <c r="B6019" s="57">
        <v>445439452</v>
      </c>
      <c r="C6019" s="58" t="s">
        <v>36</v>
      </c>
      <c r="D6019" s="58" t="s">
        <v>37</v>
      </c>
      <c r="E6019" s="58" t="s">
        <v>46</v>
      </c>
      <c r="F6019" s="58" t="s">
        <v>119</v>
      </c>
      <c r="G6019" s="59">
        <v>3742.51</v>
      </c>
      <c r="H6019" s="57">
        <v>444644658</v>
      </c>
      <c r="I6019" s="59">
        <v>0</v>
      </c>
      <c r="J6019" s="59">
        <v>0</v>
      </c>
      <c r="K6019" s="59">
        <v>0</v>
      </c>
      <c r="L6019" s="59">
        <v>0.55000000000000004</v>
      </c>
      <c r="M6019" s="59">
        <v>9950.9699999999993</v>
      </c>
      <c r="N6019" s="58" t="s">
        <v>3297</v>
      </c>
      <c r="O6019" s="14">
        <f t="shared" si="515"/>
        <v>45923.230914351851</v>
      </c>
      <c r="P6019" s="19">
        <f t="shared" si="516"/>
        <v>45923.439247685186</v>
      </c>
      <c r="Q6019" s="20" t="str">
        <f t="shared" si="517"/>
        <v>23/09/2025</v>
      </c>
      <c r="R6019" s="13" t="str">
        <f t="shared" si="518"/>
        <v>10</v>
      </c>
      <c r="S6019" s="13" t="str">
        <f t="shared" si="519"/>
        <v>Tue</v>
      </c>
    </row>
    <row r="6020" spans="1:19" x14ac:dyDescent="0.25">
      <c r="A6020" s="60">
        <v>45923.230914351851</v>
      </c>
      <c r="B6020" s="61">
        <v>445439453</v>
      </c>
      <c r="C6020" s="62" t="s">
        <v>36</v>
      </c>
      <c r="D6020" s="62" t="s">
        <v>37</v>
      </c>
      <c r="E6020" s="62" t="s">
        <v>46</v>
      </c>
      <c r="F6020" s="62" t="s">
        <v>119</v>
      </c>
      <c r="G6020" s="63">
        <v>3742.51</v>
      </c>
      <c r="H6020" s="61">
        <v>444644659</v>
      </c>
      <c r="I6020" s="63">
        <v>0</v>
      </c>
      <c r="J6020" s="63">
        <v>0</v>
      </c>
      <c r="K6020" s="63">
        <v>0</v>
      </c>
      <c r="L6020" s="63">
        <v>0.51</v>
      </c>
      <c r="M6020" s="63">
        <v>9951.48</v>
      </c>
      <c r="N6020" s="62" t="s">
        <v>3680</v>
      </c>
      <c r="O6020" s="14">
        <f t="shared" si="515"/>
        <v>45923.230914351851</v>
      </c>
      <c r="P6020" s="19">
        <f t="shared" si="516"/>
        <v>45923.439247685186</v>
      </c>
      <c r="Q6020" s="20" t="str">
        <f t="shared" si="517"/>
        <v>23/09/2025</v>
      </c>
      <c r="R6020" s="13" t="str">
        <f t="shared" si="518"/>
        <v>10</v>
      </c>
      <c r="S6020" s="13" t="str">
        <f t="shared" si="519"/>
        <v>Tue</v>
      </c>
    </row>
    <row r="6021" spans="1:19" x14ac:dyDescent="0.25">
      <c r="A6021" s="56">
        <v>45923.231134259258</v>
      </c>
      <c r="B6021" s="57">
        <v>445439502</v>
      </c>
      <c r="C6021" s="58" t="s">
        <v>36</v>
      </c>
      <c r="D6021" s="58" t="s">
        <v>37</v>
      </c>
      <c r="E6021" s="58" t="s">
        <v>46</v>
      </c>
      <c r="F6021" s="58" t="s">
        <v>119</v>
      </c>
      <c r="G6021" s="59">
        <v>3743.77</v>
      </c>
      <c r="H6021" s="57">
        <v>444644717</v>
      </c>
      <c r="I6021" s="59">
        <v>0</v>
      </c>
      <c r="J6021" s="59">
        <v>0</v>
      </c>
      <c r="K6021" s="59">
        <v>0</v>
      </c>
      <c r="L6021" s="59">
        <v>-1.55</v>
      </c>
      <c r="M6021" s="59">
        <v>9949.93</v>
      </c>
      <c r="N6021" s="58" t="s">
        <v>3681</v>
      </c>
      <c r="O6021" s="14">
        <f t="shared" si="515"/>
        <v>45923.231134259258</v>
      </c>
      <c r="P6021" s="19">
        <f t="shared" si="516"/>
        <v>45923.439467592594</v>
      </c>
      <c r="Q6021" s="20" t="str">
        <f t="shared" si="517"/>
        <v>23/09/2025</v>
      </c>
      <c r="R6021" s="13" t="str">
        <f t="shared" si="518"/>
        <v>10</v>
      </c>
      <c r="S6021" s="13" t="str">
        <f t="shared" si="519"/>
        <v>Tue</v>
      </c>
    </row>
    <row r="6022" spans="1:19" x14ac:dyDescent="0.25">
      <c r="A6022" s="60">
        <v>45923.23128472222</v>
      </c>
      <c r="B6022" s="61">
        <v>445439562</v>
      </c>
      <c r="C6022" s="62" t="s">
        <v>36</v>
      </c>
      <c r="D6022" s="62" t="s">
        <v>37</v>
      </c>
      <c r="E6022" s="62" t="s">
        <v>46</v>
      </c>
      <c r="F6022" s="62" t="s">
        <v>119</v>
      </c>
      <c r="G6022" s="63">
        <v>3744.47</v>
      </c>
      <c r="H6022" s="61">
        <v>444644788</v>
      </c>
      <c r="I6022" s="63">
        <v>0</v>
      </c>
      <c r="J6022" s="63">
        <v>0</v>
      </c>
      <c r="K6022" s="63">
        <v>0</v>
      </c>
      <c r="L6022" s="63">
        <v>-2.23</v>
      </c>
      <c r="M6022" s="63">
        <v>9947.7000000000007</v>
      </c>
      <c r="N6022" s="62" t="s">
        <v>3682</v>
      </c>
      <c r="O6022" s="14">
        <f t="shared" si="515"/>
        <v>45923.23128472222</v>
      </c>
      <c r="P6022" s="19">
        <f t="shared" si="516"/>
        <v>45923.439618055556</v>
      </c>
      <c r="Q6022" s="20" t="str">
        <f t="shared" si="517"/>
        <v>23/09/2025</v>
      </c>
      <c r="R6022" s="13" t="str">
        <f t="shared" si="518"/>
        <v>10</v>
      </c>
      <c r="S6022" s="13" t="str">
        <f t="shared" si="519"/>
        <v>Tue</v>
      </c>
    </row>
    <row r="6023" spans="1:19" x14ac:dyDescent="0.25">
      <c r="A6023" s="56">
        <v>45923.23128472222</v>
      </c>
      <c r="B6023" s="57">
        <v>445439563</v>
      </c>
      <c r="C6023" s="58" t="s">
        <v>36</v>
      </c>
      <c r="D6023" s="58" t="s">
        <v>37</v>
      </c>
      <c r="E6023" s="58" t="s">
        <v>46</v>
      </c>
      <c r="F6023" s="58" t="s">
        <v>119</v>
      </c>
      <c r="G6023" s="59">
        <v>3744.47</v>
      </c>
      <c r="H6023" s="57">
        <v>444644789</v>
      </c>
      <c r="I6023" s="59">
        <v>0</v>
      </c>
      <c r="J6023" s="59">
        <v>0</v>
      </c>
      <c r="K6023" s="59">
        <v>0</v>
      </c>
      <c r="L6023" s="59">
        <v>-2.29</v>
      </c>
      <c r="M6023" s="59">
        <v>9945.41</v>
      </c>
      <c r="N6023" s="58" t="s">
        <v>3682</v>
      </c>
      <c r="O6023" s="14">
        <f t="shared" si="515"/>
        <v>45923.23128472222</v>
      </c>
      <c r="P6023" s="19">
        <f t="shared" si="516"/>
        <v>45923.439618055556</v>
      </c>
      <c r="Q6023" s="20" t="str">
        <f t="shared" si="517"/>
        <v>23/09/2025</v>
      </c>
      <c r="R6023" s="13" t="str">
        <f t="shared" si="518"/>
        <v>10</v>
      </c>
      <c r="S6023" s="13" t="str">
        <f t="shared" si="519"/>
        <v>Tue</v>
      </c>
    </row>
    <row r="6024" spans="1:19" x14ac:dyDescent="0.25">
      <c r="A6024" s="60">
        <v>45923.231423611112</v>
      </c>
      <c r="B6024" s="61">
        <v>445439587</v>
      </c>
      <c r="C6024" s="62" t="s">
        <v>36</v>
      </c>
      <c r="D6024" s="62" t="s">
        <v>37</v>
      </c>
      <c r="E6024" s="62" t="s">
        <v>46</v>
      </c>
      <c r="F6024" s="62" t="s">
        <v>119</v>
      </c>
      <c r="G6024" s="63">
        <v>3744.72</v>
      </c>
      <c r="H6024" s="61">
        <v>444644819</v>
      </c>
      <c r="I6024" s="63">
        <v>0</v>
      </c>
      <c r="J6024" s="63">
        <v>0</v>
      </c>
      <c r="K6024" s="63">
        <v>0</v>
      </c>
      <c r="L6024" s="63">
        <v>-3.05</v>
      </c>
      <c r="M6024" s="63">
        <v>9942.36</v>
      </c>
      <c r="N6024" s="62" t="s">
        <v>3683</v>
      </c>
      <c r="O6024" s="14">
        <f t="shared" si="515"/>
        <v>45923.231423611112</v>
      </c>
      <c r="P6024" s="19">
        <f t="shared" si="516"/>
        <v>45923.439756944448</v>
      </c>
      <c r="Q6024" s="20" t="str">
        <f t="shared" si="517"/>
        <v>23/09/2025</v>
      </c>
      <c r="R6024" s="13" t="str">
        <f t="shared" si="518"/>
        <v>10</v>
      </c>
      <c r="S6024" s="13" t="str">
        <f t="shared" si="519"/>
        <v>Tue</v>
      </c>
    </row>
    <row r="6025" spans="1:19" x14ac:dyDescent="0.25">
      <c r="A6025" s="56">
        <v>45923.231423611112</v>
      </c>
      <c r="B6025" s="57">
        <v>445439589</v>
      </c>
      <c r="C6025" s="58" t="s">
        <v>36</v>
      </c>
      <c r="D6025" s="58" t="s">
        <v>37</v>
      </c>
      <c r="E6025" s="58" t="s">
        <v>46</v>
      </c>
      <c r="F6025" s="58" t="s">
        <v>119</v>
      </c>
      <c r="G6025" s="59">
        <v>3744.72</v>
      </c>
      <c r="H6025" s="57">
        <v>444644820</v>
      </c>
      <c r="I6025" s="59">
        <v>0</v>
      </c>
      <c r="J6025" s="59">
        <v>0</v>
      </c>
      <c r="K6025" s="59">
        <v>0</v>
      </c>
      <c r="L6025" s="59">
        <v>-3.05</v>
      </c>
      <c r="M6025" s="59">
        <v>9939.31</v>
      </c>
      <c r="N6025" s="58" t="s">
        <v>3683</v>
      </c>
      <c r="O6025" s="14">
        <f t="shared" si="515"/>
        <v>45923.231423611112</v>
      </c>
      <c r="P6025" s="19">
        <f t="shared" si="516"/>
        <v>45923.439756944448</v>
      </c>
      <c r="Q6025" s="20" t="str">
        <f t="shared" si="517"/>
        <v>23/09/2025</v>
      </c>
      <c r="R6025" s="13" t="str">
        <f t="shared" si="518"/>
        <v>10</v>
      </c>
      <c r="S6025" s="13" t="str">
        <f t="shared" si="519"/>
        <v>Tue</v>
      </c>
    </row>
    <row r="6026" spans="1:19" x14ac:dyDescent="0.25">
      <c r="A6026" s="60">
        <v>45923.232048611113</v>
      </c>
      <c r="B6026" s="61">
        <v>445440008</v>
      </c>
      <c r="C6026" s="62" t="s">
        <v>36</v>
      </c>
      <c r="D6026" s="62" t="s">
        <v>38</v>
      </c>
      <c r="E6026" s="62" t="s">
        <v>45</v>
      </c>
      <c r="F6026" s="62" t="s">
        <v>119</v>
      </c>
      <c r="G6026" s="63">
        <v>3742.56</v>
      </c>
      <c r="H6026" s="61">
        <v>444645260</v>
      </c>
      <c r="I6026" s="63">
        <v>0</v>
      </c>
      <c r="J6026" s="63">
        <v>0</v>
      </c>
      <c r="K6026" s="63">
        <v>0</v>
      </c>
      <c r="L6026" s="63">
        <v>0</v>
      </c>
      <c r="M6026" s="63">
        <v>9939.31</v>
      </c>
      <c r="N6026" s="62" t="s">
        <v>52</v>
      </c>
      <c r="O6026" s="14">
        <f t="shared" si="515"/>
        <v>45923.232048611113</v>
      </c>
      <c r="P6026" s="19">
        <f t="shared" si="516"/>
        <v>45923.440381944449</v>
      </c>
      <c r="Q6026" s="20" t="str">
        <f t="shared" si="517"/>
        <v>23/09/2025</v>
      </c>
      <c r="R6026" s="13" t="str">
        <f t="shared" si="518"/>
        <v>10</v>
      </c>
      <c r="S6026" s="13" t="str">
        <f t="shared" si="519"/>
        <v>Tue</v>
      </c>
    </row>
    <row r="6027" spans="1:19" x14ac:dyDescent="0.25">
      <c r="A6027" s="56">
        <v>45923.232048611113</v>
      </c>
      <c r="B6027" s="57">
        <v>445440009</v>
      </c>
      <c r="C6027" s="58" t="s">
        <v>36</v>
      </c>
      <c r="D6027" s="58" t="s">
        <v>38</v>
      </c>
      <c r="E6027" s="58" t="s">
        <v>45</v>
      </c>
      <c r="F6027" s="58" t="s">
        <v>119</v>
      </c>
      <c r="G6027" s="59">
        <v>3742.56</v>
      </c>
      <c r="H6027" s="57">
        <v>444645261</v>
      </c>
      <c r="I6027" s="59">
        <v>0</v>
      </c>
      <c r="J6027" s="59">
        <v>0</v>
      </c>
      <c r="K6027" s="59">
        <v>0</v>
      </c>
      <c r="L6027" s="59">
        <v>0</v>
      </c>
      <c r="M6027" s="59">
        <v>9939.31</v>
      </c>
      <c r="N6027" s="58" t="s">
        <v>2055</v>
      </c>
      <c r="O6027" s="14">
        <f t="shared" si="515"/>
        <v>45923.232048611113</v>
      </c>
      <c r="P6027" s="19">
        <f t="shared" si="516"/>
        <v>45923.440381944449</v>
      </c>
      <c r="Q6027" s="20" t="str">
        <f t="shared" si="517"/>
        <v>23/09/2025</v>
      </c>
      <c r="R6027" s="13" t="str">
        <f t="shared" si="518"/>
        <v>10</v>
      </c>
      <c r="S6027" s="13" t="str">
        <f t="shared" si="519"/>
        <v>Tue</v>
      </c>
    </row>
    <row r="6028" spans="1:19" x14ac:dyDescent="0.25">
      <c r="A6028" s="60">
        <v>45923.232048611113</v>
      </c>
      <c r="B6028" s="61">
        <v>445440010</v>
      </c>
      <c r="C6028" s="62" t="s">
        <v>36</v>
      </c>
      <c r="D6028" s="62" t="s">
        <v>38</v>
      </c>
      <c r="E6028" s="62" t="s">
        <v>45</v>
      </c>
      <c r="F6028" s="62" t="s">
        <v>119</v>
      </c>
      <c r="G6028" s="63">
        <v>3742.56</v>
      </c>
      <c r="H6028" s="61">
        <v>444645262</v>
      </c>
      <c r="I6028" s="63">
        <v>0</v>
      </c>
      <c r="J6028" s="63">
        <v>0</v>
      </c>
      <c r="K6028" s="63">
        <v>0</v>
      </c>
      <c r="L6028" s="63">
        <v>0</v>
      </c>
      <c r="M6028" s="63">
        <v>9939.31</v>
      </c>
      <c r="N6028" s="62" t="s">
        <v>47</v>
      </c>
      <c r="O6028" s="14">
        <f t="shared" si="515"/>
        <v>45923.232048611113</v>
      </c>
      <c r="P6028" s="19">
        <f t="shared" si="516"/>
        <v>45923.440381944449</v>
      </c>
      <c r="Q6028" s="20" t="str">
        <f t="shared" si="517"/>
        <v>23/09/2025</v>
      </c>
      <c r="R6028" s="13" t="str">
        <f t="shared" si="518"/>
        <v>10</v>
      </c>
      <c r="S6028" s="13" t="str">
        <f t="shared" si="519"/>
        <v>Tue</v>
      </c>
    </row>
    <row r="6029" spans="1:19" x14ac:dyDescent="0.25">
      <c r="A6029" s="56">
        <v>45923.232048611113</v>
      </c>
      <c r="B6029" s="57">
        <v>445440012</v>
      </c>
      <c r="C6029" s="58" t="s">
        <v>36</v>
      </c>
      <c r="D6029" s="58" t="s">
        <v>38</v>
      </c>
      <c r="E6029" s="58" t="s">
        <v>45</v>
      </c>
      <c r="F6029" s="58" t="s">
        <v>119</v>
      </c>
      <c r="G6029" s="59">
        <v>3742.56</v>
      </c>
      <c r="H6029" s="57">
        <v>444645264</v>
      </c>
      <c r="I6029" s="59">
        <v>0</v>
      </c>
      <c r="J6029" s="59">
        <v>0</v>
      </c>
      <c r="K6029" s="59">
        <v>0</v>
      </c>
      <c r="L6029" s="59">
        <v>0</v>
      </c>
      <c r="M6029" s="59">
        <v>9939.31</v>
      </c>
      <c r="N6029" s="58" t="s">
        <v>1971</v>
      </c>
      <c r="O6029" s="14">
        <f t="shared" si="515"/>
        <v>45923.232048611113</v>
      </c>
      <c r="P6029" s="19">
        <f t="shared" si="516"/>
        <v>45923.440381944449</v>
      </c>
      <c r="Q6029" s="20" t="str">
        <f t="shared" si="517"/>
        <v>23/09/2025</v>
      </c>
      <c r="R6029" s="13" t="str">
        <f t="shared" si="518"/>
        <v>10</v>
      </c>
      <c r="S6029" s="13" t="str">
        <f t="shared" si="519"/>
        <v>Tue</v>
      </c>
    </row>
    <row r="6030" spans="1:19" x14ac:dyDescent="0.25">
      <c r="A6030" s="60">
        <v>45923.232060185182</v>
      </c>
      <c r="B6030" s="61">
        <v>445440014</v>
      </c>
      <c r="C6030" s="62" t="s">
        <v>36</v>
      </c>
      <c r="D6030" s="62" t="s">
        <v>38</v>
      </c>
      <c r="E6030" s="62" t="s">
        <v>45</v>
      </c>
      <c r="F6030" s="62" t="s">
        <v>119</v>
      </c>
      <c r="G6030" s="63">
        <v>3742.56</v>
      </c>
      <c r="H6030" s="61">
        <v>444645266</v>
      </c>
      <c r="I6030" s="63">
        <v>0</v>
      </c>
      <c r="J6030" s="63">
        <v>0</v>
      </c>
      <c r="K6030" s="63">
        <v>0</v>
      </c>
      <c r="L6030" s="63">
        <v>0</v>
      </c>
      <c r="M6030" s="63">
        <v>9939.31</v>
      </c>
      <c r="N6030" s="62" t="s">
        <v>48</v>
      </c>
      <c r="O6030" s="14">
        <f t="shared" si="515"/>
        <v>45923.232060185182</v>
      </c>
      <c r="P6030" s="19">
        <f t="shared" si="516"/>
        <v>45923.440393518518</v>
      </c>
      <c r="Q6030" s="20" t="str">
        <f t="shared" si="517"/>
        <v>23/09/2025</v>
      </c>
      <c r="R6030" s="13" t="str">
        <f t="shared" si="518"/>
        <v>10</v>
      </c>
      <c r="S6030" s="13" t="str">
        <f t="shared" si="519"/>
        <v>Tue</v>
      </c>
    </row>
    <row r="6031" spans="1:19" x14ac:dyDescent="0.25">
      <c r="A6031" s="56">
        <v>45923.23541666667</v>
      </c>
      <c r="B6031" s="57">
        <v>445440519</v>
      </c>
      <c r="C6031" s="58" t="s">
        <v>36</v>
      </c>
      <c r="D6031" s="58" t="s">
        <v>38</v>
      </c>
      <c r="E6031" s="58" t="s">
        <v>45</v>
      </c>
      <c r="F6031" s="58" t="s">
        <v>119</v>
      </c>
      <c r="G6031" s="59">
        <v>3743.7</v>
      </c>
      <c r="H6031" s="57">
        <v>444645829</v>
      </c>
      <c r="I6031" s="59">
        <v>0</v>
      </c>
      <c r="J6031" s="59">
        <v>0</v>
      </c>
      <c r="K6031" s="59">
        <v>0</v>
      </c>
      <c r="L6031" s="59">
        <v>0</v>
      </c>
      <c r="M6031" s="59">
        <v>9939.31</v>
      </c>
      <c r="N6031" s="58" t="s">
        <v>2533</v>
      </c>
      <c r="O6031" s="14">
        <f t="shared" si="515"/>
        <v>45923.23541666667</v>
      </c>
      <c r="P6031" s="19">
        <f t="shared" si="516"/>
        <v>45923.443750000006</v>
      </c>
      <c r="Q6031" s="20" t="str">
        <f t="shared" si="517"/>
        <v>23/09/2025</v>
      </c>
      <c r="R6031" s="13" t="str">
        <f t="shared" si="518"/>
        <v>10</v>
      </c>
      <c r="S6031" s="13" t="str">
        <f t="shared" si="519"/>
        <v>Tue</v>
      </c>
    </row>
    <row r="6032" spans="1:19" x14ac:dyDescent="0.25">
      <c r="A6032" s="60">
        <v>45923.235520833332</v>
      </c>
      <c r="B6032" s="61">
        <v>445440528</v>
      </c>
      <c r="C6032" s="62" t="s">
        <v>36</v>
      </c>
      <c r="D6032" s="62" t="s">
        <v>37</v>
      </c>
      <c r="E6032" s="62" t="s">
        <v>45</v>
      </c>
      <c r="F6032" s="62" t="s">
        <v>119</v>
      </c>
      <c r="G6032" s="63">
        <v>3743.85</v>
      </c>
      <c r="H6032" s="61">
        <v>444645841</v>
      </c>
      <c r="I6032" s="63">
        <v>0</v>
      </c>
      <c r="J6032" s="63">
        <v>0</v>
      </c>
      <c r="K6032" s="63">
        <v>0</v>
      </c>
      <c r="L6032" s="63">
        <v>0</v>
      </c>
      <c r="M6032" s="63">
        <v>9939.31</v>
      </c>
      <c r="N6032" s="62" t="s">
        <v>115</v>
      </c>
      <c r="O6032" s="14">
        <f t="shared" si="515"/>
        <v>45923.235520833332</v>
      </c>
      <c r="P6032" s="19">
        <f t="shared" si="516"/>
        <v>45923.443854166668</v>
      </c>
      <c r="Q6032" s="20" t="str">
        <f t="shared" si="517"/>
        <v>23/09/2025</v>
      </c>
      <c r="R6032" s="13" t="str">
        <f t="shared" si="518"/>
        <v>10</v>
      </c>
      <c r="S6032" s="13" t="str">
        <f t="shared" si="519"/>
        <v>Tue</v>
      </c>
    </row>
    <row r="6033" spans="1:19" x14ac:dyDescent="0.25">
      <c r="A6033" s="56">
        <v>45923.235520833332</v>
      </c>
      <c r="B6033" s="57">
        <v>445440529</v>
      </c>
      <c r="C6033" s="58" t="s">
        <v>36</v>
      </c>
      <c r="D6033" s="58" t="s">
        <v>37</v>
      </c>
      <c r="E6033" s="58" t="s">
        <v>45</v>
      </c>
      <c r="F6033" s="58" t="s">
        <v>119</v>
      </c>
      <c r="G6033" s="59">
        <v>3743.85</v>
      </c>
      <c r="H6033" s="57">
        <v>444645842</v>
      </c>
      <c r="I6033" s="59">
        <v>0</v>
      </c>
      <c r="J6033" s="59">
        <v>0</v>
      </c>
      <c r="K6033" s="59">
        <v>0</v>
      </c>
      <c r="L6033" s="59">
        <v>0</v>
      </c>
      <c r="M6033" s="59">
        <v>9939.31</v>
      </c>
      <c r="N6033" s="58" t="s">
        <v>118</v>
      </c>
      <c r="O6033" s="14">
        <f t="shared" si="515"/>
        <v>45923.235520833332</v>
      </c>
      <c r="P6033" s="19">
        <f t="shared" si="516"/>
        <v>45923.443854166668</v>
      </c>
      <c r="Q6033" s="20" t="str">
        <f t="shared" si="517"/>
        <v>23/09/2025</v>
      </c>
      <c r="R6033" s="13" t="str">
        <f t="shared" si="518"/>
        <v>10</v>
      </c>
      <c r="S6033" s="13" t="str">
        <f t="shared" si="519"/>
        <v>Tue</v>
      </c>
    </row>
    <row r="6034" spans="1:19" x14ac:dyDescent="0.25">
      <c r="A6034" s="60">
        <v>45923.241562499999</v>
      </c>
      <c r="B6034" s="61">
        <v>445441590</v>
      </c>
      <c r="C6034" s="62" t="s">
        <v>36</v>
      </c>
      <c r="D6034" s="62" t="s">
        <v>38</v>
      </c>
      <c r="E6034" s="62" t="s">
        <v>46</v>
      </c>
      <c r="F6034" s="62" t="s">
        <v>119</v>
      </c>
      <c r="G6034" s="63">
        <v>3740.79</v>
      </c>
      <c r="H6034" s="61">
        <v>444646974</v>
      </c>
      <c r="I6034" s="63">
        <v>0</v>
      </c>
      <c r="J6034" s="63">
        <v>0</v>
      </c>
      <c r="K6034" s="63">
        <v>0</v>
      </c>
      <c r="L6034" s="63">
        <v>-3.06</v>
      </c>
      <c r="M6034" s="63">
        <v>9936.25</v>
      </c>
      <c r="N6034" s="62" t="s">
        <v>3684</v>
      </c>
      <c r="O6034" s="14">
        <f t="shared" si="515"/>
        <v>45923.241562499999</v>
      </c>
      <c r="P6034" s="19">
        <f t="shared" si="516"/>
        <v>45923.449895833335</v>
      </c>
      <c r="Q6034" s="20" t="str">
        <f t="shared" si="517"/>
        <v>23/09/2025</v>
      </c>
      <c r="R6034" s="13" t="str">
        <f t="shared" si="518"/>
        <v>10</v>
      </c>
      <c r="S6034" s="13" t="str">
        <f t="shared" si="519"/>
        <v>Tue</v>
      </c>
    </row>
    <row r="6035" spans="1:19" x14ac:dyDescent="0.25">
      <c r="A6035" s="56">
        <v>45923.241562499999</v>
      </c>
      <c r="B6035" s="57">
        <v>445441592</v>
      </c>
      <c r="C6035" s="58" t="s">
        <v>36</v>
      </c>
      <c r="D6035" s="58" t="s">
        <v>38</v>
      </c>
      <c r="E6035" s="58" t="s">
        <v>46</v>
      </c>
      <c r="F6035" s="58" t="s">
        <v>119</v>
      </c>
      <c r="G6035" s="59">
        <v>3740.79</v>
      </c>
      <c r="H6035" s="57">
        <v>444646975</v>
      </c>
      <c r="I6035" s="59">
        <v>0</v>
      </c>
      <c r="J6035" s="59">
        <v>0</v>
      </c>
      <c r="K6035" s="59">
        <v>0</v>
      </c>
      <c r="L6035" s="59">
        <v>-3.06</v>
      </c>
      <c r="M6035" s="59">
        <v>9933.19</v>
      </c>
      <c r="N6035" s="58" t="s">
        <v>3685</v>
      </c>
      <c r="O6035" s="14">
        <f t="shared" si="515"/>
        <v>45923.241562499999</v>
      </c>
      <c r="P6035" s="19">
        <f t="shared" si="516"/>
        <v>45923.449895833335</v>
      </c>
      <c r="Q6035" s="20" t="str">
        <f t="shared" si="517"/>
        <v>23/09/2025</v>
      </c>
      <c r="R6035" s="13" t="str">
        <f t="shared" si="518"/>
        <v>10</v>
      </c>
      <c r="S6035" s="13" t="str">
        <f t="shared" si="519"/>
        <v>Tue</v>
      </c>
    </row>
    <row r="6036" spans="1:19" x14ac:dyDescent="0.25">
      <c r="A6036" s="60">
        <v>45923.241562499999</v>
      </c>
      <c r="B6036" s="61">
        <v>445441594</v>
      </c>
      <c r="C6036" s="62" t="s">
        <v>36</v>
      </c>
      <c r="D6036" s="62" t="s">
        <v>37</v>
      </c>
      <c r="E6036" s="62" t="s">
        <v>46</v>
      </c>
      <c r="F6036" s="62" t="s">
        <v>119</v>
      </c>
      <c r="G6036" s="63">
        <v>3741.02</v>
      </c>
      <c r="H6036" s="61">
        <v>444646976</v>
      </c>
      <c r="I6036" s="63">
        <v>0</v>
      </c>
      <c r="J6036" s="63">
        <v>0</v>
      </c>
      <c r="K6036" s="63">
        <v>0</v>
      </c>
      <c r="L6036" s="63">
        <v>1.54</v>
      </c>
      <c r="M6036" s="63">
        <v>9934.73</v>
      </c>
      <c r="N6036" s="62" t="s">
        <v>3374</v>
      </c>
      <c r="O6036" s="14">
        <f t="shared" ref="O6036:O6099" si="520">A6036</f>
        <v>45923.241562499999</v>
      </c>
      <c r="P6036" s="19">
        <f t="shared" ref="P6036:P6099" si="521">O6036+(5/24)</f>
        <v>45923.449895833335</v>
      </c>
      <c r="Q6036" s="20" t="str">
        <f t="shared" ref="Q6036:Q6099" si="522">TEXT(P6036,"dd/mm/yyyy")</f>
        <v>23/09/2025</v>
      </c>
      <c r="R6036" s="13" t="str">
        <f t="shared" ref="R6036:R6099" si="523">TEXT(P6036,"hh")</f>
        <v>10</v>
      </c>
      <c r="S6036" s="13" t="str">
        <f t="shared" ref="S6036:S6099" si="524">TEXT(P6036,"ddd")</f>
        <v>Tue</v>
      </c>
    </row>
    <row r="6037" spans="1:19" x14ac:dyDescent="0.25">
      <c r="A6037" s="56">
        <v>45923.241712962961</v>
      </c>
      <c r="B6037" s="57">
        <v>445441633</v>
      </c>
      <c r="C6037" s="58" t="s">
        <v>36</v>
      </c>
      <c r="D6037" s="58" t="s">
        <v>37</v>
      </c>
      <c r="E6037" s="58" t="s">
        <v>46</v>
      </c>
      <c r="F6037" s="58" t="s">
        <v>119</v>
      </c>
      <c r="G6037" s="59">
        <v>3740.74</v>
      </c>
      <c r="H6037" s="57">
        <v>444647022</v>
      </c>
      <c r="I6037" s="59">
        <v>0</v>
      </c>
      <c r="J6037" s="59">
        <v>0</v>
      </c>
      <c r="K6037" s="59">
        <v>0</v>
      </c>
      <c r="L6037" s="59">
        <v>1.48</v>
      </c>
      <c r="M6037" s="59">
        <v>9936.2099999999991</v>
      </c>
      <c r="N6037" s="58" t="s">
        <v>3686</v>
      </c>
      <c r="O6037" s="14">
        <f t="shared" si="520"/>
        <v>45923.241712962961</v>
      </c>
      <c r="P6037" s="19">
        <f t="shared" si="521"/>
        <v>45923.450046296297</v>
      </c>
      <c r="Q6037" s="20" t="str">
        <f t="shared" si="522"/>
        <v>23/09/2025</v>
      </c>
      <c r="R6037" s="13" t="str">
        <f t="shared" si="523"/>
        <v>10</v>
      </c>
      <c r="S6037" s="13" t="str">
        <f t="shared" si="524"/>
        <v>Tue</v>
      </c>
    </row>
    <row r="6038" spans="1:19" x14ac:dyDescent="0.25">
      <c r="A6038" s="60">
        <v>45923.241712962961</v>
      </c>
      <c r="B6038" s="61">
        <v>445441634</v>
      </c>
      <c r="C6038" s="62" t="s">
        <v>36</v>
      </c>
      <c r="D6038" s="62" t="s">
        <v>37</v>
      </c>
      <c r="E6038" s="62" t="s">
        <v>46</v>
      </c>
      <c r="F6038" s="62" t="s">
        <v>119</v>
      </c>
      <c r="G6038" s="63">
        <v>3740.74</v>
      </c>
      <c r="H6038" s="61">
        <v>444647023</v>
      </c>
      <c r="I6038" s="63">
        <v>0</v>
      </c>
      <c r="J6038" s="63">
        <v>0</v>
      </c>
      <c r="K6038" s="63">
        <v>0</v>
      </c>
      <c r="L6038" s="63">
        <v>1.48</v>
      </c>
      <c r="M6038" s="63">
        <v>9937.69</v>
      </c>
      <c r="N6038" s="62" t="s">
        <v>3686</v>
      </c>
      <c r="O6038" s="14">
        <f t="shared" si="520"/>
        <v>45923.241712962961</v>
      </c>
      <c r="P6038" s="19">
        <f t="shared" si="521"/>
        <v>45923.450046296297</v>
      </c>
      <c r="Q6038" s="20" t="str">
        <f t="shared" si="522"/>
        <v>23/09/2025</v>
      </c>
      <c r="R6038" s="13" t="str">
        <f t="shared" si="523"/>
        <v>10</v>
      </c>
      <c r="S6038" s="13" t="str">
        <f t="shared" si="524"/>
        <v>Tue</v>
      </c>
    </row>
    <row r="6039" spans="1:19" x14ac:dyDescent="0.25">
      <c r="A6039" s="56">
        <v>45923.241712962961</v>
      </c>
      <c r="B6039" s="57">
        <v>445441635</v>
      </c>
      <c r="C6039" s="58" t="s">
        <v>36</v>
      </c>
      <c r="D6039" s="58" t="s">
        <v>37</v>
      </c>
      <c r="E6039" s="58" t="s">
        <v>46</v>
      </c>
      <c r="F6039" s="58" t="s">
        <v>119</v>
      </c>
      <c r="G6039" s="59">
        <v>3740.74</v>
      </c>
      <c r="H6039" s="57">
        <v>444647024</v>
      </c>
      <c r="I6039" s="59">
        <v>0</v>
      </c>
      <c r="J6039" s="59">
        <v>0</v>
      </c>
      <c r="K6039" s="59">
        <v>0</v>
      </c>
      <c r="L6039" s="59">
        <v>1.44</v>
      </c>
      <c r="M6039" s="59">
        <v>9939.1299999999992</v>
      </c>
      <c r="N6039" s="58" t="s">
        <v>3686</v>
      </c>
      <c r="O6039" s="14">
        <f t="shared" si="520"/>
        <v>45923.241712962961</v>
      </c>
      <c r="P6039" s="19">
        <f t="shared" si="521"/>
        <v>45923.450046296297</v>
      </c>
      <c r="Q6039" s="20" t="str">
        <f t="shared" si="522"/>
        <v>23/09/2025</v>
      </c>
      <c r="R6039" s="13" t="str">
        <f t="shared" si="523"/>
        <v>10</v>
      </c>
      <c r="S6039" s="13" t="str">
        <f t="shared" si="524"/>
        <v>Tue</v>
      </c>
    </row>
    <row r="6040" spans="1:19" x14ac:dyDescent="0.25">
      <c r="A6040" s="60">
        <v>45923.242581018516</v>
      </c>
      <c r="B6040" s="61">
        <v>445441870</v>
      </c>
      <c r="C6040" s="62" t="s">
        <v>36</v>
      </c>
      <c r="D6040" s="62" t="s">
        <v>37</v>
      </c>
      <c r="E6040" s="62" t="s">
        <v>46</v>
      </c>
      <c r="F6040" s="62" t="s">
        <v>119</v>
      </c>
      <c r="G6040" s="63">
        <v>3740.04</v>
      </c>
      <c r="H6040" s="61">
        <v>444647269</v>
      </c>
      <c r="I6040" s="63">
        <v>0</v>
      </c>
      <c r="J6040" s="63">
        <v>0</v>
      </c>
      <c r="K6040" s="63">
        <v>0</v>
      </c>
      <c r="L6040" s="63">
        <v>2.14</v>
      </c>
      <c r="M6040" s="63">
        <v>9941.27</v>
      </c>
      <c r="N6040" s="62" t="s">
        <v>3687</v>
      </c>
      <c r="O6040" s="14">
        <f t="shared" si="520"/>
        <v>45923.242581018516</v>
      </c>
      <c r="P6040" s="19">
        <f t="shared" si="521"/>
        <v>45923.450914351852</v>
      </c>
      <c r="Q6040" s="20" t="str">
        <f t="shared" si="522"/>
        <v>23/09/2025</v>
      </c>
      <c r="R6040" s="13" t="str">
        <f t="shared" si="523"/>
        <v>10</v>
      </c>
      <c r="S6040" s="13" t="str">
        <f t="shared" si="524"/>
        <v>Tue</v>
      </c>
    </row>
    <row r="6041" spans="1:19" x14ac:dyDescent="0.25">
      <c r="A6041" s="56">
        <v>45923.243715277778</v>
      </c>
      <c r="B6041" s="57">
        <v>445442308</v>
      </c>
      <c r="C6041" s="58" t="s">
        <v>36</v>
      </c>
      <c r="D6041" s="58" t="s">
        <v>37</v>
      </c>
      <c r="E6041" s="58" t="s">
        <v>46</v>
      </c>
      <c r="F6041" s="58" t="s">
        <v>119</v>
      </c>
      <c r="G6041" s="59">
        <v>3740.7</v>
      </c>
      <c r="H6041" s="57">
        <v>444647733</v>
      </c>
      <c r="I6041" s="59">
        <v>0</v>
      </c>
      <c r="J6041" s="59">
        <v>0</v>
      </c>
      <c r="K6041" s="59">
        <v>0</v>
      </c>
      <c r="L6041" s="59">
        <v>1.44</v>
      </c>
      <c r="M6041" s="59">
        <v>9942.7099999999991</v>
      </c>
      <c r="N6041" s="58" t="s">
        <v>3688</v>
      </c>
      <c r="O6041" s="14">
        <f t="shared" si="520"/>
        <v>45923.243715277778</v>
      </c>
      <c r="P6041" s="19">
        <f t="shared" si="521"/>
        <v>45923.452048611114</v>
      </c>
      <c r="Q6041" s="20" t="str">
        <f t="shared" si="522"/>
        <v>23/09/2025</v>
      </c>
      <c r="R6041" s="13" t="str">
        <f t="shared" si="523"/>
        <v>10</v>
      </c>
      <c r="S6041" s="13" t="str">
        <f t="shared" si="524"/>
        <v>Tue</v>
      </c>
    </row>
    <row r="6042" spans="1:19" x14ac:dyDescent="0.25">
      <c r="A6042" s="60">
        <v>45923.243738425925</v>
      </c>
      <c r="B6042" s="61">
        <v>445442316</v>
      </c>
      <c r="C6042" s="62" t="s">
        <v>36</v>
      </c>
      <c r="D6042" s="62" t="s">
        <v>38</v>
      </c>
      <c r="E6042" s="62" t="s">
        <v>45</v>
      </c>
      <c r="F6042" s="62" t="s">
        <v>119</v>
      </c>
      <c r="G6042" s="63">
        <v>3740.92</v>
      </c>
      <c r="H6042" s="61">
        <v>444647742</v>
      </c>
      <c r="I6042" s="63">
        <v>0</v>
      </c>
      <c r="J6042" s="63">
        <v>0</v>
      </c>
      <c r="K6042" s="63">
        <v>0</v>
      </c>
      <c r="L6042" s="63">
        <v>0</v>
      </c>
      <c r="M6042" s="63">
        <v>9942.7099999999991</v>
      </c>
      <c r="N6042" s="62" t="s">
        <v>118</v>
      </c>
      <c r="O6042" s="14">
        <f t="shared" si="520"/>
        <v>45923.243738425925</v>
      </c>
      <c r="P6042" s="19">
        <f t="shared" si="521"/>
        <v>45923.45207175926</v>
      </c>
      <c r="Q6042" s="20" t="str">
        <f t="shared" si="522"/>
        <v>23/09/2025</v>
      </c>
      <c r="R6042" s="13" t="str">
        <f t="shared" si="523"/>
        <v>10</v>
      </c>
      <c r="S6042" s="13" t="str">
        <f t="shared" si="524"/>
        <v>Tue</v>
      </c>
    </row>
    <row r="6043" spans="1:19" x14ac:dyDescent="0.25">
      <c r="A6043" s="56">
        <v>45923.243738425925</v>
      </c>
      <c r="B6043" s="57">
        <v>445442318</v>
      </c>
      <c r="C6043" s="58" t="s">
        <v>36</v>
      </c>
      <c r="D6043" s="58" t="s">
        <v>38</v>
      </c>
      <c r="E6043" s="58" t="s">
        <v>45</v>
      </c>
      <c r="F6043" s="58" t="s">
        <v>119</v>
      </c>
      <c r="G6043" s="59">
        <v>3740.91</v>
      </c>
      <c r="H6043" s="57">
        <v>444647745</v>
      </c>
      <c r="I6043" s="59">
        <v>0</v>
      </c>
      <c r="J6043" s="59">
        <v>0</v>
      </c>
      <c r="K6043" s="59">
        <v>0</v>
      </c>
      <c r="L6043" s="59">
        <v>0</v>
      </c>
      <c r="M6043" s="59">
        <v>9942.7099999999991</v>
      </c>
      <c r="N6043" s="58" t="s">
        <v>1384</v>
      </c>
      <c r="O6043" s="14">
        <f t="shared" si="520"/>
        <v>45923.243738425925</v>
      </c>
      <c r="P6043" s="19">
        <f t="shared" si="521"/>
        <v>45923.45207175926</v>
      </c>
      <c r="Q6043" s="20" t="str">
        <f t="shared" si="522"/>
        <v>23/09/2025</v>
      </c>
      <c r="R6043" s="13" t="str">
        <f t="shared" si="523"/>
        <v>10</v>
      </c>
      <c r="S6043" s="13" t="str">
        <f t="shared" si="524"/>
        <v>Tue</v>
      </c>
    </row>
    <row r="6044" spans="1:19" x14ac:dyDescent="0.25">
      <c r="A6044" s="60">
        <v>45923.243738425925</v>
      </c>
      <c r="B6044" s="61">
        <v>445442319</v>
      </c>
      <c r="C6044" s="62" t="s">
        <v>36</v>
      </c>
      <c r="D6044" s="62" t="s">
        <v>38</v>
      </c>
      <c r="E6044" s="62" t="s">
        <v>45</v>
      </c>
      <c r="F6044" s="62" t="s">
        <v>119</v>
      </c>
      <c r="G6044" s="63">
        <v>3740.85</v>
      </c>
      <c r="H6044" s="61">
        <v>444647746</v>
      </c>
      <c r="I6044" s="63">
        <v>0</v>
      </c>
      <c r="J6044" s="63">
        <v>0</v>
      </c>
      <c r="K6044" s="63">
        <v>0</v>
      </c>
      <c r="L6044" s="63">
        <v>0</v>
      </c>
      <c r="M6044" s="63">
        <v>9942.7099999999991</v>
      </c>
      <c r="N6044" s="62" t="s">
        <v>115</v>
      </c>
      <c r="O6044" s="14">
        <f t="shared" si="520"/>
        <v>45923.243738425925</v>
      </c>
      <c r="P6044" s="19">
        <f t="shared" si="521"/>
        <v>45923.45207175926</v>
      </c>
      <c r="Q6044" s="20" t="str">
        <f t="shared" si="522"/>
        <v>23/09/2025</v>
      </c>
      <c r="R6044" s="13" t="str">
        <f t="shared" si="523"/>
        <v>10</v>
      </c>
      <c r="S6044" s="13" t="str">
        <f t="shared" si="524"/>
        <v>Tue</v>
      </c>
    </row>
    <row r="6045" spans="1:19" x14ac:dyDescent="0.25">
      <c r="A6045" s="56">
        <v>45923.244305555556</v>
      </c>
      <c r="B6045" s="57">
        <v>445442536</v>
      </c>
      <c r="C6045" s="58" t="s">
        <v>36</v>
      </c>
      <c r="D6045" s="58" t="s">
        <v>37</v>
      </c>
      <c r="E6045" s="58" t="s">
        <v>46</v>
      </c>
      <c r="F6045" s="58" t="s">
        <v>119</v>
      </c>
      <c r="G6045" s="59">
        <v>3739.54</v>
      </c>
      <c r="H6045" s="57">
        <v>444647984</v>
      </c>
      <c r="I6045" s="59">
        <v>0</v>
      </c>
      <c r="J6045" s="59">
        <v>0</v>
      </c>
      <c r="K6045" s="59">
        <v>0</v>
      </c>
      <c r="L6045" s="59">
        <v>3.02</v>
      </c>
      <c r="M6045" s="59">
        <v>9945.73</v>
      </c>
      <c r="N6045" s="58" t="s">
        <v>3689</v>
      </c>
      <c r="O6045" s="14">
        <f t="shared" si="520"/>
        <v>45923.244305555556</v>
      </c>
      <c r="P6045" s="19">
        <f t="shared" si="521"/>
        <v>45923.452638888892</v>
      </c>
      <c r="Q6045" s="20" t="str">
        <f t="shared" si="522"/>
        <v>23/09/2025</v>
      </c>
      <c r="R6045" s="13" t="str">
        <f t="shared" si="523"/>
        <v>10</v>
      </c>
      <c r="S6045" s="13" t="str">
        <f t="shared" si="524"/>
        <v>Tue</v>
      </c>
    </row>
    <row r="6046" spans="1:19" x14ac:dyDescent="0.25">
      <c r="A6046" s="60">
        <v>45923.244305555556</v>
      </c>
      <c r="B6046" s="61">
        <v>445442538</v>
      </c>
      <c r="C6046" s="62" t="s">
        <v>36</v>
      </c>
      <c r="D6046" s="62" t="s">
        <v>37</v>
      </c>
      <c r="E6046" s="62" t="s">
        <v>46</v>
      </c>
      <c r="F6046" s="62" t="s">
        <v>119</v>
      </c>
      <c r="G6046" s="63">
        <v>3739.54</v>
      </c>
      <c r="H6046" s="61">
        <v>444647986</v>
      </c>
      <c r="I6046" s="63">
        <v>0</v>
      </c>
      <c r="J6046" s="63">
        <v>0</v>
      </c>
      <c r="K6046" s="63">
        <v>0</v>
      </c>
      <c r="L6046" s="63">
        <v>3.02</v>
      </c>
      <c r="M6046" s="63">
        <v>9948.75</v>
      </c>
      <c r="N6046" s="62" t="s">
        <v>3689</v>
      </c>
      <c r="O6046" s="14">
        <f t="shared" si="520"/>
        <v>45923.244305555556</v>
      </c>
      <c r="P6046" s="19">
        <f t="shared" si="521"/>
        <v>45923.452638888892</v>
      </c>
      <c r="Q6046" s="20" t="str">
        <f t="shared" si="522"/>
        <v>23/09/2025</v>
      </c>
      <c r="R6046" s="13" t="str">
        <f t="shared" si="523"/>
        <v>10</v>
      </c>
      <c r="S6046" s="13" t="str">
        <f t="shared" si="524"/>
        <v>Tue</v>
      </c>
    </row>
    <row r="6047" spans="1:19" x14ac:dyDescent="0.25">
      <c r="A6047" s="56">
        <v>45923.244305555556</v>
      </c>
      <c r="B6047" s="57">
        <v>445442539</v>
      </c>
      <c r="C6047" s="58" t="s">
        <v>36</v>
      </c>
      <c r="D6047" s="58" t="s">
        <v>37</v>
      </c>
      <c r="E6047" s="58" t="s">
        <v>46</v>
      </c>
      <c r="F6047" s="58" t="s">
        <v>119</v>
      </c>
      <c r="G6047" s="59">
        <v>3739.54</v>
      </c>
      <c r="H6047" s="57">
        <v>444647987</v>
      </c>
      <c r="I6047" s="59">
        <v>0</v>
      </c>
      <c r="J6047" s="59">
        <v>0</v>
      </c>
      <c r="K6047" s="59">
        <v>0</v>
      </c>
      <c r="L6047" s="59">
        <v>3.02</v>
      </c>
      <c r="M6047" s="59">
        <v>9951.77</v>
      </c>
      <c r="N6047" s="58" t="s">
        <v>3689</v>
      </c>
      <c r="O6047" s="14">
        <f t="shared" si="520"/>
        <v>45923.244305555556</v>
      </c>
      <c r="P6047" s="19">
        <f t="shared" si="521"/>
        <v>45923.452638888892</v>
      </c>
      <c r="Q6047" s="20" t="str">
        <f t="shared" si="522"/>
        <v>23/09/2025</v>
      </c>
      <c r="R6047" s="13" t="str">
        <f t="shared" si="523"/>
        <v>10</v>
      </c>
      <c r="S6047" s="13" t="str">
        <f t="shared" si="524"/>
        <v>Tue</v>
      </c>
    </row>
    <row r="6048" spans="1:19" x14ac:dyDescent="0.25">
      <c r="A6048" s="60">
        <v>45923.244745370372</v>
      </c>
      <c r="B6048" s="61">
        <v>445442730</v>
      </c>
      <c r="C6048" s="62" t="s">
        <v>36</v>
      </c>
      <c r="D6048" s="62" t="s">
        <v>37</v>
      </c>
      <c r="E6048" s="62" t="s">
        <v>46</v>
      </c>
      <c r="F6048" s="62" t="s">
        <v>119</v>
      </c>
      <c r="G6048" s="63">
        <v>3741.04</v>
      </c>
      <c r="H6048" s="61">
        <v>444648198</v>
      </c>
      <c r="I6048" s="63">
        <v>0</v>
      </c>
      <c r="J6048" s="63">
        <v>0</v>
      </c>
      <c r="K6048" s="63">
        <v>0</v>
      </c>
      <c r="L6048" s="63">
        <v>1.52</v>
      </c>
      <c r="M6048" s="63">
        <v>9953.2900000000009</v>
      </c>
      <c r="N6048" s="62" t="s">
        <v>3690</v>
      </c>
      <c r="O6048" s="14">
        <f t="shared" si="520"/>
        <v>45923.244745370372</v>
      </c>
      <c r="P6048" s="19">
        <f t="shared" si="521"/>
        <v>45923.453078703707</v>
      </c>
      <c r="Q6048" s="20" t="str">
        <f t="shared" si="522"/>
        <v>23/09/2025</v>
      </c>
      <c r="R6048" s="13" t="str">
        <f t="shared" si="523"/>
        <v>10</v>
      </c>
      <c r="S6048" s="13" t="str">
        <f t="shared" si="524"/>
        <v>Tue</v>
      </c>
    </row>
    <row r="6049" spans="1:19" x14ac:dyDescent="0.25">
      <c r="A6049" s="56">
        <v>45923.244780092595</v>
      </c>
      <c r="B6049" s="57">
        <v>445442732</v>
      </c>
      <c r="C6049" s="58" t="s">
        <v>36</v>
      </c>
      <c r="D6049" s="58" t="s">
        <v>38</v>
      </c>
      <c r="E6049" s="58" t="s">
        <v>45</v>
      </c>
      <c r="F6049" s="58" t="s">
        <v>119</v>
      </c>
      <c r="G6049" s="59">
        <v>3740.68</v>
      </c>
      <c r="H6049" s="57">
        <v>444648201</v>
      </c>
      <c r="I6049" s="59">
        <v>0</v>
      </c>
      <c r="J6049" s="59">
        <v>0</v>
      </c>
      <c r="K6049" s="59">
        <v>0</v>
      </c>
      <c r="L6049" s="59">
        <v>0</v>
      </c>
      <c r="M6049" s="59">
        <v>9953.2900000000009</v>
      </c>
      <c r="N6049" s="58" t="s">
        <v>1944</v>
      </c>
      <c r="O6049" s="14">
        <f t="shared" si="520"/>
        <v>45923.244780092595</v>
      </c>
      <c r="P6049" s="19">
        <f t="shared" si="521"/>
        <v>45923.45311342593</v>
      </c>
      <c r="Q6049" s="20" t="str">
        <f t="shared" si="522"/>
        <v>23/09/2025</v>
      </c>
      <c r="R6049" s="13" t="str">
        <f t="shared" si="523"/>
        <v>10</v>
      </c>
      <c r="S6049" s="13" t="str">
        <f t="shared" si="524"/>
        <v>Tue</v>
      </c>
    </row>
    <row r="6050" spans="1:19" x14ac:dyDescent="0.25">
      <c r="A6050" s="60">
        <v>45923.244780092595</v>
      </c>
      <c r="B6050" s="61">
        <v>445442733</v>
      </c>
      <c r="C6050" s="62" t="s">
        <v>36</v>
      </c>
      <c r="D6050" s="62" t="s">
        <v>38</v>
      </c>
      <c r="E6050" s="62" t="s">
        <v>45</v>
      </c>
      <c r="F6050" s="62" t="s">
        <v>119</v>
      </c>
      <c r="G6050" s="63">
        <v>3740.68</v>
      </c>
      <c r="H6050" s="61">
        <v>444648202</v>
      </c>
      <c r="I6050" s="63">
        <v>0</v>
      </c>
      <c r="J6050" s="63">
        <v>0</v>
      </c>
      <c r="K6050" s="63">
        <v>0</v>
      </c>
      <c r="L6050" s="63">
        <v>0</v>
      </c>
      <c r="M6050" s="63">
        <v>9953.2900000000009</v>
      </c>
      <c r="N6050" s="62" t="s">
        <v>2055</v>
      </c>
      <c r="O6050" s="14">
        <f t="shared" si="520"/>
        <v>45923.244780092595</v>
      </c>
      <c r="P6050" s="19">
        <f t="shared" si="521"/>
        <v>45923.45311342593</v>
      </c>
      <c r="Q6050" s="20" t="str">
        <f t="shared" si="522"/>
        <v>23/09/2025</v>
      </c>
      <c r="R6050" s="13" t="str">
        <f t="shared" si="523"/>
        <v>10</v>
      </c>
      <c r="S6050" s="13" t="str">
        <f t="shared" si="524"/>
        <v>Tue</v>
      </c>
    </row>
    <row r="6051" spans="1:19" x14ac:dyDescent="0.25">
      <c r="A6051" s="56">
        <v>45923.244780092595</v>
      </c>
      <c r="B6051" s="57">
        <v>445442734</v>
      </c>
      <c r="C6051" s="58" t="s">
        <v>36</v>
      </c>
      <c r="D6051" s="58" t="s">
        <v>38</v>
      </c>
      <c r="E6051" s="58" t="s">
        <v>45</v>
      </c>
      <c r="F6051" s="58" t="s">
        <v>119</v>
      </c>
      <c r="G6051" s="59">
        <v>3740.67</v>
      </c>
      <c r="H6051" s="57">
        <v>444648203</v>
      </c>
      <c r="I6051" s="59">
        <v>0</v>
      </c>
      <c r="J6051" s="59">
        <v>0</v>
      </c>
      <c r="K6051" s="59">
        <v>0</v>
      </c>
      <c r="L6051" s="59">
        <v>0</v>
      </c>
      <c r="M6051" s="59">
        <v>9953.2900000000009</v>
      </c>
      <c r="N6051" s="58" t="s">
        <v>48</v>
      </c>
      <c r="O6051" s="14">
        <f t="shared" si="520"/>
        <v>45923.244780092595</v>
      </c>
      <c r="P6051" s="19">
        <f t="shared" si="521"/>
        <v>45923.45311342593</v>
      </c>
      <c r="Q6051" s="20" t="str">
        <f t="shared" si="522"/>
        <v>23/09/2025</v>
      </c>
      <c r="R6051" s="13" t="str">
        <f t="shared" si="523"/>
        <v>10</v>
      </c>
      <c r="S6051" s="13" t="str">
        <f t="shared" si="524"/>
        <v>Tue</v>
      </c>
    </row>
    <row r="6052" spans="1:19" x14ac:dyDescent="0.25">
      <c r="A6052" s="60">
        <v>45923.244780092595</v>
      </c>
      <c r="B6052" s="61">
        <v>445442736</v>
      </c>
      <c r="C6052" s="62" t="s">
        <v>36</v>
      </c>
      <c r="D6052" s="62" t="s">
        <v>38</v>
      </c>
      <c r="E6052" s="62" t="s">
        <v>45</v>
      </c>
      <c r="F6052" s="62" t="s">
        <v>119</v>
      </c>
      <c r="G6052" s="63">
        <v>3740.67</v>
      </c>
      <c r="H6052" s="61">
        <v>444648204</v>
      </c>
      <c r="I6052" s="63">
        <v>0</v>
      </c>
      <c r="J6052" s="63">
        <v>0</v>
      </c>
      <c r="K6052" s="63">
        <v>0</v>
      </c>
      <c r="L6052" s="63">
        <v>0</v>
      </c>
      <c r="M6052" s="63">
        <v>9953.2900000000009</v>
      </c>
      <c r="N6052" s="62" t="s">
        <v>107</v>
      </c>
      <c r="O6052" s="14">
        <f t="shared" si="520"/>
        <v>45923.244780092595</v>
      </c>
      <c r="P6052" s="19">
        <f t="shared" si="521"/>
        <v>45923.45311342593</v>
      </c>
      <c r="Q6052" s="20" t="str">
        <f t="shared" si="522"/>
        <v>23/09/2025</v>
      </c>
      <c r="R6052" s="13" t="str">
        <f t="shared" si="523"/>
        <v>10</v>
      </c>
      <c r="S6052" s="13" t="str">
        <f t="shared" si="524"/>
        <v>Tue</v>
      </c>
    </row>
    <row r="6053" spans="1:19" x14ac:dyDescent="0.25">
      <c r="A6053" s="56">
        <v>45923.244791666664</v>
      </c>
      <c r="B6053" s="57">
        <v>445442737</v>
      </c>
      <c r="C6053" s="58" t="s">
        <v>36</v>
      </c>
      <c r="D6053" s="58" t="s">
        <v>38</v>
      </c>
      <c r="E6053" s="58" t="s">
        <v>45</v>
      </c>
      <c r="F6053" s="58" t="s">
        <v>119</v>
      </c>
      <c r="G6053" s="59">
        <v>3740.66</v>
      </c>
      <c r="H6053" s="57">
        <v>444648206</v>
      </c>
      <c r="I6053" s="59">
        <v>0</v>
      </c>
      <c r="J6053" s="59">
        <v>0</v>
      </c>
      <c r="K6053" s="59">
        <v>0</v>
      </c>
      <c r="L6053" s="59">
        <v>0</v>
      </c>
      <c r="M6053" s="59">
        <v>9953.2900000000009</v>
      </c>
      <c r="N6053" s="58" t="s">
        <v>2056</v>
      </c>
      <c r="O6053" s="14">
        <f t="shared" si="520"/>
        <v>45923.244791666664</v>
      </c>
      <c r="P6053" s="19">
        <f t="shared" si="521"/>
        <v>45923.453125</v>
      </c>
      <c r="Q6053" s="20" t="str">
        <f t="shared" si="522"/>
        <v>23/09/2025</v>
      </c>
      <c r="R6053" s="13" t="str">
        <f t="shared" si="523"/>
        <v>10</v>
      </c>
      <c r="S6053" s="13" t="str">
        <f t="shared" si="524"/>
        <v>Tue</v>
      </c>
    </row>
    <row r="6054" spans="1:19" x14ac:dyDescent="0.25">
      <c r="A6054" s="60">
        <v>45923.244791666664</v>
      </c>
      <c r="B6054" s="61">
        <v>445442738</v>
      </c>
      <c r="C6054" s="62" t="s">
        <v>36</v>
      </c>
      <c r="D6054" s="62" t="s">
        <v>38</v>
      </c>
      <c r="E6054" s="62" t="s">
        <v>45</v>
      </c>
      <c r="F6054" s="62" t="s">
        <v>119</v>
      </c>
      <c r="G6054" s="63">
        <v>3740.71</v>
      </c>
      <c r="H6054" s="61">
        <v>444648207</v>
      </c>
      <c r="I6054" s="63">
        <v>0</v>
      </c>
      <c r="J6054" s="63">
        <v>0</v>
      </c>
      <c r="K6054" s="63">
        <v>0</v>
      </c>
      <c r="L6054" s="63">
        <v>0</v>
      </c>
      <c r="M6054" s="63">
        <v>9953.2900000000009</v>
      </c>
      <c r="N6054" s="62" t="s">
        <v>108</v>
      </c>
      <c r="O6054" s="14">
        <f t="shared" si="520"/>
        <v>45923.244791666664</v>
      </c>
      <c r="P6054" s="19">
        <f t="shared" si="521"/>
        <v>45923.453125</v>
      </c>
      <c r="Q6054" s="20" t="str">
        <f t="shared" si="522"/>
        <v>23/09/2025</v>
      </c>
      <c r="R6054" s="13" t="str">
        <f t="shared" si="523"/>
        <v>10</v>
      </c>
      <c r="S6054" s="13" t="str">
        <f t="shared" si="524"/>
        <v>Tue</v>
      </c>
    </row>
    <row r="6055" spans="1:19" x14ac:dyDescent="0.25">
      <c r="A6055" s="56">
        <v>45923.244791666664</v>
      </c>
      <c r="B6055" s="57">
        <v>445442739</v>
      </c>
      <c r="C6055" s="58" t="s">
        <v>36</v>
      </c>
      <c r="D6055" s="58" t="s">
        <v>38</v>
      </c>
      <c r="E6055" s="58" t="s">
        <v>45</v>
      </c>
      <c r="F6055" s="58" t="s">
        <v>119</v>
      </c>
      <c r="G6055" s="59">
        <v>3740.79</v>
      </c>
      <c r="H6055" s="57">
        <v>444648208</v>
      </c>
      <c r="I6055" s="59">
        <v>0</v>
      </c>
      <c r="J6055" s="59">
        <v>0</v>
      </c>
      <c r="K6055" s="59">
        <v>0</v>
      </c>
      <c r="L6055" s="59">
        <v>0</v>
      </c>
      <c r="M6055" s="59">
        <v>9953.2900000000009</v>
      </c>
      <c r="N6055" s="58" t="s">
        <v>47</v>
      </c>
      <c r="O6055" s="14">
        <f t="shared" si="520"/>
        <v>45923.244791666664</v>
      </c>
      <c r="P6055" s="19">
        <f t="shared" si="521"/>
        <v>45923.453125</v>
      </c>
      <c r="Q6055" s="20" t="str">
        <f t="shared" si="522"/>
        <v>23/09/2025</v>
      </c>
      <c r="R6055" s="13" t="str">
        <f t="shared" si="523"/>
        <v>10</v>
      </c>
      <c r="S6055" s="13" t="str">
        <f t="shared" si="524"/>
        <v>Tue</v>
      </c>
    </row>
    <row r="6056" spans="1:19" x14ac:dyDescent="0.25">
      <c r="A6056" s="60">
        <v>45923.244791666664</v>
      </c>
      <c r="B6056" s="61">
        <v>445442740</v>
      </c>
      <c r="C6056" s="62" t="s">
        <v>36</v>
      </c>
      <c r="D6056" s="62" t="s">
        <v>38</v>
      </c>
      <c r="E6056" s="62" t="s">
        <v>45</v>
      </c>
      <c r="F6056" s="62" t="s">
        <v>119</v>
      </c>
      <c r="G6056" s="63">
        <v>3740.79</v>
      </c>
      <c r="H6056" s="61">
        <v>444648209</v>
      </c>
      <c r="I6056" s="63">
        <v>0</v>
      </c>
      <c r="J6056" s="63">
        <v>0</v>
      </c>
      <c r="K6056" s="63">
        <v>0</v>
      </c>
      <c r="L6056" s="63">
        <v>0</v>
      </c>
      <c r="M6056" s="63">
        <v>9953.2900000000009</v>
      </c>
      <c r="N6056" s="62" t="s">
        <v>77</v>
      </c>
      <c r="O6056" s="14">
        <f t="shared" si="520"/>
        <v>45923.244791666664</v>
      </c>
      <c r="P6056" s="19">
        <f t="shared" si="521"/>
        <v>45923.453125</v>
      </c>
      <c r="Q6056" s="20" t="str">
        <f t="shared" si="522"/>
        <v>23/09/2025</v>
      </c>
      <c r="R6056" s="13" t="str">
        <f t="shared" si="523"/>
        <v>10</v>
      </c>
      <c r="S6056" s="13" t="str">
        <f t="shared" si="524"/>
        <v>Tue</v>
      </c>
    </row>
    <row r="6057" spans="1:19" x14ac:dyDescent="0.25">
      <c r="A6057" s="56">
        <v>45923.244791666664</v>
      </c>
      <c r="B6057" s="57">
        <v>445442741</v>
      </c>
      <c r="C6057" s="58" t="s">
        <v>36</v>
      </c>
      <c r="D6057" s="58" t="s">
        <v>38</v>
      </c>
      <c r="E6057" s="58" t="s">
        <v>45</v>
      </c>
      <c r="F6057" s="58" t="s">
        <v>119</v>
      </c>
      <c r="G6057" s="59">
        <v>3740.79</v>
      </c>
      <c r="H6057" s="57">
        <v>444648210</v>
      </c>
      <c r="I6057" s="59">
        <v>0</v>
      </c>
      <c r="J6057" s="59">
        <v>0</v>
      </c>
      <c r="K6057" s="59">
        <v>0</v>
      </c>
      <c r="L6057" s="59">
        <v>0</v>
      </c>
      <c r="M6057" s="59">
        <v>9953.2900000000009</v>
      </c>
      <c r="N6057" s="58" t="s">
        <v>1971</v>
      </c>
      <c r="O6057" s="14">
        <f t="shared" si="520"/>
        <v>45923.244791666664</v>
      </c>
      <c r="P6057" s="19">
        <f t="shared" si="521"/>
        <v>45923.453125</v>
      </c>
      <c r="Q6057" s="20" t="str">
        <f t="shared" si="522"/>
        <v>23/09/2025</v>
      </c>
      <c r="R6057" s="13" t="str">
        <f t="shared" si="523"/>
        <v>10</v>
      </c>
      <c r="S6057" s="13" t="str">
        <f t="shared" si="524"/>
        <v>Tue</v>
      </c>
    </row>
    <row r="6058" spans="1:19" x14ac:dyDescent="0.25">
      <c r="A6058" s="60">
        <v>45923.244803240741</v>
      </c>
      <c r="B6058" s="61">
        <v>445442742</v>
      </c>
      <c r="C6058" s="62" t="s">
        <v>36</v>
      </c>
      <c r="D6058" s="62" t="s">
        <v>38</v>
      </c>
      <c r="E6058" s="62" t="s">
        <v>45</v>
      </c>
      <c r="F6058" s="62" t="s">
        <v>119</v>
      </c>
      <c r="G6058" s="63">
        <v>3740.79</v>
      </c>
      <c r="H6058" s="61">
        <v>444648211</v>
      </c>
      <c r="I6058" s="63">
        <v>0</v>
      </c>
      <c r="J6058" s="63">
        <v>0</v>
      </c>
      <c r="K6058" s="63">
        <v>0</v>
      </c>
      <c r="L6058" s="63">
        <v>0</v>
      </c>
      <c r="M6058" s="63">
        <v>9953.2900000000009</v>
      </c>
      <c r="N6058" s="62" t="s">
        <v>52</v>
      </c>
      <c r="O6058" s="14">
        <f t="shared" si="520"/>
        <v>45923.244803240741</v>
      </c>
      <c r="P6058" s="19">
        <f t="shared" si="521"/>
        <v>45923.453136574077</v>
      </c>
      <c r="Q6058" s="20" t="str">
        <f t="shared" si="522"/>
        <v>23/09/2025</v>
      </c>
      <c r="R6058" s="13" t="str">
        <f t="shared" si="523"/>
        <v>10</v>
      </c>
      <c r="S6058" s="13" t="str">
        <f t="shared" si="524"/>
        <v>Tue</v>
      </c>
    </row>
    <row r="6059" spans="1:19" x14ac:dyDescent="0.25">
      <c r="A6059" s="56">
        <v>45923.245763888888</v>
      </c>
      <c r="B6059" s="57">
        <v>445443410</v>
      </c>
      <c r="C6059" s="58" t="s">
        <v>36</v>
      </c>
      <c r="D6059" s="58" t="s">
        <v>37</v>
      </c>
      <c r="E6059" s="58" t="s">
        <v>46</v>
      </c>
      <c r="F6059" s="58" t="s">
        <v>119</v>
      </c>
      <c r="G6059" s="59">
        <v>3739.15</v>
      </c>
      <c r="H6059" s="57">
        <v>444648874</v>
      </c>
      <c r="I6059" s="59">
        <v>0</v>
      </c>
      <c r="J6059" s="59">
        <v>0</v>
      </c>
      <c r="K6059" s="59">
        <v>0</v>
      </c>
      <c r="L6059" s="59">
        <v>4.55</v>
      </c>
      <c r="M6059" s="59">
        <v>9957.84</v>
      </c>
      <c r="N6059" s="58" t="s">
        <v>3691</v>
      </c>
      <c r="O6059" s="14">
        <f t="shared" si="520"/>
        <v>45923.245763888888</v>
      </c>
      <c r="P6059" s="19">
        <f t="shared" si="521"/>
        <v>45923.454097222224</v>
      </c>
      <c r="Q6059" s="20" t="str">
        <f t="shared" si="522"/>
        <v>23/09/2025</v>
      </c>
      <c r="R6059" s="13" t="str">
        <f t="shared" si="523"/>
        <v>10</v>
      </c>
      <c r="S6059" s="13" t="str">
        <f t="shared" si="524"/>
        <v>Tue</v>
      </c>
    </row>
    <row r="6060" spans="1:19" x14ac:dyDescent="0.25">
      <c r="A6060" s="60">
        <v>45923.245763888888</v>
      </c>
      <c r="B6060" s="61">
        <v>445443411</v>
      </c>
      <c r="C6060" s="62" t="s">
        <v>36</v>
      </c>
      <c r="D6060" s="62" t="s">
        <v>37</v>
      </c>
      <c r="E6060" s="62" t="s">
        <v>46</v>
      </c>
      <c r="F6060" s="62" t="s">
        <v>119</v>
      </c>
      <c r="G6060" s="63">
        <v>3739.15</v>
      </c>
      <c r="H6060" s="61">
        <v>444648875</v>
      </c>
      <c r="I6060" s="63">
        <v>0</v>
      </c>
      <c r="J6060" s="63">
        <v>0</v>
      </c>
      <c r="K6060" s="63">
        <v>0</v>
      </c>
      <c r="L6060" s="63">
        <v>1.52</v>
      </c>
      <c r="M6060" s="63">
        <v>9959.36</v>
      </c>
      <c r="N6060" s="62" t="s">
        <v>3692</v>
      </c>
      <c r="O6060" s="14">
        <f t="shared" si="520"/>
        <v>45923.245763888888</v>
      </c>
      <c r="P6060" s="19">
        <f t="shared" si="521"/>
        <v>45923.454097222224</v>
      </c>
      <c r="Q6060" s="20" t="str">
        <f t="shared" si="522"/>
        <v>23/09/2025</v>
      </c>
      <c r="R6060" s="13" t="str">
        <f t="shared" si="523"/>
        <v>10</v>
      </c>
      <c r="S6060" s="13" t="str">
        <f t="shared" si="524"/>
        <v>Tue</v>
      </c>
    </row>
    <row r="6061" spans="1:19" x14ac:dyDescent="0.25">
      <c r="A6061" s="56">
        <v>45923.245763888888</v>
      </c>
      <c r="B6061" s="57">
        <v>445443412</v>
      </c>
      <c r="C6061" s="58" t="s">
        <v>36</v>
      </c>
      <c r="D6061" s="58" t="s">
        <v>37</v>
      </c>
      <c r="E6061" s="58" t="s">
        <v>46</v>
      </c>
      <c r="F6061" s="58" t="s">
        <v>119</v>
      </c>
      <c r="G6061" s="59">
        <v>3739.15</v>
      </c>
      <c r="H6061" s="57">
        <v>444648876</v>
      </c>
      <c r="I6061" s="59">
        <v>0</v>
      </c>
      <c r="J6061" s="59">
        <v>0</v>
      </c>
      <c r="K6061" s="59">
        <v>0</v>
      </c>
      <c r="L6061" s="59">
        <v>1.51</v>
      </c>
      <c r="M6061" s="59">
        <v>9960.8700000000008</v>
      </c>
      <c r="N6061" s="58" t="s">
        <v>3692</v>
      </c>
      <c r="O6061" s="14">
        <f t="shared" si="520"/>
        <v>45923.245763888888</v>
      </c>
      <c r="P6061" s="19">
        <f t="shared" si="521"/>
        <v>45923.454097222224</v>
      </c>
      <c r="Q6061" s="20" t="str">
        <f t="shared" si="522"/>
        <v>23/09/2025</v>
      </c>
      <c r="R6061" s="13" t="str">
        <f t="shared" si="523"/>
        <v>10</v>
      </c>
      <c r="S6061" s="13" t="str">
        <f t="shared" si="524"/>
        <v>Tue</v>
      </c>
    </row>
    <row r="6062" spans="1:19" x14ac:dyDescent="0.25">
      <c r="A6062" s="60">
        <v>45923.245763888888</v>
      </c>
      <c r="B6062" s="61">
        <v>445443414</v>
      </c>
      <c r="C6062" s="62" t="s">
        <v>36</v>
      </c>
      <c r="D6062" s="62" t="s">
        <v>37</v>
      </c>
      <c r="E6062" s="62" t="s">
        <v>46</v>
      </c>
      <c r="F6062" s="62" t="s">
        <v>119</v>
      </c>
      <c r="G6062" s="63">
        <v>3739.15</v>
      </c>
      <c r="H6062" s="61">
        <v>444648877</v>
      </c>
      <c r="I6062" s="63">
        <v>0</v>
      </c>
      <c r="J6062" s="63">
        <v>0</v>
      </c>
      <c r="K6062" s="63">
        <v>0</v>
      </c>
      <c r="L6062" s="63">
        <v>1.56</v>
      </c>
      <c r="M6062" s="63">
        <v>9962.43</v>
      </c>
      <c r="N6062" s="62" t="s">
        <v>3692</v>
      </c>
      <c r="O6062" s="14">
        <f t="shared" si="520"/>
        <v>45923.245763888888</v>
      </c>
      <c r="P6062" s="19">
        <f t="shared" si="521"/>
        <v>45923.454097222224</v>
      </c>
      <c r="Q6062" s="20" t="str">
        <f t="shared" si="522"/>
        <v>23/09/2025</v>
      </c>
      <c r="R6062" s="13" t="str">
        <f t="shared" si="523"/>
        <v>10</v>
      </c>
      <c r="S6062" s="13" t="str">
        <f t="shared" si="524"/>
        <v>Tue</v>
      </c>
    </row>
    <row r="6063" spans="1:19" x14ac:dyDescent="0.25">
      <c r="A6063" s="56">
        <v>45923.245763888888</v>
      </c>
      <c r="B6063" s="57">
        <v>445443415</v>
      </c>
      <c r="C6063" s="58" t="s">
        <v>36</v>
      </c>
      <c r="D6063" s="58" t="s">
        <v>37</v>
      </c>
      <c r="E6063" s="58" t="s">
        <v>46</v>
      </c>
      <c r="F6063" s="58" t="s">
        <v>119</v>
      </c>
      <c r="G6063" s="59">
        <v>3739.15</v>
      </c>
      <c r="H6063" s="57">
        <v>444648878</v>
      </c>
      <c r="I6063" s="59">
        <v>0</v>
      </c>
      <c r="J6063" s="59">
        <v>0</v>
      </c>
      <c r="K6063" s="59">
        <v>0</v>
      </c>
      <c r="L6063" s="59">
        <v>1.64</v>
      </c>
      <c r="M6063" s="59">
        <v>9964.07</v>
      </c>
      <c r="N6063" s="58" t="s">
        <v>3692</v>
      </c>
      <c r="O6063" s="14">
        <f t="shared" si="520"/>
        <v>45923.245763888888</v>
      </c>
      <c r="P6063" s="19">
        <f t="shared" si="521"/>
        <v>45923.454097222224</v>
      </c>
      <c r="Q6063" s="20" t="str">
        <f t="shared" si="522"/>
        <v>23/09/2025</v>
      </c>
      <c r="R6063" s="13" t="str">
        <f t="shared" si="523"/>
        <v>10</v>
      </c>
      <c r="S6063" s="13" t="str">
        <f t="shared" si="524"/>
        <v>Tue</v>
      </c>
    </row>
    <row r="6064" spans="1:19" x14ac:dyDescent="0.25">
      <c r="A6064" s="60">
        <v>45923.245763888888</v>
      </c>
      <c r="B6064" s="61">
        <v>445443416</v>
      </c>
      <c r="C6064" s="62" t="s">
        <v>36</v>
      </c>
      <c r="D6064" s="62" t="s">
        <v>37</v>
      </c>
      <c r="E6064" s="62" t="s">
        <v>46</v>
      </c>
      <c r="F6064" s="62" t="s">
        <v>119</v>
      </c>
      <c r="G6064" s="63">
        <v>3739.15</v>
      </c>
      <c r="H6064" s="61">
        <v>444648879</v>
      </c>
      <c r="I6064" s="63">
        <v>0</v>
      </c>
      <c r="J6064" s="63">
        <v>0</v>
      </c>
      <c r="K6064" s="63">
        <v>0</v>
      </c>
      <c r="L6064" s="63">
        <v>1.64</v>
      </c>
      <c r="M6064" s="63">
        <v>9965.7099999999991</v>
      </c>
      <c r="N6064" s="62" t="s">
        <v>3692</v>
      </c>
      <c r="O6064" s="14">
        <f t="shared" si="520"/>
        <v>45923.245763888888</v>
      </c>
      <c r="P6064" s="19">
        <f t="shared" si="521"/>
        <v>45923.454097222224</v>
      </c>
      <c r="Q6064" s="20" t="str">
        <f t="shared" si="522"/>
        <v>23/09/2025</v>
      </c>
      <c r="R6064" s="13" t="str">
        <f t="shared" si="523"/>
        <v>10</v>
      </c>
      <c r="S6064" s="13" t="str">
        <f t="shared" si="524"/>
        <v>Tue</v>
      </c>
    </row>
    <row r="6065" spans="1:19" x14ac:dyDescent="0.25">
      <c r="A6065" s="56">
        <v>45923.246087962965</v>
      </c>
      <c r="B6065" s="57">
        <v>445443653</v>
      </c>
      <c r="C6065" s="58" t="s">
        <v>36</v>
      </c>
      <c r="D6065" s="58" t="s">
        <v>37</v>
      </c>
      <c r="E6065" s="58" t="s">
        <v>46</v>
      </c>
      <c r="F6065" s="58" t="s">
        <v>119</v>
      </c>
      <c r="G6065" s="59">
        <v>3739.83</v>
      </c>
      <c r="H6065" s="57">
        <v>444649109</v>
      </c>
      <c r="I6065" s="59">
        <v>0</v>
      </c>
      <c r="J6065" s="59">
        <v>0</v>
      </c>
      <c r="K6065" s="59">
        <v>0</v>
      </c>
      <c r="L6065" s="59">
        <v>1.02</v>
      </c>
      <c r="M6065" s="59">
        <v>9966.73</v>
      </c>
      <c r="N6065" s="58" t="s">
        <v>3693</v>
      </c>
      <c r="O6065" s="14">
        <f t="shared" si="520"/>
        <v>45923.246087962965</v>
      </c>
      <c r="P6065" s="19">
        <f t="shared" si="521"/>
        <v>45923.454421296301</v>
      </c>
      <c r="Q6065" s="20" t="str">
        <f t="shared" si="522"/>
        <v>23/09/2025</v>
      </c>
      <c r="R6065" s="13" t="str">
        <f t="shared" si="523"/>
        <v>10</v>
      </c>
      <c r="S6065" s="13" t="str">
        <f t="shared" si="524"/>
        <v>Tue</v>
      </c>
    </row>
    <row r="6066" spans="1:19" x14ac:dyDescent="0.25">
      <c r="A6066" s="60">
        <v>45923.246087962965</v>
      </c>
      <c r="B6066" s="61">
        <v>445443656</v>
      </c>
      <c r="C6066" s="62" t="s">
        <v>36</v>
      </c>
      <c r="D6066" s="62" t="s">
        <v>37</v>
      </c>
      <c r="E6066" s="62" t="s">
        <v>46</v>
      </c>
      <c r="F6066" s="62" t="s">
        <v>119</v>
      </c>
      <c r="G6066" s="63">
        <v>3739.92</v>
      </c>
      <c r="H6066" s="61">
        <v>444649112</v>
      </c>
      <c r="I6066" s="63">
        <v>0</v>
      </c>
      <c r="J6066" s="63">
        <v>0</v>
      </c>
      <c r="K6066" s="63">
        <v>0</v>
      </c>
      <c r="L6066" s="63">
        <v>0.99</v>
      </c>
      <c r="M6066" s="63">
        <v>9967.7199999999993</v>
      </c>
      <c r="N6066" s="62" t="s">
        <v>3286</v>
      </c>
      <c r="O6066" s="14">
        <f t="shared" si="520"/>
        <v>45923.246087962965</v>
      </c>
      <c r="P6066" s="19">
        <f t="shared" si="521"/>
        <v>45923.454421296301</v>
      </c>
      <c r="Q6066" s="20" t="str">
        <f t="shared" si="522"/>
        <v>23/09/2025</v>
      </c>
      <c r="R6066" s="13" t="str">
        <f t="shared" si="523"/>
        <v>10</v>
      </c>
      <c r="S6066" s="13" t="str">
        <f t="shared" si="524"/>
        <v>Tue</v>
      </c>
    </row>
    <row r="6067" spans="1:19" x14ac:dyDescent="0.25">
      <c r="A6067" s="56">
        <v>45923.246168981481</v>
      </c>
      <c r="B6067" s="57">
        <v>445443694</v>
      </c>
      <c r="C6067" s="58" t="s">
        <v>36</v>
      </c>
      <c r="D6067" s="58" t="s">
        <v>38</v>
      </c>
      <c r="E6067" s="58" t="s">
        <v>45</v>
      </c>
      <c r="F6067" s="58" t="s">
        <v>119</v>
      </c>
      <c r="G6067" s="59">
        <v>3739.83</v>
      </c>
      <c r="H6067" s="57">
        <v>444649160</v>
      </c>
      <c r="I6067" s="59">
        <v>0</v>
      </c>
      <c r="J6067" s="59">
        <v>0</v>
      </c>
      <c r="K6067" s="59">
        <v>0</v>
      </c>
      <c r="L6067" s="59">
        <v>0</v>
      </c>
      <c r="M6067" s="59">
        <v>9967.7199999999993</v>
      </c>
      <c r="N6067" s="58" t="s">
        <v>115</v>
      </c>
      <c r="O6067" s="14">
        <f t="shared" si="520"/>
        <v>45923.246168981481</v>
      </c>
      <c r="P6067" s="19">
        <f t="shared" si="521"/>
        <v>45923.454502314817</v>
      </c>
      <c r="Q6067" s="20" t="str">
        <f t="shared" si="522"/>
        <v>23/09/2025</v>
      </c>
      <c r="R6067" s="13" t="str">
        <f t="shared" si="523"/>
        <v>10</v>
      </c>
      <c r="S6067" s="13" t="str">
        <f t="shared" si="524"/>
        <v>Tue</v>
      </c>
    </row>
    <row r="6068" spans="1:19" x14ac:dyDescent="0.25">
      <c r="A6068" s="60">
        <v>45923.246168981481</v>
      </c>
      <c r="B6068" s="61">
        <v>445443695</v>
      </c>
      <c r="C6068" s="62" t="s">
        <v>36</v>
      </c>
      <c r="D6068" s="62" t="s">
        <v>38</v>
      </c>
      <c r="E6068" s="62" t="s">
        <v>45</v>
      </c>
      <c r="F6068" s="62" t="s">
        <v>119</v>
      </c>
      <c r="G6068" s="63">
        <v>3739.75</v>
      </c>
      <c r="H6068" s="61">
        <v>444649161</v>
      </c>
      <c r="I6068" s="63">
        <v>0</v>
      </c>
      <c r="J6068" s="63">
        <v>0</v>
      </c>
      <c r="K6068" s="63">
        <v>0</v>
      </c>
      <c r="L6068" s="63">
        <v>0</v>
      </c>
      <c r="M6068" s="63">
        <v>9967.7199999999993</v>
      </c>
      <c r="N6068" s="62" t="s">
        <v>1384</v>
      </c>
      <c r="O6068" s="14">
        <f t="shared" si="520"/>
        <v>45923.246168981481</v>
      </c>
      <c r="P6068" s="19">
        <f t="shared" si="521"/>
        <v>45923.454502314817</v>
      </c>
      <c r="Q6068" s="20" t="str">
        <f t="shared" si="522"/>
        <v>23/09/2025</v>
      </c>
      <c r="R6068" s="13" t="str">
        <f t="shared" si="523"/>
        <v>10</v>
      </c>
      <c r="S6068" s="13" t="str">
        <f t="shared" si="524"/>
        <v>Tue</v>
      </c>
    </row>
    <row r="6069" spans="1:19" x14ac:dyDescent="0.25">
      <c r="A6069" s="56">
        <v>45923.246631944443</v>
      </c>
      <c r="B6069" s="57">
        <v>445444179</v>
      </c>
      <c r="C6069" s="58" t="s">
        <v>36</v>
      </c>
      <c r="D6069" s="58" t="s">
        <v>38</v>
      </c>
      <c r="E6069" s="58" t="s">
        <v>45</v>
      </c>
      <c r="F6069" s="58" t="s">
        <v>119</v>
      </c>
      <c r="G6069" s="59">
        <v>3739.85</v>
      </c>
      <c r="H6069" s="57">
        <v>444649651</v>
      </c>
      <c r="I6069" s="59">
        <v>0</v>
      </c>
      <c r="J6069" s="59">
        <v>0</v>
      </c>
      <c r="K6069" s="59">
        <v>0</v>
      </c>
      <c r="L6069" s="59">
        <v>0</v>
      </c>
      <c r="M6069" s="59">
        <v>9967.7199999999993</v>
      </c>
      <c r="N6069" s="58" t="s">
        <v>1971</v>
      </c>
      <c r="O6069" s="14">
        <f t="shared" si="520"/>
        <v>45923.246631944443</v>
      </c>
      <c r="P6069" s="19">
        <f t="shared" si="521"/>
        <v>45923.454965277779</v>
      </c>
      <c r="Q6069" s="20" t="str">
        <f t="shared" si="522"/>
        <v>23/09/2025</v>
      </c>
      <c r="R6069" s="13" t="str">
        <f t="shared" si="523"/>
        <v>10</v>
      </c>
      <c r="S6069" s="13" t="str">
        <f t="shared" si="524"/>
        <v>Tue</v>
      </c>
    </row>
    <row r="6070" spans="1:19" x14ac:dyDescent="0.25">
      <c r="A6070" s="60">
        <v>45923.246631944443</v>
      </c>
      <c r="B6070" s="61">
        <v>445444180</v>
      </c>
      <c r="C6070" s="62" t="s">
        <v>36</v>
      </c>
      <c r="D6070" s="62" t="s">
        <v>38</v>
      </c>
      <c r="E6070" s="62" t="s">
        <v>45</v>
      </c>
      <c r="F6070" s="62" t="s">
        <v>119</v>
      </c>
      <c r="G6070" s="63">
        <v>3739.85</v>
      </c>
      <c r="H6070" s="61">
        <v>444649653</v>
      </c>
      <c r="I6070" s="63">
        <v>0</v>
      </c>
      <c r="J6070" s="63">
        <v>0</v>
      </c>
      <c r="K6070" s="63">
        <v>0</v>
      </c>
      <c r="L6070" s="63">
        <v>0</v>
      </c>
      <c r="M6070" s="63">
        <v>9967.7199999999993</v>
      </c>
      <c r="N6070" s="62" t="s">
        <v>2056</v>
      </c>
      <c r="O6070" s="14">
        <f t="shared" si="520"/>
        <v>45923.246631944443</v>
      </c>
      <c r="P6070" s="19">
        <f t="shared" si="521"/>
        <v>45923.454965277779</v>
      </c>
      <c r="Q6070" s="20" t="str">
        <f t="shared" si="522"/>
        <v>23/09/2025</v>
      </c>
      <c r="R6070" s="13" t="str">
        <f t="shared" si="523"/>
        <v>10</v>
      </c>
      <c r="S6070" s="13" t="str">
        <f t="shared" si="524"/>
        <v>Tue</v>
      </c>
    </row>
    <row r="6071" spans="1:19" x14ac:dyDescent="0.25">
      <c r="A6071" s="56">
        <v>45923.246631944443</v>
      </c>
      <c r="B6071" s="57">
        <v>445444181</v>
      </c>
      <c r="C6071" s="58" t="s">
        <v>36</v>
      </c>
      <c r="D6071" s="58" t="s">
        <v>38</v>
      </c>
      <c r="E6071" s="58" t="s">
        <v>45</v>
      </c>
      <c r="F6071" s="58" t="s">
        <v>119</v>
      </c>
      <c r="G6071" s="59">
        <v>3739.85</v>
      </c>
      <c r="H6071" s="57">
        <v>444649655</v>
      </c>
      <c r="I6071" s="59">
        <v>0</v>
      </c>
      <c r="J6071" s="59">
        <v>0</v>
      </c>
      <c r="K6071" s="59">
        <v>0</v>
      </c>
      <c r="L6071" s="59">
        <v>0</v>
      </c>
      <c r="M6071" s="59">
        <v>9967.7199999999993</v>
      </c>
      <c r="N6071" s="58" t="s">
        <v>77</v>
      </c>
      <c r="O6071" s="14">
        <f t="shared" si="520"/>
        <v>45923.246631944443</v>
      </c>
      <c r="P6071" s="19">
        <f t="shared" si="521"/>
        <v>45923.454965277779</v>
      </c>
      <c r="Q6071" s="20" t="str">
        <f t="shared" si="522"/>
        <v>23/09/2025</v>
      </c>
      <c r="R6071" s="13" t="str">
        <f t="shared" si="523"/>
        <v>10</v>
      </c>
      <c r="S6071" s="13" t="str">
        <f t="shared" si="524"/>
        <v>Tue</v>
      </c>
    </row>
    <row r="6072" spans="1:19" x14ac:dyDescent="0.25">
      <c r="A6072" s="60">
        <v>45923.246631944443</v>
      </c>
      <c r="B6072" s="61">
        <v>445444182</v>
      </c>
      <c r="C6072" s="62" t="s">
        <v>36</v>
      </c>
      <c r="D6072" s="62" t="s">
        <v>38</v>
      </c>
      <c r="E6072" s="62" t="s">
        <v>45</v>
      </c>
      <c r="F6072" s="62" t="s">
        <v>119</v>
      </c>
      <c r="G6072" s="63">
        <v>3739.85</v>
      </c>
      <c r="H6072" s="61">
        <v>444649657</v>
      </c>
      <c r="I6072" s="63">
        <v>0</v>
      </c>
      <c r="J6072" s="63">
        <v>0</v>
      </c>
      <c r="K6072" s="63">
        <v>0</v>
      </c>
      <c r="L6072" s="63">
        <v>0</v>
      </c>
      <c r="M6072" s="63">
        <v>9967.7199999999993</v>
      </c>
      <c r="N6072" s="62" t="s">
        <v>108</v>
      </c>
      <c r="O6072" s="14">
        <f t="shared" si="520"/>
        <v>45923.246631944443</v>
      </c>
      <c r="P6072" s="19">
        <f t="shared" si="521"/>
        <v>45923.454965277779</v>
      </c>
      <c r="Q6072" s="20" t="str">
        <f t="shared" si="522"/>
        <v>23/09/2025</v>
      </c>
      <c r="R6072" s="13" t="str">
        <f t="shared" si="523"/>
        <v>10</v>
      </c>
      <c r="S6072" s="13" t="str">
        <f t="shared" si="524"/>
        <v>Tue</v>
      </c>
    </row>
    <row r="6073" spans="1:19" x14ac:dyDescent="0.25">
      <c r="A6073" s="56">
        <v>45923.246631944443</v>
      </c>
      <c r="B6073" s="57">
        <v>445444183</v>
      </c>
      <c r="C6073" s="58" t="s">
        <v>36</v>
      </c>
      <c r="D6073" s="58" t="s">
        <v>38</v>
      </c>
      <c r="E6073" s="58" t="s">
        <v>45</v>
      </c>
      <c r="F6073" s="58" t="s">
        <v>119</v>
      </c>
      <c r="G6073" s="59">
        <v>3739.85</v>
      </c>
      <c r="H6073" s="57">
        <v>444649658</v>
      </c>
      <c r="I6073" s="59">
        <v>0</v>
      </c>
      <c r="J6073" s="59">
        <v>0</v>
      </c>
      <c r="K6073" s="59">
        <v>0</v>
      </c>
      <c r="L6073" s="59">
        <v>0</v>
      </c>
      <c r="M6073" s="59">
        <v>9967.7199999999993</v>
      </c>
      <c r="N6073" s="58" t="s">
        <v>107</v>
      </c>
      <c r="O6073" s="14">
        <f t="shared" si="520"/>
        <v>45923.246631944443</v>
      </c>
      <c r="P6073" s="19">
        <f t="shared" si="521"/>
        <v>45923.454965277779</v>
      </c>
      <c r="Q6073" s="20" t="str">
        <f t="shared" si="522"/>
        <v>23/09/2025</v>
      </c>
      <c r="R6073" s="13" t="str">
        <f t="shared" si="523"/>
        <v>10</v>
      </c>
      <c r="S6073" s="13" t="str">
        <f t="shared" si="524"/>
        <v>Tue</v>
      </c>
    </row>
    <row r="6074" spans="1:19" x14ac:dyDescent="0.25">
      <c r="A6074" s="60">
        <v>45923.246712962966</v>
      </c>
      <c r="B6074" s="61">
        <v>445444194</v>
      </c>
      <c r="C6074" s="62" t="s">
        <v>36</v>
      </c>
      <c r="D6074" s="62" t="s">
        <v>37</v>
      </c>
      <c r="E6074" s="62" t="s">
        <v>46</v>
      </c>
      <c r="F6074" s="62" t="s">
        <v>119</v>
      </c>
      <c r="G6074" s="63">
        <v>3740.42</v>
      </c>
      <c r="H6074" s="61">
        <v>444649667</v>
      </c>
      <c r="I6074" s="63">
        <v>0</v>
      </c>
      <c r="J6074" s="63">
        <v>0</v>
      </c>
      <c r="K6074" s="63">
        <v>0</v>
      </c>
      <c r="L6074" s="63">
        <v>0.37</v>
      </c>
      <c r="M6074" s="63">
        <v>9968.09</v>
      </c>
      <c r="N6074" s="62" t="s">
        <v>3694</v>
      </c>
      <c r="O6074" s="14">
        <f t="shared" si="520"/>
        <v>45923.246712962966</v>
      </c>
      <c r="P6074" s="19">
        <f t="shared" si="521"/>
        <v>45923.455046296302</v>
      </c>
      <c r="Q6074" s="20" t="str">
        <f t="shared" si="522"/>
        <v>23/09/2025</v>
      </c>
      <c r="R6074" s="13" t="str">
        <f t="shared" si="523"/>
        <v>10</v>
      </c>
      <c r="S6074" s="13" t="str">
        <f t="shared" si="524"/>
        <v>Tue</v>
      </c>
    </row>
    <row r="6075" spans="1:19" x14ac:dyDescent="0.25">
      <c r="A6075" s="56">
        <v>45923.246712962966</v>
      </c>
      <c r="B6075" s="57">
        <v>445444195</v>
      </c>
      <c r="C6075" s="58" t="s">
        <v>36</v>
      </c>
      <c r="D6075" s="58" t="s">
        <v>37</v>
      </c>
      <c r="E6075" s="58" t="s">
        <v>46</v>
      </c>
      <c r="F6075" s="58" t="s">
        <v>119</v>
      </c>
      <c r="G6075" s="59">
        <v>3740.48</v>
      </c>
      <c r="H6075" s="57">
        <v>444649668</v>
      </c>
      <c r="I6075" s="59">
        <v>0</v>
      </c>
      <c r="J6075" s="59">
        <v>0</v>
      </c>
      <c r="K6075" s="59">
        <v>0</v>
      </c>
      <c r="L6075" s="59">
        <v>0.31</v>
      </c>
      <c r="M6075" s="59">
        <v>9968.4</v>
      </c>
      <c r="N6075" s="58" t="s">
        <v>3695</v>
      </c>
      <c r="O6075" s="14">
        <f t="shared" si="520"/>
        <v>45923.246712962966</v>
      </c>
      <c r="P6075" s="19">
        <f t="shared" si="521"/>
        <v>45923.455046296302</v>
      </c>
      <c r="Q6075" s="20" t="str">
        <f t="shared" si="522"/>
        <v>23/09/2025</v>
      </c>
      <c r="R6075" s="13" t="str">
        <f t="shared" si="523"/>
        <v>10</v>
      </c>
      <c r="S6075" s="13" t="str">
        <f t="shared" si="524"/>
        <v>Tue</v>
      </c>
    </row>
    <row r="6076" spans="1:19" x14ac:dyDescent="0.25">
      <c r="A6076" s="60">
        <v>45923.246747685182</v>
      </c>
      <c r="B6076" s="61">
        <v>445444198</v>
      </c>
      <c r="C6076" s="62" t="s">
        <v>36</v>
      </c>
      <c r="D6076" s="62" t="s">
        <v>38</v>
      </c>
      <c r="E6076" s="62" t="s">
        <v>45</v>
      </c>
      <c r="F6076" s="62" t="s">
        <v>119</v>
      </c>
      <c r="G6076" s="63">
        <v>3740.27</v>
      </c>
      <c r="H6076" s="61">
        <v>444649672</v>
      </c>
      <c r="I6076" s="63">
        <v>0</v>
      </c>
      <c r="J6076" s="63">
        <v>0</v>
      </c>
      <c r="K6076" s="63">
        <v>0</v>
      </c>
      <c r="L6076" s="63">
        <v>0</v>
      </c>
      <c r="M6076" s="63">
        <v>9968.4</v>
      </c>
      <c r="N6076" s="62" t="s">
        <v>52</v>
      </c>
      <c r="O6076" s="14">
        <f t="shared" si="520"/>
        <v>45923.246747685182</v>
      </c>
      <c r="P6076" s="19">
        <f t="shared" si="521"/>
        <v>45923.455081018517</v>
      </c>
      <c r="Q6076" s="20" t="str">
        <f t="shared" si="522"/>
        <v>23/09/2025</v>
      </c>
      <c r="R6076" s="13" t="str">
        <f t="shared" si="523"/>
        <v>10</v>
      </c>
      <c r="S6076" s="13" t="str">
        <f t="shared" si="524"/>
        <v>Tue</v>
      </c>
    </row>
    <row r="6077" spans="1:19" x14ac:dyDescent="0.25">
      <c r="A6077" s="56">
        <v>45923.246747685182</v>
      </c>
      <c r="B6077" s="57">
        <v>445444199</v>
      </c>
      <c r="C6077" s="58" t="s">
        <v>36</v>
      </c>
      <c r="D6077" s="58" t="s">
        <v>38</v>
      </c>
      <c r="E6077" s="58" t="s">
        <v>45</v>
      </c>
      <c r="F6077" s="58" t="s">
        <v>119</v>
      </c>
      <c r="G6077" s="59">
        <v>3740.27</v>
      </c>
      <c r="H6077" s="57">
        <v>444649673</v>
      </c>
      <c r="I6077" s="59">
        <v>0</v>
      </c>
      <c r="J6077" s="59">
        <v>0</v>
      </c>
      <c r="K6077" s="59">
        <v>0</v>
      </c>
      <c r="L6077" s="59">
        <v>0</v>
      </c>
      <c r="M6077" s="59">
        <v>9968.4</v>
      </c>
      <c r="N6077" s="58" t="s">
        <v>47</v>
      </c>
      <c r="O6077" s="14">
        <f t="shared" si="520"/>
        <v>45923.246747685182</v>
      </c>
      <c r="P6077" s="19">
        <f t="shared" si="521"/>
        <v>45923.455081018517</v>
      </c>
      <c r="Q6077" s="20" t="str">
        <f t="shared" si="522"/>
        <v>23/09/2025</v>
      </c>
      <c r="R6077" s="13" t="str">
        <f t="shared" si="523"/>
        <v>10</v>
      </c>
      <c r="S6077" s="13" t="str">
        <f t="shared" si="524"/>
        <v>Tue</v>
      </c>
    </row>
    <row r="6078" spans="1:19" x14ac:dyDescent="0.25">
      <c r="A6078" s="60">
        <v>45923.246990740743</v>
      </c>
      <c r="B6078" s="61">
        <v>445444334</v>
      </c>
      <c r="C6078" s="62" t="s">
        <v>36</v>
      </c>
      <c r="D6078" s="62" t="s">
        <v>37</v>
      </c>
      <c r="E6078" s="62" t="s">
        <v>46</v>
      </c>
      <c r="F6078" s="62" t="s">
        <v>119</v>
      </c>
      <c r="G6078" s="63">
        <v>3738.73</v>
      </c>
      <c r="H6078" s="61">
        <v>444649804</v>
      </c>
      <c r="I6078" s="63">
        <v>0</v>
      </c>
      <c r="J6078" s="63">
        <v>0</v>
      </c>
      <c r="K6078" s="63">
        <v>0</v>
      </c>
      <c r="L6078" s="63">
        <v>3.49</v>
      </c>
      <c r="M6078" s="63">
        <v>9971.89</v>
      </c>
      <c r="N6078" s="62" t="s">
        <v>3696</v>
      </c>
      <c r="O6078" s="14">
        <f t="shared" si="520"/>
        <v>45923.246990740743</v>
      </c>
      <c r="P6078" s="19">
        <f t="shared" si="521"/>
        <v>45923.455324074079</v>
      </c>
      <c r="Q6078" s="20" t="str">
        <f t="shared" si="522"/>
        <v>23/09/2025</v>
      </c>
      <c r="R6078" s="13" t="str">
        <f t="shared" si="523"/>
        <v>10</v>
      </c>
      <c r="S6078" s="13" t="str">
        <f t="shared" si="524"/>
        <v>Tue</v>
      </c>
    </row>
    <row r="6079" spans="1:19" x14ac:dyDescent="0.25">
      <c r="A6079" s="56">
        <v>45923.246990740743</v>
      </c>
      <c r="B6079" s="57">
        <v>445444377</v>
      </c>
      <c r="C6079" s="58" t="s">
        <v>36</v>
      </c>
      <c r="D6079" s="58" t="s">
        <v>37</v>
      </c>
      <c r="E6079" s="58" t="s">
        <v>46</v>
      </c>
      <c r="F6079" s="58" t="s">
        <v>119</v>
      </c>
      <c r="G6079" s="59">
        <v>3738.29</v>
      </c>
      <c r="H6079" s="57">
        <v>444649845</v>
      </c>
      <c r="I6079" s="59">
        <v>0</v>
      </c>
      <c r="J6079" s="59">
        <v>0</v>
      </c>
      <c r="K6079" s="59">
        <v>0</v>
      </c>
      <c r="L6079" s="59">
        <v>2.39</v>
      </c>
      <c r="M6079" s="59">
        <v>9974.2800000000007</v>
      </c>
      <c r="N6079" s="58" t="s">
        <v>3697</v>
      </c>
      <c r="O6079" s="14">
        <f t="shared" si="520"/>
        <v>45923.246990740743</v>
      </c>
      <c r="P6079" s="19">
        <f t="shared" si="521"/>
        <v>45923.455324074079</v>
      </c>
      <c r="Q6079" s="20" t="str">
        <f t="shared" si="522"/>
        <v>23/09/2025</v>
      </c>
      <c r="R6079" s="13" t="str">
        <f t="shared" si="523"/>
        <v>10</v>
      </c>
      <c r="S6079" s="13" t="str">
        <f t="shared" si="524"/>
        <v>Tue</v>
      </c>
    </row>
    <row r="6080" spans="1:19" x14ac:dyDescent="0.25">
      <c r="A6080" s="60">
        <v>45923.246990740743</v>
      </c>
      <c r="B6080" s="61">
        <v>445444379</v>
      </c>
      <c r="C6080" s="62" t="s">
        <v>36</v>
      </c>
      <c r="D6080" s="62" t="s">
        <v>37</v>
      </c>
      <c r="E6080" s="62" t="s">
        <v>46</v>
      </c>
      <c r="F6080" s="62" t="s">
        <v>119</v>
      </c>
      <c r="G6080" s="63">
        <v>3738.29</v>
      </c>
      <c r="H6080" s="61">
        <v>444649846</v>
      </c>
      <c r="I6080" s="63">
        <v>0</v>
      </c>
      <c r="J6080" s="63">
        <v>0</v>
      </c>
      <c r="K6080" s="63">
        <v>0</v>
      </c>
      <c r="L6080" s="63">
        <v>1.56</v>
      </c>
      <c r="M6080" s="63">
        <v>9975.84</v>
      </c>
      <c r="N6080" s="62" t="s">
        <v>3698</v>
      </c>
      <c r="O6080" s="14">
        <f t="shared" si="520"/>
        <v>45923.246990740743</v>
      </c>
      <c r="P6080" s="19">
        <f t="shared" si="521"/>
        <v>45923.455324074079</v>
      </c>
      <c r="Q6080" s="20" t="str">
        <f t="shared" si="522"/>
        <v>23/09/2025</v>
      </c>
      <c r="R6080" s="13" t="str">
        <f t="shared" si="523"/>
        <v>10</v>
      </c>
      <c r="S6080" s="13" t="str">
        <f t="shared" si="524"/>
        <v>Tue</v>
      </c>
    </row>
    <row r="6081" spans="1:19" x14ac:dyDescent="0.25">
      <c r="A6081" s="56">
        <v>45923.246990740743</v>
      </c>
      <c r="B6081" s="57">
        <v>445444380</v>
      </c>
      <c r="C6081" s="58" t="s">
        <v>36</v>
      </c>
      <c r="D6081" s="58" t="s">
        <v>37</v>
      </c>
      <c r="E6081" s="58" t="s">
        <v>46</v>
      </c>
      <c r="F6081" s="58" t="s">
        <v>119</v>
      </c>
      <c r="G6081" s="59">
        <v>3738.29</v>
      </c>
      <c r="H6081" s="57">
        <v>444649847</v>
      </c>
      <c r="I6081" s="59">
        <v>0</v>
      </c>
      <c r="J6081" s="59">
        <v>0</v>
      </c>
      <c r="K6081" s="59">
        <v>0</v>
      </c>
      <c r="L6081" s="59">
        <v>1.56</v>
      </c>
      <c r="M6081" s="59">
        <v>9977.4</v>
      </c>
      <c r="N6081" s="58" t="s">
        <v>3698</v>
      </c>
      <c r="O6081" s="14">
        <f t="shared" si="520"/>
        <v>45923.246990740743</v>
      </c>
      <c r="P6081" s="19">
        <f t="shared" si="521"/>
        <v>45923.455324074079</v>
      </c>
      <c r="Q6081" s="20" t="str">
        <f t="shared" si="522"/>
        <v>23/09/2025</v>
      </c>
      <c r="R6081" s="13" t="str">
        <f t="shared" si="523"/>
        <v>10</v>
      </c>
      <c r="S6081" s="13" t="str">
        <f t="shared" si="524"/>
        <v>Tue</v>
      </c>
    </row>
    <row r="6082" spans="1:19" x14ac:dyDescent="0.25">
      <c r="A6082" s="60">
        <v>45923.246990740743</v>
      </c>
      <c r="B6082" s="61">
        <v>445444383</v>
      </c>
      <c r="C6082" s="62" t="s">
        <v>36</v>
      </c>
      <c r="D6082" s="62" t="s">
        <v>37</v>
      </c>
      <c r="E6082" s="62" t="s">
        <v>46</v>
      </c>
      <c r="F6082" s="62" t="s">
        <v>119</v>
      </c>
      <c r="G6082" s="63">
        <v>3738.29</v>
      </c>
      <c r="H6082" s="61">
        <v>444649848</v>
      </c>
      <c r="I6082" s="63">
        <v>0</v>
      </c>
      <c r="J6082" s="63">
        <v>0</v>
      </c>
      <c r="K6082" s="63">
        <v>0</v>
      </c>
      <c r="L6082" s="63">
        <v>1.56</v>
      </c>
      <c r="M6082" s="63">
        <v>9978.9599999999991</v>
      </c>
      <c r="N6082" s="62" t="s">
        <v>3698</v>
      </c>
      <c r="O6082" s="14">
        <f t="shared" si="520"/>
        <v>45923.246990740743</v>
      </c>
      <c r="P6082" s="19">
        <f t="shared" si="521"/>
        <v>45923.455324074079</v>
      </c>
      <c r="Q6082" s="20" t="str">
        <f t="shared" si="522"/>
        <v>23/09/2025</v>
      </c>
      <c r="R6082" s="13" t="str">
        <f t="shared" si="523"/>
        <v>10</v>
      </c>
      <c r="S6082" s="13" t="str">
        <f t="shared" si="524"/>
        <v>Tue</v>
      </c>
    </row>
    <row r="6083" spans="1:19" x14ac:dyDescent="0.25">
      <c r="A6083" s="56">
        <v>45923.246990740743</v>
      </c>
      <c r="B6083" s="57">
        <v>445444384</v>
      </c>
      <c r="C6083" s="58" t="s">
        <v>36</v>
      </c>
      <c r="D6083" s="58" t="s">
        <v>37</v>
      </c>
      <c r="E6083" s="58" t="s">
        <v>46</v>
      </c>
      <c r="F6083" s="58" t="s">
        <v>119</v>
      </c>
      <c r="G6083" s="59">
        <v>3738.29</v>
      </c>
      <c r="H6083" s="57">
        <v>444649849</v>
      </c>
      <c r="I6083" s="59">
        <v>0</v>
      </c>
      <c r="J6083" s="59">
        <v>0</v>
      </c>
      <c r="K6083" s="59">
        <v>0</v>
      </c>
      <c r="L6083" s="59">
        <v>1.56</v>
      </c>
      <c r="M6083" s="59">
        <v>9980.52</v>
      </c>
      <c r="N6083" s="58" t="s">
        <v>3698</v>
      </c>
      <c r="O6083" s="14">
        <f t="shared" si="520"/>
        <v>45923.246990740743</v>
      </c>
      <c r="P6083" s="19">
        <f t="shared" si="521"/>
        <v>45923.455324074079</v>
      </c>
      <c r="Q6083" s="20" t="str">
        <f t="shared" si="522"/>
        <v>23/09/2025</v>
      </c>
      <c r="R6083" s="13" t="str">
        <f t="shared" si="523"/>
        <v>10</v>
      </c>
      <c r="S6083" s="13" t="str">
        <f t="shared" si="524"/>
        <v>Tue</v>
      </c>
    </row>
    <row r="6084" spans="1:19" x14ac:dyDescent="0.25">
      <c r="A6084" s="60">
        <v>45923.246990740743</v>
      </c>
      <c r="B6084" s="61">
        <v>445444386</v>
      </c>
      <c r="C6084" s="62" t="s">
        <v>36</v>
      </c>
      <c r="D6084" s="62" t="s">
        <v>37</v>
      </c>
      <c r="E6084" s="62" t="s">
        <v>46</v>
      </c>
      <c r="F6084" s="62" t="s">
        <v>119</v>
      </c>
      <c r="G6084" s="63">
        <v>3738.29</v>
      </c>
      <c r="H6084" s="61">
        <v>444649850</v>
      </c>
      <c r="I6084" s="63">
        <v>0</v>
      </c>
      <c r="J6084" s="63">
        <v>0</v>
      </c>
      <c r="K6084" s="63">
        <v>0</v>
      </c>
      <c r="L6084" s="63">
        <v>1.56</v>
      </c>
      <c r="M6084" s="63">
        <v>9982.08</v>
      </c>
      <c r="N6084" s="62" t="s">
        <v>3698</v>
      </c>
      <c r="O6084" s="14">
        <f t="shared" si="520"/>
        <v>45923.246990740743</v>
      </c>
      <c r="P6084" s="19">
        <f t="shared" si="521"/>
        <v>45923.455324074079</v>
      </c>
      <c r="Q6084" s="20" t="str">
        <f t="shared" si="522"/>
        <v>23/09/2025</v>
      </c>
      <c r="R6084" s="13" t="str">
        <f t="shared" si="523"/>
        <v>10</v>
      </c>
      <c r="S6084" s="13" t="str">
        <f t="shared" si="524"/>
        <v>Tue</v>
      </c>
    </row>
    <row r="6085" spans="1:19" x14ac:dyDescent="0.25">
      <c r="A6085" s="56">
        <v>45923.247303240743</v>
      </c>
      <c r="B6085" s="57">
        <v>445444652</v>
      </c>
      <c r="C6085" s="58" t="s">
        <v>36</v>
      </c>
      <c r="D6085" s="58" t="s">
        <v>37</v>
      </c>
      <c r="E6085" s="58" t="s">
        <v>46</v>
      </c>
      <c r="F6085" s="58" t="s">
        <v>119</v>
      </c>
      <c r="G6085" s="59">
        <v>3737.24</v>
      </c>
      <c r="H6085" s="57">
        <v>444650120</v>
      </c>
      <c r="I6085" s="59">
        <v>0</v>
      </c>
      <c r="J6085" s="59">
        <v>0</v>
      </c>
      <c r="K6085" s="59">
        <v>0</v>
      </c>
      <c r="L6085" s="59">
        <v>3.44</v>
      </c>
      <c r="M6085" s="59">
        <v>9985.52</v>
      </c>
      <c r="N6085" s="58" t="s">
        <v>3699</v>
      </c>
      <c r="O6085" s="14">
        <f t="shared" si="520"/>
        <v>45923.247303240743</v>
      </c>
      <c r="P6085" s="19">
        <f t="shared" si="521"/>
        <v>45923.455636574079</v>
      </c>
      <c r="Q6085" s="20" t="str">
        <f t="shared" si="522"/>
        <v>23/09/2025</v>
      </c>
      <c r="R6085" s="13" t="str">
        <f t="shared" si="523"/>
        <v>10</v>
      </c>
      <c r="S6085" s="13" t="str">
        <f t="shared" si="524"/>
        <v>Tue</v>
      </c>
    </row>
    <row r="6086" spans="1:19" x14ac:dyDescent="0.25">
      <c r="A6086" s="60">
        <v>45923.247303240743</v>
      </c>
      <c r="B6086" s="61">
        <v>445444654</v>
      </c>
      <c r="C6086" s="62" t="s">
        <v>36</v>
      </c>
      <c r="D6086" s="62" t="s">
        <v>37</v>
      </c>
      <c r="E6086" s="62" t="s">
        <v>46</v>
      </c>
      <c r="F6086" s="62" t="s">
        <v>119</v>
      </c>
      <c r="G6086" s="63">
        <v>3737.24</v>
      </c>
      <c r="H6086" s="61">
        <v>444650122</v>
      </c>
      <c r="I6086" s="63">
        <v>0</v>
      </c>
      <c r="J6086" s="63">
        <v>0</v>
      </c>
      <c r="K6086" s="63">
        <v>0</v>
      </c>
      <c r="L6086" s="63">
        <v>3.43</v>
      </c>
      <c r="M6086" s="63">
        <v>9988.9500000000007</v>
      </c>
      <c r="N6086" s="62" t="s">
        <v>3699</v>
      </c>
      <c r="O6086" s="14">
        <f t="shared" si="520"/>
        <v>45923.247303240743</v>
      </c>
      <c r="P6086" s="19">
        <f t="shared" si="521"/>
        <v>45923.455636574079</v>
      </c>
      <c r="Q6086" s="20" t="str">
        <f t="shared" si="522"/>
        <v>23/09/2025</v>
      </c>
      <c r="R6086" s="13" t="str">
        <f t="shared" si="523"/>
        <v>10</v>
      </c>
      <c r="S6086" s="13" t="str">
        <f t="shared" si="524"/>
        <v>Tue</v>
      </c>
    </row>
    <row r="6087" spans="1:19" x14ac:dyDescent="0.25">
      <c r="A6087" s="56">
        <v>45923.247303240743</v>
      </c>
      <c r="B6087" s="57">
        <v>445444659</v>
      </c>
      <c r="C6087" s="58" t="s">
        <v>36</v>
      </c>
      <c r="D6087" s="58" t="s">
        <v>37</v>
      </c>
      <c r="E6087" s="58" t="s">
        <v>46</v>
      </c>
      <c r="F6087" s="58" t="s">
        <v>119</v>
      </c>
      <c r="G6087" s="59">
        <v>3737.24</v>
      </c>
      <c r="H6087" s="57">
        <v>444650124</v>
      </c>
      <c r="I6087" s="59">
        <v>0</v>
      </c>
      <c r="J6087" s="59">
        <v>0</v>
      </c>
      <c r="K6087" s="59">
        <v>0</v>
      </c>
      <c r="L6087" s="59">
        <v>3.03</v>
      </c>
      <c r="M6087" s="59">
        <v>9991.98</v>
      </c>
      <c r="N6087" s="58" t="s">
        <v>3700</v>
      </c>
      <c r="O6087" s="14">
        <f t="shared" si="520"/>
        <v>45923.247303240743</v>
      </c>
      <c r="P6087" s="19">
        <f t="shared" si="521"/>
        <v>45923.455636574079</v>
      </c>
      <c r="Q6087" s="20" t="str">
        <f t="shared" si="522"/>
        <v>23/09/2025</v>
      </c>
      <c r="R6087" s="13" t="str">
        <f t="shared" si="523"/>
        <v>10</v>
      </c>
      <c r="S6087" s="13" t="str">
        <f t="shared" si="524"/>
        <v>Tue</v>
      </c>
    </row>
    <row r="6088" spans="1:19" x14ac:dyDescent="0.25">
      <c r="A6088" s="60">
        <v>45923.247453703705</v>
      </c>
      <c r="B6088" s="61">
        <v>445444878</v>
      </c>
      <c r="C6088" s="62" t="s">
        <v>36</v>
      </c>
      <c r="D6088" s="62" t="s">
        <v>37</v>
      </c>
      <c r="E6088" s="62" t="s">
        <v>46</v>
      </c>
      <c r="F6088" s="62" t="s">
        <v>119</v>
      </c>
      <c r="G6088" s="63">
        <v>3738.36</v>
      </c>
      <c r="H6088" s="61">
        <v>444650351</v>
      </c>
      <c r="I6088" s="63">
        <v>0</v>
      </c>
      <c r="J6088" s="63">
        <v>0</v>
      </c>
      <c r="K6088" s="63">
        <v>0</v>
      </c>
      <c r="L6088" s="63">
        <v>1.39</v>
      </c>
      <c r="M6088" s="63">
        <v>9993.3700000000008</v>
      </c>
      <c r="N6088" s="62" t="s">
        <v>3701</v>
      </c>
      <c r="O6088" s="14">
        <f t="shared" si="520"/>
        <v>45923.247453703705</v>
      </c>
      <c r="P6088" s="19">
        <f t="shared" si="521"/>
        <v>45923.455787037041</v>
      </c>
      <c r="Q6088" s="20" t="str">
        <f t="shared" si="522"/>
        <v>23/09/2025</v>
      </c>
      <c r="R6088" s="13" t="str">
        <f t="shared" si="523"/>
        <v>10</v>
      </c>
      <c r="S6088" s="13" t="str">
        <f t="shared" si="524"/>
        <v>Tue</v>
      </c>
    </row>
    <row r="6089" spans="1:19" x14ac:dyDescent="0.25">
      <c r="A6089" s="56">
        <v>45923.247465277775</v>
      </c>
      <c r="B6089" s="57">
        <v>445444889</v>
      </c>
      <c r="C6089" s="58" t="s">
        <v>36</v>
      </c>
      <c r="D6089" s="58" t="s">
        <v>37</v>
      </c>
      <c r="E6089" s="58" t="s">
        <v>46</v>
      </c>
      <c r="F6089" s="58" t="s">
        <v>119</v>
      </c>
      <c r="G6089" s="59">
        <v>3738.51</v>
      </c>
      <c r="H6089" s="57">
        <v>444650363</v>
      </c>
      <c r="I6089" s="59">
        <v>0</v>
      </c>
      <c r="J6089" s="59">
        <v>0</v>
      </c>
      <c r="K6089" s="59">
        <v>0</v>
      </c>
      <c r="L6089" s="59">
        <v>2.41</v>
      </c>
      <c r="M6089" s="59">
        <v>9995.7800000000007</v>
      </c>
      <c r="N6089" s="58" t="s">
        <v>3258</v>
      </c>
      <c r="O6089" s="14">
        <f t="shared" si="520"/>
        <v>45923.247465277775</v>
      </c>
      <c r="P6089" s="19">
        <f t="shared" si="521"/>
        <v>45923.45579861111</v>
      </c>
      <c r="Q6089" s="20" t="str">
        <f t="shared" si="522"/>
        <v>23/09/2025</v>
      </c>
      <c r="R6089" s="13" t="str">
        <f t="shared" si="523"/>
        <v>10</v>
      </c>
      <c r="S6089" s="13" t="str">
        <f t="shared" si="524"/>
        <v>Tue</v>
      </c>
    </row>
    <row r="6090" spans="1:19" x14ac:dyDescent="0.25">
      <c r="A6090" s="60">
        <v>45923.247465277775</v>
      </c>
      <c r="B6090" s="61">
        <v>445444891</v>
      </c>
      <c r="C6090" s="62" t="s">
        <v>36</v>
      </c>
      <c r="D6090" s="62" t="s">
        <v>37</v>
      </c>
      <c r="E6090" s="62" t="s">
        <v>46</v>
      </c>
      <c r="F6090" s="62" t="s">
        <v>119</v>
      </c>
      <c r="G6090" s="63">
        <v>3738.64</v>
      </c>
      <c r="H6090" s="61">
        <v>444650365</v>
      </c>
      <c r="I6090" s="63">
        <v>0</v>
      </c>
      <c r="J6090" s="63">
        <v>0</v>
      </c>
      <c r="K6090" s="63">
        <v>0</v>
      </c>
      <c r="L6090" s="63">
        <v>1.19</v>
      </c>
      <c r="M6090" s="63">
        <v>9996.9699999999993</v>
      </c>
      <c r="N6090" s="62" t="s">
        <v>3702</v>
      </c>
      <c r="O6090" s="14">
        <f t="shared" si="520"/>
        <v>45923.247465277775</v>
      </c>
      <c r="P6090" s="19">
        <f t="shared" si="521"/>
        <v>45923.45579861111</v>
      </c>
      <c r="Q6090" s="20" t="str">
        <f t="shared" si="522"/>
        <v>23/09/2025</v>
      </c>
      <c r="R6090" s="13" t="str">
        <f t="shared" si="523"/>
        <v>10</v>
      </c>
      <c r="S6090" s="13" t="str">
        <f t="shared" si="524"/>
        <v>Tue</v>
      </c>
    </row>
    <row r="6091" spans="1:19" x14ac:dyDescent="0.25">
      <c r="A6091" s="56">
        <v>45923.24763888889</v>
      </c>
      <c r="B6091" s="57">
        <v>445445024</v>
      </c>
      <c r="C6091" s="58" t="s">
        <v>36</v>
      </c>
      <c r="D6091" s="58" t="s">
        <v>37</v>
      </c>
      <c r="E6091" s="58" t="s">
        <v>46</v>
      </c>
      <c r="F6091" s="58" t="s">
        <v>119</v>
      </c>
      <c r="G6091" s="59">
        <v>3739.51</v>
      </c>
      <c r="H6091" s="57">
        <v>444650513</v>
      </c>
      <c r="I6091" s="59">
        <v>0</v>
      </c>
      <c r="J6091" s="59">
        <v>0</v>
      </c>
      <c r="K6091" s="59">
        <v>0</v>
      </c>
      <c r="L6091" s="59">
        <v>0.76</v>
      </c>
      <c r="M6091" s="59">
        <v>9997.73</v>
      </c>
      <c r="N6091" s="58" t="s">
        <v>3703</v>
      </c>
      <c r="O6091" s="14">
        <f t="shared" si="520"/>
        <v>45923.24763888889</v>
      </c>
      <c r="P6091" s="19">
        <f t="shared" si="521"/>
        <v>45923.455972222226</v>
      </c>
      <c r="Q6091" s="20" t="str">
        <f t="shared" si="522"/>
        <v>23/09/2025</v>
      </c>
      <c r="R6091" s="13" t="str">
        <f t="shared" si="523"/>
        <v>10</v>
      </c>
      <c r="S6091" s="13" t="str">
        <f t="shared" si="524"/>
        <v>Tue</v>
      </c>
    </row>
    <row r="6092" spans="1:19" x14ac:dyDescent="0.25">
      <c r="A6092" s="60">
        <v>45923.247673611113</v>
      </c>
      <c r="B6092" s="61">
        <v>445445057</v>
      </c>
      <c r="C6092" s="62" t="s">
        <v>36</v>
      </c>
      <c r="D6092" s="62" t="s">
        <v>38</v>
      </c>
      <c r="E6092" s="62" t="s">
        <v>45</v>
      </c>
      <c r="F6092" s="62" t="s">
        <v>119</v>
      </c>
      <c r="G6092" s="63">
        <v>3739.21</v>
      </c>
      <c r="H6092" s="61">
        <v>444650547</v>
      </c>
      <c r="I6092" s="63">
        <v>0</v>
      </c>
      <c r="J6092" s="63">
        <v>0</v>
      </c>
      <c r="K6092" s="63">
        <v>0</v>
      </c>
      <c r="L6092" s="63">
        <v>0</v>
      </c>
      <c r="M6092" s="63">
        <v>9997.73</v>
      </c>
      <c r="N6092" s="62" t="s">
        <v>1944</v>
      </c>
      <c r="O6092" s="14">
        <f t="shared" si="520"/>
        <v>45923.247673611113</v>
      </c>
      <c r="P6092" s="19">
        <f t="shared" si="521"/>
        <v>45923.456006944449</v>
      </c>
      <c r="Q6092" s="20" t="str">
        <f t="shared" si="522"/>
        <v>23/09/2025</v>
      </c>
      <c r="R6092" s="13" t="str">
        <f t="shared" si="523"/>
        <v>10</v>
      </c>
      <c r="S6092" s="13" t="str">
        <f t="shared" si="524"/>
        <v>Tue</v>
      </c>
    </row>
    <row r="6093" spans="1:19" x14ac:dyDescent="0.25">
      <c r="A6093" s="56">
        <v>45923.247673611113</v>
      </c>
      <c r="B6093" s="57">
        <v>445445060</v>
      </c>
      <c r="C6093" s="58" t="s">
        <v>36</v>
      </c>
      <c r="D6093" s="58" t="s">
        <v>38</v>
      </c>
      <c r="E6093" s="58" t="s">
        <v>45</v>
      </c>
      <c r="F6093" s="58" t="s">
        <v>119</v>
      </c>
      <c r="G6093" s="59">
        <v>3739.22</v>
      </c>
      <c r="H6093" s="57">
        <v>444650550</v>
      </c>
      <c r="I6093" s="59">
        <v>0</v>
      </c>
      <c r="J6093" s="59">
        <v>0</v>
      </c>
      <c r="K6093" s="59">
        <v>0</v>
      </c>
      <c r="L6093" s="59">
        <v>0</v>
      </c>
      <c r="M6093" s="59">
        <v>9997.73</v>
      </c>
      <c r="N6093" s="58" t="s">
        <v>113</v>
      </c>
      <c r="O6093" s="14">
        <f t="shared" si="520"/>
        <v>45923.247673611113</v>
      </c>
      <c r="P6093" s="19">
        <f t="shared" si="521"/>
        <v>45923.456006944449</v>
      </c>
      <c r="Q6093" s="20" t="str">
        <f t="shared" si="522"/>
        <v>23/09/2025</v>
      </c>
      <c r="R6093" s="13" t="str">
        <f t="shared" si="523"/>
        <v>10</v>
      </c>
      <c r="S6093" s="13" t="str">
        <f t="shared" si="524"/>
        <v>Tue</v>
      </c>
    </row>
    <row r="6094" spans="1:19" x14ac:dyDescent="0.25">
      <c r="A6094" s="60">
        <v>45923.247673611113</v>
      </c>
      <c r="B6094" s="61">
        <v>445445064</v>
      </c>
      <c r="C6094" s="62" t="s">
        <v>36</v>
      </c>
      <c r="D6094" s="62" t="s">
        <v>38</v>
      </c>
      <c r="E6094" s="62" t="s">
        <v>45</v>
      </c>
      <c r="F6094" s="62" t="s">
        <v>119</v>
      </c>
      <c r="G6094" s="63">
        <v>3739.22</v>
      </c>
      <c r="H6094" s="61">
        <v>444650554</v>
      </c>
      <c r="I6094" s="63">
        <v>0</v>
      </c>
      <c r="J6094" s="63">
        <v>0</v>
      </c>
      <c r="K6094" s="63">
        <v>0</v>
      </c>
      <c r="L6094" s="63">
        <v>0</v>
      </c>
      <c r="M6094" s="63">
        <v>9997.73</v>
      </c>
      <c r="N6094" s="62" t="s">
        <v>2056</v>
      </c>
      <c r="O6094" s="14">
        <f t="shared" si="520"/>
        <v>45923.247673611113</v>
      </c>
      <c r="P6094" s="19">
        <f t="shared" si="521"/>
        <v>45923.456006944449</v>
      </c>
      <c r="Q6094" s="20" t="str">
        <f t="shared" si="522"/>
        <v>23/09/2025</v>
      </c>
      <c r="R6094" s="13" t="str">
        <f t="shared" si="523"/>
        <v>10</v>
      </c>
      <c r="S6094" s="13" t="str">
        <f t="shared" si="524"/>
        <v>Tue</v>
      </c>
    </row>
    <row r="6095" spans="1:19" x14ac:dyDescent="0.25">
      <c r="A6095" s="56">
        <v>45923.247685185182</v>
      </c>
      <c r="B6095" s="57">
        <v>445445066</v>
      </c>
      <c r="C6095" s="58" t="s">
        <v>36</v>
      </c>
      <c r="D6095" s="58" t="s">
        <v>38</v>
      </c>
      <c r="E6095" s="58" t="s">
        <v>45</v>
      </c>
      <c r="F6095" s="58" t="s">
        <v>119</v>
      </c>
      <c r="G6095" s="59">
        <v>3739.31</v>
      </c>
      <c r="H6095" s="57">
        <v>444650556</v>
      </c>
      <c r="I6095" s="59">
        <v>0</v>
      </c>
      <c r="J6095" s="59">
        <v>0</v>
      </c>
      <c r="K6095" s="59">
        <v>0</v>
      </c>
      <c r="L6095" s="59">
        <v>0</v>
      </c>
      <c r="M6095" s="59">
        <v>9997.73</v>
      </c>
      <c r="N6095" s="58" t="s">
        <v>108</v>
      </c>
      <c r="O6095" s="14">
        <f t="shared" si="520"/>
        <v>45923.247685185182</v>
      </c>
      <c r="P6095" s="19">
        <f t="shared" si="521"/>
        <v>45923.456018518518</v>
      </c>
      <c r="Q6095" s="20" t="str">
        <f t="shared" si="522"/>
        <v>23/09/2025</v>
      </c>
      <c r="R6095" s="13" t="str">
        <f t="shared" si="523"/>
        <v>10</v>
      </c>
      <c r="S6095" s="13" t="str">
        <f t="shared" si="524"/>
        <v>Tue</v>
      </c>
    </row>
    <row r="6096" spans="1:19" x14ac:dyDescent="0.25">
      <c r="A6096" s="60">
        <v>45923.247685185182</v>
      </c>
      <c r="B6096" s="61">
        <v>445445068</v>
      </c>
      <c r="C6096" s="62" t="s">
        <v>36</v>
      </c>
      <c r="D6096" s="62" t="s">
        <v>38</v>
      </c>
      <c r="E6096" s="62" t="s">
        <v>45</v>
      </c>
      <c r="F6096" s="62" t="s">
        <v>119</v>
      </c>
      <c r="G6096" s="63">
        <v>3739.28</v>
      </c>
      <c r="H6096" s="61">
        <v>444650558</v>
      </c>
      <c r="I6096" s="63">
        <v>0</v>
      </c>
      <c r="J6096" s="63">
        <v>0</v>
      </c>
      <c r="K6096" s="63">
        <v>0</v>
      </c>
      <c r="L6096" s="63">
        <v>0</v>
      </c>
      <c r="M6096" s="63">
        <v>9997.73</v>
      </c>
      <c r="N6096" s="62" t="s">
        <v>77</v>
      </c>
      <c r="O6096" s="14">
        <f t="shared" si="520"/>
        <v>45923.247685185182</v>
      </c>
      <c r="P6096" s="19">
        <f t="shared" si="521"/>
        <v>45923.456018518518</v>
      </c>
      <c r="Q6096" s="20" t="str">
        <f t="shared" si="522"/>
        <v>23/09/2025</v>
      </c>
      <c r="R6096" s="13" t="str">
        <f t="shared" si="523"/>
        <v>10</v>
      </c>
      <c r="S6096" s="13" t="str">
        <f t="shared" si="524"/>
        <v>Tue</v>
      </c>
    </row>
    <row r="6097" spans="1:19" x14ac:dyDescent="0.25">
      <c r="A6097" s="56">
        <v>45923.247685185182</v>
      </c>
      <c r="B6097" s="57">
        <v>445445075</v>
      </c>
      <c r="C6097" s="58" t="s">
        <v>36</v>
      </c>
      <c r="D6097" s="58" t="s">
        <v>38</v>
      </c>
      <c r="E6097" s="58" t="s">
        <v>45</v>
      </c>
      <c r="F6097" s="58" t="s">
        <v>119</v>
      </c>
      <c r="G6097" s="59">
        <v>3739.3</v>
      </c>
      <c r="H6097" s="57">
        <v>444650565</v>
      </c>
      <c r="I6097" s="59">
        <v>0</v>
      </c>
      <c r="J6097" s="59">
        <v>0</v>
      </c>
      <c r="K6097" s="59">
        <v>0</v>
      </c>
      <c r="L6097" s="59">
        <v>0</v>
      </c>
      <c r="M6097" s="59">
        <v>9997.73</v>
      </c>
      <c r="N6097" s="58" t="s">
        <v>2055</v>
      </c>
      <c r="O6097" s="14">
        <f t="shared" si="520"/>
        <v>45923.247685185182</v>
      </c>
      <c r="P6097" s="19">
        <f t="shared" si="521"/>
        <v>45923.456018518518</v>
      </c>
      <c r="Q6097" s="20" t="str">
        <f t="shared" si="522"/>
        <v>23/09/2025</v>
      </c>
      <c r="R6097" s="13" t="str">
        <f t="shared" si="523"/>
        <v>10</v>
      </c>
      <c r="S6097" s="13" t="str">
        <f t="shared" si="524"/>
        <v>Tue</v>
      </c>
    </row>
    <row r="6098" spans="1:19" x14ac:dyDescent="0.25">
      <c r="A6098" s="60">
        <v>45923.247685185182</v>
      </c>
      <c r="B6098" s="61">
        <v>445445082</v>
      </c>
      <c r="C6098" s="62" t="s">
        <v>36</v>
      </c>
      <c r="D6098" s="62" t="s">
        <v>38</v>
      </c>
      <c r="E6098" s="62" t="s">
        <v>45</v>
      </c>
      <c r="F6098" s="62" t="s">
        <v>119</v>
      </c>
      <c r="G6098" s="63">
        <v>3739.25</v>
      </c>
      <c r="H6098" s="61">
        <v>444650572</v>
      </c>
      <c r="I6098" s="63">
        <v>0</v>
      </c>
      <c r="J6098" s="63">
        <v>0</v>
      </c>
      <c r="K6098" s="63">
        <v>0</v>
      </c>
      <c r="L6098" s="63">
        <v>0</v>
      </c>
      <c r="M6098" s="63">
        <v>9997.73</v>
      </c>
      <c r="N6098" s="62" t="s">
        <v>1971</v>
      </c>
      <c r="O6098" s="14">
        <f t="shared" si="520"/>
        <v>45923.247685185182</v>
      </c>
      <c r="P6098" s="19">
        <f t="shared" si="521"/>
        <v>45923.456018518518</v>
      </c>
      <c r="Q6098" s="20" t="str">
        <f t="shared" si="522"/>
        <v>23/09/2025</v>
      </c>
      <c r="R6098" s="13" t="str">
        <f t="shared" si="523"/>
        <v>10</v>
      </c>
      <c r="S6098" s="13" t="str">
        <f t="shared" si="524"/>
        <v>Tue</v>
      </c>
    </row>
    <row r="6099" spans="1:19" x14ac:dyDescent="0.25">
      <c r="A6099" s="56">
        <v>45923.247696759259</v>
      </c>
      <c r="B6099" s="57">
        <v>445445086</v>
      </c>
      <c r="C6099" s="58" t="s">
        <v>36</v>
      </c>
      <c r="D6099" s="58" t="s">
        <v>38</v>
      </c>
      <c r="E6099" s="58" t="s">
        <v>45</v>
      </c>
      <c r="F6099" s="58" t="s">
        <v>119</v>
      </c>
      <c r="G6099" s="59">
        <v>3739.3</v>
      </c>
      <c r="H6099" s="57">
        <v>444650576</v>
      </c>
      <c r="I6099" s="59">
        <v>0</v>
      </c>
      <c r="J6099" s="59">
        <v>0</v>
      </c>
      <c r="K6099" s="59">
        <v>0</v>
      </c>
      <c r="L6099" s="59">
        <v>0</v>
      </c>
      <c r="M6099" s="59">
        <v>9997.73</v>
      </c>
      <c r="N6099" s="58" t="s">
        <v>107</v>
      </c>
      <c r="O6099" s="14">
        <f t="shared" si="520"/>
        <v>45923.247696759259</v>
      </c>
      <c r="P6099" s="19">
        <f t="shared" si="521"/>
        <v>45923.456030092595</v>
      </c>
      <c r="Q6099" s="20" t="str">
        <f t="shared" si="522"/>
        <v>23/09/2025</v>
      </c>
      <c r="R6099" s="13" t="str">
        <f t="shared" si="523"/>
        <v>10</v>
      </c>
      <c r="S6099" s="13" t="str">
        <f t="shared" si="524"/>
        <v>Tue</v>
      </c>
    </row>
    <row r="6100" spans="1:19" x14ac:dyDescent="0.25">
      <c r="A6100" s="60">
        <v>45923.247696759259</v>
      </c>
      <c r="B6100" s="61">
        <v>445445089</v>
      </c>
      <c r="C6100" s="62" t="s">
        <v>36</v>
      </c>
      <c r="D6100" s="62" t="s">
        <v>38</v>
      </c>
      <c r="E6100" s="62" t="s">
        <v>45</v>
      </c>
      <c r="F6100" s="62" t="s">
        <v>119</v>
      </c>
      <c r="G6100" s="63">
        <v>3739.34</v>
      </c>
      <c r="H6100" s="61">
        <v>444650579</v>
      </c>
      <c r="I6100" s="63">
        <v>0</v>
      </c>
      <c r="J6100" s="63">
        <v>0</v>
      </c>
      <c r="K6100" s="63">
        <v>0</v>
      </c>
      <c r="L6100" s="63">
        <v>0</v>
      </c>
      <c r="M6100" s="63">
        <v>9997.73</v>
      </c>
      <c r="N6100" s="62" t="s">
        <v>48</v>
      </c>
      <c r="O6100" s="14">
        <f t="shared" ref="O6100:O6163" si="525">A6100</f>
        <v>45923.247696759259</v>
      </c>
      <c r="P6100" s="19">
        <f t="shared" ref="P6100:P6163" si="526">O6100+(5/24)</f>
        <v>45923.456030092595</v>
      </c>
      <c r="Q6100" s="20" t="str">
        <f t="shared" ref="Q6100:Q6163" si="527">TEXT(P6100,"dd/mm/yyyy")</f>
        <v>23/09/2025</v>
      </c>
      <c r="R6100" s="13" t="str">
        <f t="shared" ref="R6100:R6163" si="528">TEXT(P6100,"hh")</f>
        <v>10</v>
      </c>
      <c r="S6100" s="13" t="str">
        <f t="shared" ref="S6100:S6163" si="529">TEXT(P6100,"ddd")</f>
        <v>Tue</v>
      </c>
    </row>
    <row r="6101" spans="1:19" x14ac:dyDescent="0.25">
      <c r="A6101" s="56">
        <v>45923.247789351852</v>
      </c>
      <c r="B6101" s="57">
        <v>445445182</v>
      </c>
      <c r="C6101" s="58" t="s">
        <v>36</v>
      </c>
      <c r="D6101" s="58" t="s">
        <v>38</v>
      </c>
      <c r="E6101" s="58" t="s">
        <v>45</v>
      </c>
      <c r="F6101" s="58" t="s">
        <v>119</v>
      </c>
      <c r="G6101" s="59">
        <v>3739.52</v>
      </c>
      <c r="H6101" s="57">
        <v>444650669</v>
      </c>
      <c r="I6101" s="59">
        <v>0</v>
      </c>
      <c r="J6101" s="59">
        <v>0</v>
      </c>
      <c r="K6101" s="59">
        <v>0</v>
      </c>
      <c r="L6101" s="59">
        <v>0</v>
      </c>
      <c r="M6101" s="59">
        <v>9997.73</v>
      </c>
      <c r="N6101" s="58" t="s">
        <v>47</v>
      </c>
      <c r="O6101" s="14">
        <f t="shared" si="525"/>
        <v>45923.247789351852</v>
      </c>
      <c r="P6101" s="19">
        <f t="shared" si="526"/>
        <v>45923.456122685187</v>
      </c>
      <c r="Q6101" s="20" t="str">
        <f t="shared" si="527"/>
        <v>23/09/2025</v>
      </c>
      <c r="R6101" s="13" t="str">
        <f t="shared" si="528"/>
        <v>10</v>
      </c>
      <c r="S6101" s="13" t="str">
        <f t="shared" si="529"/>
        <v>Tue</v>
      </c>
    </row>
    <row r="6102" spans="1:19" x14ac:dyDescent="0.25">
      <c r="A6102" s="60">
        <v>45923.247789351852</v>
      </c>
      <c r="B6102" s="61">
        <v>445445185</v>
      </c>
      <c r="C6102" s="62" t="s">
        <v>36</v>
      </c>
      <c r="D6102" s="62" t="s">
        <v>38</v>
      </c>
      <c r="E6102" s="62" t="s">
        <v>45</v>
      </c>
      <c r="F6102" s="62" t="s">
        <v>119</v>
      </c>
      <c r="G6102" s="63">
        <v>3739.47</v>
      </c>
      <c r="H6102" s="61">
        <v>444650672</v>
      </c>
      <c r="I6102" s="63">
        <v>0</v>
      </c>
      <c r="J6102" s="63">
        <v>0</v>
      </c>
      <c r="K6102" s="63">
        <v>0</v>
      </c>
      <c r="L6102" s="63">
        <v>0</v>
      </c>
      <c r="M6102" s="63">
        <v>9997.73</v>
      </c>
      <c r="N6102" s="62" t="s">
        <v>52</v>
      </c>
      <c r="O6102" s="14">
        <f t="shared" si="525"/>
        <v>45923.247789351852</v>
      </c>
      <c r="P6102" s="19">
        <f t="shared" si="526"/>
        <v>45923.456122685187</v>
      </c>
      <c r="Q6102" s="20" t="str">
        <f t="shared" si="527"/>
        <v>23/09/2025</v>
      </c>
      <c r="R6102" s="13" t="str">
        <f t="shared" si="528"/>
        <v>10</v>
      </c>
      <c r="S6102" s="13" t="str">
        <f t="shared" si="529"/>
        <v>Tue</v>
      </c>
    </row>
    <row r="6103" spans="1:19" x14ac:dyDescent="0.25">
      <c r="A6103" s="56">
        <v>45923.248101851852</v>
      </c>
      <c r="B6103" s="57">
        <v>445445670</v>
      </c>
      <c r="C6103" s="58" t="s">
        <v>36</v>
      </c>
      <c r="D6103" s="58" t="s">
        <v>37</v>
      </c>
      <c r="E6103" s="58" t="s">
        <v>46</v>
      </c>
      <c r="F6103" s="58" t="s">
        <v>119</v>
      </c>
      <c r="G6103" s="59">
        <v>3740.73</v>
      </c>
      <c r="H6103" s="57">
        <v>444651162</v>
      </c>
      <c r="I6103" s="59">
        <v>0</v>
      </c>
      <c r="J6103" s="59">
        <v>0</v>
      </c>
      <c r="K6103" s="59">
        <v>0</v>
      </c>
      <c r="L6103" s="59">
        <v>-1.42</v>
      </c>
      <c r="M6103" s="59">
        <v>9996.31</v>
      </c>
      <c r="N6103" s="58" t="s">
        <v>3704</v>
      </c>
      <c r="O6103" s="14">
        <f t="shared" si="525"/>
        <v>45923.248101851852</v>
      </c>
      <c r="P6103" s="19">
        <f t="shared" si="526"/>
        <v>45923.456435185188</v>
      </c>
      <c r="Q6103" s="20" t="str">
        <f t="shared" si="527"/>
        <v>23/09/2025</v>
      </c>
      <c r="R6103" s="13" t="str">
        <f t="shared" si="528"/>
        <v>10</v>
      </c>
      <c r="S6103" s="13" t="str">
        <f t="shared" si="529"/>
        <v>Tue</v>
      </c>
    </row>
    <row r="6104" spans="1:19" x14ac:dyDescent="0.25">
      <c r="A6104" s="60">
        <v>45923.248229166667</v>
      </c>
      <c r="B6104" s="61">
        <v>445445699</v>
      </c>
      <c r="C6104" s="62" t="s">
        <v>36</v>
      </c>
      <c r="D6104" s="62" t="s">
        <v>37</v>
      </c>
      <c r="E6104" s="62" t="s">
        <v>46</v>
      </c>
      <c r="F6104" s="62" t="s">
        <v>119</v>
      </c>
      <c r="G6104" s="63">
        <v>3741.47</v>
      </c>
      <c r="H6104" s="61">
        <v>444651196</v>
      </c>
      <c r="I6104" s="63">
        <v>0</v>
      </c>
      <c r="J6104" s="63">
        <v>0</v>
      </c>
      <c r="K6104" s="63">
        <v>0</v>
      </c>
      <c r="L6104" s="63">
        <v>-2.17</v>
      </c>
      <c r="M6104" s="63">
        <v>9994.14</v>
      </c>
      <c r="N6104" s="62" t="s">
        <v>3705</v>
      </c>
      <c r="O6104" s="14">
        <f t="shared" si="525"/>
        <v>45923.248229166667</v>
      </c>
      <c r="P6104" s="19">
        <f t="shared" si="526"/>
        <v>45923.456562500003</v>
      </c>
      <c r="Q6104" s="20" t="str">
        <f t="shared" si="527"/>
        <v>23/09/2025</v>
      </c>
      <c r="R6104" s="13" t="str">
        <f t="shared" si="528"/>
        <v>10</v>
      </c>
      <c r="S6104" s="13" t="str">
        <f t="shared" si="529"/>
        <v>Tue</v>
      </c>
    </row>
    <row r="6105" spans="1:19" x14ac:dyDescent="0.25">
      <c r="A6105" s="56">
        <v>45923.248229166667</v>
      </c>
      <c r="B6105" s="57">
        <v>445445700</v>
      </c>
      <c r="C6105" s="58" t="s">
        <v>36</v>
      </c>
      <c r="D6105" s="58" t="s">
        <v>37</v>
      </c>
      <c r="E6105" s="58" t="s">
        <v>46</v>
      </c>
      <c r="F6105" s="58" t="s">
        <v>119</v>
      </c>
      <c r="G6105" s="59">
        <v>3741.47</v>
      </c>
      <c r="H6105" s="57">
        <v>444651197</v>
      </c>
      <c r="I6105" s="59">
        <v>0</v>
      </c>
      <c r="J6105" s="59">
        <v>0</v>
      </c>
      <c r="K6105" s="59">
        <v>0</v>
      </c>
      <c r="L6105" s="59">
        <v>-2.2200000000000002</v>
      </c>
      <c r="M6105" s="59">
        <v>9991.92</v>
      </c>
      <c r="N6105" s="58" t="s">
        <v>3705</v>
      </c>
      <c r="O6105" s="14">
        <f t="shared" si="525"/>
        <v>45923.248229166667</v>
      </c>
      <c r="P6105" s="19">
        <f t="shared" si="526"/>
        <v>45923.456562500003</v>
      </c>
      <c r="Q6105" s="20" t="str">
        <f t="shared" si="527"/>
        <v>23/09/2025</v>
      </c>
      <c r="R6105" s="13" t="str">
        <f t="shared" si="528"/>
        <v>10</v>
      </c>
      <c r="S6105" s="13" t="str">
        <f t="shared" si="529"/>
        <v>Tue</v>
      </c>
    </row>
    <row r="6106" spans="1:19" x14ac:dyDescent="0.25">
      <c r="A6106" s="60">
        <v>45923.248472222222</v>
      </c>
      <c r="B6106" s="61">
        <v>445445762</v>
      </c>
      <c r="C6106" s="62" t="s">
        <v>36</v>
      </c>
      <c r="D6106" s="62" t="s">
        <v>37</v>
      </c>
      <c r="E6106" s="62" t="s">
        <v>46</v>
      </c>
      <c r="F6106" s="62" t="s">
        <v>119</v>
      </c>
      <c r="G6106" s="63">
        <v>3741.71</v>
      </c>
      <c r="H6106" s="61">
        <v>444651265</v>
      </c>
      <c r="I6106" s="63">
        <v>0</v>
      </c>
      <c r="J6106" s="63">
        <v>0</v>
      </c>
      <c r="K6106" s="63">
        <v>0</v>
      </c>
      <c r="L6106" s="63">
        <v>-2.37</v>
      </c>
      <c r="M6106" s="63">
        <v>9989.5499999999993</v>
      </c>
      <c r="N6106" s="62" t="s">
        <v>3706</v>
      </c>
      <c r="O6106" s="14">
        <f t="shared" si="525"/>
        <v>45923.248472222222</v>
      </c>
      <c r="P6106" s="19">
        <f t="shared" si="526"/>
        <v>45923.456805555557</v>
      </c>
      <c r="Q6106" s="20" t="str">
        <f t="shared" si="527"/>
        <v>23/09/2025</v>
      </c>
      <c r="R6106" s="13" t="str">
        <f t="shared" si="528"/>
        <v>10</v>
      </c>
      <c r="S6106" s="13" t="str">
        <f t="shared" si="529"/>
        <v>Tue</v>
      </c>
    </row>
    <row r="6107" spans="1:19" x14ac:dyDescent="0.25">
      <c r="A6107" s="56">
        <v>45923.248576388891</v>
      </c>
      <c r="B6107" s="57">
        <v>445445805</v>
      </c>
      <c r="C6107" s="58" t="s">
        <v>36</v>
      </c>
      <c r="D6107" s="58" t="s">
        <v>37</v>
      </c>
      <c r="E6107" s="58" t="s">
        <v>46</v>
      </c>
      <c r="F6107" s="58" t="s">
        <v>119</v>
      </c>
      <c r="G6107" s="59">
        <v>3742.25</v>
      </c>
      <c r="H6107" s="57">
        <v>444651308</v>
      </c>
      <c r="I6107" s="59">
        <v>0</v>
      </c>
      <c r="J6107" s="59">
        <v>0</v>
      </c>
      <c r="K6107" s="59">
        <v>0</v>
      </c>
      <c r="L6107" s="59">
        <v>-3.03</v>
      </c>
      <c r="M6107" s="59">
        <v>9986.52</v>
      </c>
      <c r="N6107" s="58" t="s">
        <v>3707</v>
      </c>
      <c r="O6107" s="14">
        <f t="shared" si="525"/>
        <v>45923.248576388891</v>
      </c>
      <c r="P6107" s="19">
        <f t="shared" si="526"/>
        <v>45923.456909722227</v>
      </c>
      <c r="Q6107" s="20" t="str">
        <f t="shared" si="527"/>
        <v>23/09/2025</v>
      </c>
      <c r="R6107" s="13" t="str">
        <f t="shared" si="528"/>
        <v>10</v>
      </c>
      <c r="S6107" s="13" t="str">
        <f t="shared" si="529"/>
        <v>Tue</v>
      </c>
    </row>
    <row r="6108" spans="1:19" x14ac:dyDescent="0.25">
      <c r="A6108" s="60">
        <v>45923.248576388891</v>
      </c>
      <c r="B6108" s="61">
        <v>445445806</v>
      </c>
      <c r="C6108" s="62" t="s">
        <v>36</v>
      </c>
      <c r="D6108" s="62" t="s">
        <v>37</v>
      </c>
      <c r="E6108" s="62" t="s">
        <v>46</v>
      </c>
      <c r="F6108" s="62" t="s">
        <v>119</v>
      </c>
      <c r="G6108" s="63">
        <v>3742.25</v>
      </c>
      <c r="H6108" s="61">
        <v>444651309</v>
      </c>
      <c r="I6108" s="63">
        <v>0</v>
      </c>
      <c r="J6108" s="63">
        <v>0</v>
      </c>
      <c r="K6108" s="63">
        <v>0</v>
      </c>
      <c r="L6108" s="63">
        <v>-3.03</v>
      </c>
      <c r="M6108" s="63">
        <v>9983.49</v>
      </c>
      <c r="N6108" s="62" t="s">
        <v>3707</v>
      </c>
      <c r="O6108" s="14">
        <f t="shared" si="525"/>
        <v>45923.248576388891</v>
      </c>
      <c r="P6108" s="19">
        <f t="shared" si="526"/>
        <v>45923.456909722227</v>
      </c>
      <c r="Q6108" s="20" t="str">
        <f t="shared" si="527"/>
        <v>23/09/2025</v>
      </c>
      <c r="R6108" s="13" t="str">
        <f t="shared" si="528"/>
        <v>10</v>
      </c>
      <c r="S6108" s="13" t="str">
        <f t="shared" si="529"/>
        <v>Tue</v>
      </c>
    </row>
    <row r="6109" spans="1:19" x14ac:dyDescent="0.25">
      <c r="A6109" s="56">
        <v>45923.248576388891</v>
      </c>
      <c r="B6109" s="57">
        <v>445445807</v>
      </c>
      <c r="C6109" s="58" t="s">
        <v>36</v>
      </c>
      <c r="D6109" s="58" t="s">
        <v>37</v>
      </c>
      <c r="E6109" s="58" t="s">
        <v>46</v>
      </c>
      <c r="F6109" s="58" t="s">
        <v>119</v>
      </c>
      <c r="G6109" s="59">
        <v>3742.25</v>
      </c>
      <c r="H6109" s="57">
        <v>444651310</v>
      </c>
      <c r="I6109" s="59">
        <v>0</v>
      </c>
      <c r="J6109" s="59">
        <v>0</v>
      </c>
      <c r="K6109" s="59">
        <v>0</v>
      </c>
      <c r="L6109" s="59">
        <v>-2.97</v>
      </c>
      <c r="M6109" s="59">
        <v>9980.52</v>
      </c>
      <c r="N6109" s="58" t="s">
        <v>3707</v>
      </c>
      <c r="O6109" s="14">
        <f t="shared" si="525"/>
        <v>45923.248576388891</v>
      </c>
      <c r="P6109" s="19">
        <f t="shared" si="526"/>
        <v>45923.456909722227</v>
      </c>
      <c r="Q6109" s="20" t="str">
        <f t="shared" si="527"/>
        <v>23/09/2025</v>
      </c>
      <c r="R6109" s="13" t="str">
        <f t="shared" si="528"/>
        <v>10</v>
      </c>
      <c r="S6109" s="13" t="str">
        <f t="shared" si="529"/>
        <v>Tue</v>
      </c>
    </row>
    <row r="6110" spans="1:19" x14ac:dyDescent="0.25">
      <c r="A6110" s="60">
        <v>45923.248576388891</v>
      </c>
      <c r="B6110" s="61">
        <v>445445808</v>
      </c>
      <c r="C6110" s="62" t="s">
        <v>36</v>
      </c>
      <c r="D6110" s="62" t="s">
        <v>37</v>
      </c>
      <c r="E6110" s="62" t="s">
        <v>46</v>
      </c>
      <c r="F6110" s="62" t="s">
        <v>119</v>
      </c>
      <c r="G6110" s="63">
        <v>3742.25</v>
      </c>
      <c r="H6110" s="61">
        <v>444651311</v>
      </c>
      <c r="I6110" s="63">
        <v>0</v>
      </c>
      <c r="J6110" s="63">
        <v>0</v>
      </c>
      <c r="K6110" s="63">
        <v>0</v>
      </c>
      <c r="L6110" s="63">
        <v>-2.95</v>
      </c>
      <c r="M6110" s="63">
        <v>9977.57</v>
      </c>
      <c r="N6110" s="62" t="s">
        <v>3707</v>
      </c>
      <c r="O6110" s="14">
        <f t="shared" si="525"/>
        <v>45923.248576388891</v>
      </c>
      <c r="P6110" s="19">
        <f t="shared" si="526"/>
        <v>45923.456909722227</v>
      </c>
      <c r="Q6110" s="20" t="str">
        <f t="shared" si="527"/>
        <v>23/09/2025</v>
      </c>
      <c r="R6110" s="13" t="str">
        <f t="shared" si="528"/>
        <v>10</v>
      </c>
      <c r="S6110" s="13" t="str">
        <f t="shared" si="529"/>
        <v>Tue</v>
      </c>
    </row>
    <row r="6111" spans="1:19" x14ac:dyDescent="0.25">
      <c r="A6111" s="56">
        <v>45923.248599537037</v>
      </c>
      <c r="B6111" s="57">
        <v>445445818</v>
      </c>
      <c r="C6111" s="58" t="s">
        <v>36</v>
      </c>
      <c r="D6111" s="58" t="s">
        <v>38</v>
      </c>
      <c r="E6111" s="58" t="s">
        <v>45</v>
      </c>
      <c r="F6111" s="58" t="s">
        <v>119</v>
      </c>
      <c r="G6111" s="59">
        <v>3742.15</v>
      </c>
      <c r="H6111" s="57">
        <v>444651322</v>
      </c>
      <c r="I6111" s="59">
        <v>0</v>
      </c>
      <c r="J6111" s="59">
        <v>0</v>
      </c>
      <c r="K6111" s="59">
        <v>0</v>
      </c>
      <c r="L6111" s="59">
        <v>0</v>
      </c>
      <c r="M6111" s="59">
        <v>9977.57</v>
      </c>
      <c r="N6111" s="58" t="s">
        <v>2547</v>
      </c>
      <c r="O6111" s="14">
        <f t="shared" si="525"/>
        <v>45923.248599537037</v>
      </c>
      <c r="P6111" s="19">
        <f t="shared" si="526"/>
        <v>45923.456932870373</v>
      </c>
      <c r="Q6111" s="20" t="str">
        <f t="shared" si="527"/>
        <v>23/09/2025</v>
      </c>
      <c r="R6111" s="13" t="str">
        <f t="shared" si="528"/>
        <v>10</v>
      </c>
      <c r="S6111" s="13" t="str">
        <f t="shared" si="529"/>
        <v>Tue</v>
      </c>
    </row>
    <row r="6112" spans="1:19" x14ac:dyDescent="0.25">
      <c r="A6112" s="60">
        <v>45923.248599537037</v>
      </c>
      <c r="B6112" s="61">
        <v>445445819</v>
      </c>
      <c r="C6112" s="62" t="s">
        <v>36</v>
      </c>
      <c r="D6112" s="62" t="s">
        <v>38</v>
      </c>
      <c r="E6112" s="62" t="s">
        <v>45</v>
      </c>
      <c r="F6112" s="62" t="s">
        <v>119</v>
      </c>
      <c r="G6112" s="63">
        <v>3742.15</v>
      </c>
      <c r="H6112" s="61">
        <v>444651323</v>
      </c>
      <c r="I6112" s="63">
        <v>0</v>
      </c>
      <c r="J6112" s="63">
        <v>0</v>
      </c>
      <c r="K6112" s="63">
        <v>0</v>
      </c>
      <c r="L6112" s="63">
        <v>0</v>
      </c>
      <c r="M6112" s="63">
        <v>9977.57</v>
      </c>
      <c r="N6112" s="62" t="s">
        <v>2533</v>
      </c>
      <c r="O6112" s="14">
        <f t="shared" si="525"/>
        <v>45923.248599537037</v>
      </c>
      <c r="P6112" s="19">
        <f t="shared" si="526"/>
        <v>45923.456932870373</v>
      </c>
      <c r="Q6112" s="20" t="str">
        <f t="shared" si="527"/>
        <v>23/09/2025</v>
      </c>
      <c r="R6112" s="13" t="str">
        <f t="shared" si="528"/>
        <v>10</v>
      </c>
      <c r="S6112" s="13" t="str">
        <f t="shared" si="529"/>
        <v>Tue</v>
      </c>
    </row>
    <row r="6113" spans="1:19" x14ac:dyDescent="0.25">
      <c r="A6113" s="56">
        <v>45923.248611111114</v>
      </c>
      <c r="B6113" s="57">
        <v>445445820</v>
      </c>
      <c r="C6113" s="58" t="s">
        <v>36</v>
      </c>
      <c r="D6113" s="58" t="s">
        <v>38</v>
      </c>
      <c r="E6113" s="58" t="s">
        <v>45</v>
      </c>
      <c r="F6113" s="58" t="s">
        <v>119</v>
      </c>
      <c r="G6113" s="59">
        <v>3742.12</v>
      </c>
      <c r="H6113" s="57">
        <v>444651324</v>
      </c>
      <c r="I6113" s="59">
        <v>0</v>
      </c>
      <c r="J6113" s="59">
        <v>0</v>
      </c>
      <c r="K6113" s="59">
        <v>0</v>
      </c>
      <c r="L6113" s="59">
        <v>0</v>
      </c>
      <c r="M6113" s="59">
        <v>9977.57</v>
      </c>
      <c r="N6113" s="58" t="s">
        <v>2548</v>
      </c>
      <c r="O6113" s="14">
        <f t="shared" si="525"/>
        <v>45923.248611111114</v>
      </c>
      <c r="P6113" s="19">
        <f t="shared" si="526"/>
        <v>45923.45694444445</v>
      </c>
      <c r="Q6113" s="20" t="str">
        <f t="shared" si="527"/>
        <v>23/09/2025</v>
      </c>
      <c r="R6113" s="13" t="str">
        <f t="shared" si="528"/>
        <v>10</v>
      </c>
      <c r="S6113" s="13" t="str">
        <f t="shared" si="529"/>
        <v>Tue</v>
      </c>
    </row>
    <row r="6114" spans="1:19" x14ac:dyDescent="0.25">
      <c r="A6114" s="60">
        <v>45923.250104166669</v>
      </c>
      <c r="B6114" s="61">
        <v>445446210</v>
      </c>
      <c r="C6114" s="62" t="s">
        <v>36</v>
      </c>
      <c r="D6114" s="62" t="s">
        <v>38</v>
      </c>
      <c r="E6114" s="62" t="s">
        <v>45</v>
      </c>
      <c r="F6114" s="62" t="s">
        <v>119</v>
      </c>
      <c r="G6114" s="63">
        <v>3741.49</v>
      </c>
      <c r="H6114" s="61">
        <v>444651748</v>
      </c>
      <c r="I6114" s="63">
        <v>0</v>
      </c>
      <c r="J6114" s="63">
        <v>0</v>
      </c>
      <c r="K6114" s="63">
        <v>0</v>
      </c>
      <c r="L6114" s="63">
        <v>0</v>
      </c>
      <c r="M6114" s="63">
        <v>9977.57</v>
      </c>
      <c r="N6114" s="62" t="s">
        <v>2546</v>
      </c>
      <c r="O6114" s="14">
        <f t="shared" si="525"/>
        <v>45923.250104166669</v>
      </c>
      <c r="P6114" s="19">
        <f t="shared" si="526"/>
        <v>45923.458437500005</v>
      </c>
      <c r="Q6114" s="20" t="str">
        <f t="shared" si="527"/>
        <v>23/09/2025</v>
      </c>
      <c r="R6114" s="13" t="str">
        <f t="shared" si="528"/>
        <v>11</v>
      </c>
      <c r="S6114" s="13" t="str">
        <f t="shared" si="529"/>
        <v>Tue</v>
      </c>
    </row>
    <row r="6115" spans="1:19" x14ac:dyDescent="0.25">
      <c r="A6115" s="56">
        <v>45923.250648148147</v>
      </c>
      <c r="B6115" s="57">
        <v>445446419</v>
      </c>
      <c r="C6115" s="58" t="s">
        <v>36</v>
      </c>
      <c r="D6115" s="58" t="s">
        <v>37</v>
      </c>
      <c r="E6115" s="58" t="s">
        <v>46</v>
      </c>
      <c r="F6115" s="58" t="s">
        <v>119</v>
      </c>
      <c r="G6115" s="59">
        <v>3742.41</v>
      </c>
      <c r="H6115" s="57">
        <v>444651958</v>
      </c>
      <c r="I6115" s="59">
        <v>0</v>
      </c>
      <c r="J6115" s="59">
        <v>0</v>
      </c>
      <c r="K6115" s="59">
        <v>0</v>
      </c>
      <c r="L6115" s="59">
        <v>-2.89</v>
      </c>
      <c r="M6115" s="59">
        <v>9974.68</v>
      </c>
      <c r="N6115" s="58" t="s">
        <v>3708</v>
      </c>
      <c r="O6115" s="14">
        <f t="shared" si="525"/>
        <v>45923.250648148147</v>
      </c>
      <c r="P6115" s="19">
        <f t="shared" si="526"/>
        <v>45923.458981481483</v>
      </c>
      <c r="Q6115" s="20" t="str">
        <f t="shared" si="527"/>
        <v>23/09/2025</v>
      </c>
      <c r="R6115" s="13" t="str">
        <f t="shared" si="528"/>
        <v>11</v>
      </c>
      <c r="S6115" s="13" t="str">
        <f t="shared" si="529"/>
        <v>Tue</v>
      </c>
    </row>
    <row r="6116" spans="1:19" x14ac:dyDescent="0.25">
      <c r="A6116" s="60">
        <v>45923.250671296293</v>
      </c>
      <c r="B6116" s="61">
        <v>445446422</v>
      </c>
      <c r="C6116" s="62" t="s">
        <v>36</v>
      </c>
      <c r="D6116" s="62" t="s">
        <v>37</v>
      </c>
      <c r="E6116" s="62" t="s">
        <v>46</v>
      </c>
      <c r="F6116" s="62" t="s">
        <v>119</v>
      </c>
      <c r="G6116" s="63">
        <v>3742.48</v>
      </c>
      <c r="H6116" s="61">
        <v>444651962</v>
      </c>
      <c r="I6116" s="63">
        <v>0</v>
      </c>
      <c r="J6116" s="63">
        <v>0</v>
      </c>
      <c r="K6116" s="63">
        <v>0</v>
      </c>
      <c r="L6116" s="63">
        <v>-3.27</v>
      </c>
      <c r="M6116" s="63">
        <v>9971.41</v>
      </c>
      <c r="N6116" s="62" t="s">
        <v>3679</v>
      </c>
      <c r="O6116" s="14">
        <f t="shared" si="525"/>
        <v>45923.250671296293</v>
      </c>
      <c r="P6116" s="19">
        <f t="shared" si="526"/>
        <v>45923.459004629629</v>
      </c>
      <c r="Q6116" s="20" t="str">
        <f t="shared" si="527"/>
        <v>23/09/2025</v>
      </c>
      <c r="R6116" s="13" t="str">
        <f t="shared" si="528"/>
        <v>11</v>
      </c>
      <c r="S6116" s="13" t="str">
        <f t="shared" si="529"/>
        <v>Tue</v>
      </c>
    </row>
    <row r="6117" spans="1:19" x14ac:dyDescent="0.25">
      <c r="A6117" s="56">
        <v>45923.250914351855</v>
      </c>
      <c r="B6117" s="57">
        <v>445446469</v>
      </c>
      <c r="C6117" s="58" t="s">
        <v>36</v>
      </c>
      <c r="D6117" s="58" t="s">
        <v>37</v>
      </c>
      <c r="E6117" s="58" t="s">
        <v>45</v>
      </c>
      <c r="F6117" s="58" t="s">
        <v>119</v>
      </c>
      <c r="G6117" s="59">
        <v>3741.8</v>
      </c>
      <c r="H6117" s="57">
        <v>444652016</v>
      </c>
      <c r="I6117" s="59">
        <v>0</v>
      </c>
      <c r="J6117" s="59">
        <v>0</v>
      </c>
      <c r="K6117" s="59">
        <v>0</v>
      </c>
      <c r="L6117" s="59">
        <v>0</v>
      </c>
      <c r="M6117" s="59">
        <v>9971.41</v>
      </c>
      <c r="N6117" s="58" t="s">
        <v>118</v>
      </c>
      <c r="O6117" s="14">
        <f t="shared" si="525"/>
        <v>45923.250914351855</v>
      </c>
      <c r="P6117" s="19">
        <f t="shared" si="526"/>
        <v>45923.45924768519</v>
      </c>
      <c r="Q6117" s="20" t="str">
        <f t="shared" si="527"/>
        <v>23/09/2025</v>
      </c>
      <c r="R6117" s="13" t="str">
        <f t="shared" si="528"/>
        <v>11</v>
      </c>
      <c r="S6117" s="13" t="str">
        <f t="shared" si="529"/>
        <v>Tue</v>
      </c>
    </row>
    <row r="6118" spans="1:19" x14ac:dyDescent="0.25">
      <c r="A6118" s="60">
        <v>45923.250914351855</v>
      </c>
      <c r="B6118" s="61">
        <v>445446470</v>
      </c>
      <c r="C6118" s="62" t="s">
        <v>36</v>
      </c>
      <c r="D6118" s="62" t="s">
        <v>37</v>
      </c>
      <c r="E6118" s="62" t="s">
        <v>45</v>
      </c>
      <c r="F6118" s="62" t="s">
        <v>119</v>
      </c>
      <c r="G6118" s="63">
        <v>3741.85</v>
      </c>
      <c r="H6118" s="61">
        <v>444652017</v>
      </c>
      <c r="I6118" s="63">
        <v>0</v>
      </c>
      <c r="J6118" s="63">
        <v>0</v>
      </c>
      <c r="K6118" s="63">
        <v>0</v>
      </c>
      <c r="L6118" s="63">
        <v>0</v>
      </c>
      <c r="M6118" s="63">
        <v>9971.41</v>
      </c>
      <c r="N6118" s="62" t="s">
        <v>115</v>
      </c>
      <c r="O6118" s="14">
        <f t="shared" si="525"/>
        <v>45923.250914351855</v>
      </c>
      <c r="P6118" s="19">
        <f t="shared" si="526"/>
        <v>45923.45924768519</v>
      </c>
      <c r="Q6118" s="20" t="str">
        <f t="shared" si="527"/>
        <v>23/09/2025</v>
      </c>
      <c r="R6118" s="13" t="str">
        <f t="shared" si="528"/>
        <v>11</v>
      </c>
      <c r="S6118" s="13" t="str">
        <f t="shared" si="529"/>
        <v>Tue</v>
      </c>
    </row>
    <row r="6119" spans="1:19" x14ac:dyDescent="0.25">
      <c r="A6119" s="56">
        <v>45923.254502314812</v>
      </c>
      <c r="B6119" s="57">
        <v>445447619</v>
      </c>
      <c r="C6119" s="58" t="s">
        <v>36</v>
      </c>
      <c r="D6119" s="58" t="s">
        <v>38</v>
      </c>
      <c r="E6119" s="58" t="s">
        <v>45</v>
      </c>
      <c r="F6119" s="58" t="s">
        <v>119</v>
      </c>
      <c r="G6119" s="59">
        <v>3740.59</v>
      </c>
      <c r="H6119" s="57">
        <v>444653226</v>
      </c>
      <c r="I6119" s="59">
        <v>0</v>
      </c>
      <c r="J6119" s="59">
        <v>0</v>
      </c>
      <c r="K6119" s="59">
        <v>0</v>
      </c>
      <c r="L6119" s="59">
        <v>0</v>
      </c>
      <c r="M6119" s="59">
        <v>9971.41</v>
      </c>
      <c r="N6119" s="58" t="s">
        <v>106</v>
      </c>
      <c r="O6119" s="14">
        <f t="shared" si="525"/>
        <v>45923.254502314812</v>
      </c>
      <c r="P6119" s="19">
        <f t="shared" si="526"/>
        <v>45923.462835648148</v>
      </c>
      <c r="Q6119" s="20" t="str">
        <f t="shared" si="527"/>
        <v>23/09/2025</v>
      </c>
      <c r="R6119" s="13" t="str">
        <f t="shared" si="528"/>
        <v>11</v>
      </c>
      <c r="S6119" s="13" t="str">
        <f t="shared" si="529"/>
        <v>Tue</v>
      </c>
    </row>
    <row r="6120" spans="1:19" x14ac:dyDescent="0.25">
      <c r="A6120" s="60">
        <v>45923.256354166668</v>
      </c>
      <c r="B6120" s="61">
        <v>445448423</v>
      </c>
      <c r="C6120" s="62" t="s">
        <v>36</v>
      </c>
      <c r="D6120" s="62" t="s">
        <v>38</v>
      </c>
      <c r="E6120" s="62" t="s">
        <v>45</v>
      </c>
      <c r="F6120" s="62" t="s">
        <v>119</v>
      </c>
      <c r="G6120" s="63">
        <v>3739.34</v>
      </c>
      <c r="H6120" s="61">
        <v>444654024</v>
      </c>
      <c r="I6120" s="63">
        <v>0</v>
      </c>
      <c r="J6120" s="63">
        <v>0</v>
      </c>
      <c r="K6120" s="63">
        <v>0</v>
      </c>
      <c r="L6120" s="63">
        <v>0</v>
      </c>
      <c r="M6120" s="63">
        <v>9971.41</v>
      </c>
      <c r="N6120" s="62" t="s">
        <v>1384</v>
      </c>
      <c r="O6120" s="14">
        <f t="shared" si="525"/>
        <v>45923.256354166668</v>
      </c>
      <c r="P6120" s="19">
        <f t="shared" si="526"/>
        <v>45923.464687500003</v>
      </c>
      <c r="Q6120" s="20" t="str">
        <f t="shared" si="527"/>
        <v>23/09/2025</v>
      </c>
      <c r="R6120" s="13" t="str">
        <f t="shared" si="528"/>
        <v>11</v>
      </c>
      <c r="S6120" s="13" t="str">
        <f t="shared" si="529"/>
        <v>Tue</v>
      </c>
    </row>
    <row r="6121" spans="1:19" x14ac:dyDescent="0.25">
      <c r="A6121" s="56">
        <v>45923.256469907406</v>
      </c>
      <c r="B6121" s="57">
        <v>445448458</v>
      </c>
      <c r="C6121" s="58" t="s">
        <v>36</v>
      </c>
      <c r="D6121" s="58" t="s">
        <v>38</v>
      </c>
      <c r="E6121" s="58" t="s">
        <v>45</v>
      </c>
      <c r="F6121" s="58" t="s">
        <v>119</v>
      </c>
      <c r="G6121" s="59">
        <v>3739.62</v>
      </c>
      <c r="H6121" s="57">
        <v>444654056</v>
      </c>
      <c r="I6121" s="59">
        <v>0</v>
      </c>
      <c r="J6121" s="59">
        <v>0</v>
      </c>
      <c r="K6121" s="59">
        <v>0</v>
      </c>
      <c r="L6121" s="59">
        <v>0</v>
      </c>
      <c r="M6121" s="59">
        <v>9971.41</v>
      </c>
      <c r="N6121" s="58" t="s">
        <v>1971</v>
      </c>
      <c r="O6121" s="14">
        <f t="shared" si="525"/>
        <v>45923.256469907406</v>
      </c>
      <c r="P6121" s="19">
        <f t="shared" si="526"/>
        <v>45923.464803240742</v>
      </c>
      <c r="Q6121" s="20" t="str">
        <f t="shared" si="527"/>
        <v>23/09/2025</v>
      </c>
      <c r="R6121" s="13" t="str">
        <f t="shared" si="528"/>
        <v>11</v>
      </c>
      <c r="S6121" s="13" t="str">
        <f t="shared" si="529"/>
        <v>Tue</v>
      </c>
    </row>
    <row r="6122" spans="1:19" x14ac:dyDescent="0.25">
      <c r="A6122" s="60">
        <v>45923.256469907406</v>
      </c>
      <c r="B6122" s="61">
        <v>445448461</v>
      </c>
      <c r="C6122" s="62" t="s">
        <v>36</v>
      </c>
      <c r="D6122" s="62" t="s">
        <v>38</v>
      </c>
      <c r="E6122" s="62" t="s">
        <v>45</v>
      </c>
      <c r="F6122" s="62" t="s">
        <v>119</v>
      </c>
      <c r="G6122" s="63">
        <v>3739.61</v>
      </c>
      <c r="H6122" s="61">
        <v>444654059</v>
      </c>
      <c r="I6122" s="63">
        <v>0</v>
      </c>
      <c r="J6122" s="63">
        <v>0</v>
      </c>
      <c r="K6122" s="63">
        <v>0</v>
      </c>
      <c r="L6122" s="63">
        <v>0</v>
      </c>
      <c r="M6122" s="63">
        <v>9971.41</v>
      </c>
      <c r="N6122" s="62" t="s">
        <v>77</v>
      </c>
      <c r="O6122" s="14">
        <f t="shared" si="525"/>
        <v>45923.256469907406</v>
      </c>
      <c r="P6122" s="19">
        <f t="shared" si="526"/>
        <v>45923.464803240742</v>
      </c>
      <c r="Q6122" s="20" t="str">
        <f t="shared" si="527"/>
        <v>23/09/2025</v>
      </c>
      <c r="R6122" s="13" t="str">
        <f t="shared" si="528"/>
        <v>11</v>
      </c>
      <c r="S6122" s="13" t="str">
        <f t="shared" si="529"/>
        <v>Tue</v>
      </c>
    </row>
    <row r="6123" spans="1:19" x14ac:dyDescent="0.25">
      <c r="A6123" s="56">
        <v>45923.256469907406</v>
      </c>
      <c r="B6123" s="57">
        <v>445448462</v>
      </c>
      <c r="C6123" s="58" t="s">
        <v>36</v>
      </c>
      <c r="D6123" s="58" t="s">
        <v>38</v>
      </c>
      <c r="E6123" s="58" t="s">
        <v>45</v>
      </c>
      <c r="F6123" s="58" t="s">
        <v>119</v>
      </c>
      <c r="G6123" s="59">
        <v>3739.56</v>
      </c>
      <c r="H6123" s="57">
        <v>444654060</v>
      </c>
      <c r="I6123" s="59">
        <v>0</v>
      </c>
      <c r="J6123" s="59">
        <v>0</v>
      </c>
      <c r="K6123" s="59">
        <v>0</v>
      </c>
      <c r="L6123" s="59">
        <v>0</v>
      </c>
      <c r="M6123" s="59">
        <v>9971.41</v>
      </c>
      <c r="N6123" s="58" t="s">
        <v>2055</v>
      </c>
      <c r="O6123" s="14">
        <f t="shared" si="525"/>
        <v>45923.256469907406</v>
      </c>
      <c r="P6123" s="19">
        <f t="shared" si="526"/>
        <v>45923.464803240742</v>
      </c>
      <c r="Q6123" s="20" t="str">
        <f t="shared" si="527"/>
        <v>23/09/2025</v>
      </c>
      <c r="R6123" s="13" t="str">
        <f t="shared" si="528"/>
        <v>11</v>
      </c>
      <c r="S6123" s="13" t="str">
        <f t="shared" si="529"/>
        <v>Tue</v>
      </c>
    </row>
    <row r="6124" spans="1:19" x14ac:dyDescent="0.25">
      <c r="A6124" s="60">
        <v>45923.256469907406</v>
      </c>
      <c r="B6124" s="61">
        <v>445448463</v>
      </c>
      <c r="C6124" s="62" t="s">
        <v>36</v>
      </c>
      <c r="D6124" s="62" t="s">
        <v>38</v>
      </c>
      <c r="E6124" s="62" t="s">
        <v>45</v>
      </c>
      <c r="F6124" s="62" t="s">
        <v>119</v>
      </c>
      <c r="G6124" s="63">
        <v>3739.6</v>
      </c>
      <c r="H6124" s="61">
        <v>444654061</v>
      </c>
      <c r="I6124" s="63">
        <v>0</v>
      </c>
      <c r="J6124" s="63">
        <v>0</v>
      </c>
      <c r="K6124" s="63">
        <v>0</v>
      </c>
      <c r="L6124" s="63">
        <v>0</v>
      </c>
      <c r="M6124" s="63">
        <v>9971.41</v>
      </c>
      <c r="N6124" s="62" t="s">
        <v>1944</v>
      </c>
      <c r="O6124" s="14">
        <f t="shared" si="525"/>
        <v>45923.256469907406</v>
      </c>
      <c r="P6124" s="19">
        <f t="shared" si="526"/>
        <v>45923.464803240742</v>
      </c>
      <c r="Q6124" s="20" t="str">
        <f t="shared" si="527"/>
        <v>23/09/2025</v>
      </c>
      <c r="R6124" s="13" t="str">
        <f t="shared" si="528"/>
        <v>11</v>
      </c>
      <c r="S6124" s="13" t="str">
        <f t="shared" si="529"/>
        <v>Tue</v>
      </c>
    </row>
    <row r="6125" spans="1:19" x14ac:dyDescent="0.25">
      <c r="A6125" s="56">
        <v>45923.256469907406</v>
      </c>
      <c r="B6125" s="57">
        <v>445448464</v>
      </c>
      <c r="C6125" s="58" t="s">
        <v>36</v>
      </c>
      <c r="D6125" s="58" t="s">
        <v>38</v>
      </c>
      <c r="E6125" s="58" t="s">
        <v>45</v>
      </c>
      <c r="F6125" s="58" t="s">
        <v>119</v>
      </c>
      <c r="G6125" s="59">
        <v>3739.81</v>
      </c>
      <c r="H6125" s="57">
        <v>444654062</v>
      </c>
      <c r="I6125" s="59">
        <v>0</v>
      </c>
      <c r="J6125" s="59">
        <v>0</v>
      </c>
      <c r="K6125" s="59">
        <v>0</v>
      </c>
      <c r="L6125" s="59">
        <v>0</v>
      </c>
      <c r="M6125" s="59">
        <v>9971.41</v>
      </c>
      <c r="N6125" s="58" t="s">
        <v>48</v>
      </c>
      <c r="O6125" s="14">
        <f t="shared" si="525"/>
        <v>45923.256469907406</v>
      </c>
      <c r="P6125" s="19">
        <f t="shared" si="526"/>
        <v>45923.464803240742</v>
      </c>
      <c r="Q6125" s="20" t="str">
        <f t="shared" si="527"/>
        <v>23/09/2025</v>
      </c>
      <c r="R6125" s="13" t="str">
        <f t="shared" si="528"/>
        <v>11</v>
      </c>
      <c r="S6125" s="13" t="str">
        <f t="shared" si="529"/>
        <v>Tue</v>
      </c>
    </row>
    <row r="6126" spans="1:19" x14ac:dyDescent="0.25">
      <c r="A6126" s="60">
        <v>45923.256481481483</v>
      </c>
      <c r="B6126" s="61">
        <v>445448468</v>
      </c>
      <c r="C6126" s="62" t="s">
        <v>36</v>
      </c>
      <c r="D6126" s="62" t="s">
        <v>38</v>
      </c>
      <c r="E6126" s="62" t="s">
        <v>45</v>
      </c>
      <c r="F6126" s="62" t="s">
        <v>119</v>
      </c>
      <c r="G6126" s="63">
        <v>3739.81</v>
      </c>
      <c r="H6126" s="61">
        <v>444654065</v>
      </c>
      <c r="I6126" s="63">
        <v>0</v>
      </c>
      <c r="J6126" s="63">
        <v>0</v>
      </c>
      <c r="K6126" s="63">
        <v>0</v>
      </c>
      <c r="L6126" s="63">
        <v>0</v>
      </c>
      <c r="M6126" s="63">
        <v>9971.41</v>
      </c>
      <c r="N6126" s="62" t="s">
        <v>2056</v>
      </c>
      <c r="O6126" s="14">
        <f t="shared" si="525"/>
        <v>45923.256481481483</v>
      </c>
      <c r="P6126" s="19">
        <f t="shared" si="526"/>
        <v>45923.464814814819</v>
      </c>
      <c r="Q6126" s="20" t="str">
        <f t="shared" si="527"/>
        <v>23/09/2025</v>
      </c>
      <c r="R6126" s="13" t="str">
        <f t="shared" si="528"/>
        <v>11</v>
      </c>
      <c r="S6126" s="13" t="str">
        <f t="shared" si="529"/>
        <v>Tue</v>
      </c>
    </row>
    <row r="6127" spans="1:19" x14ac:dyDescent="0.25">
      <c r="A6127" s="56">
        <v>45923.256481481483</v>
      </c>
      <c r="B6127" s="57">
        <v>445448469</v>
      </c>
      <c r="C6127" s="58" t="s">
        <v>36</v>
      </c>
      <c r="D6127" s="58" t="s">
        <v>38</v>
      </c>
      <c r="E6127" s="58" t="s">
        <v>45</v>
      </c>
      <c r="F6127" s="58" t="s">
        <v>119</v>
      </c>
      <c r="G6127" s="59">
        <v>3739.81</v>
      </c>
      <c r="H6127" s="57">
        <v>444654068</v>
      </c>
      <c r="I6127" s="59">
        <v>0</v>
      </c>
      <c r="J6127" s="59">
        <v>0</v>
      </c>
      <c r="K6127" s="59">
        <v>0</v>
      </c>
      <c r="L6127" s="59">
        <v>0</v>
      </c>
      <c r="M6127" s="59">
        <v>9971.41</v>
      </c>
      <c r="N6127" s="58" t="s">
        <v>47</v>
      </c>
      <c r="O6127" s="14">
        <f t="shared" si="525"/>
        <v>45923.256481481483</v>
      </c>
      <c r="P6127" s="19">
        <f t="shared" si="526"/>
        <v>45923.464814814819</v>
      </c>
      <c r="Q6127" s="20" t="str">
        <f t="shared" si="527"/>
        <v>23/09/2025</v>
      </c>
      <c r="R6127" s="13" t="str">
        <f t="shared" si="528"/>
        <v>11</v>
      </c>
      <c r="S6127" s="13" t="str">
        <f t="shared" si="529"/>
        <v>Tue</v>
      </c>
    </row>
    <row r="6128" spans="1:19" x14ac:dyDescent="0.25">
      <c r="A6128" s="60">
        <v>45923.257071759261</v>
      </c>
      <c r="B6128" s="61">
        <v>445448720</v>
      </c>
      <c r="C6128" s="62" t="s">
        <v>36</v>
      </c>
      <c r="D6128" s="62" t="s">
        <v>37</v>
      </c>
      <c r="E6128" s="62" t="s">
        <v>46</v>
      </c>
      <c r="F6128" s="62" t="s">
        <v>119</v>
      </c>
      <c r="G6128" s="63">
        <v>3741.91</v>
      </c>
      <c r="H6128" s="61">
        <v>444654338</v>
      </c>
      <c r="I6128" s="63">
        <v>0</v>
      </c>
      <c r="J6128" s="63">
        <v>0</v>
      </c>
      <c r="K6128" s="63">
        <v>0</v>
      </c>
      <c r="L6128" s="63">
        <v>-2.29</v>
      </c>
      <c r="M6128" s="63">
        <v>9969.1200000000008</v>
      </c>
      <c r="N6128" s="62" t="s">
        <v>3373</v>
      </c>
      <c r="O6128" s="14">
        <f t="shared" si="525"/>
        <v>45923.257071759261</v>
      </c>
      <c r="P6128" s="19">
        <f t="shared" si="526"/>
        <v>45923.465405092596</v>
      </c>
      <c r="Q6128" s="20" t="str">
        <f t="shared" si="527"/>
        <v>23/09/2025</v>
      </c>
      <c r="R6128" s="13" t="str">
        <f t="shared" si="528"/>
        <v>11</v>
      </c>
      <c r="S6128" s="13" t="str">
        <f t="shared" si="529"/>
        <v>Tue</v>
      </c>
    </row>
    <row r="6129" spans="1:19" x14ac:dyDescent="0.25">
      <c r="A6129" s="56">
        <v>45923.257071759261</v>
      </c>
      <c r="B6129" s="57">
        <v>445448722</v>
      </c>
      <c r="C6129" s="58" t="s">
        <v>36</v>
      </c>
      <c r="D6129" s="58" t="s">
        <v>37</v>
      </c>
      <c r="E6129" s="58" t="s">
        <v>46</v>
      </c>
      <c r="F6129" s="58" t="s">
        <v>119</v>
      </c>
      <c r="G6129" s="59">
        <v>3741.91</v>
      </c>
      <c r="H6129" s="57">
        <v>444654341</v>
      </c>
      <c r="I6129" s="59">
        <v>0</v>
      </c>
      <c r="J6129" s="59">
        <v>0</v>
      </c>
      <c r="K6129" s="59">
        <v>0</v>
      </c>
      <c r="L6129" s="59">
        <v>-2.35</v>
      </c>
      <c r="M6129" s="59">
        <v>9966.77</v>
      </c>
      <c r="N6129" s="58" t="s">
        <v>3373</v>
      </c>
      <c r="O6129" s="14">
        <f t="shared" si="525"/>
        <v>45923.257071759261</v>
      </c>
      <c r="P6129" s="19">
        <f t="shared" si="526"/>
        <v>45923.465405092596</v>
      </c>
      <c r="Q6129" s="20" t="str">
        <f t="shared" si="527"/>
        <v>23/09/2025</v>
      </c>
      <c r="R6129" s="13" t="str">
        <f t="shared" si="528"/>
        <v>11</v>
      </c>
      <c r="S6129" s="13" t="str">
        <f t="shared" si="529"/>
        <v>Tue</v>
      </c>
    </row>
    <row r="6130" spans="1:19" x14ac:dyDescent="0.25">
      <c r="A6130" s="60">
        <v>45923.257337962961</v>
      </c>
      <c r="B6130" s="61">
        <v>445448812</v>
      </c>
      <c r="C6130" s="62" t="s">
        <v>36</v>
      </c>
      <c r="D6130" s="62" t="s">
        <v>37</v>
      </c>
      <c r="E6130" s="62" t="s">
        <v>46</v>
      </c>
      <c r="F6130" s="62" t="s">
        <v>119</v>
      </c>
      <c r="G6130" s="63">
        <v>3742.12</v>
      </c>
      <c r="H6130" s="61">
        <v>444654430</v>
      </c>
      <c r="I6130" s="63">
        <v>0</v>
      </c>
      <c r="J6130" s="63">
        <v>0</v>
      </c>
      <c r="K6130" s="63">
        <v>0</v>
      </c>
      <c r="L6130" s="63">
        <v>-2.31</v>
      </c>
      <c r="M6130" s="63">
        <v>9964.4599999999991</v>
      </c>
      <c r="N6130" s="62" t="s">
        <v>3709</v>
      </c>
      <c r="O6130" s="14">
        <f t="shared" si="525"/>
        <v>45923.257337962961</v>
      </c>
      <c r="P6130" s="19">
        <f t="shared" si="526"/>
        <v>45923.465671296297</v>
      </c>
      <c r="Q6130" s="20" t="str">
        <f t="shared" si="527"/>
        <v>23/09/2025</v>
      </c>
      <c r="R6130" s="13" t="str">
        <f t="shared" si="528"/>
        <v>11</v>
      </c>
      <c r="S6130" s="13" t="str">
        <f t="shared" si="529"/>
        <v>Tue</v>
      </c>
    </row>
    <row r="6131" spans="1:19" x14ac:dyDescent="0.25">
      <c r="A6131" s="56">
        <v>45923.264004629629</v>
      </c>
      <c r="B6131" s="57">
        <v>445451857</v>
      </c>
      <c r="C6131" s="58" t="s">
        <v>36</v>
      </c>
      <c r="D6131" s="58" t="s">
        <v>37</v>
      </c>
      <c r="E6131" s="58" t="s">
        <v>46</v>
      </c>
      <c r="F6131" s="58" t="s">
        <v>119</v>
      </c>
      <c r="G6131" s="59">
        <v>3742.38</v>
      </c>
      <c r="H6131" s="57">
        <v>444657578</v>
      </c>
      <c r="I6131" s="59">
        <v>0</v>
      </c>
      <c r="J6131" s="59">
        <v>0</v>
      </c>
      <c r="K6131" s="59">
        <v>0</v>
      </c>
      <c r="L6131" s="59">
        <v>-3.04</v>
      </c>
      <c r="M6131" s="59">
        <v>9961.42</v>
      </c>
      <c r="N6131" s="58" t="s">
        <v>3710</v>
      </c>
      <c r="O6131" s="14">
        <f t="shared" si="525"/>
        <v>45923.264004629629</v>
      </c>
      <c r="P6131" s="19">
        <f t="shared" si="526"/>
        <v>45923.472337962965</v>
      </c>
      <c r="Q6131" s="20" t="str">
        <f t="shared" si="527"/>
        <v>23/09/2025</v>
      </c>
      <c r="R6131" s="13" t="str">
        <f t="shared" si="528"/>
        <v>11</v>
      </c>
      <c r="S6131" s="13" t="str">
        <f t="shared" si="529"/>
        <v>Tue</v>
      </c>
    </row>
    <row r="6132" spans="1:19" x14ac:dyDescent="0.25">
      <c r="A6132" s="60">
        <v>45923.264004629629</v>
      </c>
      <c r="B6132" s="61">
        <v>445451868</v>
      </c>
      <c r="C6132" s="62" t="s">
        <v>36</v>
      </c>
      <c r="D6132" s="62" t="s">
        <v>37</v>
      </c>
      <c r="E6132" s="62" t="s">
        <v>46</v>
      </c>
      <c r="F6132" s="62" t="s">
        <v>119</v>
      </c>
      <c r="G6132" s="63">
        <v>3742.72</v>
      </c>
      <c r="H6132" s="61">
        <v>444657589</v>
      </c>
      <c r="I6132" s="63">
        <v>0</v>
      </c>
      <c r="J6132" s="63">
        <v>0</v>
      </c>
      <c r="K6132" s="63">
        <v>0</v>
      </c>
      <c r="L6132" s="63">
        <v>-3.25</v>
      </c>
      <c r="M6132" s="63">
        <v>9958.17</v>
      </c>
      <c r="N6132" s="62" t="s">
        <v>3711</v>
      </c>
      <c r="O6132" s="14">
        <f t="shared" si="525"/>
        <v>45923.264004629629</v>
      </c>
      <c r="P6132" s="19">
        <f t="shared" si="526"/>
        <v>45923.472337962965</v>
      </c>
      <c r="Q6132" s="20" t="str">
        <f t="shared" si="527"/>
        <v>23/09/2025</v>
      </c>
      <c r="R6132" s="13" t="str">
        <f t="shared" si="528"/>
        <v>11</v>
      </c>
      <c r="S6132" s="13" t="str">
        <f t="shared" si="529"/>
        <v>Tue</v>
      </c>
    </row>
    <row r="6133" spans="1:19" x14ac:dyDescent="0.25">
      <c r="A6133" s="56">
        <v>45923.264004629629</v>
      </c>
      <c r="B6133" s="57">
        <v>445451869</v>
      </c>
      <c r="C6133" s="58" t="s">
        <v>36</v>
      </c>
      <c r="D6133" s="58" t="s">
        <v>37</v>
      </c>
      <c r="E6133" s="58" t="s">
        <v>46</v>
      </c>
      <c r="F6133" s="58" t="s">
        <v>119</v>
      </c>
      <c r="G6133" s="59">
        <v>3742.72</v>
      </c>
      <c r="H6133" s="57">
        <v>444657590</v>
      </c>
      <c r="I6133" s="59">
        <v>0</v>
      </c>
      <c r="J6133" s="59">
        <v>0</v>
      </c>
      <c r="K6133" s="59">
        <v>0</v>
      </c>
      <c r="L6133" s="59">
        <v>-3.11</v>
      </c>
      <c r="M6133" s="59">
        <v>9955.06</v>
      </c>
      <c r="N6133" s="58" t="s">
        <v>3712</v>
      </c>
      <c r="O6133" s="14">
        <f t="shared" si="525"/>
        <v>45923.264004629629</v>
      </c>
      <c r="P6133" s="19">
        <f t="shared" si="526"/>
        <v>45923.472337962965</v>
      </c>
      <c r="Q6133" s="20" t="str">
        <f t="shared" si="527"/>
        <v>23/09/2025</v>
      </c>
      <c r="R6133" s="13" t="str">
        <f t="shared" si="528"/>
        <v>11</v>
      </c>
      <c r="S6133" s="13" t="str">
        <f t="shared" si="529"/>
        <v>Tue</v>
      </c>
    </row>
    <row r="6134" spans="1:19" x14ac:dyDescent="0.25">
      <c r="A6134" s="60">
        <v>45923.264004629629</v>
      </c>
      <c r="B6134" s="61">
        <v>445451870</v>
      </c>
      <c r="C6134" s="62" t="s">
        <v>36</v>
      </c>
      <c r="D6134" s="62" t="s">
        <v>37</v>
      </c>
      <c r="E6134" s="62" t="s">
        <v>46</v>
      </c>
      <c r="F6134" s="62" t="s">
        <v>119</v>
      </c>
      <c r="G6134" s="63">
        <v>3742.72</v>
      </c>
      <c r="H6134" s="61">
        <v>444657591</v>
      </c>
      <c r="I6134" s="63">
        <v>0</v>
      </c>
      <c r="J6134" s="63">
        <v>0</v>
      </c>
      <c r="K6134" s="63">
        <v>0</v>
      </c>
      <c r="L6134" s="63">
        <v>-3.12</v>
      </c>
      <c r="M6134" s="63">
        <v>9951.94</v>
      </c>
      <c r="N6134" s="62" t="s">
        <v>3712</v>
      </c>
      <c r="O6134" s="14">
        <f t="shared" si="525"/>
        <v>45923.264004629629</v>
      </c>
      <c r="P6134" s="19">
        <f t="shared" si="526"/>
        <v>45923.472337962965</v>
      </c>
      <c r="Q6134" s="20" t="str">
        <f t="shared" si="527"/>
        <v>23/09/2025</v>
      </c>
      <c r="R6134" s="13" t="str">
        <f t="shared" si="528"/>
        <v>11</v>
      </c>
      <c r="S6134" s="13" t="str">
        <f t="shared" si="529"/>
        <v>Tue</v>
      </c>
    </row>
    <row r="6135" spans="1:19" x14ac:dyDescent="0.25">
      <c r="A6135" s="56">
        <v>45923.264004629629</v>
      </c>
      <c r="B6135" s="57">
        <v>445451871</v>
      </c>
      <c r="C6135" s="58" t="s">
        <v>36</v>
      </c>
      <c r="D6135" s="58" t="s">
        <v>37</v>
      </c>
      <c r="E6135" s="58" t="s">
        <v>46</v>
      </c>
      <c r="F6135" s="58" t="s">
        <v>119</v>
      </c>
      <c r="G6135" s="59">
        <v>3742.72</v>
      </c>
      <c r="H6135" s="57">
        <v>444657592</v>
      </c>
      <c r="I6135" s="59">
        <v>0</v>
      </c>
      <c r="J6135" s="59">
        <v>0</v>
      </c>
      <c r="K6135" s="59">
        <v>0</v>
      </c>
      <c r="L6135" s="59">
        <v>-2.91</v>
      </c>
      <c r="M6135" s="59">
        <v>9949.0300000000007</v>
      </c>
      <c r="N6135" s="58" t="s">
        <v>3712</v>
      </c>
      <c r="O6135" s="14">
        <f t="shared" si="525"/>
        <v>45923.264004629629</v>
      </c>
      <c r="P6135" s="19">
        <f t="shared" si="526"/>
        <v>45923.472337962965</v>
      </c>
      <c r="Q6135" s="20" t="str">
        <f t="shared" si="527"/>
        <v>23/09/2025</v>
      </c>
      <c r="R6135" s="13" t="str">
        <f t="shared" si="528"/>
        <v>11</v>
      </c>
      <c r="S6135" s="13" t="str">
        <f t="shared" si="529"/>
        <v>Tue</v>
      </c>
    </row>
    <row r="6136" spans="1:19" x14ac:dyDescent="0.25">
      <c r="A6136" s="60">
        <v>45923.264004629629</v>
      </c>
      <c r="B6136" s="61">
        <v>445451872</v>
      </c>
      <c r="C6136" s="62" t="s">
        <v>36</v>
      </c>
      <c r="D6136" s="62" t="s">
        <v>37</v>
      </c>
      <c r="E6136" s="62" t="s">
        <v>46</v>
      </c>
      <c r="F6136" s="62" t="s">
        <v>119</v>
      </c>
      <c r="G6136" s="63">
        <v>3742.72</v>
      </c>
      <c r="H6136" s="61">
        <v>444657593</v>
      </c>
      <c r="I6136" s="63">
        <v>0</v>
      </c>
      <c r="J6136" s="63">
        <v>0</v>
      </c>
      <c r="K6136" s="63">
        <v>0</v>
      </c>
      <c r="L6136" s="63">
        <v>-2.91</v>
      </c>
      <c r="M6136" s="63">
        <v>9946.1200000000008</v>
      </c>
      <c r="N6136" s="62" t="s">
        <v>3712</v>
      </c>
      <c r="O6136" s="14">
        <f t="shared" si="525"/>
        <v>45923.264004629629</v>
      </c>
      <c r="P6136" s="19">
        <f t="shared" si="526"/>
        <v>45923.472337962965</v>
      </c>
      <c r="Q6136" s="20" t="str">
        <f t="shared" si="527"/>
        <v>23/09/2025</v>
      </c>
      <c r="R6136" s="13" t="str">
        <f t="shared" si="528"/>
        <v>11</v>
      </c>
      <c r="S6136" s="13" t="str">
        <f t="shared" si="529"/>
        <v>Tue</v>
      </c>
    </row>
    <row r="6137" spans="1:19" x14ac:dyDescent="0.25">
      <c r="A6137" s="56">
        <v>45923.2659375</v>
      </c>
      <c r="B6137" s="57">
        <v>445452902</v>
      </c>
      <c r="C6137" s="58" t="s">
        <v>36</v>
      </c>
      <c r="D6137" s="58" t="s">
        <v>37</v>
      </c>
      <c r="E6137" s="58" t="s">
        <v>46</v>
      </c>
      <c r="F6137" s="58" t="s">
        <v>119</v>
      </c>
      <c r="G6137" s="59">
        <v>3743.67</v>
      </c>
      <c r="H6137" s="57">
        <v>444658717</v>
      </c>
      <c r="I6137" s="59">
        <v>0</v>
      </c>
      <c r="J6137" s="59">
        <v>0</v>
      </c>
      <c r="K6137" s="59">
        <v>0</v>
      </c>
      <c r="L6137" s="59">
        <v>-3.08</v>
      </c>
      <c r="M6137" s="59">
        <v>9943.0400000000009</v>
      </c>
      <c r="N6137" s="58" t="s">
        <v>3713</v>
      </c>
      <c r="O6137" s="14">
        <f t="shared" si="525"/>
        <v>45923.2659375</v>
      </c>
      <c r="P6137" s="19">
        <f t="shared" si="526"/>
        <v>45923.474270833336</v>
      </c>
      <c r="Q6137" s="20" t="str">
        <f t="shared" si="527"/>
        <v>23/09/2025</v>
      </c>
      <c r="R6137" s="13" t="str">
        <f t="shared" si="528"/>
        <v>11</v>
      </c>
      <c r="S6137" s="13" t="str">
        <f t="shared" si="529"/>
        <v>Tue</v>
      </c>
    </row>
    <row r="6138" spans="1:19" x14ac:dyDescent="0.25">
      <c r="A6138" s="60">
        <v>45923.265972222223</v>
      </c>
      <c r="B6138" s="61">
        <v>445452998</v>
      </c>
      <c r="C6138" s="62" t="s">
        <v>36</v>
      </c>
      <c r="D6138" s="62" t="s">
        <v>37</v>
      </c>
      <c r="E6138" s="62" t="s">
        <v>46</v>
      </c>
      <c r="F6138" s="62" t="s">
        <v>119</v>
      </c>
      <c r="G6138" s="63">
        <v>3744.65</v>
      </c>
      <c r="H6138" s="61">
        <v>444658813</v>
      </c>
      <c r="I6138" s="63">
        <v>0</v>
      </c>
      <c r="J6138" s="63">
        <v>0</v>
      </c>
      <c r="K6138" s="63">
        <v>0</v>
      </c>
      <c r="L6138" s="63">
        <v>-3.16</v>
      </c>
      <c r="M6138" s="63">
        <v>9939.8799999999992</v>
      </c>
      <c r="N6138" s="62" t="s">
        <v>3714</v>
      </c>
      <c r="O6138" s="14">
        <f t="shared" si="525"/>
        <v>45923.265972222223</v>
      </c>
      <c r="P6138" s="19">
        <f t="shared" si="526"/>
        <v>45923.474305555559</v>
      </c>
      <c r="Q6138" s="20" t="str">
        <f t="shared" si="527"/>
        <v>23/09/2025</v>
      </c>
      <c r="R6138" s="13" t="str">
        <f t="shared" si="528"/>
        <v>11</v>
      </c>
      <c r="S6138" s="13" t="str">
        <f t="shared" si="529"/>
        <v>Tue</v>
      </c>
    </row>
    <row r="6139" spans="1:19" x14ac:dyDescent="0.25">
      <c r="A6139" s="56">
        <v>45923.266168981485</v>
      </c>
      <c r="B6139" s="57">
        <v>445453212</v>
      </c>
      <c r="C6139" s="58" t="s">
        <v>36</v>
      </c>
      <c r="D6139" s="58" t="s">
        <v>38</v>
      </c>
      <c r="E6139" s="58" t="s">
        <v>46</v>
      </c>
      <c r="F6139" s="58" t="s">
        <v>119</v>
      </c>
      <c r="G6139" s="59">
        <v>3742.76</v>
      </c>
      <c r="H6139" s="57">
        <v>444659032</v>
      </c>
      <c r="I6139" s="59">
        <v>0</v>
      </c>
      <c r="J6139" s="59">
        <v>0</v>
      </c>
      <c r="K6139" s="59">
        <v>0</v>
      </c>
      <c r="L6139" s="59">
        <v>0.91</v>
      </c>
      <c r="M6139" s="59">
        <v>9940.7900000000009</v>
      </c>
      <c r="N6139" s="58" t="s">
        <v>3715</v>
      </c>
      <c r="O6139" s="14">
        <f t="shared" si="525"/>
        <v>45923.266168981485</v>
      </c>
      <c r="P6139" s="19">
        <f t="shared" si="526"/>
        <v>45923.474502314821</v>
      </c>
      <c r="Q6139" s="20" t="str">
        <f t="shared" si="527"/>
        <v>23/09/2025</v>
      </c>
      <c r="R6139" s="13" t="str">
        <f t="shared" si="528"/>
        <v>11</v>
      </c>
      <c r="S6139" s="13" t="str">
        <f t="shared" si="529"/>
        <v>Tue</v>
      </c>
    </row>
    <row r="6140" spans="1:19" x14ac:dyDescent="0.25">
      <c r="A6140" s="60">
        <v>45923.266192129631</v>
      </c>
      <c r="B6140" s="61">
        <v>445453229</v>
      </c>
      <c r="C6140" s="62" t="s">
        <v>36</v>
      </c>
      <c r="D6140" s="62" t="s">
        <v>37</v>
      </c>
      <c r="E6140" s="62" t="s">
        <v>45</v>
      </c>
      <c r="F6140" s="62" t="s">
        <v>119</v>
      </c>
      <c r="G6140" s="63">
        <v>3743.12</v>
      </c>
      <c r="H6140" s="61">
        <v>444659050</v>
      </c>
      <c r="I6140" s="63">
        <v>0</v>
      </c>
      <c r="J6140" s="63">
        <v>0</v>
      </c>
      <c r="K6140" s="63">
        <v>0</v>
      </c>
      <c r="L6140" s="63">
        <v>0</v>
      </c>
      <c r="M6140" s="63">
        <v>9940.7900000000009</v>
      </c>
      <c r="N6140" s="62" t="s">
        <v>115</v>
      </c>
      <c r="O6140" s="14">
        <f t="shared" si="525"/>
        <v>45923.266192129631</v>
      </c>
      <c r="P6140" s="19">
        <f t="shared" si="526"/>
        <v>45923.474525462967</v>
      </c>
      <c r="Q6140" s="20" t="str">
        <f t="shared" si="527"/>
        <v>23/09/2025</v>
      </c>
      <c r="R6140" s="13" t="str">
        <f t="shared" si="528"/>
        <v>11</v>
      </c>
      <c r="S6140" s="13" t="str">
        <f t="shared" si="529"/>
        <v>Tue</v>
      </c>
    </row>
    <row r="6141" spans="1:19" x14ac:dyDescent="0.25">
      <c r="A6141" s="56">
        <v>45923.26630787037</v>
      </c>
      <c r="B6141" s="57">
        <v>445453367</v>
      </c>
      <c r="C6141" s="58" t="s">
        <v>36</v>
      </c>
      <c r="D6141" s="58" t="s">
        <v>38</v>
      </c>
      <c r="E6141" s="58" t="s">
        <v>45</v>
      </c>
      <c r="F6141" s="58" t="s">
        <v>119</v>
      </c>
      <c r="G6141" s="59">
        <v>3742.35</v>
      </c>
      <c r="H6141" s="57">
        <v>444659192</v>
      </c>
      <c r="I6141" s="59">
        <v>0</v>
      </c>
      <c r="J6141" s="59">
        <v>0</v>
      </c>
      <c r="K6141" s="59">
        <v>0</v>
      </c>
      <c r="L6141" s="59">
        <v>0</v>
      </c>
      <c r="M6141" s="59">
        <v>9940.7900000000009</v>
      </c>
      <c r="N6141" s="58" t="s">
        <v>2546</v>
      </c>
      <c r="O6141" s="14">
        <f t="shared" si="525"/>
        <v>45923.26630787037</v>
      </c>
      <c r="P6141" s="19">
        <f t="shared" si="526"/>
        <v>45923.474641203706</v>
      </c>
      <c r="Q6141" s="20" t="str">
        <f t="shared" si="527"/>
        <v>23/09/2025</v>
      </c>
      <c r="R6141" s="13" t="str">
        <f t="shared" si="528"/>
        <v>11</v>
      </c>
      <c r="S6141" s="13" t="str">
        <f t="shared" si="529"/>
        <v>Tue</v>
      </c>
    </row>
    <row r="6142" spans="1:19" x14ac:dyDescent="0.25">
      <c r="A6142" s="60">
        <v>45923.266770833332</v>
      </c>
      <c r="B6142" s="61">
        <v>445453714</v>
      </c>
      <c r="C6142" s="62" t="s">
        <v>36</v>
      </c>
      <c r="D6142" s="62" t="s">
        <v>37</v>
      </c>
      <c r="E6142" s="62" t="s">
        <v>45</v>
      </c>
      <c r="F6142" s="62" t="s">
        <v>119</v>
      </c>
      <c r="G6142" s="63">
        <v>3742.18</v>
      </c>
      <c r="H6142" s="61">
        <v>444659547</v>
      </c>
      <c r="I6142" s="63">
        <v>0</v>
      </c>
      <c r="J6142" s="63">
        <v>0</v>
      </c>
      <c r="K6142" s="63">
        <v>0</v>
      </c>
      <c r="L6142" s="63">
        <v>0</v>
      </c>
      <c r="M6142" s="63">
        <v>9940.7900000000009</v>
      </c>
      <c r="N6142" s="62" t="s">
        <v>1944</v>
      </c>
      <c r="O6142" s="14">
        <f t="shared" si="525"/>
        <v>45923.266770833332</v>
      </c>
      <c r="P6142" s="19">
        <f t="shared" si="526"/>
        <v>45923.475104166668</v>
      </c>
      <c r="Q6142" s="20" t="str">
        <f t="shared" si="527"/>
        <v>23/09/2025</v>
      </c>
      <c r="R6142" s="13" t="str">
        <f t="shared" si="528"/>
        <v>11</v>
      </c>
      <c r="S6142" s="13" t="str">
        <f t="shared" si="529"/>
        <v>Tue</v>
      </c>
    </row>
    <row r="6143" spans="1:19" x14ac:dyDescent="0.25">
      <c r="A6143" s="56">
        <v>45923.266770833332</v>
      </c>
      <c r="B6143" s="57">
        <v>445453716</v>
      </c>
      <c r="C6143" s="58" t="s">
        <v>36</v>
      </c>
      <c r="D6143" s="58" t="s">
        <v>37</v>
      </c>
      <c r="E6143" s="58" t="s">
        <v>45</v>
      </c>
      <c r="F6143" s="58" t="s">
        <v>119</v>
      </c>
      <c r="G6143" s="59">
        <v>3742.02</v>
      </c>
      <c r="H6143" s="57">
        <v>444659549</v>
      </c>
      <c r="I6143" s="59">
        <v>0</v>
      </c>
      <c r="J6143" s="59">
        <v>0</v>
      </c>
      <c r="K6143" s="59">
        <v>0</v>
      </c>
      <c r="L6143" s="59">
        <v>0</v>
      </c>
      <c r="M6143" s="59">
        <v>9940.7900000000009</v>
      </c>
      <c r="N6143" s="58" t="s">
        <v>2056</v>
      </c>
      <c r="O6143" s="14">
        <f t="shared" si="525"/>
        <v>45923.266770833332</v>
      </c>
      <c r="P6143" s="19">
        <f t="shared" si="526"/>
        <v>45923.475104166668</v>
      </c>
      <c r="Q6143" s="20" t="str">
        <f t="shared" si="527"/>
        <v>23/09/2025</v>
      </c>
      <c r="R6143" s="13" t="str">
        <f t="shared" si="528"/>
        <v>11</v>
      </c>
      <c r="S6143" s="13" t="str">
        <f t="shared" si="529"/>
        <v>Tue</v>
      </c>
    </row>
    <row r="6144" spans="1:19" x14ac:dyDescent="0.25">
      <c r="A6144" s="60">
        <v>45923.266770833332</v>
      </c>
      <c r="B6144" s="61">
        <v>445453717</v>
      </c>
      <c r="C6144" s="62" t="s">
        <v>36</v>
      </c>
      <c r="D6144" s="62" t="s">
        <v>37</v>
      </c>
      <c r="E6144" s="62" t="s">
        <v>45</v>
      </c>
      <c r="F6144" s="62" t="s">
        <v>119</v>
      </c>
      <c r="G6144" s="63">
        <v>3742.07</v>
      </c>
      <c r="H6144" s="61">
        <v>444659551</v>
      </c>
      <c r="I6144" s="63">
        <v>0</v>
      </c>
      <c r="J6144" s="63">
        <v>0</v>
      </c>
      <c r="K6144" s="63">
        <v>0</v>
      </c>
      <c r="L6144" s="63">
        <v>0</v>
      </c>
      <c r="M6144" s="63">
        <v>9940.7900000000009</v>
      </c>
      <c r="N6144" s="62" t="s">
        <v>1971</v>
      </c>
      <c r="O6144" s="14">
        <f t="shared" si="525"/>
        <v>45923.266770833332</v>
      </c>
      <c r="P6144" s="19">
        <f t="shared" si="526"/>
        <v>45923.475104166668</v>
      </c>
      <c r="Q6144" s="20" t="str">
        <f t="shared" si="527"/>
        <v>23/09/2025</v>
      </c>
      <c r="R6144" s="13" t="str">
        <f t="shared" si="528"/>
        <v>11</v>
      </c>
      <c r="S6144" s="13" t="str">
        <f t="shared" si="529"/>
        <v>Tue</v>
      </c>
    </row>
    <row r="6145" spans="1:19" x14ac:dyDescent="0.25">
      <c r="A6145" s="56">
        <v>45923.266770833332</v>
      </c>
      <c r="B6145" s="57">
        <v>445453720</v>
      </c>
      <c r="C6145" s="58" t="s">
        <v>36</v>
      </c>
      <c r="D6145" s="58" t="s">
        <v>37</v>
      </c>
      <c r="E6145" s="58" t="s">
        <v>45</v>
      </c>
      <c r="F6145" s="58" t="s">
        <v>119</v>
      </c>
      <c r="G6145" s="59">
        <v>3741.92</v>
      </c>
      <c r="H6145" s="57">
        <v>444659554</v>
      </c>
      <c r="I6145" s="59">
        <v>0</v>
      </c>
      <c r="J6145" s="59">
        <v>0</v>
      </c>
      <c r="K6145" s="59">
        <v>0</v>
      </c>
      <c r="L6145" s="59">
        <v>0</v>
      </c>
      <c r="M6145" s="59">
        <v>9940.7900000000009</v>
      </c>
      <c r="N6145" s="58" t="s">
        <v>48</v>
      </c>
      <c r="O6145" s="14">
        <f t="shared" si="525"/>
        <v>45923.266770833332</v>
      </c>
      <c r="P6145" s="19">
        <f t="shared" si="526"/>
        <v>45923.475104166668</v>
      </c>
      <c r="Q6145" s="20" t="str">
        <f t="shared" si="527"/>
        <v>23/09/2025</v>
      </c>
      <c r="R6145" s="13" t="str">
        <f t="shared" si="528"/>
        <v>11</v>
      </c>
      <c r="S6145" s="13" t="str">
        <f t="shared" si="529"/>
        <v>Tue</v>
      </c>
    </row>
    <row r="6146" spans="1:19" x14ac:dyDescent="0.25">
      <c r="A6146" s="60">
        <v>45923.266770833332</v>
      </c>
      <c r="B6146" s="61">
        <v>445453722</v>
      </c>
      <c r="C6146" s="62" t="s">
        <v>36</v>
      </c>
      <c r="D6146" s="62" t="s">
        <v>37</v>
      </c>
      <c r="E6146" s="62" t="s">
        <v>45</v>
      </c>
      <c r="F6146" s="62" t="s">
        <v>119</v>
      </c>
      <c r="G6146" s="63">
        <v>3742.01</v>
      </c>
      <c r="H6146" s="61">
        <v>444659556</v>
      </c>
      <c r="I6146" s="63">
        <v>0</v>
      </c>
      <c r="J6146" s="63">
        <v>0</v>
      </c>
      <c r="K6146" s="63">
        <v>0</v>
      </c>
      <c r="L6146" s="63">
        <v>0</v>
      </c>
      <c r="M6146" s="63">
        <v>9940.7900000000009</v>
      </c>
      <c r="N6146" s="62" t="s">
        <v>52</v>
      </c>
      <c r="O6146" s="14">
        <f t="shared" si="525"/>
        <v>45923.266770833332</v>
      </c>
      <c r="P6146" s="19">
        <f t="shared" si="526"/>
        <v>45923.475104166668</v>
      </c>
      <c r="Q6146" s="20" t="str">
        <f t="shared" si="527"/>
        <v>23/09/2025</v>
      </c>
      <c r="R6146" s="13" t="str">
        <f t="shared" si="528"/>
        <v>11</v>
      </c>
      <c r="S6146" s="13" t="str">
        <f t="shared" si="529"/>
        <v>Tue</v>
      </c>
    </row>
    <row r="6147" spans="1:19" x14ac:dyDescent="0.25">
      <c r="A6147" s="56">
        <v>45923.266782407409</v>
      </c>
      <c r="B6147" s="57">
        <v>445453725</v>
      </c>
      <c r="C6147" s="58" t="s">
        <v>36</v>
      </c>
      <c r="D6147" s="58" t="s">
        <v>37</v>
      </c>
      <c r="E6147" s="58" t="s">
        <v>45</v>
      </c>
      <c r="F6147" s="58" t="s">
        <v>119</v>
      </c>
      <c r="G6147" s="59">
        <v>3742.13</v>
      </c>
      <c r="H6147" s="57">
        <v>444659559</v>
      </c>
      <c r="I6147" s="59">
        <v>0</v>
      </c>
      <c r="J6147" s="59">
        <v>0</v>
      </c>
      <c r="K6147" s="59">
        <v>0</v>
      </c>
      <c r="L6147" s="59">
        <v>0</v>
      </c>
      <c r="M6147" s="59">
        <v>9940.7900000000009</v>
      </c>
      <c r="N6147" s="58" t="s">
        <v>47</v>
      </c>
      <c r="O6147" s="14">
        <f t="shared" si="525"/>
        <v>45923.266782407409</v>
      </c>
      <c r="P6147" s="19">
        <f t="shared" si="526"/>
        <v>45923.475115740745</v>
      </c>
      <c r="Q6147" s="20" t="str">
        <f t="shared" si="527"/>
        <v>23/09/2025</v>
      </c>
      <c r="R6147" s="13" t="str">
        <f t="shared" si="528"/>
        <v>11</v>
      </c>
      <c r="S6147" s="13" t="str">
        <f t="shared" si="529"/>
        <v>Tue</v>
      </c>
    </row>
    <row r="6148" spans="1:19" x14ac:dyDescent="0.25">
      <c r="A6148" s="60">
        <v>45923.266782407409</v>
      </c>
      <c r="B6148" s="61">
        <v>445453727</v>
      </c>
      <c r="C6148" s="62" t="s">
        <v>36</v>
      </c>
      <c r="D6148" s="62" t="s">
        <v>37</v>
      </c>
      <c r="E6148" s="62" t="s">
        <v>45</v>
      </c>
      <c r="F6148" s="62" t="s">
        <v>119</v>
      </c>
      <c r="G6148" s="63">
        <v>3742.2</v>
      </c>
      <c r="H6148" s="61">
        <v>444659561</v>
      </c>
      <c r="I6148" s="63">
        <v>0</v>
      </c>
      <c r="J6148" s="63">
        <v>0</v>
      </c>
      <c r="K6148" s="63">
        <v>0</v>
      </c>
      <c r="L6148" s="63">
        <v>0</v>
      </c>
      <c r="M6148" s="63">
        <v>9940.7900000000009</v>
      </c>
      <c r="N6148" s="62" t="s">
        <v>77</v>
      </c>
      <c r="O6148" s="14">
        <f t="shared" si="525"/>
        <v>45923.266782407409</v>
      </c>
      <c r="P6148" s="19">
        <f t="shared" si="526"/>
        <v>45923.475115740745</v>
      </c>
      <c r="Q6148" s="20" t="str">
        <f t="shared" si="527"/>
        <v>23/09/2025</v>
      </c>
      <c r="R6148" s="13" t="str">
        <f t="shared" si="528"/>
        <v>11</v>
      </c>
      <c r="S6148" s="13" t="str">
        <f t="shared" si="529"/>
        <v>Tue</v>
      </c>
    </row>
    <row r="6149" spans="1:19" x14ac:dyDescent="0.25">
      <c r="A6149" s="56">
        <v>45923.266782407409</v>
      </c>
      <c r="B6149" s="57">
        <v>445453730</v>
      </c>
      <c r="C6149" s="58" t="s">
        <v>36</v>
      </c>
      <c r="D6149" s="58" t="s">
        <v>37</v>
      </c>
      <c r="E6149" s="58" t="s">
        <v>45</v>
      </c>
      <c r="F6149" s="58" t="s">
        <v>119</v>
      </c>
      <c r="G6149" s="59">
        <v>3742.23</v>
      </c>
      <c r="H6149" s="57">
        <v>444659564</v>
      </c>
      <c r="I6149" s="59">
        <v>0</v>
      </c>
      <c r="J6149" s="59">
        <v>0</v>
      </c>
      <c r="K6149" s="59">
        <v>0</v>
      </c>
      <c r="L6149" s="59">
        <v>0</v>
      </c>
      <c r="M6149" s="59">
        <v>9940.7900000000009</v>
      </c>
      <c r="N6149" s="58" t="s">
        <v>2055</v>
      </c>
      <c r="O6149" s="14">
        <f t="shared" si="525"/>
        <v>45923.266782407409</v>
      </c>
      <c r="P6149" s="19">
        <f t="shared" si="526"/>
        <v>45923.475115740745</v>
      </c>
      <c r="Q6149" s="20" t="str">
        <f t="shared" si="527"/>
        <v>23/09/2025</v>
      </c>
      <c r="R6149" s="13" t="str">
        <f t="shared" si="528"/>
        <v>11</v>
      </c>
      <c r="S6149" s="13" t="str">
        <f t="shared" si="529"/>
        <v>Tue</v>
      </c>
    </row>
    <row r="6150" spans="1:19" x14ac:dyDescent="0.25">
      <c r="A6150" s="60">
        <v>45923.267569444448</v>
      </c>
      <c r="B6150" s="61">
        <v>445453946</v>
      </c>
      <c r="C6150" s="62" t="s">
        <v>36</v>
      </c>
      <c r="D6150" s="62" t="s">
        <v>37</v>
      </c>
      <c r="E6150" s="62" t="s">
        <v>45</v>
      </c>
      <c r="F6150" s="62" t="s">
        <v>119</v>
      </c>
      <c r="G6150" s="63">
        <v>3743.61</v>
      </c>
      <c r="H6150" s="61">
        <v>444659798</v>
      </c>
      <c r="I6150" s="63">
        <v>0</v>
      </c>
      <c r="J6150" s="63">
        <v>0</v>
      </c>
      <c r="K6150" s="63">
        <v>0</v>
      </c>
      <c r="L6150" s="63">
        <v>0</v>
      </c>
      <c r="M6150" s="63">
        <v>9940.7900000000009</v>
      </c>
      <c r="N6150" s="62" t="s">
        <v>1384</v>
      </c>
      <c r="O6150" s="14">
        <f t="shared" si="525"/>
        <v>45923.267569444448</v>
      </c>
      <c r="P6150" s="19">
        <f t="shared" si="526"/>
        <v>45923.475902777784</v>
      </c>
      <c r="Q6150" s="20" t="str">
        <f t="shared" si="527"/>
        <v>23/09/2025</v>
      </c>
      <c r="R6150" s="13" t="str">
        <f t="shared" si="528"/>
        <v>11</v>
      </c>
      <c r="S6150" s="13" t="str">
        <f t="shared" si="529"/>
        <v>Tue</v>
      </c>
    </row>
    <row r="6151" spans="1:19" x14ac:dyDescent="0.25">
      <c r="A6151" s="56">
        <v>45923.267604166664</v>
      </c>
      <c r="B6151" s="57">
        <v>445453953</v>
      </c>
      <c r="C6151" s="58" t="s">
        <v>36</v>
      </c>
      <c r="D6151" s="58" t="s">
        <v>38</v>
      </c>
      <c r="E6151" s="58" t="s">
        <v>46</v>
      </c>
      <c r="F6151" s="58" t="s">
        <v>119</v>
      </c>
      <c r="G6151" s="59">
        <v>3743.78</v>
      </c>
      <c r="H6151" s="57">
        <v>444659804</v>
      </c>
      <c r="I6151" s="59">
        <v>0</v>
      </c>
      <c r="J6151" s="59">
        <v>0</v>
      </c>
      <c r="K6151" s="59">
        <v>0</v>
      </c>
      <c r="L6151" s="59">
        <v>1.76</v>
      </c>
      <c r="M6151" s="59">
        <v>9942.5499999999993</v>
      </c>
      <c r="N6151" s="58" t="s">
        <v>3716</v>
      </c>
      <c r="O6151" s="14">
        <f t="shared" si="525"/>
        <v>45923.267604166664</v>
      </c>
      <c r="P6151" s="19">
        <f t="shared" si="526"/>
        <v>45923.475937499999</v>
      </c>
      <c r="Q6151" s="20" t="str">
        <f t="shared" si="527"/>
        <v>23/09/2025</v>
      </c>
      <c r="R6151" s="13" t="str">
        <f t="shared" si="528"/>
        <v>11</v>
      </c>
      <c r="S6151" s="13" t="str">
        <f t="shared" si="529"/>
        <v>Tue</v>
      </c>
    </row>
    <row r="6152" spans="1:19" x14ac:dyDescent="0.25">
      <c r="A6152" s="60">
        <v>45923.267604166664</v>
      </c>
      <c r="B6152" s="61">
        <v>445453954</v>
      </c>
      <c r="C6152" s="62" t="s">
        <v>36</v>
      </c>
      <c r="D6152" s="62" t="s">
        <v>38</v>
      </c>
      <c r="E6152" s="62" t="s">
        <v>46</v>
      </c>
      <c r="F6152" s="62" t="s">
        <v>119</v>
      </c>
      <c r="G6152" s="63">
        <v>3743.78</v>
      </c>
      <c r="H6152" s="61">
        <v>444659805</v>
      </c>
      <c r="I6152" s="63">
        <v>0</v>
      </c>
      <c r="J6152" s="63">
        <v>0</v>
      </c>
      <c r="K6152" s="63">
        <v>0</v>
      </c>
      <c r="L6152" s="63">
        <v>1.71</v>
      </c>
      <c r="M6152" s="63">
        <v>9944.26</v>
      </c>
      <c r="N6152" s="62" t="s">
        <v>3716</v>
      </c>
      <c r="O6152" s="14">
        <f t="shared" si="525"/>
        <v>45923.267604166664</v>
      </c>
      <c r="P6152" s="19">
        <f t="shared" si="526"/>
        <v>45923.475937499999</v>
      </c>
      <c r="Q6152" s="20" t="str">
        <f t="shared" si="527"/>
        <v>23/09/2025</v>
      </c>
      <c r="R6152" s="13" t="str">
        <f t="shared" si="528"/>
        <v>11</v>
      </c>
      <c r="S6152" s="13" t="str">
        <f t="shared" si="529"/>
        <v>Tue</v>
      </c>
    </row>
    <row r="6153" spans="1:19" x14ac:dyDescent="0.25">
      <c r="A6153" s="56">
        <v>45923.267604166664</v>
      </c>
      <c r="B6153" s="57">
        <v>445453955</v>
      </c>
      <c r="C6153" s="58" t="s">
        <v>36</v>
      </c>
      <c r="D6153" s="58" t="s">
        <v>38</v>
      </c>
      <c r="E6153" s="58" t="s">
        <v>46</v>
      </c>
      <c r="F6153" s="58" t="s">
        <v>119</v>
      </c>
      <c r="G6153" s="59">
        <v>3743.78</v>
      </c>
      <c r="H6153" s="57">
        <v>444659806</v>
      </c>
      <c r="I6153" s="59">
        <v>0</v>
      </c>
      <c r="J6153" s="59">
        <v>0</v>
      </c>
      <c r="K6153" s="59">
        <v>0</v>
      </c>
      <c r="L6153" s="59">
        <v>1.58</v>
      </c>
      <c r="M6153" s="59">
        <v>9945.84</v>
      </c>
      <c r="N6153" s="58" t="s">
        <v>3716</v>
      </c>
      <c r="O6153" s="14">
        <f t="shared" si="525"/>
        <v>45923.267604166664</v>
      </c>
      <c r="P6153" s="19">
        <f t="shared" si="526"/>
        <v>45923.475937499999</v>
      </c>
      <c r="Q6153" s="20" t="str">
        <f t="shared" si="527"/>
        <v>23/09/2025</v>
      </c>
      <c r="R6153" s="13" t="str">
        <f t="shared" si="528"/>
        <v>11</v>
      </c>
      <c r="S6153" s="13" t="str">
        <f t="shared" si="529"/>
        <v>Tue</v>
      </c>
    </row>
    <row r="6154" spans="1:19" x14ac:dyDescent="0.25">
      <c r="A6154" s="60">
        <v>45923.268599537034</v>
      </c>
      <c r="B6154" s="61">
        <v>445454173</v>
      </c>
      <c r="C6154" s="62" t="s">
        <v>36</v>
      </c>
      <c r="D6154" s="62" t="s">
        <v>38</v>
      </c>
      <c r="E6154" s="62" t="s">
        <v>46</v>
      </c>
      <c r="F6154" s="62" t="s">
        <v>119</v>
      </c>
      <c r="G6154" s="63">
        <v>3742.49</v>
      </c>
      <c r="H6154" s="61">
        <v>444660044</v>
      </c>
      <c r="I6154" s="63">
        <v>0</v>
      </c>
      <c r="J6154" s="63">
        <v>0</v>
      </c>
      <c r="K6154" s="63">
        <v>0</v>
      </c>
      <c r="L6154" s="63">
        <v>0.56999999999999995</v>
      </c>
      <c r="M6154" s="63">
        <v>9946.41</v>
      </c>
      <c r="N6154" s="62" t="s">
        <v>3296</v>
      </c>
      <c r="O6154" s="14">
        <f t="shared" si="525"/>
        <v>45923.268599537034</v>
      </c>
      <c r="P6154" s="19">
        <f t="shared" si="526"/>
        <v>45923.47693287037</v>
      </c>
      <c r="Q6154" s="20" t="str">
        <f t="shared" si="527"/>
        <v>23/09/2025</v>
      </c>
      <c r="R6154" s="13" t="str">
        <f t="shared" si="528"/>
        <v>11</v>
      </c>
      <c r="S6154" s="13" t="str">
        <f t="shared" si="529"/>
        <v>Tue</v>
      </c>
    </row>
    <row r="6155" spans="1:19" x14ac:dyDescent="0.25">
      <c r="A6155" s="56">
        <v>45923.268599537034</v>
      </c>
      <c r="B6155" s="57">
        <v>445454174</v>
      </c>
      <c r="C6155" s="58" t="s">
        <v>36</v>
      </c>
      <c r="D6155" s="58" t="s">
        <v>38</v>
      </c>
      <c r="E6155" s="58" t="s">
        <v>46</v>
      </c>
      <c r="F6155" s="58" t="s">
        <v>119</v>
      </c>
      <c r="G6155" s="59">
        <v>3742.49</v>
      </c>
      <c r="H6155" s="57">
        <v>444660045</v>
      </c>
      <c r="I6155" s="59">
        <v>0</v>
      </c>
      <c r="J6155" s="59">
        <v>0</v>
      </c>
      <c r="K6155" s="59">
        <v>0</v>
      </c>
      <c r="L6155" s="59">
        <v>0.48</v>
      </c>
      <c r="M6155" s="59">
        <v>9946.89</v>
      </c>
      <c r="N6155" s="58" t="s">
        <v>3296</v>
      </c>
      <c r="O6155" s="14">
        <f t="shared" si="525"/>
        <v>45923.268599537034</v>
      </c>
      <c r="P6155" s="19">
        <f t="shared" si="526"/>
        <v>45923.47693287037</v>
      </c>
      <c r="Q6155" s="20" t="str">
        <f t="shared" si="527"/>
        <v>23/09/2025</v>
      </c>
      <c r="R6155" s="13" t="str">
        <f t="shared" si="528"/>
        <v>11</v>
      </c>
      <c r="S6155" s="13" t="str">
        <f t="shared" si="529"/>
        <v>Tue</v>
      </c>
    </row>
    <row r="6156" spans="1:19" x14ac:dyDescent="0.25">
      <c r="A6156" s="60">
        <v>45923.268599537034</v>
      </c>
      <c r="B6156" s="61">
        <v>445454175</v>
      </c>
      <c r="C6156" s="62" t="s">
        <v>36</v>
      </c>
      <c r="D6156" s="62" t="s">
        <v>38</v>
      </c>
      <c r="E6156" s="62" t="s">
        <v>46</v>
      </c>
      <c r="F6156" s="62" t="s">
        <v>119</v>
      </c>
      <c r="G6156" s="63">
        <v>3742.49</v>
      </c>
      <c r="H6156" s="61">
        <v>444660046</v>
      </c>
      <c r="I6156" s="63">
        <v>0</v>
      </c>
      <c r="J6156" s="63">
        <v>0</v>
      </c>
      <c r="K6156" s="63">
        <v>0</v>
      </c>
      <c r="L6156" s="63">
        <v>0.36</v>
      </c>
      <c r="M6156" s="63">
        <v>9947.25</v>
      </c>
      <c r="N6156" s="62" t="s">
        <v>3717</v>
      </c>
      <c r="O6156" s="14">
        <f t="shared" si="525"/>
        <v>45923.268599537034</v>
      </c>
      <c r="P6156" s="19">
        <f t="shared" si="526"/>
        <v>45923.47693287037</v>
      </c>
      <c r="Q6156" s="20" t="str">
        <f t="shared" si="527"/>
        <v>23/09/2025</v>
      </c>
      <c r="R6156" s="13" t="str">
        <f t="shared" si="528"/>
        <v>11</v>
      </c>
      <c r="S6156" s="13" t="str">
        <f t="shared" si="529"/>
        <v>Tue</v>
      </c>
    </row>
    <row r="6157" spans="1:19" x14ac:dyDescent="0.25">
      <c r="A6157" s="56">
        <v>45923.268611111111</v>
      </c>
      <c r="B6157" s="57">
        <v>445454181</v>
      </c>
      <c r="C6157" s="58" t="s">
        <v>36</v>
      </c>
      <c r="D6157" s="58" t="s">
        <v>37</v>
      </c>
      <c r="E6157" s="58" t="s">
        <v>45</v>
      </c>
      <c r="F6157" s="58" t="s">
        <v>119</v>
      </c>
      <c r="G6157" s="59">
        <v>3742.62</v>
      </c>
      <c r="H6157" s="57">
        <v>444660052</v>
      </c>
      <c r="I6157" s="59">
        <v>0</v>
      </c>
      <c r="J6157" s="59">
        <v>0</v>
      </c>
      <c r="K6157" s="59">
        <v>0</v>
      </c>
      <c r="L6157" s="59">
        <v>0</v>
      </c>
      <c r="M6157" s="59">
        <v>9947.25</v>
      </c>
      <c r="N6157" s="58" t="s">
        <v>2056</v>
      </c>
      <c r="O6157" s="14">
        <f t="shared" si="525"/>
        <v>45923.268611111111</v>
      </c>
      <c r="P6157" s="19">
        <f t="shared" si="526"/>
        <v>45923.476944444446</v>
      </c>
      <c r="Q6157" s="20" t="str">
        <f t="shared" si="527"/>
        <v>23/09/2025</v>
      </c>
      <c r="R6157" s="13" t="str">
        <f t="shared" si="528"/>
        <v>11</v>
      </c>
      <c r="S6157" s="13" t="str">
        <f t="shared" si="529"/>
        <v>Tue</v>
      </c>
    </row>
    <row r="6158" spans="1:19" x14ac:dyDescent="0.25">
      <c r="A6158" s="60">
        <v>45923.268622685187</v>
      </c>
      <c r="B6158" s="61">
        <v>445454182</v>
      </c>
      <c r="C6158" s="62" t="s">
        <v>36</v>
      </c>
      <c r="D6158" s="62" t="s">
        <v>37</v>
      </c>
      <c r="E6158" s="62" t="s">
        <v>45</v>
      </c>
      <c r="F6158" s="62" t="s">
        <v>119</v>
      </c>
      <c r="G6158" s="63">
        <v>3742.71</v>
      </c>
      <c r="H6158" s="61">
        <v>444660053</v>
      </c>
      <c r="I6158" s="63">
        <v>0</v>
      </c>
      <c r="J6158" s="63">
        <v>0</v>
      </c>
      <c r="K6158" s="63">
        <v>0</v>
      </c>
      <c r="L6158" s="63">
        <v>0</v>
      </c>
      <c r="M6158" s="63">
        <v>9947.25</v>
      </c>
      <c r="N6158" s="62" t="s">
        <v>77</v>
      </c>
      <c r="O6158" s="14">
        <f t="shared" si="525"/>
        <v>45923.268622685187</v>
      </c>
      <c r="P6158" s="19">
        <f t="shared" si="526"/>
        <v>45923.476956018523</v>
      </c>
      <c r="Q6158" s="20" t="str">
        <f t="shared" si="527"/>
        <v>23/09/2025</v>
      </c>
      <c r="R6158" s="13" t="str">
        <f t="shared" si="528"/>
        <v>11</v>
      </c>
      <c r="S6158" s="13" t="str">
        <f t="shared" si="529"/>
        <v>Tue</v>
      </c>
    </row>
    <row r="6159" spans="1:19" x14ac:dyDescent="0.25">
      <c r="A6159" s="56">
        <v>45923.268622685187</v>
      </c>
      <c r="B6159" s="57">
        <v>445454185</v>
      </c>
      <c r="C6159" s="58" t="s">
        <v>36</v>
      </c>
      <c r="D6159" s="58" t="s">
        <v>37</v>
      </c>
      <c r="E6159" s="58" t="s">
        <v>45</v>
      </c>
      <c r="F6159" s="58" t="s">
        <v>119</v>
      </c>
      <c r="G6159" s="59">
        <v>3742.64</v>
      </c>
      <c r="H6159" s="57">
        <v>444660056</v>
      </c>
      <c r="I6159" s="59">
        <v>0</v>
      </c>
      <c r="J6159" s="59">
        <v>0</v>
      </c>
      <c r="K6159" s="59">
        <v>0</v>
      </c>
      <c r="L6159" s="59">
        <v>0</v>
      </c>
      <c r="M6159" s="59">
        <v>9947.25</v>
      </c>
      <c r="N6159" s="58" t="s">
        <v>107</v>
      </c>
      <c r="O6159" s="14">
        <f t="shared" si="525"/>
        <v>45923.268622685187</v>
      </c>
      <c r="P6159" s="19">
        <f t="shared" si="526"/>
        <v>45923.476956018523</v>
      </c>
      <c r="Q6159" s="20" t="str">
        <f t="shared" si="527"/>
        <v>23/09/2025</v>
      </c>
      <c r="R6159" s="13" t="str">
        <f t="shared" si="528"/>
        <v>11</v>
      </c>
      <c r="S6159" s="13" t="str">
        <f t="shared" si="529"/>
        <v>Tue</v>
      </c>
    </row>
    <row r="6160" spans="1:19" x14ac:dyDescent="0.25">
      <c r="A6160" s="60">
        <v>45923.268622685187</v>
      </c>
      <c r="B6160" s="61">
        <v>445454187</v>
      </c>
      <c r="C6160" s="62" t="s">
        <v>36</v>
      </c>
      <c r="D6160" s="62" t="s">
        <v>37</v>
      </c>
      <c r="E6160" s="62" t="s">
        <v>45</v>
      </c>
      <c r="F6160" s="62" t="s">
        <v>119</v>
      </c>
      <c r="G6160" s="63">
        <v>3742.56</v>
      </c>
      <c r="H6160" s="61">
        <v>444660057</v>
      </c>
      <c r="I6160" s="63">
        <v>0</v>
      </c>
      <c r="J6160" s="63">
        <v>0</v>
      </c>
      <c r="K6160" s="63">
        <v>0</v>
      </c>
      <c r="L6160" s="63">
        <v>0</v>
      </c>
      <c r="M6160" s="63">
        <v>9947.25</v>
      </c>
      <c r="N6160" s="62" t="s">
        <v>52</v>
      </c>
      <c r="O6160" s="14">
        <f t="shared" si="525"/>
        <v>45923.268622685187</v>
      </c>
      <c r="P6160" s="19">
        <f t="shared" si="526"/>
        <v>45923.476956018523</v>
      </c>
      <c r="Q6160" s="20" t="str">
        <f t="shared" si="527"/>
        <v>23/09/2025</v>
      </c>
      <c r="R6160" s="13" t="str">
        <f t="shared" si="528"/>
        <v>11</v>
      </c>
      <c r="S6160" s="13" t="str">
        <f t="shared" si="529"/>
        <v>Tue</v>
      </c>
    </row>
    <row r="6161" spans="1:19" x14ac:dyDescent="0.25">
      <c r="A6161" s="56">
        <v>45923.268622685187</v>
      </c>
      <c r="B6161" s="57">
        <v>445454188</v>
      </c>
      <c r="C6161" s="58" t="s">
        <v>36</v>
      </c>
      <c r="D6161" s="58" t="s">
        <v>37</v>
      </c>
      <c r="E6161" s="58" t="s">
        <v>45</v>
      </c>
      <c r="F6161" s="58" t="s">
        <v>119</v>
      </c>
      <c r="G6161" s="59">
        <v>3742.56</v>
      </c>
      <c r="H6161" s="57">
        <v>444660058</v>
      </c>
      <c r="I6161" s="59">
        <v>0</v>
      </c>
      <c r="J6161" s="59">
        <v>0</v>
      </c>
      <c r="K6161" s="59">
        <v>0</v>
      </c>
      <c r="L6161" s="59">
        <v>0</v>
      </c>
      <c r="M6161" s="59">
        <v>9947.25</v>
      </c>
      <c r="N6161" s="58" t="s">
        <v>108</v>
      </c>
      <c r="O6161" s="14">
        <f t="shared" si="525"/>
        <v>45923.268622685187</v>
      </c>
      <c r="P6161" s="19">
        <f t="shared" si="526"/>
        <v>45923.476956018523</v>
      </c>
      <c r="Q6161" s="20" t="str">
        <f t="shared" si="527"/>
        <v>23/09/2025</v>
      </c>
      <c r="R6161" s="13" t="str">
        <f t="shared" si="528"/>
        <v>11</v>
      </c>
      <c r="S6161" s="13" t="str">
        <f t="shared" si="529"/>
        <v>Tue</v>
      </c>
    </row>
    <row r="6162" spans="1:19" x14ac:dyDescent="0.25">
      <c r="A6162" s="60">
        <v>45923.268634259257</v>
      </c>
      <c r="B6162" s="61">
        <v>445454190</v>
      </c>
      <c r="C6162" s="62" t="s">
        <v>36</v>
      </c>
      <c r="D6162" s="62" t="s">
        <v>37</v>
      </c>
      <c r="E6162" s="62" t="s">
        <v>45</v>
      </c>
      <c r="F6162" s="62" t="s">
        <v>119</v>
      </c>
      <c r="G6162" s="63">
        <v>3742.68</v>
      </c>
      <c r="H6162" s="61">
        <v>444660060</v>
      </c>
      <c r="I6162" s="63">
        <v>0</v>
      </c>
      <c r="J6162" s="63">
        <v>0</v>
      </c>
      <c r="K6162" s="63">
        <v>0</v>
      </c>
      <c r="L6162" s="63">
        <v>0</v>
      </c>
      <c r="M6162" s="63">
        <v>9947.25</v>
      </c>
      <c r="N6162" s="62" t="s">
        <v>1971</v>
      </c>
      <c r="O6162" s="14">
        <f t="shared" si="525"/>
        <v>45923.268634259257</v>
      </c>
      <c r="P6162" s="19">
        <f t="shared" si="526"/>
        <v>45923.476967592593</v>
      </c>
      <c r="Q6162" s="20" t="str">
        <f t="shared" si="527"/>
        <v>23/09/2025</v>
      </c>
      <c r="R6162" s="13" t="str">
        <f t="shared" si="528"/>
        <v>11</v>
      </c>
      <c r="S6162" s="13" t="str">
        <f t="shared" si="529"/>
        <v>Tue</v>
      </c>
    </row>
    <row r="6163" spans="1:19" x14ac:dyDescent="0.25">
      <c r="A6163" s="56">
        <v>45923.268634259257</v>
      </c>
      <c r="B6163" s="57">
        <v>445454191</v>
      </c>
      <c r="C6163" s="58" t="s">
        <v>36</v>
      </c>
      <c r="D6163" s="58" t="s">
        <v>37</v>
      </c>
      <c r="E6163" s="58" t="s">
        <v>45</v>
      </c>
      <c r="F6163" s="58" t="s">
        <v>119</v>
      </c>
      <c r="G6163" s="59">
        <v>3742.66</v>
      </c>
      <c r="H6163" s="57">
        <v>444660062</v>
      </c>
      <c r="I6163" s="59">
        <v>0</v>
      </c>
      <c r="J6163" s="59">
        <v>0</v>
      </c>
      <c r="K6163" s="59">
        <v>0</v>
      </c>
      <c r="L6163" s="59">
        <v>0</v>
      </c>
      <c r="M6163" s="59">
        <v>9947.25</v>
      </c>
      <c r="N6163" s="58" t="s">
        <v>48</v>
      </c>
      <c r="O6163" s="14">
        <f t="shared" si="525"/>
        <v>45923.268634259257</v>
      </c>
      <c r="P6163" s="19">
        <f t="shared" si="526"/>
        <v>45923.476967592593</v>
      </c>
      <c r="Q6163" s="20" t="str">
        <f t="shared" si="527"/>
        <v>23/09/2025</v>
      </c>
      <c r="R6163" s="13" t="str">
        <f t="shared" si="528"/>
        <v>11</v>
      </c>
      <c r="S6163" s="13" t="str">
        <f t="shared" si="529"/>
        <v>Tue</v>
      </c>
    </row>
    <row r="6164" spans="1:19" x14ac:dyDescent="0.25">
      <c r="A6164" s="60">
        <v>45923.268634259257</v>
      </c>
      <c r="B6164" s="61">
        <v>445454193</v>
      </c>
      <c r="C6164" s="62" t="s">
        <v>36</v>
      </c>
      <c r="D6164" s="62" t="s">
        <v>37</v>
      </c>
      <c r="E6164" s="62" t="s">
        <v>45</v>
      </c>
      <c r="F6164" s="62" t="s">
        <v>119</v>
      </c>
      <c r="G6164" s="63">
        <v>3742.66</v>
      </c>
      <c r="H6164" s="61">
        <v>444660064</v>
      </c>
      <c r="I6164" s="63">
        <v>0</v>
      </c>
      <c r="J6164" s="63">
        <v>0</v>
      </c>
      <c r="K6164" s="63">
        <v>0</v>
      </c>
      <c r="L6164" s="63">
        <v>0</v>
      </c>
      <c r="M6164" s="63">
        <v>9947.25</v>
      </c>
      <c r="N6164" s="62" t="s">
        <v>113</v>
      </c>
      <c r="O6164" s="14">
        <f t="shared" ref="O6164:O6227" si="530">A6164</f>
        <v>45923.268634259257</v>
      </c>
      <c r="P6164" s="19">
        <f t="shared" ref="P6164:P6227" si="531">O6164+(5/24)</f>
        <v>45923.476967592593</v>
      </c>
      <c r="Q6164" s="20" t="str">
        <f t="shared" ref="Q6164:Q6227" si="532">TEXT(P6164,"dd/mm/yyyy")</f>
        <v>23/09/2025</v>
      </c>
      <c r="R6164" s="13" t="str">
        <f t="shared" ref="R6164:R6227" si="533">TEXT(P6164,"hh")</f>
        <v>11</v>
      </c>
      <c r="S6164" s="13" t="str">
        <f t="shared" ref="S6164:S6227" si="534">TEXT(P6164,"ddd")</f>
        <v>Tue</v>
      </c>
    </row>
    <row r="6165" spans="1:19" x14ac:dyDescent="0.25">
      <c r="A6165" s="56">
        <v>45923.268634259257</v>
      </c>
      <c r="B6165" s="57">
        <v>445454195</v>
      </c>
      <c r="C6165" s="58" t="s">
        <v>36</v>
      </c>
      <c r="D6165" s="58" t="s">
        <v>37</v>
      </c>
      <c r="E6165" s="58" t="s">
        <v>45</v>
      </c>
      <c r="F6165" s="58" t="s">
        <v>119</v>
      </c>
      <c r="G6165" s="59">
        <v>3742.84</v>
      </c>
      <c r="H6165" s="57">
        <v>444660066</v>
      </c>
      <c r="I6165" s="59">
        <v>0</v>
      </c>
      <c r="J6165" s="59">
        <v>0</v>
      </c>
      <c r="K6165" s="59">
        <v>0</v>
      </c>
      <c r="L6165" s="59">
        <v>0</v>
      </c>
      <c r="M6165" s="59">
        <v>9947.25</v>
      </c>
      <c r="N6165" s="58" t="s">
        <v>47</v>
      </c>
      <c r="O6165" s="14">
        <f t="shared" si="530"/>
        <v>45923.268634259257</v>
      </c>
      <c r="P6165" s="19">
        <f t="shared" si="531"/>
        <v>45923.476967592593</v>
      </c>
      <c r="Q6165" s="20" t="str">
        <f t="shared" si="532"/>
        <v>23/09/2025</v>
      </c>
      <c r="R6165" s="13" t="str">
        <f t="shared" si="533"/>
        <v>11</v>
      </c>
      <c r="S6165" s="13" t="str">
        <f t="shared" si="534"/>
        <v>Tue</v>
      </c>
    </row>
    <row r="6166" spans="1:19" x14ac:dyDescent="0.25">
      <c r="A6166" s="60">
        <v>45923.275196759256</v>
      </c>
      <c r="B6166" s="61">
        <v>445455857</v>
      </c>
      <c r="C6166" s="62" t="s">
        <v>36</v>
      </c>
      <c r="D6166" s="62" t="s">
        <v>38</v>
      </c>
      <c r="E6166" s="62" t="s">
        <v>46</v>
      </c>
      <c r="F6166" s="62" t="s">
        <v>119</v>
      </c>
      <c r="G6166" s="63">
        <v>3742.99</v>
      </c>
      <c r="H6166" s="61">
        <v>444661833</v>
      </c>
      <c r="I6166" s="63">
        <v>0</v>
      </c>
      <c r="J6166" s="63">
        <v>0</v>
      </c>
      <c r="K6166" s="63">
        <v>0</v>
      </c>
      <c r="L6166" s="63">
        <v>0.43</v>
      </c>
      <c r="M6166" s="63">
        <v>9947.68</v>
      </c>
      <c r="N6166" s="62" t="s">
        <v>3670</v>
      </c>
      <c r="O6166" s="14">
        <f t="shared" si="530"/>
        <v>45923.275196759256</v>
      </c>
      <c r="P6166" s="19">
        <f t="shared" si="531"/>
        <v>45923.483530092592</v>
      </c>
      <c r="Q6166" s="20" t="str">
        <f t="shared" si="532"/>
        <v>23/09/2025</v>
      </c>
      <c r="R6166" s="13" t="str">
        <f t="shared" si="533"/>
        <v>11</v>
      </c>
      <c r="S6166" s="13" t="str">
        <f t="shared" si="534"/>
        <v>Tue</v>
      </c>
    </row>
    <row r="6167" spans="1:19" x14ac:dyDescent="0.25">
      <c r="A6167" s="56">
        <v>45923.28087962963</v>
      </c>
      <c r="B6167" s="57">
        <v>445457127</v>
      </c>
      <c r="C6167" s="58" t="s">
        <v>36</v>
      </c>
      <c r="D6167" s="58" t="s">
        <v>38</v>
      </c>
      <c r="E6167" s="58" t="s">
        <v>46</v>
      </c>
      <c r="F6167" s="58" t="s">
        <v>119</v>
      </c>
      <c r="G6167" s="59">
        <v>3744.15</v>
      </c>
      <c r="H6167" s="57">
        <v>444663166</v>
      </c>
      <c r="I6167" s="59">
        <v>0</v>
      </c>
      <c r="J6167" s="59">
        <v>0</v>
      </c>
      <c r="K6167" s="59">
        <v>0</v>
      </c>
      <c r="L6167" s="59">
        <v>1.53</v>
      </c>
      <c r="M6167" s="59">
        <v>9949.2099999999991</v>
      </c>
      <c r="N6167" s="58" t="s">
        <v>3718</v>
      </c>
      <c r="O6167" s="14">
        <f t="shared" si="530"/>
        <v>45923.28087962963</v>
      </c>
      <c r="P6167" s="19">
        <f t="shared" si="531"/>
        <v>45923.489212962966</v>
      </c>
      <c r="Q6167" s="20" t="str">
        <f t="shared" si="532"/>
        <v>23/09/2025</v>
      </c>
      <c r="R6167" s="13" t="str">
        <f t="shared" si="533"/>
        <v>11</v>
      </c>
      <c r="S6167" s="13" t="str">
        <f t="shared" si="534"/>
        <v>Tue</v>
      </c>
    </row>
    <row r="6168" spans="1:19" x14ac:dyDescent="0.25">
      <c r="A6168" s="60">
        <v>45923.28087962963</v>
      </c>
      <c r="B6168" s="61">
        <v>445457128</v>
      </c>
      <c r="C6168" s="62" t="s">
        <v>36</v>
      </c>
      <c r="D6168" s="62" t="s">
        <v>38</v>
      </c>
      <c r="E6168" s="62" t="s">
        <v>46</v>
      </c>
      <c r="F6168" s="62" t="s">
        <v>119</v>
      </c>
      <c r="G6168" s="63">
        <v>3744.15</v>
      </c>
      <c r="H6168" s="61">
        <v>444663167</v>
      </c>
      <c r="I6168" s="63">
        <v>0</v>
      </c>
      <c r="J6168" s="63">
        <v>0</v>
      </c>
      <c r="K6168" s="63">
        <v>0</v>
      </c>
      <c r="L6168" s="63">
        <v>1.44</v>
      </c>
      <c r="M6168" s="63">
        <v>9950.65</v>
      </c>
      <c r="N6168" s="62" t="s">
        <v>3718</v>
      </c>
      <c r="O6168" s="14">
        <f t="shared" si="530"/>
        <v>45923.28087962963</v>
      </c>
      <c r="P6168" s="19">
        <f t="shared" si="531"/>
        <v>45923.489212962966</v>
      </c>
      <c r="Q6168" s="20" t="str">
        <f t="shared" si="532"/>
        <v>23/09/2025</v>
      </c>
      <c r="R6168" s="13" t="str">
        <f t="shared" si="533"/>
        <v>11</v>
      </c>
      <c r="S6168" s="13" t="str">
        <f t="shared" si="534"/>
        <v>Tue</v>
      </c>
    </row>
    <row r="6169" spans="1:19" x14ac:dyDescent="0.25">
      <c r="A6169" s="56">
        <v>45923.28087962963</v>
      </c>
      <c r="B6169" s="57">
        <v>445457129</v>
      </c>
      <c r="C6169" s="58" t="s">
        <v>36</v>
      </c>
      <c r="D6169" s="58" t="s">
        <v>38</v>
      </c>
      <c r="E6169" s="58" t="s">
        <v>46</v>
      </c>
      <c r="F6169" s="58" t="s">
        <v>119</v>
      </c>
      <c r="G6169" s="59">
        <v>3744.15</v>
      </c>
      <c r="H6169" s="57">
        <v>444663168</v>
      </c>
      <c r="I6169" s="59">
        <v>0</v>
      </c>
      <c r="J6169" s="59">
        <v>0</v>
      </c>
      <c r="K6169" s="59">
        <v>0</v>
      </c>
      <c r="L6169" s="59">
        <v>1.51</v>
      </c>
      <c r="M6169" s="59">
        <v>9952.16</v>
      </c>
      <c r="N6169" s="58" t="s">
        <v>3718</v>
      </c>
      <c r="O6169" s="14">
        <f t="shared" si="530"/>
        <v>45923.28087962963</v>
      </c>
      <c r="P6169" s="19">
        <f t="shared" si="531"/>
        <v>45923.489212962966</v>
      </c>
      <c r="Q6169" s="20" t="str">
        <f t="shared" si="532"/>
        <v>23/09/2025</v>
      </c>
      <c r="R6169" s="13" t="str">
        <f t="shared" si="533"/>
        <v>11</v>
      </c>
      <c r="S6169" s="13" t="str">
        <f t="shared" si="534"/>
        <v>Tue</v>
      </c>
    </row>
    <row r="6170" spans="1:19" x14ac:dyDescent="0.25">
      <c r="A6170" s="60">
        <v>45923.28087962963</v>
      </c>
      <c r="B6170" s="61">
        <v>445457130</v>
      </c>
      <c r="C6170" s="62" t="s">
        <v>36</v>
      </c>
      <c r="D6170" s="62" t="s">
        <v>38</v>
      </c>
      <c r="E6170" s="62" t="s">
        <v>46</v>
      </c>
      <c r="F6170" s="62" t="s">
        <v>119</v>
      </c>
      <c r="G6170" s="63">
        <v>3744.15</v>
      </c>
      <c r="H6170" s="61">
        <v>444663169</v>
      </c>
      <c r="I6170" s="63">
        <v>0</v>
      </c>
      <c r="J6170" s="63">
        <v>0</v>
      </c>
      <c r="K6170" s="63">
        <v>0</v>
      </c>
      <c r="L6170" s="63">
        <v>1.47</v>
      </c>
      <c r="M6170" s="63">
        <v>9953.6299999999992</v>
      </c>
      <c r="N6170" s="62" t="s">
        <v>3718</v>
      </c>
      <c r="O6170" s="14">
        <f t="shared" si="530"/>
        <v>45923.28087962963</v>
      </c>
      <c r="P6170" s="19">
        <f t="shared" si="531"/>
        <v>45923.489212962966</v>
      </c>
      <c r="Q6170" s="20" t="str">
        <f t="shared" si="532"/>
        <v>23/09/2025</v>
      </c>
      <c r="R6170" s="13" t="str">
        <f t="shared" si="533"/>
        <v>11</v>
      </c>
      <c r="S6170" s="13" t="str">
        <f t="shared" si="534"/>
        <v>Tue</v>
      </c>
    </row>
    <row r="6171" spans="1:19" x14ac:dyDescent="0.25">
      <c r="A6171" s="56">
        <v>45923.281423611108</v>
      </c>
      <c r="B6171" s="57">
        <v>445457258</v>
      </c>
      <c r="C6171" s="58" t="s">
        <v>36</v>
      </c>
      <c r="D6171" s="58" t="s">
        <v>38</v>
      </c>
      <c r="E6171" s="58" t="s">
        <v>46</v>
      </c>
      <c r="F6171" s="58" t="s">
        <v>119</v>
      </c>
      <c r="G6171" s="59">
        <v>3744.39</v>
      </c>
      <c r="H6171" s="57">
        <v>444663307</v>
      </c>
      <c r="I6171" s="59">
        <v>0</v>
      </c>
      <c r="J6171" s="59">
        <v>0</v>
      </c>
      <c r="K6171" s="59">
        <v>0</v>
      </c>
      <c r="L6171" s="59">
        <v>2.21</v>
      </c>
      <c r="M6171" s="59">
        <v>9955.84</v>
      </c>
      <c r="N6171" s="58" t="s">
        <v>3719</v>
      </c>
      <c r="O6171" s="14">
        <f t="shared" si="530"/>
        <v>45923.281423611108</v>
      </c>
      <c r="P6171" s="19">
        <f t="shared" si="531"/>
        <v>45923.489756944444</v>
      </c>
      <c r="Q6171" s="20" t="str">
        <f t="shared" si="532"/>
        <v>23/09/2025</v>
      </c>
      <c r="R6171" s="13" t="str">
        <f t="shared" si="533"/>
        <v>11</v>
      </c>
      <c r="S6171" s="13" t="str">
        <f t="shared" si="534"/>
        <v>Tue</v>
      </c>
    </row>
    <row r="6172" spans="1:19" x14ac:dyDescent="0.25">
      <c r="A6172" s="60">
        <v>45923.283217592594</v>
      </c>
      <c r="B6172" s="61">
        <v>445457859</v>
      </c>
      <c r="C6172" s="62" t="s">
        <v>36</v>
      </c>
      <c r="D6172" s="62" t="s">
        <v>37</v>
      </c>
      <c r="E6172" s="62" t="s">
        <v>46</v>
      </c>
      <c r="F6172" s="62" t="s">
        <v>119</v>
      </c>
      <c r="G6172" s="63">
        <v>3745.14</v>
      </c>
      <c r="H6172" s="61">
        <v>444663938</v>
      </c>
      <c r="I6172" s="63">
        <v>0</v>
      </c>
      <c r="J6172" s="63">
        <v>0</v>
      </c>
      <c r="K6172" s="63">
        <v>0</v>
      </c>
      <c r="L6172" s="63">
        <v>-2.99</v>
      </c>
      <c r="M6172" s="63">
        <v>9952.85</v>
      </c>
      <c r="N6172" s="62" t="s">
        <v>3720</v>
      </c>
      <c r="O6172" s="14">
        <f t="shared" si="530"/>
        <v>45923.283217592594</v>
      </c>
      <c r="P6172" s="19">
        <f t="shared" si="531"/>
        <v>45923.49155092593</v>
      </c>
      <c r="Q6172" s="20" t="str">
        <f t="shared" si="532"/>
        <v>23/09/2025</v>
      </c>
      <c r="R6172" s="13" t="str">
        <f t="shared" si="533"/>
        <v>11</v>
      </c>
      <c r="S6172" s="13" t="str">
        <f t="shared" si="534"/>
        <v>Tue</v>
      </c>
    </row>
    <row r="6173" spans="1:19" x14ac:dyDescent="0.25">
      <c r="A6173" s="56">
        <v>45923.283252314817</v>
      </c>
      <c r="B6173" s="57">
        <v>445457868</v>
      </c>
      <c r="C6173" s="58" t="s">
        <v>36</v>
      </c>
      <c r="D6173" s="58" t="s">
        <v>37</v>
      </c>
      <c r="E6173" s="58" t="s">
        <v>46</v>
      </c>
      <c r="F6173" s="58" t="s">
        <v>119</v>
      </c>
      <c r="G6173" s="59">
        <v>3745.17</v>
      </c>
      <c r="H6173" s="57">
        <v>444663948</v>
      </c>
      <c r="I6173" s="59">
        <v>0</v>
      </c>
      <c r="J6173" s="59">
        <v>0</v>
      </c>
      <c r="K6173" s="59">
        <v>0</v>
      </c>
      <c r="L6173" s="59">
        <v>-3.02</v>
      </c>
      <c r="M6173" s="59">
        <v>9949.83</v>
      </c>
      <c r="N6173" s="58" t="s">
        <v>3721</v>
      </c>
      <c r="O6173" s="14">
        <f t="shared" si="530"/>
        <v>45923.283252314817</v>
      </c>
      <c r="P6173" s="19">
        <f t="shared" si="531"/>
        <v>45923.491585648153</v>
      </c>
      <c r="Q6173" s="20" t="str">
        <f t="shared" si="532"/>
        <v>23/09/2025</v>
      </c>
      <c r="R6173" s="13" t="str">
        <f t="shared" si="533"/>
        <v>11</v>
      </c>
      <c r="S6173" s="13" t="str">
        <f t="shared" si="534"/>
        <v>Tue</v>
      </c>
    </row>
    <row r="6174" spans="1:19" x14ac:dyDescent="0.25">
      <c r="A6174" s="60">
        <v>45923.283252314817</v>
      </c>
      <c r="B6174" s="61">
        <v>445457869</v>
      </c>
      <c r="C6174" s="62" t="s">
        <v>36</v>
      </c>
      <c r="D6174" s="62" t="s">
        <v>37</v>
      </c>
      <c r="E6174" s="62" t="s">
        <v>46</v>
      </c>
      <c r="F6174" s="62" t="s">
        <v>119</v>
      </c>
      <c r="G6174" s="63">
        <v>3745.17</v>
      </c>
      <c r="H6174" s="61">
        <v>444663949</v>
      </c>
      <c r="I6174" s="63">
        <v>0</v>
      </c>
      <c r="J6174" s="63">
        <v>0</v>
      </c>
      <c r="K6174" s="63">
        <v>0</v>
      </c>
      <c r="L6174" s="63">
        <v>-3.05</v>
      </c>
      <c r="M6174" s="63">
        <v>9946.7800000000007</v>
      </c>
      <c r="N6174" s="62" t="s">
        <v>3721</v>
      </c>
      <c r="O6174" s="14">
        <f t="shared" si="530"/>
        <v>45923.283252314817</v>
      </c>
      <c r="P6174" s="19">
        <f t="shared" si="531"/>
        <v>45923.491585648153</v>
      </c>
      <c r="Q6174" s="20" t="str">
        <f t="shared" si="532"/>
        <v>23/09/2025</v>
      </c>
      <c r="R6174" s="13" t="str">
        <f t="shared" si="533"/>
        <v>11</v>
      </c>
      <c r="S6174" s="13" t="str">
        <f t="shared" si="534"/>
        <v>Tue</v>
      </c>
    </row>
    <row r="6175" spans="1:19" x14ac:dyDescent="0.25">
      <c r="A6175" s="56">
        <v>45923.283576388887</v>
      </c>
      <c r="B6175" s="57">
        <v>445457942</v>
      </c>
      <c r="C6175" s="58" t="s">
        <v>36</v>
      </c>
      <c r="D6175" s="58" t="s">
        <v>37</v>
      </c>
      <c r="E6175" s="58" t="s">
        <v>46</v>
      </c>
      <c r="F6175" s="58" t="s">
        <v>119</v>
      </c>
      <c r="G6175" s="59">
        <v>3745.49</v>
      </c>
      <c r="H6175" s="57">
        <v>444664022</v>
      </c>
      <c r="I6175" s="59">
        <v>0</v>
      </c>
      <c r="J6175" s="59">
        <v>0</v>
      </c>
      <c r="K6175" s="59">
        <v>0</v>
      </c>
      <c r="L6175" s="59">
        <v>-3.14</v>
      </c>
      <c r="M6175" s="59">
        <v>9943.64</v>
      </c>
      <c r="N6175" s="58" t="s">
        <v>3722</v>
      </c>
      <c r="O6175" s="14">
        <f t="shared" si="530"/>
        <v>45923.283576388887</v>
      </c>
      <c r="P6175" s="19">
        <f t="shared" si="531"/>
        <v>45923.491909722223</v>
      </c>
      <c r="Q6175" s="20" t="str">
        <f t="shared" si="532"/>
        <v>23/09/2025</v>
      </c>
      <c r="R6175" s="13" t="str">
        <f t="shared" si="533"/>
        <v>11</v>
      </c>
      <c r="S6175" s="13" t="str">
        <f t="shared" si="534"/>
        <v>Tue</v>
      </c>
    </row>
    <row r="6176" spans="1:19" x14ac:dyDescent="0.25">
      <c r="A6176" s="60">
        <v>45923.283576388887</v>
      </c>
      <c r="B6176" s="61">
        <v>445457944</v>
      </c>
      <c r="C6176" s="62" t="s">
        <v>36</v>
      </c>
      <c r="D6176" s="62" t="s">
        <v>38</v>
      </c>
      <c r="E6176" s="62" t="s">
        <v>46</v>
      </c>
      <c r="F6176" s="62" t="s">
        <v>119</v>
      </c>
      <c r="G6176" s="63">
        <v>3745.28</v>
      </c>
      <c r="H6176" s="61">
        <v>444664024</v>
      </c>
      <c r="I6176" s="63">
        <v>0</v>
      </c>
      <c r="J6176" s="63">
        <v>0</v>
      </c>
      <c r="K6176" s="63">
        <v>0</v>
      </c>
      <c r="L6176" s="63">
        <v>3.05</v>
      </c>
      <c r="M6176" s="63">
        <v>9946.69</v>
      </c>
      <c r="N6176" s="62" t="s">
        <v>3723</v>
      </c>
      <c r="O6176" s="14">
        <f t="shared" si="530"/>
        <v>45923.283576388887</v>
      </c>
      <c r="P6176" s="19">
        <f t="shared" si="531"/>
        <v>45923.491909722223</v>
      </c>
      <c r="Q6176" s="20" t="str">
        <f t="shared" si="532"/>
        <v>23/09/2025</v>
      </c>
      <c r="R6176" s="13" t="str">
        <f t="shared" si="533"/>
        <v>11</v>
      </c>
      <c r="S6176" s="13" t="str">
        <f t="shared" si="534"/>
        <v>Tue</v>
      </c>
    </row>
    <row r="6177" spans="1:19" x14ac:dyDescent="0.25">
      <c r="A6177" s="56">
        <v>45923.283634259256</v>
      </c>
      <c r="B6177" s="57">
        <v>445457975</v>
      </c>
      <c r="C6177" s="58" t="s">
        <v>36</v>
      </c>
      <c r="D6177" s="58" t="s">
        <v>38</v>
      </c>
      <c r="E6177" s="58" t="s">
        <v>46</v>
      </c>
      <c r="F6177" s="58" t="s">
        <v>119</v>
      </c>
      <c r="G6177" s="59">
        <v>3744.47</v>
      </c>
      <c r="H6177" s="57">
        <v>444664057</v>
      </c>
      <c r="I6177" s="59">
        <v>0</v>
      </c>
      <c r="J6177" s="59">
        <v>0</v>
      </c>
      <c r="K6177" s="59">
        <v>0</v>
      </c>
      <c r="L6177" s="59">
        <v>2.67</v>
      </c>
      <c r="M6177" s="59">
        <v>9949.36</v>
      </c>
      <c r="N6177" s="58" t="s">
        <v>3724</v>
      </c>
      <c r="O6177" s="14">
        <f t="shared" si="530"/>
        <v>45923.283634259256</v>
      </c>
      <c r="P6177" s="19">
        <f t="shared" si="531"/>
        <v>45923.491967592592</v>
      </c>
      <c r="Q6177" s="20" t="str">
        <f t="shared" si="532"/>
        <v>23/09/2025</v>
      </c>
      <c r="R6177" s="13" t="str">
        <f t="shared" si="533"/>
        <v>11</v>
      </c>
      <c r="S6177" s="13" t="str">
        <f t="shared" si="534"/>
        <v>Tue</v>
      </c>
    </row>
    <row r="6178" spans="1:19" x14ac:dyDescent="0.25">
      <c r="A6178" s="60">
        <v>45923.283634259256</v>
      </c>
      <c r="B6178" s="61">
        <v>445457976</v>
      </c>
      <c r="C6178" s="62" t="s">
        <v>36</v>
      </c>
      <c r="D6178" s="62" t="s">
        <v>38</v>
      </c>
      <c r="E6178" s="62" t="s">
        <v>46</v>
      </c>
      <c r="F6178" s="62" t="s">
        <v>119</v>
      </c>
      <c r="G6178" s="63">
        <v>3744.47</v>
      </c>
      <c r="H6178" s="61">
        <v>444664058</v>
      </c>
      <c r="I6178" s="63">
        <v>0</v>
      </c>
      <c r="J6178" s="63">
        <v>0</v>
      </c>
      <c r="K6178" s="63">
        <v>0</v>
      </c>
      <c r="L6178" s="63">
        <v>1.35</v>
      </c>
      <c r="M6178" s="63">
        <v>9950.7099999999991</v>
      </c>
      <c r="N6178" s="62" t="s">
        <v>3725</v>
      </c>
      <c r="O6178" s="14">
        <f t="shared" si="530"/>
        <v>45923.283634259256</v>
      </c>
      <c r="P6178" s="19">
        <f t="shared" si="531"/>
        <v>45923.491967592592</v>
      </c>
      <c r="Q6178" s="20" t="str">
        <f t="shared" si="532"/>
        <v>23/09/2025</v>
      </c>
      <c r="R6178" s="13" t="str">
        <f t="shared" si="533"/>
        <v>11</v>
      </c>
      <c r="S6178" s="13" t="str">
        <f t="shared" si="534"/>
        <v>Tue</v>
      </c>
    </row>
    <row r="6179" spans="1:19" x14ac:dyDescent="0.25">
      <c r="A6179" s="56">
        <v>45923.283634259256</v>
      </c>
      <c r="B6179" s="57">
        <v>445457977</v>
      </c>
      <c r="C6179" s="58" t="s">
        <v>36</v>
      </c>
      <c r="D6179" s="58" t="s">
        <v>38</v>
      </c>
      <c r="E6179" s="58" t="s">
        <v>46</v>
      </c>
      <c r="F6179" s="58" t="s">
        <v>119</v>
      </c>
      <c r="G6179" s="59">
        <v>3744.47</v>
      </c>
      <c r="H6179" s="57">
        <v>444664059</v>
      </c>
      <c r="I6179" s="59">
        <v>0</v>
      </c>
      <c r="J6179" s="59">
        <v>0</v>
      </c>
      <c r="K6179" s="59">
        <v>0</v>
      </c>
      <c r="L6179" s="59">
        <v>0.86</v>
      </c>
      <c r="M6179" s="59">
        <v>9951.57</v>
      </c>
      <c r="N6179" s="58" t="s">
        <v>3726</v>
      </c>
      <c r="O6179" s="14">
        <f t="shared" si="530"/>
        <v>45923.283634259256</v>
      </c>
      <c r="P6179" s="19">
        <f t="shared" si="531"/>
        <v>45923.491967592592</v>
      </c>
      <c r="Q6179" s="20" t="str">
        <f t="shared" si="532"/>
        <v>23/09/2025</v>
      </c>
      <c r="R6179" s="13" t="str">
        <f t="shared" si="533"/>
        <v>11</v>
      </c>
      <c r="S6179" s="13" t="str">
        <f t="shared" si="534"/>
        <v>Tue</v>
      </c>
    </row>
    <row r="6180" spans="1:19" x14ac:dyDescent="0.25">
      <c r="A6180" s="60">
        <v>45923.28365740741</v>
      </c>
      <c r="B6180" s="61">
        <v>445457986</v>
      </c>
      <c r="C6180" s="62" t="s">
        <v>36</v>
      </c>
      <c r="D6180" s="62" t="s">
        <v>37</v>
      </c>
      <c r="E6180" s="62" t="s">
        <v>45</v>
      </c>
      <c r="F6180" s="62" t="s">
        <v>119</v>
      </c>
      <c r="G6180" s="63">
        <v>3744.83</v>
      </c>
      <c r="H6180" s="61">
        <v>444664069</v>
      </c>
      <c r="I6180" s="63">
        <v>0</v>
      </c>
      <c r="J6180" s="63">
        <v>0</v>
      </c>
      <c r="K6180" s="63">
        <v>0</v>
      </c>
      <c r="L6180" s="63">
        <v>0</v>
      </c>
      <c r="M6180" s="63">
        <v>9951.57</v>
      </c>
      <c r="N6180" s="62" t="s">
        <v>1384</v>
      </c>
      <c r="O6180" s="14">
        <f t="shared" si="530"/>
        <v>45923.28365740741</v>
      </c>
      <c r="P6180" s="19">
        <f t="shared" si="531"/>
        <v>45923.491990740746</v>
      </c>
      <c r="Q6180" s="20" t="str">
        <f t="shared" si="532"/>
        <v>23/09/2025</v>
      </c>
      <c r="R6180" s="13" t="str">
        <f t="shared" si="533"/>
        <v>11</v>
      </c>
      <c r="S6180" s="13" t="str">
        <f t="shared" si="534"/>
        <v>Tue</v>
      </c>
    </row>
    <row r="6181" spans="1:19" x14ac:dyDescent="0.25">
      <c r="A6181" s="56">
        <v>45923.283668981479</v>
      </c>
      <c r="B6181" s="57">
        <v>445457988</v>
      </c>
      <c r="C6181" s="58" t="s">
        <v>36</v>
      </c>
      <c r="D6181" s="58" t="s">
        <v>37</v>
      </c>
      <c r="E6181" s="58" t="s">
        <v>45</v>
      </c>
      <c r="F6181" s="58" t="s">
        <v>119</v>
      </c>
      <c r="G6181" s="59">
        <v>3744.84</v>
      </c>
      <c r="H6181" s="57">
        <v>444664071</v>
      </c>
      <c r="I6181" s="59">
        <v>0</v>
      </c>
      <c r="J6181" s="59">
        <v>0</v>
      </c>
      <c r="K6181" s="59">
        <v>0</v>
      </c>
      <c r="L6181" s="59">
        <v>0</v>
      </c>
      <c r="M6181" s="59">
        <v>9951.57</v>
      </c>
      <c r="N6181" s="58" t="s">
        <v>115</v>
      </c>
      <c r="O6181" s="14">
        <f t="shared" si="530"/>
        <v>45923.283668981479</v>
      </c>
      <c r="P6181" s="19">
        <f t="shared" si="531"/>
        <v>45923.492002314815</v>
      </c>
      <c r="Q6181" s="20" t="str">
        <f t="shared" si="532"/>
        <v>23/09/2025</v>
      </c>
      <c r="R6181" s="13" t="str">
        <f t="shared" si="533"/>
        <v>11</v>
      </c>
      <c r="S6181" s="13" t="str">
        <f t="shared" si="534"/>
        <v>Tue</v>
      </c>
    </row>
    <row r="6182" spans="1:19" x14ac:dyDescent="0.25">
      <c r="A6182" s="60">
        <v>45923.283668981479</v>
      </c>
      <c r="B6182" s="61">
        <v>445457989</v>
      </c>
      <c r="C6182" s="62" t="s">
        <v>36</v>
      </c>
      <c r="D6182" s="62" t="s">
        <v>37</v>
      </c>
      <c r="E6182" s="62" t="s">
        <v>45</v>
      </c>
      <c r="F6182" s="62" t="s">
        <v>119</v>
      </c>
      <c r="G6182" s="63">
        <v>3744.84</v>
      </c>
      <c r="H6182" s="61">
        <v>444664072</v>
      </c>
      <c r="I6182" s="63">
        <v>0</v>
      </c>
      <c r="J6182" s="63">
        <v>0</v>
      </c>
      <c r="K6182" s="63">
        <v>0</v>
      </c>
      <c r="L6182" s="63">
        <v>0</v>
      </c>
      <c r="M6182" s="63">
        <v>9951.57</v>
      </c>
      <c r="N6182" s="62" t="s">
        <v>118</v>
      </c>
      <c r="O6182" s="14">
        <f t="shared" si="530"/>
        <v>45923.283668981479</v>
      </c>
      <c r="P6182" s="19">
        <f t="shared" si="531"/>
        <v>45923.492002314815</v>
      </c>
      <c r="Q6182" s="20" t="str">
        <f t="shared" si="532"/>
        <v>23/09/2025</v>
      </c>
      <c r="R6182" s="13" t="str">
        <f t="shared" si="533"/>
        <v>11</v>
      </c>
      <c r="S6182" s="13" t="str">
        <f t="shared" si="534"/>
        <v>Tue</v>
      </c>
    </row>
    <row r="6183" spans="1:19" x14ac:dyDescent="0.25">
      <c r="A6183" s="56">
        <v>45923.284050925926</v>
      </c>
      <c r="B6183" s="57">
        <v>445458109</v>
      </c>
      <c r="C6183" s="58" t="s">
        <v>36</v>
      </c>
      <c r="D6183" s="58" t="s">
        <v>38</v>
      </c>
      <c r="E6183" s="58" t="s">
        <v>46</v>
      </c>
      <c r="F6183" s="58" t="s">
        <v>119</v>
      </c>
      <c r="G6183" s="59">
        <v>3745.62</v>
      </c>
      <c r="H6183" s="57">
        <v>444664198</v>
      </c>
      <c r="I6183" s="59">
        <v>0</v>
      </c>
      <c r="J6183" s="59">
        <v>0</v>
      </c>
      <c r="K6183" s="59">
        <v>0</v>
      </c>
      <c r="L6183" s="59">
        <v>2.96</v>
      </c>
      <c r="M6183" s="59">
        <v>9954.5300000000007</v>
      </c>
      <c r="N6183" s="58" t="s">
        <v>3727</v>
      </c>
      <c r="O6183" s="14">
        <f t="shared" si="530"/>
        <v>45923.284050925926</v>
      </c>
      <c r="P6183" s="19">
        <f t="shared" si="531"/>
        <v>45923.492384259262</v>
      </c>
      <c r="Q6183" s="20" t="str">
        <f t="shared" si="532"/>
        <v>23/09/2025</v>
      </c>
      <c r="R6183" s="13" t="str">
        <f t="shared" si="533"/>
        <v>11</v>
      </c>
      <c r="S6183" s="13" t="str">
        <f t="shared" si="534"/>
        <v>Tue</v>
      </c>
    </row>
    <row r="6184" spans="1:19" x14ac:dyDescent="0.25">
      <c r="A6184" s="60">
        <v>45923.284050925926</v>
      </c>
      <c r="B6184" s="61">
        <v>445458111</v>
      </c>
      <c r="C6184" s="62" t="s">
        <v>36</v>
      </c>
      <c r="D6184" s="62" t="s">
        <v>38</v>
      </c>
      <c r="E6184" s="62" t="s">
        <v>46</v>
      </c>
      <c r="F6184" s="62" t="s">
        <v>119</v>
      </c>
      <c r="G6184" s="63">
        <v>3745.62</v>
      </c>
      <c r="H6184" s="61">
        <v>444664199</v>
      </c>
      <c r="I6184" s="63">
        <v>0</v>
      </c>
      <c r="J6184" s="63">
        <v>0</v>
      </c>
      <c r="K6184" s="63">
        <v>0</v>
      </c>
      <c r="L6184" s="63">
        <v>2.78</v>
      </c>
      <c r="M6184" s="63">
        <v>9957.31</v>
      </c>
      <c r="N6184" s="62" t="s">
        <v>3727</v>
      </c>
      <c r="O6184" s="14">
        <f t="shared" si="530"/>
        <v>45923.284050925926</v>
      </c>
      <c r="P6184" s="19">
        <f t="shared" si="531"/>
        <v>45923.492384259262</v>
      </c>
      <c r="Q6184" s="20" t="str">
        <f t="shared" si="532"/>
        <v>23/09/2025</v>
      </c>
      <c r="R6184" s="13" t="str">
        <f t="shared" si="533"/>
        <v>11</v>
      </c>
      <c r="S6184" s="13" t="str">
        <f t="shared" si="534"/>
        <v>Tue</v>
      </c>
    </row>
    <row r="6185" spans="1:19" x14ac:dyDescent="0.25">
      <c r="A6185" s="56">
        <v>45923.284085648149</v>
      </c>
      <c r="B6185" s="57">
        <v>445458159</v>
      </c>
      <c r="C6185" s="58" t="s">
        <v>36</v>
      </c>
      <c r="D6185" s="58" t="s">
        <v>38</v>
      </c>
      <c r="E6185" s="58" t="s">
        <v>46</v>
      </c>
      <c r="F6185" s="58" t="s">
        <v>119</v>
      </c>
      <c r="G6185" s="59">
        <v>3746.14</v>
      </c>
      <c r="H6185" s="57">
        <v>444664250</v>
      </c>
      <c r="I6185" s="59">
        <v>0</v>
      </c>
      <c r="J6185" s="59">
        <v>0</v>
      </c>
      <c r="K6185" s="59">
        <v>0</v>
      </c>
      <c r="L6185" s="59">
        <v>3.58</v>
      </c>
      <c r="M6185" s="59">
        <v>9960.89</v>
      </c>
      <c r="N6185" s="58" t="s">
        <v>3728</v>
      </c>
      <c r="O6185" s="14">
        <f t="shared" si="530"/>
        <v>45923.284085648149</v>
      </c>
      <c r="P6185" s="19">
        <f t="shared" si="531"/>
        <v>45923.492418981485</v>
      </c>
      <c r="Q6185" s="20" t="str">
        <f t="shared" si="532"/>
        <v>23/09/2025</v>
      </c>
      <c r="R6185" s="13" t="str">
        <f t="shared" si="533"/>
        <v>11</v>
      </c>
      <c r="S6185" s="13" t="str">
        <f t="shared" si="534"/>
        <v>Tue</v>
      </c>
    </row>
    <row r="6186" spans="1:19" x14ac:dyDescent="0.25">
      <c r="A6186" s="60">
        <v>45923.284085648149</v>
      </c>
      <c r="B6186" s="61">
        <v>445458160</v>
      </c>
      <c r="C6186" s="62" t="s">
        <v>36</v>
      </c>
      <c r="D6186" s="62" t="s">
        <v>38</v>
      </c>
      <c r="E6186" s="62" t="s">
        <v>46</v>
      </c>
      <c r="F6186" s="62" t="s">
        <v>119</v>
      </c>
      <c r="G6186" s="63">
        <v>3746.14</v>
      </c>
      <c r="H6186" s="61">
        <v>444664251</v>
      </c>
      <c r="I6186" s="63">
        <v>0</v>
      </c>
      <c r="J6186" s="63">
        <v>0</v>
      </c>
      <c r="K6186" s="63">
        <v>0</v>
      </c>
      <c r="L6186" s="63">
        <v>3.48</v>
      </c>
      <c r="M6186" s="63">
        <v>9964.3700000000008</v>
      </c>
      <c r="N6186" s="62" t="s">
        <v>3728</v>
      </c>
      <c r="O6186" s="14">
        <f t="shared" si="530"/>
        <v>45923.284085648149</v>
      </c>
      <c r="P6186" s="19">
        <f t="shared" si="531"/>
        <v>45923.492418981485</v>
      </c>
      <c r="Q6186" s="20" t="str">
        <f t="shared" si="532"/>
        <v>23/09/2025</v>
      </c>
      <c r="R6186" s="13" t="str">
        <f t="shared" si="533"/>
        <v>11</v>
      </c>
      <c r="S6186" s="13" t="str">
        <f t="shared" si="534"/>
        <v>Tue</v>
      </c>
    </row>
    <row r="6187" spans="1:19" x14ac:dyDescent="0.25">
      <c r="A6187" s="56">
        <v>45923.285115740742</v>
      </c>
      <c r="B6187" s="57">
        <v>445458766</v>
      </c>
      <c r="C6187" s="58" t="s">
        <v>36</v>
      </c>
      <c r="D6187" s="58" t="s">
        <v>38</v>
      </c>
      <c r="E6187" s="58" t="s">
        <v>46</v>
      </c>
      <c r="F6187" s="58" t="s">
        <v>119</v>
      </c>
      <c r="G6187" s="59">
        <v>3745.66</v>
      </c>
      <c r="H6187" s="57">
        <v>444664857</v>
      </c>
      <c r="I6187" s="59">
        <v>0</v>
      </c>
      <c r="J6187" s="59">
        <v>0</v>
      </c>
      <c r="K6187" s="59">
        <v>0</v>
      </c>
      <c r="L6187" s="59">
        <v>0.83</v>
      </c>
      <c r="M6187" s="59">
        <v>9965.2000000000007</v>
      </c>
      <c r="N6187" s="58" t="s">
        <v>3729</v>
      </c>
      <c r="O6187" s="14">
        <f t="shared" si="530"/>
        <v>45923.285115740742</v>
      </c>
      <c r="P6187" s="19">
        <f t="shared" si="531"/>
        <v>45923.493449074078</v>
      </c>
      <c r="Q6187" s="20" t="str">
        <f t="shared" si="532"/>
        <v>23/09/2025</v>
      </c>
      <c r="R6187" s="13" t="str">
        <f t="shared" si="533"/>
        <v>11</v>
      </c>
      <c r="S6187" s="13" t="str">
        <f t="shared" si="534"/>
        <v>Tue</v>
      </c>
    </row>
    <row r="6188" spans="1:19" x14ac:dyDescent="0.25">
      <c r="A6188" s="60">
        <v>45923.285162037035</v>
      </c>
      <c r="B6188" s="61">
        <v>445458769</v>
      </c>
      <c r="C6188" s="62" t="s">
        <v>36</v>
      </c>
      <c r="D6188" s="62" t="s">
        <v>37</v>
      </c>
      <c r="E6188" s="62" t="s">
        <v>45</v>
      </c>
      <c r="F6188" s="62" t="s">
        <v>119</v>
      </c>
      <c r="G6188" s="63">
        <v>3745.9</v>
      </c>
      <c r="H6188" s="61">
        <v>444664860</v>
      </c>
      <c r="I6188" s="63">
        <v>0</v>
      </c>
      <c r="J6188" s="63">
        <v>0</v>
      </c>
      <c r="K6188" s="63">
        <v>0</v>
      </c>
      <c r="L6188" s="63">
        <v>0</v>
      </c>
      <c r="M6188" s="63">
        <v>9965.2000000000007</v>
      </c>
      <c r="N6188" s="62" t="s">
        <v>1384</v>
      </c>
      <c r="O6188" s="14">
        <f t="shared" si="530"/>
        <v>45923.285162037035</v>
      </c>
      <c r="P6188" s="19">
        <f t="shared" si="531"/>
        <v>45923.493495370371</v>
      </c>
      <c r="Q6188" s="20" t="str">
        <f t="shared" si="532"/>
        <v>23/09/2025</v>
      </c>
      <c r="R6188" s="13" t="str">
        <f t="shared" si="533"/>
        <v>11</v>
      </c>
      <c r="S6188" s="13" t="str">
        <f t="shared" si="534"/>
        <v>Tue</v>
      </c>
    </row>
    <row r="6189" spans="1:19" x14ac:dyDescent="0.25">
      <c r="A6189" s="56">
        <v>45923.285196759258</v>
      </c>
      <c r="B6189" s="57">
        <v>445458773</v>
      </c>
      <c r="C6189" s="58" t="s">
        <v>36</v>
      </c>
      <c r="D6189" s="58" t="s">
        <v>38</v>
      </c>
      <c r="E6189" s="58" t="s">
        <v>46</v>
      </c>
      <c r="F6189" s="58" t="s">
        <v>119</v>
      </c>
      <c r="G6189" s="59">
        <v>3745.56</v>
      </c>
      <c r="H6189" s="57">
        <v>444664864</v>
      </c>
      <c r="I6189" s="59">
        <v>0</v>
      </c>
      <c r="J6189" s="59">
        <v>0</v>
      </c>
      <c r="K6189" s="59">
        <v>0</v>
      </c>
      <c r="L6189" s="59">
        <v>0.72</v>
      </c>
      <c r="M6189" s="59">
        <v>9965.92</v>
      </c>
      <c r="N6189" s="58" t="s">
        <v>3354</v>
      </c>
      <c r="O6189" s="14">
        <f t="shared" si="530"/>
        <v>45923.285196759258</v>
      </c>
      <c r="P6189" s="19">
        <f t="shared" si="531"/>
        <v>45923.493530092594</v>
      </c>
      <c r="Q6189" s="20" t="str">
        <f t="shared" si="532"/>
        <v>23/09/2025</v>
      </c>
      <c r="R6189" s="13" t="str">
        <f t="shared" si="533"/>
        <v>11</v>
      </c>
      <c r="S6189" s="13" t="str">
        <f t="shared" si="534"/>
        <v>Tue</v>
      </c>
    </row>
    <row r="6190" spans="1:19" x14ac:dyDescent="0.25">
      <c r="A6190" s="60">
        <v>45923.285277777781</v>
      </c>
      <c r="B6190" s="61">
        <v>445458795</v>
      </c>
      <c r="C6190" s="62" t="s">
        <v>36</v>
      </c>
      <c r="D6190" s="62" t="s">
        <v>37</v>
      </c>
      <c r="E6190" s="62" t="s">
        <v>45</v>
      </c>
      <c r="F6190" s="62" t="s">
        <v>119</v>
      </c>
      <c r="G6190" s="63">
        <v>3745.53</v>
      </c>
      <c r="H6190" s="61">
        <v>444664888</v>
      </c>
      <c r="I6190" s="63">
        <v>0</v>
      </c>
      <c r="J6190" s="63">
        <v>0</v>
      </c>
      <c r="K6190" s="63">
        <v>0</v>
      </c>
      <c r="L6190" s="63">
        <v>0</v>
      </c>
      <c r="M6190" s="63">
        <v>9965.92</v>
      </c>
      <c r="N6190" s="62" t="s">
        <v>115</v>
      </c>
      <c r="O6190" s="14">
        <f t="shared" si="530"/>
        <v>45923.285277777781</v>
      </c>
      <c r="P6190" s="19">
        <f t="shared" si="531"/>
        <v>45923.493611111116</v>
      </c>
      <c r="Q6190" s="20" t="str">
        <f t="shared" si="532"/>
        <v>23/09/2025</v>
      </c>
      <c r="R6190" s="13" t="str">
        <f t="shared" si="533"/>
        <v>11</v>
      </c>
      <c r="S6190" s="13" t="str">
        <f t="shared" si="534"/>
        <v>Tue</v>
      </c>
    </row>
    <row r="6191" spans="1:19" x14ac:dyDescent="0.25">
      <c r="A6191" s="56">
        <v>45923.286319444444</v>
      </c>
      <c r="B6191" s="57">
        <v>445459127</v>
      </c>
      <c r="C6191" s="58" t="s">
        <v>36</v>
      </c>
      <c r="D6191" s="58" t="s">
        <v>37</v>
      </c>
      <c r="E6191" s="58" t="s">
        <v>45</v>
      </c>
      <c r="F6191" s="58" t="s">
        <v>119</v>
      </c>
      <c r="G6191" s="59">
        <v>3745.66</v>
      </c>
      <c r="H6191" s="57">
        <v>444665229</v>
      </c>
      <c r="I6191" s="59">
        <v>0</v>
      </c>
      <c r="J6191" s="59">
        <v>0</v>
      </c>
      <c r="K6191" s="59">
        <v>0</v>
      </c>
      <c r="L6191" s="59">
        <v>0</v>
      </c>
      <c r="M6191" s="59">
        <v>9965.92</v>
      </c>
      <c r="N6191" s="58" t="s">
        <v>1971</v>
      </c>
      <c r="O6191" s="14">
        <f t="shared" si="530"/>
        <v>45923.286319444444</v>
      </c>
      <c r="P6191" s="19">
        <f t="shared" si="531"/>
        <v>45923.494652777779</v>
      </c>
      <c r="Q6191" s="20" t="str">
        <f t="shared" si="532"/>
        <v>23/09/2025</v>
      </c>
      <c r="R6191" s="13" t="str">
        <f t="shared" si="533"/>
        <v>11</v>
      </c>
      <c r="S6191" s="13" t="str">
        <f t="shared" si="534"/>
        <v>Tue</v>
      </c>
    </row>
    <row r="6192" spans="1:19" x14ac:dyDescent="0.25">
      <c r="A6192" s="60">
        <v>45923.28633101852</v>
      </c>
      <c r="B6192" s="61">
        <v>445459129</v>
      </c>
      <c r="C6192" s="62" t="s">
        <v>36</v>
      </c>
      <c r="D6192" s="62" t="s">
        <v>37</v>
      </c>
      <c r="E6192" s="62" t="s">
        <v>45</v>
      </c>
      <c r="F6192" s="62" t="s">
        <v>119</v>
      </c>
      <c r="G6192" s="63">
        <v>3745.66</v>
      </c>
      <c r="H6192" s="61">
        <v>444665231</v>
      </c>
      <c r="I6192" s="63">
        <v>0</v>
      </c>
      <c r="J6192" s="63">
        <v>0</v>
      </c>
      <c r="K6192" s="63">
        <v>0</v>
      </c>
      <c r="L6192" s="63">
        <v>0</v>
      </c>
      <c r="M6192" s="63">
        <v>9965.92</v>
      </c>
      <c r="N6192" s="62" t="s">
        <v>48</v>
      </c>
      <c r="O6192" s="14">
        <f t="shared" si="530"/>
        <v>45923.28633101852</v>
      </c>
      <c r="P6192" s="19">
        <f t="shared" si="531"/>
        <v>45923.494664351856</v>
      </c>
      <c r="Q6192" s="20" t="str">
        <f t="shared" si="532"/>
        <v>23/09/2025</v>
      </c>
      <c r="R6192" s="13" t="str">
        <f t="shared" si="533"/>
        <v>11</v>
      </c>
      <c r="S6192" s="13" t="str">
        <f t="shared" si="534"/>
        <v>Tue</v>
      </c>
    </row>
    <row r="6193" spans="1:19" x14ac:dyDescent="0.25">
      <c r="A6193" s="56">
        <v>45923.28633101852</v>
      </c>
      <c r="B6193" s="57">
        <v>445459130</v>
      </c>
      <c r="C6193" s="58" t="s">
        <v>36</v>
      </c>
      <c r="D6193" s="58" t="s">
        <v>37</v>
      </c>
      <c r="E6193" s="58" t="s">
        <v>45</v>
      </c>
      <c r="F6193" s="58" t="s">
        <v>119</v>
      </c>
      <c r="G6193" s="59">
        <v>3745.66</v>
      </c>
      <c r="H6193" s="57">
        <v>444665232</v>
      </c>
      <c r="I6193" s="59">
        <v>0</v>
      </c>
      <c r="J6193" s="59">
        <v>0</v>
      </c>
      <c r="K6193" s="59">
        <v>0</v>
      </c>
      <c r="L6193" s="59">
        <v>0</v>
      </c>
      <c r="M6193" s="59">
        <v>9965.92</v>
      </c>
      <c r="N6193" s="58" t="s">
        <v>2055</v>
      </c>
      <c r="O6193" s="14">
        <f t="shared" si="530"/>
        <v>45923.28633101852</v>
      </c>
      <c r="P6193" s="19">
        <f t="shared" si="531"/>
        <v>45923.494664351856</v>
      </c>
      <c r="Q6193" s="20" t="str">
        <f t="shared" si="532"/>
        <v>23/09/2025</v>
      </c>
      <c r="R6193" s="13" t="str">
        <f t="shared" si="533"/>
        <v>11</v>
      </c>
      <c r="S6193" s="13" t="str">
        <f t="shared" si="534"/>
        <v>Tue</v>
      </c>
    </row>
    <row r="6194" spans="1:19" x14ac:dyDescent="0.25">
      <c r="A6194" s="60">
        <v>45923.28633101852</v>
      </c>
      <c r="B6194" s="61">
        <v>445459131</v>
      </c>
      <c r="C6194" s="62" t="s">
        <v>36</v>
      </c>
      <c r="D6194" s="62" t="s">
        <v>37</v>
      </c>
      <c r="E6194" s="62" t="s">
        <v>45</v>
      </c>
      <c r="F6194" s="62" t="s">
        <v>119</v>
      </c>
      <c r="G6194" s="63">
        <v>3745.66</v>
      </c>
      <c r="H6194" s="61">
        <v>444665233</v>
      </c>
      <c r="I6194" s="63">
        <v>0</v>
      </c>
      <c r="J6194" s="63">
        <v>0</v>
      </c>
      <c r="K6194" s="63">
        <v>0</v>
      </c>
      <c r="L6194" s="63">
        <v>0</v>
      </c>
      <c r="M6194" s="63">
        <v>9965.92</v>
      </c>
      <c r="N6194" s="62" t="s">
        <v>107</v>
      </c>
      <c r="O6194" s="14">
        <f t="shared" si="530"/>
        <v>45923.28633101852</v>
      </c>
      <c r="P6194" s="19">
        <f t="shared" si="531"/>
        <v>45923.494664351856</v>
      </c>
      <c r="Q6194" s="20" t="str">
        <f t="shared" si="532"/>
        <v>23/09/2025</v>
      </c>
      <c r="R6194" s="13" t="str">
        <f t="shared" si="533"/>
        <v>11</v>
      </c>
      <c r="S6194" s="13" t="str">
        <f t="shared" si="534"/>
        <v>Tue</v>
      </c>
    </row>
    <row r="6195" spans="1:19" x14ac:dyDescent="0.25">
      <c r="A6195" s="56">
        <v>45923.28633101852</v>
      </c>
      <c r="B6195" s="57">
        <v>445459132</v>
      </c>
      <c r="C6195" s="58" t="s">
        <v>36</v>
      </c>
      <c r="D6195" s="58" t="s">
        <v>37</v>
      </c>
      <c r="E6195" s="58" t="s">
        <v>45</v>
      </c>
      <c r="F6195" s="58" t="s">
        <v>119</v>
      </c>
      <c r="G6195" s="59">
        <v>3745.66</v>
      </c>
      <c r="H6195" s="57">
        <v>444665234</v>
      </c>
      <c r="I6195" s="59">
        <v>0</v>
      </c>
      <c r="J6195" s="59">
        <v>0</v>
      </c>
      <c r="K6195" s="59">
        <v>0</v>
      </c>
      <c r="L6195" s="59">
        <v>0</v>
      </c>
      <c r="M6195" s="59">
        <v>9965.92</v>
      </c>
      <c r="N6195" s="58" t="s">
        <v>52</v>
      </c>
      <c r="O6195" s="14">
        <f t="shared" si="530"/>
        <v>45923.28633101852</v>
      </c>
      <c r="P6195" s="19">
        <f t="shared" si="531"/>
        <v>45923.494664351856</v>
      </c>
      <c r="Q6195" s="20" t="str">
        <f t="shared" si="532"/>
        <v>23/09/2025</v>
      </c>
      <c r="R6195" s="13" t="str">
        <f t="shared" si="533"/>
        <v>11</v>
      </c>
      <c r="S6195" s="13" t="str">
        <f t="shared" si="534"/>
        <v>Tue</v>
      </c>
    </row>
    <row r="6196" spans="1:19" x14ac:dyDescent="0.25">
      <c r="A6196" s="60">
        <v>45923.28634259259</v>
      </c>
      <c r="B6196" s="61">
        <v>445459133</v>
      </c>
      <c r="C6196" s="62" t="s">
        <v>36</v>
      </c>
      <c r="D6196" s="62" t="s">
        <v>37</v>
      </c>
      <c r="E6196" s="62" t="s">
        <v>45</v>
      </c>
      <c r="F6196" s="62" t="s">
        <v>119</v>
      </c>
      <c r="G6196" s="63">
        <v>3745.66</v>
      </c>
      <c r="H6196" s="61">
        <v>444665235</v>
      </c>
      <c r="I6196" s="63">
        <v>0</v>
      </c>
      <c r="J6196" s="63">
        <v>0</v>
      </c>
      <c r="K6196" s="63">
        <v>0</v>
      </c>
      <c r="L6196" s="63">
        <v>0</v>
      </c>
      <c r="M6196" s="63">
        <v>9965.92</v>
      </c>
      <c r="N6196" s="62" t="s">
        <v>77</v>
      </c>
      <c r="O6196" s="14">
        <f t="shared" si="530"/>
        <v>45923.28634259259</v>
      </c>
      <c r="P6196" s="19">
        <f t="shared" si="531"/>
        <v>45923.494675925926</v>
      </c>
      <c r="Q6196" s="20" t="str">
        <f t="shared" si="532"/>
        <v>23/09/2025</v>
      </c>
      <c r="R6196" s="13" t="str">
        <f t="shared" si="533"/>
        <v>11</v>
      </c>
      <c r="S6196" s="13" t="str">
        <f t="shared" si="534"/>
        <v>Tue</v>
      </c>
    </row>
    <row r="6197" spans="1:19" x14ac:dyDescent="0.25">
      <c r="A6197" s="56">
        <v>45923.28634259259</v>
      </c>
      <c r="B6197" s="57">
        <v>445459134</v>
      </c>
      <c r="C6197" s="58" t="s">
        <v>36</v>
      </c>
      <c r="D6197" s="58" t="s">
        <v>37</v>
      </c>
      <c r="E6197" s="58" t="s">
        <v>45</v>
      </c>
      <c r="F6197" s="58" t="s">
        <v>119</v>
      </c>
      <c r="G6197" s="59">
        <v>3745.66</v>
      </c>
      <c r="H6197" s="57">
        <v>444665236</v>
      </c>
      <c r="I6197" s="59">
        <v>0</v>
      </c>
      <c r="J6197" s="59">
        <v>0</v>
      </c>
      <c r="K6197" s="59">
        <v>0</v>
      </c>
      <c r="L6197" s="59">
        <v>0</v>
      </c>
      <c r="M6197" s="59">
        <v>9965.92</v>
      </c>
      <c r="N6197" s="58" t="s">
        <v>113</v>
      </c>
      <c r="O6197" s="14">
        <f t="shared" si="530"/>
        <v>45923.28634259259</v>
      </c>
      <c r="P6197" s="19">
        <f t="shared" si="531"/>
        <v>45923.494675925926</v>
      </c>
      <c r="Q6197" s="20" t="str">
        <f t="shared" si="532"/>
        <v>23/09/2025</v>
      </c>
      <c r="R6197" s="13" t="str">
        <f t="shared" si="533"/>
        <v>11</v>
      </c>
      <c r="S6197" s="13" t="str">
        <f t="shared" si="534"/>
        <v>Tue</v>
      </c>
    </row>
    <row r="6198" spans="1:19" x14ac:dyDescent="0.25">
      <c r="A6198" s="60">
        <v>45923.28634259259</v>
      </c>
      <c r="B6198" s="61">
        <v>445459135</v>
      </c>
      <c r="C6198" s="62" t="s">
        <v>36</v>
      </c>
      <c r="D6198" s="62" t="s">
        <v>37</v>
      </c>
      <c r="E6198" s="62" t="s">
        <v>45</v>
      </c>
      <c r="F6198" s="62" t="s">
        <v>119</v>
      </c>
      <c r="G6198" s="63">
        <v>3745.66</v>
      </c>
      <c r="H6198" s="61">
        <v>444665238</v>
      </c>
      <c r="I6198" s="63">
        <v>0</v>
      </c>
      <c r="J6198" s="63">
        <v>0</v>
      </c>
      <c r="K6198" s="63">
        <v>0</v>
      </c>
      <c r="L6198" s="63">
        <v>0</v>
      </c>
      <c r="M6198" s="63">
        <v>9965.92</v>
      </c>
      <c r="N6198" s="62" t="s">
        <v>1944</v>
      </c>
      <c r="O6198" s="14">
        <f t="shared" si="530"/>
        <v>45923.28634259259</v>
      </c>
      <c r="P6198" s="19">
        <f t="shared" si="531"/>
        <v>45923.494675925926</v>
      </c>
      <c r="Q6198" s="20" t="str">
        <f t="shared" si="532"/>
        <v>23/09/2025</v>
      </c>
      <c r="R6198" s="13" t="str">
        <f t="shared" si="533"/>
        <v>11</v>
      </c>
      <c r="S6198" s="13" t="str">
        <f t="shared" si="534"/>
        <v>Tue</v>
      </c>
    </row>
    <row r="6199" spans="1:19" x14ac:dyDescent="0.25">
      <c r="A6199" s="56">
        <v>45923.28634259259</v>
      </c>
      <c r="B6199" s="57">
        <v>445459136</v>
      </c>
      <c r="C6199" s="58" t="s">
        <v>36</v>
      </c>
      <c r="D6199" s="58" t="s">
        <v>37</v>
      </c>
      <c r="E6199" s="58" t="s">
        <v>45</v>
      </c>
      <c r="F6199" s="58" t="s">
        <v>119</v>
      </c>
      <c r="G6199" s="59">
        <v>3745.7</v>
      </c>
      <c r="H6199" s="57">
        <v>444665240</v>
      </c>
      <c r="I6199" s="59">
        <v>0</v>
      </c>
      <c r="J6199" s="59">
        <v>0</v>
      </c>
      <c r="K6199" s="59">
        <v>0</v>
      </c>
      <c r="L6199" s="59">
        <v>0</v>
      </c>
      <c r="M6199" s="59">
        <v>9965.92</v>
      </c>
      <c r="N6199" s="58" t="s">
        <v>108</v>
      </c>
      <c r="O6199" s="14">
        <f t="shared" si="530"/>
        <v>45923.28634259259</v>
      </c>
      <c r="P6199" s="19">
        <f t="shared" si="531"/>
        <v>45923.494675925926</v>
      </c>
      <c r="Q6199" s="20" t="str">
        <f t="shared" si="532"/>
        <v>23/09/2025</v>
      </c>
      <c r="R6199" s="13" t="str">
        <f t="shared" si="533"/>
        <v>11</v>
      </c>
      <c r="S6199" s="13" t="str">
        <f t="shared" si="534"/>
        <v>Tue</v>
      </c>
    </row>
    <row r="6200" spans="1:19" x14ac:dyDescent="0.25">
      <c r="A6200" s="60">
        <v>45923.286354166667</v>
      </c>
      <c r="B6200" s="61">
        <v>445459138</v>
      </c>
      <c r="C6200" s="62" t="s">
        <v>36</v>
      </c>
      <c r="D6200" s="62" t="s">
        <v>37</v>
      </c>
      <c r="E6200" s="62" t="s">
        <v>45</v>
      </c>
      <c r="F6200" s="62" t="s">
        <v>119</v>
      </c>
      <c r="G6200" s="63">
        <v>3745.67</v>
      </c>
      <c r="H6200" s="61">
        <v>444665242</v>
      </c>
      <c r="I6200" s="63">
        <v>0</v>
      </c>
      <c r="J6200" s="63">
        <v>0</v>
      </c>
      <c r="K6200" s="63">
        <v>0</v>
      </c>
      <c r="L6200" s="63">
        <v>0</v>
      </c>
      <c r="M6200" s="63">
        <v>9965.92</v>
      </c>
      <c r="N6200" s="62" t="s">
        <v>2056</v>
      </c>
      <c r="O6200" s="14">
        <f t="shared" si="530"/>
        <v>45923.286354166667</v>
      </c>
      <c r="P6200" s="19">
        <f t="shared" si="531"/>
        <v>45923.494687500002</v>
      </c>
      <c r="Q6200" s="20" t="str">
        <f t="shared" si="532"/>
        <v>23/09/2025</v>
      </c>
      <c r="R6200" s="13" t="str">
        <f t="shared" si="533"/>
        <v>11</v>
      </c>
      <c r="S6200" s="13" t="str">
        <f t="shared" si="534"/>
        <v>Tue</v>
      </c>
    </row>
    <row r="6201" spans="1:19" x14ac:dyDescent="0.25">
      <c r="A6201" s="56">
        <v>45923.286354166667</v>
      </c>
      <c r="B6201" s="57">
        <v>445459140</v>
      </c>
      <c r="C6201" s="58" t="s">
        <v>36</v>
      </c>
      <c r="D6201" s="58" t="s">
        <v>37</v>
      </c>
      <c r="E6201" s="58" t="s">
        <v>45</v>
      </c>
      <c r="F6201" s="58" t="s">
        <v>119</v>
      </c>
      <c r="G6201" s="59">
        <v>3745.62</v>
      </c>
      <c r="H6201" s="57">
        <v>444665244</v>
      </c>
      <c r="I6201" s="59">
        <v>0</v>
      </c>
      <c r="J6201" s="59">
        <v>0</v>
      </c>
      <c r="K6201" s="59">
        <v>0</v>
      </c>
      <c r="L6201" s="59">
        <v>0</v>
      </c>
      <c r="M6201" s="59">
        <v>9965.92</v>
      </c>
      <c r="N6201" s="58" t="s">
        <v>47</v>
      </c>
      <c r="O6201" s="14">
        <f t="shared" si="530"/>
        <v>45923.286354166667</v>
      </c>
      <c r="P6201" s="19">
        <f t="shared" si="531"/>
        <v>45923.494687500002</v>
      </c>
      <c r="Q6201" s="20" t="str">
        <f t="shared" si="532"/>
        <v>23/09/2025</v>
      </c>
      <c r="R6201" s="13" t="str">
        <f t="shared" si="533"/>
        <v>11</v>
      </c>
      <c r="S6201" s="13" t="str">
        <f t="shared" si="534"/>
        <v>Tue</v>
      </c>
    </row>
    <row r="6202" spans="1:19" x14ac:dyDescent="0.25">
      <c r="A6202" s="60">
        <v>45923.292268518519</v>
      </c>
      <c r="B6202" s="61">
        <v>445460911</v>
      </c>
      <c r="C6202" s="62" t="s">
        <v>36</v>
      </c>
      <c r="D6202" s="62" t="s">
        <v>38</v>
      </c>
      <c r="E6202" s="62" t="s">
        <v>46</v>
      </c>
      <c r="F6202" s="62" t="s">
        <v>119</v>
      </c>
      <c r="G6202" s="63">
        <v>3747.17</v>
      </c>
      <c r="H6202" s="61">
        <v>444667076</v>
      </c>
      <c r="I6202" s="63">
        <v>0</v>
      </c>
      <c r="J6202" s="63">
        <v>0</v>
      </c>
      <c r="K6202" s="63">
        <v>0</v>
      </c>
      <c r="L6202" s="63">
        <v>1.51</v>
      </c>
      <c r="M6202" s="63">
        <v>9967.43</v>
      </c>
      <c r="N6202" s="62" t="s">
        <v>3730</v>
      </c>
      <c r="O6202" s="14">
        <f t="shared" si="530"/>
        <v>45923.292268518519</v>
      </c>
      <c r="P6202" s="19">
        <f t="shared" si="531"/>
        <v>45923.500601851854</v>
      </c>
      <c r="Q6202" s="20" t="str">
        <f t="shared" si="532"/>
        <v>23/09/2025</v>
      </c>
      <c r="R6202" s="13" t="str">
        <f t="shared" si="533"/>
        <v>12</v>
      </c>
      <c r="S6202" s="13" t="str">
        <f t="shared" si="534"/>
        <v>Tue</v>
      </c>
    </row>
    <row r="6203" spans="1:19" x14ac:dyDescent="0.25">
      <c r="A6203" s="56">
        <v>45923.292268518519</v>
      </c>
      <c r="B6203" s="57">
        <v>445460912</v>
      </c>
      <c r="C6203" s="58" t="s">
        <v>36</v>
      </c>
      <c r="D6203" s="58" t="s">
        <v>38</v>
      </c>
      <c r="E6203" s="58" t="s">
        <v>46</v>
      </c>
      <c r="F6203" s="58" t="s">
        <v>119</v>
      </c>
      <c r="G6203" s="59">
        <v>3747.17</v>
      </c>
      <c r="H6203" s="57">
        <v>444667077</v>
      </c>
      <c r="I6203" s="59">
        <v>0</v>
      </c>
      <c r="J6203" s="59">
        <v>0</v>
      </c>
      <c r="K6203" s="59">
        <v>0</v>
      </c>
      <c r="L6203" s="59">
        <v>1.51</v>
      </c>
      <c r="M6203" s="59">
        <v>9968.94</v>
      </c>
      <c r="N6203" s="58" t="s">
        <v>3730</v>
      </c>
      <c r="O6203" s="14">
        <f t="shared" si="530"/>
        <v>45923.292268518519</v>
      </c>
      <c r="P6203" s="19">
        <f t="shared" si="531"/>
        <v>45923.500601851854</v>
      </c>
      <c r="Q6203" s="20" t="str">
        <f t="shared" si="532"/>
        <v>23/09/2025</v>
      </c>
      <c r="R6203" s="13" t="str">
        <f t="shared" si="533"/>
        <v>12</v>
      </c>
      <c r="S6203" s="13" t="str">
        <f t="shared" si="534"/>
        <v>Tue</v>
      </c>
    </row>
    <row r="6204" spans="1:19" x14ac:dyDescent="0.25">
      <c r="A6204" s="60">
        <v>45923.292268518519</v>
      </c>
      <c r="B6204" s="61">
        <v>445460913</v>
      </c>
      <c r="C6204" s="62" t="s">
        <v>36</v>
      </c>
      <c r="D6204" s="62" t="s">
        <v>38</v>
      </c>
      <c r="E6204" s="62" t="s">
        <v>46</v>
      </c>
      <c r="F6204" s="62" t="s">
        <v>119</v>
      </c>
      <c r="G6204" s="63">
        <v>3747.17</v>
      </c>
      <c r="H6204" s="61">
        <v>444667078</v>
      </c>
      <c r="I6204" s="63">
        <v>0</v>
      </c>
      <c r="J6204" s="63">
        <v>0</v>
      </c>
      <c r="K6204" s="63">
        <v>0</v>
      </c>
      <c r="L6204" s="63">
        <v>1.51</v>
      </c>
      <c r="M6204" s="63">
        <v>9970.4500000000007</v>
      </c>
      <c r="N6204" s="62" t="s">
        <v>3730</v>
      </c>
      <c r="O6204" s="14">
        <f t="shared" si="530"/>
        <v>45923.292268518519</v>
      </c>
      <c r="P6204" s="19">
        <f t="shared" si="531"/>
        <v>45923.500601851854</v>
      </c>
      <c r="Q6204" s="20" t="str">
        <f t="shared" si="532"/>
        <v>23/09/2025</v>
      </c>
      <c r="R6204" s="13" t="str">
        <f t="shared" si="533"/>
        <v>12</v>
      </c>
      <c r="S6204" s="13" t="str">
        <f t="shared" si="534"/>
        <v>Tue</v>
      </c>
    </row>
    <row r="6205" spans="1:19" x14ac:dyDescent="0.25">
      <c r="A6205" s="56">
        <v>45923.292268518519</v>
      </c>
      <c r="B6205" s="57">
        <v>445460914</v>
      </c>
      <c r="C6205" s="58" t="s">
        <v>36</v>
      </c>
      <c r="D6205" s="58" t="s">
        <v>38</v>
      </c>
      <c r="E6205" s="58" t="s">
        <v>46</v>
      </c>
      <c r="F6205" s="58" t="s">
        <v>119</v>
      </c>
      <c r="G6205" s="59">
        <v>3747.17</v>
      </c>
      <c r="H6205" s="57">
        <v>444667079</v>
      </c>
      <c r="I6205" s="59">
        <v>0</v>
      </c>
      <c r="J6205" s="59">
        <v>0</v>
      </c>
      <c r="K6205" s="59">
        <v>0</v>
      </c>
      <c r="L6205" s="59">
        <v>1.47</v>
      </c>
      <c r="M6205" s="59">
        <v>9971.92</v>
      </c>
      <c r="N6205" s="58" t="s">
        <v>3730</v>
      </c>
      <c r="O6205" s="14">
        <f t="shared" si="530"/>
        <v>45923.292268518519</v>
      </c>
      <c r="P6205" s="19">
        <f t="shared" si="531"/>
        <v>45923.500601851854</v>
      </c>
      <c r="Q6205" s="20" t="str">
        <f t="shared" si="532"/>
        <v>23/09/2025</v>
      </c>
      <c r="R6205" s="13" t="str">
        <f t="shared" si="533"/>
        <v>12</v>
      </c>
      <c r="S6205" s="13" t="str">
        <f t="shared" si="534"/>
        <v>Tue</v>
      </c>
    </row>
    <row r="6206" spans="1:19" x14ac:dyDescent="0.25">
      <c r="A6206" s="60">
        <v>45923.292268518519</v>
      </c>
      <c r="B6206" s="61">
        <v>445460915</v>
      </c>
      <c r="C6206" s="62" t="s">
        <v>36</v>
      </c>
      <c r="D6206" s="62" t="s">
        <v>38</v>
      </c>
      <c r="E6206" s="62" t="s">
        <v>46</v>
      </c>
      <c r="F6206" s="62" t="s">
        <v>119</v>
      </c>
      <c r="G6206" s="63">
        <v>3747.17</v>
      </c>
      <c r="H6206" s="61">
        <v>444667080</v>
      </c>
      <c r="I6206" s="63">
        <v>0</v>
      </c>
      <c r="J6206" s="63">
        <v>0</v>
      </c>
      <c r="K6206" s="63">
        <v>0</v>
      </c>
      <c r="L6206" s="63">
        <v>1.5</v>
      </c>
      <c r="M6206" s="63">
        <v>9973.42</v>
      </c>
      <c r="N6206" s="62" t="s">
        <v>3730</v>
      </c>
      <c r="O6206" s="14">
        <f t="shared" si="530"/>
        <v>45923.292268518519</v>
      </c>
      <c r="P6206" s="19">
        <f t="shared" si="531"/>
        <v>45923.500601851854</v>
      </c>
      <c r="Q6206" s="20" t="str">
        <f t="shared" si="532"/>
        <v>23/09/2025</v>
      </c>
      <c r="R6206" s="13" t="str">
        <f t="shared" si="533"/>
        <v>12</v>
      </c>
      <c r="S6206" s="13" t="str">
        <f t="shared" si="534"/>
        <v>Tue</v>
      </c>
    </row>
    <row r="6207" spans="1:19" x14ac:dyDescent="0.25">
      <c r="A6207" s="56">
        <v>45923.292974537035</v>
      </c>
      <c r="B6207" s="57">
        <v>445461122</v>
      </c>
      <c r="C6207" s="58" t="s">
        <v>36</v>
      </c>
      <c r="D6207" s="58" t="s">
        <v>38</v>
      </c>
      <c r="E6207" s="58" t="s">
        <v>46</v>
      </c>
      <c r="F6207" s="58" t="s">
        <v>119</v>
      </c>
      <c r="G6207" s="59">
        <v>3746.6</v>
      </c>
      <c r="H6207" s="57">
        <v>444667296</v>
      </c>
      <c r="I6207" s="59">
        <v>0</v>
      </c>
      <c r="J6207" s="59">
        <v>0</v>
      </c>
      <c r="K6207" s="59">
        <v>0</v>
      </c>
      <c r="L6207" s="59">
        <v>0.7</v>
      </c>
      <c r="M6207" s="59">
        <v>9974.1200000000008</v>
      </c>
      <c r="N6207" s="58" t="s">
        <v>3731</v>
      </c>
      <c r="O6207" s="14">
        <f t="shared" si="530"/>
        <v>45923.292974537035</v>
      </c>
      <c r="P6207" s="19">
        <f t="shared" si="531"/>
        <v>45923.501307870371</v>
      </c>
      <c r="Q6207" s="20" t="str">
        <f t="shared" si="532"/>
        <v>23/09/2025</v>
      </c>
      <c r="R6207" s="13" t="str">
        <f t="shared" si="533"/>
        <v>12</v>
      </c>
      <c r="S6207" s="13" t="str">
        <f t="shared" si="534"/>
        <v>Tue</v>
      </c>
    </row>
    <row r="6208" spans="1:19" x14ac:dyDescent="0.25">
      <c r="A6208" s="60">
        <v>45923.292974537035</v>
      </c>
      <c r="B6208" s="61">
        <v>445461123</v>
      </c>
      <c r="C6208" s="62" t="s">
        <v>36</v>
      </c>
      <c r="D6208" s="62" t="s">
        <v>38</v>
      </c>
      <c r="E6208" s="62" t="s">
        <v>46</v>
      </c>
      <c r="F6208" s="62" t="s">
        <v>119</v>
      </c>
      <c r="G6208" s="63">
        <v>3746.6</v>
      </c>
      <c r="H6208" s="61">
        <v>444667297</v>
      </c>
      <c r="I6208" s="63">
        <v>0</v>
      </c>
      <c r="J6208" s="63">
        <v>0</v>
      </c>
      <c r="K6208" s="63">
        <v>0</v>
      </c>
      <c r="L6208" s="63">
        <v>1.07</v>
      </c>
      <c r="M6208" s="63">
        <v>9975.19</v>
      </c>
      <c r="N6208" s="62" t="s">
        <v>3731</v>
      </c>
      <c r="O6208" s="14">
        <f t="shared" si="530"/>
        <v>45923.292974537035</v>
      </c>
      <c r="P6208" s="19">
        <f t="shared" si="531"/>
        <v>45923.501307870371</v>
      </c>
      <c r="Q6208" s="20" t="str">
        <f t="shared" si="532"/>
        <v>23/09/2025</v>
      </c>
      <c r="R6208" s="13" t="str">
        <f t="shared" si="533"/>
        <v>12</v>
      </c>
      <c r="S6208" s="13" t="str">
        <f t="shared" si="534"/>
        <v>Tue</v>
      </c>
    </row>
    <row r="6209" spans="1:19" x14ac:dyDescent="0.25">
      <c r="A6209" s="56">
        <v>45923.293032407404</v>
      </c>
      <c r="B6209" s="57">
        <v>445461137</v>
      </c>
      <c r="C6209" s="58" t="s">
        <v>36</v>
      </c>
      <c r="D6209" s="58" t="s">
        <v>37</v>
      </c>
      <c r="E6209" s="58" t="s">
        <v>45</v>
      </c>
      <c r="F6209" s="58" t="s">
        <v>119</v>
      </c>
      <c r="G6209" s="59">
        <v>3746.74</v>
      </c>
      <c r="H6209" s="57">
        <v>444667314</v>
      </c>
      <c r="I6209" s="59">
        <v>0</v>
      </c>
      <c r="J6209" s="59">
        <v>0</v>
      </c>
      <c r="K6209" s="59">
        <v>0</v>
      </c>
      <c r="L6209" s="59">
        <v>0</v>
      </c>
      <c r="M6209" s="59">
        <v>9975.19</v>
      </c>
      <c r="N6209" s="58" t="s">
        <v>2056</v>
      </c>
      <c r="O6209" s="14">
        <f t="shared" si="530"/>
        <v>45923.293032407404</v>
      </c>
      <c r="P6209" s="19">
        <f t="shared" si="531"/>
        <v>45923.50136574074</v>
      </c>
      <c r="Q6209" s="20" t="str">
        <f t="shared" si="532"/>
        <v>23/09/2025</v>
      </c>
      <c r="R6209" s="13" t="str">
        <f t="shared" si="533"/>
        <v>12</v>
      </c>
      <c r="S6209" s="13" t="str">
        <f t="shared" si="534"/>
        <v>Tue</v>
      </c>
    </row>
    <row r="6210" spans="1:19" x14ac:dyDescent="0.25">
      <c r="A6210" s="60">
        <v>45923.293043981481</v>
      </c>
      <c r="B6210" s="61">
        <v>445461140</v>
      </c>
      <c r="C6210" s="62" t="s">
        <v>36</v>
      </c>
      <c r="D6210" s="62" t="s">
        <v>37</v>
      </c>
      <c r="E6210" s="62" t="s">
        <v>45</v>
      </c>
      <c r="F6210" s="62" t="s">
        <v>119</v>
      </c>
      <c r="G6210" s="63">
        <v>3746.74</v>
      </c>
      <c r="H6210" s="61">
        <v>444667317</v>
      </c>
      <c r="I6210" s="63">
        <v>0</v>
      </c>
      <c r="J6210" s="63">
        <v>0</v>
      </c>
      <c r="K6210" s="63">
        <v>0</v>
      </c>
      <c r="L6210" s="63">
        <v>0</v>
      </c>
      <c r="M6210" s="63">
        <v>9975.19</v>
      </c>
      <c r="N6210" s="62" t="s">
        <v>108</v>
      </c>
      <c r="O6210" s="14">
        <f t="shared" si="530"/>
        <v>45923.293043981481</v>
      </c>
      <c r="P6210" s="19">
        <f t="shared" si="531"/>
        <v>45923.501377314817</v>
      </c>
      <c r="Q6210" s="20" t="str">
        <f t="shared" si="532"/>
        <v>23/09/2025</v>
      </c>
      <c r="R6210" s="13" t="str">
        <f t="shared" si="533"/>
        <v>12</v>
      </c>
      <c r="S6210" s="13" t="str">
        <f t="shared" si="534"/>
        <v>Tue</v>
      </c>
    </row>
    <row r="6211" spans="1:19" x14ac:dyDescent="0.25">
      <c r="A6211" s="56">
        <v>45923.293043981481</v>
      </c>
      <c r="B6211" s="57">
        <v>445461141</v>
      </c>
      <c r="C6211" s="58" t="s">
        <v>36</v>
      </c>
      <c r="D6211" s="58" t="s">
        <v>37</v>
      </c>
      <c r="E6211" s="58" t="s">
        <v>45</v>
      </c>
      <c r="F6211" s="58" t="s">
        <v>119</v>
      </c>
      <c r="G6211" s="59">
        <v>3746.74</v>
      </c>
      <c r="H6211" s="57">
        <v>444667318</v>
      </c>
      <c r="I6211" s="59">
        <v>0</v>
      </c>
      <c r="J6211" s="59">
        <v>0</v>
      </c>
      <c r="K6211" s="59">
        <v>0</v>
      </c>
      <c r="L6211" s="59">
        <v>0</v>
      </c>
      <c r="M6211" s="59">
        <v>9975.19</v>
      </c>
      <c r="N6211" s="58" t="s">
        <v>1971</v>
      </c>
      <c r="O6211" s="14">
        <f t="shared" si="530"/>
        <v>45923.293043981481</v>
      </c>
      <c r="P6211" s="19">
        <f t="shared" si="531"/>
        <v>45923.501377314817</v>
      </c>
      <c r="Q6211" s="20" t="str">
        <f t="shared" si="532"/>
        <v>23/09/2025</v>
      </c>
      <c r="R6211" s="13" t="str">
        <f t="shared" si="533"/>
        <v>12</v>
      </c>
      <c r="S6211" s="13" t="str">
        <f t="shared" si="534"/>
        <v>Tue</v>
      </c>
    </row>
    <row r="6212" spans="1:19" x14ac:dyDescent="0.25">
      <c r="A6212" s="60">
        <v>45923.293043981481</v>
      </c>
      <c r="B6212" s="61">
        <v>445461142</v>
      </c>
      <c r="C6212" s="62" t="s">
        <v>36</v>
      </c>
      <c r="D6212" s="62" t="s">
        <v>37</v>
      </c>
      <c r="E6212" s="62" t="s">
        <v>45</v>
      </c>
      <c r="F6212" s="62" t="s">
        <v>119</v>
      </c>
      <c r="G6212" s="63">
        <v>3746.74</v>
      </c>
      <c r="H6212" s="61">
        <v>444667319</v>
      </c>
      <c r="I6212" s="63">
        <v>0</v>
      </c>
      <c r="J6212" s="63">
        <v>0</v>
      </c>
      <c r="K6212" s="63">
        <v>0</v>
      </c>
      <c r="L6212" s="63">
        <v>0</v>
      </c>
      <c r="M6212" s="63">
        <v>9975.19</v>
      </c>
      <c r="N6212" s="62" t="s">
        <v>115</v>
      </c>
      <c r="O6212" s="14">
        <f t="shared" si="530"/>
        <v>45923.293043981481</v>
      </c>
      <c r="P6212" s="19">
        <f t="shared" si="531"/>
        <v>45923.501377314817</v>
      </c>
      <c r="Q6212" s="20" t="str">
        <f t="shared" si="532"/>
        <v>23/09/2025</v>
      </c>
      <c r="R6212" s="13" t="str">
        <f t="shared" si="533"/>
        <v>12</v>
      </c>
      <c r="S6212" s="13" t="str">
        <f t="shared" si="534"/>
        <v>Tue</v>
      </c>
    </row>
    <row r="6213" spans="1:19" x14ac:dyDescent="0.25">
      <c r="A6213" s="56">
        <v>45923.293043981481</v>
      </c>
      <c r="B6213" s="57">
        <v>445461144</v>
      </c>
      <c r="C6213" s="58" t="s">
        <v>36</v>
      </c>
      <c r="D6213" s="58" t="s">
        <v>37</v>
      </c>
      <c r="E6213" s="58" t="s">
        <v>45</v>
      </c>
      <c r="F6213" s="58" t="s">
        <v>119</v>
      </c>
      <c r="G6213" s="59">
        <v>3746.74</v>
      </c>
      <c r="H6213" s="57">
        <v>444667321</v>
      </c>
      <c r="I6213" s="59">
        <v>0</v>
      </c>
      <c r="J6213" s="59">
        <v>0</v>
      </c>
      <c r="K6213" s="59">
        <v>0</v>
      </c>
      <c r="L6213" s="59">
        <v>0</v>
      </c>
      <c r="M6213" s="59">
        <v>9975.19</v>
      </c>
      <c r="N6213" s="58" t="s">
        <v>77</v>
      </c>
      <c r="O6213" s="14">
        <f t="shared" si="530"/>
        <v>45923.293043981481</v>
      </c>
      <c r="P6213" s="19">
        <f t="shared" si="531"/>
        <v>45923.501377314817</v>
      </c>
      <c r="Q6213" s="20" t="str">
        <f t="shared" si="532"/>
        <v>23/09/2025</v>
      </c>
      <c r="R6213" s="13" t="str">
        <f t="shared" si="533"/>
        <v>12</v>
      </c>
      <c r="S6213" s="13" t="str">
        <f t="shared" si="534"/>
        <v>Tue</v>
      </c>
    </row>
    <row r="6214" spans="1:19" x14ac:dyDescent="0.25">
      <c r="A6214" s="60">
        <v>45923.293055555558</v>
      </c>
      <c r="B6214" s="61">
        <v>445461146</v>
      </c>
      <c r="C6214" s="62" t="s">
        <v>36</v>
      </c>
      <c r="D6214" s="62" t="s">
        <v>37</v>
      </c>
      <c r="E6214" s="62" t="s">
        <v>45</v>
      </c>
      <c r="F6214" s="62" t="s">
        <v>119</v>
      </c>
      <c r="G6214" s="63">
        <v>3746.74</v>
      </c>
      <c r="H6214" s="61">
        <v>444667323</v>
      </c>
      <c r="I6214" s="63">
        <v>0</v>
      </c>
      <c r="J6214" s="63">
        <v>0</v>
      </c>
      <c r="K6214" s="63">
        <v>0</v>
      </c>
      <c r="L6214" s="63">
        <v>0</v>
      </c>
      <c r="M6214" s="63">
        <v>9975.19</v>
      </c>
      <c r="N6214" s="62" t="s">
        <v>107</v>
      </c>
      <c r="O6214" s="14">
        <f t="shared" si="530"/>
        <v>45923.293055555558</v>
      </c>
      <c r="P6214" s="19">
        <f t="shared" si="531"/>
        <v>45923.501388888893</v>
      </c>
      <c r="Q6214" s="20" t="str">
        <f t="shared" si="532"/>
        <v>23/09/2025</v>
      </c>
      <c r="R6214" s="13" t="str">
        <f t="shared" si="533"/>
        <v>12</v>
      </c>
      <c r="S6214" s="13" t="str">
        <f t="shared" si="534"/>
        <v>Tue</v>
      </c>
    </row>
    <row r="6215" spans="1:19" x14ac:dyDescent="0.25">
      <c r="A6215" s="56">
        <v>45923.293055555558</v>
      </c>
      <c r="B6215" s="57">
        <v>445461149</v>
      </c>
      <c r="C6215" s="58" t="s">
        <v>36</v>
      </c>
      <c r="D6215" s="58" t="s">
        <v>37</v>
      </c>
      <c r="E6215" s="58" t="s">
        <v>45</v>
      </c>
      <c r="F6215" s="58" t="s">
        <v>119</v>
      </c>
      <c r="G6215" s="59">
        <v>3746.68</v>
      </c>
      <c r="H6215" s="57">
        <v>444667326</v>
      </c>
      <c r="I6215" s="59">
        <v>0</v>
      </c>
      <c r="J6215" s="59">
        <v>0</v>
      </c>
      <c r="K6215" s="59">
        <v>0</v>
      </c>
      <c r="L6215" s="59">
        <v>0</v>
      </c>
      <c r="M6215" s="59">
        <v>9975.19</v>
      </c>
      <c r="N6215" s="58" t="s">
        <v>1384</v>
      </c>
      <c r="O6215" s="14">
        <f t="shared" si="530"/>
        <v>45923.293055555558</v>
      </c>
      <c r="P6215" s="19">
        <f t="shared" si="531"/>
        <v>45923.501388888893</v>
      </c>
      <c r="Q6215" s="20" t="str">
        <f t="shared" si="532"/>
        <v>23/09/2025</v>
      </c>
      <c r="R6215" s="13" t="str">
        <f t="shared" si="533"/>
        <v>12</v>
      </c>
      <c r="S6215" s="13" t="str">
        <f t="shared" si="534"/>
        <v>Tue</v>
      </c>
    </row>
    <row r="6216" spans="1:19" x14ac:dyDescent="0.25">
      <c r="A6216" s="60">
        <v>45923.29515046296</v>
      </c>
      <c r="B6216" s="61">
        <v>445461570</v>
      </c>
      <c r="C6216" s="62" t="s">
        <v>36</v>
      </c>
      <c r="D6216" s="62" t="s">
        <v>38</v>
      </c>
      <c r="E6216" s="62" t="s">
        <v>46</v>
      </c>
      <c r="F6216" s="62" t="s">
        <v>119</v>
      </c>
      <c r="G6216" s="63">
        <v>3746.19</v>
      </c>
      <c r="H6216" s="61">
        <v>444667776</v>
      </c>
      <c r="I6216" s="63">
        <v>0</v>
      </c>
      <c r="J6216" s="63">
        <v>0</v>
      </c>
      <c r="K6216" s="63">
        <v>0</v>
      </c>
      <c r="L6216" s="63">
        <v>0.53</v>
      </c>
      <c r="M6216" s="63">
        <v>9975.7199999999993</v>
      </c>
      <c r="N6216" s="62" t="s">
        <v>3732</v>
      </c>
      <c r="O6216" s="14">
        <f t="shared" si="530"/>
        <v>45923.29515046296</v>
      </c>
      <c r="P6216" s="19">
        <f t="shared" si="531"/>
        <v>45923.503483796296</v>
      </c>
      <c r="Q6216" s="20" t="str">
        <f t="shared" si="532"/>
        <v>23/09/2025</v>
      </c>
      <c r="R6216" s="13" t="str">
        <f t="shared" si="533"/>
        <v>12</v>
      </c>
      <c r="S6216" s="13" t="str">
        <f t="shared" si="534"/>
        <v>Tue</v>
      </c>
    </row>
    <row r="6217" spans="1:19" x14ac:dyDescent="0.25">
      <c r="A6217" s="56">
        <v>45923.29515046296</v>
      </c>
      <c r="B6217" s="57">
        <v>445461571</v>
      </c>
      <c r="C6217" s="58" t="s">
        <v>36</v>
      </c>
      <c r="D6217" s="58" t="s">
        <v>38</v>
      </c>
      <c r="E6217" s="58" t="s">
        <v>46</v>
      </c>
      <c r="F6217" s="58" t="s">
        <v>119</v>
      </c>
      <c r="G6217" s="59">
        <v>3746.19</v>
      </c>
      <c r="H6217" s="57">
        <v>444667777</v>
      </c>
      <c r="I6217" s="59">
        <v>0</v>
      </c>
      <c r="J6217" s="59">
        <v>0</v>
      </c>
      <c r="K6217" s="59">
        <v>0</v>
      </c>
      <c r="L6217" s="59">
        <v>0.53</v>
      </c>
      <c r="M6217" s="59">
        <v>9976.25</v>
      </c>
      <c r="N6217" s="58" t="s">
        <v>3733</v>
      </c>
      <c r="O6217" s="14">
        <f t="shared" si="530"/>
        <v>45923.29515046296</v>
      </c>
      <c r="P6217" s="19">
        <f t="shared" si="531"/>
        <v>45923.503483796296</v>
      </c>
      <c r="Q6217" s="20" t="str">
        <f t="shared" si="532"/>
        <v>23/09/2025</v>
      </c>
      <c r="R6217" s="13" t="str">
        <f t="shared" si="533"/>
        <v>12</v>
      </c>
      <c r="S6217" s="13" t="str">
        <f t="shared" si="534"/>
        <v>Tue</v>
      </c>
    </row>
    <row r="6218" spans="1:19" x14ac:dyDescent="0.25">
      <c r="A6218" s="60">
        <v>45923.29515046296</v>
      </c>
      <c r="B6218" s="61">
        <v>445461572</v>
      </c>
      <c r="C6218" s="62" t="s">
        <v>36</v>
      </c>
      <c r="D6218" s="62" t="s">
        <v>38</v>
      </c>
      <c r="E6218" s="62" t="s">
        <v>46</v>
      </c>
      <c r="F6218" s="62" t="s">
        <v>119</v>
      </c>
      <c r="G6218" s="63">
        <v>3746.19</v>
      </c>
      <c r="H6218" s="61">
        <v>444667778</v>
      </c>
      <c r="I6218" s="63">
        <v>0</v>
      </c>
      <c r="J6218" s="63">
        <v>0</v>
      </c>
      <c r="K6218" s="63">
        <v>0</v>
      </c>
      <c r="L6218" s="63">
        <v>0.56999999999999995</v>
      </c>
      <c r="M6218" s="63">
        <v>9976.82</v>
      </c>
      <c r="N6218" s="62" t="s">
        <v>3732</v>
      </c>
      <c r="O6218" s="14">
        <f t="shared" si="530"/>
        <v>45923.29515046296</v>
      </c>
      <c r="P6218" s="19">
        <f t="shared" si="531"/>
        <v>45923.503483796296</v>
      </c>
      <c r="Q6218" s="20" t="str">
        <f t="shared" si="532"/>
        <v>23/09/2025</v>
      </c>
      <c r="R6218" s="13" t="str">
        <f t="shared" si="533"/>
        <v>12</v>
      </c>
      <c r="S6218" s="13" t="str">
        <f t="shared" si="534"/>
        <v>Tue</v>
      </c>
    </row>
    <row r="6219" spans="1:19" x14ac:dyDescent="0.25">
      <c r="A6219" s="56">
        <v>45923.295925925922</v>
      </c>
      <c r="B6219" s="57">
        <v>445461722</v>
      </c>
      <c r="C6219" s="58" t="s">
        <v>36</v>
      </c>
      <c r="D6219" s="58" t="s">
        <v>37</v>
      </c>
      <c r="E6219" s="58" t="s">
        <v>45</v>
      </c>
      <c r="F6219" s="58" t="s">
        <v>119</v>
      </c>
      <c r="G6219" s="59">
        <v>3746.39</v>
      </c>
      <c r="H6219" s="57">
        <v>444667931</v>
      </c>
      <c r="I6219" s="59">
        <v>0</v>
      </c>
      <c r="J6219" s="59">
        <v>0</v>
      </c>
      <c r="K6219" s="59">
        <v>0</v>
      </c>
      <c r="L6219" s="59">
        <v>0</v>
      </c>
      <c r="M6219" s="59">
        <v>9976.82</v>
      </c>
      <c r="N6219" s="58" t="s">
        <v>52</v>
      </c>
      <c r="O6219" s="14">
        <f t="shared" si="530"/>
        <v>45923.295925925922</v>
      </c>
      <c r="P6219" s="19">
        <f t="shared" si="531"/>
        <v>45923.504259259258</v>
      </c>
      <c r="Q6219" s="20" t="str">
        <f t="shared" si="532"/>
        <v>23/09/2025</v>
      </c>
      <c r="R6219" s="13" t="str">
        <f t="shared" si="533"/>
        <v>12</v>
      </c>
      <c r="S6219" s="13" t="str">
        <f t="shared" si="534"/>
        <v>Tue</v>
      </c>
    </row>
    <row r="6220" spans="1:19" x14ac:dyDescent="0.25">
      <c r="A6220" s="60">
        <v>45923.295937499999</v>
      </c>
      <c r="B6220" s="61">
        <v>445461724</v>
      </c>
      <c r="C6220" s="62" t="s">
        <v>36</v>
      </c>
      <c r="D6220" s="62" t="s">
        <v>37</v>
      </c>
      <c r="E6220" s="62" t="s">
        <v>45</v>
      </c>
      <c r="F6220" s="62" t="s">
        <v>119</v>
      </c>
      <c r="G6220" s="63">
        <v>3746.39</v>
      </c>
      <c r="H6220" s="61">
        <v>444667933</v>
      </c>
      <c r="I6220" s="63">
        <v>0</v>
      </c>
      <c r="J6220" s="63">
        <v>0</v>
      </c>
      <c r="K6220" s="63">
        <v>0</v>
      </c>
      <c r="L6220" s="63">
        <v>0</v>
      </c>
      <c r="M6220" s="63">
        <v>9976.82</v>
      </c>
      <c r="N6220" s="62" t="s">
        <v>47</v>
      </c>
      <c r="O6220" s="14">
        <f t="shared" si="530"/>
        <v>45923.295937499999</v>
      </c>
      <c r="P6220" s="19">
        <f t="shared" si="531"/>
        <v>45923.504270833335</v>
      </c>
      <c r="Q6220" s="20" t="str">
        <f t="shared" si="532"/>
        <v>23/09/2025</v>
      </c>
      <c r="R6220" s="13" t="str">
        <f t="shared" si="533"/>
        <v>12</v>
      </c>
      <c r="S6220" s="13" t="str">
        <f t="shared" si="534"/>
        <v>Tue</v>
      </c>
    </row>
    <row r="6221" spans="1:19" x14ac:dyDescent="0.25">
      <c r="A6221" s="56">
        <v>45923.295937499999</v>
      </c>
      <c r="B6221" s="57">
        <v>445461725</v>
      </c>
      <c r="C6221" s="58" t="s">
        <v>36</v>
      </c>
      <c r="D6221" s="58" t="s">
        <v>37</v>
      </c>
      <c r="E6221" s="58" t="s">
        <v>45</v>
      </c>
      <c r="F6221" s="58" t="s">
        <v>119</v>
      </c>
      <c r="G6221" s="59">
        <v>3746.39</v>
      </c>
      <c r="H6221" s="57">
        <v>444667934</v>
      </c>
      <c r="I6221" s="59">
        <v>0</v>
      </c>
      <c r="J6221" s="59">
        <v>0</v>
      </c>
      <c r="K6221" s="59">
        <v>0</v>
      </c>
      <c r="L6221" s="59">
        <v>0</v>
      </c>
      <c r="M6221" s="59">
        <v>9976.82</v>
      </c>
      <c r="N6221" s="58" t="s">
        <v>48</v>
      </c>
      <c r="O6221" s="14">
        <f t="shared" si="530"/>
        <v>45923.295937499999</v>
      </c>
      <c r="P6221" s="19">
        <f t="shared" si="531"/>
        <v>45923.504270833335</v>
      </c>
      <c r="Q6221" s="20" t="str">
        <f t="shared" si="532"/>
        <v>23/09/2025</v>
      </c>
      <c r="R6221" s="13" t="str">
        <f t="shared" si="533"/>
        <v>12</v>
      </c>
      <c r="S6221" s="13" t="str">
        <f t="shared" si="534"/>
        <v>Tue</v>
      </c>
    </row>
    <row r="6222" spans="1:19" x14ac:dyDescent="0.25">
      <c r="A6222" s="60">
        <v>45923.296018518522</v>
      </c>
      <c r="B6222" s="61">
        <v>445461757</v>
      </c>
      <c r="C6222" s="62" t="s">
        <v>36</v>
      </c>
      <c r="D6222" s="62" t="s">
        <v>38</v>
      </c>
      <c r="E6222" s="62" t="s">
        <v>46</v>
      </c>
      <c r="F6222" s="62" t="s">
        <v>119</v>
      </c>
      <c r="G6222" s="63">
        <v>3745.16</v>
      </c>
      <c r="H6222" s="61">
        <v>444667965</v>
      </c>
      <c r="I6222" s="63">
        <v>0</v>
      </c>
      <c r="J6222" s="63">
        <v>0</v>
      </c>
      <c r="K6222" s="63">
        <v>0</v>
      </c>
      <c r="L6222" s="63">
        <v>-1.58</v>
      </c>
      <c r="M6222" s="63">
        <v>9975.24</v>
      </c>
      <c r="N6222" s="62" t="s">
        <v>3734</v>
      </c>
      <c r="O6222" s="14">
        <f t="shared" si="530"/>
        <v>45923.296018518522</v>
      </c>
      <c r="P6222" s="19">
        <f t="shared" si="531"/>
        <v>45923.504351851858</v>
      </c>
      <c r="Q6222" s="20" t="str">
        <f t="shared" si="532"/>
        <v>23/09/2025</v>
      </c>
      <c r="R6222" s="13" t="str">
        <f t="shared" si="533"/>
        <v>12</v>
      </c>
      <c r="S6222" s="13" t="str">
        <f t="shared" si="534"/>
        <v>Tue</v>
      </c>
    </row>
    <row r="6223" spans="1:19" x14ac:dyDescent="0.25">
      <c r="A6223" s="56">
        <v>45923.296412037038</v>
      </c>
      <c r="B6223" s="57">
        <v>445461930</v>
      </c>
      <c r="C6223" s="58" t="s">
        <v>36</v>
      </c>
      <c r="D6223" s="58" t="s">
        <v>38</v>
      </c>
      <c r="E6223" s="58" t="s">
        <v>46</v>
      </c>
      <c r="F6223" s="58" t="s">
        <v>119</v>
      </c>
      <c r="G6223" s="59">
        <v>3744.4</v>
      </c>
      <c r="H6223" s="57">
        <v>444668136</v>
      </c>
      <c r="I6223" s="59">
        <v>0</v>
      </c>
      <c r="J6223" s="59">
        <v>0</v>
      </c>
      <c r="K6223" s="59">
        <v>0</v>
      </c>
      <c r="L6223" s="59">
        <v>-2.34</v>
      </c>
      <c r="M6223" s="59">
        <v>9972.9</v>
      </c>
      <c r="N6223" s="58" t="s">
        <v>3735</v>
      </c>
      <c r="O6223" s="14">
        <f t="shared" si="530"/>
        <v>45923.296412037038</v>
      </c>
      <c r="P6223" s="19">
        <f t="shared" si="531"/>
        <v>45923.504745370374</v>
      </c>
      <c r="Q6223" s="20" t="str">
        <f t="shared" si="532"/>
        <v>23/09/2025</v>
      </c>
      <c r="R6223" s="13" t="str">
        <f t="shared" si="533"/>
        <v>12</v>
      </c>
      <c r="S6223" s="13" t="str">
        <f t="shared" si="534"/>
        <v>Tue</v>
      </c>
    </row>
    <row r="6224" spans="1:19" x14ac:dyDescent="0.25">
      <c r="A6224" s="60">
        <v>45923.296446759261</v>
      </c>
      <c r="B6224" s="61">
        <v>445461945</v>
      </c>
      <c r="C6224" s="62" t="s">
        <v>36</v>
      </c>
      <c r="D6224" s="62" t="s">
        <v>38</v>
      </c>
      <c r="E6224" s="62" t="s">
        <v>46</v>
      </c>
      <c r="F6224" s="62" t="s">
        <v>119</v>
      </c>
      <c r="G6224" s="63">
        <v>3743.79</v>
      </c>
      <c r="H6224" s="61">
        <v>444668153</v>
      </c>
      <c r="I6224" s="63">
        <v>0</v>
      </c>
      <c r="J6224" s="63">
        <v>0</v>
      </c>
      <c r="K6224" s="63">
        <v>0</v>
      </c>
      <c r="L6224" s="63">
        <v>-2.6</v>
      </c>
      <c r="M6224" s="63">
        <v>9970.2999999999993</v>
      </c>
      <c r="N6224" s="62" t="s">
        <v>3736</v>
      </c>
      <c r="O6224" s="14">
        <f t="shared" si="530"/>
        <v>45923.296446759261</v>
      </c>
      <c r="P6224" s="19">
        <f t="shared" si="531"/>
        <v>45923.504780092597</v>
      </c>
      <c r="Q6224" s="20" t="str">
        <f t="shared" si="532"/>
        <v>23/09/2025</v>
      </c>
      <c r="R6224" s="13" t="str">
        <f t="shared" si="533"/>
        <v>12</v>
      </c>
      <c r="S6224" s="13" t="str">
        <f t="shared" si="534"/>
        <v>Tue</v>
      </c>
    </row>
    <row r="6225" spans="1:19" x14ac:dyDescent="0.25">
      <c r="A6225" s="56">
        <v>45923.296446759261</v>
      </c>
      <c r="B6225" s="57">
        <v>445461948</v>
      </c>
      <c r="C6225" s="58" t="s">
        <v>36</v>
      </c>
      <c r="D6225" s="58" t="s">
        <v>38</v>
      </c>
      <c r="E6225" s="58" t="s">
        <v>46</v>
      </c>
      <c r="F6225" s="58" t="s">
        <v>119</v>
      </c>
      <c r="G6225" s="59">
        <v>3743.68</v>
      </c>
      <c r="H6225" s="57">
        <v>444668156</v>
      </c>
      <c r="I6225" s="59">
        <v>0</v>
      </c>
      <c r="J6225" s="59">
        <v>0</v>
      </c>
      <c r="K6225" s="59">
        <v>0</v>
      </c>
      <c r="L6225" s="59">
        <v>-3.06</v>
      </c>
      <c r="M6225" s="59">
        <v>9967.24</v>
      </c>
      <c r="N6225" s="58" t="s">
        <v>3737</v>
      </c>
      <c r="O6225" s="14">
        <f t="shared" si="530"/>
        <v>45923.296446759261</v>
      </c>
      <c r="P6225" s="19">
        <f t="shared" si="531"/>
        <v>45923.504780092597</v>
      </c>
      <c r="Q6225" s="20" t="str">
        <f t="shared" si="532"/>
        <v>23/09/2025</v>
      </c>
      <c r="R6225" s="13" t="str">
        <f t="shared" si="533"/>
        <v>12</v>
      </c>
      <c r="S6225" s="13" t="str">
        <f t="shared" si="534"/>
        <v>Tue</v>
      </c>
    </row>
    <row r="6226" spans="1:19" x14ac:dyDescent="0.25">
      <c r="A6226" s="60">
        <v>45923.296446759261</v>
      </c>
      <c r="B6226" s="61">
        <v>445461949</v>
      </c>
      <c r="C6226" s="62" t="s">
        <v>36</v>
      </c>
      <c r="D6226" s="62" t="s">
        <v>38</v>
      </c>
      <c r="E6226" s="62" t="s">
        <v>46</v>
      </c>
      <c r="F6226" s="62" t="s">
        <v>119</v>
      </c>
      <c r="G6226" s="63">
        <v>3743.68</v>
      </c>
      <c r="H6226" s="61">
        <v>444668157</v>
      </c>
      <c r="I6226" s="63">
        <v>0</v>
      </c>
      <c r="J6226" s="63">
        <v>0</v>
      </c>
      <c r="K6226" s="63">
        <v>0</v>
      </c>
      <c r="L6226" s="63">
        <v>-3.06</v>
      </c>
      <c r="M6226" s="63">
        <v>9964.18</v>
      </c>
      <c r="N6226" s="62" t="s">
        <v>3681</v>
      </c>
      <c r="O6226" s="14">
        <f t="shared" si="530"/>
        <v>45923.296446759261</v>
      </c>
      <c r="P6226" s="19">
        <f t="shared" si="531"/>
        <v>45923.504780092597</v>
      </c>
      <c r="Q6226" s="20" t="str">
        <f t="shared" si="532"/>
        <v>23/09/2025</v>
      </c>
      <c r="R6226" s="13" t="str">
        <f t="shared" si="533"/>
        <v>12</v>
      </c>
      <c r="S6226" s="13" t="str">
        <f t="shared" si="534"/>
        <v>Tue</v>
      </c>
    </row>
    <row r="6227" spans="1:19" x14ac:dyDescent="0.25">
      <c r="A6227" s="56">
        <v>45923.296446759261</v>
      </c>
      <c r="B6227" s="57">
        <v>445461950</v>
      </c>
      <c r="C6227" s="58" t="s">
        <v>36</v>
      </c>
      <c r="D6227" s="58" t="s">
        <v>38</v>
      </c>
      <c r="E6227" s="58" t="s">
        <v>46</v>
      </c>
      <c r="F6227" s="58" t="s">
        <v>119</v>
      </c>
      <c r="G6227" s="59">
        <v>3743.68</v>
      </c>
      <c r="H6227" s="57">
        <v>444668158</v>
      </c>
      <c r="I6227" s="59">
        <v>0</v>
      </c>
      <c r="J6227" s="59">
        <v>0</v>
      </c>
      <c r="K6227" s="59">
        <v>0</v>
      </c>
      <c r="L6227" s="59">
        <v>-3.06</v>
      </c>
      <c r="M6227" s="59">
        <v>9961.1200000000008</v>
      </c>
      <c r="N6227" s="58" t="s">
        <v>3681</v>
      </c>
      <c r="O6227" s="14">
        <f t="shared" si="530"/>
        <v>45923.296446759261</v>
      </c>
      <c r="P6227" s="19">
        <f t="shared" si="531"/>
        <v>45923.504780092597</v>
      </c>
      <c r="Q6227" s="20" t="str">
        <f t="shared" si="532"/>
        <v>23/09/2025</v>
      </c>
      <c r="R6227" s="13" t="str">
        <f t="shared" si="533"/>
        <v>12</v>
      </c>
      <c r="S6227" s="13" t="str">
        <f t="shared" si="534"/>
        <v>Tue</v>
      </c>
    </row>
    <row r="6228" spans="1:19" x14ac:dyDescent="0.25">
      <c r="A6228" s="60">
        <v>45923.296446759261</v>
      </c>
      <c r="B6228" s="61">
        <v>445461951</v>
      </c>
      <c r="C6228" s="62" t="s">
        <v>36</v>
      </c>
      <c r="D6228" s="62" t="s">
        <v>38</v>
      </c>
      <c r="E6228" s="62" t="s">
        <v>46</v>
      </c>
      <c r="F6228" s="62" t="s">
        <v>119</v>
      </c>
      <c r="G6228" s="63">
        <v>3743.68</v>
      </c>
      <c r="H6228" s="61">
        <v>444668159</v>
      </c>
      <c r="I6228" s="63">
        <v>0</v>
      </c>
      <c r="J6228" s="63">
        <v>0</v>
      </c>
      <c r="K6228" s="63">
        <v>0</v>
      </c>
      <c r="L6228" s="63">
        <v>-3.06</v>
      </c>
      <c r="M6228" s="63">
        <v>9958.06</v>
      </c>
      <c r="N6228" s="62" t="s">
        <v>3681</v>
      </c>
      <c r="O6228" s="14">
        <f t="shared" ref="O6228:O6291" si="535">A6228</f>
        <v>45923.296446759261</v>
      </c>
      <c r="P6228" s="19">
        <f t="shared" ref="P6228:P6291" si="536">O6228+(5/24)</f>
        <v>45923.504780092597</v>
      </c>
      <c r="Q6228" s="20" t="str">
        <f t="shared" ref="Q6228:Q6291" si="537">TEXT(P6228,"dd/mm/yyyy")</f>
        <v>23/09/2025</v>
      </c>
      <c r="R6228" s="13" t="str">
        <f t="shared" ref="R6228:R6291" si="538">TEXT(P6228,"hh")</f>
        <v>12</v>
      </c>
      <c r="S6228" s="13" t="str">
        <f t="shared" ref="S6228:S6291" si="539">TEXT(P6228,"ddd")</f>
        <v>Tue</v>
      </c>
    </row>
    <row r="6229" spans="1:19" x14ac:dyDescent="0.25">
      <c r="A6229" s="56">
        <v>45923.296446759261</v>
      </c>
      <c r="B6229" s="57">
        <v>445461952</v>
      </c>
      <c r="C6229" s="58" t="s">
        <v>36</v>
      </c>
      <c r="D6229" s="58" t="s">
        <v>38</v>
      </c>
      <c r="E6229" s="58" t="s">
        <v>46</v>
      </c>
      <c r="F6229" s="58" t="s">
        <v>119</v>
      </c>
      <c r="G6229" s="59">
        <v>3743.68</v>
      </c>
      <c r="H6229" s="57">
        <v>444668160</v>
      </c>
      <c r="I6229" s="59">
        <v>0</v>
      </c>
      <c r="J6229" s="59">
        <v>0</v>
      </c>
      <c r="K6229" s="59">
        <v>0</v>
      </c>
      <c r="L6229" s="59">
        <v>-3</v>
      </c>
      <c r="M6229" s="59">
        <v>9955.06</v>
      </c>
      <c r="N6229" s="58" t="s">
        <v>3681</v>
      </c>
      <c r="O6229" s="14">
        <f t="shared" si="535"/>
        <v>45923.296446759261</v>
      </c>
      <c r="P6229" s="19">
        <f t="shared" si="536"/>
        <v>45923.504780092597</v>
      </c>
      <c r="Q6229" s="20" t="str">
        <f t="shared" si="537"/>
        <v>23/09/2025</v>
      </c>
      <c r="R6229" s="13" t="str">
        <f t="shared" si="538"/>
        <v>12</v>
      </c>
      <c r="S6229" s="13" t="str">
        <f t="shared" si="539"/>
        <v>Tue</v>
      </c>
    </row>
    <row r="6230" spans="1:19" x14ac:dyDescent="0.25">
      <c r="A6230" s="60">
        <v>45923.297314814816</v>
      </c>
      <c r="B6230" s="61">
        <v>445462442</v>
      </c>
      <c r="C6230" s="62" t="s">
        <v>36</v>
      </c>
      <c r="D6230" s="62" t="s">
        <v>38</v>
      </c>
      <c r="E6230" s="62" t="s">
        <v>45</v>
      </c>
      <c r="F6230" s="62" t="s">
        <v>119</v>
      </c>
      <c r="G6230" s="63">
        <v>3744.68</v>
      </c>
      <c r="H6230" s="61">
        <v>444668655</v>
      </c>
      <c r="I6230" s="63">
        <v>0</v>
      </c>
      <c r="J6230" s="63">
        <v>0</v>
      </c>
      <c r="K6230" s="63">
        <v>0</v>
      </c>
      <c r="L6230" s="63">
        <v>0</v>
      </c>
      <c r="M6230" s="63">
        <v>9955.06</v>
      </c>
      <c r="N6230" s="62" t="s">
        <v>115</v>
      </c>
      <c r="O6230" s="14">
        <f t="shared" si="535"/>
        <v>45923.297314814816</v>
      </c>
      <c r="P6230" s="19">
        <f t="shared" si="536"/>
        <v>45923.505648148152</v>
      </c>
      <c r="Q6230" s="20" t="str">
        <f t="shared" si="537"/>
        <v>23/09/2025</v>
      </c>
      <c r="R6230" s="13" t="str">
        <f t="shared" si="538"/>
        <v>12</v>
      </c>
      <c r="S6230" s="13" t="str">
        <f t="shared" si="539"/>
        <v>Tue</v>
      </c>
    </row>
    <row r="6231" spans="1:19" x14ac:dyDescent="0.25">
      <c r="A6231" s="56">
        <v>45923.299513888887</v>
      </c>
      <c r="B6231" s="57">
        <v>445463059</v>
      </c>
      <c r="C6231" s="58" t="s">
        <v>36</v>
      </c>
      <c r="D6231" s="58" t="s">
        <v>38</v>
      </c>
      <c r="E6231" s="58" t="s">
        <v>45</v>
      </c>
      <c r="F6231" s="58" t="s">
        <v>119</v>
      </c>
      <c r="G6231" s="59">
        <v>3744.87</v>
      </c>
      <c r="H6231" s="57">
        <v>444669293</v>
      </c>
      <c r="I6231" s="59">
        <v>0</v>
      </c>
      <c r="J6231" s="59">
        <v>0</v>
      </c>
      <c r="K6231" s="59">
        <v>0</v>
      </c>
      <c r="L6231" s="59">
        <v>0</v>
      </c>
      <c r="M6231" s="59">
        <v>9955.06</v>
      </c>
      <c r="N6231" s="58" t="s">
        <v>107</v>
      </c>
      <c r="O6231" s="14">
        <f t="shared" si="535"/>
        <v>45923.299513888887</v>
      </c>
      <c r="P6231" s="19">
        <f t="shared" si="536"/>
        <v>45923.507847222223</v>
      </c>
      <c r="Q6231" s="20" t="str">
        <f t="shared" si="537"/>
        <v>23/09/2025</v>
      </c>
      <c r="R6231" s="13" t="str">
        <f t="shared" si="538"/>
        <v>12</v>
      </c>
      <c r="S6231" s="13" t="str">
        <f t="shared" si="539"/>
        <v>Tue</v>
      </c>
    </row>
    <row r="6232" spans="1:19" x14ac:dyDescent="0.25">
      <c r="A6232" s="60">
        <v>45923.299525462964</v>
      </c>
      <c r="B6232" s="61">
        <v>445463062</v>
      </c>
      <c r="C6232" s="62" t="s">
        <v>36</v>
      </c>
      <c r="D6232" s="62" t="s">
        <v>38</v>
      </c>
      <c r="E6232" s="62" t="s">
        <v>45</v>
      </c>
      <c r="F6232" s="62" t="s">
        <v>119</v>
      </c>
      <c r="G6232" s="63">
        <v>3744.87</v>
      </c>
      <c r="H6232" s="61">
        <v>444669296</v>
      </c>
      <c r="I6232" s="63">
        <v>0</v>
      </c>
      <c r="J6232" s="63">
        <v>0</v>
      </c>
      <c r="K6232" s="63">
        <v>0</v>
      </c>
      <c r="L6232" s="63">
        <v>0</v>
      </c>
      <c r="M6232" s="63">
        <v>9955.06</v>
      </c>
      <c r="N6232" s="62" t="s">
        <v>108</v>
      </c>
      <c r="O6232" s="14">
        <f t="shared" si="535"/>
        <v>45923.299525462964</v>
      </c>
      <c r="P6232" s="19">
        <f t="shared" si="536"/>
        <v>45923.5078587963</v>
      </c>
      <c r="Q6232" s="20" t="str">
        <f t="shared" si="537"/>
        <v>23/09/2025</v>
      </c>
      <c r="R6232" s="13" t="str">
        <f t="shared" si="538"/>
        <v>12</v>
      </c>
      <c r="S6232" s="13" t="str">
        <f t="shared" si="539"/>
        <v>Tue</v>
      </c>
    </row>
    <row r="6233" spans="1:19" x14ac:dyDescent="0.25">
      <c r="A6233" s="56">
        <v>45923.304143518515</v>
      </c>
      <c r="B6233" s="57">
        <v>445464519</v>
      </c>
      <c r="C6233" s="58" t="s">
        <v>36</v>
      </c>
      <c r="D6233" s="58" t="s">
        <v>38</v>
      </c>
      <c r="E6233" s="58" t="s">
        <v>45</v>
      </c>
      <c r="F6233" s="58" t="s">
        <v>119</v>
      </c>
      <c r="G6233" s="59">
        <v>3744.51</v>
      </c>
      <c r="H6233" s="57">
        <v>444670779</v>
      </c>
      <c r="I6233" s="59">
        <v>0</v>
      </c>
      <c r="J6233" s="59">
        <v>0</v>
      </c>
      <c r="K6233" s="59">
        <v>0</v>
      </c>
      <c r="L6233" s="59">
        <v>0</v>
      </c>
      <c r="M6233" s="59">
        <v>9955.06</v>
      </c>
      <c r="N6233" s="58" t="s">
        <v>2056</v>
      </c>
      <c r="O6233" s="14">
        <f t="shared" si="535"/>
        <v>45923.304143518515</v>
      </c>
      <c r="P6233" s="19">
        <f t="shared" si="536"/>
        <v>45923.512476851851</v>
      </c>
      <c r="Q6233" s="20" t="str">
        <f t="shared" si="537"/>
        <v>23/09/2025</v>
      </c>
      <c r="R6233" s="13" t="str">
        <f t="shared" si="538"/>
        <v>12</v>
      </c>
      <c r="S6233" s="13" t="str">
        <f t="shared" si="539"/>
        <v>Tue</v>
      </c>
    </row>
    <row r="6234" spans="1:19" x14ac:dyDescent="0.25">
      <c r="A6234" s="60">
        <v>45923.304155092592</v>
      </c>
      <c r="B6234" s="61">
        <v>445464521</v>
      </c>
      <c r="C6234" s="62" t="s">
        <v>36</v>
      </c>
      <c r="D6234" s="62" t="s">
        <v>38</v>
      </c>
      <c r="E6234" s="62" t="s">
        <v>45</v>
      </c>
      <c r="F6234" s="62" t="s">
        <v>119</v>
      </c>
      <c r="G6234" s="63">
        <v>3744.51</v>
      </c>
      <c r="H6234" s="61">
        <v>444670781</v>
      </c>
      <c r="I6234" s="63">
        <v>0</v>
      </c>
      <c r="J6234" s="63">
        <v>0</v>
      </c>
      <c r="K6234" s="63">
        <v>0</v>
      </c>
      <c r="L6234" s="63">
        <v>0</v>
      </c>
      <c r="M6234" s="63">
        <v>9955.06</v>
      </c>
      <c r="N6234" s="62" t="s">
        <v>48</v>
      </c>
      <c r="O6234" s="14">
        <f t="shared" si="535"/>
        <v>45923.304155092592</v>
      </c>
      <c r="P6234" s="19">
        <f t="shared" si="536"/>
        <v>45923.512488425928</v>
      </c>
      <c r="Q6234" s="20" t="str">
        <f t="shared" si="537"/>
        <v>23/09/2025</v>
      </c>
      <c r="R6234" s="13" t="str">
        <f t="shared" si="538"/>
        <v>12</v>
      </c>
      <c r="S6234" s="13" t="str">
        <f t="shared" si="539"/>
        <v>Tue</v>
      </c>
    </row>
    <row r="6235" spans="1:19" x14ac:dyDescent="0.25">
      <c r="A6235" s="56">
        <v>45923.304155092592</v>
      </c>
      <c r="B6235" s="57">
        <v>445464525</v>
      </c>
      <c r="C6235" s="58" t="s">
        <v>36</v>
      </c>
      <c r="D6235" s="58" t="s">
        <v>38</v>
      </c>
      <c r="E6235" s="58" t="s">
        <v>45</v>
      </c>
      <c r="F6235" s="58" t="s">
        <v>119</v>
      </c>
      <c r="G6235" s="59">
        <v>3744.51</v>
      </c>
      <c r="H6235" s="57">
        <v>444670785</v>
      </c>
      <c r="I6235" s="59">
        <v>0</v>
      </c>
      <c r="J6235" s="59">
        <v>0</v>
      </c>
      <c r="K6235" s="59">
        <v>0</v>
      </c>
      <c r="L6235" s="59">
        <v>0</v>
      </c>
      <c r="M6235" s="59">
        <v>9955.06</v>
      </c>
      <c r="N6235" s="58" t="s">
        <v>1971</v>
      </c>
      <c r="O6235" s="14">
        <f t="shared" si="535"/>
        <v>45923.304155092592</v>
      </c>
      <c r="P6235" s="19">
        <f t="shared" si="536"/>
        <v>45923.512488425928</v>
      </c>
      <c r="Q6235" s="20" t="str">
        <f t="shared" si="537"/>
        <v>23/09/2025</v>
      </c>
      <c r="R6235" s="13" t="str">
        <f t="shared" si="538"/>
        <v>12</v>
      </c>
      <c r="S6235" s="13" t="str">
        <f t="shared" si="539"/>
        <v>Tue</v>
      </c>
    </row>
    <row r="6236" spans="1:19" x14ac:dyDescent="0.25">
      <c r="A6236" s="60">
        <v>45923.304155092592</v>
      </c>
      <c r="B6236" s="61">
        <v>445464527</v>
      </c>
      <c r="C6236" s="62" t="s">
        <v>36</v>
      </c>
      <c r="D6236" s="62" t="s">
        <v>38</v>
      </c>
      <c r="E6236" s="62" t="s">
        <v>45</v>
      </c>
      <c r="F6236" s="62" t="s">
        <v>119</v>
      </c>
      <c r="G6236" s="63">
        <v>3744.51</v>
      </c>
      <c r="H6236" s="61">
        <v>444670787</v>
      </c>
      <c r="I6236" s="63">
        <v>0</v>
      </c>
      <c r="J6236" s="63">
        <v>0</v>
      </c>
      <c r="K6236" s="63">
        <v>0</v>
      </c>
      <c r="L6236" s="63">
        <v>0</v>
      </c>
      <c r="M6236" s="63">
        <v>9955.06</v>
      </c>
      <c r="N6236" s="62" t="s">
        <v>77</v>
      </c>
      <c r="O6236" s="14">
        <f t="shared" si="535"/>
        <v>45923.304155092592</v>
      </c>
      <c r="P6236" s="19">
        <f t="shared" si="536"/>
        <v>45923.512488425928</v>
      </c>
      <c r="Q6236" s="20" t="str">
        <f t="shared" si="537"/>
        <v>23/09/2025</v>
      </c>
      <c r="R6236" s="13" t="str">
        <f t="shared" si="538"/>
        <v>12</v>
      </c>
      <c r="S6236" s="13" t="str">
        <f t="shared" si="539"/>
        <v>Tue</v>
      </c>
    </row>
    <row r="6237" spans="1:19" x14ac:dyDescent="0.25">
      <c r="A6237" s="56">
        <v>45923.304594907408</v>
      </c>
      <c r="B6237" s="57">
        <v>445464662</v>
      </c>
      <c r="C6237" s="58" t="s">
        <v>36</v>
      </c>
      <c r="D6237" s="58" t="s">
        <v>38</v>
      </c>
      <c r="E6237" s="58" t="s">
        <v>46</v>
      </c>
      <c r="F6237" s="58" t="s">
        <v>119</v>
      </c>
      <c r="G6237" s="59">
        <v>3743.46</v>
      </c>
      <c r="H6237" s="57">
        <v>444670917</v>
      </c>
      <c r="I6237" s="59">
        <v>0</v>
      </c>
      <c r="J6237" s="59">
        <v>0</v>
      </c>
      <c r="K6237" s="59">
        <v>0</v>
      </c>
      <c r="L6237" s="59">
        <v>-2.2000000000000002</v>
      </c>
      <c r="M6237" s="59">
        <v>9952.86</v>
      </c>
      <c r="N6237" s="58" t="s">
        <v>3738</v>
      </c>
      <c r="O6237" s="14">
        <f t="shared" si="535"/>
        <v>45923.304594907408</v>
      </c>
      <c r="P6237" s="19">
        <f t="shared" si="536"/>
        <v>45923.512928240743</v>
      </c>
      <c r="Q6237" s="20" t="str">
        <f t="shared" si="537"/>
        <v>23/09/2025</v>
      </c>
      <c r="R6237" s="13" t="str">
        <f t="shared" si="538"/>
        <v>12</v>
      </c>
      <c r="S6237" s="13" t="str">
        <f t="shared" si="539"/>
        <v>Tue</v>
      </c>
    </row>
    <row r="6238" spans="1:19" x14ac:dyDescent="0.25">
      <c r="A6238" s="60">
        <v>45923.304594907408</v>
      </c>
      <c r="B6238" s="61">
        <v>445464668</v>
      </c>
      <c r="C6238" s="62" t="s">
        <v>36</v>
      </c>
      <c r="D6238" s="62" t="s">
        <v>38</v>
      </c>
      <c r="E6238" s="62" t="s">
        <v>46</v>
      </c>
      <c r="F6238" s="62" t="s">
        <v>119</v>
      </c>
      <c r="G6238" s="63">
        <v>3743.22</v>
      </c>
      <c r="H6238" s="61">
        <v>444670923</v>
      </c>
      <c r="I6238" s="63">
        <v>0</v>
      </c>
      <c r="J6238" s="63">
        <v>0</v>
      </c>
      <c r="K6238" s="63">
        <v>0</v>
      </c>
      <c r="L6238" s="63">
        <v>-3.17</v>
      </c>
      <c r="M6238" s="63">
        <v>9949.69</v>
      </c>
      <c r="N6238" s="62" t="s">
        <v>3739</v>
      </c>
      <c r="O6238" s="14">
        <f t="shared" si="535"/>
        <v>45923.304594907408</v>
      </c>
      <c r="P6238" s="19">
        <f t="shared" si="536"/>
        <v>45923.512928240743</v>
      </c>
      <c r="Q6238" s="20" t="str">
        <f t="shared" si="537"/>
        <v>23/09/2025</v>
      </c>
      <c r="R6238" s="13" t="str">
        <f t="shared" si="538"/>
        <v>12</v>
      </c>
      <c r="S6238" s="13" t="str">
        <f t="shared" si="539"/>
        <v>Tue</v>
      </c>
    </row>
    <row r="6239" spans="1:19" x14ac:dyDescent="0.25">
      <c r="A6239" s="56">
        <v>45923.304594907408</v>
      </c>
      <c r="B6239" s="57">
        <v>445464669</v>
      </c>
      <c r="C6239" s="58" t="s">
        <v>36</v>
      </c>
      <c r="D6239" s="58" t="s">
        <v>38</v>
      </c>
      <c r="E6239" s="58" t="s">
        <v>46</v>
      </c>
      <c r="F6239" s="58" t="s">
        <v>119</v>
      </c>
      <c r="G6239" s="59">
        <v>3743.22</v>
      </c>
      <c r="H6239" s="57">
        <v>444670924</v>
      </c>
      <c r="I6239" s="59">
        <v>0</v>
      </c>
      <c r="J6239" s="59">
        <v>0</v>
      </c>
      <c r="K6239" s="59">
        <v>0</v>
      </c>
      <c r="L6239" s="59">
        <v>-3.17</v>
      </c>
      <c r="M6239" s="59">
        <v>9946.52</v>
      </c>
      <c r="N6239" s="58" t="s">
        <v>3739</v>
      </c>
      <c r="O6239" s="14">
        <f t="shared" si="535"/>
        <v>45923.304594907408</v>
      </c>
      <c r="P6239" s="19">
        <f t="shared" si="536"/>
        <v>45923.512928240743</v>
      </c>
      <c r="Q6239" s="20" t="str">
        <f t="shared" si="537"/>
        <v>23/09/2025</v>
      </c>
      <c r="R6239" s="13" t="str">
        <f t="shared" si="538"/>
        <v>12</v>
      </c>
      <c r="S6239" s="13" t="str">
        <f t="shared" si="539"/>
        <v>Tue</v>
      </c>
    </row>
    <row r="6240" spans="1:19" x14ac:dyDescent="0.25">
      <c r="A6240" s="60">
        <v>45923.305069444446</v>
      </c>
      <c r="B6240" s="61">
        <v>445464840</v>
      </c>
      <c r="C6240" s="62" t="s">
        <v>36</v>
      </c>
      <c r="D6240" s="62" t="s">
        <v>38</v>
      </c>
      <c r="E6240" s="62" t="s">
        <v>45</v>
      </c>
      <c r="F6240" s="62" t="s">
        <v>119</v>
      </c>
      <c r="G6240" s="63">
        <v>3744.4</v>
      </c>
      <c r="H6240" s="61">
        <v>444671096</v>
      </c>
      <c r="I6240" s="63">
        <v>0</v>
      </c>
      <c r="J6240" s="63">
        <v>0</v>
      </c>
      <c r="K6240" s="63">
        <v>0</v>
      </c>
      <c r="L6240" s="63">
        <v>0</v>
      </c>
      <c r="M6240" s="63">
        <v>9946.52</v>
      </c>
      <c r="N6240" s="62" t="s">
        <v>52</v>
      </c>
      <c r="O6240" s="14">
        <f t="shared" si="535"/>
        <v>45923.305069444446</v>
      </c>
      <c r="P6240" s="19">
        <f t="shared" si="536"/>
        <v>45923.513402777782</v>
      </c>
      <c r="Q6240" s="20" t="str">
        <f t="shared" si="537"/>
        <v>23/09/2025</v>
      </c>
      <c r="R6240" s="13" t="str">
        <f t="shared" si="538"/>
        <v>12</v>
      </c>
      <c r="S6240" s="13" t="str">
        <f t="shared" si="539"/>
        <v>Tue</v>
      </c>
    </row>
    <row r="6241" spans="1:19" x14ac:dyDescent="0.25">
      <c r="A6241" s="56">
        <v>45923.305081018516</v>
      </c>
      <c r="B6241" s="57">
        <v>445464842</v>
      </c>
      <c r="C6241" s="58" t="s">
        <v>36</v>
      </c>
      <c r="D6241" s="58" t="s">
        <v>38</v>
      </c>
      <c r="E6241" s="58" t="s">
        <v>45</v>
      </c>
      <c r="F6241" s="58" t="s">
        <v>119</v>
      </c>
      <c r="G6241" s="59">
        <v>3744.4</v>
      </c>
      <c r="H6241" s="57">
        <v>444671098</v>
      </c>
      <c r="I6241" s="59">
        <v>0</v>
      </c>
      <c r="J6241" s="59">
        <v>0</v>
      </c>
      <c r="K6241" s="59">
        <v>0</v>
      </c>
      <c r="L6241" s="59">
        <v>0</v>
      </c>
      <c r="M6241" s="59">
        <v>9946.52</v>
      </c>
      <c r="N6241" s="58" t="s">
        <v>47</v>
      </c>
      <c r="O6241" s="14">
        <f t="shared" si="535"/>
        <v>45923.305081018516</v>
      </c>
      <c r="P6241" s="19">
        <f t="shared" si="536"/>
        <v>45923.513414351852</v>
      </c>
      <c r="Q6241" s="20" t="str">
        <f t="shared" si="537"/>
        <v>23/09/2025</v>
      </c>
      <c r="R6241" s="13" t="str">
        <f t="shared" si="538"/>
        <v>12</v>
      </c>
      <c r="S6241" s="13" t="str">
        <f t="shared" si="539"/>
        <v>Tue</v>
      </c>
    </row>
    <row r="6242" spans="1:19" x14ac:dyDescent="0.25">
      <c r="A6242" s="60">
        <v>45923.305081018516</v>
      </c>
      <c r="B6242" s="61">
        <v>445464844</v>
      </c>
      <c r="C6242" s="62" t="s">
        <v>36</v>
      </c>
      <c r="D6242" s="62" t="s">
        <v>38</v>
      </c>
      <c r="E6242" s="62" t="s">
        <v>45</v>
      </c>
      <c r="F6242" s="62" t="s">
        <v>119</v>
      </c>
      <c r="G6242" s="63">
        <v>3744.4</v>
      </c>
      <c r="H6242" s="61">
        <v>444671100</v>
      </c>
      <c r="I6242" s="63">
        <v>0</v>
      </c>
      <c r="J6242" s="63">
        <v>0</v>
      </c>
      <c r="K6242" s="63">
        <v>0</v>
      </c>
      <c r="L6242" s="63">
        <v>0</v>
      </c>
      <c r="M6242" s="63">
        <v>9946.52</v>
      </c>
      <c r="N6242" s="62" t="s">
        <v>2055</v>
      </c>
      <c r="O6242" s="14">
        <f t="shared" si="535"/>
        <v>45923.305081018516</v>
      </c>
      <c r="P6242" s="19">
        <f t="shared" si="536"/>
        <v>45923.513414351852</v>
      </c>
      <c r="Q6242" s="20" t="str">
        <f t="shared" si="537"/>
        <v>23/09/2025</v>
      </c>
      <c r="R6242" s="13" t="str">
        <f t="shared" si="538"/>
        <v>12</v>
      </c>
      <c r="S6242" s="13" t="str">
        <f t="shared" si="539"/>
        <v>Tue</v>
      </c>
    </row>
    <row r="6243" spans="1:19" x14ac:dyDescent="0.25">
      <c r="A6243" s="56">
        <v>45923.306076388886</v>
      </c>
      <c r="B6243" s="57">
        <v>445465221</v>
      </c>
      <c r="C6243" s="58" t="s">
        <v>36</v>
      </c>
      <c r="D6243" s="58" t="s">
        <v>37</v>
      </c>
      <c r="E6243" s="58" t="s">
        <v>46</v>
      </c>
      <c r="F6243" s="58" t="s">
        <v>119</v>
      </c>
      <c r="G6243" s="59">
        <v>3744.74</v>
      </c>
      <c r="H6243" s="57">
        <v>444671476</v>
      </c>
      <c r="I6243" s="59">
        <v>0</v>
      </c>
      <c r="J6243" s="59">
        <v>0</v>
      </c>
      <c r="K6243" s="59">
        <v>0</v>
      </c>
      <c r="L6243" s="59">
        <v>0.13</v>
      </c>
      <c r="M6243" s="59">
        <v>9946.65</v>
      </c>
      <c r="N6243" s="58" t="s">
        <v>3740</v>
      </c>
      <c r="O6243" s="14">
        <f t="shared" si="535"/>
        <v>45923.306076388886</v>
      </c>
      <c r="P6243" s="19">
        <f t="shared" si="536"/>
        <v>45923.514409722222</v>
      </c>
      <c r="Q6243" s="20" t="str">
        <f t="shared" si="537"/>
        <v>23/09/2025</v>
      </c>
      <c r="R6243" s="13" t="str">
        <f t="shared" si="538"/>
        <v>12</v>
      </c>
      <c r="S6243" s="13" t="str">
        <f t="shared" si="539"/>
        <v>Tue</v>
      </c>
    </row>
    <row r="6244" spans="1:19" x14ac:dyDescent="0.25">
      <c r="A6244" s="60">
        <v>45923.306076388886</v>
      </c>
      <c r="B6244" s="61">
        <v>445465222</v>
      </c>
      <c r="C6244" s="62" t="s">
        <v>36</v>
      </c>
      <c r="D6244" s="62" t="s">
        <v>37</v>
      </c>
      <c r="E6244" s="62" t="s">
        <v>46</v>
      </c>
      <c r="F6244" s="62" t="s">
        <v>119</v>
      </c>
      <c r="G6244" s="63">
        <v>3744.74</v>
      </c>
      <c r="H6244" s="61">
        <v>444671477</v>
      </c>
      <c r="I6244" s="63">
        <v>0</v>
      </c>
      <c r="J6244" s="63">
        <v>0</v>
      </c>
      <c r="K6244" s="63">
        <v>0</v>
      </c>
      <c r="L6244" s="63">
        <v>0.13</v>
      </c>
      <c r="M6244" s="63">
        <v>9946.7800000000007</v>
      </c>
      <c r="N6244" s="62" t="s">
        <v>3740</v>
      </c>
      <c r="O6244" s="14">
        <f t="shared" si="535"/>
        <v>45923.306076388886</v>
      </c>
      <c r="P6244" s="19">
        <f t="shared" si="536"/>
        <v>45923.514409722222</v>
      </c>
      <c r="Q6244" s="20" t="str">
        <f t="shared" si="537"/>
        <v>23/09/2025</v>
      </c>
      <c r="R6244" s="13" t="str">
        <f t="shared" si="538"/>
        <v>12</v>
      </c>
      <c r="S6244" s="13" t="str">
        <f t="shared" si="539"/>
        <v>Tue</v>
      </c>
    </row>
    <row r="6245" spans="1:19" x14ac:dyDescent="0.25">
      <c r="A6245" s="56">
        <v>45923.309120370373</v>
      </c>
      <c r="B6245" s="57">
        <v>445466637</v>
      </c>
      <c r="C6245" s="58" t="s">
        <v>36</v>
      </c>
      <c r="D6245" s="58" t="s">
        <v>37</v>
      </c>
      <c r="E6245" s="58" t="s">
        <v>45</v>
      </c>
      <c r="F6245" s="58" t="s">
        <v>119</v>
      </c>
      <c r="G6245" s="59">
        <v>3745.33</v>
      </c>
      <c r="H6245" s="57">
        <v>444672904</v>
      </c>
      <c r="I6245" s="59">
        <v>0</v>
      </c>
      <c r="J6245" s="59">
        <v>0</v>
      </c>
      <c r="K6245" s="59">
        <v>0</v>
      </c>
      <c r="L6245" s="59">
        <v>0</v>
      </c>
      <c r="M6245" s="59">
        <v>9946.7800000000007</v>
      </c>
      <c r="N6245" s="58" t="s">
        <v>1384</v>
      </c>
      <c r="O6245" s="14">
        <f t="shared" si="535"/>
        <v>45923.309120370373</v>
      </c>
      <c r="P6245" s="19">
        <f t="shared" si="536"/>
        <v>45923.517453703709</v>
      </c>
      <c r="Q6245" s="20" t="str">
        <f t="shared" si="537"/>
        <v>23/09/2025</v>
      </c>
      <c r="R6245" s="13" t="str">
        <f t="shared" si="538"/>
        <v>12</v>
      </c>
      <c r="S6245" s="13" t="str">
        <f t="shared" si="539"/>
        <v>Tue</v>
      </c>
    </row>
    <row r="6246" spans="1:19" x14ac:dyDescent="0.25">
      <c r="A6246" s="60">
        <v>45923.311921296299</v>
      </c>
      <c r="B6246" s="61">
        <v>445467957</v>
      </c>
      <c r="C6246" s="62" t="s">
        <v>36</v>
      </c>
      <c r="D6246" s="62" t="s">
        <v>37</v>
      </c>
      <c r="E6246" s="62" t="s">
        <v>46</v>
      </c>
      <c r="F6246" s="62" t="s">
        <v>119</v>
      </c>
      <c r="G6246" s="63">
        <v>3746.6</v>
      </c>
      <c r="H6246" s="61">
        <v>444674028</v>
      </c>
      <c r="I6246" s="63">
        <v>0</v>
      </c>
      <c r="J6246" s="63">
        <v>0</v>
      </c>
      <c r="K6246" s="63">
        <v>0</v>
      </c>
      <c r="L6246" s="63">
        <v>-2.2000000000000002</v>
      </c>
      <c r="M6246" s="63">
        <v>9944.58</v>
      </c>
      <c r="N6246" s="62" t="s">
        <v>3741</v>
      </c>
      <c r="O6246" s="14">
        <f t="shared" si="535"/>
        <v>45923.311921296299</v>
      </c>
      <c r="P6246" s="19">
        <f t="shared" si="536"/>
        <v>45923.520254629635</v>
      </c>
      <c r="Q6246" s="20" t="str">
        <f t="shared" si="537"/>
        <v>23/09/2025</v>
      </c>
      <c r="R6246" s="13" t="str">
        <f t="shared" si="538"/>
        <v>12</v>
      </c>
      <c r="S6246" s="13" t="str">
        <f t="shared" si="539"/>
        <v>Tue</v>
      </c>
    </row>
    <row r="6247" spans="1:19" x14ac:dyDescent="0.25">
      <c r="A6247" s="56">
        <v>45923.311921296299</v>
      </c>
      <c r="B6247" s="57">
        <v>445467963</v>
      </c>
      <c r="C6247" s="58" t="s">
        <v>36</v>
      </c>
      <c r="D6247" s="58" t="s">
        <v>37</v>
      </c>
      <c r="E6247" s="58" t="s">
        <v>46</v>
      </c>
      <c r="F6247" s="58" t="s">
        <v>119</v>
      </c>
      <c r="G6247" s="59">
        <v>3746.71</v>
      </c>
      <c r="H6247" s="57">
        <v>444674033</v>
      </c>
      <c r="I6247" s="59">
        <v>0</v>
      </c>
      <c r="J6247" s="59">
        <v>0</v>
      </c>
      <c r="K6247" s="59">
        <v>0</v>
      </c>
      <c r="L6247" s="59">
        <v>-2.2000000000000002</v>
      </c>
      <c r="M6247" s="59">
        <v>9942.3799999999992</v>
      </c>
      <c r="N6247" s="58" t="s">
        <v>3742</v>
      </c>
      <c r="O6247" s="14">
        <f t="shared" si="535"/>
        <v>45923.311921296299</v>
      </c>
      <c r="P6247" s="19">
        <f t="shared" si="536"/>
        <v>45923.520254629635</v>
      </c>
      <c r="Q6247" s="20" t="str">
        <f t="shared" si="537"/>
        <v>23/09/2025</v>
      </c>
      <c r="R6247" s="13" t="str">
        <f t="shared" si="538"/>
        <v>12</v>
      </c>
      <c r="S6247" s="13" t="str">
        <f t="shared" si="539"/>
        <v>Tue</v>
      </c>
    </row>
    <row r="6248" spans="1:19" x14ac:dyDescent="0.25">
      <c r="A6248" s="60">
        <v>45923.319918981484</v>
      </c>
      <c r="B6248" s="61">
        <v>445470031</v>
      </c>
      <c r="C6248" s="62" t="s">
        <v>36</v>
      </c>
      <c r="D6248" s="62" t="s">
        <v>37</v>
      </c>
      <c r="E6248" s="62" t="s">
        <v>46</v>
      </c>
      <c r="F6248" s="62" t="s">
        <v>119</v>
      </c>
      <c r="G6248" s="63">
        <v>3747.01</v>
      </c>
      <c r="H6248" s="61">
        <v>444676089</v>
      </c>
      <c r="I6248" s="63">
        <v>0</v>
      </c>
      <c r="J6248" s="63">
        <v>0</v>
      </c>
      <c r="K6248" s="63">
        <v>0</v>
      </c>
      <c r="L6248" s="63">
        <v>-2.5</v>
      </c>
      <c r="M6248" s="63">
        <v>9939.8799999999992</v>
      </c>
      <c r="N6248" s="62" t="s">
        <v>3743</v>
      </c>
      <c r="O6248" s="14">
        <f t="shared" si="535"/>
        <v>45923.319918981484</v>
      </c>
      <c r="P6248" s="19">
        <f t="shared" si="536"/>
        <v>45923.52825231482</v>
      </c>
      <c r="Q6248" s="20" t="str">
        <f t="shared" si="537"/>
        <v>23/09/2025</v>
      </c>
      <c r="R6248" s="13" t="str">
        <f t="shared" si="538"/>
        <v>12</v>
      </c>
      <c r="S6248" s="13" t="str">
        <f t="shared" si="539"/>
        <v>Tue</v>
      </c>
    </row>
    <row r="6249" spans="1:19" x14ac:dyDescent="0.25">
      <c r="A6249" s="56">
        <v>45923.321030092593</v>
      </c>
      <c r="B6249" s="57">
        <v>445470299</v>
      </c>
      <c r="C6249" s="58" t="s">
        <v>36</v>
      </c>
      <c r="D6249" s="58" t="s">
        <v>37</v>
      </c>
      <c r="E6249" s="58" t="s">
        <v>46</v>
      </c>
      <c r="F6249" s="58" t="s">
        <v>119</v>
      </c>
      <c r="G6249" s="59">
        <v>3747.54</v>
      </c>
      <c r="H6249" s="57">
        <v>444676357</v>
      </c>
      <c r="I6249" s="59">
        <v>0</v>
      </c>
      <c r="J6249" s="59">
        <v>0</v>
      </c>
      <c r="K6249" s="59">
        <v>0</v>
      </c>
      <c r="L6249" s="59">
        <v>-3.03</v>
      </c>
      <c r="M6249" s="59">
        <v>9936.85</v>
      </c>
      <c r="N6249" s="58" t="s">
        <v>3744</v>
      </c>
      <c r="O6249" s="14">
        <f t="shared" si="535"/>
        <v>45923.321030092593</v>
      </c>
      <c r="P6249" s="19">
        <f t="shared" si="536"/>
        <v>45923.529363425929</v>
      </c>
      <c r="Q6249" s="20" t="str">
        <f t="shared" si="537"/>
        <v>23/09/2025</v>
      </c>
      <c r="R6249" s="13" t="str">
        <f t="shared" si="538"/>
        <v>12</v>
      </c>
      <c r="S6249" s="13" t="str">
        <f t="shared" si="539"/>
        <v>Tue</v>
      </c>
    </row>
    <row r="6250" spans="1:19" x14ac:dyDescent="0.25">
      <c r="A6250" s="60">
        <v>45923.321030092593</v>
      </c>
      <c r="B6250" s="61">
        <v>445470301</v>
      </c>
      <c r="C6250" s="62" t="s">
        <v>36</v>
      </c>
      <c r="D6250" s="62" t="s">
        <v>37</v>
      </c>
      <c r="E6250" s="62" t="s">
        <v>46</v>
      </c>
      <c r="F6250" s="62" t="s">
        <v>119</v>
      </c>
      <c r="G6250" s="63">
        <v>3747.54</v>
      </c>
      <c r="H6250" s="61">
        <v>444676359</v>
      </c>
      <c r="I6250" s="63">
        <v>0</v>
      </c>
      <c r="J6250" s="63">
        <v>0</v>
      </c>
      <c r="K6250" s="63">
        <v>0</v>
      </c>
      <c r="L6250" s="63">
        <v>-3.03</v>
      </c>
      <c r="M6250" s="63">
        <v>9933.82</v>
      </c>
      <c r="N6250" s="62" t="s">
        <v>3744</v>
      </c>
      <c r="O6250" s="14">
        <f t="shared" si="535"/>
        <v>45923.321030092593</v>
      </c>
      <c r="P6250" s="19">
        <f t="shared" si="536"/>
        <v>45923.529363425929</v>
      </c>
      <c r="Q6250" s="20" t="str">
        <f t="shared" si="537"/>
        <v>23/09/2025</v>
      </c>
      <c r="R6250" s="13" t="str">
        <f t="shared" si="538"/>
        <v>12</v>
      </c>
      <c r="S6250" s="13" t="str">
        <f t="shared" si="539"/>
        <v>Tue</v>
      </c>
    </row>
    <row r="6251" spans="1:19" x14ac:dyDescent="0.25">
      <c r="A6251" s="56">
        <v>45923.321030092593</v>
      </c>
      <c r="B6251" s="57">
        <v>445470303</v>
      </c>
      <c r="C6251" s="58" t="s">
        <v>36</v>
      </c>
      <c r="D6251" s="58" t="s">
        <v>37</v>
      </c>
      <c r="E6251" s="58" t="s">
        <v>46</v>
      </c>
      <c r="F6251" s="58" t="s">
        <v>119</v>
      </c>
      <c r="G6251" s="59">
        <v>3747.54</v>
      </c>
      <c r="H6251" s="57">
        <v>444676361</v>
      </c>
      <c r="I6251" s="59">
        <v>0</v>
      </c>
      <c r="J6251" s="59">
        <v>0</v>
      </c>
      <c r="K6251" s="59">
        <v>0</v>
      </c>
      <c r="L6251" s="59">
        <v>-3.14</v>
      </c>
      <c r="M6251" s="59">
        <v>9930.68</v>
      </c>
      <c r="N6251" s="58" t="s">
        <v>3745</v>
      </c>
      <c r="O6251" s="14">
        <f t="shared" si="535"/>
        <v>45923.321030092593</v>
      </c>
      <c r="P6251" s="19">
        <f t="shared" si="536"/>
        <v>45923.529363425929</v>
      </c>
      <c r="Q6251" s="20" t="str">
        <f t="shared" si="537"/>
        <v>23/09/2025</v>
      </c>
      <c r="R6251" s="13" t="str">
        <f t="shared" si="538"/>
        <v>12</v>
      </c>
      <c r="S6251" s="13" t="str">
        <f t="shared" si="539"/>
        <v>Tue</v>
      </c>
    </row>
    <row r="6252" spans="1:19" x14ac:dyDescent="0.25">
      <c r="A6252" s="60">
        <v>45923.321030092593</v>
      </c>
      <c r="B6252" s="61">
        <v>445470304</v>
      </c>
      <c r="C6252" s="62" t="s">
        <v>36</v>
      </c>
      <c r="D6252" s="62" t="s">
        <v>37</v>
      </c>
      <c r="E6252" s="62" t="s">
        <v>46</v>
      </c>
      <c r="F6252" s="62" t="s">
        <v>119</v>
      </c>
      <c r="G6252" s="63">
        <v>3747.54</v>
      </c>
      <c r="H6252" s="61">
        <v>444676362</v>
      </c>
      <c r="I6252" s="63">
        <v>0</v>
      </c>
      <c r="J6252" s="63">
        <v>0</v>
      </c>
      <c r="K6252" s="63">
        <v>0</v>
      </c>
      <c r="L6252" s="63">
        <v>-3.14</v>
      </c>
      <c r="M6252" s="63">
        <v>9927.5400000000009</v>
      </c>
      <c r="N6252" s="62" t="s">
        <v>3745</v>
      </c>
      <c r="O6252" s="14">
        <f t="shared" si="535"/>
        <v>45923.321030092593</v>
      </c>
      <c r="P6252" s="19">
        <f t="shared" si="536"/>
        <v>45923.529363425929</v>
      </c>
      <c r="Q6252" s="20" t="str">
        <f t="shared" si="537"/>
        <v>23/09/2025</v>
      </c>
      <c r="R6252" s="13" t="str">
        <f t="shared" si="538"/>
        <v>12</v>
      </c>
      <c r="S6252" s="13" t="str">
        <f t="shared" si="539"/>
        <v>Tue</v>
      </c>
    </row>
    <row r="6253" spans="1:19" x14ac:dyDescent="0.25">
      <c r="A6253" s="56">
        <v>45923.322662037041</v>
      </c>
      <c r="B6253" s="57">
        <v>445470559</v>
      </c>
      <c r="C6253" s="58" t="s">
        <v>36</v>
      </c>
      <c r="D6253" s="58" t="s">
        <v>37</v>
      </c>
      <c r="E6253" s="58" t="s">
        <v>45</v>
      </c>
      <c r="F6253" s="58" t="s">
        <v>119</v>
      </c>
      <c r="G6253" s="59">
        <v>3747.16</v>
      </c>
      <c r="H6253" s="57">
        <v>444676615</v>
      </c>
      <c r="I6253" s="59">
        <v>0</v>
      </c>
      <c r="J6253" s="59">
        <v>0</v>
      </c>
      <c r="K6253" s="59">
        <v>0</v>
      </c>
      <c r="L6253" s="59">
        <v>0</v>
      </c>
      <c r="M6253" s="59">
        <v>9927.5400000000009</v>
      </c>
      <c r="N6253" s="58" t="s">
        <v>2546</v>
      </c>
      <c r="O6253" s="14">
        <f t="shared" si="535"/>
        <v>45923.322662037041</v>
      </c>
      <c r="P6253" s="19">
        <f t="shared" si="536"/>
        <v>45923.530995370376</v>
      </c>
      <c r="Q6253" s="20" t="str">
        <f t="shared" si="537"/>
        <v>23/09/2025</v>
      </c>
      <c r="R6253" s="13" t="str">
        <f t="shared" si="538"/>
        <v>12</v>
      </c>
      <c r="S6253" s="13" t="str">
        <f t="shared" si="539"/>
        <v>Tue</v>
      </c>
    </row>
    <row r="6254" spans="1:19" x14ac:dyDescent="0.25">
      <c r="A6254" s="60">
        <v>45923.32267361111</v>
      </c>
      <c r="B6254" s="61">
        <v>445470560</v>
      </c>
      <c r="C6254" s="62" t="s">
        <v>36</v>
      </c>
      <c r="D6254" s="62" t="s">
        <v>37</v>
      </c>
      <c r="E6254" s="62" t="s">
        <v>45</v>
      </c>
      <c r="F6254" s="62" t="s">
        <v>119</v>
      </c>
      <c r="G6254" s="63">
        <v>3747.18</v>
      </c>
      <c r="H6254" s="61">
        <v>444676616</v>
      </c>
      <c r="I6254" s="63">
        <v>0</v>
      </c>
      <c r="J6254" s="63">
        <v>0</v>
      </c>
      <c r="K6254" s="63">
        <v>0</v>
      </c>
      <c r="L6254" s="63">
        <v>0</v>
      </c>
      <c r="M6254" s="63">
        <v>9927.5400000000009</v>
      </c>
      <c r="N6254" s="62" t="s">
        <v>108</v>
      </c>
      <c r="O6254" s="14">
        <f t="shared" si="535"/>
        <v>45923.32267361111</v>
      </c>
      <c r="P6254" s="19">
        <f t="shared" si="536"/>
        <v>45923.531006944446</v>
      </c>
      <c r="Q6254" s="20" t="str">
        <f t="shared" si="537"/>
        <v>23/09/2025</v>
      </c>
      <c r="R6254" s="13" t="str">
        <f t="shared" si="538"/>
        <v>12</v>
      </c>
      <c r="S6254" s="13" t="str">
        <f t="shared" si="539"/>
        <v>Tue</v>
      </c>
    </row>
    <row r="6255" spans="1:19" x14ac:dyDescent="0.25">
      <c r="A6255" s="56">
        <v>45923.32267361111</v>
      </c>
      <c r="B6255" s="57">
        <v>445470561</v>
      </c>
      <c r="C6255" s="58" t="s">
        <v>36</v>
      </c>
      <c r="D6255" s="58" t="s">
        <v>37</v>
      </c>
      <c r="E6255" s="58" t="s">
        <v>45</v>
      </c>
      <c r="F6255" s="58" t="s">
        <v>119</v>
      </c>
      <c r="G6255" s="59">
        <v>3747.18</v>
      </c>
      <c r="H6255" s="57">
        <v>444676617</v>
      </c>
      <c r="I6255" s="59">
        <v>0</v>
      </c>
      <c r="J6255" s="59">
        <v>0</v>
      </c>
      <c r="K6255" s="59">
        <v>0</v>
      </c>
      <c r="L6255" s="59">
        <v>0</v>
      </c>
      <c r="M6255" s="59">
        <v>9927.5400000000009</v>
      </c>
      <c r="N6255" s="58" t="s">
        <v>2055</v>
      </c>
      <c r="O6255" s="14">
        <f t="shared" si="535"/>
        <v>45923.32267361111</v>
      </c>
      <c r="P6255" s="19">
        <f t="shared" si="536"/>
        <v>45923.531006944446</v>
      </c>
      <c r="Q6255" s="20" t="str">
        <f t="shared" si="537"/>
        <v>23/09/2025</v>
      </c>
      <c r="R6255" s="13" t="str">
        <f t="shared" si="538"/>
        <v>12</v>
      </c>
      <c r="S6255" s="13" t="str">
        <f t="shared" si="539"/>
        <v>Tue</v>
      </c>
    </row>
    <row r="6256" spans="1:19" x14ac:dyDescent="0.25">
      <c r="A6256" s="60">
        <v>45923.32267361111</v>
      </c>
      <c r="B6256" s="61">
        <v>445470562</v>
      </c>
      <c r="C6256" s="62" t="s">
        <v>36</v>
      </c>
      <c r="D6256" s="62" t="s">
        <v>37</v>
      </c>
      <c r="E6256" s="62" t="s">
        <v>45</v>
      </c>
      <c r="F6256" s="62" t="s">
        <v>119</v>
      </c>
      <c r="G6256" s="63">
        <v>3747.18</v>
      </c>
      <c r="H6256" s="61">
        <v>444676618</v>
      </c>
      <c r="I6256" s="63">
        <v>0</v>
      </c>
      <c r="J6256" s="63">
        <v>0</v>
      </c>
      <c r="K6256" s="63">
        <v>0</v>
      </c>
      <c r="L6256" s="63">
        <v>0</v>
      </c>
      <c r="M6256" s="63">
        <v>9927.5400000000009</v>
      </c>
      <c r="N6256" s="62" t="s">
        <v>52</v>
      </c>
      <c r="O6256" s="14">
        <f t="shared" si="535"/>
        <v>45923.32267361111</v>
      </c>
      <c r="P6256" s="19">
        <f t="shared" si="536"/>
        <v>45923.531006944446</v>
      </c>
      <c r="Q6256" s="20" t="str">
        <f t="shared" si="537"/>
        <v>23/09/2025</v>
      </c>
      <c r="R6256" s="13" t="str">
        <f t="shared" si="538"/>
        <v>12</v>
      </c>
      <c r="S6256" s="13" t="str">
        <f t="shared" si="539"/>
        <v>Tue</v>
      </c>
    </row>
    <row r="6257" spans="1:19" x14ac:dyDescent="0.25">
      <c r="A6257" s="56">
        <v>45923.32267361111</v>
      </c>
      <c r="B6257" s="57">
        <v>445470563</v>
      </c>
      <c r="C6257" s="58" t="s">
        <v>36</v>
      </c>
      <c r="D6257" s="58" t="s">
        <v>37</v>
      </c>
      <c r="E6257" s="58" t="s">
        <v>45</v>
      </c>
      <c r="F6257" s="58" t="s">
        <v>119</v>
      </c>
      <c r="G6257" s="59">
        <v>3747.18</v>
      </c>
      <c r="H6257" s="57">
        <v>444676619</v>
      </c>
      <c r="I6257" s="59">
        <v>0</v>
      </c>
      <c r="J6257" s="59">
        <v>0</v>
      </c>
      <c r="K6257" s="59">
        <v>0</v>
      </c>
      <c r="L6257" s="59">
        <v>0</v>
      </c>
      <c r="M6257" s="59">
        <v>9927.5400000000009</v>
      </c>
      <c r="N6257" s="58" t="s">
        <v>47</v>
      </c>
      <c r="O6257" s="14">
        <f t="shared" si="535"/>
        <v>45923.32267361111</v>
      </c>
      <c r="P6257" s="19">
        <f t="shared" si="536"/>
        <v>45923.531006944446</v>
      </c>
      <c r="Q6257" s="20" t="str">
        <f t="shared" si="537"/>
        <v>23/09/2025</v>
      </c>
      <c r="R6257" s="13" t="str">
        <f t="shared" si="538"/>
        <v>12</v>
      </c>
      <c r="S6257" s="13" t="str">
        <f t="shared" si="539"/>
        <v>Tue</v>
      </c>
    </row>
    <row r="6258" spans="1:19" x14ac:dyDescent="0.25">
      <c r="A6258" s="60">
        <v>45923.322685185187</v>
      </c>
      <c r="B6258" s="61">
        <v>445470564</v>
      </c>
      <c r="C6258" s="62" t="s">
        <v>36</v>
      </c>
      <c r="D6258" s="62" t="s">
        <v>37</v>
      </c>
      <c r="E6258" s="62" t="s">
        <v>45</v>
      </c>
      <c r="F6258" s="62" t="s">
        <v>119</v>
      </c>
      <c r="G6258" s="63">
        <v>3747.2</v>
      </c>
      <c r="H6258" s="61">
        <v>444676620</v>
      </c>
      <c r="I6258" s="63">
        <v>0</v>
      </c>
      <c r="J6258" s="63">
        <v>0</v>
      </c>
      <c r="K6258" s="63">
        <v>0</v>
      </c>
      <c r="L6258" s="63">
        <v>0</v>
      </c>
      <c r="M6258" s="63">
        <v>9927.5400000000009</v>
      </c>
      <c r="N6258" s="62" t="s">
        <v>107</v>
      </c>
      <c r="O6258" s="14">
        <f t="shared" si="535"/>
        <v>45923.322685185187</v>
      </c>
      <c r="P6258" s="19">
        <f t="shared" si="536"/>
        <v>45923.531018518523</v>
      </c>
      <c r="Q6258" s="20" t="str">
        <f t="shared" si="537"/>
        <v>23/09/2025</v>
      </c>
      <c r="R6258" s="13" t="str">
        <f t="shared" si="538"/>
        <v>12</v>
      </c>
      <c r="S6258" s="13" t="str">
        <f t="shared" si="539"/>
        <v>Tue</v>
      </c>
    </row>
    <row r="6259" spans="1:19" x14ac:dyDescent="0.25">
      <c r="A6259" s="56">
        <v>45923.322685185187</v>
      </c>
      <c r="B6259" s="57">
        <v>445470565</v>
      </c>
      <c r="C6259" s="58" t="s">
        <v>36</v>
      </c>
      <c r="D6259" s="58" t="s">
        <v>37</v>
      </c>
      <c r="E6259" s="58" t="s">
        <v>45</v>
      </c>
      <c r="F6259" s="58" t="s">
        <v>119</v>
      </c>
      <c r="G6259" s="59">
        <v>3747.2</v>
      </c>
      <c r="H6259" s="57">
        <v>444676621</v>
      </c>
      <c r="I6259" s="59">
        <v>0</v>
      </c>
      <c r="J6259" s="59">
        <v>0</v>
      </c>
      <c r="K6259" s="59">
        <v>0</v>
      </c>
      <c r="L6259" s="59">
        <v>0</v>
      </c>
      <c r="M6259" s="59">
        <v>9927.5400000000009</v>
      </c>
      <c r="N6259" s="58" t="s">
        <v>1971</v>
      </c>
      <c r="O6259" s="14">
        <f t="shared" si="535"/>
        <v>45923.322685185187</v>
      </c>
      <c r="P6259" s="19">
        <f t="shared" si="536"/>
        <v>45923.531018518523</v>
      </c>
      <c r="Q6259" s="20" t="str">
        <f t="shared" si="537"/>
        <v>23/09/2025</v>
      </c>
      <c r="R6259" s="13" t="str">
        <f t="shared" si="538"/>
        <v>12</v>
      </c>
      <c r="S6259" s="13" t="str">
        <f t="shared" si="539"/>
        <v>Tue</v>
      </c>
    </row>
    <row r="6260" spans="1:19" x14ac:dyDescent="0.25">
      <c r="A6260" s="60">
        <v>45923.322685185187</v>
      </c>
      <c r="B6260" s="61">
        <v>445470566</v>
      </c>
      <c r="C6260" s="62" t="s">
        <v>36</v>
      </c>
      <c r="D6260" s="62" t="s">
        <v>37</v>
      </c>
      <c r="E6260" s="62" t="s">
        <v>45</v>
      </c>
      <c r="F6260" s="62" t="s">
        <v>119</v>
      </c>
      <c r="G6260" s="63">
        <v>3747.2</v>
      </c>
      <c r="H6260" s="61">
        <v>444676622</v>
      </c>
      <c r="I6260" s="63">
        <v>0</v>
      </c>
      <c r="J6260" s="63">
        <v>0</v>
      </c>
      <c r="K6260" s="63">
        <v>0</v>
      </c>
      <c r="L6260" s="63">
        <v>0</v>
      </c>
      <c r="M6260" s="63">
        <v>9927.5400000000009</v>
      </c>
      <c r="N6260" s="62" t="s">
        <v>48</v>
      </c>
      <c r="O6260" s="14">
        <f t="shared" si="535"/>
        <v>45923.322685185187</v>
      </c>
      <c r="P6260" s="19">
        <f t="shared" si="536"/>
        <v>45923.531018518523</v>
      </c>
      <c r="Q6260" s="20" t="str">
        <f t="shared" si="537"/>
        <v>23/09/2025</v>
      </c>
      <c r="R6260" s="13" t="str">
        <f t="shared" si="538"/>
        <v>12</v>
      </c>
      <c r="S6260" s="13" t="str">
        <f t="shared" si="539"/>
        <v>Tue</v>
      </c>
    </row>
    <row r="6261" spans="1:19" x14ac:dyDescent="0.25">
      <c r="A6261" s="56">
        <v>45923.322685185187</v>
      </c>
      <c r="B6261" s="57">
        <v>445470567</v>
      </c>
      <c r="C6261" s="58" t="s">
        <v>36</v>
      </c>
      <c r="D6261" s="58" t="s">
        <v>37</v>
      </c>
      <c r="E6261" s="58" t="s">
        <v>45</v>
      </c>
      <c r="F6261" s="58" t="s">
        <v>119</v>
      </c>
      <c r="G6261" s="59">
        <v>3747.2</v>
      </c>
      <c r="H6261" s="57">
        <v>444676623</v>
      </c>
      <c r="I6261" s="59">
        <v>0</v>
      </c>
      <c r="J6261" s="59">
        <v>0</v>
      </c>
      <c r="K6261" s="59">
        <v>0</v>
      </c>
      <c r="L6261" s="59">
        <v>0</v>
      </c>
      <c r="M6261" s="59">
        <v>9927.5400000000009</v>
      </c>
      <c r="N6261" s="58" t="s">
        <v>77</v>
      </c>
      <c r="O6261" s="14">
        <f t="shared" si="535"/>
        <v>45923.322685185187</v>
      </c>
      <c r="P6261" s="19">
        <f t="shared" si="536"/>
        <v>45923.531018518523</v>
      </c>
      <c r="Q6261" s="20" t="str">
        <f t="shared" si="537"/>
        <v>23/09/2025</v>
      </c>
      <c r="R6261" s="13" t="str">
        <f t="shared" si="538"/>
        <v>12</v>
      </c>
      <c r="S6261" s="13" t="str">
        <f t="shared" si="539"/>
        <v>Tue</v>
      </c>
    </row>
    <row r="6262" spans="1:19" x14ac:dyDescent="0.25">
      <c r="A6262" s="60">
        <v>45923.322685185187</v>
      </c>
      <c r="B6262" s="61">
        <v>445470568</v>
      </c>
      <c r="C6262" s="62" t="s">
        <v>36</v>
      </c>
      <c r="D6262" s="62" t="s">
        <v>37</v>
      </c>
      <c r="E6262" s="62" t="s">
        <v>45</v>
      </c>
      <c r="F6262" s="62" t="s">
        <v>119</v>
      </c>
      <c r="G6262" s="63">
        <v>3747.2</v>
      </c>
      <c r="H6262" s="61">
        <v>444676624</v>
      </c>
      <c r="I6262" s="63">
        <v>0</v>
      </c>
      <c r="J6262" s="63">
        <v>0</v>
      </c>
      <c r="K6262" s="63">
        <v>0</v>
      </c>
      <c r="L6262" s="63">
        <v>0</v>
      </c>
      <c r="M6262" s="63">
        <v>9927.5400000000009</v>
      </c>
      <c r="N6262" s="62" t="s">
        <v>2056</v>
      </c>
      <c r="O6262" s="14">
        <f t="shared" si="535"/>
        <v>45923.322685185187</v>
      </c>
      <c r="P6262" s="19">
        <f t="shared" si="536"/>
        <v>45923.531018518523</v>
      </c>
      <c r="Q6262" s="20" t="str">
        <f t="shared" si="537"/>
        <v>23/09/2025</v>
      </c>
      <c r="R6262" s="13" t="str">
        <f t="shared" si="538"/>
        <v>12</v>
      </c>
      <c r="S6262" s="13" t="str">
        <f t="shared" si="539"/>
        <v>Tue</v>
      </c>
    </row>
    <row r="6263" spans="1:19" x14ac:dyDescent="0.25">
      <c r="A6263" s="56">
        <v>45923.323240740741</v>
      </c>
      <c r="B6263" s="57">
        <v>445470676</v>
      </c>
      <c r="C6263" s="58" t="s">
        <v>36</v>
      </c>
      <c r="D6263" s="58" t="s">
        <v>38</v>
      </c>
      <c r="E6263" s="58" t="s">
        <v>46</v>
      </c>
      <c r="F6263" s="58" t="s">
        <v>119</v>
      </c>
      <c r="G6263" s="59">
        <v>3746.71</v>
      </c>
      <c r="H6263" s="57">
        <v>444676728</v>
      </c>
      <c r="I6263" s="59">
        <v>0</v>
      </c>
      <c r="J6263" s="59">
        <v>0</v>
      </c>
      <c r="K6263" s="59">
        <v>0</v>
      </c>
      <c r="L6263" s="59">
        <v>1.38</v>
      </c>
      <c r="M6263" s="59">
        <v>9928.92</v>
      </c>
      <c r="N6263" s="58" t="s">
        <v>3746</v>
      </c>
      <c r="O6263" s="14">
        <f t="shared" si="535"/>
        <v>45923.323240740741</v>
      </c>
      <c r="P6263" s="19">
        <f t="shared" si="536"/>
        <v>45923.531574074077</v>
      </c>
      <c r="Q6263" s="20" t="str">
        <f t="shared" si="537"/>
        <v>23/09/2025</v>
      </c>
      <c r="R6263" s="13" t="str">
        <f t="shared" si="538"/>
        <v>12</v>
      </c>
      <c r="S6263" s="13" t="str">
        <f t="shared" si="539"/>
        <v>Tue</v>
      </c>
    </row>
    <row r="6264" spans="1:19" x14ac:dyDescent="0.25">
      <c r="A6264" s="60">
        <v>45923.323472222219</v>
      </c>
      <c r="B6264" s="61">
        <v>445470708</v>
      </c>
      <c r="C6264" s="62" t="s">
        <v>36</v>
      </c>
      <c r="D6264" s="62" t="s">
        <v>37</v>
      </c>
      <c r="E6264" s="62" t="s">
        <v>45</v>
      </c>
      <c r="F6264" s="62" t="s">
        <v>119</v>
      </c>
      <c r="G6264" s="63">
        <v>3746.86</v>
      </c>
      <c r="H6264" s="61">
        <v>444676764</v>
      </c>
      <c r="I6264" s="63">
        <v>0</v>
      </c>
      <c r="J6264" s="63">
        <v>0</v>
      </c>
      <c r="K6264" s="63">
        <v>0</v>
      </c>
      <c r="L6264" s="63">
        <v>0</v>
      </c>
      <c r="M6264" s="63">
        <v>9928.92</v>
      </c>
      <c r="N6264" s="62" t="s">
        <v>106</v>
      </c>
      <c r="O6264" s="14">
        <f t="shared" si="535"/>
        <v>45923.323472222219</v>
      </c>
      <c r="P6264" s="19">
        <f t="shared" si="536"/>
        <v>45923.531805555554</v>
      </c>
      <c r="Q6264" s="20" t="str">
        <f t="shared" si="537"/>
        <v>23/09/2025</v>
      </c>
      <c r="R6264" s="13" t="str">
        <f t="shared" si="538"/>
        <v>12</v>
      </c>
      <c r="S6264" s="13" t="str">
        <f t="shared" si="539"/>
        <v>Tue</v>
      </c>
    </row>
    <row r="6265" spans="1:19" x14ac:dyDescent="0.25">
      <c r="A6265" s="56">
        <v>45923.323587962965</v>
      </c>
      <c r="B6265" s="57">
        <v>445470720</v>
      </c>
      <c r="C6265" s="58" t="s">
        <v>36</v>
      </c>
      <c r="D6265" s="58" t="s">
        <v>37</v>
      </c>
      <c r="E6265" s="58" t="s">
        <v>45</v>
      </c>
      <c r="F6265" s="58" t="s">
        <v>119</v>
      </c>
      <c r="G6265" s="59">
        <v>3746.86</v>
      </c>
      <c r="H6265" s="57">
        <v>444676775</v>
      </c>
      <c r="I6265" s="59">
        <v>0</v>
      </c>
      <c r="J6265" s="59">
        <v>0</v>
      </c>
      <c r="K6265" s="59">
        <v>0</v>
      </c>
      <c r="L6265" s="59">
        <v>0</v>
      </c>
      <c r="M6265" s="59">
        <v>9928.92</v>
      </c>
      <c r="N6265" s="58" t="s">
        <v>1384</v>
      </c>
      <c r="O6265" s="14">
        <f t="shared" si="535"/>
        <v>45923.323587962965</v>
      </c>
      <c r="P6265" s="19">
        <f t="shared" si="536"/>
        <v>45923.5319212963</v>
      </c>
      <c r="Q6265" s="20" t="str">
        <f t="shared" si="537"/>
        <v>23/09/2025</v>
      </c>
      <c r="R6265" s="13" t="str">
        <f t="shared" si="538"/>
        <v>12</v>
      </c>
      <c r="S6265" s="13" t="str">
        <f t="shared" si="539"/>
        <v>Tue</v>
      </c>
    </row>
    <row r="6266" spans="1:19" x14ac:dyDescent="0.25">
      <c r="A6266" s="60">
        <v>45923.326122685183</v>
      </c>
      <c r="B6266" s="61">
        <v>445471184</v>
      </c>
      <c r="C6266" s="62" t="s">
        <v>36</v>
      </c>
      <c r="D6266" s="62" t="s">
        <v>38</v>
      </c>
      <c r="E6266" s="62" t="s">
        <v>46</v>
      </c>
      <c r="F6266" s="62" t="s">
        <v>119</v>
      </c>
      <c r="G6266" s="63">
        <v>3745.58</v>
      </c>
      <c r="H6266" s="61">
        <v>444677234</v>
      </c>
      <c r="I6266" s="63">
        <v>0</v>
      </c>
      <c r="J6266" s="63">
        <v>0</v>
      </c>
      <c r="K6266" s="63">
        <v>0</v>
      </c>
      <c r="L6266" s="63">
        <v>-1.6</v>
      </c>
      <c r="M6266" s="63">
        <v>9927.32</v>
      </c>
      <c r="N6266" s="62" t="s">
        <v>3729</v>
      </c>
      <c r="O6266" s="14">
        <f t="shared" si="535"/>
        <v>45923.326122685183</v>
      </c>
      <c r="P6266" s="19">
        <f t="shared" si="536"/>
        <v>45923.534456018519</v>
      </c>
      <c r="Q6266" s="20" t="str">
        <f t="shared" si="537"/>
        <v>23/09/2025</v>
      </c>
      <c r="R6266" s="13" t="str">
        <f t="shared" si="538"/>
        <v>12</v>
      </c>
      <c r="S6266" s="13" t="str">
        <f t="shared" si="539"/>
        <v>Tue</v>
      </c>
    </row>
    <row r="6267" spans="1:19" x14ac:dyDescent="0.25">
      <c r="A6267" s="56">
        <v>45923.326828703706</v>
      </c>
      <c r="B6267" s="57">
        <v>445471319</v>
      </c>
      <c r="C6267" s="58" t="s">
        <v>36</v>
      </c>
      <c r="D6267" s="58" t="s">
        <v>38</v>
      </c>
      <c r="E6267" s="58" t="s">
        <v>46</v>
      </c>
      <c r="F6267" s="58" t="s">
        <v>119</v>
      </c>
      <c r="G6267" s="59">
        <v>3744.93</v>
      </c>
      <c r="H6267" s="57">
        <v>444677368</v>
      </c>
      <c r="I6267" s="59">
        <v>0</v>
      </c>
      <c r="J6267" s="59">
        <v>0</v>
      </c>
      <c r="K6267" s="59">
        <v>0</v>
      </c>
      <c r="L6267" s="59">
        <v>-2.25</v>
      </c>
      <c r="M6267" s="59">
        <v>9925.07</v>
      </c>
      <c r="N6267" s="58" t="s">
        <v>3747</v>
      </c>
      <c r="O6267" s="14">
        <f t="shared" si="535"/>
        <v>45923.326828703706</v>
      </c>
      <c r="P6267" s="19">
        <f t="shared" si="536"/>
        <v>45923.535162037042</v>
      </c>
      <c r="Q6267" s="20" t="str">
        <f t="shared" si="537"/>
        <v>23/09/2025</v>
      </c>
      <c r="R6267" s="13" t="str">
        <f t="shared" si="538"/>
        <v>12</v>
      </c>
      <c r="S6267" s="13" t="str">
        <f t="shared" si="539"/>
        <v>Tue</v>
      </c>
    </row>
    <row r="6268" spans="1:19" x14ac:dyDescent="0.25">
      <c r="A6268" s="60">
        <v>45923.326828703706</v>
      </c>
      <c r="B6268" s="61">
        <v>445471320</v>
      </c>
      <c r="C6268" s="62" t="s">
        <v>36</v>
      </c>
      <c r="D6268" s="62" t="s">
        <v>38</v>
      </c>
      <c r="E6268" s="62" t="s">
        <v>46</v>
      </c>
      <c r="F6268" s="62" t="s">
        <v>119</v>
      </c>
      <c r="G6268" s="63">
        <v>3744.93</v>
      </c>
      <c r="H6268" s="61">
        <v>444677369</v>
      </c>
      <c r="I6268" s="63">
        <v>0</v>
      </c>
      <c r="J6268" s="63">
        <v>0</v>
      </c>
      <c r="K6268" s="63">
        <v>0</v>
      </c>
      <c r="L6268" s="63">
        <v>-2.27</v>
      </c>
      <c r="M6268" s="63">
        <v>9922.7999999999993</v>
      </c>
      <c r="N6268" s="62" t="s">
        <v>3747</v>
      </c>
      <c r="O6268" s="14">
        <f t="shared" si="535"/>
        <v>45923.326828703706</v>
      </c>
      <c r="P6268" s="19">
        <f t="shared" si="536"/>
        <v>45923.535162037042</v>
      </c>
      <c r="Q6268" s="20" t="str">
        <f t="shared" si="537"/>
        <v>23/09/2025</v>
      </c>
      <c r="R6268" s="13" t="str">
        <f t="shared" si="538"/>
        <v>12</v>
      </c>
      <c r="S6268" s="13" t="str">
        <f t="shared" si="539"/>
        <v>Tue</v>
      </c>
    </row>
    <row r="6269" spans="1:19" x14ac:dyDescent="0.25">
      <c r="A6269" s="56">
        <v>45923.326886574076</v>
      </c>
      <c r="B6269" s="57">
        <v>445471333</v>
      </c>
      <c r="C6269" s="58" t="s">
        <v>36</v>
      </c>
      <c r="D6269" s="58" t="s">
        <v>38</v>
      </c>
      <c r="E6269" s="58" t="s">
        <v>46</v>
      </c>
      <c r="F6269" s="58" t="s">
        <v>119</v>
      </c>
      <c r="G6269" s="59">
        <v>3744.66</v>
      </c>
      <c r="H6269" s="57">
        <v>444677385</v>
      </c>
      <c r="I6269" s="59">
        <v>0</v>
      </c>
      <c r="J6269" s="59">
        <v>0</v>
      </c>
      <c r="K6269" s="59">
        <v>0</v>
      </c>
      <c r="L6269" s="59">
        <v>-2.54</v>
      </c>
      <c r="M6269" s="59">
        <v>9920.26</v>
      </c>
      <c r="N6269" s="58" t="s">
        <v>3748</v>
      </c>
      <c r="O6269" s="14">
        <f t="shared" si="535"/>
        <v>45923.326886574076</v>
      </c>
      <c r="P6269" s="19">
        <f t="shared" si="536"/>
        <v>45923.535219907411</v>
      </c>
      <c r="Q6269" s="20" t="str">
        <f t="shared" si="537"/>
        <v>23/09/2025</v>
      </c>
      <c r="R6269" s="13" t="str">
        <f t="shared" si="538"/>
        <v>12</v>
      </c>
      <c r="S6269" s="13" t="str">
        <f t="shared" si="539"/>
        <v>Tue</v>
      </c>
    </row>
    <row r="6270" spans="1:19" x14ac:dyDescent="0.25">
      <c r="A6270" s="60">
        <v>45923.328333333331</v>
      </c>
      <c r="B6270" s="61">
        <v>445471961</v>
      </c>
      <c r="C6270" s="62" t="s">
        <v>36</v>
      </c>
      <c r="D6270" s="62" t="s">
        <v>38</v>
      </c>
      <c r="E6270" s="62" t="s">
        <v>45</v>
      </c>
      <c r="F6270" s="62" t="s">
        <v>119</v>
      </c>
      <c r="G6270" s="63">
        <v>3745.23</v>
      </c>
      <c r="H6270" s="61">
        <v>444678014</v>
      </c>
      <c r="I6270" s="63">
        <v>0</v>
      </c>
      <c r="J6270" s="63">
        <v>0</v>
      </c>
      <c r="K6270" s="63">
        <v>0</v>
      </c>
      <c r="L6270" s="63">
        <v>0</v>
      </c>
      <c r="M6270" s="63">
        <v>9920.26</v>
      </c>
      <c r="N6270" s="62" t="s">
        <v>48</v>
      </c>
      <c r="O6270" s="14">
        <f t="shared" si="535"/>
        <v>45923.328333333331</v>
      </c>
      <c r="P6270" s="19">
        <f t="shared" si="536"/>
        <v>45923.536666666667</v>
      </c>
      <c r="Q6270" s="20" t="str">
        <f t="shared" si="537"/>
        <v>23/09/2025</v>
      </c>
      <c r="R6270" s="13" t="str">
        <f t="shared" si="538"/>
        <v>12</v>
      </c>
      <c r="S6270" s="13" t="str">
        <f t="shared" si="539"/>
        <v>Tue</v>
      </c>
    </row>
    <row r="6271" spans="1:19" x14ac:dyDescent="0.25">
      <c r="A6271" s="56">
        <v>45923.328333333331</v>
      </c>
      <c r="B6271" s="57">
        <v>445471962</v>
      </c>
      <c r="C6271" s="58" t="s">
        <v>36</v>
      </c>
      <c r="D6271" s="58" t="s">
        <v>38</v>
      </c>
      <c r="E6271" s="58" t="s">
        <v>45</v>
      </c>
      <c r="F6271" s="58" t="s">
        <v>119</v>
      </c>
      <c r="G6271" s="59">
        <v>3745.23</v>
      </c>
      <c r="H6271" s="57">
        <v>444678015</v>
      </c>
      <c r="I6271" s="59">
        <v>0</v>
      </c>
      <c r="J6271" s="59">
        <v>0</v>
      </c>
      <c r="K6271" s="59">
        <v>0</v>
      </c>
      <c r="L6271" s="59">
        <v>0</v>
      </c>
      <c r="M6271" s="59">
        <v>9920.26</v>
      </c>
      <c r="N6271" s="58" t="s">
        <v>108</v>
      </c>
      <c r="O6271" s="14">
        <f t="shared" si="535"/>
        <v>45923.328333333331</v>
      </c>
      <c r="P6271" s="19">
        <f t="shared" si="536"/>
        <v>45923.536666666667</v>
      </c>
      <c r="Q6271" s="20" t="str">
        <f t="shared" si="537"/>
        <v>23/09/2025</v>
      </c>
      <c r="R6271" s="13" t="str">
        <f t="shared" si="538"/>
        <v>12</v>
      </c>
      <c r="S6271" s="13" t="str">
        <f t="shared" si="539"/>
        <v>Tue</v>
      </c>
    </row>
    <row r="6272" spans="1:19" x14ac:dyDescent="0.25">
      <c r="A6272" s="60">
        <v>45923.328344907408</v>
      </c>
      <c r="B6272" s="61">
        <v>445471964</v>
      </c>
      <c r="C6272" s="62" t="s">
        <v>36</v>
      </c>
      <c r="D6272" s="62" t="s">
        <v>38</v>
      </c>
      <c r="E6272" s="62" t="s">
        <v>45</v>
      </c>
      <c r="F6272" s="62" t="s">
        <v>119</v>
      </c>
      <c r="G6272" s="63">
        <v>3745.23</v>
      </c>
      <c r="H6272" s="61">
        <v>444678017</v>
      </c>
      <c r="I6272" s="63">
        <v>0</v>
      </c>
      <c r="J6272" s="63">
        <v>0</v>
      </c>
      <c r="K6272" s="63">
        <v>0</v>
      </c>
      <c r="L6272" s="63">
        <v>0</v>
      </c>
      <c r="M6272" s="63">
        <v>9920.26</v>
      </c>
      <c r="N6272" s="62" t="s">
        <v>1971</v>
      </c>
      <c r="O6272" s="14">
        <f t="shared" si="535"/>
        <v>45923.328344907408</v>
      </c>
      <c r="P6272" s="19">
        <f t="shared" si="536"/>
        <v>45923.536678240744</v>
      </c>
      <c r="Q6272" s="20" t="str">
        <f t="shared" si="537"/>
        <v>23/09/2025</v>
      </c>
      <c r="R6272" s="13" t="str">
        <f t="shared" si="538"/>
        <v>12</v>
      </c>
      <c r="S6272" s="13" t="str">
        <f t="shared" si="539"/>
        <v>Tue</v>
      </c>
    </row>
    <row r="6273" spans="1:19" x14ac:dyDescent="0.25">
      <c r="A6273" s="56">
        <v>45923.328344907408</v>
      </c>
      <c r="B6273" s="57">
        <v>445471965</v>
      </c>
      <c r="C6273" s="58" t="s">
        <v>36</v>
      </c>
      <c r="D6273" s="58" t="s">
        <v>38</v>
      </c>
      <c r="E6273" s="58" t="s">
        <v>45</v>
      </c>
      <c r="F6273" s="58" t="s">
        <v>119</v>
      </c>
      <c r="G6273" s="59">
        <v>3745.23</v>
      </c>
      <c r="H6273" s="57">
        <v>444678018</v>
      </c>
      <c r="I6273" s="59">
        <v>0</v>
      </c>
      <c r="J6273" s="59">
        <v>0</v>
      </c>
      <c r="K6273" s="59">
        <v>0</v>
      </c>
      <c r="L6273" s="59">
        <v>0</v>
      </c>
      <c r="M6273" s="59">
        <v>9920.26</v>
      </c>
      <c r="N6273" s="58" t="s">
        <v>2055</v>
      </c>
      <c r="O6273" s="14">
        <f t="shared" si="535"/>
        <v>45923.328344907408</v>
      </c>
      <c r="P6273" s="19">
        <f t="shared" si="536"/>
        <v>45923.536678240744</v>
      </c>
      <c r="Q6273" s="20" t="str">
        <f t="shared" si="537"/>
        <v>23/09/2025</v>
      </c>
      <c r="R6273" s="13" t="str">
        <f t="shared" si="538"/>
        <v>12</v>
      </c>
      <c r="S6273" s="13" t="str">
        <f t="shared" si="539"/>
        <v>Tue</v>
      </c>
    </row>
    <row r="6274" spans="1:19" x14ac:dyDescent="0.25">
      <c r="A6274" s="60">
        <v>45923.329560185186</v>
      </c>
      <c r="B6274" s="61">
        <v>445472294</v>
      </c>
      <c r="C6274" s="62" t="s">
        <v>36</v>
      </c>
      <c r="D6274" s="62" t="s">
        <v>38</v>
      </c>
      <c r="E6274" s="62" t="s">
        <v>46</v>
      </c>
      <c r="F6274" s="62" t="s">
        <v>119</v>
      </c>
      <c r="G6274" s="63">
        <v>3744.03</v>
      </c>
      <c r="H6274" s="61">
        <v>444678351</v>
      </c>
      <c r="I6274" s="63">
        <v>0</v>
      </c>
      <c r="J6274" s="63">
        <v>0</v>
      </c>
      <c r="K6274" s="63">
        <v>0</v>
      </c>
      <c r="L6274" s="63">
        <v>-3.13</v>
      </c>
      <c r="M6274" s="63">
        <v>9917.1299999999992</v>
      </c>
      <c r="N6274" s="62" t="s">
        <v>3362</v>
      </c>
      <c r="O6274" s="14">
        <f t="shared" si="535"/>
        <v>45923.329560185186</v>
      </c>
      <c r="P6274" s="19">
        <f t="shared" si="536"/>
        <v>45923.537893518522</v>
      </c>
      <c r="Q6274" s="20" t="str">
        <f t="shared" si="537"/>
        <v>23/09/2025</v>
      </c>
      <c r="R6274" s="13" t="str">
        <f t="shared" si="538"/>
        <v>12</v>
      </c>
      <c r="S6274" s="13" t="str">
        <f t="shared" si="539"/>
        <v>Tue</v>
      </c>
    </row>
    <row r="6275" spans="1:19" x14ac:dyDescent="0.25">
      <c r="A6275" s="56">
        <v>45923.329560185186</v>
      </c>
      <c r="B6275" s="57">
        <v>445472295</v>
      </c>
      <c r="C6275" s="58" t="s">
        <v>36</v>
      </c>
      <c r="D6275" s="58" t="s">
        <v>38</v>
      </c>
      <c r="E6275" s="58" t="s">
        <v>46</v>
      </c>
      <c r="F6275" s="58" t="s">
        <v>119</v>
      </c>
      <c r="G6275" s="59">
        <v>3744.03</v>
      </c>
      <c r="H6275" s="57">
        <v>444678352</v>
      </c>
      <c r="I6275" s="59">
        <v>0</v>
      </c>
      <c r="J6275" s="59">
        <v>0</v>
      </c>
      <c r="K6275" s="59">
        <v>0</v>
      </c>
      <c r="L6275" s="59">
        <v>-3.15</v>
      </c>
      <c r="M6275" s="59">
        <v>9913.98</v>
      </c>
      <c r="N6275" s="58" t="s">
        <v>3362</v>
      </c>
      <c r="O6275" s="14">
        <f t="shared" si="535"/>
        <v>45923.329560185186</v>
      </c>
      <c r="P6275" s="19">
        <f t="shared" si="536"/>
        <v>45923.537893518522</v>
      </c>
      <c r="Q6275" s="20" t="str">
        <f t="shared" si="537"/>
        <v>23/09/2025</v>
      </c>
      <c r="R6275" s="13" t="str">
        <f t="shared" si="538"/>
        <v>12</v>
      </c>
      <c r="S6275" s="13" t="str">
        <f t="shared" si="539"/>
        <v>Tue</v>
      </c>
    </row>
    <row r="6276" spans="1:19" x14ac:dyDescent="0.25">
      <c r="A6276" s="60">
        <v>45923.329560185186</v>
      </c>
      <c r="B6276" s="61">
        <v>445472296</v>
      </c>
      <c r="C6276" s="62" t="s">
        <v>36</v>
      </c>
      <c r="D6276" s="62" t="s">
        <v>38</v>
      </c>
      <c r="E6276" s="62" t="s">
        <v>46</v>
      </c>
      <c r="F6276" s="62" t="s">
        <v>119</v>
      </c>
      <c r="G6276" s="63">
        <v>3744.03</v>
      </c>
      <c r="H6276" s="61">
        <v>444678353</v>
      </c>
      <c r="I6276" s="63">
        <v>0</v>
      </c>
      <c r="J6276" s="63">
        <v>0</v>
      </c>
      <c r="K6276" s="63">
        <v>0</v>
      </c>
      <c r="L6276" s="63">
        <v>-3.15</v>
      </c>
      <c r="M6276" s="63">
        <v>9910.83</v>
      </c>
      <c r="N6276" s="62" t="s">
        <v>3362</v>
      </c>
      <c r="O6276" s="14">
        <f t="shared" si="535"/>
        <v>45923.329560185186</v>
      </c>
      <c r="P6276" s="19">
        <f t="shared" si="536"/>
        <v>45923.537893518522</v>
      </c>
      <c r="Q6276" s="20" t="str">
        <f t="shared" si="537"/>
        <v>23/09/2025</v>
      </c>
      <c r="R6276" s="13" t="str">
        <f t="shared" si="538"/>
        <v>12</v>
      </c>
      <c r="S6276" s="13" t="str">
        <f t="shared" si="539"/>
        <v>Tue</v>
      </c>
    </row>
    <row r="6277" spans="1:19" x14ac:dyDescent="0.25">
      <c r="A6277" s="56">
        <v>45923.329560185186</v>
      </c>
      <c r="B6277" s="57">
        <v>445472297</v>
      </c>
      <c r="C6277" s="58" t="s">
        <v>36</v>
      </c>
      <c r="D6277" s="58" t="s">
        <v>38</v>
      </c>
      <c r="E6277" s="58" t="s">
        <v>46</v>
      </c>
      <c r="F6277" s="58" t="s">
        <v>119</v>
      </c>
      <c r="G6277" s="59">
        <v>3744.03</v>
      </c>
      <c r="H6277" s="57">
        <v>444678354</v>
      </c>
      <c r="I6277" s="59">
        <v>0</v>
      </c>
      <c r="J6277" s="59">
        <v>0</v>
      </c>
      <c r="K6277" s="59">
        <v>0</v>
      </c>
      <c r="L6277" s="59">
        <v>-3.17</v>
      </c>
      <c r="M6277" s="59">
        <v>9907.66</v>
      </c>
      <c r="N6277" s="58" t="s">
        <v>3362</v>
      </c>
      <c r="O6277" s="14">
        <f t="shared" si="535"/>
        <v>45923.329560185186</v>
      </c>
      <c r="P6277" s="19">
        <f t="shared" si="536"/>
        <v>45923.537893518522</v>
      </c>
      <c r="Q6277" s="20" t="str">
        <f t="shared" si="537"/>
        <v>23/09/2025</v>
      </c>
      <c r="R6277" s="13" t="str">
        <f t="shared" si="538"/>
        <v>12</v>
      </c>
      <c r="S6277" s="13" t="str">
        <f t="shared" si="539"/>
        <v>Tue</v>
      </c>
    </row>
    <row r="6278" spans="1:19" x14ac:dyDescent="0.25">
      <c r="A6278" s="60">
        <v>45923.329560185186</v>
      </c>
      <c r="B6278" s="61">
        <v>445472299</v>
      </c>
      <c r="C6278" s="62" t="s">
        <v>36</v>
      </c>
      <c r="D6278" s="62" t="s">
        <v>38</v>
      </c>
      <c r="E6278" s="62" t="s">
        <v>46</v>
      </c>
      <c r="F6278" s="62" t="s">
        <v>119</v>
      </c>
      <c r="G6278" s="63">
        <v>3744.03</v>
      </c>
      <c r="H6278" s="61">
        <v>444678355</v>
      </c>
      <c r="I6278" s="63">
        <v>0</v>
      </c>
      <c r="J6278" s="63">
        <v>0</v>
      </c>
      <c r="K6278" s="63">
        <v>0</v>
      </c>
      <c r="L6278" s="63">
        <v>-3.17</v>
      </c>
      <c r="M6278" s="63">
        <v>9904.49</v>
      </c>
      <c r="N6278" s="62" t="s">
        <v>3362</v>
      </c>
      <c r="O6278" s="14">
        <f t="shared" si="535"/>
        <v>45923.329560185186</v>
      </c>
      <c r="P6278" s="19">
        <f t="shared" si="536"/>
        <v>45923.537893518522</v>
      </c>
      <c r="Q6278" s="20" t="str">
        <f t="shared" si="537"/>
        <v>23/09/2025</v>
      </c>
      <c r="R6278" s="13" t="str">
        <f t="shared" si="538"/>
        <v>12</v>
      </c>
      <c r="S6278" s="13" t="str">
        <f t="shared" si="539"/>
        <v>Tue</v>
      </c>
    </row>
    <row r="6279" spans="1:19" x14ac:dyDescent="0.25">
      <c r="A6279" s="56">
        <v>45923.329560185186</v>
      </c>
      <c r="B6279" s="57">
        <v>445472301</v>
      </c>
      <c r="C6279" s="58" t="s">
        <v>36</v>
      </c>
      <c r="D6279" s="58" t="s">
        <v>38</v>
      </c>
      <c r="E6279" s="58" t="s">
        <v>46</v>
      </c>
      <c r="F6279" s="58" t="s">
        <v>119</v>
      </c>
      <c r="G6279" s="59">
        <v>3744.03</v>
      </c>
      <c r="H6279" s="57">
        <v>444678356</v>
      </c>
      <c r="I6279" s="59">
        <v>0</v>
      </c>
      <c r="J6279" s="59">
        <v>0</v>
      </c>
      <c r="K6279" s="59">
        <v>0</v>
      </c>
      <c r="L6279" s="59">
        <v>-3.17</v>
      </c>
      <c r="M6279" s="59">
        <v>9901.32</v>
      </c>
      <c r="N6279" s="58" t="s">
        <v>3362</v>
      </c>
      <c r="O6279" s="14">
        <f t="shared" si="535"/>
        <v>45923.329560185186</v>
      </c>
      <c r="P6279" s="19">
        <f t="shared" si="536"/>
        <v>45923.537893518522</v>
      </c>
      <c r="Q6279" s="20" t="str">
        <f t="shared" si="537"/>
        <v>23/09/2025</v>
      </c>
      <c r="R6279" s="13" t="str">
        <f t="shared" si="538"/>
        <v>12</v>
      </c>
      <c r="S6279" s="13" t="str">
        <f t="shared" si="539"/>
        <v>Tue</v>
      </c>
    </row>
    <row r="6280" spans="1:19" x14ac:dyDescent="0.25">
      <c r="A6280" s="60">
        <v>45923.329606481479</v>
      </c>
      <c r="B6280" s="61">
        <v>445472362</v>
      </c>
      <c r="C6280" s="62" t="s">
        <v>36</v>
      </c>
      <c r="D6280" s="62" t="s">
        <v>38</v>
      </c>
      <c r="E6280" s="62" t="s">
        <v>46</v>
      </c>
      <c r="F6280" s="62" t="s">
        <v>119</v>
      </c>
      <c r="G6280" s="63">
        <v>3743.83</v>
      </c>
      <c r="H6280" s="61">
        <v>444678420</v>
      </c>
      <c r="I6280" s="63">
        <v>0</v>
      </c>
      <c r="J6280" s="63">
        <v>0</v>
      </c>
      <c r="K6280" s="63">
        <v>0</v>
      </c>
      <c r="L6280" s="63">
        <v>-3.03</v>
      </c>
      <c r="M6280" s="63">
        <v>9898.2900000000009</v>
      </c>
      <c r="N6280" s="62" t="s">
        <v>3749</v>
      </c>
      <c r="O6280" s="14">
        <f t="shared" si="535"/>
        <v>45923.329606481479</v>
      </c>
      <c r="P6280" s="19">
        <f t="shared" si="536"/>
        <v>45923.537939814814</v>
      </c>
      <c r="Q6280" s="20" t="str">
        <f t="shared" si="537"/>
        <v>23/09/2025</v>
      </c>
      <c r="R6280" s="13" t="str">
        <f t="shared" si="538"/>
        <v>12</v>
      </c>
      <c r="S6280" s="13" t="str">
        <f t="shared" si="539"/>
        <v>Tue</v>
      </c>
    </row>
    <row r="6281" spans="1:19" x14ac:dyDescent="0.25">
      <c r="A6281" s="56">
        <v>45923.329606481479</v>
      </c>
      <c r="B6281" s="57">
        <v>445472364</v>
      </c>
      <c r="C6281" s="58" t="s">
        <v>36</v>
      </c>
      <c r="D6281" s="58" t="s">
        <v>38</v>
      </c>
      <c r="E6281" s="58" t="s">
        <v>46</v>
      </c>
      <c r="F6281" s="58" t="s">
        <v>119</v>
      </c>
      <c r="G6281" s="59">
        <v>3743.83</v>
      </c>
      <c r="H6281" s="57">
        <v>444678421</v>
      </c>
      <c r="I6281" s="59">
        <v>0</v>
      </c>
      <c r="J6281" s="59">
        <v>0</v>
      </c>
      <c r="K6281" s="59">
        <v>0</v>
      </c>
      <c r="L6281" s="59">
        <v>-3.03</v>
      </c>
      <c r="M6281" s="59">
        <v>9895.26</v>
      </c>
      <c r="N6281" s="58" t="s">
        <v>3749</v>
      </c>
      <c r="O6281" s="14">
        <f t="shared" si="535"/>
        <v>45923.329606481479</v>
      </c>
      <c r="P6281" s="19">
        <f t="shared" si="536"/>
        <v>45923.537939814814</v>
      </c>
      <c r="Q6281" s="20" t="str">
        <f t="shared" si="537"/>
        <v>23/09/2025</v>
      </c>
      <c r="R6281" s="13" t="str">
        <f t="shared" si="538"/>
        <v>12</v>
      </c>
      <c r="S6281" s="13" t="str">
        <f t="shared" si="539"/>
        <v>Tue</v>
      </c>
    </row>
    <row r="6282" spans="1:19" x14ac:dyDescent="0.25">
      <c r="A6282" s="60">
        <v>45923.330648148149</v>
      </c>
      <c r="B6282" s="61">
        <v>445472621</v>
      </c>
      <c r="C6282" s="62" t="s">
        <v>36</v>
      </c>
      <c r="D6282" s="62" t="s">
        <v>38</v>
      </c>
      <c r="E6282" s="62" t="s">
        <v>45</v>
      </c>
      <c r="F6282" s="62" t="s">
        <v>119</v>
      </c>
      <c r="G6282" s="63">
        <v>3743.86</v>
      </c>
      <c r="H6282" s="61">
        <v>444678669</v>
      </c>
      <c r="I6282" s="63">
        <v>0</v>
      </c>
      <c r="J6282" s="63">
        <v>0</v>
      </c>
      <c r="K6282" s="63">
        <v>0</v>
      </c>
      <c r="L6282" s="63">
        <v>0</v>
      </c>
      <c r="M6282" s="63">
        <v>9895.26</v>
      </c>
      <c r="N6282" s="62" t="s">
        <v>1384</v>
      </c>
      <c r="O6282" s="14">
        <f t="shared" si="535"/>
        <v>45923.330648148149</v>
      </c>
      <c r="P6282" s="19">
        <f t="shared" si="536"/>
        <v>45923.538981481484</v>
      </c>
      <c r="Q6282" s="20" t="str">
        <f t="shared" si="537"/>
        <v>23/09/2025</v>
      </c>
      <c r="R6282" s="13" t="str">
        <f t="shared" si="538"/>
        <v>12</v>
      </c>
      <c r="S6282" s="13" t="str">
        <f t="shared" si="539"/>
        <v>Tue</v>
      </c>
    </row>
    <row r="6283" spans="1:19" x14ac:dyDescent="0.25">
      <c r="A6283" s="56">
        <v>45923.330879629626</v>
      </c>
      <c r="B6283" s="57">
        <v>445472661</v>
      </c>
      <c r="C6283" s="58" t="s">
        <v>36</v>
      </c>
      <c r="D6283" s="58" t="s">
        <v>38</v>
      </c>
      <c r="E6283" s="58" t="s">
        <v>45</v>
      </c>
      <c r="F6283" s="58" t="s">
        <v>119</v>
      </c>
      <c r="G6283" s="59">
        <v>3744.58</v>
      </c>
      <c r="H6283" s="57">
        <v>444678708</v>
      </c>
      <c r="I6283" s="59">
        <v>0</v>
      </c>
      <c r="J6283" s="59">
        <v>0</v>
      </c>
      <c r="K6283" s="59">
        <v>0</v>
      </c>
      <c r="L6283" s="59">
        <v>0</v>
      </c>
      <c r="M6283" s="59">
        <v>9895.26</v>
      </c>
      <c r="N6283" s="58" t="s">
        <v>52</v>
      </c>
      <c r="O6283" s="14">
        <f t="shared" si="535"/>
        <v>45923.330879629626</v>
      </c>
      <c r="P6283" s="19">
        <f t="shared" si="536"/>
        <v>45923.539212962962</v>
      </c>
      <c r="Q6283" s="20" t="str">
        <f t="shared" si="537"/>
        <v>23/09/2025</v>
      </c>
      <c r="R6283" s="13" t="str">
        <f t="shared" si="538"/>
        <v>12</v>
      </c>
      <c r="S6283" s="13" t="str">
        <f t="shared" si="539"/>
        <v>Tue</v>
      </c>
    </row>
    <row r="6284" spans="1:19" x14ac:dyDescent="0.25">
      <c r="A6284" s="60">
        <v>45923.330891203703</v>
      </c>
      <c r="B6284" s="61">
        <v>445472663</v>
      </c>
      <c r="C6284" s="62" t="s">
        <v>36</v>
      </c>
      <c r="D6284" s="62" t="s">
        <v>38</v>
      </c>
      <c r="E6284" s="62" t="s">
        <v>45</v>
      </c>
      <c r="F6284" s="62" t="s">
        <v>119</v>
      </c>
      <c r="G6284" s="63">
        <v>3744.58</v>
      </c>
      <c r="H6284" s="61">
        <v>444678710</v>
      </c>
      <c r="I6284" s="63">
        <v>0</v>
      </c>
      <c r="J6284" s="63">
        <v>0</v>
      </c>
      <c r="K6284" s="63">
        <v>0</v>
      </c>
      <c r="L6284" s="63">
        <v>0</v>
      </c>
      <c r="M6284" s="63">
        <v>9895.26</v>
      </c>
      <c r="N6284" s="62" t="s">
        <v>107</v>
      </c>
      <c r="O6284" s="14">
        <f t="shared" si="535"/>
        <v>45923.330891203703</v>
      </c>
      <c r="P6284" s="19">
        <f t="shared" si="536"/>
        <v>45923.539224537039</v>
      </c>
      <c r="Q6284" s="20" t="str">
        <f t="shared" si="537"/>
        <v>23/09/2025</v>
      </c>
      <c r="R6284" s="13" t="str">
        <f t="shared" si="538"/>
        <v>12</v>
      </c>
      <c r="S6284" s="13" t="str">
        <f t="shared" si="539"/>
        <v>Tue</v>
      </c>
    </row>
    <row r="6285" spans="1:19" x14ac:dyDescent="0.25">
      <c r="A6285" s="56">
        <v>45923.330891203703</v>
      </c>
      <c r="B6285" s="57">
        <v>445472665</v>
      </c>
      <c r="C6285" s="58" t="s">
        <v>36</v>
      </c>
      <c r="D6285" s="58" t="s">
        <v>38</v>
      </c>
      <c r="E6285" s="58" t="s">
        <v>45</v>
      </c>
      <c r="F6285" s="58" t="s">
        <v>119</v>
      </c>
      <c r="G6285" s="59">
        <v>3744.58</v>
      </c>
      <c r="H6285" s="57">
        <v>444678712</v>
      </c>
      <c r="I6285" s="59">
        <v>0</v>
      </c>
      <c r="J6285" s="59">
        <v>0</v>
      </c>
      <c r="K6285" s="59">
        <v>0</v>
      </c>
      <c r="L6285" s="59">
        <v>0</v>
      </c>
      <c r="M6285" s="59">
        <v>9895.26</v>
      </c>
      <c r="N6285" s="58" t="s">
        <v>2056</v>
      </c>
      <c r="O6285" s="14">
        <f t="shared" si="535"/>
        <v>45923.330891203703</v>
      </c>
      <c r="P6285" s="19">
        <f t="shared" si="536"/>
        <v>45923.539224537039</v>
      </c>
      <c r="Q6285" s="20" t="str">
        <f t="shared" si="537"/>
        <v>23/09/2025</v>
      </c>
      <c r="R6285" s="13" t="str">
        <f t="shared" si="538"/>
        <v>12</v>
      </c>
      <c r="S6285" s="13" t="str">
        <f t="shared" si="539"/>
        <v>Tue</v>
      </c>
    </row>
    <row r="6286" spans="1:19" x14ac:dyDescent="0.25">
      <c r="A6286" s="60">
        <v>45923.330891203703</v>
      </c>
      <c r="B6286" s="61">
        <v>445472668</v>
      </c>
      <c r="C6286" s="62" t="s">
        <v>36</v>
      </c>
      <c r="D6286" s="62" t="s">
        <v>38</v>
      </c>
      <c r="E6286" s="62" t="s">
        <v>45</v>
      </c>
      <c r="F6286" s="62" t="s">
        <v>119</v>
      </c>
      <c r="G6286" s="63">
        <v>3744.58</v>
      </c>
      <c r="H6286" s="61">
        <v>444678715</v>
      </c>
      <c r="I6286" s="63">
        <v>0</v>
      </c>
      <c r="J6286" s="63">
        <v>0</v>
      </c>
      <c r="K6286" s="63">
        <v>0</v>
      </c>
      <c r="L6286" s="63">
        <v>0</v>
      </c>
      <c r="M6286" s="63">
        <v>9895.26</v>
      </c>
      <c r="N6286" s="62" t="s">
        <v>47</v>
      </c>
      <c r="O6286" s="14">
        <f t="shared" si="535"/>
        <v>45923.330891203703</v>
      </c>
      <c r="P6286" s="19">
        <f t="shared" si="536"/>
        <v>45923.539224537039</v>
      </c>
      <c r="Q6286" s="20" t="str">
        <f t="shared" si="537"/>
        <v>23/09/2025</v>
      </c>
      <c r="R6286" s="13" t="str">
        <f t="shared" si="538"/>
        <v>12</v>
      </c>
      <c r="S6286" s="13" t="str">
        <f t="shared" si="539"/>
        <v>Tue</v>
      </c>
    </row>
    <row r="6287" spans="1:19" x14ac:dyDescent="0.25">
      <c r="A6287" s="56">
        <v>45923.330891203703</v>
      </c>
      <c r="B6287" s="57">
        <v>445472670</v>
      </c>
      <c r="C6287" s="58" t="s">
        <v>36</v>
      </c>
      <c r="D6287" s="58" t="s">
        <v>38</v>
      </c>
      <c r="E6287" s="58" t="s">
        <v>45</v>
      </c>
      <c r="F6287" s="58" t="s">
        <v>119</v>
      </c>
      <c r="G6287" s="59">
        <v>3744.58</v>
      </c>
      <c r="H6287" s="57">
        <v>444678717</v>
      </c>
      <c r="I6287" s="59">
        <v>0</v>
      </c>
      <c r="J6287" s="59">
        <v>0</v>
      </c>
      <c r="K6287" s="59">
        <v>0</v>
      </c>
      <c r="L6287" s="59">
        <v>0</v>
      </c>
      <c r="M6287" s="59">
        <v>9895.26</v>
      </c>
      <c r="N6287" s="58" t="s">
        <v>77</v>
      </c>
      <c r="O6287" s="14">
        <f t="shared" si="535"/>
        <v>45923.330891203703</v>
      </c>
      <c r="P6287" s="19">
        <f t="shared" si="536"/>
        <v>45923.539224537039</v>
      </c>
      <c r="Q6287" s="20" t="str">
        <f t="shared" si="537"/>
        <v>23/09/2025</v>
      </c>
      <c r="R6287" s="13" t="str">
        <f t="shared" si="538"/>
        <v>12</v>
      </c>
      <c r="S6287" s="13" t="str">
        <f t="shared" si="539"/>
        <v>Tue</v>
      </c>
    </row>
    <row r="6288" spans="1:19" x14ac:dyDescent="0.25">
      <c r="A6288" s="60">
        <v>45923.330949074072</v>
      </c>
      <c r="B6288" s="61">
        <v>445472689</v>
      </c>
      <c r="C6288" s="62" t="s">
        <v>36</v>
      </c>
      <c r="D6288" s="62" t="s">
        <v>37</v>
      </c>
      <c r="E6288" s="62" t="s">
        <v>46</v>
      </c>
      <c r="F6288" s="62" t="s">
        <v>119</v>
      </c>
      <c r="G6288" s="63">
        <v>3745.11</v>
      </c>
      <c r="H6288" s="61">
        <v>444678738</v>
      </c>
      <c r="I6288" s="63">
        <v>0</v>
      </c>
      <c r="J6288" s="63">
        <v>0</v>
      </c>
      <c r="K6288" s="63">
        <v>0</v>
      </c>
      <c r="L6288" s="63">
        <v>0.12</v>
      </c>
      <c r="M6288" s="63">
        <v>9895.3799999999992</v>
      </c>
      <c r="N6288" s="62" t="s">
        <v>3750</v>
      </c>
      <c r="O6288" s="14">
        <f t="shared" si="535"/>
        <v>45923.330949074072</v>
      </c>
      <c r="P6288" s="19">
        <f t="shared" si="536"/>
        <v>45923.539282407408</v>
      </c>
      <c r="Q6288" s="20" t="str">
        <f t="shared" si="537"/>
        <v>23/09/2025</v>
      </c>
      <c r="R6288" s="13" t="str">
        <f t="shared" si="538"/>
        <v>12</v>
      </c>
      <c r="S6288" s="13" t="str">
        <f t="shared" si="539"/>
        <v>Tue</v>
      </c>
    </row>
    <row r="6289" spans="1:19" x14ac:dyDescent="0.25">
      <c r="A6289" s="56">
        <v>45923.330949074072</v>
      </c>
      <c r="B6289" s="57">
        <v>445472690</v>
      </c>
      <c r="C6289" s="58" t="s">
        <v>36</v>
      </c>
      <c r="D6289" s="58" t="s">
        <v>37</v>
      </c>
      <c r="E6289" s="58" t="s">
        <v>46</v>
      </c>
      <c r="F6289" s="58" t="s">
        <v>119</v>
      </c>
      <c r="G6289" s="59">
        <v>3745.11</v>
      </c>
      <c r="H6289" s="57">
        <v>444678739</v>
      </c>
      <c r="I6289" s="59">
        <v>0</v>
      </c>
      <c r="J6289" s="59">
        <v>0</v>
      </c>
      <c r="K6289" s="59">
        <v>0</v>
      </c>
      <c r="L6289" s="59">
        <v>0.12</v>
      </c>
      <c r="M6289" s="59">
        <v>9895.5</v>
      </c>
      <c r="N6289" s="58" t="s">
        <v>3750</v>
      </c>
      <c r="O6289" s="14">
        <f t="shared" si="535"/>
        <v>45923.330949074072</v>
      </c>
      <c r="P6289" s="19">
        <f t="shared" si="536"/>
        <v>45923.539282407408</v>
      </c>
      <c r="Q6289" s="20" t="str">
        <f t="shared" si="537"/>
        <v>23/09/2025</v>
      </c>
      <c r="R6289" s="13" t="str">
        <f t="shared" si="538"/>
        <v>12</v>
      </c>
      <c r="S6289" s="13" t="str">
        <f t="shared" si="539"/>
        <v>Tue</v>
      </c>
    </row>
    <row r="6290" spans="1:19" x14ac:dyDescent="0.25">
      <c r="A6290" s="60">
        <v>45923.330995370372</v>
      </c>
      <c r="B6290" s="61">
        <v>445472701</v>
      </c>
      <c r="C6290" s="62" t="s">
        <v>36</v>
      </c>
      <c r="D6290" s="62" t="s">
        <v>38</v>
      </c>
      <c r="E6290" s="62" t="s">
        <v>45</v>
      </c>
      <c r="F6290" s="62" t="s">
        <v>119</v>
      </c>
      <c r="G6290" s="63">
        <v>3744.69</v>
      </c>
      <c r="H6290" s="61">
        <v>444678750</v>
      </c>
      <c r="I6290" s="63">
        <v>0</v>
      </c>
      <c r="J6290" s="63">
        <v>0</v>
      </c>
      <c r="K6290" s="63">
        <v>0</v>
      </c>
      <c r="L6290" s="63">
        <v>0</v>
      </c>
      <c r="M6290" s="63">
        <v>9895.5</v>
      </c>
      <c r="N6290" s="62" t="s">
        <v>48</v>
      </c>
      <c r="O6290" s="14">
        <f t="shared" si="535"/>
        <v>45923.330995370372</v>
      </c>
      <c r="P6290" s="19">
        <f t="shared" si="536"/>
        <v>45923.539328703708</v>
      </c>
      <c r="Q6290" s="20" t="str">
        <f t="shared" si="537"/>
        <v>23/09/2025</v>
      </c>
      <c r="R6290" s="13" t="str">
        <f t="shared" si="538"/>
        <v>12</v>
      </c>
      <c r="S6290" s="13" t="str">
        <f t="shared" si="539"/>
        <v>Tue</v>
      </c>
    </row>
    <row r="6291" spans="1:19" x14ac:dyDescent="0.25">
      <c r="A6291" s="56">
        <v>45923.333796296298</v>
      </c>
      <c r="B6291" s="57">
        <v>445473485</v>
      </c>
      <c r="C6291" s="58" t="s">
        <v>36</v>
      </c>
      <c r="D6291" s="58" t="s">
        <v>37</v>
      </c>
      <c r="E6291" s="58" t="s">
        <v>46</v>
      </c>
      <c r="F6291" s="58" t="s">
        <v>119</v>
      </c>
      <c r="G6291" s="59">
        <v>3743.61</v>
      </c>
      <c r="H6291" s="57">
        <v>444679551</v>
      </c>
      <c r="I6291" s="59">
        <v>0</v>
      </c>
      <c r="J6291" s="59">
        <v>0</v>
      </c>
      <c r="K6291" s="59">
        <v>0</v>
      </c>
      <c r="L6291" s="59">
        <v>1.62</v>
      </c>
      <c r="M6291" s="59">
        <v>9897.1200000000008</v>
      </c>
      <c r="N6291" s="58" t="s">
        <v>3751</v>
      </c>
      <c r="O6291" s="14">
        <f t="shared" si="535"/>
        <v>45923.333796296298</v>
      </c>
      <c r="P6291" s="19">
        <f t="shared" si="536"/>
        <v>45923.542129629634</v>
      </c>
      <c r="Q6291" s="20" t="str">
        <f t="shared" si="537"/>
        <v>23/09/2025</v>
      </c>
      <c r="R6291" s="13" t="str">
        <f t="shared" si="538"/>
        <v>13</v>
      </c>
      <c r="S6291" s="13" t="str">
        <f t="shared" si="539"/>
        <v>Tue</v>
      </c>
    </row>
    <row r="6292" spans="1:19" x14ac:dyDescent="0.25">
      <c r="A6292" s="60">
        <v>45923.334351851852</v>
      </c>
      <c r="B6292" s="61">
        <v>445473776</v>
      </c>
      <c r="C6292" s="62" t="s">
        <v>36</v>
      </c>
      <c r="D6292" s="62" t="s">
        <v>38</v>
      </c>
      <c r="E6292" s="62" t="s">
        <v>45</v>
      </c>
      <c r="F6292" s="62" t="s">
        <v>119</v>
      </c>
      <c r="G6292" s="63">
        <v>3744.18</v>
      </c>
      <c r="H6292" s="61">
        <v>444679834</v>
      </c>
      <c r="I6292" s="63">
        <v>0</v>
      </c>
      <c r="J6292" s="63">
        <v>0</v>
      </c>
      <c r="K6292" s="63">
        <v>0</v>
      </c>
      <c r="L6292" s="63">
        <v>0</v>
      </c>
      <c r="M6292" s="63">
        <v>9897.1200000000008</v>
      </c>
      <c r="N6292" s="62" t="s">
        <v>1971</v>
      </c>
      <c r="O6292" s="14">
        <f t="shared" ref="O6292:O6328" si="540">A6292</f>
        <v>45923.334351851852</v>
      </c>
      <c r="P6292" s="19">
        <f t="shared" ref="P6292:P6328" si="541">O6292+(5/24)</f>
        <v>45923.542685185188</v>
      </c>
      <c r="Q6292" s="20" t="str">
        <f t="shared" ref="Q6292:Q6328" si="542">TEXT(P6292,"dd/mm/yyyy")</f>
        <v>23/09/2025</v>
      </c>
      <c r="R6292" s="13" t="str">
        <f t="shared" ref="R6292:R6328" si="543">TEXT(P6292,"hh")</f>
        <v>13</v>
      </c>
      <c r="S6292" s="13" t="str">
        <f t="shared" ref="S6292:S6328" si="544">TEXT(P6292,"ddd")</f>
        <v>Tue</v>
      </c>
    </row>
    <row r="6293" spans="1:19" x14ac:dyDescent="0.25">
      <c r="A6293" s="56">
        <v>45923.336180555554</v>
      </c>
      <c r="B6293" s="57">
        <v>445474409</v>
      </c>
      <c r="C6293" s="58" t="s">
        <v>36</v>
      </c>
      <c r="D6293" s="58" t="s">
        <v>37</v>
      </c>
      <c r="E6293" s="58" t="s">
        <v>46</v>
      </c>
      <c r="F6293" s="58" t="s">
        <v>119</v>
      </c>
      <c r="G6293" s="59">
        <v>3746.4</v>
      </c>
      <c r="H6293" s="57">
        <v>444680469</v>
      </c>
      <c r="I6293" s="59">
        <v>0</v>
      </c>
      <c r="J6293" s="59">
        <v>0</v>
      </c>
      <c r="K6293" s="59">
        <v>0</v>
      </c>
      <c r="L6293" s="59">
        <v>-2.2200000000000002</v>
      </c>
      <c r="M6293" s="59">
        <v>9894.9</v>
      </c>
      <c r="N6293" s="58" t="s">
        <v>3752</v>
      </c>
      <c r="O6293" s="14">
        <f t="shared" si="540"/>
        <v>45923.336180555554</v>
      </c>
      <c r="P6293" s="19">
        <f t="shared" si="541"/>
        <v>45923.54451388889</v>
      </c>
      <c r="Q6293" s="20" t="str">
        <f t="shared" si="542"/>
        <v>23/09/2025</v>
      </c>
      <c r="R6293" s="13" t="str">
        <f t="shared" si="543"/>
        <v>13</v>
      </c>
      <c r="S6293" s="13" t="str">
        <f t="shared" si="544"/>
        <v>Tue</v>
      </c>
    </row>
    <row r="6294" spans="1:19" x14ac:dyDescent="0.25">
      <c r="A6294" s="60">
        <v>45923.341851851852</v>
      </c>
      <c r="B6294" s="61">
        <v>445476398</v>
      </c>
      <c r="C6294" s="62" t="s">
        <v>36</v>
      </c>
      <c r="D6294" s="62" t="s">
        <v>37</v>
      </c>
      <c r="E6294" s="62" t="s">
        <v>46</v>
      </c>
      <c r="F6294" s="62" t="s">
        <v>119</v>
      </c>
      <c r="G6294" s="63">
        <v>3746.89</v>
      </c>
      <c r="H6294" s="61">
        <v>444682435</v>
      </c>
      <c r="I6294" s="63">
        <v>0</v>
      </c>
      <c r="J6294" s="63">
        <v>0</v>
      </c>
      <c r="K6294" s="63">
        <v>0</v>
      </c>
      <c r="L6294" s="63">
        <v>-3.03</v>
      </c>
      <c r="M6294" s="63">
        <v>9891.8700000000008</v>
      </c>
      <c r="N6294" s="62" t="s">
        <v>3753</v>
      </c>
      <c r="O6294" s="14">
        <f t="shared" si="540"/>
        <v>45923.341851851852</v>
      </c>
      <c r="P6294" s="19">
        <f t="shared" si="541"/>
        <v>45923.550185185188</v>
      </c>
      <c r="Q6294" s="20" t="str">
        <f t="shared" si="542"/>
        <v>23/09/2025</v>
      </c>
      <c r="R6294" s="13" t="str">
        <f t="shared" si="543"/>
        <v>13</v>
      </c>
      <c r="S6294" s="13" t="str">
        <f t="shared" si="544"/>
        <v>Tue</v>
      </c>
    </row>
    <row r="6295" spans="1:19" x14ac:dyDescent="0.25">
      <c r="A6295" s="56">
        <v>45923.341874999998</v>
      </c>
      <c r="B6295" s="57">
        <v>445476421</v>
      </c>
      <c r="C6295" s="58" t="s">
        <v>36</v>
      </c>
      <c r="D6295" s="58" t="s">
        <v>37</v>
      </c>
      <c r="E6295" s="58" t="s">
        <v>46</v>
      </c>
      <c r="F6295" s="58" t="s">
        <v>119</v>
      </c>
      <c r="G6295" s="59">
        <v>3747.2</v>
      </c>
      <c r="H6295" s="57">
        <v>444682459</v>
      </c>
      <c r="I6295" s="59">
        <v>0</v>
      </c>
      <c r="J6295" s="59">
        <v>0</v>
      </c>
      <c r="K6295" s="59">
        <v>0</v>
      </c>
      <c r="L6295" s="59">
        <v>-2.5099999999999998</v>
      </c>
      <c r="M6295" s="59">
        <v>9889.36</v>
      </c>
      <c r="N6295" s="58" t="s">
        <v>3754</v>
      </c>
      <c r="O6295" s="14">
        <f t="shared" si="540"/>
        <v>45923.341874999998</v>
      </c>
      <c r="P6295" s="19">
        <f t="shared" si="541"/>
        <v>45923.550208333334</v>
      </c>
      <c r="Q6295" s="20" t="str">
        <f t="shared" si="542"/>
        <v>23/09/2025</v>
      </c>
      <c r="R6295" s="13" t="str">
        <f t="shared" si="543"/>
        <v>13</v>
      </c>
      <c r="S6295" s="13" t="str">
        <f t="shared" si="544"/>
        <v>Tue</v>
      </c>
    </row>
    <row r="6296" spans="1:19" x14ac:dyDescent="0.25">
      <c r="A6296" s="60">
        <v>45923.342013888891</v>
      </c>
      <c r="B6296" s="61">
        <v>445476533</v>
      </c>
      <c r="C6296" s="62" t="s">
        <v>36</v>
      </c>
      <c r="D6296" s="62" t="s">
        <v>37</v>
      </c>
      <c r="E6296" s="62" t="s">
        <v>46</v>
      </c>
      <c r="F6296" s="62" t="s">
        <v>119</v>
      </c>
      <c r="G6296" s="63">
        <v>3747.43</v>
      </c>
      <c r="H6296" s="61">
        <v>444682569</v>
      </c>
      <c r="I6296" s="63">
        <v>0</v>
      </c>
      <c r="J6296" s="63">
        <v>0</v>
      </c>
      <c r="K6296" s="63">
        <v>0</v>
      </c>
      <c r="L6296" s="63">
        <v>-2.2000000000000002</v>
      </c>
      <c r="M6296" s="63">
        <v>9887.16</v>
      </c>
      <c r="N6296" s="62" t="s">
        <v>3755</v>
      </c>
      <c r="O6296" s="14">
        <f t="shared" si="540"/>
        <v>45923.342013888891</v>
      </c>
      <c r="P6296" s="19">
        <f t="shared" si="541"/>
        <v>45923.550347222226</v>
      </c>
      <c r="Q6296" s="20" t="str">
        <f t="shared" si="542"/>
        <v>23/09/2025</v>
      </c>
      <c r="R6296" s="13" t="str">
        <f t="shared" si="543"/>
        <v>13</v>
      </c>
      <c r="S6296" s="13" t="str">
        <f t="shared" si="544"/>
        <v>Tue</v>
      </c>
    </row>
    <row r="6297" spans="1:19" x14ac:dyDescent="0.25">
      <c r="A6297" s="56">
        <v>45923.342222222222</v>
      </c>
      <c r="B6297" s="57">
        <v>445476681</v>
      </c>
      <c r="C6297" s="58" t="s">
        <v>36</v>
      </c>
      <c r="D6297" s="58" t="s">
        <v>37</v>
      </c>
      <c r="E6297" s="58" t="s">
        <v>45</v>
      </c>
      <c r="F6297" s="58" t="s">
        <v>119</v>
      </c>
      <c r="G6297" s="59">
        <v>3746.45</v>
      </c>
      <c r="H6297" s="57">
        <v>444682719</v>
      </c>
      <c r="I6297" s="59">
        <v>0</v>
      </c>
      <c r="J6297" s="59">
        <v>0</v>
      </c>
      <c r="K6297" s="59">
        <v>0</v>
      </c>
      <c r="L6297" s="59">
        <v>0</v>
      </c>
      <c r="M6297" s="59">
        <v>9887.16</v>
      </c>
      <c r="N6297" s="58" t="s">
        <v>1384</v>
      </c>
      <c r="O6297" s="14">
        <f t="shared" si="540"/>
        <v>45923.342222222222</v>
      </c>
      <c r="P6297" s="19">
        <f t="shared" si="541"/>
        <v>45923.550555555557</v>
      </c>
      <c r="Q6297" s="20" t="str">
        <f t="shared" si="542"/>
        <v>23/09/2025</v>
      </c>
      <c r="R6297" s="13" t="str">
        <f t="shared" si="543"/>
        <v>13</v>
      </c>
      <c r="S6297" s="13" t="str">
        <f t="shared" si="544"/>
        <v>Tue</v>
      </c>
    </row>
    <row r="6298" spans="1:19" x14ac:dyDescent="0.25">
      <c r="A6298" s="60">
        <v>45923.342453703706</v>
      </c>
      <c r="B6298" s="61">
        <v>445476850</v>
      </c>
      <c r="C6298" s="62" t="s">
        <v>36</v>
      </c>
      <c r="D6298" s="62" t="s">
        <v>37</v>
      </c>
      <c r="E6298" s="62" t="s">
        <v>45</v>
      </c>
      <c r="F6298" s="62" t="s">
        <v>119</v>
      </c>
      <c r="G6298" s="63">
        <v>3746.55</v>
      </c>
      <c r="H6298" s="61">
        <v>444682892</v>
      </c>
      <c r="I6298" s="63">
        <v>0</v>
      </c>
      <c r="J6298" s="63">
        <v>0</v>
      </c>
      <c r="K6298" s="63">
        <v>0</v>
      </c>
      <c r="L6298" s="63">
        <v>0</v>
      </c>
      <c r="M6298" s="63">
        <v>9887.16</v>
      </c>
      <c r="N6298" s="62" t="s">
        <v>48</v>
      </c>
      <c r="O6298" s="14">
        <f t="shared" si="540"/>
        <v>45923.342453703706</v>
      </c>
      <c r="P6298" s="19">
        <f t="shared" si="541"/>
        <v>45923.550787037042</v>
      </c>
      <c r="Q6298" s="20" t="str">
        <f t="shared" si="542"/>
        <v>23/09/2025</v>
      </c>
      <c r="R6298" s="13" t="str">
        <f t="shared" si="543"/>
        <v>13</v>
      </c>
      <c r="S6298" s="13" t="str">
        <f t="shared" si="544"/>
        <v>Tue</v>
      </c>
    </row>
    <row r="6299" spans="1:19" x14ac:dyDescent="0.25">
      <c r="A6299" s="56">
        <v>45923.342453703706</v>
      </c>
      <c r="B6299" s="57">
        <v>445476851</v>
      </c>
      <c r="C6299" s="58" t="s">
        <v>36</v>
      </c>
      <c r="D6299" s="58" t="s">
        <v>37</v>
      </c>
      <c r="E6299" s="58" t="s">
        <v>45</v>
      </c>
      <c r="F6299" s="58" t="s">
        <v>119</v>
      </c>
      <c r="G6299" s="59">
        <v>3746.55</v>
      </c>
      <c r="H6299" s="57">
        <v>444682893</v>
      </c>
      <c r="I6299" s="59">
        <v>0</v>
      </c>
      <c r="J6299" s="59">
        <v>0</v>
      </c>
      <c r="K6299" s="59">
        <v>0</v>
      </c>
      <c r="L6299" s="59">
        <v>0</v>
      </c>
      <c r="M6299" s="59">
        <v>9887.16</v>
      </c>
      <c r="N6299" s="58" t="s">
        <v>1971</v>
      </c>
      <c r="O6299" s="14">
        <f t="shared" si="540"/>
        <v>45923.342453703706</v>
      </c>
      <c r="P6299" s="19">
        <f t="shared" si="541"/>
        <v>45923.550787037042</v>
      </c>
      <c r="Q6299" s="20" t="str">
        <f t="shared" si="542"/>
        <v>23/09/2025</v>
      </c>
      <c r="R6299" s="13" t="str">
        <f t="shared" si="543"/>
        <v>13</v>
      </c>
      <c r="S6299" s="13" t="str">
        <f t="shared" si="544"/>
        <v>Tue</v>
      </c>
    </row>
    <row r="6300" spans="1:19" x14ac:dyDescent="0.25">
      <c r="A6300" s="60">
        <v>45923.342465277776</v>
      </c>
      <c r="B6300" s="61">
        <v>445476854</v>
      </c>
      <c r="C6300" s="62" t="s">
        <v>36</v>
      </c>
      <c r="D6300" s="62" t="s">
        <v>37</v>
      </c>
      <c r="E6300" s="62" t="s">
        <v>45</v>
      </c>
      <c r="F6300" s="62" t="s">
        <v>119</v>
      </c>
      <c r="G6300" s="63">
        <v>3746.55</v>
      </c>
      <c r="H6300" s="61">
        <v>444682895</v>
      </c>
      <c r="I6300" s="63">
        <v>0</v>
      </c>
      <c r="J6300" s="63">
        <v>0</v>
      </c>
      <c r="K6300" s="63">
        <v>0</v>
      </c>
      <c r="L6300" s="63">
        <v>0</v>
      </c>
      <c r="M6300" s="63">
        <v>9887.16</v>
      </c>
      <c r="N6300" s="62" t="s">
        <v>108</v>
      </c>
      <c r="O6300" s="14">
        <f t="shared" si="540"/>
        <v>45923.342465277776</v>
      </c>
      <c r="P6300" s="19">
        <f t="shared" si="541"/>
        <v>45923.550798611112</v>
      </c>
      <c r="Q6300" s="20" t="str">
        <f t="shared" si="542"/>
        <v>23/09/2025</v>
      </c>
      <c r="R6300" s="13" t="str">
        <f t="shared" si="543"/>
        <v>13</v>
      </c>
      <c r="S6300" s="13" t="str">
        <f t="shared" si="544"/>
        <v>Tue</v>
      </c>
    </row>
    <row r="6301" spans="1:19" x14ac:dyDescent="0.25">
      <c r="A6301" s="56">
        <v>45923.342465277776</v>
      </c>
      <c r="B6301" s="57">
        <v>445476861</v>
      </c>
      <c r="C6301" s="58" t="s">
        <v>36</v>
      </c>
      <c r="D6301" s="58" t="s">
        <v>37</v>
      </c>
      <c r="E6301" s="58" t="s">
        <v>45</v>
      </c>
      <c r="F6301" s="58" t="s">
        <v>119</v>
      </c>
      <c r="G6301" s="59">
        <v>3746.55</v>
      </c>
      <c r="H6301" s="57">
        <v>444682903</v>
      </c>
      <c r="I6301" s="59">
        <v>0</v>
      </c>
      <c r="J6301" s="59">
        <v>0</v>
      </c>
      <c r="K6301" s="59">
        <v>0</v>
      </c>
      <c r="L6301" s="59">
        <v>0</v>
      </c>
      <c r="M6301" s="59">
        <v>9887.16</v>
      </c>
      <c r="N6301" s="58" t="s">
        <v>2055</v>
      </c>
      <c r="O6301" s="14">
        <f t="shared" si="540"/>
        <v>45923.342465277776</v>
      </c>
      <c r="P6301" s="19">
        <f t="shared" si="541"/>
        <v>45923.550798611112</v>
      </c>
      <c r="Q6301" s="20" t="str">
        <f t="shared" si="542"/>
        <v>23/09/2025</v>
      </c>
      <c r="R6301" s="13" t="str">
        <f t="shared" si="543"/>
        <v>13</v>
      </c>
      <c r="S6301" s="13" t="str">
        <f t="shared" si="544"/>
        <v>Tue</v>
      </c>
    </row>
    <row r="6302" spans="1:19" x14ac:dyDescent="0.25">
      <c r="A6302" s="60">
        <v>45923.345358796294</v>
      </c>
      <c r="B6302" s="61">
        <v>445478082</v>
      </c>
      <c r="C6302" s="62" t="s">
        <v>36</v>
      </c>
      <c r="D6302" s="62" t="s">
        <v>37</v>
      </c>
      <c r="E6302" s="62" t="s">
        <v>46</v>
      </c>
      <c r="F6302" s="62" t="s">
        <v>119</v>
      </c>
      <c r="G6302" s="63">
        <v>3747.63</v>
      </c>
      <c r="H6302" s="61">
        <v>444684103</v>
      </c>
      <c r="I6302" s="63">
        <v>0</v>
      </c>
      <c r="J6302" s="63">
        <v>0</v>
      </c>
      <c r="K6302" s="63">
        <v>0</v>
      </c>
      <c r="L6302" s="63">
        <v>-3.05</v>
      </c>
      <c r="M6302" s="63">
        <v>9884.11</v>
      </c>
      <c r="N6302" s="62" t="s">
        <v>3323</v>
      </c>
      <c r="O6302" s="14">
        <f t="shared" si="540"/>
        <v>45923.345358796294</v>
      </c>
      <c r="P6302" s="19">
        <f t="shared" si="541"/>
        <v>45923.55369212963</v>
      </c>
      <c r="Q6302" s="20" t="str">
        <f t="shared" si="542"/>
        <v>23/09/2025</v>
      </c>
      <c r="R6302" s="13" t="str">
        <f t="shared" si="543"/>
        <v>13</v>
      </c>
      <c r="S6302" s="13" t="str">
        <f t="shared" si="544"/>
        <v>Tue</v>
      </c>
    </row>
    <row r="6303" spans="1:19" x14ac:dyDescent="0.25">
      <c r="A6303" s="56">
        <v>45923.345358796294</v>
      </c>
      <c r="B6303" s="57">
        <v>445478085</v>
      </c>
      <c r="C6303" s="58" t="s">
        <v>36</v>
      </c>
      <c r="D6303" s="58" t="s">
        <v>37</v>
      </c>
      <c r="E6303" s="58" t="s">
        <v>46</v>
      </c>
      <c r="F6303" s="58" t="s">
        <v>119</v>
      </c>
      <c r="G6303" s="59">
        <v>3747.63</v>
      </c>
      <c r="H6303" s="57">
        <v>444684104</v>
      </c>
      <c r="I6303" s="59">
        <v>0</v>
      </c>
      <c r="J6303" s="59">
        <v>0</v>
      </c>
      <c r="K6303" s="59">
        <v>0</v>
      </c>
      <c r="L6303" s="59">
        <v>-3.05</v>
      </c>
      <c r="M6303" s="59">
        <v>9881.06</v>
      </c>
      <c r="N6303" s="58" t="s">
        <v>3323</v>
      </c>
      <c r="O6303" s="14">
        <f t="shared" si="540"/>
        <v>45923.345358796294</v>
      </c>
      <c r="P6303" s="19">
        <f t="shared" si="541"/>
        <v>45923.55369212963</v>
      </c>
      <c r="Q6303" s="20" t="str">
        <f t="shared" si="542"/>
        <v>23/09/2025</v>
      </c>
      <c r="R6303" s="13" t="str">
        <f t="shared" si="543"/>
        <v>13</v>
      </c>
      <c r="S6303" s="13" t="str">
        <f t="shared" si="544"/>
        <v>Tue</v>
      </c>
    </row>
    <row r="6304" spans="1:19" x14ac:dyDescent="0.25">
      <c r="A6304" s="60">
        <v>45923.345358796294</v>
      </c>
      <c r="B6304" s="61">
        <v>445478086</v>
      </c>
      <c r="C6304" s="62" t="s">
        <v>36</v>
      </c>
      <c r="D6304" s="62" t="s">
        <v>37</v>
      </c>
      <c r="E6304" s="62" t="s">
        <v>46</v>
      </c>
      <c r="F6304" s="62" t="s">
        <v>119</v>
      </c>
      <c r="G6304" s="63">
        <v>3747.63</v>
      </c>
      <c r="H6304" s="61">
        <v>444684105</v>
      </c>
      <c r="I6304" s="63">
        <v>0</v>
      </c>
      <c r="J6304" s="63">
        <v>0</v>
      </c>
      <c r="K6304" s="63">
        <v>0</v>
      </c>
      <c r="L6304" s="63">
        <v>-3.05</v>
      </c>
      <c r="M6304" s="63">
        <v>9878.01</v>
      </c>
      <c r="N6304" s="62" t="s">
        <v>3323</v>
      </c>
      <c r="O6304" s="14">
        <f t="shared" si="540"/>
        <v>45923.345358796294</v>
      </c>
      <c r="P6304" s="19">
        <f t="shared" si="541"/>
        <v>45923.55369212963</v>
      </c>
      <c r="Q6304" s="20" t="str">
        <f t="shared" si="542"/>
        <v>23/09/2025</v>
      </c>
      <c r="R6304" s="13" t="str">
        <f t="shared" si="543"/>
        <v>13</v>
      </c>
      <c r="S6304" s="13" t="str">
        <f t="shared" si="544"/>
        <v>Tue</v>
      </c>
    </row>
    <row r="6305" spans="1:19" x14ac:dyDescent="0.25">
      <c r="A6305" s="56">
        <v>45923.345358796294</v>
      </c>
      <c r="B6305" s="57">
        <v>445478088</v>
      </c>
      <c r="C6305" s="58" t="s">
        <v>36</v>
      </c>
      <c r="D6305" s="58" t="s">
        <v>37</v>
      </c>
      <c r="E6305" s="58" t="s">
        <v>46</v>
      </c>
      <c r="F6305" s="58" t="s">
        <v>119</v>
      </c>
      <c r="G6305" s="59">
        <v>3747.63</v>
      </c>
      <c r="H6305" s="57">
        <v>444684106</v>
      </c>
      <c r="I6305" s="59">
        <v>0</v>
      </c>
      <c r="J6305" s="59">
        <v>0</v>
      </c>
      <c r="K6305" s="59">
        <v>0</v>
      </c>
      <c r="L6305" s="59">
        <v>-3.05</v>
      </c>
      <c r="M6305" s="59">
        <v>9874.9599999999991</v>
      </c>
      <c r="N6305" s="58" t="s">
        <v>3323</v>
      </c>
      <c r="O6305" s="14">
        <f t="shared" si="540"/>
        <v>45923.345358796294</v>
      </c>
      <c r="P6305" s="19">
        <f t="shared" si="541"/>
        <v>45923.55369212963</v>
      </c>
      <c r="Q6305" s="20" t="str">
        <f t="shared" si="542"/>
        <v>23/09/2025</v>
      </c>
      <c r="R6305" s="13" t="str">
        <f t="shared" si="543"/>
        <v>13</v>
      </c>
      <c r="S6305" s="13" t="str">
        <f t="shared" si="544"/>
        <v>Tue</v>
      </c>
    </row>
    <row r="6306" spans="1:19" x14ac:dyDescent="0.25">
      <c r="A6306" s="60">
        <v>45923.345358796294</v>
      </c>
      <c r="B6306" s="61">
        <v>445478089</v>
      </c>
      <c r="C6306" s="62" t="s">
        <v>36</v>
      </c>
      <c r="D6306" s="62" t="s">
        <v>37</v>
      </c>
      <c r="E6306" s="62" t="s">
        <v>46</v>
      </c>
      <c r="F6306" s="62" t="s">
        <v>119</v>
      </c>
      <c r="G6306" s="63">
        <v>3747.63</v>
      </c>
      <c r="H6306" s="61">
        <v>444684107</v>
      </c>
      <c r="I6306" s="63">
        <v>0</v>
      </c>
      <c r="J6306" s="63">
        <v>0</v>
      </c>
      <c r="K6306" s="63">
        <v>0</v>
      </c>
      <c r="L6306" s="63">
        <v>-3.05</v>
      </c>
      <c r="M6306" s="63">
        <v>9871.91</v>
      </c>
      <c r="N6306" s="62" t="s">
        <v>3323</v>
      </c>
      <c r="O6306" s="14">
        <f t="shared" si="540"/>
        <v>45923.345358796294</v>
      </c>
      <c r="P6306" s="19">
        <f t="shared" si="541"/>
        <v>45923.55369212963</v>
      </c>
      <c r="Q6306" s="20" t="str">
        <f t="shared" si="542"/>
        <v>23/09/2025</v>
      </c>
      <c r="R6306" s="13" t="str">
        <f t="shared" si="543"/>
        <v>13</v>
      </c>
      <c r="S6306" s="13" t="str">
        <f t="shared" si="544"/>
        <v>Tue</v>
      </c>
    </row>
    <row r="6307" spans="1:19" x14ac:dyDescent="0.25">
      <c r="A6307" s="56">
        <v>45923.345370370371</v>
      </c>
      <c r="B6307" s="57">
        <v>445478102</v>
      </c>
      <c r="C6307" s="58" t="s">
        <v>36</v>
      </c>
      <c r="D6307" s="58" t="s">
        <v>37</v>
      </c>
      <c r="E6307" s="58" t="s">
        <v>46</v>
      </c>
      <c r="F6307" s="58" t="s">
        <v>119</v>
      </c>
      <c r="G6307" s="59">
        <v>3747.68</v>
      </c>
      <c r="H6307" s="57">
        <v>444684122</v>
      </c>
      <c r="I6307" s="59">
        <v>0</v>
      </c>
      <c r="J6307" s="59">
        <v>0</v>
      </c>
      <c r="K6307" s="59">
        <v>0</v>
      </c>
      <c r="L6307" s="59">
        <v>-3</v>
      </c>
      <c r="M6307" s="59">
        <v>9868.91</v>
      </c>
      <c r="N6307" s="58" t="s">
        <v>3756</v>
      </c>
      <c r="O6307" s="14">
        <f t="shared" si="540"/>
        <v>45923.345370370371</v>
      </c>
      <c r="P6307" s="19">
        <f t="shared" si="541"/>
        <v>45923.553703703707</v>
      </c>
      <c r="Q6307" s="20" t="str">
        <f t="shared" si="542"/>
        <v>23/09/2025</v>
      </c>
      <c r="R6307" s="13" t="str">
        <f t="shared" si="543"/>
        <v>13</v>
      </c>
      <c r="S6307" s="13" t="str">
        <f t="shared" si="544"/>
        <v>Tue</v>
      </c>
    </row>
    <row r="6308" spans="1:19" x14ac:dyDescent="0.25">
      <c r="A6308" s="60">
        <v>45923.345925925925</v>
      </c>
      <c r="B6308" s="61">
        <v>445478260</v>
      </c>
      <c r="C6308" s="62" t="s">
        <v>36</v>
      </c>
      <c r="D6308" s="62" t="s">
        <v>37</v>
      </c>
      <c r="E6308" s="62" t="s">
        <v>45</v>
      </c>
      <c r="F6308" s="62" t="s">
        <v>119</v>
      </c>
      <c r="G6308" s="63">
        <v>3747.7</v>
      </c>
      <c r="H6308" s="61">
        <v>444684279</v>
      </c>
      <c r="I6308" s="63">
        <v>0</v>
      </c>
      <c r="J6308" s="63">
        <v>0</v>
      </c>
      <c r="K6308" s="63">
        <v>0</v>
      </c>
      <c r="L6308" s="63">
        <v>0</v>
      </c>
      <c r="M6308" s="63">
        <v>9868.91</v>
      </c>
      <c r="N6308" s="62" t="s">
        <v>115</v>
      </c>
      <c r="O6308" s="14">
        <f t="shared" si="540"/>
        <v>45923.345925925925</v>
      </c>
      <c r="P6308" s="19">
        <f t="shared" si="541"/>
        <v>45923.554259259261</v>
      </c>
      <c r="Q6308" s="20" t="str">
        <f t="shared" si="542"/>
        <v>23/09/2025</v>
      </c>
      <c r="R6308" s="13" t="str">
        <f t="shared" si="543"/>
        <v>13</v>
      </c>
      <c r="S6308" s="13" t="str">
        <f t="shared" si="544"/>
        <v>Tue</v>
      </c>
    </row>
    <row r="6309" spans="1:19" x14ac:dyDescent="0.25">
      <c r="A6309" s="56">
        <v>45923.346273148149</v>
      </c>
      <c r="B6309" s="57">
        <v>445478385</v>
      </c>
      <c r="C6309" s="58" t="s">
        <v>36</v>
      </c>
      <c r="D6309" s="58" t="s">
        <v>37</v>
      </c>
      <c r="E6309" s="58" t="s">
        <v>45</v>
      </c>
      <c r="F6309" s="58" t="s">
        <v>119</v>
      </c>
      <c r="G6309" s="59">
        <v>3747.26</v>
      </c>
      <c r="H6309" s="57">
        <v>444684400</v>
      </c>
      <c r="I6309" s="59">
        <v>0</v>
      </c>
      <c r="J6309" s="59">
        <v>0</v>
      </c>
      <c r="K6309" s="59">
        <v>0</v>
      </c>
      <c r="L6309" s="59">
        <v>0</v>
      </c>
      <c r="M6309" s="59">
        <v>9868.91</v>
      </c>
      <c r="N6309" s="58" t="s">
        <v>52</v>
      </c>
      <c r="O6309" s="14">
        <f t="shared" si="540"/>
        <v>45923.346273148149</v>
      </c>
      <c r="P6309" s="19">
        <f t="shared" si="541"/>
        <v>45923.554606481484</v>
      </c>
      <c r="Q6309" s="20" t="str">
        <f t="shared" si="542"/>
        <v>23/09/2025</v>
      </c>
      <c r="R6309" s="13" t="str">
        <f t="shared" si="543"/>
        <v>13</v>
      </c>
      <c r="S6309" s="13" t="str">
        <f t="shared" si="544"/>
        <v>Tue</v>
      </c>
    </row>
    <row r="6310" spans="1:19" x14ac:dyDescent="0.25">
      <c r="A6310" s="60">
        <v>45923.346273148149</v>
      </c>
      <c r="B6310" s="61">
        <v>445478387</v>
      </c>
      <c r="C6310" s="62" t="s">
        <v>36</v>
      </c>
      <c r="D6310" s="62" t="s">
        <v>37</v>
      </c>
      <c r="E6310" s="62" t="s">
        <v>45</v>
      </c>
      <c r="F6310" s="62" t="s">
        <v>119</v>
      </c>
      <c r="G6310" s="63">
        <v>3747.26</v>
      </c>
      <c r="H6310" s="61">
        <v>444684402</v>
      </c>
      <c r="I6310" s="63">
        <v>0</v>
      </c>
      <c r="J6310" s="63">
        <v>0</v>
      </c>
      <c r="K6310" s="63">
        <v>0</v>
      </c>
      <c r="L6310" s="63">
        <v>0</v>
      </c>
      <c r="M6310" s="63">
        <v>9868.91</v>
      </c>
      <c r="N6310" s="62" t="s">
        <v>77</v>
      </c>
      <c r="O6310" s="14">
        <f t="shared" si="540"/>
        <v>45923.346273148149</v>
      </c>
      <c r="P6310" s="19">
        <f t="shared" si="541"/>
        <v>45923.554606481484</v>
      </c>
      <c r="Q6310" s="20" t="str">
        <f t="shared" si="542"/>
        <v>23/09/2025</v>
      </c>
      <c r="R6310" s="13" t="str">
        <f t="shared" si="543"/>
        <v>13</v>
      </c>
      <c r="S6310" s="13" t="str">
        <f t="shared" si="544"/>
        <v>Tue</v>
      </c>
    </row>
    <row r="6311" spans="1:19" x14ac:dyDescent="0.25">
      <c r="A6311" s="56">
        <v>45923.346284722225</v>
      </c>
      <c r="B6311" s="57">
        <v>445478390</v>
      </c>
      <c r="C6311" s="58" t="s">
        <v>36</v>
      </c>
      <c r="D6311" s="58" t="s">
        <v>37</v>
      </c>
      <c r="E6311" s="58" t="s">
        <v>45</v>
      </c>
      <c r="F6311" s="58" t="s">
        <v>119</v>
      </c>
      <c r="G6311" s="59">
        <v>3747.26</v>
      </c>
      <c r="H6311" s="57">
        <v>444684405</v>
      </c>
      <c r="I6311" s="59">
        <v>0</v>
      </c>
      <c r="J6311" s="59">
        <v>0</v>
      </c>
      <c r="K6311" s="59">
        <v>0</v>
      </c>
      <c r="L6311" s="59">
        <v>0</v>
      </c>
      <c r="M6311" s="59">
        <v>9868.91</v>
      </c>
      <c r="N6311" s="58" t="s">
        <v>107</v>
      </c>
      <c r="O6311" s="14">
        <f t="shared" si="540"/>
        <v>45923.346284722225</v>
      </c>
      <c r="P6311" s="19">
        <f t="shared" si="541"/>
        <v>45923.554618055561</v>
      </c>
      <c r="Q6311" s="20" t="str">
        <f t="shared" si="542"/>
        <v>23/09/2025</v>
      </c>
      <c r="R6311" s="13" t="str">
        <f t="shared" si="543"/>
        <v>13</v>
      </c>
      <c r="S6311" s="13" t="str">
        <f t="shared" si="544"/>
        <v>Tue</v>
      </c>
    </row>
    <row r="6312" spans="1:19" x14ac:dyDescent="0.25">
      <c r="A6312" s="60">
        <v>45923.346284722225</v>
      </c>
      <c r="B6312" s="61">
        <v>445478391</v>
      </c>
      <c r="C6312" s="62" t="s">
        <v>36</v>
      </c>
      <c r="D6312" s="62" t="s">
        <v>37</v>
      </c>
      <c r="E6312" s="62" t="s">
        <v>45</v>
      </c>
      <c r="F6312" s="62" t="s">
        <v>119</v>
      </c>
      <c r="G6312" s="63">
        <v>3747.26</v>
      </c>
      <c r="H6312" s="61">
        <v>444684406</v>
      </c>
      <c r="I6312" s="63">
        <v>0</v>
      </c>
      <c r="J6312" s="63">
        <v>0</v>
      </c>
      <c r="K6312" s="63">
        <v>0</v>
      </c>
      <c r="L6312" s="63">
        <v>0</v>
      </c>
      <c r="M6312" s="63">
        <v>9868.91</v>
      </c>
      <c r="N6312" s="62" t="s">
        <v>2056</v>
      </c>
      <c r="O6312" s="14">
        <f t="shared" si="540"/>
        <v>45923.346284722225</v>
      </c>
      <c r="P6312" s="19">
        <f t="shared" si="541"/>
        <v>45923.554618055561</v>
      </c>
      <c r="Q6312" s="20" t="str">
        <f t="shared" si="542"/>
        <v>23/09/2025</v>
      </c>
      <c r="R6312" s="13" t="str">
        <f t="shared" si="543"/>
        <v>13</v>
      </c>
      <c r="S6312" s="13" t="str">
        <f t="shared" si="544"/>
        <v>Tue</v>
      </c>
    </row>
    <row r="6313" spans="1:19" x14ac:dyDescent="0.25">
      <c r="A6313" s="56">
        <v>45923.346284722225</v>
      </c>
      <c r="B6313" s="57">
        <v>445478392</v>
      </c>
      <c r="C6313" s="58" t="s">
        <v>36</v>
      </c>
      <c r="D6313" s="58" t="s">
        <v>37</v>
      </c>
      <c r="E6313" s="58" t="s">
        <v>45</v>
      </c>
      <c r="F6313" s="58" t="s">
        <v>119</v>
      </c>
      <c r="G6313" s="59">
        <v>3747.26</v>
      </c>
      <c r="H6313" s="57">
        <v>444684407</v>
      </c>
      <c r="I6313" s="59">
        <v>0</v>
      </c>
      <c r="J6313" s="59">
        <v>0</v>
      </c>
      <c r="K6313" s="59">
        <v>0</v>
      </c>
      <c r="L6313" s="59">
        <v>0</v>
      </c>
      <c r="M6313" s="59">
        <v>9868.91</v>
      </c>
      <c r="N6313" s="58" t="s">
        <v>47</v>
      </c>
      <c r="O6313" s="14">
        <f t="shared" si="540"/>
        <v>45923.346284722225</v>
      </c>
      <c r="P6313" s="19">
        <f t="shared" si="541"/>
        <v>45923.554618055561</v>
      </c>
      <c r="Q6313" s="20" t="str">
        <f t="shared" si="542"/>
        <v>23/09/2025</v>
      </c>
      <c r="R6313" s="13" t="str">
        <f t="shared" si="543"/>
        <v>13</v>
      </c>
      <c r="S6313" s="13" t="str">
        <f t="shared" si="544"/>
        <v>Tue</v>
      </c>
    </row>
    <row r="6314" spans="1:19" x14ac:dyDescent="0.25">
      <c r="A6314" s="60">
        <v>45923.346284722225</v>
      </c>
      <c r="B6314" s="61">
        <v>445478394</v>
      </c>
      <c r="C6314" s="62" t="s">
        <v>36</v>
      </c>
      <c r="D6314" s="62" t="s">
        <v>37</v>
      </c>
      <c r="E6314" s="62" t="s">
        <v>45</v>
      </c>
      <c r="F6314" s="62" t="s">
        <v>119</v>
      </c>
      <c r="G6314" s="63">
        <v>3747.25</v>
      </c>
      <c r="H6314" s="61">
        <v>444684409</v>
      </c>
      <c r="I6314" s="63">
        <v>0</v>
      </c>
      <c r="J6314" s="63">
        <v>0</v>
      </c>
      <c r="K6314" s="63">
        <v>0</v>
      </c>
      <c r="L6314" s="63">
        <v>0</v>
      </c>
      <c r="M6314" s="63">
        <v>9868.91</v>
      </c>
      <c r="N6314" s="62" t="s">
        <v>2546</v>
      </c>
      <c r="O6314" s="14">
        <f t="shared" si="540"/>
        <v>45923.346284722225</v>
      </c>
      <c r="P6314" s="19">
        <f t="shared" si="541"/>
        <v>45923.554618055561</v>
      </c>
      <c r="Q6314" s="20" t="str">
        <f t="shared" si="542"/>
        <v>23/09/2025</v>
      </c>
      <c r="R6314" s="13" t="str">
        <f t="shared" si="543"/>
        <v>13</v>
      </c>
      <c r="S6314" s="13" t="str">
        <f t="shared" si="544"/>
        <v>Tue</v>
      </c>
    </row>
    <row r="6315" spans="1:19" x14ac:dyDescent="0.25">
      <c r="A6315" s="56">
        <v>45923.346990740742</v>
      </c>
      <c r="B6315" s="57">
        <v>445478671</v>
      </c>
      <c r="C6315" s="58" t="s">
        <v>36</v>
      </c>
      <c r="D6315" s="58" t="s">
        <v>38</v>
      </c>
      <c r="E6315" s="58" t="s">
        <v>46</v>
      </c>
      <c r="F6315" s="58" t="s">
        <v>119</v>
      </c>
      <c r="G6315" s="59">
        <v>3748.07</v>
      </c>
      <c r="H6315" s="57">
        <v>444684680</v>
      </c>
      <c r="I6315" s="59">
        <v>0</v>
      </c>
      <c r="J6315" s="59">
        <v>0</v>
      </c>
      <c r="K6315" s="59">
        <v>0</v>
      </c>
      <c r="L6315" s="59">
        <v>2.41</v>
      </c>
      <c r="M6315" s="59">
        <v>9871.32</v>
      </c>
      <c r="N6315" s="58" t="s">
        <v>3757</v>
      </c>
      <c r="O6315" s="14">
        <f t="shared" si="540"/>
        <v>45923.346990740742</v>
      </c>
      <c r="P6315" s="19">
        <f t="shared" si="541"/>
        <v>45923.555324074077</v>
      </c>
      <c r="Q6315" s="20" t="str">
        <f t="shared" si="542"/>
        <v>23/09/2025</v>
      </c>
      <c r="R6315" s="13" t="str">
        <f t="shared" si="543"/>
        <v>13</v>
      </c>
      <c r="S6315" s="13" t="str">
        <f t="shared" si="544"/>
        <v>Tue</v>
      </c>
    </row>
    <row r="6316" spans="1:19" x14ac:dyDescent="0.25">
      <c r="A6316" s="60">
        <v>45923.346990740742</v>
      </c>
      <c r="B6316" s="61">
        <v>445478672</v>
      </c>
      <c r="C6316" s="62" t="s">
        <v>36</v>
      </c>
      <c r="D6316" s="62" t="s">
        <v>38</v>
      </c>
      <c r="E6316" s="62" t="s">
        <v>46</v>
      </c>
      <c r="F6316" s="62" t="s">
        <v>119</v>
      </c>
      <c r="G6316" s="63">
        <v>3748.07</v>
      </c>
      <c r="H6316" s="61">
        <v>444684681</v>
      </c>
      <c r="I6316" s="63">
        <v>0</v>
      </c>
      <c r="J6316" s="63">
        <v>0</v>
      </c>
      <c r="K6316" s="63">
        <v>0</v>
      </c>
      <c r="L6316" s="63">
        <v>1.52</v>
      </c>
      <c r="M6316" s="63">
        <v>9872.84</v>
      </c>
      <c r="N6316" s="62" t="s">
        <v>3758</v>
      </c>
      <c r="O6316" s="14">
        <f t="shared" si="540"/>
        <v>45923.346990740742</v>
      </c>
      <c r="P6316" s="19">
        <f t="shared" si="541"/>
        <v>45923.555324074077</v>
      </c>
      <c r="Q6316" s="20" t="str">
        <f t="shared" si="542"/>
        <v>23/09/2025</v>
      </c>
      <c r="R6316" s="13" t="str">
        <f t="shared" si="543"/>
        <v>13</v>
      </c>
      <c r="S6316" s="13" t="str">
        <f t="shared" si="544"/>
        <v>Tue</v>
      </c>
    </row>
    <row r="6317" spans="1:19" x14ac:dyDescent="0.25">
      <c r="A6317" s="56">
        <v>45923.346990740742</v>
      </c>
      <c r="B6317" s="57">
        <v>445478673</v>
      </c>
      <c r="C6317" s="58" t="s">
        <v>36</v>
      </c>
      <c r="D6317" s="58" t="s">
        <v>38</v>
      </c>
      <c r="E6317" s="58" t="s">
        <v>46</v>
      </c>
      <c r="F6317" s="58" t="s">
        <v>119</v>
      </c>
      <c r="G6317" s="59">
        <v>3748.07</v>
      </c>
      <c r="H6317" s="57">
        <v>444684682</v>
      </c>
      <c r="I6317" s="59">
        <v>0</v>
      </c>
      <c r="J6317" s="59">
        <v>0</v>
      </c>
      <c r="K6317" s="59">
        <v>0</v>
      </c>
      <c r="L6317" s="59">
        <v>1.52</v>
      </c>
      <c r="M6317" s="59">
        <v>9874.36</v>
      </c>
      <c r="N6317" s="58" t="s">
        <v>3758</v>
      </c>
      <c r="O6317" s="14">
        <f t="shared" si="540"/>
        <v>45923.346990740742</v>
      </c>
      <c r="P6317" s="19">
        <f t="shared" si="541"/>
        <v>45923.555324074077</v>
      </c>
      <c r="Q6317" s="20" t="str">
        <f t="shared" si="542"/>
        <v>23/09/2025</v>
      </c>
      <c r="R6317" s="13" t="str">
        <f t="shared" si="543"/>
        <v>13</v>
      </c>
      <c r="S6317" s="13" t="str">
        <f t="shared" si="544"/>
        <v>Tue</v>
      </c>
    </row>
    <row r="6318" spans="1:19" x14ac:dyDescent="0.25">
      <c r="A6318" s="60">
        <v>45923.347442129627</v>
      </c>
      <c r="B6318" s="61">
        <v>445478918</v>
      </c>
      <c r="C6318" s="62" t="s">
        <v>36</v>
      </c>
      <c r="D6318" s="62" t="s">
        <v>38</v>
      </c>
      <c r="E6318" s="62" t="s">
        <v>46</v>
      </c>
      <c r="F6318" s="62" t="s">
        <v>119</v>
      </c>
      <c r="G6318" s="63">
        <v>3747.23</v>
      </c>
      <c r="H6318" s="61">
        <v>444684926</v>
      </c>
      <c r="I6318" s="63">
        <v>0</v>
      </c>
      <c r="J6318" s="63">
        <v>0</v>
      </c>
      <c r="K6318" s="63">
        <v>0</v>
      </c>
      <c r="L6318" s="63">
        <v>2.39</v>
      </c>
      <c r="M6318" s="63">
        <v>9876.75</v>
      </c>
      <c r="N6318" s="62" t="s">
        <v>3759</v>
      </c>
      <c r="O6318" s="14">
        <f t="shared" si="540"/>
        <v>45923.347442129627</v>
      </c>
      <c r="P6318" s="19">
        <f t="shared" si="541"/>
        <v>45923.555775462963</v>
      </c>
      <c r="Q6318" s="20" t="str">
        <f t="shared" si="542"/>
        <v>23/09/2025</v>
      </c>
      <c r="R6318" s="13" t="str">
        <f t="shared" si="543"/>
        <v>13</v>
      </c>
      <c r="S6318" s="13" t="str">
        <f t="shared" si="544"/>
        <v>Tue</v>
      </c>
    </row>
    <row r="6319" spans="1:19" x14ac:dyDescent="0.25">
      <c r="A6319" s="56">
        <v>45923.347442129627</v>
      </c>
      <c r="B6319" s="57">
        <v>445478921</v>
      </c>
      <c r="C6319" s="58" t="s">
        <v>36</v>
      </c>
      <c r="D6319" s="58" t="s">
        <v>38</v>
      </c>
      <c r="E6319" s="58" t="s">
        <v>46</v>
      </c>
      <c r="F6319" s="58" t="s">
        <v>119</v>
      </c>
      <c r="G6319" s="59">
        <v>3747.21</v>
      </c>
      <c r="H6319" s="57">
        <v>444684928</v>
      </c>
      <c r="I6319" s="59">
        <v>0</v>
      </c>
      <c r="J6319" s="59">
        <v>0</v>
      </c>
      <c r="K6319" s="59">
        <v>0</v>
      </c>
      <c r="L6319" s="59">
        <v>0.76</v>
      </c>
      <c r="M6319" s="59">
        <v>9877.51</v>
      </c>
      <c r="N6319" s="58" t="s">
        <v>3760</v>
      </c>
      <c r="O6319" s="14">
        <f t="shared" si="540"/>
        <v>45923.347442129627</v>
      </c>
      <c r="P6319" s="19">
        <f t="shared" si="541"/>
        <v>45923.555775462963</v>
      </c>
      <c r="Q6319" s="20" t="str">
        <f t="shared" si="542"/>
        <v>23/09/2025</v>
      </c>
      <c r="R6319" s="13" t="str">
        <f t="shared" si="543"/>
        <v>13</v>
      </c>
      <c r="S6319" s="13" t="str">
        <f t="shared" si="544"/>
        <v>Tue</v>
      </c>
    </row>
    <row r="6320" spans="1:19" x14ac:dyDescent="0.25">
      <c r="A6320" s="60">
        <v>45923.347546296296</v>
      </c>
      <c r="B6320" s="61">
        <v>445478960</v>
      </c>
      <c r="C6320" s="62" t="s">
        <v>36</v>
      </c>
      <c r="D6320" s="62" t="s">
        <v>37</v>
      </c>
      <c r="E6320" s="62" t="s">
        <v>45</v>
      </c>
      <c r="F6320" s="62" t="s">
        <v>119</v>
      </c>
      <c r="G6320" s="63">
        <v>3747.22</v>
      </c>
      <c r="H6320" s="61">
        <v>444684968</v>
      </c>
      <c r="I6320" s="63">
        <v>0</v>
      </c>
      <c r="J6320" s="63">
        <v>0</v>
      </c>
      <c r="K6320" s="63">
        <v>0</v>
      </c>
      <c r="L6320" s="63">
        <v>0</v>
      </c>
      <c r="M6320" s="63">
        <v>9877.51</v>
      </c>
      <c r="N6320" s="62" t="s">
        <v>1944</v>
      </c>
      <c r="O6320" s="14">
        <f t="shared" si="540"/>
        <v>45923.347546296296</v>
      </c>
      <c r="P6320" s="19">
        <f t="shared" si="541"/>
        <v>45923.555879629632</v>
      </c>
      <c r="Q6320" s="20" t="str">
        <f t="shared" si="542"/>
        <v>23/09/2025</v>
      </c>
      <c r="R6320" s="13" t="str">
        <f t="shared" si="543"/>
        <v>13</v>
      </c>
      <c r="S6320" s="13" t="str">
        <f t="shared" si="544"/>
        <v>Tue</v>
      </c>
    </row>
    <row r="6321" spans="1:19" x14ac:dyDescent="0.25">
      <c r="A6321" s="56">
        <v>45923.347546296296</v>
      </c>
      <c r="B6321" s="57">
        <v>445478964</v>
      </c>
      <c r="C6321" s="58" t="s">
        <v>36</v>
      </c>
      <c r="D6321" s="58" t="s">
        <v>37</v>
      </c>
      <c r="E6321" s="58" t="s">
        <v>45</v>
      </c>
      <c r="F6321" s="58" t="s">
        <v>119</v>
      </c>
      <c r="G6321" s="59">
        <v>3747.22</v>
      </c>
      <c r="H6321" s="57">
        <v>444684973</v>
      </c>
      <c r="I6321" s="59">
        <v>0</v>
      </c>
      <c r="J6321" s="59">
        <v>0</v>
      </c>
      <c r="K6321" s="59">
        <v>0</v>
      </c>
      <c r="L6321" s="59">
        <v>0</v>
      </c>
      <c r="M6321" s="59">
        <v>9877.51</v>
      </c>
      <c r="N6321" s="58" t="s">
        <v>108</v>
      </c>
      <c r="O6321" s="14">
        <f t="shared" si="540"/>
        <v>45923.347546296296</v>
      </c>
      <c r="P6321" s="19">
        <f t="shared" si="541"/>
        <v>45923.555879629632</v>
      </c>
      <c r="Q6321" s="20" t="str">
        <f t="shared" si="542"/>
        <v>23/09/2025</v>
      </c>
      <c r="R6321" s="13" t="str">
        <f t="shared" si="543"/>
        <v>13</v>
      </c>
      <c r="S6321" s="13" t="str">
        <f t="shared" si="544"/>
        <v>Tue</v>
      </c>
    </row>
    <row r="6322" spans="1:19" x14ac:dyDescent="0.25">
      <c r="A6322" s="60">
        <v>45923.347557870373</v>
      </c>
      <c r="B6322" s="61">
        <v>445478965</v>
      </c>
      <c r="C6322" s="62" t="s">
        <v>36</v>
      </c>
      <c r="D6322" s="62" t="s">
        <v>37</v>
      </c>
      <c r="E6322" s="62" t="s">
        <v>45</v>
      </c>
      <c r="F6322" s="62" t="s">
        <v>119</v>
      </c>
      <c r="G6322" s="63">
        <v>3747.2</v>
      </c>
      <c r="H6322" s="61">
        <v>444684974</v>
      </c>
      <c r="I6322" s="63">
        <v>0</v>
      </c>
      <c r="J6322" s="63">
        <v>0</v>
      </c>
      <c r="K6322" s="63">
        <v>0</v>
      </c>
      <c r="L6322" s="63">
        <v>0</v>
      </c>
      <c r="M6322" s="63">
        <v>9877.51</v>
      </c>
      <c r="N6322" s="62" t="s">
        <v>1971</v>
      </c>
      <c r="O6322" s="14">
        <f t="shared" si="540"/>
        <v>45923.347557870373</v>
      </c>
      <c r="P6322" s="19">
        <f t="shared" si="541"/>
        <v>45923.555891203709</v>
      </c>
      <c r="Q6322" s="20" t="str">
        <f t="shared" si="542"/>
        <v>23/09/2025</v>
      </c>
      <c r="R6322" s="13" t="str">
        <f t="shared" si="543"/>
        <v>13</v>
      </c>
      <c r="S6322" s="13" t="str">
        <f t="shared" si="544"/>
        <v>Tue</v>
      </c>
    </row>
    <row r="6323" spans="1:19" x14ac:dyDescent="0.25">
      <c r="A6323" s="56">
        <v>45923.347777777781</v>
      </c>
      <c r="B6323" s="57">
        <v>445479166</v>
      </c>
      <c r="C6323" s="58" t="s">
        <v>36</v>
      </c>
      <c r="D6323" s="58" t="s">
        <v>37</v>
      </c>
      <c r="E6323" s="58" t="s">
        <v>45</v>
      </c>
      <c r="F6323" s="58" t="s">
        <v>119</v>
      </c>
      <c r="G6323" s="59">
        <v>3747.3</v>
      </c>
      <c r="H6323" s="57">
        <v>444685174</v>
      </c>
      <c r="I6323" s="59">
        <v>0</v>
      </c>
      <c r="J6323" s="59">
        <v>0</v>
      </c>
      <c r="K6323" s="59">
        <v>0</v>
      </c>
      <c r="L6323" s="59">
        <v>0</v>
      </c>
      <c r="M6323" s="59">
        <v>9877.51</v>
      </c>
      <c r="N6323" s="58" t="s">
        <v>118</v>
      </c>
      <c r="O6323" s="14">
        <f t="shared" si="540"/>
        <v>45923.347777777781</v>
      </c>
      <c r="P6323" s="19">
        <f t="shared" si="541"/>
        <v>45923.556111111116</v>
      </c>
      <c r="Q6323" s="20" t="str">
        <f t="shared" si="542"/>
        <v>23/09/2025</v>
      </c>
      <c r="R6323" s="13" t="str">
        <f t="shared" si="543"/>
        <v>13</v>
      </c>
      <c r="S6323" s="13" t="str">
        <f t="shared" si="544"/>
        <v>Tue</v>
      </c>
    </row>
    <row r="6324" spans="1:19" x14ac:dyDescent="0.25">
      <c r="A6324" s="60">
        <v>45923.347777777781</v>
      </c>
      <c r="B6324" s="61">
        <v>445479168</v>
      </c>
      <c r="C6324" s="62" t="s">
        <v>36</v>
      </c>
      <c r="D6324" s="62" t="s">
        <v>37</v>
      </c>
      <c r="E6324" s="62" t="s">
        <v>45</v>
      </c>
      <c r="F6324" s="62" t="s">
        <v>119</v>
      </c>
      <c r="G6324" s="63">
        <v>3747.3</v>
      </c>
      <c r="H6324" s="61">
        <v>444685176</v>
      </c>
      <c r="I6324" s="63">
        <v>0</v>
      </c>
      <c r="J6324" s="63">
        <v>0</v>
      </c>
      <c r="K6324" s="63">
        <v>0</v>
      </c>
      <c r="L6324" s="63">
        <v>0</v>
      </c>
      <c r="M6324" s="63">
        <v>9877.51</v>
      </c>
      <c r="N6324" s="62" t="s">
        <v>1384</v>
      </c>
      <c r="O6324" s="14">
        <f t="shared" si="540"/>
        <v>45923.347777777781</v>
      </c>
      <c r="P6324" s="19">
        <f t="shared" si="541"/>
        <v>45923.556111111116</v>
      </c>
      <c r="Q6324" s="20" t="str">
        <f t="shared" si="542"/>
        <v>23/09/2025</v>
      </c>
      <c r="R6324" s="13" t="str">
        <f t="shared" si="543"/>
        <v>13</v>
      </c>
      <c r="S6324" s="13" t="str">
        <f t="shared" si="544"/>
        <v>Tue</v>
      </c>
    </row>
    <row r="6325" spans="1:19" x14ac:dyDescent="0.25">
      <c r="A6325" s="56">
        <v>45923.348564814813</v>
      </c>
      <c r="B6325" s="57">
        <v>445479335</v>
      </c>
      <c r="C6325" s="58" t="s">
        <v>36</v>
      </c>
      <c r="D6325" s="58" t="s">
        <v>38</v>
      </c>
      <c r="E6325" s="58" t="s">
        <v>46</v>
      </c>
      <c r="F6325" s="58" t="s">
        <v>119</v>
      </c>
      <c r="G6325" s="59">
        <v>3746.81</v>
      </c>
      <c r="H6325" s="57">
        <v>444685337</v>
      </c>
      <c r="I6325" s="59">
        <v>0</v>
      </c>
      <c r="J6325" s="59">
        <v>0</v>
      </c>
      <c r="K6325" s="59">
        <v>0</v>
      </c>
      <c r="L6325" s="59">
        <v>0.26</v>
      </c>
      <c r="M6325" s="59">
        <v>9877.77</v>
      </c>
      <c r="N6325" s="58" t="s">
        <v>3761</v>
      </c>
      <c r="O6325" s="14">
        <f t="shared" si="540"/>
        <v>45923.348564814813</v>
      </c>
      <c r="P6325" s="19">
        <f t="shared" si="541"/>
        <v>45923.556898148148</v>
      </c>
      <c r="Q6325" s="20" t="str">
        <f t="shared" si="542"/>
        <v>23/09/2025</v>
      </c>
      <c r="R6325" s="13" t="str">
        <f t="shared" si="543"/>
        <v>13</v>
      </c>
      <c r="S6325" s="13" t="str">
        <f t="shared" si="544"/>
        <v>Tue</v>
      </c>
    </row>
    <row r="6326" spans="1:19" x14ac:dyDescent="0.25">
      <c r="A6326" s="60">
        <v>45923.348587962966</v>
      </c>
      <c r="B6326" s="61">
        <v>445479345</v>
      </c>
      <c r="C6326" s="62" t="s">
        <v>36</v>
      </c>
      <c r="D6326" s="62" t="s">
        <v>37</v>
      </c>
      <c r="E6326" s="62" t="s">
        <v>45</v>
      </c>
      <c r="F6326" s="62" t="s">
        <v>119</v>
      </c>
      <c r="G6326" s="63">
        <v>3747.01</v>
      </c>
      <c r="H6326" s="61">
        <v>444685347</v>
      </c>
      <c r="I6326" s="63">
        <v>0</v>
      </c>
      <c r="J6326" s="63">
        <v>0</v>
      </c>
      <c r="K6326" s="63">
        <v>0</v>
      </c>
      <c r="L6326" s="63">
        <v>0</v>
      </c>
      <c r="M6326" s="63">
        <v>9877.77</v>
      </c>
      <c r="N6326" s="62" t="s">
        <v>3762</v>
      </c>
      <c r="O6326" s="14">
        <f t="shared" si="540"/>
        <v>45923.348587962966</v>
      </c>
      <c r="P6326" s="19">
        <f t="shared" si="541"/>
        <v>45923.556921296302</v>
      </c>
      <c r="Q6326" s="20" t="str">
        <f t="shared" si="542"/>
        <v>23/09/2025</v>
      </c>
      <c r="R6326" s="13" t="str">
        <f t="shared" si="543"/>
        <v>13</v>
      </c>
      <c r="S6326" s="13" t="str">
        <f t="shared" si="544"/>
        <v>Tue</v>
      </c>
    </row>
    <row r="6327" spans="1:19" x14ac:dyDescent="0.25">
      <c r="A6327" s="56">
        <v>45923.348703703705</v>
      </c>
      <c r="B6327" s="57">
        <v>445479355</v>
      </c>
      <c r="C6327" s="58" t="s">
        <v>36</v>
      </c>
      <c r="D6327" s="58" t="s">
        <v>37</v>
      </c>
      <c r="E6327" s="58" t="s">
        <v>45</v>
      </c>
      <c r="F6327" s="58" t="s">
        <v>119</v>
      </c>
      <c r="G6327" s="59">
        <v>3747</v>
      </c>
      <c r="H6327" s="57">
        <v>444685358</v>
      </c>
      <c r="I6327" s="59">
        <v>0</v>
      </c>
      <c r="J6327" s="59">
        <v>0</v>
      </c>
      <c r="K6327" s="59">
        <v>0</v>
      </c>
      <c r="L6327" s="59">
        <v>0</v>
      </c>
      <c r="M6327" s="59">
        <v>9877.77</v>
      </c>
      <c r="N6327" s="58" t="s">
        <v>48</v>
      </c>
      <c r="O6327" s="14">
        <f t="shared" si="540"/>
        <v>45923.348703703705</v>
      </c>
      <c r="P6327" s="19">
        <f t="shared" si="541"/>
        <v>45923.557037037041</v>
      </c>
      <c r="Q6327" s="20" t="str">
        <f t="shared" si="542"/>
        <v>23/09/2025</v>
      </c>
      <c r="R6327" s="13" t="str">
        <f t="shared" si="543"/>
        <v>13</v>
      </c>
      <c r="S6327" s="13" t="str">
        <f t="shared" si="544"/>
        <v>Tue</v>
      </c>
    </row>
    <row r="6328" spans="1:19" x14ac:dyDescent="0.25">
      <c r="A6328" s="60">
        <v>45923.348715277774</v>
      </c>
      <c r="B6328" s="61">
        <v>445479356</v>
      </c>
      <c r="C6328" s="62" t="s">
        <v>36</v>
      </c>
      <c r="D6328" s="62" t="s">
        <v>37</v>
      </c>
      <c r="E6328" s="62" t="s">
        <v>45</v>
      </c>
      <c r="F6328" s="62" t="s">
        <v>119</v>
      </c>
      <c r="G6328" s="63">
        <v>3747</v>
      </c>
      <c r="H6328" s="61">
        <v>444685359</v>
      </c>
      <c r="I6328" s="63">
        <v>0</v>
      </c>
      <c r="J6328" s="63">
        <v>0</v>
      </c>
      <c r="K6328" s="63">
        <v>0</v>
      </c>
      <c r="L6328" s="63">
        <v>0</v>
      </c>
      <c r="M6328" s="63">
        <v>9877.77</v>
      </c>
      <c r="N6328" s="62" t="s">
        <v>106</v>
      </c>
      <c r="O6328" s="14">
        <f t="shared" si="540"/>
        <v>45923.348715277774</v>
      </c>
      <c r="P6328" s="19">
        <f t="shared" si="541"/>
        <v>45923.55704861111</v>
      </c>
      <c r="Q6328" s="20" t="str">
        <f t="shared" si="542"/>
        <v>23/09/2025</v>
      </c>
      <c r="R6328" s="13" t="str">
        <f t="shared" si="543"/>
        <v>13</v>
      </c>
      <c r="S6328" s="13" t="str">
        <f t="shared" si="544"/>
        <v>Tue</v>
      </c>
    </row>
    <row r="6329" spans="1:19" x14ac:dyDescent="0.25">
      <c r="A6329" s="56">
        <v>45923.351319444446</v>
      </c>
      <c r="B6329" s="57">
        <v>445479974</v>
      </c>
      <c r="C6329" s="58" t="s">
        <v>36</v>
      </c>
      <c r="D6329" s="58" t="s">
        <v>38</v>
      </c>
      <c r="E6329" s="58" t="s">
        <v>46</v>
      </c>
      <c r="F6329" s="58" t="s">
        <v>119</v>
      </c>
      <c r="G6329" s="59">
        <v>3748.72</v>
      </c>
      <c r="H6329" s="57">
        <v>444685980</v>
      </c>
      <c r="I6329" s="59">
        <v>0</v>
      </c>
      <c r="J6329" s="59">
        <v>0</v>
      </c>
      <c r="K6329" s="59">
        <v>0</v>
      </c>
      <c r="L6329" s="59">
        <v>1.5</v>
      </c>
      <c r="M6329" s="59">
        <v>9879.27</v>
      </c>
      <c r="N6329" s="58" t="s">
        <v>3844</v>
      </c>
      <c r="O6329" s="14">
        <f t="shared" ref="O6329:O6392" si="545">A6329</f>
        <v>45923.351319444446</v>
      </c>
      <c r="P6329" s="19">
        <f t="shared" ref="P6329:P6392" si="546">O6329+(5/24)</f>
        <v>45923.559652777782</v>
      </c>
      <c r="Q6329" s="20" t="str">
        <f t="shared" ref="Q6329:Q6392" si="547">TEXT(P6329,"dd/mm/yyyy")</f>
        <v>23/09/2025</v>
      </c>
      <c r="R6329" s="13" t="str">
        <f t="shared" ref="R6329:R6392" si="548">TEXT(P6329,"hh")</f>
        <v>13</v>
      </c>
      <c r="S6329" s="13" t="str">
        <f t="shared" ref="S6329:S6392" si="549">TEXT(P6329,"ddd")</f>
        <v>Tue</v>
      </c>
    </row>
    <row r="6330" spans="1:19" x14ac:dyDescent="0.25">
      <c r="A6330" s="60">
        <v>45923.351319444446</v>
      </c>
      <c r="B6330" s="61">
        <v>445479975</v>
      </c>
      <c r="C6330" s="62" t="s">
        <v>36</v>
      </c>
      <c r="D6330" s="62" t="s">
        <v>38</v>
      </c>
      <c r="E6330" s="62" t="s">
        <v>46</v>
      </c>
      <c r="F6330" s="62" t="s">
        <v>119</v>
      </c>
      <c r="G6330" s="63">
        <v>3748.72</v>
      </c>
      <c r="H6330" s="61">
        <v>444685981</v>
      </c>
      <c r="I6330" s="63">
        <v>0</v>
      </c>
      <c r="J6330" s="63">
        <v>0</v>
      </c>
      <c r="K6330" s="63">
        <v>0</v>
      </c>
      <c r="L6330" s="63">
        <v>1.52</v>
      </c>
      <c r="M6330" s="63">
        <v>9880.7900000000009</v>
      </c>
      <c r="N6330" s="62" t="s">
        <v>3844</v>
      </c>
      <c r="O6330" s="14">
        <f t="shared" si="545"/>
        <v>45923.351319444446</v>
      </c>
      <c r="P6330" s="19">
        <f t="shared" si="546"/>
        <v>45923.559652777782</v>
      </c>
      <c r="Q6330" s="20" t="str">
        <f t="shared" si="547"/>
        <v>23/09/2025</v>
      </c>
      <c r="R6330" s="13" t="str">
        <f t="shared" si="548"/>
        <v>13</v>
      </c>
      <c r="S6330" s="13" t="str">
        <f t="shared" si="549"/>
        <v>Tue</v>
      </c>
    </row>
    <row r="6331" spans="1:19" x14ac:dyDescent="0.25">
      <c r="A6331" s="56">
        <v>45923.351319444446</v>
      </c>
      <c r="B6331" s="57">
        <v>445479983</v>
      </c>
      <c r="C6331" s="58" t="s">
        <v>36</v>
      </c>
      <c r="D6331" s="58" t="s">
        <v>38</v>
      </c>
      <c r="E6331" s="58" t="s">
        <v>46</v>
      </c>
      <c r="F6331" s="58" t="s">
        <v>119</v>
      </c>
      <c r="G6331" s="59">
        <v>3748.77</v>
      </c>
      <c r="H6331" s="57">
        <v>444685989</v>
      </c>
      <c r="I6331" s="59">
        <v>0</v>
      </c>
      <c r="J6331" s="59">
        <v>0</v>
      </c>
      <c r="K6331" s="59">
        <v>0</v>
      </c>
      <c r="L6331" s="59">
        <v>1.51</v>
      </c>
      <c r="M6331" s="59">
        <v>9882.2999999999993</v>
      </c>
      <c r="N6331" s="58" t="s">
        <v>3845</v>
      </c>
      <c r="O6331" s="14">
        <f t="shared" si="545"/>
        <v>45923.351319444446</v>
      </c>
      <c r="P6331" s="19">
        <f t="shared" si="546"/>
        <v>45923.559652777782</v>
      </c>
      <c r="Q6331" s="20" t="str">
        <f t="shared" si="547"/>
        <v>23/09/2025</v>
      </c>
      <c r="R6331" s="13" t="str">
        <f t="shared" si="548"/>
        <v>13</v>
      </c>
      <c r="S6331" s="13" t="str">
        <f t="shared" si="549"/>
        <v>Tue</v>
      </c>
    </row>
    <row r="6332" spans="1:19" x14ac:dyDescent="0.25">
      <c r="A6332" s="60">
        <v>45923.351319444446</v>
      </c>
      <c r="B6332" s="61">
        <v>445479984</v>
      </c>
      <c r="C6332" s="62" t="s">
        <v>36</v>
      </c>
      <c r="D6332" s="62" t="s">
        <v>38</v>
      </c>
      <c r="E6332" s="62" t="s">
        <v>46</v>
      </c>
      <c r="F6332" s="62" t="s">
        <v>119</v>
      </c>
      <c r="G6332" s="63">
        <v>3748.77</v>
      </c>
      <c r="H6332" s="61">
        <v>444685990</v>
      </c>
      <c r="I6332" s="63">
        <v>0</v>
      </c>
      <c r="J6332" s="63">
        <v>0</v>
      </c>
      <c r="K6332" s="63">
        <v>0</v>
      </c>
      <c r="L6332" s="63">
        <v>1.51</v>
      </c>
      <c r="M6332" s="63">
        <v>9883.81</v>
      </c>
      <c r="N6332" s="62" t="s">
        <v>3845</v>
      </c>
      <c r="O6332" s="14">
        <f t="shared" si="545"/>
        <v>45923.351319444446</v>
      </c>
      <c r="P6332" s="19">
        <f t="shared" si="546"/>
        <v>45923.559652777782</v>
      </c>
      <c r="Q6332" s="20" t="str">
        <f t="shared" si="547"/>
        <v>23/09/2025</v>
      </c>
      <c r="R6332" s="13" t="str">
        <f t="shared" si="548"/>
        <v>13</v>
      </c>
      <c r="S6332" s="13" t="str">
        <f t="shared" si="549"/>
        <v>Tue</v>
      </c>
    </row>
    <row r="6333" spans="1:19" x14ac:dyDescent="0.25">
      <c r="A6333" s="56">
        <v>45923.351319444446</v>
      </c>
      <c r="B6333" s="57">
        <v>445479985</v>
      </c>
      <c r="C6333" s="58" t="s">
        <v>36</v>
      </c>
      <c r="D6333" s="58" t="s">
        <v>38</v>
      </c>
      <c r="E6333" s="58" t="s">
        <v>46</v>
      </c>
      <c r="F6333" s="58" t="s">
        <v>119</v>
      </c>
      <c r="G6333" s="59">
        <v>3748.77</v>
      </c>
      <c r="H6333" s="57">
        <v>444685991</v>
      </c>
      <c r="I6333" s="59">
        <v>0</v>
      </c>
      <c r="J6333" s="59">
        <v>0</v>
      </c>
      <c r="K6333" s="59">
        <v>0</v>
      </c>
      <c r="L6333" s="59">
        <v>1.51</v>
      </c>
      <c r="M6333" s="59">
        <v>9885.32</v>
      </c>
      <c r="N6333" s="58" t="s">
        <v>3845</v>
      </c>
      <c r="O6333" s="14">
        <f t="shared" si="545"/>
        <v>45923.351319444446</v>
      </c>
      <c r="P6333" s="19">
        <f t="shared" si="546"/>
        <v>45923.559652777782</v>
      </c>
      <c r="Q6333" s="20" t="str">
        <f t="shared" si="547"/>
        <v>23/09/2025</v>
      </c>
      <c r="R6333" s="13" t="str">
        <f t="shared" si="548"/>
        <v>13</v>
      </c>
      <c r="S6333" s="13" t="str">
        <f t="shared" si="549"/>
        <v>Tue</v>
      </c>
    </row>
    <row r="6334" spans="1:19" x14ac:dyDescent="0.25">
      <c r="A6334" s="60">
        <v>45923.352303240739</v>
      </c>
      <c r="B6334" s="61">
        <v>445480443</v>
      </c>
      <c r="C6334" s="62" t="s">
        <v>36</v>
      </c>
      <c r="D6334" s="62" t="s">
        <v>38</v>
      </c>
      <c r="E6334" s="62" t="s">
        <v>46</v>
      </c>
      <c r="F6334" s="62" t="s">
        <v>119</v>
      </c>
      <c r="G6334" s="63">
        <v>3749.17</v>
      </c>
      <c r="H6334" s="61">
        <v>444686434</v>
      </c>
      <c r="I6334" s="63">
        <v>0</v>
      </c>
      <c r="J6334" s="63">
        <v>0</v>
      </c>
      <c r="K6334" s="63">
        <v>0</v>
      </c>
      <c r="L6334" s="63">
        <v>3.51</v>
      </c>
      <c r="M6334" s="63">
        <v>9888.83</v>
      </c>
      <c r="N6334" s="62" t="s">
        <v>3846</v>
      </c>
      <c r="O6334" s="14">
        <f t="shared" si="545"/>
        <v>45923.352303240739</v>
      </c>
      <c r="P6334" s="19">
        <f t="shared" si="546"/>
        <v>45923.560636574075</v>
      </c>
      <c r="Q6334" s="20" t="str">
        <f t="shared" si="547"/>
        <v>23/09/2025</v>
      </c>
      <c r="R6334" s="13" t="str">
        <f t="shared" si="548"/>
        <v>13</v>
      </c>
      <c r="S6334" s="13" t="str">
        <f t="shared" si="549"/>
        <v>Tue</v>
      </c>
    </row>
    <row r="6335" spans="1:19" x14ac:dyDescent="0.25">
      <c r="A6335" s="56">
        <v>45923.352708333332</v>
      </c>
      <c r="B6335" s="57">
        <v>445480727</v>
      </c>
      <c r="C6335" s="58" t="s">
        <v>36</v>
      </c>
      <c r="D6335" s="58" t="s">
        <v>38</v>
      </c>
      <c r="E6335" s="58" t="s">
        <v>46</v>
      </c>
      <c r="F6335" s="58" t="s">
        <v>119</v>
      </c>
      <c r="G6335" s="59">
        <v>3749.49</v>
      </c>
      <c r="H6335" s="57">
        <v>444686715</v>
      </c>
      <c r="I6335" s="59">
        <v>0</v>
      </c>
      <c r="J6335" s="59">
        <v>0</v>
      </c>
      <c r="K6335" s="59">
        <v>0</v>
      </c>
      <c r="L6335" s="59">
        <v>2.27</v>
      </c>
      <c r="M6335" s="59">
        <v>9891.1</v>
      </c>
      <c r="N6335" s="58" t="s">
        <v>3847</v>
      </c>
      <c r="O6335" s="14">
        <f t="shared" si="545"/>
        <v>45923.352708333332</v>
      </c>
      <c r="P6335" s="19">
        <f t="shared" si="546"/>
        <v>45923.561041666668</v>
      </c>
      <c r="Q6335" s="20" t="str">
        <f t="shared" si="547"/>
        <v>23/09/2025</v>
      </c>
      <c r="R6335" s="13" t="str">
        <f t="shared" si="548"/>
        <v>13</v>
      </c>
      <c r="S6335" s="13" t="str">
        <f t="shared" si="549"/>
        <v>Tue</v>
      </c>
    </row>
    <row r="6336" spans="1:19" x14ac:dyDescent="0.25">
      <c r="A6336" s="60">
        <v>45923.352719907409</v>
      </c>
      <c r="B6336" s="61">
        <v>445480743</v>
      </c>
      <c r="C6336" s="62" t="s">
        <v>36</v>
      </c>
      <c r="D6336" s="62" t="s">
        <v>38</v>
      </c>
      <c r="E6336" s="62" t="s">
        <v>46</v>
      </c>
      <c r="F6336" s="62" t="s">
        <v>119</v>
      </c>
      <c r="G6336" s="63">
        <v>3749.55</v>
      </c>
      <c r="H6336" s="61">
        <v>444686729</v>
      </c>
      <c r="I6336" s="63">
        <v>0</v>
      </c>
      <c r="J6336" s="63">
        <v>0</v>
      </c>
      <c r="K6336" s="63">
        <v>0</v>
      </c>
      <c r="L6336" s="63">
        <v>3</v>
      </c>
      <c r="M6336" s="63">
        <v>9894.1</v>
      </c>
      <c r="N6336" s="62" t="s">
        <v>3848</v>
      </c>
      <c r="O6336" s="14">
        <f t="shared" si="545"/>
        <v>45923.352719907409</v>
      </c>
      <c r="P6336" s="19">
        <f t="shared" si="546"/>
        <v>45923.561053240745</v>
      </c>
      <c r="Q6336" s="20" t="str">
        <f t="shared" si="547"/>
        <v>23/09/2025</v>
      </c>
      <c r="R6336" s="13" t="str">
        <f t="shared" si="548"/>
        <v>13</v>
      </c>
      <c r="S6336" s="13" t="str">
        <f t="shared" si="549"/>
        <v>Tue</v>
      </c>
    </row>
    <row r="6337" spans="1:19" x14ac:dyDescent="0.25">
      <c r="A6337" s="56">
        <v>45923.35297453704</v>
      </c>
      <c r="B6337" s="57">
        <v>445480980</v>
      </c>
      <c r="C6337" s="58" t="s">
        <v>36</v>
      </c>
      <c r="D6337" s="58" t="s">
        <v>38</v>
      </c>
      <c r="E6337" s="58" t="s">
        <v>46</v>
      </c>
      <c r="F6337" s="58" t="s">
        <v>119</v>
      </c>
      <c r="G6337" s="59">
        <v>3750.03</v>
      </c>
      <c r="H6337" s="57">
        <v>444686963</v>
      </c>
      <c r="I6337" s="59">
        <v>0</v>
      </c>
      <c r="J6337" s="59">
        <v>0</v>
      </c>
      <c r="K6337" s="59">
        <v>0</v>
      </c>
      <c r="L6337" s="59">
        <v>3.03</v>
      </c>
      <c r="M6337" s="59">
        <v>9897.1299999999992</v>
      </c>
      <c r="N6337" s="58" t="s">
        <v>3849</v>
      </c>
      <c r="O6337" s="14">
        <f t="shared" si="545"/>
        <v>45923.35297453704</v>
      </c>
      <c r="P6337" s="19">
        <f t="shared" si="546"/>
        <v>45923.561307870375</v>
      </c>
      <c r="Q6337" s="20" t="str">
        <f t="shared" si="547"/>
        <v>23/09/2025</v>
      </c>
      <c r="R6337" s="13" t="str">
        <f t="shared" si="548"/>
        <v>13</v>
      </c>
      <c r="S6337" s="13" t="str">
        <f t="shared" si="549"/>
        <v>Tue</v>
      </c>
    </row>
    <row r="6338" spans="1:19" x14ac:dyDescent="0.25">
      <c r="A6338" s="60">
        <v>45923.353842592594</v>
      </c>
      <c r="B6338" s="61">
        <v>445481232</v>
      </c>
      <c r="C6338" s="62" t="s">
        <v>36</v>
      </c>
      <c r="D6338" s="62" t="s">
        <v>38</v>
      </c>
      <c r="E6338" s="62" t="s">
        <v>46</v>
      </c>
      <c r="F6338" s="62" t="s">
        <v>119</v>
      </c>
      <c r="G6338" s="63">
        <v>3750.36</v>
      </c>
      <c r="H6338" s="61">
        <v>444687200</v>
      </c>
      <c r="I6338" s="63">
        <v>0</v>
      </c>
      <c r="J6338" s="63">
        <v>0</v>
      </c>
      <c r="K6338" s="63">
        <v>0</v>
      </c>
      <c r="L6338" s="63">
        <v>3.1</v>
      </c>
      <c r="M6338" s="63">
        <v>9900.23</v>
      </c>
      <c r="N6338" s="62" t="s">
        <v>3850</v>
      </c>
      <c r="O6338" s="14">
        <f t="shared" si="545"/>
        <v>45923.353842592594</v>
      </c>
      <c r="P6338" s="19">
        <f t="shared" si="546"/>
        <v>45923.56217592593</v>
      </c>
      <c r="Q6338" s="20" t="str">
        <f t="shared" si="547"/>
        <v>23/09/2025</v>
      </c>
      <c r="R6338" s="13" t="str">
        <f t="shared" si="548"/>
        <v>13</v>
      </c>
      <c r="S6338" s="13" t="str">
        <f t="shared" si="549"/>
        <v>Tue</v>
      </c>
    </row>
    <row r="6339" spans="1:19" x14ac:dyDescent="0.25">
      <c r="A6339" s="56">
        <v>45923.354201388887</v>
      </c>
      <c r="B6339" s="57">
        <v>445481420</v>
      </c>
      <c r="C6339" s="58" t="s">
        <v>36</v>
      </c>
      <c r="D6339" s="58" t="s">
        <v>38</v>
      </c>
      <c r="E6339" s="58" t="s">
        <v>46</v>
      </c>
      <c r="F6339" s="58" t="s">
        <v>119</v>
      </c>
      <c r="G6339" s="59">
        <v>3750.63</v>
      </c>
      <c r="H6339" s="57">
        <v>444687379</v>
      </c>
      <c r="I6339" s="59">
        <v>0</v>
      </c>
      <c r="J6339" s="59">
        <v>0</v>
      </c>
      <c r="K6339" s="59">
        <v>0</v>
      </c>
      <c r="L6339" s="59">
        <v>3.63</v>
      </c>
      <c r="M6339" s="59">
        <v>9903.86</v>
      </c>
      <c r="N6339" s="58" t="s">
        <v>3851</v>
      </c>
      <c r="O6339" s="14">
        <f t="shared" si="545"/>
        <v>45923.354201388887</v>
      </c>
      <c r="P6339" s="19">
        <f t="shared" si="546"/>
        <v>45923.562534722223</v>
      </c>
      <c r="Q6339" s="20" t="str">
        <f t="shared" si="547"/>
        <v>23/09/2025</v>
      </c>
      <c r="R6339" s="13" t="str">
        <f t="shared" si="548"/>
        <v>13</v>
      </c>
      <c r="S6339" s="13" t="str">
        <f t="shared" si="549"/>
        <v>Tue</v>
      </c>
    </row>
    <row r="6340" spans="1:19" x14ac:dyDescent="0.25">
      <c r="A6340" s="60">
        <v>45923.354375000003</v>
      </c>
      <c r="B6340" s="61">
        <v>445481548</v>
      </c>
      <c r="C6340" s="62" t="s">
        <v>36</v>
      </c>
      <c r="D6340" s="62" t="s">
        <v>38</v>
      </c>
      <c r="E6340" s="62" t="s">
        <v>46</v>
      </c>
      <c r="F6340" s="62" t="s">
        <v>119</v>
      </c>
      <c r="G6340" s="63">
        <v>3749.61</v>
      </c>
      <c r="H6340" s="61">
        <v>444687510</v>
      </c>
      <c r="I6340" s="63">
        <v>0</v>
      </c>
      <c r="J6340" s="63">
        <v>0</v>
      </c>
      <c r="K6340" s="63">
        <v>0</v>
      </c>
      <c r="L6340" s="63">
        <v>2.31</v>
      </c>
      <c r="M6340" s="63">
        <v>9906.17</v>
      </c>
      <c r="N6340" s="62" t="s">
        <v>3852</v>
      </c>
      <c r="O6340" s="14">
        <f t="shared" si="545"/>
        <v>45923.354375000003</v>
      </c>
      <c r="P6340" s="19">
        <f t="shared" si="546"/>
        <v>45923.562708333338</v>
      </c>
      <c r="Q6340" s="20" t="str">
        <f t="shared" si="547"/>
        <v>23/09/2025</v>
      </c>
      <c r="R6340" s="13" t="str">
        <f t="shared" si="548"/>
        <v>13</v>
      </c>
      <c r="S6340" s="13" t="str">
        <f t="shared" si="549"/>
        <v>Tue</v>
      </c>
    </row>
    <row r="6341" spans="1:19" x14ac:dyDescent="0.25">
      <c r="A6341" s="56">
        <v>45923.354375000003</v>
      </c>
      <c r="B6341" s="57">
        <v>445481552</v>
      </c>
      <c r="C6341" s="58" t="s">
        <v>36</v>
      </c>
      <c r="D6341" s="58" t="s">
        <v>38</v>
      </c>
      <c r="E6341" s="58" t="s">
        <v>46</v>
      </c>
      <c r="F6341" s="58" t="s">
        <v>119</v>
      </c>
      <c r="G6341" s="59">
        <v>3749.56</v>
      </c>
      <c r="H6341" s="57">
        <v>444687513</v>
      </c>
      <c r="I6341" s="59">
        <v>0</v>
      </c>
      <c r="J6341" s="59">
        <v>0</v>
      </c>
      <c r="K6341" s="59">
        <v>0</v>
      </c>
      <c r="L6341" s="59">
        <v>1.86</v>
      </c>
      <c r="M6341" s="59">
        <v>9908.0300000000007</v>
      </c>
      <c r="N6341" s="58" t="s">
        <v>3853</v>
      </c>
      <c r="O6341" s="14">
        <f t="shared" si="545"/>
        <v>45923.354375000003</v>
      </c>
      <c r="P6341" s="19">
        <f t="shared" si="546"/>
        <v>45923.562708333338</v>
      </c>
      <c r="Q6341" s="20" t="str">
        <f t="shared" si="547"/>
        <v>23/09/2025</v>
      </c>
      <c r="R6341" s="13" t="str">
        <f t="shared" si="548"/>
        <v>13</v>
      </c>
      <c r="S6341" s="13" t="str">
        <f t="shared" si="549"/>
        <v>Tue</v>
      </c>
    </row>
    <row r="6342" spans="1:19" x14ac:dyDescent="0.25">
      <c r="A6342" s="60">
        <v>45923.354490740741</v>
      </c>
      <c r="B6342" s="61">
        <v>445481602</v>
      </c>
      <c r="C6342" s="62" t="s">
        <v>36</v>
      </c>
      <c r="D6342" s="62" t="s">
        <v>37</v>
      </c>
      <c r="E6342" s="62" t="s">
        <v>45</v>
      </c>
      <c r="F6342" s="62" t="s">
        <v>119</v>
      </c>
      <c r="G6342" s="63">
        <v>3750.06</v>
      </c>
      <c r="H6342" s="61">
        <v>444687562</v>
      </c>
      <c r="I6342" s="63">
        <v>0</v>
      </c>
      <c r="J6342" s="63">
        <v>0</v>
      </c>
      <c r="K6342" s="63">
        <v>0</v>
      </c>
      <c r="L6342" s="63">
        <v>0</v>
      </c>
      <c r="M6342" s="63">
        <v>9908.0300000000007</v>
      </c>
      <c r="N6342" s="62" t="s">
        <v>115</v>
      </c>
      <c r="O6342" s="14">
        <f t="shared" si="545"/>
        <v>45923.354490740741</v>
      </c>
      <c r="P6342" s="19">
        <f t="shared" si="546"/>
        <v>45923.562824074077</v>
      </c>
      <c r="Q6342" s="20" t="str">
        <f t="shared" si="547"/>
        <v>23/09/2025</v>
      </c>
      <c r="R6342" s="13" t="str">
        <f t="shared" si="548"/>
        <v>13</v>
      </c>
      <c r="S6342" s="13" t="str">
        <f t="shared" si="549"/>
        <v>Tue</v>
      </c>
    </row>
    <row r="6343" spans="1:19" x14ac:dyDescent="0.25">
      <c r="A6343" s="56">
        <v>45923.354490740741</v>
      </c>
      <c r="B6343" s="57">
        <v>445481604</v>
      </c>
      <c r="C6343" s="58" t="s">
        <v>36</v>
      </c>
      <c r="D6343" s="58" t="s">
        <v>37</v>
      </c>
      <c r="E6343" s="58" t="s">
        <v>45</v>
      </c>
      <c r="F6343" s="58" t="s">
        <v>119</v>
      </c>
      <c r="G6343" s="59">
        <v>3750.06</v>
      </c>
      <c r="H6343" s="57">
        <v>444687564</v>
      </c>
      <c r="I6343" s="59">
        <v>0</v>
      </c>
      <c r="J6343" s="59">
        <v>0</v>
      </c>
      <c r="K6343" s="59">
        <v>0</v>
      </c>
      <c r="L6343" s="59">
        <v>0</v>
      </c>
      <c r="M6343" s="59">
        <v>9908.0300000000007</v>
      </c>
      <c r="N6343" s="58" t="s">
        <v>1384</v>
      </c>
      <c r="O6343" s="14">
        <f t="shared" si="545"/>
        <v>45923.354490740741</v>
      </c>
      <c r="P6343" s="19">
        <f t="shared" si="546"/>
        <v>45923.562824074077</v>
      </c>
      <c r="Q6343" s="20" t="str">
        <f t="shared" si="547"/>
        <v>23/09/2025</v>
      </c>
      <c r="R6343" s="13" t="str">
        <f t="shared" si="548"/>
        <v>13</v>
      </c>
      <c r="S6343" s="13" t="str">
        <f t="shared" si="549"/>
        <v>Tue</v>
      </c>
    </row>
    <row r="6344" spans="1:19" x14ac:dyDescent="0.25">
      <c r="A6344" s="60">
        <v>45923.354571759257</v>
      </c>
      <c r="B6344" s="61">
        <v>445481638</v>
      </c>
      <c r="C6344" s="62" t="s">
        <v>36</v>
      </c>
      <c r="D6344" s="62" t="s">
        <v>38</v>
      </c>
      <c r="E6344" s="62" t="s">
        <v>46</v>
      </c>
      <c r="F6344" s="62" t="s">
        <v>119</v>
      </c>
      <c r="G6344" s="63">
        <v>3750.77</v>
      </c>
      <c r="H6344" s="61">
        <v>444687597</v>
      </c>
      <c r="I6344" s="63">
        <v>0</v>
      </c>
      <c r="J6344" s="63">
        <v>0</v>
      </c>
      <c r="K6344" s="63">
        <v>0</v>
      </c>
      <c r="L6344" s="63">
        <v>3.51</v>
      </c>
      <c r="M6344" s="63">
        <v>9911.5400000000009</v>
      </c>
      <c r="N6344" s="62" t="s">
        <v>3854</v>
      </c>
      <c r="O6344" s="14">
        <f t="shared" si="545"/>
        <v>45923.354571759257</v>
      </c>
      <c r="P6344" s="19">
        <f t="shared" si="546"/>
        <v>45923.562905092593</v>
      </c>
      <c r="Q6344" s="20" t="str">
        <f t="shared" si="547"/>
        <v>23/09/2025</v>
      </c>
      <c r="R6344" s="13" t="str">
        <f t="shared" si="548"/>
        <v>13</v>
      </c>
      <c r="S6344" s="13" t="str">
        <f t="shared" si="549"/>
        <v>Tue</v>
      </c>
    </row>
    <row r="6345" spans="1:19" x14ac:dyDescent="0.25">
      <c r="A6345" s="56">
        <v>45923.355578703704</v>
      </c>
      <c r="B6345" s="57">
        <v>445482591</v>
      </c>
      <c r="C6345" s="58" t="s">
        <v>36</v>
      </c>
      <c r="D6345" s="58" t="s">
        <v>38</v>
      </c>
      <c r="E6345" s="58" t="s">
        <v>46</v>
      </c>
      <c r="F6345" s="58" t="s">
        <v>119</v>
      </c>
      <c r="G6345" s="59">
        <v>3753.03</v>
      </c>
      <c r="H6345" s="57">
        <v>444688534</v>
      </c>
      <c r="I6345" s="59">
        <v>0</v>
      </c>
      <c r="J6345" s="59">
        <v>0</v>
      </c>
      <c r="K6345" s="59">
        <v>0</v>
      </c>
      <c r="L6345" s="59">
        <v>6.02</v>
      </c>
      <c r="M6345" s="59">
        <v>9917.56</v>
      </c>
      <c r="N6345" s="58" t="s">
        <v>3855</v>
      </c>
      <c r="O6345" s="14">
        <f t="shared" si="545"/>
        <v>45923.355578703704</v>
      </c>
      <c r="P6345" s="19">
        <f t="shared" si="546"/>
        <v>45923.56391203704</v>
      </c>
      <c r="Q6345" s="20" t="str">
        <f t="shared" si="547"/>
        <v>23/09/2025</v>
      </c>
      <c r="R6345" s="13" t="str">
        <f t="shared" si="548"/>
        <v>13</v>
      </c>
      <c r="S6345" s="13" t="str">
        <f t="shared" si="549"/>
        <v>Tue</v>
      </c>
    </row>
    <row r="6346" spans="1:19" x14ac:dyDescent="0.25">
      <c r="A6346" s="60">
        <v>45923.35601851852</v>
      </c>
      <c r="B6346" s="61">
        <v>445482787</v>
      </c>
      <c r="C6346" s="62" t="s">
        <v>36</v>
      </c>
      <c r="D6346" s="62" t="s">
        <v>38</v>
      </c>
      <c r="E6346" s="62" t="s">
        <v>46</v>
      </c>
      <c r="F6346" s="62" t="s">
        <v>119</v>
      </c>
      <c r="G6346" s="63">
        <v>3753.27</v>
      </c>
      <c r="H6346" s="61">
        <v>444688728</v>
      </c>
      <c r="I6346" s="63">
        <v>0</v>
      </c>
      <c r="J6346" s="63">
        <v>0</v>
      </c>
      <c r="K6346" s="63">
        <v>0</v>
      </c>
      <c r="L6346" s="63">
        <v>6.02</v>
      </c>
      <c r="M6346" s="63">
        <v>9923.58</v>
      </c>
      <c r="N6346" s="62" t="s">
        <v>3856</v>
      </c>
      <c r="O6346" s="14">
        <f t="shared" si="545"/>
        <v>45923.35601851852</v>
      </c>
      <c r="P6346" s="19">
        <f t="shared" si="546"/>
        <v>45923.564351851855</v>
      </c>
      <c r="Q6346" s="20" t="str">
        <f t="shared" si="547"/>
        <v>23/09/2025</v>
      </c>
      <c r="R6346" s="13" t="str">
        <f t="shared" si="548"/>
        <v>13</v>
      </c>
      <c r="S6346" s="13" t="str">
        <f t="shared" si="549"/>
        <v>Tue</v>
      </c>
    </row>
    <row r="6347" spans="1:19" x14ac:dyDescent="0.25">
      <c r="A6347" s="56">
        <v>45923.356458333335</v>
      </c>
      <c r="B6347" s="57">
        <v>445483200</v>
      </c>
      <c r="C6347" s="58" t="s">
        <v>36</v>
      </c>
      <c r="D6347" s="58" t="s">
        <v>38</v>
      </c>
      <c r="E6347" s="58" t="s">
        <v>46</v>
      </c>
      <c r="F6347" s="58" t="s">
        <v>119</v>
      </c>
      <c r="G6347" s="59">
        <v>3752.86</v>
      </c>
      <c r="H6347" s="57">
        <v>444689149</v>
      </c>
      <c r="I6347" s="59">
        <v>0</v>
      </c>
      <c r="J6347" s="59">
        <v>0</v>
      </c>
      <c r="K6347" s="59">
        <v>0</v>
      </c>
      <c r="L6347" s="59">
        <v>5.56</v>
      </c>
      <c r="M6347" s="59">
        <v>9929.14</v>
      </c>
      <c r="N6347" s="58" t="s">
        <v>3857</v>
      </c>
      <c r="O6347" s="14">
        <f t="shared" si="545"/>
        <v>45923.356458333335</v>
      </c>
      <c r="P6347" s="19">
        <f t="shared" si="546"/>
        <v>45923.564791666671</v>
      </c>
      <c r="Q6347" s="20" t="str">
        <f t="shared" si="547"/>
        <v>23/09/2025</v>
      </c>
      <c r="R6347" s="13" t="str">
        <f t="shared" si="548"/>
        <v>13</v>
      </c>
      <c r="S6347" s="13" t="str">
        <f t="shared" si="549"/>
        <v>Tue</v>
      </c>
    </row>
    <row r="6348" spans="1:19" x14ac:dyDescent="0.25">
      <c r="A6348" s="60">
        <v>45923.356458333335</v>
      </c>
      <c r="B6348" s="61">
        <v>445483201</v>
      </c>
      <c r="C6348" s="62" t="s">
        <v>36</v>
      </c>
      <c r="D6348" s="62" t="s">
        <v>38</v>
      </c>
      <c r="E6348" s="62" t="s">
        <v>46</v>
      </c>
      <c r="F6348" s="62" t="s">
        <v>119</v>
      </c>
      <c r="G6348" s="63">
        <v>3752.86</v>
      </c>
      <c r="H6348" s="61">
        <v>444689150</v>
      </c>
      <c r="I6348" s="63">
        <v>0</v>
      </c>
      <c r="J6348" s="63">
        <v>0</v>
      </c>
      <c r="K6348" s="63">
        <v>0</v>
      </c>
      <c r="L6348" s="63">
        <v>2.8</v>
      </c>
      <c r="M6348" s="63">
        <v>9931.94</v>
      </c>
      <c r="N6348" s="62" t="s">
        <v>3858</v>
      </c>
      <c r="O6348" s="14">
        <f t="shared" si="545"/>
        <v>45923.356458333335</v>
      </c>
      <c r="P6348" s="19">
        <f t="shared" si="546"/>
        <v>45923.564791666671</v>
      </c>
      <c r="Q6348" s="20" t="str">
        <f t="shared" si="547"/>
        <v>23/09/2025</v>
      </c>
      <c r="R6348" s="13" t="str">
        <f t="shared" si="548"/>
        <v>13</v>
      </c>
      <c r="S6348" s="13" t="str">
        <f t="shared" si="549"/>
        <v>Tue</v>
      </c>
    </row>
    <row r="6349" spans="1:19" x14ac:dyDescent="0.25">
      <c r="A6349" s="56">
        <v>45923.356458333335</v>
      </c>
      <c r="B6349" s="57">
        <v>445483202</v>
      </c>
      <c r="C6349" s="58" t="s">
        <v>36</v>
      </c>
      <c r="D6349" s="58" t="s">
        <v>38</v>
      </c>
      <c r="E6349" s="58" t="s">
        <v>46</v>
      </c>
      <c r="F6349" s="58" t="s">
        <v>119</v>
      </c>
      <c r="G6349" s="59">
        <v>3752.86</v>
      </c>
      <c r="H6349" s="57">
        <v>444689151</v>
      </c>
      <c r="I6349" s="59">
        <v>0</v>
      </c>
      <c r="J6349" s="59">
        <v>0</v>
      </c>
      <c r="K6349" s="59">
        <v>0</v>
      </c>
      <c r="L6349" s="59">
        <v>2.8</v>
      </c>
      <c r="M6349" s="59">
        <v>9934.74</v>
      </c>
      <c r="N6349" s="58" t="s">
        <v>3859</v>
      </c>
      <c r="O6349" s="14">
        <f t="shared" si="545"/>
        <v>45923.356458333335</v>
      </c>
      <c r="P6349" s="19">
        <f t="shared" si="546"/>
        <v>45923.564791666671</v>
      </c>
      <c r="Q6349" s="20" t="str">
        <f t="shared" si="547"/>
        <v>23/09/2025</v>
      </c>
      <c r="R6349" s="13" t="str">
        <f t="shared" si="548"/>
        <v>13</v>
      </c>
      <c r="S6349" s="13" t="str">
        <f t="shared" si="549"/>
        <v>Tue</v>
      </c>
    </row>
    <row r="6350" spans="1:19" x14ac:dyDescent="0.25">
      <c r="A6350" s="60">
        <v>45923.356458333335</v>
      </c>
      <c r="B6350" s="61">
        <v>445483212</v>
      </c>
      <c r="C6350" s="62" t="s">
        <v>36</v>
      </c>
      <c r="D6350" s="62" t="s">
        <v>37</v>
      </c>
      <c r="E6350" s="62" t="s">
        <v>45</v>
      </c>
      <c r="F6350" s="62" t="s">
        <v>119</v>
      </c>
      <c r="G6350" s="63">
        <v>3753.05</v>
      </c>
      <c r="H6350" s="61">
        <v>444689160</v>
      </c>
      <c r="I6350" s="63">
        <v>0</v>
      </c>
      <c r="J6350" s="63">
        <v>0</v>
      </c>
      <c r="K6350" s="63">
        <v>0</v>
      </c>
      <c r="L6350" s="63">
        <v>0</v>
      </c>
      <c r="M6350" s="63">
        <v>9934.74</v>
      </c>
      <c r="N6350" s="62" t="s">
        <v>1384</v>
      </c>
      <c r="O6350" s="14">
        <f t="shared" si="545"/>
        <v>45923.356458333335</v>
      </c>
      <c r="P6350" s="19">
        <f t="shared" si="546"/>
        <v>45923.564791666671</v>
      </c>
      <c r="Q6350" s="20" t="str">
        <f t="shared" si="547"/>
        <v>23/09/2025</v>
      </c>
      <c r="R6350" s="13" t="str">
        <f t="shared" si="548"/>
        <v>13</v>
      </c>
      <c r="S6350" s="13" t="str">
        <f t="shared" si="549"/>
        <v>Tue</v>
      </c>
    </row>
    <row r="6351" spans="1:19" x14ac:dyDescent="0.25">
      <c r="A6351" s="56">
        <v>45923.356458333335</v>
      </c>
      <c r="B6351" s="57">
        <v>445483214</v>
      </c>
      <c r="C6351" s="58" t="s">
        <v>36</v>
      </c>
      <c r="D6351" s="58" t="s">
        <v>37</v>
      </c>
      <c r="E6351" s="58" t="s">
        <v>45</v>
      </c>
      <c r="F6351" s="58" t="s">
        <v>119</v>
      </c>
      <c r="G6351" s="59">
        <v>3753.08</v>
      </c>
      <c r="H6351" s="57">
        <v>444689162</v>
      </c>
      <c r="I6351" s="59">
        <v>0</v>
      </c>
      <c r="J6351" s="59">
        <v>0</v>
      </c>
      <c r="K6351" s="59">
        <v>0</v>
      </c>
      <c r="L6351" s="59">
        <v>0</v>
      </c>
      <c r="M6351" s="59">
        <v>9934.74</v>
      </c>
      <c r="N6351" s="58" t="s">
        <v>115</v>
      </c>
      <c r="O6351" s="14">
        <f t="shared" si="545"/>
        <v>45923.356458333335</v>
      </c>
      <c r="P6351" s="19">
        <f t="shared" si="546"/>
        <v>45923.564791666671</v>
      </c>
      <c r="Q6351" s="20" t="str">
        <f t="shared" si="547"/>
        <v>23/09/2025</v>
      </c>
      <c r="R6351" s="13" t="str">
        <f t="shared" si="548"/>
        <v>13</v>
      </c>
      <c r="S6351" s="13" t="str">
        <f t="shared" si="549"/>
        <v>Tue</v>
      </c>
    </row>
    <row r="6352" spans="1:19" x14ac:dyDescent="0.25">
      <c r="A6352" s="60">
        <v>45923.356469907405</v>
      </c>
      <c r="B6352" s="61">
        <v>445483216</v>
      </c>
      <c r="C6352" s="62" t="s">
        <v>36</v>
      </c>
      <c r="D6352" s="62" t="s">
        <v>37</v>
      </c>
      <c r="E6352" s="62" t="s">
        <v>45</v>
      </c>
      <c r="F6352" s="62" t="s">
        <v>119</v>
      </c>
      <c r="G6352" s="63">
        <v>3753.07</v>
      </c>
      <c r="H6352" s="61">
        <v>444689164</v>
      </c>
      <c r="I6352" s="63">
        <v>0</v>
      </c>
      <c r="J6352" s="63">
        <v>0</v>
      </c>
      <c r="K6352" s="63">
        <v>0</v>
      </c>
      <c r="L6352" s="63">
        <v>0</v>
      </c>
      <c r="M6352" s="63">
        <v>9934.74</v>
      </c>
      <c r="N6352" s="62" t="s">
        <v>118</v>
      </c>
      <c r="O6352" s="14">
        <f t="shared" si="545"/>
        <v>45923.356469907405</v>
      </c>
      <c r="P6352" s="19">
        <f t="shared" si="546"/>
        <v>45923.564803240741</v>
      </c>
      <c r="Q6352" s="20" t="str">
        <f t="shared" si="547"/>
        <v>23/09/2025</v>
      </c>
      <c r="R6352" s="13" t="str">
        <f t="shared" si="548"/>
        <v>13</v>
      </c>
      <c r="S6352" s="13" t="str">
        <f t="shared" si="549"/>
        <v>Tue</v>
      </c>
    </row>
    <row r="6353" spans="1:19" x14ac:dyDescent="0.25">
      <c r="A6353" s="56">
        <v>45923.360682870371</v>
      </c>
      <c r="B6353" s="57">
        <v>445485916</v>
      </c>
      <c r="C6353" s="58" t="s">
        <v>36</v>
      </c>
      <c r="D6353" s="58" t="s">
        <v>38</v>
      </c>
      <c r="E6353" s="58" t="s">
        <v>46</v>
      </c>
      <c r="F6353" s="58" t="s">
        <v>119</v>
      </c>
      <c r="G6353" s="59">
        <v>3755.49</v>
      </c>
      <c r="H6353" s="57">
        <v>444691865</v>
      </c>
      <c r="I6353" s="59">
        <v>0</v>
      </c>
      <c r="J6353" s="59">
        <v>0</v>
      </c>
      <c r="K6353" s="59">
        <v>0</v>
      </c>
      <c r="L6353" s="59">
        <v>2.44</v>
      </c>
      <c r="M6353" s="59">
        <v>9937.18</v>
      </c>
      <c r="N6353" s="58" t="s">
        <v>3860</v>
      </c>
      <c r="O6353" s="14">
        <f t="shared" si="545"/>
        <v>45923.360682870371</v>
      </c>
      <c r="P6353" s="19">
        <f t="shared" si="546"/>
        <v>45923.569016203706</v>
      </c>
      <c r="Q6353" s="20" t="str">
        <f t="shared" si="547"/>
        <v>23/09/2025</v>
      </c>
      <c r="R6353" s="13" t="str">
        <f t="shared" si="548"/>
        <v>13</v>
      </c>
      <c r="S6353" s="13" t="str">
        <f t="shared" si="549"/>
        <v>Tue</v>
      </c>
    </row>
    <row r="6354" spans="1:19" x14ac:dyDescent="0.25">
      <c r="A6354" s="60">
        <v>45923.360682870371</v>
      </c>
      <c r="B6354" s="61">
        <v>445485917</v>
      </c>
      <c r="C6354" s="62" t="s">
        <v>36</v>
      </c>
      <c r="D6354" s="62" t="s">
        <v>38</v>
      </c>
      <c r="E6354" s="62" t="s">
        <v>46</v>
      </c>
      <c r="F6354" s="62" t="s">
        <v>119</v>
      </c>
      <c r="G6354" s="63">
        <v>3755.49</v>
      </c>
      <c r="H6354" s="61">
        <v>444691866</v>
      </c>
      <c r="I6354" s="63">
        <v>0</v>
      </c>
      <c r="J6354" s="63">
        <v>0</v>
      </c>
      <c r="K6354" s="63">
        <v>0</v>
      </c>
      <c r="L6354" s="63">
        <v>2.41</v>
      </c>
      <c r="M6354" s="63">
        <v>9939.59</v>
      </c>
      <c r="N6354" s="62" t="s">
        <v>3860</v>
      </c>
      <c r="O6354" s="14">
        <f t="shared" si="545"/>
        <v>45923.360682870371</v>
      </c>
      <c r="P6354" s="19">
        <f t="shared" si="546"/>
        <v>45923.569016203706</v>
      </c>
      <c r="Q6354" s="20" t="str">
        <f t="shared" si="547"/>
        <v>23/09/2025</v>
      </c>
      <c r="R6354" s="13" t="str">
        <f t="shared" si="548"/>
        <v>13</v>
      </c>
      <c r="S6354" s="13" t="str">
        <f t="shared" si="549"/>
        <v>Tue</v>
      </c>
    </row>
    <row r="6355" spans="1:19" x14ac:dyDescent="0.25">
      <c r="A6355" s="56">
        <v>45923.360682870371</v>
      </c>
      <c r="B6355" s="57">
        <v>445485918</v>
      </c>
      <c r="C6355" s="58" t="s">
        <v>36</v>
      </c>
      <c r="D6355" s="58" t="s">
        <v>38</v>
      </c>
      <c r="E6355" s="58" t="s">
        <v>46</v>
      </c>
      <c r="F6355" s="58" t="s">
        <v>119</v>
      </c>
      <c r="G6355" s="59">
        <v>3755.49</v>
      </c>
      <c r="H6355" s="57">
        <v>444691867</v>
      </c>
      <c r="I6355" s="59">
        <v>0</v>
      </c>
      <c r="J6355" s="59">
        <v>0</v>
      </c>
      <c r="K6355" s="59">
        <v>0</v>
      </c>
      <c r="L6355" s="59">
        <v>2.42</v>
      </c>
      <c r="M6355" s="59">
        <v>9942.01</v>
      </c>
      <c r="N6355" s="58" t="s">
        <v>3861</v>
      </c>
      <c r="O6355" s="14">
        <f t="shared" si="545"/>
        <v>45923.360682870371</v>
      </c>
      <c r="P6355" s="19">
        <f t="shared" si="546"/>
        <v>45923.569016203706</v>
      </c>
      <c r="Q6355" s="20" t="str">
        <f t="shared" si="547"/>
        <v>23/09/2025</v>
      </c>
      <c r="R6355" s="13" t="str">
        <f t="shared" si="548"/>
        <v>13</v>
      </c>
      <c r="S6355" s="13" t="str">
        <f t="shared" si="549"/>
        <v>Tue</v>
      </c>
    </row>
    <row r="6356" spans="1:19" x14ac:dyDescent="0.25">
      <c r="A6356" s="60">
        <v>45923.361087962963</v>
      </c>
      <c r="B6356" s="61">
        <v>445486027</v>
      </c>
      <c r="C6356" s="62" t="s">
        <v>36</v>
      </c>
      <c r="D6356" s="62" t="s">
        <v>37</v>
      </c>
      <c r="E6356" s="62" t="s">
        <v>45</v>
      </c>
      <c r="F6356" s="62" t="s">
        <v>119</v>
      </c>
      <c r="G6356" s="63">
        <v>3756.09</v>
      </c>
      <c r="H6356" s="61">
        <v>444691983</v>
      </c>
      <c r="I6356" s="63">
        <v>0</v>
      </c>
      <c r="J6356" s="63">
        <v>0</v>
      </c>
      <c r="K6356" s="63">
        <v>0</v>
      </c>
      <c r="L6356" s="63">
        <v>0</v>
      </c>
      <c r="M6356" s="63">
        <v>9942.01</v>
      </c>
      <c r="N6356" s="62" t="s">
        <v>1384</v>
      </c>
      <c r="O6356" s="14">
        <f t="shared" si="545"/>
        <v>45923.361087962963</v>
      </c>
      <c r="P6356" s="19">
        <f t="shared" si="546"/>
        <v>45923.569421296299</v>
      </c>
      <c r="Q6356" s="20" t="str">
        <f t="shared" si="547"/>
        <v>23/09/2025</v>
      </c>
      <c r="R6356" s="13" t="str">
        <f t="shared" si="548"/>
        <v>13</v>
      </c>
      <c r="S6356" s="13" t="str">
        <f t="shared" si="549"/>
        <v>Tue</v>
      </c>
    </row>
    <row r="6357" spans="1:19" x14ac:dyDescent="0.25">
      <c r="A6357" s="56">
        <v>45923.361087962963</v>
      </c>
      <c r="B6357" s="57">
        <v>445486028</v>
      </c>
      <c r="C6357" s="58" t="s">
        <v>36</v>
      </c>
      <c r="D6357" s="58" t="s">
        <v>37</v>
      </c>
      <c r="E6357" s="58" t="s">
        <v>45</v>
      </c>
      <c r="F6357" s="58" t="s">
        <v>119</v>
      </c>
      <c r="G6357" s="59">
        <v>3756.09</v>
      </c>
      <c r="H6357" s="57">
        <v>444691984</v>
      </c>
      <c r="I6357" s="59">
        <v>0</v>
      </c>
      <c r="J6357" s="59">
        <v>0</v>
      </c>
      <c r="K6357" s="59">
        <v>0</v>
      </c>
      <c r="L6357" s="59">
        <v>0</v>
      </c>
      <c r="M6357" s="59">
        <v>9942.01</v>
      </c>
      <c r="N6357" s="58" t="s">
        <v>118</v>
      </c>
      <c r="O6357" s="14">
        <f t="shared" si="545"/>
        <v>45923.361087962963</v>
      </c>
      <c r="P6357" s="19">
        <f t="shared" si="546"/>
        <v>45923.569421296299</v>
      </c>
      <c r="Q6357" s="20" t="str">
        <f t="shared" si="547"/>
        <v>23/09/2025</v>
      </c>
      <c r="R6357" s="13" t="str">
        <f t="shared" si="548"/>
        <v>13</v>
      </c>
      <c r="S6357" s="13" t="str">
        <f t="shared" si="549"/>
        <v>Tue</v>
      </c>
    </row>
    <row r="6358" spans="1:19" x14ac:dyDescent="0.25">
      <c r="A6358" s="60">
        <v>45923.36109953704</v>
      </c>
      <c r="B6358" s="61">
        <v>445486029</v>
      </c>
      <c r="C6358" s="62" t="s">
        <v>36</v>
      </c>
      <c r="D6358" s="62" t="s">
        <v>37</v>
      </c>
      <c r="E6358" s="62" t="s">
        <v>45</v>
      </c>
      <c r="F6358" s="62" t="s">
        <v>119</v>
      </c>
      <c r="G6358" s="63">
        <v>3756.13</v>
      </c>
      <c r="H6358" s="61">
        <v>444691985</v>
      </c>
      <c r="I6358" s="63">
        <v>0</v>
      </c>
      <c r="J6358" s="63">
        <v>0</v>
      </c>
      <c r="K6358" s="63">
        <v>0</v>
      </c>
      <c r="L6358" s="63">
        <v>0</v>
      </c>
      <c r="M6358" s="63">
        <v>9942.01</v>
      </c>
      <c r="N6358" s="62" t="s">
        <v>115</v>
      </c>
      <c r="O6358" s="14">
        <f t="shared" si="545"/>
        <v>45923.36109953704</v>
      </c>
      <c r="P6358" s="19">
        <f t="shared" si="546"/>
        <v>45923.569432870376</v>
      </c>
      <c r="Q6358" s="20" t="str">
        <f t="shared" si="547"/>
        <v>23/09/2025</v>
      </c>
      <c r="R6358" s="13" t="str">
        <f t="shared" si="548"/>
        <v>13</v>
      </c>
      <c r="S6358" s="13" t="str">
        <f t="shared" si="549"/>
        <v>Tue</v>
      </c>
    </row>
    <row r="6359" spans="1:19" x14ac:dyDescent="0.25">
      <c r="A6359" s="56">
        <v>45923.361898148149</v>
      </c>
      <c r="B6359" s="57">
        <v>445486275</v>
      </c>
      <c r="C6359" s="58" t="s">
        <v>36</v>
      </c>
      <c r="D6359" s="58" t="s">
        <v>37</v>
      </c>
      <c r="E6359" s="58" t="s">
        <v>45</v>
      </c>
      <c r="F6359" s="58" t="s">
        <v>119</v>
      </c>
      <c r="G6359" s="59">
        <v>3755.59</v>
      </c>
      <c r="H6359" s="57">
        <v>444692233</v>
      </c>
      <c r="I6359" s="59">
        <v>0</v>
      </c>
      <c r="J6359" s="59">
        <v>0</v>
      </c>
      <c r="K6359" s="59">
        <v>0</v>
      </c>
      <c r="L6359" s="59">
        <v>0</v>
      </c>
      <c r="M6359" s="59">
        <v>9942.01</v>
      </c>
      <c r="N6359" s="58" t="s">
        <v>1971</v>
      </c>
      <c r="O6359" s="14">
        <f t="shared" si="545"/>
        <v>45923.361898148149</v>
      </c>
      <c r="P6359" s="19">
        <f t="shared" si="546"/>
        <v>45923.570231481484</v>
      </c>
      <c r="Q6359" s="20" t="str">
        <f t="shared" si="547"/>
        <v>23/09/2025</v>
      </c>
      <c r="R6359" s="13" t="str">
        <f t="shared" si="548"/>
        <v>13</v>
      </c>
      <c r="S6359" s="13" t="str">
        <f t="shared" si="549"/>
        <v>Tue</v>
      </c>
    </row>
    <row r="6360" spans="1:19" x14ac:dyDescent="0.25">
      <c r="A6360" s="60">
        <v>45923.361898148149</v>
      </c>
      <c r="B6360" s="61">
        <v>445486276</v>
      </c>
      <c r="C6360" s="62" t="s">
        <v>36</v>
      </c>
      <c r="D6360" s="62" t="s">
        <v>37</v>
      </c>
      <c r="E6360" s="62" t="s">
        <v>45</v>
      </c>
      <c r="F6360" s="62" t="s">
        <v>119</v>
      </c>
      <c r="G6360" s="63">
        <v>3755.59</v>
      </c>
      <c r="H6360" s="61">
        <v>444692234</v>
      </c>
      <c r="I6360" s="63">
        <v>0</v>
      </c>
      <c r="J6360" s="63">
        <v>0</v>
      </c>
      <c r="K6360" s="63">
        <v>0</v>
      </c>
      <c r="L6360" s="63">
        <v>0</v>
      </c>
      <c r="M6360" s="63">
        <v>9942.01</v>
      </c>
      <c r="N6360" s="62" t="s">
        <v>48</v>
      </c>
      <c r="O6360" s="14">
        <f t="shared" si="545"/>
        <v>45923.361898148149</v>
      </c>
      <c r="P6360" s="19">
        <f t="shared" si="546"/>
        <v>45923.570231481484</v>
      </c>
      <c r="Q6360" s="20" t="str">
        <f t="shared" si="547"/>
        <v>23/09/2025</v>
      </c>
      <c r="R6360" s="13" t="str">
        <f t="shared" si="548"/>
        <v>13</v>
      </c>
      <c r="S6360" s="13" t="str">
        <f t="shared" si="549"/>
        <v>Tue</v>
      </c>
    </row>
    <row r="6361" spans="1:19" x14ac:dyDescent="0.25">
      <c r="A6361" s="56">
        <v>45923.361909722225</v>
      </c>
      <c r="B6361" s="57">
        <v>445486277</v>
      </c>
      <c r="C6361" s="58" t="s">
        <v>36</v>
      </c>
      <c r="D6361" s="58" t="s">
        <v>37</v>
      </c>
      <c r="E6361" s="58" t="s">
        <v>45</v>
      </c>
      <c r="F6361" s="58" t="s">
        <v>119</v>
      </c>
      <c r="G6361" s="59">
        <v>3755.59</v>
      </c>
      <c r="H6361" s="57">
        <v>444692235</v>
      </c>
      <c r="I6361" s="59">
        <v>0</v>
      </c>
      <c r="J6361" s="59">
        <v>0</v>
      </c>
      <c r="K6361" s="59">
        <v>0</v>
      </c>
      <c r="L6361" s="59">
        <v>0</v>
      </c>
      <c r="M6361" s="59">
        <v>9942.01</v>
      </c>
      <c r="N6361" s="58" t="s">
        <v>77</v>
      </c>
      <c r="O6361" s="14">
        <f t="shared" si="545"/>
        <v>45923.361909722225</v>
      </c>
      <c r="P6361" s="19">
        <f t="shared" si="546"/>
        <v>45923.570243055561</v>
      </c>
      <c r="Q6361" s="20" t="str">
        <f t="shared" si="547"/>
        <v>23/09/2025</v>
      </c>
      <c r="R6361" s="13" t="str">
        <f t="shared" si="548"/>
        <v>13</v>
      </c>
      <c r="S6361" s="13" t="str">
        <f t="shared" si="549"/>
        <v>Tue</v>
      </c>
    </row>
    <row r="6362" spans="1:19" x14ac:dyDescent="0.25">
      <c r="A6362" s="60">
        <v>45923.361909722225</v>
      </c>
      <c r="B6362" s="61">
        <v>445486278</v>
      </c>
      <c r="C6362" s="62" t="s">
        <v>36</v>
      </c>
      <c r="D6362" s="62" t="s">
        <v>37</v>
      </c>
      <c r="E6362" s="62" t="s">
        <v>45</v>
      </c>
      <c r="F6362" s="62" t="s">
        <v>119</v>
      </c>
      <c r="G6362" s="63">
        <v>3755.58</v>
      </c>
      <c r="H6362" s="61">
        <v>444692236</v>
      </c>
      <c r="I6362" s="63">
        <v>0</v>
      </c>
      <c r="J6362" s="63">
        <v>0</v>
      </c>
      <c r="K6362" s="63">
        <v>0</v>
      </c>
      <c r="L6362" s="63">
        <v>0</v>
      </c>
      <c r="M6362" s="63">
        <v>9942.01</v>
      </c>
      <c r="N6362" s="62" t="s">
        <v>107</v>
      </c>
      <c r="O6362" s="14">
        <f t="shared" si="545"/>
        <v>45923.361909722225</v>
      </c>
      <c r="P6362" s="19">
        <f t="shared" si="546"/>
        <v>45923.570243055561</v>
      </c>
      <c r="Q6362" s="20" t="str">
        <f t="shared" si="547"/>
        <v>23/09/2025</v>
      </c>
      <c r="R6362" s="13" t="str">
        <f t="shared" si="548"/>
        <v>13</v>
      </c>
      <c r="S6362" s="13" t="str">
        <f t="shared" si="549"/>
        <v>Tue</v>
      </c>
    </row>
    <row r="6363" spans="1:19" x14ac:dyDescent="0.25">
      <c r="A6363" s="56">
        <v>45923.361909722225</v>
      </c>
      <c r="B6363" s="57">
        <v>445486280</v>
      </c>
      <c r="C6363" s="58" t="s">
        <v>36</v>
      </c>
      <c r="D6363" s="58" t="s">
        <v>37</v>
      </c>
      <c r="E6363" s="58" t="s">
        <v>45</v>
      </c>
      <c r="F6363" s="58" t="s">
        <v>119</v>
      </c>
      <c r="G6363" s="59">
        <v>3755.59</v>
      </c>
      <c r="H6363" s="57">
        <v>444692238</v>
      </c>
      <c r="I6363" s="59">
        <v>0</v>
      </c>
      <c r="J6363" s="59">
        <v>0</v>
      </c>
      <c r="K6363" s="59">
        <v>0</v>
      </c>
      <c r="L6363" s="59">
        <v>0</v>
      </c>
      <c r="M6363" s="59">
        <v>9942.01</v>
      </c>
      <c r="N6363" s="58" t="s">
        <v>2056</v>
      </c>
      <c r="O6363" s="14">
        <f t="shared" si="545"/>
        <v>45923.361909722225</v>
      </c>
      <c r="P6363" s="19">
        <f t="shared" si="546"/>
        <v>45923.570243055561</v>
      </c>
      <c r="Q6363" s="20" t="str">
        <f t="shared" si="547"/>
        <v>23/09/2025</v>
      </c>
      <c r="R6363" s="13" t="str">
        <f t="shared" si="548"/>
        <v>13</v>
      </c>
      <c r="S6363" s="13" t="str">
        <f t="shared" si="549"/>
        <v>Tue</v>
      </c>
    </row>
    <row r="6364" spans="1:19" x14ac:dyDescent="0.25">
      <c r="A6364" s="60">
        <v>45923.361909722225</v>
      </c>
      <c r="B6364" s="61">
        <v>445486284</v>
      </c>
      <c r="C6364" s="62" t="s">
        <v>36</v>
      </c>
      <c r="D6364" s="62" t="s">
        <v>37</v>
      </c>
      <c r="E6364" s="62" t="s">
        <v>45</v>
      </c>
      <c r="F6364" s="62" t="s">
        <v>119</v>
      </c>
      <c r="G6364" s="63">
        <v>3755.6</v>
      </c>
      <c r="H6364" s="61">
        <v>444692242</v>
      </c>
      <c r="I6364" s="63">
        <v>0</v>
      </c>
      <c r="J6364" s="63">
        <v>0</v>
      </c>
      <c r="K6364" s="63">
        <v>0</v>
      </c>
      <c r="L6364" s="63">
        <v>0</v>
      </c>
      <c r="M6364" s="63">
        <v>9942.01</v>
      </c>
      <c r="N6364" s="62" t="s">
        <v>108</v>
      </c>
      <c r="O6364" s="14">
        <f t="shared" si="545"/>
        <v>45923.361909722225</v>
      </c>
      <c r="P6364" s="19">
        <f t="shared" si="546"/>
        <v>45923.570243055561</v>
      </c>
      <c r="Q6364" s="20" t="str">
        <f t="shared" si="547"/>
        <v>23/09/2025</v>
      </c>
      <c r="R6364" s="13" t="str">
        <f t="shared" si="548"/>
        <v>13</v>
      </c>
      <c r="S6364" s="13" t="str">
        <f t="shared" si="549"/>
        <v>Tue</v>
      </c>
    </row>
    <row r="6365" spans="1:19" x14ac:dyDescent="0.25">
      <c r="A6365" s="56">
        <v>45923.361921296295</v>
      </c>
      <c r="B6365" s="57">
        <v>445486286</v>
      </c>
      <c r="C6365" s="58" t="s">
        <v>36</v>
      </c>
      <c r="D6365" s="58" t="s">
        <v>37</v>
      </c>
      <c r="E6365" s="58" t="s">
        <v>45</v>
      </c>
      <c r="F6365" s="58" t="s">
        <v>119</v>
      </c>
      <c r="G6365" s="59">
        <v>3755.59</v>
      </c>
      <c r="H6365" s="57">
        <v>444692243</v>
      </c>
      <c r="I6365" s="59">
        <v>0</v>
      </c>
      <c r="J6365" s="59">
        <v>0</v>
      </c>
      <c r="K6365" s="59">
        <v>0</v>
      </c>
      <c r="L6365" s="59">
        <v>0</v>
      </c>
      <c r="M6365" s="59">
        <v>9942.01</v>
      </c>
      <c r="N6365" s="58" t="s">
        <v>47</v>
      </c>
      <c r="O6365" s="14">
        <f t="shared" si="545"/>
        <v>45923.361921296295</v>
      </c>
      <c r="P6365" s="19">
        <f t="shared" si="546"/>
        <v>45923.570254629631</v>
      </c>
      <c r="Q6365" s="20" t="str">
        <f t="shared" si="547"/>
        <v>23/09/2025</v>
      </c>
      <c r="R6365" s="13" t="str">
        <f t="shared" si="548"/>
        <v>13</v>
      </c>
      <c r="S6365" s="13" t="str">
        <f t="shared" si="549"/>
        <v>Tue</v>
      </c>
    </row>
    <row r="6366" spans="1:19" x14ac:dyDescent="0.25">
      <c r="A6366" s="60">
        <v>45923.361921296295</v>
      </c>
      <c r="B6366" s="61">
        <v>445486287</v>
      </c>
      <c r="C6366" s="62" t="s">
        <v>36</v>
      </c>
      <c r="D6366" s="62" t="s">
        <v>37</v>
      </c>
      <c r="E6366" s="62" t="s">
        <v>45</v>
      </c>
      <c r="F6366" s="62" t="s">
        <v>119</v>
      </c>
      <c r="G6366" s="63">
        <v>3755.55</v>
      </c>
      <c r="H6366" s="61">
        <v>444692244</v>
      </c>
      <c r="I6366" s="63">
        <v>0</v>
      </c>
      <c r="J6366" s="63">
        <v>0</v>
      </c>
      <c r="K6366" s="63">
        <v>0</v>
      </c>
      <c r="L6366" s="63">
        <v>0</v>
      </c>
      <c r="M6366" s="63">
        <v>9942.01</v>
      </c>
      <c r="N6366" s="62" t="s">
        <v>2055</v>
      </c>
      <c r="O6366" s="14">
        <f t="shared" si="545"/>
        <v>45923.361921296295</v>
      </c>
      <c r="P6366" s="19">
        <f t="shared" si="546"/>
        <v>45923.570254629631</v>
      </c>
      <c r="Q6366" s="20" t="str">
        <f t="shared" si="547"/>
        <v>23/09/2025</v>
      </c>
      <c r="R6366" s="13" t="str">
        <f t="shared" si="548"/>
        <v>13</v>
      </c>
      <c r="S6366" s="13" t="str">
        <f t="shared" si="549"/>
        <v>Tue</v>
      </c>
    </row>
    <row r="6367" spans="1:19" x14ac:dyDescent="0.25">
      <c r="A6367" s="56">
        <v>45923.362013888887</v>
      </c>
      <c r="B6367" s="57">
        <v>445486301</v>
      </c>
      <c r="C6367" s="58" t="s">
        <v>36</v>
      </c>
      <c r="D6367" s="58" t="s">
        <v>37</v>
      </c>
      <c r="E6367" s="58" t="s">
        <v>45</v>
      </c>
      <c r="F6367" s="58" t="s">
        <v>119</v>
      </c>
      <c r="G6367" s="59">
        <v>3755.45</v>
      </c>
      <c r="H6367" s="57">
        <v>444692257</v>
      </c>
      <c r="I6367" s="59">
        <v>0</v>
      </c>
      <c r="J6367" s="59">
        <v>0</v>
      </c>
      <c r="K6367" s="59">
        <v>0</v>
      </c>
      <c r="L6367" s="59">
        <v>0</v>
      </c>
      <c r="M6367" s="59">
        <v>9942.01</v>
      </c>
      <c r="N6367" s="58" t="s">
        <v>1944</v>
      </c>
      <c r="O6367" s="14">
        <f t="shared" si="545"/>
        <v>45923.362013888887</v>
      </c>
      <c r="P6367" s="19">
        <f t="shared" si="546"/>
        <v>45923.570347222223</v>
      </c>
      <c r="Q6367" s="20" t="str">
        <f t="shared" si="547"/>
        <v>23/09/2025</v>
      </c>
      <c r="R6367" s="13" t="str">
        <f t="shared" si="548"/>
        <v>13</v>
      </c>
      <c r="S6367" s="13" t="str">
        <f t="shared" si="549"/>
        <v>Tue</v>
      </c>
    </row>
    <row r="6368" spans="1:19" x14ac:dyDescent="0.25">
      <c r="A6368" s="60">
        <v>45923.362013888887</v>
      </c>
      <c r="B6368" s="61">
        <v>445486302</v>
      </c>
      <c r="C6368" s="62" t="s">
        <v>36</v>
      </c>
      <c r="D6368" s="62" t="s">
        <v>37</v>
      </c>
      <c r="E6368" s="62" t="s">
        <v>45</v>
      </c>
      <c r="F6368" s="62" t="s">
        <v>119</v>
      </c>
      <c r="G6368" s="63">
        <v>3755.44</v>
      </c>
      <c r="H6368" s="61">
        <v>444692258</v>
      </c>
      <c r="I6368" s="63">
        <v>0</v>
      </c>
      <c r="J6368" s="63">
        <v>0</v>
      </c>
      <c r="K6368" s="63">
        <v>0</v>
      </c>
      <c r="L6368" s="63">
        <v>0</v>
      </c>
      <c r="M6368" s="63">
        <v>9942.01</v>
      </c>
      <c r="N6368" s="62" t="s">
        <v>52</v>
      </c>
      <c r="O6368" s="14">
        <f t="shared" si="545"/>
        <v>45923.362013888887</v>
      </c>
      <c r="P6368" s="19">
        <f t="shared" si="546"/>
        <v>45923.570347222223</v>
      </c>
      <c r="Q6368" s="20" t="str">
        <f t="shared" si="547"/>
        <v>23/09/2025</v>
      </c>
      <c r="R6368" s="13" t="str">
        <f t="shared" si="548"/>
        <v>13</v>
      </c>
      <c r="S6368" s="13" t="str">
        <f t="shared" si="549"/>
        <v>Tue</v>
      </c>
    </row>
    <row r="6369" spans="1:19" x14ac:dyDescent="0.25">
      <c r="A6369" s="56">
        <v>45923.362025462964</v>
      </c>
      <c r="B6369" s="57">
        <v>445486303</v>
      </c>
      <c r="C6369" s="58" t="s">
        <v>36</v>
      </c>
      <c r="D6369" s="58" t="s">
        <v>37</v>
      </c>
      <c r="E6369" s="58" t="s">
        <v>45</v>
      </c>
      <c r="F6369" s="58" t="s">
        <v>119</v>
      </c>
      <c r="G6369" s="59">
        <v>3755.42</v>
      </c>
      <c r="H6369" s="57">
        <v>444692259</v>
      </c>
      <c r="I6369" s="59">
        <v>0</v>
      </c>
      <c r="J6369" s="59">
        <v>0</v>
      </c>
      <c r="K6369" s="59">
        <v>0</v>
      </c>
      <c r="L6369" s="59">
        <v>0</v>
      </c>
      <c r="M6369" s="59">
        <v>9942.01</v>
      </c>
      <c r="N6369" s="58" t="s">
        <v>113</v>
      </c>
      <c r="O6369" s="14">
        <f t="shared" si="545"/>
        <v>45923.362025462964</v>
      </c>
      <c r="P6369" s="19">
        <f t="shared" si="546"/>
        <v>45923.5703587963</v>
      </c>
      <c r="Q6369" s="20" t="str">
        <f t="shared" si="547"/>
        <v>23/09/2025</v>
      </c>
      <c r="R6369" s="13" t="str">
        <f t="shared" si="548"/>
        <v>13</v>
      </c>
      <c r="S6369" s="13" t="str">
        <f t="shared" si="549"/>
        <v>Tue</v>
      </c>
    </row>
    <row r="6370" spans="1:19" x14ac:dyDescent="0.25">
      <c r="A6370" s="60">
        <v>45923.363043981481</v>
      </c>
      <c r="B6370" s="61">
        <v>445486847</v>
      </c>
      <c r="C6370" s="62" t="s">
        <v>36</v>
      </c>
      <c r="D6370" s="62" t="s">
        <v>38</v>
      </c>
      <c r="E6370" s="62" t="s">
        <v>46</v>
      </c>
      <c r="F6370" s="62" t="s">
        <v>119</v>
      </c>
      <c r="G6370" s="63">
        <v>3755.38</v>
      </c>
      <c r="H6370" s="61">
        <v>444692810</v>
      </c>
      <c r="I6370" s="63">
        <v>0</v>
      </c>
      <c r="J6370" s="63">
        <v>0</v>
      </c>
      <c r="K6370" s="63">
        <v>0</v>
      </c>
      <c r="L6370" s="63">
        <v>-0.21</v>
      </c>
      <c r="M6370" s="63">
        <v>9941.7999999999993</v>
      </c>
      <c r="N6370" s="62" t="s">
        <v>3862</v>
      </c>
      <c r="O6370" s="14">
        <f t="shared" si="545"/>
        <v>45923.363043981481</v>
      </c>
      <c r="P6370" s="19">
        <f t="shared" si="546"/>
        <v>45923.571377314816</v>
      </c>
      <c r="Q6370" s="20" t="str">
        <f t="shared" si="547"/>
        <v>23/09/2025</v>
      </c>
      <c r="R6370" s="13" t="str">
        <f t="shared" si="548"/>
        <v>13</v>
      </c>
      <c r="S6370" s="13" t="str">
        <f t="shared" si="549"/>
        <v>Tue</v>
      </c>
    </row>
    <row r="6371" spans="1:19" x14ac:dyDescent="0.25">
      <c r="A6371" s="56">
        <v>45923.363043981481</v>
      </c>
      <c r="B6371" s="57">
        <v>445486848</v>
      </c>
      <c r="C6371" s="58" t="s">
        <v>36</v>
      </c>
      <c r="D6371" s="58" t="s">
        <v>38</v>
      </c>
      <c r="E6371" s="58" t="s">
        <v>46</v>
      </c>
      <c r="F6371" s="58" t="s">
        <v>119</v>
      </c>
      <c r="G6371" s="59">
        <v>3755.38</v>
      </c>
      <c r="H6371" s="57">
        <v>444692811</v>
      </c>
      <c r="I6371" s="59">
        <v>0</v>
      </c>
      <c r="J6371" s="59">
        <v>0</v>
      </c>
      <c r="K6371" s="59">
        <v>0</v>
      </c>
      <c r="L6371" s="59">
        <v>-0.21</v>
      </c>
      <c r="M6371" s="59">
        <v>9941.59</v>
      </c>
      <c r="N6371" s="58" t="s">
        <v>3862</v>
      </c>
      <c r="O6371" s="14">
        <f t="shared" si="545"/>
        <v>45923.363043981481</v>
      </c>
      <c r="P6371" s="19">
        <f t="shared" si="546"/>
        <v>45923.571377314816</v>
      </c>
      <c r="Q6371" s="20" t="str">
        <f t="shared" si="547"/>
        <v>23/09/2025</v>
      </c>
      <c r="R6371" s="13" t="str">
        <f t="shared" si="548"/>
        <v>13</v>
      </c>
      <c r="S6371" s="13" t="str">
        <f t="shared" si="549"/>
        <v>Tue</v>
      </c>
    </row>
    <row r="6372" spans="1:19" x14ac:dyDescent="0.25">
      <c r="A6372" s="60">
        <v>45923.363043981481</v>
      </c>
      <c r="B6372" s="61">
        <v>445486850</v>
      </c>
      <c r="C6372" s="62" t="s">
        <v>36</v>
      </c>
      <c r="D6372" s="62" t="s">
        <v>38</v>
      </c>
      <c r="E6372" s="62" t="s">
        <v>46</v>
      </c>
      <c r="F6372" s="62" t="s">
        <v>119</v>
      </c>
      <c r="G6372" s="63">
        <v>3755.38</v>
      </c>
      <c r="H6372" s="61">
        <v>444692812</v>
      </c>
      <c r="I6372" s="63">
        <v>0</v>
      </c>
      <c r="J6372" s="63">
        <v>0</v>
      </c>
      <c r="K6372" s="63">
        <v>0</v>
      </c>
      <c r="L6372" s="63">
        <v>-0.2</v>
      </c>
      <c r="M6372" s="63">
        <v>9941.39</v>
      </c>
      <c r="N6372" s="62" t="s">
        <v>3862</v>
      </c>
      <c r="O6372" s="14">
        <f t="shared" si="545"/>
        <v>45923.363043981481</v>
      </c>
      <c r="P6372" s="19">
        <f t="shared" si="546"/>
        <v>45923.571377314816</v>
      </c>
      <c r="Q6372" s="20" t="str">
        <f t="shared" si="547"/>
        <v>23/09/2025</v>
      </c>
      <c r="R6372" s="13" t="str">
        <f t="shared" si="548"/>
        <v>13</v>
      </c>
      <c r="S6372" s="13" t="str">
        <f t="shared" si="549"/>
        <v>Tue</v>
      </c>
    </row>
    <row r="6373" spans="1:19" x14ac:dyDescent="0.25">
      <c r="A6373" s="56">
        <v>45923.363043981481</v>
      </c>
      <c r="B6373" s="57">
        <v>445486851</v>
      </c>
      <c r="C6373" s="58" t="s">
        <v>36</v>
      </c>
      <c r="D6373" s="58" t="s">
        <v>38</v>
      </c>
      <c r="E6373" s="58" t="s">
        <v>46</v>
      </c>
      <c r="F6373" s="58" t="s">
        <v>119</v>
      </c>
      <c r="G6373" s="59">
        <v>3755.38</v>
      </c>
      <c r="H6373" s="57">
        <v>444692813</v>
      </c>
      <c r="I6373" s="59">
        <v>0</v>
      </c>
      <c r="J6373" s="59">
        <v>0</v>
      </c>
      <c r="K6373" s="59">
        <v>0</v>
      </c>
      <c r="L6373" s="59">
        <v>-0.21</v>
      </c>
      <c r="M6373" s="59">
        <v>9941.18</v>
      </c>
      <c r="N6373" s="58" t="s">
        <v>3862</v>
      </c>
      <c r="O6373" s="14">
        <f t="shared" si="545"/>
        <v>45923.363043981481</v>
      </c>
      <c r="P6373" s="19">
        <f t="shared" si="546"/>
        <v>45923.571377314816</v>
      </c>
      <c r="Q6373" s="20" t="str">
        <f t="shared" si="547"/>
        <v>23/09/2025</v>
      </c>
      <c r="R6373" s="13" t="str">
        <f t="shared" si="548"/>
        <v>13</v>
      </c>
      <c r="S6373" s="13" t="str">
        <f t="shared" si="549"/>
        <v>Tue</v>
      </c>
    </row>
    <row r="6374" spans="1:19" x14ac:dyDescent="0.25">
      <c r="A6374" s="60">
        <v>45923.363043981481</v>
      </c>
      <c r="B6374" s="61">
        <v>445486852</v>
      </c>
      <c r="C6374" s="62" t="s">
        <v>36</v>
      </c>
      <c r="D6374" s="62" t="s">
        <v>38</v>
      </c>
      <c r="E6374" s="62" t="s">
        <v>46</v>
      </c>
      <c r="F6374" s="62" t="s">
        <v>119</v>
      </c>
      <c r="G6374" s="63">
        <v>3755.38</v>
      </c>
      <c r="H6374" s="61">
        <v>444692814</v>
      </c>
      <c r="I6374" s="63">
        <v>0</v>
      </c>
      <c r="J6374" s="63">
        <v>0</v>
      </c>
      <c r="K6374" s="63">
        <v>0</v>
      </c>
      <c r="L6374" s="63">
        <v>-0.22</v>
      </c>
      <c r="M6374" s="63">
        <v>9940.9599999999991</v>
      </c>
      <c r="N6374" s="62" t="s">
        <v>3862</v>
      </c>
      <c r="O6374" s="14">
        <f t="shared" si="545"/>
        <v>45923.363043981481</v>
      </c>
      <c r="P6374" s="19">
        <f t="shared" si="546"/>
        <v>45923.571377314816</v>
      </c>
      <c r="Q6374" s="20" t="str">
        <f t="shared" si="547"/>
        <v>23/09/2025</v>
      </c>
      <c r="R6374" s="13" t="str">
        <f t="shared" si="548"/>
        <v>13</v>
      </c>
      <c r="S6374" s="13" t="str">
        <f t="shared" si="549"/>
        <v>Tue</v>
      </c>
    </row>
    <row r="6375" spans="1:19" x14ac:dyDescent="0.25">
      <c r="A6375" s="56">
        <v>45923.363043981481</v>
      </c>
      <c r="B6375" s="57">
        <v>445486853</v>
      </c>
      <c r="C6375" s="58" t="s">
        <v>36</v>
      </c>
      <c r="D6375" s="58" t="s">
        <v>38</v>
      </c>
      <c r="E6375" s="58" t="s">
        <v>46</v>
      </c>
      <c r="F6375" s="58" t="s">
        <v>119</v>
      </c>
      <c r="G6375" s="59">
        <v>3755.38</v>
      </c>
      <c r="H6375" s="57">
        <v>444692815</v>
      </c>
      <c r="I6375" s="59">
        <v>0</v>
      </c>
      <c r="J6375" s="59">
        <v>0</v>
      </c>
      <c r="K6375" s="59">
        <v>0</v>
      </c>
      <c r="L6375" s="59">
        <v>-0.21</v>
      </c>
      <c r="M6375" s="59">
        <v>9940.75</v>
      </c>
      <c r="N6375" s="58" t="s">
        <v>3862</v>
      </c>
      <c r="O6375" s="14">
        <f t="shared" si="545"/>
        <v>45923.363043981481</v>
      </c>
      <c r="P6375" s="19">
        <f t="shared" si="546"/>
        <v>45923.571377314816</v>
      </c>
      <c r="Q6375" s="20" t="str">
        <f t="shared" si="547"/>
        <v>23/09/2025</v>
      </c>
      <c r="R6375" s="13" t="str">
        <f t="shared" si="548"/>
        <v>13</v>
      </c>
      <c r="S6375" s="13" t="str">
        <f t="shared" si="549"/>
        <v>Tue</v>
      </c>
    </row>
    <row r="6376" spans="1:19" x14ac:dyDescent="0.25">
      <c r="A6376" s="60">
        <v>45923.363043981481</v>
      </c>
      <c r="B6376" s="61">
        <v>445486854</v>
      </c>
      <c r="C6376" s="62" t="s">
        <v>36</v>
      </c>
      <c r="D6376" s="62" t="s">
        <v>38</v>
      </c>
      <c r="E6376" s="62" t="s">
        <v>46</v>
      </c>
      <c r="F6376" s="62" t="s">
        <v>119</v>
      </c>
      <c r="G6376" s="63">
        <v>3755.38</v>
      </c>
      <c r="H6376" s="61">
        <v>444692816</v>
      </c>
      <c r="I6376" s="63">
        <v>0</v>
      </c>
      <c r="J6376" s="63">
        <v>0</v>
      </c>
      <c r="K6376" s="63">
        <v>0</v>
      </c>
      <c r="L6376" s="63">
        <v>-0.06</v>
      </c>
      <c r="M6376" s="63">
        <v>9940.69</v>
      </c>
      <c r="N6376" s="62" t="s">
        <v>3863</v>
      </c>
      <c r="O6376" s="14">
        <f t="shared" si="545"/>
        <v>45923.363043981481</v>
      </c>
      <c r="P6376" s="19">
        <f t="shared" si="546"/>
        <v>45923.571377314816</v>
      </c>
      <c r="Q6376" s="20" t="str">
        <f t="shared" si="547"/>
        <v>23/09/2025</v>
      </c>
      <c r="R6376" s="13" t="str">
        <f t="shared" si="548"/>
        <v>13</v>
      </c>
      <c r="S6376" s="13" t="str">
        <f t="shared" si="549"/>
        <v>Tue</v>
      </c>
    </row>
    <row r="6377" spans="1:19" x14ac:dyDescent="0.25">
      <c r="A6377" s="56">
        <v>45923.363055555557</v>
      </c>
      <c r="B6377" s="57">
        <v>445486863</v>
      </c>
      <c r="C6377" s="58" t="s">
        <v>36</v>
      </c>
      <c r="D6377" s="58" t="s">
        <v>37</v>
      </c>
      <c r="E6377" s="58" t="s">
        <v>45</v>
      </c>
      <c r="F6377" s="58" t="s">
        <v>119</v>
      </c>
      <c r="G6377" s="59">
        <v>3755.56</v>
      </c>
      <c r="H6377" s="57">
        <v>444692828</v>
      </c>
      <c r="I6377" s="59">
        <v>0</v>
      </c>
      <c r="J6377" s="59">
        <v>0</v>
      </c>
      <c r="K6377" s="59">
        <v>0</v>
      </c>
      <c r="L6377" s="59">
        <v>0</v>
      </c>
      <c r="M6377" s="59">
        <v>9940.69</v>
      </c>
      <c r="N6377" s="58" t="s">
        <v>52</v>
      </c>
      <c r="O6377" s="14">
        <f t="shared" si="545"/>
        <v>45923.363055555557</v>
      </c>
      <c r="P6377" s="19">
        <f t="shared" si="546"/>
        <v>45923.571388888893</v>
      </c>
      <c r="Q6377" s="20" t="str">
        <f t="shared" si="547"/>
        <v>23/09/2025</v>
      </c>
      <c r="R6377" s="13" t="str">
        <f t="shared" si="548"/>
        <v>13</v>
      </c>
      <c r="S6377" s="13" t="str">
        <f t="shared" si="549"/>
        <v>Tue</v>
      </c>
    </row>
    <row r="6378" spans="1:19" x14ac:dyDescent="0.25">
      <c r="A6378" s="60">
        <v>45923.363055555557</v>
      </c>
      <c r="B6378" s="61">
        <v>445486867</v>
      </c>
      <c r="C6378" s="62" t="s">
        <v>36</v>
      </c>
      <c r="D6378" s="62" t="s">
        <v>37</v>
      </c>
      <c r="E6378" s="62" t="s">
        <v>45</v>
      </c>
      <c r="F6378" s="62" t="s">
        <v>119</v>
      </c>
      <c r="G6378" s="63">
        <v>3755.57</v>
      </c>
      <c r="H6378" s="61">
        <v>444692832</v>
      </c>
      <c r="I6378" s="63">
        <v>0</v>
      </c>
      <c r="J6378" s="63">
        <v>0</v>
      </c>
      <c r="K6378" s="63">
        <v>0</v>
      </c>
      <c r="L6378" s="63">
        <v>0</v>
      </c>
      <c r="M6378" s="63">
        <v>9940.69</v>
      </c>
      <c r="N6378" s="62" t="s">
        <v>2056</v>
      </c>
      <c r="O6378" s="14">
        <f t="shared" si="545"/>
        <v>45923.363055555557</v>
      </c>
      <c r="P6378" s="19">
        <f t="shared" si="546"/>
        <v>45923.571388888893</v>
      </c>
      <c r="Q6378" s="20" t="str">
        <f t="shared" si="547"/>
        <v>23/09/2025</v>
      </c>
      <c r="R6378" s="13" t="str">
        <f t="shared" si="548"/>
        <v>13</v>
      </c>
      <c r="S6378" s="13" t="str">
        <f t="shared" si="549"/>
        <v>Tue</v>
      </c>
    </row>
    <row r="6379" spans="1:19" x14ac:dyDescent="0.25">
      <c r="A6379" s="56">
        <v>45923.363067129627</v>
      </c>
      <c r="B6379" s="57">
        <v>445486869</v>
      </c>
      <c r="C6379" s="58" t="s">
        <v>36</v>
      </c>
      <c r="D6379" s="58" t="s">
        <v>37</v>
      </c>
      <c r="E6379" s="58" t="s">
        <v>45</v>
      </c>
      <c r="F6379" s="58" t="s">
        <v>119</v>
      </c>
      <c r="G6379" s="59">
        <v>3755.55</v>
      </c>
      <c r="H6379" s="57">
        <v>444692834</v>
      </c>
      <c r="I6379" s="59">
        <v>0</v>
      </c>
      <c r="J6379" s="59">
        <v>0</v>
      </c>
      <c r="K6379" s="59">
        <v>0</v>
      </c>
      <c r="L6379" s="59">
        <v>0</v>
      </c>
      <c r="M6379" s="59">
        <v>9940.69</v>
      </c>
      <c r="N6379" s="58" t="s">
        <v>48</v>
      </c>
      <c r="O6379" s="14">
        <f t="shared" si="545"/>
        <v>45923.363067129627</v>
      </c>
      <c r="P6379" s="19">
        <f t="shared" si="546"/>
        <v>45923.571400462963</v>
      </c>
      <c r="Q6379" s="20" t="str">
        <f t="shared" si="547"/>
        <v>23/09/2025</v>
      </c>
      <c r="R6379" s="13" t="str">
        <f t="shared" si="548"/>
        <v>13</v>
      </c>
      <c r="S6379" s="13" t="str">
        <f t="shared" si="549"/>
        <v>Tue</v>
      </c>
    </row>
    <row r="6380" spans="1:19" x14ac:dyDescent="0.25">
      <c r="A6380" s="60">
        <v>45923.363067129627</v>
      </c>
      <c r="B6380" s="61">
        <v>445486872</v>
      </c>
      <c r="C6380" s="62" t="s">
        <v>36</v>
      </c>
      <c r="D6380" s="62" t="s">
        <v>37</v>
      </c>
      <c r="E6380" s="62" t="s">
        <v>45</v>
      </c>
      <c r="F6380" s="62" t="s">
        <v>119</v>
      </c>
      <c r="G6380" s="63">
        <v>3755.55</v>
      </c>
      <c r="H6380" s="61">
        <v>444692837</v>
      </c>
      <c r="I6380" s="63">
        <v>0</v>
      </c>
      <c r="J6380" s="63">
        <v>0</v>
      </c>
      <c r="K6380" s="63">
        <v>0</v>
      </c>
      <c r="L6380" s="63">
        <v>0</v>
      </c>
      <c r="M6380" s="63">
        <v>9940.69</v>
      </c>
      <c r="N6380" s="62" t="s">
        <v>107</v>
      </c>
      <c r="O6380" s="14">
        <f t="shared" si="545"/>
        <v>45923.363067129627</v>
      </c>
      <c r="P6380" s="19">
        <f t="shared" si="546"/>
        <v>45923.571400462963</v>
      </c>
      <c r="Q6380" s="20" t="str">
        <f t="shared" si="547"/>
        <v>23/09/2025</v>
      </c>
      <c r="R6380" s="13" t="str">
        <f t="shared" si="548"/>
        <v>13</v>
      </c>
      <c r="S6380" s="13" t="str">
        <f t="shared" si="549"/>
        <v>Tue</v>
      </c>
    </row>
    <row r="6381" spans="1:19" x14ac:dyDescent="0.25">
      <c r="A6381" s="56">
        <v>45923.363067129627</v>
      </c>
      <c r="B6381" s="57">
        <v>445486873</v>
      </c>
      <c r="C6381" s="58" t="s">
        <v>36</v>
      </c>
      <c r="D6381" s="58" t="s">
        <v>37</v>
      </c>
      <c r="E6381" s="58" t="s">
        <v>45</v>
      </c>
      <c r="F6381" s="58" t="s">
        <v>119</v>
      </c>
      <c r="G6381" s="59">
        <v>3755.55</v>
      </c>
      <c r="H6381" s="57">
        <v>444692838</v>
      </c>
      <c r="I6381" s="59">
        <v>0</v>
      </c>
      <c r="J6381" s="59">
        <v>0</v>
      </c>
      <c r="K6381" s="59">
        <v>0</v>
      </c>
      <c r="L6381" s="59">
        <v>0</v>
      </c>
      <c r="M6381" s="59">
        <v>9940.69</v>
      </c>
      <c r="N6381" s="58" t="s">
        <v>47</v>
      </c>
      <c r="O6381" s="14">
        <f t="shared" si="545"/>
        <v>45923.363067129627</v>
      </c>
      <c r="P6381" s="19">
        <f t="shared" si="546"/>
        <v>45923.571400462963</v>
      </c>
      <c r="Q6381" s="20" t="str">
        <f t="shared" si="547"/>
        <v>23/09/2025</v>
      </c>
      <c r="R6381" s="13" t="str">
        <f t="shared" si="548"/>
        <v>13</v>
      </c>
      <c r="S6381" s="13" t="str">
        <f t="shared" si="549"/>
        <v>Tue</v>
      </c>
    </row>
    <row r="6382" spans="1:19" x14ac:dyDescent="0.25">
      <c r="A6382" s="60">
        <v>45923.363067129627</v>
      </c>
      <c r="B6382" s="61">
        <v>445486876</v>
      </c>
      <c r="C6382" s="62" t="s">
        <v>36</v>
      </c>
      <c r="D6382" s="62" t="s">
        <v>37</v>
      </c>
      <c r="E6382" s="62" t="s">
        <v>45</v>
      </c>
      <c r="F6382" s="62" t="s">
        <v>119</v>
      </c>
      <c r="G6382" s="63">
        <v>3755.58</v>
      </c>
      <c r="H6382" s="61">
        <v>444692841</v>
      </c>
      <c r="I6382" s="63">
        <v>0</v>
      </c>
      <c r="J6382" s="63">
        <v>0</v>
      </c>
      <c r="K6382" s="63">
        <v>0</v>
      </c>
      <c r="L6382" s="63">
        <v>0</v>
      </c>
      <c r="M6382" s="63">
        <v>9940.69</v>
      </c>
      <c r="N6382" s="62" t="s">
        <v>77</v>
      </c>
      <c r="O6382" s="14">
        <f t="shared" si="545"/>
        <v>45923.363067129627</v>
      </c>
      <c r="P6382" s="19">
        <f t="shared" si="546"/>
        <v>45923.571400462963</v>
      </c>
      <c r="Q6382" s="20" t="str">
        <f t="shared" si="547"/>
        <v>23/09/2025</v>
      </c>
      <c r="R6382" s="13" t="str">
        <f t="shared" si="548"/>
        <v>13</v>
      </c>
      <c r="S6382" s="13" t="str">
        <f t="shared" si="549"/>
        <v>Tue</v>
      </c>
    </row>
    <row r="6383" spans="1:19" x14ac:dyDescent="0.25">
      <c r="A6383" s="56">
        <v>45923.363078703704</v>
      </c>
      <c r="B6383" s="57">
        <v>445486879</v>
      </c>
      <c r="C6383" s="58" t="s">
        <v>36</v>
      </c>
      <c r="D6383" s="58" t="s">
        <v>37</v>
      </c>
      <c r="E6383" s="58" t="s">
        <v>45</v>
      </c>
      <c r="F6383" s="58" t="s">
        <v>119</v>
      </c>
      <c r="G6383" s="59">
        <v>3755.61</v>
      </c>
      <c r="H6383" s="57">
        <v>444692844</v>
      </c>
      <c r="I6383" s="59">
        <v>0</v>
      </c>
      <c r="J6383" s="59">
        <v>0</v>
      </c>
      <c r="K6383" s="59">
        <v>0</v>
      </c>
      <c r="L6383" s="59">
        <v>0</v>
      </c>
      <c r="M6383" s="59">
        <v>9940.69</v>
      </c>
      <c r="N6383" s="58" t="s">
        <v>108</v>
      </c>
      <c r="O6383" s="14">
        <f t="shared" si="545"/>
        <v>45923.363078703704</v>
      </c>
      <c r="P6383" s="19">
        <f t="shared" si="546"/>
        <v>45923.571412037039</v>
      </c>
      <c r="Q6383" s="20" t="str">
        <f t="shared" si="547"/>
        <v>23/09/2025</v>
      </c>
      <c r="R6383" s="13" t="str">
        <f t="shared" si="548"/>
        <v>13</v>
      </c>
      <c r="S6383" s="13" t="str">
        <f t="shared" si="549"/>
        <v>Tue</v>
      </c>
    </row>
    <row r="6384" spans="1:19" x14ac:dyDescent="0.25">
      <c r="A6384" s="60">
        <v>45923.364050925928</v>
      </c>
      <c r="B6384" s="61">
        <v>445487873</v>
      </c>
      <c r="C6384" s="62" t="s">
        <v>36</v>
      </c>
      <c r="D6384" s="62" t="s">
        <v>38</v>
      </c>
      <c r="E6384" s="62" t="s">
        <v>46</v>
      </c>
      <c r="F6384" s="62" t="s">
        <v>119</v>
      </c>
      <c r="G6384" s="63">
        <v>3757.13</v>
      </c>
      <c r="H6384" s="61">
        <v>444693847</v>
      </c>
      <c r="I6384" s="63">
        <v>0</v>
      </c>
      <c r="J6384" s="63">
        <v>0</v>
      </c>
      <c r="K6384" s="63">
        <v>0</v>
      </c>
      <c r="L6384" s="63">
        <v>1.54</v>
      </c>
      <c r="M6384" s="63">
        <v>9942.23</v>
      </c>
      <c r="N6384" s="62" t="s">
        <v>3864</v>
      </c>
      <c r="O6384" s="14">
        <f t="shared" si="545"/>
        <v>45923.364050925928</v>
      </c>
      <c r="P6384" s="19">
        <f t="shared" si="546"/>
        <v>45923.572384259263</v>
      </c>
      <c r="Q6384" s="20" t="str">
        <f t="shared" si="547"/>
        <v>23/09/2025</v>
      </c>
      <c r="R6384" s="13" t="str">
        <f t="shared" si="548"/>
        <v>13</v>
      </c>
      <c r="S6384" s="13" t="str">
        <f t="shared" si="549"/>
        <v>Tue</v>
      </c>
    </row>
    <row r="6385" spans="1:19" x14ac:dyDescent="0.25">
      <c r="A6385" s="56">
        <v>45923.364050925928</v>
      </c>
      <c r="B6385" s="57">
        <v>445487874</v>
      </c>
      <c r="C6385" s="58" t="s">
        <v>36</v>
      </c>
      <c r="D6385" s="58" t="s">
        <v>38</v>
      </c>
      <c r="E6385" s="58" t="s">
        <v>46</v>
      </c>
      <c r="F6385" s="58" t="s">
        <v>119</v>
      </c>
      <c r="G6385" s="59">
        <v>3757.13</v>
      </c>
      <c r="H6385" s="57">
        <v>444693848</v>
      </c>
      <c r="I6385" s="59">
        <v>0</v>
      </c>
      <c r="J6385" s="59">
        <v>0</v>
      </c>
      <c r="K6385" s="59">
        <v>0</v>
      </c>
      <c r="L6385" s="59">
        <v>1.56</v>
      </c>
      <c r="M6385" s="59">
        <v>9943.7900000000009</v>
      </c>
      <c r="N6385" s="58" t="s">
        <v>3865</v>
      </c>
      <c r="O6385" s="14">
        <f t="shared" si="545"/>
        <v>45923.364050925928</v>
      </c>
      <c r="P6385" s="19">
        <f t="shared" si="546"/>
        <v>45923.572384259263</v>
      </c>
      <c r="Q6385" s="20" t="str">
        <f t="shared" si="547"/>
        <v>23/09/2025</v>
      </c>
      <c r="R6385" s="13" t="str">
        <f t="shared" si="548"/>
        <v>13</v>
      </c>
      <c r="S6385" s="13" t="str">
        <f t="shared" si="549"/>
        <v>Tue</v>
      </c>
    </row>
    <row r="6386" spans="1:19" x14ac:dyDescent="0.25">
      <c r="A6386" s="60">
        <v>45923.364050925928</v>
      </c>
      <c r="B6386" s="61">
        <v>445487875</v>
      </c>
      <c r="C6386" s="62" t="s">
        <v>36</v>
      </c>
      <c r="D6386" s="62" t="s">
        <v>38</v>
      </c>
      <c r="E6386" s="62" t="s">
        <v>46</v>
      </c>
      <c r="F6386" s="62" t="s">
        <v>119</v>
      </c>
      <c r="G6386" s="63">
        <v>3757.13</v>
      </c>
      <c r="H6386" s="61">
        <v>444693849</v>
      </c>
      <c r="I6386" s="63">
        <v>0</v>
      </c>
      <c r="J6386" s="63">
        <v>0</v>
      </c>
      <c r="K6386" s="63">
        <v>0</v>
      </c>
      <c r="L6386" s="63">
        <v>1.58</v>
      </c>
      <c r="M6386" s="63">
        <v>9945.3700000000008</v>
      </c>
      <c r="N6386" s="62" t="s">
        <v>3865</v>
      </c>
      <c r="O6386" s="14">
        <f t="shared" si="545"/>
        <v>45923.364050925928</v>
      </c>
      <c r="P6386" s="19">
        <f t="shared" si="546"/>
        <v>45923.572384259263</v>
      </c>
      <c r="Q6386" s="20" t="str">
        <f t="shared" si="547"/>
        <v>23/09/2025</v>
      </c>
      <c r="R6386" s="13" t="str">
        <f t="shared" si="548"/>
        <v>13</v>
      </c>
      <c r="S6386" s="13" t="str">
        <f t="shared" si="549"/>
        <v>Tue</v>
      </c>
    </row>
    <row r="6387" spans="1:19" x14ac:dyDescent="0.25">
      <c r="A6387" s="56">
        <v>45923.364050925928</v>
      </c>
      <c r="B6387" s="57">
        <v>445487876</v>
      </c>
      <c r="C6387" s="58" t="s">
        <v>36</v>
      </c>
      <c r="D6387" s="58" t="s">
        <v>38</v>
      </c>
      <c r="E6387" s="58" t="s">
        <v>46</v>
      </c>
      <c r="F6387" s="58" t="s">
        <v>119</v>
      </c>
      <c r="G6387" s="59">
        <v>3757.13</v>
      </c>
      <c r="H6387" s="57">
        <v>444693850</v>
      </c>
      <c r="I6387" s="59">
        <v>0</v>
      </c>
      <c r="J6387" s="59">
        <v>0</v>
      </c>
      <c r="K6387" s="59">
        <v>0</v>
      </c>
      <c r="L6387" s="59">
        <v>1.55</v>
      </c>
      <c r="M6387" s="59">
        <v>9946.92</v>
      </c>
      <c r="N6387" s="58" t="s">
        <v>3865</v>
      </c>
      <c r="O6387" s="14">
        <f t="shared" si="545"/>
        <v>45923.364050925928</v>
      </c>
      <c r="P6387" s="19">
        <f t="shared" si="546"/>
        <v>45923.572384259263</v>
      </c>
      <c r="Q6387" s="20" t="str">
        <f t="shared" si="547"/>
        <v>23/09/2025</v>
      </c>
      <c r="R6387" s="13" t="str">
        <f t="shared" si="548"/>
        <v>13</v>
      </c>
      <c r="S6387" s="13" t="str">
        <f t="shared" si="549"/>
        <v>Tue</v>
      </c>
    </row>
    <row r="6388" spans="1:19" x14ac:dyDescent="0.25">
      <c r="A6388" s="60">
        <v>45923.364050925928</v>
      </c>
      <c r="B6388" s="61">
        <v>445487877</v>
      </c>
      <c r="C6388" s="62" t="s">
        <v>36</v>
      </c>
      <c r="D6388" s="62" t="s">
        <v>38</v>
      </c>
      <c r="E6388" s="62" t="s">
        <v>46</v>
      </c>
      <c r="F6388" s="62" t="s">
        <v>119</v>
      </c>
      <c r="G6388" s="63">
        <v>3757.13</v>
      </c>
      <c r="H6388" s="61">
        <v>444693851</v>
      </c>
      <c r="I6388" s="63">
        <v>0</v>
      </c>
      <c r="J6388" s="63">
        <v>0</v>
      </c>
      <c r="K6388" s="63">
        <v>0</v>
      </c>
      <c r="L6388" s="63">
        <v>1.52</v>
      </c>
      <c r="M6388" s="63">
        <v>9948.44</v>
      </c>
      <c r="N6388" s="62" t="s">
        <v>3865</v>
      </c>
      <c r="O6388" s="14">
        <f t="shared" si="545"/>
        <v>45923.364050925928</v>
      </c>
      <c r="P6388" s="19">
        <f t="shared" si="546"/>
        <v>45923.572384259263</v>
      </c>
      <c r="Q6388" s="20" t="str">
        <f t="shared" si="547"/>
        <v>23/09/2025</v>
      </c>
      <c r="R6388" s="13" t="str">
        <f t="shared" si="548"/>
        <v>13</v>
      </c>
      <c r="S6388" s="13" t="str">
        <f t="shared" si="549"/>
        <v>Tue</v>
      </c>
    </row>
    <row r="6389" spans="1:19" x14ac:dyDescent="0.25">
      <c r="A6389" s="56">
        <v>45923.364745370367</v>
      </c>
      <c r="B6389" s="57">
        <v>445488526</v>
      </c>
      <c r="C6389" s="58" t="s">
        <v>36</v>
      </c>
      <c r="D6389" s="58" t="s">
        <v>38</v>
      </c>
      <c r="E6389" s="58" t="s">
        <v>46</v>
      </c>
      <c r="F6389" s="58" t="s">
        <v>119</v>
      </c>
      <c r="G6389" s="59">
        <v>3757.76</v>
      </c>
      <c r="H6389" s="57">
        <v>444694500</v>
      </c>
      <c r="I6389" s="59">
        <v>0</v>
      </c>
      <c r="J6389" s="59">
        <v>0</v>
      </c>
      <c r="K6389" s="59">
        <v>0</v>
      </c>
      <c r="L6389" s="59">
        <v>2.31</v>
      </c>
      <c r="M6389" s="59">
        <v>9950.75</v>
      </c>
      <c r="N6389" s="58" t="s">
        <v>3866</v>
      </c>
      <c r="O6389" s="14">
        <f t="shared" si="545"/>
        <v>45923.364745370367</v>
      </c>
      <c r="P6389" s="19">
        <f t="shared" si="546"/>
        <v>45923.573078703703</v>
      </c>
      <c r="Q6389" s="20" t="str">
        <f t="shared" si="547"/>
        <v>23/09/2025</v>
      </c>
      <c r="R6389" s="13" t="str">
        <f t="shared" si="548"/>
        <v>13</v>
      </c>
      <c r="S6389" s="13" t="str">
        <f t="shared" si="549"/>
        <v>Tue</v>
      </c>
    </row>
    <row r="6390" spans="1:19" x14ac:dyDescent="0.25">
      <c r="A6390" s="60">
        <v>45923.365127314813</v>
      </c>
      <c r="B6390" s="61">
        <v>445488925</v>
      </c>
      <c r="C6390" s="62" t="s">
        <v>36</v>
      </c>
      <c r="D6390" s="62" t="s">
        <v>38</v>
      </c>
      <c r="E6390" s="62" t="s">
        <v>46</v>
      </c>
      <c r="F6390" s="62" t="s">
        <v>119</v>
      </c>
      <c r="G6390" s="63">
        <v>3756.59</v>
      </c>
      <c r="H6390" s="61">
        <v>444694904</v>
      </c>
      <c r="I6390" s="63">
        <v>0</v>
      </c>
      <c r="J6390" s="63">
        <v>0</v>
      </c>
      <c r="K6390" s="63">
        <v>0</v>
      </c>
      <c r="L6390" s="63">
        <v>0.5</v>
      </c>
      <c r="M6390" s="63">
        <v>9951.25</v>
      </c>
      <c r="N6390" s="62" t="s">
        <v>3867</v>
      </c>
      <c r="O6390" s="14">
        <f t="shared" si="545"/>
        <v>45923.365127314813</v>
      </c>
      <c r="P6390" s="19">
        <f t="shared" si="546"/>
        <v>45923.573460648149</v>
      </c>
      <c r="Q6390" s="20" t="str">
        <f t="shared" si="547"/>
        <v>23/09/2025</v>
      </c>
      <c r="R6390" s="13" t="str">
        <f t="shared" si="548"/>
        <v>13</v>
      </c>
      <c r="S6390" s="13" t="str">
        <f t="shared" si="549"/>
        <v>Tue</v>
      </c>
    </row>
    <row r="6391" spans="1:19" x14ac:dyDescent="0.25">
      <c r="A6391" s="56">
        <v>45923.365127314813</v>
      </c>
      <c r="B6391" s="57">
        <v>445488927</v>
      </c>
      <c r="C6391" s="58" t="s">
        <v>36</v>
      </c>
      <c r="D6391" s="58" t="s">
        <v>38</v>
      </c>
      <c r="E6391" s="58" t="s">
        <v>46</v>
      </c>
      <c r="F6391" s="58" t="s">
        <v>119</v>
      </c>
      <c r="G6391" s="59">
        <v>3756.59</v>
      </c>
      <c r="H6391" s="57">
        <v>444694905</v>
      </c>
      <c r="I6391" s="59">
        <v>0</v>
      </c>
      <c r="J6391" s="59">
        <v>0</v>
      </c>
      <c r="K6391" s="59">
        <v>0</v>
      </c>
      <c r="L6391" s="59">
        <v>0.46</v>
      </c>
      <c r="M6391" s="59">
        <v>9951.7099999999991</v>
      </c>
      <c r="N6391" s="58" t="s">
        <v>3867</v>
      </c>
      <c r="O6391" s="14">
        <f t="shared" si="545"/>
        <v>45923.365127314813</v>
      </c>
      <c r="P6391" s="19">
        <f t="shared" si="546"/>
        <v>45923.573460648149</v>
      </c>
      <c r="Q6391" s="20" t="str">
        <f t="shared" si="547"/>
        <v>23/09/2025</v>
      </c>
      <c r="R6391" s="13" t="str">
        <f t="shared" si="548"/>
        <v>13</v>
      </c>
      <c r="S6391" s="13" t="str">
        <f t="shared" si="549"/>
        <v>Tue</v>
      </c>
    </row>
    <row r="6392" spans="1:19" x14ac:dyDescent="0.25">
      <c r="A6392" s="60">
        <v>45923.36513888889</v>
      </c>
      <c r="B6392" s="61">
        <v>445488935</v>
      </c>
      <c r="C6392" s="62" t="s">
        <v>36</v>
      </c>
      <c r="D6392" s="62" t="s">
        <v>37</v>
      </c>
      <c r="E6392" s="62" t="s">
        <v>45</v>
      </c>
      <c r="F6392" s="62" t="s">
        <v>119</v>
      </c>
      <c r="G6392" s="63">
        <v>3756.71</v>
      </c>
      <c r="H6392" s="61">
        <v>444694915</v>
      </c>
      <c r="I6392" s="63">
        <v>0</v>
      </c>
      <c r="J6392" s="63">
        <v>0</v>
      </c>
      <c r="K6392" s="63">
        <v>0</v>
      </c>
      <c r="L6392" s="63">
        <v>0</v>
      </c>
      <c r="M6392" s="63">
        <v>9951.7099999999991</v>
      </c>
      <c r="N6392" s="62" t="s">
        <v>115</v>
      </c>
      <c r="O6392" s="14">
        <f t="shared" si="545"/>
        <v>45923.36513888889</v>
      </c>
      <c r="P6392" s="19">
        <f t="shared" si="546"/>
        <v>45923.573472222226</v>
      </c>
      <c r="Q6392" s="20" t="str">
        <f t="shared" si="547"/>
        <v>23/09/2025</v>
      </c>
      <c r="R6392" s="13" t="str">
        <f t="shared" si="548"/>
        <v>13</v>
      </c>
      <c r="S6392" s="13" t="str">
        <f t="shared" si="549"/>
        <v>Tue</v>
      </c>
    </row>
    <row r="6393" spans="1:19" x14ac:dyDescent="0.25">
      <c r="A6393" s="56">
        <v>45923.36515046296</v>
      </c>
      <c r="B6393" s="57">
        <v>445488936</v>
      </c>
      <c r="C6393" s="58" t="s">
        <v>36</v>
      </c>
      <c r="D6393" s="58" t="s">
        <v>37</v>
      </c>
      <c r="E6393" s="58" t="s">
        <v>45</v>
      </c>
      <c r="F6393" s="58" t="s">
        <v>119</v>
      </c>
      <c r="G6393" s="59">
        <v>3756.71</v>
      </c>
      <c r="H6393" s="57">
        <v>444694916</v>
      </c>
      <c r="I6393" s="59">
        <v>0</v>
      </c>
      <c r="J6393" s="59">
        <v>0</v>
      </c>
      <c r="K6393" s="59">
        <v>0</v>
      </c>
      <c r="L6393" s="59">
        <v>0</v>
      </c>
      <c r="M6393" s="59">
        <v>9951.7099999999991</v>
      </c>
      <c r="N6393" s="58" t="s">
        <v>1384</v>
      </c>
      <c r="O6393" s="14">
        <f t="shared" ref="O6393:O6456" si="550">A6393</f>
        <v>45923.36515046296</v>
      </c>
      <c r="P6393" s="19">
        <f t="shared" ref="P6393:P6456" si="551">O6393+(5/24)</f>
        <v>45923.573483796295</v>
      </c>
      <c r="Q6393" s="20" t="str">
        <f t="shared" ref="Q6393:Q6456" si="552">TEXT(P6393,"dd/mm/yyyy")</f>
        <v>23/09/2025</v>
      </c>
      <c r="R6393" s="13" t="str">
        <f t="shared" ref="R6393:R6456" si="553">TEXT(P6393,"hh")</f>
        <v>13</v>
      </c>
      <c r="S6393" s="13" t="str">
        <f t="shared" ref="S6393:S6456" si="554">TEXT(P6393,"ddd")</f>
        <v>Tue</v>
      </c>
    </row>
    <row r="6394" spans="1:19" x14ac:dyDescent="0.25">
      <c r="A6394" s="60">
        <v>45923.365868055553</v>
      </c>
      <c r="B6394" s="61">
        <v>445489419</v>
      </c>
      <c r="C6394" s="62" t="s">
        <v>36</v>
      </c>
      <c r="D6394" s="62" t="s">
        <v>38</v>
      </c>
      <c r="E6394" s="62" t="s">
        <v>46</v>
      </c>
      <c r="F6394" s="62" t="s">
        <v>119</v>
      </c>
      <c r="G6394" s="63">
        <v>3758.63</v>
      </c>
      <c r="H6394" s="61">
        <v>444695389</v>
      </c>
      <c r="I6394" s="63">
        <v>0</v>
      </c>
      <c r="J6394" s="63">
        <v>0</v>
      </c>
      <c r="K6394" s="63">
        <v>0</v>
      </c>
      <c r="L6394" s="63">
        <v>3.08</v>
      </c>
      <c r="M6394" s="63">
        <v>9954.7900000000009</v>
      </c>
      <c r="N6394" s="62" t="s">
        <v>3868</v>
      </c>
      <c r="O6394" s="14">
        <f t="shared" si="550"/>
        <v>45923.365868055553</v>
      </c>
      <c r="P6394" s="19">
        <f t="shared" si="551"/>
        <v>45923.574201388888</v>
      </c>
      <c r="Q6394" s="20" t="str">
        <f t="shared" si="552"/>
        <v>23/09/2025</v>
      </c>
      <c r="R6394" s="13" t="str">
        <f t="shared" si="553"/>
        <v>13</v>
      </c>
      <c r="S6394" s="13" t="str">
        <f t="shared" si="554"/>
        <v>Tue</v>
      </c>
    </row>
    <row r="6395" spans="1:19" x14ac:dyDescent="0.25">
      <c r="A6395" s="56">
        <v>45923.365868055553</v>
      </c>
      <c r="B6395" s="57">
        <v>445489420</v>
      </c>
      <c r="C6395" s="58" t="s">
        <v>36</v>
      </c>
      <c r="D6395" s="58" t="s">
        <v>38</v>
      </c>
      <c r="E6395" s="58" t="s">
        <v>46</v>
      </c>
      <c r="F6395" s="58" t="s">
        <v>119</v>
      </c>
      <c r="G6395" s="59">
        <v>3758.63</v>
      </c>
      <c r="H6395" s="57">
        <v>444695390</v>
      </c>
      <c r="I6395" s="59">
        <v>0</v>
      </c>
      <c r="J6395" s="59">
        <v>0</v>
      </c>
      <c r="K6395" s="59">
        <v>0</v>
      </c>
      <c r="L6395" s="59">
        <v>3.08</v>
      </c>
      <c r="M6395" s="59">
        <v>9957.8700000000008</v>
      </c>
      <c r="N6395" s="58" t="s">
        <v>3869</v>
      </c>
      <c r="O6395" s="14">
        <f t="shared" si="550"/>
        <v>45923.365868055553</v>
      </c>
      <c r="P6395" s="19">
        <f t="shared" si="551"/>
        <v>45923.574201388888</v>
      </c>
      <c r="Q6395" s="20" t="str">
        <f t="shared" si="552"/>
        <v>23/09/2025</v>
      </c>
      <c r="R6395" s="13" t="str">
        <f t="shared" si="553"/>
        <v>13</v>
      </c>
      <c r="S6395" s="13" t="str">
        <f t="shared" si="554"/>
        <v>Tue</v>
      </c>
    </row>
    <row r="6396" spans="1:19" x14ac:dyDescent="0.25">
      <c r="A6396" s="60">
        <v>45923.365868055553</v>
      </c>
      <c r="B6396" s="61">
        <v>445489421</v>
      </c>
      <c r="C6396" s="62" t="s">
        <v>36</v>
      </c>
      <c r="D6396" s="62" t="s">
        <v>38</v>
      </c>
      <c r="E6396" s="62" t="s">
        <v>46</v>
      </c>
      <c r="F6396" s="62" t="s">
        <v>119</v>
      </c>
      <c r="G6396" s="63">
        <v>3758.63</v>
      </c>
      <c r="H6396" s="61">
        <v>444695391</v>
      </c>
      <c r="I6396" s="63">
        <v>0</v>
      </c>
      <c r="J6396" s="63">
        <v>0</v>
      </c>
      <c r="K6396" s="63">
        <v>0</v>
      </c>
      <c r="L6396" s="63">
        <v>3.08</v>
      </c>
      <c r="M6396" s="63">
        <v>9960.9500000000007</v>
      </c>
      <c r="N6396" s="62" t="s">
        <v>3869</v>
      </c>
      <c r="O6396" s="14">
        <f t="shared" si="550"/>
        <v>45923.365868055553</v>
      </c>
      <c r="P6396" s="19">
        <f t="shared" si="551"/>
        <v>45923.574201388888</v>
      </c>
      <c r="Q6396" s="20" t="str">
        <f t="shared" si="552"/>
        <v>23/09/2025</v>
      </c>
      <c r="R6396" s="13" t="str">
        <f t="shared" si="553"/>
        <v>13</v>
      </c>
      <c r="S6396" s="13" t="str">
        <f t="shared" si="554"/>
        <v>Tue</v>
      </c>
    </row>
    <row r="6397" spans="1:19" x14ac:dyDescent="0.25">
      <c r="A6397" s="56">
        <v>45923.366793981484</v>
      </c>
      <c r="B6397" s="57">
        <v>445489900</v>
      </c>
      <c r="C6397" s="58" t="s">
        <v>36</v>
      </c>
      <c r="D6397" s="58" t="s">
        <v>38</v>
      </c>
      <c r="E6397" s="58" t="s">
        <v>46</v>
      </c>
      <c r="F6397" s="58" t="s">
        <v>119</v>
      </c>
      <c r="G6397" s="59">
        <v>3757.62</v>
      </c>
      <c r="H6397" s="57">
        <v>444695867</v>
      </c>
      <c r="I6397" s="59">
        <v>0</v>
      </c>
      <c r="J6397" s="59">
        <v>0</v>
      </c>
      <c r="K6397" s="59">
        <v>0</v>
      </c>
      <c r="L6397" s="59">
        <v>0.91</v>
      </c>
      <c r="M6397" s="59">
        <v>9961.86</v>
      </c>
      <c r="N6397" s="58" t="s">
        <v>3870</v>
      </c>
      <c r="O6397" s="14">
        <f t="shared" si="550"/>
        <v>45923.366793981484</v>
      </c>
      <c r="P6397" s="19">
        <f t="shared" si="551"/>
        <v>45923.57512731482</v>
      </c>
      <c r="Q6397" s="20" t="str">
        <f t="shared" si="552"/>
        <v>23/09/2025</v>
      </c>
      <c r="R6397" s="13" t="str">
        <f t="shared" si="553"/>
        <v>13</v>
      </c>
      <c r="S6397" s="13" t="str">
        <f t="shared" si="554"/>
        <v>Tue</v>
      </c>
    </row>
    <row r="6398" spans="1:19" x14ac:dyDescent="0.25">
      <c r="A6398" s="60">
        <v>45923.366793981484</v>
      </c>
      <c r="B6398" s="61">
        <v>445489901</v>
      </c>
      <c r="C6398" s="62" t="s">
        <v>36</v>
      </c>
      <c r="D6398" s="62" t="s">
        <v>38</v>
      </c>
      <c r="E6398" s="62" t="s">
        <v>46</v>
      </c>
      <c r="F6398" s="62" t="s">
        <v>119</v>
      </c>
      <c r="G6398" s="63">
        <v>3757.62</v>
      </c>
      <c r="H6398" s="61">
        <v>444695868</v>
      </c>
      <c r="I6398" s="63">
        <v>0</v>
      </c>
      <c r="J6398" s="63">
        <v>0</v>
      </c>
      <c r="K6398" s="63">
        <v>0</v>
      </c>
      <c r="L6398" s="63">
        <v>0.91</v>
      </c>
      <c r="M6398" s="63">
        <v>9962.77</v>
      </c>
      <c r="N6398" s="62" t="s">
        <v>3871</v>
      </c>
      <c r="O6398" s="14">
        <f t="shared" si="550"/>
        <v>45923.366793981484</v>
      </c>
      <c r="P6398" s="19">
        <f t="shared" si="551"/>
        <v>45923.57512731482</v>
      </c>
      <c r="Q6398" s="20" t="str">
        <f t="shared" si="552"/>
        <v>23/09/2025</v>
      </c>
      <c r="R6398" s="13" t="str">
        <f t="shared" si="553"/>
        <v>13</v>
      </c>
      <c r="S6398" s="13" t="str">
        <f t="shared" si="554"/>
        <v>Tue</v>
      </c>
    </row>
    <row r="6399" spans="1:19" x14ac:dyDescent="0.25">
      <c r="A6399" s="56">
        <v>45923.366875</v>
      </c>
      <c r="B6399" s="57">
        <v>445489929</v>
      </c>
      <c r="C6399" s="58" t="s">
        <v>36</v>
      </c>
      <c r="D6399" s="58" t="s">
        <v>37</v>
      </c>
      <c r="E6399" s="58" t="s">
        <v>45</v>
      </c>
      <c r="F6399" s="58" t="s">
        <v>119</v>
      </c>
      <c r="G6399" s="59">
        <v>3758.09</v>
      </c>
      <c r="H6399" s="57">
        <v>444695895</v>
      </c>
      <c r="I6399" s="59">
        <v>0</v>
      </c>
      <c r="J6399" s="59">
        <v>0</v>
      </c>
      <c r="K6399" s="59">
        <v>0</v>
      </c>
      <c r="L6399" s="59">
        <v>0</v>
      </c>
      <c r="M6399" s="59">
        <v>9962.77</v>
      </c>
      <c r="N6399" s="58" t="s">
        <v>115</v>
      </c>
      <c r="O6399" s="14">
        <f t="shared" si="550"/>
        <v>45923.366875</v>
      </c>
      <c r="P6399" s="19">
        <f t="shared" si="551"/>
        <v>45923.575208333335</v>
      </c>
      <c r="Q6399" s="20" t="str">
        <f t="shared" si="552"/>
        <v>23/09/2025</v>
      </c>
      <c r="R6399" s="13" t="str">
        <f t="shared" si="553"/>
        <v>13</v>
      </c>
      <c r="S6399" s="13" t="str">
        <f t="shared" si="554"/>
        <v>Tue</v>
      </c>
    </row>
    <row r="6400" spans="1:19" x14ac:dyDescent="0.25">
      <c r="A6400" s="60">
        <v>45923.366875</v>
      </c>
      <c r="B6400" s="61">
        <v>445489930</v>
      </c>
      <c r="C6400" s="62" t="s">
        <v>36</v>
      </c>
      <c r="D6400" s="62" t="s">
        <v>37</v>
      </c>
      <c r="E6400" s="62" t="s">
        <v>45</v>
      </c>
      <c r="F6400" s="62" t="s">
        <v>119</v>
      </c>
      <c r="G6400" s="63">
        <v>3758.09</v>
      </c>
      <c r="H6400" s="61">
        <v>444695896</v>
      </c>
      <c r="I6400" s="63">
        <v>0</v>
      </c>
      <c r="J6400" s="63">
        <v>0</v>
      </c>
      <c r="K6400" s="63">
        <v>0</v>
      </c>
      <c r="L6400" s="63">
        <v>0</v>
      </c>
      <c r="M6400" s="63">
        <v>9962.77</v>
      </c>
      <c r="N6400" s="62" t="s">
        <v>1384</v>
      </c>
      <c r="O6400" s="14">
        <f t="shared" si="550"/>
        <v>45923.366875</v>
      </c>
      <c r="P6400" s="19">
        <f t="shared" si="551"/>
        <v>45923.575208333335</v>
      </c>
      <c r="Q6400" s="20" t="str">
        <f t="shared" si="552"/>
        <v>23/09/2025</v>
      </c>
      <c r="R6400" s="13" t="str">
        <f t="shared" si="553"/>
        <v>13</v>
      </c>
      <c r="S6400" s="13" t="str">
        <f t="shared" si="554"/>
        <v>Tue</v>
      </c>
    </row>
    <row r="6401" spans="1:19" x14ac:dyDescent="0.25">
      <c r="A6401" s="56">
        <v>45923.367303240739</v>
      </c>
      <c r="B6401" s="57">
        <v>445490097</v>
      </c>
      <c r="C6401" s="58" t="s">
        <v>36</v>
      </c>
      <c r="D6401" s="58" t="s">
        <v>38</v>
      </c>
      <c r="E6401" s="58" t="s">
        <v>46</v>
      </c>
      <c r="F6401" s="58" t="s">
        <v>119</v>
      </c>
      <c r="G6401" s="59">
        <v>3756.86</v>
      </c>
      <c r="H6401" s="57">
        <v>444696072</v>
      </c>
      <c r="I6401" s="59">
        <v>0</v>
      </c>
      <c r="J6401" s="59">
        <v>0</v>
      </c>
      <c r="K6401" s="59">
        <v>0</v>
      </c>
      <c r="L6401" s="59">
        <v>1.3</v>
      </c>
      <c r="M6401" s="59">
        <v>9964.07</v>
      </c>
      <c r="N6401" s="58" t="s">
        <v>3872</v>
      </c>
      <c r="O6401" s="14">
        <f t="shared" si="550"/>
        <v>45923.367303240739</v>
      </c>
      <c r="P6401" s="19">
        <f t="shared" si="551"/>
        <v>45923.575636574074</v>
      </c>
      <c r="Q6401" s="20" t="str">
        <f t="shared" si="552"/>
        <v>23/09/2025</v>
      </c>
      <c r="R6401" s="13" t="str">
        <f t="shared" si="553"/>
        <v>13</v>
      </c>
      <c r="S6401" s="13" t="str">
        <f t="shared" si="554"/>
        <v>Tue</v>
      </c>
    </row>
    <row r="6402" spans="1:19" x14ac:dyDescent="0.25">
      <c r="A6402" s="60">
        <v>45923.367303240739</v>
      </c>
      <c r="B6402" s="61">
        <v>445490100</v>
      </c>
      <c r="C6402" s="62" t="s">
        <v>36</v>
      </c>
      <c r="D6402" s="62" t="s">
        <v>38</v>
      </c>
      <c r="E6402" s="62" t="s">
        <v>46</v>
      </c>
      <c r="F6402" s="62" t="s">
        <v>119</v>
      </c>
      <c r="G6402" s="63">
        <v>3756.81</v>
      </c>
      <c r="H6402" s="61">
        <v>444696075</v>
      </c>
      <c r="I6402" s="63">
        <v>0</v>
      </c>
      <c r="J6402" s="63">
        <v>0</v>
      </c>
      <c r="K6402" s="63">
        <v>0</v>
      </c>
      <c r="L6402" s="63">
        <v>1.39</v>
      </c>
      <c r="M6402" s="63">
        <v>9965.4599999999991</v>
      </c>
      <c r="N6402" s="62" t="s">
        <v>3873</v>
      </c>
      <c r="O6402" s="14">
        <f t="shared" si="550"/>
        <v>45923.367303240739</v>
      </c>
      <c r="P6402" s="19">
        <f t="shared" si="551"/>
        <v>45923.575636574074</v>
      </c>
      <c r="Q6402" s="20" t="str">
        <f t="shared" si="552"/>
        <v>23/09/2025</v>
      </c>
      <c r="R6402" s="13" t="str">
        <f t="shared" si="553"/>
        <v>13</v>
      </c>
      <c r="S6402" s="13" t="str">
        <f t="shared" si="554"/>
        <v>Tue</v>
      </c>
    </row>
    <row r="6403" spans="1:19" x14ac:dyDescent="0.25">
      <c r="A6403" s="56">
        <v>45923.367337962962</v>
      </c>
      <c r="B6403" s="57">
        <v>445490124</v>
      </c>
      <c r="C6403" s="58" t="s">
        <v>36</v>
      </c>
      <c r="D6403" s="58" t="s">
        <v>37</v>
      </c>
      <c r="E6403" s="58" t="s">
        <v>45</v>
      </c>
      <c r="F6403" s="58" t="s">
        <v>119</v>
      </c>
      <c r="G6403" s="59">
        <v>3757.11</v>
      </c>
      <c r="H6403" s="57">
        <v>444696102</v>
      </c>
      <c r="I6403" s="59">
        <v>0</v>
      </c>
      <c r="J6403" s="59">
        <v>0</v>
      </c>
      <c r="K6403" s="59">
        <v>0</v>
      </c>
      <c r="L6403" s="59">
        <v>0</v>
      </c>
      <c r="M6403" s="59">
        <v>9965.4599999999991</v>
      </c>
      <c r="N6403" s="58" t="s">
        <v>1944</v>
      </c>
      <c r="O6403" s="14">
        <f t="shared" si="550"/>
        <v>45923.367337962962</v>
      </c>
      <c r="P6403" s="19">
        <f t="shared" si="551"/>
        <v>45923.575671296298</v>
      </c>
      <c r="Q6403" s="20" t="str">
        <f t="shared" si="552"/>
        <v>23/09/2025</v>
      </c>
      <c r="R6403" s="13" t="str">
        <f t="shared" si="553"/>
        <v>13</v>
      </c>
      <c r="S6403" s="13" t="str">
        <f t="shared" si="554"/>
        <v>Tue</v>
      </c>
    </row>
    <row r="6404" spans="1:19" x14ac:dyDescent="0.25">
      <c r="A6404" s="60">
        <v>45923.367337962962</v>
      </c>
      <c r="B6404" s="61">
        <v>445490127</v>
      </c>
      <c r="C6404" s="62" t="s">
        <v>36</v>
      </c>
      <c r="D6404" s="62" t="s">
        <v>37</v>
      </c>
      <c r="E6404" s="62" t="s">
        <v>45</v>
      </c>
      <c r="F6404" s="62" t="s">
        <v>119</v>
      </c>
      <c r="G6404" s="63">
        <v>3757.1</v>
      </c>
      <c r="H6404" s="61">
        <v>444696105</v>
      </c>
      <c r="I6404" s="63">
        <v>0</v>
      </c>
      <c r="J6404" s="63">
        <v>0</v>
      </c>
      <c r="K6404" s="63">
        <v>0</v>
      </c>
      <c r="L6404" s="63">
        <v>0</v>
      </c>
      <c r="M6404" s="63">
        <v>9965.4599999999991</v>
      </c>
      <c r="N6404" s="62" t="s">
        <v>48</v>
      </c>
      <c r="O6404" s="14">
        <f t="shared" si="550"/>
        <v>45923.367337962962</v>
      </c>
      <c r="P6404" s="19">
        <f t="shared" si="551"/>
        <v>45923.575671296298</v>
      </c>
      <c r="Q6404" s="20" t="str">
        <f t="shared" si="552"/>
        <v>23/09/2025</v>
      </c>
      <c r="R6404" s="13" t="str">
        <f t="shared" si="553"/>
        <v>13</v>
      </c>
      <c r="S6404" s="13" t="str">
        <f t="shared" si="554"/>
        <v>Tue</v>
      </c>
    </row>
    <row r="6405" spans="1:19" x14ac:dyDescent="0.25">
      <c r="A6405" s="56">
        <v>45923.367349537039</v>
      </c>
      <c r="B6405" s="57">
        <v>445490144</v>
      </c>
      <c r="C6405" s="58" t="s">
        <v>36</v>
      </c>
      <c r="D6405" s="58" t="s">
        <v>37</v>
      </c>
      <c r="E6405" s="58" t="s">
        <v>45</v>
      </c>
      <c r="F6405" s="58" t="s">
        <v>119</v>
      </c>
      <c r="G6405" s="59">
        <v>3757.1</v>
      </c>
      <c r="H6405" s="57">
        <v>444696122</v>
      </c>
      <c r="I6405" s="59">
        <v>0</v>
      </c>
      <c r="J6405" s="59">
        <v>0</v>
      </c>
      <c r="K6405" s="59">
        <v>0</v>
      </c>
      <c r="L6405" s="59">
        <v>0</v>
      </c>
      <c r="M6405" s="59">
        <v>9965.4599999999991</v>
      </c>
      <c r="N6405" s="58" t="s">
        <v>2055</v>
      </c>
      <c r="O6405" s="14">
        <f t="shared" si="550"/>
        <v>45923.367349537039</v>
      </c>
      <c r="P6405" s="19">
        <f t="shared" si="551"/>
        <v>45923.575682870374</v>
      </c>
      <c r="Q6405" s="20" t="str">
        <f t="shared" si="552"/>
        <v>23/09/2025</v>
      </c>
      <c r="R6405" s="13" t="str">
        <f t="shared" si="553"/>
        <v>13</v>
      </c>
      <c r="S6405" s="13" t="str">
        <f t="shared" si="554"/>
        <v>Tue</v>
      </c>
    </row>
    <row r="6406" spans="1:19" x14ac:dyDescent="0.25">
      <c r="A6406" s="60">
        <v>45923.367349537039</v>
      </c>
      <c r="B6406" s="61">
        <v>445490146</v>
      </c>
      <c r="C6406" s="62" t="s">
        <v>36</v>
      </c>
      <c r="D6406" s="62" t="s">
        <v>37</v>
      </c>
      <c r="E6406" s="62" t="s">
        <v>45</v>
      </c>
      <c r="F6406" s="62" t="s">
        <v>119</v>
      </c>
      <c r="G6406" s="63">
        <v>3757.13</v>
      </c>
      <c r="H6406" s="61">
        <v>444696124</v>
      </c>
      <c r="I6406" s="63">
        <v>0</v>
      </c>
      <c r="J6406" s="63">
        <v>0</v>
      </c>
      <c r="K6406" s="63">
        <v>0</v>
      </c>
      <c r="L6406" s="63">
        <v>0</v>
      </c>
      <c r="M6406" s="63">
        <v>9965.4599999999991</v>
      </c>
      <c r="N6406" s="62" t="s">
        <v>113</v>
      </c>
      <c r="O6406" s="14">
        <f t="shared" si="550"/>
        <v>45923.367349537039</v>
      </c>
      <c r="P6406" s="19">
        <f t="shared" si="551"/>
        <v>45923.575682870374</v>
      </c>
      <c r="Q6406" s="20" t="str">
        <f t="shared" si="552"/>
        <v>23/09/2025</v>
      </c>
      <c r="R6406" s="13" t="str">
        <f t="shared" si="553"/>
        <v>13</v>
      </c>
      <c r="S6406" s="13" t="str">
        <f t="shared" si="554"/>
        <v>Tue</v>
      </c>
    </row>
    <row r="6407" spans="1:19" x14ac:dyDescent="0.25">
      <c r="A6407" s="56">
        <v>45923.367349537039</v>
      </c>
      <c r="B6407" s="57">
        <v>445490149</v>
      </c>
      <c r="C6407" s="58" t="s">
        <v>36</v>
      </c>
      <c r="D6407" s="58" t="s">
        <v>37</v>
      </c>
      <c r="E6407" s="58" t="s">
        <v>45</v>
      </c>
      <c r="F6407" s="58" t="s">
        <v>119</v>
      </c>
      <c r="G6407" s="59">
        <v>3757.03</v>
      </c>
      <c r="H6407" s="57">
        <v>444696127</v>
      </c>
      <c r="I6407" s="59">
        <v>0</v>
      </c>
      <c r="J6407" s="59">
        <v>0</v>
      </c>
      <c r="K6407" s="59">
        <v>0</v>
      </c>
      <c r="L6407" s="59">
        <v>0</v>
      </c>
      <c r="M6407" s="59">
        <v>9965.4599999999991</v>
      </c>
      <c r="N6407" s="58" t="s">
        <v>52</v>
      </c>
      <c r="O6407" s="14">
        <f t="shared" si="550"/>
        <v>45923.367349537039</v>
      </c>
      <c r="P6407" s="19">
        <f t="shared" si="551"/>
        <v>45923.575682870374</v>
      </c>
      <c r="Q6407" s="20" t="str">
        <f t="shared" si="552"/>
        <v>23/09/2025</v>
      </c>
      <c r="R6407" s="13" t="str">
        <f t="shared" si="553"/>
        <v>13</v>
      </c>
      <c r="S6407" s="13" t="str">
        <f t="shared" si="554"/>
        <v>Tue</v>
      </c>
    </row>
    <row r="6408" spans="1:19" x14ac:dyDescent="0.25">
      <c r="A6408" s="60">
        <v>45923.367349537039</v>
      </c>
      <c r="B6408" s="61">
        <v>445490151</v>
      </c>
      <c r="C6408" s="62" t="s">
        <v>36</v>
      </c>
      <c r="D6408" s="62" t="s">
        <v>37</v>
      </c>
      <c r="E6408" s="62" t="s">
        <v>45</v>
      </c>
      <c r="F6408" s="62" t="s">
        <v>119</v>
      </c>
      <c r="G6408" s="63">
        <v>3757.3</v>
      </c>
      <c r="H6408" s="61">
        <v>444696129</v>
      </c>
      <c r="I6408" s="63">
        <v>0</v>
      </c>
      <c r="J6408" s="63">
        <v>0</v>
      </c>
      <c r="K6408" s="63">
        <v>0</v>
      </c>
      <c r="L6408" s="63">
        <v>0</v>
      </c>
      <c r="M6408" s="63">
        <v>9965.4599999999991</v>
      </c>
      <c r="N6408" s="62" t="s">
        <v>1971</v>
      </c>
      <c r="O6408" s="14">
        <f t="shared" si="550"/>
        <v>45923.367349537039</v>
      </c>
      <c r="P6408" s="19">
        <f t="shared" si="551"/>
        <v>45923.575682870374</v>
      </c>
      <c r="Q6408" s="20" t="str">
        <f t="shared" si="552"/>
        <v>23/09/2025</v>
      </c>
      <c r="R6408" s="13" t="str">
        <f t="shared" si="553"/>
        <v>13</v>
      </c>
      <c r="S6408" s="13" t="str">
        <f t="shared" si="554"/>
        <v>Tue</v>
      </c>
    </row>
    <row r="6409" spans="1:19" x14ac:dyDescent="0.25">
      <c r="A6409" s="56">
        <v>45923.367361111108</v>
      </c>
      <c r="B6409" s="57">
        <v>445490153</v>
      </c>
      <c r="C6409" s="58" t="s">
        <v>36</v>
      </c>
      <c r="D6409" s="58" t="s">
        <v>37</v>
      </c>
      <c r="E6409" s="58" t="s">
        <v>45</v>
      </c>
      <c r="F6409" s="58" t="s">
        <v>119</v>
      </c>
      <c r="G6409" s="59">
        <v>3757.09</v>
      </c>
      <c r="H6409" s="57">
        <v>444696131</v>
      </c>
      <c r="I6409" s="59">
        <v>0</v>
      </c>
      <c r="J6409" s="59">
        <v>0</v>
      </c>
      <c r="K6409" s="59">
        <v>0</v>
      </c>
      <c r="L6409" s="59">
        <v>0</v>
      </c>
      <c r="M6409" s="59">
        <v>9965.4599999999991</v>
      </c>
      <c r="N6409" s="58" t="s">
        <v>107</v>
      </c>
      <c r="O6409" s="14">
        <f t="shared" si="550"/>
        <v>45923.367361111108</v>
      </c>
      <c r="P6409" s="19">
        <f t="shared" si="551"/>
        <v>45923.575694444444</v>
      </c>
      <c r="Q6409" s="20" t="str">
        <f t="shared" si="552"/>
        <v>23/09/2025</v>
      </c>
      <c r="R6409" s="13" t="str">
        <f t="shared" si="553"/>
        <v>13</v>
      </c>
      <c r="S6409" s="13" t="str">
        <f t="shared" si="554"/>
        <v>Tue</v>
      </c>
    </row>
    <row r="6410" spans="1:19" x14ac:dyDescent="0.25">
      <c r="A6410" s="60">
        <v>45923.367361111108</v>
      </c>
      <c r="B6410" s="61">
        <v>445490155</v>
      </c>
      <c r="C6410" s="62" t="s">
        <v>36</v>
      </c>
      <c r="D6410" s="62" t="s">
        <v>37</v>
      </c>
      <c r="E6410" s="62" t="s">
        <v>45</v>
      </c>
      <c r="F6410" s="62" t="s">
        <v>119</v>
      </c>
      <c r="G6410" s="63">
        <v>3757.1</v>
      </c>
      <c r="H6410" s="61">
        <v>444696133</v>
      </c>
      <c r="I6410" s="63">
        <v>0</v>
      </c>
      <c r="J6410" s="63">
        <v>0</v>
      </c>
      <c r="K6410" s="63">
        <v>0</v>
      </c>
      <c r="L6410" s="63">
        <v>0</v>
      </c>
      <c r="M6410" s="63">
        <v>9965.4599999999991</v>
      </c>
      <c r="N6410" s="62" t="s">
        <v>108</v>
      </c>
      <c r="O6410" s="14">
        <f t="shared" si="550"/>
        <v>45923.367361111108</v>
      </c>
      <c r="P6410" s="19">
        <f t="shared" si="551"/>
        <v>45923.575694444444</v>
      </c>
      <c r="Q6410" s="20" t="str">
        <f t="shared" si="552"/>
        <v>23/09/2025</v>
      </c>
      <c r="R6410" s="13" t="str">
        <f t="shared" si="553"/>
        <v>13</v>
      </c>
      <c r="S6410" s="13" t="str">
        <f t="shared" si="554"/>
        <v>Tue</v>
      </c>
    </row>
    <row r="6411" spans="1:19" x14ac:dyDescent="0.25">
      <c r="A6411" s="56">
        <v>45923.367361111108</v>
      </c>
      <c r="B6411" s="57">
        <v>445490156</v>
      </c>
      <c r="C6411" s="58" t="s">
        <v>36</v>
      </c>
      <c r="D6411" s="58" t="s">
        <v>37</v>
      </c>
      <c r="E6411" s="58" t="s">
        <v>45</v>
      </c>
      <c r="F6411" s="58" t="s">
        <v>119</v>
      </c>
      <c r="G6411" s="59">
        <v>3757.1</v>
      </c>
      <c r="H6411" s="57">
        <v>444696134</v>
      </c>
      <c r="I6411" s="59">
        <v>0</v>
      </c>
      <c r="J6411" s="59">
        <v>0</v>
      </c>
      <c r="K6411" s="59">
        <v>0</v>
      </c>
      <c r="L6411" s="59">
        <v>0</v>
      </c>
      <c r="M6411" s="59">
        <v>9965.4599999999991</v>
      </c>
      <c r="N6411" s="58" t="s">
        <v>47</v>
      </c>
      <c r="O6411" s="14">
        <f t="shared" si="550"/>
        <v>45923.367361111108</v>
      </c>
      <c r="P6411" s="19">
        <f t="shared" si="551"/>
        <v>45923.575694444444</v>
      </c>
      <c r="Q6411" s="20" t="str">
        <f t="shared" si="552"/>
        <v>23/09/2025</v>
      </c>
      <c r="R6411" s="13" t="str">
        <f t="shared" si="553"/>
        <v>13</v>
      </c>
      <c r="S6411" s="13" t="str">
        <f t="shared" si="554"/>
        <v>Tue</v>
      </c>
    </row>
    <row r="6412" spans="1:19" x14ac:dyDescent="0.25">
      <c r="A6412" s="60">
        <v>45923.367361111108</v>
      </c>
      <c r="B6412" s="61">
        <v>445490161</v>
      </c>
      <c r="C6412" s="62" t="s">
        <v>36</v>
      </c>
      <c r="D6412" s="62" t="s">
        <v>37</v>
      </c>
      <c r="E6412" s="62" t="s">
        <v>45</v>
      </c>
      <c r="F6412" s="62" t="s">
        <v>119</v>
      </c>
      <c r="G6412" s="63">
        <v>3756.79</v>
      </c>
      <c r="H6412" s="61">
        <v>444696138</v>
      </c>
      <c r="I6412" s="63">
        <v>0</v>
      </c>
      <c r="J6412" s="63">
        <v>0</v>
      </c>
      <c r="K6412" s="63">
        <v>0</v>
      </c>
      <c r="L6412" s="63">
        <v>0</v>
      </c>
      <c r="M6412" s="63">
        <v>9965.4599999999991</v>
      </c>
      <c r="N6412" s="62" t="s">
        <v>77</v>
      </c>
      <c r="O6412" s="14">
        <f t="shared" si="550"/>
        <v>45923.367361111108</v>
      </c>
      <c r="P6412" s="19">
        <f t="shared" si="551"/>
        <v>45923.575694444444</v>
      </c>
      <c r="Q6412" s="20" t="str">
        <f t="shared" si="552"/>
        <v>23/09/2025</v>
      </c>
      <c r="R6412" s="13" t="str">
        <f t="shared" si="553"/>
        <v>13</v>
      </c>
      <c r="S6412" s="13" t="str">
        <f t="shared" si="554"/>
        <v>Tue</v>
      </c>
    </row>
    <row r="6413" spans="1:19" x14ac:dyDescent="0.25">
      <c r="A6413" s="56">
        <v>45923.367372685185</v>
      </c>
      <c r="B6413" s="57">
        <v>445490166</v>
      </c>
      <c r="C6413" s="58" t="s">
        <v>36</v>
      </c>
      <c r="D6413" s="58" t="s">
        <v>37</v>
      </c>
      <c r="E6413" s="58" t="s">
        <v>45</v>
      </c>
      <c r="F6413" s="58" t="s">
        <v>119</v>
      </c>
      <c r="G6413" s="59">
        <v>3756.77</v>
      </c>
      <c r="H6413" s="57">
        <v>444696144</v>
      </c>
      <c r="I6413" s="59">
        <v>0</v>
      </c>
      <c r="J6413" s="59">
        <v>0</v>
      </c>
      <c r="K6413" s="59">
        <v>0</v>
      </c>
      <c r="L6413" s="59">
        <v>0</v>
      </c>
      <c r="M6413" s="59">
        <v>9965.4599999999991</v>
      </c>
      <c r="N6413" s="58" t="s">
        <v>2056</v>
      </c>
      <c r="O6413" s="14">
        <f t="shared" si="550"/>
        <v>45923.367372685185</v>
      </c>
      <c r="P6413" s="19">
        <f t="shared" si="551"/>
        <v>45923.575706018521</v>
      </c>
      <c r="Q6413" s="20" t="str">
        <f t="shared" si="552"/>
        <v>23/09/2025</v>
      </c>
      <c r="R6413" s="13" t="str">
        <f t="shared" si="553"/>
        <v>13</v>
      </c>
      <c r="S6413" s="13" t="str">
        <f t="shared" si="554"/>
        <v>Tue</v>
      </c>
    </row>
    <row r="6414" spans="1:19" x14ac:dyDescent="0.25">
      <c r="A6414" s="60">
        <v>45923.3674537037</v>
      </c>
      <c r="B6414" s="61">
        <v>445490434</v>
      </c>
      <c r="C6414" s="62" t="s">
        <v>36</v>
      </c>
      <c r="D6414" s="62" t="s">
        <v>37</v>
      </c>
      <c r="E6414" s="62" t="s">
        <v>45</v>
      </c>
      <c r="F6414" s="62" t="s">
        <v>119</v>
      </c>
      <c r="G6414" s="63">
        <v>3756.35</v>
      </c>
      <c r="H6414" s="61">
        <v>444696417</v>
      </c>
      <c r="I6414" s="63">
        <v>0</v>
      </c>
      <c r="J6414" s="63">
        <v>0</v>
      </c>
      <c r="K6414" s="63">
        <v>0</v>
      </c>
      <c r="L6414" s="63">
        <v>0</v>
      </c>
      <c r="M6414" s="63">
        <v>9965.4599999999991</v>
      </c>
      <c r="N6414" s="62" t="s">
        <v>106</v>
      </c>
      <c r="O6414" s="14">
        <f t="shared" si="550"/>
        <v>45923.3674537037</v>
      </c>
      <c r="P6414" s="19">
        <f t="shared" si="551"/>
        <v>45923.575787037036</v>
      </c>
      <c r="Q6414" s="20" t="str">
        <f t="shared" si="552"/>
        <v>23/09/2025</v>
      </c>
      <c r="R6414" s="13" t="str">
        <f t="shared" si="553"/>
        <v>13</v>
      </c>
      <c r="S6414" s="13" t="str">
        <f t="shared" si="554"/>
        <v>Tue</v>
      </c>
    </row>
    <row r="6415" spans="1:19" x14ac:dyDescent="0.25">
      <c r="A6415" s="56">
        <v>45923.369247685187</v>
      </c>
      <c r="B6415" s="57">
        <v>445491327</v>
      </c>
      <c r="C6415" s="58" t="s">
        <v>36</v>
      </c>
      <c r="D6415" s="58" t="s">
        <v>38</v>
      </c>
      <c r="E6415" s="58" t="s">
        <v>46</v>
      </c>
      <c r="F6415" s="58" t="s">
        <v>119</v>
      </c>
      <c r="G6415" s="59">
        <v>3756.91</v>
      </c>
      <c r="H6415" s="57">
        <v>444697282</v>
      </c>
      <c r="I6415" s="59">
        <v>0</v>
      </c>
      <c r="J6415" s="59">
        <v>0</v>
      </c>
      <c r="K6415" s="59">
        <v>0</v>
      </c>
      <c r="L6415" s="59">
        <v>0.12</v>
      </c>
      <c r="M6415" s="59">
        <v>9965.58</v>
      </c>
      <c r="N6415" s="58" t="s">
        <v>3872</v>
      </c>
      <c r="O6415" s="14">
        <f t="shared" si="550"/>
        <v>45923.369247685187</v>
      </c>
      <c r="P6415" s="19">
        <f t="shared" si="551"/>
        <v>45923.577581018522</v>
      </c>
      <c r="Q6415" s="20" t="str">
        <f t="shared" si="552"/>
        <v>23/09/2025</v>
      </c>
      <c r="R6415" s="13" t="str">
        <f t="shared" si="553"/>
        <v>13</v>
      </c>
      <c r="S6415" s="13" t="str">
        <f t="shared" si="554"/>
        <v>Tue</v>
      </c>
    </row>
    <row r="6416" spans="1:19" x14ac:dyDescent="0.25">
      <c r="A6416" s="60">
        <v>45923.369247685187</v>
      </c>
      <c r="B6416" s="61">
        <v>445491328</v>
      </c>
      <c r="C6416" s="62" t="s">
        <v>36</v>
      </c>
      <c r="D6416" s="62" t="s">
        <v>38</v>
      </c>
      <c r="E6416" s="62" t="s">
        <v>46</v>
      </c>
      <c r="F6416" s="62" t="s">
        <v>119</v>
      </c>
      <c r="G6416" s="63">
        <v>3756.91</v>
      </c>
      <c r="H6416" s="61">
        <v>444697283</v>
      </c>
      <c r="I6416" s="63">
        <v>0</v>
      </c>
      <c r="J6416" s="63">
        <v>0</v>
      </c>
      <c r="K6416" s="63">
        <v>0</v>
      </c>
      <c r="L6416" s="63">
        <v>0.14000000000000001</v>
      </c>
      <c r="M6416" s="63">
        <v>9965.7199999999993</v>
      </c>
      <c r="N6416" s="62" t="s">
        <v>3872</v>
      </c>
      <c r="O6416" s="14">
        <f t="shared" si="550"/>
        <v>45923.369247685187</v>
      </c>
      <c r="P6416" s="19">
        <f t="shared" si="551"/>
        <v>45923.577581018522</v>
      </c>
      <c r="Q6416" s="20" t="str">
        <f t="shared" si="552"/>
        <v>23/09/2025</v>
      </c>
      <c r="R6416" s="13" t="str">
        <f t="shared" si="553"/>
        <v>13</v>
      </c>
      <c r="S6416" s="13" t="str">
        <f t="shared" si="554"/>
        <v>Tue</v>
      </c>
    </row>
    <row r="6417" spans="1:19" x14ac:dyDescent="0.25">
      <c r="A6417" s="56">
        <v>45923.369641203702</v>
      </c>
      <c r="B6417" s="57">
        <v>445491610</v>
      </c>
      <c r="C6417" s="58" t="s">
        <v>36</v>
      </c>
      <c r="D6417" s="58" t="s">
        <v>38</v>
      </c>
      <c r="E6417" s="58" t="s">
        <v>46</v>
      </c>
      <c r="F6417" s="58" t="s">
        <v>119</v>
      </c>
      <c r="G6417" s="59">
        <v>3755.6</v>
      </c>
      <c r="H6417" s="57">
        <v>444697562</v>
      </c>
      <c r="I6417" s="59">
        <v>0</v>
      </c>
      <c r="J6417" s="59">
        <v>0</v>
      </c>
      <c r="K6417" s="59">
        <v>0</v>
      </c>
      <c r="L6417" s="59">
        <v>-1.5</v>
      </c>
      <c r="M6417" s="59">
        <v>9964.2199999999993</v>
      </c>
      <c r="N6417" s="58" t="s">
        <v>3874</v>
      </c>
      <c r="O6417" s="14">
        <f t="shared" si="550"/>
        <v>45923.369641203702</v>
      </c>
      <c r="P6417" s="19">
        <f t="shared" si="551"/>
        <v>45923.577974537038</v>
      </c>
      <c r="Q6417" s="20" t="str">
        <f t="shared" si="552"/>
        <v>23/09/2025</v>
      </c>
      <c r="R6417" s="13" t="str">
        <f t="shared" si="553"/>
        <v>13</v>
      </c>
      <c r="S6417" s="13" t="str">
        <f t="shared" si="554"/>
        <v>Tue</v>
      </c>
    </row>
    <row r="6418" spans="1:19" x14ac:dyDescent="0.25">
      <c r="A6418" s="60">
        <v>45923.369942129626</v>
      </c>
      <c r="B6418" s="61">
        <v>445491787</v>
      </c>
      <c r="C6418" s="62" t="s">
        <v>36</v>
      </c>
      <c r="D6418" s="62" t="s">
        <v>38</v>
      </c>
      <c r="E6418" s="62" t="s">
        <v>46</v>
      </c>
      <c r="F6418" s="62" t="s">
        <v>119</v>
      </c>
      <c r="G6418" s="63">
        <v>3755.08</v>
      </c>
      <c r="H6418" s="61">
        <v>444697743</v>
      </c>
      <c r="I6418" s="63">
        <v>0</v>
      </c>
      <c r="J6418" s="63">
        <v>0</v>
      </c>
      <c r="K6418" s="63">
        <v>0</v>
      </c>
      <c r="L6418" s="63">
        <v>-3.01</v>
      </c>
      <c r="M6418" s="63">
        <v>9961.2099999999991</v>
      </c>
      <c r="N6418" s="62" t="s">
        <v>3875</v>
      </c>
      <c r="O6418" s="14">
        <f t="shared" si="550"/>
        <v>45923.369942129626</v>
      </c>
      <c r="P6418" s="19">
        <f t="shared" si="551"/>
        <v>45923.578275462962</v>
      </c>
      <c r="Q6418" s="20" t="str">
        <f t="shared" si="552"/>
        <v>23/09/2025</v>
      </c>
      <c r="R6418" s="13" t="str">
        <f t="shared" si="553"/>
        <v>13</v>
      </c>
      <c r="S6418" s="13" t="str">
        <f t="shared" si="554"/>
        <v>Tue</v>
      </c>
    </row>
    <row r="6419" spans="1:19" x14ac:dyDescent="0.25">
      <c r="A6419" s="56">
        <v>45923.369953703703</v>
      </c>
      <c r="B6419" s="57">
        <v>445491967</v>
      </c>
      <c r="C6419" s="58" t="s">
        <v>36</v>
      </c>
      <c r="D6419" s="58" t="s">
        <v>38</v>
      </c>
      <c r="E6419" s="58" t="s">
        <v>46</v>
      </c>
      <c r="F6419" s="58" t="s">
        <v>119</v>
      </c>
      <c r="G6419" s="59">
        <v>3754.99</v>
      </c>
      <c r="H6419" s="57">
        <v>444697923</v>
      </c>
      <c r="I6419" s="59">
        <v>0</v>
      </c>
      <c r="J6419" s="59">
        <v>0</v>
      </c>
      <c r="K6419" s="59">
        <v>0</v>
      </c>
      <c r="L6419" s="59">
        <v>-3.1</v>
      </c>
      <c r="M6419" s="59">
        <v>9958.11</v>
      </c>
      <c r="N6419" s="58" t="s">
        <v>3876</v>
      </c>
      <c r="O6419" s="14">
        <f t="shared" si="550"/>
        <v>45923.369953703703</v>
      </c>
      <c r="P6419" s="19">
        <f t="shared" si="551"/>
        <v>45923.578287037039</v>
      </c>
      <c r="Q6419" s="20" t="str">
        <f t="shared" si="552"/>
        <v>23/09/2025</v>
      </c>
      <c r="R6419" s="13" t="str">
        <f t="shared" si="553"/>
        <v>13</v>
      </c>
      <c r="S6419" s="13" t="str">
        <f t="shared" si="554"/>
        <v>Tue</v>
      </c>
    </row>
    <row r="6420" spans="1:19" x14ac:dyDescent="0.25">
      <c r="A6420" s="60">
        <v>45923.370046296295</v>
      </c>
      <c r="B6420" s="61">
        <v>445492034</v>
      </c>
      <c r="C6420" s="62" t="s">
        <v>36</v>
      </c>
      <c r="D6420" s="62" t="s">
        <v>38</v>
      </c>
      <c r="E6420" s="62" t="s">
        <v>46</v>
      </c>
      <c r="F6420" s="62" t="s">
        <v>119</v>
      </c>
      <c r="G6420" s="63">
        <v>3754.76</v>
      </c>
      <c r="H6420" s="61">
        <v>444697992</v>
      </c>
      <c r="I6420" s="63">
        <v>0</v>
      </c>
      <c r="J6420" s="63">
        <v>0</v>
      </c>
      <c r="K6420" s="63">
        <v>0</v>
      </c>
      <c r="L6420" s="63">
        <v>-2.34</v>
      </c>
      <c r="M6420" s="63">
        <v>9955.77</v>
      </c>
      <c r="N6420" s="62" t="s">
        <v>3877</v>
      </c>
      <c r="O6420" s="14">
        <f t="shared" si="550"/>
        <v>45923.370046296295</v>
      </c>
      <c r="P6420" s="19">
        <f t="shared" si="551"/>
        <v>45923.578379629631</v>
      </c>
      <c r="Q6420" s="20" t="str">
        <f t="shared" si="552"/>
        <v>23/09/2025</v>
      </c>
      <c r="R6420" s="13" t="str">
        <f t="shared" si="553"/>
        <v>13</v>
      </c>
      <c r="S6420" s="13" t="str">
        <f t="shared" si="554"/>
        <v>Tue</v>
      </c>
    </row>
    <row r="6421" spans="1:19" x14ac:dyDescent="0.25">
      <c r="A6421" s="56">
        <v>45923.370046296295</v>
      </c>
      <c r="B6421" s="57">
        <v>445492037</v>
      </c>
      <c r="C6421" s="58" t="s">
        <v>36</v>
      </c>
      <c r="D6421" s="58" t="s">
        <v>38</v>
      </c>
      <c r="E6421" s="58" t="s">
        <v>46</v>
      </c>
      <c r="F6421" s="58" t="s">
        <v>119</v>
      </c>
      <c r="G6421" s="59">
        <v>3754.76</v>
      </c>
      <c r="H6421" s="57">
        <v>444697993</v>
      </c>
      <c r="I6421" s="59">
        <v>0</v>
      </c>
      <c r="J6421" s="59">
        <v>0</v>
      </c>
      <c r="K6421" s="59">
        <v>0</v>
      </c>
      <c r="L6421" s="59">
        <v>-2.54</v>
      </c>
      <c r="M6421" s="59">
        <v>9953.23</v>
      </c>
      <c r="N6421" s="58" t="s">
        <v>3877</v>
      </c>
      <c r="O6421" s="14">
        <f t="shared" si="550"/>
        <v>45923.370046296295</v>
      </c>
      <c r="P6421" s="19">
        <f t="shared" si="551"/>
        <v>45923.578379629631</v>
      </c>
      <c r="Q6421" s="20" t="str">
        <f t="shared" si="552"/>
        <v>23/09/2025</v>
      </c>
      <c r="R6421" s="13" t="str">
        <f t="shared" si="553"/>
        <v>13</v>
      </c>
      <c r="S6421" s="13" t="str">
        <f t="shared" si="554"/>
        <v>Tue</v>
      </c>
    </row>
    <row r="6422" spans="1:19" x14ac:dyDescent="0.25">
      <c r="A6422" s="60">
        <v>45923.370509259257</v>
      </c>
      <c r="B6422" s="61">
        <v>445492450</v>
      </c>
      <c r="C6422" s="62" t="s">
        <v>36</v>
      </c>
      <c r="D6422" s="62" t="s">
        <v>38</v>
      </c>
      <c r="E6422" s="62" t="s">
        <v>46</v>
      </c>
      <c r="F6422" s="62" t="s">
        <v>119</v>
      </c>
      <c r="G6422" s="63">
        <v>3754.59</v>
      </c>
      <c r="H6422" s="61">
        <v>444698397</v>
      </c>
      <c r="I6422" s="63">
        <v>0</v>
      </c>
      <c r="J6422" s="63">
        <v>0</v>
      </c>
      <c r="K6422" s="63">
        <v>0</v>
      </c>
      <c r="L6422" s="63">
        <v>-2.5099999999999998</v>
      </c>
      <c r="M6422" s="63">
        <v>9950.7199999999993</v>
      </c>
      <c r="N6422" s="62" t="s">
        <v>3878</v>
      </c>
      <c r="O6422" s="14">
        <f t="shared" si="550"/>
        <v>45923.370509259257</v>
      </c>
      <c r="P6422" s="19">
        <f t="shared" si="551"/>
        <v>45923.578842592593</v>
      </c>
      <c r="Q6422" s="20" t="str">
        <f t="shared" si="552"/>
        <v>23/09/2025</v>
      </c>
      <c r="R6422" s="13" t="str">
        <f t="shared" si="553"/>
        <v>13</v>
      </c>
      <c r="S6422" s="13" t="str">
        <f t="shared" si="554"/>
        <v>Tue</v>
      </c>
    </row>
    <row r="6423" spans="1:19" x14ac:dyDescent="0.25">
      <c r="A6423" s="56">
        <v>45923.370578703703</v>
      </c>
      <c r="B6423" s="57">
        <v>445492502</v>
      </c>
      <c r="C6423" s="58" t="s">
        <v>36</v>
      </c>
      <c r="D6423" s="58" t="s">
        <v>38</v>
      </c>
      <c r="E6423" s="58" t="s">
        <v>46</v>
      </c>
      <c r="F6423" s="58" t="s">
        <v>119</v>
      </c>
      <c r="G6423" s="59">
        <v>3754.12</v>
      </c>
      <c r="H6423" s="57">
        <v>444698447</v>
      </c>
      <c r="I6423" s="59">
        <v>0</v>
      </c>
      <c r="J6423" s="59">
        <v>0</v>
      </c>
      <c r="K6423" s="59">
        <v>0</v>
      </c>
      <c r="L6423" s="59">
        <v>-2.99</v>
      </c>
      <c r="M6423" s="59">
        <v>9947.73</v>
      </c>
      <c r="N6423" s="58" t="s">
        <v>3879</v>
      </c>
      <c r="O6423" s="14">
        <f t="shared" si="550"/>
        <v>45923.370578703703</v>
      </c>
      <c r="P6423" s="19">
        <f t="shared" si="551"/>
        <v>45923.578912037039</v>
      </c>
      <c r="Q6423" s="20" t="str">
        <f t="shared" si="552"/>
        <v>23/09/2025</v>
      </c>
      <c r="R6423" s="13" t="str">
        <f t="shared" si="553"/>
        <v>13</v>
      </c>
      <c r="S6423" s="13" t="str">
        <f t="shared" si="554"/>
        <v>Tue</v>
      </c>
    </row>
    <row r="6424" spans="1:19" x14ac:dyDescent="0.25">
      <c r="A6424" s="60">
        <v>45923.37059027778</v>
      </c>
      <c r="B6424" s="61">
        <v>445492504</v>
      </c>
      <c r="C6424" s="62" t="s">
        <v>36</v>
      </c>
      <c r="D6424" s="62" t="s">
        <v>38</v>
      </c>
      <c r="E6424" s="62" t="s">
        <v>46</v>
      </c>
      <c r="F6424" s="62" t="s">
        <v>119</v>
      </c>
      <c r="G6424" s="63">
        <v>3754.11</v>
      </c>
      <c r="H6424" s="61">
        <v>444698449</v>
      </c>
      <c r="I6424" s="63">
        <v>0</v>
      </c>
      <c r="J6424" s="63">
        <v>0</v>
      </c>
      <c r="K6424" s="63">
        <v>0</v>
      </c>
      <c r="L6424" s="63">
        <v>-3.02</v>
      </c>
      <c r="M6424" s="63">
        <v>9944.7099999999991</v>
      </c>
      <c r="N6424" s="62" t="s">
        <v>3880</v>
      </c>
      <c r="O6424" s="14">
        <f t="shared" si="550"/>
        <v>45923.37059027778</v>
      </c>
      <c r="P6424" s="19">
        <f t="shared" si="551"/>
        <v>45923.578923611116</v>
      </c>
      <c r="Q6424" s="20" t="str">
        <f t="shared" si="552"/>
        <v>23/09/2025</v>
      </c>
      <c r="R6424" s="13" t="str">
        <f t="shared" si="553"/>
        <v>13</v>
      </c>
      <c r="S6424" s="13" t="str">
        <f t="shared" si="554"/>
        <v>Tue</v>
      </c>
    </row>
    <row r="6425" spans="1:19" x14ac:dyDescent="0.25">
      <c r="A6425" s="56">
        <v>45923.37059027778</v>
      </c>
      <c r="B6425" s="57">
        <v>445492505</v>
      </c>
      <c r="C6425" s="58" t="s">
        <v>36</v>
      </c>
      <c r="D6425" s="58" t="s">
        <v>38</v>
      </c>
      <c r="E6425" s="58" t="s">
        <v>46</v>
      </c>
      <c r="F6425" s="58" t="s">
        <v>119</v>
      </c>
      <c r="G6425" s="59">
        <v>3754.11</v>
      </c>
      <c r="H6425" s="57">
        <v>444698450</v>
      </c>
      <c r="I6425" s="59">
        <v>0</v>
      </c>
      <c r="J6425" s="59">
        <v>0</v>
      </c>
      <c r="K6425" s="59">
        <v>0</v>
      </c>
      <c r="L6425" s="59">
        <v>-2.92</v>
      </c>
      <c r="M6425" s="59">
        <v>9941.7900000000009</v>
      </c>
      <c r="N6425" s="58" t="s">
        <v>3880</v>
      </c>
      <c r="O6425" s="14">
        <f t="shared" si="550"/>
        <v>45923.37059027778</v>
      </c>
      <c r="P6425" s="19">
        <f t="shared" si="551"/>
        <v>45923.578923611116</v>
      </c>
      <c r="Q6425" s="20" t="str">
        <f t="shared" si="552"/>
        <v>23/09/2025</v>
      </c>
      <c r="R6425" s="13" t="str">
        <f t="shared" si="553"/>
        <v>13</v>
      </c>
      <c r="S6425" s="13" t="str">
        <f t="shared" si="554"/>
        <v>Tue</v>
      </c>
    </row>
    <row r="6426" spans="1:19" x14ac:dyDescent="0.25">
      <c r="A6426" s="60">
        <v>45923.37059027778</v>
      </c>
      <c r="B6426" s="61">
        <v>445492506</v>
      </c>
      <c r="C6426" s="62" t="s">
        <v>36</v>
      </c>
      <c r="D6426" s="62" t="s">
        <v>38</v>
      </c>
      <c r="E6426" s="62" t="s">
        <v>46</v>
      </c>
      <c r="F6426" s="62" t="s">
        <v>119</v>
      </c>
      <c r="G6426" s="63">
        <v>3754.11</v>
      </c>
      <c r="H6426" s="61">
        <v>444698451</v>
      </c>
      <c r="I6426" s="63">
        <v>0</v>
      </c>
      <c r="J6426" s="63">
        <v>0</v>
      </c>
      <c r="K6426" s="63">
        <v>0</v>
      </c>
      <c r="L6426" s="63">
        <v>-2.98</v>
      </c>
      <c r="M6426" s="63">
        <v>9938.81</v>
      </c>
      <c r="N6426" s="62" t="s">
        <v>3880</v>
      </c>
      <c r="O6426" s="14">
        <f t="shared" si="550"/>
        <v>45923.37059027778</v>
      </c>
      <c r="P6426" s="19">
        <f t="shared" si="551"/>
        <v>45923.578923611116</v>
      </c>
      <c r="Q6426" s="20" t="str">
        <f t="shared" si="552"/>
        <v>23/09/2025</v>
      </c>
      <c r="R6426" s="13" t="str">
        <f t="shared" si="553"/>
        <v>13</v>
      </c>
      <c r="S6426" s="13" t="str">
        <f t="shared" si="554"/>
        <v>Tue</v>
      </c>
    </row>
    <row r="6427" spans="1:19" x14ac:dyDescent="0.25">
      <c r="A6427" s="56">
        <v>45923.37059027778</v>
      </c>
      <c r="B6427" s="57">
        <v>445492507</v>
      </c>
      <c r="C6427" s="58" t="s">
        <v>36</v>
      </c>
      <c r="D6427" s="58" t="s">
        <v>38</v>
      </c>
      <c r="E6427" s="58" t="s">
        <v>46</v>
      </c>
      <c r="F6427" s="58" t="s">
        <v>119</v>
      </c>
      <c r="G6427" s="59">
        <v>3754.11</v>
      </c>
      <c r="H6427" s="57">
        <v>444698452</v>
      </c>
      <c r="I6427" s="59">
        <v>0</v>
      </c>
      <c r="J6427" s="59">
        <v>0</v>
      </c>
      <c r="K6427" s="59">
        <v>0</v>
      </c>
      <c r="L6427" s="59">
        <v>-2.99</v>
      </c>
      <c r="M6427" s="59">
        <v>9935.82</v>
      </c>
      <c r="N6427" s="58" t="s">
        <v>3880</v>
      </c>
      <c r="O6427" s="14">
        <f t="shared" si="550"/>
        <v>45923.37059027778</v>
      </c>
      <c r="P6427" s="19">
        <f t="shared" si="551"/>
        <v>45923.578923611116</v>
      </c>
      <c r="Q6427" s="20" t="str">
        <f t="shared" si="552"/>
        <v>23/09/2025</v>
      </c>
      <c r="R6427" s="13" t="str">
        <f t="shared" si="553"/>
        <v>13</v>
      </c>
      <c r="S6427" s="13" t="str">
        <f t="shared" si="554"/>
        <v>Tue</v>
      </c>
    </row>
    <row r="6428" spans="1:19" x14ac:dyDescent="0.25">
      <c r="A6428" s="60">
        <v>45923.373703703706</v>
      </c>
      <c r="B6428" s="61">
        <v>445493776</v>
      </c>
      <c r="C6428" s="62" t="s">
        <v>36</v>
      </c>
      <c r="D6428" s="62" t="s">
        <v>37</v>
      </c>
      <c r="E6428" s="62" t="s">
        <v>45</v>
      </c>
      <c r="F6428" s="62" t="s">
        <v>119</v>
      </c>
      <c r="G6428" s="63">
        <v>3755.38</v>
      </c>
      <c r="H6428" s="61">
        <v>444699718</v>
      </c>
      <c r="I6428" s="63">
        <v>0</v>
      </c>
      <c r="J6428" s="63">
        <v>0</v>
      </c>
      <c r="K6428" s="63">
        <v>0</v>
      </c>
      <c r="L6428" s="63">
        <v>0</v>
      </c>
      <c r="M6428" s="63">
        <v>9935.82</v>
      </c>
      <c r="N6428" s="62" t="s">
        <v>2546</v>
      </c>
      <c r="O6428" s="14">
        <f t="shared" si="550"/>
        <v>45923.373703703706</v>
      </c>
      <c r="P6428" s="19">
        <f t="shared" si="551"/>
        <v>45923.582037037042</v>
      </c>
      <c r="Q6428" s="20" t="str">
        <f t="shared" si="552"/>
        <v>23/09/2025</v>
      </c>
      <c r="R6428" s="13" t="str">
        <f t="shared" si="553"/>
        <v>13</v>
      </c>
      <c r="S6428" s="13" t="str">
        <f t="shared" si="554"/>
        <v>Tue</v>
      </c>
    </row>
    <row r="6429" spans="1:19" x14ac:dyDescent="0.25">
      <c r="A6429" s="56">
        <v>45923.374340277776</v>
      </c>
      <c r="B6429" s="57">
        <v>445494045</v>
      </c>
      <c r="C6429" s="58" t="s">
        <v>36</v>
      </c>
      <c r="D6429" s="58" t="s">
        <v>37</v>
      </c>
      <c r="E6429" s="58" t="s">
        <v>45</v>
      </c>
      <c r="F6429" s="58" t="s">
        <v>119</v>
      </c>
      <c r="G6429" s="59">
        <v>3754.76</v>
      </c>
      <c r="H6429" s="57">
        <v>444699982</v>
      </c>
      <c r="I6429" s="59">
        <v>0</v>
      </c>
      <c r="J6429" s="59">
        <v>0</v>
      </c>
      <c r="K6429" s="59">
        <v>0</v>
      </c>
      <c r="L6429" s="59">
        <v>0</v>
      </c>
      <c r="M6429" s="59">
        <v>9935.82</v>
      </c>
      <c r="N6429" s="58" t="s">
        <v>2533</v>
      </c>
      <c r="O6429" s="14">
        <f t="shared" si="550"/>
        <v>45923.374340277776</v>
      </c>
      <c r="P6429" s="19">
        <f t="shared" si="551"/>
        <v>45923.582673611112</v>
      </c>
      <c r="Q6429" s="20" t="str">
        <f t="shared" si="552"/>
        <v>23/09/2025</v>
      </c>
      <c r="R6429" s="13" t="str">
        <f t="shared" si="553"/>
        <v>13</v>
      </c>
      <c r="S6429" s="13" t="str">
        <f t="shared" si="554"/>
        <v>Tue</v>
      </c>
    </row>
    <row r="6430" spans="1:19" x14ac:dyDescent="0.25">
      <c r="A6430" s="60">
        <v>45923.374513888892</v>
      </c>
      <c r="B6430" s="61">
        <v>445494095</v>
      </c>
      <c r="C6430" s="62" t="s">
        <v>36</v>
      </c>
      <c r="D6430" s="62" t="s">
        <v>37</v>
      </c>
      <c r="E6430" s="62" t="s">
        <v>45</v>
      </c>
      <c r="F6430" s="62" t="s">
        <v>119</v>
      </c>
      <c r="G6430" s="63">
        <v>3754.57</v>
      </c>
      <c r="H6430" s="61">
        <v>444700031</v>
      </c>
      <c r="I6430" s="63">
        <v>0</v>
      </c>
      <c r="J6430" s="63">
        <v>0</v>
      </c>
      <c r="K6430" s="63">
        <v>0</v>
      </c>
      <c r="L6430" s="63">
        <v>0</v>
      </c>
      <c r="M6430" s="63">
        <v>9935.82</v>
      </c>
      <c r="N6430" s="62" t="s">
        <v>3762</v>
      </c>
      <c r="O6430" s="14">
        <f t="shared" si="550"/>
        <v>45923.374513888892</v>
      </c>
      <c r="P6430" s="19">
        <f t="shared" si="551"/>
        <v>45923.582847222227</v>
      </c>
      <c r="Q6430" s="20" t="str">
        <f t="shared" si="552"/>
        <v>23/09/2025</v>
      </c>
      <c r="R6430" s="13" t="str">
        <f t="shared" si="553"/>
        <v>13</v>
      </c>
      <c r="S6430" s="13" t="str">
        <f t="shared" si="554"/>
        <v>Tue</v>
      </c>
    </row>
    <row r="6431" spans="1:19" x14ac:dyDescent="0.25">
      <c r="A6431" s="56">
        <v>45923.374930555554</v>
      </c>
      <c r="B6431" s="57">
        <v>445494322</v>
      </c>
      <c r="C6431" s="58" t="s">
        <v>36</v>
      </c>
      <c r="D6431" s="58" t="s">
        <v>38</v>
      </c>
      <c r="E6431" s="58" t="s">
        <v>46</v>
      </c>
      <c r="F6431" s="58" t="s">
        <v>119</v>
      </c>
      <c r="G6431" s="59">
        <v>3753.32</v>
      </c>
      <c r="H6431" s="57">
        <v>444700252</v>
      </c>
      <c r="I6431" s="59">
        <v>0</v>
      </c>
      <c r="J6431" s="59">
        <v>0</v>
      </c>
      <c r="K6431" s="59">
        <v>0</v>
      </c>
      <c r="L6431" s="59">
        <v>-3.03</v>
      </c>
      <c r="M6431" s="59">
        <v>9932.7900000000009</v>
      </c>
      <c r="N6431" s="58" t="s">
        <v>3881</v>
      </c>
      <c r="O6431" s="14">
        <f t="shared" si="550"/>
        <v>45923.374930555554</v>
      </c>
      <c r="P6431" s="19">
        <f t="shared" si="551"/>
        <v>45923.58326388889</v>
      </c>
      <c r="Q6431" s="20" t="str">
        <f t="shared" si="552"/>
        <v>23/09/2025</v>
      </c>
      <c r="R6431" s="13" t="str">
        <f t="shared" si="553"/>
        <v>13</v>
      </c>
      <c r="S6431" s="13" t="str">
        <f t="shared" si="554"/>
        <v>Tue</v>
      </c>
    </row>
    <row r="6432" spans="1:19" x14ac:dyDescent="0.25">
      <c r="A6432" s="60">
        <v>45923.374965277777</v>
      </c>
      <c r="B6432" s="61">
        <v>445494354</v>
      </c>
      <c r="C6432" s="62" t="s">
        <v>36</v>
      </c>
      <c r="D6432" s="62" t="s">
        <v>38</v>
      </c>
      <c r="E6432" s="62" t="s">
        <v>46</v>
      </c>
      <c r="F6432" s="62" t="s">
        <v>119</v>
      </c>
      <c r="G6432" s="63">
        <v>3753.09</v>
      </c>
      <c r="H6432" s="61">
        <v>444700279</v>
      </c>
      <c r="I6432" s="63">
        <v>0</v>
      </c>
      <c r="J6432" s="63">
        <v>0</v>
      </c>
      <c r="K6432" s="63">
        <v>0</v>
      </c>
      <c r="L6432" s="63">
        <v>-3</v>
      </c>
      <c r="M6432" s="63">
        <v>9929.7900000000009</v>
      </c>
      <c r="N6432" s="62" t="s">
        <v>3882</v>
      </c>
      <c r="O6432" s="14">
        <f t="shared" si="550"/>
        <v>45923.374965277777</v>
      </c>
      <c r="P6432" s="19">
        <f t="shared" si="551"/>
        <v>45923.583298611113</v>
      </c>
      <c r="Q6432" s="20" t="str">
        <f t="shared" si="552"/>
        <v>23/09/2025</v>
      </c>
      <c r="R6432" s="13" t="str">
        <f t="shared" si="553"/>
        <v>13</v>
      </c>
      <c r="S6432" s="13" t="str">
        <f t="shared" si="554"/>
        <v>Tue</v>
      </c>
    </row>
    <row r="6433" spans="1:19" x14ac:dyDescent="0.25">
      <c r="A6433" s="56">
        <v>45923.375</v>
      </c>
      <c r="B6433" s="57">
        <v>445494457</v>
      </c>
      <c r="C6433" s="58" t="s">
        <v>36</v>
      </c>
      <c r="D6433" s="58" t="s">
        <v>38</v>
      </c>
      <c r="E6433" s="58" t="s">
        <v>46</v>
      </c>
      <c r="F6433" s="58" t="s">
        <v>119</v>
      </c>
      <c r="G6433" s="59">
        <v>3752.42</v>
      </c>
      <c r="H6433" s="57">
        <v>444700391</v>
      </c>
      <c r="I6433" s="59">
        <v>0</v>
      </c>
      <c r="J6433" s="59">
        <v>0</v>
      </c>
      <c r="K6433" s="59">
        <v>0</v>
      </c>
      <c r="L6433" s="59">
        <v>-2.96</v>
      </c>
      <c r="M6433" s="59">
        <v>9926.83</v>
      </c>
      <c r="N6433" s="58" t="s">
        <v>3883</v>
      </c>
      <c r="O6433" s="14">
        <f t="shared" si="550"/>
        <v>45923.375</v>
      </c>
      <c r="P6433" s="19">
        <f t="shared" si="551"/>
        <v>45923.583333333336</v>
      </c>
      <c r="Q6433" s="20" t="str">
        <f t="shared" si="552"/>
        <v>23/09/2025</v>
      </c>
      <c r="R6433" s="13" t="str">
        <f t="shared" si="553"/>
        <v>14</v>
      </c>
      <c r="S6433" s="13" t="str">
        <f t="shared" si="554"/>
        <v>Tue</v>
      </c>
    </row>
    <row r="6434" spans="1:19" x14ac:dyDescent="0.25">
      <c r="A6434" s="60">
        <v>45923.375092592592</v>
      </c>
      <c r="B6434" s="61">
        <v>445494599</v>
      </c>
      <c r="C6434" s="62" t="s">
        <v>36</v>
      </c>
      <c r="D6434" s="62" t="s">
        <v>37</v>
      </c>
      <c r="E6434" s="62" t="s">
        <v>45</v>
      </c>
      <c r="F6434" s="62" t="s">
        <v>119</v>
      </c>
      <c r="G6434" s="63">
        <v>3753.03</v>
      </c>
      <c r="H6434" s="61">
        <v>444700531</v>
      </c>
      <c r="I6434" s="63">
        <v>0</v>
      </c>
      <c r="J6434" s="63">
        <v>0</v>
      </c>
      <c r="K6434" s="63">
        <v>0</v>
      </c>
      <c r="L6434" s="63">
        <v>0</v>
      </c>
      <c r="M6434" s="63">
        <v>9926.83</v>
      </c>
      <c r="N6434" s="62" t="s">
        <v>2546</v>
      </c>
      <c r="O6434" s="14">
        <f t="shared" si="550"/>
        <v>45923.375092592592</v>
      </c>
      <c r="P6434" s="19">
        <f t="shared" si="551"/>
        <v>45923.583425925928</v>
      </c>
      <c r="Q6434" s="20" t="str">
        <f t="shared" si="552"/>
        <v>23/09/2025</v>
      </c>
      <c r="R6434" s="13" t="str">
        <f t="shared" si="553"/>
        <v>14</v>
      </c>
      <c r="S6434" s="13" t="str">
        <f t="shared" si="554"/>
        <v>Tue</v>
      </c>
    </row>
    <row r="6435" spans="1:19" x14ac:dyDescent="0.25">
      <c r="A6435" s="56">
        <v>45923.375358796293</v>
      </c>
      <c r="B6435" s="57">
        <v>445494725</v>
      </c>
      <c r="C6435" s="58" t="s">
        <v>36</v>
      </c>
      <c r="D6435" s="58" t="s">
        <v>38</v>
      </c>
      <c r="E6435" s="58" t="s">
        <v>46</v>
      </c>
      <c r="F6435" s="58" t="s">
        <v>119</v>
      </c>
      <c r="G6435" s="59">
        <v>3751.74</v>
      </c>
      <c r="H6435" s="57">
        <v>444700659</v>
      </c>
      <c r="I6435" s="59">
        <v>0</v>
      </c>
      <c r="J6435" s="59">
        <v>0</v>
      </c>
      <c r="K6435" s="59">
        <v>0</v>
      </c>
      <c r="L6435" s="59">
        <v>-3.02</v>
      </c>
      <c r="M6435" s="59">
        <v>9923.81</v>
      </c>
      <c r="N6435" s="58" t="s">
        <v>3641</v>
      </c>
      <c r="O6435" s="14">
        <f t="shared" si="550"/>
        <v>45923.375358796293</v>
      </c>
      <c r="P6435" s="19">
        <f t="shared" si="551"/>
        <v>45923.583692129629</v>
      </c>
      <c r="Q6435" s="20" t="str">
        <f t="shared" si="552"/>
        <v>23/09/2025</v>
      </c>
      <c r="R6435" s="13" t="str">
        <f t="shared" si="553"/>
        <v>14</v>
      </c>
      <c r="S6435" s="13" t="str">
        <f t="shared" si="554"/>
        <v>Tue</v>
      </c>
    </row>
    <row r="6436" spans="1:19" x14ac:dyDescent="0.25">
      <c r="A6436" s="60">
        <v>45923.375358796293</v>
      </c>
      <c r="B6436" s="61">
        <v>445494738</v>
      </c>
      <c r="C6436" s="62" t="s">
        <v>36</v>
      </c>
      <c r="D6436" s="62" t="s">
        <v>38</v>
      </c>
      <c r="E6436" s="62" t="s">
        <v>46</v>
      </c>
      <c r="F6436" s="62" t="s">
        <v>119</v>
      </c>
      <c r="G6436" s="63">
        <v>3751.68</v>
      </c>
      <c r="H6436" s="61">
        <v>444700671</v>
      </c>
      <c r="I6436" s="63">
        <v>0</v>
      </c>
      <c r="J6436" s="63">
        <v>0</v>
      </c>
      <c r="K6436" s="63">
        <v>0</v>
      </c>
      <c r="L6436" s="63">
        <v>-2.89</v>
      </c>
      <c r="M6436" s="63">
        <v>9920.92</v>
      </c>
      <c r="N6436" s="62" t="s">
        <v>3884</v>
      </c>
      <c r="O6436" s="14">
        <f t="shared" si="550"/>
        <v>45923.375358796293</v>
      </c>
      <c r="P6436" s="19">
        <f t="shared" si="551"/>
        <v>45923.583692129629</v>
      </c>
      <c r="Q6436" s="20" t="str">
        <f t="shared" si="552"/>
        <v>23/09/2025</v>
      </c>
      <c r="R6436" s="13" t="str">
        <f t="shared" si="553"/>
        <v>14</v>
      </c>
      <c r="S6436" s="13" t="str">
        <f t="shared" si="554"/>
        <v>Tue</v>
      </c>
    </row>
    <row r="6437" spans="1:19" x14ac:dyDescent="0.25">
      <c r="A6437" s="56">
        <v>45923.375787037039</v>
      </c>
      <c r="B6437" s="57">
        <v>445495121</v>
      </c>
      <c r="C6437" s="58" t="s">
        <v>36</v>
      </c>
      <c r="D6437" s="58" t="s">
        <v>38</v>
      </c>
      <c r="E6437" s="58" t="s">
        <v>45</v>
      </c>
      <c r="F6437" s="58" t="s">
        <v>119</v>
      </c>
      <c r="G6437" s="59">
        <v>3753.36</v>
      </c>
      <c r="H6437" s="57">
        <v>444701051</v>
      </c>
      <c r="I6437" s="59">
        <v>0</v>
      </c>
      <c r="J6437" s="59">
        <v>0</v>
      </c>
      <c r="K6437" s="59">
        <v>0</v>
      </c>
      <c r="L6437" s="59">
        <v>0</v>
      </c>
      <c r="M6437" s="59">
        <v>9920.92</v>
      </c>
      <c r="N6437" s="58" t="s">
        <v>118</v>
      </c>
      <c r="O6437" s="14">
        <f t="shared" si="550"/>
        <v>45923.375787037039</v>
      </c>
      <c r="P6437" s="19">
        <f t="shared" si="551"/>
        <v>45923.584120370375</v>
      </c>
      <c r="Q6437" s="20" t="str">
        <f t="shared" si="552"/>
        <v>23/09/2025</v>
      </c>
      <c r="R6437" s="13" t="str">
        <f t="shared" si="553"/>
        <v>14</v>
      </c>
      <c r="S6437" s="13" t="str">
        <f t="shared" si="554"/>
        <v>Tue</v>
      </c>
    </row>
    <row r="6438" spans="1:19" x14ac:dyDescent="0.25">
      <c r="A6438" s="60">
        <v>45923.375798611109</v>
      </c>
      <c r="B6438" s="61">
        <v>445495124</v>
      </c>
      <c r="C6438" s="62" t="s">
        <v>36</v>
      </c>
      <c r="D6438" s="62" t="s">
        <v>38</v>
      </c>
      <c r="E6438" s="62" t="s">
        <v>45</v>
      </c>
      <c r="F6438" s="62" t="s">
        <v>119</v>
      </c>
      <c r="G6438" s="63">
        <v>3753.47</v>
      </c>
      <c r="H6438" s="61">
        <v>444701054</v>
      </c>
      <c r="I6438" s="63">
        <v>0</v>
      </c>
      <c r="J6438" s="63">
        <v>0</v>
      </c>
      <c r="K6438" s="63">
        <v>0</v>
      </c>
      <c r="L6438" s="63">
        <v>0</v>
      </c>
      <c r="M6438" s="63">
        <v>9920.92</v>
      </c>
      <c r="N6438" s="62" t="s">
        <v>115</v>
      </c>
      <c r="O6438" s="14">
        <f t="shared" si="550"/>
        <v>45923.375798611109</v>
      </c>
      <c r="P6438" s="19">
        <f t="shared" si="551"/>
        <v>45923.584131944444</v>
      </c>
      <c r="Q6438" s="20" t="str">
        <f t="shared" si="552"/>
        <v>23/09/2025</v>
      </c>
      <c r="R6438" s="13" t="str">
        <f t="shared" si="553"/>
        <v>14</v>
      </c>
      <c r="S6438" s="13" t="str">
        <f t="shared" si="554"/>
        <v>Tue</v>
      </c>
    </row>
    <row r="6439" spans="1:19" x14ac:dyDescent="0.25">
      <c r="A6439" s="56">
        <v>45923.376689814817</v>
      </c>
      <c r="B6439" s="57">
        <v>445495851</v>
      </c>
      <c r="C6439" s="58" t="s">
        <v>36</v>
      </c>
      <c r="D6439" s="58" t="s">
        <v>37</v>
      </c>
      <c r="E6439" s="58" t="s">
        <v>46</v>
      </c>
      <c r="F6439" s="58" t="s">
        <v>119</v>
      </c>
      <c r="G6439" s="59">
        <v>3752.75</v>
      </c>
      <c r="H6439" s="57">
        <v>444701794</v>
      </c>
      <c r="I6439" s="59">
        <v>0</v>
      </c>
      <c r="J6439" s="59">
        <v>0</v>
      </c>
      <c r="K6439" s="59">
        <v>0</v>
      </c>
      <c r="L6439" s="59">
        <v>0.72</v>
      </c>
      <c r="M6439" s="59">
        <v>9921.64</v>
      </c>
      <c r="N6439" s="58" t="s">
        <v>3635</v>
      </c>
      <c r="O6439" s="14">
        <f t="shared" si="550"/>
        <v>45923.376689814817</v>
      </c>
      <c r="P6439" s="19">
        <f t="shared" si="551"/>
        <v>45923.585023148153</v>
      </c>
      <c r="Q6439" s="20" t="str">
        <f t="shared" si="552"/>
        <v>23/09/2025</v>
      </c>
      <c r="R6439" s="13" t="str">
        <f t="shared" si="553"/>
        <v>14</v>
      </c>
      <c r="S6439" s="13" t="str">
        <f t="shared" si="554"/>
        <v>Tue</v>
      </c>
    </row>
    <row r="6440" spans="1:19" x14ac:dyDescent="0.25">
      <c r="A6440" s="60">
        <v>45923.376712962963</v>
      </c>
      <c r="B6440" s="61">
        <v>445495878</v>
      </c>
      <c r="C6440" s="62" t="s">
        <v>36</v>
      </c>
      <c r="D6440" s="62" t="s">
        <v>38</v>
      </c>
      <c r="E6440" s="62" t="s">
        <v>45</v>
      </c>
      <c r="F6440" s="62" t="s">
        <v>119</v>
      </c>
      <c r="G6440" s="63">
        <v>3752.5</v>
      </c>
      <c r="H6440" s="61">
        <v>444701821</v>
      </c>
      <c r="I6440" s="63">
        <v>0</v>
      </c>
      <c r="J6440" s="63">
        <v>0</v>
      </c>
      <c r="K6440" s="63">
        <v>0</v>
      </c>
      <c r="L6440" s="63">
        <v>0</v>
      </c>
      <c r="M6440" s="63">
        <v>9921.64</v>
      </c>
      <c r="N6440" s="62" t="s">
        <v>115</v>
      </c>
      <c r="O6440" s="14">
        <f t="shared" si="550"/>
        <v>45923.376712962963</v>
      </c>
      <c r="P6440" s="19">
        <f t="shared" si="551"/>
        <v>45923.585046296299</v>
      </c>
      <c r="Q6440" s="20" t="str">
        <f t="shared" si="552"/>
        <v>23/09/2025</v>
      </c>
      <c r="R6440" s="13" t="str">
        <f t="shared" si="553"/>
        <v>14</v>
      </c>
      <c r="S6440" s="13" t="str">
        <f t="shared" si="554"/>
        <v>Tue</v>
      </c>
    </row>
    <row r="6441" spans="1:19" x14ac:dyDescent="0.25">
      <c r="A6441" s="56">
        <v>45923.378101851849</v>
      </c>
      <c r="B6441" s="57">
        <v>445496578</v>
      </c>
      <c r="C6441" s="58" t="s">
        <v>36</v>
      </c>
      <c r="D6441" s="58" t="s">
        <v>38</v>
      </c>
      <c r="E6441" s="58" t="s">
        <v>45</v>
      </c>
      <c r="F6441" s="58" t="s">
        <v>119</v>
      </c>
      <c r="G6441" s="59">
        <v>3753.31</v>
      </c>
      <c r="H6441" s="57">
        <v>444702530</v>
      </c>
      <c r="I6441" s="59">
        <v>0</v>
      </c>
      <c r="J6441" s="59">
        <v>0</v>
      </c>
      <c r="K6441" s="59">
        <v>0</v>
      </c>
      <c r="L6441" s="59">
        <v>0</v>
      </c>
      <c r="M6441" s="59">
        <v>9921.64</v>
      </c>
      <c r="N6441" s="58" t="s">
        <v>1944</v>
      </c>
      <c r="O6441" s="14">
        <f t="shared" si="550"/>
        <v>45923.378101851849</v>
      </c>
      <c r="P6441" s="19">
        <f t="shared" si="551"/>
        <v>45923.586435185185</v>
      </c>
      <c r="Q6441" s="20" t="str">
        <f t="shared" si="552"/>
        <v>23/09/2025</v>
      </c>
      <c r="R6441" s="13" t="str">
        <f t="shared" si="553"/>
        <v>14</v>
      </c>
      <c r="S6441" s="13" t="str">
        <f t="shared" si="554"/>
        <v>Tue</v>
      </c>
    </row>
    <row r="6442" spans="1:19" x14ac:dyDescent="0.25">
      <c r="A6442" s="60">
        <v>45923.378101851849</v>
      </c>
      <c r="B6442" s="61">
        <v>445496587</v>
      </c>
      <c r="C6442" s="62" t="s">
        <v>36</v>
      </c>
      <c r="D6442" s="62" t="s">
        <v>38</v>
      </c>
      <c r="E6442" s="62" t="s">
        <v>45</v>
      </c>
      <c r="F6442" s="62" t="s">
        <v>119</v>
      </c>
      <c r="G6442" s="63">
        <v>3753.32</v>
      </c>
      <c r="H6442" s="61">
        <v>444702539</v>
      </c>
      <c r="I6442" s="63">
        <v>0</v>
      </c>
      <c r="J6442" s="63">
        <v>0</v>
      </c>
      <c r="K6442" s="63">
        <v>0</v>
      </c>
      <c r="L6442" s="63">
        <v>0</v>
      </c>
      <c r="M6442" s="63">
        <v>9921.64</v>
      </c>
      <c r="N6442" s="62" t="s">
        <v>113</v>
      </c>
      <c r="O6442" s="14">
        <f t="shared" si="550"/>
        <v>45923.378101851849</v>
      </c>
      <c r="P6442" s="19">
        <f t="shared" si="551"/>
        <v>45923.586435185185</v>
      </c>
      <c r="Q6442" s="20" t="str">
        <f t="shared" si="552"/>
        <v>23/09/2025</v>
      </c>
      <c r="R6442" s="13" t="str">
        <f t="shared" si="553"/>
        <v>14</v>
      </c>
      <c r="S6442" s="13" t="str">
        <f t="shared" si="554"/>
        <v>Tue</v>
      </c>
    </row>
    <row r="6443" spans="1:19" x14ac:dyDescent="0.25">
      <c r="A6443" s="56">
        <v>45923.378113425926</v>
      </c>
      <c r="B6443" s="57">
        <v>445496588</v>
      </c>
      <c r="C6443" s="58" t="s">
        <v>36</v>
      </c>
      <c r="D6443" s="58" t="s">
        <v>38</v>
      </c>
      <c r="E6443" s="58" t="s">
        <v>45</v>
      </c>
      <c r="F6443" s="58" t="s">
        <v>119</v>
      </c>
      <c r="G6443" s="59">
        <v>3753.32</v>
      </c>
      <c r="H6443" s="57">
        <v>444702540</v>
      </c>
      <c r="I6443" s="59">
        <v>0</v>
      </c>
      <c r="J6443" s="59">
        <v>0</v>
      </c>
      <c r="K6443" s="59">
        <v>0</v>
      </c>
      <c r="L6443" s="59">
        <v>0</v>
      </c>
      <c r="M6443" s="59">
        <v>9921.64</v>
      </c>
      <c r="N6443" s="58" t="s">
        <v>108</v>
      </c>
      <c r="O6443" s="14">
        <f t="shared" si="550"/>
        <v>45923.378113425926</v>
      </c>
      <c r="P6443" s="19">
        <f t="shared" si="551"/>
        <v>45923.586446759262</v>
      </c>
      <c r="Q6443" s="20" t="str">
        <f t="shared" si="552"/>
        <v>23/09/2025</v>
      </c>
      <c r="R6443" s="13" t="str">
        <f t="shared" si="553"/>
        <v>14</v>
      </c>
      <c r="S6443" s="13" t="str">
        <f t="shared" si="554"/>
        <v>Tue</v>
      </c>
    </row>
    <row r="6444" spans="1:19" x14ac:dyDescent="0.25">
      <c r="A6444" s="60">
        <v>45923.378113425926</v>
      </c>
      <c r="B6444" s="61">
        <v>445496589</v>
      </c>
      <c r="C6444" s="62" t="s">
        <v>36</v>
      </c>
      <c r="D6444" s="62" t="s">
        <v>38</v>
      </c>
      <c r="E6444" s="62" t="s">
        <v>45</v>
      </c>
      <c r="F6444" s="62" t="s">
        <v>119</v>
      </c>
      <c r="G6444" s="63">
        <v>3753.32</v>
      </c>
      <c r="H6444" s="61">
        <v>444702541</v>
      </c>
      <c r="I6444" s="63">
        <v>0</v>
      </c>
      <c r="J6444" s="63">
        <v>0</v>
      </c>
      <c r="K6444" s="63">
        <v>0</v>
      </c>
      <c r="L6444" s="63">
        <v>0</v>
      </c>
      <c r="M6444" s="63">
        <v>9921.64</v>
      </c>
      <c r="N6444" s="62" t="s">
        <v>48</v>
      </c>
      <c r="O6444" s="14">
        <f t="shared" si="550"/>
        <v>45923.378113425926</v>
      </c>
      <c r="P6444" s="19">
        <f t="shared" si="551"/>
        <v>45923.586446759262</v>
      </c>
      <c r="Q6444" s="20" t="str">
        <f t="shared" si="552"/>
        <v>23/09/2025</v>
      </c>
      <c r="R6444" s="13" t="str">
        <f t="shared" si="553"/>
        <v>14</v>
      </c>
      <c r="S6444" s="13" t="str">
        <f t="shared" si="554"/>
        <v>Tue</v>
      </c>
    </row>
    <row r="6445" spans="1:19" x14ac:dyDescent="0.25">
      <c r="A6445" s="56">
        <v>45923.378113425926</v>
      </c>
      <c r="B6445" s="57">
        <v>445496590</v>
      </c>
      <c r="C6445" s="58" t="s">
        <v>36</v>
      </c>
      <c r="D6445" s="58" t="s">
        <v>38</v>
      </c>
      <c r="E6445" s="58" t="s">
        <v>45</v>
      </c>
      <c r="F6445" s="58" t="s">
        <v>119</v>
      </c>
      <c r="G6445" s="59">
        <v>3753.33</v>
      </c>
      <c r="H6445" s="57">
        <v>444702542</v>
      </c>
      <c r="I6445" s="59">
        <v>0</v>
      </c>
      <c r="J6445" s="59">
        <v>0</v>
      </c>
      <c r="K6445" s="59">
        <v>0</v>
      </c>
      <c r="L6445" s="59">
        <v>0</v>
      </c>
      <c r="M6445" s="59">
        <v>9921.64</v>
      </c>
      <c r="N6445" s="58" t="s">
        <v>2055</v>
      </c>
      <c r="O6445" s="14">
        <f t="shared" si="550"/>
        <v>45923.378113425926</v>
      </c>
      <c r="P6445" s="19">
        <f t="shared" si="551"/>
        <v>45923.586446759262</v>
      </c>
      <c r="Q6445" s="20" t="str">
        <f t="shared" si="552"/>
        <v>23/09/2025</v>
      </c>
      <c r="R6445" s="13" t="str">
        <f t="shared" si="553"/>
        <v>14</v>
      </c>
      <c r="S6445" s="13" t="str">
        <f t="shared" si="554"/>
        <v>Tue</v>
      </c>
    </row>
    <row r="6446" spans="1:19" x14ac:dyDescent="0.25">
      <c r="A6446" s="60">
        <v>45923.378113425926</v>
      </c>
      <c r="B6446" s="61">
        <v>445496591</v>
      </c>
      <c r="C6446" s="62" t="s">
        <v>36</v>
      </c>
      <c r="D6446" s="62" t="s">
        <v>38</v>
      </c>
      <c r="E6446" s="62" t="s">
        <v>45</v>
      </c>
      <c r="F6446" s="62" t="s">
        <v>119</v>
      </c>
      <c r="G6446" s="63">
        <v>3753.29</v>
      </c>
      <c r="H6446" s="61">
        <v>444702543</v>
      </c>
      <c r="I6446" s="63">
        <v>0</v>
      </c>
      <c r="J6446" s="63">
        <v>0</v>
      </c>
      <c r="K6446" s="63">
        <v>0</v>
      </c>
      <c r="L6446" s="63">
        <v>0</v>
      </c>
      <c r="M6446" s="63">
        <v>9921.64</v>
      </c>
      <c r="N6446" s="62" t="s">
        <v>1971</v>
      </c>
      <c r="O6446" s="14">
        <f t="shared" si="550"/>
        <v>45923.378113425926</v>
      </c>
      <c r="P6446" s="19">
        <f t="shared" si="551"/>
        <v>45923.586446759262</v>
      </c>
      <c r="Q6446" s="20" t="str">
        <f t="shared" si="552"/>
        <v>23/09/2025</v>
      </c>
      <c r="R6446" s="13" t="str">
        <f t="shared" si="553"/>
        <v>14</v>
      </c>
      <c r="S6446" s="13" t="str">
        <f t="shared" si="554"/>
        <v>Tue</v>
      </c>
    </row>
    <row r="6447" spans="1:19" x14ac:dyDescent="0.25">
      <c r="A6447" s="56">
        <v>45923.378125000003</v>
      </c>
      <c r="B6447" s="57">
        <v>445496592</v>
      </c>
      <c r="C6447" s="58" t="s">
        <v>36</v>
      </c>
      <c r="D6447" s="58" t="s">
        <v>38</v>
      </c>
      <c r="E6447" s="58" t="s">
        <v>45</v>
      </c>
      <c r="F6447" s="58" t="s">
        <v>119</v>
      </c>
      <c r="G6447" s="59">
        <v>3753.34</v>
      </c>
      <c r="H6447" s="57">
        <v>444702544</v>
      </c>
      <c r="I6447" s="59">
        <v>0</v>
      </c>
      <c r="J6447" s="59">
        <v>0</v>
      </c>
      <c r="K6447" s="59">
        <v>0</v>
      </c>
      <c r="L6447" s="59">
        <v>0</v>
      </c>
      <c r="M6447" s="59">
        <v>9921.64</v>
      </c>
      <c r="N6447" s="58" t="s">
        <v>107</v>
      </c>
      <c r="O6447" s="14">
        <f t="shared" si="550"/>
        <v>45923.378125000003</v>
      </c>
      <c r="P6447" s="19">
        <f t="shared" si="551"/>
        <v>45923.586458333339</v>
      </c>
      <c r="Q6447" s="20" t="str">
        <f t="shared" si="552"/>
        <v>23/09/2025</v>
      </c>
      <c r="R6447" s="13" t="str">
        <f t="shared" si="553"/>
        <v>14</v>
      </c>
      <c r="S6447" s="13" t="str">
        <f t="shared" si="554"/>
        <v>Tue</v>
      </c>
    </row>
    <row r="6448" spans="1:19" x14ac:dyDescent="0.25">
      <c r="A6448" s="60">
        <v>45923.378125000003</v>
      </c>
      <c r="B6448" s="61">
        <v>445496594</v>
      </c>
      <c r="C6448" s="62" t="s">
        <v>36</v>
      </c>
      <c r="D6448" s="62" t="s">
        <v>38</v>
      </c>
      <c r="E6448" s="62" t="s">
        <v>45</v>
      </c>
      <c r="F6448" s="62" t="s">
        <v>119</v>
      </c>
      <c r="G6448" s="63">
        <v>3753.35</v>
      </c>
      <c r="H6448" s="61">
        <v>444702547</v>
      </c>
      <c r="I6448" s="63">
        <v>0</v>
      </c>
      <c r="J6448" s="63">
        <v>0</v>
      </c>
      <c r="K6448" s="63">
        <v>0</v>
      </c>
      <c r="L6448" s="63">
        <v>0</v>
      </c>
      <c r="M6448" s="63">
        <v>9921.64</v>
      </c>
      <c r="N6448" s="62" t="s">
        <v>52</v>
      </c>
      <c r="O6448" s="14">
        <f t="shared" si="550"/>
        <v>45923.378125000003</v>
      </c>
      <c r="P6448" s="19">
        <f t="shared" si="551"/>
        <v>45923.586458333339</v>
      </c>
      <c r="Q6448" s="20" t="str">
        <f t="shared" si="552"/>
        <v>23/09/2025</v>
      </c>
      <c r="R6448" s="13" t="str">
        <f t="shared" si="553"/>
        <v>14</v>
      </c>
      <c r="S6448" s="13" t="str">
        <f t="shared" si="554"/>
        <v>Tue</v>
      </c>
    </row>
    <row r="6449" spans="1:19" x14ac:dyDescent="0.25">
      <c r="A6449" s="56">
        <v>45923.378125000003</v>
      </c>
      <c r="B6449" s="57">
        <v>445496598</v>
      </c>
      <c r="C6449" s="58" t="s">
        <v>36</v>
      </c>
      <c r="D6449" s="58" t="s">
        <v>38</v>
      </c>
      <c r="E6449" s="58" t="s">
        <v>45</v>
      </c>
      <c r="F6449" s="58" t="s">
        <v>119</v>
      </c>
      <c r="G6449" s="59">
        <v>3753.35</v>
      </c>
      <c r="H6449" s="57">
        <v>444702551</v>
      </c>
      <c r="I6449" s="59">
        <v>0</v>
      </c>
      <c r="J6449" s="59">
        <v>0</v>
      </c>
      <c r="K6449" s="59">
        <v>0</v>
      </c>
      <c r="L6449" s="59">
        <v>0</v>
      </c>
      <c r="M6449" s="59">
        <v>9921.64</v>
      </c>
      <c r="N6449" s="58" t="s">
        <v>77</v>
      </c>
      <c r="O6449" s="14">
        <f t="shared" si="550"/>
        <v>45923.378125000003</v>
      </c>
      <c r="P6449" s="19">
        <f t="shared" si="551"/>
        <v>45923.586458333339</v>
      </c>
      <c r="Q6449" s="20" t="str">
        <f t="shared" si="552"/>
        <v>23/09/2025</v>
      </c>
      <c r="R6449" s="13" t="str">
        <f t="shared" si="553"/>
        <v>14</v>
      </c>
      <c r="S6449" s="13" t="str">
        <f t="shared" si="554"/>
        <v>Tue</v>
      </c>
    </row>
    <row r="6450" spans="1:19" x14ac:dyDescent="0.25">
      <c r="A6450" s="60">
        <v>45923.378125000003</v>
      </c>
      <c r="B6450" s="61">
        <v>445496599</v>
      </c>
      <c r="C6450" s="62" t="s">
        <v>36</v>
      </c>
      <c r="D6450" s="62" t="s">
        <v>38</v>
      </c>
      <c r="E6450" s="62" t="s">
        <v>45</v>
      </c>
      <c r="F6450" s="62" t="s">
        <v>119</v>
      </c>
      <c r="G6450" s="63">
        <v>3753.37</v>
      </c>
      <c r="H6450" s="61">
        <v>444702552</v>
      </c>
      <c r="I6450" s="63">
        <v>0</v>
      </c>
      <c r="J6450" s="63">
        <v>0</v>
      </c>
      <c r="K6450" s="63">
        <v>0</v>
      </c>
      <c r="L6450" s="63">
        <v>0</v>
      </c>
      <c r="M6450" s="63">
        <v>9921.64</v>
      </c>
      <c r="N6450" s="62" t="s">
        <v>2056</v>
      </c>
      <c r="O6450" s="14">
        <f t="shared" si="550"/>
        <v>45923.378125000003</v>
      </c>
      <c r="P6450" s="19">
        <f t="shared" si="551"/>
        <v>45923.586458333339</v>
      </c>
      <c r="Q6450" s="20" t="str">
        <f t="shared" si="552"/>
        <v>23/09/2025</v>
      </c>
      <c r="R6450" s="13" t="str">
        <f t="shared" si="553"/>
        <v>14</v>
      </c>
      <c r="S6450" s="13" t="str">
        <f t="shared" si="554"/>
        <v>Tue</v>
      </c>
    </row>
    <row r="6451" spans="1:19" x14ac:dyDescent="0.25">
      <c r="A6451" s="56">
        <v>45923.378125000003</v>
      </c>
      <c r="B6451" s="57">
        <v>445496600</v>
      </c>
      <c r="C6451" s="58" t="s">
        <v>36</v>
      </c>
      <c r="D6451" s="58" t="s">
        <v>38</v>
      </c>
      <c r="E6451" s="58" t="s">
        <v>45</v>
      </c>
      <c r="F6451" s="58" t="s">
        <v>119</v>
      </c>
      <c r="G6451" s="59">
        <v>3753.35</v>
      </c>
      <c r="H6451" s="57">
        <v>444702553</v>
      </c>
      <c r="I6451" s="59">
        <v>0</v>
      </c>
      <c r="J6451" s="59">
        <v>0</v>
      </c>
      <c r="K6451" s="59">
        <v>0</v>
      </c>
      <c r="L6451" s="59">
        <v>0</v>
      </c>
      <c r="M6451" s="59">
        <v>9921.64</v>
      </c>
      <c r="N6451" s="58" t="s">
        <v>47</v>
      </c>
      <c r="O6451" s="14">
        <f t="shared" si="550"/>
        <v>45923.378125000003</v>
      </c>
      <c r="P6451" s="19">
        <f t="shared" si="551"/>
        <v>45923.586458333339</v>
      </c>
      <c r="Q6451" s="20" t="str">
        <f t="shared" si="552"/>
        <v>23/09/2025</v>
      </c>
      <c r="R6451" s="13" t="str">
        <f t="shared" si="553"/>
        <v>14</v>
      </c>
      <c r="S6451" s="13" t="str">
        <f t="shared" si="554"/>
        <v>Tue</v>
      </c>
    </row>
    <row r="6452" spans="1:19" x14ac:dyDescent="0.25">
      <c r="A6452" s="60">
        <v>45923.378217592595</v>
      </c>
      <c r="B6452" s="61">
        <v>445496656</v>
      </c>
      <c r="C6452" s="62" t="s">
        <v>36</v>
      </c>
      <c r="D6452" s="62" t="s">
        <v>37</v>
      </c>
      <c r="E6452" s="62" t="s">
        <v>45</v>
      </c>
      <c r="F6452" s="62" t="s">
        <v>119</v>
      </c>
      <c r="G6452" s="63">
        <v>3754.25</v>
      </c>
      <c r="H6452" s="61">
        <v>444702606</v>
      </c>
      <c r="I6452" s="63">
        <v>0</v>
      </c>
      <c r="J6452" s="63">
        <v>0</v>
      </c>
      <c r="K6452" s="63">
        <v>0</v>
      </c>
      <c r="L6452" s="63">
        <v>0</v>
      </c>
      <c r="M6452" s="63">
        <v>9921.64</v>
      </c>
      <c r="N6452" s="62" t="s">
        <v>106</v>
      </c>
      <c r="O6452" s="14">
        <f t="shared" si="550"/>
        <v>45923.378217592595</v>
      </c>
      <c r="P6452" s="19">
        <f t="shared" si="551"/>
        <v>45923.586550925931</v>
      </c>
      <c r="Q6452" s="20" t="str">
        <f t="shared" si="552"/>
        <v>23/09/2025</v>
      </c>
      <c r="R6452" s="13" t="str">
        <f t="shared" si="553"/>
        <v>14</v>
      </c>
      <c r="S6452" s="13" t="str">
        <f t="shared" si="554"/>
        <v>Tue</v>
      </c>
    </row>
    <row r="6453" spans="1:19" x14ac:dyDescent="0.25">
      <c r="A6453" s="56">
        <v>45923.378217592595</v>
      </c>
      <c r="B6453" s="57">
        <v>445496661</v>
      </c>
      <c r="C6453" s="58" t="s">
        <v>36</v>
      </c>
      <c r="D6453" s="58" t="s">
        <v>37</v>
      </c>
      <c r="E6453" s="58" t="s">
        <v>45</v>
      </c>
      <c r="F6453" s="58" t="s">
        <v>119</v>
      </c>
      <c r="G6453" s="59">
        <v>3754.19</v>
      </c>
      <c r="H6453" s="57">
        <v>444702611</v>
      </c>
      <c r="I6453" s="59">
        <v>0</v>
      </c>
      <c r="J6453" s="59">
        <v>0</v>
      </c>
      <c r="K6453" s="59">
        <v>0</v>
      </c>
      <c r="L6453" s="59">
        <v>0</v>
      </c>
      <c r="M6453" s="59">
        <v>9921.64</v>
      </c>
      <c r="N6453" s="58" t="s">
        <v>3762</v>
      </c>
      <c r="O6453" s="14">
        <f t="shared" si="550"/>
        <v>45923.378217592595</v>
      </c>
      <c r="P6453" s="19">
        <f t="shared" si="551"/>
        <v>45923.586550925931</v>
      </c>
      <c r="Q6453" s="20" t="str">
        <f t="shared" si="552"/>
        <v>23/09/2025</v>
      </c>
      <c r="R6453" s="13" t="str">
        <f t="shared" si="553"/>
        <v>14</v>
      </c>
      <c r="S6453" s="13" t="str">
        <f t="shared" si="554"/>
        <v>Tue</v>
      </c>
    </row>
    <row r="6454" spans="1:19" x14ac:dyDescent="0.25">
      <c r="A6454" s="60">
        <v>45923.378229166665</v>
      </c>
      <c r="B6454" s="61">
        <v>445496664</v>
      </c>
      <c r="C6454" s="62" t="s">
        <v>36</v>
      </c>
      <c r="D6454" s="62" t="s">
        <v>37</v>
      </c>
      <c r="E6454" s="62" t="s">
        <v>45</v>
      </c>
      <c r="F6454" s="62" t="s">
        <v>119</v>
      </c>
      <c r="G6454" s="63">
        <v>3754.21</v>
      </c>
      <c r="H6454" s="61">
        <v>444702614</v>
      </c>
      <c r="I6454" s="63">
        <v>0</v>
      </c>
      <c r="J6454" s="63">
        <v>0</v>
      </c>
      <c r="K6454" s="63">
        <v>0</v>
      </c>
      <c r="L6454" s="63">
        <v>0</v>
      </c>
      <c r="M6454" s="63">
        <v>9921.64</v>
      </c>
      <c r="N6454" s="62" t="s">
        <v>3885</v>
      </c>
      <c r="O6454" s="14">
        <f t="shared" si="550"/>
        <v>45923.378229166665</v>
      </c>
      <c r="P6454" s="19">
        <f t="shared" si="551"/>
        <v>45923.586562500001</v>
      </c>
      <c r="Q6454" s="20" t="str">
        <f t="shared" si="552"/>
        <v>23/09/2025</v>
      </c>
      <c r="R6454" s="13" t="str">
        <f t="shared" si="553"/>
        <v>14</v>
      </c>
      <c r="S6454" s="13" t="str">
        <f t="shared" si="554"/>
        <v>Tue</v>
      </c>
    </row>
    <row r="6455" spans="1:19" x14ac:dyDescent="0.25">
      <c r="A6455" s="56">
        <v>45923.378229166665</v>
      </c>
      <c r="B6455" s="57">
        <v>445496667</v>
      </c>
      <c r="C6455" s="58" t="s">
        <v>36</v>
      </c>
      <c r="D6455" s="58" t="s">
        <v>37</v>
      </c>
      <c r="E6455" s="58" t="s">
        <v>45</v>
      </c>
      <c r="F6455" s="58" t="s">
        <v>119</v>
      </c>
      <c r="G6455" s="59">
        <v>3754.2</v>
      </c>
      <c r="H6455" s="57">
        <v>444702617</v>
      </c>
      <c r="I6455" s="59">
        <v>0</v>
      </c>
      <c r="J6455" s="59">
        <v>0</v>
      </c>
      <c r="K6455" s="59">
        <v>0</v>
      </c>
      <c r="L6455" s="59">
        <v>0</v>
      </c>
      <c r="M6455" s="59">
        <v>9921.64</v>
      </c>
      <c r="N6455" s="58" t="s">
        <v>92</v>
      </c>
      <c r="O6455" s="14">
        <f t="shared" si="550"/>
        <v>45923.378229166665</v>
      </c>
      <c r="P6455" s="19">
        <f t="shared" si="551"/>
        <v>45923.586562500001</v>
      </c>
      <c r="Q6455" s="20" t="str">
        <f t="shared" si="552"/>
        <v>23/09/2025</v>
      </c>
      <c r="R6455" s="13" t="str">
        <f t="shared" si="553"/>
        <v>14</v>
      </c>
      <c r="S6455" s="13" t="str">
        <f t="shared" si="554"/>
        <v>Tue</v>
      </c>
    </row>
    <row r="6456" spans="1:19" x14ac:dyDescent="0.25">
      <c r="A6456" s="60">
        <v>45923.378807870373</v>
      </c>
      <c r="B6456" s="61">
        <v>445496987</v>
      </c>
      <c r="C6456" s="62" t="s">
        <v>36</v>
      </c>
      <c r="D6456" s="62" t="s">
        <v>37</v>
      </c>
      <c r="E6456" s="62" t="s">
        <v>46</v>
      </c>
      <c r="F6456" s="62" t="s">
        <v>119</v>
      </c>
      <c r="G6456" s="63">
        <v>3754.86</v>
      </c>
      <c r="H6456" s="61">
        <v>444702939</v>
      </c>
      <c r="I6456" s="63">
        <v>0</v>
      </c>
      <c r="J6456" s="63">
        <v>0</v>
      </c>
      <c r="K6456" s="63">
        <v>0</v>
      </c>
      <c r="L6456" s="63">
        <v>-1.54</v>
      </c>
      <c r="M6456" s="63">
        <v>9920.1</v>
      </c>
      <c r="N6456" s="62" t="s">
        <v>3886</v>
      </c>
      <c r="O6456" s="14">
        <f t="shared" si="550"/>
        <v>45923.378807870373</v>
      </c>
      <c r="P6456" s="19">
        <f t="shared" si="551"/>
        <v>45923.587141203709</v>
      </c>
      <c r="Q6456" s="20" t="str">
        <f t="shared" si="552"/>
        <v>23/09/2025</v>
      </c>
      <c r="R6456" s="13" t="str">
        <f t="shared" si="553"/>
        <v>14</v>
      </c>
      <c r="S6456" s="13" t="str">
        <f t="shared" si="554"/>
        <v>Tue</v>
      </c>
    </row>
    <row r="6457" spans="1:19" x14ac:dyDescent="0.25">
      <c r="A6457" s="56">
        <v>45923.379143518519</v>
      </c>
      <c r="B6457" s="57">
        <v>445497153</v>
      </c>
      <c r="C6457" s="58" t="s">
        <v>36</v>
      </c>
      <c r="D6457" s="58" t="s">
        <v>37</v>
      </c>
      <c r="E6457" s="58" t="s">
        <v>45</v>
      </c>
      <c r="F6457" s="58" t="s">
        <v>119</v>
      </c>
      <c r="G6457" s="59">
        <v>3754.96</v>
      </c>
      <c r="H6457" s="57">
        <v>444703106</v>
      </c>
      <c r="I6457" s="59">
        <v>0</v>
      </c>
      <c r="J6457" s="59">
        <v>0</v>
      </c>
      <c r="K6457" s="59">
        <v>0</v>
      </c>
      <c r="L6457" s="59">
        <v>0</v>
      </c>
      <c r="M6457" s="59">
        <v>9920.1</v>
      </c>
      <c r="N6457" s="58" t="s">
        <v>76</v>
      </c>
      <c r="O6457" s="14">
        <f t="shared" ref="O6457:O6520" si="555">A6457</f>
        <v>45923.379143518519</v>
      </c>
      <c r="P6457" s="19">
        <f t="shared" ref="P6457:P6520" si="556">O6457+(5/24)</f>
        <v>45923.587476851855</v>
      </c>
      <c r="Q6457" s="20" t="str">
        <f t="shared" ref="Q6457:Q6520" si="557">TEXT(P6457,"dd/mm/yyyy")</f>
        <v>23/09/2025</v>
      </c>
      <c r="R6457" s="13" t="str">
        <f t="shared" ref="R6457:R6520" si="558">TEXT(P6457,"hh")</f>
        <v>14</v>
      </c>
      <c r="S6457" s="13" t="str">
        <f t="shared" ref="S6457:S6520" si="559">TEXT(P6457,"ddd")</f>
        <v>Tue</v>
      </c>
    </row>
    <row r="6458" spans="1:19" x14ac:dyDescent="0.25">
      <c r="A6458" s="60">
        <v>45923.379143518519</v>
      </c>
      <c r="B6458" s="61">
        <v>445497154</v>
      </c>
      <c r="C6458" s="62" t="s">
        <v>36</v>
      </c>
      <c r="D6458" s="62" t="s">
        <v>37</v>
      </c>
      <c r="E6458" s="62" t="s">
        <v>45</v>
      </c>
      <c r="F6458" s="62" t="s">
        <v>119</v>
      </c>
      <c r="G6458" s="63">
        <v>3754.96</v>
      </c>
      <c r="H6458" s="61">
        <v>444703107</v>
      </c>
      <c r="I6458" s="63">
        <v>0</v>
      </c>
      <c r="J6458" s="63">
        <v>0</v>
      </c>
      <c r="K6458" s="63">
        <v>0</v>
      </c>
      <c r="L6458" s="63">
        <v>0</v>
      </c>
      <c r="M6458" s="63">
        <v>9920.1</v>
      </c>
      <c r="N6458" s="62" t="s">
        <v>75</v>
      </c>
      <c r="O6458" s="14">
        <f t="shared" si="555"/>
        <v>45923.379143518519</v>
      </c>
      <c r="P6458" s="19">
        <f t="shared" si="556"/>
        <v>45923.587476851855</v>
      </c>
      <c r="Q6458" s="20" t="str">
        <f t="shared" si="557"/>
        <v>23/09/2025</v>
      </c>
      <c r="R6458" s="13" t="str">
        <f t="shared" si="558"/>
        <v>14</v>
      </c>
      <c r="S6458" s="13" t="str">
        <f t="shared" si="559"/>
        <v>Tue</v>
      </c>
    </row>
    <row r="6459" spans="1:19" x14ac:dyDescent="0.25">
      <c r="A6459" s="56">
        <v>45923.379155092596</v>
      </c>
      <c r="B6459" s="57">
        <v>445497155</v>
      </c>
      <c r="C6459" s="58" t="s">
        <v>36</v>
      </c>
      <c r="D6459" s="58" t="s">
        <v>37</v>
      </c>
      <c r="E6459" s="58" t="s">
        <v>45</v>
      </c>
      <c r="F6459" s="58" t="s">
        <v>119</v>
      </c>
      <c r="G6459" s="59">
        <v>3754.96</v>
      </c>
      <c r="H6459" s="57">
        <v>444703108</v>
      </c>
      <c r="I6459" s="59">
        <v>0</v>
      </c>
      <c r="J6459" s="59">
        <v>0</v>
      </c>
      <c r="K6459" s="59">
        <v>0</v>
      </c>
      <c r="L6459" s="59">
        <v>0</v>
      </c>
      <c r="M6459" s="59">
        <v>9920.1</v>
      </c>
      <c r="N6459" s="58" t="s">
        <v>2548</v>
      </c>
      <c r="O6459" s="14">
        <f t="shared" si="555"/>
        <v>45923.379155092596</v>
      </c>
      <c r="P6459" s="19">
        <f t="shared" si="556"/>
        <v>45923.587488425932</v>
      </c>
      <c r="Q6459" s="20" t="str">
        <f t="shared" si="557"/>
        <v>23/09/2025</v>
      </c>
      <c r="R6459" s="13" t="str">
        <f t="shared" si="558"/>
        <v>14</v>
      </c>
      <c r="S6459" s="13" t="str">
        <f t="shared" si="559"/>
        <v>Tue</v>
      </c>
    </row>
    <row r="6460" spans="1:19" x14ac:dyDescent="0.25">
      <c r="A6460" s="60">
        <v>45923.379155092596</v>
      </c>
      <c r="B6460" s="61">
        <v>445497156</v>
      </c>
      <c r="C6460" s="62" t="s">
        <v>36</v>
      </c>
      <c r="D6460" s="62" t="s">
        <v>37</v>
      </c>
      <c r="E6460" s="62" t="s">
        <v>45</v>
      </c>
      <c r="F6460" s="62" t="s">
        <v>119</v>
      </c>
      <c r="G6460" s="63">
        <v>3754.96</v>
      </c>
      <c r="H6460" s="61">
        <v>444703109</v>
      </c>
      <c r="I6460" s="63">
        <v>0</v>
      </c>
      <c r="J6460" s="63">
        <v>0</v>
      </c>
      <c r="K6460" s="63">
        <v>0</v>
      </c>
      <c r="L6460" s="63">
        <v>0</v>
      </c>
      <c r="M6460" s="63">
        <v>9920.1</v>
      </c>
      <c r="N6460" s="62" t="s">
        <v>2547</v>
      </c>
      <c r="O6460" s="14">
        <f t="shared" si="555"/>
        <v>45923.379155092596</v>
      </c>
      <c r="P6460" s="19">
        <f t="shared" si="556"/>
        <v>45923.587488425932</v>
      </c>
      <c r="Q6460" s="20" t="str">
        <f t="shared" si="557"/>
        <v>23/09/2025</v>
      </c>
      <c r="R6460" s="13" t="str">
        <f t="shared" si="558"/>
        <v>14</v>
      </c>
      <c r="S6460" s="13" t="str">
        <f t="shared" si="559"/>
        <v>Tue</v>
      </c>
    </row>
    <row r="6461" spans="1:19" x14ac:dyDescent="0.25">
      <c r="A6461" s="56">
        <v>45923.379155092596</v>
      </c>
      <c r="B6461" s="57">
        <v>445497157</v>
      </c>
      <c r="C6461" s="58" t="s">
        <v>36</v>
      </c>
      <c r="D6461" s="58" t="s">
        <v>37</v>
      </c>
      <c r="E6461" s="58" t="s">
        <v>45</v>
      </c>
      <c r="F6461" s="58" t="s">
        <v>119</v>
      </c>
      <c r="G6461" s="59">
        <v>3754.96</v>
      </c>
      <c r="H6461" s="57">
        <v>444703110</v>
      </c>
      <c r="I6461" s="59">
        <v>0</v>
      </c>
      <c r="J6461" s="59">
        <v>0</v>
      </c>
      <c r="K6461" s="59">
        <v>0</v>
      </c>
      <c r="L6461" s="59">
        <v>0</v>
      </c>
      <c r="M6461" s="59">
        <v>9920.1</v>
      </c>
      <c r="N6461" s="58" t="s">
        <v>2533</v>
      </c>
      <c r="O6461" s="14">
        <f t="shared" si="555"/>
        <v>45923.379155092596</v>
      </c>
      <c r="P6461" s="19">
        <f t="shared" si="556"/>
        <v>45923.587488425932</v>
      </c>
      <c r="Q6461" s="20" t="str">
        <f t="shared" si="557"/>
        <v>23/09/2025</v>
      </c>
      <c r="R6461" s="13" t="str">
        <f t="shared" si="558"/>
        <v>14</v>
      </c>
      <c r="S6461" s="13" t="str">
        <f t="shared" si="559"/>
        <v>Tue</v>
      </c>
    </row>
    <row r="6462" spans="1:19" x14ac:dyDescent="0.25">
      <c r="A6462" s="60">
        <v>45923.379155092596</v>
      </c>
      <c r="B6462" s="61">
        <v>445497158</v>
      </c>
      <c r="C6462" s="62" t="s">
        <v>36</v>
      </c>
      <c r="D6462" s="62" t="s">
        <v>37</v>
      </c>
      <c r="E6462" s="62" t="s">
        <v>45</v>
      </c>
      <c r="F6462" s="62" t="s">
        <v>119</v>
      </c>
      <c r="G6462" s="63">
        <v>3754.88</v>
      </c>
      <c r="H6462" s="61">
        <v>444703111</v>
      </c>
      <c r="I6462" s="63">
        <v>0</v>
      </c>
      <c r="J6462" s="63">
        <v>0</v>
      </c>
      <c r="K6462" s="63">
        <v>0</v>
      </c>
      <c r="L6462" s="63">
        <v>0</v>
      </c>
      <c r="M6462" s="63">
        <v>9920.1</v>
      </c>
      <c r="N6462" s="62" t="s">
        <v>74</v>
      </c>
      <c r="O6462" s="14">
        <f t="shared" si="555"/>
        <v>45923.379155092596</v>
      </c>
      <c r="P6462" s="19">
        <f t="shared" si="556"/>
        <v>45923.587488425932</v>
      </c>
      <c r="Q6462" s="20" t="str">
        <f t="shared" si="557"/>
        <v>23/09/2025</v>
      </c>
      <c r="R6462" s="13" t="str">
        <f t="shared" si="558"/>
        <v>14</v>
      </c>
      <c r="S6462" s="13" t="str">
        <f t="shared" si="559"/>
        <v>Tue</v>
      </c>
    </row>
    <row r="6463" spans="1:19" x14ac:dyDescent="0.25">
      <c r="A6463" s="56">
        <v>45923.38082175926</v>
      </c>
      <c r="B6463" s="57">
        <v>445497689</v>
      </c>
      <c r="C6463" s="58" t="s">
        <v>36</v>
      </c>
      <c r="D6463" s="58" t="s">
        <v>37</v>
      </c>
      <c r="E6463" s="58" t="s">
        <v>46</v>
      </c>
      <c r="F6463" s="58" t="s">
        <v>119</v>
      </c>
      <c r="G6463" s="59">
        <v>3755.4</v>
      </c>
      <c r="H6463" s="57">
        <v>444703666</v>
      </c>
      <c r="I6463" s="59">
        <v>0</v>
      </c>
      <c r="J6463" s="59">
        <v>0</v>
      </c>
      <c r="K6463" s="59">
        <v>0</v>
      </c>
      <c r="L6463" s="59">
        <v>-2.9</v>
      </c>
      <c r="M6463" s="59">
        <v>9917.2000000000007</v>
      </c>
      <c r="N6463" s="58" t="s">
        <v>3887</v>
      </c>
      <c r="O6463" s="14">
        <f t="shared" si="555"/>
        <v>45923.38082175926</v>
      </c>
      <c r="P6463" s="19">
        <f t="shared" si="556"/>
        <v>45923.589155092595</v>
      </c>
      <c r="Q6463" s="20" t="str">
        <f t="shared" si="557"/>
        <v>23/09/2025</v>
      </c>
      <c r="R6463" s="13" t="str">
        <f t="shared" si="558"/>
        <v>14</v>
      </c>
      <c r="S6463" s="13" t="str">
        <f t="shared" si="559"/>
        <v>Tue</v>
      </c>
    </row>
    <row r="6464" spans="1:19" x14ac:dyDescent="0.25">
      <c r="A6464" s="60">
        <v>45923.380833333336</v>
      </c>
      <c r="B6464" s="61">
        <v>445497699</v>
      </c>
      <c r="C6464" s="62" t="s">
        <v>36</v>
      </c>
      <c r="D6464" s="62" t="s">
        <v>37</v>
      </c>
      <c r="E6464" s="62" t="s">
        <v>46</v>
      </c>
      <c r="F6464" s="62" t="s">
        <v>119</v>
      </c>
      <c r="G6464" s="63">
        <v>3755.54</v>
      </c>
      <c r="H6464" s="61">
        <v>444703678</v>
      </c>
      <c r="I6464" s="63">
        <v>0</v>
      </c>
      <c r="J6464" s="63">
        <v>0</v>
      </c>
      <c r="K6464" s="63">
        <v>0</v>
      </c>
      <c r="L6464" s="63">
        <v>-2.21</v>
      </c>
      <c r="M6464" s="63">
        <v>9914.99</v>
      </c>
      <c r="N6464" s="62" t="s">
        <v>3888</v>
      </c>
      <c r="O6464" s="14">
        <f t="shared" si="555"/>
        <v>45923.380833333336</v>
      </c>
      <c r="P6464" s="19">
        <f t="shared" si="556"/>
        <v>45923.589166666672</v>
      </c>
      <c r="Q6464" s="20" t="str">
        <f t="shared" si="557"/>
        <v>23/09/2025</v>
      </c>
      <c r="R6464" s="13" t="str">
        <f t="shared" si="558"/>
        <v>14</v>
      </c>
      <c r="S6464" s="13" t="str">
        <f t="shared" si="559"/>
        <v>Tue</v>
      </c>
    </row>
    <row r="6465" spans="1:19" x14ac:dyDescent="0.25">
      <c r="A6465" s="56">
        <v>45923.380833333336</v>
      </c>
      <c r="B6465" s="57">
        <v>445497700</v>
      </c>
      <c r="C6465" s="58" t="s">
        <v>36</v>
      </c>
      <c r="D6465" s="58" t="s">
        <v>37</v>
      </c>
      <c r="E6465" s="58" t="s">
        <v>46</v>
      </c>
      <c r="F6465" s="58" t="s">
        <v>119</v>
      </c>
      <c r="G6465" s="59">
        <v>3755.54</v>
      </c>
      <c r="H6465" s="57">
        <v>444703679</v>
      </c>
      <c r="I6465" s="59">
        <v>0</v>
      </c>
      <c r="J6465" s="59">
        <v>0</v>
      </c>
      <c r="K6465" s="59">
        <v>0</v>
      </c>
      <c r="L6465" s="59">
        <v>-2.25</v>
      </c>
      <c r="M6465" s="59">
        <v>9912.74</v>
      </c>
      <c r="N6465" s="58" t="s">
        <v>3888</v>
      </c>
      <c r="O6465" s="14">
        <f t="shared" si="555"/>
        <v>45923.380833333336</v>
      </c>
      <c r="P6465" s="19">
        <f t="shared" si="556"/>
        <v>45923.589166666672</v>
      </c>
      <c r="Q6465" s="20" t="str">
        <f t="shared" si="557"/>
        <v>23/09/2025</v>
      </c>
      <c r="R6465" s="13" t="str">
        <f t="shared" si="558"/>
        <v>14</v>
      </c>
      <c r="S6465" s="13" t="str">
        <f t="shared" si="559"/>
        <v>Tue</v>
      </c>
    </row>
    <row r="6466" spans="1:19" x14ac:dyDescent="0.25">
      <c r="A6466" s="60">
        <v>45923.380914351852</v>
      </c>
      <c r="B6466" s="61">
        <v>445497749</v>
      </c>
      <c r="C6466" s="62" t="s">
        <v>36</v>
      </c>
      <c r="D6466" s="62" t="s">
        <v>37</v>
      </c>
      <c r="E6466" s="62" t="s">
        <v>46</v>
      </c>
      <c r="F6466" s="62" t="s">
        <v>119</v>
      </c>
      <c r="G6466" s="63">
        <v>3755.81</v>
      </c>
      <c r="H6466" s="61">
        <v>444703728</v>
      </c>
      <c r="I6466" s="63">
        <v>0</v>
      </c>
      <c r="J6466" s="63">
        <v>0</v>
      </c>
      <c r="K6466" s="63">
        <v>0</v>
      </c>
      <c r="L6466" s="63">
        <v>-2.4900000000000002</v>
      </c>
      <c r="M6466" s="63">
        <v>9910.25</v>
      </c>
      <c r="N6466" s="62" t="s">
        <v>3889</v>
      </c>
      <c r="O6466" s="14">
        <f t="shared" si="555"/>
        <v>45923.380914351852</v>
      </c>
      <c r="P6466" s="19">
        <f t="shared" si="556"/>
        <v>45923.589247685188</v>
      </c>
      <c r="Q6466" s="20" t="str">
        <f t="shared" si="557"/>
        <v>23/09/2025</v>
      </c>
      <c r="R6466" s="13" t="str">
        <f t="shared" si="558"/>
        <v>14</v>
      </c>
      <c r="S6466" s="13" t="str">
        <f t="shared" si="559"/>
        <v>Tue</v>
      </c>
    </row>
    <row r="6467" spans="1:19" x14ac:dyDescent="0.25">
      <c r="A6467" s="56">
        <v>45923.382037037038</v>
      </c>
      <c r="B6467" s="57">
        <v>445498009</v>
      </c>
      <c r="C6467" s="58" t="s">
        <v>36</v>
      </c>
      <c r="D6467" s="58" t="s">
        <v>37</v>
      </c>
      <c r="E6467" s="58" t="s">
        <v>45</v>
      </c>
      <c r="F6467" s="58" t="s">
        <v>119</v>
      </c>
      <c r="G6467" s="59">
        <v>3755.17</v>
      </c>
      <c r="H6467" s="57">
        <v>444704007</v>
      </c>
      <c r="I6467" s="59">
        <v>0</v>
      </c>
      <c r="J6467" s="59">
        <v>0</v>
      </c>
      <c r="K6467" s="59">
        <v>0</v>
      </c>
      <c r="L6467" s="59">
        <v>0</v>
      </c>
      <c r="M6467" s="59">
        <v>9910.25</v>
      </c>
      <c r="N6467" s="58" t="s">
        <v>115</v>
      </c>
      <c r="O6467" s="14">
        <f t="shared" si="555"/>
        <v>45923.382037037038</v>
      </c>
      <c r="P6467" s="19">
        <f t="shared" si="556"/>
        <v>45923.590370370373</v>
      </c>
      <c r="Q6467" s="20" t="str">
        <f t="shared" si="557"/>
        <v>23/09/2025</v>
      </c>
      <c r="R6467" s="13" t="str">
        <f t="shared" si="558"/>
        <v>14</v>
      </c>
      <c r="S6467" s="13" t="str">
        <f t="shared" si="559"/>
        <v>Tue</v>
      </c>
    </row>
    <row r="6468" spans="1:19" x14ac:dyDescent="0.25">
      <c r="A6468" s="60">
        <v>45923.382048611114</v>
      </c>
      <c r="B6468" s="61">
        <v>445498010</v>
      </c>
      <c r="C6468" s="62" t="s">
        <v>36</v>
      </c>
      <c r="D6468" s="62" t="s">
        <v>37</v>
      </c>
      <c r="E6468" s="62" t="s">
        <v>45</v>
      </c>
      <c r="F6468" s="62" t="s">
        <v>119</v>
      </c>
      <c r="G6468" s="63">
        <v>3755.17</v>
      </c>
      <c r="H6468" s="61">
        <v>444704009</v>
      </c>
      <c r="I6468" s="63">
        <v>0</v>
      </c>
      <c r="J6468" s="63">
        <v>0</v>
      </c>
      <c r="K6468" s="63">
        <v>0</v>
      </c>
      <c r="L6468" s="63">
        <v>0</v>
      </c>
      <c r="M6468" s="63">
        <v>9910.25</v>
      </c>
      <c r="N6468" s="62" t="s">
        <v>1384</v>
      </c>
      <c r="O6468" s="14">
        <f t="shared" si="555"/>
        <v>45923.382048611114</v>
      </c>
      <c r="P6468" s="19">
        <f t="shared" si="556"/>
        <v>45923.59038194445</v>
      </c>
      <c r="Q6468" s="20" t="str">
        <f t="shared" si="557"/>
        <v>23/09/2025</v>
      </c>
      <c r="R6468" s="13" t="str">
        <f t="shared" si="558"/>
        <v>14</v>
      </c>
      <c r="S6468" s="13" t="str">
        <f t="shared" si="559"/>
        <v>Tue</v>
      </c>
    </row>
    <row r="6469" spans="1:19" x14ac:dyDescent="0.25">
      <c r="A6469" s="56">
        <v>45923.390659722223</v>
      </c>
      <c r="B6469" s="57">
        <v>445500542</v>
      </c>
      <c r="C6469" s="58" t="s">
        <v>36</v>
      </c>
      <c r="D6469" s="58" t="s">
        <v>37</v>
      </c>
      <c r="E6469" s="58" t="s">
        <v>46</v>
      </c>
      <c r="F6469" s="58" t="s">
        <v>119</v>
      </c>
      <c r="G6469" s="59">
        <v>3756.32</v>
      </c>
      <c r="H6469" s="57">
        <v>444706539</v>
      </c>
      <c r="I6469" s="59">
        <v>0</v>
      </c>
      <c r="J6469" s="59">
        <v>0</v>
      </c>
      <c r="K6469" s="59">
        <v>0</v>
      </c>
      <c r="L6469" s="59">
        <v>-3.01</v>
      </c>
      <c r="M6469" s="59">
        <v>9907.24</v>
      </c>
      <c r="N6469" s="58" t="s">
        <v>3890</v>
      </c>
      <c r="O6469" s="14">
        <f t="shared" si="555"/>
        <v>45923.390659722223</v>
      </c>
      <c r="P6469" s="19">
        <f t="shared" si="556"/>
        <v>45923.598993055559</v>
      </c>
      <c r="Q6469" s="20" t="str">
        <f t="shared" si="557"/>
        <v>23/09/2025</v>
      </c>
      <c r="R6469" s="13" t="str">
        <f t="shared" si="558"/>
        <v>14</v>
      </c>
      <c r="S6469" s="13" t="str">
        <f t="shared" si="559"/>
        <v>Tue</v>
      </c>
    </row>
    <row r="6470" spans="1:19" x14ac:dyDescent="0.25">
      <c r="A6470" s="60">
        <v>45923.390659722223</v>
      </c>
      <c r="B6470" s="61">
        <v>445500543</v>
      </c>
      <c r="C6470" s="62" t="s">
        <v>36</v>
      </c>
      <c r="D6470" s="62" t="s">
        <v>37</v>
      </c>
      <c r="E6470" s="62" t="s">
        <v>46</v>
      </c>
      <c r="F6470" s="62" t="s">
        <v>119</v>
      </c>
      <c r="G6470" s="63">
        <v>3756.32</v>
      </c>
      <c r="H6470" s="61">
        <v>444706540</v>
      </c>
      <c r="I6470" s="63">
        <v>0</v>
      </c>
      <c r="J6470" s="63">
        <v>0</v>
      </c>
      <c r="K6470" s="63">
        <v>0</v>
      </c>
      <c r="L6470" s="63">
        <v>-3</v>
      </c>
      <c r="M6470" s="63">
        <v>9904.24</v>
      </c>
      <c r="N6470" s="62" t="s">
        <v>3890</v>
      </c>
      <c r="O6470" s="14">
        <f t="shared" si="555"/>
        <v>45923.390659722223</v>
      </c>
      <c r="P6470" s="19">
        <f t="shared" si="556"/>
        <v>45923.598993055559</v>
      </c>
      <c r="Q6470" s="20" t="str">
        <f t="shared" si="557"/>
        <v>23/09/2025</v>
      </c>
      <c r="R6470" s="13" t="str">
        <f t="shared" si="558"/>
        <v>14</v>
      </c>
      <c r="S6470" s="13" t="str">
        <f t="shared" si="559"/>
        <v>Tue</v>
      </c>
    </row>
    <row r="6471" spans="1:19" x14ac:dyDescent="0.25">
      <c r="A6471" s="56">
        <v>45923.390659722223</v>
      </c>
      <c r="B6471" s="57">
        <v>445500544</v>
      </c>
      <c r="C6471" s="58" t="s">
        <v>36</v>
      </c>
      <c r="D6471" s="58" t="s">
        <v>37</v>
      </c>
      <c r="E6471" s="58" t="s">
        <v>46</v>
      </c>
      <c r="F6471" s="58" t="s">
        <v>119</v>
      </c>
      <c r="G6471" s="59">
        <v>3756.32</v>
      </c>
      <c r="H6471" s="57">
        <v>444706541</v>
      </c>
      <c r="I6471" s="59">
        <v>0</v>
      </c>
      <c r="J6471" s="59">
        <v>0</v>
      </c>
      <c r="K6471" s="59">
        <v>0</v>
      </c>
      <c r="L6471" s="59">
        <v>-2.98</v>
      </c>
      <c r="M6471" s="59">
        <v>9901.26</v>
      </c>
      <c r="N6471" s="58" t="s">
        <v>3890</v>
      </c>
      <c r="O6471" s="14">
        <f t="shared" si="555"/>
        <v>45923.390659722223</v>
      </c>
      <c r="P6471" s="19">
        <f t="shared" si="556"/>
        <v>45923.598993055559</v>
      </c>
      <c r="Q6471" s="20" t="str">
        <f t="shared" si="557"/>
        <v>23/09/2025</v>
      </c>
      <c r="R6471" s="13" t="str">
        <f t="shared" si="558"/>
        <v>14</v>
      </c>
      <c r="S6471" s="13" t="str">
        <f t="shared" si="559"/>
        <v>Tue</v>
      </c>
    </row>
    <row r="6472" spans="1:19" x14ac:dyDescent="0.25">
      <c r="A6472" s="60">
        <v>45923.390659722223</v>
      </c>
      <c r="B6472" s="61">
        <v>445500545</v>
      </c>
      <c r="C6472" s="62" t="s">
        <v>36</v>
      </c>
      <c r="D6472" s="62" t="s">
        <v>37</v>
      </c>
      <c r="E6472" s="62" t="s">
        <v>46</v>
      </c>
      <c r="F6472" s="62" t="s">
        <v>119</v>
      </c>
      <c r="G6472" s="63">
        <v>3756.32</v>
      </c>
      <c r="H6472" s="61">
        <v>444706542</v>
      </c>
      <c r="I6472" s="63">
        <v>0</v>
      </c>
      <c r="J6472" s="63">
        <v>0</v>
      </c>
      <c r="K6472" s="63">
        <v>0</v>
      </c>
      <c r="L6472" s="63">
        <v>-2.97</v>
      </c>
      <c r="M6472" s="63">
        <v>9898.2900000000009</v>
      </c>
      <c r="N6472" s="62" t="s">
        <v>3890</v>
      </c>
      <c r="O6472" s="14">
        <f t="shared" si="555"/>
        <v>45923.390659722223</v>
      </c>
      <c r="P6472" s="19">
        <f t="shared" si="556"/>
        <v>45923.598993055559</v>
      </c>
      <c r="Q6472" s="20" t="str">
        <f t="shared" si="557"/>
        <v>23/09/2025</v>
      </c>
      <c r="R6472" s="13" t="str">
        <f t="shared" si="558"/>
        <v>14</v>
      </c>
      <c r="S6472" s="13" t="str">
        <f t="shared" si="559"/>
        <v>Tue</v>
      </c>
    </row>
    <row r="6473" spans="1:19" x14ac:dyDescent="0.25">
      <c r="A6473" s="56">
        <v>45923.390659722223</v>
      </c>
      <c r="B6473" s="57">
        <v>445500546</v>
      </c>
      <c r="C6473" s="58" t="s">
        <v>36</v>
      </c>
      <c r="D6473" s="58" t="s">
        <v>37</v>
      </c>
      <c r="E6473" s="58" t="s">
        <v>46</v>
      </c>
      <c r="F6473" s="58" t="s">
        <v>119</v>
      </c>
      <c r="G6473" s="59">
        <v>3756.32</v>
      </c>
      <c r="H6473" s="57">
        <v>444706543</v>
      </c>
      <c r="I6473" s="59">
        <v>0</v>
      </c>
      <c r="J6473" s="59">
        <v>0</v>
      </c>
      <c r="K6473" s="59">
        <v>0</v>
      </c>
      <c r="L6473" s="59">
        <v>-2.97</v>
      </c>
      <c r="M6473" s="59">
        <v>9895.32</v>
      </c>
      <c r="N6473" s="58" t="s">
        <v>3890</v>
      </c>
      <c r="O6473" s="14">
        <f t="shared" si="555"/>
        <v>45923.390659722223</v>
      </c>
      <c r="P6473" s="19">
        <f t="shared" si="556"/>
        <v>45923.598993055559</v>
      </c>
      <c r="Q6473" s="20" t="str">
        <f t="shared" si="557"/>
        <v>23/09/2025</v>
      </c>
      <c r="R6473" s="13" t="str">
        <f t="shared" si="558"/>
        <v>14</v>
      </c>
      <c r="S6473" s="13" t="str">
        <f t="shared" si="559"/>
        <v>Tue</v>
      </c>
    </row>
    <row r="6474" spans="1:19" x14ac:dyDescent="0.25">
      <c r="A6474" s="60">
        <v>45923.390659722223</v>
      </c>
      <c r="B6474" s="61">
        <v>445500547</v>
      </c>
      <c r="C6474" s="62" t="s">
        <v>36</v>
      </c>
      <c r="D6474" s="62" t="s">
        <v>37</v>
      </c>
      <c r="E6474" s="62" t="s">
        <v>46</v>
      </c>
      <c r="F6474" s="62" t="s">
        <v>119</v>
      </c>
      <c r="G6474" s="63">
        <v>3756.32</v>
      </c>
      <c r="H6474" s="61">
        <v>444706544</v>
      </c>
      <c r="I6474" s="63">
        <v>0</v>
      </c>
      <c r="J6474" s="63">
        <v>0</v>
      </c>
      <c r="K6474" s="63">
        <v>0</v>
      </c>
      <c r="L6474" s="63">
        <v>-2.95</v>
      </c>
      <c r="M6474" s="63">
        <v>9892.3700000000008</v>
      </c>
      <c r="N6474" s="62" t="s">
        <v>3890</v>
      </c>
      <c r="O6474" s="14">
        <f t="shared" si="555"/>
        <v>45923.390659722223</v>
      </c>
      <c r="P6474" s="19">
        <f t="shared" si="556"/>
        <v>45923.598993055559</v>
      </c>
      <c r="Q6474" s="20" t="str">
        <f t="shared" si="557"/>
        <v>23/09/2025</v>
      </c>
      <c r="R6474" s="13" t="str">
        <f t="shared" si="558"/>
        <v>14</v>
      </c>
      <c r="S6474" s="13" t="str">
        <f t="shared" si="559"/>
        <v>Tue</v>
      </c>
    </row>
    <row r="6475" spans="1:19" x14ac:dyDescent="0.25">
      <c r="A6475" s="56">
        <v>45923.390659722223</v>
      </c>
      <c r="B6475" s="57">
        <v>445500548</v>
      </c>
      <c r="C6475" s="58" t="s">
        <v>36</v>
      </c>
      <c r="D6475" s="58" t="s">
        <v>37</v>
      </c>
      <c r="E6475" s="58" t="s">
        <v>46</v>
      </c>
      <c r="F6475" s="58" t="s">
        <v>119</v>
      </c>
      <c r="G6475" s="59">
        <v>3756.32</v>
      </c>
      <c r="H6475" s="57">
        <v>444706545</v>
      </c>
      <c r="I6475" s="59">
        <v>0</v>
      </c>
      <c r="J6475" s="59">
        <v>0</v>
      </c>
      <c r="K6475" s="59">
        <v>0</v>
      </c>
      <c r="L6475" s="59">
        <v>-2.97</v>
      </c>
      <c r="M6475" s="59">
        <v>9889.4</v>
      </c>
      <c r="N6475" s="58" t="s">
        <v>3890</v>
      </c>
      <c r="O6475" s="14">
        <f t="shared" si="555"/>
        <v>45923.390659722223</v>
      </c>
      <c r="P6475" s="19">
        <f t="shared" si="556"/>
        <v>45923.598993055559</v>
      </c>
      <c r="Q6475" s="20" t="str">
        <f t="shared" si="557"/>
        <v>23/09/2025</v>
      </c>
      <c r="R6475" s="13" t="str">
        <f t="shared" si="558"/>
        <v>14</v>
      </c>
      <c r="S6475" s="13" t="str">
        <f t="shared" si="559"/>
        <v>Tue</v>
      </c>
    </row>
    <row r="6476" spans="1:19" x14ac:dyDescent="0.25">
      <c r="A6476" s="60">
        <v>45923.390729166669</v>
      </c>
      <c r="B6476" s="61">
        <v>445500711</v>
      </c>
      <c r="C6476" s="62" t="s">
        <v>36</v>
      </c>
      <c r="D6476" s="62" t="s">
        <v>37</v>
      </c>
      <c r="E6476" s="62" t="s">
        <v>46</v>
      </c>
      <c r="F6476" s="62" t="s">
        <v>119</v>
      </c>
      <c r="G6476" s="63">
        <v>3756.38</v>
      </c>
      <c r="H6476" s="61">
        <v>444706708</v>
      </c>
      <c r="I6476" s="63">
        <v>0</v>
      </c>
      <c r="J6476" s="63">
        <v>0</v>
      </c>
      <c r="K6476" s="63">
        <v>0</v>
      </c>
      <c r="L6476" s="63">
        <v>-3.02</v>
      </c>
      <c r="M6476" s="63">
        <v>9886.3799999999992</v>
      </c>
      <c r="N6476" s="62" t="s">
        <v>3891</v>
      </c>
      <c r="O6476" s="14">
        <f t="shared" si="555"/>
        <v>45923.390729166669</v>
      </c>
      <c r="P6476" s="19">
        <f t="shared" si="556"/>
        <v>45923.599062500005</v>
      </c>
      <c r="Q6476" s="20" t="str">
        <f t="shared" si="557"/>
        <v>23/09/2025</v>
      </c>
      <c r="R6476" s="13" t="str">
        <f t="shared" si="558"/>
        <v>14</v>
      </c>
      <c r="S6476" s="13" t="str">
        <f t="shared" si="559"/>
        <v>Tue</v>
      </c>
    </row>
    <row r="6477" spans="1:19" x14ac:dyDescent="0.25">
      <c r="A6477" s="56">
        <v>45923.391759259262</v>
      </c>
      <c r="B6477" s="57">
        <v>445501115</v>
      </c>
      <c r="C6477" s="58" t="s">
        <v>36</v>
      </c>
      <c r="D6477" s="58" t="s">
        <v>37</v>
      </c>
      <c r="E6477" s="58" t="s">
        <v>45</v>
      </c>
      <c r="F6477" s="58" t="s">
        <v>119</v>
      </c>
      <c r="G6477" s="59">
        <v>3756.28</v>
      </c>
      <c r="H6477" s="57">
        <v>444707113</v>
      </c>
      <c r="I6477" s="59">
        <v>0</v>
      </c>
      <c r="J6477" s="59">
        <v>0</v>
      </c>
      <c r="K6477" s="59">
        <v>0</v>
      </c>
      <c r="L6477" s="59">
        <v>0</v>
      </c>
      <c r="M6477" s="59">
        <v>9886.3799999999992</v>
      </c>
      <c r="N6477" s="58" t="s">
        <v>118</v>
      </c>
      <c r="O6477" s="14">
        <f t="shared" si="555"/>
        <v>45923.391759259262</v>
      </c>
      <c r="P6477" s="19">
        <f t="shared" si="556"/>
        <v>45923.600092592598</v>
      </c>
      <c r="Q6477" s="20" t="str">
        <f t="shared" si="557"/>
        <v>23/09/2025</v>
      </c>
      <c r="R6477" s="13" t="str">
        <f t="shared" si="558"/>
        <v>14</v>
      </c>
      <c r="S6477" s="13" t="str">
        <f t="shared" si="559"/>
        <v>Tue</v>
      </c>
    </row>
    <row r="6478" spans="1:19" x14ac:dyDescent="0.25">
      <c r="A6478" s="60">
        <v>45923.391770833332</v>
      </c>
      <c r="B6478" s="61">
        <v>445501118</v>
      </c>
      <c r="C6478" s="62" t="s">
        <v>36</v>
      </c>
      <c r="D6478" s="62" t="s">
        <v>38</v>
      </c>
      <c r="E6478" s="62" t="s">
        <v>46</v>
      </c>
      <c r="F6478" s="62" t="s">
        <v>119</v>
      </c>
      <c r="G6478" s="63">
        <v>3755.8</v>
      </c>
      <c r="H6478" s="61">
        <v>444707116</v>
      </c>
      <c r="I6478" s="63">
        <v>0</v>
      </c>
      <c r="J6478" s="63">
        <v>0</v>
      </c>
      <c r="K6478" s="63">
        <v>0</v>
      </c>
      <c r="L6478" s="63">
        <v>0.63</v>
      </c>
      <c r="M6478" s="63">
        <v>9887.01</v>
      </c>
      <c r="N6478" s="62" t="s">
        <v>3892</v>
      </c>
      <c r="O6478" s="14">
        <f t="shared" si="555"/>
        <v>45923.391770833332</v>
      </c>
      <c r="P6478" s="19">
        <f t="shared" si="556"/>
        <v>45923.600104166668</v>
      </c>
      <c r="Q6478" s="20" t="str">
        <f t="shared" si="557"/>
        <v>23/09/2025</v>
      </c>
      <c r="R6478" s="13" t="str">
        <f t="shared" si="558"/>
        <v>14</v>
      </c>
      <c r="S6478" s="13" t="str">
        <f t="shared" si="559"/>
        <v>Tue</v>
      </c>
    </row>
    <row r="6479" spans="1:19" x14ac:dyDescent="0.25">
      <c r="A6479" s="56">
        <v>45923.391770833332</v>
      </c>
      <c r="B6479" s="57">
        <v>445501119</v>
      </c>
      <c r="C6479" s="58" t="s">
        <v>36</v>
      </c>
      <c r="D6479" s="58" t="s">
        <v>38</v>
      </c>
      <c r="E6479" s="58" t="s">
        <v>46</v>
      </c>
      <c r="F6479" s="58" t="s">
        <v>119</v>
      </c>
      <c r="G6479" s="59">
        <v>3755.8</v>
      </c>
      <c r="H6479" s="57">
        <v>444707117</v>
      </c>
      <c r="I6479" s="59">
        <v>0</v>
      </c>
      <c r="J6479" s="59">
        <v>0</v>
      </c>
      <c r="K6479" s="59">
        <v>0</v>
      </c>
      <c r="L6479" s="59">
        <v>0.63</v>
      </c>
      <c r="M6479" s="59">
        <v>9887.64</v>
      </c>
      <c r="N6479" s="58" t="s">
        <v>3892</v>
      </c>
      <c r="O6479" s="14">
        <f t="shared" si="555"/>
        <v>45923.391770833332</v>
      </c>
      <c r="P6479" s="19">
        <f t="shared" si="556"/>
        <v>45923.600104166668</v>
      </c>
      <c r="Q6479" s="20" t="str">
        <f t="shared" si="557"/>
        <v>23/09/2025</v>
      </c>
      <c r="R6479" s="13" t="str">
        <f t="shared" si="558"/>
        <v>14</v>
      </c>
      <c r="S6479" s="13" t="str">
        <f t="shared" si="559"/>
        <v>Tue</v>
      </c>
    </row>
    <row r="6480" spans="1:19" x14ac:dyDescent="0.25">
      <c r="A6480" s="60">
        <v>45923.391875000001</v>
      </c>
      <c r="B6480" s="61">
        <v>445501146</v>
      </c>
      <c r="C6480" s="62" t="s">
        <v>36</v>
      </c>
      <c r="D6480" s="62" t="s">
        <v>37</v>
      </c>
      <c r="E6480" s="62" t="s">
        <v>45</v>
      </c>
      <c r="F6480" s="62" t="s">
        <v>119</v>
      </c>
      <c r="G6480" s="63">
        <v>3756.01</v>
      </c>
      <c r="H6480" s="61">
        <v>444707141</v>
      </c>
      <c r="I6480" s="63">
        <v>0</v>
      </c>
      <c r="J6480" s="63">
        <v>0</v>
      </c>
      <c r="K6480" s="63">
        <v>0</v>
      </c>
      <c r="L6480" s="63">
        <v>0</v>
      </c>
      <c r="M6480" s="63">
        <v>9887.64</v>
      </c>
      <c r="N6480" s="62" t="s">
        <v>1384</v>
      </c>
      <c r="O6480" s="14">
        <f t="shared" si="555"/>
        <v>45923.391875000001</v>
      </c>
      <c r="P6480" s="19">
        <f t="shared" si="556"/>
        <v>45923.600208333337</v>
      </c>
      <c r="Q6480" s="20" t="str">
        <f t="shared" si="557"/>
        <v>23/09/2025</v>
      </c>
      <c r="R6480" s="13" t="str">
        <f t="shared" si="558"/>
        <v>14</v>
      </c>
      <c r="S6480" s="13" t="str">
        <f t="shared" si="559"/>
        <v>Tue</v>
      </c>
    </row>
    <row r="6481" spans="1:19" x14ac:dyDescent="0.25">
      <c r="A6481" s="56">
        <v>45923.391886574071</v>
      </c>
      <c r="B6481" s="57">
        <v>445501147</v>
      </c>
      <c r="C6481" s="58" t="s">
        <v>36</v>
      </c>
      <c r="D6481" s="58" t="s">
        <v>37</v>
      </c>
      <c r="E6481" s="58" t="s">
        <v>45</v>
      </c>
      <c r="F6481" s="58" t="s">
        <v>119</v>
      </c>
      <c r="G6481" s="59">
        <v>3756.02</v>
      </c>
      <c r="H6481" s="57">
        <v>444707142</v>
      </c>
      <c r="I6481" s="59">
        <v>0</v>
      </c>
      <c r="J6481" s="59">
        <v>0</v>
      </c>
      <c r="K6481" s="59">
        <v>0</v>
      </c>
      <c r="L6481" s="59">
        <v>0</v>
      </c>
      <c r="M6481" s="59">
        <v>9887.64</v>
      </c>
      <c r="N6481" s="58" t="s">
        <v>115</v>
      </c>
      <c r="O6481" s="14">
        <f t="shared" si="555"/>
        <v>45923.391886574071</v>
      </c>
      <c r="P6481" s="19">
        <f t="shared" si="556"/>
        <v>45923.600219907406</v>
      </c>
      <c r="Q6481" s="20" t="str">
        <f t="shared" si="557"/>
        <v>23/09/2025</v>
      </c>
      <c r="R6481" s="13" t="str">
        <f t="shared" si="558"/>
        <v>14</v>
      </c>
      <c r="S6481" s="13" t="str">
        <f t="shared" si="559"/>
        <v>Tue</v>
      </c>
    </row>
    <row r="6482" spans="1:19" x14ac:dyDescent="0.25">
      <c r="A6482" s="60">
        <v>45923.394537037035</v>
      </c>
      <c r="B6482" s="61">
        <v>445501784</v>
      </c>
      <c r="C6482" s="62" t="s">
        <v>36</v>
      </c>
      <c r="D6482" s="62" t="s">
        <v>37</v>
      </c>
      <c r="E6482" s="62" t="s">
        <v>45</v>
      </c>
      <c r="F6482" s="62" t="s">
        <v>119</v>
      </c>
      <c r="G6482" s="63">
        <v>3756.44</v>
      </c>
      <c r="H6482" s="61">
        <v>444707763</v>
      </c>
      <c r="I6482" s="63">
        <v>0</v>
      </c>
      <c r="J6482" s="63">
        <v>0</v>
      </c>
      <c r="K6482" s="63">
        <v>0</v>
      </c>
      <c r="L6482" s="63">
        <v>0</v>
      </c>
      <c r="M6482" s="63">
        <v>9887.64</v>
      </c>
      <c r="N6482" s="62" t="s">
        <v>113</v>
      </c>
      <c r="O6482" s="14">
        <f t="shared" si="555"/>
        <v>45923.394537037035</v>
      </c>
      <c r="P6482" s="19">
        <f t="shared" si="556"/>
        <v>45923.602870370371</v>
      </c>
      <c r="Q6482" s="20" t="str">
        <f t="shared" si="557"/>
        <v>23/09/2025</v>
      </c>
      <c r="R6482" s="13" t="str">
        <f t="shared" si="558"/>
        <v>14</v>
      </c>
      <c r="S6482" s="13" t="str">
        <f t="shared" si="559"/>
        <v>Tue</v>
      </c>
    </row>
    <row r="6483" spans="1:19" x14ac:dyDescent="0.25">
      <c r="A6483" s="56">
        <v>45923.394548611112</v>
      </c>
      <c r="B6483" s="57">
        <v>445501785</v>
      </c>
      <c r="C6483" s="58" t="s">
        <v>36</v>
      </c>
      <c r="D6483" s="58" t="s">
        <v>37</v>
      </c>
      <c r="E6483" s="58" t="s">
        <v>45</v>
      </c>
      <c r="F6483" s="58" t="s">
        <v>119</v>
      </c>
      <c r="G6483" s="59">
        <v>3756.44</v>
      </c>
      <c r="H6483" s="57">
        <v>444707764</v>
      </c>
      <c r="I6483" s="59">
        <v>0</v>
      </c>
      <c r="J6483" s="59">
        <v>0</v>
      </c>
      <c r="K6483" s="59">
        <v>0</v>
      </c>
      <c r="L6483" s="59">
        <v>0</v>
      </c>
      <c r="M6483" s="59">
        <v>9887.64</v>
      </c>
      <c r="N6483" s="58" t="s">
        <v>52</v>
      </c>
      <c r="O6483" s="14">
        <f t="shared" si="555"/>
        <v>45923.394548611112</v>
      </c>
      <c r="P6483" s="19">
        <f t="shared" si="556"/>
        <v>45923.602881944447</v>
      </c>
      <c r="Q6483" s="20" t="str">
        <f t="shared" si="557"/>
        <v>23/09/2025</v>
      </c>
      <c r="R6483" s="13" t="str">
        <f t="shared" si="558"/>
        <v>14</v>
      </c>
      <c r="S6483" s="13" t="str">
        <f t="shared" si="559"/>
        <v>Tue</v>
      </c>
    </row>
    <row r="6484" spans="1:19" x14ac:dyDescent="0.25">
      <c r="A6484" s="60">
        <v>45923.394548611112</v>
      </c>
      <c r="B6484" s="61">
        <v>445501786</v>
      </c>
      <c r="C6484" s="62" t="s">
        <v>36</v>
      </c>
      <c r="D6484" s="62" t="s">
        <v>37</v>
      </c>
      <c r="E6484" s="62" t="s">
        <v>45</v>
      </c>
      <c r="F6484" s="62" t="s">
        <v>119</v>
      </c>
      <c r="G6484" s="63">
        <v>3756.44</v>
      </c>
      <c r="H6484" s="61">
        <v>444707765</v>
      </c>
      <c r="I6484" s="63">
        <v>0</v>
      </c>
      <c r="J6484" s="63">
        <v>0</v>
      </c>
      <c r="K6484" s="63">
        <v>0</v>
      </c>
      <c r="L6484" s="63">
        <v>0</v>
      </c>
      <c r="M6484" s="63">
        <v>9887.64</v>
      </c>
      <c r="N6484" s="62" t="s">
        <v>2055</v>
      </c>
      <c r="O6484" s="14">
        <f t="shared" si="555"/>
        <v>45923.394548611112</v>
      </c>
      <c r="P6484" s="19">
        <f t="shared" si="556"/>
        <v>45923.602881944447</v>
      </c>
      <c r="Q6484" s="20" t="str">
        <f t="shared" si="557"/>
        <v>23/09/2025</v>
      </c>
      <c r="R6484" s="13" t="str">
        <f t="shared" si="558"/>
        <v>14</v>
      </c>
      <c r="S6484" s="13" t="str">
        <f t="shared" si="559"/>
        <v>Tue</v>
      </c>
    </row>
    <row r="6485" spans="1:19" x14ac:dyDescent="0.25">
      <c r="A6485" s="56">
        <v>45923.394548611112</v>
      </c>
      <c r="B6485" s="57">
        <v>445501788</v>
      </c>
      <c r="C6485" s="58" t="s">
        <v>36</v>
      </c>
      <c r="D6485" s="58" t="s">
        <v>37</v>
      </c>
      <c r="E6485" s="58" t="s">
        <v>45</v>
      </c>
      <c r="F6485" s="58" t="s">
        <v>119</v>
      </c>
      <c r="G6485" s="59">
        <v>3756.44</v>
      </c>
      <c r="H6485" s="57">
        <v>444707767</v>
      </c>
      <c r="I6485" s="59">
        <v>0</v>
      </c>
      <c r="J6485" s="59">
        <v>0</v>
      </c>
      <c r="K6485" s="59">
        <v>0</v>
      </c>
      <c r="L6485" s="59">
        <v>0</v>
      </c>
      <c r="M6485" s="59">
        <v>9887.64</v>
      </c>
      <c r="N6485" s="58" t="s">
        <v>1944</v>
      </c>
      <c r="O6485" s="14">
        <f t="shared" si="555"/>
        <v>45923.394548611112</v>
      </c>
      <c r="P6485" s="19">
        <f t="shared" si="556"/>
        <v>45923.602881944447</v>
      </c>
      <c r="Q6485" s="20" t="str">
        <f t="shared" si="557"/>
        <v>23/09/2025</v>
      </c>
      <c r="R6485" s="13" t="str">
        <f t="shared" si="558"/>
        <v>14</v>
      </c>
      <c r="S6485" s="13" t="str">
        <f t="shared" si="559"/>
        <v>Tue</v>
      </c>
    </row>
    <row r="6486" spans="1:19" x14ac:dyDescent="0.25">
      <c r="A6486" s="60">
        <v>45923.394548611112</v>
      </c>
      <c r="B6486" s="61">
        <v>445501789</v>
      </c>
      <c r="C6486" s="62" t="s">
        <v>36</v>
      </c>
      <c r="D6486" s="62" t="s">
        <v>37</v>
      </c>
      <c r="E6486" s="62" t="s">
        <v>45</v>
      </c>
      <c r="F6486" s="62" t="s">
        <v>119</v>
      </c>
      <c r="G6486" s="63">
        <v>3756.4</v>
      </c>
      <c r="H6486" s="61">
        <v>444707769</v>
      </c>
      <c r="I6486" s="63">
        <v>0</v>
      </c>
      <c r="J6486" s="63">
        <v>0</v>
      </c>
      <c r="K6486" s="63">
        <v>0</v>
      </c>
      <c r="L6486" s="63">
        <v>0</v>
      </c>
      <c r="M6486" s="63">
        <v>9887.64</v>
      </c>
      <c r="N6486" s="62" t="s">
        <v>108</v>
      </c>
      <c r="O6486" s="14">
        <f t="shared" si="555"/>
        <v>45923.394548611112</v>
      </c>
      <c r="P6486" s="19">
        <f t="shared" si="556"/>
        <v>45923.602881944447</v>
      </c>
      <c r="Q6486" s="20" t="str">
        <f t="shared" si="557"/>
        <v>23/09/2025</v>
      </c>
      <c r="R6486" s="13" t="str">
        <f t="shared" si="558"/>
        <v>14</v>
      </c>
      <c r="S6486" s="13" t="str">
        <f t="shared" si="559"/>
        <v>Tue</v>
      </c>
    </row>
    <row r="6487" spans="1:19" x14ac:dyDescent="0.25">
      <c r="A6487" s="56">
        <v>45923.394548611112</v>
      </c>
      <c r="B6487" s="57">
        <v>445501790</v>
      </c>
      <c r="C6487" s="58" t="s">
        <v>36</v>
      </c>
      <c r="D6487" s="58" t="s">
        <v>37</v>
      </c>
      <c r="E6487" s="58" t="s">
        <v>45</v>
      </c>
      <c r="F6487" s="58" t="s">
        <v>119</v>
      </c>
      <c r="G6487" s="59">
        <v>3756.4</v>
      </c>
      <c r="H6487" s="57">
        <v>444707770</v>
      </c>
      <c r="I6487" s="59">
        <v>0</v>
      </c>
      <c r="J6487" s="59">
        <v>0</v>
      </c>
      <c r="K6487" s="59">
        <v>0</v>
      </c>
      <c r="L6487" s="59">
        <v>0</v>
      </c>
      <c r="M6487" s="59">
        <v>9887.64</v>
      </c>
      <c r="N6487" s="58" t="s">
        <v>1971</v>
      </c>
      <c r="O6487" s="14">
        <f t="shared" si="555"/>
        <v>45923.394548611112</v>
      </c>
      <c r="P6487" s="19">
        <f t="shared" si="556"/>
        <v>45923.602881944447</v>
      </c>
      <c r="Q6487" s="20" t="str">
        <f t="shared" si="557"/>
        <v>23/09/2025</v>
      </c>
      <c r="R6487" s="13" t="str">
        <f t="shared" si="558"/>
        <v>14</v>
      </c>
      <c r="S6487" s="13" t="str">
        <f t="shared" si="559"/>
        <v>Tue</v>
      </c>
    </row>
    <row r="6488" spans="1:19" x14ac:dyDescent="0.25">
      <c r="A6488" s="60">
        <v>45923.394560185188</v>
      </c>
      <c r="B6488" s="61">
        <v>445501792</v>
      </c>
      <c r="C6488" s="62" t="s">
        <v>36</v>
      </c>
      <c r="D6488" s="62" t="s">
        <v>37</v>
      </c>
      <c r="E6488" s="62" t="s">
        <v>45</v>
      </c>
      <c r="F6488" s="62" t="s">
        <v>119</v>
      </c>
      <c r="G6488" s="63">
        <v>3756.42</v>
      </c>
      <c r="H6488" s="61">
        <v>444707771</v>
      </c>
      <c r="I6488" s="63">
        <v>0</v>
      </c>
      <c r="J6488" s="63">
        <v>0</v>
      </c>
      <c r="K6488" s="63">
        <v>0</v>
      </c>
      <c r="L6488" s="63">
        <v>0</v>
      </c>
      <c r="M6488" s="63">
        <v>9887.64</v>
      </c>
      <c r="N6488" s="62" t="s">
        <v>48</v>
      </c>
      <c r="O6488" s="14">
        <f t="shared" si="555"/>
        <v>45923.394560185188</v>
      </c>
      <c r="P6488" s="19">
        <f t="shared" si="556"/>
        <v>45923.602893518524</v>
      </c>
      <c r="Q6488" s="20" t="str">
        <f t="shared" si="557"/>
        <v>23/09/2025</v>
      </c>
      <c r="R6488" s="13" t="str">
        <f t="shared" si="558"/>
        <v>14</v>
      </c>
      <c r="S6488" s="13" t="str">
        <f t="shared" si="559"/>
        <v>Tue</v>
      </c>
    </row>
    <row r="6489" spans="1:19" x14ac:dyDescent="0.25">
      <c r="A6489" s="56">
        <v>45923.394560185188</v>
      </c>
      <c r="B6489" s="57">
        <v>445501793</v>
      </c>
      <c r="C6489" s="58" t="s">
        <v>36</v>
      </c>
      <c r="D6489" s="58" t="s">
        <v>37</v>
      </c>
      <c r="E6489" s="58" t="s">
        <v>45</v>
      </c>
      <c r="F6489" s="58" t="s">
        <v>119</v>
      </c>
      <c r="G6489" s="59">
        <v>3756.4</v>
      </c>
      <c r="H6489" s="57">
        <v>444707772</v>
      </c>
      <c r="I6489" s="59">
        <v>0</v>
      </c>
      <c r="J6489" s="59">
        <v>0</v>
      </c>
      <c r="K6489" s="59">
        <v>0</v>
      </c>
      <c r="L6489" s="59">
        <v>0</v>
      </c>
      <c r="M6489" s="59">
        <v>9887.64</v>
      </c>
      <c r="N6489" s="58" t="s">
        <v>47</v>
      </c>
      <c r="O6489" s="14">
        <f t="shared" si="555"/>
        <v>45923.394560185188</v>
      </c>
      <c r="P6489" s="19">
        <f t="shared" si="556"/>
        <v>45923.602893518524</v>
      </c>
      <c r="Q6489" s="20" t="str">
        <f t="shared" si="557"/>
        <v>23/09/2025</v>
      </c>
      <c r="R6489" s="13" t="str">
        <f t="shared" si="558"/>
        <v>14</v>
      </c>
      <c r="S6489" s="13" t="str">
        <f t="shared" si="559"/>
        <v>Tue</v>
      </c>
    </row>
    <row r="6490" spans="1:19" x14ac:dyDescent="0.25">
      <c r="A6490" s="60">
        <v>45923.394560185188</v>
      </c>
      <c r="B6490" s="61">
        <v>445501794</v>
      </c>
      <c r="C6490" s="62" t="s">
        <v>36</v>
      </c>
      <c r="D6490" s="62" t="s">
        <v>37</v>
      </c>
      <c r="E6490" s="62" t="s">
        <v>45</v>
      </c>
      <c r="F6490" s="62" t="s">
        <v>119</v>
      </c>
      <c r="G6490" s="63">
        <v>3756.4</v>
      </c>
      <c r="H6490" s="61">
        <v>444707773</v>
      </c>
      <c r="I6490" s="63">
        <v>0</v>
      </c>
      <c r="J6490" s="63">
        <v>0</v>
      </c>
      <c r="K6490" s="63">
        <v>0</v>
      </c>
      <c r="L6490" s="63">
        <v>0</v>
      </c>
      <c r="M6490" s="63">
        <v>9887.64</v>
      </c>
      <c r="N6490" s="62" t="s">
        <v>107</v>
      </c>
      <c r="O6490" s="14">
        <f t="shared" si="555"/>
        <v>45923.394560185188</v>
      </c>
      <c r="P6490" s="19">
        <f t="shared" si="556"/>
        <v>45923.602893518524</v>
      </c>
      <c r="Q6490" s="20" t="str">
        <f t="shared" si="557"/>
        <v>23/09/2025</v>
      </c>
      <c r="R6490" s="13" t="str">
        <f t="shared" si="558"/>
        <v>14</v>
      </c>
      <c r="S6490" s="13" t="str">
        <f t="shared" si="559"/>
        <v>Tue</v>
      </c>
    </row>
    <row r="6491" spans="1:19" x14ac:dyDescent="0.25">
      <c r="A6491" s="56">
        <v>45923.394560185188</v>
      </c>
      <c r="B6491" s="57">
        <v>445501795</v>
      </c>
      <c r="C6491" s="58" t="s">
        <v>36</v>
      </c>
      <c r="D6491" s="58" t="s">
        <v>37</v>
      </c>
      <c r="E6491" s="58" t="s">
        <v>45</v>
      </c>
      <c r="F6491" s="58" t="s">
        <v>119</v>
      </c>
      <c r="G6491" s="59">
        <v>3756.4</v>
      </c>
      <c r="H6491" s="57">
        <v>444707774</v>
      </c>
      <c r="I6491" s="59">
        <v>0</v>
      </c>
      <c r="J6491" s="59">
        <v>0</v>
      </c>
      <c r="K6491" s="59">
        <v>0</v>
      </c>
      <c r="L6491" s="59">
        <v>0</v>
      </c>
      <c r="M6491" s="59">
        <v>9887.64</v>
      </c>
      <c r="N6491" s="58" t="s">
        <v>2056</v>
      </c>
      <c r="O6491" s="14">
        <f t="shared" si="555"/>
        <v>45923.394560185188</v>
      </c>
      <c r="P6491" s="19">
        <f t="shared" si="556"/>
        <v>45923.602893518524</v>
      </c>
      <c r="Q6491" s="20" t="str">
        <f t="shared" si="557"/>
        <v>23/09/2025</v>
      </c>
      <c r="R6491" s="13" t="str">
        <f t="shared" si="558"/>
        <v>14</v>
      </c>
      <c r="S6491" s="13" t="str">
        <f t="shared" si="559"/>
        <v>Tue</v>
      </c>
    </row>
    <row r="6492" spans="1:19" x14ac:dyDescent="0.25">
      <c r="A6492" s="60">
        <v>45923.394571759258</v>
      </c>
      <c r="B6492" s="61">
        <v>445501797</v>
      </c>
      <c r="C6492" s="62" t="s">
        <v>36</v>
      </c>
      <c r="D6492" s="62" t="s">
        <v>37</v>
      </c>
      <c r="E6492" s="62" t="s">
        <v>45</v>
      </c>
      <c r="F6492" s="62" t="s">
        <v>119</v>
      </c>
      <c r="G6492" s="63">
        <v>3756.4</v>
      </c>
      <c r="H6492" s="61">
        <v>444707776</v>
      </c>
      <c r="I6492" s="63">
        <v>0</v>
      </c>
      <c r="J6492" s="63">
        <v>0</v>
      </c>
      <c r="K6492" s="63">
        <v>0</v>
      </c>
      <c r="L6492" s="63">
        <v>0</v>
      </c>
      <c r="M6492" s="63">
        <v>9887.64</v>
      </c>
      <c r="N6492" s="62" t="s">
        <v>77</v>
      </c>
      <c r="O6492" s="14">
        <f t="shared" si="555"/>
        <v>45923.394571759258</v>
      </c>
      <c r="P6492" s="19">
        <f t="shared" si="556"/>
        <v>45923.602905092594</v>
      </c>
      <c r="Q6492" s="20" t="str">
        <f t="shared" si="557"/>
        <v>23/09/2025</v>
      </c>
      <c r="R6492" s="13" t="str">
        <f t="shared" si="558"/>
        <v>14</v>
      </c>
      <c r="S6492" s="13" t="str">
        <f t="shared" si="559"/>
        <v>Tue</v>
      </c>
    </row>
    <row r="6493" spans="1:19" x14ac:dyDescent="0.25">
      <c r="A6493" s="56">
        <v>45923.396273148152</v>
      </c>
      <c r="B6493" s="57">
        <v>445502194</v>
      </c>
      <c r="C6493" s="58" t="s">
        <v>36</v>
      </c>
      <c r="D6493" s="58" t="s">
        <v>38</v>
      </c>
      <c r="E6493" s="58" t="s">
        <v>46</v>
      </c>
      <c r="F6493" s="58" t="s">
        <v>119</v>
      </c>
      <c r="G6493" s="59">
        <v>3756.02</v>
      </c>
      <c r="H6493" s="57">
        <v>444708169</v>
      </c>
      <c r="I6493" s="59">
        <v>0</v>
      </c>
      <c r="J6493" s="59">
        <v>0</v>
      </c>
      <c r="K6493" s="59">
        <v>0</v>
      </c>
      <c r="L6493" s="59">
        <v>1.77</v>
      </c>
      <c r="M6493" s="59">
        <v>9889.41</v>
      </c>
      <c r="N6493" s="58" t="s">
        <v>3893</v>
      </c>
      <c r="O6493" s="14">
        <f t="shared" si="555"/>
        <v>45923.396273148152</v>
      </c>
      <c r="P6493" s="19">
        <f t="shared" si="556"/>
        <v>45923.604606481487</v>
      </c>
      <c r="Q6493" s="20" t="str">
        <f t="shared" si="557"/>
        <v>23/09/2025</v>
      </c>
      <c r="R6493" s="13" t="str">
        <f t="shared" si="558"/>
        <v>14</v>
      </c>
      <c r="S6493" s="13" t="str">
        <f t="shared" si="559"/>
        <v>Tue</v>
      </c>
    </row>
    <row r="6494" spans="1:19" x14ac:dyDescent="0.25">
      <c r="A6494" s="60">
        <v>45923.39634259259</v>
      </c>
      <c r="B6494" s="61">
        <v>445502226</v>
      </c>
      <c r="C6494" s="62" t="s">
        <v>36</v>
      </c>
      <c r="D6494" s="62" t="s">
        <v>38</v>
      </c>
      <c r="E6494" s="62" t="s">
        <v>46</v>
      </c>
      <c r="F6494" s="62" t="s">
        <v>119</v>
      </c>
      <c r="G6494" s="63">
        <v>3755.76</v>
      </c>
      <c r="H6494" s="61">
        <v>444708202</v>
      </c>
      <c r="I6494" s="63">
        <v>0</v>
      </c>
      <c r="J6494" s="63">
        <v>0</v>
      </c>
      <c r="K6494" s="63">
        <v>0</v>
      </c>
      <c r="L6494" s="63">
        <v>1.56</v>
      </c>
      <c r="M6494" s="63">
        <v>9890.9699999999993</v>
      </c>
      <c r="N6494" s="62" t="s">
        <v>3894</v>
      </c>
      <c r="O6494" s="14">
        <f t="shared" si="555"/>
        <v>45923.39634259259</v>
      </c>
      <c r="P6494" s="19">
        <f t="shared" si="556"/>
        <v>45923.604675925926</v>
      </c>
      <c r="Q6494" s="20" t="str">
        <f t="shared" si="557"/>
        <v>23/09/2025</v>
      </c>
      <c r="R6494" s="13" t="str">
        <f t="shared" si="558"/>
        <v>14</v>
      </c>
      <c r="S6494" s="13" t="str">
        <f t="shared" si="559"/>
        <v>Tue</v>
      </c>
    </row>
    <row r="6495" spans="1:19" x14ac:dyDescent="0.25">
      <c r="A6495" s="56">
        <v>45923.39638888889</v>
      </c>
      <c r="B6495" s="57">
        <v>445502238</v>
      </c>
      <c r="C6495" s="58" t="s">
        <v>36</v>
      </c>
      <c r="D6495" s="58" t="s">
        <v>37</v>
      </c>
      <c r="E6495" s="58" t="s">
        <v>45</v>
      </c>
      <c r="F6495" s="58" t="s">
        <v>119</v>
      </c>
      <c r="G6495" s="59">
        <v>3756.03</v>
      </c>
      <c r="H6495" s="57">
        <v>444708214</v>
      </c>
      <c r="I6495" s="59">
        <v>0</v>
      </c>
      <c r="J6495" s="59">
        <v>0</v>
      </c>
      <c r="K6495" s="59">
        <v>0</v>
      </c>
      <c r="L6495" s="59">
        <v>0</v>
      </c>
      <c r="M6495" s="59">
        <v>9890.9699999999993</v>
      </c>
      <c r="N6495" s="58" t="s">
        <v>92</v>
      </c>
      <c r="O6495" s="14">
        <f t="shared" si="555"/>
        <v>45923.39638888889</v>
      </c>
      <c r="P6495" s="19">
        <f t="shared" si="556"/>
        <v>45923.604722222226</v>
      </c>
      <c r="Q6495" s="20" t="str">
        <f t="shared" si="557"/>
        <v>23/09/2025</v>
      </c>
      <c r="R6495" s="13" t="str">
        <f t="shared" si="558"/>
        <v>14</v>
      </c>
      <c r="S6495" s="13" t="str">
        <f t="shared" si="559"/>
        <v>Tue</v>
      </c>
    </row>
    <row r="6496" spans="1:19" x14ac:dyDescent="0.25">
      <c r="A6496" s="60">
        <v>45923.39638888889</v>
      </c>
      <c r="B6496" s="61">
        <v>445502241</v>
      </c>
      <c r="C6496" s="62" t="s">
        <v>36</v>
      </c>
      <c r="D6496" s="62" t="s">
        <v>37</v>
      </c>
      <c r="E6496" s="62" t="s">
        <v>45</v>
      </c>
      <c r="F6496" s="62" t="s">
        <v>119</v>
      </c>
      <c r="G6496" s="63">
        <v>3756.03</v>
      </c>
      <c r="H6496" s="61">
        <v>444708217</v>
      </c>
      <c r="I6496" s="63">
        <v>0</v>
      </c>
      <c r="J6496" s="63">
        <v>0</v>
      </c>
      <c r="K6496" s="63">
        <v>0</v>
      </c>
      <c r="L6496" s="63">
        <v>0</v>
      </c>
      <c r="M6496" s="63">
        <v>9890.9699999999993</v>
      </c>
      <c r="N6496" s="62" t="s">
        <v>106</v>
      </c>
      <c r="O6496" s="14">
        <f t="shared" si="555"/>
        <v>45923.39638888889</v>
      </c>
      <c r="P6496" s="19">
        <f t="shared" si="556"/>
        <v>45923.604722222226</v>
      </c>
      <c r="Q6496" s="20" t="str">
        <f t="shared" si="557"/>
        <v>23/09/2025</v>
      </c>
      <c r="R6496" s="13" t="str">
        <f t="shared" si="558"/>
        <v>14</v>
      </c>
      <c r="S6496" s="13" t="str">
        <f t="shared" si="559"/>
        <v>Tue</v>
      </c>
    </row>
    <row r="6497" spans="1:19" x14ac:dyDescent="0.25">
      <c r="A6497" s="56">
        <v>45923.397905092592</v>
      </c>
      <c r="B6497" s="57">
        <v>445502704</v>
      </c>
      <c r="C6497" s="58" t="s">
        <v>36</v>
      </c>
      <c r="D6497" s="58" t="s">
        <v>38</v>
      </c>
      <c r="E6497" s="58" t="s">
        <v>46</v>
      </c>
      <c r="F6497" s="58" t="s">
        <v>119</v>
      </c>
      <c r="G6497" s="59">
        <v>3755.25</v>
      </c>
      <c r="H6497" s="57">
        <v>444708681</v>
      </c>
      <c r="I6497" s="59">
        <v>0</v>
      </c>
      <c r="J6497" s="59">
        <v>0</v>
      </c>
      <c r="K6497" s="59">
        <v>0</v>
      </c>
      <c r="L6497" s="59">
        <v>2.2200000000000002</v>
      </c>
      <c r="M6497" s="59">
        <v>9893.19</v>
      </c>
      <c r="N6497" s="58" t="s">
        <v>3895</v>
      </c>
      <c r="O6497" s="14">
        <f t="shared" si="555"/>
        <v>45923.397905092592</v>
      </c>
      <c r="P6497" s="19">
        <f t="shared" si="556"/>
        <v>45923.606238425928</v>
      </c>
      <c r="Q6497" s="20" t="str">
        <f t="shared" si="557"/>
        <v>23/09/2025</v>
      </c>
      <c r="R6497" s="13" t="str">
        <f t="shared" si="558"/>
        <v>14</v>
      </c>
      <c r="S6497" s="13" t="str">
        <f t="shared" si="559"/>
        <v>Tue</v>
      </c>
    </row>
    <row r="6498" spans="1:19" x14ac:dyDescent="0.25">
      <c r="A6498" s="60">
        <v>45923.397905092592</v>
      </c>
      <c r="B6498" s="61">
        <v>445502707</v>
      </c>
      <c r="C6498" s="62" t="s">
        <v>36</v>
      </c>
      <c r="D6498" s="62" t="s">
        <v>38</v>
      </c>
      <c r="E6498" s="62" t="s">
        <v>46</v>
      </c>
      <c r="F6498" s="62" t="s">
        <v>119</v>
      </c>
      <c r="G6498" s="63">
        <v>3755.14</v>
      </c>
      <c r="H6498" s="61">
        <v>444708684</v>
      </c>
      <c r="I6498" s="63">
        <v>0</v>
      </c>
      <c r="J6498" s="63">
        <v>0</v>
      </c>
      <c r="K6498" s="63">
        <v>0</v>
      </c>
      <c r="L6498" s="63">
        <v>0.95</v>
      </c>
      <c r="M6498" s="63">
        <v>9894.14</v>
      </c>
      <c r="N6498" s="62" t="s">
        <v>3896</v>
      </c>
      <c r="O6498" s="14">
        <f t="shared" si="555"/>
        <v>45923.397905092592</v>
      </c>
      <c r="P6498" s="19">
        <f t="shared" si="556"/>
        <v>45923.606238425928</v>
      </c>
      <c r="Q6498" s="20" t="str">
        <f t="shared" si="557"/>
        <v>23/09/2025</v>
      </c>
      <c r="R6498" s="13" t="str">
        <f t="shared" si="558"/>
        <v>14</v>
      </c>
      <c r="S6498" s="13" t="str">
        <f t="shared" si="559"/>
        <v>Tue</v>
      </c>
    </row>
    <row r="6499" spans="1:19" x14ac:dyDescent="0.25">
      <c r="A6499" s="56">
        <v>45923.397905092592</v>
      </c>
      <c r="B6499" s="57">
        <v>445502708</v>
      </c>
      <c r="C6499" s="58" t="s">
        <v>36</v>
      </c>
      <c r="D6499" s="58" t="s">
        <v>38</v>
      </c>
      <c r="E6499" s="58" t="s">
        <v>46</v>
      </c>
      <c r="F6499" s="58" t="s">
        <v>119</v>
      </c>
      <c r="G6499" s="59">
        <v>3755.14</v>
      </c>
      <c r="H6499" s="57">
        <v>444708685</v>
      </c>
      <c r="I6499" s="59">
        <v>0</v>
      </c>
      <c r="J6499" s="59">
        <v>0</v>
      </c>
      <c r="K6499" s="59">
        <v>0</v>
      </c>
      <c r="L6499" s="59">
        <v>0.93</v>
      </c>
      <c r="M6499" s="59">
        <v>9895.07</v>
      </c>
      <c r="N6499" s="58" t="s">
        <v>3896</v>
      </c>
      <c r="O6499" s="14">
        <f t="shared" si="555"/>
        <v>45923.397905092592</v>
      </c>
      <c r="P6499" s="19">
        <f t="shared" si="556"/>
        <v>45923.606238425928</v>
      </c>
      <c r="Q6499" s="20" t="str">
        <f t="shared" si="557"/>
        <v>23/09/2025</v>
      </c>
      <c r="R6499" s="13" t="str">
        <f t="shared" si="558"/>
        <v>14</v>
      </c>
      <c r="S6499" s="13" t="str">
        <f t="shared" si="559"/>
        <v>Tue</v>
      </c>
    </row>
    <row r="6500" spans="1:19" x14ac:dyDescent="0.25">
      <c r="A6500" s="60">
        <v>45923.398009259261</v>
      </c>
      <c r="B6500" s="61">
        <v>445502730</v>
      </c>
      <c r="C6500" s="62" t="s">
        <v>36</v>
      </c>
      <c r="D6500" s="62" t="s">
        <v>37</v>
      </c>
      <c r="E6500" s="62" t="s">
        <v>45</v>
      </c>
      <c r="F6500" s="62" t="s">
        <v>119</v>
      </c>
      <c r="G6500" s="63">
        <v>3755.23</v>
      </c>
      <c r="H6500" s="61">
        <v>444708711</v>
      </c>
      <c r="I6500" s="63">
        <v>0</v>
      </c>
      <c r="J6500" s="63">
        <v>0</v>
      </c>
      <c r="K6500" s="63">
        <v>0</v>
      </c>
      <c r="L6500" s="63">
        <v>0</v>
      </c>
      <c r="M6500" s="63">
        <v>9895.07</v>
      </c>
      <c r="N6500" s="62" t="s">
        <v>2546</v>
      </c>
      <c r="O6500" s="14">
        <f t="shared" si="555"/>
        <v>45923.398009259261</v>
      </c>
      <c r="P6500" s="19">
        <f t="shared" si="556"/>
        <v>45923.606342592597</v>
      </c>
      <c r="Q6500" s="20" t="str">
        <f t="shared" si="557"/>
        <v>23/09/2025</v>
      </c>
      <c r="R6500" s="13" t="str">
        <f t="shared" si="558"/>
        <v>14</v>
      </c>
      <c r="S6500" s="13" t="str">
        <f t="shared" si="559"/>
        <v>Tue</v>
      </c>
    </row>
    <row r="6501" spans="1:19" x14ac:dyDescent="0.25">
      <c r="A6501" s="56">
        <v>45923.398009259261</v>
      </c>
      <c r="B6501" s="57">
        <v>445502735</v>
      </c>
      <c r="C6501" s="58" t="s">
        <v>36</v>
      </c>
      <c r="D6501" s="58" t="s">
        <v>37</v>
      </c>
      <c r="E6501" s="58" t="s">
        <v>45</v>
      </c>
      <c r="F6501" s="58" t="s">
        <v>119</v>
      </c>
      <c r="G6501" s="59">
        <v>3755.27</v>
      </c>
      <c r="H6501" s="57">
        <v>444708716</v>
      </c>
      <c r="I6501" s="59">
        <v>0</v>
      </c>
      <c r="J6501" s="59">
        <v>0</v>
      </c>
      <c r="K6501" s="59">
        <v>0</v>
      </c>
      <c r="L6501" s="59">
        <v>0</v>
      </c>
      <c r="M6501" s="59">
        <v>9895.07</v>
      </c>
      <c r="N6501" s="58" t="s">
        <v>3762</v>
      </c>
      <c r="O6501" s="14">
        <f t="shared" si="555"/>
        <v>45923.398009259261</v>
      </c>
      <c r="P6501" s="19">
        <f t="shared" si="556"/>
        <v>45923.606342592597</v>
      </c>
      <c r="Q6501" s="20" t="str">
        <f t="shared" si="557"/>
        <v>23/09/2025</v>
      </c>
      <c r="R6501" s="13" t="str">
        <f t="shared" si="558"/>
        <v>14</v>
      </c>
      <c r="S6501" s="13" t="str">
        <f t="shared" si="559"/>
        <v>Tue</v>
      </c>
    </row>
    <row r="6502" spans="1:19" x14ac:dyDescent="0.25">
      <c r="A6502" s="60">
        <v>45923.398009259261</v>
      </c>
      <c r="B6502" s="61">
        <v>445502739</v>
      </c>
      <c r="C6502" s="62" t="s">
        <v>36</v>
      </c>
      <c r="D6502" s="62" t="s">
        <v>37</v>
      </c>
      <c r="E6502" s="62" t="s">
        <v>45</v>
      </c>
      <c r="F6502" s="62" t="s">
        <v>119</v>
      </c>
      <c r="G6502" s="63">
        <v>3755.27</v>
      </c>
      <c r="H6502" s="61">
        <v>444708720</v>
      </c>
      <c r="I6502" s="63">
        <v>0</v>
      </c>
      <c r="J6502" s="63">
        <v>0</v>
      </c>
      <c r="K6502" s="63">
        <v>0</v>
      </c>
      <c r="L6502" s="63">
        <v>0</v>
      </c>
      <c r="M6502" s="63">
        <v>9895.07</v>
      </c>
      <c r="N6502" s="62" t="s">
        <v>3885</v>
      </c>
      <c r="O6502" s="14">
        <f t="shared" si="555"/>
        <v>45923.398009259261</v>
      </c>
      <c r="P6502" s="19">
        <f t="shared" si="556"/>
        <v>45923.606342592597</v>
      </c>
      <c r="Q6502" s="20" t="str">
        <f t="shared" si="557"/>
        <v>23/09/2025</v>
      </c>
      <c r="R6502" s="13" t="str">
        <f t="shared" si="558"/>
        <v>14</v>
      </c>
      <c r="S6502" s="13" t="str">
        <f t="shared" si="559"/>
        <v>Tue</v>
      </c>
    </row>
    <row r="6503" spans="1:19" x14ac:dyDescent="0.25">
      <c r="A6503" s="56">
        <v>45923.398425925923</v>
      </c>
      <c r="B6503" s="57">
        <v>445502858</v>
      </c>
      <c r="C6503" s="58" t="s">
        <v>36</v>
      </c>
      <c r="D6503" s="58" t="s">
        <v>38</v>
      </c>
      <c r="E6503" s="58" t="s">
        <v>46</v>
      </c>
      <c r="F6503" s="58" t="s">
        <v>119</v>
      </c>
      <c r="G6503" s="59">
        <v>3754.92</v>
      </c>
      <c r="H6503" s="57">
        <v>444708842</v>
      </c>
      <c r="I6503" s="59">
        <v>0</v>
      </c>
      <c r="J6503" s="59">
        <v>0</v>
      </c>
      <c r="K6503" s="59">
        <v>0</v>
      </c>
      <c r="L6503" s="59">
        <v>-1.48</v>
      </c>
      <c r="M6503" s="59">
        <v>9893.59</v>
      </c>
      <c r="N6503" s="58" t="s">
        <v>3897</v>
      </c>
      <c r="O6503" s="14">
        <f t="shared" si="555"/>
        <v>45923.398425925923</v>
      </c>
      <c r="P6503" s="19">
        <f t="shared" si="556"/>
        <v>45923.606759259259</v>
      </c>
      <c r="Q6503" s="20" t="str">
        <f t="shared" si="557"/>
        <v>23/09/2025</v>
      </c>
      <c r="R6503" s="13" t="str">
        <f t="shared" si="558"/>
        <v>14</v>
      </c>
      <c r="S6503" s="13" t="str">
        <f t="shared" si="559"/>
        <v>Tue</v>
      </c>
    </row>
    <row r="6504" spans="1:19" x14ac:dyDescent="0.25">
      <c r="A6504" s="60">
        <v>45923.399328703701</v>
      </c>
      <c r="B6504" s="61">
        <v>445503113</v>
      </c>
      <c r="C6504" s="62" t="s">
        <v>36</v>
      </c>
      <c r="D6504" s="62" t="s">
        <v>38</v>
      </c>
      <c r="E6504" s="62" t="s">
        <v>46</v>
      </c>
      <c r="F6504" s="62" t="s">
        <v>119</v>
      </c>
      <c r="G6504" s="63">
        <v>3754.23</v>
      </c>
      <c r="H6504" s="61">
        <v>444709097</v>
      </c>
      <c r="I6504" s="63">
        <v>0</v>
      </c>
      <c r="J6504" s="63">
        <v>0</v>
      </c>
      <c r="K6504" s="63">
        <v>0</v>
      </c>
      <c r="L6504" s="63">
        <v>-2.21</v>
      </c>
      <c r="M6504" s="63">
        <v>9891.3799999999992</v>
      </c>
      <c r="N6504" s="62" t="s">
        <v>3898</v>
      </c>
      <c r="O6504" s="14">
        <f t="shared" si="555"/>
        <v>45923.399328703701</v>
      </c>
      <c r="P6504" s="19">
        <f t="shared" si="556"/>
        <v>45923.607662037037</v>
      </c>
      <c r="Q6504" s="20" t="str">
        <f t="shared" si="557"/>
        <v>23/09/2025</v>
      </c>
      <c r="R6504" s="13" t="str">
        <f t="shared" si="558"/>
        <v>14</v>
      </c>
      <c r="S6504" s="13" t="str">
        <f t="shared" si="559"/>
        <v>Tue</v>
      </c>
    </row>
    <row r="6505" spans="1:19" x14ac:dyDescent="0.25">
      <c r="A6505" s="56">
        <v>45923.399328703701</v>
      </c>
      <c r="B6505" s="57">
        <v>445503115</v>
      </c>
      <c r="C6505" s="58" t="s">
        <v>36</v>
      </c>
      <c r="D6505" s="58" t="s">
        <v>38</v>
      </c>
      <c r="E6505" s="58" t="s">
        <v>46</v>
      </c>
      <c r="F6505" s="58" t="s">
        <v>119</v>
      </c>
      <c r="G6505" s="59">
        <v>3754.23</v>
      </c>
      <c r="H6505" s="57">
        <v>444709098</v>
      </c>
      <c r="I6505" s="59">
        <v>0</v>
      </c>
      <c r="J6505" s="59">
        <v>0</v>
      </c>
      <c r="K6505" s="59">
        <v>0</v>
      </c>
      <c r="L6505" s="59">
        <v>-2.17</v>
      </c>
      <c r="M6505" s="59">
        <v>9889.2099999999991</v>
      </c>
      <c r="N6505" s="58" t="s">
        <v>3898</v>
      </c>
      <c r="O6505" s="14">
        <f t="shared" si="555"/>
        <v>45923.399328703701</v>
      </c>
      <c r="P6505" s="19">
        <f t="shared" si="556"/>
        <v>45923.607662037037</v>
      </c>
      <c r="Q6505" s="20" t="str">
        <f t="shared" si="557"/>
        <v>23/09/2025</v>
      </c>
      <c r="R6505" s="13" t="str">
        <f t="shared" si="558"/>
        <v>14</v>
      </c>
      <c r="S6505" s="13" t="str">
        <f t="shared" si="559"/>
        <v>Tue</v>
      </c>
    </row>
    <row r="6506" spans="1:19" x14ac:dyDescent="0.25">
      <c r="A6506" s="60">
        <v>45923.399571759262</v>
      </c>
      <c r="B6506" s="61">
        <v>445503236</v>
      </c>
      <c r="C6506" s="62" t="s">
        <v>36</v>
      </c>
      <c r="D6506" s="62" t="s">
        <v>38</v>
      </c>
      <c r="E6506" s="62" t="s">
        <v>46</v>
      </c>
      <c r="F6506" s="62" t="s">
        <v>119</v>
      </c>
      <c r="G6506" s="63">
        <v>3753.93</v>
      </c>
      <c r="H6506" s="61">
        <v>444709229</v>
      </c>
      <c r="I6506" s="63">
        <v>0</v>
      </c>
      <c r="J6506" s="63">
        <v>0</v>
      </c>
      <c r="K6506" s="63">
        <v>0</v>
      </c>
      <c r="L6506" s="63">
        <v>-2.4900000000000002</v>
      </c>
      <c r="M6506" s="63">
        <v>9886.7199999999993</v>
      </c>
      <c r="N6506" s="62" t="s">
        <v>3899</v>
      </c>
      <c r="O6506" s="14">
        <f t="shared" si="555"/>
        <v>45923.399571759262</v>
      </c>
      <c r="P6506" s="19">
        <f t="shared" si="556"/>
        <v>45923.607905092598</v>
      </c>
      <c r="Q6506" s="20" t="str">
        <f t="shared" si="557"/>
        <v>23/09/2025</v>
      </c>
      <c r="R6506" s="13" t="str">
        <f t="shared" si="558"/>
        <v>14</v>
      </c>
      <c r="S6506" s="13" t="str">
        <f t="shared" si="559"/>
        <v>Tue</v>
      </c>
    </row>
    <row r="6507" spans="1:19" x14ac:dyDescent="0.25">
      <c r="A6507" s="56">
        <v>45923.401585648149</v>
      </c>
      <c r="B6507" s="57">
        <v>445503779</v>
      </c>
      <c r="C6507" s="58" t="s">
        <v>36</v>
      </c>
      <c r="D6507" s="58" t="s">
        <v>38</v>
      </c>
      <c r="E6507" s="58" t="s">
        <v>46</v>
      </c>
      <c r="F6507" s="58" t="s">
        <v>119</v>
      </c>
      <c r="G6507" s="59">
        <v>3753.43</v>
      </c>
      <c r="H6507" s="57">
        <v>444709772</v>
      </c>
      <c r="I6507" s="59">
        <v>0</v>
      </c>
      <c r="J6507" s="59">
        <v>0</v>
      </c>
      <c r="K6507" s="59">
        <v>0</v>
      </c>
      <c r="L6507" s="59">
        <v>-3.01</v>
      </c>
      <c r="M6507" s="59">
        <v>9883.7099999999991</v>
      </c>
      <c r="N6507" s="58" t="s">
        <v>3900</v>
      </c>
      <c r="O6507" s="14">
        <f t="shared" si="555"/>
        <v>45923.401585648149</v>
      </c>
      <c r="P6507" s="19">
        <f t="shared" si="556"/>
        <v>45923.609918981485</v>
      </c>
      <c r="Q6507" s="20" t="str">
        <f t="shared" si="557"/>
        <v>23/09/2025</v>
      </c>
      <c r="R6507" s="13" t="str">
        <f t="shared" si="558"/>
        <v>14</v>
      </c>
      <c r="S6507" s="13" t="str">
        <f t="shared" si="559"/>
        <v>Tue</v>
      </c>
    </row>
    <row r="6508" spans="1:19" x14ac:dyDescent="0.25">
      <c r="A6508" s="60">
        <v>45923.401585648149</v>
      </c>
      <c r="B6508" s="61">
        <v>445503780</v>
      </c>
      <c r="C6508" s="62" t="s">
        <v>36</v>
      </c>
      <c r="D6508" s="62" t="s">
        <v>38</v>
      </c>
      <c r="E6508" s="62" t="s">
        <v>46</v>
      </c>
      <c r="F6508" s="62" t="s">
        <v>119</v>
      </c>
      <c r="G6508" s="63">
        <v>3753.43</v>
      </c>
      <c r="H6508" s="61">
        <v>444709773</v>
      </c>
      <c r="I6508" s="63">
        <v>0</v>
      </c>
      <c r="J6508" s="63">
        <v>0</v>
      </c>
      <c r="K6508" s="63">
        <v>0</v>
      </c>
      <c r="L6508" s="63">
        <v>-3.01</v>
      </c>
      <c r="M6508" s="63">
        <v>9880.7000000000007</v>
      </c>
      <c r="N6508" s="62" t="s">
        <v>3900</v>
      </c>
      <c r="O6508" s="14">
        <f t="shared" si="555"/>
        <v>45923.401585648149</v>
      </c>
      <c r="P6508" s="19">
        <f t="shared" si="556"/>
        <v>45923.609918981485</v>
      </c>
      <c r="Q6508" s="20" t="str">
        <f t="shared" si="557"/>
        <v>23/09/2025</v>
      </c>
      <c r="R6508" s="13" t="str">
        <f t="shared" si="558"/>
        <v>14</v>
      </c>
      <c r="S6508" s="13" t="str">
        <f t="shared" si="559"/>
        <v>Tue</v>
      </c>
    </row>
    <row r="6509" spans="1:19" x14ac:dyDescent="0.25">
      <c r="A6509" s="56">
        <v>45923.401585648149</v>
      </c>
      <c r="B6509" s="57">
        <v>445503781</v>
      </c>
      <c r="C6509" s="58" t="s">
        <v>36</v>
      </c>
      <c r="D6509" s="58" t="s">
        <v>38</v>
      </c>
      <c r="E6509" s="58" t="s">
        <v>46</v>
      </c>
      <c r="F6509" s="58" t="s">
        <v>119</v>
      </c>
      <c r="G6509" s="59">
        <v>3753.43</v>
      </c>
      <c r="H6509" s="57">
        <v>444709774</v>
      </c>
      <c r="I6509" s="59">
        <v>0</v>
      </c>
      <c r="J6509" s="59">
        <v>0</v>
      </c>
      <c r="K6509" s="59">
        <v>0</v>
      </c>
      <c r="L6509" s="59">
        <v>-3.01</v>
      </c>
      <c r="M6509" s="59">
        <v>9877.69</v>
      </c>
      <c r="N6509" s="58" t="s">
        <v>3900</v>
      </c>
      <c r="O6509" s="14">
        <f t="shared" si="555"/>
        <v>45923.401585648149</v>
      </c>
      <c r="P6509" s="19">
        <f t="shared" si="556"/>
        <v>45923.609918981485</v>
      </c>
      <c r="Q6509" s="20" t="str">
        <f t="shared" si="557"/>
        <v>23/09/2025</v>
      </c>
      <c r="R6509" s="13" t="str">
        <f t="shared" si="558"/>
        <v>14</v>
      </c>
      <c r="S6509" s="13" t="str">
        <f t="shared" si="559"/>
        <v>Tue</v>
      </c>
    </row>
    <row r="6510" spans="1:19" x14ac:dyDescent="0.25">
      <c r="A6510" s="60">
        <v>45923.401585648149</v>
      </c>
      <c r="B6510" s="61">
        <v>445503782</v>
      </c>
      <c r="C6510" s="62" t="s">
        <v>36</v>
      </c>
      <c r="D6510" s="62" t="s">
        <v>38</v>
      </c>
      <c r="E6510" s="62" t="s">
        <v>46</v>
      </c>
      <c r="F6510" s="62" t="s">
        <v>119</v>
      </c>
      <c r="G6510" s="63">
        <v>3753.43</v>
      </c>
      <c r="H6510" s="61">
        <v>444709775</v>
      </c>
      <c r="I6510" s="63">
        <v>0</v>
      </c>
      <c r="J6510" s="63">
        <v>0</v>
      </c>
      <c r="K6510" s="63">
        <v>0</v>
      </c>
      <c r="L6510" s="63">
        <v>-2.97</v>
      </c>
      <c r="M6510" s="63">
        <v>9874.7199999999993</v>
      </c>
      <c r="N6510" s="62" t="s">
        <v>3900</v>
      </c>
      <c r="O6510" s="14">
        <f t="shared" si="555"/>
        <v>45923.401585648149</v>
      </c>
      <c r="P6510" s="19">
        <f t="shared" si="556"/>
        <v>45923.609918981485</v>
      </c>
      <c r="Q6510" s="20" t="str">
        <f t="shared" si="557"/>
        <v>23/09/2025</v>
      </c>
      <c r="R6510" s="13" t="str">
        <f t="shared" si="558"/>
        <v>14</v>
      </c>
      <c r="S6510" s="13" t="str">
        <f t="shared" si="559"/>
        <v>Tue</v>
      </c>
    </row>
    <row r="6511" spans="1:19" x14ac:dyDescent="0.25">
      <c r="A6511" s="56">
        <v>45923.401585648149</v>
      </c>
      <c r="B6511" s="57">
        <v>445503783</v>
      </c>
      <c r="C6511" s="58" t="s">
        <v>36</v>
      </c>
      <c r="D6511" s="58" t="s">
        <v>38</v>
      </c>
      <c r="E6511" s="58" t="s">
        <v>46</v>
      </c>
      <c r="F6511" s="58" t="s">
        <v>119</v>
      </c>
      <c r="G6511" s="59">
        <v>3753.43</v>
      </c>
      <c r="H6511" s="57">
        <v>444709776</v>
      </c>
      <c r="I6511" s="59">
        <v>0</v>
      </c>
      <c r="J6511" s="59">
        <v>0</v>
      </c>
      <c r="K6511" s="59">
        <v>0</v>
      </c>
      <c r="L6511" s="59">
        <v>-2.97</v>
      </c>
      <c r="M6511" s="59">
        <v>9871.75</v>
      </c>
      <c r="N6511" s="58" t="s">
        <v>3900</v>
      </c>
      <c r="O6511" s="14">
        <f t="shared" si="555"/>
        <v>45923.401585648149</v>
      </c>
      <c r="P6511" s="19">
        <f t="shared" si="556"/>
        <v>45923.609918981485</v>
      </c>
      <c r="Q6511" s="20" t="str">
        <f t="shared" si="557"/>
        <v>23/09/2025</v>
      </c>
      <c r="R6511" s="13" t="str">
        <f t="shared" si="558"/>
        <v>14</v>
      </c>
      <c r="S6511" s="13" t="str">
        <f t="shared" si="559"/>
        <v>Tue</v>
      </c>
    </row>
    <row r="6512" spans="1:19" x14ac:dyDescent="0.25">
      <c r="A6512" s="60">
        <v>45923.401585648149</v>
      </c>
      <c r="B6512" s="61">
        <v>445503784</v>
      </c>
      <c r="C6512" s="62" t="s">
        <v>36</v>
      </c>
      <c r="D6512" s="62" t="s">
        <v>38</v>
      </c>
      <c r="E6512" s="62" t="s">
        <v>46</v>
      </c>
      <c r="F6512" s="62" t="s">
        <v>119</v>
      </c>
      <c r="G6512" s="63">
        <v>3753.43</v>
      </c>
      <c r="H6512" s="61">
        <v>444709777</v>
      </c>
      <c r="I6512" s="63">
        <v>0</v>
      </c>
      <c r="J6512" s="63">
        <v>0</v>
      </c>
      <c r="K6512" s="63">
        <v>0</v>
      </c>
      <c r="L6512" s="63">
        <v>-2.97</v>
      </c>
      <c r="M6512" s="63">
        <v>9868.7800000000007</v>
      </c>
      <c r="N6512" s="62" t="s">
        <v>3900</v>
      </c>
      <c r="O6512" s="14">
        <f t="shared" si="555"/>
        <v>45923.401585648149</v>
      </c>
      <c r="P6512" s="19">
        <f t="shared" si="556"/>
        <v>45923.609918981485</v>
      </c>
      <c r="Q6512" s="20" t="str">
        <f t="shared" si="557"/>
        <v>23/09/2025</v>
      </c>
      <c r="R6512" s="13" t="str">
        <f t="shared" si="558"/>
        <v>14</v>
      </c>
      <c r="S6512" s="13" t="str">
        <f t="shared" si="559"/>
        <v>Tue</v>
      </c>
    </row>
    <row r="6513" spans="1:19" x14ac:dyDescent="0.25">
      <c r="A6513" s="56">
        <v>45923.401585648149</v>
      </c>
      <c r="B6513" s="57">
        <v>445503785</v>
      </c>
      <c r="C6513" s="58" t="s">
        <v>36</v>
      </c>
      <c r="D6513" s="58" t="s">
        <v>38</v>
      </c>
      <c r="E6513" s="58" t="s">
        <v>46</v>
      </c>
      <c r="F6513" s="58" t="s">
        <v>119</v>
      </c>
      <c r="G6513" s="59">
        <v>3753.43</v>
      </c>
      <c r="H6513" s="57">
        <v>444709778</v>
      </c>
      <c r="I6513" s="59">
        <v>0</v>
      </c>
      <c r="J6513" s="59">
        <v>0</v>
      </c>
      <c r="K6513" s="59">
        <v>0</v>
      </c>
      <c r="L6513" s="59">
        <v>-2.97</v>
      </c>
      <c r="M6513" s="59">
        <v>9865.81</v>
      </c>
      <c r="N6513" s="58" t="s">
        <v>3900</v>
      </c>
      <c r="O6513" s="14">
        <f t="shared" si="555"/>
        <v>45923.401585648149</v>
      </c>
      <c r="P6513" s="19">
        <f t="shared" si="556"/>
        <v>45923.609918981485</v>
      </c>
      <c r="Q6513" s="20" t="str">
        <f t="shared" si="557"/>
        <v>23/09/2025</v>
      </c>
      <c r="R6513" s="13" t="str">
        <f t="shared" si="558"/>
        <v>14</v>
      </c>
      <c r="S6513" s="13" t="str">
        <f t="shared" si="559"/>
        <v>Tue</v>
      </c>
    </row>
    <row r="6514" spans="1:19" x14ac:dyDescent="0.25">
      <c r="A6514" s="60">
        <v>45923.401585648149</v>
      </c>
      <c r="B6514" s="61">
        <v>445503790</v>
      </c>
      <c r="C6514" s="62" t="s">
        <v>36</v>
      </c>
      <c r="D6514" s="62" t="s">
        <v>38</v>
      </c>
      <c r="E6514" s="62" t="s">
        <v>46</v>
      </c>
      <c r="F6514" s="62" t="s">
        <v>119</v>
      </c>
      <c r="G6514" s="63">
        <v>3753.27</v>
      </c>
      <c r="H6514" s="61">
        <v>444709783</v>
      </c>
      <c r="I6514" s="63">
        <v>0</v>
      </c>
      <c r="J6514" s="63">
        <v>0</v>
      </c>
      <c r="K6514" s="63">
        <v>0</v>
      </c>
      <c r="L6514" s="63">
        <v>-3.01</v>
      </c>
      <c r="M6514" s="63">
        <v>9862.7999999999993</v>
      </c>
      <c r="N6514" s="62" t="s">
        <v>3901</v>
      </c>
      <c r="O6514" s="14">
        <f t="shared" si="555"/>
        <v>45923.401585648149</v>
      </c>
      <c r="P6514" s="19">
        <f t="shared" si="556"/>
        <v>45923.609918981485</v>
      </c>
      <c r="Q6514" s="20" t="str">
        <f t="shared" si="557"/>
        <v>23/09/2025</v>
      </c>
      <c r="R6514" s="13" t="str">
        <f t="shared" si="558"/>
        <v>14</v>
      </c>
      <c r="S6514" s="13" t="str">
        <f t="shared" si="559"/>
        <v>Tue</v>
      </c>
    </row>
    <row r="6515" spans="1:19" x14ac:dyDescent="0.25">
      <c r="A6515" s="56">
        <v>45923.401875000003</v>
      </c>
      <c r="B6515" s="57">
        <v>445503973</v>
      </c>
      <c r="C6515" s="58" t="s">
        <v>36</v>
      </c>
      <c r="D6515" s="58" t="s">
        <v>38</v>
      </c>
      <c r="E6515" s="58" t="s">
        <v>46</v>
      </c>
      <c r="F6515" s="58" t="s">
        <v>119</v>
      </c>
      <c r="G6515" s="59">
        <v>3752.96</v>
      </c>
      <c r="H6515" s="57">
        <v>444709963</v>
      </c>
      <c r="I6515" s="59">
        <v>0</v>
      </c>
      <c r="J6515" s="59">
        <v>0</v>
      </c>
      <c r="K6515" s="59">
        <v>0</v>
      </c>
      <c r="L6515" s="59">
        <v>-3.05</v>
      </c>
      <c r="M6515" s="59">
        <v>9859.75</v>
      </c>
      <c r="N6515" s="58" t="s">
        <v>3902</v>
      </c>
      <c r="O6515" s="14">
        <f t="shared" si="555"/>
        <v>45923.401875000003</v>
      </c>
      <c r="P6515" s="19">
        <f t="shared" si="556"/>
        <v>45923.610208333339</v>
      </c>
      <c r="Q6515" s="20" t="str">
        <f t="shared" si="557"/>
        <v>23/09/2025</v>
      </c>
      <c r="R6515" s="13" t="str">
        <f t="shared" si="558"/>
        <v>14</v>
      </c>
      <c r="S6515" s="13" t="str">
        <f t="shared" si="559"/>
        <v>Tue</v>
      </c>
    </row>
    <row r="6516" spans="1:19" x14ac:dyDescent="0.25">
      <c r="A6516" s="60">
        <v>45923.401875000003</v>
      </c>
      <c r="B6516" s="61">
        <v>445503974</v>
      </c>
      <c r="C6516" s="62" t="s">
        <v>36</v>
      </c>
      <c r="D6516" s="62" t="s">
        <v>38</v>
      </c>
      <c r="E6516" s="62" t="s">
        <v>46</v>
      </c>
      <c r="F6516" s="62" t="s">
        <v>119</v>
      </c>
      <c r="G6516" s="63">
        <v>3752.96</v>
      </c>
      <c r="H6516" s="61">
        <v>444709964</v>
      </c>
      <c r="I6516" s="63">
        <v>0</v>
      </c>
      <c r="J6516" s="63">
        <v>0</v>
      </c>
      <c r="K6516" s="63">
        <v>0</v>
      </c>
      <c r="L6516" s="63">
        <v>-3.06</v>
      </c>
      <c r="M6516" s="63">
        <v>9856.69</v>
      </c>
      <c r="N6516" s="62" t="s">
        <v>3902</v>
      </c>
      <c r="O6516" s="14">
        <f t="shared" si="555"/>
        <v>45923.401875000003</v>
      </c>
      <c r="P6516" s="19">
        <f t="shared" si="556"/>
        <v>45923.610208333339</v>
      </c>
      <c r="Q6516" s="20" t="str">
        <f t="shared" si="557"/>
        <v>23/09/2025</v>
      </c>
      <c r="R6516" s="13" t="str">
        <f t="shared" si="558"/>
        <v>14</v>
      </c>
      <c r="S6516" s="13" t="str">
        <f t="shared" si="559"/>
        <v>Tue</v>
      </c>
    </row>
    <row r="6517" spans="1:19" x14ac:dyDescent="0.25">
      <c r="A6517" s="56">
        <v>45923.401875000003</v>
      </c>
      <c r="B6517" s="57">
        <v>445503975</v>
      </c>
      <c r="C6517" s="58" t="s">
        <v>36</v>
      </c>
      <c r="D6517" s="58" t="s">
        <v>38</v>
      </c>
      <c r="E6517" s="58" t="s">
        <v>46</v>
      </c>
      <c r="F6517" s="58" t="s">
        <v>119</v>
      </c>
      <c r="G6517" s="59">
        <v>3752.96</v>
      </c>
      <c r="H6517" s="57">
        <v>444709965</v>
      </c>
      <c r="I6517" s="59">
        <v>0</v>
      </c>
      <c r="J6517" s="59">
        <v>0</v>
      </c>
      <c r="K6517" s="59">
        <v>0</v>
      </c>
      <c r="L6517" s="59">
        <v>-3.07</v>
      </c>
      <c r="M6517" s="59">
        <v>9853.6200000000008</v>
      </c>
      <c r="N6517" s="58" t="s">
        <v>3464</v>
      </c>
      <c r="O6517" s="14">
        <f t="shared" si="555"/>
        <v>45923.401875000003</v>
      </c>
      <c r="P6517" s="19">
        <f t="shared" si="556"/>
        <v>45923.610208333339</v>
      </c>
      <c r="Q6517" s="20" t="str">
        <f t="shared" si="557"/>
        <v>23/09/2025</v>
      </c>
      <c r="R6517" s="13" t="str">
        <f t="shared" si="558"/>
        <v>14</v>
      </c>
      <c r="S6517" s="13" t="str">
        <f t="shared" si="559"/>
        <v>Tue</v>
      </c>
    </row>
    <row r="6518" spans="1:19" x14ac:dyDescent="0.25">
      <c r="A6518" s="60">
        <v>45923.401875000003</v>
      </c>
      <c r="B6518" s="61">
        <v>445503976</v>
      </c>
      <c r="C6518" s="62" t="s">
        <v>36</v>
      </c>
      <c r="D6518" s="62" t="s">
        <v>38</v>
      </c>
      <c r="E6518" s="62" t="s">
        <v>46</v>
      </c>
      <c r="F6518" s="62" t="s">
        <v>119</v>
      </c>
      <c r="G6518" s="63">
        <v>3752.96</v>
      </c>
      <c r="H6518" s="61">
        <v>444709966</v>
      </c>
      <c r="I6518" s="63">
        <v>0</v>
      </c>
      <c r="J6518" s="63">
        <v>0</v>
      </c>
      <c r="K6518" s="63">
        <v>0</v>
      </c>
      <c r="L6518" s="63">
        <v>-3.07</v>
      </c>
      <c r="M6518" s="63">
        <v>9850.5499999999993</v>
      </c>
      <c r="N6518" s="62" t="s">
        <v>3903</v>
      </c>
      <c r="O6518" s="14">
        <f t="shared" si="555"/>
        <v>45923.401875000003</v>
      </c>
      <c r="P6518" s="19">
        <f t="shared" si="556"/>
        <v>45923.610208333339</v>
      </c>
      <c r="Q6518" s="20" t="str">
        <f t="shared" si="557"/>
        <v>23/09/2025</v>
      </c>
      <c r="R6518" s="13" t="str">
        <f t="shared" si="558"/>
        <v>14</v>
      </c>
      <c r="S6518" s="13" t="str">
        <f t="shared" si="559"/>
        <v>Tue</v>
      </c>
    </row>
    <row r="6519" spans="1:19" x14ac:dyDescent="0.25">
      <c r="A6519" s="56">
        <v>45923.402175925927</v>
      </c>
      <c r="B6519" s="57">
        <v>445504063</v>
      </c>
      <c r="C6519" s="58" t="s">
        <v>36</v>
      </c>
      <c r="D6519" s="58" t="s">
        <v>38</v>
      </c>
      <c r="E6519" s="58" t="s">
        <v>45</v>
      </c>
      <c r="F6519" s="58" t="s">
        <v>119</v>
      </c>
      <c r="G6519" s="59">
        <v>3753.92</v>
      </c>
      <c r="H6519" s="57">
        <v>444710056</v>
      </c>
      <c r="I6519" s="59">
        <v>0</v>
      </c>
      <c r="J6519" s="59">
        <v>0</v>
      </c>
      <c r="K6519" s="59">
        <v>0</v>
      </c>
      <c r="L6519" s="59">
        <v>0</v>
      </c>
      <c r="M6519" s="59">
        <v>9850.5499999999993</v>
      </c>
      <c r="N6519" s="58" t="s">
        <v>115</v>
      </c>
      <c r="O6519" s="14">
        <f t="shared" si="555"/>
        <v>45923.402175925927</v>
      </c>
      <c r="P6519" s="19">
        <f t="shared" si="556"/>
        <v>45923.610509259262</v>
      </c>
      <c r="Q6519" s="20" t="str">
        <f t="shared" si="557"/>
        <v>23/09/2025</v>
      </c>
      <c r="R6519" s="13" t="str">
        <f t="shared" si="558"/>
        <v>14</v>
      </c>
      <c r="S6519" s="13" t="str">
        <f t="shared" si="559"/>
        <v>Tue</v>
      </c>
    </row>
    <row r="6520" spans="1:19" x14ac:dyDescent="0.25">
      <c r="A6520" s="60">
        <v>45923.402175925927</v>
      </c>
      <c r="B6520" s="61">
        <v>445504065</v>
      </c>
      <c r="C6520" s="62" t="s">
        <v>36</v>
      </c>
      <c r="D6520" s="62" t="s">
        <v>38</v>
      </c>
      <c r="E6520" s="62" t="s">
        <v>45</v>
      </c>
      <c r="F6520" s="62" t="s">
        <v>119</v>
      </c>
      <c r="G6520" s="63">
        <v>3753.92</v>
      </c>
      <c r="H6520" s="61">
        <v>444710057</v>
      </c>
      <c r="I6520" s="63">
        <v>0</v>
      </c>
      <c r="J6520" s="63">
        <v>0</v>
      </c>
      <c r="K6520" s="63">
        <v>0</v>
      </c>
      <c r="L6520" s="63">
        <v>0</v>
      </c>
      <c r="M6520" s="63">
        <v>9850.5499999999993</v>
      </c>
      <c r="N6520" s="62" t="s">
        <v>118</v>
      </c>
      <c r="O6520" s="14">
        <f t="shared" si="555"/>
        <v>45923.402175925927</v>
      </c>
      <c r="P6520" s="19">
        <f t="shared" si="556"/>
        <v>45923.610509259262</v>
      </c>
      <c r="Q6520" s="20" t="str">
        <f t="shared" si="557"/>
        <v>23/09/2025</v>
      </c>
      <c r="R6520" s="13" t="str">
        <f t="shared" si="558"/>
        <v>14</v>
      </c>
      <c r="S6520" s="13" t="str">
        <f t="shared" si="559"/>
        <v>Tue</v>
      </c>
    </row>
    <row r="6521" spans="1:19" x14ac:dyDescent="0.25">
      <c r="A6521" s="56">
        <v>45923.403333333335</v>
      </c>
      <c r="B6521" s="57">
        <v>445504283</v>
      </c>
      <c r="C6521" s="58" t="s">
        <v>36</v>
      </c>
      <c r="D6521" s="58" t="s">
        <v>37</v>
      </c>
      <c r="E6521" s="58" t="s">
        <v>45</v>
      </c>
      <c r="F6521" s="58" t="s">
        <v>119</v>
      </c>
      <c r="G6521" s="59">
        <v>3755.16</v>
      </c>
      <c r="H6521" s="57">
        <v>444710293</v>
      </c>
      <c r="I6521" s="59">
        <v>0</v>
      </c>
      <c r="J6521" s="59">
        <v>0</v>
      </c>
      <c r="K6521" s="59">
        <v>0</v>
      </c>
      <c r="L6521" s="59">
        <v>0</v>
      </c>
      <c r="M6521" s="59">
        <v>9850.5499999999993</v>
      </c>
      <c r="N6521" s="58" t="s">
        <v>92</v>
      </c>
      <c r="O6521" s="14">
        <f t="shared" ref="O6521:O6584" si="560">A6521</f>
        <v>45923.403333333335</v>
      </c>
      <c r="P6521" s="19">
        <f t="shared" ref="P6521:P6584" si="561">O6521+(5/24)</f>
        <v>45923.611666666671</v>
      </c>
      <c r="Q6521" s="20" t="str">
        <f t="shared" ref="Q6521:Q6584" si="562">TEXT(P6521,"dd/mm/yyyy")</f>
        <v>23/09/2025</v>
      </c>
      <c r="R6521" s="13" t="str">
        <f t="shared" ref="R6521:R6584" si="563">TEXT(P6521,"hh")</f>
        <v>14</v>
      </c>
      <c r="S6521" s="13" t="str">
        <f t="shared" ref="S6521:S6584" si="564">TEXT(P6521,"ddd")</f>
        <v>Tue</v>
      </c>
    </row>
    <row r="6522" spans="1:19" x14ac:dyDescent="0.25">
      <c r="A6522" s="60">
        <v>45923.40425925926</v>
      </c>
      <c r="B6522" s="61">
        <v>445504453</v>
      </c>
      <c r="C6522" s="62" t="s">
        <v>36</v>
      </c>
      <c r="D6522" s="62" t="s">
        <v>38</v>
      </c>
      <c r="E6522" s="62" t="s">
        <v>45</v>
      </c>
      <c r="F6522" s="62" t="s">
        <v>119</v>
      </c>
      <c r="G6522" s="63">
        <v>3753.89</v>
      </c>
      <c r="H6522" s="61">
        <v>444710466</v>
      </c>
      <c r="I6522" s="63">
        <v>0</v>
      </c>
      <c r="J6522" s="63">
        <v>0</v>
      </c>
      <c r="K6522" s="63">
        <v>0</v>
      </c>
      <c r="L6522" s="63">
        <v>0</v>
      </c>
      <c r="M6522" s="63">
        <v>9850.5499999999993</v>
      </c>
      <c r="N6522" s="62" t="s">
        <v>1384</v>
      </c>
      <c r="O6522" s="14">
        <f t="shared" si="560"/>
        <v>45923.40425925926</v>
      </c>
      <c r="P6522" s="19">
        <f t="shared" si="561"/>
        <v>45923.612592592595</v>
      </c>
      <c r="Q6522" s="20" t="str">
        <f t="shared" si="562"/>
        <v>23/09/2025</v>
      </c>
      <c r="R6522" s="13" t="str">
        <f t="shared" si="563"/>
        <v>14</v>
      </c>
      <c r="S6522" s="13" t="str">
        <f t="shared" si="564"/>
        <v>Tue</v>
      </c>
    </row>
    <row r="6523" spans="1:19" x14ac:dyDescent="0.25">
      <c r="A6523" s="56">
        <v>45923.405949074076</v>
      </c>
      <c r="B6523" s="57">
        <v>445505110</v>
      </c>
      <c r="C6523" s="58" t="s">
        <v>36</v>
      </c>
      <c r="D6523" s="58" t="s">
        <v>38</v>
      </c>
      <c r="E6523" s="58" t="s">
        <v>46</v>
      </c>
      <c r="F6523" s="58" t="s">
        <v>119</v>
      </c>
      <c r="G6523" s="59">
        <v>3752.25</v>
      </c>
      <c r="H6523" s="57">
        <v>444711124</v>
      </c>
      <c r="I6523" s="59">
        <v>0</v>
      </c>
      <c r="J6523" s="59">
        <v>0</v>
      </c>
      <c r="K6523" s="59">
        <v>0</v>
      </c>
      <c r="L6523" s="59">
        <v>-2.98</v>
      </c>
      <c r="M6523" s="59">
        <v>9847.57</v>
      </c>
      <c r="N6523" s="58" t="s">
        <v>3904</v>
      </c>
      <c r="O6523" s="14">
        <f t="shared" si="560"/>
        <v>45923.405949074076</v>
      </c>
      <c r="P6523" s="19">
        <f t="shared" si="561"/>
        <v>45923.614282407412</v>
      </c>
      <c r="Q6523" s="20" t="str">
        <f t="shared" si="562"/>
        <v>23/09/2025</v>
      </c>
      <c r="R6523" s="13" t="str">
        <f t="shared" si="563"/>
        <v>14</v>
      </c>
      <c r="S6523" s="13" t="str">
        <f t="shared" si="564"/>
        <v>Tue</v>
      </c>
    </row>
    <row r="6524" spans="1:19" x14ac:dyDescent="0.25">
      <c r="A6524" s="60">
        <v>45923.405960648146</v>
      </c>
      <c r="B6524" s="61">
        <v>445505119</v>
      </c>
      <c r="C6524" s="62" t="s">
        <v>36</v>
      </c>
      <c r="D6524" s="62" t="s">
        <v>38</v>
      </c>
      <c r="E6524" s="62" t="s">
        <v>46</v>
      </c>
      <c r="F6524" s="62" t="s">
        <v>119</v>
      </c>
      <c r="G6524" s="63">
        <v>3752.23</v>
      </c>
      <c r="H6524" s="61">
        <v>444711132</v>
      </c>
      <c r="I6524" s="63">
        <v>0</v>
      </c>
      <c r="J6524" s="63">
        <v>0</v>
      </c>
      <c r="K6524" s="63">
        <v>0</v>
      </c>
      <c r="L6524" s="63">
        <v>-3.04</v>
      </c>
      <c r="M6524" s="63">
        <v>9844.5300000000007</v>
      </c>
      <c r="N6524" s="62" t="s">
        <v>3905</v>
      </c>
      <c r="O6524" s="14">
        <f t="shared" si="560"/>
        <v>45923.405960648146</v>
      </c>
      <c r="P6524" s="19">
        <f t="shared" si="561"/>
        <v>45923.614293981482</v>
      </c>
      <c r="Q6524" s="20" t="str">
        <f t="shared" si="562"/>
        <v>23/09/2025</v>
      </c>
      <c r="R6524" s="13" t="str">
        <f t="shared" si="563"/>
        <v>14</v>
      </c>
      <c r="S6524" s="13" t="str">
        <f t="shared" si="564"/>
        <v>Tue</v>
      </c>
    </row>
    <row r="6525" spans="1:19" x14ac:dyDescent="0.25">
      <c r="A6525" s="56">
        <v>45923.405960648146</v>
      </c>
      <c r="B6525" s="57">
        <v>445505120</v>
      </c>
      <c r="C6525" s="58" t="s">
        <v>36</v>
      </c>
      <c r="D6525" s="58" t="s">
        <v>38</v>
      </c>
      <c r="E6525" s="58" t="s">
        <v>46</v>
      </c>
      <c r="F6525" s="58" t="s">
        <v>119</v>
      </c>
      <c r="G6525" s="59">
        <v>3752.23</v>
      </c>
      <c r="H6525" s="57">
        <v>444711133</v>
      </c>
      <c r="I6525" s="59">
        <v>0</v>
      </c>
      <c r="J6525" s="59">
        <v>0</v>
      </c>
      <c r="K6525" s="59">
        <v>0</v>
      </c>
      <c r="L6525" s="59">
        <v>-3.04</v>
      </c>
      <c r="M6525" s="59">
        <v>9841.49</v>
      </c>
      <c r="N6525" s="58" t="s">
        <v>3905</v>
      </c>
      <c r="O6525" s="14">
        <f t="shared" si="560"/>
        <v>45923.405960648146</v>
      </c>
      <c r="P6525" s="19">
        <f t="shared" si="561"/>
        <v>45923.614293981482</v>
      </c>
      <c r="Q6525" s="20" t="str">
        <f t="shared" si="562"/>
        <v>23/09/2025</v>
      </c>
      <c r="R6525" s="13" t="str">
        <f t="shared" si="563"/>
        <v>14</v>
      </c>
      <c r="S6525" s="13" t="str">
        <f t="shared" si="564"/>
        <v>Tue</v>
      </c>
    </row>
    <row r="6526" spans="1:19" x14ac:dyDescent="0.25">
      <c r="A6526" s="60">
        <v>45923.406064814815</v>
      </c>
      <c r="B6526" s="61">
        <v>445505151</v>
      </c>
      <c r="C6526" s="62" t="s">
        <v>36</v>
      </c>
      <c r="D6526" s="62" t="s">
        <v>38</v>
      </c>
      <c r="E6526" s="62" t="s">
        <v>46</v>
      </c>
      <c r="F6526" s="62" t="s">
        <v>119</v>
      </c>
      <c r="G6526" s="63">
        <v>3752.09</v>
      </c>
      <c r="H6526" s="61">
        <v>444711165</v>
      </c>
      <c r="I6526" s="63">
        <v>0</v>
      </c>
      <c r="J6526" s="63">
        <v>0</v>
      </c>
      <c r="K6526" s="63">
        <v>0</v>
      </c>
      <c r="L6526" s="63">
        <v>-3.07</v>
      </c>
      <c r="M6526" s="63">
        <v>9838.42</v>
      </c>
      <c r="N6526" s="62" t="s">
        <v>3906</v>
      </c>
      <c r="O6526" s="14">
        <f t="shared" si="560"/>
        <v>45923.406064814815</v>
      </c>
      <c r="P6526" s="19">
        <f t="shared" si="561"/>
        <v>45923.614398148151</v>
      </c>
      <c r="Q6526" s="20" t="str">
        <f t="shared" si="562"/>
        <v>23/09/2025</v>
      </c>
      <c r="R6526" s="13" t="str">
        <f t="shared" si="563"/>
        <v>14</v>
      </c>
      <c r="S6526" s="13" t="str">
        <f t="shared" si="564"/>
        <v>Tue</v>
      </c>
    </row>
    <row r="6527" spans="1:19" x14ac:dyDescent="0.25">
      <c r="A6527" s="56">
        <v>45923.406342592592</v>
      </c>
      <c r="B6527" s="57">
        <v>445505301</v>
      </c>
      <c r="C6527" s="58" t="s">
        <v>36</v>
      </c>
      <c r="D6527" s="58" t="s">
        <v>38</v>
      </c>
      <c r="E6527" s="58" t="s">
        <v>45</v>
      </c>
      <c r="F6527" s="58" t="s">
        <v>119</v>
      </c>
      <c r="G6527" s="59">
        <v>3753.76</v>
      </c>
      <c r="H6527" s="57">
        <v>444711307</v>
      </c>
      <c r="I6527" s="59">
        <v>0</v>
      </c>
      <c r="J6527" s="59">
        <v>0</v>
      </c>
      <c r="K6527" s="59">
        <v>0</v>
      </c>
      <c r="L6527" s="59">
        <v>0</v>
      </c>
      <c r="M6527" s="59">
        <v>9838.42</v>
      </c>
      <c r="N6527" s="58" t="s">
        <v>1944</v>
      </c>
      <c r="O6527" s="14">
        <f t="shared" si="560"/>
        <v>45923.406342592592</v>
      </c>
      <c r="P6527" s="19">
        <f t="shared" si="561"/>
        <v>45923.614675925928</v>
      </c>
      <c r="Q6527" s="20" t="str">
        <f t="shared" si="562"/>
        <v>23/09/2025</v>
      </c>
      <c r="R6527" s="13" t="str">
        <f t="shared" si="563"/>
        <v>14</v>
      </c>
      <c r="S6527" s="13" t="str">
        <f t="shared" si="564"/>
        <v>Tue</v>
      </c>
    </row>
    <row r="6528" spans="1:19" x14ac:dyDescent="0.25">
      <c r="A6528" s="60">
        <v>45923.406342592592</v>
      </c>
      <c r="B6528" s="61">
        <v>445505303</v>
      </c>
      <c r="C6528" s="62" t="s">
        <v>36</v>
      </c>
      <c r="D6528" s="62" t="s">
        <v>38</v>
      </c>
      <c r="E6528" s="62" t="s">
        <v>45</v>
      </c>
      <c r="F6528" s="62" t="s">
        <v>119</v>
      </c>
      <c r="G6528" s="63">
        <v>3753.74</v>
      </c>
      <c r="H6528" s="61">
        <v>444711309</v>
      </c>
      <c r="I6528" s="63">
        <v>0</v>
      </c>
      <c r="J6528" s="63">
        <v>0</v>
      </c>
      <c r="K6528" s="63">
        <v>0</v>
      </c>
      <c r="L6528" s="63">
        <v>0</v>
      </c>
      <c r="M6528" s="63">
        <v>9838.42</v>
      </c>
      <c r="N6528" s="62" t="s">
        <v>2055</v>
      </c>
      <c r="O6528" s="14">
        <f t="shared" si="560"/>
        <v>45923.406342592592</v>
      </c>
      <c r="P6528" s="19">
        <f t="shared" si="561"/>
        <v>45923.614675925928</v>
      </c>
      <c r="Q6528" s="20" t="str">
        <f t="shared" si="562"/>
        <v>23/09/2025</v>
      </c>
      <c r="R6528" s="13" t="str">
        <f t="shared" si="563"/>
        <v>14</v>
      </c>
      <c r="S6528" s="13" t="str">
        <f t="shared" si="564"/>
        <v>Tue</v>
      </c>
    </row>
    <row r="6529" spans="1:19" x14ac:dyDescent="0.25">
      <c r="A6529" s="56">
        <v>45923.406354166669</v>
      </c>
      <c r="B6529" s="57">
        <v>445505307</v>
      </c>
      <c r="C6529" s="58" t="s">
        <v>36</v>
      </c>
      <c r="D6529" s="58" t="s">
        <v>38</v>
      </c>
      <c r="E6529" s="58" t="s">
        <v>45</v>
      </c>
      <c r="F6529" s="58" t="s">
        <v>119</v>
      </c>
      <c r="G6529" s="59">
        <v>3753.77</v>
      </c>
      <c r="H6529" s="57">
        <v>444711313</v>
      </c>
      <c r="I6529" s="59">
        <v>0</v>
      </c>
      <c r="J6529" s="59">
        <v>0</v>
      </c>
      <c r="K6529" s="59">
        <v>0</v>
      </c>
      <c r="L6529" s="59">
        <v>0</v>
      </c>
      <c r="M6529" s="59">
        <v>9838.42</v>
      </c>
      <c r="N6529" s="58" t="s">
        <v>52</v>
      </c>
      <c r="O6529" s="14">
        <f t="shared" si="560"/>
        <v>45923.406354166669</v>
      </c>
      <c r="P6529" s="19">
        <f t="shared" si="561"/>
        <v>45923.614687500005</v>
      </c>
      <c r="Q6529" s="20" t="str">
        <f t="shared" si="562"/>
        <v>23/09/2025</v>
      </c>
      <c r="R6529" s="13" t="str">
        <f t="shared" si="563"/>
        <v>14</v>
      </c>
      <c r="S6529" s="13" t="str">
        <f t="shared" si="564"/>
        <v>Tue</v>
      </c>
    </row>
    <row r="6530" spans="1:19" x14ac:dyDescent="0.25">
      <c r="A6530" s="60">
        <v>45923.406354166669</v>
      </c>
      <c r="B6530" s="61">
        <v>445505310</v>
      </c>
      <c r="C6530" s="62" t="s">
        <v>36</v>
      </c>
      <c r="D6530" s="62" t="s">
        <v>38</v>
      </c>
      <c r="E6530" s="62" t="s">
        <v>45</v>
      </c>
      <c r="F6530" s="62" t="s">
        <v>119</v>
      </c>
      <c r="G6530" s="63">
        <v>3753.77</v>
      </c>
      <c r="H6530" s="61">
        <v>444711316</v>
      </c>
      <c r="I6530" s="63">
        <v>0</v>
      </c>
      <c r="J6530" s="63">
        <v>0</v>
      </c>
      <c r="K6530" s="63">
        <v>0</v>
      </c>
      <c r="L6530" s="63">
        <v>0</v>
      </c>
      <c r="M6530" s="63">
        <v>9838.42</v>
      </c>
      <c r="N6530" s="62" t="s">
        <v>48</v>
      </c>
      <c r="O6530" s="14">
        <f t="shared" si="560"/>
        <v>45923.406354166669</v>
      </c>
      <c r="P6530" s="19">
        <f t="shared" si="561"/>
        <v>45923.614687500005</v>
      </c>
      <c r="Q6530" s="20" t="str">
        <f t="shared" si="562"/>
        <v>23/09/2025</v>
      </c>
      <c r="R6530" s="13" t="str">
        <f t="shared" si="563"/>
        <v>14</v>
      </c>
      <c r="S6530" s="13" t="str">
        <f t="shared" si="564"/>
        <v>Tue</v>
      </c>
    </row>
    <row r="6531" spans="1:19" x14ac:dyDescent="0.25">
      <c r="A6531" s="56">
        <v>45923.406354166669</v>
      </c>
      <c r="B6531" s="57">
        <v>445505314</v>
      </c>
      <c r="C6531" s="58" t="s">
        <v>36</v>
      </c>
      <c r="D6531" s="58" t="s">
        <v>38</v>
      </c>
      <c r="E6531" s="58" t="s">
        <v>45</v>
      </c>
      <c r="F6531" s="58" t="s">
        <v>119</v>
      </c>
      <c r="G6531" s="59">
        <v>3753.88</v>
      </c>
      <c r="H6531" s="57">
        <v>444711319</v>
      </c>
      <c r="I6531" s="59">
        <v>0</v>
      </c>
      <c r="J6531" s="59">
        <v>0</v>
      </c>
      <c r="K6531" s="59">
        <v>0</v>
      </c>
      <c r="L6531" s="59">
        <v>0</v>
      </c>
      <c r="M6531" s="59">
        <v>9838.42</v>
      </c>
      <c r="N6531" s="58" t="s">
        <v>107</v>
      </c>
      <c r="O6531" s="14">
        <f t="shared" si="560"/>
        <v>45923.406354166669</v>
      </c>
      <c r="P6531" s="19">
        <f t="shared" si="561"/>
        <v>45923.614687500005</v>
      </c>
      <c r="Q6531" s="20" t="str">
        <f t="shared" si="562"/>
        <v>23/09/2025</v>
      </c>
      <c r="R6531" s="13" t="str">
        <f t="shared" si="563"/>
        <v>14</v>
      </c>
      <c r="S6531" s="13" t="str">
        <f t="shared" si="564"/>
        <v>Tue</v>
      </c>
    </row>
    <row r="6532" spans="1:19" x14ac:dyDescent="0.25">
      <c r="A6532" s="60">
        <v>45923.406354166669</v>
      </c>
      <c r="B6532" s="61">
        <v>445505317</v>
      </c>
      <c r="C6532" s="62" t="s">
        <v>36</v>
      </c>
      <c r="D6532" s="62" t="s">
        <v>38</v>
      </c>
      <c r="E6532" s="62" t="s">
        <v>45</v>
      </c>
      <c r="F6532" s="62" t="s">
        <v>119</v>
      </c>
      <c r="G6532" s="63">
        <v>3753.95</v>
      </c>
      <c r="H6532" s="61">
        <v>444711322</v>
      </c>
      <c r="I6532" s="63">
        <v>0</v>
      </c>
      <c r="J6532" s="63">
        <v>0</v>
      </c>
      <c r="K6532" s="63">
        <v>0</v>
      </c>
      <c r="L6532" s="63">
        <v>0</v>
      </c>
      <c r="M6532" s="63">
        <v>9838.42</v>
      </c>
      <c r="N6532" s="62" t="s">
        <v>2056</v>
      </c>
      <c r="O6532" s="14">
        <f t="shared" si="560"/>
        <v>45923.406354166669</v>
      </c>
      <c r="P6532" s="19">
        <f t="shared" si="561"/>
        <v>45923.614687500005</v>
      </c>
      <c r="Q6532" s="20" t="str">
        <f t="shared" si="562"/>
        <v>23/09/2025</v>
      </c>
      <c r="R6532" s="13" t="str">
        <f t="shared" si="563"/>
        <v>14</v>
      </c>
      <c r="S6532" s="13" t="str">
        <f t="shared" si="564"/>
        <v>Tue</v>
      </c>
    </row>
    <row r="6533" spans="1:19" x14ac:dyDescent="0.25">
      <c r="A6533" s="56">
        <v>45923.406365740739</v>
      </c>
      <c r="B6533" s="57">
        <v>445505321</v>
      </c>
      <c r="C6533" s="58" t="s">
        <v>36</v>
      </c>
      <c r="D6533" s="58" t="s">
        <v>38</v>
      </c>
      <c r="E6533" s="58" t="s">
        <v>45</v>
      </c>
      <c r="F6533" s="58" t="s">
        <v>119</v>
      </c>
      <c r="G6533" s="59">
        <v>3753.95</v>
      </c>
      <c r="H6533" s="57">
        <v>444711327</v>
      </c>
      <c r="I6533" s="59">
        <v>0</v>
      </c>
      <c r="J6533" s="59">
        <v>0</v>
      </c>
      <c r="K6533" s="59">
        <v>0</v>
      </c>
      <c r="L6533" s="59">
        <v>0</v>
      </c>
      <c r="M6533" s="59">
        <v>9838.42</v>
      </c>
      <c r="N6533" s="58" t="s">
        <v>108</v>
      </c>
      <c r="O6533" s="14">
        <f t="shared" si="560"/>
        <v>45923.406365740739</v>
      </c>
      <c r="P6533" s="19">
        <f t="shared" si="561"/>
        <v>45923.614699074074</v>
      </c>
      <c r="Q6533" s="20" t="str">
        <f t="shared" si="562"/>
        <v>23/09/2025</v>
      </c>
      <c r="R6533" s="13" t="str">
        <f t="shared" si="563"/>
        <v>14</v>
      </c>
      <c r="S6533" s="13" t="str">
        <f t="shared" si="564"/>
        <v>Tue</v>
      </c>
    </row>
    <row r="6534" spans="1:19" x14ac:dyDescent="0.25">
      <c r="A6534" s="60">
        <v>45923.406365740739</v>
      </c>
      <c r="B6534" s="61">
        <v>445505323</v>
      </c>
      <c r="C6534" s="62" t="s">
        <v>36</v>
      </c>
      <c r="D6534" s="62" t="s">
        <v>38</v>
      </c>
      <c r="E6534" s="62" t="s">
        <v>45</v>
      </c>
      <c r="F6534" s="62" t="s">
        <v>119</v>
      </c>
      <c r="G6534" s="63">
        <v>3753.95</v>
      </c>
      <c r="H6534" s="61">
        <v>444711329</v>
      </c>
      <c r="I6534" s="63">
        <v>0</v>
      </c>
      <c r="J6534" s="63">
        <v>0</v>
      </c>
      <c r="K6534" s="63">
        <v>0</v>
      </c>
      <c r="L6534" s="63">
        <v>0</v>
      </c>
      <c r="M6534" s="63">
        <v>9838.42</v>
      </c>
      <c r="N6534" s="62" t="s">
        <v>113</v>
      </c>
      <c r="O6534" s="14">
        <f t="shared" si="560"/>
        <v>45923.406365740739</v>
      </c>
      <c r="P6534" s="19">
        <f t="shared" si="561"/>
        <v>45923.614699074074</v>
      </c>
      <c r="Q6534" s="20" t="str">
        <f t="shared" si="562"/>
        <v>23/09/2025</v>
      </c>
      <c r="R6534" s="13" t="str">
        <f t="shared" si="563"/>
        <v>14</v>
      </c>
      <c r="S6534" s="13" t="str">
        <f t="shared" si="564"/>
        <v>Tue</v>
      </c>
    </row>
    <row r="6535" spans="1:19" x14ac:dyDescent="0.25">
      <c r="A6535" s="56">
        <v>45923.406365740739</v>
      </c>
      <c r="B6535" s="57">
        <v>445505324</v>
      </c>
      <c r="C6535" s="58" t="s">
        <v>36</v>
      </c>
      <c r="D6535" s="58" t="s">
        <v>38</v>
      </c>
      <c r="E6535" s="58" t="s">
        <v>45</v>
      </c>
      <c r="F6535" s="58" t="s">
        <v>119</v>
      </c>
      <c r="G6535" s="59">
        <v>3753.96</v>
      </c>
      <c r="H6535" s="57">
        <v>444711330</v>
      </c>
      <c r="I6535" s="59">
        <v>0</v>
      </c>
      <c r="J6535" s="59">
        <v>0</v>
      </c>
      <c r="K6535" s="59">
        <v>0</v>
      </c>
      <c r="L6535" s="59">
        <v>0</v>
      </c>
      <c r="M6535" s="59">
        <v>9838.42</v>
      </c>
      <c r="N6535" s="58" t="s">
        <v>47</v>
      </c>
      <c r="O6535" s="14">
        <f t="shared" si="560"/>
        <v>45923.406365740739</v>
      </c>
      <c r="P6535" s="19">
        <f t="shared" si="561"/>
        <v>45923.614699074074</v>
      </c>
      <c r="Q6535" s="20" t="str">
        <f t="shared" si="562"/>
        <v>23/09/2025</v>
      </c>
      <c r="R6535" s="13" t="str">
        <f t="shared" si="563"/>
        <v>14</v>
      </c>
      <c r="S6535" s="13" t="str">
        <f t="shared" si="564"/>
        <v>Tue</v>
      </c>
    </row>
    <row r="6536" spans="1:19" x14ac:dyDescent="0.25">
      <c r="A6536" s="60">
        <v>45923.406365740739</v>
      </c>
      <c r="B6536" s="61">
        <v>445505327</v>
      </c>
      <c r="C6536" s="62" t="s">
        <v>36</v>
      </c>
      <c r="D6536" s="62" t="s">
        <v>38</v>
      </c>
      <c r="E6536" s="62" t="s">
        <v>45</v>
      </c>
      <c r="F6536" s="62" t="s">
        <v>119</v>
      </c>
      <c r="G6536" s="63">
        <v>3753.97</v>
      </c>
      <c r="H6536" s="61">
        <v>444711333</v>
      </c>
      <c r="I6536" s="63">
        <v>0</v>
      </c>
      <c r="J6536" s="63">
        <v>0</v>
      </c>
      <c r="K6536" s="63">
        <v>0</v>
      </c>
      <c r="L6536" s="63">
        <v>0</v>
      </c>
      <c r="M6536" s="63">
        <v>9838.42</v>
      </c>
      <c r="N6536" s="62" t="s">
        <v>1971</v>
      </c>
      <c r="O6536" s="14">
        <f t="shared" si="560"/>
        <v>45923.406365740739</v>
      </c>
      <c r="P6536" s="19">
        <f t="shared" si="561"/>
        <v>45923.614699074074</v>
      </c>
      <c r="Q6536" s="20" t="str">
        <f t="shared" si="562"/>
        <v>23/09/2025</v>
      </c>
      <c r="R6536" s="13" t="str">
        <f t="shared" si="563"/>
        <v>14</v>
      </c>
      <c r="S6536" s="13" t="str">
        <f t="shared" si="564"/>
        <v>Tue</v>
      </c>
    </row>
    <row r="6537" spans="1:19" x14ac:dyDescent="0.25">
      <c r="A6537" s="56">
        <v>45923.406377314815</v>
      </c>
      <c r="B6537" s="57">
        <v>445505330</v>
      </c>
      <c r="C6537" s="58" t="s">
        <v>36</v>
      </c>
      <c r="D6537" s="58" t="s">
        <v>38</v>
      </c>
      <c r="E6537" s="58" t="s">
        <v>45</v>
      </c>
      <c r="F6537" s="58" t="s">
        <v>119</v>
      </c>
      <c r="G6537" s="59">
        <v>3753.89</v>
      </c>
      <c r="H6537" s="57">
        <v>444711336</v>
      </c>
      <c r="I6537" s="59">
        <v>0</v>
      </c>
      <c r="J6537" s="59">
        <v>0</v>
      </c>
      <c r="K6537" s="59">
        <v>0</v>
      </c>
      <c r="L6537" s="59">
        <v>0</v>
      </c>
      <c r="M6537" s="59">
        <v>9838.42</v>
      </c>
      <c r="N6537" s="58" t="s">
        <v>77</v>
      </c>
      <c r="O6537" s="14">
        <f t="shared" si="560"/>
        <v>45923.406377314815</v>
      </c>
      <c r="P6537" s="19">
        <f t="shared" si="561"/>
        <v>45923.614710648151</v>
      </c>
      <c r="Q6537" s="20" t="str">
        <f t="shared" si="562"/>
        <v>23/09/2025</v>
      </c>
      <c r="R6537" s="13" t="str">
        <f t="shared" si="563"/>
        <v>14</v>
      </c>
      <c r="S6537" s="13" t="str">
        <f t="shared" si="564"/>
        <v>Tue</v>
      </c>
    </row>
    <row r="6538" spans="1:19" x14ac:dyDescent="0.25">
      <c r="A6538" s="60">
        <v>45923.406458333331</v>
      </c>
      <c r="B6538" s="61">
        <v>445505401</v>
      </c>
      <c r="C6538" s="62" t="s">
        <v>36</v>
      </c>
      <c r="D6538" s="62" t="s">
        <v>37</v>
      </c>
      <c r="E6538" s="62" t="s">
        <v>45</v>
      </c>
      <c r="F6538" s="62" t="s">
        <v>119</v>
      </c>
      <c r="G6538" s="63">
        <v>3754.15</v>
      </c>
      <c r="H6538" s="61">
        <v>444711407</v>
      </c>
      <c r="I6538" s="63">
        <v>0</v>
      </c>
      <c r="J6538" s="63">
        <v>0</v>
      </c>
      <c r="K6538" s="63">
        <v>0</v>
      </c>
      <c r="L6538" s="63">
        <v>0</v>
      </c>
      <c r="M6538" s="63">
        <v>9838.42</v>
      </c>
      <c r="N6538" s="62" t="s">
        <v>2546</v>
      </c>
      <c r="O6538" s="14">
        <f t="shared" si="560"/>
        <v>45923.406458333331</v>
      </c>
      <c r="P6538" s="19">
        <f t="shared" si="561"/>
        <v>45923.614791666667</v>
      </c>
      <c r="Q6538" s="20" t="str">
        <f t="shared" si="562"/>
        <v>23/09/2025</v>
      </c>
      <c r="R6538" s="13" t="str">
        <f t="shared" si="563"/>
        <v>14</v>
      </c>
      <c r="S6538" s="13" t="str">
        <f t="shared" si="564"/>
        <v>Tue</v>
      </c>
    </row>
    <row r="6539" spans="1:19" x14ac:dyDescent="0.25">
      <c r="A6539" s="56">
        <v>45923.406458333331</v>
      </c>
      <c r="B6539" s="57">
        <v>445505406</v>
      </c>
      <c r="C6539" s="58" t="s">
        <v>36</v>
      </c>
      <c r="D6539" s="58" t="s">
        <v>37</v>
      </c>
      <c r="E6539" s="58" t="s">
        <v>45</v>
      </c>
      <c r="F6539" s="58" t="s">
        <v>119</v>
      </c>
      <c r="G6539" s="59">
        <v>3754.15</v>
      </c>
      <c r="H6539" s="57">
        <v>444711412</v>
      </c>
      <c r="I6539" s="59">
        <v>0</v>
      </c>
      <c r="J6539" s="59">
        <v>0</v>
      </c>
      <c r="K6539" s="59">
        <v>0</v>
      </c>
      <c r="L6539" s="59">
        <v>0</v>
      </c>
      <c r="M6539" s="59">
        <v>9838.42</v>
      </c>
      <c r="N6539" s="58" t="s">
        <v>92</v>
      </c>
      <c r="O6539" s="14">
        <f t="shared" si="560"/>
        <v>45923.406458333331</v>
      </c>
      <c r="P6539" s="19">
        <f t="shared" si="561"/>
        <v>45923.614791666667</v>
      </c>
      <c r="Q6539" s="20" t="str">
        <f t="shared" si="562"/>
        <v>23/09/2025</v>
      </c>
      <c r="R6539" s="13" t="str">
        <f t="shared" si="563"/>
        <v>14</v>
      </c>
      <c r="S6539" s="13" t="str">
        <f t="shared" si="564"/>
        <v>Tue</v>
      </c>
    </row>
    <row r="6540" spans="1:19" x14ac:dyDescent="0.25">
      <c r="A6540" s="60">
        <v>45923.406805555554</v>
      </c>
      <c r="B6540" s="61">
        <v>445505548</v>
      </c>
      <c r="C6540" s="62" t="s">
        <v>36</v>
      </c>
      <c r="D6540" s="62" t="s">
        <v>37</v>
      </c>
      <c r="E6540" s="62" t="s">
        <v>45</v>
      </c>
      <c r="F6540" s="62" t="s">
        <v>119</v>
      </c>
      <c r="G6540" s="63">
        <v>3754.81</v>
      </c>
      <c r="H6540" s="61">
        <v>444711547</v>
      </c>
      <c r="I6540" s="63">
        <v>0</v>
      </c>
      <c r="J6540" s="63">
        <v>0</v>
      </c>
      <c r="K6540" s="63">
        <v>0</v>
      </c>
      <c r="L6540" s="63">
        <v>0</v>
      </c>
      <c r="M6540" s="63">
        <v>9838.42</v>
      </c>
      <c r="N6540" s="62" t="s">
        <v>3885</v>
      </c>
      <c r="O6540" s="14">
        <f t="shared" si="560"/>
        <v>45923.406805555554</v>
      </c>
      <c r="P6540" s="19">
        <f t="shared" si="561"/>
        <v>45923.61513888889</v>
      </c>
      <c r="Q6540" s="20" t="str">
        <f t="shared" si="562"/>
        <v>23/09/2025</v>
      </c>
      <c r="R6540" s="13" t="str">
        <f t="shared" si="563"/>
        <v>14</v>
      </c>
      <c r="S6540" s="13" t="str">
        <f t="shared" si="564"/>
        <v>Tue</v>
      </c>
    </row>
    <row r="6541" spans="1:19" x14ac:dyDescent="0.25">
      <c r="A6541" s="56">
        <v>45923.406805555554</v>
      </c>
      <c r="B6541" s="57">
        <v>445505550</v>
      </c>
      <c r="C6541" s="58" t="s">
        <v>36</v>
      </c>
      <c r="D6541" s="58" t="s">
        <v>37</v>
      </c>
      <c r="E6541" s="58" t="s">
        <v>45</v>
      </c>
      <c r="F6541" s="58" t="s">
        <v>119</v>
      </c>
      <c r="G6541" s="59">
        <v>3754.79</v>
      </c>
      <c r="H6541" s="57">
        <v>444711549</v>
      </c>
      <c r="I6541" s="59">
        <v>0</v>
      </c>
      <c r="J6541" s="59">
        <v>0</v>
      </c>
      <c r="K6541" s="59">
        <v>0</v>
      </c>
      <c r="L6541" s="59">
        <v>0</v>
      </c>
      <c r="M6541" s="59">
        <v>9838.42</v>
      </c>
      <c r="N6541" s="58" t="s">
        <v>3762</v>
      </c>
      <c r="O6541" s="14">
        <f t="shared" si="560"/>
        <v>45923.406805555554</v>
      </c>
      <c r="P6541" s="19">
        <f t="shared" si="561"/>
        <v>45923.61513888889</v>
      </c>
      <c r="Q6541" s="20" t="str">
        <f t="shared" si="562"/>
        <v>23/09/2025</v>
      </c>
      <c r="R6541" s="13" t="str">
        <f t="shared" si="563"/>
        <v>14</v>
      </c>
      <c r="S6541" s="13" t="str">
        <f t="shared" si="564"/>
        <v>Tue</v>
      </c>
    </row>
    <row r="6542" spans="1:19" x14ac:dyDescent="0.25">
      <c r="A6542" s="60">
        <v>45923.406956018516</v>
      </c>
      <c r="B6542" s="61">
        <v>445505628</v>
      </c>
      <c r="C6542" s="62" t="s">
        <v>36</v>
      </c>
      <c r="D6542" s="62" t="s">
        <v>37</v>
      </c>
      <c r="E6542" s="62" t="s">
        <v>46</v>
      </c>
      <c r="F6542" s="62" t="s">
        <v>119</v>
      </c>
      <c r="G6542" s="63">
        <v>3755.32</v>
      </c>
      <c r="H6542" s="61">
        <v>444711631</v>
      </c>
      <c r="I6542" s="63">
        <v>0</v>
      </c>
      <c r="J6542" s="63">
        <v>0</v>
      </c>
      <c r="K6542" s="63">
        <v>0</v>
      </c>
      <c r="L6542" s="63">
        <v>-1.37</v>
      </c>
      <c r="M6542" s="63">
        <v>9837.0499999999993</v>
      </c>
      <c r="N6542" s="62" t="s">
        <v>3907</v>
      </c>
      <c r="O6542" s="14">
        <f t="shared" si="560"/>
        <v>45923.406956018516</v>
      </c>
      <c r="P6542" s="19">
        <f t="shared" si="561"/>
        <v>45923.615289351852</v>
      </c>
      <c r="Q6542" s="20" t="str">
        <f t="shared" si="562"/>
        <v>23/09/2025</v>
      </c>
      <c r="R6542" s="13" t="str">
        <f t="shared" si="563"/>
        <v>14</v>
      </c>
      <c r="S6542" s="13" t="str">
        <f t="shared" si="564"/>
        <v>Tue</v>
      </c>
    </row>
    <row r="6543" spans="1:19" x14ac:dyDescent="0.25">
      <c r="A6543" s="56">
        <v>45923.407233796293</v>
      </c>
      <c r="B6543" s="57">
        <v>445505789</v>
      </c>
      <c r="C6543" s="58" t="s">
        <v>36</v>
      </c>
      <c r="D6543" s="58" t="s">
        <v>37</v>
      </c>
      <c r="E6543" s="58" t="s">
        <v>46</v>
      </c>
      <c r="F6543" s="58" t="s">
        <v>119</v>
      </c>
      <c r="G6543" s="59">
        <v>3755.97</v>
      </c>
      <c r="H6543" s="57">
        <v>444711798</v>
      </c>
      <c r="I6543" s="59">
        <v>0</v>
      </c>
      <c r="J6543" s="59">
        <v>0</v>
      </c>
      <c r="K6543" s="59">
        <v>0</v>
      </c>
      <c r="L6543" s="59">
        <v>-2.23</v>
      </c>
      <c r="M6543" s="59">
        <v>9834.82</v>
      </c>
      <c r="N6543" s="58" t="s">
        <v>3908</v>
      </c>
      <c r="O6543" s="14">
        <f t="shared" si="560"/>
        <v>45923.407233796293</v>
      </c>
      <c r="P6543" s="19">
        <f t="shared" si="561"/>
        <v>45923.615567129629</v>
      </c>
      <c r="Q6543" s="20" t="str">
        <f t="shared" si="562"/>
        <v>23/09/2025</v>
      </c>
      <c r="R6543" s="13" t="str">
        <f t="shared" si="563"/>
        <v>14</v>
      </c>
      <c r="S6543" s="13" t="str">
        <f t="shared" si="564"/>
        <v>Tue</v>
      </c>
    </row>
    <row r="6544" spans="1:19" x14ac:dyDescent="0.25">
      <c r="A6544" s="60">
        <v>45923.407233796293</v>
      </c>
      <c r="B6544" s="61">
        <v>445505790</v>
      </c>
      <c r="C6544" s="62" t="s">
        <v>36</v>
      </c>
      <c r="D6544" s="62" t="s">
        <v>37</v>
      </c>
      <c r="E6544" s="62" t="s">
        <v>46</v>
      </c>
      <c r="F6544" s="62" t="s">
        <v>119</v>
      </c>
      <c r="G6544" s="63">
        <v>3755.97</v>
      </c>
      <c r="H6544" s="61">
        <v>444711799</v>
      </c>
      <c r="I6544" s="63">
        <v>0</v>
      </c>
      <c r="J6544" s="63">
        <v>0</v>
      </c>
      <c r="K6544" s="63">
        <v>0</v>
      </c>
      <c r="L6544" s="63">
        <v>-2</v>
      </c>
      <c r="M6544" s="63">
        <v>9832.82</v>
      </c>
      <c r="N6544" s="62" t="s">
        <v>3908</v>
      </c>
      <c r="O6544" s="14">
        <f t="shared" si="560"/>
        <v>45923.407233796293</v>
      </c>
      <c r="P6544" s="19">
        <f t="shared" si="561"/>
        <v>45923.615567129629</v>
      </c>
      <c r="Q6544" s="20" t="str">
        <f t="shared" si="562"/>
        <v>23/09/2025</v>
      </c>
      <c r="R6544" s="13" t="str">
        <f t="shared" si="563"/>
        <v>14</v>
      </c>
      <c r="S6544" s="13" t="str">
        <f t="shared" si="564"/>
        <v>Tue</v>
      </c>
    </row>
    <row r="6545" spans="1:19" x14ac:dyDescent="0.25">
      <c r="A6545" s="56">
        <v>45923.407650462963</v>
      </c>
      <c r="B6545" s="57">
        <v>445505963</v>
      </c>
      <c r="C6545" s="58" t="s">
        <v>36</v>
      </c>
      <c r="D6545" s="58" t="s">
        <v>37</v>
      </c>
      <c r="E6545" s="58" t="s">
        <v>46</v>
      </c>
      <c r="F6545" s="58" t="s">
        <v>119</v>
      </c>
      <c r="G6545" s="59">
        <v>3756.28</v>
      </c>
      <c r="H6545" s="57">
        <v>444711971</v>
      </c>
      <c r="I6545" s="59">
        <v>0</v>
      </c>
      <c r="J6545" s="59">
        <v>0</v>
      </c>
      <c r="K6545" s="59">
        <v>0</v>
      </c>
      <c r="L6545" s="59">
        <v>-2.5099999999999998</v>
      </c>
      <c r="M6545" s="59">
        <v>9830.31</v>
      </c>
      <c r="N6545" s="58" t="s">
        <v>3909</v>
      </c>
      <c r="O6545" s="14">
        <f t="shared" si="560"/>
        <v>45923.407650462963</v>
      </c>
      <c r="P6545" s="19">
        <f t="shared" si="561"/>
        <v>45923.615983796299</v>
      </c>
      <c r="Q6545" s="20" t="str">
        <f t="shared" si="562"/>
        <v>23/09/2025</v>
      </c>
      <c r="R6545" s="13" t="str">
        <f t="shared" si="563"/>
        <v>14</v>
      </c>
      <c r="S6545" s="13" t="str">
        <f t="shared" si="564"/>
        <v>Tue</v>
      </c>
    </row>
    <row r="6546" spans="1:19" x14ac:dyDescent="0.25">
      <c r="A6546" s="60">
        <v>45923.409201388888</v>
      </c>
      <c r="B6546" s="61">
        <v>445506823</v>
      </c>
      <c r="C6546" s="62" t="s">
        <v>36</v>
      </c>
      <c r="D6546" s="62" t="s">
        <v>37</v>
      </c>
      <c r="E6546" s="62" t="s">
        <v>46</v>
      </c>
      <c r="F6546" s="62" t="s">
        <v>119</v>
      </c>
      <c r="G6546" s="63">
        <v>3756.71</v>
      </c>
      <c r="H6546" s="61">
        <v>444712824</v>
      </c>
      <c r="I6546" s="63">
        <v>0</v>
      </c>
      <c r="J6546" s="63">
        <v>0</v>
      </c>
      <c r="K6546" s="63">
        <v>0</v>
      </c>
      <c r="L6546" s="63">
        <v>-2.95</v>
      </c>
      <c r="M6546" s="63">
        <v>9827.36</v>
      </c>
      <c r="N6546" s="62" t="s">
        <v>3910</v>
      </c>
      <c r="O6546" s="14">
        <f t="shared" si="560"/>
        <v>45923.409201388888</v>
      </c>
      <c r="P6546" s="19">
        <f t="shared" si="561"/>
        <v>45923.617534722223</v>
      </c>
      <c r="Q6546" s="20" t="str">
        <f t="shared" si="562"/>
        <v>23/09/2025</v>
      </c>
      <c r="R6546" s="13" t="str">
        <f t="shared" si="563"/>
        <v>14</v>
      </c>
      <c r="S6546" s="13" t="str">
        <f t="shared" si="564"/>
        <v>Tue</v>
      </c>
    </row>
    <row r="6547" spans="1:19" x14ac:dyDescent="0.25">
      <c r="A6547" s="56">
        <v>45923.409224537034</v>
      </c>
      <c r="B6547" s="57">
        <v>445506847</v>
      </c>
      <c r="C6547" s="58" t="s">
        <v>36</v>
      </c>
      <c r="D6547" s="58" t="s">
        <v>37</v>
      </c>
      <c r="E6547" s="58" t="s">
        <v>46</v>
      </c>
      <c r="F6547" s="58" t="s">
        <v>119</v>
      </c>
      <c r="G6547" s="59">
        <v>3756.77</v>
      </c>
      <c r="H6547" s="57">
        <v>444712845</v>
      </c>
      <c r="I6547" s="59">
        <v>0</v>
      </c>
      <c r="J6547" s="59">
        <v>0</v>
      </c>
      <c r="K6547" s="59">
        <v>0</v>
      </c>
      <c r="L6547" s="59">
        <v>-3</v>
      </c>
      <c r="M6547" s="59">
        <v>9824.36</v>
      </c>
      <c r="N6547" s="58" t="s">
        <v>3911</v>
      </c>
      <c r="O6547" s="14">
        <f t="shared" si="560"/>
        <v>45923.409224537034</v>
      </c>
      <c r="P6547" s="19">
        <f t="shared" si="561"/>
        <v>45923.61755787037</v>
      </c>
      <c r="Q6547" s="20" t="str">
        <f t="shared" si="562"/>
        <v>23/09/2025</v>
      </c>
      <c r="R6547" s="13" t="str">
        <f t="shared" si="563"/>
        <v>14</v>
      </c>
      <c r="S6547" s="13" t="str">
        <f t="shared" si="564"/>
        <v>Tue</v>
      </c>
    </row>
    <row r="6548" spans="1:19" x14ac:dyDescent="0.25">
      <c r="A6548" s="60">
        <v>45923.409224537034</v>
      </c>
      <c r="B6548" s="61">
        <v>445506848</v>
      </c>
      <c r="C6548" s="62" t="s">
        <v>36</v>
      </c>
      <c r="D6548" s="62" t="s">
        <v>37</v>
      </c>
      <c r="E6548" s="62" t="s">
        <v>46</v>
      </c>
      <c r="F6548" s="62" t="s">
        <v>119</v>
      </c>
      <c r="G6548" s="63">
        <v>3756.77</v>
      </c>
      <c r="H6548" s="61">
        <v>444712848</v>
      </c>
      <c r="I6548" s="63">
        <v>0</v>
      </c>
      <c r="J6548" s="63">
        <v>0</v>
      </c>
      <c r="K6548" s="63">
        <v>0</v>
      </c>
      <c r="L6548" s="63">
        <v>-2.89</v>
      </c>
      <c r="M6548" s="63">
        <v>9821.4699999999993</v>
      </c>
      <c r="N6548" s="62" t="s">
        <v>3911</v>
      </c>
      <c r="O6548" s="14">
        <f t="shared" si="560"/>
        <v>45923.409224537034</v>
      </c>
      <c r="P6548" s="19">
        <f t="shared" si="561"/>
        <v>45923.61755787037</v>
      </c>
      <c r="Q6548" s="20" t="str">
        <f t="shared" si="562"/>
        <v>23/09/2025</v>
      </c>
      <c r="R6548" s="13" t="str">
        <f t="shared" si="563"/>
        <v>14</v>
      </c>
      <c r="S6548" s="13" t="str">
        <f t="shared" si="564"/>
        <v>Tue</v>
      </c>
    </row>
    <row r="6549" spans="1:19" x14ac:dyDescent="0.25">
      <c r="A6549" s="56">
        <v>45923.409224537034</v>
      </c>
      <c r="B6549" s="57">
        <v>445506849</v>
      </c>
      <c r="C6549" s="58" t="s">
        <v>36</v>
      </c>
      <c r="D6549" s="58" t="s">
        <v>37</v>
      </c>
      <c r="E6549" s="58" t="s">
        <v>46</v>
      </c>
      <c r="F6549" s="58" t="s">
        <v>119</v>
      </c>
      <c r="G6549" s="59">
        <v>3756.77</v>
      </c>
      <c r="H6549" s="57">
        <v>444712849</v>
      </c>
      <c r="I6549" s="59">
        <v>0</v>
      </c>
      <c r="J6549" s="59">
        <v>0</v>
      </c>
      <c r="K6549" s="59">
        <v>0</v>
      </c>
      <c r="L6549" s="59">
        <v>-2.82</v>
      </c>
      <c r="M6549" s="59">
        <v>9818.65</v>
      </c>
      <c r="N6549" s="58" t="s">
        <v>3911</v>
      </c>
      <c r="O6549" s="14">
        <f t="shared" si="560"/>
        <v>45923.409224537034</v>
      </c>
      <c r="P6549" s="19">
        <f t="shared" si="561"/>
        <v>45923.61755787037</v>
      </c>
      <c r="Q6549" s="20" t="str">
        <f t="shared" si="562"/>
        <v>23/09/2025</v>
      </c>
      <c r="R6549" s="13" t="str">
        <f t="shared" si="563"/>
        <v>14</v>
      </c>
      <c r="S6549" s="13" t="str">
        <f t="shared" si="564"/>
        <v>Tue</v>
      </c>
    </row>
    <row r="6550" spans="1:19" x14ac:dyDescent="0.25">
      <c r="A6550" s="60">
        <v>45923.409224537034</v>
      </c>
      <c r="B6550" s="61">
        <v>445506850</v>
      </c>
      <c r="C6550" s="62" t="s">
        <v>36</v>
      </c>
      <c r="D6550" s="62" t="s">
        <v>37</v>
      </c>
      <c r="E6550" s="62" t="s">
        <v>46</v>
      </c>
      <c r="F6550" s="62" t="s">
        <v>119</v>
      </c>
      <c r="G6550" s="63">
        <v>3756.77</v>
      </c>
      <c r="H6550" s="61">
        <v>444712850</v>
      </c>
      <c r="I6550" s="63">
        <v>0</v>
      </c>
      <c r="J6550" s="63">
        <v>0</v>
      </c>
      <c r="K6550" s="63">
        <v>0</v>
      </c>
      <c r="L6550" s="63">
        <v>-2.82</v>
      </c>
      <c r="M6550" s="63">
        <v>9815.83</v>
      </c>
      <c r="N6550" s="62" t="s">
        <v>3911</v>
      </c>
      <c r="O6550" s="14">
        <f t="shared" si="560"/>
        <v>45923.409224537034</v>
      </c>
      <c r="P6550" s="19">
        <f t="shared" si="561"/>
        <v>45923.61755787037</v>
      </c>
      <c r="Q6550" s="20" t="str">
        <f t="shared" si="562"/>
        <v>23/09/2025</v>
      </c>
      <c r="R6550" s="13" t="str">
        <f t="shared" si="563"/>
        <v>14</v>
      </c>
      <c r="S6550" s="13" t="str">
        <f t="shared" si="564"/>
        <v>Tue</v>
      </c>
    </row>
    <row r="6551" spans="1:19" x14ac:dyDescent="0.25">
      <c r="A6551" s="56">
        <v>45923.409224537034</v>
      </c>
      <c r="B6551" s="57">
        <v>445506852</v>
      </c>
      <c r="C6551" s="58" t="s">
        <v>36</v>
      </c>
      <c r="D6551" s="58" t="s">
        <v>37</v>
      </c>
      <c r="E6551" s="58" t="s">
        <v>46</v>
      </c>
      <c r="F6551" s="58" t="s">
        <v>119</v>
      </c>
      <c r="G6551" s="59">
        <v>3756.77</v>
      </c>
      <c r="H6551" s="57">
        <v>444712851</v>
      </c>
      <c r="I6551" s="59">
        <v>0</v>
      </c>
      <c r="J6551" s="59">
        <v>0</v>
      </c>
      <c r="K6551" s="59">
        <v>0</v>
      </c>
      <c r="L6551" s="59">
        <v>-2.81</v>
      </c>
      <c r="M6551" s="59">
        <v>9813.02</v>
      </c>
      <c r="N6551" s="58" t="s">
        <v>3911</v>
      </c>
      <c r="O6551" s="14">
        <f t="shared" si="560"/>
        <v>45923.409224537034</v>
      </c>
      <c r="P6551" s="19">
        <f t="shared" si="561"/>
        <v>45923.61755787037</v>
      </c>
      <c r="Q6551" s="20" t="str">
        <f t="shared" si="562"/>
        <v>23/09/2025</v>
      </c>
      <c r="R6551" s="13" t="str">
        <f t="shared" si="563"/>
        <v>14</v>
      </c>
      <c r="S6551" s="13" t="str">
        <f t="shared" si="564"/>
        <v>Tue</v>
      </c>
    </row>
    <row r="6552" spans="1:19" x14ac:dyDescent="0.25">
      <c r="A6552" s="60">
        <v>45923.409224537034</v>
      </c>
      <c r="B6552" s="61">
        <v>445506853</v>
      </c>
      <c r="C6552" s="62" t="s">
        <v>36</v>
      </c>
      <c r="D6552" s="62" t="s">
        <v>37</v>
      </c>
      <c r="E6552" s="62" t="s">
        <v>46</v>
      </c>
      <c r="F6552" s="62" t="s">
        <v>119</v>
      </c>
      <c r="G6552" s="63">
        <v>3756.77</v>
      </c>
      <c r="H6552" s="61">
        <v>444712852</v>
      </c>
      <c r="I6552" s="63">
        <v>0</v>
      </c>
      <c r="J6552" s="63">
        <v>0</v>
      </c>
      <c r="K6552" s="63">
        <v>0</v>
      </c>
      <c r="L6552" s="63">
        <v>-2.88</v>
      </c>
      <c r="M6552" s="63">
        <v>9810.14</v>
      </c>
      <c r="N6552" s="62" t="s">
        <v>3911</v>
      </c>
      <c r="O6552" s="14">
        <f t="shared" si="560"/>
        <v>45923.409224537034</v>
      </c>
      <c r="P6552" s="19">
        <f t="shared" si="561"/>
        <v>45923.61755787037</v>
      </c>
      <c r="Q6552" s="20" t="str">
        <f t="shared" si="562"/>
        <v>23/09/2025</v>
      </c>
      <c r="R6552" s="13" t="str">
        <f t="shared" si="563"/>
        <v>14</v>
      </c>
      <c r="S6552" s="13" t="str">
        <f t="shared" si="564"/>
        <v>Tue</v>
      </c>
    </row>
    <row r="6553" spans="1:19" x14ac:dyDescent="0.25">
      <c r="A6553" s="56">
        <v>45923.417326388888</v>
      </c>
      <c r="B6553" s="57">
        <v>445509425</v>
      </c>
      <c r="C6553" s="58" t="s">
        <v>36</v>
      </c>
      <c r="D6553" s="58" t="s">
        <v>38</v>
      </c>
      <c r="E6553" s="58" t="s">
        <v>46</v>
      </c>
      <c r="F6553" s="58" t="s">
        <v>119</v>
      </c>
      <c r="G6553" s="59">
        <v>3751.93</v>
      </c>
      <c r="H6553" s="57">
        <v>444715456</v>
      </c>
      <c r="I6553" s="59">
        <v>0</v>
      </c>
      <c r="J6553" s="59">
        <v>0</v>
      </c>
      <c r="K6553" s="59">
        <v>0</v>
      </c>
      <c r="L6553" s="59">
        <v>-3.03</v>
      </c>
      <c r="M6553" s="59">
        <v>9807.11</v>
      </c>
      <c r="N6553" s="58" t="s">
        <v>3912</v>
      </c>
      <c r="O6553" s="14">
        <f t="shared" si="560"/>
        <v>45923.417326388888</v>
      </c>
      <c r="P6553" s="19">
        <f t="shared" si="561"/>
        <v>45923.625659722224</v>
      </c>
      <c r="Q6553" s="20" t="str">
        <f t="shared" si="562"/>
        <v>23/09/2025</v>
      </c>
      <c r="R6553" s="13" t="str">
        <f t="shared" si="563"/>
        <v>15</v>
      </c>
      <c r="S6553" s="13" t="str">
        <f t="shared" si="564"/>
        <v>Tue</v>
      </c>
    </row>
    <row r="6554" spans="1:19" x14ac:dyDescent="0.25">
      <c r="A6554" s="60">
        <v>45923.417326388888</v>
      </c>
      <c r="B6554" s="61">
        <v>445509427</v>
      </c>
      <c r="C6554" s="62" t="s">
        <v>36</v>
      </c>
      <c r="D6554" s="62" t="s">
        <v>38</v>
      </c>
      <c r="E6554" s="62" t="s">
        <v>46</v>
      </c>
      <c r="F6554" s="62" t="s">
        <v>119</v>
      </c>
      <c r="G6554" s="63">
        <v>3751.93</v>
      </c>
      <c r="H6554" s="61">
        <v>444715457</v>
      </c>
      <c r="I6554" s="63">
        <v>0</v>
      </c>
      <c r="J6554" s="63">
        <v>0</v>
      </c>
      <c r="K6554" s="63">
        <v>0</v>
      </c>
      <c r="L6554" s="63">
        <v>-3.03</v>
      </c>
      <c r="M6554" s="63">
        <v>9804.08</v>
      </c>
      <c r="N6554" s="62" t="s">
        <v>3912</v>
      </c>
      <c r="O6554" s="14">
        <f t="shared" si="560"/>
        <v>45923.417326388888</v>
      </c>
      <c r="P6554" s="19">
        <f t="shared" si="561"/>
        <v>45923.625659722224</v>
      </c>
      <c r="Q6554" s="20" t="str">
        <f t="shared" si="562"/>
        <v>23/09/2025</v>
      </c>
      <c r="R6554" s="13" t="str">
        <f t="shared" si="563"/>
        <v>15</v>
      </c>
      <c r="S6554" s="13" t="str">
        <f t="shared" si="564"/>
        <v>Tue</v>
      </c>
    </row>
    <row r="6555" spans="1:19" x14ac:dyDescent="0.25">
      <c r="A6555" s="56">
        <v>45923.417326388888</v>
      </c>
      <c r="B6555" s="57">
        <v>445509429</v>
      </c>
      <c r="C6555" s="58" t="s">
        <v>36</v>
      </c>
      <c r="D6555" s="58" t="s">
        <v>38</v>
      </c>
      <c r="E6555" s="58" t="s">
        <v>46</v>
      </c>
      <c r="F6555" s="58" t="s">
        <v>119</v>
      </c>
      <c r="G6555" s="59">
        <v>3751.93</v>
      </c>
      <c r="H6555" s="57">
        <v>444715458</v>
      </c>
      <c r="I6555" s="59">
        <v>0</v>
      </c>
      <c r="J6555" s="59">
        <v>0</v>
      </c>
      <c r="K6555" s="59">
        <v>0</v>
      </c>
      <c r="L6555" s="59">
        <v>-3.03</v>
      </c>
      <c r="M6555" s="59">
        <v>9801.0499999999993</v>
      </c>
      <c r="N6555" s="58" t="s">
        <v>3912</v>
      </c>
      <c r="O6555" s="14">
        <f t="shared" si="560"/>
        <v>45923.417326388888</v>
      </c>
      <c r="P6555" s="19">
        <f t="shared" si="561"/>
        <v>45923.625659722224</v>
      </c>
      <c r="Q6555" s="20" t="str">
        <f t="shared" si="562"/>
        <v>23/09/2025</v>
      </c>
      <c r="R6555" s="13" t="str">
        <f t="shared" si="563"/>
        <v>15</v>
      </c>
      <c r="S6555" s="13" t="str">
        <f t="shared" si="564"/>
        <v>Tue</v>
      </c>
    </row>
    <row r="6556" spans="1:19" x14ac:dyDescent="0.25">
      <c r="A6556" s="60">
        <v>45923.417326388888</v>
      </c>
      <c r="B6556" s="61">
        <v>445509430</v>
      </c>
      <c r="C6556" s="62" t="s">
        <v>36</v>
      </c>
      <c r="D6556" s="62" t="s">
        <v>38</v>
      </c>
      <c r="E6556" s="62" t="s">
        <v>46</v>
      </c>
      <c r="F6556" s="62" t="s">
        <v>119</v>
      </c>
      <c r="G6556" s="63">
        <v>3751.93</v>
      </c>
      <c r="H6556" s="61">
        <v>444715459</v>
      </c>
      <c r="I6556" s="63">
        <v>0</v>
      </c>
      <c r="J6556" s="63">
        <v>0</v>
      </c>
      <c r="K6556" s="63">
        <v>0</v>
      </c>
      <c r="L6556" s="63">
        <v>-3.03</v>
      </c>
      <c r="M6556" s="63">
        <v>9798.02</v>
      </c>
      <c r="N6556" s="62" t="s">
        <v>3912</v>
      </c>
      <c r="O6556" s="14">
        <f t="shared" si="560"/>
        <v>45923.417326388888</v>
      </c>
      <c r="P6556" s="19">
        <f t="shared" si="561"/>
        <v>45923.625659722224</v>
      </c>
      <c r="Q6556" s="20" t="str">
        <f t="shared" si="562"/>
        <v>23/09/2025</v>
      </c>
      <c r="R6556" s="13" t="str">
        <f t="shared" si="563"/>
        <v>15</v>
      </c>
      <c r="S6556" s="13" t="str">
        <f t="shared" si="564"/>
        <v>Tue</v>
      </c>
    </row>
    <row r="6557" spans="1:19" x14ac:dyDescent="0.25">
      <c r="A6557" s="56">
        <v>45923.417326388888</v>
      </c>
      <c r="B6557" s="57">
        <v>445509431</v>
      </c>
      <c r="C6557" s="58" t="s">
        <v>36</v>
      </c>
      <c r="D6557" s="58" t="s">
        <v>38</v>
      </c>
      <c r="E6557" s="58" t="s">
        <v>46</v>
      </c>
      <c r="F6557" s="58" t="s">
        <v>119</v>
      </c>
      <c r="G6557" s="59">
        <v>3751.93</v>
      </c>
      <c r="H6557" s="57">
        <v>444715460</v>
      </c>
      <c r="I6557" s="59">
        <v>0</v>
      </c>
      <c r="J6557" s="59">
        <v>0</v>
      </c>
      <c r="K6557" s="59">
        <v>0</v>
      </c>
      <c r="L6557" s="59">
        <v>-3.03</v>
      </c>
      <c r="M6557" s="59">
        <v>9794.99</v>
      </c>
      <c r="N6557" s="58" t="s">
        <v>3912</v>
      </c>
      <c r="O6557" s="14">
        <f t="shared" si="560"/>
        <v>45923.417326388888</v>
      </c>
      <c r="P6557" s="19">
        <f t="shared" si="561"/>
        <v>45923.625659722224</v>
      </c>
      <c r="Q6557" s="20" t="str">
        <f t="shared" si="562"/>
        <v>23/09/2025</v>
      </c>
      <c r="R6557" s="13" t="str">
        <f t="shared" si="563"/>
        <v>15</v>
      </c>
      <c r="S6557" s="13" t="str">
        <f t="shared" si="564"/>
        <v>Tue</v>
      </c>
    </row>
    <row r="6558" spans="1:19" x14ac:dyDescent="0.25">
      <c r="A6558" s="60">
        <v>45923.417326388888</v>
      </c>
      <c r="B6558" s="61">
        <v>445509432</v>
      </c>
      <c r="C6558" s="62" t="s">
        <v>36</v>
      </c>
      <c r="D6558" s="62" t="s">
        <v>38</v>
      </c>
      <c r="E6558" s="62" t="s">
        <v>46</v>
      </c>
      <c r="F6558" s="62" t="s">
        <v>119</v>
      </c>
      <c r="G6558" s="63">
        <v>3751.93</v>
      </c>
      <c r="H6558" s="61">
        <v>444715461</v>
      </c>
      <c r="I6558" s="63">
        <v>0</v>
      </c>
      <c r="J6558" s="63">
        <v>0</v>
      </c>
      <c r="K6558" s="63">
        <v>0</v>
      </c>
      <c r="L6558" s="63">
        <v>-2.95</v>
      </c>
      <c r="M6558" s="63">
        <v>9792.0400000000009</v>
      </c>
      <c r="N6558" s="62" t="s">
        <v>3912</v>
      </c>
      <c r="O6558" s="14">
        <f t="shared" si="560"/>
        <v>45923.417326388888</v>
      </c>
      <c r="P6558" s="19">
        <f t="shared" si="561"/>
        <v>45923.625659722224</v>
      </c>
      <c r="Q6558" s="20" t="str">
        <f t="shared" si="562"/>
        <v>23/09/2025</v>
      </c>
      <c r="R6558" s="13" t="str">
        <f t="shared" si="563"/>
        <v>15</v>
      </c>
      <c r="S6558" s="13" t="str">
        <f t="shared" si="564"/>
        <v>Tue</v>
      </c>
    </row>
    <row r="6559" spans="1:19" x14ac:dyDescent="0.25">
      <c r="A6559" s="56">
        <v>45923.417384259257</v>
      </c>
      <c r="B6559" s="57">
        <v>445509508</v>
      </c>
      <c r="C6559" s="58" t="s">
        <v>36</v>
      </c>
      <c r="D6559" s="58" t="s">
        <v>38</v>
      </c>
      <c r="E6559" s="58" t="s">
        <v>46</v>
      </c>
      <c r="F6559" s="58" t="s">
        <v>119</v>
      </c>
      <c r="G6559" s="59">
        <v>3751.76</v>
      </c>
      <c r="H6559" s="57">
        <v>444715536</v>
      </c>
      <c r="I6559" s="59">
        <v>0</v>
      </c>
      <c r="J6559" s="59">
        <v>0</v>
      </c>
      <c r="K6559" s="59">
        <v>0</v>
      </c>
      <c r="L6559" s="59">
        <v>-3.05</v>
      </c>
      <c r="M6559" s="59">
        <v>9788.99</v>
      </c>
      <c r="N6559" s="58" t="s">
        <v>3640</v>
      </c>
      <c r="O6559" s="14">
        <f t="shared" si="560"/>
        <v>45923.417384259257</v>
      </c>
      <c r="P6559" s="19">
        <f t="shared" si="561"/>
        <v>45923.625717592593</v>
      </c>
      <c r="Q6559" s="20" t="str">
        <f t="shared" si="562"/>
        <v>23/09/2025</v>
      </c>
      <c r="R6559" s="13" t="str">
        <f t="shared" si="563"/>
        <v>15</v>
      </c>
      <c r="S6559" s="13" t="str">
        <f t="shared" si="564"/>
        <v>Tue</v>
      </c>
    </row>
    <row r="6560" spans="1:19" x14ac:dyDescent="0.25">
      <c r="A6560" s="60">
        <v>45923.417384259257</v>
      </c>
      <c r="B6560" s="61">
        <v>445509510</v>
      </c>
      <c r="C6560" s="62" t="s">
        <v>36</v>
      </c>
      <c r="D6560" s="62" t="s">
        <v>38</v>
      </c>
      <c r="E6560" s="62" t="s">
        <v>46</v>
      </c>
      <c r="F6560" s="62" t="s">
        <v>119</v>
      </c>
      <c r="G6560" s="63">
        <v>3751.76</v>
      </c>
      <c r="H6560" s="61">
        <v>444715537</v>
      </c>
      <c r="I6560" s="63">
        <v>0</v>
      </c>
      <c r="J6560" s="63">
        <v>0</v>
      </c>
      <c r="K6560" s="63">
        <v>0</v>
      </c>
      <c r="L6560" s="63">
        <v>-3.03</v>
      </c>
      <c r="M6560" s="63">
        <v>9785.9599999999991</v>
      </c>
      <c r="N6560" s="62" t="s">
        <v>3640</v>
      </c>
      <c r="O6560" s="14">
        <f t="shared" si="560"/>
        <v>45923.417384259257</v>
      </c>
      <c r="P6560" s="19">
        <f t="shared" si="561"/>
        <v>45923.625717592593</v>
      </c>
      <c r="Q6560" s="20" t="str">
        <f t="shared" si="562"/>
        <v>23/09/2025</v>
      </c>
      <c r="R6560" s="13" t="str">
        <f t="shared" si="563"/>
        <v>15</v>
      </c>
      <c r="S6560" s="13" t="str">
        <f t="shared" si="564"/>
        <v>Tue</v>
      </c>
    </row>
    <row r="6561" spans="1:19" x14ac:dyDescent="0.25">
      <c r="A6561" s="56">
        <v>45923.418229166666</v>
      </c>
      <c r="B6561" s="57">
        <v>445510058</v>
      </c>
      <c r="C6561" s="58" t="s">
        <v>36</v>
      </c>
      <c r="D6561" s="58" t="s">
        <v>37</v>
      </c>
      <c r="E6561" s="58" t="s">
        <v>46</v>
      </c>
      <c r="F6561" s="58" t="s">
        <v>119</v>
      </c>
      <c r="G6561" s="59">
        <v>3752.6</v>
      </c>
      <c r="H6561" s="57">
        <v>444716057</v>
      </c>
      <c r="I6561" s="59">
        <v>0</v>
      </c>
      <c r="J6561" s="59">
        <v>0</v>
      </c>
      <c r="K6561" s="59">
        <v>0</v>
      </c>
      <c r="L6561" s="59">
        <v>1.32</v>
      </c>
      <c r="M6561" s="59">
        <v>9787.2800000000007</v>
      </c>
      <c r="N6561" s="58" t="s">
        <v>3913</v>
      </c>
      <c r="O6561" s="14">
        <f t="shared" si="560"/>
        <v>45923.418229166666</v>
      </c>
      <c r="P6561" s="19">
        <f t="shared" si="561"/>
        <v>45923.626562500001</v>
      </c>
      <c r="Q6561" s="20" t="str">
        <f t="shared" si="562"/>
        <v>23/09/2025</v>
      </c>
      <c r="R6561" s="13" t="str">
        <f t="shared" si="563"/>
        <v>15</v>
      </c>
      <c r="S6561" s="13" t="str">
        <f t="shared" si="564"/>
        <v>Tue</v>
      </c>
    </row>
    <row r="6562" spans="1:19" x14ac:dyDescent="0.25">
      <c r="A6562" s="60">
        <v>45923.418229166666</v>
      </c>
      <c r="B6562" s="61">
        <v>445510059</v>
      </c>
      <c r="C6562" s="62" t="s">
        <v>36</v>
      </c>
      <c r="D6562" s="62" t="s">
        <v>37</v>
      </c>
      <c r="E6562" s="62" t="s">
        <v>46</v>
      </c>
      <c r="F6562" s="62" t="s">
        <v>119</v>
      </c>
      <c r="G6562" s="63">
        <v>3752.6</v>
      </c>
      <c r="H6562" s="61">
        <v>444716058</v>
      </c>
      <c r="I6562" s="63">
        <v>0</v>
      </c>
      <c r="J6562" s="63">
        <v>0</v>
      </c>
      <c r="K6562" s="63">
        <v>0</v>
      </c>
      <c r="L6562" s="63">
        <v>1.29</v>
      </c>
      <c r="M6562" s="63">
        <v>9788.57</v>
      </c>
      <c r="N6562" s="62" t="s">
        <v>3914</v>
      </c>
      <c r="O6562" s="14">
        <f t="shared" si="560"/>
        <v>45923.418229166666</v>
      </c>
      <c r="P6562" s="19">
        <f t="shared" si="561"/>
        <v>45923.626562500001</v>
      </c>
      <c r="Q6562" s="20" t="str">
        <f t="shared" si="562"/>
        <v>23/09/2025</v>
      </c>
      <c r="R6562" s="13" t="str">
        <f t="shared" si="563"/>
        <v>15</v>
      </c>
      <c r="S6562" s="13" t="str">
        <f t="shared" si="564"/>
        <v>Tue</v>
      </c>
    </row>
    <row r="6563" spans="1:19" x14ac:dyDescent="0.25">
      <c r="A6563" s="56">
        <v>45923.418263888889</v>
      </c>
      <c r="B6563" s="57">
        <v>445510070</v>
      </c>
      <c r="C6563" s="58" t="s">
        <v>36</v>
      </c>
      <c r="D6563" s="58" t="s">
        <v>38</v>
      </c>
      <c r="E6563" s="58" t="s">
        <v>45</v>
      </c>
      <c r="F6563" s="58" t="s">
        <v>119</v>
      </c>
      <c r="G6563" s="59">
        <v>3752.85</v>
      </c>
      <c r="H6563" s="57">
        <v>444716069</v>
      </c>
      <c r="I6563" s="59">
        <v>0</v>
      </c>
      <c r="J6563" s="59">
        <v>0</v>
      </c>
      <c r="K6563" s="59">
        <v>0</v>
      </c>
      <c r="L6563" s="59">
        <v>0</v>
      </c>
      <c r="M6563" s="59">
        <v>9788.57</v>
      </c>
      <c r="N6563" s="58" t="s">
        <v>1384</v>
      </c>
      <c r="O6563" s="14">
        <f t="shared" si="560"/>
        <v>45923.418263888889</v>
      </c>
      <c r="P6563" s="19">
        <f t="shared" si="561"/>
        <v>45923.626597222225</v>
      </c>
      <c r="Q6563" s="20" t="str">
        <f t="shared" si="562"/>
        <v>23/09/2025</v>
      </c>
      <c r="R6563" s="13" t="str">
        <f t="shared" si="563"/>
        <v>15</v>
      </c>
      <c r="S6563" s="13" t="str">
        <f t="shared" si="564"/>
        <v>Tue</v>
      </c>
    </row>
    <row r="6564" spans="1:19" x14ac:dyDescent="0.25">
      <c r="A6564" s="60">
        <v>45923.418263888889</v>
      </c>
      <c r="B6564" s="61">
        <v>445510073</v>
      </c>
      <c r="C6564" s="62" t="s">
        <v>36</v>
      </c>
      <c r="D6564" s="62" t="s">
        <v>38</v>
      </c>
      <c r="E6564" s="62" t="s">
        <v>45</v>
      </c>
      <c r="F6564" s="62" t="s">
        <v>119</v>
      </c>
      <c r="G6564" s="63">
        <v>3752.82</v>
      </c>
      <c r="H6564" s="61">
        <v>444716072</v>
      </c>
      <c r="I6564" s="63">
        <v>0</v>
      </c>
      <c r="J6564" s="63">
        <v>0</v>
      </c>
      <c r="K6564" s="63">
        <v>0</v>
      </c>
      <c r="L6564" s="63">
        <v>0</v>
      </c>
      <c r="M6564" s="63">
        <v>9788.57</v>
      </c>
      <c r="N6564" s="62" t="s">
        <v>115</v>
      </c>
      <c r="O6564" s="14">
        <f t="shared" si="560"/>
        <v>45923.418263888889</v>
      </c>
      <c r="P6564" s="19">
        <f t="shared" si="561"/>
        <v>45923.626597222225</v>
      </c>
      <c r="Q6564" s="20" t="str">
        <f t="shared" si="562"/>
        <v>23/09/2025</v>
      </c>
      <c r="R6564" s="13" t="str">
        <f t="shared" si="563"/>
        <v>15</v>
      </c>
      <c r="S6564" s="13" t="str">
        <f t="shared" si="564"/>
        <v>Tue</v>
      </c>
    </row>
    <row r="6565" spans="1:19" x14ac:dyDescent="0.25">
      <c r="A6565" s="56">
        <v>45923.419652777775</v>
      </c>
      <c r="B6565" s="57">
        <v>445510908</v>
      </c>
      <c r="C6565" s="58" t="s">
        <v>36</v>
      </c>
      <c r="D6565" s="58" t="s">
        <v>38</v>
      </c>
      <c r="E6565" s="58" t="s">
        <v>46</v>
      </c>
      <c r="F6565" s="58" t="s">
        <v>119</v>
      </c>
      <c r="G6565" s="59">
        <v>3751.1</v>
      </c>
      <c r="H6565" s="57">
        <v>444716902</v>
      </c>
      <c r="I6565" s="59">
        <v>0</v>
      </c>
      <c r="J6565" s="59">
        <v>0</v>
      </c>
      <c r="K6565" s="59">
        <v>0</v>
      </c>
      <c r="L6565" s="59">
        <v>-3.05</v>
      </c>
      <c r="M6565" s="59">
        <v>9785.52</v>
      </c>
      <c r="N6565" s="58" t="s">
        <v>3915</v>
      </c>
      <c r="O6565" s="14">
        <f t="shared" si="560"/>
        <v>45923.419652777775</v>
      </c>
      <c r="P6565" s="19">
        <f t="shared" si="561"/>
        <v>45923.627986111111</v>
      </c>
      <c r="Q6565" s="20" t="str">
        <f t="shared" si="562"/>
        <v>23/09/2025</v>
      </c>
      <c r="R6565" s="13" t="str">
        <f t="shared" si="563"/>
        <v>15</v>
      </c>
      <c r="S6565" s="13" t="str">
        <f t="shared" si="564"/>
        <v>Tue</v>
      </c>
    </row>
    <row r="6566" spans="1:19" x14ac:dyDescent="0.25">
      <c r="A6566" s="60">
        <v>45923.419652777775</v>
      </c>
      <c r="B6566" s="61">
        <v>445510910</v>
      </c>
      <c r="C6566" s="62" t="s">
        <v>36</v>
      </c>
      <c r="D6566" s="62" t="s">
        <v>38</v>
      </c>
      <c r="E6566" s="62" t="s">
        <v>46</v>
      </c>
      <c r="F6566" s="62" t="s">
        <v>119</v>
      </c>
      <c r="G6566" s="63">
        <v>3751.1</v>
      </c>
      <c r="H6566" s="61">
        <v>444716903</v>
      </c>
      <c r="I6566" s="63">
        <v>0</v>
      </c>
      <c r="J6566" s="63">
        <v>0</v>
      </c>
      <c r="K6566" s="63">
        <v>0</v>
      </c>
      <c r="L6566" s="63">
        <v>-3.05</v>
      </c>
      <c r="M6566" s="63">
        <v>9782.4699999999993</v>
      </c>
      <c r="N6566" s="62" t="s">
        <v>3915</v>
      </c>
      <c r="O6566" s="14">
        <f t="shared" si="560"/>
        <v>45923.419652777775</v>
      </c>
      <c r="P6566" s="19">
        <f t="shared" si="561"/>
        <v>45923.627986111111</v>
      </c>
      <c r="Q6566" s="20" t="str">
        <f t="shared" si="562"/>
        <v>23/09/2025</v>
      </c>
      <c r="R6566" s="13" t="str">
        <f t="shared" si="563"/>
        <v>15</v>
      </c>
      <c r="S6566" s="13" t="str">
        <f t="shared" si="564"/>
        <v>Tue</v>
      </c>
    </row>
    <row r="6567" spans="1:19" x14ac:dyDescent="0.25">
      <c r="A6567" s="56">
        <v>45923.421018518522</v>
      </c>
      <c r="B6567" s="57">
        <v>445512112</v>
      </c>
      <c r="C6567" s="58" t="s">
        <v>36</v>
      </c>
      <c r="D6567" s="58" t="s">
        <v>37</v>
      </c>
      <c r="E6567" s="58" t="s">
        <v>46</v>
      </c>
      <c r="F6567" s="58" t="s">
        <v>119</v>
      </c>
      <c r="G6567" s="59">
        <v>3751.59</v>
      </c>
      <c r="H6567" s="57">
        <v>444718096</v>
      </c>
      <c r="I6567" s="59">
        <v>0</v>
      </c>
      <c r="J6567" s="59">
        <v>0</v>
      </c>
      <c r="K6567" s="59">
        <v>0</v>
      </c>
      <c r="L6567" s="59">
        <v>2.33</v>
      </c>
      <c r="M6567" s="59">
        <v>9784.7999999999993</v>
      </c>
      <c r="N6567" s="58" t="s">
        <v>3643</v>
      </c>
      <c r="O6567" s="14">
        <f t="shared" si="560"/>
        <v>45923.421018518522</v>
      </c>
      <c r="P6567" s="19">
        <f t="shared" si="561"/>
        <v>45923.629351851858</v>
      </c>
      <c r="Q6567" s="20" t="str">
        <f t="shared" si="562"/>
        <v>23/09/2025</v>
      </c>
      <c r="R6567" s="13" t="str">
        <f t="shared" si="563"/>
        <v>15</v>
      </c>
      <c r="S6567" s="13" t="str">
        <f t="shared" si="564"/>
        <v>Tue</v>
      </c>
    </row>
    <row r="6568" spans="1:19" x14ac:dyDescent="0.25">
      <c r="A6568" s="60">
        <v>45923.421018518522</v>
      </c>
      <c r="B6568" s="61">
        <v>445512113</v>
      </c>
      <c r="C6568" s="62" t="s">
        <v>36</v>
      </c>
      <c r="D6568" s="62" t="s">
        <v>37</v>
      </c>
      <c r="E6568" s="62" t="s">
        <v>46</v>
      </c>
      <c r="F6568" s="62" t="s">
        <v>119</v>
      </c>
      <c r="G6568" s="63">
        <v>3751.59</v>
      </c>
      <c r="H6568" s="61">
        <v>444718097</v>
      </c>
      <c r="I6568" s="63">
        <v>0</v>
      </c>
      <c r="J6568" s="63">
        <v>0</v>
      </c>
      <c r="K6568" s="63">
        <v>0</v>
      </c>
      <c r="L6568" s="63">
        <v>1.26</v>
      </c>
      <c r="M6568" s="63">
        <v>9786.06</v>
      </c>
      <c r="N6568" s="62" t="s">
        <v>3916</v>
      </c>
      <c r="O6568" s="14">
        <f t="shared" si="560"/>
        <v>45923.421018518522</v>
      </c>
      <c r="P6568" s="19">
        <f t="shared" si="561"/>
        <v>45923.629351851858</v>
      </c>
      <c r="Q6568" s="20" t="str">
        <f t="shared" si="562"/>
        <v>23/09/2025</v>
      </c>
      <c r="R6568" s="13" t="str">
        <f t="shared" si="563"/>
        <v>15</v>
      </c>
      <c r="S6568" s="13" t="str">
        <f t="shared" si="564"/>
        <v>Tue</v>
      </c>
    </row>
    <row r="6569" spans="1:19" x14ac:dyDescent="0.25">
      <c r="A6569" s="56">
        <v>45923.421018518522</v>
      </c>
      <c r="B6569" s="57">
        <v>445512114</v>
      </c>
      <c r="C6569" s="58" t="s">
        <v>36</v>
      </c>
      <c r="D6569" s="58" t="s">
        <v>37</v>
      </c>
      <c r="E6569" s="58" t="s">
        <v>46</v>
      </c>
      <c r="F6569" s="58" t="s">
        <v>119</v>
      </c>
      <c r="G6569" s="59">
        <v>3751.59</v>
      </c>
      <c r="H6569" s="57">
        <v>444718098</v>
      </c>
      <c r="I6569" s="59">
        <v>0</v>
      </c>
      <c r="J6569" s="59">
        <v>0</v>
      </c>
      <c r="K6569" s="59">
        <v>0</v>
      </c>
      <c r="L6569" s="59">
        <v>1.23</v>
      </c>
      <c r="M6569" s="59">
        <v>9787.2900000000009</v>
      </c>
      <c r="N6569" s="58" t="s">
        <v>3916</v>
      </c>
      <c r="O6569" s="14">
        <f t="shared" si="560"/>
        <v>45923.421018518522</v>
      </c>
      <c r="P6569" s="19">
        <f t="shared" si="561"/>
        <v>45923.629351851858</v>
      </c>
      <c r="Q6569" s="20" t="str">
        <f t="shared" si="562"/>
        <v>23/09/2025</v>
      </c>
      <c r="R6569" s="13" t="str">
        <f t="shared" si="563"/>
        <v>15</v>
      </c>
      <c r="S6569" s="13" t="str">
        <f t="shared" si="564"/>
        <v>Tue</v>
      </c>
    </row>
    <row r="6570" spans="1:19" x14ac:dyDescent="0.25">
      <c r="A6570" s="60">
        <v>45923.421851851854</v>
      </c>
      <c r="B6570" s="61">
        <v>445513126</v>
      </c>
      <c r="C6570" s="62" t="s">
        <v>36</v>
      </c>
      <c r="D6570" s="62" t="s">
        <v>38</v>
      </c>
      <c r="E6570" s="62" t="s">
        <v>45</v>
      </c>
      <c r="F6570" s="62" t="s">
        <v>119</v>
      </c>
      <c r="G6570" s="63">
        <v>3750.59</v>
      </c>
      <c r="H6570" s="61">
        <v>444719086</v>
      </c>
      <c r="I6570" s="63">
        <v>0</v>
      </c>
      <c r="J6570" s="63">
        <v>0</v>
      </c>
      <c r="K6570" s="63">
        <v>0</v>
      </c>
      <c r="L6570" s="63">
        <v>0</v>
      </c>
      <c r="M6570" s="63">
        <v>9787.2900000000009</v>
      </c>
      <c r="N6570" s="62" t="s">
        <v>115</v>
      </c>
      <c r="O6570" s="14">
        <f t="shared" si="560"/>
        <v>45923.421851851854</v>
      </c>
      <c r="P6570" s="19">
        <f t="shared" si="561"/>
        <v>45923.630185185189</v>
      </c>
      <c r="Q6570" s="20" t="str">
        <f t="shared" si="562"/>
        <v>23/09/2025</v>
      </c>
      <c r="R6570" s="13" t="str">
        <f t="shared" si="563"/>
        <v>15</v>
      </c>
      <c r="S6570" s="13" t="str">
        <f t="shared" si="564"/>
        <v>Tue</v>
      </c>
    </row>
    <row r="6571" spans="1:19" x14ac:dyDescent="0.25">
      <c r="A6571" s="56">
        <v>45923.421851851854</v>
      </c>
      <c r="B6571" s="57">
        <v>445513127</v>
      </c>
      <c r="C6571" s="58" t="s">
        <v>36</v>
      </c>
      <c r="D6571" s="58" t="s">
        <v>38</v>
      </c>
      <c r="E6571" s="58" t="s">
        <v>45</v>
      </c>
      <c r="F6571" s="58" t="s">
        <v>119</v>
      </c>
      <c r="G6571" s="59">
        <v>3750.59</v>
      </c>
      <c r="H6571" s="57">
        <v>444719087</v>
      </c>
      <c r="I6571" s="59">
        <v>0</v>
      </c>
      <c r="J6571" s="59">
        <v>0</v>
      </c>
      <c r="K6571" s="59">
        <v>0</v>
      </c>
      <c r="L6571" s="59">
        <v>0</v>
      </c>
      <c r="M6571" s="59">
        <v>9787.2900000000009</v>
      </c>
      <c r="N6571" s="58" t="s">
        <v>1384</v>
      </c>
      <c r="O6571" s="14">
        <f t="shared" si="560"/>
        <v>45923.421851851854</v>
      </c>
      <c r="P6571" s="19">
        <f t="shared" si="561"/>
        <v>45923.630185185189</v>
      </c>
      <c r="Q6571" s="20" t="str">
        <f t="shared" si="562"/>
        <v>23/09/2025</v>
      </c>
      <c r="R6571" s="13" t="str">
        <f t="shared" si="563"/>
        <v>15</v>
      </c>
      <c r="S6571" s="13" t="str">
        <f t="shared" si="564"/>
        <v>Tue</v>
      </c>
    </row>
    <row r="6572" spans="1:19" x14ac:dyDescent="0.25">
      <c r="A6572" s="60">
        <v>45923.421863425923</v>
      </c>
      <c r="B6572" s="61">
        <v>445513128</v>
      </c>
      <c r="C6572" s="62" t="s">
        <v>36</v>
      </c>
      <c r="D6572" s="62" t="s">
        <v>38</v>
      </c>
      <c r="E6572" s="62" t="s">
        <v>45</v>
      </c>
      <c r="F6572" s="62" t="s">
        <v>119</v>
      </c>
      <c r="G6572" s="63">
        <v>3750.59</v>
      </c>
      <c r="H6572" s="61">
        <v>444719088</v>
      </c>
      <c r="I6572" s="63">
        <v>0</v>
      </c>
      <c r="J6572" s="63">
        <v>0</v>
      </c>
      <c r="K6572" s="63">
        <v>0</v>
      </c>
      <c r="L6572" s="63">
        <v>0</v>
      </c>
      <c r="M6572" s="63">
        <v>9787.2900000000009</v>
      </c>
      <c r="N6572" s="62" t="s">
        <v>118</v>
      </c>
      <c r="O6572" s="14">
        <f t="shared" si="560"/>
        <v>45923.421863425923</v>
      </c>
      <c r="P6572" s="19">
        <f t="shared" si="561"/>
        <v>45923.630196759259</v>
      </c>
      <c r="Q6572" s="20" t="str">
        <f t="shared" si="562"/>
        <v>23/09/2025</v>
      </c>
      <c r="R6572" s="13" t="str">
        <f t="shared" si="563"/>
        <v>15</v>
      </c>
      <c r="S6572" s="13" t="str">
        <f t="shared" si="564"/>
        <v>Tue</v>
      </c>
    </row>
    <row r="6573" spans="1:19" x14ac:dyDescent="0.25">
      <c r="A6573" s="56">
        <v>45923.422083333331</v>
      </c>
      <c r="B6573" s="57">
        <v>445513197</v>
      </c>
      <c r="C6573" s="58" t="s">
        <v>36</v>
      </c>
      <c r="D6573" s="58" t="s">
        <v>38</v>
      </c>
      <c r="E6573" s="58" t="s">
        <v>45</v>
      </c>
      <c r="F6573" s="58" t="s">
        <v>119</v>
      </c>
      <c r="G6573" s="59">
        <v>3751.27</v>
      </c>
      <c r="H6573" s="57">
        <v>444719163</v>
      </c>
      <c r="I6573" s="59">
        <v>0</v>
      </c>
      <c r="J6573" s="59">
        <v>0</v>
      </c>
      <c r="K6573" s="59">
        <v>0</v>
      </c>
      <c r="L6573" s="59">
        <v>0</v>
      </c>
      <c r="M6573" s="59">
        <v>9787.2900000000009</v>
      </c>
      <c r="N6573" s="58" t="s">
        <v>1944</v>
      </c>
      <c r="O6573" s="14">
        <f t="shared" si="560"/>
        <v>45923.422083333331</v>
      </c>
      <c r="P6573" s="19">
        <f t="shared" si="561"/>
        <v>45923.630416666667</v>
      </c>
      <c r="Q6573" s="20" t="str">
        <f t="shared" si="562"/>
        <v>23/09/2025</v>
      </c>
      <c r="R6573" s="13" t="str">
        <f t="shared" si="563"/>
        <v>15</v>
      </c>
      <c r="S6573" s="13" t="str">
        <f t="shared" si="564"/>
        <v>Tue</v>
      </c>
    </row>
    <row r="6574" spans="1:19" x14ac:dyDescent="0.25">
      <c r="A6574" s="60">
        <v>45923.422083333331</v>
      </c>
      <c r="B6574" s="61">
        <v>445513198</v>
      </c>
      <c r="C6574" s="62" t="s">
        <v>36</v>
      </c>
      <c r="D6574" s="62" t="s">
        <v>38</v>
      </c>
      <c r="E6574" s="62" t="s">
        <v>45</v>
      </c>
      <c r="F6574" s="62" t="s">
        <v>119</v>
      </c>
      <c r="G6574" s="63">
        <v>3751.27</v>
      </c>
      <c r="H6574" s="61">
        <v>444719164</v>
      </c>
      <c r="I6574" s="63">
        <v>0</v>
      </c>
      <c r="J6574" s="63">
        <v>0</v>
      </c>
      <c r="K6574" s="63">
        <v>0</v>
      </c>
      <c r="L6574" s="63">
        <v>0</v>
      </c>
      <c r="M6574" s="63">
        <v>9787.2900000000009</v>
      </c>
      <c r="N6574" s="62" t="s">
        <v>52</v>
      </c>
      <c r="O6574" s="14">
        <f t="shared" si="560"/>
        <v>45923.422083333331</v>
      </c>
      <c r="P6574" s="19">
        <f t="shared" si="561"/>
        <v>45923.630416666667</v>
      </c>
      <c r="Q6574" s="20" t="str">
        <f t="shared" si="562"/>
        <v>23/09/2025</v>
      </c>
      <c r="R6574" s="13" t="str">
        <f t="shared" si="563"/>
        <v>15</v>
      </c>
      <c r="S6574" s="13" t="str">
        <f t="shared" si="564"/>
        <v>Tue</v>
      </c>
    </row>
    <row r="6575" spans="1:19" x14ac:dyDescent="0.25">
      <c r="A6575" s="56">
        <v>45923.422083333331</v>
      </c>
      <c r="B6575" s="57">
        <v>445513199</v>
      </c>
      <c r="C6575" s="58" t="s">
        <v>36</v>
      </c>
      <c r="D6575" s="58" t="s">
        <v>38</v>
      </c>
      <c r="E6575" s="58" t="s">
        <v>45</v>
      </c>
      <c r="F6575" s="58" t="s">
        <v>119</v>
      </c>
      <c r="G6575" s="59">
        <v>3751.27</v>
      </c>
      <c r="H6575" s="57">
        <v>444719165</v>
      </c>
      <c r="I6575" s="59">
        <v>0</v>
      </c>
      <c r="J6575" s="59">
        <v>0</v>
      </c>
      <c r="K6575" s="59">
        <v>0</v>
      </c>
      <c r="L6575" s="59">
        <v>0</v>
      </c>
      <c r="M6575" s="59">
        <v>9787.2900000000009</v>
      </c>
      <c r="N6575" s="58" t="s">
        <v>113</v>
      </c>
      <c r="O6575" s="14">
        <f t="shared" si="560"/>
        <v>45923.422083333331</v>
      </c>
      <c r="P6575" s="19">
        <f t="shared" si="561"/>
        <v>45923.630416666667</v>
      </c>
      <c r="Q6575" s="20" t="str">
        <f t="shared" si="562"/>
        <v>23/09/2025</v>
      </c>
      <c r="R6575" s="13" t="str">
        <f t="shared" si="563"/>
        <v>15</v>
      </c>
      <c r="S6575" s="13" t="str">
        <f t="shared" si="564"/>
        <v>Tue</v>
      </c>
    </row>
    <row r="6576" spans="1:19" x14ac:dyDescent="0.25">
      <c r="A6576" s="60">
        <v>45923.422094907408</v>
      </c>
      <c r="B6576" s="61">
        <v>445513209</v>
      </c>
      <c r="C6576" s="62" t="s">
        <v>36</v>
      </c>
      <c r="D6576" s="62" t="s">
        <v>38</v>
      </c>
      <c r="E6576" s="62" t="s">
        <v>45</v>
      </c>
      <c r="F6576" s="62" t="s">
        <v>119</v>
      </c>
      <c r="G6576" s="63">
        <v>3751.27</v>
      </c>
      <c r="H6576" s="61">
        <v>444719175</v>
      </c>
      <c r="I6576" s="63">
        <v>0</v>
      </c>
      <c r="J6576" s="63">
        <v>0</v>
      </c>
      <c r="K6576" s="63">
        <v>0</v>
      </c>
      <c r="L6576" s="63">
        <v>0</v>
      </c>
      <c r="M6576" s="63">
        <v>9787.2900000000009</v>
      </c>
      <c r="N6576" s="62" t="s">
        <v>107</v>
      </c>
      <c r="O6576" s="14">
        <f t="shared" si="560"/>
        <v>45923.422094907408</v>
      </c>
      <c r="P6576" s="19">
        <f t="shared" si="561"/>
        <v>45923.630428240744</v>
      </c>
      <c r="Q6576" s="20" t="str">
        <f t="shared" si="562"/>
        <v>23/09/2025</v>
      </c>
      <c r="R6576" s="13" t="str">
        <f t="shared" si="563"/>
        <v>15</v>
      </c>
      <c r="S6576" s="13" t="str">
        <f t="shared" si="564"/>
        <v>Tue</v>
      </c>
    </row>
    <row r="6577" spans="1:19" x14ac:dyDescent="0.25">
      <c r="A6577" s="56">
        <v>45923.422094907408</v>
      </c>
      <c r="B6577" s="57">
        <v>445513215</v>
      </c>
      <c r="C6577" s="58" t="s">
        <v>36</v>
      </c>
      <c r="D6577" s="58" t="s">
        <v>38</v>
      </c>
      <c r="E6577" s="58" t="s">
        <v>45</v>
      </c>
      <c r="F6577" s="58" t="s">
        <v>119</v>
      </c>
      <c r="G6577" s="59">
        <v>3751.27</v>
      </c>
      <c r="H6577" s="57">
        <v>444719181</v>
      </c>
      <c r="I6577" s="59">
        <v>0</v>
      </c>
      <c r="J6577" s="59">
        <v>0</v>
      </c>
      <c r="K6577" s="59">
        <v>0</v>
      </c>
      <c r="L6577" s="59">
        <v>0</v>
      </c>
      <c r="M6577" s="59">
        <v>9787.2900000000009</v>
      </c>
      <c r="N6577" s="58" t="s">
        <v>2056</v>
      </c>
      <c r="O6577" s="14">
        <f t="shared" si="560"/>
        <v>45923.422094907408</v>
      </c>
      <c r="P6577" s="19">
        <f t="shared" si="561"/>
        <v>45923.630428240744</v>
      </c>
      <c r="Q6577" s="20" t="str">
        <f t="shared" si="562"/>
        <v>23/09/2025</v>
      </c>
      <c r="R6577" s="13" t="str">
        <f t="shared" si="563"/>
        <v>15</v>
      </c>
      <c r="S6577" s="13" t="str">
        <f t="shared" si="564"/>
        <v>Tue</v>
      </c>
    </row>
    <row r="6578" spans="1:19" x14ac:dyDescent="0.25">
      <c r="A6578" s="60">
        <v>45923.422094907408</v>
      </c>
      <c r="B6578" s="61">
        <v>445513216</v>
      </c>
      <c r="C6578" s="62" t="s">
        <v>36</v>
      </c>
      <c r="D6578" s="62" t="s">
        <v>38</v>
      </c>
      <c r="E6578" s="62" t="s">
        <v>45</v>
      </c>
      <c r="F6578" s="62" t="s">
        <v>119</v>
      </c>
      <c r="G6578" s="63">
        <v>3751.27</v>
      </c>
      <c r="H6578" s="61">
        <v>444719182</v>
      </c>
      <c r="I6578" s="63">
        <v>0</v>
      </c>
      <c r="J6578" s="63">
        <v>0</v>
      </c>
      <c r="K6578" s="63">
        <v>0</v>
      </c>
      <c r="L6578" s="63">
        <v>0</v>
      </c>
      <c r="M6578" s="63">
        <v>9787.2900000000009</v>
      </c>
      <c r="N6578" s="62" t="s">
        <v>108</v>
      </c>
      <c r="O6578" s="14">
        <f t="shared" si="560"/>
        <v>45923.422094907408</v>
      </c>
      <c r="P6578" s="19">
        <f t="shared" si="561"/>
        <v>45923.630428240744</v>
      </c>
      <c r="Q6578" s="20" t="str">
        <f t="shared" si="562"/>
        <v>23/09/2025</v>
      </c>
      <c r="R6578" s="13" t="str">
        <f t="shared" si="563"/>
        <v>15</v>
      </c>
      <c r="S6578" s="13" t="str">
        <f t="shared" si="564"/>
        <v>Tue</v>
      </c>
    </row>
    <row r="6579" spans="1:19" x14ac:dyDescent="0.25">
      <c r="A6579" s="56">
        <v>45923.422094907408</v>
      </c>
      <c r="B6579" s="57">
        <v>445513217</v>
      </c>
      <c r="C6579" s="58" t="s">
        <v>36</v>
      </c>
      <c r="D6579" s="58" t="s">
        <v>38</v>
      </c>
      <c r="E6579" s="58" t="s">
        <v>45</v>
      </c>
      <c r="F6579" s="58" t="s">
        <v>119</v>
      </c>
      <c r="G6579" s="59">
        <v>3751.27</v>
      </c>
      <c r="H6579" s="57">
        <v>444719183</v>
      </c>
      <c r="I6579" s="59">
        <v>0</v>
      </c>
      <c r="J6579" s="59">
        <v>0</v>
      </c>
      <c r="K6579" s="59">
        <v>0</v>
      </c>
      <c r="L6579" s="59">
        <v>0</v>
      </c>
      <c r="M6579" s="59">
        <v>9787.2900000000009</v>
      </c>
      <c r="N6579" s="58" t="s">
        <v>2055</v>
      </c>
      <c r="O6579" s="14">
        <f t="shared" si="560"/>
        <v>45923.422094907408</v>
      </c>
      <c r="P6579" s="19">
        <f t="shared" si="561"/>
        <v>45923.630428240744</v>
      </c>
      <c r="Q6579" s="20" t="str">
        <f t="shared" si="562"/>
        <v>23/09/2025</v>
      </c>
      <c r="R6579" s="13" t="str">
        <f t="shared" si="563"/>
        <v>15</v>
      </c>
      <c r="S6579" s="13" t="str">
        <f t="shared" si="564"/>
        <v>Tue</v>
      </c>
    </row>
    <row r="6580" spans="1:19" x14ac:dyDescent="0.25">
      <c r="A6580" s="60">
        <v>45923.422106481485</v>
      </c>
      <c r="B6580" s="61">
        <v>445513218</v>
      </c>
      <c r="C6580" s="62" t="s">
        <v>36</v>
      </c>
      <c r="D6580" s="62" t="s">
        <v>38</v>
      </c>
      <c r="E6580" s="62" t="s">
        <v>45</v>
      </c>
      <c r="F6580" s="62" t="s">
        <v>119</v>
      </c>
      <c r="G6580" s="63">
        <v>3751.27</v>
      </c>
      <c r="H6580" s="61">
        <v>444719184</v>
      </c>
      <c r="I6580" s="63">
        <v>0</v>
      </c>
      <c r="J6580" s="63">
        <v>0</v>
      </c>
      <c r="K6580" s="63">
        <v>0</v>
      </c>
      <c r="L6580" s="63">
        <v>0</v>
      </c>
      <c r="M6580" s="63">
        <v>9787.2900000000009</v>
      </c>
      <c r="N6580" s="62" t="s">
        <v>48</v>
      </c>
      <c r="O6580" s="14">
        <f t="shared" si="560"/>
        <v>45923.422106481485</v>
      </c>
      <c r="P6580" s="19">
        <f t="shared" si="561"/>
        <v>45923.63043981482</v>
      </c>
      <c r="Q6580" s="20" t="str">
        <f t="shared" si="562"/>
        <v>23/09/2025</v>
      </c>
      <c r="R6580" s="13" t="str">
        <f t="shared" si="563"/>
        <v>15</v>
      </c>
      <c r="S6580" s="13" t="str">
        <f t="shared" si="564"/>
        <v>Tue</v>
      </c>
    </row>
    <row r="6581" spans="1:19" x14ac:dyDescent="0.25">
      <c r="A6581" s="56">
        <v>45923.422106481485</v>
      </c>
      <c r="B6581" s="57">
        <v>445513219</v>
      </c>
      <c r="C6581" s="58" t="s">
        <v>36</v>
      </c>
      <c r="D6581" s="58" t="s">
        <v>38</v>
      </c>
      <c r="E6581" s="58" t="s">
        <v>45</v>
      </c>
      <c r="F6581" s="58" t="s">
        <v>119</v>
      </c>
      <c r="G6581" s="59">
        <v>3751.27</v>
      </c>
      <c r="H6581" s="57">
        <v>444719185</v>
      </c>
      <c r="I6581" s="59">
        <v>0</v>
      </c>
      <c r="J6581" s="59">
        <v>0</v>
      </c>
      <c r="K6581" s="59">
        <v>0</v>
      </c>
      <c r="L6581" s="59">
        <v>0</v>
      </c>
      <c r="M6581" s="59">
        <v>9787.2900000000009</v>
      </c>
      <c r="N6581" s="58" t="s">
        <v>47</v>
      </c>
      <c r="O6581" s="14">
        <f t="shared" si="560"/>
        <v>45923.422106481485</v>
      </c>
      <c r="P6581" s="19">
        <f t="shared" si="561"/>
        <v>45923.63043981482</v>
      </c>
      <c r="Q6581" s="20" t="str">
        <f t="shared" si="562"/>
        <v>23/09/2025</v>
      </c>
      <c r="R6581" s="13" t="str">
        <f t="shared" si="563"/>
        <v>15</v>
      </c>
      <c r="S6581" s="13" t="str">
        <f t="shared" si="564"/>
        <v>Tue</v>
      </c>
    </row>
    <row r="6582" spans="1:19" x14ac:dyDescent="0.25">
      <c r="A6582" s="60">
        <v>45923.422106481485</v>
      </c>
      <c r="B6582" s="61">
        <v>445513220</v>
      </c>
      <c r="C6582" s="62" t="s">
        <v>36</v>
      </c>
      <c r="D6582" s="62" t="s">
        <v>38</v>
      </c>
      <c r="E6582" s="62" t="s">
        <v>45</v>
      </c>
      <c r="F6582" s="62" t="s">
        <v>119</v>
      </c>
      <c r="G6582" s="63">
        <v>3751.27</v>
      </c>
      <c r="H6582" s="61">
        <v>444719186</v>
      </c>
      <c r="I6582" s="63">
        <v>0</v>
      </c>
      <c r="J6582" s="63">
        <v>0</v>
      </c>
      <c r="K6582" s="63">
        <v>0</v>
      </c>
      <c r="L6582" s="63">
        <v>0</v>
      </c>
      <c r="M6582" s="63">
        <v>9787.2900000000009</v>
      </c>
      <c r="N6582" s="62" t="s">
        <v>1971</v>
      </c>
      <c r="O6582" s="14">
        <f t="shared" si="560"/>
        <v>45923.422106481485</v>
      </c>
      <c r="P6582" s="19">
        <f t="shared" si="561"/>
        <v>45923.63043981482</v>
      </c>
      <c r="Q6582" s="20" t="str">
        <f t="shared" si="562"/>
        <v>23/09/2025</v>
      </c>
      <c r="R6582" s="13" t="str">
        <f t="shared" si="563"/>
        <v>15</v>
      </c>
      <c r="S6582" s="13" t="str">
        <f t="shared" si="564"/>
        <v>Tue</v>
      </c>
    </row>
    <row r="6583" spans="1:19" x14ac:dyDescent="0.25">
      <c r="A6583" s="56">
        <v>45923.422106481485</v>
      </c>
      <c r="B6583" s="57">
        <v>445513222</v>
      </c>
      <c r="C6583" s="58" t="s">
        <v>36</v>
      </c>
      <c r="D6583" s="58" t="s">
        <v>38</v>
      </c>
      <c r="E6583" s="58" t="s">
        <v>45</v>
      </c>
      <c r="F6583" s="58" t="s">
        <v>119</v>
      </c>
      <c r="G6583" s="59">
        <v>3751.27</v>
      </c>
      <c r="H6583" s="57">
        <v>444719187</v>
      </c>
      <c r="I6583" s="59">
        <v>0</v>
      </c>
      <c r="J6583" s="59">
        <v>0</v>
      </c>
      <c r="K6583" s="59">
        <v>0</v>
      </c>
      <c r="L6583" s="59">
        <v>0</v>
      </c>
      <c r="M6583" s="59">
        <v>9787.2900000000009</v>
      </c>
      <c r="N6583" s="58" t="s">
        <v>77</v>
      </c>
      <c r="O6583" s="14">
        <f t="shared" si="560"/>
        <v>45923.422106481485</v>
      </c>
      <c r="P6583" s="19">
        <f t="shared" si="561"/>
        <v>45923.63043981482</v>
      </c>
      <c r="Q6583" s="20" t="str">
        <f t="shared" si="562"/>
        <v>23/09/2025</v>
      </c>
      <c r="R6583" s="13" t="str">
        <f t="shared" si="563"/>
        <v>15</v>
      </c>
      <c r="S6583" s="13" t="str">
        <f t="shared" si="564"/>
        <v>Tue</v>
      </c>
    </row>
    <row r="6584" spans="1:19" x14ac:dyDescent="0.25">
      <c r="A6584" s="60">
        <v>45923.423159722224</v>
      </c>
      <c r="B6584" s="61">
        <v>445514089</v>
      </c>
      <c r="C6584" s="62" t="s">
        <v>36</v>
      </c>
      <c r="D6584" s="62" t="s">
        <v>37</v>
      </c>
      <c r="E6584" s="62" t="s">
        <v>46</v>
      </c>
      <c r="F6584" s="62" t="s">
        <v>119</v>
      </c>
      <c r="G6584" s="63">
        <v>3749.68</v>
      </c>
      <c r="H6584" s="61">
        <v>444720074</v>
      </c>
      <c r="I6584" s="63">
        <v>0</v>
      </c>
      <c r="J6584" s="63">
        <v>0</v>
      </c>
      <c r="K6584" s="63">
        <v>0</v>
      </c>
      <c r="L6584" s="63">
        <v>1.59</v>
      </c>
      <c r="M6584" s="63">
        <v>9788.8799999999992</v>
      </c>
      <c r="N6584" s="62" t="s">
        <v>3917</v>
      </c>
      <c r="O6584" s="14">
        <f t="shared" si="560"/>
        <v>45923.423159722224</v>
      </c>
      <c r="P6584" s="19">
        <f t="shared" si="561"/>
        <v>45923.63149305556</v>
      </c>
      <c r="Q6584" s="20" t="str">
        <f t="shared" si="562"/>
        <v>23/09/2025</v>
      </c>
      <c r="R6584" s="13" t="str">
        <f t="shared" si="563"/>
        <v>15</v>
      </c>
      <c r="S6584" s="13" t="str">
        <f t="shared" si="564"/>
        <v>Tue</v>
      </c>
    </row>
    <row r="6585" spans="1:19" x14ac:dyDescent="0.25">
      <c r="A6585" s="56">
        <v>45923.423159722224</v>
      </c>
      <c r="B6585" s="57">
        <v>445514090</v>
      </c>
      <c r="C6585" s="58" t="s">
        <v>36</v>
      </c>
      <c r="D6585" s="58" t="s">
        <v>37</v>
      </c>
      <c r="E6585" s="58" t="s">
        <v>46</v>
      </c>
      <c r="F6585" s="58" t="s">
        <v>119</v>
      </c>
      <c r="G6585" s="59">
        <v>3749.68</v>
      </c>
      <c r="H6585" s="57">
        <v>444720075</v>
      </c>
      <c r="I6585" s="59">
        <v>0</v>
      </c>
      <c r="J6585" s="59">
        <v>0</v>
      </c>
      <c r="K6585" s="59">
        <v>0</v>
      </c>
      <c r="L6585" s="59">
        <v>1.59</v>
      </c>
      <c r="M6585" s="59">
        <v>9790.4699999999993</v>
      </c>
      <c r="N6585" s="58" t="s">
        <v>3917</v>
      </c>
      <c r="O6585" s="14">
        <f t="shared" ref="O6585:O6648" si="565">A6585</f>
        <v>45923.423159722224</v>
      </c>
      <c r="P6585" s="19">
        <f t="shared" ref="P6585:P6648" si="566">O6585+(5/24)</f>
        <v>45923.63149305556</v>
      </c>
      <c r="Q6585" s="20" t="str">
        <f t="shared" ref="Q6585:Q6648" si="567">TEXT(P6585,"dd/mm/yyyy")</f>
        <v>23/09/2025</v>
      </c>
      <c r="R6585" s="13" t="str">
        <f t="shared" ref="R6585:R6648" si="568">TEXT(P6585,"hh")</f>
        <v>15</v>
      </c>
      <c r="S6585" s="13" t="str">
        <f t="shared" ref="S6585:S6648" si="569">TEXT(P6585,"ddd")</f>
        <v>Tue</v>
      </c>
    </row>
    <row r="6586" spans="1:19" x14ac:dyDescent="0.25">
      <c r="A6586" s="60">
        <v>45923.423159722224</v>
      </c>
      <c r="B6586" s="61">
        <v>445514091</v>
      </c>
      <c r="C6586" s="62" t="s">
        <v>36</v>
      </c>
      <c r="D6586" s="62" t="s">
        <v>37</v>
      </c>
      <c r="E6586" s="62" t="s">
        <v>46</v>
      </c>
      <c r="F6586" s="62" t="s">
        <v>119</v>
      </c>
      <c r="G6586" s="63">
        <v>3749.68</v>
      </c>
      <c r="H6586" s="61">
        <v>444720076</v>
      </c>
      <c r="I6586" s="63">
        <v>0</v>
      </c>
      <c r="J6586" s="63">
        <v>0</v>
      </c>
      <c r="K6586" s="63">
        <v>0</v>
      </c>
      <c r="L6586" s="63">
        <v>1.59</v>
      </c>
      <c r="M6586" s="63">
        <v>9792.06</v>
      </c>
      <c r="N6586" s="62" t="s">
        <v>3917</v>
      </c>
      <c r="O6586" s="14">
        <f t="shared" si="565"/>
        <v>45923.423159722224</v>
      </c>
      <c r="P6586" s="19">
        <f t="shared" si="566"/>
        <v>45923.63149305556</v>
      </c>
      <c r="Q6586" s="20" t="str">
        <f t="shared" si="567"/>
        <v>23/09/2025</v>
      </c>
      <c r="R6586" s="13" t="str">
        <f t="shared" si="568"/>
        <v>15</v>
      </c>
      <c r="S6586" s="13" t="str">
        <f t="shared" si="569"/>
        <v>Tue</v>
      </c>
    </row>
    <row r="6587" spans="1:19" x14ac:dyDescent="0.25">
      <c r="A6587" s="56">
        <v>45923.423159722224</v>
      </c>
      <c r="B6587" s="57">
        <v>445514092</v>
      </c>
      <c r="C6587" s="58" t="s">
        <v>36</v>
      </c>
      <c r="D6587" s="58" t="s">
        <v>37</v>
      </c>
      <c r="E6587" s="58" t="s">
        <v>46</v>
      </c>
      <c r="F6587" s="58" t="s">
        <v>119</v>
      </c>
      <c r="G6587" s="59">
        <v>3749.68</v>
      </c>
      <c r="H6587" s="57">
        <v>444720077</v>
      </c>
      <c r="I6587" s="59">
        <v>0</v>
      </c>
      <c r="J6587" s="59">
        <v>0</v>
      </c>
      <c r="K6587" s="59">
        <v>0</v>
      </c>
      <c r="L6587" s="59">
        <v>1.59</v>
      </c>
      <c r="M6587" s="59">
        <v>9793.65</v>
      </c>
      <c r="N6587" s="58" t="s">
        <v>3917</v>
      </c>
      <c r="O6587" s="14">
        <f t="shared" si="565"/>
        <v>45923.423159722224</v>
      </c>
      <c r="P6587" s="19">
        <f t="shared" si="566"/>
        <v>45923.63149305556</v>
      </c>
      <c r="Q6587" s="20" t="str">
        <f t="shared" si="567"/>
        <v>23/09/2025</v>
      </c>
      <c r="R6587" s="13" t="str">
        <f t="shared" si="568"/>
        <v>15</v>
      </c>
      <c r="S6587" s="13" t="str">
        <f t="shared" si="569"/>
        <v>Tue</v>
      </c>
    </row>
    <row r="6588" spans="1:19" x14ac:dyDescent="0.25">
      <c r="A6588" s="60">
        <v>45923.423159722224</v>
      </c>
      <c r="B6588" s="61">
        <v>445514093</v>
      </c>
      <c r="C6588" s="62" t="s">
        <v>36</v>
      </c>
      <c r="D6588" s="62" t="s">
        <v>37</v>
      </c>
      <c r="E6588" s="62" t="s">
        <v>46</v>
      </c>
      <c r="F6588" s="62" t="s">
        <v>119</v>
      </c>
      <c r="G6588" s="63">
        <v>3749.68</v>
      </c>
      <c r="H6588" s="61">
        <v>444720078</v>
      </c>
      <c r="I6588" s="63">
        <v>0</v>
      </c>
      <c r="J6588" s="63">
        <v>0</v>
      </c>
      <c r="K6588" s="63">
        <v>0</v>
      </c>
      <c r="L6588" s="63">
        <v>1.59</v>
      </c>
      <c r="M6588" s="63">
        <v>9795.24</v>
      </c>
      <c r="N6588" s="62" t="s">
        <v>3917</v>
      </c>
      <c r="O6588" s="14">
        <f t="shared" si="565"/>
        <v>45923.423159722224</v>
      </c>
      <c r="P6588" s="19">
        <f t="shared" si="566"/>
        <v>45923.63149305556</v>
      </c>
      <c r="Q6588" s="20" t="str">
        <f t="shared" si="567"/>
        <v>23/09/2025</v>
      </c>
      <c r="R6588" s="13" t="str">
        <f t="shared" si="568"/>
        <v>15</v>
      </c>
      <c r="S6588" s="13" t="str">
        <f t="shared" si="569"/>
        <v>Tue</v>
      </c>
    </row>
    <row r="6589" spans="1:19" x14ac:dyDescent="0.25">
      <c r="A6589" s="56">
        <v>45923.425069444442</v>
      </c>
      <c r="B6589" s="57">
        <v>445515678</v>
      </c>
      <c r="C6589" s="58" t="s">
        <v>36</v>
      </c>
      <c r="D6589" s="58" t="s">
        <v>37</v>
      </c>
      <c r="E6589" s="58" t="s">
        <v>46</v>
      </c>
      <c r="F6589" s="58" t="s">
        <v>119</v>
      </c>
      <c r="G6589" s="59">
        <v>3750.75</v>
      </c>
      <c r="H6589" s="57">
        <v>444721654</v>
      </c>
      <c r="I6589" s="59">
        <v>0</v>
      </c>
      <c r="J6589" s="59">
        <v>0</v>
      </c>
      <c r="K6589" s="59">
        <v>0</v>
      </c>
      <c r="L6589" s="59">
        <v>0.52</v>
      </c>
      <c r="M6589" s="59">
        <v>9795.76</v>
      </c>
      <c r="N6589" s="58" t="s">
        <v>3918</v>
      </c>
      <c r="O6589" s="14">
        <f t="shared" si="565"/>
        <v>45923.425069444442</v>
      </c>
      <c r="P6589" s="19">
        <f t="shared" si="566"/>
        <v>45923.633402777778</v>
      </c>
      <c r="Q6589" s="20" t="str">
        <f t="shared" si="567"/>
        <v>23/09/2025</v>
      </c>
      <c r="R6589" s="13" t="str">
        <f t="shared" si="568"/>
        <v>15</v>
      </c>
      <c r="S6589" s="13" t="str">
        <f t="shared" si="569"/>
        <v>Tue</v>
      </c>
    </row>
    <row r="6590" spans="1:19" x14ac:dyDescent="0.25">
      <c r="A6590" s="60">
        <v>45923.425069444442</v>
      </c>
      <c r="B6590" s="61">
        <v>445515679</v>
      </c>
      <c r="C6590" s="62" t="s">
        <v>36</v>
      </c>
      <c r="D6590" s="62" t="s">
        <v>37</v>
      </c>
      <c r="E6590" s="62" t="s">
        <v>46</v>
      </c>
      <c r="F6590" s="62" t="s">
        <v>119</v>
      </c>
      <c r="G6590" s="63">
        <v>3750.75</v>
      </c>
      <c r="H6590" s="61">
        <v>444721655</v>
      </c>
      <c r="I6590" s="63">
        <v>0</v>
      </c>
      <c r="J6590" s="63">
        <v>0</v>
      </c>
      <c r="K6590" s="63">
        <v>0</v>
      </c>
      <c r="L6590" s="63">
        <v>0.52</v>
      </c>
      <c r="M6590" s="63">
        <v>9796.2800000000007</v>
      </c>
      <c r="N6590" s="62" t="s">
        <v>3918</v>
      </c>
      <c r="O6590" s="14">
        <f t="shared" si="565"/>
        <v>45923.425069444442</v>
      </c>
      <c r="P6590" s="19">
        <f t="shared" si="566"/>
        <v>45923.633402777778</v>
      </c>
      <c r="Q6590" s="20" t="str">
        <f t="shared" si="567"/>
        <v>23/09/2025</v>
      </c>
      <c r="R6590" s="13" t="str">
        <f t="shared" si="568"/>
        <v>15</v>
      </c>
      <c r="S6590" s="13" t="str">
        <f t="shared" si="569"/>
        <v>Tue</v>
      </c>
    </row>
    <row r="6591" spans="1:19" x14ac:dyDescent="0.25">
      <c r="A6591" s="56">
        <v>45923.425069444442</v>
      </c>
      <c r="B6591" s="57">
        <v>445515680</v>
      </c>
      <c r="C6591" s="58" t="s">
        <v>36</v>
      </c>
      <c r="D6591" s="58" t="s">
        <v>37</v>
      </c>
      <c r="E6591" s="58" t="s">
        <v>46</v>
      </c>
      <c r="F6591" s="58" t="s">
        <v>119</v>
      </c>
      <c r="G6591" s="59">
        <v>3750.75</v>
      </c>
      <c r="H6591" s="57">
        <v>444721656</v>
      </c>
      <c r="I6591" s="59">
        <v>0</v>
      </c>
      <c r="J6591" s="59">
        <v>0</v>
      </c>
      <c r="K6591" s="59">
        <v>0</v>
      </c>
      <c r="L6591" s="59">
        <v>0.52</v>
      </c>
      <c r="M6591" s="59">
        <v>9796.7999999999993</v>
      </c>
      <c r="N6591" s="58" t="s">
        <v>3919</v>
      </c>
      <c r="O6591" s="14">
        <f t="shared" si="565"/>
        <v>45923.425069444442</v>
      </c>
      <c r="P6591" s="19">
        <f t="shared" si="566"/>
        <v>45923.633402777778</v>
      </c>
      <c r="Q6591" s="20" t="str">
        <f t="shared" si="567"/>
        <v>23/09/2025</v>
      </c>
      <c r="R6591" s="13" t="str">
        <f t="shared" si="568"/>
        <v>15</v>
      </c>
      <c r="S6591" s="13" t="str">
        <f t="shared" si="569"/>
        <v>Tue</v>
      </c>
    </row>
    <row r="6592" spans="1:19" x14ac:dyDescent="0.25">
      <c r="A6592" s="60">
        <v>45923.425069444442</v>
      </c>
      <c r="B6592" s="61">
        <v>445515681</v>
      </c>
      <c r="C6592" s="62" t="s">
        <v>36</v>
      </c>
      <c r="D6592" s="62" t="s">
        <v>37</v>
      </c>
      <c r="E6592" s="62" t="s">
        <v>46</v>
      </c>
      <c r="F6592" s="62" t="s">
        <v>119</v>
      </c>
      <c r="G6592" s="63">
        <v>3750.75</v>
      </c>
      <c r="H6592" s="61">
        <v>444721657</v>
      </c>
      <c r="I6592" s="63">
        <v>0</v>
      </c>
      <c r="J6592" s="63">
        <v>0</v>
      </c>
      <c r="K6592" s="63">
        <v>0</v>
      </c>
      <c r="L6592" s="63">
        <v>0.52</v>
      </c>
      <c r="M6592" s="63">
        <v>9797.32</v>
      </c>
      <c r="N6592" s="62" t="s">
        <v>3919</v>
      </c>
      <c r="O6592" s="14">
        <f t="shared" si="565"/>
        <v>45923.425069444442</v>
      </c>
      <c r="P6592" s="19">
        <f t="shared" si="566"/>
        <v>45923.633402777778</v>
      </c>
      <c r="Q6592" s="20" t="str">
        <f t="shared" si="567"/>
        <v>23/09/2025</v>
      </c>
      <c r="R6592" s="13" t="str">
        <f t="shared" si="568"/>
        <v>15</v>
      </c>
      <c r="S6592" s="13" t="str">
        <f t="shared" si="569"/>
        <v>Tue</v>
      </c>
    </row>
    <row r="6593" spans="1:19" x14ac:dyDescent="0.25">
      <c r="A6593" s="56">
        <v>45923.433877314812</v>
      </c>
      <c r="B6593" s="57">
        <v>445519225</v>
      </c>
      <c r="C6593" s="58" t="s">
        <v>36</v>
      </c>
      <c r="D6593" s="58" t="s">
        <v>37</v>
      </c>
      <c r="E6593" s="58" t="s">
        <v>46</v>
      </c>
      <c r="F6593" s="58" t="s">
        <v>119</v>
      </c>
      <c r="G6593" s="59">
        <v>3753.55</v>
      </c>
      <c r="H6593" s="57">
        <v>444725204</v>
      </c>
      <c r="I6593" s="59">
        <v>0</v>
      </c>
      <c r="J6593" s="59">
        <v>0</v>
      </c>
      <c r="K6593" s="59">
        <v>0</v>
      </c>
      <c r="L6593" s="59">
        <v>-2.2799999999999998</v>
      </c>
      <c r="M6593" s="59">
        <v>9795.0400000000009</v>
      </c>
      <c r="N6593" s="58" t="s">
        <v>3920</v>
      </c>
      <c r="O6593" s="14">
        <f t="shared" si="565"/>
        <v>45923.433877314812</v>
      </c>
      <c r="P6593" s="19">
        <f t="shared" si="566"/>
        <v>45923.642210648148</v>
      </c>
      <c r="Q6593" s="20" t="str">
        <f t="shared" si="567"/>
        <v>23/09/2025</v>
      </c>
      <c r="R6593" s="13" t="str">
        <f t="shared" si="568"/>
        <v>15</v>
      </c>
      <c r="S6593" s="13" t="str">
        <f t="shared" si="569"/>
        <v>Tue</v>
      </c>
    </row>
    <row r="6594" spans="1:19" x14ac:dyDescent="0.25">
      <c r="A6594" s="60">
        <v>45923.433877314812</v>
      </c>
      <c r="B6594" s="61">
        <v>445519240</v>
      </c>
      <c r="C6594" s="62" t="s">
        <v>36</v>
      </c>
      <c r="D6594" s="62" t="s">
        <v>37</v>
      </c>
      <c r="E6594" s="62" t="s">
        <v>46</v>
      </c>
      <c r="F6594" s="62" t="s">
        <v>119</v>
      </c>
      <c r="G6594" s="63">
        <v>3753.64</v>
      </c>
      <c r="H6594" s="61">
        <v>444725219</v>
      </c>
      <c r="I6594" s="63">
        <v>0</v>
      </c>
      <c r="J6594" s="63">
        <v>0</v>
      </c>
      <c r="K6594" s="63">
        <v>0</v>
      </c>
      <c r="L6594" s="63">
        <v>-3.05</v>
      </c>
      <c r="M6594" s="63">
        <v>9791.99</v>
      </c>
      <c r="N6594" s="62" t="s">
        <v>3921</v>
      </c>
      <c r="O6594" s="14">
        <f t="shared" si="565"/>
        <v>45923.433877314812</v>
      </c>
      <c r="P6594" s="19">
        <f t="shared" si="566"/>
        <v>45923.642210648148</v>
      </c>
      <c r="Q6594" s="20" t="str">
        <f t="shared" si="567"/>
        <v>23/09/2025</v>
      </c>
      <c r="R6594" s="13" t="str">
        <f t="shared" si="568"/>
        <v>15</v>
      </c>
      <c r="S6594" s="13" t="str">
        <f t="shared" si="569"/>
        <v>Tue</v>
      </c>
    </row>
    <row r="6595" spans="1:19" x14ac:dyDescent="0.25">
      <c r="A6595" s="56">
        <v>45923.433877314812</v>
      </c>
      <c r="B6595" s="57">
        <v>445519241</v>
      </c>
      <c r="C6595" s="58" t="s">
        <v>36</v>
      </c>
      <c r="D6595" s="58" t="s">
        <v>37</v>
      </c>
      <c r="E6595" s="58" t="s">
        <v>46</v>
      </c>
      <c r="F6595" s="58" t="s">
        <v>119</v>
      </c>
      <c r="G6595" s="59">
        <v>3753.64</v>
      </c>
      <c r="H6595" s="57">
        <v>444725221</v>
      </c>
      <c r="I6595" s="59">
        <v>0</v>
      </c>
      <c r="J6595" s="59">
        <v>0</v>
      </c>
      <c r="K6595" s="59">
        <v>0</v>
      </c>
      <c r="L6595" s="59">
        <v>-3.05</v>
      </c>
      <c r="M6595" s="59">
        <v>9788.94</v>
      </c>
      <c r="N6595" s="58" t="s">
        <v>3921</v>
      </c>
      <c r="O6595" s="14">
        <f t="shared" si="565"/>
        <v>45923.433877314812</v>
      </c>
      <c r="P6595" s="19">
        <f t="shared" si="566"/>
        <v>45923.642210648148</v>
      </c>
      <c r="Q6595" s="20" t="str">
        <f t="shared" si="567"/>
        <v>23/09/2025</v>
      </c>
      <c r="R6595" s="13" t="str">
        <f t="shared" si="568"/>
        <v>15</v>
      </c>
      <c r="S6595" s="13" t="str">
        <f t="shared" si="569"/>
        <v>Tue</v>
      </c>
    </row>
    <row r="6596" spans="1:19" x14ac:dyDescent="0.25">
      <c r="A6596" s="60">
        <v>45923.433877314812</v>
      </c>
      <c r="B6596" s="61">
        <v>445519243</v>
      </c>
      <c r="C6596" s="62" t="s">
        <v>36</v>
      </c>
      <c r="D6596" s="62" t="s">
        <v>37</v>
      </c>
      <c r="E6596" s="62" t="s">
        <v>46</v>
      </c>
      <c r="F6596" s="62" t="s">
        <v>119</v>
      </c>
      <c r="G6596" s="63">
        <v>3753.64</v>
      </c>
      <c r="H6596" s="61">
        <v>444725222</v>
      </c>
      <c r="I6596" s="63">
        <v>0</v>
      </c>
      <c r="J6596" s="63">
        <v>0</v>
      </c>
      <c r="K6596" s="63">
        <v>0</v>
      </c>
      <c r="L6596" s="63">
        <v>-3.05</v>
      </c>
      <c r="M6596" s="63">
        <v>9785.89</v>
      </c>
      <c r="N6596" s="62" t="s">
        <v>3921</v>
      </c>
      <c r="O6596" s="14">
        <f t="shared" si="565"/>
        <v>45923.433877314812</v>
      </c>
      <c r="P6596" s="19">
        <f t="shared" si="566"/>
        <v>45923.642210648148</v>
      </c>
      <c r="Q6596" s="20" t="str">
        <f t="shared" si="567"/>
        <v>23/09/2025</v>
      </c>
      <c r="R6596" s="13" t="str">
        <f t="shared" si="568"/>
        <v>15</v>
      </c>
      <c r="S6596" s="13" t="str">
        <f t="shared" si="569"/>
        <v>Tue</v>
      </c>
    </row>
    <row r="6597" spans="1:19" x14ac:dyDescent="0.25">
      <c r="A6597" s="56">
        <v>45923.434016203704</v>
      </c>
      <c r="B6597" s="57">
        <v>445519349</v>
      </c>
      <c r="C6597" s="58" t="s">
        <v>36</v>
      </c>
      <c r="D6597" s="58" t="s">
        <v>37</v>
      </c>
      <c r="E6597" s="58" t="s">
        <v>46</v>
      </c>
      <c r="F6597" s="58" t="s">
        <v>119</v>
      </c>
      <c r="G6597" s="59">
        <v>3754.38</v>
      </c>
      <c r="H6597" s="57">
        <v>444725328</v>
      </c>
      <c r="I6597" s="59">
        <v>0</v>
      </c>
      <c r="J6597" s="59">
        <v>0</v>
      </c>
      <c r="K6597" s="59">
        <v>0</v>
      </c>
      <c r="L6597" s="59">
        <v>-3.11</v>
      </c>
      <c r="M6597" s="59">
        <v>9782.7800000000007</v>
      </c>
      <c r="N6597" s="58" t="s">
        <v>3922</v>
      </c>
      <c r="O6597" s="14">
        <f t="shared" si="565"/>
        <v>45923.434016203704</v>
      </c>
      <c r="P6597" s="19">
        <f t="shared" si="566"/>
        <v>45923.64234953704</v>
      </c>
      <c r="Q6597" s="20" t="str">
        <f t="shared" si="567"/>
        <v>23/09/2025</v>
      </c>
      <c r="R6597" s="13" t="str">
        <f t="shared" si="568"/>
        <v>15</v>
      </c>
      <c r="S6597" s="13" t="str">
        <f t="shared" si="569"/>
        <v>Tue</v>
      </c>
    </row>
    <row r="6598" spans="1:19" x14ac:dyDescent="0.25">
      <c r="A6598" s="60">
        <v>45923.434699074074</v>
      </c>
      <c r="B6598" s="61">
        <v>445519659</v>
      </c>
      <c r="C6598" s="62" t="s">
        <v>36</v>
      </c>
      <c r="D6598" s="62" t="s">
        <v>37</v>
      </c>
      <c r="E6598" s="62" t="s">
        <v>45</v>
      </c>
      <c r="F6598" s="62" t="s">
        <v>119</v>
      </c>
      <c r="G6598" s="63">
        <v>3754.08</v>
      </c>
      <c r="H6598" s="61">
        <v>444725637</v>
      </c>
      <c r="I6598" s="63">
        <v>0</v>
      </c>
      <c r="J6598" s="63">
        <v>0</v>
      </c>
      <c r="K6598" s="63">
        <v>0</v>
      </c>
      <c r="L6598" s="63">
        <v>0</v>
      </c>
      <c r="M6598" s="63">
        <v>9782.7800000000007</v>
      </c>
      <c r="N6598" s="62" t="s">
        <v>2533</v>
      </c>
      <c r="O6598" s="14">
        <f t="shared" si="565"/>
        <v>45923.434699074074</v>
      </c>
      <c r="P6598" s="19">
        <f t="shared" si="566"/>
        <v>45923.64303240741</v>
      </c>
      <c r="Q6598" s="20" t="str">
        <f t="shared" si="567"/>
        <v>23/09/2025</v>
      </c>
      <c r="R6598" s="13" t="str">
        <f t="shared" si="568"/>
        <v>15</v>
      </c>
      <c r="S6598" s="13" t="str">
        <f t="shared" si="569"/>
        <v>Tue</v>
      </c>
    </row>
    <row r="6599" spans="1:19" x14ac:dyDescent="0.25">
      <c r="A6599" s="56">
        <v>45923.434699074074</v>
      </c>
      <c r="B6599" s="57">
        <v>445519660</v>
      </c>
      <c r="C6599" s="58" t="s">
        <v>36</v>
      </c>
      <c r="D6599" s="58" t="s">
        <v>37</v>
      </c>
      <c r="E6599" s="58" t="s">
        <v>45</v>
      </c>
      <c r="F6599" s="58" t="s">
        <v>119</v>
      </c>
      <c r="G6599" s="59">
        <v>3754.08</v>
      </c>
      <c r="H6599" s="57">
        <v>444725638</v>
      </c>
      <c r="I6599" s="59">
        <v>0</v>
      </c>
      <c r="J6599" s="59">
        <v>0</v>
      </c>
      <c r="K6599" s="59">
        <v>0</v>
      </c>
      <c r="L6599" s="59">
        <v>0</v>
      </c>
      <c r="M6599" s="59">
        <v>9782.7800000000007</v>
      </c>
      <c r="N6599" s="58" t="s">
        <v>74</v>
      </c>
      <c r="O6599" s="14">
        <f t="shared" si="565"/>
        <v>45923.434699074074</v>
      </c>
      <c r="P6599" s="19">
        <f t="shared" si="566"/>
        <v>45923.64303240741</v>
      </c>
      <c r="Q6599" s="20" t="str">
        <f t="shared" si="567"/>
        <v>23/09/2025</v>
      </c>
      <c r="R6599" s="13" t="str">
        <f t="shared" si="568"/>
        <v>15</v>
      </c>
      <c r="S6599" s="13" t="str">
        <f t="shared" si="569"/>
        <v>Tue</v>
      </c>
    </row>
    <row r="6600" spans="1:19" x14ac:dyDescent="0.25">
      <c r="A6600" s="60">
        <v>45923.434699074074</v>
      </c>
      <c r="B6600" s="61">
        <v>445519661</v>
      </c>
      <c r="C6600" s="62" t="s">
        <v>36</v>
      </c>
      <c r="D6600" s="62" t="s">
        <v>37</v>
      </c>
      <c r="E6600" s="62" t="s">
        <v>45</v>
      </c>
      <c r="F6600" s="62" t="s">
        <v>119</v>
      </c>
      <c r="G6600" s="63">
        <v>3754.1</v>
      </c>
      <c r="H6600" s="61">
        <v>444725639</v>
      </c>
      <c r="I6600" s="63">
        <v>0</v>
      </c>
      <c r="J6600" s="63">
        <v>0</v>
      </c>
      <c r="K6600" s="63">
        <v>0</v>
      </c>
      <c r="L6600" s="63">
        <v>0</v>
      </c>
      <c r="M6600" s="63">
        <v>9782.7800000000007</v>
      </c>
      <c r="N6600" s="62" t="s">
        <v>2548</v>
      </c>
      <c r="O6600" s="14">
        <f t="shared" si="565"/>
        <v>45923.434699074074</v>
      </c>
      <c r="P6600" s="19">
        <f t="shared" si="566"/>
        <v>45923.64303240741</v>
      </c>
      <c r="Q6600" s="20" t="str">
        <f t="shared" si="567"/>
        <v>23/09/2025</v>
      </c>
      <c r="R6600" s="13" t="str">
        <f t="shared" si="568"/>
        <v>15</v>
      </c>
      <c r="S6600" s="13" t="str">
        <f t="shared" si="569"/>
        <v>Tue</v>
      </c>
    </row>
    <row r="6601" spans="1:19" x14ac:dyDescent="0.25">
      <c r="A6601" s="56">
        <v>45923.434710648151</v>
      </c>
      <c r="B6601" s="57">
        <v>445519663</v>
      </c>
      <c r="C6601" s="58" t="s">
        <v>36</v>
      </c>
      <c r="D6601" s="58" t="s">
        <v>37</v>
      </c>
      <c r="E6601" s="58" t="s">
        <v>45</v>
      </c>
      <c r="F6601" s="58" t="s">
        <v>119</v>
      </c>
      <c r="G6601" s="59">
        <v>3754.12</v>
      </c>
      <c r="H6601" s="57">
        <v>444725641</v>
      </c>
      <c r="I6601" s="59">
        <v>0</v>
      </c>
      <c r="J6601" s="59">
        <v>0</v>
      </c>
      <c r="K6601" s="59">
        <v>0</v>
      </c>
      <c r="L6601" s="59">
        <v>0</v>
      </c>
      <c r="M6601" s="59">
        <v>9782.7800000000007</v>
      </c>
      <c r="N6601" s="58" t="s">
        <v>2547</v>
      </c>
      <c r="O6601" s="14">
        <f t="shared" si="565"/>
        <v>45923.434710648151</v>
      </c>
      <c r="P6601" s="19">
        <f t="shared" si="566"/>
        <v>45923.643043981487</v>
      </c>
      <c r="Q6601" s="20" t="str">
        <f t="shared" si="567"/>
        <v>23/09/2025</v>
      </c>
      <c r="R6601" s="13" t="str">
        <f t="shared" si="568"/>
        <v>15</v>
      </c>
      <c r="S6601" s="13" t="str">
        <f t="shared" si="569"/>
        <v>Tue</v>
      </c>
    </row>
    <row r="6602" spans="1:19" x14ac:dyDescent="0.25">
      <c r="A6602" s="60">
        <v>45923.434710648151</v>
      </c>
      <c r="B6602" s="61">
        <v>445519664</v>
      </c>
      <c r="C6602" s="62" t="s">
        <v>36</v>
      </c>
      <c r="D6602" s="62" t="s">
        <v>37</v>
      </c>
      <c r="E6602" s="62" t="s">
        <v>45</v>
      </c>
      <c r="F6602" s="62" t="s">
        <v>119</v>
      </c>
      <c r="G6602" s="63">
        <v>3754.11</v>
      </c>
      <c r="H6602" s="61">
        <v>444725643</v>
      </c>
      <c r="I6602" s="63">
        <v>0</v>
      </c>
      <c r="J6602" s="63">
        <v>0</v>
      </c>
      <c r="K6602" s="63">
        <v>0</v>
      </c>
      <c r="L6602" s="63">
        <v>0</v>
      </c>
      <c r="M6602" s="63">
        <v>9782.7800000000007</v>
      </c>
      <c r="N6602" s="62" t="s">
        <v>75</v>
      </c>
      <c r="O6602" s="14">
        <f t="shared" si="565"/>
        <v>45923.434710648151</v>
      </c>
      <c r="P6602" s="19">
        <f t="shared" si="566"/>
        <v>45923.643043981487</v>
      </c>
      <c r="Q6602" s="20" t="str">
        <f t="shared" si="567"/>
        <v>23/09/2025</v>
      </c>
      <c r="R6602" s="13" t="str">
        <f t="shared" si="568"/>
        <v>15</v>
      </c>
      <c r="S6602" s="13" t="str">
        <f t="shared" si="569"/>
        <v>Tue</v>
      </c>
    </row>
    <row r="6603" spans="1:19" x14ac:dyDescent="0.25">
      <c r="A6603" s="56">
        <v>45923.434710648151</v>
      </c>
      <c r="B6603" s="57">
        <v>445519665</v>
      </c>
      <c r="C6603" s="58" t="s">
        <v>36</v>
      </c>
      <c r="D6603" s="58" t="s">
        <v>37</v>
      </c>
      <c r="E6603" s="58" t="s">
        <v>45</v>
      </c>
      <c r="F6603" s="58" t="s">
        <v>119</v>
      </c>
      <c r="G6603" s="59">
        <v>3754.15</v>
      </c>
      <c r="H6603" s="57">
        <v>444725644</v>
      </c>
      <c r="I6603" s="59">
        <v>0</v>
      </c>
      <c r="J6603" s="59">
        <v>0</v>
      </c>
      <c r="K6603" s="59">
        <v>0</v>
      </c>
      <c r="L6603" s="59">
        <v>0</v>
      </c>
      <c r="M6603" s="59">
        <v>9782.7800000000007</v>
      </c>
      <c r="N6603" s="58" t="s">
        <v>76</v>
      </c>
      <c r="O6603" s="14">
        <f t="shared" si="565"/>
        <v>45923.434710648151</v>
      </c>
      <c r="P6603" s="19">
        <f t="shared" si="566"/>
        <v>45923.643043981487</v>
      </c>
      <c r="Q6603" s="20" t="str">
        <f t="shared" si="567"/>
        <v>23/09/2025</v>
      </c>
      <c r="R6603" s="13" t="str">
        <f t="shared" si="568"/>
        <v>15</v>
      </c>
      <c r="S6603" s="13" t="str">
        <f t="shared" si="569"/>
        <v>Tue</v>
      </c>
    </row>
    <row r="6604" spans="1:19" x14ac:dyDescent="0.25">
      <c r="A6604" s="60">
        <v>45923.435393518521</v>
      </c>
      <c r="B6604" s="61">
        <v>445520044</v>
      </c>
      <c r="C6604" s="62" t="s">
        <v>36</v>
      </c>
      <c r="D6604" s="62" t="s">
        <v>37</v>
      </c>
      <c r="E6604" s="62" t="s">
        <v>45</v>
      </c>
      <c r="F6604" s="62" t="s">
        <v>119</v>
      </c>
      <c r="G6604" s="63">
        <v>3754.09</v>
      </c>
      <c r="H6604" s="61">
        <v>444726020</v>
      </c>
      <c r="I6604" s="63">
        <v>0</v>
      </c>
      <c r="J6604" s="63">
        <v>0</v>
      </c>
      <c r="K6604" s="63">
        <v>0</v>
      </c>
      <c r="L6604" s="63">
        <v>0</v>
      </c>
      <c r="M6604" s="63">
        <v>9782.7800000000007</v>
      </c>
      <c r="N6604" s="62" t="s">
        <v>118</v>
      </c>
      <c r="O6604" s="14">
        <f t="shared" si="565"/>
        <v>45923.435393518521</v>
      </c>
      <c r="P6604" s="19">
        <f t="shared" si="566"/>
        <v>45923.643726851857</v>
      </c>
      <c r="Q6604" s="20" t="str">
        <f t="shared" si="567"/>
        <v>23/09/2025</v>
      </c>
      <c r="R6604" s="13" t="str">
        <f t="shared" si="568"/>
        <v>15</v>
      </c>
      <c r="S6604" s="13" t="str">
        <f t="shared" si="569"/>
        <v>Tue</v>
      </c>
    </row>
    <row r="6605" spans="1:19" x14ac:dyDescent="0.25">
      <c r="A6605" s="56">
        <v>45923.435393518521</v>
      </c>
      <c r="B6605" s="57">
        <v>445520045</v>
      </c>
      <c r="C6605" s="58" t="s">
        <v>36</v>
      </c>
      <c r="D6605" s="58" t="s">
        <v>37</v>
      </c>
      <c r="E6605" s="58" t="s">
        <v>45</v>
      </c>
      <c r="F6605" s="58" t="s">
        <v>119</v>
      </c>
      <c r="G6605" s="59">
        <v>3754.09</v>
      </c>
      <c r="H6605" s="57">
        <v>444726021</v>
      </c>
      <c r="I6605" s="59">
        <v>0</v>
      </c>
      <c r="J6605" s="59">
        <v>0</v>
      </c>
      <c r="K6605" s="59">
        <v>0</v>
      </c>
      <c r="L6605" s="59">
        <v>0</v>
      </c>
      <c r="M6605" s="59">
        <v>9782.7800000000007</v>
      </c>
      <c r="N6605" s="58" t="s">
        <v>115</v>
      </c>
      <c r="O6605" s="14">
        <f t="shared" si="565"/>
        <v>45923.435393518521</v>
      </c>
      <c r="P6605" s="19">
        <f t="shared" si="566"/>
        <v>45923.643726851857</v>
      </c>
      <c r="Q6605" s="20" t="str">
        <f t="shared" si="567"/>
        <v>23/09/2025</v>
      </c>
      <c r="R6605" s="13" t="str">
        <f t="shared" si="568"/>
        <v>15</v>
      </c>
      <c r="S6605" s="13" t="str">
        <f t="shared" si="569"/>
        <v>Tue</v>
      </c>
    </row>
    <row r="6606" spans="1:19" x14ac:dyDescent="0.25">
      <c r="A6606" s="60">
        <v>45923.43712962963</v>
      </c>
      <c r="B6606" s="61">
        <v>445521141</v>
      </c>
      <c r="C6606" s="62" t="s">
        <v>36</v>
      </c>
      <c r="D6606" s="62" t="s">
        <v>37</v>
      </c>
      <c r="E6606" s="62" t="s">
        <v>45</v>
      </c>
      <c r="F6606" s="62" t="s">
        <v>119</v>
      </c>
      <c r="G6606" s="63">
        <v>3755</v>
      </c>
      <c r="H6606" s="61">
        <v>444727101</v>
      </c>
      <c r="I6606" s="63">
        <v>0</v>
      </c>
      <c r="J6606" s="63">
        <v>0</v>
      </c>
      <c r="K6606" s="63">
        <v>0</v>
      </c>
      <c r="L6606" s="63">
        <v>0</v>
      </c>
      <c r="M6606" s="63">
        <v>9782.7800000000007</v>
      </c>
      <c r="N6606" s="62" t="s">
        <v>1384</v>
      </c>
      <c r="O6606" s="14">
        <f t="shared" si="565"/>
        <v>45923.43712962963</v>
      </c>
      <c r="P6606" s="19">
        <f t="shared" si="566"/>
        <v>45923.645462962966</v>
      </c>
      <c r="Q6606" s="20" t="str">
        <f t="shared" si="567"/>
        <v>23/09/2025</v>
      </c>
      <c r="R6606" s="13" t="str">
        <f t="shared" si="568"/>
        <v>15</v>
      </c>
      <c r="S6606" s="13" t="str">
        <f t="shared" si="569"/>
        <v>Tue</v>
      </c>
    </row>
    <row r="6607" spans="1:19" x14ac:dyDescent="0.25">
      <c r="A6607" s="56">
        <v>45923.438425925924</v>
      </c>
      <c r="B6607" s="57">
        <v>445521982</v>
      </c>
      <c r="C6607" s="58" t="s">
        <v>36</v>
      </c>
      <c r="D6607" s="58" t="s">
        <v>38</v>
      </c>
      <c r="E6607" s="58" t="s">
        <v>46</v>
      </c>
      <c r="F6607" s="58" t="s">
        <v>119</v>
      </c>
      <c r="G6607" s="59">
        <v>3754.53</v>
      </c>
      <c r="H6607" s="57">
        <v>444727949</v>
      </c>
      <c r="I6607" s="59">
        <v>0</v>
      </c>
      <c r="J6607" s="59">
        <v>0</v>
      </c>
      <c r="K6607" s="59">
        <v>0</v>
      </c>
      <c r="L6607" s="59">
        <v>0.44</v>
      </c>
      <c r="M6607" s="59">
        <v>9783.2199999999993</v>
      </c>
      <c r="N6607" s="58" t="s">
        <v>3923</v>
      </c>
      <c r="O6607" s="14">
        <f t="shared" si="565"/>
        <v>45923.438425925924</v>
      </c>
      <c r="P6607" s="19">
        <f t="shared" si="566"/>
        <v>45923.64675925926</v>
      </c>
      <c r="Q6607" s="20" t="str">
        <f t="shared" si="567"/>
        <v>23/09/2025</v>
      </c>
      <c r="R6607" s="13" t="str">
        <f t="shared" si="568"/>
        <v>15</v>
      </c>
      <c r="S6607" s="13" t="str">
        <f t="shared" si="569"/>
        <v>Tue</v>
      </c>
    </row>
    <row r="6608" spans="1:19" x14ac:dyDescent="0.25">
      <c r="A6608" s="60">
        <v>45923.438518518517</v>
      </c>
      <c r="B6608" s="61">
        <v>445522002</v>
      </c>
      <c r="C6608" s="62" t="s">
        <v>36</v>
      </c>
      <c r="D6608" s="62" t="s">
        <v>37</v>
      </c>
      <c r="E6608" s="62" t="s">
        <v>45</v>
      </c>
      <c r="F6608" s="62" t="s">
        <v>119</v>
      </c>
      <c r="G6608" s="63">
        <v>3754.96</v>
      </c>
      <c r="H6608" s="61">
        <v>444727963</v>
      </c>
      <c r="I6608" s="63">
        <v>0</v>
      </c>
      <c r="J6608" s="63">
        <v>0</v>
      </c>
      <c r="K6608" s="63">
        <v>0</v>
      </c>
      <c r="L6608" s="63">
        <v>0</v>
      </c>
      <c r="M6608" s="63">
        <v>9783.2199999999993</v>
      </c>
      <c r="N6608" s="62" t="s">
        <v>115</v>
      </c>
      <c r="O6608" s="14">
        <f t="shared" si="565"/>
        <v>45923.438518518517</v>
      </c>
      <c r="P6608" s="19">
        <f t="shared" si="566"/>
        <v>45923.646851851852</v>
      </c>
      <c r="Q6608" s="20" t="str">
        <f t="shared" si="567"/>
        <v>23/09/2025</v>
      </c>
      <c r="R6608" s="13" t="str">
        <f t="shared" si="568"/>
        <v>15</v>
      </c>
      <c r="S6608" s="13" t="str">
        <f t="shared" si="569"/>
        <v>Tue</v>
      </c>
    </row>
    <row r="6609" spans="1:19" x14ac:dyDescent="0.25">
      <c r="A6609" s="56">
        <v>45923.439641203702</v>
      </c>
      <c r="B6609" s="57">
        <v>445522659</v>
      </c>
      <c r="C6609" s="58" t="s">
        <v>36</v>
      </c>
      <c r="D6609" s="58" t="s">
        <v>38</v>
      </c>
      <c r="E6609" s="58" t="s">
        <v>46</v>
      </c>
      <c r="F6609" s="58" t="s">
        <v>119</v>
      </c>
      <c r="G6609" s="59">
        <v>3755.71</v>
      </c>
      <c r="H6609" s="57">
        <v>444728622</v>
      </c>
      <c r="I6609" s="59">
        <v>0</v>
      </c>
      <c r="J6609" s="59">
        <v>0</v>
      </c>
      <c r="K6609" s="59">
        <v>0</v>
      </c>
      <c r="L6609" s="59">
        <v>1.62</v>
      </c>
      <c r="M6609" s="59">
        <v>9784.84</v>
      </c>
      <c r="N6609" s="58" t="s">
        <v>3924</v>
      </c>
      <c r="O6609" s="14">
        <f t="shared" si="565"/>
        <v>45923.439641203702</v>
      </c>
      <c r="P6609" s="19">
        <f t="shared" si="566"/>
        <v>45923.647974537038</v>
      </c>
      <c r="Q6609" s="20" t="str">
        <f t="shared" si="567"/>
        <v>23/09/2025</v>
      </c>
      <c r="R6609" s="13" t="str">
        <f t="shared" si="568"/>
        <v>15</v>
      </c>
      <c r="S6609" s="13" t="str">
        <f t="shared" si="569"/>
        <v>Tue</v>
      </c>
    </row>
    <row r="6610" spans="1:19" x14ac:dyDescent="0.25">
      <c r="A6610" s="60">
        <v>45923.439641203702</v>
      </c>
      <c r="B6610" s="61">
        <v>445522660</v>
      </c>
      <c r="C6610" s="62" t="s">
        <v>36</v>
      </c>
      <c r="D6610" s="62" t="s">
        <v>38</v>
      </c>
      <c r="E6610" s="62" t="s">
        <v>46</v>
      </c>
      <c r="F6610" s="62" t="s">
        <v>119</v>
      </c>
      <c r="G6610" s="63">
        <v>3755.71</v>
      </c>
      <c r="H6610" s="61">
        <v>444728623</v>
      </c>
      <c r="I6610" s="63">
        <v>0</v>
      </c>
      <c r="J6610" s="63">
        <v>0</v>
      </c>
      <c r="K6610" s="63">
        <v>0</v>
      </c>
      <c r="L6610" s="63">
        <v>0.71</v>
      </c>
      <c r="M6610" s="63">
        <v>9785.5499999999993</v>
      </c>
      <c r="N6610" s="62" t="s">
        <v>3925</v>
      </c>
      <c r="O6610" s="14">
        <f t="shared" si="565"/>
        <v>45923.439641203702</v>
      </c>
      <c r="P6610" s="19">
        <f t="shared" si="566"/>
        <v>45923.647974537038</v>
      </c>
      <c r="Q6610" s="20" t="str">
        <f t="shared" si="567"/>
        <v>23/09/2025</v>
      </c>
      <c r="R6610" s="13" t="str">
        <f t="shared" si="568"/>
        <v>15</v>
      </c>
      <c r="S6610" s="13" t="str">
        <f t="shared" si="569"/>
        <v>Tue</v>
      </c>
    </row>
    <row r="6611" spans="1:19" x14ac:dyDescent="0.25">
      <c r="A6611" s="56">
        <v>45923.439641203702</v>
      </c>
      <c r="B6611" s="57">
        <v>445522661</v>
      </c>
      <c r="C6611" s="58" t="s">
        <v>36</v>
      </c>
      <c r="D6611" s="58" t="s">
        <v>38</v>
      </c>
      <c r="E6611" s="58" t="s">
        <v>46</v>
      </c>
      <c r="F6611" s="58" t="s">
        <v>119</v>
      </c>
      <c r="G6611" s="59">
        <v>3755.71</v>
      </c>
      <c r="H6611" s="57">
        <v>444728624</v>
      </c>
      <c r="I6611" s="59">
        <v>0</v>
      </c>
      <c r="J6611" s="59">
        <v>0</v>
      </c>
      <c r="K6611" s="59">
        <v>0</v>
      </c>
      <c r="L6611" s="59">
        <v>0.75</v>
      </c>
      <c r="M6611" s="59">
        <v>9786.2999999999993</v>
      </c>
      <c r="N6611" s="58" t="s">
        <v>3894</v>
      </c>
      <c r="O6611" s="14">
        <f t="shared" si="565"/>
        <v>45923.439641203702</v>
      </c>
      <c r="P6611" s="19">
        <f t="shared" si="566"/>
        <v>45923.647974537038</v>
      </c>
      <c r="Q6611" s="20" t="str">
        <f t="shared" si="567"/>
        <v>23/09/2025</v>
      </c>
      <c r="R6611" s="13" t="str">
        <f t="shared" si="568"/>
        <v>15</v>
      </c>
      <c r="S6611" s="13" t="str">
        <f t="shared" si="569"/>
        <v>Tue</v>
      </c>
    </row>
    <row r="6612" spans="1:19" x14ac:dyDescent="0.25">
      <c r="A6612" s="60">
        <v>45923.439675925925</v>
      </c>
      <c r="B6612" s="61">
        <v>445522694</v>
      </c>
      <c r="C6612" s="62" t="s">
        <v>36</v>
      </c>
      <c r="D6612" s="62" t="s">
        <v>37</v>
      </c>
      <c r="E6612" s="62" t="s">
        <v>45</v>
      </c>
      <c r="F6612" s="62" t="s">
        <v>119</v>
      </c>
      <c r="G6612" s="63">
        <v>3755.88</v>
      </c>
      <c r="H6612" s="61">
        <v>444728656</v>
      </c>
      <c r="I6612" s="63">
        <v>0</v>
      </c>
      <c r="J6612" s="63">
        <v>0</v>
      </c>
      <c r="K6612" s="63">
        <v>0</v>
      </c>
      <c r="L6612" s="63">
        <v>0</v>
      </c>
      <c r="M6612" s="63">
        <v>9786.2999999999993</v>
      </c>
      <c r="N6612" s="62" t="s">
        <v>118</v>
      </c>
      <c r="O6612" s="14">
        <f t="shared" si="565"/>
        <v>45923.439675925925</v>
      </c>
      <c r="P6612" s="19">
        <f t="shared" si="566"/>
        <v>45923.648009259261</v>
      </c>
      <c r="Q6612" s="20" t="str">
        <f t="shared" si="567"/>
        <v>23/09/2025</v>
      </c>
      <c r="R6612" s="13" t="str">
        <f t="shared" si="568"/>
        <v>15</v>
      </c>
      <c r="S6612" s="13" t="str">
        <f t="shared" si="569"/>
        <v>Tue</v>
      </c>
    </row>
    <row r="6613" spans="1:19" x14ac:dyDescent="0.25">
      <c r="A6613" s="56">
        <v>45923.439675925925</v>
      </c>
      <c r="B6613" s="57">
        <v>445522696</v>
      </c>
      <c r="C6613" s="58" t="s">
        <v>36</v>
      </c>
      <c r="D6613" s="58" t="s">
        <v>37</v>
      </c>
      <c r="E6613" s="58" t="s">
        <v>45</v>
      </c>
      <c r="F6613" s="58" t="s">
        <v>119</v>
      </c>
      <c r="G6613" s="59">
        <v>3755.88</v>
      </c>
      <c r="H6613" s="57">
        <v>444728658</v>
      </c>
      <c r="I6613" s="59">
        <v>0</v>
      </c>
      <c r="J6613" s="59">
        <v>0</v>
      </c>
      <c r="K6613" s="59">
        <v>0</v>
      </c>
      <c r="L6613" s="59">
        <v>0</v>
      </c>
      <c r="M6613" s="59">
        <v>9786.2999999999993</v>
      </c>
      <c r="N6613" s="58" t="s">
        <v>115</v>
      </c>
      <c r="O6613" s="14">
        <f t="shared" si="565"/>
        <v>45923.439675925925</v>
      </c>
      <c r="P6613" s="19">
        <f t="shared" si="566"/>
        <v>45923.648009259261</v>
      </c>
      <c r="Q6613" s="20" t="str">
        <f t="shared" si="567"/>
        <v>23/09/2025</v>
      </c>
      <c r="R6613" s="13" t="str">
        <f t="shared" si="568"/>
        <v>15</v>
      </c>
      <c r="S6613" s="13" t="str">
        <f t="shared" si="569"/>
        <v>Tue</v>
      </c>
    </row>
    <row r="6614" spans="1:19" x14ac:dyDescent="0.25">
      <c r="A6614" s="60">
        <v>45923.439675925925</v>
      </c>
      <c r="B6614" s="61">
        <v>445522698</v>
      </c>
      <c r="C6614" s="62" t="s">
        <v>36</v>
      </c>
      <c r="D6614" s="62" t="s">
        <v>37</v>
      </c>
      <c r="E6614" s="62" t="s">
        <v>45</v>
      </c>
      <c r="F6614" s="62" t="s">
        <v>119</v>
      </c>
      <c r="G6614" s="63">
        <v>3755.92</v>
      </c>
      <c r="H6614" s="61">
        <v>444728660</v>
      </c>
      <c r="I6614" s="63">
        <v>0</v>
      </c>
      <c r="J6614" s="63">
        <v>0</v>
      </c>
      <c r="K6614" s="63">
        <v>0</v>
      </c>
      <c r="L6614" s="63">
        <v>0</v>
      </c>
      <c r="M6614" s="63">
        <v>9786.2999999999993</v>
      </c>
      <c r="N6614" s="62" t="s">
        <v>1384</v>
      </c>
      <c r="O6614" s="14">
        <f t="shared" si="565"/>
        <v>45923.439675925925</v>
      </c>
      <c r="P6614" s="19">
        <f t="shared" si="566"/>
        <v>45923.648009259261</v>
      </c>
      <c r="Q6614" s="20" t="str">
        <f t="shared" si="567"/>
        <v>23/09/2025</v>
      </c>
      <c r="R6614" s="13" t="str">
        <f t="shared" si="568"/>
        <v>15</v>
      </c>
      <c r="S6614" s="13" t="str">
        <f t="shared" si="569"/>
        <v>Tue</v>
      </c>
    </row>
    <row r="6615" spans="1:19" x14ac:dyDescent="0.25">
      <c r="A6615" s="56">
        <v>45923.441527777781</v>
      </c>
      <c r="B6615" s="57">
        <v>445523520</v>
      </c>
      <c r="C6615" s="58" t="s">
        <v>36</v>
      </c>
      <c r="D6615" s="58" t="s">
        <v>37</v>
      </c>
      <c r="E6615" s="58" t="s">
        <v>45</v>
      </c>
      <c r="F6615" s="58" t="s">
        <v>119</v>
      </c>
      <c r="G6615" s="59">
        <v>3755.84</v>
      </c>
      <c r="H6615" s="57">
        <v>444729479</v>
      </c>
      <c r="I6615" s="59">
        <v>0</v>
      </c>
      <c r="J6615" s="59">
        <v>0</v>
      </c>
      <c r="K6615" s="59">
        <v>0</v>
      </c>
      <c r="L6615" s="59">
        <v>0</v>
      </c>
      <c r="M6615" s="59">
        <v>9786.2999999999993</v>
      </c>
      <c r="N6615" s="58" t="s">
        <v>1944</v>
      </c>
      <c r="O6615" s="14">
        <f t="shared" si="565"/>
        <v>45923.441527777781</v>
      </c>
      <c r="P6615" s="19">
        <f t="shared" si="566"/>
        <v>45923.649861111116</v>
      </c>
      <c r="Q6615" s="20" t="str">
        <f t="shared" si="567"/>
        <v>23/09/2025</v>
      </c>
      <c r="R6615" s="13" t="str">
        <f t="shared" si="568"/>
        <v>15</v>
      </c>
      <c r="S6615" s="13" t="str">
        <f t="shared" si="569"/>
        <v>Tue</v>
      </c>
    </row>
    <row r="6616" spans="1:19" x14ac:dyDescent="0.25">
      <c r="A6616" s="60">
        <v>45923.441527777781</v>
      </c>
      <c r="B6616" s="61">
        <v>445523523</v>
      </c>
      <c r="C6616" s="62" t="s">
        <v>36</v>
      </c>
      <c r="D6616" s="62" t="s">
        <v>37</v>
      </c>
      <c r="E6616" s="62" t="s">
        <v>45</v>
      </c>
      <c r="F6616" s="62" t="s">
        <v>119</v>
      </c>
      <c r="G6616" s="63">
        <v>3755.84</v>
      </c>
      <c r="H6616" s="61">
        <v>444729482</v>
      </c>
      <c r="I6616" s="63">
        <v>0</v>
      </c>
      <c r="J6616" s="63">
        <v>0</v>
      </c>
      <c r="K6616" s="63">
        <v>0</v>
      </c>
      <c r="L6616" s="63">
        <v>0</v>
      </c>
      <c r="M6616" s="63">
        <v>9786.2999999999993</v>
      </c>
      <c r="N6616" s="62" t="s">
        <v>52</v>
      </c>
      <c r="O6616" s="14">
        <f t="shared" si="565"/>
        <v>45923.441527777781</v>
      </c>
      <c r="P6616" s="19">
        <f t="shared" si="566"/>
        <v>45923.649861111116</v>
      </c>
      <c r="Q6616" s="20" t="str">
        <f t="shared" si="567"/>
        <v>23/09/2025</v>
      </c>
      <c r="R6616" s="13" t="str">
        <f t="shared" si="568"/>
        <v>15</v>
      </c>
      <c r="S6616" s="13" t="str">
        <f t="shared" si="569"/>
        <v>Tue</v>
      </c>
    </row>
    <row r="6617" spans="1:19" x14ac:dyDescent="0.25">
      <c r="A6617" s="56">
        <v>45923.441527777781</v>
      </c>
      <c r="B6617" s="57">
        <v>445523532</v>
      </c>
      <c r="C6617" s="58" t="s">
        <v>36</v>
      </c>
      <c r="D6617" s="58" t="s">
        <v>37</v>
      </c>
      <c r="E6617" s="58" t="s">
        <v>45</v>
      </c>
      <c r="F6617" s="58" t="s">
        <v>119</v>
      </c>
      <c r="G6617" s="59">
        <v>3755.84</v>
      </c>
      <c r="H6617" s="57">
        <v>444729491</v>
      </c>
      <c r="I6617" s="59">
        <v>0</v>
      </c>
      <c r="J6617" s="59">
        <v>0</v>
      </c>
      <c r="K6617" s="59">
        <v>0</v>
      </c>
      <c r="L6617" s="59">
        <v>0</v>
      </c>
      <c r="M6617" s="59">
        <v>9786.2999999999993</v>
      </c>
      <c r="N6617" s="58" t="s">
        <v>48</v>
      </c>
      <c r="O6617" s="14">
        <f t="shared" si="565"/>
        <v>45923.441527777781</v>
      </c>
      <c r="P6617" s="19">
        <f t="shared" si="566"/>
        <v>45923.649861111116</v>
      </c>
      <c r="Q6617" s="20" t="str">
        <f t="shared" si="567"/>
        <v>23/09/2025</v>
      </c>
      <c r="R6617" s="13" t="str">
        <f t="shared" si="568"/>
        <v>15</v>
      </c>
      <c r="S6617" s="13" t="str">
        <f t="shared" si="569"/>
        <v>Tue</v>
      </c>
    </row>
    <row r="6618" spans="1:19" x14ac:dyDescent="0.25">
      <c r="A6618" s="60">
        <v>45923.44153935185</v>
      </c>
      <c r="B6618" s="61">
        <v>445523535</v>
      </c>
      <c r="C6618" s="62" t="s">
        <v>36</v>
      </c>
      <c r="D6618" s="62" t="s">
        <v>37</v>
      </c>
      <c r="E6618" s="62" t="s">
        <v>45</v>
      </c>
      <c r="F6618" s="62" t="s">
        <v>119</v>
      </c>
      <c r="G6618" s="63">
        <v>3755.92</v>
      </c>
      <c r="H6618" s="61">
        <v>444729494</v>
      </c>
      <c r="I6618" s="63">
        <v>0</v>
      </c>
      <c r="J6618" s="63">
        <v>0</v>
      </c>
      <c r="K6618" s="63">
        <v>0</v>
      </c>
      <c r="L6618" s="63">
        <v>0</v>
      </c>
      <c r="M6618" s="63">
        <v>9786.2999999999993</v>
      </c>
      <c r="N6618" s="62" t="s">
        <v>2055</v>
      </c>
      <c r="O6618" s="14">
        <f t="shared" si="565"/>
        <v>45923.44153935185</v>
      </c>
      <c r="P6618" s="19">
        <f t="shared" si="566"/>
        <v>45923.649872685186</v>
      </c>
      <c r="Q6618" s="20" t="str">
        <f t="shared" si="567"/>
        <v>23/09/2025</v>
      </c>
      <c r="R6618" s="13" t="str">
        <f t="shared" si="568"/>
        <v>15</v>
      </c>
      <c r="S6618" s="13" t="str">
        <f t="shared" si="569"/>
        <v>Tue</v>
      </c>
    </row>
    <row r="6619" spans="1:19" x14ac:dyDescent="0.25">
      <c r="A6619" s="56">
        <v>45923.44153935185</v>
      </c>
      <c r="B6619" s="57">
        <v>445523538</v>
      </c>
      <c r="C6619" s="58" t="s">
        <v>36</v>
      </c>
      <c r="D6619" s="58" t="s">
        <v>37</v>
      </c>
      <c r="E6619" s="58" t="s">
        <v>45</v>
      </c>
      <c r="F6619" s="58" t="s">
        <v>119</v>
      </c>
      <c r="G6619" s="59">
        <v>3755.89</v>
      </c>
      <c r="H6619" s="57">
        <v>444729496</v>
      </c>
      <c r="I6619" s="59">
        <v>0</v>
      </c>
      <c r="J6619" s="59">
        <v>0</v>
      </c>
      <c r="K6619" s="59">
        <v>0</v>
      </c>
      <c r="L6619" s="59">
        <v>0</v>
      </c>
      <c r="M6619" s="59">
        <v>9786.2999999999993</v>
      </c>
      <c r="N6619" s="58" t="s">
        <v>108</v>
      </c>
      <c r="O6619" s="14">
        <f t="shared" si="565"/>
        <v>45923.44153935185</v>
      </c>
      <c r="P6619" s="19">
        <f t="shared" si="566"/>
        <v>45923.649872685186</v>
      </c>
      <c r="Q6619" s="20" t="str">
        <f t="shared" si="567"/>
        <v>23/09/2025</v>
      </c>
      <c r="R6619" s="13" t="str">
        <f t="shared" si="568"/>
        <v>15</v>
      </c>
      <c r="S6619" s="13" t="str">
        <f t="shared" si="569"/>
        <v>Tue</v>
      </c>
    </row>
    <row r="6620" spans="1:19" x14ac:dyDescent="0.25">
      <c r="A6620" s="60">
        <v>45923.44153935185</v>
      </c>
      <c r="B6620" s="61">
        <v>445523540</v>
      </c>
      <c r="C6620" s="62" t="s">
        <v>36</v>
      </c>
      <c r="D6620" s="62" t="s">
        <v>37</v>
      </c>
      <c r="E6620" s="62" t="s">
        <v>45</v>
      </c>
      <c r="F6620" s="62" t="s">
        <v>119</v>
      </c>
      <c r="G6620" s="63">
        <v>3755.86</v>
      </c>
      <c r="H6620" s="61">
        <v>444729498</v>
      </c>
      <c r="I6620" s="63">
        <v>0</v>
      </c>
      <c r="J6620" s="63">
        <v>0</v>
      </c>
      <c r="K6620" s="63">
        <v>0</v>
      </c>
      <c r="L6620" s="63">
        <v>0</v>
      </c>
      <c r="M6620" s="63">
        <v>9786.2999999999993</v>
      </c>
      <c r="N6620" s="62" t="s">
        <v>77</v>
      </c>
      <c r="O6620" s="14">
        <f t="shared" si="565"/>
        <v>45923.44153935185</v>
      </c>
      <c r="P6620" s="19">
        <f t="shared" si="566"/>
        <v>45923.649872685186</v>
      </c>
      <c r="Q6620" s="20" t="str">
        <f t="shared" si="567"/>
        <v>23/09/2025</v>
      </c>
      <c r="R6620" s="13" t="str">
        <f t="shared" si="568"/>
        <v>15</v>
      </c>
      <c r="S6620" s="13" t="str">
        <f t="shared" si="569"/>
        <v>Tue</v>
      </c>
    </row>
    <row r="6621" spans="1:19" x14ac:dyDescent="0.25">
      <c r="A6621" s="56">
        <v>45923.44153935185</v>
      </c>
      <c r="B6621" s="57">
        <v>445523545</v>
      </c>
      <c r="C6621" s="58" t="s">
        <v>36</v>
      </c>
      <c r="D6621" s="58" t="s">
        <v>37</v>
      </c>
      <c r="E6621" s="58" t="s">
        <v>45</v>
      </c>
      <c r="F6621" s="58" t="s">
        <v>119</v>
      </c>
      <c r="G6621" s="59">
        <v>3755.86</v>
      </c>
      <c r="H6621" s="57">
        <v>444729503</v>
      </c>
      <c r="I6621" s="59">
        <v>0</v>
      </c>
      <c r="J6621" s="59">
        <v>0</v>
      </c>
      <c r="K6621" s="59">
        <v>0</v>
      </c>
      <c r="L6621" s="59">
        <v>0</v>
      </c>
      <c r="M6621" s="59">
        <v>9786.2999999999993</v>
      </c>
      <c r="N6621" s="58" t="s">
        <v>1971</v>
      </c>
      <c r="O6621" s="14">
        <f t="shared" si="565"/>
        <v>45923.44153935185</v>
      </c>
      <c r="P6621" s="19">
        <f t="shared" si="566"/>
        <v>45923.649872685186</v>
      </c>
      <c r="Q6621" s="20" t="str">
        <f t="shared" si="567"/>
        <v>23/09/2025</v>
      </c>
      <c r="R6621" s="13" t="str">
        <f t="shared" si="568"/>
        <v>15</v>
      </c>
      <c r="S6621" s="13" t="str">
        <f t="shared" si="569"/>
        <v>Tue</v>
      </c>
    </row>
    <row r="6622" spans="1:19" x14ac:dyDescent="0.25">
      <c r="A6622" s="60">
        <v>45923.441550925927</v>
      </c>
      <c r="B6622" s="61">
        <v>445523547</v>
      </c>
      <c r="C6622" s="62" t="s">
        <v>36</v>
      </c>
      <c r="D6622" s="62" t="s">
        <v>37</v>
      </c>
      <c r="E6622" s="62" t="s">
        <v>45</v>
      </c>
      <c r="F6622" s="62" t="s">
        <v>119</v>
      </c>
      <c r="G6622" s="63">
        <v>3755.88</v>
      </c>
      <c r="H6622" s="61">
        <v>444729505</v>
      </c>
      <c r="I6622" s="63">
        <v>0</v>
      </c>
      <c r="J6622" s="63">
        <v>0</v>
      </c>
      <c r="K6622" s="63">
        <v>0</v>
      </c>
      <c r="L6622" s="63">
        <v>0</v>
      </c>
      <c r="M6622" s="63">
        <v>9786.2999999999993</v>
      </c>
      <c r="N6622" s="62" t="s">
        <v>2056</v>
      </c>
      <c r="O6622" s="14">
        <f t="shared" si="565"/>
        <v>45923.441550925927</v>
      </c>
      <c r="P6622" s="19">
        <f t="shared" si="566"/>
        <v>45923.649884259263</v>
      </c>
      <c r="Q6622" s="20" t="str">
        <f t="shared" si="567"/>
        <v>23/09/2025</v>
      </c>
      <c r="R6622" s="13" t="str">
        <f t="shared" si="568"/>
        <v>15</v>
      </c>
      <c r="S6622" s="13" t="str">
        <f t="shared" si="569"/>
        <v>Tue</v>
      </c>
    </row>
    <row r="6623" spans="1:19" x14ac:dyDescent="0.25">
      <c r="A6623" s="56">
        <v>45923.441550925927</v>
      </c>
      <c r="B6623" s="57">
        <v>445523549</v>
      </c>
      <c r="C6623" s="58" t="s">
        <v>36</v>
      </c>
      <c r="D6623" s="58" t="s">
        <v>37</v>
      </c>
      <c r="E6623" s="58" t="s">
        <v>45</v>
      </c>
      <c r="F6623" s="58" t="s">
        <v>119</v>
      </c>
      <c r="G6623" s="59">
        <v>3755.88</v>
      </c>
      <c r="H6623" s="57">
        <v>444729507</v>
      </c>
      <c r="I6623" s="59">
        <v>0</v>
      </c>
      <c r="J6623" s="59">
        <v>0</v>
      </c>
      <c r="K6623" s="59">
        <v>0</v>
      </c>
      <c r="L6623" s="59">
        <v>0</v>
      </c>
      <c r="M6623" s="59">
        <v>9786.2999999999993</v>
      </c>
      <c r="N6623" s="58" t="s">
        <v>107</v>
      </c>
      <c r="O6623" s="14">
        <f t="shared" si="565"/>
        <v>45923.441550925927</v>
      </c>
      <c r="P6623" s="19">
        <f t="shared" si="566"/>
        <v>45923.649884259263</v>
      </c>
      <c r="Q6623" s="20" t="str">
        <f t="shared" si="567"/>
        <v>23/09/2025</v>
      </c>
      <c r="R6623" s="13" t="str">
        <f t="shared" si="568"/>
        <v>15</v>
      </c>
      <c r="S6623" s="13" t="str">
        <f t="shared" si="569"/>
        <v>Tue</v>
      </c>
    </row>
    <row r="6624" spans="1:19" x14ac:dyDescent="0.25">
      <c r="A6624" s="60">
        <v>45923.441550925927</v>
      </c>
      <c r="B6624" s="61">
        <v>445523551</v>
      </c>
      <c r="C6624" s="62" t="s">
        <v>36</v>
      </c>
      <c r="D6624" s="62" t="s">
        <v>37</v>
      </c>
      <c r="E6624" s="62" t="s">
        <v>45</v>
      </c>
      <c r="F6624" s="62" t="s">
        <v>119</v>
      </c>
      <c r="G6624" s="63">
        <v>3755.87</v>
      </c>
      <c r="H6624" s="61">
        <v>444729509</v>
      </c>
      <c r="I6624" s="63">
        <v>0</v>
      </c>
      <c r="J6624" s="63">
        <v>0</v>
      </c>
      <c r="K6624" s="63">
        <v>0</v>
      </c>
      <c r="L6624" s="63">
        <v>0</v>
      </c>
      <c r="M6624" s="63">
        <v>9786.2999999999993</v>
      </c>
      <c r="N6624" s="62" t="s">
        <v>47</v>
      </c>
      <c r="O6624" s="14">
        <f t="shared" si="565"/>
        <v>45923.441550925927</v>
      </c>
      <c r="P6624" s="19">
        <f t="shared" si="566"/>
        <v>45923.649884259263</v>
      </c>
      <c r="Q6624" s="20" t="str">
        <f t="shared" si="567"/>
        <v>23/09/2025</v>
      </c>
      <c r="R6624" s="13" t="str">
        <f t="shared" si="568"/>
        <v>15</v>
      </c>
      <c r="S6624" s="13" t="str">
        <f t="shared" si="569"/>
        <v>Tue</v>
      </c>
    </row>
    <row r="6625" spans="1:19" x14ac:dyDescent="0.25">
      <c r="A6625" s="56">
        <v>45923.441550925927</v>
      </c>
      <c r="B6625" s="57">
        <v>445523554</v>
      </c>
      <c r="C6625" s="58" t="s">
        <v>36</v>
      </c>
      <c r="D6625" s="58" t="s">
        <v>37</v>
      </c>
      <c r="E6625" s="58" t="s">
        <v>45</v>
      </c>
      <c r="F6625" s="58" t="s">
        <v>119</v>
      </c>
      <c r="G6625" s="59">
        <v>3755.87</v>
      </c>
      <c r="H6625" s="57">
        <v>444729512</v>
      </c>
      <c r="I6625" s="59">
        <v>0</v>
      </c>
      <c r="J6625" s="59">
        <v>0</v>
      </c>
      <c r="K6625" s="59">
        <v>0</v>
      </c>
      <c r="L6625" s="59">
        <v>0</v>
      </c>
      <c r="M6625" s="59">
        <v>9786.2999999999993</v>
      </c>
      <c r="N6625" s="58" t="s">
        <v>113</v>
      </c>
      <c r="O6625" s="14">
        <f t="shared" si="565"/>
        <v>45923.441550925927</v>
      </c>
      <c r="P6625" s="19">
        <f t="shared" si="566"/>
        <v>45923.649884259263</v>
      </c>
      <c r="Q6625" s="20" t="str">
        <f t="shared" si="567"/>
        <v>23/09/2025</v>
      </c>
      <c r="R6625" s="13" t="str">
        <f t="shared" si="568"/>
        <v>15</v>
      </c>
      <c r="S6625" s="13" t="str">
        <f t="shared" si="569"/>
        <v>Tue</v>
      </c>
    </row>
    <row r="6626" spans="1:19" x14ac:dyDescent="0.25">
      <c r="A6626" s="60">
        <v>45923.443067129629</v>
      </c>
      <c r="B6626" s="61">
        <v>445524738</v>
      </c>
      <c r="C6626" s="62" t="s">
        <v>36</v>
      </c>
      <c r="D6626" s="62" t="s">
        <v>38</v>
      </c>
      <c r="E6626" s="62" t="s">
        <v>46</v>
      </c>
      <c r="F6626" s="62" t="s">
        <v>119</v>
      </c>
      <c r="G6626" s="63">
        <v>3757.38</v>
      </c>
      <c r="H6626" s="61">
        <v>444730691</v>
      </c>
      <c r="I6626" s="63">
        <v>0</v>
      </c>
      <c r="J6626" s="63">
        <v>0</v>
      </c>
      <c r="K6626" s="63">
        <v>0</v>
      </c>
      <c r="L6626" s="63">
        <v>1.49</v>
      </c>
      <c r="M6626" s="63">
        <v>9787.7900000000009</v>
      </c>
      <c r="N6626" s="62" t="s">
        <v>3926</v>
      </c>
      <c r="O6626" s="14">
        <f t="shared" si="565"/>
        <v>45923.443067129629</v>
      </c>
      <c r="P6626" s="19">
        <f t="shared" si="566"/>
        <v>45923.651400462964</v>
      </c>
      <c r="Q6626" s="20" t="str">
        <f t="shared" si="567"/>
        <v>23/09/2025</v>
      </c>
      <c r="R6626" s="13" t="str">
        <f t="shared" si="568"/>
        <v>15</v>
      </c>
      <c r="S6626" s="13" t="str">
        <f t="shared" si="569"/>
        <v>Tue</v>
      </c>
    </row>
    <row r="6627" spans="1:19" x14ac:dyDescent="0.25">
      <c r="A6627" s="56">
        <v>45923.443067129629</v>
      </c>
      <c r="B6627" s="57">
        <v>445524741</v>
      </c>
      <c r="C6627" s="58" t="s">
        <v>36</v>
      </c>
      <c r="D6627" s="58" t="s">
        <v>38</v>
      </c>
      <c r="E6627" s="58" t="s">
        <v>46</v>
      </c>
      <c r="F6627" s="58" t="s">
        <v>119</v>
      </c>
      <c r="G6627" s="59">
        <v>3757.38</v>
      </c>
      <c r="H6627" s="57">
        <v>444730692</v>
      </c>
      <c r="I6627" s="59">
        <v>0</v>
      </c>
      <c r="J6627" s="59">
        <v>0</v>
      </c>
      <c r="K6627" s="59">
        <v>0</v>
      </c>
      <c r="L6627" s="59">
        <v>1.52</v>
      </c>
      <c r="M6627" s="59">
        <v>9789.31</v>
      </c>
      <c r="N6627" s="58" t="s">
        <v>3926</v>
      </c>
      <c r="O6627" s="14">
        <f t="shared" si="565"/>
        <v>45923.443067129629</v>
      </c>
      <c r="P6627" s="19">
        <f t="shared" si="566"/>
        <v>45923.651400462964</v>
      </c>
      <c r="Q6627" s="20" t="str">
        <f t="shared" si="567"/>
        <v>23/09/2025</v>
      </c>
      <c r="R6627" s="13" t="str">
        <f t="shared" si="568"/>
        <v>15</v>
      </c>
      <c r="S6627" s="13" t="str">
        <f t="shared" si="569"/>
        <v>Tue</v>
      </c>
    </row>
    <row r="6628" spans="1:19" x14ac:dyDescent="0.25">
      <c r="A6628" s="60">
        <v>45923.443067129629</v>
      </c>
      <c r="B6628" s="61">
        <v>445524743</v>
      </c>
      <c r="C6628" s="62" t="s">
        <v>36</v>
      </c>
      <c r="D6628" s="62" t="s">
        <v>38</v>
      </c>
      <c r="E6628" s="62" t="s">
        <v>46</v>
      </c>
      <c r="F6628" s="62" t="s">
        <v>119</v>
      </c>
      <c r="G6628" s="63">
        <v>3757.38</v>
      </c>
      <c r="H6628" s="61">
        <v>444730693</v>
      </c>
      <c r="I6628" s="63">
        <v>0</v>
      </c>
      <c r="J6628" s="63">
        <v>0</v>
      </c>
      <c r="K6628" s="63">
        <v>0</v>
      </c>
      <c r="L6628" s="63">
        <v>1.52</v>
      </c>
      <c r="M6628" s="63">
        <v>9790.83</v>
      </c>
      <c r="N6628" s="62" t="s">
        <v>3926</v>
      </c>
      <c r="O6628" s="14">
        <f t="shared" si="565"/>
        <v>45923.443067129629</v>
      </c>
      <c r="P6628" s="19">
        <f t="shared" si="566"/>
        <v>45923.651400462964</v>
      </c>
      <c r="Q6628" s="20" t="str">
        <f t="shared" si="567"/>
        <v>23/09/2025</v>
      </c>
      <c r="R6628" s="13" t="str">
        <f t="shared" si="568"/>
        <v>15</v>
      </c>
      <c r="S6628" s="13" t="str">
        <f t="shared" si="569"/>
        <v>Tue</v>
      </c>
    </row>
    <row r="6629" spans="1:19" x14ac:dyDescent="0.25">
      <c r="A6629" s="56">
        <v>45923.443067129629</v>
      </c>
      <c r="B6629" s="57">
        <v>445524744</v>
      </c>
      <c r="C6629" s="58" t="s">
        <v>36</v>
      </c>
      <c r="D6629" s="58" t="s">
        <v>38</v>
      </c>
      <c r="E6629" s="58" t="s">
        <v>46</v>
      </c>
      <c r="F6629" s="58" t="s">
        <v>119</v>
      </c>
      <c r="G6629" s="59">
        <v>3757.38</v>
      </c>
      <c r="H6629" s="57">
        <v>444730694</v>
      </c>
      <c r="I6629" s="59">
        <v>0</v>
      </c>
      <c r="J6629" s="59">
        <v>0</v>
      </c>
      <c r="K6629" s="59">
        <v>0</v>
      </c>
      <c r="L6629" s="59">
        <v>1.5</v>
      </c>
      <c r="M6629" s="59">
        <v>9792.33</v>
      </c>
      <c r="N6629" s="58" t="s">
        <v>3926</v>
      </c>
      <c r="O6629" s="14">
        <f t="shared" si="565"/>
        <v>45923.443067129629</v>
      </c>
      <c r="P6629" s="19">
        <f t="shared" si="566"/>
        <v>45923.651400462964</v>
      </c>
      <c r="Q6629" s="20" t="str">
        <f t="shared" si="567"/>
        <v>23/09/2025</v>
      </c>
      <c r="R6629" s="13" t="str">
        <f t="shared" si="568"/>
        <v>15</v>
      </c>
      <c r="S6629" s="13" t="str">
        <f t="shared" si="569"/>
        <v>Tue</v>
      </c>
    </row>
    <row r="6630" spans="1:19" x14ac:dyDescent="0.25">
      <c r="A6630" s="60">
        <v>45923.443067129629</v>
      </c>
      <c r="B6630" s="61">
        <v>445524745</v>
      </c>
      <c r="C6630" s="62" t="s">
        <v>36</v>
      </c>
      <c r="D6630" s="62" t="s">
        <v>38</v>
      </c>
      <c r="E6630" s="62" t="s">
        <v>46</v>
      </c>
      <c r="F6630" s="62" t="s">
        <v>119</v>
      </c>
      <c r="G6630" s="63">
        <v>3757.38</v>
      </c>
      <c r="H6630" s="61">
        <v>444730696</v>
      </c>
      <c r="I6630" s="63">
        <v>0</v>
      </c>
      <c r="J6630" s="63">
        <v>0</v>
      </c>
      <c r="K6630" s="63">
        <v>0</v>
      </c>
      <c r="L6630" s="63">
        <v>1.5</v>
      </c>
      <c r="M6630" s="63">
        <v>9793.83</v>
      </c>
      <c r="N6630" s="62" t="s">
        <v>3926</v>
      </c>
      <c r="O6630" s="14">
        <f t="shared" si="565"/>
        <v>45923.443067129629</v>
      </c>
      <c r="P6630" s="19">
        <f t="shared" si="566"/>
        <v>45923.651400462964</v>
      </c>
      <c r="Q6630" s="20" t="str">
        <f t="shared" si="567"/>
        <v>23/09/2025</v>
      </c>
      <c r="R6630" s="13" t="str">
        <f t="shared" si="568"/>
        <v>15</v>
      </c>
      <c r="S6630" s="13" t="str">
        <f t="shared" si="569"/>
        <v>Tue</v>
      </c>
    </row>
    <row r="6631" spans="1:19" x14ac:dyDescent="0.25">
      <c r="A6631" s="56">
        <v>45923.443368055552</v>
      </c>
      <c r="B6631" s="57">
        <v>445525044</v>
      </c>
      <c r="C6631" s="58" t="s">
        <v>36</v>
      </c>
      <c r="D6631" s="58" t="s">
        <v>38</v>
      </c>
      <c r="E6631" s="58" t="s">
        <v>46</v>
      </c>
      <c r="F6631" s="58" t="s">
        <v>119</v>
      </c>
      <c r="G6631" s="59">
        <v>3756.49</v>
      </c>
      <c r="H6631" s="57">
        <v>444731001</v>
      </c>
      <c r="I6631" s="59">
        <v>0</v>
      </c>
      <c r="J6631" s="59">
        <v>0</v>
      </c>
      <c r="K6631" s="59">
        <v>0</v>
      </c>
      <c r="L6631" s="59">
        <v>0.56999999999999995</v>
      </c>
      <c r="M6631" s="59">
        <v>9794.4</v>
      </c>
      <c r="N6631" s="58" t="s">
        <v>3927</v>
      </c>
      <c r="O6631" s="14">
        <f t="shared" si="565"/>
        <v>45923.443368055552</v>
      </c>
      <c r="P6631" s="19">
        <f t="shared" si="566"/>
        <v>45923.651701388888</v>
      </c>
      <c r="Q6631" s="20" t="str">
        <f t="shared" si="567"/>
        <v>23/09/2025</v>
      </c>
      <c r="R6631" s="13" t="str">
        <f t="shared" si="568"/>
        <v>15</v>
      </c>
      <c r="S6631" s="13" t="str">
        <f t="shared" si="569"/>
        <v>Tue</v>
      </c>
    </row>
    <row r="6632" spans="1:19" x14ac:dyDescent="0.25">
      <c r="A6632" s="60">
        <v>45923.443379629629</v>
      </c>
      <c r="B6632" s="61">
        <v>445525053</v>
      </c>
      <c r="C6632" s="62" t="s">
        <v>36</v>
      </c>
      <c r="D6632" s="62" t="s">
        <v>37</v>
      </c>
      <c r="E6632" s="62" t="s">
        <v>45</v>
      </c>
      <c r="F6632" s="62" t="s">
        <v>119</v>
      </c>
      <c r="G6632" s="63">
        <v>3756.69</v>
      </c>
      <c r="H6632" s="61">
        <v>444731010</v>
      </c>
      <c r="I6632" s="63">
        <v>0</v>
      </c>
      <c r="J6632" s="63">
        <v>0</v>
      </c>
      <c r="K6632" s="63">
        <v>0</v>
      </c>
      <c r="L6632" s="63">
        <v>0</v>
      </c>
      <c r="M6632" s="63">
        <v>9794.4</v>
      </c>
      <c r="N6632" s="62" t="s">
        <v>1384</v>
      </c>
      <c r="O6632" s="14">
        <f t="shared" si="565"/>
        <v>45923.443379629629</v>
      </c>
      <c r="P6632" s="19">
        <f t="shared" si="566"/>
        <v>45923.651712962965</v>
      </c>
      <c r="Q6632" s="20" t="str">
        <f t="shared" si="567"/>
        <v>23/09/2025</v>
      </c>
      <c r="R6632" s="13" t="str">
        <f t="shared" si="568"/>
        <v>15</v>
      </c>
      <c r="S6632" s="13" t="str">
        <f t="shared" si="569"/>
        <v>Tue</v>
      </c>
    </row>
    <row r="6633" spans="1:19" x14ac:dyDescent="0.25">
      <c r="A6633" s="56">
        <v>45923.443391203706</v>
      </c>
      <c r="B6633" s="57">
        <v>445525063</v>
      </c>
      <c r="C6633" s="58" t="s">
        <v>36</v>
      </c>
      <c r="D6633" s="58" t="s">
        <v>38</v>
      </c>
      <c r="E6633" s="58" t="s">
        <v>46</v>
      </c>
      <c r="F6633" s="58" t="s">
        <v>119</v>
      </c>
      <c r="G6633" s="59">
        <v>3756.44</v>
      </c>
      <c r="H6633" s="57">
        <v>444731020</v>
      </c>
      <c r="I6633" s="59">
        <v>0</v>
      </c>
      <c r="J6633" s="59">
        <v>0</v>
      </c>
      <c r="K6633" s="59">
        <v>0</v>
      </c>
      <c r="L6633" s="59">
        <v>0.56000000000000005</v>
      </c>
      <c r="M6633" s="59">
        <v>9794.9599999999991</v>
      </c>
      <c r="N6633" s="58" t="s">
        <v>3928</v>
      </c>
      <c r="O6633" s="14">
        <f t="shared" si="565"/>
        <v>45923.443391203706</v>
      </c>
      <c r="P6633" s="19">
        <f t="shared" si="566"/>
        <v>45923.651724537041</v>
      </c>
      <c r="Q6633" s="20" t="str">
        <f t="shared" si="567"/>
        <v>23/09/2025</v>
      </c>
      <c r="R6633" s="13" t="str">
        <f t="shared" si="568"/>
        <v>15</v>
      </c>
      <c r="S6633" s="13" t="str">
        <f t="shared" si="569"/>
        <v>Tue</v>
      </c>
    </row>
    <row r="6634" spans="1:19" x14ac:dyDescent="0.25">
      <c r="A6634" s="60">
        <v>45923.443495370368</v>
      </c>
      <c r="B6634" s="61">
        <v>445525134</v>
      </c>
      <c r="C6634" s="62" t="s">
        <v>36</v>
      </c>
      <c r="D6634" s="62" t="s">
        <v>37</v>
      </c>
      <c r="E6634" s="62" t="s">
        <v>45</v>
      </c>
      <c r="F6634" s="62" t="s">
        <v>119</v>
      </c>
      <c r="G6634" s="63">
        <v>3756.35</v>
      </c>
      <c r="H6634" s="61">
        <v>444731091</v>
      </c>
      <c r="I6634" s="63">
        <v>0</v>
      </c>
      <c r="J6634" s="63">
        <v>0</v>
      </c>
      <c r="K6634" s="63">
        <v>0</v>
      </c>
      <c r="L6634" s="63">
        <v>0</v>
      </c>
      <c r="M6634" s="63">
        <v>9794.9599999999991</v>
      </c>
      <c r="N6634" s="62" t="s">
        <v>2056</v>
      </c>
      <c r="O6634" s="14">
        <f t="shared" si="565"/>
        <v>45923.443495370368</v>
      </c>
      <c r="P6634" s="19">
        <f t="shared" si="566"/>
        <v>45923.651828703703</v>
      </c>
      <c r="Q6634" s="20" t="str">
        <f t="shared" si="567"/>
        <v>23/09/2025</v>
      </c>
      <c r="R6634" s="13" t="str">
        <f t="shared" si="568"/>
        <v>15</v>
      </c>
      <c r="S6634" s="13" t="str">
        <f t="shared" si="569"/>
        <v>Tue</v>
      </c>
    </row>
    <row r="6635" spans="1:19" x14ac:dyDescent="0.25">
      <c r="A6635" s="56">
        <v>45923.443495370368</v>
      </c>
      <c r="B6635" s="57">
        <v>445525137</v>
      </c>
      <c r="C6635" s="58" t="s">
        <v>36</v>
      </c>
      <c r="D6635" s="58" t="s">
        <v>37</v>
      </c>
      <c r="E6635" s="58" t="s">
        <v>45</v>
      </c>
      <c r="F6635" s="58" t="s">
        <v>119</v>
      </c>
      <c r="G6635" s="59">
        <v>3756.38</v>
      </c>
      <c r="H6635" s="57">
        <v>444731094</v>
      </c>
      <c r="I6635" s="59">
        <v>0</v>
      </c>
      <c r="J6635" s="59">
        <v>0</v>
      </c>
      <c r="K6635" s="59">
        <v>0</v>
      </c>
      <c r="L6635" s="59">
        <v>0</v>
      </c>
      <c r="M6635" s="59">
        <v>9794.9599999999991</v>
      </c>
      <c r="N6635" s="58" t="s">
        <v>1971</v>
      </c>
      <c r="O6635" s="14">
        <f t="shared" si="565"/>
        <v>45923.443495370368</v>
      </c>
      <c r="P6635" s="19">
        <f t="shared" si="566"/>
        <v>45923.651828703703</v>
      </c>
      <c r="Q6635" s="20" t="str">
        <f t="shared" si="567"/>
        <v>23/09/2025</v>
      </c>
      <c r="R6635" s="13" t="str">
        <f t="shared" si="568"/>
        <v>15</v>
      </c>
      <c r="S6635" s="13" t="str">
        <f t="shared" si="569"/>
        <v>Tue</v>
      </c>
    </row>
    <row r="6636" spans="1:19" x14ac:dyDescent="0.25">
      <c r="A6636" s="60">
        <v>45923.443495370368</v>
      </c>
      <c r="B6636" s="61">
        <v>445525140</v>
      </c>
      <c r="C6636" s="62" t="s">
        <v>36</v>
      </c>
      <c r="D6636" s="62" t="s">
        <v>37</v>
      </c>
      <c r="E6636" s="62" t="s">
        <v>45</v>
      </c>
      <c r="F6636" s="62" t="s">
        <v>119</v>
      </c>
      <c r="G6636" s="63">
        <v>3756.38</v>
      </c>
      <c r="H6636" s="61">
        <v>444731097</v>
      </c>
      <c r="I6636" s="63">
        <v>0</v>
      </c>
      <c r="J6636" s="63">
        <v>0</v>
      </c>
      <c r="K6636" s="63">
        <v>0</v>
      </c>
      <c r="L6636" s="63">
        <v>0</v>
      </c>
      <c r="M6636" s="63">
        <v>9794.9599999999991</v>
      </c>
      <c r="N6636" s="62" t="s">
        <v>107</v>
      </c>
      <c r="O6636" s="14">
        <f t="shared" si="565"/>
        <v>45923.443495370368</v>
      </c>
      <c r="P6636" s="19">
        <f t="shared" si="566"/>
        <v>45923.651828703703</v>
      </c>
      <c r="Q6636" s="20" t="str">
        <f t="shared" si="567"/>
        <v>23/09/2025</v>
      </c>
      <c r="R6636" s="13" t="str">
        <f t="shared" si="568"/>
        <v>15</v>
      </c>
      <c r="S6636" s="13" t="str">
        <f t="shared" si="569"/>
        <v>Tue</v>
      </c>
    </row>
    <row r="6637" spans="1:19" x14ac:dyDescent="0.25">
      <c r="A6637" s="56">
        <v>45923.443506944444</v>
      </c>
      <c r="B6637" s="57">
        <v>445525142</v>
      </c>
      <c r="C6637" s="58" t="s">
        <v>36</v>
      </c>
      <c r="D6637" s="58" t="s">
        <v>37</v>
      </c>
      <c r="E6637" s="58" t="s">
        <v>45</v>
      </c>
      <c r="F6637" s="58" t="s">
        <v>119</v>
      </c>
      <c r="G6637" s="59">
        <v>3756.36</v>
      </c>
      <c r="H6637" s="57">
        <v>444731099</v>
      </c>
      <c r="I6637" s="59">
        <v>0</v>
      </c>
      <c r="J6637" s="59">
        <v>0</v>
      </c>
      <c r="K6637" s="59">
        <v>0</v>
      </c>
      <c r="L6637" s="59">
        <v>0</v>
      </c>
      <c r="M6637" s="59">
        <v>9794.9599999999991</v>
      </c>
      <c r="N6637" s="58" t="s">
        <v>108</v>
      </c>
      <c r="O6637" s="14">
        <f t="shared" si="565"/>
        <v>45923.443506944444</v>
      </c>
      <c r="P6637" s="19">
        <f t="shared" si="566"/>
        <v>45923.65184027778</v>
      </c>
      <c r="Q6637" s="20" t="str">
        <f t="shared" si="567"/>
        <v>23/09/2025</v>
      </c>
      <c r="R6637" s="13" t="str">
        <f t="shared" si="568"/>
        <v>15</v>
      </c>
      <c r="S6637" s="13" t="str">
        <f t="shared" si="569"/>
        <v>Tue</v>
      </c>
    </row>
    <row r="6638" spans="1:19" x14ac:dyDescent="0.25">
      <c r="A6638" s="60">
        <v>45923.443506944444</v>
      </c>
      <c r="B6638" s="61">
        <v>445525143</v>
      </c>
      <c r="C6638" s="62" t="s">
        <v>36</v>
      </c>
      <c r="D6638" s="62" t="s">
        <v>37</v>
      </c>
      <c r="E6638" s="62" t="s">
        <v>45</v>
      </c>
      <c r="F6638" s="62" t="s">
        <v>119</v>
      </c>
      <c r="G6638" s="63">
        <v>3756.34</v>
      </c>
      <c r="H6638" s="61">
        <v>444731100</v>
      </c>
      <c r="I6638" s="63">
        <v>0</v>
      </c>
      <c r="J6638" s="63">
        <v>0</v>
      </c>
      <c r="K6638" s="63">
        <v>0</v>
      </c>
      <c r="L6638" s="63">
        <v>0</v>
      </c>
      <c r="M6638" s="63">
        <v>9794.9599999999991</v>
      </c>
      <c r="N6638" s="62" t="s">
        <v>77</v>
      </c>
      <c r="O6638" s="14">
        <f t="shared" si="565"/>
        <v>45923.443506944444</v>
      </c>
      <c r="P6638" s="19">
        <f t="shared" si="566"/>
        <v>45923.65184027778</v>
      </c>
      <c r="Q6638" s="20" t="str">
        <f t="shared" si="567"/>
        <v>23/09/2025</v>
      </c>
      <c r="R6638" s="13" t="str">
        <f t="shared" si="568"/>
        <v>15</v>
      </c>
      <c r="S6638" s="13" t="str">
        <f t="shared" si="569"/>
        <v>Tue</v>
      </c>
    </row>
    <row r="6639" spans="1:19" x14ac:dyDescent="0.25">
      <c r="A6639" s="56">
        <v>45923.443506944444</v>
      </c>
      <c r="B6639" s="57">
        <v>445525146</v>
      </c>
      <c r="C6639" s="58" t="s">
        <v>36</v>
      </c>
      <c r="D6639" s="58" t="s">
        <v>37</v>
      </c>
      <c r="E6639" s="58" t="s">
        <v>45</v>
      </c>
      <c r="F6639" s="58" t="s">
        <v>119</v>
      </c>
      <c r="G6639" s="59">
        <v>3756.33</v>
      </c>
      <c r="H6639" s="57">
        <v>444731103</v>
      </c>
      <c r="I6639" s="59">
        <v>0</v>
      </c>
      <c r="J6639" s="59">
        <v>0</v>
      </c>
      <c r="K6639" s="59">
        <v>0</v>
      </c>
      <c r="L6639" s="59">
        <v>0</v>
      </c>
      <c r="M6639" s="59">
        <v>9794.9599999999991</v>
      </c>
      <c r="N6639" s="58" t="s">
        <v>115</v>
      </c>
      <c r="O6639" s="14">
        <f t="shared" si="565"/>
        <v>45923.443506944444</v>
      </c>
      <c r="P6639" s="19">
        <f t="shared" si="566"/>
        <v>45923.65184027778</v>
      </c>
      <c r="Q6639" s="20" t="str">
        <f t="shared" si="567"/>
        <v>23/09/2025</v>
      </c>
      <c r="R6639" s="13" t="str">
        <f t="shared" si="568"/>
        <v>15</v>
      </c>
      <c r="S6639" s="13" t="str">
        <f t="shared" si="569"/>
        <v>Tue</v>
      </c>
    </row>
    <row r="6640" spans="1:19" x14ac:dyDescent="0.25">
      <c r="A6640" s="60">
        <v>45923.443553240744</v>
      </c>
      <c r="B6640" s="61">
        <v>445525183</v>
      </c>
      <c r="C6640" s="62" t="s">
        <v>36</v>
      </c>
      <c r="D6640" s="62" t="s">
        <v>38</v>
      </c>
      <c r="E6640" s="62" t="s">
        <v>46</v>
      </c>
      <c r="F6640" s="62" t="s">
        <v>119</v>
      </c>
      <c r="G6640" s="63">
        <v>3755.87</v>
      </c>
      <c r="H6640" s="61">
        <v>444731139</v>
      </c>
      <c r="I6640" s="63">
        <v>0</v>
      </c>
      <c r="J6640" s="63">
        <v>0</v>
      </c>
      <c r="K6640" s="63">
        <v>0</v>
      </c>
      <c r="L6640" s="63">
        <v>0.03</v>
      </c>
      <c r="M6640" s="63">
        <v>9794.99</v>
      </c>
      <c r="N6640" s="62" t="s">
        <v>3929</v>
      </c>
      <c r="O6640" s="14">
        <f t="shared" si="565"/>
        <v>45923.443553240744</v>
      </c>
      <c r="P6640" s="19">
        <f t="shared" si="566"/>
        <v>45923.65188657408</v>
      </c>
      <c r="Q6640" s="20" t="str">
        <f t="shared" si="567"/>
        <v>23/09/2025</v>
      </c>
      <c r="R6640" s="13" t="str">
        <f t="shared" si="568"/>
        <v>15</v>
      </c>
      <c r="S6640" s="13" t="str">
        <f t="shared" si="569"/>
        <v>Tue</v>
      </c>
    </row>
    <row r="6641" spans="1:19" x14ac:dyDescent="0.25">
      <c r="A6641" s="56">
        <v>45923.443553240744</v>
      </c>
      <c r="B6641" s="57">
        <v>445525184</v>
      </c>
      <c r="C6641" s="58" t="s">
        <v>36</v>
      </c>
      <c r="D6641" s="58" t="s">
        <v>38</v>
      </c>
      <c r="E6641" s="58" t="s">
        <v>46</v>
      </c>
      <c r="F6641" s="58" t="s">
        <v>119</v>
      </c>
      <c r="G6641" s="59">
        <v>3755.87</v>
      </c>
      <c r="H6641" s="57">
        <v>444731140</v>
      </c>
      <c r="I6641" s="59">
        <v>0</v>
      </c>
      <c r="J6641" s="59">
        <v>0</v>
      </c>
      <c r="K6641" s="59">
        <v>0</v>
      </c>
      <c r="L6641" s="59">
        <v>0.03</v>
      </c>
      <c r="M6641" s="59">
        <v>9795.02</v>
      </c>
      <c r="N6641" s="58" t="s">
        <v>3930</v>
      </c>
      <c r="O6641" s="14">
        <f t="shared" si="565"/>
        <v>45923.443553240744</v>
      </c>
      <c r="P6641" s="19">
        <f t="shared" si="566"/>
        <v>45923.65188657408</v>
      </c>
      <c r="Q6641" s="20" t="str">
        <f t="shared" si="567"/>
        <v>23/09/2025</v>
      </c>
      <c r="R6641" s="13" t="str">
        <f t="shared" si="568"/>
        <v>15</v>
      </c>
      <c r="S6641" s="13" t="str">
        <f t="shared" si="569"/>
        <v>Tue</v>
      </c>
    </row>
    <row r="6642" spans="1:19" x14ac:dyDescent="0.25">
      <c r="A6642" s="60">
        <v>45923.443553240744</v>
      </c>
      <c r="B6642" s="61">
        <v>445525185</v>
      </c>
      <c r="C6642" s="62" t="s">
        <v>36</v>
      </c>
      <c r="D6642" s="62" t="s">
        <v>38</v>
      </c>
      <c r="E6642" s="62" t="s">
        <v>46</v>
      </c>
      <c r="F6642" s="62" t="s">
        <v>119</v>
      </c>
      <c r="G6642" s="63">
        <v>3755.87</v>
      </c>
      <c r="H6642" s="61">
        <v>444731141</v>
      </c>
      <c r="I6642" s="63">
        <v>0</v>
      </c>
      <c r="J6642" s="63">
        <v>0</v>
      </c>
      <c r="K6642" s="63">
        <v>0</v>
      </c>
      <c r="L6642" s="63">
        <v>0</v>
      </c>
      <c r="M6642" s="63">
        <v>9795.02</v>
      </c>
      <c r="N6642" s="62" t="s">
        <v>3930</v>
      </c>
      <c r="O6642" s="14">
        <f t="shared" si="565"/>
        <v>45923.443553240744</v>
      </c>
      <c r="P6642" s="19">
        <f t="shared" si="566"/>
        <v>45923.65188657408</v>
      </c>
      <c r="Q6642" s="20" t="str">
        <f t="shared" si="567"/>
        <v>23/09/2025</v>
      </c>
      <c r="R6642" s="13" t="str">
        <f t="shared" si="568"/>
        <v>15</v>
      </c>
      <c r="S6642" s="13" t="str">
        <f t="shared" si="569"/>
        <v>Tue</v>
      </c>
    </row>
    <row r="6643" spans="1:19" x14ac:dyDescent="0.25">
      <c r="A6643" s="56">
        <v>45923.44358796296</v>
      </c>
      <c r="B6643" s="57">
        <v>445525218</v>
      </c>
      <c r="C6643" s="58" t="s">
        <v>36</v>
      </c>
      <c r="D6643" s="58" t="s">
        <v>38</v>
      </c>
      <c r="E6643" s="58" t="s">
        <v>46</v>
      </c>
      <c r="F6643" s="58" t="s">
        <v>119</v>
      </c>
      <c r="G6643" s="59">
        <v>3755.36</v>
      </c>
      <c r="H6643" s="57">
        <v>444731173</v>
      </c>
      <c r="I6643" s="59">
        <v>0</v>
      </c>
      <c r="J6643" s="59">
        <v>0</v>
      </c>
      <c r="K6643" s="59">
        <v>0</v>
      </c>
      <c r="L6643" s="59">
        <v>1.25</v>
      </c>
      <c r="M6643" s="59">
        <v>9796.27</v>
      </c>
      <c r="N6643" s="58" t="s">
        <v>3931</v>
      </c>
      <c r="O6643" s="14">
        <f t="shared" si="565"/>
        <v>45923.44358796296</v>
      </c>
      <c r="P6643" s="19">
        <f t="shared" si="566"/>
        <v>45923.651921296296</v>
      </c>
      <c r="Q6643" s="20" t="str">
        <f t="shared" si="567"/>
        <v>23/09/2025</v>
      </c>
      <c r="R6643" s="13" t="str">
        <f t="shared" si="568"/>
        <v>15</v>
      </c>
      <c r="S6643" s="13" t="str">
        <f t="shared" si="569"/>
        <v>Tue</v>
      </c>
    </row>
    <row r="6644" spans="1:19" x14ac:dyDescent="0.25">
      <c r="A6644" s="60">
        <v>45923.44358796296</v>
      </c>
      <c r="B6644" s="61">
        <v>445525219</v>
      </c>
      <c r="C6644" s="62" t="s">
        <v>36</v>
      </c>
      <c r="D6644" s="62" t="s">
        <v>38</v>
      </c>
      <c r="E6644" s="62" t="s">
        <v>46</v>
      </c>
      <c r="F6644" s="62" t="s">
        <v>119</v>
      </c>
      <c r="G6644" s="63">
        <v>3755.27</v>
      </c>
      <c r="H6644" s="61">
        <v>444731174</v>
      </c>
      <c r="I6644" s="63">
        <v>0</v>
      </c>
      <c r="J6644" s="63">
        <v>0</v>
      </c>
      <c r="K6644" s="63">
        <v>0</v>
      </c>
      <c r="L6644" s="63">
        <v>1.17</v>
      </c>
      <c r="M6644" s="63">
        <v>9797.44</v>
      </c>
      <c r="N6644" s="62" t="s">
        <v>3932</v>
      </c>
      <c r="O6644" s="14">
        <f t="shared" si="565"/>
        <v>45923.44358796296</v>
      </c>
      <c r="P6644" s="19">
        <f t="shared" si="566"/>
        <v>45923.651921296296</v>
      </c>
      <c r="Q6644" s="20" t="str">
        <f t="shared" si="567"/>
        <v>23/09/2025</v>
      </c>
      <c r="R6644" s="13" t="str">
        <f t="shared" si="568"/>
        <v>15</v>
      </c>
      <c r="S6644" s="13" t="str">
        <f t="shared" si="569"/>
        <v>Tue</v>
      </c>
    </row>
    <row r="6645" spans="1:19" x14ac:dyDescent="0.25">
      <c r="A6645" s="56">
        <v>45923.44358796296</v>
      </c>
      <c r="B6645" s="57">
        <v>445525224</v>
      </c>
      <c r="C6645" s="58" t="s">
        <v>36</v>
      </c>
      <c r="D6645" s="58" t="s">
        <v>38</v>
      </c>
      <c r="E6645" s="58" t="s">
        <v>46</v>
      </c>
      <c r="F6645" s="58" t="s">
        <v>119</v>
      </c>
      <c r="G6645" s="59">
        <v>3755.21</v>
      </c>
      <c r="H6645" s="57">
        <v>444731179</v>
      </c>
      <c r="I6645" s="59">
        <v>0</v>
      </c>
      <c r="J6645" s="59">
        <v>0</v>
      </c>
      <c r="K6645" s="59">
        <v>0</v>
      </c>
      <c r="L6645" s="59">
        <v>1.1299999999999999</v>
      </c>
      <c r="M6645" s="59">
        <v>9798.57</v>
      </c>
      <c r="N6645" s="58" t="s">
        <v>3933</v>
      </c>
      <c r="O6645" s="14">
        <f t="shared" si="565"/>
        <v>45923.44358796296</v>
      </c>
      <c r="P6645" s="19">
        <f t="shared" si="566"/>
        <v>45923.651921296296</v>
      </c>
      <c r="Q6645" s="20" t="str">
        <f t="shared" si="567"/>
        <v>23/09/2025</v>
      </c>
      <c r="R6645" s="13" t="str">
        <f t="shared" si="568"/>
        <v>15</v>
      </c>
      <c r="S6645" s="13" t="str">
        <f t="shared" si="569"/>
        <v>Tue</v>
      </c>
    </row>
    <row r="6646" spans="1:19" x14ac:dyDescent="0.25">
      <c r="A6646" s="60">
        <v>45923.44390046296</v>
      </c>
      <c r="B6646" s="61">
        <v>445525406</v>
      </c>
      <c r="C6646" s="62" t="s">
        <v>36</v>
      </c>
      <c r="D6646" s="62" t="s">
        <v>38</v>
      </c>
      <c r="E6646" s="62" t="s">
        <v>46</v>
      </c>
      <c r="F6646" s="62" t="s">
        <v>119</v>
      </c>
      <c r="G6646" s="63">
        <v>3754.85</v>
      </c>
      <c r="H6646" s="61">
        <v>444731358</v>
      </c>
      <c r="I6646" s="63">
        <v>0</v>
      </c>
      <c r="J6646" s="63">
        <v>0</v>
      </c>
      <c r="K6646" s="63">
        <v>0</v>
      </c>
      <c r="L6646" s="63">
        <v>-1.51</v>
      </c>
      <c r="M6646" s="63">
        <v>9797.06</v>
      </c>
      <c r="N6646" s="62" t="s">
        <v>3934</v>
      </c>
      <c r="O6646" s="14">
        <f t="shared" si="565"/>
        <v>45923.44390046296</v>
      </c>
      <c r="P6646" s="19">
        <f t="shared" si="566"/>
        <v>45923.652233796296</v>
      </c>
      <c r="Q6646" s="20" t="str">
        <f t="shared" si="567"/>
        <v>23/09/2025</v>
      </c>
      <c r="R6646" s="13" t="str">
        <f t="shared" si="568"/>
        <v>15</v>
      </c>
      <c r="S6646" s="13" t="str">
        <f t="shared" si="569"/>
        <v>Tue</v>
      </c>
    </row>
    <row r="6647" spans="1:19" x14ac:dyDescent="0.25">
      <c r="A6647" s="56">
        <v>45923.444421296299</v>
      </c>
      <c r="B6647" s="57">
        <v>445525569</v>
      </c>
      <c r="C6647" s="58" t="s">
        <v>36</v>
      </c>
      <c r="D6647" s="58" t="s">
        <v>37</v>
      </c>
      <c r="E6647" s="58" t="s">
        <v>45</v>
      </c>
      <c r="F6647" s="58" t="s">
        <v>119</v>
      </c>
      <c r="G6647" s="59">
        <v>3754.71</v>
      </c>
      <c r="H6647" s="57">
        <v>444731516</v>
      </c>
      <c r="I6647" s="59">
        <v>0</v>
      </c>
      <c r="J6647" s="59">
        <v>0</v>
      </c>
      <c r="K6647" s="59">
        <v>0</v>
      </c>
      <c r="L6647" s="59">
        <v>0</v>
      </c>
      <c r="M6647" s="59">
        <v>9797.06</v>
      </c>
      <c r="N6647" s="58" t="s">
        <v>2548</v>
      </c>
      <c r="O6647" s="14">
        <f t="shared" si="565"/>
        <v>45923.444421296299</v>
      </c>
      <c r="P6647" s="19">
        <f t="shared" si="566"/>
        <v>45923.652754629635</v>
      </c>
      <c r="Q6647" s="20" t="str">
        <f t="shared" si="567"/>
        <v>23/09/2025</v>
      </c>
      <c r="R6647" s="13" t="str">
        <f t="shared" si="568"/>
        <v>15</v>
      </c>
      <c r="S6647" s="13" t="str">
        <f t="shared" si="569"/>
        <v>Tue</v>
      </c>
    </row>
    <row r="6648" spans="1:19" x14ac:dyDescent="0.25">
      <c r="A6648" s="60">
        <v>45923.444421296299</v>
      </c>
      <c r="B6648" s="61">
        <v>445525571</v>
      </c>
      <c r="C6648" s="62" t="s">
        <v>36</v>
      </c>
      <c r="D6648" s="62" t="s">
        <v>37</v>
      </c>
      <c r="E6648" s="62" t="s">
        <v>45</v>
      </c>
      <c r="F6648" s="62" t="s">
        <v>119</v>
      </c>
      <c r="G6648" s="63">
        <v>3754.71</v>
      </c>
      <c r="H6648" s="61">
        <v>444731518</v>
      </c>
      <c r="I6648" s="63">
        <v>0</v>
      </c>
      <c r="J6648" s="63">
        <v>0</v>
      </c>
      <c r="K6648" s="63">
        <v>0</v>
      </c>
      <c r="L6648" s="63">
        <v>0</v>
      </c>
      <c r="M6648" s="63">
        <v>9797.06</v>
      </c>
      <c r="N6648" s="62" t="s">
        <v>75</v>
      </c>
      <c r="O6648" s="14">
        <f t="shared" si="565"/>
        <v>45923.444421296299</v>
      </c>
      <c r="P6648" s="19">
        <f t="shared" si="566"/>
        <v>45923.652754629635</v>
      </c>
      <c r="Q6648" s="20" t="str">
        <f t="shared" si="567"/>
        <v>23/09/2025</v>
      </c>
      <c r="R6648" s="13" t="str">
        <f t="shared" si="568"/>
        <v>15</v>
      </c>
      <c r="S6648" s="13" t="str">
        <f t="shared" si="569"/>
        <v>Tue</v>
      </c>
    </row>
    <row r="6649" spans="1:19" x14ac:dyDescent="0.25">
      <c r="A6649" s="56">
        <v>45923.444814814815</v>
      </c>
      <c r="B6649" s="57">
        <v>445525680</v>
      </c>
      <c r="C6649" s="58" t="s">
        <v>36</v>
      </c>
      <c r="D6649" s="58" t="s">
        <v>38</v>
      </c>
      <c r="E6649" s="58" t="s">
        <v>46</v>
      </c>
      <c r="F6649" s="58" t="s">
        <v>119</v>
      </c>
      <c r="G6649" s="59">
        <v>3754.12</v>
      </c>
      <c r="H6649" s="57">
        <v>444731630</v>
      </c>
      <c r="I6649" s="59">
        <v>0</v>
      </c>
      <c r="J6649" s="59">
        <v>0</v>
      </c>
      <c r="K6649" s="59">
        <v>0</v>
      </c>
      <c r="L6649" s="59">
        <v>-2.2599999999999998</v>
      </c>
      <c r="M6649" s="59">
        <v>9794.7999999999993</v>
      </c>
      <c r="N6649" s="58" t="s">
        <v>3935</v>
      </c>
      <c r="O6649" s="14">
        <f t="shared" ref="O6649:O6668" si="570">A6649</f>
        <v>45923.444814814815</v>
      </c>
      <c r="P6649" s="19">
        <f t="shared" ref="P6649:P6668" si="571">O6649+(5/24)</f>
        <v>45923.653148148151</v>
      </c>
      <c r="Q6649" s="20" t="str">
        <f t="shared" ref="Q6649:Q6668" si="572">TEXT(P6649,"dd/mm/yyyy")</f>
        <v>23/09/2025</v>
      </c>
      <c r="R6649" s="13" t="str">
        <f t="shared" ref="R6649:R6668" si="573">TEXT(P6649,"hh")</f>
        <v>15</v>
      </c>
      <c r="S6649" s="13" t="str">
        <f t="shared" ref="S6649:S6668" si="574">TEXT(P6649,"ddd")</f>
        <v>Tue</v>
      </c>
    </row>
    <row r="6650" spans="1:19" x14ac:dyDescent="0.25">
      <c r="A6650" s="60">
        <v>45923.445127314815</v>
      </c>
      <c r="B6650" s="61">
        <v>445525788</v>
      </c>
      <c r="C6650" s="62" t="s">
        <v>36</v>
      </c>
      <c r="D6650" s="62" t="s">
        <v>37</v>
      </c>
      <c r="E6650" s="62" t="s">
        <v>45</v>
      </c>
      <c r="F6650" s="62" t="s">
        <v>119</v>
      </c>
      <c r="G6650" s="63">
        <v>3754.2</v>
      </c>
      <c r="H6650" s="61">
        <v>444731741</v>
      </c>
      <c r="I6650" s="63">
        <v>0</v>
      </c>
      <c r="J6650" s="63">
        <v>0</v>
      </c>
      <c r="K6650" s="63">
        <v>0</v>
      </c>
      <c r="L6650" s="63">
        <v>0</v>
      </c>
      <c r="M6650" s="63">
        <v>9794.7999999999993</v>
      </c>
      <c r="N6650" s="62" t="s">
        <v>74</v>
      </c>
      <c r="O6650" s="14">
        <f t="shared" si="570"/>
        <v>45923.445127314815</v>
      </c>
      <c r="P6650" s="19">
        <f t="shared" si="571"/>
        <v>45923.653460648151</v>
      </c>
      <c r="Q6650" s="20" t="str">
        <f t="shared" si="572"/>
        <v>23/09/2025</v>
      </c>
      <c r="R6650" s="13" t="str">
        <f t="shared" si="573"/>
        <v>15</v>
      </c>
      <c r="S6650" s="13" t="str">
        <f t="shared" si="574"/>
        <v>Tue</v>
      </c>
    </row>
    <row r="6651" spans="1:19" x14ac:dyDescent="0.25">
      <c r="A6651" s="56">
        <v>45923.445636574077</v>
      </c>
      <c r="B6651" s="57">
        <v>445526193</v>
      </c>
      <c r="C6651" s="58" t="s">
        <v>36</v>
      </c>
      <c r="D6651" s="58" t="s">
        <v>38</v>
      </c>
      <c r="E6651" s="58" t="s">
        <v>46</v>
      </c>
      <c r="F6651" s="58" t="s">
        <v>119</v>
      </c>
      <c r="G6651" s="59">
        <v>3753.68</v>
      </c>
      <c r="H6651" s="57">
        <v>444732150</v>
      </c>
      <c r="I6651" s="59">
        <v>0</v>
      </c>
      <c r="J6651" s="59">
        <v>0</v>
      </c>
      <c r="K6651" s="59">
        <v>0</v>
      </c>
      <c r="L6651" s="59">
        <v>-3.01</v>
      </c>
      <c r="M6651" s="59">
        <v>9791.7900000000009</v>
      </c>
      <c r="N6651" s="58" t="s">
        <v>3936</v>
      </c>
      <c r="O6651" s="14">
        <f t="shared" si="570"/>
        <v>45923.445636574077</v>
      </c>
      <c r="P6651" s="19">
        <f t="shared" si="571"/>
        <v>45923.653969907413</v>
      </c>
      <c r="Q6651" s="20" t="str">
        <f t="shared" si="572"/>
        <v>23/09/2025</v>
      </c>
      <c r="R6651" s="13" t="str">
        <f t="shared" si="573"/>
        <v>15</v>
      </c>
      <c r="S6651" s="13" t="str">
        <f t="shared" si="574"/>
        <v>Tue</v>
      </c>
    </row>
    <row r="6652" spans="1:19" x14ac:dyDescent="0.25">
      <c r="A6652" s="60">
        <v>45923.445671296293</v>
      </c>
      <c r="B6652" s="61">
        <v>445526221</v>
      </c>
      <c r="C6652" s="62" t="s">
        <v>36</v>
      </c>
      <c r="D6652" s="62" t="s">
        <v>38</v>
      </c>
      <c r="E6652" s="62" t="s">
        <v>46</v>
      </c>
      <c r="F6652" s="62" t="s">
        <v>119</v>
      </c>
      <c r="G6652" s="63">
        <v>3753.62</v>
      </c>
      <c r="H6652" s="61">
        <v>444732177</v>
      </c>
      <c r="I6652" s="63">
        <v>0</v>
      </c>
      <c r="J6652" s="63">
        <v>0</v>
      </c>
      <c r="K6652" s="63">
        <v>0</v>
      </c>
      <c r="L6652" s="63">
        <v>-0.46</v>
      </c>
      <c r="M6652" s="63">
        <v>9791.33</v>
      </c>
      <c r="N6652" s="62" t="s">
        <v>3937</v>
      </c>
      <c r="O6652" s="14">
        <f t="shared" si="570"/>
        <v>45923.445671296293</v>
      </c>
      <c r="P6652" s="19">
        <f t="shared" si="571"/>
        <v>45923.654004629629</v>
      </c>
      <c r="Q6652" s="20" t="str">
        <f t="shared" si="572"/>
        <v>23/09/2025</v>
      </c>
      <c r="R6652" s="13" t="str">
        <f t="shared" si="573"/>
        <v>15</v>
      </c>
      <c r="S6652" s="13" t="str">
        <f t="shared" si="574"/>
        <v>Tue</v>
      </c>
    </row>
    <row r="6653" spans="1:19" x14ac:dyDescent="0.25">
      <c r="A6653" s="56">
        <v>45923.445671296293</v>
      </c>
      <c r="B6653" s="57">
        <v>445526222</v>
      </c>
      <c r="C6653" s="58" t="s">
        <v>36</v>
      </c>
      <c r="D6653" s="58" t="s">
        <v>38</v>
      </c>
      <c r="E6653" s="58" t="s">
        <v>46</v>
      </c>
      <c r="F6653" s="58" t="s">
        <v>119</v>
      </c>
      <c r="G6653" s="59">
        <v>3753.62</v>
      </c>
      <c r="H6653" s="57">
        <v>444732178</v>
      </c>
      <c r="I6653" s="59">
        <v>0</v>
      </c>
      <c r="J6653" s="59">
        <v>0</v>
      </c>
      <c r="K6653" s="59">
        <v>0</v>
      </c>
      <c r="L6653" s="59">
        <v>-2.2999999999999998</v>
      </c>
      <c r="M6653" s="59">
        <v>9789.0300000000007</v>
      </c>
      <c r="N6653" s="58" t="s">
        <v>3938</v>
      </c>
      <c r="O6653" s="14">
        <f t="shared" si="570"/>
        <v>45923.445671296293</v>
      </c>
      <c r="P6653" s="19">
        <f t="shared" si="571"/>
        <v>45923.654004629629</v>
      </c>
      <c r="Q6653" s="20" t="str">
        <f t="shared" si="572"/>
        <v>23/09/2025</v>
      </c>
      <c r="R6653" s="13" t="str">
        <f t="shared" si="573"/>
        <v>15</v>
      </c>
      <c r="S6653" s="13" t="str">
        <f t="shared" si="574"/>
        <v>Tue</v>
      </c>
    </row>
    <row r="6654" spans="1:19" x14ac:dyDescent="0.25">
      <c r="A6654" s="60">
        <v>45923.445810185185</v>
      </c>
      <c r="B6654" s="61">
        <v>445526357</v>
      </c>
      <c r="C6654" s="62" t="s">
        <v>36</v>
      </c>
      <c r="D6654" s="62" t="s">
        <v>37</v>
      </c>
      <c r="E6654" s="62" t="s">
        <v>45</v>
      </c>
      <c r="F6654" s="62" t="s">
        <v>119</v>
      </c>
      <c r="G6654" s="63">
        <v>3754.26</v>
      </c>
      <c r="H6654" s="61">
        <v>444732312</v>
      </c>
      <c r="I6654" s="63">
        <v>0</v>
      </c>
      <c r="J6654" s="63">
        <v>0</v>
      </c>
      <c r="K6654" s="63">
        <v>0</v>
      </c>
      <c r="L6654" s="63">
        <v>0</v>
      </c>
      <c r="M6654" s="63">
        <v>9789.0300000000007</v>
      </c>
      <c r="N6654" s="62" t="s">
        <v>2533</v>
      </c>
      <c r="O6654" s="14">
        <f t="shared" si="570"/>
        <v>45923.445810185185</v>
      </c>
      <c r="P6654" s="19">
        <f t="shared" si="571"/>
        <v>45923.654143518521</v>
      </c>
      <c r="Q6654" s="20" t="str">
        <f t="shared" si="572"/>
        <v>23/09/2025</v>
      </c>
      <c r="R6654" s="13" t="str">
        <f t="shared" si="573"/>
        <v>15</v>
      </c>
      <c r="S6654" s="13" t="str">
        <f t="shared" si="574"/>
        <v>Tue</v>
      </c>
    </row>
    <row r="6655" spans="1:19" x14ac:dyDescent="0.25">
      <c r="A6655" s="56">
        <v>45923.446134259262</v>
      </c>
      <c r="B6655" s="57">
        <v>445526481</v>
      </c>
      <c r="C6655" s="58" t="s">
        <v>36</v>
      </c>
      <c r="D6655" s="58" t="s">
        <v>38</v>
      </c>
      <c r="E6655" s="58" t="s">
        <v>46</v>
      </c>
      <c r="F6655" s="58" t="s">
        <v>119</v>
      </c>
      <c r="G6655" s="59">
        <v>3753.33</v>
      </c>
      <c r="H6655" s="57">
        <v>444732435</v>
      </c>
      <c r="I6655" s="59">
        <v>0</v>
      </c>
      <c r="J6655" s="59">
        <v>0</v>
      </c>
      <c r="K6655" s="59">
        <v>0</v>
      </c>
      <c r="L6655" s="59">
        <v>-3.02</v>
      </c>
      <c r="M6655" s="59">
        <v>9786.01</v>
      </c>
      <c r="N6655" s="58" t="s">
        <v>3939</v>
      </c>
      <c r="O6655" s="14">
        <f t="shared" si="570"/>
        <v>45923.446134259262</v>
      </c>
      <c r="P6655" s="19">
        <f t="shared" si="571"/>
        <v>45923.654467592598</v>
      </c>
      <c r="Q6655" s="20" t="str">
        <f t="shared" si="572"/>
        <v>23/09/2025</v>
      </c>
      <c r="R6655" s="13" t="str">
        <f t="shared" si="573"/>
        <v>15</v>
      </c>
      <c r="S6655" s="13" t="str">
        <f t="shared" si="574"/>
        <v>Tue</v>
      </c>
    </row>
    <row r="6656" spans="1:19" x14ac:dyDescent="0.25">
      <c r="A6656" s="60">
        <v>45923.446134259262</v>
      </c>
      <c r="B6656" s="61">
        <v>445526483</v>
      </c>
      <c r="C6656" s="62" t="s">
        <v>36</v>
      </c>
      <c r="D6656" s="62" t="s">
        <v>38</v>
      </c>
      <c r="E6656" s="62" t="s">
        <v>46</v>
      </c>
      <c r="F6656" s="62" t="s">
        <v>119</v>
      </c>
      <c r="G6656" s="63">
        <v>3753.33</v>
      </c>
      <c r="H6656" s="61">
        <v>444732437</v>
      </c>
      <c r="I6656" s="63">
        <v>0</v>
      </c>
      <c r="J6656" s="63">
        <v>0</v>
      </c>
      <c r="K6656" s="63">
        <v>0</v>
      </c>
      <c r="L6656" s="63">
        <v>-3.05</v>
      </c>
      <c r="M6656" s="63">
        <v>9782.9599999999991</v>
      </c>
      <c r="N6656" s="62" t="s">
        <v>3939</v>
      </c>
      <c r="O6656" s="14">
        <f t="shared" si="570"/>
        <v>45923.446134259262</v>
      </c>
      <c r="P6656" s="19">
        <f t="shared" si="571"/>
        <v>45923.654467592598</v>
      </c>
      <c r="Q6656" s="20" t="str">
        <f t="shared" si="572"/>
        <v>23/09/2025</v>
      </c>
      <c r="R6656" s="13" t="str">
        <f t="shared" si="573"/>
        <v>15</v>
      </c>
      <c r="S6656" s="13" t="str">
        <f t="shared" si="574"/>
        <v>Tue</v>
      </c>
    </row>
    <row r="6657" spans="1:19" x14ac:dyDescent="0.25">
      <c r="A6657" s="56">
        <v>45923.446134259262</v>
      </c>
      <c r="B6657" s="57">
        <v>445526484</v>
      </c>
      <c r="C6657" s="58" t="s">
        <v>36</v>
      </c>
      <c r="D6657" s="58" t="s">
        <v>38</v>
      </c>
      <c r="E6657" s="58" t="s">
        <v>46</v>
      </c>
      <c r="F6657" s="58" t="s">
        <v>119</v>
      </c>
      <c r="G6657" s="59">
        <v>3753.33</v>
      </c>
      <c r="H6657" s="57">
        <v>444732438</v>
      </c>
      <c r="I6657" s="59">
        <v>0</v>
      </c>
      <c r="J6657" s="59">
        <v>0</v>
      </c>
      <c r="K6657" s="59">
        <v>0</v>
      </c>
      <c r="L6657" s="59">
        <v>-3.01</v>
      </c>
      <c r="M6657" s="59">
        <v>9779.9500000000007</v>
      </c>
      <c r="N6657" s="58" t="s">
        <v>3939</v>
      </c>
      <c r="O6657" s="14">
        <f t="shared" si="570"/>
        <v>45923.446134259262</v>
      </c>
      <c r="P6657" s="19">
        <f t="shared" si="571"/>
        <v>45923.654467592598</v>
      </c>
      <c r="Q6657" s="20" t="str">
        <f t="shared" si="572"/>
        <v>23/09/2025</v>
      </c>
      <c r="R6657" s="13" t="str">
        <f t="shared" si="573"/>
        <v>15</v>
      </c>
      <c r="S6657" s="13" t="str">
        <f t="shared" si="574"/>
        <v>Tue</v>
      </c>
    </row>
    <row r="6658" spans="1:19" x14ac:dyDescent="0.25">
      <c r="A6658" s="60">
        <v>45923.446134259262</v>
      </c>
      <c r="B6658" s="61">
        <v>445526485</v>
      </c>
      <c r="C6658" s="62" t="s">
        <v>36</v>
      </c>
      <c r="D6658" s="62" t="s">
        <v>38</v>
      </c>
      <c r="E6658" s="62" t="s">
        <v>46</v>
      </c>
      <c r="F6658" s="62" t="s">
        <v>119</v>
      </c>
      <c r="G6658" s="63">
        <v>3753.33</v>
      </c>
      <c r="H6658" s="61">
        <v>444732439</v>
      </c>
      <c r="I6658" s="63">
        <v>0</v>
      </c>
      <c r="J6658" s="63">
        <v>0</v>
      </c>
      <c r="K6658" s="63">
        <v>0</v>
      </c>
      <c r="L6658" s="63">
        <v>-3</v>
      </c>
      <c r="M6658" s="63">
        <v>9776.9500000000007</v>
      </c>
      <c r="N6658" s="62" t="s">
        <v>3939</v>
      </c>
      <c r="O6658" s="14">
        <f t="shared" si="570"/>
        <v>45923.446134259262</v>
      </c>
      <c r="P6658" s="19">
        <f t="shared" si="571"/>
        <v>45923.654467592598</v>
      </c>
      <c r="Q6658" s="20" t="str">
        <f t="shared" si="572"/>
        <v>23/09/2025</v>
      </c>
      <c r="R6658" s="13" t="str">
        <f t="shared" si="573"/>
        <v>15</v>
      </c>
      <c r="S6658" s="13" t="str">
        <f t="shared" si="574"/>
        <v>Tue</v>
      </c>
    </row>
    <row r="6659" spans="1:19" x14ac:dyDescent="0.25">
      <c r="A6659" s="56">
        <v>45923.446620370371</v>
      </c>
      <c r="B6659" s="57">
        <v>445526792</v>
      </c>
      <c r="C6659" s="58" t="s">
        <v>36</v>
      </c>
      <c r="D6659" s="58" t="s">
        <v>38</v>
      </c>
      <c r="E6659" s="58" t="s">
        <v>45</v>
      </c>
      <c r="F6659" s="58" t="s">
        <v>119</v>
      </c>
      <c r="G6659" s="59">
        <v>3753.6</v>
      </c>
      <c r="H6659" s="57">
        <v>444732748</v>
      </c>
      <c r="I6659" s="59">
        <v>0</v>
      </c>
      <c r="J6659" s="59">
        <v>0</v>
      </c>
      <c r="K6659" s="59">
        <v>0</v>
      </c>
      <c r="L6659" s="59">
        <v>0</v>
      </c>
      <c r="M6659" s="59">
        <v>9776.9500000000007</v>
      </c>
      <c r="N6659" s="58" t="s">
        <v>115</v>
      </c>
      <c r="O6659" s="14">
        <f t="shared" si="570"/>
        <v>45923.446620370371</v>
      </c>
      <c r="P6659" s="19">
        <f t="shared" si="571"/>
        <v>45923.654953703706</v>
      </c>
      <c r="Q6659" s="20" t="str">
        <f t="shared" si="572"/>
        <v>23/09/2025</v>
      </c>
      <c r="R6659" s="13" t="str">
        <f t="shared" si="573"/>
        <v>15</v>
      </c>
      <c r="S6659" s="13" t="str">
        <f t="shared" si="574"/>
        <v>Tue</v>
      </c>
    </row>
    <row r="6660" spans="1:19" x14ac:dyDescent="0.25">
      <c r="A6660" s="60">
        <v>45923.453564814816</v>
      </c>
      <c r="B6660" s="61">
        <v>445529528</v>
      </c>
      <c r="C6660" s="62" t="s">
        <v>36</v>
      </c>
      <c r="D6660" s="62" t="s">
        <v>37</v>
      </c>
      <c r="E6660" s="62" t="s">
        <v>45</v>
      </c>
      <c r="F6660" s="62" t="s">
        <v>119</v>
      </c>
      <c r="G6660" s="63">
        <v>3755.5</v>
      </c>
      <c r="H6660" s="61">
        <v>444735462</v>
      </c>
      <c r="I6660" s="63">
        <v>0</v>
      </c>
      <c r="J6660" s="63">
        <v>0</v>
      </c>
      <c r="K6660" s="63">
        <v>0</v>
      </c>
      <c r="L6660" s="63">
        <v>0</v>
      </c>
      <c r="M6660" s="63">
        <v>9776.9500000000007</v>
      </c>
      <c r="N6660" s="62" t="s">
        <v>1384</v>
      </c>
      <c r="O6660" s="14">
        <f t="shared" si="570"/>
        <v>45923.453564814816</v>
      </c>
      <c r="P6660" s="19">
        <f t="shared" si="571"/>
        <v>45923.661898148152</v>
      </c>
      <c r="Q6660" s="20" t="str">
        <f t="shared" si="572"/>
        <v>23/09/2025</v>
      </c>
      <c r="R6660" s="13" t="str">
        <f t="shared" si="573"/>
        <v>15</v>
      </c>
      <c r="S6660" s="13" t="str">
        <f t="shared" si="574"/>
        <v>Tue</v>
      </c>
    </row>
    <row r="6661" spans="1:19" x14ac:dyDescent="0.25">
      <c r="A6661" s="56">
        <v>45923.456273148149</v>
      </c>
      <c r="B6661" s="57">
        <v>445530534</v>
      </c>
      <c r="C6661" s="58" t="s">
        <v>36</v>
      </c>
      <c r="D6661" s="58" t="s">
        <v>38</v>
      </c>
      <c r="E6661" s="58" t="s">
        <v>46</v>
      </c>
      <c r="F6661" s="58" t="s">
        <v>119</v>
      </c>
      <c r="G6661" s="59">
        <v>3752.92</v>
      </c>
      <c r="H6661" s="57">
        <v>444736466</v>
      </c>
      <c r="I6661" s="59">
        <v>0</v>
      </c>
      <c r="J6661" s="59">
        <v>0</v>
      </c>
      <c r="K6661" s="59">
        <v>0</v>
      </c>
      <c r="L6661" s="59">
        <v>-2.96</v>
      </c>
      <c r="M6661" s="59">
        <v>9773.99</v>
      </c>
      <c r="N6661" s="58" t="s">
        <v>3940</v>
      </c>
      <c r="O6661" s="14">
        <f t="shared" si="570"/>
        <v>45923.456273148149</v>
      </c>
      <c r="P6661" s="19">
        <f t="shared" si="571"/>
        <v>45923.664606481485</v>
      </c>
      <c r="Q6661" s="20" t="str">
        <f t="shared" si="572"/>
        <v>23/09/2025</v>
      </c>
      <c r="R6661" s="13" t="str">
        <f t="shared" si="573"/>
        <v>15</v>
      </c>
      <c r="S6661" s="13" t="str">
        <f t="shared" si="574"/>
        <v>Tue</v>
      </c>
    </row>
    <row r="6662" spans="1:19" x14ac:dyDescent="0.25">
      <c r="A6662" s="60">
        <v>45923.456296296295</v>
      </c>
      <c r="B6662" s="61">
        <v>445530549</v>
      </c>
      <c r="C6662" s="62" t="s">
        <v>36</v>
      </c>
      <c r="D6662" s="62" t="s">
        <v>38</v>
      </c>
      <c r="E6662" s="62" t="s">
        <v>46</v>
      </c>
      <c r="F6662" s="62" t="s">
        <v>119</v>
      </c>
      <c r="G6662" s="63">
        <v>3752.82</v>
      </c>
      <c r="H6662" s="61">
        <v>444736478</v>
      </c>
      <c r="I6662" s="63">
        <v>0</v>
      </c>
      <c r="J6662" s="63">
        <v>0</v>
      </c>
      <c r="K6662" s="63">
        <v>0</v>
      </c>
      <c r="L6662" s="63">
        <v>-3.02</v>
      </c>
      <c r="M6662" s="63">
        <v>9770.9699999999993</v>
      </c>
      <c r="N6662" s="62" t="s">
        <v>3941</v>
      </c>
      <c r="O6662" s="14">
        <f t="shared" si="570"/>
        <v>45923.456296296295</v>
      </c>
      <c r="P6662" s="19">
        <f t="shared" si="571"/>
        <v>45923.664629629631</v>
      </c>
      <c r="Q6662" s="20" t="str">
        <f t="shared" si="572"/>
        <v>23/09/2025</v>
      </c>
      <c r="R6662" s="13" t="str">
        <f t="shared" si="573"/>
        <v>15</v>
      </c>
      <c r="S6662" s="13" t="str">
        <f t="shared" si="574"/>
        <v>Tue</v>
      </c>
    </row>
    <row r="6663" spans="1:19" x14ac:dyDescent="0.25">
      <c r="A6663" s="56">
        <v>45923.456296296295</v>
      </c>
      <c r="B6663" s="57">
        <v>445530550</v>
      </c>
      <c r="C6663" s="58" t="s">
        <v>36</v>
      </c>
      <c r="D6663" s="58" t="s">
        <v>38</v>
      </c>
      <c r="E6663" s="58" t="s">
        <v>46</v>
      </c>
      <c r="F6663" s="58" t="s">
        <v>119</v>
      </c>
      <c r="G6663" s="59">
        <v>3752.82</v>
      </c>
      <c r="H6663" s="57">
        <v>444736479</v>
      </c>
      <c r="I6663" s="59">
        <v>0</v>
      </c>
      <c r="J6663" s="59">
        <v>0</v>
      </c>
      <c r="K6663" s="59">
        <v>0</v>
      </c>
      <c r="L6663" s="59">
        <v>-3.05</v>
      </c>
      <c r="M6663" s="59">
        <v>9767.92</v>
      </c>
      <c r="N6663" s="58" t="s">
        <v>3941</v>
      </c>
      <c r="O6663" s="14">
        <f t="shared" si="570"/>
        <v>45923.456296296295</v>
      </c>
      <c r="P6663" s="19">
        <f t="shared" si="571"/>
        <v>45923.664629629631</v>
      </c>
      <c r="Q6663" s="20" t="str">
        <f t="shared" si="572"/>
        <v>23/09/2025</v>
      </c>
      <c r="R6663" s="13" t="str">
        <f t="shared" si="573"/>
        <v>15</v>
      </c>
      <c r="S6663" s="13" t="str">
        <f t="shared" si="574"/>
        <v>Tue</v>
      </c>
    </row>
    <row r="6664" spans="1:19" x14ac:dyDescent="0.25">
      <c r="A6664" s="60">
        <v>45923.456724537034</v>
      </c>
      <c r="B6664" s="61">
        <v>445530761</v>
      </c>
      <c r="C6664" s="62" t="s">
        <v>36</v>
      </c>
      <c r="D6664" s="62" t="s">
        <v>38</v>
      </c>
      <c r="E6664" s="62" t="s">
        <v>46</v>
      </c>
      <c r="F6664" s="62" t="s">
        <v>119</v>
      </c>
      <c r="G6664" s="63">
        <v>3752.46</v>
      </c>
      <c r="H6664" s="61">
        <v>444736686</v>
      </c>
      <c r="I6664" s="63">
        <v>0</v>
      </c>
      <c r="J6664" s="63">
        <v>0</v>
      </c>
      <c r="K6664" s="63">
        <v>0</v>
      </c>
      <c r="L6664" s="63">
        <v>-3.04</v>
      </c>
      <c r="M6664" s="63">
        <v>9764.8799999999992</v>
      </c>
      <c r="N6664" s="62" t="s">
        <v>3635</v>
      </c>
      <c r="O6664" s="14">
        <f t="shared" si="570"/>
        <v>45923.456724537034</v>
      </c>
      <c r="P6664" s="19">
        <f t="shared" si="571"/>
        <v>45923.66505787037</v>
      </c>
      <c r="Q6664" s="20" t="str">
        <f t="shared" si="572"/>
        <v>23/09/2025</v>
      </c>
      <c r="R6664" s="13" t="str">
        <f t="shared" si="573"/>
        <v>15</v>
      </c>
      <c r="S6664" s="13" t="str">
        <f t="shared" si="574"/>
        <v>Tue</v>
      </c>
    </row>
    <row r="6665" spans="1:19" x14ac:dyDescent="0.25">
      <c r="A6665" s="56">
        <v>45923.457013888888</v>
      </c>
      <c r="B6665" s="57">
        <v>445531010</v>
      </c>
      <c r="C6665" s="58" t="s">
        <v>36</v>
      </c>
      <c r="D6665" s="58" t="s">
        <v>37</v>
      </c>
      <c r="E6665" s="58" t="s">
        <v>46</v>
      </c>
      <c r="F6665" s="58" t="s">
        <v>119</v>
      </c>
      <c r="G6665" s="59">
        <v>3753.42</v>
      </c>
      <c r="H6665" s="57">
        <v>444736924</v>
      </c>
      <c r="I6665" s="59">
        <v>0</v>
      </c>
      <c r="J6665" s="59">
        <v>0</v>
      </c>
      <c r="K6665" s="59">
        <v>0</v>
      </c>
      <c r="L6665" s="59">
        <v>0.18</v>
      </c>
      <c r="M6665" s="59">
        <v>9765.06</v>
      </c>
      <c r="N6665" s="58" t="s">
        <v>3942</v>
      </c>
      <c r="O6665" s="14">
        <f t="shared" si="570"/>
        <v>45923.457013888888</v>
      </c>
      <c r="P6665" s="19">
        <f t="shared" si="571"/>
        <v>45923.665347222224</v>
      </c>
      <c r="Q6665" s="20" t="str">
        <f t="shared" si="572"/>
        <v>23/09/2025</v>
      </c>
      <c r="R6665" s="13" t="str">
        <f t="shared" si="573"/>
        <v>15</v>
      </c>
      <c r="S6665" s="13" t="str">
        <f t="shared" si="574"/>
        <v>Tue</v>
      </c>
    </row>
    <row r="6666" spans="1:19" x14ac:dyDescent="0.25">
      <c r="A6666" s="60">
        <v>45923.457037037035</v>
      </c>
      <c r="B6666" s="61">
        <v>445531037</v>
      </c>
      <c r="C6666" s="62" t="s">
        <v>36</v>
      </c>
      <c r="D6666" s="62" t="s">
        <v>38</v>
      </c>
      <c r="E6666" s="62" t="s">
        <v>45</v>
      </c>
      <c r="F6666" s="62" t="s">
        <v>119</v>
      </c>
      <c r="G6666" s="63">
        <v>3753.32</v>
      </c>
      <c r="H6666" s="61">
        <v>444736950</v>
      </c>
      <c r="I6666" s="63">
        <v>0</v>
      </c>
      <c r="J6666" s="63">
        <v>0</v>
      </c>
      <c r="K6666" s="63">
        <v>0</v>
      </c>
      <c r="L6666" s="63">
        <v>0</v>
      </c>
      <c r="M6666" s="63">
        <v>9765.06</v>
      </c>
      <c r="N6666" s="62" t="s">
        <v>118</v>
      </c>
      <c r="O6666" s="14">
        <f t="shared" si="570"/>
        <v>45923.457037037035</v>
      </c>
      <c r="P6666" s="19">
        <f t="shared" si="571"/>
        <v>45923.665370370371</v>
      </c>
      <c r="Q6666" s="20" t="str">
        <f t="shared" si="572"/>
        <v>23/09/2025</v>
      </c>
      <c r="R6666" s="13" t="str">
        <f t="shared" si="573"/>
        <v>15</v>
      </c>
      <c r="S6666" s="13" t="str">
        <f t="shared" si="574"/>
        <v>Tue</v>
      </c>
    </row>
    <row r="6667" spans="1:19" x14ac:dyDescent="0.25">
      <c r="A6667" s="56">
        <v>45923.457037037035</v>
      </c>
      <c r="B6667" s="57">
        <v>445531041</v>
      </c>
      <c r="C6667" s="58" t="s">
        <v>36</v>
      </c>
      <c r="D6667" s="58" t="s">
        <v>38</v>
      </c>
      <c r="E6667" s="58" t="s">
        <v>45</v>
      </c>
      <c r="F6667" s="58" t="s">
        <v>119</v>
      </c>
      <c r="G6667" s="59">
        <v>3753.49</v>
      </c>
      <c r="H6667" s="57">
        <v>444736954</v>
      </c>
      <c r="I6667" s="59">
        <v>0</v>
      </c>
      <c r="J6667" s="59">
        <v>0</v>
      </c>
      <c r="K6667" s="59">
        <v>0</v>
      </c>
      <c r="L6667" s="59">
        <v>0</v>
      </c>
      <c r="M6667" s="59">
        <v>9765.06</v>
      </c>
      <c r="N6667" s="58" t="s">
        <v>115</v>
      </c>
      <c r="O6667" s="14">
        <f t="shared" si="570"/>
        <v>45923.457037037035</v>
      </c>
      <c r="P6667" s="19">
        <f t="shared" si="571"/>
        <v>45923.665370370371</v>
      </c>
      <c r="Q6667" s="20" t="str">
        <f t="shared" si="572"/>
        <v>23/09/2025</v>
      </c>
      <c r="R6667" s="13" t="str">
        <f t="shared" si="573"/>
        <v>15</v>
      </c>
      <c r="S6667" s="13" t="str">
        <f t="shared" si="574"/>
        <v>Tue</v>
      </c>
    </row>
    <row r="6668" spans="1:19" x14ac:dyDescent="0.25">
      <c r="A6668" s="60">
        <v>45923.460509259261</v>
      </c>
      <c r="B6668" s="61">
        <v>445532508</v>
      </c>
      <c r="C6668" s="62" t="s">
        <v>36</v>
      </c>
      <c r="D6668" s="62" t="s">
        <v>37</v>
      </c>
      <c r="E6668" s="62" t="s">
        <v>45</v>
      </c>
      <c r="F6668" s="62" t="s">
        <v>119</v>
      </c>
      <c r="G6668" s="63">
        <v>3755.49</v>
      </c>
      <c r="H6668" s="61">
        <v>444738378</v>
      </c>
      <c r="I6668" s="63">
        <v>0</v>
      </c>
      <c r="J6668" s="63">
        <v>0</v>
      </c>
      <c r="K6668" s="63">
        <v>0</v>
      </c>
      <c r="L6668" s="63">
        <v>0</v>
      </c>
      <c r="M6668" s="63">
        <v>9765.06</v>
      </c>
      <c r="N6668" s="62" t="s">
        <v>1384</v>
      </c>
      <c r="O6668" s="14">
        <f t="shared" si="570"/>
        <v>45923.460509259261</v>
      </c>
      <c r="P6668" s="19">
        <f t="shared" si="571"/>
        <v>45923.668842592597</v>
      </c>
      <c r="Q6668" s="20" t="str">
        <f t="shared" si="572"/>
        <v>23/09/2025</v>
      </c>
      <c r="R6668" s="13" t="str">
        <f t="shared" si="573"/>
        <v>16</v>
      </c>
      <c r="S6668" s="13" t="str">
        <f t="shared" si="574"/>
        <v>Tue</v>
      </c>
    </row>
    <row r="6669" spans="1:19" x14ac:dyDescent="0.25">
      <c r="A6669" s="56">
        <v>45923.469212962962</v>
      </c>
      <c r="B6669" s="57">
        <v>445535372</v>
      </c>
      <c r="C6669" s="58" t="s">
        <v>36</v>
      </c>
      <c r="D6669" s="58" t="s">
        <v>37</v>
      </c>
      <c r="E6669" s="58" t="s">
        <v>46</v>
      </c>
      <c r="F6669" s="58" t="s">
        <v>119</v>
      </c>
      <c r="G6669" s="59">
        <v>3756.4</v>
      </c>
      <c r="H6669" s="57">
        <v>444741182</v>
      </c>
      <c r="I6669" s="59">
        <v>0</v>
      </c>
      <c r="J6669" s="59">
        <v>0</v>
      </c>
      <c r="K6669" s="59">
        <v>0</v>
      </c>
      <c r="L6669" s="59">
        <v>-3.08</v>
      </c>
      <c r="M6669" s="59">
        <v>9761.98</v>
      </c>
      <c r="N6669" s="58" t="s">
        <v>4108</v>
      </c>
      <c r="O6669" s="14">
        <f t="shared" ref="O6669:O6732" si="575">A6669</f>
        <v>45923.469212962962</v>
      </c>
      <c r="P6669" s="19">
        <f t="shared" ref="P6669:P6732" si="576">O6669+(5/24)</f>
        <v>45923.677546296298</v>
      </c>
      <c r="Q6669" s="20" t="str">
        <f t="shared" ref="Q6669:Q6732" si="577">TEXT(P6669,"dd/mm/yyyy")</f>
        <v>23/09/2025</v>
      </c>
      <c r="R6669" s="13" t="str">
        <f t="shared" ref="R6669:R6732" si="578">TEXT(P6669,"hh")</f>
        <v>16</v>
      </c>
      <c r="S6669" s="13" t="str">
        <f t="shared" ref="S6669:S6732" si="579">TEXT(P6669,"ddd")</f>
        <v>Tue</v>
      </c>
    </row>
    <row r="6670" spans="1:19" x14ac:dyDescent="0.25">
      <c r="A6670" s="60">
        <v>45923.469212962962</v>
      </c>
      <c r="B6670" s="61">
        <v>445535373</v>
      </c>
      <c r="C6670" s="62" t="s">
        <v>36</v>
      </c>
      <c r="D6670" s="62" t="s">
        <v>37</v>
      </c>
      <c r="E6670" s="62" t="s">
        <v>46</v>
      </c>
      <c r="F6670" s="62" t="s">
        <v>119</v>
      </c>
      <c r="G6670" s="63">
        <v>3756.4</v>
      </c>
      <c r="H6670" s="61">
        <v>444741183</v>
      </c>
      <c r="I6670" s="63">
        <v>0</v>
      </c>
      <c r="J6670" s="63">
        <v>0</v>
      </c>
      <c r="K6670" s="63">
        <v>0</v>
      </c>
      <c r="L6670" s="63">
        <v>-2.91</v>
      </c>
      <c r="M6670" s="63">
        <v>9759.07</v>
      </c>
      <c r="N6670" s="62" t="s">
        <v>4108</v>
      </c>
      <c r="O6670" s="14">
        <f t="shared" si="575"/>
        <v>45923.469212962962</v>
      </c>
      <c r="P6670" s="19">
        <f t="shared" si="576"/>
        <v>45923.677546296298</v>
      </c>
      <c r="Q6670" s="20" t="str">
        <f t="shared" si="577"/>
        <v>23/09/2025</v>
      </c>
      <c r="R6670" s="13" t="str">
        <f t="shared" si="578"/>
        <v>16</v>
      </c>
      <c r="S6670" s="13" t="str">
        <f t="shared" si="579"/>
        <v>Tue</v>
      </c>
    </row>
    <row r="6671" spans="1:19" x14ac:dyDescent="0.25">
      <c r="A6671" s="56">
        <v>45923.471967592595</v>
      </c>
      <c r="B6671" s="57">
        <v>445537614</v>
      </c>
      <c r="C6671" s="58" t="s">
        <v>36</v>
      </c>
      <c r="D6671" s="58" t="s">
        <v>38</v>
      </c>
      <c r="E6671" s="58" t="s">
        <v>46</v>
      </c>
      <c r="F6671" s="58" t="s">
        <v>119</v>
      </c>
      <c r="G6671" s="59">
        <v>3758.72</v>
      </c>
      <c r="H6671" s="57">
        <v>444743396</v>
      </c>
      <c r="I6671" s="59">
        <v>0</v>
      </c>
      <c r="J6671" s="59">
        <v>0</v>
      </c>
      <c r="K6671" s="59">
        <v>0</v>
      </c>
      <c r="L6671" s="59">
        <v>4.5199999999999996</v>
      </c>
      <c r="M6671" s="59">
        <v>9763.59</v>
      </c>
      <c r="N6671" s="58" t="s">
        <v>4109</v>
      </c>
      <c r="O6671" s="14">
        <f t="shared" si="575"/>
        <v>45923.471967592595</v>
      </c>
      <c r="P6671" s="19">
        <f t="shared" si="576"/>
        <v>45923.680300925931</v>
      </c>
      <c r="Q6671" s="20" t="str">
        <f t="shared" si="577"/>
        <v>23/09/2025</v>
      </c>
      <c r="R6671" s="13" t="str">
        <f t="shared" si="578"/>
        <v>16</v>
      </c>
      <c r="S6671" s="13" t="str">
        <f t="shared" si="579"/>
        <v>Tue</v>
      </c>
    </row>
    <row r="6672" spans="1:19" x14ac:dyDescent="0.25">
      <c r="A6672" s="60">
        <v>45923.472048611111</v>
      </c>
      <c r="B6672" s="61">
        <v>445537702</v>
      </c>
      <c r="C6672" s="62" t="s">
        <v>36</v>
      </c>
      <c r="D6672" s="62" t="s">
        <v>38</v>
      </c>
      <c r="E6672" s="62" t="s">
        <v>46</v>
      </c>
      <c r="F6672" s="62" t="s">
        <v>119</v>
      </c>
      <c r="G6672" s="63">
        <v>3758.85</v>
      </c>
      <c r="H6672" s="61">
        <v>444743484</v>
      </c>
      <c r="I6672" s="63">
        <v>0</v>
      </c>
      <c r="J6672" s="63">
        <v>0</v>
      </c>
      <c r="K6672" s="63">
        <v>0</v>
      </c>
      <c r="L6672" s="63">
        <v>4.59</v>
      </c>
      <c r="M6672" s="63">
        <v>9768.18</v>
      </c>
      <c r="N6672" s="62" t="s">
        <v>4110</v>
      </c>
      <c r="O6672" s="14">
        <f t="shared" si="575"/>
        <v>45923.472048611111</v>
      </c>
      <c r="P6672" s="19">
        <f t="shared" si="576"/>
        <v>45923.680381944447</v>
      </c>
      <c r="Q6672" s="20" t="str">
        <f t="shared" si="577"/>
        <v>23/09/2025</v>
      </c>
      <c r="R6672" s="13" t="str">
        <f t="shared" si="578"/>
        <v>16</v>
      </c>
      <c r="S6672" s="13" t="str">
        <f t="shared" si="579"/>
        <v>Tue</v>
      </c>
    </row>
    <row r="6673" spans="1:19" x14ac:dyDescent="0.25">
      <c r="A6673" s="56">
        <v>45923.472662037035</v>
      </c>
      <c r="B6673" s="57">
        <v>445538327</v>
      </c>
      <c r="C6673" s="58" t="s">
        <v>36</v>
      </c>
      <c r="D6673" s="58" t="s">
        <v>37</v>
      </c>
      <c r="E6673" s="58" t="s">
        <v>45</v>
      </c>
      <c r="F6673" s="58" t="s">
        <v>119</v>
      </c>
      <c r="G6673" s="59">
        <v>3758.35</v>
      </c>
      <c r="H6673" s="57">
        <v>444744104</v>
      </c>
      <c r="I6673" s="59">
        <v>0</v>
      </c>
      <c r="J6673" s="59">
        <v>0</v>
      </c>
      <c r="K6673" s="59">
        <v>0</v>
      </c>
      <c r="L6673" s="59">
        <v>0</v>
      </c>
      <c r="M6673" s="59">
        <v>9768.18</v>
      </c>
      <c r="N6673" s="58" t="s">
        <v>118</v>
      </c>
      <c r="O6673" s="14">
        <f t="shared" si="575"/>
        <v>45923.472662037035</v>
      </c>
      <c r="P6673" s="19">
        <f t="shared" si="576"/>
        <v>45923.680995370371</v>
      </c>
      <c r="Q6673" s="20" t="str">
        <f t="shared" si="577"/>
        <v>23/09/2025</v>
      </c>
      <c r="R6673" s="13" t="str">
        <f t="shared" si="578"/>
        <v>16</v>
      </c>
      <c r="S6673" s="13" t="str">
        <f t="shared" si="579"/>
        <v>Tue</v>
      </c>
    </row>
    <row r="6674" spans="1:19" x14ac:dyDescent="0.25">
      <c r="A6674" s="60">
        <v>45923.472662037035</v>
      </c>
      <c r="B6674" s="61">
        <v>445538354</v>
      </c>
      <c r="C6674" s="62" t="s">
        <v>36</v>
      </c>
      <c r="D6674" s="62" t="s">
        <v>37</v>
      </c>
      <c r="E6674" s="62" t="s">
        <v>45</v>
      </c>
      <c r="F6674" s="62" t="s">
        <v>119</v>
      </c>
      <c r="G6674" s="63">
        <v>3758.31</v>
      </c>
      <c r="H6674" s="61">
        <v>444744131</v>
      </c>
      <c r="I6674" s="63">
        <v>0</v>
      </c>
      <c r="J6674" s="63">
        <v>0</v>
      </c>
      <c r="K6674" s="63">
        <v>0</v>
      </c>
      <c r="L6674" s="63">
        <v>0</v>
      </c>
      <c r="M6674" s="63">
        <v>9768.18</v>
      </c>
      <c r="N6674" s="62" t="s">
        <v>115</v>
      </c>
      <c r="O6674" s="14">
        <f t="shared" si="575"/>
        <v>45923.472662037035</v>
      </c>
      <c r="P6674" s="19">
        <f t="shared" si="576"/>
        <v>45923.680995370371</v>
      </c>
      <c r="Q6674" s="20" t="str">
        <f t="shared" si="577"/>
        <v>23/09/2025</v>
      </c>
      <c r="R6674" s="13" t="str">
        <f t="shared" si="578"/>
        <v>16</v>
      </c>
      <c r="S6674" s="13" t="str">
        <f t="shared" si="579"/>
        <v>Tue</v>
      </c>
    </row>
    <row r="6675" spans="1:19" x14ac:dyDescent="0.25">
      <c r="A6675" s="56">
        <v>45923.472685185188</v>
      </c>
      <c r="B6675" s="57">
        <v>445538436</v>
      </c>
      <c r="C6675" s="58" t="s">
        <v>36</v>
      </c>
      <c r="D6675" s="58" t="s">
        <v>38</v>
      </c>
      <c r="E6675" s="58" t="s">
        <v>46</v>
      </c>
      <c r="F6675" s="58" t="s">
        <v>119</v>
      </c>
      <c r="G6675" s="59">
        <v>3757.89</v>
      </c>
      <c r="H6675" s="57">
        <v>444744212</v>
      </c>
      <c r="I6675" s="59">
        <v>0</v>
      </c>
      <c r="J6675" s="59">
        <v>0</v>
      </c>
      <c r="K6675" s="59">
        <v>0</v>
      </c>
      <c r="L6675" s="59">
        <v>2.4</v>
      </c>
      <c r="M6675" s="59">
        <v>9770.58</v>
      </c>
      <c r="N6675" s="58" t="s">
        <v>3622</v>
      </c>
      <c r="O6675" s="14">
        <f t="shared" si="575"/>
        <v>45923.472685185188</v>
      </c>
      <c r="P6675" s="19">
        <f t="shared" si="576"/>
        <v>45923.681018518524</v>
      </c>
      <c r="Q6675" s="20" t="str">
        <f t="shared" si="577"/>
        <v>23/09/2025</v>
      </c>
      <c r="R6675" s="13" t="str">
        <f t="shared" si="578"/>
        <v>16</v>
      </c>
      <c r="S6675" s="13" t="str">
        <f t="shared" si="579"/>
        <v>Tue</v>
      </c>
    </row>
    <row r="6676" spans="1:19" x14ac:dyDescent="0.25">
      <c r="A6676" s="60">
        <v>45923.472777777781</v>
      </c>
      <c r="B6676" s="61">
        <v>445538612</v>
      </c>
      <c r="C6676" s="62" t="s">
        <v>36</v>
      </c>
      <c r="D6676" s="62" t="s">
        <v>37</v>
      </c>
      <c r="E6676" s="62" t="s">
        <v>45</v>
      </c>
      <c r="F6676" s="62" t="s">
        <v>119</v>
      </c>
      <c r="G6676" s="63">
        <v>3757.94</v>
      </c>
      <c r="H6676" s="61">
        <v>444744388</v>
      </c>
      <c r="I6676" s="63">
        <v>0</v>
      </c>
      <c r="J6676" s="63">
        <v>0</v>
      </c>
      <c r="K6676" s="63">
        <v>0</v>
      </c>
      <c r="L6676" s="63">
        <v>0</v>
      </c>
      <c r="M6676" s="63">
        <v>9770.58</v>
      </c>
      <c r="N6676" s="62" t="s">
        <v>1384</v>
      </c>
      <c r="O6676" s="14">
        <f t="shared" si="575"/>
        <v>45923.472777777781</v>
      </c>
      <c r="P6676" s="19">
        <f t="shared" si="576"/>
        <v>45923.681111111116</v>
      </c>
      <c r="Q6676" s="20" t="str">
        <f t="shared" si="577"/>
        <v>23/09/2025</v>
      </c>
      <c r="R6676" s="13" t="str">
        <f t="shared" si="578"/>
        <v>16</v>
      </c>
      <c r="S6676" s="13" t="str">
        <f t="shared" si="579"/>
        <v>Tue</v>
      </c>
    </row>
    <row r="6677" spans="1:19" x14ac:dyDescent="0.25">
      <c r="A6677" s="56">
        <v>45923.473009259258</v>
      </c>
      <c r="B6677" s="57">
        <v>445538863</v>
      </c>
      <c r="C6677" s="58" t="s">
        <v>36</v>
      </c>
      <c r="D6677" s="58" t="s">
        <v>37</v>
      </c>
      <c r="E6677" s="58" t="s">
        <v>45</v>
      </c>
      <c r="F6677" s="58" t="s">
        <v>119</v>
      </c>
      <c r="G6677" s="59">
        <v>3757.43</v>
      </c>
      <c r="H6677" s="57">
        <v>444744638</v>
      </c>
      <c r="I6677" s="59">
        <v>0</v>
      </c>
      <c r="J6677" s="59">
        <v>0</v>
      </c>
      <c r="K6677" s="59">
        <v>0</v>
      </c>
      <c r="L6677" s="59">
        <v>0</v>
      </c>
      <c r="M6677" s="59">
        <v>9770.58</v>
      </c>
      <c r="N6677" s="58" t="s">
        <v>1944</v>
      </c>
      <c r="O6677" s="14">
        <f t="shared" si="575"/>
        <v>45923.473009259258</v>
      </c>
      <c r="P6677" s="19">
        <f t="shared" si="576"/>
        <v>45923.681342592594</v>
      </c>
      <c r="Q6677" s="20" t="str">
        <f t="shared" si="577"/>
        <v>23/09/2025</v>
      </c>
      <c r="R6677" s="13" t="str">
        <f t="shared" si="578"/>
        <v>16</v>
      </c>
      <c r="S6677" s="13" t="str">
        <f t="shared" si="579"/>
        <v>Tue</v>
      </c>
    </row>
    <row r="6678" spans="1:19" x14ac:dyDescent="0.25">
      <c r="A6678" s="60">
        <v>45923.473009259258</v>
      </c>
      <c r="B6678" s="61">
        <v>445538865</v>
      </c>
      <c r="C6678" s="62" t="s">
        <v>36</v>
      </c>
      <c r="D6678" s="62" t="s">
        <v>37</v>
      </c>
      <c r="E6678" s="62" t="s">
        <v>45</v>
      </c>
      <c r="F6678" s="62" t="s">
        <v>119</v>
      </c>
      <c r="G6678" s="63">
        <v>3757.43</v>
      </c>
      <c r="H6678" s="61">
        <v>444744640</v>
      </c>
      <c r="I6678" s="63">
        <v>0</v>
      </c>
      <c r="J6678" s="63">
        <v>0</v>
      </c>
      <c r="K6678" s="63">
        <v>0</v>
      </c>
      <c r="L6678" s="63">
        <v>0</v>
      </c>
      <c r="M6678" s="63">
        <v>9770.58</v>
      </c>
      <c r="N6678" s="62" t="s">
        <v>1971</v>
      </c>
      <c r="O6678" s="14">
        <f t="shared" si="575"/>
        <v>45923.473009259258</v>
      </c>
      <c r="P6678" s="19">
        <f t="shared" si="576"/>
        <v>45923.681342592594</v>
      </c>
      <c r="Q6678" s="20" t="str">
        <f t="shared" si="577"/>
        <v>23/09/2025</v>
      </c>
      <c r="R6678" s="13" t="str">
        <f t="shared" si="578"/>
        <v>16</v>
      </c>
      <c r="S6678" s="13" t="str">
        <f t="shared" si="579"/>
        <v>Tue</v>
      </c>
    </row>
    <row r="6679" spans="1:19" x14ac:dyDescent="0.25">
      <c r="A6679" s="56">
        <v>45923.473009259258</v>
      </c>
      <c r="B6679" s="57">
        <v>445538868</v>
      </c>
      <c r="C6679" s="58" t="s">
        <v>36</v>
      </c>
      <c r="D6679" s="58" t="s">
        <v>37</v>
      </c>
      <c r="E6679" s="58" t="s">
        <v>45</v>
      </c>
      <c r="F6679" s="58" t="s">
        <v>119</v>
      </c>
      <c r="G6679" s="59">
        <v>3757.49</v>
      </c>
      <c r="H6679" s="57">
        <v>444744643</v>
      </c>
      <c r="I6679" s="59">
        <v>0</v>
      </c>
      <c r="J6679" s="59">
        <v>0</v>
      </c>
      <c r="K6679" s="59">
        <v>0</v>
      </c>
      <c r="L6679" s="59">
        <v>0</v>
      </c>
      <c r="M6679" s="59">
        <v>9770.58</v>
      </c>
      <c r="N6679" s="58" t="s">
        <v>108</v>
      </c>
      <c r="O6679" s="14">
        <f t="shared" si="575"/>
        <v>45923.473009259258</v>
      </c>
      <c r="P6679" s="19">
        <f t="shared" si="576"/>
        <v>45923.681342592594</v>
      </c>
      <c r="Q6679" s="20" t="str">
        <f t="shared" si="577"/>
        <v>23/09/2025</v>
      </c>
      <c r="R6679" s="13" t="str">
        <f t="shared" si="578"/>
        <v>16</v>
      </c>
      <c r="S6679" s="13" t="str">
        <f t="shared" si="579"/>
        <v>Tue</v>
      </c>
    </row>
    <row r="6680" spans="1:19" x14ac:dyDescent="0.25">
      <c r="A6680" s="60">
        <v>45923.473009259258</v>
      </c>
      <c r="B6680" s="61">
        <v>445538869</v>
      </c>
      <c r="C6680" s="62" t="s">
        <v>36</v>
      </c>
      <c r="D6680" s="62" t="s">
        <v>37</v>
      </c>
      <c r="E6680" s="62" t="s">
        <v>45</v>
      </c>
      <c r="F6680" s="62" t="s">
        <v>119</v>
      </c>
      <c r="G6680" s="63">
        <v>3757.49</v>
      </c>
      <c r="H6680" s="61">
        <v>444744644</v>
      </c>
      <c r="I6680" s="63">
        <v>0</v>
      </c>
      <c r="J6680" s="63">
        <v>0</v>
      </c>
      <c r="K6680" s="63">
        <v>0</v>
      </c>
      <c r="L6680" s="63">
        <v>0</v>
      </c>
      <c r="M6680" s="63">
        <v>9770.58</v>
      </c>
      <c r="N6680" s="62" t="s">
        <v>77</v>
      </c>
      <c r="O6680" s="14">
        <f t="shared" si="575"/>
        <v>45923.473009259258</v>
      </c>
      <c r="P6680" s="19">
        <f t="shared" si="576"/>
        <v>45923.681342592594</v>
      </c>
      <c r="Q6680" s="20" t="str">
        <f t="shared" si="577"/>
        <v>23/09/2025</v>
      </c>
      <c r="R6680" s="13" t="str">
        <f t="shared" si="578"/>
        <v>16</v>
      </c>
      <c r="S6680" s="13" t="str">
        <f t="shared" si="579"/>
        <v>Tue</v>
      </c>
    </row>
    <row r="6681" spans="1:19" x14ac:dyDescent="0.25">
      <c r="A6681" s="56">
        <v>45923.473020833335</v>
      </c>
      <c r="B6681" s="57">
        <v>445538870</v>
      </c>
      <c r="C6681" s="58" t="s">
        <v>36</v>
      </c>
      <c r="D6681" s="58" t="s">
        <v>37</v>
      </c>
      <c r="E6681" s="58" t="s">
        <v>45</v>
      </c>
      <c r="F6681" s="58" t="s">
        <v>119</v>
      </c>
      <c r="G6681" s="59">
        <v>3757.49</v>
      </c>
      <c r="H6681" s="57">
        <v>444744645</v>
      </c>
      <c r="I6681" s="59">
        <v>0</v>
      </c>
      <c r="J6681" s="59">
        <v>0</v>
      </c>
      <c r="K6681" s="59">
        <v>0</v>
      </c>
      <c r="L6681" s="59">
        <v>0</v>
      </c>
      <c r="M6681" s="59">
        <v>9770.58</v>
      </c>
      <c r="N6681" s="58" t="s">
        <v>2055</v>
      </c>
      <c r="O6681" s="14">
        <f t="shared" si="575"/>
        <v>45923.473020833335</v>
      </c>
      <c r="P6681" s="19">
        <f t="shared" si="576"/>
        <v>45923.681354166671</v>
      </c>
      <c r="Q6681" s="20" t="str">
        <f t="shared" si="577"/>
        <v>23/09/2025</v>
      </c>
      <c r="R6681" s="13" t="str">
        <f t="shared" si="578"/>
        <v>16</v>
      </c>
      <c r="S6681" s="13" t="str">
        <f t="shared" si="579"/>
        <v>Tue</v>
      </c>
    </row>
    <row r="6682" spans="1:19" x14ac:dyDescent="0.25">
      <c r="A6682" s="60">
        <v>45923.473020833335</v>
      </c>
      <c r="B6682" s="61">
        <v>445538871</v>
      </c>
      <c r="C6682" s="62" t="s">
        <v>36</v>
      </c>
      <c r="D6682" s="62" t="s">
        <v>37</v>
      </c>
      <c r="E6682" s="62" t="s">
        <v>45</v>
      </c>
      <c r="F6682" s="62" t="s">
        <v>119</v>
      </c>
      <c r="G6682" s="63">
        <v>3757.47</v>
      </c>
      <c r="H6682" s="61">
        <v>444744646</v>
      </c>
      <c r="I6682" s="63">
        <v>0</v>
      </c>
      <c r="J6682" s="63">
        <v>0</v>
      </c>
      <c r="K6682" s="63">
        <v>0</v>
      </c>
      <c r="L6682" s="63">
        <v>0</v>
      </c>
      <c r="M6682" s="63">
        <v>9770.58</v>
      </c>
      <c r="N6682" s="62" t="s">
        <v>52</v>
      </c>
      <c r="O6682" s="14">
        <f t="shared" si="575"/>
        <v>45923.473020833335</v>
      </c>
      <c r="P6682" s="19">
        <f t="shared" si="576"/>
        <v>45923.681354166671</v>
      </c>
      <c r="Q6682" s="20" t="str">
        <f t="shared" si="577"/>
        <v>23/09/2025</v>
      </c>
      <c r="R6682" s="13" t="str">
        <f t="shared" si="578"/>
        <v>16</v>
      </c>
      <c r="S6682" s="13" t="str">
        <f t="shared" si="579"/>
        <v>Tue</v>
      </c>
    </row>
    <row r="6683" spans="1:19" x14ac:dyDescent="0.25">
      <c r="A6683" s="56">
        <v>45923.473020833335</v>
      </c>
      <c r="B6683" s="57">
        <v>445538872</v>
      </c>
      <c r="C6683" s="58" t="s">
        <v>36</v>
      </c>
      <c r="D6683" s="58" t="s">
        <v>37</v>
      </c>
      <c r="E6683" s="58" t="s">
        <v>45</v>
      </c>
      <c r="F6683" s="58" t="s">
        <v>119</v>
      </c>
      <c r="G6683" s="59">
        <v>3757.47</v>
      </c>
      <c r="H6683" s="57">
        <v>444744647</v>
      </c>
      <c r="I6683" s="59">
        <v>0</v>
      </c>
      <c r="J6683" s="59">
        <v>0</v>
      </c>
      <c r="K6683" s="59">
        <v>0</v>
      </c>
      <c r="L6683" s="59">
        <v>0</v>
      </c>
      <c r="M6683" s="59">
        <v>9770.58</v>
      </c>
      <c r="N6683" s="58" t="s">
        <v>2056</v>
      </c>
      <c r="O6683" s="14">
        <f t="shared" si="575"/>
        <v>45923.473020833335</v>
      </c>
      <c r="P6683" s="19">
        <f t="shared" si="576"/>
        <v>45923.681354166671</v>
      </c>
      <c r="Q6683" s="20" t="str">
        <f t="shared" si="577"/>
        <v>23/09/2025</v>
      </c>
      <c r="R6683" s="13" t="str">
        <f t="shared" si="578"/>
        <v>16</v>
      </c>
      <c r="S6683" s="13" t="str">
        <f t="shared" si="579"/>
        <v>Tue</v>
      </c>
    </row>
    <row r="6684" spans="1:19" x14ac:dyDescent="0.25">
      <c r="A6684" s="60">
        <v>45923.473020833335</v>
      </c>
      <c r="B6684" s="61">
        <v>445538873</v>
      </c>
      <c r="C6684" s="62" t="s">
        <v>36</v>
      </c>
      <c r="D6684" s="62" t="s">
        <v>37</v>
      </c>
      <c r="E6684" s="62" t="s">
        <v>45</v>
      </c>
      <c r="F6684" s="62" t="s">
        <v>119</v>
      </c>
      <c r="G6684" s="63">
        <v>3757.47</v>
      </c>
      <c r="H6684" s="61">
        <v>444744648</v>
      </c>
      <c r="I6684" s="63">
        <v>0</v>
      </c>
      <c r="J6684" s="63">
        <v>0</v>
      </c>
      <c r="K6684" s="63">
        <v>0</v>
      </c>
      <c r="L6684" s="63">
        <v>0</v>
      </c>
      <c r="M6684" s="63">
        <v>9770.58</v>
      </c>
      <c r="N6684" s="62" t="s">
        <v>107</v>
      </c>
      <c r="O6684" s="14">
        <f t="shared" si="575"/>
        <v>45923.473020833335</v>
      </c>
      <c r="P6684" s="19">
        <f t="shared" si="576"/>
        <v>45923.681354166671</v>
      </c>
      <c r="Q6684" s="20" t="str">
        <f t="shared" si="577"/>
        <v>23/09/2025</v>
      </c>
      <c r="R6684" s="13" t="str">
        <f t="shared" si="578"/>
        <v>16</v>
      </c>
      <c r="S6684" s="13" t="str">
        <f t="shared" si="579"/>
        <v>Tue</v>
      </c>
    </row>
    <row r="6685" spans="1:19" x14ac:dyDescent="0.25">
      <c r="A6685" s="56">
        <v>45923.473032407404</v>
      </c>
      <c r="B6685" s="57">
        <v>445538874</v>
      </c>
      <c r="C6685" s="58" t="s">
        <v>36</v>
      </c>
      <c r="D6685" s="58" t="s">
        <v>37</v>
      </c>
      <c r="E6685" s="58" t="s">
        <v>45</v>
      </c>
      <c r="F6685" s="58" t="s">
        <v>119</v>
      </c>
      <c r="G6685" s="59">
        <v>3757.47</v>
      </c>
      <c r="H6685" s="57">
        <v>444744649</v>
      </c>
      <c r="I6685" s="59">
        <v>0</v>
      </c>
      <c r="J6685" s="59">
        <v>0</v>
      </c>
      <c r="K6685" s="59">
        <v>0</v>
      </c>
      <c r="L6685" s="59">
        <v>0</v>
      </c>
      <c r="M6685" s="59">
        <v>9770.58</v>
      </c>
      <c r="N6685" s="58" t="s">
        <v>48</v>
      </c>
      <c r="O6685" s="14">
        <f t="shared" si="575"/>
        <v>45923.473032407404</v>
      </c>
      <c r="P6685" s="19">
        <f t="shared" si="576"/>
        <v>45923.68136574074</v>
      </c>
      <c r="Q6685" s="20" t="str">
        <f t="shared" si="577"/>
        <v>23/09/2025</v>
      </c>
      <c r="R6685" s="13" t="str">
        <f t="shared" si="578"/>
        <v>16</v>
      </c>
      <c r="S6685" s="13" t="str">
        <f t="shared" si="579"/>
        <v>Tue</v>
      </c>
    </row>
    <row r="6686" spans="1:19" x14ac:dyDescent="0.25">
      <c r="A6686" s="60">
        <v>45923.473032407404</v>
      </c>
      <c r="B6686" s="61">
        <v>445538876</v>
      </c>
      <c r="C6686" s="62" t="s">
        <v>36</v>
      </c>
      <c r="D6686" s="62" t="s">
        <v>37</v>
      </c>
      <c r="E6686" s="62" t="s">
        <v>45</v>
      </c>
      <c r="F6686" s="62" t="s">
        <v>119</v>
      </c>
      <c r="G6686" s="63">
        <v>3757.47</v>
      </c>
      <c r="H6686" s="61">
        <v>444744651</v>
      </c>
      <c r="I6686" s="63">
        <v>0</v>
      </c>
      <c r="J6686" s="63">
        <v>0</v>
      </c>
      <c r="K6686" s="63">
        <v>0</v>
      </c>
      <c r="L6686" s="63">
        <v>0</v>
      </c>
      <c r="M6686" s="63">
        <v>9770.58</v>
      </c>
      <c r="N6686" s="62" t="s">
        <v>113</v>
      </c>
      <c r="O6686" s="14">
        <f t="shared" si="575"/>
        <v>45923.473032407404</v>
      </c>
      <c r="P6686" s="19">
        <f t="shared" si="576"/>
        <v>45923.68136574074</v>
      </c>
      <c r="Q6686" s="20" t="str">
        <f t="shared" si="577"/>
        <v>23/09/2025</v>
      </c>
      <c r="R6686" s="13" t="str">
        <f t="shared" si="578"/>
        <v>16</v>
      </c>
      <c r="S6686" s="13" t="str">
        <f t="shared" si="579"/>
        <v>Tue</v>
      </c>
    </row>
    <row r="6687" spans="1:19" x14ac:dyDescent="0.25">
      <c r="A6687" s="56">
        <v>45923.473032407404</v>
      </c>
      <c r="B6687" s="57">
        <v>445538878</v>
      </c>
      <c r="C6687" s="58" t="s">
        <v>36</v>
      </c>
      <c r="D6687" s="58" t="s">
        <v>37</v>
      </c>
      <c r="E6687" s="58" t="s">
        <v>45</v>
      </c>
      <c r="F6687" s="58" t="s">
        <v>119</v>
      </c>
      <c r="G6687" s="59">
        <v>3757.52</v>
      </c>
      <c r="H6687" s="57">
        <v>444744653</v>
      </c>
      <c r="I6687" s="59">
        <v>0</v>
      </c>
      <c r="J6687" s="59">
        <v>0</v>
      </c>
      <c r="K6687" s="59">
        <v>0</v>
      </c>
      <c r="L6687" s="59">
        <v>0</v>
      </c>
      <c r="M6687" s="59">
        <v>9770.58</v>
      </c>
      <c r="N6687" s="58" t="s">
        <v>47</v>
      </c>
      <c r="O6687" s="14">
        <f t="shared" si="575"/>
        <v>45923.473032407404</v>
      </c>
      <c r="P6687" s="19">
        <f t="shared" si="576"/>
        <v>45923.68136574074</v>
      </c>
      <c r="Q6687" s="20" t="str">
        <f t="shared" si="577"/>
        <v>23/09/2025</v>
      </c>
      <c r="R6687" s="13" t="str">
        <f t="shared" si="578"/>
        <v>16</v>
      </c>
      <c r="S6687" s="13" t="str">
        <f t="shared" si="579"/>
        <v>Tue</v>
      </c>
    </row>
    <row r="6688" spans="1:19" x14ac:dyDescent="0.25">
      <c r="A6688" s="60">
        <v>45923.476863425924</v>
      </c>
      <c r="B6688" s="61">
        <v>445540627</v>
      </c>
      <c r="C6688" s="62" t="s">
        <v>36</v>
      </c>
      <c r="D6688" s="62" t="s">
        <v>38</v>
      </c>
      <c r="E6688" s="62" t="s">
        <v>46</v>
      </c>
      <c r="F6688" s="62" t="s">
        <v>119</v>
      </c>
      <c r="G6688" s="63">
        <v>3758.99</v>
      </c>
      <c r="H6688" s="61">
        <v>444746379</v>
      </c>
      <c r="I6688" s="63">
        <v>0</v>
      </c>
      <c r="J6688" s="63">
        <v>0</v>
      </c>
      <c r="K6688" s="63">
        <v>0</v>
      </c>
      <c r="L6688" s="63">
        <v>1.56</v>
      </c>
      <c r="M6688" s="63">
        <v>9772.14</v>
      </c>
      <c r="N6688" s="62" t="s">
        <v>4111</v>
      </c>
      <c r="O6688" s="14">
        <f t="shared" si="575"/>
        <v>45923.476863425924</v>
      </c>
      <c r="P6688" s="19">
        <f t="shared" si="576"/>
        <v>45923.685196759259</v>
      </c>
      <c r="Q6688" s="20" t="str">
        <f t="shared" si="577"/>
        <v>23/09/2025</v>
      </c>
      <c r="R6688" s="13" t="str">
        <f t="shared" si="578"/>
        <v>16</v>
      </c>
      <c r="S6688" s="13" t="str">
        <f t="shared" si="579"/>
        <v>Tue</v>
      </c>
    </row>
    <row r="6689" spans="1:19" x14ac:dyDescent="0.25">
      <c r="A6689" s="56">
        <v>45923.476863425924</v>
      </c>
      <c r="B6689" s="57">
        <v>445540629</v>
      </c>
      <c r="C6689" s="58" t="s">
        <v>36</v>
      </c>
      <c r="D6689" s="58" t="s">
        <v>38</v>
      </c>
      <c r="E6689" s="58" t="s">
        <v>46</v>
      </c>
      <c r="F6689" s="58" t="s">
        <v>119</v>
      </c>
      <c r="G6689" s="59">
        <v>3758.99</v>
      </c>
      <c r="H6689" s="57">
        <v>444746380</v>
      </c>
      <c r="I6689" s="59">
        <v>0</v>
      </c>
      <c r="J6689" s="59">
        <v>0</v>
      </c>
      <c r="K6689" s="59">
        <v>0</v>
      </c>
      <c r="L6689" s="59">
        <v>1.5</v>
      </c>
      <c r="M6689" s="59">
        <v>9773.64</v>
      </c>
      <c r="N6689" s="58" t="s">
        <v>4111</v>
      </c>
      <c r="O6689" s="14">
        <f t="shared" si="575"/>
        <v>45923.476863425924</v>
      </c>
      <c r="P6689" s="19">
        <f t="shared" si="576"/>
        <v>45923.685196759259</v>
      </c>
      <c r="Q6689" s="20" t="str">
        <f t="shared" si="577"/>
        <v>23/09/2025</v>
      </c>
      <c r="R6689" s="13" t="str">
        <f t="shared" si="578"/>
        <v>16</v>
      </c>
      <c r="S6689" s="13" t="str">
        <f t="shared" si="579"/>
        <v>Tue</v>
      </c>
    </row>
    <row r="6690" spans="1:19" x14ac:dyDescent="0.25">
      <c r="A6690" s="60">
        <v>45923.476863425924</v>
      </c>
      <c r="B6690" s="61">
        <v>445540631</v>
      </c>
      <c r="C6690" s="62" t="s">
        <v>36</v>
      </c>
      <c r="D6690" s="62" t="s">
        <v>38</v>
      </c>
      <c r="E6690" s="62" t="s">
        <v>46</v>
      </c>
      <c r="F6690" s="62" t="s">
        <v>119</v>
      </c>
      <c r="G6690" s="63">
        <v>3758.99</v>
      </c>
      <c r="H6690" s="61">
        <v>444746381</v>
      </c>
      <c r="I6690" s="63">
        <v>0</v>
      </c>
      <c r="J6690" s="63">
        <v>0</v>
      </c>
      <c r="K6690" s="63">
        <v>0</v>
      </c>
      <c r="L6690" s="63">
        <v>1.5</v>
      </c>
      <c r="M6690" s="63">
        <v>9775.14</v>
      </c>
      <c r="N6690" s="62" t="s">
        <v>4111</v>
      </c>
      <c r="O6690" s="14">
        <f t="shared" si="575"/>
        <v>45923.476863425924</v>
      </c>
      <c r="P6690" s="19">
        <f t="shared" si="576"/>
        <v>45923.685196759259</v>
      </c>
      <c r="Q6690" s="20" t="str">
        <f t="shared" si="577"/>
        <v>23/09/2025</v>
      </c>
      <c r="R6690" s="13" t="str">
        <f t="shared" si="578"/>
        <v>16</v>
      </c>
      <c r="S6690" s="13" t="str">
        <f t="shared" si="579"/>
        <v>Tue</v>
      </c>
    </row>
    <row r="6691" spans="1:19" x14ac:dyDescent="0.25">
      <c r="A6691" s="56">
        <v>45923.476863425924</v>
      </c>
      <c r="B6691" s="57">
        <v>445540632</v>
      </c>
      <c r="C6691" s="58" t="s">
        <v>36</v>
      </c>
      <c r="D6691" s="58" t="s">
        <v>38</v>
      </c>
      <c r="E6691" s="58" t="s">
        <v>46</v>
      </c>
      <c r="F6691" s="58" t="s">
        <v>119</v>
      </c>
      <c r="G6691" s="59">
        <v>3758.99</v>
      </c>
      <c r="H6691" s="57">
        <v>444746382</v>
      </c>
      <c r="I6691" s="59">
        <v>0</v>
      </c>
      <c r="J6691" s="59">
        <v>0</v>
      </c>
      <c r="K6691" s="59">
        <v>0</v>
      </c>
      <c r="L6691" s="59">
        <v>1.52</v>
      </c>
      <c r="M6691" s="59">
        <v>9776.66</v>
      </c>
      <c r="N6691" s="58" t="s">
        <v>4111</v>
      </c>
      <c r="O6691" s="14">
        <f t="shared" si="575"/>
        <v>45923.476863425924</v>
      </c>
      <c r="P6691" s="19">
        <f t="shared" si="576"/>
        <v>45923.685196759259</v>
      </c>
      <c r="Q6691" s="20" t="str">
        <f t="shared" si="577"/>
        <v>23/09/2025</v>
      </c>
      <c r="R6691" s="13" t="str">
        <f t="shared" si="578"/>
        <v>16</v>
      </c>
      <c r="S6691" s="13" t="str">
        <f t="shared" si="579"/>
        <v>Tue</v>
      </c>
    </row>
    <row r="6692" spans="1:19" x14ac:dyDescent="0.25">
      <c r="A6692" s="60">
        <v>45923.476863425924</v>
      </c>
      <c r="B6692" s="61">
        <v>445540633</v>
      </c>
      <c r="C6692" s="62" t="s">
        <v>36</v>
      </c>
      <c r="D6692" s="62" t="s">
        <v>38</v>
      </c>
      <c r="E6692" s="62" t="s">
        <v>46</v>
      </c>
      <c r="F6692" s="62" t="s">
        <v>119</v>
      </c>
      <c r="G6692" s="63">
        <v>3758.99</v>
      </c>
      <c r="H6692" s="61">
        <v>444746383</v>
      </c>
      <c r="I6692" s="63">
        <v>0</v>
      </c>
      <c r="J6692" s="63">
        <v>0</v>
      </c>
      <c r="K6692" s="63">
        <v>0</v>
      </c>
      <c r="L6692" s="63">
        <v>1.52</v>
      </c>
      <c r="M6692" s="63">
        <v>9778.18</v>
      </c>
      <c r="N6692" s="62" t="s">
        <v>4111</v>
      </c>
      <c r="O6692" s="14">
        <f t="shared" si="575"/>
        <v>45923.476863425924</v>
      </c>
      <c r="P6692" s="19">
        <f t="shared" si="576"/>
        <v>45923.685196759259</v>
      </c>
      <c r="Q6692" s="20" t="str">
        <f t="shared" si="577"/>
        <v>23/09/2025</v>
      </c>
      <c r="R6692" s="13" t="str">
        <f t="shared" si="578"/>
        <v>16</v>
      </c>
      <c r="S6692" s="13" t="str">
        <f t="shared" si="579"/>
        <v>Tue</v>
      </c>
    </row>
    <row r="6693" spans="1:19" x14ac:dyDescent="0.25">
      <c r="A6693" s="56">
        <v>45923.477407407408</v>
      </c>
      <c r="B6693" s="57">
        <v>445541001</v>
      </c>
      <c r="C6693" s="58" t="s">
        <v>36</v>
      </c>
      <c r="D6693" s="58" t="s">
        <v>37</v>
      </c>
      <c r="E6693" s="58" t="s">
        <v>45</v>
      </c>
      <c r="F6693" s="58" t="s">
        <v>119</v>
      </c>
      <c r="G6693" s="59">
        <v>3757.91</v>
      </c>
      <c r="H6693" s="57">
        <v>444746750</v>
      </c>
      <c r="I6693" s="59">
        <v>0</v>
      </c>
      <c r="J6693" s="59">
        <v>0</v>
      </c>
      <c r="K6693" s="59">
        <v>0</v>
      </c>
      <c r="L6693" s="59">
        <v>0</v>
      </c>
      <c r="M6693" s="59">
        <v>9778.18</v>
      </c>
      <c r="N6693" s="58" t="s">
        <v>108</v>
      </c>
      <c r="O6693" s="14">
        <f t="shared" si="575"/>
        <v>45923.477407407408</v>
      </c>
      <c r="P6693" s="19">
        <f t="shared" si="576"/>
        <v>45923.685740740744</v>
      </c>
      <c r="Q6693" s="20" t="str">
        <f t="shared" si="577"/>
        <v>23/09/2025</v>
      </c>
      <c r="R6693" s="13" t="str">
        <f t="shared" si="578"/>
        <v>16</v>
      </c>
      <c r="S6693" s="13" t="str">
        <f t="shared" si="579"/>
        <v>Tue</v>
      </c>
    </row>
    <row r="6694" spans="1:19" x14ac:dyDescent="0.25">
      <c r="A6694" s="60">
        <v>45923.477407407408</v>
      </c>
      <c r="B6694" s="61">
        <v>445541003</v>
      </c>
      <c r="C6694" s="62" t="s">
        <v>36</v>
      </c>
      <c r="D6694" s="62" t="s">
        <v>37</v>
      </c>
      <c r="E6694" s="62" t="s">
        <v>45</v>
      </c>
      <c r="F6694" s="62" t="s">
        <v>119</v>
      </c>
      <c r="G6694" s="63">
        <v>3757.97</v>
      </c>
      <c r="H6694" s="61">
        <v>444746752</v>
      </c>
      <c r="I6694" s="63">
        <v>0</v>
      </c>
      <c r="J6694" s="63">
        <v>0</v>
      </c>
      <c r="K6694" s="63">
        <v>0</v>
      </c>
      <c r="L6694" s="63">
        <v>0</v>
      </c>
      <c r="M6694" s="63">
        <v>9778.18</v>
      </c>
      <c r="N6694" s="62" t="s">
        <v>2056</v>
      </c>
      <c r="O6694" s="14">
        <f t="shared" si="575"/>
        <v>45923.477407407408</v>
      </c>
      <c r="P6694" s="19">
        <f t="shared" si="576"/>
        <v>45923.685740740744</v>
      </c>
      <c r="Q6694" s="20" t="str">
        <f t="shared" si="577"/>
        <v>23/09/2025</v>
      </c>
      <c r="R6694" s="13" t="str">
        <f t="shared" si="578"/>
        <v>16</v>
      </c>
      <c r="S6694" s="13" t="str">
        <f t="shared" si="579"/>
        <v>Tue</v>
      </c>
    </row>
    <row r="6695" spans="1:19" x14ac:dyDescent="0.25">
      <c r="A6695" s="56">
        <v>45923.477407407408</v>
      </c>
      <c r="B6695" s="57">
        <v>445541005</v>
      </c>
      <c r="C6695" s="58" t="s">
        <v>36</v>
      </c>
      <c r="D6695" s="58" t="s">
        <v>37</v>
      </c>
      <c r="E6695" s="58" t="s">
        <v>45</v>
      </c>
      <c r="F6695" s="58" t="s">
        <v>119</v>
      </c>
      <c r="G6695" s="59">
        <v>3757.97</v>
      </c>
      <c r="H6695" s="57">
        <v>444746754</v>
      </c>
      <c r="I6695" s="59">
        <v>0</v>
      </c>
      <c r="J6695" s="59">
        <v>0</v>
      </c>
      <c r="K6695" s="59">
        <v>0</v>
      </c>
      <c r="L6695" s="59">
        <v>0</v>
      </c>
      <c r="M6695" s="59">
        <v>9778.18</v>
      </c>
      <c r="N6695" s="58" t="s">
        <v>77</v>
      </c>
      <c r="O6695" s="14">
        <f t="shared" si="575"/>
        <v>45923.477407407408</v>
      </c>
      <c r="P6695" s="19">
        <f t="shared" si="576"/>
        <v>45923.685740740744</v>
      </c>
      <c r="Q6695" s="20" t="str">
        <f t="shared" si="577"/>
        <v>23/09/2025</v>
      </c>
      <c r="R6695" s="13" t="str">
        <f t="shared" si="578"/>
        <v>16</v>
      </c>
      <c r="S6695" s="13" t="str">
        <f t="shared" si="579"/>
        <v>Tue</v>
      </c>
    </row>
    <row r="6696" spans="1:19" x14ac:dyDescent="0.25">
      <c r="A6696" s="60">
        <v>45923.477407407408</v>
      </c>
      <c r="B6696" s="61">
        <v>445541007</v>
      </c>
      <c r="C6696" s="62" t="s">
        <v>36</v>
      </c>
      <c r="D6696" s="62" t="s">
        <v>37</v>
      </c>
      <c r="E6696" s="62" t="s">
        <v>45</v>
      </c>
      <c r="F6696" s="62" t="s">
        <v>119</v>
      </c>
      <c r="G6696" s="63">
        <v>3757.93</v>
      </c>
      <c r="H6696" s="61">
        <v>444746756</v>
      </c>
      <c r="I6696" s="63">
        <v>0</v>
      </c>
      <c r="J6696" s="63">
        <v>0</v>
      </c>
      <c r="K6696" s="63">
        <v>0</v>
      </c>
      <c r="L6696" s="63">
        <v>0</v>
      </c>
      <c r="M6696" s="63">
        <v>9778.18</v>
      </c>
      <c r="N6696" s="62" t="s">
        <v>107</v>
      </c>
      <c r="O6696" s="14">
        <f t="shared" si="575"/>
        <v>45923.477407407408</v>
      </c>
      <c r="P6696" s="19">
        <f t="shared" si="576"/>
        <v>45923.685740740744</v>
      </c>
      <c r="Q6696" s="20" t="str">
        <f t="shared" si="577"/>
        <v>23/09/2025</v>
      </c>
      <c r="R6696" s="13" t="str">
        <f t="shared" si="578"/>
        <v>16</v>
      </c>
      <c r="S6696" s="13" t="str">
        <f t="shared" si="579"/>
        <v>Tue</v>
      </c>
    </row>
    <row r="6697" spans="1:19" x14ac:dyDescent="0.25">
      <c r="A6697" s="56">
        <v>45923.477418981478</v>
      </c>
      <c r="B6697" s="57">
        <v>445541010</v>
      </c>
      <c r="C6697" s="58" t="s">
        <v>36</v>
      </c>
      <c r="D6697" s="58" t="s">
        <v>37</v>
      </c>
      <c r="E6697" s="58" t="s">
        <v>45</v>
      </c>
      <c r="F6697" s="58" t="s">
        <v>119</v>
      </c>
      <c r="G6697" s="59">
        <v>3757.93</v>
      </c>
      <c r="H6697" s="57">
        <v>444746759</v>
      </c>
      <c r="I6697" s="59">
        <v>0</v>
      </c>
      <c r="J6697" s="59">
        <v>0</v>
      </c>
      <c r="K6697" s="59">
        <v>0</v>
      </c>
      <c r="L6697" s="59">
        <v>0</v>
      </c>
      <c r="M6697" s="59">
        <v>9778.18</v>
      </c>
      <c r="N6697" s="58" t="s">
        <v>1971</v>
      </c>
      <c r="O6697" s="14">
        <f t="shared" si="575"/>
        <v>45923.477418981478</v>
      </c>
      <c r="P6697" s="19">
        <f t="shared" si="576"/>
        <v>45923.685752314814</v>
      </c>
      <c r="Q6697" s="20" t="str">
        <f t="shared" si="577"/>
        <v>23/09/2025</v>
      </c>
      <c r="R6697" s="13" t="str">
        <f t="shared" si="578"/>
        <v>16</v>
      </c>
      <c r="S6697" s="13" t="str">
        <f t="shared" si="579"/>
        <v>Tue</v>
      </c>
    </row>
    <row r="6698" spans="1:19" x14ac:dyDescent="0.25">
      <c r="A6698" s="60">
        <v>45923.479050925926</v>
      </c>
      <c r="B6698" s="61">
        <v>445541899</v>
      </c>
      <c r="C6698" s="62" t="s">
        <v>36</v>
      </c>
      <c r="D6698" s="62" t="s">
        <v>38</v>
      </c>
      <c r="E6698" s="62" t="s">
        <v>46</v>
      </c>
      <c r="F6698" s="62" t="s">
        <v>119</v>
      </c>
      <c r="G6698" s="63">
        <v>3759.42</v>
      </c>
      <c r="H6698" s="61">
        <v>444747637</v>
      </c>
      <c r="I6698" s="63">
        <v>0</v>
      </c>
      <c r="J6698" s="63">
        <v>0</v>
      </c>
      <c r="K6698" s="63">
        <v>0</v>
      </c>
      <c r="L6698" s="63">
        <v>1.45</v>
      </c>
      <c r="M6698" s="63">
        <v>9779.6299999999992</v>
      </c>
      <c r="N6698" s="62" t="s">
        <v>4112</v>
      </c>
      <c r="O6698" s="14">
        <f t="shared" si="575"/>
        <v>45923.479050925926</v>
      </c>
      <c r="P6698" s="19">
        <f t="shared" si="576"/>
        <v>45923.687384259261</v>
      </c>
      <c r="Q6698" s="20" t="str">
        <f t="shared" si="577"/>
        <v>23/09/2025</v>
      </c>
      <c r="R6698" s="13" t="str">
        <f t="shared" si="578"/>
        <v>16</v>
      </c>
      <c r="S6698" s="13" t="str">
        <f t="shared" si="579"/>
        <v>Tue</v>
      </c>
    </row>
    <row r="6699" spans="1:19" x14ac:dyDescent="0.25">
      <c r="A6699" s="56">
        <v>45923.479050925926</v>
      </c>
      <c r="B6699" s="57">
        <v>445541900</v>
      </c>
      <c r="C6699" s="58" t="s">
        <v>36</v>
      </c>
      <c r="D6699" s="58" t="s">
        <v>38</v>
      </c>
      <c r="E6699" s="58" t="s">
        <v>46</v>
      </c>
      <c r="F6699" s="58" t="s">
        <v>119</v>
      </c>
      <c r="G6699" s="59">
        <v>3759.42</v>
      </c>
      <c r="H6699" s="57">
        <v>444747638</v>
      </c>
      <c r="I6699" s="59">
        <v>0</v>
      </c>
      <c r="J6699" s="59">
        <v>0</v>
      </c>
      <c r="K6699" s="59">
        <v>0</v>
      </c>
      <c r="L6699" s="59">
        <v>1.45</v>
      </c>
      <c r="M6699" s="59">
        <v>9781.08</v>
      </c>
      <c r="N6699" s="58" t="s">
        <v>4112</v>
      </c>
      <c r="O6699" s="14">
        <f t="shared" si="575"/>
        <v>45923.479050925926</v>
      </c>
      <c r="P6699" s="19">
        <f t="shared" si="576"/>
        <v>45923.687384259261</v>
      </c>
      <c r="Q6699" s="20" t="str">
        <f t="shared" si="577"/>
        <v>23/09/2025</v>
      </c>
      <c r="R6699" s="13" t="str">
        <f t="shared" si="578"/>
        <v>16</v>
      </c>
      <c r="S6699" s="13" t="str">
        <f t="shared" si="579"/>
        <v>Tue</v>
      </c>
    </row>
    <row r="6700" spans="1:19" x14ac:dyDescent="0.25">
      <c r="A6700" s="60">
        <v>45923.479050925926</v>
      </c>
      <c r="B6700" s="61">
        <v>445541902</v>
      </c>
      <c r="C6700" s="62" t="s">
        <v>36</v>
      </c>
      <c r="D6700" s="62" t="s">
        <v>38</v>
      </c>
      <c r="E6700" s="62" t="s">
        <v>46</v>
      </c>
      <c r="F6700" s="62" t="s">
        <v>119</v>
      </c>
      <c r="G6700" s="63">
        <v>3759.42</v>
      </c>
      <c r="H6700" s="61">
        <v>444747639</v>
      </c>
      <c r="I6700" s="63">
        <v>0</v>
      </c>
      <c r="J6700" s="63">
        <v>0</v>
      </c>
      <c r="K6700" s="63">
        <v>0</v>
      </c>
      <c r="L6700" s="63">
        <v>1.49</v>
      </c>
      <c r="M6700" s="63">
        <v>9782.57</v>
      </c>
      <c r="N6700" s="62" t="s">
        <v>4112</v>
      </c>
      <c r="O6700" s="14">
        <f t="shared" si="575"/>
        <v>45923.479050925926</v>
      </c>
      <c r="P6700" s="19">
        <f t="shared" si="576"/>
        <v>45923.687384259261</v>
      </c>
      <c r="Q6700" s="20" t="str">
        <f t="shared" si="577"/>
        <v>23/09/2025</v>
      </c>
      <c r="R6700" s="13" t="str">
        <f t="shared" si="578"/>
        <v>16</v>
      </c>
      <c r="S6700" s="13" t="str">
        <f t="shared" si="579"/>
        <v>Tue</v>
      </c>
    </row>
    <row r="6701" spans="1:19" x14ac:dyDescent="0.25">
      <c r="A6701" s="56">
        <v>45923.479050925926</v>
      </c>
      <c r="B6701" s="57">
        <v>445541903</v>
      </c>
      <c r="C6701" s="58" t="s">
        <v>36</v>
      </c>
      <c r="D6701" s="58" t="s">
        <v>38</v>
      </c>
      <c r="E6701" s="58" t="s">
        <v>46</v>
      </c>
      <c r="F6701" s="58" t="s">
        <v>119</v>
      </c>
      <c r="G6701" s="59">
        <v>3759.42</v>
      </c>
      <c r="H6701" s="57">
        <v>444747640</v>
      </c>
      <c r="I6701" s="59">
        <v>0</v>
      </c>
      <c r="J6701" s="59">
        <v>0</v>
      </c>
      <c r="K6701" s="59">
        <v>0</v>
      </c>
      <c r="L6701" s="59">
        <v>1.49</v>
      </c>
      <c r="M6701" s="59">
        <v>9784.06</v>
      </c>
      <c r="N6701" s="58" t="s">
        <v>4112</v>
      </c>
      <c r="O6701" s="14">
        <f t="shared" si="575"/>
        <v>45923.479050925926</v>
      </c>
      <c r="P6701" s="19">
        <f t="shared" si="576"/>
        <v>45923.687384259261</v>
      </c>
      <c r="Q6701" s="20" t="str">
        <f t="shared" si="577"/>
        <v>23/09/2025</v>
      </c>
      <c r="R6701" s="13" t="str">
        <f t="shared" si="578"/>
        <v>16</v>
      </c>
      <c r="S6701" s="13" t="str">
        <f t="shared" si="579"/>
        <v>Tue</v>
      </c>
    </row>
    <row r="6702" spans="1:19" x14ac:dyDescent="0.25">
      <c r="A6702" s="60">
        <v>45923.479074074072</v>
      </c>
      <c r="B6702" s="61">
        <v>445541931</v>
      </c>
      <c r="C6702" s="62" t="s">
        <v>36</v>
      </c>
      <c r="D6702" s="62" t="s">
        <v>38</v>
      </c>
      <c r="E6702" s="62" t="s">
        <v>46</v>
      </c>
      <c r="F6702" s="62" t="s">
        <v>119</v>
      </c>
      <c r="G6702" s="63">
        <v>3759.53</v>
      </c>
      <c r="H6702" s="61">
        <v>444747671</v>
      </c>
      <c r="I6702" s="63">
        <v>0</v>
      </c>
      <c r="J6702" s="63">
        <v>0</v>
      </c>
      <c r="K6702" s="63">
        <v>0</v>
      </c>
      <c r="L6702" s="63">
        <v>1.62</v>
      </c>
      <c r="M6702" s="63">
        <v>9785.68</v>
      </c>
      <c r="N6702" s="62" t="s">
        <v>4113</v>
      </c>
      <c r="O6702" s="14">
        <f t="shared" si="575"/>
        <v>45923.479074074072</v>
      </c>
      <c r="P6702" s="19">
        <f t="shared" si="576"/>
        <v>45923.687407407408</v>
      </c>
      <c r="Q6702" s="20" t="str">
        <f t="shared" si="577"/>
        <v>23/09/2025</v>
      </c>
      <c r="R6702" s="13" t="str">
        <f t="shared" si="578"/>
        <v>16</v>
      </c>
      <c r="S6702" s="13" t="str">
        <f t="shared" si="579"/>
        <v>Tue</v>
      </c>
    </row>
    <row r="6703" spans="1:19" x14ac:dyDescent="0.25">
      <c r="A6703" s="56">
        <v>45923.47929398148</v>
      </c>
      <c r="B6703" s="57">
        <v>445542152</v>
      </c>
      <c r="C6703" s="58" t="s">
        <v>36</v>
      </c>
      <c r="D6703" s="58" t="s">
        <v>38</v>
      </c>
      <c r="E6703" s="58" t="s">
        <v>46</v>
      </c>
      <c r="F6703" s="58" t="s">
        <v>119</v>
      </c>
      <c r="G6703" s="59">
        <v>3759.83</v>
      </c>
      <c r="H6703" s="57">
        <v>444747890</v>
      </c>
      <c r="I6703" s="59">
        <v>0</v>
      </c>
      <c r="J6703" s="59">
        <v>0</v>
      </c>
      <c r="K6703" s="59">
        <v>0</v>
      </c>
      <c r="L6703" s="59">
        <v>2.4</v>
      </c>
      <c r="M6703" s="59">
        <v>9788.08</v>
      </c>
      <c r="N6703" s="58" t="s">
        <v>4114</v>
      </c>
      <c r="O6703" s="14">
        <f t="shared" si="575"/>
        <v>45923.47929398148</v>
      </c>
      <c r="P6703" s="19">
        <f t="shared" si="576"/>
        <v>45923.687627314815</v>
      </c>
      <c r="Q6703" s="20" t="str">
        <f t="shared" si="577"/>
        <v>23/09/2025</v>
      </c>
      <c r="R6703" s="13" t="str">
        <f t="shared" si="578"/>
        <v>16</v>
      </c>
      <c r="S6703" s="13" t="str">
        <f t="shared" si="579"/>
        <v>Tue</v>
      </c>
    </row>
    <row r="6704" spans="1:19" x14ac:dyDescent="0.25">
      <c r="A6704" s="60">
        <v>45923.479409722226</v>
      </c>
      <c r="B6704" s="61">
        <v>445542518</v>
      </c>
      <c r="C6704" s="62" t="s">
        <v>36</v>
      </c>
      <c r="D6704" s="62" t="s">
        <v>38</v>
      </c>
      <c r="E6704" s="62" t="s">
        <v>46</v>
      </c>
      <c r="F6704" s="62" t="s">
        <v>119</v>
      </c>
      <c r="G6704" s="63">
        <v>3760.15</v>
      </c>
      <c r="H6704" s="61">
        <v>444748244</v>
      </c>
      <c r="I6704" s="63">
        <v>0</v>
      </c>
      <c r="J6704" s="63">
        <v>0</v>
      </c>
      <c r="K6704" s="63">
        <v>0</v>
      </c>
      <c r="L6704" s="63">
        <v>6</v>
      </c>
      <c r="M6704" s="63">
        <v>9794.08</v>
      </c>
      <c r="N6704" s="62" t="s">
        <v>4115</v>
      </c>
      <c r="O6704" s="14">
        <f t="shared" si="575"/>
        <v>45923.479409722226</v>
      </c>
      <c r="P6704" s="19">
        <f t="shared" si="576"/>
        <v>45923.687743055561</v>
      </c>
      <c r="Q6704" s="20" t="str">
        <f t="shared" si="577"/>
        <v>23/09/2025</v>
      </c>
      <c r="R6704" s="13" t="str">
        <f t="shared" si="578"/>
        <v>16</v>
      </c>
      <c r="S6704" s="13" t="str">
        <f t="shared" si="579"/>
        <v>Tue</v>
      </c>
    </row>
    <row r="6705" spans="1:19" x14ac:dyDescent="0.25">
      <c r="A6705" s="56">
        <v>45923.480173611111</v>
      </c>
      <c r="B6705" s="57">
        <v>445543328</v>
      </c>
      <c r="C6705" s="58" t="s">
        <v>36</v>
      </c>
      <c r="D6705" s="58" t="s">
        <v>38</v>
      </c>
      <c r="E6705" s="58" t="s">
        <v>46</v>
      </c>
      <c r="F6705" s="58" t="s">
        <v>119</v>
      </c>
      <c r="G6705" s="59">
        <v>3760.43</v>
      </c>
      <c r="H6705" s="57">
        <v>444749056</v>
      </c>
      <c r="I6705" s="59">
        <v>0</v>
      </c>
      <c r="J6705" s="59">
        <v>0</v>
      </c>
      <c r="K6705" s="59">
        <v>0</v>
      </c>
      <c r="L6705" s="59">
        <v>2.94</v>
      </c>
      <c r="M6705" s="59">
        <v>9797.02</v>
      </c>
      <c r="N6705" s="58" t="s">
        <v>4116</v>
      </c>
      <c r="O6705" s="14">
        <f t="shared" si="575"/>
        <v>45923.480173611111</v>
      </c>
      <c r="P6705" s="19">
        <f t="shared" si="576"/>
        <v>45923.688506944447</v>
      </c>
      <c r="Q6705" s="20" t="str">
        <f t="shared" si="577"/>
        <v>23/09/2025</v>
      </c>
      <c r="R6705" s="13" t="str">
        <f t="shared" si="578"/>
        <v>16</v>
      </c>
      <c r="S6705" s="13" t="str">
        <f t="shared" si="579"/>
        <v>Tue</v>
      </c>
    </row>
    <row r="6706" spans="1:19" x14ac:dyDescent="0.25">
      <c r="A6706" s="60">
        <v>45923.480173611111</v>
      </c>
      <c r="B6706" s="61">
        <v>445543329</v>
      </c>
      <c r="C6706" s="62" t="s">
        <v>36</v>
      </c>
      <c r="D6706" s="62" t="s">
        <v>38</v>
      </c>
      <c r="E6706" s="62" t="s">
        <v>46</v>
      </c>
      <c r="F6706" s="62" t="s">
        <v>119</v>
      </c>
      <c r="G6706" s="63">
        <v>3760.43</v>
      </c>
      <c r="H6706" s="61">
        <v>444749057</v>
      </c>
      <c r="I6706" s="63">
        <v>0</v>
      </c>
      <c r="J6706" s="63">
        <v>0</v>
      </c>
      <c r="K6706" s="63">
        <v>0</v>
      </c>
      <c r="L6706" s="63">
        <v>2.96</v>
      </c>
      <c r="M6706" s="63">
        <v>9799.98</v>
      </c>
      <c r="N6706" s="62" t="s">
        <v>4116</v>
      </c>
      <c r="O6706" s="14">
        <f t="shared" si="575"/>
        <v>45923.480173611111</v>
      </c>
      <c r="P6706" s="19">
        <f t="shared" si="576"/>
        <v>45923.688506944447</v>
      </c>
      <c r="Q6706" s="20" t="str">
        <f t="shared" si="577"/>
        <v>23/09/2025</v>
      </c>
      <c r="R6706" s="13" t="str">
        <f t="shared" si="578"/>
        <v>16</v>
      </c>
      <c r="S6706" s="13" t="str">
        <f t="shared" si="579"/>
        <v>Tue</v>
      </c>
    </row>
    <row r="6707" spans="1:19" x14ac:dyDescent="0.25">
      <c r="A6707" s="56">
        <v>45923.480173611111</v>
      </c>
      <c r="B6707" s="57">
        <v>445543330</v>
      </c>
      <c r="C6707" s="58" t="s">
        <v>36</v>
      </c>
      <c r="D6707" s="58" t="s">
        <v>38</v>
      </c>
      <c r="E6707" s="58" t="s">
        <v>46</v>
      </c>
      <c r="F6707" s="58" t="s">
        <v>119</v>
      </c>
      <c r="G6707" s="59">
        <v>3760.43</v>
      </c>
      <c r="H6707" s="57">
        <v>444749058</v>
      </c>
      <c r="I6707" s="59">
        <v>0</v>
      </c>
      <c r="J6707" s="59">
        <v>0</v>
      </c>
      <c r="K6707" s="59">
        <v>0</v>
      </c>
      <c r="L6707" s="59">
        <v>2.91</v>
      </c>
      <c r="M6707" s="59">
        <v>9802.89</v>
      </c>
      <c r="N6707" s="58" t="s">
        <v>4116</v>
      </c>
      <c r="O6707" s="14">
        <f t="shared" si="575"/>
        <v>45923.480173611111</v>
      </c>
      <c r="P6707" s="19">
        <f t="shared" si="576"/>
        <v>45923.688506944447</v>
      </c>
      <c r="Q6707" s="20" t="str">
        <f t="shared" si="577"/>
        <v>23/09/2025</v>
      </c>
      <c r="R6707" s="13" t="str">
        <f t="shared" si="578"/>
        <v>16</v>
      </c>
      <c r="S6707" s="13" t="str">
        <f t="shared" si="579"/>
        <v>Tue</v>
      </c>
    </row>
    <row r="6708" spans="1:19" x14ac:dyDescent="0.25">
      <c r="A6708" s="60">
        <v>45923.480173611111</v>
      </c>
      <c r="B6708" s="61">
        <v>445543430</v>
      </c>
      <c r="C6708" s="62" t="s">
        <v>36</v>
      </c>
      <c r="D6708" s="62" t="s">
        <v>38</v>
      </c>
      <c r="E6708" s="62" t="s">
        <v>46</v>
      </c>
      <c r="F6708" s="62" t="s">
        <v>119</v>
      </c>
      <c r="G6708" s="63">
        <v>3760.72</v>
      </c>
      <c r="H6708" s="61">
        <v>444749158</v>
      </c>
      <c r="I6708" s="63">
        <v>0</v>
      </c>
      <c r="J6708" s="63">
        <v>0</v>
      </c>
      <c r="K6708" s="63">
        <v>0</v>
      </c>
      <c r="L6708" s="63">
        <v>6.01</v>
      </c>
      <c r="M6708" s="63">
        <v>9808.9</v>
      </c>
      <c r="N6708" s="62" t="s">
        <v>4117</v>
      </c>
      <c r="O6708" s="14">
        <f t="shared" si="575"/>
        <v>45923.480173611111</v>
      </c>
      <c r="P6708" s="19">
        <f t="shared" si="576"/>
        <v>45923.688506944447</v>
      </c>
      <c r="Q6708" s="20" t="str">
        <f t="shared" si="577"/>
        <v>23/09/2025</v>
      </c>
      <c r="R6708" s="13" t="str">
        <f t="shared" si="578"/>
        <v>16</v>
      </c>
      <c r="S6708" s="13" t="str">
        <f t="shared" si="579"/>
        <v>Tue</v>
      </c>
    </row>
    <row r="6709" spans="1:19" x14ac:dyDescent="0.25">
      <c r="A6709" s="56">
        <v>45923.480370370373</v>
      </c>
      <c r="B6709" s="57">
        <v>445543871</v>
      </c>
      <c r="C6709" s="58" t="s">
        <v>36</v>
      </c>
      <c r="D6709" s="58" t="s">
        <v>38</v>
      </c>
      <c r="E6709" s="58" t="s">
        <v>46</v>
      </c>
      <c r="F6709" s="58" t="s">
        <v>119</v>
      </c>
      <c r="G6709" s="59">
        <v>3761.1</v>
      </c>
      <c r="H6709" s="57">
        <v>444749595</v>
      </c>
      <c r="I6709" s="59">
        <v>0</v>
      </c>
      <c r="J6709" s="59">
        <v>0</v>
      </c>
      <c r="K6709" s="59">
        <v>0</v>
      </c>
      <c r="L6709" s="59">
        <v>3.63</v>
      </c>
      <c r="M6709" s="59">
        <v>9812.5300000000007</v>
      </c>
      <c r="N6709" s="58" t="s">
        <v>4118</v>
      </c>
      <c r="O6709" s="14">
        <f t="shared" si="575"/>
        <v>45923.480370370373</v>
      </c>
      <c r="P6709" s="19">
        <f t="shared" si="576"/>
        <v>45923.688703703709</v>
      </c>
      <c r="Q6709" s="20" t="str">
        <f t="shared" si="577"/>
        <v>23/09/2025</v>
      </c>
      <c r="R6709" s="13" t="str">
        <f t="shared" si="578"/>
        <v>16</v>
      </c>
      <c r="S6709" s="13" t="str">
        <f t="shared" si="579"/>
        <v>Tue</v>
      </c>
    </row>
    <row r="6710" spans="1:19" x14ac:dyDescent="0.25">
      <c r="A6710" s="60">
        <v>45923.480370370373</v>
      </c>
      <c r="B6710" s="61">
        <v>445543873</v>
      </c>
      <c r="C6710" s="62" t="s">
        <v>36</v>
      </c>
      <c r="D6710" s="62" t="s">
        <v>38</v>
      </c>
      <c r="E6710" s="62" t="s">
        <v>46</v>
      </c>
      <c r="F6710" s="62" t="s">
        <v>119</v>
      </c>
      <c r="G6710" s="63">
        <v>3761.1</v>
      </c>
      <c r="H6710" s="61">
        <v>444749596</v>
      </c>
      <c r="I6710" s="63">
        <v>0</v>
      </c>
      <c r="J6710" s="63">
        <v>0</v>
      </c>
      <c r="K6710" s="63">
        <v>0</v>
      </c>
      <c r="L6710" s="63">
        <v>3.63</v>
      </c>
      <c r="M6710" s="63">
        <v>9816.16</v>
      </c>
      <c r="N6710" s="62" t="s">
        <v>4118</v>
      </c>
      <c r="O6710" s="14">
        <f t="shared" si="575"/>
        <v>45923.480370370373</v>
      </c>
      <c r="P6710" s="19">
        <f t="shared" si="576"/>
        <v>45923.688703703709</v>
      </c>
      <c r="Q6710" s="20" t="str">
        <f t="shared" si="577"/>
        <v>23/09/2025</v>
      </c>
      <c r="R6710" s="13" t="str">
        <f t="shared" si="578"/>
        <v>16</v>
      </c>
      <c r="S6710" s="13" t="str">
        <f t="shared" si="579"/>
        <v>Tue</v>
      </c>
    </row>
    <row r="6711" spans="1:19" x14ac:dyDescent="0.25">
      <c r="A6711" s="56">
        <v>45923.482534722221</v>
      </c>
      <c r="B6711" s="57">
        <v>445547469</v>
      </c>
      <c r="C6711" s="58" t="s">
        <v>36</v>
      </c>
      <c r="D6711" s="58" t="s">
        <v>38</v>
      </c>
      <c r="E6711" s="58" t="s">
        <v>46</v>
      </c>
      <c r="F6711" s="58" t="s">
        <v>119</v>
      </c>
      <c r="G6711" s="59">
        <v>3764.12</v>
      </c>
      <c r="H6711" s="57">
        <v>444753202</v>
      </c>
      <c r="I6711" s="59">
        <v>0</v>
      </c>
      <c r="J6711" s="59">
        <v>0</v>
      </c>
      <c r="K6711" s="59">
        <v>0</v>
      </c>
      <c r="L6711" s="59">
        <v>5.77</v>
      </c>
      <c r="M6711" s="59">
        <v>9821.93</v>
      </c>
      <c r="N6711" s="58" t="s">
        <v>4119</v>
      </c>
      <c r="O6711" s="14">
        <f t="shared" si="575"/>
        <v>45923.482534722221</v>
      </c>
      <c r="P6711" s="19">
        <f t="shared" si="576"/>
        <v>45923.690868055557</v>
      </c>
      <c r="Q6711" s="20" t="str">
        <f t="shared" si="577"/>
        <v>23/09/2025</v>
      </c>
      <c r="R6711" s="13" t="str">
        <f t="shared" si="578"/>
        <v>16</v>
      </c>
      <c r="S6711" s="13" t="str">
        <f t="shared" si="579"/>
        <v>Tue</v>
      </c>
    </row>
    <row r="6712" spans="1:19" x14ac:dyDescent="0.25">
      <c r="A6712" s="60">
        <v>45923.482557870368</v>
      </c>
      <c r="B6712" s="61">
        <v>445547495</v>
      </c>
      <c r="C6712" s="62" t="s">
        <v>36</v>
      </c>
      <c r="D6712" s="62" t="s">
        <v>38</v>
      </c>
      <c r="E6712" s="62" t="s">
        <v>46</v>
      </c>
      <c r="F6712" s="62" t="s">
        <v>119</v>
      </c>
      <c r="G6712" s="63">
        <v>3764.07</v>
      </c>
      <c r="H6712" s="61">
        <v>444753233</v>
      </c>
      <c r="I6712" s="63">
        <v>0</v>
      </c>
      <c r="J6712" s="63">
        <v>0</v>
      </c>
      <c r="K6712" s="63">
        <v>0</v>
      </c>
      <c r="L6712" s="63">
        <v>5.76</v>
      </c>
      <c r="M6712" s="63">
        <v>9827.69</v>
      </c>
      <c r="N6712" s="62" t="s">
        <v>4120</v>
      </c>
      <c r="O6712" s="14">
        <f t="shared" si="575"/>
        <v>45923.482557870368</v>
      </c>
      <c r="P6712" s="19">
        <f t="shared" si="576"/>
        <v>45923.690891203703</v>
      </c>
      <c r="Q6712" s="20" t="str">
        <f t="shared" si="577"/>
        <v>23/09/2025</v>
      </c>
      <c r="R6712" s="13" t="str">
        <f t="shared" si="578"/>
        <v>16</v>
      </c>
      <c r="S6712" s="13" t="str">
        <f t="shared" si="579"/>
        <v>Tue</v>
      </c>
    </row>
    <row r="6713" spans="1:19" x14ac:dyDescent="0.25">
      <c r="A6713" s="56">
        <v>45923.482557870368</v>
      </c>
      <c r="B6713" s="57">
        <v>445547496</v>
      </c>
      <c r="C6713" s="58" t="s">
        <v>36</v>
      </c>
      <c r="D6713" s="58" t="s">
        <v>38</v>
      </c>
      <c r="E6713" s="58" t="s">
        <v>46</v>
      </c>
      <c r="F6713" s="58" t="s">
        <v>119</v>
      </c>
      <c r="G6713" s="59">
        <v>3764.07</v>
      </c>
      <c r="H6713" s="57">
        <v>444753234</v>
      </c>
      <c r="I6713" s="59">
        <v>0</v>
      </c>
      <c r="J6713" s="59">
        <v>0</v>
      </c>
      <c r="K6713" s="59">
        <v>0</v>
      </c>
      <c r="L6713" s="59">
        <v>6.13</v>
      </c>
      <c r="M6713" s="59">
        <v>9833.82</v>
      </c>
      <c r="N6713" s="58" t="s">
        <v>4120</v>
      </c>
      <c r="O6713" s="14">
        <f t="shared" si="575"/>
        <v>45923.482557870368</v>
      </c>
      <c r="P6713" s="19">
        <f t="shared" si="576"/>
        <v>45923.690891203703</v>
      </c>
      <c r="Q6713" s="20" t="str">
        <f t="shared" si="577"/>
        <v>23/09/2025</v>
      </c>
      <c r="R6713" s="13" t="str">
        <f t="shared" si="578"/>
        <v>16</v>
      </c>
      <c r="S6713" s="13" t="str">
        <f t="shared" si="579"/>
        <v>Tue</v>
      </c>
    </row>
    <row r="6714" spans="1:19" x14ac:dyDescent="0.25">
      <c r="A6714" s="60">
        <v>45923.482731481483</v>
      </c>
      <c r="B6714" s="61">
        <v>445547663</v>
      </c>
      <c r="C6714" s="62" t="s">
        <v>36</v>
      </c>
      <c r="D6714" s="62" t="s">
        <v>37</v>
      </c>
      <c r="E6714" s="62" t="s">
        <v>45</v>
      </c>
      <c r="F6714" s="62" t="s">
        <v>119</v>
      </c>
      <c r="G6714" s="63">
        <v>3764.23</v>
      </c>
      <c r="H6714" s="61">
        <v>444753415</v>
      </c>
      <c r="I6714" s="63">
        <v>0</v>
      </c>
      <c r="J6714" s="63">
        <v>0</v>
      </c>
      <c r="K6714" s="63">
        <v>0</v>
      </c>
      <c r="L6714" s="63">
        <v>0</v>
      </c>
      <c r="M6714" s="63">
        <v>9833.82</v>
      </c>
      <c r="N6714" s="62" t="s">
        <v>1384</v>
      </c>
      <c r="O6714" s="14">
        <f t="shared" si="575"/>
        <v>45923.482731481483</v>
      </c>
      <c r="P6714" s="19">
        <f t="shared" si="576"/>
        <v>45923.691064814819</v>
      </c>
      <c r="Q6714" s="20" t="str">
        <f t="shared" si="577"/>
        <v>23/09/2025</v>
      </c>
      <c r="R6714" s="13" t="str">
        <f t="shared" si="578"/>
        <v>16</v>
      </c>
      <c r="S6714" s="13" t="str">
        <f t="shared" si="579"/>
        <v>Tue</v>
      </c>
    </row>
    <row r="6715" spans="1:19" x14ac:dyDescent="0.25">
      <c r="A6715" s="56">
        <v>45923.482731481483</v>
      </c>
      <c r="B6715" s="57">
        <v>445547665</v>
      </c>
      <c r="C6715" s="58" t="s">
        <v>36</v>
      </c>
      <c r="D6715" s="58" t="s">
        <v>37</v>
      </c>
      <c r="E6715" s="58" t="s">
        <v>45</v>
      </c>
      <c r="F6715" s="58" t="s">
        <v>119</v>
      </c>
      <c r="G6715" s="59">
        <v>3764.26</v>
      </c>
      <c r="H6715" s="57">
        <v>444753417</v>
      </c>
      <c r="I6715" s="59">
        <v>0</v>
      </c>
      <c r="J6715" s="59">
        <v>0</v>
      </c>
      <c r="K6715" s="59">
        <v>0</v>
      </c>
      <c r="L6715" s="59">
        <v>0</v>
      </c>
      <c r="M6715" s="59">
        <v>9833.82</v>
      </c>
      <c r="N6715" s="58" t="s">
        <v>118</v>
      </c>
      <c r="O6715" s="14">
        <f t="shared" si="575"/>
        <v>45923.482731481483</v>
      </c>
      <c r="P6715" s="19">
        <f t="shared" si="576"/>
        <v>45923.691064814819</v>
      </c>
      <c r="Q6715" s="20" t="str">
        <f t="shared" si="577"/>
        <v>23/09/2025</v>
      </c>
      <c r="R6715" s="13" t="str">
        <f t="shared" si="578"/>
        <v>16</v>
      </c>
      <c r="S6715" s="13" t="str">
        <f t="shared" si="579"/>
        <v>Tue</v>
      </c>
    </row>
    <row r="6716" spans="1:19" x14ac:dyDescent="0.25">
      <c r="A6716" s="60">
        <v>45923.482731481483</v>
      </c>
      <c r="B6716" s="61">
        <v>445547668</v>
      </c>
      <c r="C6716" s="62" t="s">
        <v>36</v>
      </c>
      <c r="D6716" s="62" t="s">
        <v>37</v>
      </c>
      <c r="E6716" s="62" t="s">
        <v>45</v>
      </c>
      <c r="F6716" s="62" t="s">
        <v>119</v>
      </c>
      <c r="G6716" s="63">
        <v>3764.26</v>
      </c>
      <c r="H6716" s="61">
        <v>444753420</v>
      </c>
      <c r="I6716" s="63">
        <v>0</v>
      </c>
      <c r="J6716" s="63">
        <v>0</v>
      </c>
      <c r="K6716" s="63">
        <v>0</v>
      </c>
      <c r="L6716" s="63">
        <v>0</v>
      </c>
      <c r="M6716" s="63">
        <v>9833.82</v>
      </c>
      <c r="N6716" s="62" t="s">
        <v>115</v>
      </c>
      <c r="O6716" s="14">
        <f t="shared" si="575"/>
        <v>45923.482731481483</v>
      </c>
      <c r="P6716" s="19">
        <f t="shared" si="576"/>
        <v>45923.691064814819</v>
      </c>
      <c r="Q6716" s="20" t="str">
        <f t="shared" si="577"/>
        <v>23/09/2025</v>
      </c>
      <c r="R6716" s="13" t="str">
        <f t="shared" si="578"/>
        <v>16</v>
      </c>
      <c r="S6716" s="13" t="str">
        <f t="shared" si="579"/>
        <v>Tue</v>
      </c>
    </row>
    <row r="6717" spans="1:19" x14ac:dyDescent="0.25">
      <c r="A6717" s="56">
        <v>45923.483541666668</v>
      </c>
      <c r="B6717" s="57">
        <v>445548563</v>
      </c>
      <c r="C6717" s="58" t="s">
        <v>36</v>
      </c>
      <c r="D6717" s="58" t="s">
        <v>38</v>
      </c>
      <c r="E6717" s="58" t="s">
        <v>46</v>
      </c>
      <c r="F6717" s="58" t="s">
        <v>119</v>
      </c>
      <c r="G6717" s="59">
        <v>3764.56</v>
      </c>
      <c r="H6717" s="57">
        <v>444754341</v>
      </c>
      <c r="I6717" s="59">
        <v>0</v>
      </c>
      <c r="J6717" s="59">
        <v>0</v>
      </c>
      <c r="K6717" s="59">
        <v>0</v>
      </c>
      <c r="L6717" s="59">
        <v>0.33</v>
      </c>
      <c r="M6717" s="59">
        <v>9834.15</v>
      </c>
      <c r="N6717" s="58" t="s">
        <v>4121</v>
      </c>
      <c r="O6717" s="14">
        <f t="shared" si="575"/>
        <v>45923.483541666668</v>
      </c>
      <c r="P6717" s="19">
        <f t="shared" si="576"/>
        <v>45923.691875000004</v>
      </c>
      <c r="Q6717" s="20" t="str">
        <f t="shared" si="577"/>
        <v>23/09/2025</v>
      </c>
      <c r="R6717" s="13" t="str">
        <f t="shared" si="578"/>
        <v>16</v>
      </c>
      <c r="S6717" s="13" t="str">
        <f t="shared" si="579"/>
        <v>Tue</v>
      </c>
    </row>
    <row r="6718" spans="1:19" x14ac:dyDescent="0.25">
      <c r="A6718" s="60">
        <v>45923.483541666668</v>
      </c>
      <c r="B6718" s="61">
        <v>445548564</v>
      </c>
      <c r="C6718" s="62" t="s">
        <v>36</v>
      </c>
      <c r="D6718" s="62" t="s">
        <v>38</v>
      </c>
      <c r="E6718" s="62" t="s">
        <v>46</v>
      </c>
      <c r="F6718" s="62" t="s">
        <v>119</v>
      </c>
      <c r="G6718" s="63">
        <v>3764.56</v>
      </c>
      <c r="H6718" s="61">
        <v>444754342</v>
      </c>
      <c r="I6718" s="63">
        <v>0</v>
      </c>
      <c r="J6718" s="63">
        <v>0</v>
      </c>
      <c r="K6718" s="63">
        <v>0</v>
      </c>
      <c r="L6718" s="63">
        <v>0.3</v>
      </c>
      <c r="M6718" s="63">
        <v>9834.4500000000007</v>
      </c>
      <c r="N6718" s="62" t="s">
        <v>4121</v>
      </c>
      <c r="O6718" s="14">
        <f t="shared" si="575"/>
        <v>45923.483541666668</v>
      </c>
      <c r="P6718" s="19">
        <f t="shared" si="576"/>
        <v>45923.691875000004</v>
      </c>
      <c r="Q6718" s="20" t="str">
        <f t="shared" si="577"/>
        <v>23/09/2025</v>
      </c>
      <c r="R6718" s="13" t="str">
        <f t="shared" si="578"/>
        <v>16</v>
      </c>
      <c r="S6718" s="13" t="str">
        <f t="shared" si="579"/>
        <v>Tue</v>
      </c>
    </row>
    <row r="6719" spans="1:19" x14ac:dyDescent="0.25">
      <c r="A6719" s="56">
        <v>45923.483657407407</v>
      </c>
      <c r="B6719" s="57">
        <v>445548669</v>
      </c>
      <c r="C6719" s="58" t="s">
        <v>36</v>
      </c>
      <c r="D6719" s="58" t="s">
        <v>37</v>
      </c>
      <c r="E6719" s="58" t="s">
        <v>45</v>
      </c>
      <c r="F6719" s="58" t="s">
        <v>119</v>
      </c>
      <c r="G6719" s="59">
        <v>3764.66</v>
      </c>
      <c r="H6719" s="57">
        <v>444754449</v>
      </c>
      <c r="I6719" s="59">
        <v>0</v>
      </c>
      <c r="J6719" s="59">
        <v>0</v>
      </c>
      <c r="K6719" s="59">
        <v>0</v>
      </c>
      <c r="L6719" s="59">
        <v>0</v>
      </c>
      <c r="M6719" s="59">
        <v>9834.4500000000007</v>
      </c>
      <c r="N6719" s="58" t="s">
        <v>1384</v>
      </c>
      <c r="O6719" s="14">
        <f t="shared" si="575"/>
        <v>45923.483657407407</v>
      </c>
      <c r="P6719" s="19">
        <f t="shared" si="576"/>
        <v>45923.691990740743</v>
      </c>
      <c r="Q6719" s="20" t="str">
        <f t="shared" si="577"/>
        <v>23/09/2025</v>
      </c>
      <c r="R6719" s="13" t="str">
        <f t="shared" si="578"/>
        <v>16</v>
      </c>
      <c r="S6719" s="13" t="str">
        <f t="shared" si="579"/>
        <v>Tue</v>
      </c>
    </row>
    <row r="6720" spans="1:19" x14ac:dyDescent="0.25">
      <c r="A6720" s="60">
        <v>45923.483657407407</v>
      </c>
      <c r="B6720" s="61">
        <v>445548673</v>
      </c>
      <c r="C6720" s="62" t="s">
        <v>36</v>
      </c>
      <c r="D6720" s="62" t="s">
        <v>37</v>
      </c>
      <c r="E6720" s="62" t="s">
        <v>45</v>
      </c>
      <c r="F6720" s="62" t="s">
        <v>119</v>
      </c>
      <c r="G6720" s="63">
        <v>3764.65</v>
      </c>
      <c r="H6720" s="61">
        <v>444754453</v>
      </c>
      <c r="I6720" s="63">
        <v>0</v>
      </c>
      <c r="J6720" s="63">
        <v>0</v>
      </c>
      <c r="K6720" s="63">
        <v>0</v>
      </c>
      <c r="L6720" s="63">
        <v>0</v>
      </c>
      <c r="M6720" s="63">
        <v>9834.4500000000007</v>
      </c>
      <c r="N6720" s="62" t="s">
        <v>115</v>
      </c>
      <c r="O6720" s="14">
        <f t="shared" si="575"/>
        <v>45923.483657407407</v>
      </c>
      <c r="P6720" s="19">
        <f t="shared" si="576"/>
        <v>45923.691990740743</v>
      </c>
      <c r="Q6720" s="20" t="str">
        <f t="shared" si="577"/>
        <v>23/09/2025</v>
      </c>
      <c r="R6720" s="13" t="str">
        <f t="shared" si="578"/>
        <v>16</v>
      </c>
      <c r="S6720" s="13" t="str">
        <f t="shared" si="579"/>
        <v>Tue</v>
      </c>
    </row>
    <row r="6721" spans="1:19" x14ac:dyDescent="0.25">
      <c r="A6721" s="56">
        <v>45923.484467592592</v>
      </c>
      <c r="B6721" s="57">
        <v>445549258</v>
      </c>
      <c r="C6721" s="58" t="s">
        <v>36</v>
      </c>
      <c r="D6721" s="58" t="s">
        <v>37</v>
      </c>
      <c r="E6721" s="58" t="s">
        <v>45</v>
      </c>
      <c r="F6721" s="58" t="s">
        <v>119</v>
      </c>
      <c r="G6721" s="59">
        <v>3764.03</v>
      </c>
      <c r="H6721" s="57">
        <v>444755080</v>
      </c>
      <c r="I6721" s="59">
        <v>0</v>
      </c>
      <c r="J6721" s="59">
        <v>0</v>
      </c>
      <c r="K6721" s="59">
        <v>0</v>
      </c>
      <c r="L6721" s="59">
        <v>0</v>
      </c>
      <c r="M6721" s="59">
        <v>9834.4500000000007</v>
      </c>
      <c r="N6721" s="58" t="s">
        <v>2056</v>
      </c>
      <c r="O6721" s="14">
        <f t="shared" si="575"/>
        <v>45923.484467592592</v>
      </c>
      <c r="P6721" s="19">
        <f t="shared" si="576"/>
        <v>45923.692800925928</v>
      </c>
      <c r="Q6721" s="20" t="str">
        <f t="shared" si="577"/>
        <v>23/09/2025</v>
      </c>
      <c r="R6721" s="13" t="str">
        <f t="shared" si="578"/>
        <v>16</v>
      </c>
      <c r="S6721" s="13" t="str">
        <f t="shared" si="579"/>
        <v>Tue</v>
      </c>
    </row>
    <row r="6722" spans="1:19" x14ac:dyDescent="0.25">
      <c r="A6722" s="60">
        <v>45923.484467592592</v>
      </c>
      <c r="B6722" s="61">
        <v>445549268</v>
      </c>
      <c r="C6722" s="62" t="s">
        <v>36</v>
      </c>
      <c r="D6722" s="62" t="s">
        <v>37</v>
      </c>
      <c r="E6722" s="62" t="s">
        <v>45</v>
      </c>
      <c r="F6722" s="62" t="s">
        <v>119</v>
      </c>
      <c r="G6722" s="63">
        <v>3764.03</v>
      </c>
      <c r="H6722" s="61">
        <v>444755090</v>
      </c>
      <c r="I6722" s="63">
        <v>0</v>
      </c>
      <c r="J6722" s="63">
        <v>0</v>
      </c>
      <c r="K6722" s="63">
        <v>0</v>
      </c>
      <c r="L6722" s="63">
        <v>0</v>
      </c>
      <c r="M6722" s="63">
        <v>9834.4500000000007</v>
      </c>
      <c r="N6722" s="62" t="s">
        <v>1944</v>
      </c>
      <c r="O6722" s="14">
        <f t="shared" si="575"/>
        <v>45923.484467592592</v>
      </c>
      <c r="P6722" s="19">
        <f t="shared" si="576"/>
        <v>45923.692800925928</v>
      </c>
      <c r="Q6722" s="20" t="str">
        <f t="shared" si="577"/>
        <v>23/09/2025</v>
      </c>
      <c r="R6722" s="13" t="str">
        <f t="shared" si="578"/>
        <v>16</v>
      </c>
      <c r="S6722" s="13" t="str">
        <f t="shared" si="579"/>
        <v>Tue</v>
      </c>
    </row>
    <row r="6723" spans="1:19" x14ac:dyDescent="0.25">
      <c r="A6723" s="56">
        <v>45923.484467592592</v>
      </c>
      <c r="B6723" s="57">
        <v>445549269</v>
      </c>
      <c r="C6723" s="58" t="s">
        <v>36</v>
      </c>
      <c r="D6723" s="58" t="s">
        <v>37</v>
      </c>
      <c r="E6723" s="58" t="s">
        <v>45</v>
      </c>
      <c r="F6723" s="58" t="s">
        <v>119</v>
      </c>
      <c r="G6723" s="59">
        <v>3764.03</v>
      </c>
      <c r="H6723" s="57">
        <v>444755091</v>
      </c>
      <c r="I6723" s="59">
        <v>0</v>
      </c>
      <c r="J6723" s="59">
        <v>0</v>
      </c>
      <c r="K6723" s="59">
        <v>0</v>
      </c>
      <c r="L6723" s="59">
        <v>0</v>
      </c>
      <c r="M6723" s="59">
        <v>9834.4500000000007</v>
      </c>
      <c r="N6723" s="58" t="s">
        <v>52</v>
      </c>
      <c r="O6723" s="14">
        <f t="shared" si="575"/>
        <v>45923.484467592592</v>
      </c>
      <c r="P6723" s="19">
        <f t="shared" si="576"/>
        <v>45923.692800925928</v>
      </c>
      <c r="Q6723" s="20" t="str">
        <f t="shared" si="577"/>
        <v>23/09/2025</v>
      </c>
      <c r="R6723" s="13" t="str">
        <f t="shared" si="578"/>
        <v>16</v>
      </c>
      <c r="S6723" s="13" t="str">
        <f t="shared" si="579"/>
        <v>Tue</v>
      </c>
    </row>
    <row r="6724" spans="1:19" x14ac:dyDescent="0.25">
      <c r="A6724" s="60">
        <v>45923.484467592592</v>
      </c>
      <c r="B6724" s="61">
        <v>445549270</v>
      </c>
      <c r="C6724" s="62" t="s">
        <v>36</v>
      </c>
      <c r="D6724" s="62" t="s">
        <v>37</v>
      </c>
      <c r="E6724" s="62" t="s">
        <v>45</v>
      </c>
      <c r="F6724" s="62" t="s">
        <v>119</v>
      </c>
      <c r="G6724" s="63">
        <v>3764.03</v>
      </c>
      <c r="H6724" s="61">
        <v>444755092</v>
      </c>
      <c r="I6724" s="63">
        <v>0</v>
      </c>
      <c r="J6724" s="63">
        <v>0</v>
      </c>
      <c r="K6724" s="63">
        <v>0</v>
      </c>
      <c r="L6724" s="63">
        <v>0</v>
      </c>
      <c r="M6724" s="63">
        <v>9834.4500000000007</v>
      </c>
      <c r="N6724" s="62" t="s">
        <v>108</v>
      </c>
      <c r="O6724" s="14">
        <f t="shared" si="575"/>
        <v>45923.484467592592</v>
      </c>
      <c r="P6724" s="19">
        <f t="shared" si="576"/>
        <v>45923.692800925928</v>
      </c>
      <c r="Q6724" s="20" t="str">
        <f t="shared" si="577"/>
        <v>23/09/2025</v>
      </c>
      <c r="R6724" s="13" t="str">
        <f t="shared" si="578"/>
        <v>16</v>
      </c>
      <c r="S6724" s="13" t="str">
        <f t="shared" si="579"/>
        <v>Tue</v>
      </c>
    </row>
    <row r="6725" spans="1:19" x14ac:dyDescent="0.25">
      <c r="A6725" s="56">
        <v>45923.484479166669</v>
      </c>
      <c r="B6725" s="57">
        <v>445549271</v>
      </c>
      <c r="C6725" s="58" t="s">
        <v>36</v>
      </c>
      <c r="D6725" s="58" t="s">
        <v>37</v>
      </c>
      <c r="E6725" s="58" t="s">
        <v>45</v>
      </c>
      <c r="F6725" s="58" t="s">
        <v>119</v>
      </c>
      <c r="G6725" s="59">
        <v>3764.03</v>
      </c>
      <c r="H6725" s="57">
        <v>444755093</v>
      </c>
      <c r="I6725" s="59">
        <v>0</v>
      </c>
      <c r="J6725" s="59">
        <v>0</v>
      </c>
      <c r="K6725" s="59">
        <v>0</v>
      </c>
      <c r="L6725" s="59">
        <v>0</v>
      </c>
      <c r="M6725" s="59">
        <v>9834.4500000000007</v>
      </c>
      <c r="N6725" s="58" t="s">
        <v>107</v>
      </c>
      <c r="O6725" s="14">
        <f t="shared" si="575"/>
        <v>45923.484479166669</v>
      </c>
      <c r="P6725" s="19">
        <f t="shared" si="576"/>
        <v>45923.692812500005</v>
      </c>
      <c r="Q6725" s="20" t="str">
        <f t="shared" si="577"/>
        <v>23/09/2025</v>
      </c>
      <c r="R6725" s="13" t="str">
        <f t="shared" si="578"/>
        <v>16</v>
      </c>
      <c r="S6725" s="13" t="str">
        <f t="shared" si="579"/>
        <v>Tue</v>
      </c>
    </row>
    <row r="6726" spans="1:19" x14ac:dyDescent="0.25">
      <c r="A6726" s="60">
        <v>45923.484479166669</v>
      </c>
      <c r="B6726" s="61">
        <v>445549272</v>
      </c>
      <c r="C6726" s="62" t="s">
        <v>36</v>
      </c>
      <c r="D6726" s="62" t="s">
        <v>37</v>
      </c>
      <c r="E6726" s="62" t="s">
        <v>45</v>
      </c>
      <c r="F6726" s="62" t="s">
        <v>119</v>
      </c>
      <c r="G6726" s="63">
        <v>3764.01</v>
      </c>
      <c r="H6726" s="61">
        <v>444755094</v>
      </c>
      <c r="I6726" s="63">
        <v>0</v>
      </c>
      <c r="J6726" s="63">
        <v>0</v>
      </c>
      <c r="K6726" s="63">
        <v>0</v>
      </c>
      <c r="L6726" s="63">
        <v>0</v>
      </c>
      <c r="M6726" s="63">
        <v>9834.4500000000007</v>
      </c>
      <c r="N6726" s="62" t="s">
        <v>77</v>
      </c>
      <c r="O6726" s="14">
        <f t="shared" si="575"/>
        <v>45923.484479166669</v>
      </c>
      <c r="P6726" s="19">
        <f t="shared" si="576"/>
        <v>45923.692812500005</v>
      </c>
      <c r="Q6726" s="20" t="str">
        <f t="shared" si="577"/>
        <v>23/09/2025</v>
      </c>
      <c r="R6726" s="13" t="str">
        <f t="shared" si="578"/>
        <v>16</v>
      </c>
      <c r="S6726" s="13" t="str">
        <f t="shared" si="579"/>
        <v>Tue</v>
      </c>
    </row>
    <row r="6727" spans="1:19" x14ac:dyDescent="0.25">
      <c r="A6727" s="56">
        <v>45923.484479166669</v>
      </c>
      <c r="B6727" s="57">
        <v>445549273</v>
      </c>
      <c r="C6727" s="58" t="s">
        <v>36</v>
      </c>
      <c r="D6727" s="58" t="s">
        <v>37</v>
      </c>
      <c r="E6727" s="58" t="s">
        <v>45</v>
      </c>
      <c r="F6727" s="58" t="s">
        <v>119</v>
      </c>
      <c r="G6727" s="59">
        <v>3764.01</v>
      </c>
      <c r="H6727" s="57">
        <v>444755095</v>
      </c>
      <c r="I6727" s="59">
        <v>0</v>
      </c>
      <c r="J6727" s="59">
        <v>0</v>
      </c>
      <c r="K6727" s="59">
        <v>0</v>
      </c>
      <c r="L6727" s="59">
        <v>0</v>
      </c>
      <c r="M6727" s="59">
        <v>9834.4500000000007</v>
      </c>
      <c r="N6727" s="58" t="s">
        <v>2055</v>
      </c>
      <c r="O6727" s="14">
        <f t="shared" si="575"/>
        <v>45923.484479166669</v>
      </c>
      <c r="P6727" s="19">
        <f t="shared" si="576"/>
        <v>45923.692812500005</v>
      </c>
      <c r="Q6727" s="20" t="str">
        <f t="shared" si="577"/>
        <v>23/09/2025</v>
      </c>
      <c r="R6727" s="13" t="str">
        <f t="shared" si="578"/>
        <v>16</v>
      </c>
      <c r="S6727" s="13" t="str">
        <f t="shared" si="579"/>
        <v>Tue</v>
      </c>
    </row>
    <row r="6728" spans="1:19" x14ac:dyDescent="0.25">
      <c r="A6728" s="60">
        <v>45923.484479166669</v>
      </c>
      <c r="B6728" s="61">
        <v>445549274</v>
      </c>
      <c r="C6728" s="62" t="s">
        <v>36</v>
      </c>
      <c r="D6728" s="62" t="s">
        <v>37</v>
      </c>
      <c r="E6728" s="62" t="s">
        <v>45</v>
      </c>
      <c r="F6728" s="62" t="s">
        <v>119</v>
      </c>
      <c r="G6728" s="63">
        <v>3764.01</v>
      </c>
      <c r="H6728" s="61">
        <v>444755096</v>
      </c>
      <c r="I6728" s="63">
        <v>0</v>
      </c>
      <c r="J6728" s="63">
        <v>0</v>
      </c>
      <c r="K6728" s="63">
        <v>0</v>
      </c>
      <c r="L6728" s="63">
        <v>0</v>
      </c>
      <c r="M6728" s="63">
        <v>9834.4500000000007</v>
      </c>
      <c r="N6728" s="62" t="s">
        <v>1971</v>
      </c>
      <c r="O6728" s="14">
        <f t="shared" si="575"/>
        <v>45923.484479166669</v>
      </c>
      <c r="P6728" s="19">
        <f t="shared" si="576"/>
        <v>45923.692812500005</v>
      </c>
      <c r="Q6728" s="20" t="str">
        <f t="shared" si="577"/>
        <v>23/09/2025</v>
      </c>
      <c r="R6728" s="13" t="str">
        <f t="shared" si="578"/>
        <v>16</v>
      </c>
      <c r="S6728" s="13" t="str">
        <f t="shared" si="579"/>
        <v>Tue</v>
      </c>
    </row>
    <row r="6729" spans="1:19" x14ac:dyDescent="0.25">
      <c r="A6729" s="56">
        <v>45923.484490740739</v>
      </c>
      <c r="B6729" s="57">
        <v>445549275</v>
      </c>
      <c r="C6729" s="58" t="s">
        <v>36</v>
      </c>
      <c r="D6729" s="58" t="s">
        <v>37</v>
      </c>
      <c r="E6729" s="58" t="s">
        <v>45</v>
      </c>
      <c r="F6729" s="58" t="s">
        <v>119</v>
      </c>
      <c r="G6729" s="59">
        <v>3764.01</v>
      </c>
      <c r="H6729" s="57">
        <v>444755097</v>
      </c>
      <c r="I6729" s="59">
        <v>0</v>
      </c>
      <c r="J6729" s="59">
        <v>0</v>
      </c>
      <c r="K6729" s="59">
        <v>0</v>
      </c>
      <c r="L6729" s="59">
        <v>0</v>
      </c>
      <c r="M6729" s="59">
        <v>9834.4500000000007</v>
      </c>
      <c r="N6729" s="58" t="s">
        <v>48</v>
      </c>
      <c r="O6729" s="14">
        <f t="shared" si="575"/>
        <v>45923.484490740739</v>
      </c>
      <c r="P6729" s="19">
        <f t="shared" si="576"/>
        <v>45923.692824074074</v>
      </c>
      <c r="Q6729" s="20" t="str">
        <f t="shared" si="577"/>
        <v>23/09/2025</v>
      </c>
      <c r="R6729" s="13" t="str">
        <f t="shared" si="578"/>
        <v>16</v>
      </c>
      <c r="S6729" s="13" t="str">
        <f t="shared" si="579"/>
        <v>Tue</v>
      </c>
    </row>
    <row r="6730" spans="1:19" x14ac:dyDescent="0.25">
      <c r="A6730" s="60">
        <v>45923.484490740739</v>
      </c>
      <c r="B6730" s="61">
        <v>445549277</v>
      </c>
      <c r="C6730" s="62" t="s">
        <v>36</v>
      </c>
      <c r="D6730" s="62" t="s">
        <v>37</v>
      </c>
      <c r="E6730" s="62" t="s">
        <v>45</v>
      </c>
      <c r="F6730" s="62" t="s">
        <v>119</v>
      </c>
      <c r="G6730" s="63">
        <v>3764.01</v>
      </c>
      <c r="H6730" s="61">
        <v>444755100</v>
      </c>
      <c r="I6730" s="63">
        <v>0</v>
      </c>
      <c r="J6730" s="63">
        <v>0</v>
      </c>
      <c r="K6730" s="63">
        <v>0</v>
      </c>
      <c r="L6730" s="63">
        <v>0</v>
      </c>
      <c r="M6730" s="63">
        <v>9834.4500000000007</v>
      </c>
      <c r="N6730" s="62" t="s">
        <v>113</v>
      </c>
      <c r="O6730" s="14">
        <f t="shared" si="575"/>
        <v>45923.484490740739</v>
      </c>
      <c r="P6730" s="19">
        <f t="shared" si="576"/>
        <v>45923.692824074074</v>
      </c>
      <c r="Q6730" s="20" t="str">
        <f t="shared" si="577"/>
        <v>23/09/2025</v>
      </c>
      <c r="R6730" s="13" t="str">
        <f t="shared" si="578"/>
        <v>16</v>
      </c>
      <c r="S6730" s="13" t="str">
        <f t="shared" si="579"/>
        <v>Tue</v>
      </c>
    </row>
    <row r="6731" spans="1:19" x14ac:dyDescent="0.25">
      <c r="A6731" s="56">
        <v>45923.484490740739</v>
      </c>
      <c r="B6731" s="57">
        <v>445549278</v>
      </c>
      <c r="C6731" s="58" t="s">
        <v>36</v>
      </c>
      <c r="D6731" s="58" t="s">
        <v>37</v>
      </c>
      <c r="E6731" s="58" t="s">
        <v>45</v>
      </c>
      <c r="F6731" s="58" t="s">
        <v>119</v>
      </c>
      <c r="G6731" s="59">
        <v>3764.01</v>
      </c>
      <c r="H6731" s="57">
        <v>444755101</v>
      </c>
      <c r="I6731" s="59">
        <v>0</v>
      </c>
      <c r="J6731" s="59">
        <v>0</v>
      </c>
      <c r="K6731" s="59">
        <v>0</v>
      </c>
      <c r="L6731" s="59">
        <v>0</v>
      </c>
      <c r="M6731" s="59">
        <v>9834.4500000000007</v>
      </c>
      <c r="N6731" s="58" t="s">
        <v>47</v>
      </c>
      <c r="O6731" s="14">
        <f t="shared" si="575"/>
        <v>45923.484490740739</v>
      </c>
      <c r="P6731" s="19">
        <f t="shared" si="576"/>
        <v>45923.692824074074</v>
      </c>
      <c r="Q6731" s="20" t="str">
        <f t="shared" si="577"/>
        <v>23/09/2025</v>
      </c>
      <c r="R6731" s="13" t="str">
        <f t="shared" si="578"/>
        <v>16</v>
      </c>
      <c r="S6731" s="13" t="str">
        <f t="shared" si="579"/>
        <v>Tue</v>
      </c>
    </row>
    <row r="6732" spans="1:19" x14ac:dyDescent="0.25">
      <c r="A6732" s="60">
        <v>45923.484988425924</v>
      </c>
      <c r="B6732" s="61">
        <v>445549493</v>
      </c>
      <c r="C6732" s="62" t="s">
        <v>36</v>
      </c>
      <c r="D6732" s="62" t="s">
        <v>38</v>
      </c>
      <c r="E6732" s="62" t="s">
        <v>46</v>
      </c>
      <c r="F6732" s="62" t="s">
        <v>119</v>
      </c>
      <c r="G6732" s="63">
        <v>3765.53</v>
      </c>
      <c r="H6732" s="61">
        <v>444755354</v>
      </c>
      <c r="I6732" s="63">
        <v>0</v>
      </c>
      <c r="J6732" s="63">
        <v>0</v>
      </c>
      <c r="K6732" s="63">
        <v>0</v>
      </c>
      <c r="L6732" s="63">
        <v>1.5</v>
      </c>
      <c r="M6732" s="63">
        <v>9835.9500000000007</v>
      </c>
      <c r="N6732" s="62" t="s">
        <v>4122</v>
      </c>
      <c r="O6732" s="14">
        <f t="shared" si="575"/>
        <v>45923.484988425924</v>
      </c>
      <c r="P6732" s="19">
        <f t="shared" si="576"/>
        <v>45923.69332175926</v>
      </c>
      <c r="Q6732" s="20" t="str">
        <f t="shared" si="577"/>
        <v>23/09/2025</v>
      </c>
      <c r="R6732" s="13" t="str">
        <f t="shared" si="578"/>
        <v>16</v>
      </c>
      <c r="S6732" s="13" t="str">
        <f t="shared" si="579"/>
        <v>Tue</v>
      </c>
    </row>
    <row r="6733" spans="1:19" x14ac:dyDescent="0.25">
      <c r="A6733" s="56">
        <v>45923.484988425924</v>
      </c>
      <c r="B6733" s="57">
        <v>445549494</v>
      </c>
      <c r="C6733" s="58" t="s">
        <v>36</v>
      </c>
      <c r="D6733" s="58" t="s">
        <v>38</v>
      </c>
      <c r="E6733" s="58" t="s">
        <v>46</v>
      </c>
      <c r="F6733" s="58" t="s">
        <v>119</v>
      </c>
      <c r="G6733" s="59">
        <v>3765.53</v>
      </c>
      <c r="H6733" s="57">
        <v>444755355</v>
      </c>
      <c r="I6733" s="59">
        <v>0</v>
      </c>
      <c r="J6733" s="59">
        <v>0</v>
      </c>
      <c r="K6733" s="59">
        <v>0</v>
      </c>
      <c r="L6733" s="59">
        <v>1.5</v>
      </c>
      <c r="M6733" s="59">
        <v>9837.4500000000007</v>
      </c>
      <c r="N6733" s="58" t="s">
        <v>4122</v>
      </c>
      <c r="O6733" s="14">
        <f t="shared" ref="O6733:O6796" si="580">A6733</f>
        <v>45923.484988425924</v>
      </c>
      <c r="P6733" s="19">
        <f t="shared" ref="P6733:P6796" si="581">O6733+(5/24)</f>
        <v>45923.69332175926</v>
      </c>
      <c r="Q6733" s="20" t="str">
        <f t="shared" ref="Q6733:Q6796" si="582">TEXT(P6733,"dd/mm/yyyy")</f>
        <v>23/09/2025</v>
      </c>
      <c r="R6733" s="13" t="str">
        <f t="shared" ref="R6733:R6796" si="583">TEXT(P6733,"hh")</f>
        <v>16</v>
      </c>
      <c r="S6733" s="13" t="str">
        <f t="shared" ref="S6733:S6796" si="584">TEXT(P6733,"ddd")</f>
        <v>Tue</v>
      </c>
    </row>
    <row r="6734" spans="1:19" x14ac:dyDescent="0.25">
      <c r="A6734" s="60">
        <v>45923.484988425924</v>
      </c>
      <c r="B6734" s="61">
        <v>445549495</v>
      </c>
      <c r="C6734" s="62" t="s">
        <v>36</v>
      </c>
      <c r="D6734" s="62" t="s">
        <v>38</v>
      </c>
      <c r="E6734" s="62" t="s">
        <v>46</v>
      </c>
      <c r="F6734" s="62" t="s">
        <v>119</v>
      </c>
      <c r="G6734" s="63">
        <v>3765.53</v>
      </c>
      <c r="H6734" s="61">
        <v>444755356</v>
      </c>
      <c r="I6734" s="63">
        <v>0</v>
      </c>
      <c r="J6734" s="63">
        <v>0</v>
      </c>
      <c r="K6734" s="63">
        <v>0</v>
      </c>
      <c r="L6734" s="63">
        <v>1.5</v>
      </c>
      <c r="M6734" s="63">
        <v>9838.9500000000007</v>
      </c>
      <c r="N6734" s="62" t="s">
        <v>4122</v>
      </c>
      <c r="O6734" s="14">
        <f t="shared" si="580"/>
        <v>45923.484988425924</v>
      </c>
      <c r="P6734" s="19">
        <f t="shared" si="581"/>
        <v>45923.69332175926</v>
      </c>
      <c r="Q6734" s="20" t="str">
        <f t="shared" si="582"/>
        <v>23/09/2025</v>
      </c>
      <c r="R6734" s="13" t="str">
        <f t="shared" si="583"/>
        <v>16</v>
      </c>
      <c r="S6734" s="13" t="str">
        <f t="shared" si="584"/>
        <v>Tue</v>
      </c>
    </row>
    <row r="6735" spans="1:19" x14ac:dyDescent="0.25">
      <c r="A6735" s="56">
        <v>45923.484988425924</v>
      </c>
      <c r="B6735" s="57">
        <v>445549496</v>
      </c>
      <c r="C6735" s="58" t="s">
        <v>36</v>
      </c>
      <c r="D6735" s="58" t="s">
        <v>38</v>
      </c>
      <c r="E6735" s="58" t="s">
        <v>46</v>
      </c>
      <c r="F6735" s="58" t="s">
        <v>119</v>
      </c>
      <c r="G6735" s="59">
        <v>3765.53</v>
      </c>
      <c r="H6735" s="57">
        <v>444755357</v>
      </c>
      <c r="I6735" s="59">
        <v>0</v>
      </c>
      <c r="J6735" s="59">
        <v>0</v>
      </c>
      <c r="K6735" s="59">
        <v>0</v>
      </c>
      <c r="L6735" s="59">
        <v>1.52</v>
      </c>
      <c r="M6735" s="59">
        <v>9840.4699999999993</v>
      </c>
      <c r="N6735" s="58" t="s">
        <v>4122</v>
      </c>
      <c r="O6735" s="14">
        <f t="shared" si="580"/>
        <v>45923.484988425924</v>
      </c>
      <c r="P6735" s="19">
        <f t="shared" si="581"/>
        <v>45923.69332175926</v>
      </c>
      <c r="Q6735" s="20" t="str">
        <f t="shared" si="582"/>
        <v>23/09/2025</v>
      </c>
      <c r="R6735" s="13" t="str">
        <f t="shared" si="583"/>
        <v>16</v>
      </c>
      <c r="S6735" s="13" t="str">
        <f t="shared" si="584"/>
        <v>Tue</v>
      </c>
    </row>
    <row r="6736" spans="1:19" x14ac:dyDescent="0.25">
      <c r="A6736" s="60">
        <v>45923.484988425924</v>
      </c>
      <c r="B6736" s="61">
        <v>445549497</v>
      </c>
      <c r="C6736" s="62" t="s">
        <v>36</v>
      </c>
      <c r="D6736" s="62" t="s">
        <v>38</v>
      </c>
      <c r="E6736" s="62" t="s">
        <v>46</v>
      </c>
      <c r="F6736" s="62" t="s">
        <v>119</v>
      </c>
      <c r="G6736" s="63">
        <v>3765.53</v>
      </c>
      <c r="H6736" s="61">
        <v>444755358</v>
      </c>
      <c r="I6736" s="63">
        <v>0</v>
      </c>
      <c r="J6736" s="63">
        <v>0</v>
      </c>
      <c r="K6736" s="63">
        <v>0</v>
      </c>
      <c r="L6736" s="63">
        <v>1.52</v>
      </c>
      <c r="M6736" s="63">
        <v>9841.99</v>
      </c>
      <c r="N6736" s="62" t="s">
        <v>4122</v>
      </c>
      <c r="O6736" s="14">
        <f t="shared" si="580"/>
        <v>45923.484988425924</v>
      </c>
      <c r="P6736" s="19">
        <f t="shared" si="581"/>
        <v>45923.69332175926</v>
      </c>
      <c r="Q6736" s="20" t="str">
        <f t="shared" si="582"/>
        <v>23/09/2025</v>
      </c>
      <c r="R6736" s="13" t="str">
        <f t="shared" si="583"/>
        <v>16</v>
      </c>
      <c r="S6736" s="13" t="str">
        <f t="shared" si="584"/>
        <v>Tue</v>
      </c>
    </row>
    <row r="6737" spans="1:19" x14ac:dyDescent="0.25">
      <c r="A6737" s="56">
        <v>45923.485335648147</v>
      </c>
      <c r="B6737" s="57">
        <v>445549738</v>
      </c>
      <c r="C6737" s="58" t="s">
        <v>36</v>
      </c>
      <c r="D6737" s="58" t="s">
        <v>38</v>
      </c>
      <c r="E6737" s="58" t="s">
        <v>46</v>
      </c>
      <c r="F6737" s="58" t="s">
        <v>119</v>
      </c>
      <c r="G6737" s="59">
        <v>3766.3</v>
      </c>
      <c r="H6737" s="57">
        <v>444755610</v>
      </c>
      <c r="I6737" s="59">
        <v>0</v>
      </c>
      <c r="J6737" s="59">
        <v>0</v>
      </c>
      <c r="K6737" s="59">
        <v>0</v>
      </c>
      <c r="L6737" s="59">
        <v>2.27</v>
      </c>
      <c r="M6737" s="59">
        <v>9844.26</v>
      </c>
      <c r="N6737" s="58" t="s">
        <v>4123</v>
      </c>
      <c r="O6737" s="14">
        <f t="shared" si="580"/>
        <v>45923.485335648147</v>
      </c>
      <c r="P6737" s="19">
        <f t="shared" si="581"/>
        <v>45923.693668981483</v>
      </c>
      <c r="Q6737" s="20" t="str">
        <f t="shared" si="582"/>
        <v>23/09/2025</v>
      </c>
      <c r="R6737" s="13" t="str">
        <f t="shared" si="583"/>
        <v>16</v>
      </c>
      <c r="S6737" s="13" t="str">
        <f t="shared" si="584"/>
        <v>Tue</v>
      </c>
    </row>
    <row r="6738" spans="1:19" x14ac:dyDescent="0.25">
      <c r="A6738" s="60">
        <v>45923.485902777778</v>
      </c>
      <c r="B6738" s="61">
        <v>445550212</v>
      </c>
      <c r="C6738" s="62" t="s">
        <v>36</v>
      </c>
      <c r="D6738" s="62" t="s">
        <v>38</v>
      </c>
      <c r="E6738" s="62" t="s">
        <v>46</v>
      </c>
      <c r="F6738" s="62" t="s">
        <v>119</v>
      </c>
      <c r="G6738" s="63">
        <v>3767.04</v>
      </c>
      <c r="H6738" s="61">
        <v>444756099</v>
      </c>
      <c r="I6738" s="63">
        <v>0</v>
      </c>
      <c r="J6738" s="63">
        <v>0</v>
      </c>
      <c r="K6738" s="63">
        <v>0</v>
      </c>
      <c r="L6738" s="63">
        <v>3.03</v>
      </c>
      <c r="M6738" s="63">
        <v>9847.2900000000009</v>
      </c>
      <c r="N6738" s="62" t="s">
        <v>4124</v>
      </c>
      <c r="O6738" s="14">
        <f t="shared" si="580"/>
        <v>45923.485902777778</v>
      </c>
      <c r="P6738" s="19">
        <f t="shared" si="581"/>
        <v>45923.694236111114</v>
      </c>
      <c r="Q6738" s="20" t="str">
        <f t="shared" si="582"/>
        <v>23/09/2025</v>
      </c>
      <c r="R6738" s="13" t="str">
        <f t="shared" si="583"/>
        <v>16</v>
      </c>
      <c r="S6738" s="13" t="str">
        <f t="shared" si="584"/>
        <v>Tue</v>
      </c>
    </row>
    <row r="6739" spans="1:19" x14ac:dyDescent="0.25">
      <c r="A6739" s="56">
        <v>45923.485902777778</v>
      </c>
      <c r="B6739" s="57">
        <v>445550213</v>
      </c>
      <c r="C6739" s="58" t="s">
        <v>36</v>
      </c>
      <c r="D6739" s="58" t="s">
        <v>38</v>
      </c>
      <c r="E6739" s="58" t="s">
        <v>46</v>
      </c>
      <c r="F6739" s="58" t="s">
        <v>119</v>
      </c>
      <c r="G6739" s="59">
        <v>3767.04</v>
      </c>
      <c r="H6739" s="57">
        <v>444756100</v>
      </c>
      <c r="I6739" s="59">
        <v>0</v>
      </c>
      <c r="J6739" s="59">
        <v>0</v>
      </c>
      <c r="K6739" s="59">
        <v>0</v>
      </c>
      <c r="L6739" s="59">
        <v>3.03</v>
      </c>
      <c r="M6739" s="59">
        <v>9850.32</v>
      </c>
      <c r="N6739" s="58" t="s">
        <v>4124</v>
      </c>
      <c r="O6739" s="14">
        <f t="shared" si="580"/>
        <v>45923.485902777778</v>
      </c>
      <c r="P6739" s="19">
        <f t="shared" si="581"/>
        <v>45923.694236111114</v>
      </c>
      <c r="Q6739" s="20" t="str">
        <f t="shared" si="582"/>
        <v>23/09/2025</v>
      </c>
      <c r="R6739" s="13" t="str">
        <f t="shared" si="583"/>
        <v>16</v>
      </c>
      <c r="S6739" s="13" t="str">
        <f t="shared" si="584"/>
        <v>Tue</v>
      </c>
    </row>
    <row r="6740" spans="1:19" x14ac:dyDescent="0.25">
      <c r="A6740" s="60">
        <v>45923.485902777778</v>
      </c>
      <c r="B6740" s="61">
        <v>445550214</v>
      </c>
      <c r="C6740" s="62" t="s">
        <v>36</v>
      </c>
      <c r="D6740" s="62" t="s">
        <v>38</v>
      </c>
      <c r="E6740" s="62" t="s">
        <v>46</v>
      </c>
      <c r="F6740" s="62" t="s">
        <v>119</v>
      </c>
      <c r="G6740" s="63">
        <v>3767.04</v>
      </c>
      <c r="H6740" s="61">
        <v>444756101</v>
      </c>
      <c r="I6740" s="63">
        <v>0</v>
      </c>
      <c r="J6740" s="63">
        <v>0</v>
      </c>
      <c r="K6740" s="63">
        <v>0</v>
      </c>
      <c r="L6740" s="63">
        <v>3.03</v>
      </c>
      <c r="M6740" s="63">
        <v>9853.35</v>
      </c>
      <c r="N6740" s="62" t="s">
        <v>4124</v>
      </c>
      <c r="O6740" s="14">
        <f t="shared" si="580"/>
        <v>45923.485902777778</v>
      </c>
      <c r="P6740" s="19">
        <f t="shared" si="581"/>
        <v>45923.694236111114</v>
      </c>
      <c r="Q6740" s="20" t="str">
        <f t="shared" si="582"/>
        <v>23/09/2025</v>
      </c>
      <c r="R6740" s="13" t="str">
        <f t="shared" si="583"/>
        <v>16</v>
      </c>
      <c r="S6740" s="13" t="str">
        <f t="shared" si="584"/>
        <v>Tue</v>
      </c>
    </row>
    <row r="6741" spans="1:19" x14ac:dyDescent="0.25">
      <c r="A6741" s="56">
        <v>45923.48609953704</v>
      </c>
      <c r="B6741" s="57">
        <v>445550521</v>
      </c>
      <c r="C6741" s="58" t="s">
        <v>36</v>
      </c>
      <c r="D6741" s="58" t="s">
        <v>38</v>
      </c>
      <c r="E6741" s="58" t="s">
        <v>46</v>
      </c>
      <c r="F6741" s="58" t="s">
        <v>119</v>
      </c>
      <c r="G6741" s="59">
        <v>3767.53</v>
      </c>
      <c r="H6741" s="57">
        <v>444756408</v>
      </c>
      <c r="I6741" s="59">
        <v>0</v>
      </c>
      <c r="J6741" s="59">
        <v>0</v>
      </c>
      <c r="K6741" s="59">
        <v>0</v>
      </c>
      <c r="L6741" s="59">
        <v>3.5</v>
      </c>
      <c r="M6741" s="59">
        <v>9856.85</v>
      </c>
      <c r="N6741" s="58" t="s">
        <v>4125</v>
      </c>
      <c r="O6741" s="14">
        <f t="shared" si="580"/>
        <v>45923.48609953704</v>
      </c>
      <c r="P6741" s="19">
        <f t="shared" si="581"/>
        <v>45923.694432870376</v>
      </c>
      <c r="Q6741" s="20" t="str">
        <f t="shared" si="582"/>
        <v>23/09/2025</v>
      </c>
      <c r="R6741" s="13" t="str">
        <f t="shared" si="583"/>
        <v>16</v>
      </c>
      <c r="S6741" s="13" t="str">
        <f t="shared" si="584"/>
        <v>Tue</v>
      </c>
    </row>
    <row r="6742" spans="1:19" x14ac:dyDescent="0.25">
      <c r="A6742" s="60">
        <v>45923.48609953704</v>
      </c>
      <c r="B6742" s="61">
        <v>445550522</v>
      </c>
      <c r="C6742" s="62" t="s">
        <v>36</v>
      </c>
      <c r="D6742" s="62" t="s">
        <v>38</v>
      </c>
      <c r="E6742" s="62" t="s">
        <v>46</v>
      </c>
      <c r="F6742" s="62" t="s">
        <v>119</v>
      </c>
      <c r="G6742" s="63">
        <v>3767.53</v>
      </c>
      <c r="H6742" s="61">
        <v>444756409</v>
      </c>
      <c r="I6742" s="63">
        <v>0</v>
      </c>
      <c r="J6742" s="63">
        <v>0</v>
      </c>
      <c r="K6742" s="63">
        <v>0</v>
      </c>
      <c r="L6742" s="63">
        <v>3.52</v>
      </c>
      <c r="M6742" s="63">
        <v>9860.3700000000008</v>
      </c>
      <c r="N6742" s="62" t="s">
        <v>4125</v>
      </c>
      <c r="O6742" s="14">
        <f t="shared" si="580"/>
        <v>45923.48609953704</v>
      </c>
      <c r="P6742" s="19">
        <f t="shared" si="581"/>
        <v>45923.694432870376</v>
      </c>
      <c r="Q6742" s="20" t="str">
        <f t="shared" si="582"/>
        <v>23/09/2025</v>
      </c>
      <c r="R6742" s="13" t="str">
        <f t="shared" si="583"/>
        <v>16</v>
      </c>
      <c r="S6742" s="13" t="str">
        <f t="shared" si="584"/>
        <v>Tue</v>
      </c>
    </row>
    <row r="6743" spans="1:19" x14ac:dyDescent="0.25">
      <c r="A6743" s="56">
        <v>45923.486863425926</v>
      </c>
      <c r="B6743" s="57">
        <v>445551457</v>
      </c>
      <c r="C6743" s="58" t="s">
        <v>36</v>
      </c>
      <c r="D6743" s="58" t="s">
        <v>38</v>
      </c>
      <c r="E6743" s="58" t="s">
        <v>46</v>
      </c>
      <c r="F6743" s="58" t="s">
        <v>119</v>
      </c>
      <c r="G6743" s="59">
        <v>3768.04</v>
      </c>
      <c r="H6743" s="57">
        <v>444757342</v>
      </c>
      <c r="I6743" s="59">
        <v>0</v>
      </c>
      <c r="J6743" s="59">
        <v>0</v>
      </c>
      <c r="K6743" s="59">
        <v>0</v>
      </c>
      <c r="L6743" s="59">
        <v>3.78</v>
      </c>
      <c r="M6743" s="59">
        <v>9864.15</v>
      </c>
      <c r="N6743" s="58" t="s">
        <v>4126</v>
      </c>
      <c r="O6743" s="14">
        <f t="shared" si="580"/>
        <v>45923.486863425926</v>
      </c>
      <c r="P6743" s="19">
        <f t="shared" si="581"/>
        <v>45923.695196759261</v>
      </c>
      <c r="Q6743" s="20" t="str">
        <f t="shared" si="582"/>
        <v>23/09/2025</v>
      </c>
      <c r="R6743" s="13" t="str">
        <f t="shared" si="583"/>
        <v>16</v>
      </c>
      <c r="S6743" s="13" t="str">
        <f t="shared" si="584"/>
        <v>Tue</v>
      </c>
    </row>
    <row r="6744" spans="1:19" x14ac:dyDescent="0.25">
      <c r="A6744" s="60">
        <v>45923.486863425926</v>
      </c>
      <c r="B6744" s="61">
        <v>445551458</v>
      </c>
      <c r="C6744" s="62" t="s">
        <v>36</v>
      </c>
      <c r="D6744" s="62" t="s">
        <v>38</v>
      </c>
      <c r="E6744" s="62" t="s">
        <v>46</v>
      </c>
      <c r="F6744" s="62" t="s">
        <v>119</v>
      </c>
      <c r="G6744" s="63">
        <v>3768.04</v>
      </c>
      <c r="H6744" s="61">
        <v>444757343</v>
      </c>
      <c r="I6744" s="63">
        <v>0</v>
      </c>
      <c r="J6744" s="63">
        <v>0</v>
      </c>
      <c r="K6744" s="63">
        <v>0</v>
      </c>
      <c r="L6744" s="63">
        <v>3.38</v>
      </c>
      <c r="M6744" s="63">
        <v>9867.5300000000007</v>
      </c>
      <c r="N6744" s="62" t="s">
        <v>4126</v>
      </c>
      <c r="O6744" s="14">
        <f t="shared" si="580"/>
        <v>45923.486863425926</v>
      </c>
      <c r="P6744" s="19">
        <f t="shared" si="581"/>
        <v>45923.695196759261</v>
      </c>
      <c r="Q6744" s="20" t="str">
        <f t="shared" si="582"/>
        <v>23/09/2025</v>
      </c>
      <c r="R6744" s="13" t="str">
        <f t="shared" si="583"/>
        <v>16</v>
      </c>
      <c r="S6744" s="13" t="str">
        <f t="shared" si="584"/>
        <v>Tue</v>
      </c>
    </row>
    <row r="6745" spans="1:19" x14ac:dyDescent="0.25">
      <c r="A6745" s="56">
        <v>45923.486863425926</v>
      </c>
      <c r="B6745" s="57">
        <v>445551462</v>
      </c>
      <c r="C6745" s="58" t="s">
        <v>36</v>
      </c>
      <c r="D6745" s="58" t="s">
        <v>38</v>
      </c>
      <c r="E6745" s="58" t="s">
        <v>46</v>
      </c>
      <c r="F6745" s="58" t="s">
        <v>119</v>
      </c>
      <c r="G6745" s="59">
        <v>3767.78</v>
      </c>
      <c r="H6745" s="57">
        <v>444757346</v>
      </c>
      <c r="I6745" s="59">
        <v>0</v>
      </c>
      <c r="J6745" s="59">
        <v>0</v>
      </c>
      <c r="K6745" s="59">
        <v>0</v>
      </c>
      <c r="L6745" s="59">
        <v>3.13</v>
      </c>
      <c r="M6745" s="59">
        <v>9870.66</v>
      </c>
      <c r="N6745" s="58" t="s">
        <v>4127</v>
      </c>
      <c r="O6745" s="14">
        <f t="shared" si="580"/>
        <v>45923.486863425926</v>
      </c>
      <c r="P6745" s="19">
        <f t="shared" si="581"/>
        <v>45923.695196759261</v>
      </c>
      <c r="Q6745" s="20" t="str">
        <f t="shared" si="582"/>
        <v>23/09/2025</v>
      </c>
      <c r="R6745" s="13" t="str">
        <f t="shared" si="583"/>
        <v>16</v>
      </c>
      <c r="S6745" s="13" t="str">
        <f t="shared" si="584"/>
        <v>Tue</v>
      </c>
    </row>
    <row r="6746" spans="1:19" x14ac:dyDescent="0.25">
      <c r="A6746" s="60">
        <v>45923.486898148149</v>
      </c>
      <c r="B6746" s="61">
        <v>445551489</v>
      </c>
      <c r="C6746" s="62" t="s">
        <v>36</v>
      </c>
      <c r="D6746" s="62" t="s">
        <v>37</v>
      </c>
      <c r="E6746" s="62" t="s">
        <v>45</v>
      </c>
      <c r="F6746" s="62" t="s">
        <v>119</v>
      </c>
      <c r="G6746" s="63">
        <v>3767.73</v>
      </c>
      <c r="H6746" s="61">
        <v>444757376</v>
      </c>
      <c r="I6746" s="63">
        <v>0</v>
      </c>
      <c r="J6746" s="63">
        <v>0</v>
      </c>
      <c r="K6746" s="63">
        <v>0</v>
      </c>
      <c r="L6746" s="63">
        <v>0</v>
      </c>
      <c r="M6746" s="63">
        <v>9870.66</v>
      </c>
      <c r="N6746" s="62" t="s">
        <v>1384</v>
      </c>
      <c r="O6746" s="14">
        <f t="shared" si="580"/>
        <v>45923.486898148149</v>
      </c>
      <c r="P6746" s="19">
        <f t="shared" si="581"/>
        <v>45923.695231481484</v>
      </c>
      <c r="Q6746" s="20" t="str">
        <f t="shared" si="582"/>
        <v>23/09/2025</v>
      </c>
      <c r="R6746" s="13" t="str">
        <f t="shared" si="583"/>
        <v>16</v>
      </c>
      <c r="S6746" s="13" t="str">
        <f t="shared" si="584"/>
        <v>Tue</v>
      </c>
    </row>
    <row r="6747" spans="1:19" x14ac:dyDescent="0.25">
      <c r="A6747" s="56">
        <v>45923.486898148149</v>
      </c>
      <c r="B6747" s="57">
        <v>445551495</v>
      </c>
      <c r="C6747" s="58" t="s">
        <v>36</v>
      </c>
      <c r="D6747" s="58" t="s">
        <v>37</v>
      </c>
      <c r="E6747" s="58" t="s">
        <v>45</v>
      </c>
      <c r="F6747" s="58" t="s">
        <v>119</v>
      </c>
      <c r="G6747" s="59">
        <v>3767.73</v>
      </c>
      <c r="H6747" s="57">
        <v>444757380</v>
      </c>
      <c r="I6747" s="59">
        <v>0</v>
      </c>
      <c r="J6747" s="59">
        <v>0</v>
      </c>
      <c r="K6747" s="59">
        <v>0</v>
      </c>
      <c r="L6747" s="59">
        <v>0</v>
      </c>
      <c r="M6747" s="59">
        <v>9870.66</v>
      </c>
      <c r="N6747" s="58" t="s">
        <v>115</v>
      </c>
      <c r="O6747" s="14">
        <f t="shared" si="580"/>
        <v>45923.486898148149</v>
      </c>
      <c r="P6747" s="19">
        <f t="shared" si="581"/>
        <v>45923.695231481484</v>
      </c>
      <c r="Q6747" s="20" t="str">
        <f t="shared" si="582"/>
        <v>23/09/2025</v>
      </c>
      <c r="R6747" s="13" t="str">
        <f t="shared" si="583"/>
        <v>16</v>
      </c>
      <c r="S6747" s="13" t="str">
        <f t="shared" si="584"/>
        <v>Tue</v>
      </c>
    </row>
    <row r="6748" spans="1:19" x14ac:dyDescent="0.25">
      <c r="A6748" s="60">
        <v>45923.486898148149</v>
      </c>
      <c r="B6748" s="61">
        <v>445551496</v>
      </c>
      <c r="C6748" s="62" t="s">
        <v>36</v>
      </c>
      <c r="D6748" s="62" t="s">
        <v>37</v>
      </c>
      <c r="E6748" s="62" t="s">
        <v>45</v>
      </c>
      <c r="F6748" s="62" t="s">
        <v>119</v>
      </c>
      <c r="G6748" s="63">
        <v>3768.06</v>
      </c>
      <c r="H6748" s="61">
        <v>444757381</v>
      </c>
      <c r="I6748" s="63">
        <v>0</v>
      </c>
      <c r="J6748" s="63">
        <v>0</v>
      </c>
      <c r="K6748" s="63">
        <v>0</v>
      </c>
      <c r="L6748" s="63">
        <v>0</v>
      </c>
      <c r="M6748" s="63">
        <v>9870.66</v>
      </c>
      <c r="N6748" s="62" t="s">
        <v>118</v>
      </c>
      <c r="O6748" s="14">
        <f t="shared" si="580"/>
        <v>45923.486898148149</v>
      </c>
      <c r="P6748" s="19">
        <f t="shared" si="581"/>
        <v>45923.695231481484</v>
      </c>
      <c r="Q6748" s="20" t="str">
        <f t="shared" si="582"/>
        <v>23/09/2025</v>
      </c>
      <c r="R6748" s="13" t="str">
        <f t="shared" si="583"/>
        <v>16</v>
      </c>
      <c r="S6748" s="13" t="str">
        <f t="shared" si="584"/>
        <v>Tue</v>
      </c>
    </row>
    <row r="6749" spans="1:19" x14ac:dyDescent="0.25">
      <c r="A6749" s="56">
        <v>45923.490243055552</v>
      </c>
      <c r="B6749" s="57">
        <v>445555331</v>
      </c>
      <c r="C6749" s="58" t="s">
        <v>36</v>
      </c>
      <c r="D6749" s="58" t="s">
        <v>38</v>
      </c>
      <c r="E6749" s="58" t="s">
        <v>46</v>
      </c>
      <c r="F6749" s="58" t="s">
        <v>119</v>
      </c>
      <c r="G6749" s="59">
        <v>3769.74</v>
      </c>
      <c r="H6749" s="57">
        <v>444761176</v>
      </c>
      <c r="I6749" s="59">
        <v>0</v>
      </c>
      <c r="J6749" s="59">
        <v>0</v>
      </c>
      <c r="K6749" s="59">
        <v>0</v>
      </c>
      <c r="L6749" s="59">
        <v>2.0099999999999998</v>
      </c>
      <c r="M6749" s="59">
        <v>9872.67</v>
      </c>
      <c r="N6749" s="58" t="s">
        <v>4128</v>
      </c>
      <c r="O6749" s="14">
        <f t="shared" si="580"/>
        <v>45923.490243055552</v>
      </c>
      <c r="P6749" s="19">
        <f t="shared" si="581"/>
        <v>45923.698576388888</v>
      </c>
      <c r="Q6749" s="20" t="str">
        <f t="shared" si="582"/>
        <v>23/09/2025</v>
      </c>
      <c r="R6749" s="13" t="str">
        <f t="shared" si="583"/>
        <v>16</v>
      </c>
      <c r="S6749" s="13" t="str">
        <f t="shared" si="584"/>
        <v>Tue</v>
      </c>
    </row>
    <row r="6750" spans="1:19" x14ac:dyDescent="0.25">
      <c r="A6750" s="60">
        <v>45923.490601851852</v>
      </c>
      <c r="B6750" s="61">
        <v>445555618</v>
      </c>
      <c r="C6750" s="62" t="s">
        <v>36</v>
      </c>
      <c r="D6750" s="62" t="s">
        <v>37</v>
      </c>
      <c r="E6750" s="62" t="s">
        <v>45</v>
      </c>
      <c r="F6750" s="62" t="s">
        <v>119</v>
      </c>
      <c r="G6750" s="63">
        <v>3770.06</v>
      </c>
      <c r="H6750" s="61">
        <v>444761458</v>
      </c>
      <c r="I6750" s="63">
        <v>0</v>
      </c>
      <c r="J6750" s="63">
        <v>0</v>
      </c>
      <c r="K6750" s="63">
        <v>0</v>
      </c>
      <c r="L6750" s="63">
        <v>0</v>
      </c>
      <c r="M6750" s="63">
        <v>9872.67</v>
      </c>
      <c r="N6750" s="62" t="s">
        <v>1384</v>
      </c>
      <c r="O6750" s="14">
        <f t="shared" si="580"/>
        <v>45923.490601851852</v>
      </c>
      <c r="P6750" s="19">
        <f t="shared" si="581"/>
        <v>45923.698935185188</v>
      </c>
      <c r="Q6750" s="20" t="str">
        <f t="shared" si="582"/>
        <v>23/09/2025</v>
      </c>
      <c r="R6750" s="13" t="str">
        <f t="shared" si="583"/>
        <v>16</v>
      </c>
      <c r="S6750" s="13" t="str">
        <f t="shared" si="584"/>
        <v>Tue</v>
      </c>
    </row>
    <row r="6751" spans="1:19" x14ac:dyDescent="0.25">
      <c r="A6751" s="56">
        <v>45923.490729166668</v>
      </c>
      <c r="B6751" s="57">
        <v>445555653</v>
      </c>
      <c r="C6751" s="58" t="s">
        <v>36</v>
      </c>
      <c r="D6751" s="58" t="s">
        <v>38</v>
      </c>
      <c r="E6751" s="58" t="s">
        <v>46</v>
      </c>
      <c r="F6751" s="58" t="s">
        <v>119</v>
      </c>
      <c r="G6751" s="59">
        <v>3769.57</v>
      </c>
      <c r="H6751" s="57">
        <v>444761493</v>
      </c>
      <c r="I6751" s="59">
        <v>0</v>
      </c>
      <c r="J6751" s="59">
        <v>0</v>
      </c>
      <c r="K6751" s="59">
        <v>0</v>
      </c>
      <c r="L6751" s="59">
        <v>1.84</v>
      </c>
      <c r="M6751" s="59">
        <v>9874.51</v>
      </c>
      <c r="N6751" s="58" t="s">
        <v>4129</v>
      </c>
      <c r="O6751" s="14">
        <f t="shared" si="580"/>
        <v>45923.490729166668</v>
      </c>
      <c r="P6751" s="19">
        <f t="shared" si="581"/>
        <v>45923.699062500003</v>
      </c>
      <c r="Q6751" s="20" t="str">
        <f t="shared" si="582"/>
        <v>23/09/2025</v>
      </c>
      <c r="R6751" s="13" t="str">
        <f t="shared" si="583"/>
        <v>16</v>
      </c>
      <c r="S6751" s="13" t="str">
        <f t="shared" si="584"/>
        <v>Tue</v>
      </c>
    </row>
    <row r="6752" spans="1:19" x14ac:dyDescent="0.25">
      <c r="A6752" s="60">
        <v>45923.490833333337</v>
      </c>
      <c r="B6752" s="61">
        <v>445555709</v>
      </c>
      <c r="C6752" s="62" t="s">
        <v>36</v>
      </c>
      <c r="D6752" s="62" t="s">
        <v>37</v>
      </c>
      <c r="E6752" s="62" t="s">
        <v>45</v>
      </c>
      <c r="F6752" s="62" t="s">
        <v>119</v>
      </c>
      <c r="G6752" s="63">
        <v>3769.46</v>
      </c>
      <c r="H6752" s="61">
        <v>444761552</v>
      </c>
      <c r="I6752" s="63">
        <v>0</v>
      </c>
      <c r="J6752" s="63">
        <v>0</v>
      </c>
      <c r="K6752" s="63">
        <v>0</v>
      </c>
      <c r="L6752" s="63">
        <v>0</v>
      </c>
      <c r="M6752" s="63">
        <v>9874.51</v>
      </c>
      <c r="N6752" s="62" t="s">
        <v>115</v>
      </c>
      <c r="O6752" s="14">
        <f t="shared" si="580"/>
        <v>45923.490833333337</v>
      </c>
      <c r="P6752" s="19">
        <f t="shared" si="581"/>
        <v>45923.699166666673</v>
      </c>
      <c r="Q6752" s="20" t="str">
        <f t="shared" si="582"/>
        <v>23/09/2025</v>
      </c>
      <c r="R6752" s="13" t="str">
        <f t="shared" si="583"/>
        <v>16</v>
      </c>
      <c r="S6752" s="13" t="str">
        <f t="shared" si="584"/>
        <v>Tue</v>
      </c>
    </row>
    <row r="6753" spans="1:19" x14ac:dyDescent="0.25">
      <c r="A6753" s="56">
        <v>45923.493159722224</v>
      </c>
      <c r="B6753" s="57">
        <v>445560421</v>
      </c>
      <c r="C6753" s="58" t="s">
        <v>36</v>
      </c>
      <c r="D6753" s="58" t="s">
        <v>38</v>
      </c>
      <c r="E6753" s="58" t="s">
        <v>46</v>
      </c>
      <c r="F6753" s="58" t="s">
        <v>119</v>
      </c>
      <c r="G6753" s="59">
        <v>3773.33</v>
      </c>
      <c r="H6753" s="57">
        <v>444766031</v>
      </c>
      <c r="I6753" s="59">
        <v>0</v>
      </c>
      <c r="J6753" s="59">
        <v>0</v>
      </c>
      <c r="K6753" s="59">
        <v>0</v>
      </c>
      <c r="L6753" s="59">
        <v>5.27</v>
      </c>
      <c r="M6753" s="59">
        <v>9879.7800000000007</v>
      </c>
      <c r="N6753" s="58" t="s">
        <v>4130</v>
      </c>
      <c r="O6753" s="14">
        <f t="shared" si="580"/>
        <v>45923.493159722224</v>
      </c>
      <c r="P6753" s="19">
        <f t="shared" si="581"/>
        <v>45923.70149305556</v>
      </c>
      <c r="Q6753" s="20" t="str">
        <f t="shared" si="582"/>
        <v>23/09/2025</v>
      </c>
      <c r="R6753" s="13" t="str">
        <f t="shared" si="583"/>
        <v>16</v>
      </c>
      <c r="S6753" s="13" t="str">
        <f t="shared" si="584"/>
        <v>Tue</v>
      </c>
    </row>
    <row r="6754" spans="1:19" x14ac:dyDescent="0.25">
      <c r="A6754" s="60">
        <v>45923.493159722224</v>
      </c>
      <c r="B6754" s="61">
        <v>445560423</v>
      </c>
      <c r="C6754" s="62" t="s">
        <v>36</v>
      </c>
      <c r="D6754" s="62" t="s">
        <v>38</v>
      </c>
      <c r="E6754" s="62" t="s">
        <v>46</v>
      </c>
      <c r="F6754" s="62" t="s">
        <v>119</v>
      </c>
      <c r="G6754" s="63">
        <v>3773.33</v>
      </c>
      <c r="H6754" s="61">
        <v>444766032</v>
      </c>
      <c r="I6754" s="63">
        <v>0</v>
      </c>
      <c r="J6754" s="63">
        <v>0</v>
      </c>
      <c r="K6754" s="63">
        <v>0</v>
      </c>
      <c r="L6754" s="63">
        <v>3.27</v>
      </c>
      <c r="M6754" s="63">
        <v>9883.0499999999993</v>
      </c>
      <c r="N6754" s="62" t="s">
        <v>4131</v>
      </c>
      <c r="O6754" s="14">
        <f t="shared" si="580"/>
        <v>45923.493159722224</v>
      </c>
      <c r="P6754" s="19">
        <f t="shared" si="581"/>
        <v>45923.70149305556</v>
      </c>
      <c r="Q6754" s="20" t="str">
        <f t="shared" si="582"/>
        <v>23/09/2025</v>
      </c>
      <c r="R6754" s="13" t="str">
        <f t="shared" si="583"/>
        <v>16</v>
      </c>
      <c r="S6754" s="13" t="str">
        <f t="shared" si="584"/>
        <v>Tue</v>
      </c>
    </row>
    <row r="6755" spans="1:19" x14ac:dyDescent="0.25">
      <c r="A6755" s="56">
        <v>45923.493159722224</v>
      </c>
      <c r="B6755" s="57">
        <v>445560424</v>
      </c>
      <c r="C6755" s="58" t="s">
        <v>36</v>
      </c>
      <c r="D6755" s="58" t="s">
        <v>38</v>
      </c>
      <c r="E6755" s="58" t="s">
        <v>46</v>
      </c>
      <c r="F6755" s="58" t="s">
        <v>119</v>
      </c>
      <c r="G6755" s="59">
        <v>3773.33</v>
      </c>
      <c r="H6755" s="57">
        <v>444766033</v>
      </c>
      <c r="I6755" s="59">
        <v>0</v>
      </c>
      <c r="J6755" s="59">
        <v>0</v>
      </c>
      <c r="K6755" s="59">
        <v>0</v>
      </c>
      <c r="L6755" s="59">
        <v>3.87</v>
      </c>
      <c r="M6755" s="59">
        <v>9886.92</v>
      </c>
      <c r="N6755" s="58" t="s">
        <v>4132</v>
      </c>
      <c r="O6755" s="14">
        <f t="shared" si="580"/>
        <v>45923.493159722224</v>
      </c>
      <c r="P6755" s="19">
        <f t="shared" si="581"/>
        <v>45923.70149305556</v>
      </c>
      <c r="Q6755" s="20" t="str">
        <f t="shared" si="582"/>
        <v>23/09/2025</v>
      </c>
      <c r="R6755" s="13" t="str">
        <f t="shared" si="583"/>
        <v>16</v>
      </c>
      <c r="S6755" s="13" t="str">
        <f t="shared" si="584"/>
        <v>Tue</v>
      </c>
    </row>
    <row r="6756" spans="1:19" x14ac:dyDescent="0.25">
      <c r="A6756" s="60">
        <v>45923.493495370371</v>
      </c>
      <c r="B6756" s="61">
        <v>445561004</v>
      </c>
      <c r="C6756" s="62" t="s">
        <v>36</v>
      </c>
      <c r="D6756" s="62" t="s">
        <v>37</v>
      </c>
      <c r="E6756" s="62" t="s">
        <v>45</v>
      </c>
      <c r="F6756" s="62" t="s">
        <v>119</v>
      </c>
      <c r="G6756" s="63">
        <v>3772.31</v>
      </c>
      <c r="H6756" s="61">
        <v>444766625</v>
      </c>
      <c r="I6756" s="63">
        <v>0</v>
      </c>
      <c r="J6756" s="63">
        <v>0</v>
      </c>
      <c r="K6756" s="63">
        <v>0</v>
      </c>
      <c r="L6756" s="63">
        <v>0</v>
      </c>
      <c r="M6756" s="63">
        <v>9886.92</v>
      </c>
      <c r="N6756" s="62" t="s">
        <v>2056</v>
      </c>
      <c r="O6756" s="14">
        <f t="shared" si="580"/>
        <v>45923.493495370371</v>
      </c>
      <c r="P6756" s="19">
        <f t="shared" si="581"/>
        <v>45923.701828703706</v>
      </c>
      <c r="Q6756" s="20" t="str">
        <f t="shared" si="582"/>
        <v>23/09/2025</v>
      </c>
      <c r="R6756" s="13" t="str">
        <f t="shared" si="583"/>
        <v>16</v>
      </c>
      <c r="S6756" s="13" t="str">
        <f t="shared" si="584"/>
        <v>Tue</v>
      </c>
    </row>
    <row r="6757" spans="1:19" x14ac:dyDescent="0.25">
      <c r="A6757" s="56">
        <v>45923.493495370371</v>
      </c>
      <c r="B6757" s="57">
        <v>445561008</v>
      </c>
      <c r="C6757" s="58" t="s">
        <v>36</v>
      </c>
      <c r="D6757" s="58" t="s">
        <v>37</v>
      </c>
      <c r="E6757" s="58" t="s">
        <v>45</v>
      </c>
      <c r="F6757" s="58" t="s">
        <v>119</v>
      </c>
      <c r="G6757" s="59">
        <v>3772.36</v>
      </c>
      <c r="H6757" s="57">
        <v>444766629</v>
      </c>
      <c r="I6757" s="59">
        <v>0</v>
      </c>
      <c r="J6757" s="59">
        <v>0</v>
      </c>
      <c r="K6757" s="59">
        <v>0</v>
      </c>
      <c r="L6757" s="59">
        <v>0</v>
      </c>
      <c r="M6757" s="59">
        <v>9886.92</v>
      </c>
      <c r="N6757" s="58" t="s">
        <v>1944</v>
      </c>
      <c r="O6757" s="14">
        <f t="shared" si="580"/>
        <v>45923.493495370371</v>
      </c>
      <c r="P6757" s="19">
        <f t="shared" si="581"/>
        <v>45923.701828703706</v>
      </c>
      <c r="Q6757" s="20" t="str">
        <f t="shared" si="582"/>
        <v>23/09/2025</v>
      </c>
      <c r="R6757" s="13" t="str">
        <f t="shared" si="583"/>
        <v>16</v>
      </c>
      <c r="S6757" s="13" t="str">
        <f t="shared" si="584"/>
        <v>Tue</v>
      </c>
    </row>
    <row r="6758" spans="1:19" x14ac:dyDescent="0.25">
      <c r="A6758" s="60">
        <v>45923.493495370371</v>
      </c>
      <c r="B6758" s="61">
        <v>445561011</v>
      </c>
      <c r="C6758" s="62" t="s">
        <v>36</v>
      </c>
      <c r="D6758" s="62" t="s">
        <v>37</v>
      </c>
      <c r="E6758" s="62" t="s">
        <v>45</v>
      </c>
      <c r="F6758" s="62" t="s">
        <v>119</v>
      </c>
      <c r="G6758" s="63">
        <v>3772.36</v>
      </c>
      <c r="H6758" s="61">
        <v>444766632</v>
      </c>
      <c r="I6758" s="63">
        <v>0</v>
      </c>
      <c r="J6758" s="63">
        <v>0</v>
      </c>
      <c r="K6758" s="63">
        <v>0</v>
      </c>
      <c r="L6758" s="63">
        <v>0</v>
      </c>
      <c r="M6758" s="63">
        <v>9886.92</v>
      </c>
      <c r="N6758" s="62" t="s">
        <v>113</v>
      </c>
      <c r="O6758" s="14">
        <f t="shared" si="580"/>
        <v>45923.493495370371</v>
      </c>
      <c r="P6758" s="19">
        <f t="shared" si="581"/>
        <v>45923.701828703706</v>
      </c>
      <c r="Q6758" s="20" t="str">
        <f t="shared" si="582"/>
        <v>23/09/2025</v>
      </c>
      <c r="R6758" s="13" t="str">
        <f t="shared" si="583"/>
        <v>16</v>
      </c>
      <c r="S6758" s="13" t="str">
        <f t="shared" si="584"/>
        <v>Tue</v>
      </c>
    </row>
    <row r="6759" spans="1:19" x14ac:dyDescent="0.25">
      <c r="A6759" s="56">
        <v>45923.493506944447</v>
      </c>
      <c r="B6759" s="57">
        <v>445561016</v>
      </c>
      <c r="C6759" s="58" t="s">
        <v>36</v>
      </c>
      <c r="D6759" s="58" t="s">
        <v>37</v>
      </c>
      <c r="E6759" s="58" t="s">
        <v>45</v>
      </c>
      <c r="F6759" s="58" t="s">
        <v>119</v>
      </c>
      <c r="G6759" s="59">
        <v>3772.36</v>
      </c>
      <c r="H6759" s="57">
        <v>444766638</v>
      </c>
      <c r="I6759" s="59">
        <v>0</v>
      </c>
      <c r="J6759" s="59">
        <v>0</v>
      </c>
      <c r="K6759" s="59">
        <v>0</v>
      </c>
      <c r="L6759" s="59">
        <v>0</v>
      </c>
      <c r="M6759" s="59">
        <v>9886.92</v>
      </c>
      <c r="N6759" s="58" t="s">
        <v>108</v>
      </c>
      <c r="O6759" s="14">
        <f t="shared" si="580"/>
        <v>45923.493506944447</v>
      </c>
      <c r="P6759" s="19">
        <f t="shared" si="581"/>
        <v>45923.701840277783</v>
      </c>
      <c r="Q6759" s="20" t="str">
        <f t="shared" si="582"/>
        <v>23/09/2025</v>
      </c>
      <c r="R6759" s="13" t="str">
        <f t="shared" si="583"/>
        <v>16</v>
      </c>
      <c r="S6759" s="13" t="str">
        <f t="shared" si="584"/>
        <v>Tue</v>
      </c>
    </row>
    <row r="6760" spans="1:19" x14ac:dyDescent="0.25">
      <c r="A6760" s="60">
        <v>45923.493506944447</v>
      </c>
      <c r="B6760" s="61">
        <v>445561018</v>
      </c>
      <c r="C6760" s="62" t="s">
        <v>36</v>
      </c>
      <c r="D6760" s="62" t="s">
        <v>37</v>
      </c>
      <c r="E6760" s="62" t="s">
        <v>45</v>
      </c>
      <c r="F6760" s="62" t="s">
        <v>119</v>
      </c>
      <c r="G6760" s="63">
        <v>3772.36</v>
      </c>
      <c r="H6760" s="61">
        <v>444766640</v>
      </c>
      <c r="I6760" s="63">
        <v>0</v>
      </c>
      <c r="J6760" s="63">
        <v>0</v>
      </c>
      <c r="K6760" s="63">
        <v>0</v>
      </c>
      <c r="L6760" s="63">
        <v>0</v>
      </c>
      <c r="M6760" s="63">
        <v>9886.92</v>
      </c>
      <c r="N6760" s="62" t="s">
        <v>48</v>
      </c>
      <c r="O6760" s="14">
        <f t="shared" si="580"/>
        <v>45923.493506944447</v>
      </c>
      <c r="P6760" s="19">
        <f t="shared" si="581"/>
        <v>45923.701840277783</v>
      </c>
      <c r="Q6760" s="20" t="str">
        <f t="shared" si="582"/>
        <v>23/09/2025</v>
      </c>
      <c r="R6760" s="13" t="str">
        <f t="shared" si="583"/>
        <v>16</v>
      </c>
      <c r="S6760" s="13" t="str">
        <f t="shared" si="584"/>
        <v>Tue</v>
      </c>
    </row>
    <row r="6761" spans="1:19" x14ac:dyDescent="0.25">
      <c r="A6761" s="56">
        <v>45923.493506944447</v>
      </c>
      <c r="B6761" s="57">
        <v>445561025</v>
      </c>
      <c r="C6761" s="58" t="s">
        <v>36</v>
      </c>
      <c r="D6761" s="58" t="s">
        <v>37</v>
      </c>
      <c r="E6761" s="58" t="s">
        <v>45</v>
      </c>
      <c r="F6761" s="58" t="s">
        <v>119</v>
      </c>
      <c r="G6761" s="59">
        <v>3772.38</v>
      </c>
      <c r="H6761" s="57">
        <v>444766647</v>
      </c>
      <c r="I6761" s="59">
        <v>0</v>
      </c>
      <c r="J6761" s="59">
        <v>0</v>
      </c>
      <c r="K6761" s="59">
        <v>0</v>
      </c>
      <c r="L6761" s="59">
        <v>0</v>
      </c>
      <c r="M6761" s="59">
        <v>9886.92</v>
      </c>
      <c r="N6761" s="58" t="s">
        <v>77</v>
      </c>
      <c r="O6761" s="14">
        <f t="shared" si="580"/>
        <v>45923.493506944447</v>
      </c>
      <c r="P6761" s="19">
        <f t="shared" si="581"/>
        <v>45923.701840277783</v>
      </c>
      <c r="Q6761" s="20" t="str">
        <f t="shared" si="582"/>
        <v>23/09/2025</v>
      </c>
      <c r="R6761" s="13" t="str">
        <f t="shared" si="583"/>
        <v>16</v>
      </c>
      <c r="S6761" s="13" t="str">
        <f t="shared" si="584"/>
        <v>Tue</v>
      </c>
    </row>
    <row r="6762" spans="1:19" x14ac:dyDescent="0.25">
      <c r="A6762" s="60">
        <v>45923.493506944447</v>
      </c>
      <c r="B6762" s="61">
        <v>445561027</v>
      </c>
      <c r="C6762" s="62" t="s">
        <v>36</v>
      </c>
      <c r="D6762" s="62" t="s">
        <v>37</v>
      </c>
      <c r="E6762" s="62" t="s">
        <v>45</v>
      </c>
      <c r="F6762" s="62" t="s">
        <v>119</v>
      </c>
      <c r="G6762" s="63">
        <v>3772.38</v>
      </c>
      <c r="H6762" s="61">
        <v>444766649</v>
      </c>
      <c r="I6762" s="63">
        <v>0</v>
      </c>
      <c r="J6762" s="63">
        <v>0</v>
      </c>
      <c r="K6762" s="63">
        <v>0</v>
      </c>
      <c r="L6762" s="63">
        <v>0</v>
      </c>
      <c r="M6762" s="63">
        <v>9886.92</v>
      </c>
      <c r="N6762" s="62" t="s">
        <v>2055</v>
      </c>
      <c r="O6762" s="14">
        <f t="shared" si="580"/>
        <v>45923.493506944447</v>
      </c>
      <c r="P6762" s="19">
        <f t="shared" si="581"/>
        <v>45923.701840277783</v>
      </c>
      <c r="Q6762" s="20" t="str">
        <f t="shared" si="582"/>
        <v>23/09/2025</v>
      </c>
      <c r="R6762" s="13" t="str">
        <f t="shared" si="583"/>
        <v>16</v>
      </c>
      <c r="S6762" s="13" t="str">
        <f t="shared" si="584"/>
        <v>Tue</v>
      </c>
    </row>
    <row r="6763" spans="1:19" x14ac:dyDescent="0.25">
      <c r="A6763" s="56">
        <v>45923.493518518517</v>
      </c>
      <c r="B6763" s="57">
        <v>445561030</v>
      </c>
      <c r="C6763" s="58" t="s">
        <v>36</v>
      </c>
      <c r="D6763" s="58" t="s">
        <v>37</v>
      </c>
      <c r="E6763" s="58" t="s">
        <v>45</v>
      </c>
      <c r="F6763" s="58" t="s">
        <v>119</v>
      </c>
      <c r="G6763" s="59">
        <v>3772.48</v>
      </c>
      <c r="H6763" s="57">
        <v>444766652</v>
      </c>
      <c r="I6763" s="59">
        <v>0</v>
      </c>
      <c r="J6763" s="59">
        <v>0</v>
      </c>
      <c r="K6763" s="59">
        <v>0</v>
      </c>
      <c r="L6763" s="59">
        <v>0</v>
      </c>
      <c r="M6763" s="59">
        <v>9886.92</v>
      </c>
      <c r="N6763" s="58" t="s">
        <v>107</v>
      </c>
      <c r="O6763" s="14">
        <f t="shared" si="580"/>
        <v>45923.493518518517</v>
      </c>
      <c r="P6763" s="19">
        <f t="shared" si="581"/>
        <v>45923.701851851853</v>
      </c>
      <c r="Q6763" s="20" t="str">
        <f t="shared" si="582"/>
        <v>23/09/2025</v>
      </c>
      <c r="R6763" s="13" t="str">
        <f t="shared" si="583"/>
        <v>16</v>
      </c>
      <c r="S6763" s="13" t="str">
        <f t="shared" si="584"/>
        <v>Tue</v>
      </c>
    </row>
    <row r="6764" spans="1:19" x14ac:dyDescent="0.25">
      <c r="A6764" s="60">
        <v>45923.493518518517</v>
      </c>
      <c r="B6764" s="61">
        <v>445561037</v>
      </c>
      <c r="C6764" s="62" t="s">
        <v>36</v>
      </c>
      <c r="D6764" s="62" t="s">
        <v>37</v>
      </c>
      <c r="E6764" s="62" t="s">
        <v>45</v>
      </c>
      <c r="F6764" s="62" t="s">
        <v>119</v>
      </c>
      <c r="G6764" s="63">
        <v>3772.47</v>
      </c>
      <c r="H6764" s="61">
        <v>444766661</v>
      </c>
      <c r="I6764" s="63">
        <v>0</v>
      </c>
      <c r="J6764" s="63">
        <v>0</v>
      </c>
      <c r="K6764" s="63">
        <v>0</v>
      </c>
      <c r="L6764" s="63">
        <v>0</v>
      </c>
      <c r="M6764" s="63">
        <v>9886.92</v>
      </c>
      <c r="N6764" s="62" t="s">
        <v>1971</v>
      </c>
      <c r="O6764" s="14">
        <f t="shared" si="580"/>
        <v>45923.493518518517</v>
      </c>
      <c r="P6764" s="19">
        <f t="shared" si="581"/>
        <v>45923.701851851853</v>
      </c>
      <c r="Q6764" s="20" t="str">
        <f t="shared" si="582"/>
        <v>23/09/2025</v>
      </c>
      <c r="R6764" s="13" t="str">
        <f t="shared" si="583"/>
        <v>16</v>
      </c>
      <c r="S6764" s="13" t="str">
        <f t="shared" si="584"/>
        <v>Tue</v>
      </c>
    </row>
    <row r="6765" spans="1:19" x14ac:dyDescent="0.25">
      <c r="A6765" s="56">
        <v>45923.493518518517</v>
      </c>
      <c r="B6765" s="57">
        <v>445561044</v>
      </c>
      <c r="C6765" s="58" t="s">
        <v>36</v>
      </c>
      <c r="D6765" s="58" t="s">
        <v>37</v>
      </c>
      <c r="E6765" s="58" t="s">
        <v>45</v>
      </c>
      <c r="F6765" s="58" t="s">
        <v>119</v>
      </c>
      <c r="G6765" s="59">
        <v>3772.45</v>
      </c>
      <c r="H6765" s="57">
        <v>444766668</v>
      </c>
      <c r="I6765" s="59">
        <v>0</v>
      </c>
      <c r="J6765" s="59">
        <v>0</v>
      </c>
      <c r="K6765" s="59">
        <v>0</v>
      </c>
      <c r="L6765" s="59">
        <v>0</v>
      </c>
      <c r="M6765" s="59">
        <v>9886.92</v>
      </c>
      <c r="N6765" s="58" t="s">
        <v>52</v>
      </c>
      <c r="O6765" s="14">
        <f t="shared" si="580"/>
        <v>45923.493518518517</v>
      </c>
      <c r="P6765" s="19">
        <f t="shared" si="581"/>
        <v>45923.701851851853</v>
      </c>
      <c r="Q6765" s="20" t="str">
        <f t="shared" si="582"/>
        <v>23/09/2025</v>
      </c>
      <c r="R6765" s="13" t="str">
        <f t="shared" si="583"/>
        <v>16</v>
      </c>
      <c r="S6765" s="13" t="str">
        <f t="shared" si="584"/>
        <v>Tue</v>
      </c>
    </row>
    <row r="6766" spans="1:19" x14ac:dyDescent="0.25">
      <c r="A6766" s="60">
        <v>45923.493518518517</v>
      </c>
      <c r="B6766" s="61">
        <v>445561049</v>
      </c>
      <c r="C6766" s="62" t="s">
        <v>36</v>
      </c>
      <c r="D6766" s="62" t="s">
        <v>37</v>
      </c>
      <c r="E6766" s="62" t="s">
        <v>45</v>
      </c>
      <c r="F6766" s="62" t="s">
        <v>119</v>
      </c>
      <c r="G6766" s="63">
        <v>3772.33</v>
      </c>
      <c r="H6766" s="61">
        <v>444766673</v>
      </c>
      <c r="I6766" s="63">
        <v>0</v>
      </c>
      <c r="J6766" s="63">
        <v>0</v>
      </c>
      <c r="K6766" s="63">
        <v>0</v>
      </c>
      <c r="L6766" s="63">
        <v>0</v>
      </c>
      <c r="M6766" s="63">
        <v>9886.92</v>
      </c>
      <c r="N6766" s="62" t="s">
        <v>47</v>
      </c>
      <c r="O6766" s="14">
        <f t="shared" si="580"/>
        <v>45923.493518518517</v>
      </c>
      <c r="P6766" s="19">
        <f t="shared" si="581"/>
        <v>45923.701851851853</v>
      </c>
      <c r="Q6766" s="20" t="str">
        <f t="shared" si="582"/>
        <v>23/09/2025</v>
      </c>
      <c r="R6766" s="13" t="str">
        <f t="shared" si="583"/>
        <v>16</v>
      </c>
      <c r="S6766" s="13" t="str">
        <f t="shared" si="584"/>
        <v>Tue</v>
      </c>
    </row>
    <row r="6767" spans="1:19" x14ac:dyDescent="0.25">
      <c r="A6767" s="56">
        <v>45923.493726851855</v>
      </c>
      <c r="B6767" s="57">
        <v>445561343</v>
      </c>
      <c r="C6767" s="58" t="s">
        <v>36</v>
      </c>
      <c r="D6767" s="58" t="s">
        <v>37</v>
      </c>
      <c r="E6767" s="58" t="s">
        <v>45</v>
      </c>
      <c r="F6767" s="58" t="s">
        <v>119</v>
      </c>
      <c r="G6767" s="59">
        <v>3773.68</v>
      </c>
      <c r="H6767" s="57">
        <v>444766965</v>
      </c>
      <c r="I6767" s="59">
        <v>0</v>
      </c>
      <c r="J6767" s="59">
        <v>0</v>
      </c>
      <c r="K6767" s="59">
        <v>0</v>
      </c>
      <c r="L6767" s="59">
        <v>0</v>
      </c>
      <c r="M6767" s="59">
        <v>9886.92</v>
      </c>
      <c r="N6767" s="58" t="s">
        <v>118</v>
      </c>
      <c r="O6767" s="14">
        <f t="shared" si="580"/>
        <v>45923.493726851855</v>
      </c>
      <c r="P6767" s="19">
        <f t="shared" si="581"/>
        <v>45923.702060185191</v>
      </c>
      <c r="Q6767" s="20" t="str">
        <f t="shared" si="582"/>
        <v>23/09/2025</v>
      </c>
      <c r="R6767" s="13" t="str">
        <f t="shared" si="583"/>
        <v>16</v>
      </c>
      <c r="S6767" s="13" t="str">
        <f t="shared" si="584"/>
        <v>Tue</v>
      </c>
    </row>
    <row r="6768" spans="1:19" x14ac:dyDescent="0.25">
      <c r="A6768" s="60">
        <v>45923.493726851855</v>
      </c>
      <c r="B6768" s="61">
        <v>445561349</v>
      </c>
      <c r="C6768" s="62" t="s">
        <v>36</v>
      </c>
      <c r="D6768" s="62" t="s">
        <v>37</v>
      </c>
      <c r="E6768" s="62" t="s">
        <v>45</v>
      </c>
      <c r="F6768" s="62" t="s">
        <v>119</v>
      </c>
      <c r="G6768" s="63">
        <v>3773.64</v>
      </c>
      <c r="H6768" s="61">
        <v>444766972</v>
      </c>
      <c r="I6768" s="63">
        <v>0</v>
      </c>
      <c r="J6768" s="63">
        <v>0</v>
      </c>
      <c r="K6768" s="63">
        <v>0</v>
      </c>
      <c r="L6768" s="63">
        <v>0</v>
      </c>
      <c r="M6768" s="63">
        <v>9886.92</v>
      </c>
      <c r="N6768" s="62" t="s">
        <v>1384</v>
      </c>
      <c r="O6768" s="14">
        <f t="shared" si="580"/>
        <v>45923.493726851855</v>
      </c>
      <c r="P6768" s="19">
        <f t="shared" si="581"/>
        <v>45923.702060185191</v>
      </c>
      <c r="Q6768" s="20" t="str">
        <f t="shared" si="582"/>
        <v>23/09/2025</v>
      </c>
      <c r="R6768" s="13" t="str">
        <f t="shared" si="583"/>
        <v>16</v>
      </c>
      <c r="S6768" s="13" t="str">
        <f t="shared" si="584"/>
        <v>Tue</v>
      </c>
    </row>
    <row r="6769" spans="1:19" x14ac:dyDescent="0.25">
      <c r="A6769" s="56">
        <v>45923.493726851855</v>
      </c>
      <c r="B6769" s="57">
        <v>445561352</v>
      </c>
      <c r="C6769" s="58" t="s">
        <v>36</v>
      </c>
      <c r="D6769" s="58" t="s">
        <v>37</v>
      </c>
      <c r="E6769" s="58" t="s">
        <v>45</v>
      </c>
      <c r="F6769" s="58" t="s">
        <v>119</v>
      </c>
      <c r="G6769" s="59">
        <v>3773.7</v>
      </c>
      <c r="H6769" s="57">
        <v>444766976</v>
      </c>
      <c r="I6769" s="59">
        <v>0</v>
      </c>
      <c r="J6769" s="59">
        <v>0</v>
      </c>
      <c r="K6769" s="59">
        <v>0</v>
      </c>
      <c r="L6769" s="59">
        <v>0</v>
      </c>
      <c r="M6769" s="59">
        <v>9886.92</v>
      </c>
      <c r="N6769" s="58" t="s">
        <v>115</v>
      </c>
      <c r="O6769" s="14">
        <f t="shared" si="580"/>
        <v>45923.493726851855</v>
      </c>
      <c r="P6769" s="19">
        <f t="shared" si="581"/>
        <v>45923.702060185191</v>
      </c>
      <c r="Q6769" s="20" t="str">
        <f t="shared" si="582"/>
        <v>23/09/2025</v>
      </c>
      <c r="R6769" s="13" t="str">
        <f t="shared" si="583"/>
        <v>16</v>
      </c>
      <c r="S6769" s="13" t="str">
        <f t="shared" si="584"/>
        <v>Tue</v>
      </c>
    </row>
    <row r="6770" spans="1:19" x14ac:dyDescent="0.25">
      <c r="A6770" s="60">
        <v>45923.493761574071</v>
      </c>
      <c r="B6770" s="61">
        <v>445561420</v>
      </c>
      <c r="C6770" s="62" t="s">
        <v>36</v>
      </c>
      <c r="D6770" s="62" t="s">
        <v>38</v>
      </c>
      <c r="E6770" s="62" t="s">
        <v>46</v>
      </c>
      <c r="F6770" s="62" t="s">
        <v>119</v>
      </c>
      <c r="G6770" s="63">
        <v>3774.11</v>
      </c>
      <c r="H6770" s="61">
        <v>444767050</v>
      </c>
      <c r="I6770" s="63">
        <v>0</v>
      </c>
      <c r="J6770" s="63">
        <v>0</v>
      </c>
      <c r="K6770" s="63">
        <v>0</v>
      </c>
      <c r="L6770" s="63">
        <v>1.8</v>
      </c>
      <c r="M6770" s="63">
        <v>9888.7199999999993</v>
      </c>
      <c r="N6770" s="62" t="s">
        <v>4133</v>
      </c>
      <c r="O6770" s="14">
        <f t="shared" si="580"/>
        <v>45923.493761574071</v>
      </c>
      <c r="P6770" s="19">
        <f t="shared" si="581"/>
        <v>45923.702094907407</v>
      </c>
      <c r="Q6770" s="20" t="str">
        <f t="shared" si="582"/>
        <v>23/09/2025</v>
      </c>
      <c r="R6770" s="13" t="str">
        <f t="shared" si="583"/>
        <v>16</v>
      </c>
      <c r="S6770" s="13" t="str">
        <f t="shared" si="584"/>
        <v>Tue</v>
      </c>
    </row>
    <row r="6771" spans="1:19" x14ac:dyDescent="0.25">
      <c r="A6771" s="56">
        <v>45923.493761574071</v>
      </c>
      <c r="B6771" s="57">
        <v>445561422</v>
      </c>
      <c r="C6771" s="58" t="s">
        <v>36</v>
      </c>
      <c r="D6771" s="58" t="s">
        <v>38</v>
      </c>
      <c r="E6771" s="58" t="s">
        <v>46</v>
      </c>
      <c r="F6771" s="58" t="s">
        <v>119</v>
      </c>
      <c r="G6771" s="59">
        <v>3774.11</v>
      </c>
      <c r="H6771" s="57">
        <v>444767051</v>
      </c>
      <c r="I6771" s="59">
        <v>0</v>
      </c>
      <c r="J6771" s="59">
        <v>0</v>
      </c>
      <c r="K6771" s="59">
        <v>0</v>
      </c>
      <c r="L6771" s="59">
        <v>1.75</v>
      </c>
      <c r="M6771" s="59">
        <v>9890.4699999999993</v>
      </c>
      <c r="N6771" s="58" t="s">
        <v>4134</v>
      </c>
      <c r="O6771" s="14">
        <f t="shared" si="580"/>
        <v>45923.493761574071</v>
      </c>
      <c r="P6771" s="19">
        <f t="shared" si="581"/>
        <v>45923.702094907407</v>
      </c>
      <c r="Q6771" s="20" t="str">
        <f t="shared" si="582"/>
        <v>23/09/2025</v>
      </c>
      <c r="R6771" s="13" t="str">
        <f t="shared" si="583"/>
        <v>16</v>
      </c>
      <c r="S6771" s="13" t="str">
        <f t="shared" si="584"/>
        <v>Tue</v>
      </c>
    </row>
    <row r="6772" spans="1:19" x14ac:dyDescent="0.25">
      <c r="A6772" s="60">
        <v>45923.493761574071</v>
      </c>
      <c r="B6772" s="61">
        <v>445561423</v>
      </c>
      <c r="C6772" s="62" t="s">
        <v>36</v>
      </c>
      <c r="D6772" s="62" t="s">
        <v>38</v>
      </c>
      <c r="E6772" s="62" t="s">
        <v>46</v>
      </c>
      <c r="F6772" s="62" t="s">
        <v>119</v>
      </c>
      <c r="G6772" s="63">
        <v>3774.11</v>
      </c>
      <c r="H6772" s="61">
        <v>444767052</v>
      </c>
      <c r="I6772" s="63">
        <v>0</v>
      </c>
      <c r="J6772" s="63">
        <v>0</v>
      </c>
      <c r="K6772" s="63">
        <v>0</v>
      </c>
      <c r="L6772" s="63">
        <v>1.73</v>
      </c>
      <c r="M6772" s="63">
        <v>9892.2000000000007</v>
      </c>
      <c r="N6772" s="62" t="s">
        <v>4134</v>
      </c>
      <c r="O6772" s="14">
        <f t="shared" si="580"/>
        <v>45923.493761574071</v>
      </c>
      <c r="P6772" s="19">
        <f t="shared" si="581"/>
        <v>45923.702094907407</v>
      </c>
      <c r="Q6772" s="20" t="str">
        <f t="shared" si="582"/>
        <v>23/09/2025</v>
      </c>
      <c r="R6772" s="13" t="str">
        <f t="shared" si="583"/>
        <v>16</v>
      </c>
      <c r="S6772" s="13" t="str">
        <f t="shared" si="584"/>
        <v>Tue</v>
      </c>
    </row>
    <row r="6773" spans="1:19" x14ac:dyDescent="0.25">
      <c r="A6773" s="56">
        <v>45923.493761574071</v>
      </c>
      <c r="B6773" s="57">
        <v>445561424</v>
      </c>
      <c r="C6773" s="58" t="s">
        <v>36</v>
      </c>
      <c r="D6773" s="58" t="s">
        <v>38</v>
      </c>
      <c r="E6773" s="58" t="s">
        <v>46</v>
      </c>
      <c r="F6773" s="58" t="s">
        <v>119</v>
      </c>
      <c r="G6773" s="59">
        <v>3774.11</v>
      </c>
      <c r="H6773" s="57">
        <v>444767053</v>
      </c>
      <c r="I6773" s="59">
        <v>0</v>
      </c>
      <c r="J6773" s="59">
        <v>0</v>
      </c>
      <c r="K6773" s="59">
        <v>0</v>
      </c>
      <c r="L6773" s="59">
        <v>1.63</v>
      </c>
      <c r="M6773" s="59">
        <v>9893.83</v>
      </c>
      <c r="N6773" s="58" t="s">
        <v>4134</v>
      </c>
      <c r="O6773" s="14">
        <f t="shared" si="580"/>
        <v>45923.493761574071</v>
      </c>
      <c r="P6773" s="19">
        <f t="shared" si="581"/>
        <v>45923.702094907407</v>
      </c>
      <c r="Q6773" s="20" t="str">
        <f t="shared" si="582"/>
        <v>23/09/2025</v>
      </c>
      <c r="R6773" s="13" t="str">
        <f t="shared" si="583"/>
        <v>16</v>
      </c>
      <c r="S6773" s="13" t="str">
        <f t="shared" si="584"/>
        <v>Tue</v>
      </c>
    </row>
    <row r="6774" spans="1:19" x14ac:dyDescent="0.25">
      <c r="A6774" s="60">
        <v>45923.493761574071</v>
      </c>
      <c r="B6774" s="61">
        <v>445561425</v>
      </c>
      <c r="C6774" s="62" t="s">
        <v>36</v>
      </c>
      <c r="D6774" s="62" t="s">
        <v>38</v>
      </c>
      <c r="E6774" s="62" t="s">
        <v>46</v>
      </c>
      <c r="F6774" s="62" t="s">
        <v>119</v>
      </c>
      <c r="G6774" s="63">
        <v>3774.11</v>
      </c>
      <c r="H6774" s="61">
        <v>444767054</v>
      </c>
      <c r="I6774" s="63">
        <v>0</v>
      </c>
      <c r="J6774" s="63">
        <v>0</v>
      </c>
      <c r="K6774" s="63">
        <v>0</v>
      </c>
      <c r="L6774" s="63">
        <v>1.64</v>
      </c>
      <c r="M6774" s="63">
        <v>9895.4699999999993</v>
      </c>
      <c r="N6774" s="62" t="s">
        <v>4134</v>
      </c>
      <c r="O6774" s="14">
        <f t="shared" si="580"/>
        <v>45923.493761574071</v>
      </c>
      <c r="P6774" s="19">
        <f t="shared" si="581"/>
        <v>45923.702094907407</v>
      </c>
      <c r="Q6774" s="20" t="str">
        <f t="shared" si="582"/>
        <v>23/09/2025</v>
      </c>
      <c r="R6774" s="13" t="str">
        <f t="shared" si="583"/>
        <v>16</v>
      </c>
      <c r="S6774" s="13" t="str">
        <f t="shared" si="584"/>
        <v>Tue</v>
      </c>
    </row>
    <row r="6775" spans="1:19" x14ac:dyDescent="0.25">
      <c r="A6775" s="56">
        <v>45923.494120370371</v>
      </c>
      <c r="B6775" s="57">
        <v>445561732</v>
      </c>
      <c r="C6775" s="58" t="s">
        <v>36</v>
      </c>
      <c r="D6775" s="58" t="s">
        <v>38</v>
      </c>
      <c r="E6775" s="58" t="s">
        <v>46</v>
      </c>
      <c r="F6775" s="58" t="s">
        <v>119</v>
      </c>
      <c r="G6775" s="59">
        <v>3774.53</v>
      </c>
      <c r="H6775" s="57">
        <v>444767364</v>
      </c>
      <c r="I6775" s="59">
        <v>0</v>
      </c>
      <c r="J6775" s="59">
        <v>0</v>
      </c>
      <c r="K6775" s="59">
        <v>0</v>
      </c>
      <c r="L6775" s="59">
        <v>2.17</v>
      </c>
      <c r="M6775" s="59">
        <v>9897.64</v>
      </c>
      <c r="N6775" s="58" t="s">
        <v>4135</v>
      </c>
      <c r="O6775" s="14">
        <f t="shared" si="580"/>
        <v>45923.494120370371</v>
      </c>
      <c r="P6775" s="19">
        <f t="shared" si="581"/>
        <v>45923.702453703707</v>
      </c>
      <c r="Q6775" s="20" t="str">
        <f t="shared" si="582"/>
        <v>23/09/2025</v>
      </c>
      <c r="R6775" s="13" t="str">
        <f t="shared" si="583"/>
        <v>16</v>
      </c>
      <c r="S6775" s="13" t="str">
        <f t="shared" si="584"/>
        <v>Tue</v>
      </c>
    </row>
    <row r="6776" spans="1:19" x14ac:dyDescent="0.25">
      <c r="A6776" s="60">
        <v>45923.494745370372</v>
      </c>
      <c r="B6776" s="61">
        <v>445562337</v>
      </c>
      <c r="C6776" s="62" t="s">
        <v>36</v>
      </c>
      <c r="D6776" s="62" t="s">
        <v>38</v>
      </c>
      <c r="E6776" s="62" t="s">
        <v>46</v>
      </c>
      <c r="F6776" s="62" t="s">
        <v>119</v>
      </c>
      <c r="G6776" s="63">
        <v>3772.88</v>
      </c>
      <c r="H6776" s="61">
        <v>444767972</v>
      </c>
      <c r="I6776" s="63">
        <v>0</v>
      </c>
      <c r="J6776" s="63">
        <v>0</v>
      </c>
      <c r="K6776" s="63">
        <v>0</v>
      </c>
      <c r="L6776" s="63">
        <v>0.52</v>
      </c>
      <c r="M6776" s="63">
        <v>9898.16</v>
      </c>
      <c r="N6776" s="62" t="s">
        <v>4136</v>
      </c>
      <c r="O6776" s="14">
        <f t="shared" si="580"/>
        <v>45923.494745370372</v>
      </c>
      <c r="P6776" s="19">
        <f t="shared" si="581"/>
        <v>45923.703078703707</v>
      </c>
      <c r="Q6776" s="20" t="str">
        <f t="shared" si="582"/>
        <v>23/09/2025</v>
      </c>
      <c r="R6776" s="13" t="str">
        <f t="shared" si="583"/>
        <v>16</v>
      </c>
      <c r="S6776" s="13" t="str">
        <f t="shared" si="584"/>
        <v>Tue</v>
      </c>
    </row>
    <row r="6777" spans="1:19" x14ac:dyDescent="0.25">
      <c r="A6777" s="56">
        <v>45923.494745370372</v>
      </c>
      <c r="B6777" s="57">
        <v>445562338</v>
      </c>
      <c r="C6777" s="58" t="s">
        <v>36</v>
      </c>
      <c r="D6777" s="58" t="s">
        <v>38</v>
      </c>
      <c r="E6777" s="58" t="s">
        <v>46</v>
      </c>
      <c r="F6777" s="58" t="s">
        <v>119</v>
      </c>
      <c r="G6777" s="59">
        <v>3772.88</v>
      </c>
      <c r="H6777" s="57">
        <v>444767973</v>
      </c>
      <c r="I6777" s="59">
        <v>0</v>
      </c>
      <c r="J6777" s="59">
        <v>0</v>
      </c>
      <c r="K6777" s="59">
        <v>0</v>
      </c>
      <c r="L6777" s="59">
        <v>0.5</v>
      </c>
      <c r="M6777" s="59">
        <v>9898.66</v>
      </c>
      <c r="N6777" s="58" t="s">
        <v>4137</v>
      </c>
      <c r="O6777" s="14">
        <f t="shared" si="580"/>
        <v>45923.494745370372</v>
      </c>
      <c r="P6777" s="19">
        <f t="shared" si="581"/>
        <v>45923.703078703707</v>
      </c>
      <c r="Q6777" s="20" t="str">
        <f t="shared" si="582"/>
        <v>23/09/2025</v>
      </c>
      <c r="R6777" s="13" t="str">
        <f t="shared" si="583"/>
        <v>16</v>
      </c>
      <c r="S6777" s="13" t="str">
        <f t="shared" si="584"/>
        <v>Tue</v>
      </c>
    </row>
    <row r="6778" spans="1:19" x14ac:dyDescent="0.25">
      <c r="A6778" s="60">
        <v>45923.494745370372</v>
      </c>
      <c r="B6778" s="61">
        <v>445562339</v>
      </c>
      <c r="C6778" s="62" t="s">
        <v>36</v>
      </c>
      <c r="D6778" s="62" t="s">
        <v>38</v>
      </c>
      <c r="E6778" s="62" t="s">
        <v>46</v>
      </c>
      <c r="F6778" s="62" t="s">
        <v>119</v>
      </c>
      <c r="G6778" s="63">
        <v>3772.88</v>
      </c>
      <c r="H6778" s="61">
        <v>444767974</v>
      </c>
      <c r="I6778" s="63">
        <v>0</v>
      </c>
      <c r="J6778" s="63">
        <v>0</v>
      </c>
      <c r="K6778" s="63">
        <v>0</v>
      </c>
      <c r="L6778" s="63">
        <v>0.43</v>
      </c>
      <c r="M6778" s="63">
        <v>9899.09</v>
      </c>
      <c r="N6778" s="62" t="s">
        <v>4138</v>
      </c>
      <c r="O6778" s="14">
        <f t="shared" si="580"/>
        <v>45923.494745370372</v>
      </c>
      <c r="P6778" s="19">
        <f t="shared" si="581"/>
        <v>45923.703078703707</v>
      </c>
      <c r="Q6778" s="20" t="str">
        <f t="shared" si="582"/>
        <v>23/09/2025</v>
      </c>
      <c r="R6778" s="13" t="str">
        <f t="shared" si="583"/>
        <v>16</v>
      </c>
      <c r="S6778" s="13" t="str">
        <f t="shared" si="584"/>
        <v>Tue</v>
      </c>
    </row>
    <row r="6779" spans="1:19" x14ac:dyDescent="0.25">
      <c r="A6779" s="56">
        <v>45923.494745370372</v>
      </c>
      <c r="B6779" s="57">
        <v>445562340</v>
      </c>
      <c r="C6779" s="58" t="s">
        <v>36</v>
      </c>
      <c r="D6779" s="58" t="s">
        <v>38</v>
      </c>
      <c r="E6779" s="58" t="s">
        <v>46</v>
      </c>
      <c r="F6779" s="58" t="s">
        <v>119</v>
      </c>
      <c r="G6779" s="59">
        <v>3772.88</v>
      </c>
      <c r="H6779" s="57">
        <v>444767975</v>
      </c>
      <c r="I6779" s="59">
        <v>0</v>
      </c>
      <c r="J6779" s="59">
        <v>0</v>
      </c>
      <c r="K6779" s="59">
        <v>0</v>
      </c>
      <c r="L6779" s="59">
        <v>0.55000000000000004</v>
      </c>
      <c r="M6779" s="59">
        <v>9899.64</v>
      </c>
      <c r="N6779" s="58" t="s">
        <v>4138</v>
      </c>
      <c r="O6779" s="14">
        <f t="shared" si="580"/>
        <v>45923.494745370372</v>
      </c>
      <c r="P6779" s="19">
        <f t="shared" si="581"/>
        <v>45923.703078703707</v>
      </c>
      <c r="Q6779" s="20" t="str">
        <f t="shared" si="582"/>
        <v>23/09/2025</v>
      </c>
      <c r="R6779" s="13" t="str">
        <f t="shared" si="583"/>
        <v>16</v>
      </c>
      <c r="S6779" s="13" t="str">
        <f t="shared" si="584"/>
        <v>Tue</v>
      </c>
    </row>
    <row r="6780" spans="1:19" x14ac:dyDescent="0.25">
      <c r="A6780" s="60">
        <v>45923.494768518518</v>
      </c>
      <c r="B6780" s="61">
        <v>445562353</v>
      </c>
      <c r="C6780" s="62" t="s">
        <v>36</v>
      </c>
      <c r="D6780" s="62" t="s">
        <v>37</v>
      </c>
      <c r="E6780" s="62" t="s">
        <v>45</v>
      </c>
      <c r="F6780" s="62" t="s">
        <v>119</v>
      </c>
      <c r="G6780" s="63">
        <v>3772.98</v>
      </c>
      <c r="H6780" s="61">
        <v>444767987</v>
      </c>
      <c r="I6780" s="63">
        <v>0</v>
      </c>
      <c r="J6780" s="63">
        <v>0</v>
      </c>
      <c r="K6780" s="63">
        <v>0</v>
      </c>
      <c r="L6780" s="63">
        <v>0</v>
      </c>
      <c r="M6780" s="63">
        <v>9899.64</v>
      </c>
      <c r="N6780" s="62" t="s">
        <v>1944</v>
      </c>
      <c r="O6780" s="14">
        <f t="shared" si="580"/>
        <v>45923.494768518518</v>
      </c>
      <c r="P6780" s="19">
        <f t="shared" si="581"/>
        <v>45923.703101851854</v>
      </c>
      <c r="Q6780" s="20" t="str">
        <f t="shared" si="582"/>
        <v>23/09/2025</v>
      </c>
      <c r="R6780" s="13" t="str">
        <f t="shared" si="583"/>
        <v>16</v>
      </c>
      <c r="S6780" s="13" t="str">
        <f t="shared" si="584"/>
        <v>Tue</v>
      </c>
    </row>
    <row r="6781" spans="1:19" x14ac:dyDescent="0.25">
      <c r="A6781" s="56">
        <v>45923.494768518518</v>
      </c>
      <c r="B6781" s="57">
        <v>445562357</v>
      </c>
      <c r="C6781" s="58" t="s">
        <v>36</v>
      </c>
      <c r="D6781" s="58" t="s">
        <v>37</v>
      </c>
      <c r="E6781" s="58" t="s">
        <v>45</v>
      </c>
      <c r="F6781" s="58" t="s">
        <v>119</v>
      </c>
      <c r="G6781" s="59">
        <v>3773</v>
      </c>
      <c r="H6781" s="57">
        <v>444767991</v>
      </c>
      <c r="I6781" s="59">
        <v>0</v>
      </c>
      <c r="J6781" s="59">
        <v>0</v>
      </c>
      <c r="K6781" s="59">
        <v>0</v>
      </c>
      <c r="L6781" s="59">
        <v>0</v>
      </c>
      <c r="M6781" s="59">
        <v>9899.64</v>
      </c>
      <c r="N6781" s="58" t="s">
        <v>2056</v>
      </c>
      <c r="O6781" s="14">
        <f t="shared" si="580"/>
        <v>45923.494768518518</v>
      </c>
      <c r="P6781" s="19">
        <f t="shared" si="581"/>
        <v>45923.703101851854</v>
      </c>
      <c r="Q6781" s="20" t="str">
        <f t="shared" si="582"/>
        <v>23/09/2025</v>
      </c>
      <c r="R6781" s="13" t="str">
        <f t="shared" si="583"/>
        <v>16</v>
      </c>
      <c r="S6781" s="13" t="str">
        <f t="shared" si="584"/>
        <v>Tue</v>
      </c>
    </row>
    <row r="6782" spans="1:19" x14ac:dyDescent="0.25">
      <c r="A6782" s="60">
        <v>45923.494768518518</v>
      </c>
      <c r="B6782" s="61">
        <v>445562360</v>
      </c>
      <c r="C6782" s="62" t="s">
        <v>36</v>
      </c>
      <c r="D6782" s="62" t="s">
        <v>37</v>
      </c>
      <c r="E6782" s="62" t="s">
        <v>45</v>
      </c>
      <c r="F6782" s="62" t="s">
        <v>119</v>
      </c>
      <c r="G6782" s="63">
        <v>3772.99</v>
      </c>
      <c r="H6782" s="61">
        <v>444767994</v>
      </c>
      <c r="I6782" s="63">
        <v>0</v>
      </c>
      <c r="J6782" s="63">
        <v>0</v>
      </c>
      <c r="K6782" s="63">
        <v>0</v>
      </c>
      <c r="L6782" s="63">
        <v>0</v>
      </c>
      <c r="M6782" s="63">
        <v>9899.64</v>
      </c>
      <c r="N6782" s="62" t="s">
        <v>52</v>
      </c>
      <c r="O6782" s="14">
        <f t="shared" si="580"/>
        <v>45923.494768518518</v>
      </c>
      <c r="P6782" s="19">
        <f t="shared" si="581"/>
        <v>45923.703101851854</v>
      </c>
      <c r="Q6782" s="20" t="str">
        <f t="shared" si="582"/>
        <v>23/09/2025</v>
      </c>
      <c r="R6782" s="13" t="str">
        <f t="shared" si="583"/>
        <v>16</v>
      </c>
      <c r="S6782" s="13" t="str">
        <f t="shared" si="584"/>
        <v>Tue</v>
      </c>
    </row>
    <row r="6783" spans="1:19" x14ac:dyDescent="0.25">
      <c r="A6783" s="56">
        <v>45923.494768518518</v>
      </c>
      <c r="B6783" s="57">
        <v>445562363</v>
      </c>
      <c r="C6783" s="58" t="s">
        <v>36</v>
      </c>
      <c r="D6783" s="58" t="s">
        <v>37</v>
      </c>
      <c r="E6783" s="58" t="s">
        <v>45</v>
      </c>
      <c r="F6783" s="58" t="s">
        <v>119</v>
      </c>
      <c r="G6783" s="59">
        <v>3772.98</v>
      </c>
      <c r="H6783" s="57">
        <v>444767997</v>
      </c>
      <c r="I6783" s="59">
        <v>0</v>
      </c>
      <c r="J6783" s="59">
        <v>0</v>
      </c>
      <c r="K6783" s="59">
        <v>0</v>
      </c>
      <c r="L6783" s="59">
        <v>0</v>
      </c>
      <c r="M6783" s="59">
        <v>9899.64</v>
      </c>
      <c r="N6783" s="58" t="s">
        <v>1971</v>
      </c>
      <c r="O6783" s="14">
        <f t="shared" si="580"/>
        <v>45923.494768518518</v>
      </c>
      <c r="P6783" s="19">
        <f t="shared" si="581"/>
        <v>45923.703101851854</v>
      </c>
      <c r="Q6783" s="20" t="str">
        <f t="shared" si="582"/>
        <v>23/09/2025</v>
      </c>
      <c r="R6783" s="13" t="str">
        <f t="shared" si="583"/>
        <v>16</v>
      </c>
      <c r="S6783" s="13" t="str">
        <f t="shared" si="584"/>
        <v>Tue</v>
      </c>
    </row>
    <row r="6784" spans="1:19" x14ac:dyDescent="0.25">
      <c r="A6784" s="60">
        <v>45923.494780092595</v>
      </c>
      <c r="B6784" s="61">
        <v>445562367</v>
      </c>
      <c r="C6784" s="62" t="s">
        <v>36</v>
      </c>
      <c r="D6784" s="62" t="s">
        <v>37</v>
      </c>
      <c r="E6784" s="62" t="s">
        <v>45</v>
      </c>
      <c r="F6784" s="62" t="s">
        <v>119</v>
      </c>
      <c r="G6784" s="63">
        <v>3772.98</v>
      </c>
      <c r="H6784" s="61">
        <v>444768002</v>
      </c>
      <c r="I6784" s="63">
        <v>0</v>
      </c>
      <c r="J6784" s="63">
        <v>0</v>
      </c>
      <c r="K6784" s="63">
        <v>0</v>
      </c>
      <c r="L6784" s="63">
        <v>0</v>
      </c>
      <c r="M6784" s="63">
        <v>9899.64</v>
      </c>
      <c r="N6784" s="62" t="s">
        <v>48</v>
      </c>
      <c r="O6784" s="14">
        <f t="shared" si="580"/>
        <v>45923.494780092595</v>
      </c>
      <c r="P6784" s="19">
        <f t="shared" si="581"/>
        <v>45923.70311342593</v>
      </c>
      <c r="Q6784" s="20" t="str">
        <f t="shared" si="582"/>
        <v>23/09/2025</v>
      </c>
      <c r="R6784" s="13" t="str">
        <f t="shared" si="583"/>
        <v>16</v>
      </c>
      <c r="S6784" s="13" t="str">
        <f t="shared" si="584"/>
        <v>Tue</v>
      </c>
    </row>
    <row r="6785" spans="1:19" x14ac:dyDescent="0.25">
      <c r="A6785" s="56">
        <v>45923.494780092595</v>
      </c>
      <c r="B6785" s="57">
        <v>445562372</v>
      </c>
      <c r="C6785" s="58" t="s">
        <v>36</v>
      </c>
      <c r="D6785" s="58" t="s">
        <v>37</v>
      </c>
      <c r="E6785" s="58" t="s">
        <v>45</v>
      </c>
      <c r="F6785" s="58" t="s">
        <v>119</v>
      </c>
      <c r="G6785" s="59">
        <v>3772.98</v>
      </c>
      <c r="H6785" s="57">
        <v>444768007</v>
      </c>
      <c r="I6785" s="59">
        <v>0</v>
      </c>
      <c r="J6785" s="59">
        <v>0</v>
      </c>
      <c r="K6785" s="59">
        <v>0</v>
      </c>
      <c r="L6785" s="59">
        <v>0</v>
      </c>
      <c r="M6785" s="59">
        <v>9899.64</v>
      </c>
      <c r="N6785" s="58" t="s">
        <v>107</v>
      </c>
      <c r="O6785" s="14">
        <f t="shared" si="580"/>
        <v>45923.494780092595</v>
      </c>
      <c r="P6785" s="19">
        <f t="shared" si="581"/>
        <v>45923.70311342593</v>
      </c>
      <c r="Q6785" s="20" t="str">
        <f t="shared" si="582"/>
        <v>23/09/2025</v>
      </c>
      <c r="R6785" s="13" t="str">
        <f t="shared" si="583"/>
        <v>16</v>
      </c>
      <c r="S6785" s="13" t="str">
        <f t="shared" si="584"/>
        <v>Tue</v>
      </c>
    </row>
    <row r="6786" spans="1:19" x14ac:dyDescent="0.25">
      <c r="A6786" s="60">
        <v>45923.494780092595</v>
      </c>
      <c r="B6786" s="61">
        <v>445562375</v>
      </c>
      <c r="C6786" s="62" t="s">
        <v>36</v>
      </c>
      <c r="D6786" s="62" t="s">
        <v>37</v>
      </c>
      <c r="E6786" s="62" t="s">
        <v>45</v>
      </c>
      <c r="F6786" s="62" t="s">
        <v>119</v>
      </c>
      <c r="G6786" s="63">
        <v>3772.98</v>
      </c>
      <c r="H6786" s="61">
        <v>444768010</v>
      </c>
      <c r="I6786" s="63">
        <v>0</v>
      </c>
      <c r="J6786" s="63">
        <v>0</v>
      </c>
      <c r="K6786" s="63">
        <v>0</v>
      </c>
      <c r="L6786" s="63">
        <v>0</v>
      </c>
      <c r="M6786" s="63">
        <v>9899.64</v>
      </c>
      <c r="N6786" s="62" t="s">
        <v>2055</v>
      </c>
      <c r="O6786" s="14">
        <f t="shared" si="580"/>
        <v>45923.494780092595</v>
      </c>
      <c r="P6786" s="19">
        <f t="shared" si="581"/>
        <v>45923.70311342593</v>
      </c>
      <c r="Q6786" s="20" t="str">
        <f t="shared" si="582"/>
        <v>23/09/2025</v>
      </c>
      <c r="R6786" s="13" t="str">
        <f t="shared" si="583"/>
        <v>16</v>
      </c>
      <c r="S6786" s="13" t="str">
        <f t="shared" si="584"/>
        <v>Tue</v>
      </c>
    </row>
    <row r="6787" spans="1:19" x14ac:dyDescent="0.25">
      <c r="A6787" s="56">
        <v>45923.494780092595</v>
      </c>
      <c r="B6787" s="57">
        <v>445562391</v>
      </c>
      <c r="C6787" s="58" t="s">
        <v>36</v>
      </c>
      <c r="D6787" s="58" t="s">
        <v>37</v>
      </c>
      <c r="E6787" s="58" t="s">
        <v>45</v>
      </c>
      <c r="F6787" s="58" t="s">
        <v>119</v>
      </c>
      <c r="G6787" s="59">
        <v>3772.95</v>
      </c>
      <c r="H6787" s="57">
        <v>444768027</v>
      </c>
      <c r="I6787" s="59">
        <v>0</v>
      </c>
      <c r="J6787" s="59">
        <v>0</v>
      </c>
      <c r="K6787" s="59">
        <v>0</v>
      </c>
      <c r="L6787" s="59">
        <v>0</v>
      </c>
      <c r="M6787" s="59">
        <v>9899.64</v>
      </c>
      <c r="N6787" s="58" t="s">
        <v>77</v>
      </c>
      <c r="O6787" s="14">
        <f t="shared" si="580"/>
        <v>45923.494780092595</v>
      </c>
      <c r="P6787" s="19">
        <f t="shared" si="581"/>
        <v>45923.70311342593</v>
      </c>
      <c r="Q6787" s="20" t="str">
        <f t="shared" si="582"/>
        <v>23/09/2025</v>
      </c>
      <c r="R6787" s="13" t="str">
        <f t="shared" si="583"/>
        <v>16</v>
      </c>
      <c r="S6787" s="13" t="str">
        <f t="shared" si="584"/>
        <v>Tue</v>
      </c>
    </row>
    <row r="6788" spans="1:19" x14ac:dyDescent="0.25">
      <c r="A6788" s="60">
        <v>45923.494791666664</v>
      </c>
      <c r="B6788" s="61">
        <v>445562420</v>
      </c>
      <c r="C6788" s="62" t="s">
        <v>36</v>
      </c>
      <c r="D6788" s="62" t="s">
        <v>37</v>
      </c>
      <c r="E6788" s="62" t="s">
        <v>45</v>
      </c>
      <c r="F6788" s="62" t="s">
        <v>119</v>
      </c>
      <c r="G6788" s="63">
        <v>3773.04</v>
      </c>
      <c r="H6788" s="61">
        <v>444768055</v>
      </c>
      <c r="I6788" s="63">
        <v>0</v>
      </c>
      <c r="J6788" s="63">
        <v>0</v>
      </c>
      <c r="K6788" s="63">
        <v>0</v>
      </c>
      <c r="L6788" s="63">
        <v>0</v>
      </c>
      <c r="M6788" s="63">
        <v>9899.64</v>
      </c>
      <c r="N6788" s="62" t="s">
        <v>47</v>
      </c>
      <c r="O6788" s="14">
        <f t="shared" si="580"/>
        <v>45923.494791666664</v>
      </c>
      <c r="P6788" s="19">
        <f t="shared" si="581"/>
        <v>45923.703125</v>
      </c>
      <c r="Q6788" s="20" t="str">
        <f t="shared" si="582"/>
        <v>23/09/2025</v>
      </c>
      <c r="R6788" s="13" t="str">
        <f t="shared" si="583"/>
        <v>16</v>
      </c>
      <c r="S6788" s="13" t="str">
        <f t="shared" si="584"/>
        <v>Tue</v>
      </c>
    </row>
    <row r="6789" spans="1:19" x14ac:dyDescent="0.25">
      <c r="A6789" s="56">
        <v>45923.494791666664</v>
      </c>
      <c r="B6789" s="57">
        <v>445562422</v>
      </c>
      <c r="C6789" s="58" t="s">
        <v>36</v>
      </c>
      <c r="D6789" s="58" t="s">
        <v>37</v>
      </c>
      <c r="E6789" s="58" t="s">
        <v>45</v>
      </c>
      <c r="F6789" s="58" t="s">
        <v>119</v>
      </c>
      <c r="G6789" s="59">
        <v>3773.05</v>
      </c>
      <c r="H6789" s="57">
        <v>444768057</v>
      </c>
      <c r="I6789" s="59">
        <v>0</v>
      </c>
      <c r="J6789" s="59">
        <v>0</v>
      </c>
      <c r="K6789" s="59">
        <v>0</v>
      </c>
      <c r="L6789" s="59">
        <v>0</v>
      </c>
      <c r="M6789" s="59">
        <v>9899.64</v>
      </c>
      <c r="N6789" s="58" t="s">
        <v>108</v>
      </c>
      <c r="O6789" s="14">
        <f t="shared" si="580"/>
        <v>45923.494791666664</v>
      </c>
      <c r="P6789" s="19">
        <f t="shared" si="581"/>
        <v>45923.703125</v>
      </c>
      <c r="Q6789" s="20" t="str">
        <f t="shared" si="582"/>
        <v>23/09/2025</v>
      </c>
      <c r="R6789" s="13" t="str">
        <f t="shared" si="583"/>
        <v>16</v>
      </c>
      <c r="S6789" s="13" t="str">
        <f t="shared" si="584"/>
        <v>Tue</v>
      </c>
    </row>
    <row r="6790" spans="1:19" x14ac:dyDescent="0.25">
      <c r="A6790" s="60">
        <v>45923.494895833333</v>
      </c>
      <c r="B6790" s="61">
        <v>445562525</v>
      </c>
      <c r="C6790" s="62" t="s">
        <v>36</v>
      </c>
      <c r="D6790" s="62" t="s">
        <v>38</v>
      </c>
      <c r="E6790" s="62" t="s">
        <v>46</v>
      </c>
      <c r="F6790" s="62" t="s">
        <v>119</v>
      </c>
      <c r="G6790" s="63">
        <v>3771.47</v>
      </c>
      <c r="H6790" s="61">
        <v>444768164</v>
      </c>
      <c r="I6790" s="63">
        <v>0</v>
      </c>
      <c r="J6790" s="63">
        <v>0</v>
      </c>
      <c r="K6790" s="63">
        <v>0</v>
      </c>
      <c r="L6790" s="63">
        <v>17.350000000000001</v>
      </c>
      <c r="M6790" s="63">
        <v>9916.99</v>
      </c>
      <c r="N6790" s="62" t="s">
        <v>4139</v>
      </c>
      <c r="O6790" s="14">
        <f t="shared" si="580"/>
        <v>45923.494895833333</v>
      </c>
      <c r="P6790" s="19">
        <f t="shared" si="581"/>
        <v>45923.703229166669</v>
      </c>
      <c r="Q6790" s="20" t="str">
        <f t="shared" si="582"/>
        <v>23/09/2025</v>
      </c>
      <c r="R6790" s="13" t="str">
        <f t="shared" si="583"/>
        <v>16</v>
      </c>
      <c r="S6790" s="13" t="str">
        <f t="shared" si="584"/>
        <v>Tue</v>
      </c>
    </row>
    <row r="6791" spans="1:19" x14ac:dyDescent="0.25">
      <c r="A6791" s="56">
        <v>45923.494895833333</v>
      </c>
      <c r="B6791" s="57">
        <v>445562526</v>
      </c>
      <c r="C6791" s="58" t="s">
        <v>36</v>
      </c>
      <c r="D6791" s="58" t="s">
        <v>38</v>
      </c>
      <c r="E6791" s="58" t="s">
        <v>46</v>
      </c>
      <c r="F6791" s="58" t="s">
        <v>119</v>
      </c>
      <c r="G6791" s="59">
        <v>3771.47</v>
      </c>
      <c r="H6791" s="57">
        <v>444768165</v>
      </c>
      <c r="I6791" s="59">
        <v>0</v>
      </c>
      <c r="J6791" s="59">
        <v>0</v>
      </c>
      <c r="K6791" s="59">
        <v>0</v>
      </c>
      <c r="L6791" s="59">
        <v>16.760000000000002</v>
      </c>
      <c r="M6791" s="59">
        <v>9933.75</v>
      </c>
      <c r="N6791" s="58" t="s">
        <v>4140</v>
      </c>
      <c r="O6791" s="14">
        <f t="shared" si="580"/>
        <v>45923.494895833333</v>
      </c>
      <c r="P6791" s="19">
        <f t="shared" si="581"/>
        <v>45923.703229166669</v>
      </c>
      <c r="Q6791" s="20" t="str">
        <f t="shared" si="582"/>
        <v>23/09/2025</v>
      </c>
      <c r="R6791" s="13" t="str">
        <f t="shared" si="583"/>
        <v>16</v>
      </c>
      <c r="S6791" s="13" t="str">
        <f t="shared" si="584"/>
        <v>Tue</v>
      </c>
    </row>
    <row r="6792" spans="1:19" x14ac:dyDescent="0.25">
      <c r="A6792" s="60">
        <v>45923.494895833333</v>
      </c>
      <c r="B6792" s="61">
        <v>445562527</v>
      </c>
      <c r="C6792" s="62" t="s">
        <v>36</v>
      </c>
      <c r="D6792" s="62" t="s">
        <v>38</v>
      </c>
      <c r="E6792" s="62" t="s">
        <v>46</v>
      </c>
      <c r="F6792" s="62" t="s">
        <v>119</v>
      </c>
      <c r="G6792" s="63">
        <v>3771.47</v>
      </c>
      <c r="H6792" s="61">
        <v>444768167</v>
      </c>
      <c r="I6792" s="63">
        <v>0</v>
      </c>
      <c r="J6792" s="63">
        <v>0</v>
      </c>
      <c r="K6792" s="63">
        <v>0</v>
      </c>
      <c r="L6792" s="63">
        <v>-1.58</v>
      </c>
      <c r="M6792" s="63">
        <v>9932.17</v>
      </c>
      <c r="N6792" s="62" t="s">
        <v>4139</v>
      </c>
      <c r="O6792" s="14">
        <f t="shared" si="580"/>
        <v>45923.494895833333</v>
      </c>
      <c r="P6792" s="19">
        <f t="shared" si="581"/>
        <v>45923.703229166669</v>
      </c>
      <c r="Q6792" s="20" t="str">
        <f t="shared" si="582"/>
        <v>23/09/2025</v>
      </c>
      <c r="R6792" s="13" t="str">
        <f t="shared" si="583"/>
        <v>16</v>
      </c>
      <c r="S6792" s="13" t="str">
        <f t="shared" si="584"/>
        <v>Tue</v>
      </c>
    </row>
    <row r="6793" spans="1:19" x14ac:dyDescent="0.25">
      <c r="A6793" s="56">
        <v>45923.495578703703</v>
      </c>
      <c r="B6793" s="57">
        <v>445563009</v>
      </c>
      <c r="C6793" s="58" t="s">
        <v>36</v>
      </c>
      <c r="D6793" s="58" t="s">
        <v>37</v>
      </c>
      <c r="E6793" s="58" t="s">
        <v>45</v>
      </c>
      <c r="F6793" s="58" t="s">
        <v>119</v>
      </c>
      <c r="G6793" s="59">
        <v>3773.41</v>
      </c>
      <c r="H6793" s="57">
        <v>444768665</v>
      </c>
      <c r="I6793" s="59">
        <v>0</v>
      </c>
      <c r="J6793" s="59">
        <v>0</v>
      </c>
      <c r="K6793" s="59">
        <v>0</v>
      </c>
      <c r="L6793" s="59">
        <v>0</v>
      </c>
      <c r="M6793" s="59">
        <v>9932.17</v>
      </c>
      <c r="N6793" s="58" t="s">
        <v>108</v>
      </c>
      <c r="O6793" s="14">
        <f t="shared" si="580"/>
        <v>45923.495578703703</v>
      </c>
      <c r="P6793" s="19">
        <f t="shared" si="581"/>
        <v>45923.703912037039</v>
      </c>
      <c r="Q6793" s="20" t="str">
        <f t="shared" si="582"/>
        <v>23/09/2025</v>
      </c>
      <c r="R6793" s="13" t="str">
        <f t="shared" si="583"/>
        <v>16</v>
      </c>
      <c r="S6793" s="13" t="str">
        <f t="shared" si="584"/>
        <v>Tue</v>
      </c>
    </row>
    <row r="6794" spans="1:19" x14ac:dyDescent="0.25">
      <c r="A6794" s="60">
        <v>45923.49590277778</v>
      </c>
      <c r="B6794" s="61">
        <v>445563203</v>
      </c>
      <c r="C6794" s="62" t="s">
        <v>36</v>
      </c>
      <c r="D6794" s="62" t="s">
        <v>38</v>
      </c>
      <c r="E6794" s="62" t="s">
        <v>46</v>
      </c>
      <c r="F6794" s="62" t="s">
        <v>119</v>
      </c>
      <c r="G6794" s="63">
        <v>3774.52</v>
      </c>
      <c r="H6794" s="61">
        <v>444768863</v>
      </c>
      <c r="I6794" s="63">
        <v>0</v>
      </c>
      <c r="J6794" s="63">
        <v>0</v>
      </c>
      <c r="K6794" s="63">
        <v>0</v>
      </c>
      <c r="L6794" s="63">
        <v>1.52</v>
      </c>
      <c r="M6794" s="63">
        <v>9933.69</v>
      </c>
      <c r="N6794" s="62" t="s">
        <v>4141</v>
      </c>
      <c r="O6794" s="14">
        <f t="shared" si="580"/>
        <v>45923.49590277778</v>
      </c>
      <c r="P6794" s="19">
        <f t="shared" si="581"/>
        <v>45923.704236111116</v>
      </c>
      <c r="Q6794" s="20" t="str">
        <f t="shared" si="582"/>
        <v>23/09/2025</v>
      </c>
      <c r="R6794" s="13" t="str">
        <f t="shared" si="583"/>
        <v>16</v>
      </c>
      <c r="S6794" s="13" t="str">
        <f t="shared" si="584"/>
        <v>Tue</v>
      </c>
    </row>
    <row r="6795" spans="1:19" x14ac:dyDescent="0.25">
      <c r="A6795" s="56">
        <v>45923.49590277778</v>
      </c>
      <c r="B6795" s="57">
        <v>445563205</v>
      </c>
      <c r="C6795" s="58" t="s">
        <v>36</v>
      </c>
      <c r="D6795" s="58" t="s">
        <v>38</v>
      </c>
      <c r="E6795" s="58" t="s">
        <v>46</v>
      </c>
      <c r="F6795" s="58" t="s">
        <v>119</v>
      </c>
      <c r="G6795" s="59">
        <v>3774.52</v>
      </c>
      <c r="H6795" s="57">
        <v>444768864</v>
      </c>
      <c r="I6795" s="59">
        <v>0</v>
      </c>
      <c r="J6795" s="59">
        <v>0</v>
      </c>
      <c r="K6795" s="59">
        <v>0</v>
      </c>
      <c r="L6795" s="59">
        <v>1.54</v>
      </c>
      <c r="M6795" s="59">
        <v>9935.23</v>
      </c>
      <c r="N6795" s="58" t="s">
        <v>4141</v>
      </c>
      <c r="O6795" s="14">
        <f t="shared" si="580"/>
        <v>45923.49590277778</v>
      </c>
      <c r="P6795" s="19">
        <f t="shared" si="581"/>
        <v>45923.704236111116</v>
      </c>
      <c r="Q6795" s="20" t="str">
        <f t="shared" si="582"/>
        <v>23/09/2025</v>
      </c>
      <c r="R6795" s="13" t="str">
        <f t="shared" si="583"/>
        <v>16</v>
      </c>
      <c r="S6795" s="13" t="str">
        <f t="shared" si="584"/>
        <v>Tue</v>
      </c>
    </row>
    <row r="6796" spans="1:19" x14ac:dyDescent="0.25">
      <c r="A6796" s="60">
        <v>45923.49590277778</v>
      </c>
      <c r="B6796" s="61">
        <v>445563206</v>
      </c>
      <c r="C6796" s="62" t="s">
        <v>36</v>
      </c>
      <c r="D6796" s="62" t="s">
        <v>38</v>
      </c>
      <c r="E6796" s="62" t="s">
        <v>46</v>
      </c>
      <c r="F6796" s="62" t="s">
        <v>119</v>
      </c>
      <c r="G6796" s="63">
        <v>3774.52</v>
      </c>
      <c r="H6796" s="61">
        <v>444768865</v>
      </c>
      <c r="I6796" s="63">
        <v>0</v>
      </c>
      <c r="J6796" s="63">
        <v>0</v>
      </c>
      <c r="K6796" s="63">
        <v>0</v>
      </c>
      <c r="L6796" s="63">
        <v>1.54</v>
      </c>
      <c r="M6796" s="63">
        <v>9936.77</v>
      </c>
      <c r="N6796" s="62" t="s">
        <v>4141</v>
      </c>
      <c r="O6796" s="14">
        <f t="shared" si="580"/>
        <v>45923.49590277778</v>
      </c>
      <c r="P6796" s="19">
        <f t="shared" si="581"/>
        <v>45923.704236111116</v>
      </c>
      <c r="Q6796" s="20" t="str">
        <f t="shared" si="582"/>
        <v>23/09/2025</v>
      </c>
      <c r="R6796" s="13" t="str">
        <f t="shared" si="583"/>
        <v>16</v>
      </c>
      <c r="S6796" s="13" t="str">
        <f t="shared" si="584"/>
        <v>Tue</v>
      </c>
    </row>
    <row r="6797" spans="1:19" x14ac:dyDescent="0.25">
      <c r="A6797" s="56">
        <v>45923.49590277778</v>
      </c>
      <c r="B6797" s="57">
        <v>445563207</v>
      </c>
      <c r="C6797" s="58" t="s">
        <v>36</v>
      </c>
      <c r="D6797" s="58" t="s">
        <v>38</v>
      </c>
      <c r="E6797" s="58" t="s">
        <v>46</v>
      </c>
      <c r="F6797" s="58" t="s">
        <v>119</v>
      </c>
      <c r="G6797" s="59">
        <v>3774.52</v>
      </c>
      <c r="H6797" s="57">
        <v>444768866</v>
      </c>
      <c r="I6797" s="59">
        <v>0</v>
      </c>
      <c r="J6797" s="59">
        <v>0</v>
      </c>
      <c r="K6797" s="59">
        <v>0</v>
      </c>
      <c r="L6797" s="59">
        <v>1.57</v>
      </c>
      <c r="M6797" s="59">
        <v>9938.34</v>
      </c>
      <c r="N6797" s="58" t="s">
        <v>4141</v>
      </c>
      <c r="O6797" s="14">
        <f t="shared" ref="O6797:O6860" si="585">A6797</f>
        <v>45923.49590277778</v>
      </c>
      <c r="P6797" s="19">
        <f t="shared" ref="P6797:P6860" si="586">O6797+(5/24)</f>
        <v>45923.704236111116</v>
      </c>
      <c r="Q6797" s="20" t="str">
        <f t="shared" ref="Q6797:Q6860" si="587">TEXT(P6797,"dd/mm/yyyy")</f>
        <v>23/09/2025</v>
      </c>
      <c r="R6797" s="13" t="str">
        <f t="shared" ref="R6797:R6860" si="588">TEXT(P6797,"hh")</f>
        <v>16</v>
      </c>
      <c r="S6797" s="13" t="str">
        <f t="shared" ref="S6797:S6860" si="589">TEXT(P6797,"ddd")</f>
        <v>Tue</v>
      </c>
    </row>
    <row r="6798" spans="1:19" x14ac:dyDescent="0.25">
      <c r="A6798" s="60">
        <v>45923.496307870373</v>
      </c>
      <c r="B6798" s="61">
        <v>445563384</v>
      </c>
      <c r="C6798" s="62" t="s">
        <v>36</v>
      </c>
      <c r="D6798" s="62" t="s">
        <v>38</v>
      </c>
      <c r="E6798" s="62" t="s">
        <v>46</v>
      </c>
      <c r="F6798" s="62" t="s">
        <v>119</v>
      </c>
      <c r="G6798" s="63">
        <v>3774.85</v>
      </c>
      <c r="H6798" s="61">
        <v>444769048</v>
      </c>
      <c r="I6798" s="63">
        <v>0</v>
      </c>
      <c r="J6798" s="63">
        <v>0</v>
      </c>
      <c r="K6798" s="63">
        <v>0</v>
      </c>
      <c r="L6798" s="63">
        <v>1.44</v>
      </c>
      <c r="M6798" s="63">
        <v>9939.7800000000007</v>
      </c>
      <c r="N6798" s="62" t="s">
        <v>4142</v>
      </c>
      <c r="O6798" s="14">
        <f t="shared" si="585"/>
        <v>45923.496307870373</v>
      </c>
      <c r="P6798" s="19">
        <f t="shared" si="586"/>
        <v>45923.704641203709</v>
      </c>
      <c r="Q6798" s="20" t="str">
        <f t="shared" si="587"/>
        <v>23/09/2025</v>
      </c>
      <c r="R6798" s="13" t="str">
        <f t="shared" si="588"/>
        <v>16</v>
      </c>
      <c r="S6798" s="13" t="str">
        <f t="shared" si="589"/>
        <v>Tue</v>
      </c>
    </row>
    <row r="6799" spans="1:19" x14ac:dyDescent="0.25">
      <c r="A6799" s="56">
        <v>45923.498298611114</v>
      </c>
      <c r="B6799" s="57">
        <v>445565090</v>
      </c>
      <c r="C6799" s="58" t="s">
        <v>36</v>
      </c>
      <c r="D6799" s="58" t="s">
        <v>38</v>
      </c>
      <c r="E6799" s="58" t="s">
        <v>46</v>
      </c>
      <c r="F6799" s="58" t="s">
        <v>119</v>
      </c>
      <c r="G6799" s="59">
        <v>3774.45</v>
      </c>
      <c r="H6799" s="57">
        <v>444770740</v>
      </c>
      <c r="I6799" s="59">
        <v>0</v>
      </c>
      <c r="J6799" s="59">
        <v>0</v>
      </c>
      <c r="K6799" s="59">
        <v>0</v>
      </c>
      <c r="L6799" s="59">
        <v>0.81</v>
      </c>
      <c r="M6799" s="59">
        <v>9940.59</v>
      </c>
      <c r="N6799" s="58" t="s">
        <v>4143</v>
      </c>
      <c r="O6799" s="14">
        <f t="shared" si="585"/>
        <v>45923.498298611114</v>
      </c>
      <c r="P6799" s="19">
        <f t="shared" si="586"/>
        <v>45923.706631944449</v>
      </c>
      <c r="Q6799" s="20" t="str">
        <f t="shared" si="587"/>
        <v>23/09/2025</v>
      </c>
      <c r="R6799" s="13" t="str">
        <f t="shared" si="588"/>
        <v>16</v>
      </c>
      <c r="S6799" s="13" t="str">
        <f t="shared" si="589"/>
        <v>Tue</v>
      </c>
    </row>
    <row r="6800" spans="1:19" x14ac:dyDescent="0.25">
      <c r="A6800" s="60">
        <v>45923.498298611114</v>
      </c>
      <c r="B6800" s="61">
        <v>445565091</v>
      </c>
      <c r="C6800" s="62" t="s">
        <v>36</v>
      </c>
      <c r="D6800" s="62" t="s">
        <v>38</v>
      </c>
      <c r="E6800" s="62" t="s">
        <v>46</v>
      </c>
      <c r="F6800" s="62" t="s">
        <v>119</v>
      </c>
      <c r="G6800" s="63">
        <v>3774.45</v>
      </c>
      <c r="H6800" s="61">
        <v>444770741</v>
      </c>
      <c r="I6800" s="63">
        <v>0</v>
      </c>
      <c r="J6800" s="63">
        <v>0</v>
      </c>
      <c r="K6800" s="63">
        <v>0</v>
      </c>
      <c r="L6800" s="63">
        <v>0.75</v>
      </c>
      <c r="M6800" s="63">
        <v>9941.34</v>
      </c>
      <c r="N6800" s="62" t="s">
        <v>4143</v>
      </c>
      <c r="O6800" s="14">
        <f t="shared" si="585"/>
        <v>45923.498298611114</v>
      </c>
      <c r="P6800" s="19">
        <f t="shared" si="586"/>
        <v>45923.706631944449</v>
      </c>
      <c r="Q6800" s="20" t="str">
        <f t="shared" si="587"/>
        <v>23/09/2025</v>
      </c>
      <c r="R6800" s="13" t="str">
        <f t="shared" si="588"/>
        <v>16</v>
      </c>
      <c r="S6800" s="13" t="str">
        <f t="shared" si="589"/>
        <v>Tue</v>
      </c>
    </row>
    <row r="6801" spans="1:19" x14ac:dyDescent="0.25">
      <c r="A6801" s="56">
        <v>45923.498356481483</v>
      </c>
      <c r="B6801" s="57">
        <v>445565116</v>
      </c>
      <c r="C6801" s="58" t="s">
        <v>36</v>
      </c>
      <c r="D6801" s="58" t="s">
        <v>37</v>
      </c>
      <c r="E6801" s="58" t="s">
        <v>45</v>
      </c>
      <c r="F6801" s="58" t="s">
        <v>119</v>
      </c>
      <c r="G6801" s="59">
        <v>3774.79</v>
      </c>
      <c r="H6801" s="57">
        <v>444770768</v>
      </c>
      <c r="I6801" s="59">
        <v>0</v>
      </c>
      <c r="J6801" s="59">
        <v>0</v>
      </c>
      <c r="K6801" s="59">
        <v>0</v>
      </c>
      <c r="L6801" s="59">
        <v>0</v>
      </c>
      <c r="M6801" s="59">
        <v>9941.34</v>
      </c>
      <c r="N6801" s="58" t="s">
        <v>1384</v>
      </c>
      <c r="O6801" s="14">
        <f t="shared" si="585"/>
        <v>45923.498356481483</v>
      </c>
      <c r="P6801" s="19">
        <f t="shared" si="586"/>
        <v>45923.706689814819</v>
      </c>
      <c r="Q6801" s="20" t="str">
        <f t="shared" si="587"/>
        <v>23/09/2025</v>
      </c>
      <c r="R6801" s="13" t="str">
        <f t="shared" si="588"/>
        <v>16</v>
      </c>
      <c r="S6801" s="13" t="str">
        <f t="shared" si="589"/>
        <v>Tue</v>
      </c>
    </row>
    <row r="6802" spans="1:19" x14ac:dyDescent="0.25">
      <c r="A6802" s="60">
        <v>45923.498356481483</v>
      </c>
      <c r="B6802" s="61">
        <v>445565119</v>
      </c>
      <c r="C6802" s="62" t="s">
        <v>36</v>
      </c>
      <c r="D6802" s="62" t="s">
        <v>37</v>
      </c>
      <c r="E6802" s="62" t="s">
        <v>45</v>
      </c>
      <c r="F6802" s="62" t="s">
        <v>119</v>
      </c>
      <c r="G6802" s="63">
        <v>3775.11</v>
      </c>
      <c r="H6802" s="61">
        <v>444770771</v>
      </c>
      <c r="I6802" s="63">
        <v>0</v>
      </c>
      <c r="J6802" s="63">
        <v>0</v>
      </c>
      <c r="K6802" s="63">
        <v>0</v>
      </c>
      <c r="L6802" s="63">
        <v>0</v>
      </c>
      <c r="M6802" s="63">
        <v>9941.34</v>
      </c>
      <c r="N6802" s="62" t="s">
        <v>115</v>
      </c>
      <c r="O6802" s="14">
        <f t="shared" si="585"/>
        <v>45923.498356481483</v>
      </c>
      <c r="P6802" s="19">
        <f t="shared" si="586"/>
        <v>45923.706689814819</v>
      </c>
      <c r="Q6802" s="20" t="str">
        <f t="shared" si="587"/>
        <v>23/09/2025</v>
      </c>
      <c r="R6802" s="13" t="str">
        <f t="shared" si="588"/>
        <v>16</v>
      </c>
      <c r="S6802" s="13" t="str">
        <f t="shared" si="589"/>
        <v>Tue</v>
      </c>
    </row>
    <row r="6803" spans="1:19" x14ac:dyDescent="0.25">
      <c r="A6803" s="56">
        <v>45923.49863425926</v>
      </c>
      <c r="B6803" s="57">
        <v>445565336</v>
      </c>
      <c r="C6803" s="58" t="s">
        <v>36</v>
      </c>
      <c r="D6803" s="58" t="s">
        <v>38</v>
      </c>
      <c r="E6803" s="58" t="s">
        <v>46</v>
      </c>
      <c r="F6803" s="58" t="s">
        <v>119</v>
      </c>
      <c r="G6803" s="59">
        <v>3773.84</v>
      </c>
      <c r="H6803" s="57">
        <v>444770987</v>
      </c>
      <c r="I6803" s="59">
        <v>0</v>
      </c>
      <c r="J6803" s="59">
        <v>0</v>
      </c>
      <c r="K6803" s="59">
        <v>0</v>
      </c>
      <c r="L6803" s="59">
        <v>0.86</v>
      </c>
      <c r="M6803" s="59">
        <v>9942.2000000000007</v>
      </c>
      <c r="N6803" s="58" t="s">
        <v>4144</v>
      </c>
      <c r="O6803" s="14">
        <f t="shared" si="585"/>
        <v>45923.49863425926</v>
      </c>
      <c r="P6803" s="19">
        <f t="shared" si="586"/>
        <v>45923.706967592596</v>
      </c>
      <c r="Q6803" s="20" t="str">
        <f t="shared" si="587"/>
        <v>23/09/2025</v>
      </c>
      <c r="R6803" s="13" t="str">
        <f t="shared" si="588"/>
        <v>16</v>
      </c>
      <c r="S6803" s="13" t="str">
        <f t="shared" si="589"/>
        <v>Tue</v>
      </c>
    </row>
    <row r="6804" spans="1:19" x14ac:dyDescent="0.25">
      <c r="A6804" s="60">
        <v>45923.49863425926</v>
      </c>
      <c r="B6804" s="61">
        <v>445565337</v>
      </c>
      <c r="C6804" s="62" t="s">
        <v>36</v>
      </c>
      <c r="D6804" s="62" t="s">
        <v>38</v>
      </c>
      <c r="E6804" s="62" t="s">
        <v>46</v>
      </c>
      <c r="F6804" s="62" t="s">
        <v>119</v>
      </c>
      <c r="G6804" s="63">
        <v>3773.84</v>
      </c>
      <c r="H6804" s="61">
        <v>444770988</v>
      </c>
      <c r="I6804" s="63">
        <v>0</v>
      </c>
      <c r="J6804" s="63">
        <v>0</v>
      </c>
      <c r="K6804" s="63">
        <v>0</v>
      </c>
      <c r="L6804" s="63">
        <v>0.85</v>
      </c>
      <c r="M6804" s="63">
        <v>9943.0499999999993</v>
      </c>
      <c r="N6804" s="62" t="s">
        <v>4145</v>
      </c>
      <c r="O6804" s="14">
        <f t="shared" si="585"/>
        <v>45923.49863425926</v>
      </c>
      <c r="P6804" s="19">
        <f t="shared" si="586"/>
        <v>45923.706967592596</v>
      </c>
      <c r="Q6804" s="20" t="str">
        <f t="shared" si="587"/>
        <v>23/09/2025</v>
      </c>
      <c r="R6804" s="13" t="str">
        <f t="shared" si="588"/>
        <v>16</v>
      </c>
      <c r="S6804" s="13" t="str">
        <f t="shared" si="589"/>
        <v>Tue</v>
      </c>
    </row>
    <row r="6805" spans="1:19" x14ac:dyDescent="0.25">
      <c r="A6805" s="56">
        <v>45923.49863425926</v>
      </c>
      <c r="B6805" s="57">
        <v>445565338</v>
      </c>
      <c r="C6805" s="58" t="s">
        <v>36</v>
      </c>
      <c r="D6805" s="58" t="s">
        <v>38</v>
      </c>
      <c r="E6805" s="58" t="s">
        <v>46</v>
      </c>
      <c r="F6805" s="58" t="s">
        <v>119</v>
      </c>
      <c r="G6805" s="59">
        <v>3773.84</v>
      </c>
      <c r="H6805" s="57">
        <v>444770989</v>
      </c>
      <c r="I6805" s="59">
        <v>0</v>
      </c>
      <c r="J6805" s="59">
        <v>0</v>
      </c>
      <c r="K6805" s="59">
        <v>0</v>
      </c>
      <c r="L6805" s="59">
        <v>0.86</v>
      </c>
      <c r="M6805" s="59">
        <v>9943.91</v>
      </c>
      <c r="N6805" s="58" t="s">
        <v>4146</v>
      </c>
      <c r="O6805" s="14">
        <f t="shared" si="585"/>
        <v>45923.49863425926</v>
      </c>
      <c r="P6805" s="19">
        <f t="shared" si="586"/>
        <v>45923.706967592596</v>
      </c>
      <c r="Q6805" s="20" t="str">
        <f t="shared" si="587"/>
        <v>23/09/2025</v>
      </c>
      <c r="R6805" s="13" t="str">
        <f t="shared" si="588"/>
        <v>16</v>
      </c>
      <c r="S6805" s="13" t="str">
        <f t="shared" si="589"/>
        <v>Tue</v>
      </c>
    </row>
    <row r="6806" spans="1:19" x14ac:dyDescent="0.25">
      <c r="A6806" s="60">
        <v>45923.49863425926</v>
      </c>
      <c r="B6806" s="61">
        <v>445565339</v>
      </c>
      <c r="C6806" s="62" t="s">
        <v>36</v>
      </c>
      <c r="D6806" s="62" t="s">
        <v>38</v>
      </c>
      <c r="E6806" s="62" t="s">
        <v>46</v>
      </c>
      <c r="F6806" s="62" t="s">
        <v>119</v>
      </c>
      <c r="G6806" s="63">
        <v>3773.84</v>
      </c>
      <c r="H6806" s="61">
        <v>444770990</v>
      </c>
      <c r="I6806" s="63">
        <v>0</v>
      </c>
      <c r="J6806" s="63">
        <v>0</v>
      </c>
      <c r="K6806" s="63">
        <v>0</v>
      </c>
      <c r="L6806" s="63">
        <v>0.8</v>
      </c>
      <c r="M6806" s="63">
        <v>9944.7099999999991</v>
      </c>
      <c r="N6806" s="62" t="s">
        <v>4147</v>
      </c>
      <c r="O6806" s="14">
        <f t="shared" si="585"/>
        <v>45923.49863425926</v>
      </c>
      <c r="P6806" s="19">
        <f t="shared" si="586"/>
        <v>45923.706967592596</v>
      </c>
      <c r="Q6806" s="20" t="str">
        <f t="shared" si="587"/>
        <v>23/09/2025</v>
      </c>
      <c r="R6806" s="13" t="str">
        <f t="shared" si="588"/>
        <v>16</v>
      </c>
      <c r="S6806" s="13" t="str">
        <f t="shared" si="589"/>
        <v>Tue</v>
      </c>
    </row>
    <row r="6807" spans="1:19" x14ac:dyDescent="0.25">
      <c r="A6807" s="56">
        <v>45923.498703703706</v>
      </c>
      <c r="B6807" s="57">
        <v>445565391</v>
      </c>
      <c r="C6807" s="58" t="s">
        <v>36</v>
      </c>
      <c r="D6807" s="58" t="s">
        <v>37</v>
      </c>
      <c r="E6807" s="58" t="s">
        <v>45</v>
      </c>
      <c r="F6807" s="58" t="s">
        <v>119</v>
      </c>
      <c r="G6807" s="59">
        <v>3774.39</v>
      </c>
      <c r="H6807" s="57">
        <v>444771046</v>
      </c>
      <c r="I6807" s="59">
        <v>0</v>
      </c>
      <c r="J6807" s="59">
        <v>0</v>
      </c>
      <c r="K6807" s="59">
        <v>0</v>
      </c>
      <c r="L6807" s="59">
        <v>0</v>
      </c>
      <c r="M6807" s="59">
        <v>9944.7099999999991</v>
      </c>
      <c r="N6807" s="58" t="s">
        <v>1944</v>
      </c>
      <c r="O6807" s="14">
        <f t="shared" si="585"/>
        <v>45923.498703703706</v>
      </c>
      <c r="P6807" s="19">
        <f t="shared" si="586"/>
        <v>45923.707037037042</v>
      </c>
      <c r="Q6807" s="20" t="str">
        <f t="shared" si="587"/>
        <v>23/09/2025</v>
      </c>
      <c r="R6807" s="13" t="str">
        <f t="shared" si="588"/>
        <v>16</v>
      </c>
      <c r="S6807" s="13" t="str">
        <f t="shared" si="589"/>
        <v>Tue</v>
      </c>
    </row>
    <row r="6808" spans="1:19" x14ac:dyDescent="0.25">
      <c r="A6808" s="60">
        <v>45923.498703703706</v>
      </c>
      <c r="B6808" s="61">
        <v>445565393</v>
      </c>
      <c r="C6808" s="62" t="s">
        <v>36</v>
      </c>
      <c r="D6808" s="62" t="s">
        <v>37</v>
      </c>
      <c r="E6808" s="62" t="s">
        <v>45</v>
      </c>
      <c r="F6808" s="62" t="s">
        <v>119</v>
      </c>
      <c r="G6808" s="63">
        <v>3774.6</v>
      </c>
      <c r="H6808" s="61">
        <v>444771047</v>
      </c>
      <c r="I6808" s="63">
        <v>0</v>
      </c>
      <c r="J6808" s="63">
        <v>0</v>
      </c>
      <c r="K6808" s="63">
        <v>0</v>
      </c>
      <c r="L6808" s="63">
        <v>0</v>
      </c>
      <c r="M6808" s="63">
        <v>9944.7099999999991</v>
      </c>
      <c r="N6808" s="62" t="s">
        <v>2056</v>
      </c>
      <c r="O6808" s="14">
        <f t="shared" si="585"/>
        <v>45923.498703703706</v>
      </c>
      <c r="P6808" s="19">
        <f t="shared" si="586"/>
        <v>45923.707037037042</v>
      </c>
      <c r="Q6808" s="20" t="str">
        <f t="shared" si="587"/>
        <v>23/09/2025</v>
      </c>
      <c r="R6808" s="13" t="str">
        <f t="shared" si="588"/>
        <v>16</v>
      </c>
      <c r="S6808" s="13" t="str">
        <f t="shared" si="589"/>
        <v>Tue</v>
      </c>
    </row>
    <row r="6809" spans="1:19" x14ac:dyDescent="0.25">
      <c r="A6809" s="56">
        <v>45923.498703703706</v>
      </c>
      <c r="B6809" s="57">
        <v>445565395</v>
      </c>
      <c r="C6809" s="58" t="s">
        <v>36</v>
      </c>
      <c r="D6809" s="58" t="s">
        <v>37</v>
      </c>
      <c r="E6809" s="58" t="s">
        <v>45</v>
      </c>
      <c r="F6809" s="58" t="s">
        <v>119</v>
      </c>
      <c r="G6809" s="59">
        <v>3774.62</v>
      </c>
      <c r="H6809" s="57">
        <v>444771049</v>
      </c>
      <c r="I6809" s="59">
        <v>0</v>
      </c>
      <c r="J6809" s="59">
        <v>0</v>
      </c>
      <c r="K6809" s="59">
        <v>0</v>
      </c>
      <c r="L6809" s="59">
        <v>0</v>
      </c>
      <c r="M6809" s="59">
        <v>9944.7099999999991</v>
      </c>
      <c r="N6809" s="58" t="s">
        <v>77</v>
      </c>
      <c r="O6809" s="14">
        <f t="shared" si="585"/>
        <v>45923.498703703706</v>
      </c>
      <c r="P6809" s="19">
        <f t="shared" si="586"/>
        <v>45923.707037037042</v>
      </c>
      <c r="Q6809" s="20" t="str">
        <f t="shared" si="587"/>
        <v>23/09/2025</v>
      </c>
      <c r="R6809" s="13" t="str">
        <f t="shared" si="588"/>
        <v>16</v>
      </c>
      <c r="S6809" s="13" t="str">
        <f t="shared" si="589"/>
        <v>Tue</v>
      </c>
    </row>
    <row r="6810" spans="1:19" x14ac:dyDescent="0.25">
      <c r="A6810" s="60">
        <v>45923.498703703706</v>
      </c>
      <c r="B6810" s="61">
        <v>445565396</v>
      </c>
      <c r="C6810" s="62" t="s">
        <v>36</v>
      </c>
      <c r="D6810" s="62" t="s">
        <v>37</v>
      </c>
      <c r="E6810" s="62" t="s">
        <v>45</v>
      </c>
      <c r="F6810" s="62" t="s">
        <v>119</v>
      </c>
      <c r="G6810" s="63">
        <v>3774.63</v>
      </c>
      <c r="H6810" s="61">
        <v>444771050</v>
      </c>
      <c r="I6810" s="63">
        <v>0</v>
      </c>
      <c r="J6810" s="63">
        <v>0</v>
      </c>
      <c r="K6810" s="63">
        <v>0</v>
      </c>
      <c r="L6810" s="63">
        <v>0</v>
      </c>
      <c r="M6810" s="63">
        <v>9944.7099999999991</v>
      </c>
      <c r="N6810" s="62" t="s">
        <v>108</v>
      </c>
      <c r="O6810" s="14">
        <f t="shared" si="585"/>
        <v>45923.498703703706</v>
      </c>
      <c r="P6810" s="19">
        <f t="shared" si="586"/>
        <v>45923.707037037042</v>
      </c>
      <c r="Q6810" s="20" t="str">
        <f t="shared" si="587"/>
        <v>23/09/2025</v>
      </c>
      <c r="R6810" s="13" t="str">
        <f t="shared" si="588"/>
        <v>16</v>
      </c>
      <c r="S6810" s="13" t="str">
        <f t="shared" si="589"/>
        <v>Tue</v>
      </c>
    </row>
    <row r="6811" spans="1:19" x14ac:dyDescent="0.25">
      <c r="A6811" s="56">
        <v>45923.498715277776</v>
      </c>
      <c r="B6811" s="57">
        <v>445565399</v>
      </c>
      <c r="C6811" s="58" t="s">
        <v>36</v>
      </c>
      <c r="D6811" s="58" t="s">
        <v>37</v>
      </c>
      <c r="E6811" s="58" t="s">
        <v>45</v>
      </c>
      <c r="F6811" s="58" t="s">
        <v>119</v>
      </c>
      <c r="G6811" s="59">
        <v>3774.61</v>
      </c>
      <c r="H6811" s="57">
        <v>444771053</v>
      </c>
      <c r="I6811" s="59">
        <v>0</v>
      </c>
      <c r="J6811" s="59">
        <v>0</v>
      </c>
      <c r="K6811" s="59">
        <v>0</v>
      </c>
      <c r="L6811" s="59">
        <v>0</v>
      </c>
      <c r="M6811" s="59">
        <v>9944.7099999999991</v>
      </c>
      <c r="N6811" s="58" t="s">
        <v>52</v>
      </c>
      <c r="O6811" s="14">
        <f t="shared" si="585"/>
        <v>45923.498715277776</v>
      </c>
      <c r="P6811" s="19">
        <f t="shared" si="586"/>
        <v>45923.707048611112</v>
      </c>
      <c r="Q6811" s="20" t="str">
        <f t="shared" si="587"/>
        <v>23/09/2025</v>
      </c>
      <c r="R6811" s="13" t="str">
        <f t="shared" si="588"/>
        <v>16</v>
      </c>
      <c r="S6811" s="13" t="str">
        <f t="shared" si="589"/>
        <v>Tue</v>
      </c>
    </row>
    <row r="6812" spans="1:19" x14ac:dyDescent="0.25">
      <c r="A6812" s="60">
        <v>45923.498715277776</v>
      </c>
      <c r="B6812" s="61">
        <v>445565400</v>
      </c>
      <c r="C6812" s="62" t="s">
        <v>36</v>
      </c>
      <c r="D6812" s="62" t="s">
        <v>37</v>
      </c>
      <c r="E6812" s="62" t="s">
        <v>45</v>
      </c>
      <c r="F6812" s="62" t="s">
        <v>119</v>
      </c>
      <c r="G6812" s="63">
        <v>3774.61</v>
      </c>
      <c r="H6812" s="61">
        <v>444771054</v>
      </c>
      <c r="I6812" s="63">
        <v>0</v>
      </c>
      <c r="J6812" s="63">
        <v>0</v>
      </c>
      <c r="K6812" s="63">
        <v>0</v>
      </c>
      <c r="L6812" s="63">
        <v>0</v>
      </c>
      <c r="M6812" s="63">
        <v>9944.7099999999991</v>
      </c>
      <c r="N6812" s="62" t="s">
        <v>107</v>
      </c>
      <c r="O6812" s="14">
        <f t="shared" si="585"/>
        <v>45923.498715277776</v>
      </c>
      <c r="P6812" s="19">
        <f t="shared" si="586"/>
        <v>45923.707048611112</v>
      </c>
      <c r="Q6812" s="20" t="str">
        <f t="shared" si="587"/>
        <v>23/09/2025</v>
      </c>
      <c r="R6812" s="13" t="str">
        <f t="shared" si="588"/>
        <v>16</v>
      </c>
      <c r="S6812" s="13" t="str">
        <f t="shared" si="589"/>
        <v>Tue</v>
      </c>
    </row>
    <row r="6813" spans="1:19" x14ac:dyDescent="0.25">
      <c r="A6813" s="56">
        <v>45923.498715277776</v>
      </c>
      <c r="B6813" s="57">
        <v>445565402</v>
      </c>
      <c r="C6813" s="58" t="s">
        <v>36</v>
      </c>
      <c r="D6813" s="58" t="s">
        <v>37</v>
      </c>
      <c r="E6813" s="58" t="s">
        <v>45</v>
      </c>
      <c r="F6813" s="58" t="s">
        <v>119</v>
      </c>
      <c r="G6813" s="59">
        <v>3774.61</v>
      </c>
      <c r="H6813" s="57">
        <v>444771056</v>
      </c>
      <c r="I6813" s="59">
        <v>0</v>
      </c>
      <c r="J6813" s="59">
        <v>0</v>
      </c>
      <c r="K6813" s="59">
        <v>0</v>
      </c>
      <c r="L6813" s="59">
        <v>0</v>
      </c>
      <c r="M6813" s="59">
        <v>9944.7099999999991</v>
      </c>
      <c r="N6813" s="58" t="s">
        <v>48</v>
      </c>
      <c r="O6813" s="14">
        <f t="shared" si="585"/>
        <v>45923.498715277776</v>
      </c>
      <c r="P6813" s="19">
        <f t="shared" si="586"/>
        <v>45923.707048611112</v>
      </c>
      <c r="Q6813" s="20" t="str">
        <f t="shared" si="587"/>
        <v>23/09/2025</v>
      </c>
      <c r="R6813" s="13" t="str">
        <f t="shared" si="588"/>
        <v>16</v>
      </c>
      <c r="S6813" s="13" t="str">
        <f t="shared" si="589"/>
        <v>Tue</v>
      </c>
    </row>
    <row r="6814" spans="1:19" x14ac:dyDescent="0.25">
      <c r="A6814" s="60">
        <v>45923.498715277776</v>
      </c>
      <c r="B6814" s="61">
        <v>445565403</v>
      </c>
      <c r="C6814" s="62" t="s">
        <v>36</v>
      </c>
      <c r="D6814" s="62" t="s">
        <v>37</v>
      </c>
      <c r="E6814" s="62" t="s">
        <v>45</v>
      </c>
      <c r="F6814" s="62" t="s">
        <v>119</v>
      </c>
      <c r="G6814" s="63">
        <v>3774.61</v>
      </c>
      <c r="H6814" s="61">
        <v>444771057</v>
      </c>
      <c r="I6814" s="63">
        <v>0</v>
      </c>
      <c r="J6814" s="63">
        <v>0</v>
      </c>
      <c r="K6814" s="63">
        <v>0</v>
      </c>
      <c r="L6814" s="63">
        <v>0</v>
      </c>
      <c r="M6814" s="63">
        <v>9944.7099999999991</v>
      </c>
      <c r="N6814" s="62" t="s">
        <v>1971</v>
      </c>
      <c r="O6814" s="14">
        <f t="shared" si="585"/>
        <v>45923.498715277776</v>
      </c>
      <c r="P6814" s="19">
        <f t="shared" si="586"/>
        <v>45923.707048611112</v>
      </c>
      <c r="Q6814" s="20" t="str">
        <f t="shared" si="587"/>
        <v>23/09/2025</v>
      </c>
      <c r="R6814" s="13" t="str">
        <f t="shared" si="588"/>
        <v>16</v>
      </c>
      <c r="S6814" s="13" t="str">
        <f t="shared" si="589"/>
        <v>Tue</v>
      </c>
    </row>
    <row r="6815" spans="1:19" x14ac:dyDescent="0.25">
      <c r="A6815" s="56">
        <v>45923.498715277776</v>
      </c>
      <c r="B6815" s="57">
        <v>445565404</v>
      </c>
      <c r="C6815" s="58" t="s">
        <v>36</v>
      </c>
      <c r="D6815" s="58" t="s">
        <v>37</v>
      </c>
      <c r="E6815" s="58" t="s">
        <v>45</v>
      </c>
      <c r="F6815" s="58" t="s">
        <v>119</v>
      </c>
      <c r="G6815" s="59">
        <v>3774.61</v>
      </c>
      <c r="H6815" s="57">
        <v>444771058</v>
      </c>
      <c r="I6815" s="59">
        <v>0</v>
      </c>
      <c r="J6815" s="59">
        <v>0</v>
      </c>
      <c r="K6815" s="59">
        <v>0</v>
      </c>
      <c r="L6815" s="59">
        <v>0</v>
      </c>
      <c r="M6815" s="59">
        <v>9944.7099999999991</v>
      </c>
      <c r="N6815" s="58" t="s">
        <v>47</v>
      </c>
      <c r="O6815" s="14">
        <f t="shared" si="585"/>
        <v>45923.498715277776</v>
      </c>
      <c r="P6815" s="19">
        <f t="shared" si="586"/>
        <v>45923.707048611112</v>
      </c>
      <c r="Q6815" s="20" t="str">
        <f t="shared" si="587"/>
        <v>23/09/2025</v>
      </c>
      <c r="R6815" s="13" t="str">
        <f t="shared" si="588"/>
        <v>16</v>
      </c>
      <c r="S6815" s="13" t="str">
        <f t="shared" si="589"/>
        <v>Tue</v>
      </c>
    </row>
    <row r="6816" spans="1:19" x14ac:dyDescent="0.25">
      <c r="A6816" s="60">
        <v>45923.500451388885</v>
      </c>
      <c r="B6816" s="61">
        <v>445566749</v>
      </c>
      <c r="C6816" s="62" t="s">
        <v>36</v>
      </c>
      <c r="D6816" s="62" t="s">
        <v>38</v>
      </c>
      <c r="E6816" s="62" t="s">
        <v>46</v>
      </c>
      <c r="F6816" s="62" t="s">
        <v>119</v>
      </c>
      <c r="G6816" s="63">
        <v>3775.85</v>
      </c>
      <c r="H6816" s="61">
        <v>444772428</v>
      </c>
      <c r="I6816" s="63">
        <v>0</v>
      </c>
      <c r="J6816" s="63">
        <v>0</v>
      </c>
      <c r="K6816" s="63">
        <v>0</v>
      </c>
      <c r="L6816" s="63">
        <v>3.49</v>
      </c>
      <c r="M6816" s="63">
        <v>9948.2000000000007</v>
      </c>
      <c r="N6816" s="62" t="s">
        <v>4148</v>
      </c>
      <c r="O6816" s="14">
        <f t="shared" si="585"/>
        <v>45923.500451388885</v>
      </c>
      <c r="P6816" s="19">
        <f t="shared" si="586"/>
        <v>45923.708784722221</v>
      </c>
      <c r="Q6816" s="20" t="str">
        <f t="shared" si="587"/>
        <v>23/09/2025</v>
      </c>
      <c r="R6816" s="13" t="str">
        <f t="shared" si="588"/>
        <v>17</v>
      </c>
      <c r="S6816" s="13" t="str">
        <f t="shared" si="589"/>
        <v>Tue</v>
      </c>
    </row>
    <row r="6817" spans="1:19" x14ac:dyDescent="0.25">
      <c r="A6817" s="56">
        <v>45923.500474537039</v>
      </c>
      <c r="B6817" s="57">
        <v>445566769</v>
      </c>
      <c r="C6817" s="58" t="s">
        <v>36</v>
      </c>
      <c r="D6817" s="58" t="s">
        <v>38</v>
      </c>
      <c r="E6817" s="58" t="s">
        <v>46</v>
      </c>
      <c r="F6817" s="58" t="s">
        <v>119</v>
      </c>
      <c r="G6817" s="59">
        <v>3775.94</v>
      </c>
      <c r="H6817" s="57">
        <v>444772449</v>
      </c>
      <c r="I6817" s="59">
        <v>0</v>
      </c>
      <c r="J6817" s="59">
        <v>0</v>
      </c>
      <c r="K6817" s="59">
        <v>0</v>
      </c>
      <c r="L6817" s="59">
        <v>1.34</v>
      </c>
      <c r="M6817" s="59">
        <v>9949.5400000000009</v>
      </c>
      <c r="N6817" s="58" t="s">
        <v>4149</v>
      </c>
      <c r="O6817" s="14">
        <f t="shared" si="585"/>
        <v>45923.500474537039</v>
      </c>
      <c r="P6817" s="19">
        <f t="shared" si="586"/>
        <v>45923.708807870375</v>
      </c>
      <c r="Q6817" s="20" t="str">
        <f t="shared" si="587"/>
        <v>23/09/2025</v>
      </c>
      <c r="R6817" s="13" t="str">
        <f t="shared" si="588"/>
        <v>17</v>
      </c>
      <c r="S6817" s="13" t="str">
        <f t="shared" si="589"/>
        <v>Tue</v>
      </c>
    </row>
    <row r="6818" spans="1:19" x14ac:dyDescent="0.25">
      <c r="A6818" s="60">
        <v>45923.500474537039</v>
      </c>
      <c r="B6818" s="61">
        <v>445566771</v>
      </c>
      <c r="C6818" s="62" t="s">
        <v>36</v>
      </c>
      <c r="D6818" s="62" t="s">
        <v>38</v>
      </c>
      <c r="E6818" s="62" t="s">
        <v>46</v>
      </c>
      <c r="F6818" s="62" t="s">
        <v>119</v>
      </c>
      <c r="G6818" s="63">
        <v>3775.94</v>
      </c>
      <c r="H6818" s="61">
        <v>444772450</v>
      </c>
      <c r="I6818" s="63">
        <v>0</v>
      </c>
      <c r="J6818" s="63">
        <v>0</v>
      </c>
      <c r="K6818" s="63">
        <v>0</v>
      </c>
      <c r="L6818" s="63">
        <v>1.32</v>
      </c>
      <c r="M6818" s="63">
        <v>9950.86</v>
      </c>
      <c r="N6818" s="62" t="s">
        <v>4149</v>
      </c>
      <c r="O6818" s="14">
        <f t="shared" si="585"/>
        <v>45923.500474537039</v>
      </c>
      <c r="P6818" s="19">
        <f t="shared" si="586"/>
        <v>45923.708807870375</v>
      </c>
      <c r="Q6818" s="20" t="str">
        <f t="shared" si="587"/>
        <v>23/09/2025</v>
      </c>
      <c r="R6818" s="13" t="str">
        <f t="shared" si="588"/>
        <v>17</v>
      </c>
      <c r="S6818" s="13" t="str">
        <f t="shared" si="589"/>
        <v>Tue</v>
      </c>
    </row>
    <row r="6819" spans="1:19" x14ac:dyDescent="0.25">
      <c r="A6819" s="56">
        <v>45923.500474537039</v>
      </c>
      <c r="B6819" s="57">
        <v>445566772</v>
      </c>
      <c r="C6819" s="58" t="s">
        <v>36</v>
      </c>
      <c r="D6819" s="58" t="s">
        <v>38</v>
      </c>
      <c r="E6819" s="58" t="s">
        <v>46</v>
      </c>
      <c r="F6819" s="58" t="s">
        <v>119</v>
      </c>
      <c r="G6819" s="59">
        <v>3775.94</v>
      </c>
      <c r="H6819" s="57">
        <v>444772451</v>
      </c>
      <c r="I6819" s="59">
        <v>0</v>
      </c>
      <c r="J6819" s="59">
        <v>0</v>
      </c>
      <c r="K6819" s="59">
        <v>0</v>
      </c>
      <c r="L6819" s="59">
        <v>1.31</v>
      </c>
      <c r="M6819" s="59">
        <v>9952.17</v>
      </c>
      <c r="N6819" s="58" t="s">
        <v>4149</v>
      </c>
      <c r="O6819" s="14">
        <f t="shared" si="585"/>
        <v>45923.500474537039</v>
      </c>
      <c r="P6819" s="19">
        <f t="shared" si="586"/>
        <v>45923.708807870375</v>
      </c>
      <c r="Q6819" s="20" t="str">
        <f t="shared" si="587"/>
        <v>23/09/2025</v>
      </c>
      <c r="R6819" s="13" t="str">
        <f t="shared" si="588"/>
        <v>17</v>
      </c>
      <c r="S6819" s="13" t="str">
        <f t="shared" si="589"/>
        <v>Tue</v>
      </c>
    </row>
    <row r="6820" spans="1:19" x14ac:dyDescent="0.25">
      <c r="A6820" s="60">
        <v>45923.500474537039</v>
      </c>
      <c r="B6820" s="61">
        <v>445566774</v>
      </c>
      <c r="C6820" s="62" t="s">
        <v>36</v>
      </c>
      <c r="D6820" s="62" t="s">
        <v>38</v>
      </c>
      <c r="E6820" s="62" t="s">
        <v>46</v>
      </c>
      <c r="F6820" s="62" t="s">
        <v>119</v>
      </c>
      <c r="G6820" s="63">
        <v>3775.94</v>
      </c>
      <c r="H6820" s="61">
        <v>444772452</v>
      </c>
      <c r="I6820" s="63">
        <v>0</v>
      </c>
      <c r="J6820" s="63">
        <v>0</v>
      </c>
      <c r="K6820" s="63">
        <v>0</v>
      </c>
      <c r="L6820" s="63">
        <v>1.33</v>
      </c>
      <c r="M6820" s="63">
        <v>9953.5</v>
      </c>
      <c r="N6820" s="62" t="s">
        <v>4149</v>
      </c>
      <c r="O6820" s="14">
        <f t="shared" si="585"/>
        <v>45923.500474537039</v>
      </c>
      <c r="P6820" s="19">
        <f t="shared" si="586"/>
        <v>45923.708807870375</v>
      </c>
      <c r="Q6820" s="20" t="str">
        <f t="shared" si="587"/>
        <v>23/09/2025</v>
      </c>
      <c r="R6820" s="13" t="str">
        <f t="shared" si="588"/>
        <v>17</v>
      </c>
      <c r="S6820" s="13" t="str">
        <f t="shared" si="589"/>
        <v>Tue</v>
      </c>
    </row>
    <row r="6821" spans="1:19" x14ac:dyDescent="0.25">
      <c r="A6821" s="56">
        <v>45923.500474537039</v>
      </c>
      <c r="B6821" s="57">
        <v>445566775</v>
      </c>
      <c r="C6821" s="58" t="s">
        <v>36</v>
      </c>
      <c r="D6821" s="58" t="s">
        <v>38</v>
      </c>
      <c r="E6821" s="58" t="s">
        <v>46</v>
      </c>
      <c r="F6821" s="58" t="s">
        <v>119</v>
      </c>
      <c r="G6821" s="59">
        <v>3775.94</v>
      </c>
      <c r="H6821" s="57">
        <v>444772453</v>
      </c>
      <c r="I6821" s="59">
        <v>0</v>
      </c>
      <c r="J6821" s="59">
        <v>0</v>
      </c>
      <c r="K6821" s="59">
        <v>0</v>
      </c>
      <c r="L6821" s="59">
        <v>1.33</v>
      </c>
      <c r="M6821" s="59">
        <v>9954.83</v>
      </c>
      <c r="N6821" s="58" t="s">
        <v>4149</v>
      </c>
      <c r="O6821" s="14">
        <f t="shared" si="585"/>
        <v>45923.500474537039</v>
      </c>
      <c r="P6821" s="19">
        <f t="shared" si="586"/>
        <v>45923.708807870375</v>
      </c>
      <c r="Q6821" s="20" t="str">
        <f t="shared" si="587"/>
        <v>23/09/2025</v>
      </c>
      <c r="R6821" s="13" t="str">
        <f t="shared" si="588"/>
        <v>17</v>
      </c>
      <c r="S6821" s="13" t="str">
        <f t="shared" si="589"/>
        <v>Tue</v>
      </c>
    </row>
    <row r="6822" spans="1:19" x14ac:dyDescent="0.25">
      <c r="A6822" s="60">
        <v>45923.501828703702</v>
      </c>
      <c r="B6822" s="61">
        <v>445567793</v>
      </c>
      <c r="C6822" s="62" t="s">
        <v>36</v>
      </c>
      <c r="D6822" s="62" t="s">
        <v>37</v>
      </c>
      <c r="E6822" s="62" t="s">
        <v>45</v>
      </c>
      <c r="F6822" s="62" t="s">
        <v>119</v>
      </c>
      <c r="G6822" s="63">
        <v>3775.1</v>
      </c>
      <c r="H6822" s="61">
        <v>444773474</v>
      </c>
      <c r="I6822" s="63">
        <v>0</v>
      </c>
      <c r="J6822" s="63">
        <v>0</v>
      </c>
      <c r="K6822" s="63">
        <v>0</v>
      </c>
      <c r="L6822" s="63">
        <v>0</v>
      </c>
      <c r="M6822" s="63">
        <v>9954.83</v>
      </c>
      <c r="N6822" s="62" t="s">
        <v>2056</v>
      </c>
      <c r="O6822" s="14">
        <f t="shared" si="585"/>
        <v>45923.501828703702</v>
      </c>
      <c r="P6822" s="19">
        <f t="shared" si="586"/>
        <v>45923.710162037038</v>
      </c>
      <c r="Q6822" s="20" t="str">
        <f t="shared" si="587"/>
        <v>23/09/2025</v>
      </c>
      <c r="R6822" s="13" t="str">
        <f t="shared" si="588"/>
        <v>17</v>
      </c>
      <c r="S6822" s="13" t="str">
        <f t="shared" si="589"/>
        <v>Tue</v>
      </c>
    </row>
    <row r="6823" spans="1:19" x14ac:dyDescent="0.25">
      <c r="A6823" s="56">
        <v>45923.501828703702</v>
      </c>
      <c r="B6823" s="57">
        <v>445567794</v>
      </c>
      <c r="C6823" s="58" t="s">
        <v>36</v>
      </c>
      <c r="D6823" s="58" t="s">
        <v>37</v>
      </c>
      <c r="E6823" s="58" t="s">
        <v>45</v>
      </c>
      <c r="F6823" s="58" t="s">
        <v>119</v>
      </c>
      <c r="G6823" s="59">
        <v>3775.04</v>
      </c>
      <c r="H6823" s="57">
        <v>444773475</v>
      </c>
      <c r="I6823" s="59">
        <v>0</v>
      </c>
      <c r="J6823" s="59">
        <v>0</v>
      </c>
      <c r="K6823" s="59">
        <v>0</v>
      </c>
      <c r="L6823" s="59">
        <v>0</v>
      </c>
      <c r="M6823" s="59">
        <v>9954.83</v>
      </c>
      <c r="N6823" s="58" t="s">
        <v>77</v>
      </c>
      <c r="O6823" s="14">
        <f t="shared" si="585"/>
        <v>45923.501828703702</v>
      </c>
      <c r="P6823" s="19">
        <f t="shared" si="586"/>
        <v>45923.710162037038</v>
      </c>
      <c r="Q6823" s="20" t="str">
        <f t="shared" si="587"/>
        <v>23/09/2025</v>
      </c>
      <c r="R6823" s="13" t="str">
        <f t="shared" si="588"/>
        <v>17</v>
      </c>
      <c r="S6823" s="13" t="str">
        <f t="shared" si="589"/>
        <v>Tue</v>
      </c>
    </row>
    <row r="6824" spans="1:19" x14ac:dyDescent="0.25">
      <c r="A6824" s="60">
        <v>45923.501828703702</v>
      </c>
      <c r="B6824" s="61">
        <v>445567807</v>
      </c>
      <c r="C6824" s="62" t="s">
        <v>36</v>
      </c>
      <c r="D6824" s="62" t="s">
        <v>37</v>
      </c>
      <c r="E6824" s="62" t="s">
        <v>45</v>
      </c>
      <c r="F6824" s="62" t="s">
        <v>119</v>
      </c>
      <c r="G6824" s="63">
        <v>3774.92</v>
      </c>
      <c r="H6824" s="61">
        <v>444773487</v>
      </c>
      <c r="I6824" s="63">
        <v>0</v>
      </c>
      <c r="J6824" s="63">
        <v>0</v>
      </c>
      <c r="K6824" s="63">
        <v>0</v>
      </c>
      <c r="L6824" s="63">
        <v>0</v>
      </c>
      <c r="M6824" s="63">
        <v>9954.83</v>
      </c>
      <c r="N6824" s="62" t="s">
        <v>108</v>
      </c>
      <c r="O6824" s="14">
        <f t="shared" si="585"/>
        <v>45923.501828703702</v>
      </c>
      <c r="P6824" s="19">
        <f t="shared" si="586"/>
        <v>45923.710162037038</v>
      </c>
      <c r="Q6824" s="20" t="str">
        <f t="shared" si="587"/>
        <v>23/09/2025</v>
      </c>
      <c r="R6824" s="13" t="str">
        <f t="shared" si="588"/>
        <v>17</v>
      </c>
      <c r="S6824" s="13" t="str">
        <f t="shared" si="589"/>
        <v>Tue</v>
      </c>
    </row>
    <row r="6825" spans="1:19" x14ac:dyDescent="0.25">
      <c r="A6825" s="56">
        <v>45923.501828703702</v>
      </c>
      <c r="B6825" s="57">
        <v>445567809</v>
      </c>
      <c r="C6825" s="58" t="s">
        <v>36</v>
      </c>
      <c r="D6825" s="58" t="s">
        <v>37</v>
      </c>
      <c r="E6825" s="58" t="s">
        <v>45</v>
      </c>
      <c r="F6825" s="58" t="s">
        <v>119</v>
      </c>
      <c r="G6825" s="59">
        <v>3774.92</v>
      </c>
      <c r="H6825" s="57">
        <v>444773489</v>
      </c>
      <c r="I6825" s="59">
        <v>0</v>
      </c>
      <c r="J6825" s="59">
        <v>0</v>
      </c>
      <c r="K6825" s="59">
        <v>0</v>
      </c>
      <c r="L6825" s="59">
        <v>0</v>
      </c>
      <c r="M6825" s="59">
        <v>9954.83</v>
      </c>
      <c r="N6825" s="58" t="s">
        <v>107</v>
      </c>
      <c r="O6825" s="14">
        <f t="shared" si="585"/>
        <v>45923.501828703702</v>
      </c>
      <c r="P6825" s="19">
        <f t="shared" si="586"/>
        <v>45923.710162037038</v>
      </c>
      <c r="Q6825" s="20" t="str">
        <f t="shared" si="587"/>
        <v>23/09/2025</v>
      </c>
      <c r="R6825" s="13" t="str">
        <f t="shared" si="588"/>
        <v>17</v>
      </c>
      <c r="S6825" s="13" t="str">
        <f t="shared" si="589"/>
        <v>Tue</v>
      </c>
    </row>
    <row r="6826" spans="1:19" x14ac:dyDescent="0.25">
      <c r="A6826" s="60">
        <v>45923.501840277779</v>
      </c>
      <c r="B6826" s="61">
        <v>445567810</v>
      </c>
      <c r="C6826" s="62" t="s">
        <v>36</v>
      </c>
      <c r="D6826" s="62" t="s">
        <v>37</v>
      </c>
      <c r="E6826" s="62" t="s">
        <v>45</v>
      </c>
      <c r="F6826" s="62" t="s">
        <v>119</v>
      </c>
      <c r="G6826" s="63">
        <v>3774.91</v>
      </c>
      <c r="H6826" s="61">
        <v>444773490</v>
      </c>
      <c r="I6826" s="63">
        <v>0</v>
      </c>
      <c r="J6826" s="63">
        <v>0</v>
      </c>
      <c r="K6826" s="63">
        <v>0</v>
      </c>
      <c r="L6826" s="63">
        <v>0</v>
      </c>
      <c r="M6826" s="63">
        <v>9954.83</v>
      </c>
      <c r="N6826" s="62" t="s">
        <v>113</v>
      </c>
      <c r="O6826" s="14">
        <f t="shared" si="585"/>
        <v>45923.501840277779</v>
      </c>
      <c r="P6826" s="19">
        <f t="shared" si="586"/>
        <v>45923.710173611114</v>
      </c>
      <c r="Q6826" s="20" t="str">
        <f t="shared" si="587"/>
        <v>23/09/2025</v>
      </c>
      <c r="R6826" s="13" t="str">
        <f t="shared" si="588"/>
        <v>17</v>
      </c>
      <c r="S6826" s="13" t="str">
        <f t="shared" si="589"/>
        <v>Tue</v>
      </c>
    </row>
    <row r="6827" spans="1:19" x14ac:dyDescent="0.25">
      <c r="A6827" s="56">
        <v>45923.501840277779</v>
      </c>
      <c r="B6827" s="57">
        <v>445567812</v>
      </c>
      <c r="C6827" s="58" t="s">
        <v>36</v>
      </c>
      <c r="D6827" s="58" t="s">
        <v>38</v>
      </c>
      <c r="E6827" s="58" t="s">
        <v>46</v>
      </c>
      <c r="F6827" s="58" t="s">
        <v>119</v>
      </c>
      <c r="G6827" s="59">
        <v>3774.41</v>
      </c>
      <c r="H6827" s="57">
        <v>444773492</v>
      </c>
      <c r="I6827" s="59">
        <v>0</v>
      </c>
      <c r="J6827" s="59">
        <v>0</v>
      </c>
      <c r="K6827" s="59">
        <v>0</v>
      </c>
      <c r="L6827" s="59">
        <v>1.43</v>
      </c>
      <c r="M6827" s="59">
        <v>9956.26</v>
      </c>
      <c r="N6827" s="58" t="s">
        <v>4150</v>
      </c>
      <c r="O6827" s="14">
        <f t="shared" si="585"/>
        <v>45923.501840277779</v>
      </c>
      <c r="P6827" s="19">
        <f t="shared" si="586"/>
        <v>45923.710173611114</v>
      </c>
      <c r="Q6827" s="20" t="str">
        <f t="shared" si="587"/>
        <v>23/09/2025</v>
      </c>
      <c r="R6827" s="13" t="str">
        <f t="shared" si="588"/>
        <v>17</v>
      </c>
      <c r="S6827" s="13" t="str">
        <f t="shared" si="589"/>
        <v>Tue</v>
      </c>
    </row>
    <row r="6828" spans="1:19" x14ac:dyDescent="0.25">
      <c r="A6828" s="60">
        <v>45923.501840277779</v>
      </c>
      <c r="B6828" s="61">
        <v>445567822</v>
      </c>
      <c r="C6828" s="62" t="s">
        <v>36</v>
      </c>
      <c r="D6828" s="62" t="s">
        <v>37</v>
      </c>
      <c r="E6828" s="62" t="s">
        <v>45</v>
      </c>
      <c r="F6828" s="62" t="s">
        <v>119</v>
      </c>
      <c r="G6828" s="63">
        <v>3774.63</v>
      </c>
      <c r="H6828" s="61">
        <v>444773502</v>
      </c>
      <c r="I6828" s="63">
        <v>0</v>
      </c>
      <c r="J6828" s="63">
        <v>0</v>
      </c>
      <c r="K6828" s="63">
        <v>0</v>
      </c>
      <c r="L6828" s="63">
        <v>0</v>
      </c>
      <c r="M6828" s="63">
        <v>9956.26</v>
      </c>
      <c r="N6828" s="62" t="s">
        <v>1971</v>
      </c>
      <c r="O6828" s="14">
        <f t="shared" si="585"/>
        <v>45923.501840277779</v>
      </c>
      <c r="P6828" s="19">
        <f t="shared" si="586"/>
        <v>45923.710173611114</v>
      </c>
      <c r="Q6828" s="20" t="str">
        <f t="shared" si="587"/>
        <v>23/09/2025</v>
      </c>
      <c r="R6828" s="13" t="str">
        <f t="shared" si="588"/>
        <v>17</v>
      </c>
      <c r="S6828" s="13" t="str">
        <f t="shared" si="589"/>
        <v>Tue</v>
      </c>
    </row>
    <row r="6829" spans="1:19" x14ac:dyDescent="0.25">
      <c r="A6829" s="56">
        <v>45923.502060185187</v>
      </c>
      <c r="B6829" s="57">
        <v>445568085</v>
      </c>
      <c r="C6829" s="58" t="s">
        <v>36</v>
      </c>
      <c r="D6829" s="58" t="s">
        <v>37</v>
      </c>
      <c r="E6829" s="58" t="s">
        <v>45</v>
      </c>
      <c r="F6829" s="58" t="s">
        <v>119</v>
      </c>
      <c r="G6829" s="59">
        <v>3775</v>
      </c>
      <c r="H6829" s="57">
        <v>444773765</v>
      </c>
      <c r="I6829" s="59">
        <v>0</v>
      </c>
      <c r="J6829" s="59">
        <v>0</v>
      </c>
      <c r="K6829" s="59">
        <v>0</v>
      </c>
      <c r="L6829" s="59">
        <v>0</v>
      </c>
      <c r="M6829" s="59">
        <v>9956.26</v>
      </c>
      <c r="N6829" s="58" t="s">
        <v>2055</v>
      </c>
      <c r="O6829" s="14">
        <f t="shared" si="585"/>
        <v>45923.502060185187</v>
      </c>
      <c r="P6829" s="19">
        <f t="shared" si="586"/>
        <v>45923.710393518522</v>
      </c>
      <c r="Q6829" s="20" t="str">
        <f t="shared" si="587"/>
        <v>23/09/2025</v>
      </c>
      <c r="R6829" s="13" t="str">
        <f t="shared" si="588"/>
        <v>17</v>
      </c>
      <c r="S6829" s="13" t="str">
        <f t="shared" si="589"/>
        <v>Tue</v>
      </c>
    </row>
    <row r="6830" spans="1:19" x14ac:dyDescent="0.25">
      <c r="A6830" s="60">
        <v>45923.50236111111</v>
      </c>
      <c r="B6830" s="61">
        <v>445568513</v>
      </c>
      <c r="C6830" s="62" t="s">
        <v>36</v>
      </c>
      <c r="D6830" s="62" t="s">
        <v>38</v>
      </c>
      <c r="E6830" s="62" t="s">
        <v>46</v>
      </c>
      <c r="F6830" s="62" t="s">
        <v>119</v>
      </c>
      <c r="G6830" s="63">
        <v>3776.58</v>
      </c>
      <c r="H6830" s="61">
        <v>444774192</v>
      </c>
      <c r="I6830" s="63">
        <v>0</v>
      </c>
      <c r="J6830" s="63">
        <v>0</v>
      </c>
      <c r="K6830" s="63">
        <v>0</v>
      </c>
      <c r="L6830" s="63">
        <v>2.19</v>
      </c>
      <c r="M6830" s="63">
        <v>9958.4500000000007</v>
      </c>
      <c r="N6830" s="62" t="s">
        <v>4151</v>
      </c>
      <c r="O6830" s="14">
        <f t="shared" si="585"/>
        <v>45923.50236111111</v>
      </c>
      <c r="P6830" s="19">
        <f t="shared" si="586"/>
        <v>45923.710694444446</v>
      </c>
      <c r="Q6830" s="20" t="str">
        <f t="shared" si="587"/>
        <v>23/09/2025</v>
      </c>
      <c r="R6830" s="13" t="str">
        <f t="shared" si="588"/>
        <v>17</v>
      </c>
      <c r="S6830" s="13" t="str">
        <f t="shared" si="589"/>
        <v>Tue</v>
      </c>
    </row>
    <row r="6831" spans="1:19" x14ac:dyDescent="0.25">
      <c r="A6831" s="56">
        <v>45923.502372685187</v>
      </c>
      <c r="B6831" s="57">
        <v>445568531</v>
      </c>
      <c r="C6831" s="58" t="s">
        <v>36</v>
      </c>
      <c r="D6831" s="58" t="s">
        <v>38</v>
      </c>
      <c r="E6831" s="58" t="s">
        <v>46</v>
      </c>
      <c r="F6831" s="58" t="s">
        <v>119</v>
      </c>
      <c r="G6831" s="59">
        <v>3776.6</v>
      </c>
      <c r="H6831" s="57">
        <v>444774210</v>
      </c>
      <c r="I6831" s="59">
        <v>0</v>
      </c>
      <c r="J6831" s="59">
        <v>0</v>
      </c>
      <c r="K6831" s="59">
        <v>0</v>
      </c>
      <c r="L6831" s="59">
        <v>1.5</v>
      </c>
      <c r="M6831" s="59">
        <v>9959.9500000000007</v>
      </c>
      <c r="N6831" s="58" t="s">
        <v>4152</v>
      </c>
      <c r="O6831" s="14">
        <f t="shared" si="585"/>
        <v>45923.502372685187</v>
      </c>
      <c r="P6831" s="19">
        <f t="shared" si="586"/>
        <v>45923.710706018523</v>
      </c>
      <c r="Q6831" s="20" t="str">
        <f t="shared" si="587"/>
        <v>23/09/2025</v>
      </c>
      <c r="R6831" s="13" t="str">
        <f t="shared" si="588"/>
        <v>17</v>
      </c>
      <c r="S6831" s="13" t="str">
        <f t="shared" si="589"/>
        <v>Tue</v>
      </c>
    </row>
    <row r="6832" spans="1:19" x14ac:dyDescent="0.25">
      <c r="A6832" s="60">
        <v>45923.502372685187</v>
      </c>
      <c r="B6832" s="61">
        <v>445568532</v>
      </c>
      <c r="C6832" s="62" t="s">
        <v>36</v>
      </c>
      <c r="D6832" s="62" t="s">
        <v>38</v>
      </c>
      <c r="E6832" s="62" t="s">
        <v>46</v>
      </c>
      <c r="F6832" s="62" t="s">
        <v>119</v>
      </c>
      <c r="G6832" s="63">
        <v>3776.6</v>
      </c>
      <c r="H6832" s="61">
        <v>444774211</v>
      </c>
      <c r="I6832" s="63">
        <v>0</v>
      </c>
      <c r="J6832" s="63">
        <v>0</v>
      </c>
      <c r="K6832" s="63">
        <v>0</v>
      </c>
      <c r="L6832" s="63">
        <v>1.56</v>
      </c>
      <c r="M6832" s="63">
        <v>9961.51</v>
      </c>
      <c r="N6832" s="62" t="s">
        <v>4152</v>
      </c>
      <c r="O6832" s="14">
        <f t="shared" si="585"/>
        <v>45923.502372685187</v>
      </c>
      <c r="P6832" s="19">
        <f t="shared" si="586"/>
        <v>45923.710706018523</v>
      </c>
      <c r="Q6832" s="20" t="str">
        <f t="shared" si="587"/>
        <v>23/09/2025</v>
      </c>
      <c r="R6832" s="13" t="str">
        <f t="shared" si="588"/>
        <v>17</v>
      </c>
      <c r="S6832" s="13" t="str">
        <f t="shared" si="589"/>
        <v>Tue</v>
      </c>
    </row>
    <row r="6833" spans="1:19" x14ac:dyDescent="0.25">
      <c r="A6833" s="56">
        <v>45923.502372685187</v>
      </c>
      <c r="B6833" s="57">
        <v>445568533</v>
      </c>
      <c r="C6833" s="58" t="s">
        <v>36</v>
      </c>
      <c r="D6833" s="58" t="s">
        <v>38</v>
      </c>
      <c r="E6833" s="58" t="s">
        <v>46</v>
      </c>
      <c r="F6833" s="58" t="s">
        <v>119</v>
      </c>
      <c r="G6833" s="59">
        <v>3776.6</v>
      </c>
      <c r="H6833" s="57">
        <v>444774212</v>
      </c>
      <c r="I6833" s="59">
        <v>0</v>
      </c>
      <c r="J6833" s="59">
        <v>0</v>
      </c>
      <c r="K6833" s="59">
        <v>0</v>
      </c>
      <c r="L6833" s="59">
        <v>1.68</v>
      </c>
      <c r="M6833" s="59">
        <v>9963.19</v>
      </c>
      <c r="N6833" s="58" t="s">
        <v>4152</v>
      </c>
      <c r="O6833" s="14">
        <f t="shared" si="585"/>
        <v>45923.502372685187</v>
      </c>
      <c r="P6833" s="19">
        <f t="shared" si="586"/>
        <v>45923.710706018523</v>
      </c>
      <c r="Q6833" s="20" t="str">
        <f t="shared" si="587"/>
        <v>23/09/2025</v>
      </c>
      <c r="R6833" s="13" t="str">
        <f t="shared" si="588"/>
        <v>17</v>
      </c>
      <c r="S6833" s="13" t="str">
        <f t="shared" si="589"/>
        <v>Tue</v>
      </c>
    </row>
    <row r="6834" spans="1:19" x14ac:dyDescent="0.25">
      <c r="A6834" s="60">
        <v>45923.502372685187</v>
      </c>
      <c r="B6834" s="61">
        <v>445568534</v>
      </c>
      <c r="C6834" s="62" t="s">
        <v>36</v>
      </c>
      <c r="D6834" s="62" t="s">
        <v>38</v>
      </c>
      <c r="E6834" s="62" t="s">
        <v>46</v>
      </c>
      <c r="F6834" s="62" t="s">
        <v>119</v>
      </c>
      <c r="G6834" s="63">
        <v>3776.6</v>
      </c>
      <c r="H6834" s="61">
        <v>444774213</v>
      </c>
      <c r="I6834" s="63">
        <v>0</v>
      </c>
      <c r="J6834" s="63">
        <v>0</v>
      </c>
      <c r="K6834" s="63">
        <v>0</v>
      </c>
      <c r="L6834" s="63">
        <v>1.68</v>
      </c>
      <c r="M6834" s="63">
        <v>9964.8700000000008</v>
      </c>
      <c r="N6834" s="62" t="s">
        <v>4152</v>
      </c>
      <c r="O6834" s="14">
        <f t="shared" si="585"/>
        <v>45923.502372685187</v>
      </c>
      <c r="P6834" s="19">
        <f t="shared" si="586"/>
        <v>45923.710706018523</v>
      </c>
      <c r="Q6834" s="20" t="str">
        <f t="shared" si="587"/>
        <v>23/09/2025</v>
      </c>
      <c r="R6834" s="13" t="str">
        <f t="shared" si="588"/>
        <v>17</v>
      </c>
      <c r="S6834" s="13" t="str">
        <f t="shared" si="589"/>
        <v>Tue</v>
      </c>
    </row>
    <row r="6835" spans="1:19" x14ac:dyDescent="0.25">
      <c r="A6835" s="56">
        <v>45923.502372685187</v>
      </c>
      <c r="B6835" s="57">
        <v>445568535</v>
      </c>
      <c r="C6835" s="58" t="s">
        <v>36</v>
      </c>
      <c r="D6835" s="58" t="s">
        <v>38</v>
      </c>
      <c r="E6835" s="58" t="s">
        <v>46</v>
      </c>
      <c r="F6835" s="58" t="s">
        <v>119</v>
      </c>
      <c r="G6835" s="59">
        <v>3776.6</v>
      </c>
      <c r="H6835" s="57">
        <v>444774214</v>
      </c>
      <c r="I6835" s="59">
        <v>0</v>
      </c>
      <c r="J6835" s="59">
        <v>0</v>
      </c>
      <c r="K6835" s="59">
        <v>0</v>
      </c>
      <c r="L6835" s="59">
        <v>1.97</v>
      </c>
      <c r="M6835" s="59">
        <v>9966.84</v>
      </c>
      <c r="N6835" s="58" t="s">
        <v>4152</v>
      </c>
      <c r="O6835" s="14">
        <f t="shared" si="585"/>
        <v>45923.502372685187</v>
      </c>
      <c r="P6835" s="19">
        <f t="shared" si="586"/>
        <v>45923.710706018523</v>
      </c>
      <c r="Q6835" s="20" t="str">
        <f t="shared" si="587"/>
        <v>23/09/2025</v>
      </c>
      <c r="R6835" s="13" t="str">
        <f t="shared" si="588"/>
        <v>17</v>
      </c>
      <c r="S6835" s="13" t="str">
        <f t="shared" si="589"/>
        <v>Tue</v>
      </c>
    </row>
    <row r="6836" spans="1:19" x14ac:dyDescent="0.25">
      <c r="A6836" s="60">
        <v>45923.502476851849</v>
      </c>
      <c r="B6836" s="61">
        <v>445569011</v>
      </c>
      <c r="C6836" s="62" t="s">
        <v>36</v>
      </c>
      <c r="D6836" s="62" t="s">
        <v>38</v>
      </c>
      <c r="E6836" s="62" t="s">
        <v>46</v>
      </c>
      <c r="F6836" s="62" t="s">
        <v>119</v>
      </c>
      <c r="G6836" s="63">
        <v>3777.51</v>
      </c>
      <c r="H6836" s="61">
        <v>444774541</v>
      </c>
      <c r="I6836" s="63">
        <v>0</v>
      </c>
      <c r="J6836" s="63">
        <v>0</v>
      </c>
      <c r="K6836" s="63">
        <v>0</v>
      </c>
      <c r="L6836" s="63">
        <v>2.9</v>
      </c>
      <c r="M6836" s="63">
        <v>9969.74</v>
      </c>
      <c r="N6836" s="62" t="s">
        <v>4153</v>
      </c>
      <c r="O6836" s="14">
        <f t="shared" si="585"/>
        <v>45923.502476851849</v>
      </c>
      <c r="P6836" s="19">
        <f t="shared" si="586"/>
        <v>45923.710810185185</v>
      </c>
      <c r="Q6836" s="20" t="str">
        <f t="shared" si="587"/>
        <v>23/09/2025</v>
      </c>
      <c r="R6836" s="13" t="str">
        <f t="shared" si="588"/>
        <v>17</v>
      </c>
      <c r="S6836" s="13" t="str">
        <f t="shared" si="589"/>
        <v>Tue</v>
      </c>
    </row>
    <row r="6837" spans="1:19" x14ac:dyDescent="0.25">
      <c r="A6837" s="56">
        <v>45923.502476851849</v>
      </c>
      <c r="B6837" s="57">
        <v>445569012</v>
      </c>
      <c r="C6837" s="58" t="s">
        <v>36</v>
      </c>
      <c r="D6837" s="58" t="s">
        <v>38</v>
      </c>
      <c r="E6837" s="58" t="s">
        <v>46</v>
      </c>
      <c r="F6837" s="58" t="s">
        <v>119</v>
      </c>
      <c r="G6837" s="59">
        <v>3777.51</v>
      </c>
      <c r="H6837" s="57">
        <v>444774542</v>
      </c>
      <c r="I6837" s="59">
        <v>0</v>
      </c>
      <c r="J6837" s="59">
        <v>0</v>
      </c>
      <c r="K6837" s="59">
        <v>0</v>
      </c>
      <c r="L6837" s="59">
        <v>2.9</v>
      </c>
      <c r="M6837" s="59">
        <v>9972.64</v>
      </c>
      <c r="N6837" s="58" t="s">
        <v>4153</v>
      </c>
      <c r="O6837" s="14">
        <f t="shared" si="585"/>
        <v>45923.502476851849</v>
      </c>
      <c r="P6837" s="19">
        <f t="shared" si="586"/>
        <v>45923.710810185185</v>
      </c>
      <c r="Q6837" s="20" t="str">
        <f t="shared" si="587"/>
        <v>23/09/2025</v>
      </c>
      <c r="R6837" s="13" t="str">
        <f t="shared" si="588"/>
        <v>17</v>
      </c>
      <c r="S6837" s="13" t="str">
        <f t="shared" si="589"/>
        <v>Tue</v>
      </c>
    </row>
    <row r="6838" spans="1:19" x14ac:dyDescent="0.25">
      <c r="A6838" s="60">
        <v>45923.502500000002</v>
      </c>
      <c r="B6838" s="61">
        <v>445569113</v>
      </c>
      <c r="C6838" s="62" t="s">
        <v>36</v>
      </c>
      <c r="D6838" s="62" t="s">
        <v>38</v>
      </c>
      <c r="E6838" s="62" t="s">
        <v>46</v>
      </c>
      <c r="F6838" s="62" t="s">
        <v>119</v>
      </c>
      <c r="G6838" s="63">
        <v>3778.35</v>
      </c>
      <c r="H6838" s="61">
        <v>444774773</v>
      </c>
      <c r="I6838" s="63">
        <v>0</v>
      </c>
      <c r="J6838" s="63">
        <v>0</v>
      </c>
      <c r="K6838" s="63">
        <v>0</v>
      </c>
      <c r="L6838" s="63">
        <v>3.74</v>
      </c>
      <c r="M6838" s="63">
        <v>9976.3799999999992</v>
      </c>
      <c r="N6838" s="62" t="s">
        <v>4154</v>
      </c>
      <c r="O6838" s="14">
        <f t="shared" si="585"/>
        <v>45923.502500000002</v>
      </c>
      <c r="P6838" s="19">
        <f t="shared" si="586"/>
        <v>45923.710833333338</v>
      </c>
      <c r="Q6838" s="20" t="str">
        <f t="shared" si="587"/>
        <v>23/09/2025</v>
      </c>
      <c r="R6838" s="13" t="str">
        <f t="shared" si="588"/>
        <v>17</v>
      </c>
      <c r="S6838" s="13" t="str">
        <f t="shared" si="589"/>
        <v>Tue</v>
      </c>
    </row>
    <row r="6839" spans="1:19" x14ac:dyDescent="0.25">
      <c r="A6839" s="56">
        <v>45923.502500000002</v>
      </c>
      <c r="B6839" s="57">
        <v>445569115</v>
      </c>
      <c r="C6839" s="58" t="s">
        <v>36</v>
      </c>
      <c r="D6839" s="58" t="s">
        <v>38</v>
      </c>
      <c r="E6839" s="58" t="s">
        <v>46</v>
      </c>
      <c r="F6839" s="58" t="s">
        <v>119</v>
      </c>
      <c r="G6839" s="59">
        <v>3778.35</v>
      </c>
      <c r="H6839" s="57">
        <v>444774774</v>
      </c>
      <c r="I6839" s="59">
        <v>0</v>
      </c>
      <c r="J6839" s="59">
        <v>0</v>
      </c>
      <c r="K6839" s="59">
        <v>0</v>
      </c>
      <c r="L6839" s="59">
        <v>3.35</v>
      </c>
      <c r="M6839" s="59">
        <v>9979.73</v>
      </c>
      <c r="N6839" s="58" t="s">
        <v>4155</v>
      </c>
      <c r="O6839" s="14">
        <f t="shared" si="585"/>
        <v>45923.502500000002</v>
      </c>
      <c r="P6839" s="19">
        <f t="shared" si="586"/>
        <v>45923.710833333338</v>
      </c>
      <c r="Q6839" s="20" t="str">
        <f t="shared" si="587"/>
        <v>23/09/2025</v>
      </c>
      <c r="R6839" s="13" t="str">
        <f t="shared" si="588"/>
        <v>17</v>
      </c>
      <c r="S6839" s="13" t="str">
        <f t="shared" si="589"/>
        <v>Tue</v>
      </c>
    </row>
    <row r="6840" spans="1:19" x14ac:dyDescent="0.25">
      <c r="A6840" s="60">
        <v>45923.502523148149</v>
      </c>
      <c r="B6840" s="61">
        <v>445569311</v>
      </c>
      <c r="C6840" s="62" t="s">
        <v>36</v>
      </c>
      <c r="D6840" s="62" t="s">
        <v>38</v>
      </c>
      <c r="E6840" s="62" t="s">
        <v>46</v>
      </c>
      <c r="F6840" s="62" t="s">
        <v>119</v>
      </c>
      <c r="G6840" s="63">
        <v>3778.6</v>
      </c>
      <c r="H6840" s="61">
        <v>444774965</v>
      </c>
      <c r="I6840" s="63">
        <v>0</v>
      </c>
      <c r="J6840" s="63">
        <v>0</v>
      </c>
      <c r="K6840" s="63">
        <v>0</v>
      </c>
      <c r="L6840" s="63">
        <v>3.69</v>
      </c>
      <c r="M6840" s="63">
        <v>9983.42</v>
      </c>
      <c r="N6840" s="62" t="s">
        <v>4156</v>
      </c>
      <c r="O6840" s="14">
        <f t="shared" si="585"/>
        <v>45923.502523148149</v>
      </c>
      <c r="P6840" s="19">
        <f t="shared" si="586"/>
        <v>45923.710856481484</v>
      </c>
      <c r="Q6840" s="20" t="str">
        <f t="shared" si="587"/>
        <v>23/09/2025</v>
      </c>
      <c r="R6840" s="13" t="str">
        <f t="shared" si="588"/>
        <v>17</v>
      </c>
      <c r="S6840" s="13" t="str">
        <f t="shared" si="589"/>
        <v>Tue</v>
      </c>
    </row>
    <row r="6841" spans="1:19" x14ac:dyDescent="0.25">
      <c r="A6841" s="56">
        <v>45923.503078703703</v>
      </c>
      <c r="B6841" s="57">
        <v>445570775</v>
      </c>
      <c r="C6841" s="58" t="s">
        <v>36</v>
      </c>
      <c r="D6841" s="58" t="s">
        <v>38</v>
      </c>
      <c r="E6841" s="58" t="s">
        <v>46</v>
      </c>
      <c r="F6841" s="58" t="s">
        <v>119</v>
      </c>
      <c r="G6841" s="59">
        <v>3778.27</v>
      </c>
      <c r="H6841" s="57">
        <v>444776397</v>
      </c>
      <c r="I6841" s="59">
        <v>0</v>
      </c>
      <c r="J6841" s="59">
        <v>0</v>
      </c>
      <c r="K6841" s="59">
        <v>0</v>
      </c>
      <c r="L6841" s="59">
        <v>4.59</v>
      </c>
      <c r="M6841" s="59">
        <v>9988.01</v>
      </c>
      <c r="N6841" s="58" t="s">
        <v>4157</v>
      </c>
      <c r="O6841" s="14">
        <f t="shared" si="585"/>
        <v>45923.503078703703</v>
      </c>
      <c r="P6841" s="19">
        <f t="shared" si="586"/>
        <v>45923.711412037039</v>
      </c>
      <c r="Q6841" s="20" t="str">
        <f t="shared" si="587"/>
        <v>23/09/2025</v>
      </c>
      <c r="R6841" s="13" t="str">
        <f t="shared" si="588"/>
        <v>17</v>
      </c>
      <c r="S6841" s="13" t="str">
        <f t="shared" si="589"/>
        <v>Tue</v>
      </c>
    </row>
    <row r="6842" spans="1:19" x14ac:dyDescent="0.25">
      <c r="A6842" s="60">
        <v>45923.503078703703</v>
      </c>
      <c r="B6842" s="61">
        <v>445570776</v>
      </c>
      <c r="C6842" s="62" t="s">
        <v>36</v>
      </c>
      <c r="D6842" s="62" t="s">
        <v>38</v>
      </c>
      <c r="E6842" s="62" t="s">
        <v>46</v>
      </c>
      <c r="F6842" s="62" t="s">
        <v>119</v>
      </c>
      <c r="G6842" s="63">
        <v>3778.27</v>
      </c>
      <c r="H6842" s="61">
        <v>444776398</v>
      </c>
      <c r="I6842" s="63">
        <v>0</v>
      </c>
      <c r="J6842" s="63">
        <v>0</v>
      </c>
      <c r="K6842" s="63">
        <v>0</v>
      </c>
      <c r="L6842" s="63">
        <v>3.48</v>
      </c>
      <c r="M6842" s="63">
        <v>9991.49</v>
      </c>
      <c r="N6842" s="62" t="s">
        <v>4158</v>
      </c>
      <c r="O6842" s="14">
        <f t="shared" si="585"/>
        <v>45923.503078703703</v>
      </c>
      <c r="P6842" s="19">
        <f t="shared" si="586"/>
        <v>45923.711412037039</v>
      </c>
      <c r="Q6842" s="20" t="str">
        <f t="shared" si="587"/>
        <v>23/09/2025</v>
      </c>
      <c r="R6842" s="13" t="str">
        <f t="shared" si="588"/>
        <v>17</v>
      </c>
      <c r="S6842" s="13" t="str">
        <f t="shared" si="589"/>
        <v>Tue</v>
      </c>
    </row>
    <row r="6843" spans="1:19" x14ac:dyDescent="0.25">
      <c r="A6843" s="56">
        <v>45923.503078703703</v>
      </c>
      <c r="B6843" s="57">
        <v>445570777</v>
      </c>
      <c r="C6843" s="58" t="s">
        <v>36</v>
      </c>
      <c r="D6843" s="58" t="s">
        <v>38</v>
      </c>
      <c r="E6843" s="58" t="s">
        <v>46</v>
      </c>
      <c r="F6843" s="58" t="s">
        <v>119</v>
      </c>
      <c r="G6843" s="59">
        <v>3778.27</v>
      </c>
      <c r="H6843" s="57">
        <v>444776399</v>
      </c>
      <c r="I6843" s="59">
        <v>0</v>
      </c>
      <c r="J6843" s="59">
        <v>0</v>
      </c>
      <c r="K6843" s="59">
        <v>0</v>
      </c>
      <c r="L6843" s="59">
        <v>3.16</v>
      </c>
      <c r="M6843" s="59">
        <v>9994.65</v>
      </c>
      <c r="N6843" s="58" t="s">
        <v>4159</v>
      </c>
      <c r="O6843" s="14">
        <f t="shared" si="585"/>
        <v>45923.503078703703</v>
      </c>
      <c r="P6843" s="19">
        <f t="shared" si="586"/>
        <v>45923.711412037039</v>
      </c>
      <c r="Q6843" s="20" t="str">
        <f t="shared" si="587"/>
        <v>23/09/2025</v>
      </c>
      <c r="R6843" s="13" t="str">
        <f t="shared" si="588"/>
        <v>17</v>
      </c>
      <c r="S6843" s="13" t="str">
        <f t="shared" si="589"/>
        <v>Tue</v>
      </c>
    </row>
    <row r="6844" spans="1:19" x14ac:dyDescent="0.25">
      <c r="A6844" s="60">
        <v>45923.503564814811</v>
      </c>
      <c r="B6844" s="61">
        <v>445571322</v>
      </c>
      <c r="C6844" s="62" t="s">
        <v>36</v>
      </c>
      <c r="D6844" s="62" t="s">
        <v>37</v>
      </c>
      <c r="E6844" s="62" t="s">
        <v>45</v>
      </c>
      <c r="F6844" s="62" t="s">
        <v>119</v>
      </c>
      <c r="G6844" s="63">
        <v>3778.51</v>
      </c>
      <c r="H6844" s="61">
        <v>444776948</v>
      </c>
      <c r="I6844" s="63">
        <v>0</v>
      </c>
      <c r="J6844" s="63">
        <v>0</v>
      </c>
      <c r="K6844" s="63">
        <v>0</v>
      </c>
      <c r="L6844" s="63">
        <v>0</v>
      </c>
      <c r="M6844" s="63">
        <v>9994.65</v>
      </c>
      <c r="N6844" s="62" t="s">
        <v>115</v>
      </c>
      <c r="O6844" s="14">
        <f t="shared" si="585"/>
        <v>45923.503564814811</v>
      </c>
      <c r="P6844" s="19">
        <f t="shared" si="586"/>
        <v>45923.711898148147</v>
      </c>
      <c r="Q6844" s="20" t="str">
        <f t="shared" si="587"/>
        <v>23/09/2025</v>
      </c>
      <c r="R6844" s="13" t="str">
        <f t="shared" si="588"/>
        <v>17</v>
      </c>
      <c r="S6844" s="13" t="str">
        <f t="shared" si="589"/>
        <v>Tue</v>
      </c>
    </row>
    <row r="6845" spans="1:19" x14ac:dyDescent="0.25">
      <c r="A6845" s="56">
        <v>45923.503564814811</v>
      </c>
      <c r="B6845" s="57">
        <v>445571326</v>
      </c>
      <c r="C6845" s="58" t="s">
        <v>36</v>
      </c>
      <c r="D6845" s="58" t="s">
        <v>37</v>
      </c>
      <c r="E6845" s="58" t="s">
        <v>45</v>
      </c>
      <c r="F6845" s="58" t="s">
        <v>119</v>
      </c>
      <c r="G6845" s="59">
        <v>3778.56</v>
      </c>
      <c r="H6845" s="57">
        <v>444776952</v>
      </c>
      <c r="I6845" s="59">
        <v>0</v>
      </c>
      <c r="J6845" s="59">
        <v>0</v>
      </c>
      <c r="K6845" s="59">
        <v>0</v>
      </c>
      <c r="L6845" s="59">
        <v>0</v>
      </c>
      <c r="M6845" s="59">
        <v>9994.65</v>
      </c>
      <c r="N6845" s="58" t="s">
        <v>118</v>
      </c>
      <c r="O6845" s="14">
        <f t="shared" si="585"/>
        <v>45923.503564814811</v>
      </c>
      <c r="P6845" s="19">
        <f t="shared" si="586"/>
        <v>45923.711898148147</v>
      </c>
      <c r="Q6845" s="20" t="str">
        <f t="shared" si="587"/>
        <v>23/09/2025</v>
      </c>
      <c r="R6845" s="13" t="str">
        <f t="shared" si="588"/>
        <v>17</v>
      </c>
      <c r="S6845" s="13" t="str">
        <f t="shared" si="589"/>
        <v>Tue</v>
      </c>
    </row>
    <row r="6846" spans="1:19" x14ac:dyDescent="0.25">
      <c r="A6846" s="60">
        <v>45923.503564814811</v>
      </c>
      <c r="B6846" s="61">
        <v>445571330</v>
      </c>
      <c r="C6846" s="62" t="s">
        <v>36</v>
      </c>
      <c r="D6846" s="62" t="s">
        <v>37</v>
      </c>
      <c r="E6846" s="62" t="s">
        <v>45</v>
      </c>
      <c r="F6846" s="62" t="s">
        <v>119</v>
      </c>
      <c r="G6846" s="63">
        <v>3778.56</v>
      </c>
      <c r="H6846" s="61">
        <v>444776956</v>
      </c>
      <c r="I6846" s="63">
        <v>0</v>
      </c>
      <c r="J6846" s="63">
        <v>0</v>
      </c>
      <c r="K6846" s="63">
        <v>0</v>
      </c>
      <c r="L6846" s="63">
        <v>0</v>
      </c>
      <c r="M6846" s="63">
        <v>9994.65</v>
      </c>
      <c r="N6846" s="62" t="s">
        <v>1384</v>
      </c>
      <c r="O6846" s="14">
        <f t="shared" si="585"/>
        <v>45923.503564814811</v>
      </c>
      <c r="P6846" s="19">
        <f t="shared" si="586"/>
        <v>45923.711898148147</v>
      </c>
      <c r="Q6846" s="20" t="str">
        <f t="shared" si="587"/>
        <v>23/09/2025</v>
      </c>
      <c r="R6846" s="13" t="str">
        <f t="shared" si="588"/>
        <v>17</v>
      </c>
      <c r="S6846" s="13" t="str">
        <f t="shared" si="589"/>
        <v>Tue</v>
      </c>
    </row>
    <row r="6847" spans="1:19" x14ac:dyDescent="0.25">
      <c r="A6847" s="56">
        <v>45923.504374999997</v>
      </c>
      <c r="B6847" s="57">
        <v>445572827</v>
      </c>
      <c r="C6847" s="58" t="s">
        <v>36</v>
      </c>
      <c r="D6847" s="58" t="s">
        <v>37</v>
      </c>
      <c r="E6847" s="58" t="s">
        <v>45</v>
      </c>
      <c r="F6847" s="58" t="s">
        <v>119</v>
      </c>
      <c r="G6847" s="59">
        <v>3777.23</v>
      </c>
      <c r="H6847" s="57">
        <v>444778441</v>
      </c>
      <c r="I6847" s="59">
        <v>0</v>
      </c>
      <c r="J6847" s="59">
        <v>0</v>
      </c>
      <c r="K6847" s="59">
        <v>0</v>
      </c>
      <c r="L6847" s="59">
        <v>0</v>
      </c>
      <c r="M6847" s="59">
        <v>9994.65</v>
      </c>
      <c r="N6847" s="58" t="s">
        <v>2056</v>
      </c>
      <c r="O6847" s="14">
        <f t="shared" si="585"/>
        <v>45923.504374999997</v>
      </c>
      <c r="P6847" s="19">
        <f t="shared" si="586"/>
        <v>45923.712708333333</v>
      </c>
      <c r="Q6847" s="20" t="str">
        <f t="shared" si="587"/>
        <v>23/09/2025</v>
      </c>
      <c r="R6847" s="13" t="str">
        <f t="shared" si="588"/>
        <v>17</v>
      </c>
      <c r="S6847" s="13" t="str">
        <f t="shared" si="589"/>
        <v>Tue</v>
      </c>
    </row>
    <row r="6848" spans="1:19" x14ac:dyDescent="0.25">
      <c r="A6848" s="60">
        <v>45923.504374999997</v>
      </c>
      <c r="B6848" s="61">
        <v>445572830</v>
      </c>
      <c r="C6848" s="62" t="s">
        <v>36</v>
      </c>
      <c r="D6848" s="62" t="s">
        <v>37</v>
      </c>
      <c r="E6848" s="62" t="s">
        <v>45</v>
      </c>
      <c r="F6848" s="62" t="s">
        <v>119</v>
      </c>
      <c r="G6848" s="63">
        <v>3777.23</v>
      </c>
      <c r="H6848" s="61">
        <v>444778444</v>
      </c>
      <c r="I6848" s="63">
        <v>0</v>
      </c>
      <c r="J6848" s="63">
        <v>0</v>
      </c>
      <c r="K6848" s="63">
        <v>0</v>
      </c>
      <c r="L6848" s="63">
        <v>0</v>
      </c>
      <c r="M6848" s="63">
        <v>9994.65</v>
      </c>
      <c r="N6848" s="62" t="s">
        <v>107</v>
      </c>
      <c r="O6848" s="14">
        <f t="shared" si="585"/>
        <v>45923.504374999997</v>
      </c>
      <c r="P6848" s="19">
        <f t="shared" si="586"/>
        <v>45923.712708333333</v>
      </c>
      <c r="Q6848" s="20" t="str">
        <f t="shared" si="587"/>
        <v>23/09/2025</v>
      </c>
      <c r="R6848" s="13" t="str">
        <f t="shared" si="588"/>
        <v>17</v>
      </c>
      <c r="S6848" s="13" t="str">
        <f t="shared" si="589"/>
        <v>Tue</v>
      </c>
    </row>
    <row r="6849" spans="1:19" x14ac:dyDescent="0.25">
      <c r="A6849" s="56">
        <v>45923.504374999997</v>
      </c>
      <c r="B6849" s="57">
        <v>445572834</v>
      </c>
      <c r="C6849" s="58" t="s">
        <v>36</v>
      </c>
      <c r="D6849" s="58" t="s">
        <v>37</v>
      </c>
      <c r="E6849" s="58" t="s">
        <v>45</v>
      </c>
      <c r="F6849" s="58" t="s">
        <v>119</v>
      </c>
      <c r="G6849" s="59">
        <v>3777.3</v>
      </c>
      <c r="H6849" s="57">
        <v>444778448</v>
      </c>
      <c r="I6849" s="59">
        <v>0</v>
      </c>
      <c r="J6849" s="59">
        <v>0</v>
      </c>
      <c r="K6849" s="59">
        <v>0</v>
      </c>
      <c r="L6849" s="59">
        <v>0</v>
      </c>
      <c r="M6849" s="59">
        <v>9994.65</v>
      </c>
      <c r="N6849" s="58" t="s">
        <v>77</v>
      </c>
      <c r="O6849" s="14">
        <f t="shared" si="585"/>
        <v>45923.504374999997</v>
      </c>
      <c r="P6849" s="19">
        <f t="shared" si="586"/>
        <v>45923.712708333333</v>
      </c>
      <c r="Q6849" s="20" t="str">
        <f t="shared" si="587"/>
        <v>23/09/2025</v>
      </c>
      <c r="R6849" s="13" t="str">
        <f t="shared" si="588"/>
        <v>17</v>
      </c>
      <c r="S6849" s="13" t="str">
        <f t="shared" si="589"/>
        <v>Tue</v>
      </c>
    </row>
    <row r="6850" spans="1:19" x14ac:dyDescent="0.25">
      <c r="A6850" s="60">
        <v>45923.504374999997</v>
      </c>
      <c r="B6850" s="61">
        <v>445572836</v>
      </c>
      <c r="C6850" s="62" t="s">
        <v>36</v>
      </c>
      <c r="D6850" s="62" t="s">
        <v>37</v>
      </c>
      <c r="E6850" s="62" t="s">
        <v>45</v>
      </c>
      <c r="F6850" s="62" t="s">
        <v>119</v>
      </c>
      <c r="G6850" s="63">
        <v>3777.4</v>
      </c>
      <c r="H6850" s="61">
        <v>444778450</v>
      </c>
      <c r="I6850" s="63">
        <v>0</v>
      </c>
      <c r="J6850" s="63">
        <v>0</v>
      </c>
      <c r="K6850" s="63">
        <v>0</v>
      </c>
      <c r="L6850" s="63">
        <v>0</v>
      </c>
      <c r="M6850" s="63">
        <v>9994.65</v>
      </c>
      <c r="N6850" s="62" t="s">
        <v>1944</v>
      </c>
      <c r="O6850" s="14">
        <f t="shared" si="585"/>
        <v>45923.504374999997</v>
      </c>
      <c r="P6850" s="19">
        <f t="shared" si="586"/>
        <v>45923.712708333333</v>
      </c>
      <c r="Q6850" s="20" t="str">
        <f t="shared" si="587"/>
        <v>23/09/2025</v>
      </c>
      <c r="R6850" s="13" t="str">
        <f t="shared" si="588"/>
        <v>17</v>
      </c>
      <c r="S6850" s="13" t="str">
        <f t="shared" si="589"/>
        <v>Tue</v>
      </c>
    </row>
    <row r="6851" spans="1:19" x14ac:dyDescent="0.25">
      <c r="A6851" s="56">
        <v>45923.504386574074</v>
      </c>
      <c r="B6851" s="57">
        <v>445572842</v>
      </c>
      <c r="C6851" s="58" t="s">
        <v>36</v>
      </c>
      <c r="D6851" s="58" t="s">
        <v>37</v>
      </c>
      <c r="E6851" s="58" t="s">
        <v>45</v>
      </c>
      <c r="F6851" s="58" t="s">
        <v>119</v>
      </c>
      <c r="G6851" s="59">
        <v>3777.43</v>
      </c>
      <c r="H6851" s="57">
        <v>444778456</v>
      </c>
      <c r="I6851" s="59">
        <v>0</v>
      </c>
      <c r="J6851" s="59">
        <v>0</v>
      </c>
      <c r="K6851" s="59">
        <v>0</v>
      </c>
      <c r="L6851" s="59">
        <v>0</v>
      </c>
      <c r="M6851" s="59">
        <v>9994.65</v>
      </c>
      <c r="N6851" s="58" t="s">
        <v>113</v>
      </c>
      <c r="O6851" s="14">
        <f t="shared" si="585"/>
        <v>45923.504386574074</v>
      </c>
      <c r="P6851" s="19">
        <f t="shared" si="586"/>
        <v>45923.712719907409</v>
      </c>
      <c r="Q6851" s="20" t="str">
        <f t="shared" si="587"/>
        <v>23/09/2025</v>
      </c>
      <c r="R6851" s="13" t="str">
        <f t="shared" si="588"/>
        <v>17</v>
      </c>
      <c r="S6851" s="13" t="str">
        <f t="shared" si="589"/>
        <v>Tue</v>
      </c>
    </row>
    <row r="6852" spans="1:19" x14ac:dyDescent="0.25">
      <c r="A6852" s="60">
        <v>45923.504386574074</v>
      </c>
      <c r="B6852" s="61">
        <v>445572843</v>
      </c>
      <c r="C6852" s="62" t="s">
        <v>36</v>
      </c>
      <c r="D6852" s="62" t="s">
        <v>37</v>
      </c>
      <c r="E6852" s="62" t="s">
        <v>45</v>
      </c>
      <c r="F6852" s="62" t="s">
        <v>119</v>
      </c>
      <c r="G6852" s="63">
        <v>3777.43</v>
      </c>
      <c r="H6852" s="61">
        <v>444778457</v>
      </c>
      <c r="I6852" s="63">
        <v>0</v>
      </c>
      <c r="J6852" s="63">
        <v>0</v>
      </c>
      <c r="K6852" s="63">
        <v>0</v>
      </c>
      <c r="L6852" s="63">
        <v>0</v>
      </c>
      <c r="M6852" s="63">
        <v>9994.65</v>
      </c>
      <c r="N6852" s="62" t="s">
        <v>2055</v>
      </c>
      <c r="O6852" s="14">
        <f t="shared" si="585"/>
        <v>45923.504386574074</v>
      </c>
      <c r="P6852" s="19">
        <f t="shared" si="586"/>
        <v>45923.712719907409</v>
      </c>
      <c r="Q6852" s="20" t="str">
        <f t="shared" si="587"/>
        <v>23/09/2025</v>
      </c>
      <c r="R6852" s="13" t="str">
        <f t="shared" si="588"/>
        <v>17</v>
      </c>
      <c r="S6852" s="13" t="str">
        <f t="shared" si="589"/>
        <v>Tue</v>
      </c>
    </row>
    <row r="6853" spans="1:19" x14ac:dyDescent="0.25">
      <c r="A6853" s="56">
        <v>45923.504386574074</v>
      </c>
      <c r="B6853" s="57">
        <v>445572844</v>
      </c>
      <c r="C6853" s="58" t="s">
        <v>36</v>
      </c>
      <c r="D6853" s="58" t="s">
        <v>37</v>
      </c>
      <c r="E6853" s="58" t="s">
        <v>45</v>
      </c>
      <c r="F6853" s="58" t="s">
        <v>119</v>
      </c>
      <c r="G6853" s="59">
        <v>3777.43</v>
      </c>
      <c r="H6853" s="57">
        <v>444778458</v>
      </c>
      <c r="I6853" s="59">
        <v>0</v>
      </c>
      <c r="J6853" s="59">
        <v>0</v>
      </c>
      <c r="K6853" s="59">
        <v>0</v>
      </c>
      <c r="L6853" s="59">
        <v>0</v>
      </c>
      <c r="M6853" s="59">
        <v>9994.65</v>
      </c>
      <c r="N6853" s="58" t="s">
        <v>108</v>
      </c>
      <c r="O6853" s="14">
        <f t="shared" si="585"/>
        <v>45923.504386574074</v>
      </c>
      <c r="P6853" s="19">
        <f t="shared" si="586"/>
        <v>45923.712719907409</v>
      </c>
      <c r="Q6853" s="20" t="str">
        <f t="shared" si="587"/>
        <v>23/09/2025</v>
      </c>
      <c r="R6853" s="13" t="str">
        <f t="shared" si="588"/>
        <v>17</v>
      </c>
      <c r="S6853" s="13" t="str">
        <f t="shared" si="589"/>
        <v>Tue</v>
      </c>
    </row>
    <row r="6854" spans="1:19" x14ac:dyDescent="0.25">
      <c r="A6854" s="60">
        <v>45923.504386574074</v>
      </c>
      <c r="B6854" s="61">
        <v>445572848</v>
      </c>
      <c r="C6854" s="62" t="s">
        <v>36</v>
      </c>
      <c r="D6854" s="62" t="s">
        <v>37</v>
      </c>
      <c r="E6854" s="62" t="s">
        <v>45</v>
      </c>
      <c r="F6854" s="62" t="s">
        <v>119</v>
      </c>
      <c r="G6854" s="63">
        <v>3777.37</v>
      </c>
      <c r="H6854" s="61">
        <v>444778463</v>
      </c>
      <c r="I6854" s="63">
        <v>0</v>
      </c>
      <c r="J6854" s="63">
        <v>0</v>
      </c>
      <c r="K6854" s="63">
        <v>0</v>
      </c>
      <c r="L6854" s="63">
        <v>0</v>
      </c>
      <c r="M6854" s="63">
        <v>9994.65</v>
      </c>
      <c r="N6854" s="62" t="s">
        <v>48</v>
      </c>
      <c r="O6854" s="14">
        <f t="shared" si="585"/>
        <v>45923.504386574074</v>
      </c>
      <c r="P6854" s="19">
        <f t="shared" si="586"/>
        <v>45923.712719907409</v>
      </c>
      <c r="Q6854" s="20" t="str">
        <f t="shared" si="587"/>
        <v>23/09/2025</v>
      </c>
      <c r="R6854" s="13" t="str">
        <f t="shared" si="588"/>
        <v>17</v>
      </c>
      <c r="S6854" s="13" t="str">
        <f t="shared" si="589"/>
        <v>Tue</v>
      </c>
    </row>
    <row r="6855" spans="1:19" x14ac:dyDescent="0.25">
      <c r="A6855" s="56">
        <v>45923.50439814815</v>
      </c>
      <c r="B6855" s="57">
        <v>445572855</v>
      </c>
      <c r="C6855" s="58" t="s">
        <v>36</v>
      </c>
      <c r="D6855" s="58" t="s">
        <v>37</v>
      </c>
      <c r="E6855" s="58" t="s">
        <v>45</v>
      </c>
      <c r="F6855" s="58" t="s">
        <v>119</v>
      </c>
      <c r="G6855" s="59">
        <v>3777.37</v>
      </c>
      <c r="H6855" s="57">
        <v>444778470</v>
      </c>
      <c r="I6855" s="59">
        <v>0</v>
      </c>
      <c r="J6855" s="59">
        <v>0</v>
      </c>
      <c r="K6855" s="59">
        <v>0</v>
      </c>
      <c r="L6855" s="59">
        <v>0</v>
      </c>
      <c r="M6855" s="59">
        <v>9994.65</v>
      </c>
      <c r="N6855" s="58" t="s">
        <v>1971</v>
      </c>
      <c r="O6855" s="14">
        <f t="shared" si="585"/>
        <v>45923.50439814815</v>
      </c>
      <c r="P6855" s="19">
        <f t="shared" si="586"/>
        <v>45923.712731481486</v>
      </c>
      <c r="Q6855" s="20" t="str">
        <f t="shared" si="587"/>
        <v>23/09/2025</v>
      </c>
      <c r="R6855" s="13" t="str">
        <f t="shared" si="588"/>
        <v>17</v>
      </c>
      <c r="S6855" s="13" t="str">
        <f t="shared" si="589"/>
        <v>Tue</v>
      </c>
    </row>
    <row r="6856" spans="1:19" x14ac:dyDescent="0.25">
      <c r="A6856" s="60">
        <v>45923.50439814815</v>
      </c>
      <c r="B6856" s="61">
        <v>445572859</v>
      </c>
      <c r="C6856" s="62" t="s">
        <v>36</v>
      </c>
      <c r="D6856" s="62" t="s">
        <v>37</v>
      </c>
      <c r="E6856" s="62" t="s">
        <v>45</v>
      </c>
      <c r="F6856" s="62" t="s">
        <v>119</v>
      </c>
      <c r="G6856" s="63">
        <v>3777.34</v>
      </c>
      <c r="H6856" s="61">
        <v>444778474</v>
      </c>
      <c r="I6856" s="63">
        <v>0</v>
      </c>
      <c r="J6856" s="63">
        <v>0</v>
      </c>
      <c r="K6856" s="63">
        <v>0</v>
      </c>
      <c r="L6856" s="63">
        <v>0</v>
      </c>
      <c r="M6856" s="63">
        <v>9994.65</v>
      </c>
      <c r="N6856" s="62" t="s">
        <v>47</v>
      </c>
      <c r="O6856" s="14">
        <f t="shared" si="585"/>
        <v>45923.50439814815</v>
      </c>
      <c r="P6856" s="19">
        <f t="shared" si="586"/>
        <v>45923.712731481486</v>
      </c>
      <c r="Q6856" s="20" t="str">
        <f t="shared" si="587"/>
        <v>23/09/2025</v>
      </c>
      <c r="R6856" s="13" t="str">
        <f t="shared" si="588"/>
        <v>17</v>
      </c>
      <c r="S6856" s="13" t="str">
        <f t="shared" si="589"/>
        <v>Tue</v>
      </c>
    </row>
    <row r="6857" spans="1:19" x14ac:dyDescent="0.25">
      <c r="A6857" s="56">
        <v>45923.50439814815</v>
      </c>
      <c r="B6857" s="57">
        <v>445572862</v>
      </c>
      <c r="C6857" s="58" t="s">
        <v>36</v>
      </c>
      <c r="D6857" s="58" t="s">
        <v>37</v>
      </c>
      <c r="E6857" s="58" t="s">
        <v>45</v>
      </c>
      <c r="F6857" s="58" t="s">
        <v>119</v>
      </c>
      <c r="G6857" s="59">
        <v>3777.34</v>
      </c>
      <c r="H6857" s="57">
        <v>444778477</v>
      </c>
      <c r="I6857" s="59">
        <v>0</v>
      </c>
      <c r="J6857" s="59">
        <v>0</v>
      </c>
      <c r="K6857" s="59">
        <v>0</v>
      </c>
      <c r="L6857" s="59">
        <v>0</v>
      </c>
      <c r="M6857" s="59">
        <v>9994.65</v>
      </c>
      <c r="N6857" s="58" t="s">
        <v>52</v>
      </c>
      <c r="O6857" s="14">
        <f t="shared" si="585"/>
        <v>45923.50439814815</v>
      </c>
      <c r="P6857" s="19">
        <f t="shared" si="586"/>
        <v>45923.712731481486</v>
      </c>
      <c r="Q6857" s="20" t="str">
        <f t="shared" si="587"/>
        <v>23/09/2025</v>
      </c>
      <c r="R6857" s="13" t="str">
        <f t="shared" si="588"/>
        <v>17</v>
      </c>
      <c r="S6857" s="13" t="str">
        <f t="shared" si="589"/>
        <v>Tue</v>
      </c>
    </row>
    <row r="6858" spans="1:19" x14ac:dyDescent="0.25">
      <c r="A6858" s="60">
        <v>45923.50509259259</v>
      </c>
      <c r="B6858" s="61">
        <v>445573481</v>
      </c>
      <c r="C6858" s="62" t="s">
        <v>36</v>
      </c>
      <c r="D6858" s="62" t="s">
        <v>38</v>
      </c>
      <c r="E6858" s="62" t="s">
        <v>46</v>
      </c>
      <c r="F6858" s="62" t="s">
        <v>119</v>
      </c>
      <c r="G6858" s="63">
        <v>3778.75</v>
      </c>
      <c r="H6858" s="61">
        <v>444779097</v>
      </c>
      <c r="I6858" s="63">
        <v>0</v>
      </c>
      <c r="J6858" s="63">
        <v>0</v>
      </c>
      <c r="K6858" s="63">
        <v>0</v>
      </c>
      <c r="L6858" s="63">
        <v>1.52</v>
      </c>
      <c r="M6858" s="63">
        <v>9996.17</v>
      </c>
      <c r="N6858" s="62" t="s">
        <v>4160</v>
      </c>
      <c r="O6858" s="14">
        <f t="shared" si="585"/>
        <v>45923.50509259259</v>
      </c>
      <c r="P6858" s="19">
        <f t="shared" si="586"/>
        <v>45923.713425925926</v>
      </c>
      <c r="Q6858" s="20" t="str">
        <f t="shared" si="587"/>
        <v>23/09/2025</v>
      </c>
      <c r="R6858" s="13" t="str">
        <f t="shared" si="588"/>
        <v>17</v>
      </c>
      <c r="S6858" s="13" t="str">
        <f t="shared" si="589"/>
        <v>Tue</v>
      </c>
    </row>
    <row r="6859" spans="1:19" x14ac:dyDescent="0.25">
      <c r="A6859" s="56">
        <v>45923.50509259259</v>
      </c>
      <c r="B6859" s="57">
        <v>445573482</v>
      </c>
      <c r="C6859" s="58" t="s">
        <v>36</v>
      </c>
      <c r="D6859" s="58" t="s">
        <v>38</v>
      </c>
      <c r="E6859" s="58" t="s">
        <v>46</v>
      </c>
      <c r="F6859" s="58" t="s">
        <v>119</v>
      </c>
      <c r="G6859" s="59">
        <v>3778.75</v>
      </c>
      <c r="H6859" s="57">
        <v>444779098</v>
      </c>
      <c r="I6859" s="59">
        <v>0</v>
      </c>
      <c r="J6859" s="59">
        <v>0</v>
      </c>
      <c r="K6859" s="59">
        <v>0</v>
      </c>
      <c r="L6859" s="59">
        <v>1.52</v>
      </c>
      <c r="M6859" s="59">
        <v>9997.69</v>
      </c>
      <c r="N6859" s="58" t="s">
        <v>4160</v>
      </c>
      <c r="O6859" s="14">
        <f t="shared" si="585"/>
        <v>45923.50509259259</v>
      </c>
      <c r="P6859" s="19">
        <f t="shared" si="586"/>
        <v>45923.713425925926</v>
      </c>
      <c r="Q6859" s="20" t="str">
        <f t="shared" si="587"/>
        <v>23/09/2025</v>
      </c>
      <c r="R6859" s="13" t="str">
        <f t="shared" si="588"/>
        <v>17</v>
      </c>
      <c r="S6859" s="13" t="str">
        <f t="shared" si="589"/>
        <v>Tue</v>
      </c>
    </row>
    <row r="6860" spans="1:19" x14ac:dyDescent="0.25">
      <c r="A6860" s="60">
        <v>45923.50509259259</v>
      </c>
      <c r="B6860" s="61">
        <v>445573483</v>
      </c>
      <c r="C6860" s="62" t="s">
        <v>36</v>
      </c>
      <c r="D6860" s="62" t="s">
        <v>38</v>
      </c>
      <c r="E6860" s="62" t="s">
        <v>46</v>
      </c>
      <c r="F6860" s="62" t="s">
        <v>119</v>
      </c>
      <c r="G6860" s="63">
        <v>3778.75</v>
      </c>
      <c r="H6860" s="61">
        <v>444779099</v>
      </c>
      <c r="I6860" s="63">
        <v>0</v>
      </c>
      <c r="J6860" s="63">
        <v>0</v>
      </c>
      <c r="K6860" s="63">
        <v>0</v>
      </c>
      <c r="L6860" s="63">
        <v>1.45</v>
      </c>
      <c r="M6860" s="63">
        <v>9999.14</v>
      </c>
      <c r="N6860" s="62" t="s">
        <v>4160</v>
      </c>
      <c r="O6860" s="14">
        <f t="shared" si="585"/>
        <v>45923.50509259259</v>
      </c>
      <c r="P6860" s="19">
        <f t="shared" si="586"/>
        <v>45923.713425925926</v>
      </c>
      <c r="Q6860" s="20" t="str">
        <f t="shared" si="587"/>
        <v>23/09/2025</v>
      </c>
      <c r="R6860" s="13" t="str">
        <f t="shared" si="588"/>
        <v>17</v>
      </c>
      <c r="S6860" s="13" t="str">
        <f t="shared" si="589"/>
        <v>Tue</v>
      </c>
    </row>
    <row r="6861" spans="1:19" x14ac:dyDescent="0.25">
      <c r="A6861" s="56">
        <v>45923.50509259259</v>
      </c>
      <c r="B6861" s="57">
        <v>445573484</v>
      </c>
      <c r="C6861" s="58" t="s">
        <v>36</v>
      </c>
      <c r="D6861" s="58" t="s">
        <v>38</v>
      </c>
      <c r="E6861" s="58" t="s">
        <v>46</v>
      </c>
      <c r="F6861" s="58" t="s">
        <v>119</v>
      </c>
      <c r="G6861" s="59">
        <v>3778.75</v>
      </c>
      <c r="H6861" s="57">
        <v>444779100</v>
      </c>
      <c r="I6861" s="59">
        <v>0</v>
      </c>
      <c r="J6861" s="59">
        <v>0</v>
      </c>
      <c r="K6861" s="59">
        <v>0</v>
      </c>
      <c r="L6861" s="59">
        <v>1.32</v>
      </c>
      <c r="M6861" s="59">
        <v>10000.459999999999</v>
      </c>
      <c r="N6861" s="58" t="s">
        <v>4160</v>
      </c>
      <c r="O6861" s="14">
        <f t="shared" ref="O6861:O6924" si="590">A6861</f>
        <v>45923.50509259259</v>
      </c>
      <c r="P6861" s="19">
        <f t="shared" ref="P6861:P6924" si="591">O6861+(5/24)</f>
        <v>45923.713425925926</v>
      </c>
      <c r="Q6861" s="20" t="str">
        <f t="shared" ref="Q6861:Q6924" si="592">TEXT(P6861,"dd/mm/yyyy")</f>
        <v>23/09/2025</v>
      </c>
      <c r="R6861" s="13" t="str">
        <f t="shared" ref="R6861:R6924" si="593">TEXT(P6861,"hh")</f>
        <v>17</v>
      </c>
      <c r="S6861" s="13" t="str">
        <f t="shared" ref="S6861:S6924" si="594">TEXT(P6861,"ddd")</f>
        <v>Tue</v>
      </c>
    </row>
    <row r="6862" spans="1:19" x14ac:dyDescent="0.25">
      <c r="A6862" s="60">
        <v>45923.50509259259</v>
      </c>
      <c r="B6862" s="61">
        <v>445573485</v>
      </c>
      <c r="C6862" s="62" t="s">
        <v>36</v>
      </c>
      <c r="D6862" s="62" t="s">
        <v>38</v>
      </c>
      <c r="E6862" s="62" t="s">
        <v>46</v>
      </c>
      <c r="F6862" s="62" t="s">
        <v>119</v>
      </c>
      <c r="G6862" s="63">
        <v>3778.75</v>
      </c>
      <c r="H6862" s="61">
        <v>444779101</v>
      </c>
      <c r="I6862" s="63">
        <v>0</v>
      </c>
      <c r="J6862" s="63">
        <v>0</v>
      </c>
      <c r="K6862" s="63">
        <v>0</v>
      </c>
      <c r="L6862" s="63">
        <v>1.38</v>
      </c>
      <c r="M6862" s="63">
        <v>10001.84</v>
      </c>
      <c r="N6862" s="62" t="s">
        <v>4160</v>
      </c>
      <c r="O6862" s="14">
        <f t="shared" si="590"/>
        <v>45923.50509259259</v>
      </c>
      <c r="P6862" s="19">
        <f t="shared" si="591"/>
        <v>45923.713425925926</v>
      </c>
      <c r="Q6862" s="20" t="str">
        <f t="shared" si="592"/>
        <v>23/09/2025</v>
      </c>
      <c r="R6862" s="13" t="str">
        <f t="shared" si="593"/>
        <v>17</v>
      </c>
      <c r="S6862" s="13" t="str">
        <f t="shared" si="594"/>
        <v>Tue</v>
      </c>
    </row>
    <row r="6863" spans="1:19" x14ac:dyDescent="0.25">
      <c r="A6863" s="56">
        <v>45923.506122685183</v>
      </c>
      <c r="B6863" s="57">
        <v>445574201</v>
      </c>
      <c r="C6863" s="58" t="s">
        <v>36</v>
      </c>
      <c r="D6863" s="58" t="s">
        <v>38</v>
      </c>
      <c r="E6863" s="58" t="s">
        <v>46</v>
      </c>
      <c r="F6863" s="58" t="s">
        <v>119</v>
      </c>
      <c r="G6863" s="59">
        <v>3779.45</v>
      </c>
      <c r="H6863" s="57">
        <v>444779837</v>
      </c>
      <c r="I6863" s="59">
        <v>0</v>
      </c>
      <c r="J6863" s="59">
        <v>0</v>
      </c>
      <c r="K6863" s="59">
        <v>0</v>
      </c>
      <c r="L6863" s="59">
        <v>2.0499999999999998</v>
      </c>
      <c r="M6863" s="59">
        <v>10003.89</v>
      </c>
      <c r="N6863" s="58" t="s">
        <v>4161</v>
      </c>
      <c r="O6863" s="14">
        <f t="shared" si="590"/>
        <v>45923.506122685183</v>
      </c>
      <c r="P6863" s="19">
        <f t="shared" si="591"/>
        <v>45923.714456018519</v>
      </c>
      <c r="Q6863" s="20" t="str">
        <f t="shared" si="592"/>
        <v>23/09/2025</v>
      </c>
      <c r="R6863" s="13" t="str">
        <f t="shared" si="593"/>
        <v>17</v>
      </c>
      <c r="S6863" s="13" t="str">
        <f t="shared" si="594"/>
        <v>Tue</v>
      </c>
    </row>
    <row r="6864" spans="1:19" x14ac:dyDescent="0.25">
      <c r="A6864" s="60">
        <v>45923.506377314814</v>
      </c>
      <c r="B6864" s="61">
        <v>445574854</v>
      </c>
      <c r="C6864" s="62" t="s">
        <v>36</v>
      </c>
      <c r="D6864" s="62" t="s">
        <v>38</v>
      </c>
      <c r="E6864" s="62" t="s">
        <v>46</v>
      </c>
      <c r="F6864" s="62" t="s">
        <v>119</v>
      </c>
      <c r="G6864" s="63">
        <v>3780.32</v>
      </c>
      <c r="H6864" s="61">
        <v>444780490</v>
      </c>
      <c r="I6864" s="63">
        <v>0</v>
      </c>
      <c r="J6864" s="63">
        <v>0</v>
      </c>
      <c r="K6864" s="63">
        <v>0</v>
      </c>
      <c r="L6864" s="63">
        <v>2.89</v>
      </c>
      <c r="M6864" s="63">
        <v>10006.780000000001</v>
      </c>
      <c r="N6864" s="62" t="s">
        <v>4162</v>
      </c>
      <c r="O6864" s="14">
        <f t="shared" si="590"/>
        <v>45923.506377314814</v>
      </c>
      <c r="P6864" s="19">
        <f t="shared" si="591"/>
        <v>45923.71471064815</v>
      </c>
      <c r="Q6864" s="20" t="str">
        <f t="shared" si="592"/>
        <v>23/09/2025</v>
      </c>
      <c r="R6864" s="13" t="str">
        <f t="shared" si="593"/>
        <v>17</v>
      </c>
      <c r="S6864" s="13" t="str">
        <f t="shared" si="594"/>
        <v>Tue</v>
      </c>
    </row>
    <row r="6865" spans="1:19" x14ac:dyDescent="0.25">
      <c r="A6865" s="56">
        <v>45923.506377314814</v>
      </c>
      <c r="B6865" s="57">
        <v>445574855</v>
      </c>
      <c r="C6865" s="58" t="s">
        <v>36</v>
      </c>
      <c r="D6865" s="58" t="s">
        <v>38</v>
      </c>
      <c r="E6865" s="58" t="s">
        <v>46</v>
      </c>
      <c r="F6865" s="58" t="s">
        <v>119</v>
      </c>
      <c r="G6865" s="59">
        <v>3780.32</v>
      </c>
      <c r="H6865" s="57">
        <v>444780492</v>
      </c>
      <c r="I6865" s="59">
        <v>0</v>
      </c>
      <c r="J6865" s="59">
        <v>0</v>
      </c>
      <c r="K6865" s="59">
        <v>0</v>
      </c>
      <c r="L6865" s="59">
        <v>2.95</v>
      </c>
      <c r="M6865" s="59">
        <v>10009.73</v>
      </c>
      <c r="N6865" s="58" t="s">
        <v>4162</v>
      </c>
      <c r="O6865" s="14">
        <f t="shared" si="590"/>
        <v>45923.506377314814</v>
      </c>
      <c r="P6865" s="19">
        <f t="shared" si="591"/>
        <v>45923.71471064815</v>
      </c>
      <c r="Q6865" s="20" t="str">
        <f t="shared" si="592"/>
        <v>23/09/2025</v>
      </c>
      <c r="R6865" s="13" t="str">
        <f t="shared" si="593"/>
        <v>17</v>
      </c>
      <c r="S6865" s="13" t="str">
        <f t="shared" si="594"/>
        <v>Tue</v>
      </c>
    </row>
    <row r="6866" spans="1:19" x14ac:dyDescent="0.25">
      <c r="A6866" s="60">
        <v>45923.506377314814</v>
      </c>
      <c r="B6866" s="61">
        <v>445574856</v>
      </c>
      <c r="C6866" s="62" t="s">
        <v>36</v>
      </c>
      <c r="D6866" s="62" t="s">
        <v>38</v>
      </c>
      <c r="E6866" s="62" t="s">
        <v>46</v>
      </c>
      <c r="F6866" s="62" t="s">
        <v>119</v>
      </c>
      <c r="G6866" s="63">
        <v>3780.32</v>
      </c>
      <c r="H6866" s="61">
        <v>444780493</v>
      </c>
      <c r="I6866" s="63">
        <v>0</v>
      </c>
      <c r="J6866" s="63">
        <v>0</v>
      </c>
      <c r="K6866" s="63">
        <v>0</v>
      </c>
      <c r="L6866" s="63">
        <v>2.98</v>
      </c>
      <c r="M6866" s="63">
        <v>10012.709999999999</v>
      </c>
      <c r="N6866" s="62" t="s">
        <v>4162</v>
      </c>
      <c r="O6866" s="14">
        <f t="shared" si="590"/>
        <v>45923.506377314814</v>
      </c>
      <c r="P6866" s="19">
        <f t="shared" si="591"/>
        <v>45923.71471064815</v>
      </c>
      <c r="Q6866" s="20" t="str">
        <f t="shared" si="592"/>
        <v>23/09/2025</v>
      </c>
      <c r="R6866" s="13" t="str">
        <f t="shared" si="593"/>
        <v>17</v>
      </c>
      <c r="S6866" s="13" t="str">
        <f t="shared" si="594"/>
        <v>Tue</v>
      </c>
    </row>
    <row r="6867" spans="1:19" x14ac:dyDescent="0.25">
      <c r="A6867" s="56">
        <v>45923.506655092591</v>
      </c>
      <c r="B6867" s="57">
        <v>445575320</v>
      </c>
      <c r="C6867" s="58" t="s">
        <v>36</v>
      </c>
      <c r="D6867" s="58" t="s">
        <v>38</v>
      </c>
      <c r="E6867" s="58" t="s">
        <v>46</v>
      </c>
      <c r="F6867" s="58" t="s">
        <v>119</v>
      </c>
      <c r="G6867" s="59">
        <v>3780.8</v>
      </c>
      <c r="H6867" s="57">
        <v>444780957</v>
      </c>
      <c r="I6867" s="59">
        <v>0</v>
      </c>
      <c r="J6867" s="59">
        <v>0</v>
      </c>
      <c r="K6867" s="59">
        <v>0</v>
      </c>
      <c r="L6867" s="59">
        <v>3.37</v>
      </c>
      <c r="M6867" s="59">
        <v>10016.08</v>
      </c>
      <c r="N6867" s="58" t="s">
        <v>4163</v>
      </c>
      <c r="O6867" s="14">
        <f t="shared" si="590"/>
        <v>45923.506655092591</v>
      </c>
      <c r="P6867" s="19">
        <f t="shared" si="591"/>
        <v>45923.714988425927</v>
      </c>
      <c r="Q6867" s="20" t="str">
        <f t="shared" si="592"/>
        <v>23/09/2025</v>
      </c>
      <c r="R6867" s="13" t="str">
        <f t="shared" si="593"/>
        <v>17</v>
      </c>
      <c r="S6867" s="13" t="str">
        <f t="shared" si="594"/>
        <v>Tue</v>
      </c>
    </row>
    <row r="6868" spans="1:19" x14ac:dyDescent="0.25">
      <c r="A6868" s="60">
        <v>45923.506655092591</v>
      </c>
      <c r="B6868" s="61">
        <v>445575321</v>
      </c>
      <c r="C6868" s="62" t="s">
        <v>36</v>
      </c>
      <c r="D6868" s="62" t="s">
        <v>38</v>
      </c>
      <c r="E6868" s="62" t="s">
        <v>46</v>
      </c>
      <c r="F6868" s="62" t="s">
        <v>119</v>
      </c>
      <c r="G6868" s="63">
        <v>3780.8</v>
      </c>
      <c r="H6868" s="61">
        <v>444780959</v>
      </c>
      <c r="I6868" s="63">
        <v>0</v>
      </c>
      <c r="J6868" s="63">
        <v>0</v>
      </c>
      <c r="K6868" s="63">
        <v>0</v>
      </c>
      <c r="L6868" s="63">
        <v>3.46</v>
      </c>
      <c r="M6868" s="63">
        <v>10019.540000000001</v>
      </c>
      <c r="N6868" s="62" t="s">
        <v>4163</v>
      </c>
      <c r="O6868" s="14">
        <f t="shared" si="590"/>
        <v>45923.506655092591</v>
      </c>
      <c r="P6868" s="19">
        <f t="shared" si="591"/>
        <v>45923.714988425927</v>
      </c>
      <c r="Q6868" s="20" t="str">
        <f t="shared" si="592"/>
        <v>23/09/2025</v>
      </c>
      <c r="R6868" s="13" t="str">
        <f t="shared" si="593"/>
        <v>17</v>
      </c>
      <c r="S6868" s="13" t="str">
        <f t="shared" si="594"/>
        <v>Tue</v>
      </c>
    </row>
    <row r="6869" spans="1:19" x14ac:dyDescent="0.25">
      <c r="A6869" s="56">
        <v>45923.507222222222</v>
      </c>
      <c r="B6869" s="57">
        <v>445576824</v>
      </c>
      <c r="C6869" s="58" t="s">
        <v>36</v>
      </c>
      <c r="D6869" s="58" t="s">
        <v>38</v>
      </c>
      <c r="E6869" s="58" t="s">
        <v>46</v>
      </c>
      <c r="F6869" s="58" t="s">
        <v>119</v>
      </c>
      <c r="G6869" s="59">
        <v>3780.45</v>
      </c>
      <c r="H6869" s="57">
        <v>444782460</v>
      </c>
      <c r="I6869" s="59">
        <v>0</v>
      </c>
      <c r="J6869" s="59">
        <v>0</v>
      </c>
      <c r="K6869" s="59">
        <v>0</v>
      </c>
      <c r="L6869" s="59">
        <v>1.94</v>
      </c>
      <c r="M6869" s="59">
        <v>10021.48</v>
      </c>
      <c r="N6869" s="58" t="s">
        <v>4164</v>
      </c>
      <c r="O6869" s="14">
        <f t="shared" si="590"/>
        <v>45923.507222222222</v>
      </c>
      <c r="P6869" s="19">
        <f t="shared" si="591"/>
        <v>45923.715555555558</v>
      </c>
      <c r="Q6869" s="20" t="str">
        <f t="shared" si="592"/>
        <v>23/09/2025</v>
      </c>
      <c r="R6869" s="13" t="str">
        <f t="shared" si="593"/>
        <v>17</v>
      </c>
      <c r="S6869" s="13" t="str">
        <f t="shared" si="594"/>
        <v>Tue</v>
      </c>
    </row>
    <row r="6870" spans="1:19" x14ac:dyDescent="0.25">
      <c r="A6870" s="60">
        <v>45923.507222222222</v>
      </c>
      <c r="B6870" s="61">
        <v>445576825</v>
      </c>
      <c r="C6870" s="62" t="s">
        <v>36</v>
      </c>
      <c r="D6870" s="62" t="s">
        <v>38</v>
      </c>
      <c r="E6870" s="62" t="s">
        <v>46</v>
      </c>
      <c r="F6870" s="62" t="s">
        <v>119</v>
      </c>
      <c r="G6870" s="63">
        <v>3780.45</v>
      </c>
      <c r="H6870" s="61">
        <v>444782461</v>
      </c>
      <c r="I6870" s="63">
        <v>0</v>
      </c>
      <c r="J6870" s="63">
        <v>0</v>
      </c>
      <c r="K6870" s="63">
        <v>0</v>
      </c>
      <c r="L6870" s="63">
        <v>1.89</v>
      </c>
      <c r="M6870" s="63">
        <v>10023.370000000001</v>
      </c>
      <c r="N6870" s="62" t="s">
        <v>4165</v>
      </c>
      <c r="O6870" s="14">
        <f t="shared" si="590"/>
        <v>45923.507222222222</v>
      </c>
      <c r="P6870" s="19">
        <f t="shared" si="591"/>
        <v>45923.715555555558</v>
      </c>
      <c r="Q6870" s="20" t="str">
        <f t="shared" si="592"/>
        <v>23/09/2025</v>
      </c>
      <c r="R6870" s="13" t="str">
        <f t="shared" si="593"/>
        <v>17</v>
      </c>
      <c r="S6870" s="13" t="str">
        <f t="shared" si="594"/>
        <v>Tue</v>
      </c>
    </row>
    <row r="6871" spans="1:19" x14ac:dyDescent="0.25">
      <c r="A6871" s="56">
        <v>45923.507222222222</v>
      </c>
      <c r="B6871" s="57">
        <v>445576826</v>
      </c>
      <c r="C6871" s="58" t="s">
        <v>36</v>
      </c>
      <c r="D6871" s="58" t="s">
        <v>38</v>
      </c>
      <c r="E6871" s="58" t="s">
        <v>46</v>
      </c>
      <c r="F6871" s="58" t="s">
        <v>119</v>
      </c>
      <c r="G6871" s="59">
        <v>3780.45</v>
      </c>
      <c r="H6871" s="57">
        <v>444782462</v>
      </c>
      <c r="I6871" s="59">
        <v>0</v>
      </c>
      <c r="J6871" s="59">
        <v>0</v>
      </c>
      <c r="K6871" s="59">
        <v>0</v>
      </c>
      <c r="L6871" s="59">
        <v>1.89</v>
      </c>
      <c r="M6871" s="59">
        <v>10025.26</v>
      </c>
      <c r="N6871" s="58" t="s">
        <v>4166</v>
      </c>
      <c r="O6871" s="14">
        <f t="shared" si="590"/>
        <v>45923.507222222222</v>
      </c>
      <c r="P6871" s="19">
        <f t="shared" si="591"/>
        <v>45923.715555555558</v>
      </c>
      <c r="Q6871" s="20" t="str">
        <f t="shared" si="592"/>
        <v>23/09/2025</v>
      </c>
      <c r="R6871" s="13" t="str">
        <f t="shared" si="593"/>
        <v>17</v>
      </c>
      <c r="S6871" s="13" t="str">
        <f t="shared" si="594"/>
        <v>Tue</v>
      </c>
    </row>
    <row r="6872" spans="1:19" x14ac:dyDescent="0.25">
      <c r="A6872" s="60">
        <v>45923.510509259257</v>
      </c>
      <c r="B6872" s="61">
        <v>445581896</v>
      </c>
      <c r="C6872" s="62" t="s">
        <v>36</v>
      </c>
      <c r="D6872" s="62" t="s">
        <v>37</v>
      </c>
      <c r="E6872" s="62" t="s">
        <v>45</v>
      </c>
      <c r="F6872" s="62" t="s">
        <v>119</v>
      </c>
      <c r="G6872" s="63">
        <v>3784.3</v>
      </c>
      <c r="H6872" s="61">
        <v>444787504</v>
      </c>
      <c r="I6872" s="63">
        <v>0</v>
      </c>
      <c r="J6872" s="63">
        <v>0</v>
      </c>
      <c r="K6872" s="63">
        <v>0</v>
      </c>
      <c r="L6872" s="63">
        <v>0</v>
      </c>
      <c r="M6872" s="63">
        <v>10025.26</v>
      </c>
      <c r="N6872" s="62" t="s">
        <v>115</v>
      </c>
      <c r="O6872" s="14">
        <f t="shared" si="590"/>
        <v>45923.510509259257</v>
      </c>
      <c r="P6872" s="19">
        <f t="shared" si="591"/>
        <v>45923.718842592592</v>
      </c>
      <c r="Q6872" s="20" t="str">
        <f t="shared" si="592"/>
        <v>23/09/2025</v>
      </c>
      <c r="R6872" s="13" t="str">
        <f t="shared" si="593"/>
        <v>17</v>
      </c>
      <c r="S6872" s="13" t="str">
        <f t="shared" si="594"/>
        <v>Tue</v>
      </c>
    </row>
    <row r="6873" spans="1:19" x14ac:dyDescent="0.25">
      <c r="A6873" s="56">
        <v>45923.510509259257</v>
      </c>
      <c r="B6873" s="57">
        <v>445581898</v>
      </c>
      <c r="C6873" s="58" t="s">
        <v>36</v>
      </c>
      <c r="D6873" s="58" t="s">
        <v>37</v>
      </c>
      <c r="E6873" s="58" t="s">
        <v>45</v>
      </c>
      <c r="F6873" s="58" t="s">
        <v>119</v>
      </c>
      <c r="G6873" s="59">
        <v>3784.36</v>
      </c>
      <c r="H6873" s="57">
        <v>444787506</v>
      </c>
      <c r="I6873" s="59">
        <v>0</v>
      </c>
      <c r="J6873" s="59">
        <v>0</v>
      </c>
      <c r="K6873" s="59">
        <v>0</v>
      </c>
      <c r="L6873" s="59">
        <v>0</v>
      </c>
      <c r="M6873" s="59">
        <v>10025.26</v>
      </c>
      <c r="N6873" s="58" t="s">
        <v>118</v>
      </c>
      <c r="O6873" s="14">
        <f t="shared" si="590"/>
        <v>45923.510509259257</v>
      </c>
      <c r="P6873" s="19">
        <f t="shared" si="591"/>
        <v>45923.718842592592</v>
      </c>
      <c r="Q6873" s="20" t="str">
        <f t="shared" si="592"/>
        <v>23/09/2025</v>
      </c>
      <c r="R6873" s="13" t="str">
        <f t="shared" si="593"/>
        <v>17</v>
      </c>
      <c r="S6873" s="13" t="str">
        <f t="shared" si="594"/>
        <v>Tue</v>
      </c>
    </row>
    <row r="6874" spans="1:19" x14ac:dyDescent="0.25">
      <c r="A6874" s="60">
        <v>45923.510509259257</v>
      </c>
      <c r="B6874" s="61">
        <v>445581900</v>
      </c>
      <c r="C6874" s="62" t="s">
        <v>36</v>
      </c>
      <c r="D6874" s="62" t="s">
        <v>37</v>
      </c>
      <c r="E6874" s="62" t="s">
        <v>45</v>
      </c>
      <c r="F6874" s="62" t="s">
        <v>119</v>
      </c>
      <c r="G6874" s="63">
        <v>3784.4</v>
      </c>
      <c r="H6874" s="61">
        <v>444787508</v>
      </c>
      <c r="I6874" s="63">
        <v>0</v>
      </c>
      <c r="J6874" s="63">
        <v>0</v>
      </c>
      <c r="K6874" s="63">
        <v>0</v>
      </c>
      <c r="L6874" s="63">
        <v>0</v>
      </c>
      <c r="M6874" s="63">
        <v>10025.26</v>
      </c>
      <c r="N6874" s="62" t="s">
        <v>1384</v>
      </c>
      <c r="O6874" s="14">
        <f t="shared" si="590"/>
        <v>45923.510509259257</v>
      </c>
      <c r="P6874" s="19">
        <f t="shared" si="591"/>
        <v>45923.718842592592</v>
      </c>
      <c r="Q6874" s="20" t="str">
        <f t="shared" si="592"/>
        <v>23/09/2025</v>
      </c>
      <c r="R6874" s="13" t="str">
        <f t="shared" si="593"/>
        <v>17</v>
      </c>
      <c r="S6874" s="13" t="str">
        <f t="shared" si="594"/>
        <v>Tue</v>
      </c>
    </row>
    <row r="6875" spans="1:19" x14ac:dyDescent="0.25">
      <c r="A6875" s="56">
        <v>45923.511782407404</v>
      </c>
      <c r="B6875" s="57">
        <v>445583154</v>
      </c>
      <c r="C6875" s="58" t="s">
        <v>36</v>
      </c>
      <c r="D6875" s="58" t="s">
        <v>37</v>
      </c>
      <c r="E6875" s="58" t="s">
        <v>45</v>
      </c>
      <c r="F6875" s="58" t="s">
        <v>119</v>
      </c>
      <c r="G6875" s="59">
        <v>3783.48</v>
      </c>
      <c r="H6875" s="57">
        <v>444788757</v>
      </c>
      <c r="I6875" s="59">
        <v>0</v>
      </c>
      <c r="J6875" s="59">
        <v>0</v>
      </c>
      <c r="K6875" s="59">
        <v>0</v>
      </c>
      <c r="L6875" s="59">
        <v>0</v>
      </c>
      <c r="M6875" s="59">
        <v>10025.26</v>
      </c>
      <c r="N6875" s="58" t="s">
        <v>2056</v>
      </c>
      <c r="O6875" s="14">
        <f t="shared" si="590"/>
        <v>45923.511782407404</v>
      </c>
      <c r="P6875" s="19">
        <f t="shared" si="591"/>
        <v>45923.72011574074</v>
      </c>
      <c r="Q6875" s="20" t="str">
        <f t="shared" si="592"/>
        <v>23/09/2025</v>
      </c>
      <c r="R6875" s="13" t="str">
        <f t="shared" si="593"/>
        <v>17</v>
      </c>
      <c r="S6875" s="13" t="str">
        <f t="shared" si="594"/>
        <v>Tue</v>
      </c>
    </row>
    <row r="6876" spans="1:19" x14ac:dyDescent="0.25">
      <c r="A6876" s="60">
        <v>45923.511782407404</v>
      </c>
      <c r="B6876" s="61">
        <v>445583155</v>
      </c>
      <c r="C6876" s="62" t="s">
        <v>36</v>
      </c>
      <c r="D6876" s="62" t="s">
        <v>37</v>
      </c>
      <c r="E6876" s="62" t="s">
        <v>45</v>
      </c>
      <c r="F6876" s="62" t="s">
        <v>119</v>
      </c>
      <c r="G6876" s="63">
        <v>3783.44</v>
      </c>
      <c r="H6876" s="61">
        <v>444788758</v>
      </c>
      <c r="I6876" s="63">
        <v>0</v>
      </c>
      <c r="J6876" s="63">
        <v>0</v>
      </c>
      <c r="K6876" s="63">
        <v>0</v>
      </c>
      <c r="L6876" s="63">
        <v>0</v>
      </c>
      <c r="M6876" s="63">
        <v>10025.26</v>
      </c>
      <c r="N6876" s="62" t="s">
        <v>1944</v>
      </c>
      <c r="O6876" s="14">
        <f t="shared" si="590"/>
        <v>45923.511782407404</v>
      </c>
      <c r="P6876" s="19">
        <f t="shared" si="591"/>
        <v>45923.72011574074</v>
      </c>
      <c r="Q6876" s="20" t="str">
        <f t="shared" si="592"/>
        <v>23/09/2025</v>
      </c>
      <c r="R6876" s="13" t="str">
        <f t="shared" si="593"/>
        <v>17</v>
      </c>
      <c r="S6876" s="13" t="str">
        <f t="shared" si="594"/>
        <v>Tue</v>
      </c>
    </row>
    <row r="6877" spans="1:19" x14ac:dyDescent="0.25">
      <c r="A6877" s="56">
        <v>45923.511782407404</v>
      </c>
      <c r="B6877" s="57">
        <v>445583156</v>
      </c>
      <c r="C6877" s="58" t="s">
        <v>36</v>
      </c>
      <c r="D6877" s="58" t="s">
        <v>37</v>
      </c>
      <c r="E6877" s="58" t="s">
        <v>45</v>
      </c>
      <c r="F6877" s="58" t="s">
        <v>119</v>
      </c>
      <c r="G6877" s="59">
        <v>3783.44</v>
      </c>
      <c r="H6877" s="57">
        <v>444788759</v>
      </c>
      <c r="I6877" s="59">
        <v>0</v>
      </c>
      <c r="J6877" s="59">
        <v>0</v>
      </c>
      <c r="K6877" s="59">
        <v>0</v>
      </c>
      <c r="L6877" s="59">
        <v>0</v>
      </c>
      <c r="M6877" s="59">
        <v>10025.26</v>
      </c>
      <c r="N6877" s="58" t="s">
        <v>2055</v>
      </c>
      <c r="O6877" s="14">
        <f t="shared" si="590"/>
        <v>45923.511782407404</v>
      </c>
      <c r="P6877" s="19">
        <f t="shared" si="591"/>
        <v>45923.72011574074</v>
      </c>
      <c r="Q6877" s="20" t="str">
        <f t="shared" si="592"/>
        <v>23/09/2025</v>
      </c>
      <c r="R6877" s="13" t="str">
        <f t="shared" si="593"/>
        <v>17</v>
      </c>
      <c r="S6877" s="13" t="str">
        <f t="shared" si="594"/>
        <v>Tue</v>
      </c>
    </row>
    <row r="6878" spans="1:19" x14ac:dyDescent="0.25">
      <c r="A6878" s="60">
        <v>45923.511782407404</v>
      </c>
      <c r="B6878" s="61">
        <v>445583157</v>
      </c>
      <c r="C6878" s="62" t="s">
        <v>36</v>
      </c>
      <c r="D6878" s="62" t="s">
        <v>37</v>
      </c>
      <c r="E6878" s="62" t="s">
        <v>45</v>
      </c>
      <c r="F6878" s="62" t="s">
        <v>119</v>
      </c>
      <c r="G6878" s="63">
        <v>3783.44</v>
      </c>
      <c r="H6878" s="61">
        <v>444788760</v>
      </c>
      <c r="I6878" s="63">
        <v>0</v>
      </c>
      <c r="J6878" s="63">
        <v>0</v>
      </c>
      <c r="K6878" s="63">
        <v>0</v>
      </c>
      <c r="L6878" s="63">
        <v>0</v>
      </c>
      <c r="M6878" s="63">
        <v>10025.26</v>
      </c>
      <c r="N6878" s="62" t="s">
        <v>52</v>
      </c>
      <c r="O6878" s="14">
        <f t="shared" si="590"/>
        <v>45923.511782407404</v>
      </c>
      <c r="P6878" s="19">
        <f t="shared" si="591"/>
        <v>45923.72011574074</v>
      </c>
      <c r="Q6878" s="20" t="str">
        <f t="shared" si="592"/>
        <v>23/09/2025</v>
      </c>
      <c r="R6878" s="13" t="str">
        <f t="shared" si="593"/>
        <v>17</v>
      </c>
      <c r="S6878" s="13" t="str">
        <f t="shared" si="594"/>
        <v>Tue</v>
      </c>
    </row>
    <row r="6879" spans="1:19" x14ac:dyDescent="0.25">
      <c r="A6879" s="56">
        <v>45923.511793981481</v>
      </c>
      <c r="B6879" s="57">
        <v>445583159</v>
      </c>
      <c r="C6879" s="58" t="s">
        <v>36</v>
      </c>
      <c r="D6879" s="58" t="s">
        <v>37</v>
      </c>
      <c r="E6879" s="58" t="s">
        <v>45</v>
      </c>
      <c r="F6879" s="58" t="s">
        <v>119</v>
      </c>
      <c r="G6879" s="59">
        <v>3783.44</v>
      </c>
      <c r="H6879" s="57">
        <v>444788762</v>
      </c>
      <c r="I6879" s="59">
        <v>0</v>
      </c>
      <c r="J6879" s="59">
        <v>0</v>
      </c>
      <c r="K6879" s="59">
        <v>0</v>
      </c>
      <c r="L6879" s="59">
        <v>0</v>
      </c>
      <c r="M6879" s="59">
        <v>10025.26</v>
      </c>
      <c r="N6879" s="58" t="s">
        <v>113</v>
      </c>
      <c r="O6879" s="14">
        <f t="shared" si="590"/>
        <v>45923.511793981481</v>
      </c>
      <c r="P6879" s="19">
        <f t="shared" si="591"/>
        <v>45923.720127314817</v>
      </c>
      <c r="Q6879" s="20" t="str">
        <f t="shared" si="592"/>
        <v>23/09/2025</v>
      </c>
      <c r="R6879" s="13" t="str">
        <f t="shared" si="593"/>
        <v>17</v>
      </c>
      <c r="S6879" s="13" t="str">
        <f t="shared" si="594"/>
        <v>Tue</v>
      </c>
    </row>
    <row r="6880" spans="1:19" x14ac:dyDescent="0.25">
      <c r="A6880" s="60">
        <v>45923.511793981481</v>
      </c>
      <c r="B6880" s="61">
        <v>445583160</v>
      </c>
      <c r="C6880" s="62" t="s">
        <v>36</v>
      </c>
      <c r="D6880" s="62" t="s">
        <v>37</v>
      </c>
      <c r="E6880" s="62" t="s">
        <v>45</v>
      </c>
      <c r="F6880" s="62" t="s">
        <v>119</v>
      </c>
      <c r="G6880" s="63">
        <v>3783.44</v>
      </c>
      <c r="H6880" s="61">
        <v>444788763</v>
      </c>
      <c r="I6880" s="63">
        <v>0</v>
      </c>
      <c r="J6880" s="63">
        <v>0</v>
      </c>
      <c r="K6880" s="63">
        <v>0</v>
      </c>
      <c r="L6880" s="63">
        <v>0</v>
      </c>
      <c r="M6880" s="63">
        <v>10025.26</v>
      </c>
      <c r="N6880" s="62" t="s">
        <v>1971</v>
      </c>
      <c r="O6880" s="14">
        <f t="shared" si="590"/>
        <v>45923.511793981481</v>
      </c>
      <c r="P6880" s="19">
        <f t="shared" si="591"/>
        <v>45923.720127314817</v>
      </c>
      <c r="Q6880" s="20" t="str">
        <f t="shared" si="592"/>
        <v>23/09/2025</v>
      </c>
      <c r="R6880" s="13" t="str">
        <f t="shared" si="593"/>
        <v>17</v>
      </c>
      <c r="S6880" s="13" t="str">
        <f t="shared" si="594"/>
        <v>Tue</v>
      </c>
    </row>
    <row r="6881" spans="1:19" x14ac:dyDescent="0.25">
      <c r="A6881" s="56">
        <v>45923.511793981481</v>
      </c>
      <c r="B6881" s="57">
        <v>445583162</v>
      </c>
      <c r="C6881" s="58" t="s">
        <v>36</v>
      </c>
      <c r="D6881" s="58" t="s">
        <v>37</v>
      </c>
      <c r="E6881" s="58" t="s">
        <v>45</v>
      </c>
      <c r="F6881" s="58" t="s">
        <v>119</v>
      </c>
      <c r="G6881" s="59">
        <v>3783.44</v>
      </c>
      <c r="H6881" s="57">
        <v>444788765</v>
      </c>
      <c r="I6881" s="59">
        <v>0</v>
      </c>
      <c r="J6881" s="59">
        <v>0</v>
      </c>
      <c r="K6881" s="59">
        <v>0</v>
      </c>
      <c r="L6881" s="59">
        <v>0</v>
      </c>
      <c r="M6881" s="59">
        <v>10025.26</v>
      </c>
      <c r="N6881" s="58" t="s">
        <v>108</v>
      </c>
      <c r="O6881" s="14">
        <f t="shared" si="590"/>
        <v>45923.511793981481</v>
      </c>
      <c r="P6881" s="19">
        <f t="shared" si="591"/>
        <v>45923.720127314817</v>
      </c>
      <c r="Q6881" s="20" t="str">
        <f t="shared" si="592"/>
        <v>23/09/2025</v>
      </c>
      <c r="R6881" s="13" t="str">
        <f t="shared" si="593"/>
        <v>17</v>
      </c>
      <c r="S6881" s="13" t="str">
        <f t="shared" si="594"/>
        <v>Tue</v>
      </c>
    </row>
    <row r="6882" spans="1:19" x14ac:dyDescent="0.25">
      <c r="A6882" s="60">
        <v>45923.511793981481</v>
      </c>
      <c r="B6882" s="61">
        <v>445583163</v>
      </c>
      <c r="C6882" s="62" t="s">
        <v>36</v>
      </c>
      <c r="D6882" s="62" t="s">
        <v>37</v>
      </c>
      <c r="E6882" s="62" t="s">
        <v>45</v>
      </c>
      <c r="F6882" s="62" t="s">
        <v>119</v>
      </c>
      <c r="G6882" s="63">
        <v>3783.6</v>
      </c>
      <c r="H6882" s="61">
        <v>444788766</v>
      </c>
      <c r="I6882" s="63">
        <v>0</v>
      </c>
      <c r="J6882" s="63">
        <v>0</v>
      </c>
      <c r="K6882" s="63">
        <v>0</v>
      </c>
      <c r="L6882" s="63">
        <v>0</v>
      </c>
      <c r="M6882" s="63">
        <v>10025.26</v>
      </c>
      <c r="N6882" s="62" t="s">
        <v>77</v>
      </c>
      <c r="O6882" s="14">
        <f t="shared" si="590"/>
        <v>45923.511793981481</v>
      </c>
      <c r="P6882" s="19">
        <f t="shared" si="591"/>
        <v>45923.720127314817</v>
      </c>
      <c r="Q6882" s="20" t="str">
        <f t="shared" si="592"/>
        <v>23/09/2025</v>
      </c>
      <c r="R6882" s="13" t="str">
        <f t="shared" si="593"/>
        <v>17</v>
      </c>
      <c r="S6882" s="13" t="str">
        <f t="shared" si="594"/>
        <v>Tue</v>
      </c>
    </row>
    <row r="6883" spans="1:19" x14ac:dyDescent="0.25">
      <c r="A6883" s="56">
        <v>45923.511805555558</v>
      </c>
      <c r="B6883" s="57">
        <v>445583165</v>
      </c>
      <c r="C6883" s="58" t="s">
        <v>36</v>
      </c>
      <c r="D6883" s="58" t="s">
        <v>37</v>
      </c>
      <c r="E6883" s="58" t="s">
        <v>45</v>
      </c>
      <c r="F6883" s="58" t="s">
        <v>119</v>
      </c>
      <c r="G6883" s="59">
        <v>3783.56</v>
      </c>
      <c r="H6883" s="57">
        <v>444788768</v>
      </c>
      <c r="I6883" s="59">
        <v>0</v>
      </c>
      <c r="J6883" s="59">
        <v>0</v>
      </c>
      <c r="K6883" s="59">
        <v>0</v>
      </c>
      <c r="L6883" s="59">
        <v>0</v>
      </c>
      <c r="M6883" s="59">
        <v>10025.26</v>
      </c>
      <c r="N6883" s="58" t="s">
        <v>48</v>
      </c>
      <c r="O6883" s="14">
        <f t="shared" si="590"/>
        <v>45923.511805555558</v>
      </c>
      <c r="P6883" s="19">
        <f t="shared" si="591"/>
        <v>45923.720138888893</v>
      </c>
      <c r="Q6883" s="20" t="str">
        <f t="shared" si="592"/>
        <v>23/09/2025</v>
      </c>
      <c r="R6883" s="13" t="str">
        <f t="shared" si="593"/>
        <v>17</v>
      </c>
      <c r="S6883" s="13" t="str">
        <f t="shared" si="594"/>
        <v>Tue</v>
      </c>
    </row>
    <row r="6884" spans="1:19" x14ac:dyDescent="0.25">
      <c r="A6884" s="60">
        <v>45923.511805555558</v>
      </c>
      <c r="B6884" s="61">
        <v>445583168</v>
      </c>
      <c r="C6884" s="62" t="s">
        <v>36</v>
      </c>
      <c r="D6884" s="62" t="s">
        <v>37</v>
      </c>
      <c r="E6884" s="62" t="s">
        <v>45</v>
      </c>
      <c r="F6884" s="62" t="s">
        <v>119</v>
      </c>
      <c r="G6884" s="63">
        <v>3783.46</v>
      </c>
      <c r="H6884" s="61">
        <v>444788771</v>
      </c>
      <c r="I6884" s="63">
        <v>0</v>
      </c>
      <c r="J6884" s="63">
        <v>0</v>
      </c>
      <c r="K6884" s="63">
        <v>0</v>
      </c>
      <c r="L6884" s="63">
        <v>0</v>
      </c>
      <c r="M6884" s="63">
        <v>10025.26</v>
      </c>
      <c r="N6884" s="62" t="s">
        <v>107</v>
      </c>
      <c r="O6884" s="14">
        <f t="shared" si="590"/>
        <v>45923.511805555558</v>
      </c>
      <c r="P6884" s="19">
        <f t="shared" si="591"/>
        <v>45923.720138888893</v>
      </c>
      <c r="Q6884" s="20" t="str">
        <f t="shared" si="592"/>
        <v>23/09/2025</v>
      </c>
      <c r="R6884" s="13" t="str">
        <f t="shared" si="593"/>
        <v>17</v>
      </c>
      <c r="S6884" s="13" t="str">
        <f t="shared" si="594"/>
        <v>Tue</v>
      </c>
    </row>
    <row r="6885" spans="1:19" x14ac:dyDescent="0.25">
      <c r="A6885" s="56">
        <v>45923.511805555558</v>
      </c>
      <c r="B6885" s="57">
        <v>445583170</v>
      </c>
      <c r="C6885" s="58" t="s">
        <v>36</v>
      </c>
      <c r="D6885" s="58" t="s">
        <v>37</v>
      </c>
      <c r="E6885" s="58" t="s">
        <v>45</v>
      </c>
      <c r="F6885" s="58" t="s">
        <v>119</v>
      </c>
      <c r="G6885" s="59">
        <v>3783.46</v>
      </c>
      <c r="H6885" s="57">
        <v>444788773</v>
      </c>
      <c r="I6885" s="59">
        <v>0</v>
      </c>
      <c r="J6885" s="59">
        <v>0</v>
      </c>
      <c r="K6885" s="59">
        <v>0</v>
      </c>
      <c r="L6885" s="59">
        <v>0</v>
      </c>
      <c r="M6885" s="59">
        <v>10025.26</v>
      </c>
      <c r="N6885" s="58" t="s">
        <v>47</v>
      </c>
      <c r="O6885" s="14">
        <f t="shared" si="590"/>
        <v>45923.511805555558</v>
      </c>
      <c r="P6885" s="19">
        <f t="shared" si="591"/>
        <v>45923.720138888893</v>
      </c>
      <c r="Q6885" s="20" t="str">
        <f t="shared" si="592"/>
        <v>23/09/2025</v>
      </c>
      <c r="R6885" s="13" t="str">
        <f t="shared" si="593"/>
        <v>17</v>
      </c>
      <c r="S6885" s="13" t="str">
        <f t="shared" si="594"/>
        <v>Tue</v>
      </c>
    </row>
    <row r="6886" spans="1:19" x14ac:dyDescent="0.25">
      <c r="A6886" s="60">
        <v>45923.515324074076</v>
      </c>
      <c r="B6886" s="61">
        <v>445585303</v>
      </c>
      <c r="C6886" s="62" t="s">
        <v>36</v>
      </c>
      <c r="D6886" s="62" t="s">
        <v>38</v>
      </c>
      <c r="E6886" s="62" t="s">
        <v>46</v>
      </c>
      <c r="F6886" s="62" t="s">
        <v>119</v>
      </c>
      <c r="G6886" s="63">
        <v>3785.12</v>
      </c>
      <c r="H6886" s="61">
        <v>444791124</v>
      </c>
      <c r="I6886" s="63">
        <v>0</v>
      </c>
      <c r="J6886" s="63">
        <v>0</v>
      </c>
      <c r="K6886" s="63">
        <v>0</v>
      </c>
      <c r="L6886" s="63">
        <v>1.64</v>
      </c>
      <c r="M6886" s="63">
        <v>10026.9</v>
      </c>
      <c r="N6886" s="62" t="s">
        <v>4167</v>
      </c>
      <c r="O6886" s="14">
        <f t="shared" si="590"/>
        <v>45923.515324074076</v>
      </c>
      <c r="P6886" s="19">
        <f t="shared" si="591"/>
        <v>45923.723657407412</v>
      </c>
      <c r="Q6886" s="20" t="str">
        <f t="shared" si="592"/>
        <v>23/09/2025</v>
      </c>
      <c r="R6886" s="13" t="str">
        <f t="shared" si="593"/>
        <v>17</v>
      </c>
      <c r="S6886" s="13" t="str">
        <f t="shared" si="594"/>
        <v>Tue</v>
      </c>
    </row>
    <row r="6887" spans="1:19" x14ac:dyDescent="0.25">
      <c r="A6887" s="56">
        <v>45923.515324074076</v>
      </c>
      <c r="B6887" s="57">
        <v>445585304</v>
      </c>
      <c r="C6887" s="58" t="s">
        <v>36</v>
      </c>
      <c r="D6887" s="58" t="s">
        <v>38</v>
      </c>
      <c r="E6887" s="58" t="s">
        <v>46</v>
      </c>
      <c r="F6887" s="58" t="s">
        <v>119</v>
      </c>
      <c r="G6887" s="59">
        <v>3785.12</v>
      </c>
      <c r="H6887" s="57">
        <v>444791125</v>
      </c>
      <c r="I6887" s="59">
        <v>0</v>
      </c>
      <c r="J6887" s="59">
        <v>0</v>
      </c>
      <c r="K6887" s="59">
        <v>0</v>
      </c>
      <c r="L6887" s="59">
        <v>1.68</v>
      </c>
      <c r="M6887" s="59">
        <v>10028.58</v>
      </c>
      <c r="N6887" s="58" t="s">
        <v>4167</v>
      </c>
      <c r="O6887" s="14">
        <f t="shared" si="590"/>
        <v>45923.515324074076</v>
      </c>
      <c r="P6887" s="19">
        <f t="shared" si="591"/>
        <v>45923.723657407412</v>
      </c>
      <c r="Q6887" s="20" t="str">
        <f t="shared" si="592"/>
        <v>23/09/2025</v>
      </c>
      <c r="R6887" s="13" t="str">
        <f t="shared" si="593"/>
        <v>17</v>
      </c>
      <c r="S6887" s="13" t="str">
        <f t="shared" si="594"/>
        <v>Tue</v>
      </c>
    </row>
    <row r="6888" spans="1:19" x14ac:dyDescent="0.25">
      <c r="A6888" s="60">
        <v>45923.515324074076</v>
      </c>
      <c r="B6888" s="61">
        <v>445585305</v>
      </c>
      <c r="C6888" s="62" t="s">
        <v>36</v>
      </c>
      <c r="D6888" s="62" t="s">
        <v>38</v>
      </c>
      <c r="E6888" s="62" t="s">
        <v>46</v>
      </c>
      <c r="F6888" s="62" t="s">
        <v>119</v>
      </c>
      <c r="G6888" s="63">
        <v>3785.12</v>
      </c>
      <c r="H6888" s="61">
        <v>444791126</v>
      </c>
      <c r="I6888" s="63">
        <v>0</v>
      </c>
      <c r="J6888" s="63">
        <v>0</v>
      </c>
      <c r="K6888" s="63">
        <v>0</v>
      </c>
      <c r="L6888" s="63">
        <v>1.68</v>
      </c>
      <c r="M6888" s="63">
        <v>10030.26</v>
      </c>
      <c r="N6888" s="62" t="s">
        <v>4167</v>
      </c>
      <c r="O6888" s="14">
        <f t="shared" si="590"/>
        <v>45923.515324074076</v>
      </c>
      <c r="P6888" s="19">
        <f t="shared" si="591"/>
        <v>45923.723657407412</v>
      </c>
      <c r="Q6888" s="20" t="str">
        <f t="shared" si="592"/>
        <v>23/09/2025</v>
      </c>
      <c r="R6888" s="13" t="str">
        <f t="shared" si="593"/>
        <v>17</v>
      </c>
      <c r="S6888" s="13" t="str">
        <f t="shared" si="594"/>
        <v>Tue</v>
      </c>
    </row>
    <row r="6889" spans="1:19" x14ac:dyDescent="0.25">
      <c r="A6889" s="56">
        <v>45923.515324074076</v>
      </c>
      <c r="B6889" s="57">
        <v>445585306</v>
      </c>
      <c r="C6889" s="58" t="s">
        <v>36</v>
      </c>
      <c r="D6889" s="58" t="s">
        <v>38</v>
      </c>
      <c r="E6889" s="58" t="s">
        <v>46</v>
      </c>
      <c r="F6889" s="58" t="s">
        <v>119</v>
      </c>
      <c r="G6889" s="59">
        <v>3785.12</v>
      </c>
      <c r="H6889" s="57">
        <v>444791127</v>
      </c>
      <c r="I6889" s="59">
        <v>0</v>
      </c>
      <c r="J6889" s="59">
        <v>0</v>
      </c>
      <c r="K6889" s="59">
        <v>0</v>
      </c>
      <c r="L6889" s="59">
        <v>1.52</v>
      </c>
      <c r="M6889" s="59">
        <v>10031.780000000001</v>
      </c>
      <c r="N6889" s="58" t="s">
        <v>4167</v>
      </c>
      <c r="O6889" s="14">
        <f t="shared" si="590"/>
        <v>45923.515324074076</v>
      </c>
      <c r="P6889" s="19">
        <f t="shared" si="591"/>
        <v>45923.723657407412</v>
      </c>
      <c r="Q6889" s="20" t="str">
        <f t="shared" si="592"/>
        <v>23/09/2025</v>
      </c>
      <c r="R6889" s="13" t="str">
        <f t="shared" si="593"/>
        <v>17</v>
      </c>
      <c r="S6889" s="13" t="str">
        <f t="shared" si="594"/>
        <v>Tue</v>
      </c>
    </row>
    <row r="6890" spans="1:19" x14ac:dyDescent="0.25">
      <c r="A6890" s="60">
        <v>45923.515324074076</v>
      </c>
      <c r="B6890" s="61">
        <v>445585307</v>
      </c>
      <c r="C6890" s="62" t="s">
        <v>36</v>
      </c>
      <c r="D6890" s="62" t="s">
        <v>38</v>
      </c>
      <c r="E6890" s="62" t="s">
        <v>46</v>
      </c>
      <c r="F6890" s="62" t="s">
        <v>119</v>
      </c>
      <c r="G6890" s="63">
        <v>3785.12</v>
      </c>
      <c r="H6890" s="61">
        <v>444791128</v>
      </c>
      <c r="I6890" s="63">
        <v>0</v>
      </c>
      <c r="J6890" s="63">
        <v>0</v>
      </c>
      <c r="K6890" s="63">
        <v>0</v>
      </c>
      <c r="L6890" s="63">
        <v>1.66</v>
      </c>
      <c r="M6890" s="63">
        <v>10033.44</v>
      </c>
      <c r="N6890" s="62" t="s">
        <v>4167</v>
      </c>
      <c r="O6890" s="14">
        <f t="shared" si="590"/>
        <v>45923.515324074076</v>
      </c>
      <c r="P6890" s="19">
        <f t="shared" si="591"/>
        <v>45923.723657407412</v>
      </c>
      <c r="Q6890" s="20" t="str">
        <f t="shared" si="592"/>
        <v>23/09/2025</v>
      </c>
      <c r="R6890" s="13" t="str">
        <f t="shared" si="593"/>
        <v>17</v>
      </c>
      <c r="S6890" s="13" t="str">
        <f t="shared" si="594"/>
        <v>Tue</v>
      </c>
    </row>
    <row r="6891" spans="1:19" x14ac:dyDescent="0.25">
      <c r="A6891" s="56">
        <v>45923.515439814815</v>
      </c>
      <c r="B6891" s="57">
        <v>445585723</v>
      </c>
      <c r="C6891" s="58" t="s">
        <v>36</v>
      </c>
      <c r="D6891" s="58" t="s">
        <v>38</v>
      </c>
      <c r="E6891" s="58" t="s">
        <v>46</v>
      </c>
      <c r="F6891" s="58" t="s">
        <v>119</v>
      </c>
      <c r="G6891" s="59">
        <v>3785.74</v>
      </c>
      <c r="H6891" s="57">
        <v>444791497</v>
      </c>
      <c r="I6891" s="59">
        <v>0</v>
      </c>
      <c r="J6891" s="59">
        <v>0</v>
      </c>
      <c r="K6891" s="59">
        <v>0</v>
      </c>
      <c r="L6891" s="59">
        <v>2.2999999999999998</v>
      </c>
      <c r="M6891" s="59">
        <v>10035.74</v>
      </c>
      <c r="N6891" s="58" t="s">
        <v>4168</v>
      </c>
      <c r="O6891" s="14">
        <f t="shared" si="590"/>
        <v>45923.515439814815</v>
      </c>
      <c r="P6891" s="19">
        <f t="shared" si="591"/>
        <v>45923.723773148151</v>
      </c>
      <c r="Q6891" s="20" t="str">
        <f t="shared" si="592"/>
        <v>23/09/2025</v>
      </c>
      <c r="R6891" s="13" t="str">
        <f t="shared" si="593"/>
        <v>17</v>
      </c>
      <c r="S6891" s="13" t="str">
        <f t="shared" si="594"/>
        <v>Tue</v>
      </c>
    </row>
    <row r="6892" spans="1:19" x14ac:dyDescent="0.25">
      <c r="A6892" s="60">
        <v>45923.515844907408</v>
      </c>
      <c r="B6892" s="61">
        <v>445586443</v>
      </c>
      <c r="C6892" s="62" t="s">
        <v>36</v>
      </c>
      <c r="D6892" s="62" t="s">
        <v>38</v>
      </c>
      <c r="E6892" s="62" t="s">
        <v>46</v>
      </c>
      <c r="F6892" s="62" t="s">
        <v>119</v>
      </c>
      <c r="G6892" s="63">
        <v>3786.49</v>
      </c>
      <c r="H6892" s="61">
        <v>444792215</v>
      </c>
      <c r="I6892" s="63">
        <v>0</v>
      </c>
      <c r="J6892" s="63">
        <v>0</v>
      </c>
      <c r="K6892" s="63">
        <v>0</v>
      </c>
      <c r="L6892" s="63">
        <v>3.05</v>
      </c>
      <c r="M6892" s="63">
        <v>10038.790000000001</v>
      </c>
      <c r="N6892" s="62" t="s">
        <v>4169</v>
      </c>
      <c r="O6892" s="14">
        <f t="shared" si="590"/>
        <v>45923.515844907408</v>
      </c>
      <c r="P6892" s="19">
        <f t="shared" si="591"/>
        <v>45923.724178240744</v>
      </c>
      <c r="Q6892" s="20" t="str">
        <f t="shared" si="592"/>
        <v>23/09/2025</v>
      </c>
      <c r="R6892" s="13" t="str">
        <f t="shared" si="593"/>
        <v>17</v>
      </c>
      <c r="S6892" s="13" t="str">
        <f t="shared" si="594"/>
        <v>Tue</v>
      </c>
    </row>
    <row r="6893" spans="1:19" x14ac:dyDescent="0.25">
      <c r="A6893" s="56">
        <v>45923.515844907408</v>
      </c>
      <c r="B6893" s="57">
        <v>445586445</v>
      </c>
      <c r="C6893" s="58" t="s">
        <v>36</v>
      </c>
      <c r="D6893" s="58" t="s">
        <v>38</v>
      </c>
      <c r="E6893" s="58" t="s">
        <v>46</v>
      </c>
      <c r="F6893" s="58" t="s">
        <v>119</v>
      </c>
      <c r="G6893" s="59">
        <v>3786.49</v>
      </c>
      <c r="H6893" s="57">
        <v>444792217</v>
      </c>
      <c r="I6893" s="59">
        <v>0</v>
      </c>
      <c r="J6893" s="59">
        <v>0</v>
      </c>
      <c r="K6893" s="59">
        <v>0</v>
      </c>
      <c r="L6893" s="59">
        <v>2.93</v>
      </c>
      <c r="M6893" s="59">
        <v>10041.719999999999</v>
      </c>
      <c r="N6893" s="58" t="s">
        <v>4169</v>
      </c>
      <c r="O6893" s="14">
        <f t="shared" si="590"/>
        <v>45923.515844907408</v>
      </c>
      <c r="P6893" s="19">
        <f t="shared" si="591"/>
        <v>45923.724178240744</v>
      </c>
      <c r="Q6893" s="20" t="str">
        <f t="shared" si="592"/>
        <v>23/09/2025</v>
      </c>
      <c r="R6893" s="13" t="str">
        <f t="shared" si="593"/>
        <v>17</v>
      </c>
      <c r="S6893" s="13" t="str">
        <f t="shared" si="594"/>
        <v>Tue</v>
      </c>
    </row>
    <row r="6894" spans="1:19" x14ac:dyDescent="0.25">
      <c r="A6894" s="60">
        <v>45923.515844907408</v>
      </c>
      <c r="B6894" s="61">
        <v>445586446</v>
      </c>
      <c r="C6894" s="62" t="s">
        <v>36</v>
      </c>
      <c r="D6894" s="62" t="s">
        <v>38</v>
      </c>
      <c r="E6894" s="62" t="s">
        <v>46</v>
      </c>
      <c r="F6894" s="62" t="s">
        <v>119</v>
      </c>
      <c r="G6894" s="63">
        <v>3786.49</v>
      </c>
      <c r="H6894" s="61">
        <v>444792218</v>
      </c>
      <c r="I6894" s="63">
        <v>0</v>
      </c>
      <c r="J6894" s="63">
        <v>0</v>
      </c>
      <c r="K6894" s="63">
        <v>0</v>
      </c>
      <c r="L6894" s="63">
        <v>3.03</v>
      </c>
      <c r="M6894" s="63">
        <v>10044.75</v>
      </c>
      <c r="N6894" s="62" t="s">
        <v>4169</v>
      </c>
      <c r="O6894" s="14">
        <f t="shared" si="590"/>
        <v>45923.515844907408</v>
      </c>
      <c r="P6894" s="19">
        <f t="shared" si="591"/>
        <v>45923.724178240744</v>
      </c>
      <c r="Q6894" s="20" t="str">
        <f t="shared" si="592"/>
        <v>23/09/2025</v>
      </c>
      <c r="R6894" s="13" t="str">
        <f t="shared" si="593"/>
        <v>17</v>
      </c>
      <c r="S6894" s="13" t="str">
        <f t="shared" si="594"/>
        <v>Tue</v>
      </c>
    </row>
    <row r="6895" spans="1:19" x14ac:dyDescent="0.25">
      <c r="A6895" s="56">
        <v>45923.516122685185</v>
      </c>
      <c r="B6895" s="57">
        <v>445586777</v>
      </c>
      <c r="C6895" s="58" t="s">
        <v>36</v>
      </c>
      <c r="D6895" s="58" t="s">
        <v>38</v>
      </c>
      <c r="E6895" s="58" t="s">
        <v>46</v>
      </c>
      <c r="F6895" s="58" t="s">
        <v>119</v>
      </c>
      <c r="G6895" s="59">
        <v>3787.02</v>
      </c>
      <c r="H6895" s="57">
        <v>444792551</v>
      </c>
      <c r="I6895" s="59">
        <v>0</v>
      </c>
      <c r="J6895" s="59">
        <v>0</v>
      </c>
      <c r="K6895" s="59">
        <v>0</v>
      </c>
      <c r="L6895" s="59">
        <v>3.58</v>
      </c>
      <c r="M6895" s="59">
        <v>10048.33</v>
      </c>
      <c r="N6895" s="58" t="s">
        <v>4170</v>
      </c>
      <c r="O6895" s="14">
        <f t="shared" si="590"/>
        <v>45923.516122685185</v>
      </c>
      <c r="P6895" s="19">
        <f t="shared" si="591"/>
        <v>45923.724456018521</v>
      </c>
      <c r="Q6895" s="20" t="str">
        <f t="shared" si="592"/>
        <v>23/09/2025</v>
      </c>
      <c r="R6895" s="13" t="str">
        <f t="shared" si="593"/>
        <v>17</v>
      </c>
      <c r="S6895" s="13" t="str">
        <f t="shared" si="594"/>
        <v>Tue</v>
      </c>
    </row>
    <row r="6896" spans="1:19" x14ac:dyDescent="0.25">
      <c r="A6896" s="60">
        <v>45923.516122685185</v>
      </c>
      <c r="B6896" s="61">
        <v>445586779</v>
      </c>
      <c r="C6896" s="62" t="s">
        <v>36</v>
      </c>
      <c r="D6896" s="62" t="s">
        <v>38</v>
      </c>
      <c r="E6896" s="62" t="s">
        <v>46</v>
      </c>
      <c r="F6896" s="62" t="s">
        <v>119</v>
      </c>
      <c r="G6896" s="63">
        <v>3787.02</v>
      </c>
      <c r="H6896" s="61">
        <v>444792552</v>
      </c>
      <c r="I6896" s="63">
        <v>0</v>
      </c>
      <c r="J6896" s="63">
        <v>0</v>
      </c>
      <c r="K6896" s="63">
        <v>0</v>
      </c>
      <c r="L6896" s="63">
        <v>3.58</v>
      </c>
      <c r="M6896" s="63">
        <v>10051.91</v>
      </c>
      <c r="N6896" s="62" t="s">
        <v>4170</v>
      </c>
      <c r="O6896" s="14">
        <f t="shared" si="590"/>
        <v>45923.516122685185</v>
      </c>
      <c r="P6896" s="19">
        <f t="shared" si="591"/>
        <v>45923.724456018521</v>
      </c>
      <c r="Q6896" s="20" t="str">
        <f t="shared" si="592"/>
        <v>23/09/2025</v>
      </c>
      <c r="R6896" s="13" t="str">
        <f t="shared" si="593"/>
        <v>17</v>
      </c>
      <c r="S6896" s="13" t="str">
        <f t="shared" si="594"/>
        <v>Tue</v>
      </c>
    </row>
    <row r="6897" spans="1:19" x14ac:dyDescent="0.25">
      <c r="A6897" s="56">
        <v>45923.517395833333</v>
      </c>
      <c r="B6897" s="57">
        <v>445589678</v>
      </c>
      <c r="C6897" s="58" t="s">
        <v>36</v>
      </c>
      <c r="D6897" s="58" t="s">
        <v>38</v>
      </c>
      <c r="E6897" s="58" t="s">
        <v>46</v>
      </c>
      <c r="F6897" s="58" t="s">
        <v>119</v>
      </c>
      <c r="G6897" s="59">
        <v>3788.63</v>
      </c>
      <c r="H6897" s="57">
        <v>444795453</v>
      </c>
      <c r="I6897" s="59">
        <v>0</v>
      </c>
      <c r="J6897" s="59">
        <v>0</v>
      </c>
      <c r="K6897" s="59">
        <v>0</v>
      </c>
      <c r="L6897" s="59">
        <v>4.33</v>
      </c>
      <c r="M6897" s="59">
        <v>10056.24</v>
      </c>
      <c r="N6897" s="58" t="s">
        <v>4171</v>
      </c>
      <c r="O6897" s="14">
        <f t="shared" si="590"/>
        <v>45923.517395833333</v>
      </c>
      <c r="P6897" s="19">
        <f t="shared" si="591"/>
        <v>45923.725729166668</v>
      </c>
      <c r="Q6897" s="20" t="str">
        <f t="shared" si="592"/>
        <v>23/09/2025</v>
      </c>
      <c r="R6897" s="13" t="str">
        <f t="shared" si="593"/>
        <v>17</v>
      </c>
      <c r="S6897" s="13" t="str">
        <f t="shared" si="594"/>
        <v>Tue</v>
      </c>
    </row>
    <row r="6898" spans="1:19" x14ac:dyDescent="0.25">
      <c r="A6898" s="60">
        <v>45923.517395833333</v>
      </c>
      <c r="B6898" s="61">
        <v>445589679</v>
      </c>
      <c r="C6898" s="62" t="s">
        <v>36</v>
      </c>
      <c r="D6898" s="62" t="s">
        <v>38</v>
      </c>
      <c r="E6898" s="62" t="s">
        <v>46</v>
      </c>
      <c r="F6898" s="62" t="s">
        <v>119</v>
      </c>
      <c r="G6898" s="63">
        <v>3788.63</v>
      </c>
      <c r="H6898" s="61">
        <v>444795454</v>
      </c>
      <c r="I6898" s="63">
        <v>0</v>
      </c>
      <c r="J6898" s="63">
        <v>0</v>
      </c>
      <c r="K6898" s="63">
        <v>0</v>
      </c>
      <c r="L6898" s="63">
        <v>4.2699999999999996</v>
      </c>
      <c r="M6898" s="63">
        <v>10060.51</v>
      </c>
      <c r="N6898" s="62" t="s">
        <v>4172</v>
      </c>
      <c r="O6898" s="14">
        <f t="shared" si="590"/>
        <v>45923.517395833333</v>
      </c>
      <c r="P6898" s="19">
        <f t="shared" si="591"/>
        <v>45923.725729166668</v>
      </c>
      <c r="Q6898" s="20" t="str">
        <f t="shared" si="592"/>
        <v>23/09/2025</v>
      </c>
      <c r="R6898" s="13" t="str">
        <f t="shared" si="593"/>
        <v>17</v>
      </c>
      <c r="S6898" s="13" t="str">
        <f t="shared" si="594"/>
        <v>Tue</v>
      </c>
    </row>
    <row r="6899" spans="1:19" x14ac:dyDescent="0.25">
      <c r="A6899" s="56">
        <v>45923.517395833333</v>
      </c>
      <c r="B6899" s="57">
        <v>445589680</v>
      </c>
      <c r="C6899" s="58" t="s">
        <v>36</v>
      </c>
      <c r="D6899" s="58" t="s">
        <v>38</v>
      </c>
      <c r="E6899" s="58" t="s">
        <v>46</v>
      </c>
      <c r="F6899" s="58" t="s">
        <v>119</v>
      </c>
      <c r="G6899" s="59">
        <v>3788.63</v>
      </c>
      <c r="H6899" s="57">
        <v>444795455</v>
      </c>
      <c r="I6899" s="59">
        <v>0</v>
      </c>
      <c r="J6899" s="59">
        <v>0</v>
      </c>
      <c r="K6899" s="59">
        <v>0</v>
      </c>
      <c r="L6899" s="59">
        <v>4.2300000000000004</v>
      </c>
      <c r="M6899" s="59">
        <v>10064.74</v>
      </c>
      <c r="N6899" s="58" t="s">
        <v>4173</v>
      </c>
      <c r="O6899" s="14">
        <f t="shared" si="590"/>
        <v>45923.517395833333</v>
      </c>
      <c r="P6899" s="19">
        <f t="shared" si="591"/>
        <v>45923.725729166668</v>
      </c>
      <c r="Q6899" s="20" t="str">
        <f t="shared" si="592"/>
        <v>23/09/2025</v>
      </c>
      <c r="R6899" s="13" t="str">
        <f t="shared" si="593"/>
        <v>17</v>
      </c>
      <c r="S6899" s="13" t="str">
        <f t="shared" si="594"/>
        <v>Tue</v>
      </c>
    </row>
    <row r="6900" spans="1:19" x14ac:dyDescent="0.25">
      <c r="A6900" s="60">
        <v>45923.517453703702</v>
      </c>
      <c r="B6900" s="61">
        <v>445589764</v>
      </c>
      <c r="C6900" s="62" t="s">
        <v>36</v>
      </c>
      <c r="D6900" s="62" t="s">
        <v>37</v>
      </c>
      <c r="E6900" s="62" t="s">
        <v>45</v>
      </c>
      <c r="F6900" s="62" t="s">
        <v>119</v>
      </c>
      <c r="G6900" s="63">
        <v>3788.89</v>
      </c>
      <c r="H6900" s="61">
        <v>444795535</v>
      </c>
      <c r="I6900" s="63">
        <v>0</v>
      </c>
      <c r="J6900" s="63">
        <v>0</v>
      </c>
      <c r="K6900" s="63">
        <v>0</v>
      </c>
      <c r="L6900" s="63">
        <v>0</v>
      </c>
      <c r="M6900" s="63">
        <v>10064.74</v>
      </c>
      <c r="N6900" s="62" t="s">
        <v>1384</v>
      </c>
      <c r="O6900" s="14">
        <f t="shared" si="590"/>
        <v>45923.517453703702</v>
      </c>
      <c r="P6900" s="19">
        <f t="shared" si="591"/>
        <v>45923.725787037038</v>
      </c>
      <c r="Q6900" s="20" t="str">
        <f t="shared" si="592"/>
        <v>23/09/2025</v>
      </c>
      <c r="R6900" s="13" t="str">
        <f t="shared" si="593"/>
        <v>17</v>
      </c>
      <c r="S6900" s="13" t="str">
        <f t="shared" si="594"/>
        <v>Tue</v>
      </c>
    </row>
    <row r="6901" spans="1:19" x14ac:dyDescent="0.25">
      <c r="A6901" s="56">
        <v>45923.517453703702</v>
      </c>
      <c r="B6901" s="57">
        <v>445589768</v>
      </c>
      <c r="C6901" s="58" t="s">
        <v>36</v>
      </c>
      <c r="D6901" s="58" t="s">
        <v>37</v>
      </c>
      <c r="E6901" s="58" t="s">
        <v>45</v>
      </c>
      <c r="F6901" s="58" t="s">
        <v>119</v>
      </c>
      <c r="G6901" s="59">
        <v>3788.88</v>
      </c>
      <c r="H6901" s="57">
        <v>444795539</v>
      </c>
      <c r="I6901" s="59">
        <v>0</v>
      </c>
      <c r="J6901" s="59">
        <v>0</v>
      </c>
      <c r="K6901" s="59">
        <v>0</v>
      </c>
      <c r="L6901" s="59">
        <v>0</v>
      </c>
      <c r="M6901" s="59">
        <v>10064.74</v>
      </c>
      <c r="N6901" s="58" t="s">
        <v>115</v>
      </c>
      <c r="O6901" s="14">
        <f t="shared" si="590"/>
        <v>45923.517453703702</v>
      </c>
      <c r="P6901" s="19">
        <f t="shared" si="591"/>
        <v>45923.725787037038</v>
      </c>
      <c r="Q6901" s="20" t="str">
        <f t="shared" si="592"/>
        <v>23/09/2025</v>
      </c>
      <c r="R6901" s="13" t="str">
        <f t="shared" si="593"/>
        <v>17</v>
      </c>
      <c r="S6901" s="13" t="str">
        <f t="shared" si="594"/>
        <v>Tue</v>
      </c>
    </row>
    <row r="6902" spans="1:19" x14ac:dyDescent="0.25">
      <c r="A6902" s="60">
        <v>45923.517453703702</v>
      </c>
      <c r="B6902" s="61">
        <v>445589775</v>
      </c>
      <c r="C6902" s="62" t="s">
        <v>36</v>
      </c>
      <c r="D6902" s="62" t="s">
        <v>37</v>
      </c>
      <c r="E6902" s="62" t="s">
        <v>45</v>
      </c>
      <c r="F6902" s="62" t="s">
        <v>119</v>
      </c>
      <c r="G6902" s="63">
        <v>3788.69</v>
      </c>
      <c r="H6902" s="61">
        <v>444795544</v>
      </c>
      <c r="I6902" s="63">
        <v>0</v>
      </c>
      <c r="J6902" s="63">
        <v>0</v>
      </c>
      <c r="K6902" s="63">
        <v>0</v>
      </c>
      <c r="L6902" s="63">
        <v>0</v>
      </c>
      <c r="M6902" s="63">
        <v>10064.74</v>
      </c>
      <c r="N6902" s="62" t="s">
        <v>118</v>
      </c>
      <c r="O6902" s="14">
        <f t="shared" si="590"/>
        <v>45923.517453703702</v>
      </c>
      <c r="P6902" s="19">
        <f t="shared" si="591"/>
        <v>45923.725787037038</v>
      </c>
      <c r="Q6902" s="20" t="str">
        <f t="shared" si="592"/>
        <v>23/09/2025</v>
      </c>
      <c r="R6902" s="13" t="str">
        <f t="shared" si="593"/>
        <v>17</v>
      </c>
      <c r="S6902" s="13" t="str">
        <f t="shared" si="594"/>
        <v>Tue</v>
      </c>
    </row>
    <row r="6903" spans="1:19" x14ac:dyDescent="0.25">
      <c r="A6903" s="56">
        <v>45923.518726851849</v>
      </c>
      <c r="B6903" s="57">
        <v>445590654</v>
      </c>
      <c r="C6903" s="58" t="s">
        <v>36</v>
      </c>
      <c r="D6903" s="58" t="s">
        <v>37</v>
      </c>
      <c r="E6903" s="58" t="s">
        <v>45</v>
      </c>
      <c r="F6903" s="58" t="s">
        <v>119</v>
      </c>
      <c r="G6903" s="59">
        <v>3787.78</v>
      </c>
      <c r="H6903" s="57">
        <v>444796417</v>
      </c>
      <c r="I6903" s="59">
        <v>0</v>
      </c>
      <c r="J6903" s="59">
        <v>0</v>
      </c>
      <c r="K6903" s="59">
        <v>0</v>
      </c>
      <c r="L6903" s="59">
        <v>0</v>
      </c>
      <c r="M6903" s="59">
        <v>10064.74</v>
      </c>
      <c r="N6903" s="58" t="s">
        <v>2056</v>
      </c>
      <c r="O6903" s="14">
        <f t="shared" si="590"/>
        <v>45923.518726851849</v>
      </c>
      <c r="P6903" s="19">
        <f t="shared" si="591"/>
        <v>45923.727060185185</v>
      </c>
      <c r="Q6903" s="20" t="str">
        <f t="shared" si="592"/>
        <v>23/09/2025</v>
      </c>
      <c r="R6903" s="13" t="str">
        <f t="shared" si="593"/>
        <v>17</v>
      </c>
      <c r="S6903" s="13" t="str">
        <f t="shared" si="594"/>
        <v>Tue</v>
      </c>
    </row>
    <row r="6904" spans="1:19" x14ac:dyDescent="0.25">
      <c r="A6904" s="60">
        <v>45923.518726851849</v>
      </c>
      <c r="B6904" s="61">
        <v>445590655</v>
      </c>
      <c r="C6904" s="62" t="s">
        <v>36</v>
      </c>
      <c r="D6904" s="62" t="s">
        <v>37</v>
      </c>
      <c r="E6904" s="62" t="s">
        <v>45</v>
      </c>
      <c r="F6904" s="62" t="s">
        <v>119</v>
      </c>
      <c r="G6904" s="63">
        <v>3787.78</v>
      </c>
      <c r="H6904" s="61">
        <v>444796418</v>
      </c>
      <c r="I6904" s="63">
        <v>0</v>
      </c>
      <c r="J6904" s="63">
        <v>0</v>
      </c>
      <c r="K6904" s="63">
        <v>0</v>
      </c>
      <c r="L6904" s="63">
        <v>0</v>
      </c>
      <c r="M6904" s="63">
        <v>10064.74</v>
      </c>
      <c r="N6904" s="62" t="s">
        <v>52</v>
      </c>
      <c r="O6904" s="14">
        <f t="shared" si="590"/>
        <v>45923.518726851849</v>
      </c>
      <c r="P6904" s="19">
        <f t="shared" si="591"/>
        <v>45923.727060185185</v>
      </c>
      <c r="Q6904" s="20" t="str">
        <f t="shared" si="592"/>
        <v>23/09/2025</v>
      </c>
      <c r="R6904" s="13" t="str">
        <f t="shared" si="593"/>
        <v>17</v>
      </c>
      <c r="S6904" s="13" t="str">
        <f t="shared" si="594"/>
        <v>Tue</v>
      </c>
    </row>
    <row r="6905" spans="1:19" x14ac:dyDescent="0.25">
      <c r="A6905" s="56">
        <v>45923.518726851849</v>
      </c>
      <c r="B6905" s="57">
        <v>445590659</v>
      </c>
      <c r="C6905" s="58" t="s">
        <v>36</v>
      </c>
      <c r="D6905" s="58" t="s">
        <v>37</v>
      </c>
      <c r="E6905" s="58" t="s">
        <v>45</v>
      </c>
      <c r="F6905" s="58" t="s">
        <v>119</v>
      </c>
      <c r="G6905" s="59">
        <v>3787.8</v>
      </c>
      <c r="H6905" s="57">
        <v>444796421</v>
      </c>
      <c r="I6905" s="59">
        <v>0</v>
      </c>
      <c r="J6905" s="59">
        <v>0</v>
      </c>
      <c r="K6905" s="59">
        <v>0</v>
      </c>
      <c r="L6905" s="59">
        <v>0</v>
      </c>
      <c r="M6905" s="59">
        <v>10064.74</v>
      </c>
      <c r="N6905" s="58" t="s">
        <v>113</v>
      </c>
      <c r="O6905" s="14">
        <f t="shared" si="590"/>
        <v>45923.518726851849</v>
      </c>
      <c r="P6905" s="19">
        <f t="shared" si="591"/>
        <v>45923.727060185185</v>
      </c>
      <c r="Q6905" s="20" t="str">
        <f t="shared" si="592"/>
        <v>23/09/2025</v>
      </c>
      <c r="R6905" s="13" t="str">
        <f t="shared" si="593"/>
        <v>17</v>
      </c>
      <c r="S6905" s="13" t="str">
        <f t="shared" si="594"/>
        <v>Tue</v>
      </c>
    </row>
    <row r="6906" spans="1:19" x14ac:dyDescent="0.25">
      <c r="A6906" s="60">
        <v>45923.518726851849</v>
      </c>
      <c r="B6906" s="61">
        <v>445590660</v>
      </c>
      <c r="C6906" s="62" t="s">
        <v>36</v>
      </c>
      <c r="D6906" s="62" t="s">
        <v>37</v>
      </c>
      <c r="E6906" s="62" t="s">
        <v>45</v>
      </c>
      <c r="F6906" s="62" t="s">
        <v>119</v>
      </c>
      <c r="G6906" s="63">
        <v>3787.8</v>
      </c>
      <c r="H6906" s="61">
        <v>444796422</v>
      </c>
      <c r="I6906" s="63">
        <v>0</v>
      </c>
      <c r="J6906" s="63">
        <v>0</v>
      </c>
      <c r="K6906" s="63">
        <v>0</v>
      </c>
      <c r="L6906" s="63">
        <v>0</v>
      </c>
      <c r="M6906" s="63">
        <v>10064.74</v>
      </c>
      <c r="N6906" s="62" t="s">
        <v>1944</v>
      </c>
      <c r="O6906" s="14">
        <f t="shared" si="590"/>
        <v>45923.518726851849</v>
      </c>
      <c r="P6906" s="19">
        <f t="shared" si="591"/>
        <v>45923.727060185185</v>
      </c>
      <c r="Q6906" s="20" t="str">
        <f t="shared" si="592"/>
        <v>23/09/2025</v>
      </c>
      <c r="R6906" s="13" t="str">
        <f t="shared" si="593"/>
        <v>17</v>
      </c>
      <c r="S6906" s="13" t="str">
        <f t="shared" si="594"/>
        <v>Tue</v>
      </c>
    </row>
    <row r="6907" spans="1:19" x14ac:dyDescent="0.25">
      <c r="A6907" s="56">
        <v>45923.518738425926</v>
      </c>
      <c r="B6907" s="57">
        <v>445590661</v>
      </c>
      <c r="C6907" s="58" t="s">
        <v>36</v>
      </c>
      <c r="D6907" s="58" t="s">
        <v>37</v>
      </c>
      <c r="E6907" s="58" t="s">
        <v>45</v>
      </c>
      <c r="F6907" s="58" t="s">
        <v>119</v>
      </c>
      <c r="G6907" s="59">
        <v>3787.78</v>
      </c>
      <c r="H6907" s="57">
        <v>444796423</v>
      </c>
      <c r="I6907" s="59">
        <v>0</v>
      </c>
      <c r="J6907" s="59">
        <v>0</v>
      </c>
      <c r="K6907" s="59">
        <v>0</v>
      </c>
      <c r="L6907" s="59">
        <v>0</v>
      </c>
      <c r="M6907" s="59">
        <v>10064.74</v>
      </c>
      <c r="N6907" s="58" t="s">
        <v>108</v>
      </c>
      <c r="O6907" s="14">
        <f t="shared" si="590"/>
        <v>45923.518738425926</v>
      </c>
      <c r="P6907" s="19">
        <f t="shared" si="591"/>
        <v>45923.727071759262</v>
      </c>
      <c r="Q6907" s="20" t="str">
        <f t="shared" si="592"/>
        <v>23/09/2025</v>
      </c>
      <c r="R6907" s="13" t="str">
        <f t="shared" si="593"/>
        <v>17</v>
      </c>
      <c r="S6907" s="13" t="str">
        <f t="shared" si="594"/>
        <v>Tue</v>
      </c>
    </row>
    <row r="6908" spans="1:19" x14ac:dyDescent="0.25">
      <c r="A6908" s="60">
        <v>45923.518738425926</v>
      </c>
      <c r="B6908" s="61">
        <v>445590665</v>
      </c>
      <c r="C6908" s="62" t="s">
        <v>36</v>
      </c>
      <c r="D6908" s="62" t="s">
        <v>37</v>
      </c>
      <c r="E6908" s="62" t="s">
        <v>45</v>
      </c>
      <c r="F6908" s="62" t="s">
        <v>119</v>
      </c>
      <c r="G6908" s="63">
        <v>3787.78</v>
      </c>
      <c r="H6908" s="61">
        <v>444796427</v>
      </c>
      <c r="I6908" s="63">
        <v>0</v>
      </c>
      <c r="J6908" s="63">
        <v>0</v>
      </c>
      <c r="K6908" s="63">
        <v>0</v>
      </c>
      <c r="L6908" s="63">
        <v>0</v>
      </c>
      <c r="M6908" s="63">
        <v>10064.74</v>
      </c>
      <c r="N6908" s="62" t="s">
        <v>107</v>
      </c>
      <c r="O6908" s="14">
        <f t="shared" si="590"/>
        <v>45923.518738425926</v>
      </c>
      <c r="P6908" s="19">
        <f t="shared" si="591"/>
        <v>45923.727071759262</v>
      </c>
      <c r="Q6908" s="20" t="str">
        <f t="shared" si="592"/>
        <v>23/09/2025</v>
      </c>
      <c r="R6908" s="13" t="str">
        <f t="shared" si="593"/>
        <v>17</v>
      </c>
      <c r="S6908" s="13" t="str">
        <f t="shared" si="594"/>
        <v>Tue</v>
      </c>
    </row>
    <row r="6909" spans="1:19" x14ac:dyDescent="0.25">
      <c r="A6909" s="56">
        <v>45923.518738425926</v>
      </c>
      <c r="B6909" s="57">
        <v>445590666</v>
      </c>
      <c r="C6909" s="58" t="s">
        <v>36</v>
      </c>
      <c r="D6909" s="58" t="s">
        <v>37</v>
      </c>
      <c r="E6909" s="58" t="s">
        <v>45</v>
      </c>
      <c r="F6909" s="58" t="s">
        <v>119</v>
      </c>
      <c r="G6909" s="59">
        <v>3787.83</v>
      </c>
      <c r="H6909" s="57">
        <v>444796428</v>
      </c>
      <c r="I6909" s="59">
        <v>0</v>
      </c>
      <c r="J6909" s="59">
        <v>0</v>
      </c>
      <c r="K6909" s="59">
        <v>0</v>
      </c>
      <c r="L6909" s="59">
        <v>0</v>
      </c>
      <c r="M6909" s="59">
        <v>10064.74</v>
      </c>
      <c r="N6909" s="58" t="s">
        <v>47</v>
      </c>
      <c r="O6909" s="14">
        <f t="shared" si="590"/>
        <v>45923.518738425926</v>
      </c>
      <c r="P6909" s="19">
        <f t="shared" si="591"/>
        <v>45923.727071759262</v>
      </c>
      <c r="Q6909" s="20" t="str">
        <f t="shared" si="592"/>
        <v>23/09/2025</v>
      </c>
      <c r="R6909" s="13" t="str">
        <f t="shared" si="593"/>
        <v>17</v>
      </c>
      <c r="S6909" s="13" t="str">
        <f t="shared" si="594"/>
        <v>Tue</v>
      </c>
    </row>
    <row r="6910" spans="1:19" x14ac:dyDescent="0.25">
      <c r="A6910" s="60">
        <v>45923.518738425926</v>
      </c>
      <c r="B6910" s="61">
        <v>445590667</v>
      </c>
      <c r="C6910" s="62" t="s">
        <v>36</v>
      </c>
      <c r="D6910" s="62" t="s">
        <v>37</v>
      </c>
      <c r="E6910" s="62" t="s">
        <v>45</v>
      </c>
      <c r="F6910" s="62" t="s">
        <v>119</v>
      </c>
      <c r="G6910" s="63">
        <v>3787.83</v>
      </c>
      <c r="H6910" s="61">
        <v>444796429</v>
      </c>
      <c r="I6910" s="63">
        <v>0</v>
      </c>
      <c r="J6910" s="63">
        <v>0</v>
      </c>
      <c r="K6910" s="63">
        <v>0</v>
      </c>
      <c r="L6910" s="63">
        <v>0</v>
      </c>
      <c r="M6910" s="63">
        <v>10064.74</v>
      </c>
      <c r="N6910" s="62" t="s">
        <v>48</v>
      </c>
      <c r="O6910" s="14">
        <f t="shared" si="590"/>
        <v>45923.518738425926</v>
      </c>
      <c r="P6910" s="19">
        <f t="shared" si="591"/>
        <v>45923.727071759262</v>
      </c>
      <c r="Q6910" s="20" t="str">
        <f t="shared" si="592"/>
        <v>23/09/2025</v>
      </c>
      <c r="R6910" s="13" t="str">
        <f t="shared" si="593"/>
        <v>17</v>
      </c>
      <c r="S6910" s="13" t="str">
        <f t="shared" si="594"/>
        <v>Tue</v>
      </c>
    </row>
    <row r="6911" spans="1:19" x14ac:dyDescent="0.25">
      <c r="A6911" s="56">
        <v>45923.518750000003</v>
      </c>
      <c r="B6911" s="57">
        <v>445590669</v>
      </c>
      <c r="C6911" s="58" t="s">
        <v>36</v>
      </c>
      <c r="D6911" s="58" t="s">
        <v>37</v>
      </c>
      <c r="E6911" s="58" t="s">
        <v>45</v>
      </c>
      <c r="F6911" s="58" t="s">
        <v>119</v>
      </c>
      <c r="G6911" s="59">
        <v>3787.75</v>
      </c>
      <c r="H6911" s="57">
        <v>444796431</v>
      </c>
      <c r="I6911" s="59">
        <v>0</v>
      </c>
      <c r="J6911" s="59">
        <v>0</v>
      </c>
      <c r="K6911" s="59">
        <v>0</v>
      </c>
      <c r="L6911" s="59">
        <v>0</v>
      </c>
      <c r="M6911" s="59">
        <v>10064.74</v>
      </c>
      <c r="N6911" s="58" t="s">
        <v>77</v>
      </c>
      <c r="O6911" s="14">
        <f t="shared" si="590"/>
        <v>45923.518750000003</v>
      </c>
      <c r="P6911" s="19">
        <f t="shared" si="591"/>
        <v>45923.727083333339</v>
      </c>
      <c r="Q6911" s="20" t="str">
        <f t="shared" si="592"/>
        <v>23/09/2025</v>
      </c>
      <c r="R6911" s="13" t="str">
        <f t="shared" si="593"/>
        <v>17</v>
      </c>
      <c r="S6911" s="13" t="str">
        <f t="shared" si="594"/>
        <v>Tue</v>
      </c>
    </row>
    <row r="6912" spans="1:19" x14ac:dyDescent="0.25">
      <c r="A6912" s="60">
        <v>45923.518750000003</v>
      </c>
      <c r="B6912" s="61">
        <v>445590671</v>
      </c>
      <c r="C6912" s="62" t="s">
        <v>36</v>
      </c>
      <c r="D6912" s="62" t="s">
        <v>37</v>
      </c>
      <c r="E6912" s="62" t="s">
        <v>45</v>
      </c>
      <c r="F6912" s="62" t="s">
        <v>119</v>
      </c>
      <c r="G6912" s="63">
        <v>3787.75</v>
      </c>
      <c r="H6912" s="61">
        <v>444796433</v>
      </c>
      <c r="I6912" s="63">
        <v>0</v>
      </c>
      <c r="J6912" s="63">
        <v>0</v>
      </c>
      <c r="K6912" s="63">
        <v>0</v>
      </c>
      <c r="L6912" s="63">
        <v>0</v>
      </c>
      <c r="M6912" s="63">
        <v>10064.74</v>
      </c>
      <c r="N6912" s="62" t="s">
        <v>1971</v>
      </c>
      <c r="O6912" s="14">
        <f t="shared" si="590"/>
        <v>45923.518750000003</v>
      </c>
      <c r="P6912" s="19">
        <f t="shared" si="591"/>
        <v>45923.727083333339</v>
      </c>
      <c r="Q6912" s="20" t="str">
        <f t="shared" si="592"/>
        <v>23/09/2025</v>
      </c>
      <c r="R6912" s="13" t="str">
        <f t="shared" si="593"/>
        <v>17</v>
      </c>
      <c r="S6912" s="13" t="str">
        <f t="shared" si="594"/>
        <v>Tue</v>
      </c>
    </row>
    <row r="6913" spans="1:19" x14ac:dyDescent="0.25">
      <c r="A6913" s="56">
        <v>45923.518750000003</v>
      </c>
      <c r="B6913" s="57">
        <v>445590676</v>
      </c>
      <c r="C6913" s="58" t="s">
        <v>36</v>
      </c>
      <c r="D6913" s="58" t="s">
        <v>37</v>
      </c>
      <c r="E6913" s="58" t="s">
        <v>45</v>
      </c>
      <c r="F6913" s="58" t="s">
        <v>119</v>
      </c>
      <c r="G6913" s="59">
        <v>3787.74</v>
      </c>
      <c r="H6913" s="57">
        <v>444796438</v>
      </c>
      <c r="I6913" s="59">
        <v>0</v>
      </c>
      <c r="J6913" s="59">
        <v>0</v>
      </c>
      <c r="K6913" s="59">
        <v>0</v>
      </c>
      <c r="L6913" s="59">
        <v>0</v>
      </c>
      <c r="M6913" s="59">
        <v>10064.74</v>
      </c>
      <c r="N6913" s="58" t="s">
        <v>2055</v>
      </c>
      <c r="O6913" s="14">
        <f t="shared" si="590"/>
        <v>45923.518750000003</v>
      </c>
      <c r="P6913" s="19">
        <f t="shared" si="591"/>
        <v>45923.727083333339</v>
      </c>
      <c r="Q6913" s="20" t="str">
        <f t="shared" si="592"/>
        <v>23/09/2025</v>
      </c>
      <c r="R6913" s="13" t="str">
        <f t="shared" si="593"/>
        <v>17</v>
      </c>
      <c r="S6913" s="13" t="str">
        <f t="shared" si="594"/>
        <v>Tue</v>
      </c>
    </row>
    <row r="6914" spans="1:19" x14ac:dyDescent="0.25">
      <c r="A6914" s="60">
        <v>45923.518969907411</v>
      </c>
      <c r="B6914" s="61">
        <v>445591320</v>
      </c>
      <c r="C6914" s="62" t="s">
        <v>36</v>
      </c>
      <c r="D6914" s="62" t="s">
        <v>38</v>
      </c>
      <c r="E6914" s="62" t="s">
        <v>46</v>
      </c>
      <c r="F6914" s="62" t="s">
        <v>119</v>
      </c>
      <c r="G6914" s="63">
        <v>3786.1</v>
      </c>
      <c r="H6914" s="61">
        <v>444797153</v>
      </c>
      <c r="I6914" s="63">
        <v>0</v>
      </c>
      <c r="J6914" s="63">
        <v>0</v>
      </c>
      <c r="K6914" s="63">
        <v>0</v>
      </c>
      <c r="L6914" s="63">
        <v>-2.79</v>
      </c>
      <c r="M6914" s="63">
        <v>10061.950000000001</v>
      </c>
      <c r="N6914" s="62" t="s">
        <v>4174</v>
      </c>
      <c r="O6914" s="14">
        <f t="shared" si="590"/>
        <v>45923.518969907411</v>
      </c>
      <c r="P6914" s="19">
        <f t="shared" si="591"/>
        <v>45923.727303240747</v>
      </c>
      <c r="Q6914" s="20" t="str">
        <f t="shared" si="592"/>
        <v>23/09/2025</v>
      </c>
      <c r="R6914" s="13" t="str">
        <f t="shared" si="593"/>
        <v>17</v>
      </c>
      <c r="S6914" s="13" t="str">
        <f t="shared" si="594"/>
        <v>Tue</v>
      </c>
    </row>
    <row r="6915" spans="1:19" x14ac:dyDescent="0.25">
      <c r="A6915" s="56">
        <v>45923.518969907411</v>
      </c>
      <c r="B6915" s="57">
        <v>445591322</v>
      </c>
      <c r="C6915" s="58" t="s">
        <v>36</v>
      </c>
      <c r="D6915" s="58" t="s">
        <v>38</v>
      </c>
      <c r="E6915" s="58" t="s">
        <v>46</v>
      </c>
      <c r="F6915" s="58" t="s">
        <v>119</v>
      </c>
      <c r="G6915" s="59">
        <v>3786.1</v>
      </c>
      <c r="H6915" s="57">
        <v>444797154</v>
      </c>
      <c r="I6915" s="59">
        <v>0</v>
      </c>
      <c r="J6915" s="59">
        <v>0</v>
      </c>
      <c r="K6915" s="59">
        <v>0</v>
      </c>
      <c r="L6915" s="59">
        <v>-1.68</v>
      </c>
      <c r="M6915" s="59">
        <v>10060.27</v>
      </c>
      <c r="N6915" s="58" t="s">
        <v>4175</v>
      </c>
      <c r="O6915" s="14">
        <f t="shared" si="590"/>
        <v>45923.518969907411</v>
      </c>
      <c r="P6915" s="19">
        <f t="shared" si="591"/>
        <v>45923.727303240747</v>
      </c>
      <c r="Q6915" s="20" t="str">
        <f t="shared" si="592"/>
        <v>23/09/2025</v>
      </c>
      <c r="R6915" s="13" t="str">
        <f t="shared" si="593"/>
        <v>17</v>
      </c>
      <c r="S6915" s="13" t="str">
        <f t="shared" si="594"/>
        <v>Tue</v>
      </c>
    </row>
    <row r="6916" spans="1:19" x14ac:dyDescent="0.25">
      <c r="A6916" s="60">
        <v>45923.518993055557</v>
      </c>
      <c r="B6916" s="61">
        <v>445591468</v>
      </c>
      <c r="C6916" s="62" t="s">
        <v>36</v>
      </c>
      <c r="D6916" s="62" t="s">
        <v>38</v>
      </c>
      <c r="E6916" s="62" t="s">
        <v>46</v>
      </c>
      <c r="F6916" s="62" t="s">
        <v>119</v>
      </c>
      <c r="G6916" s="63">
        <v>3785.81</v>
      </c>
      <c r="H6916" s="61">
        <v>444797306</v>
      </c>
      <c r="I6916" s="63">
        <v>0</v>
      </c>
      <c r="J6916" s="63">
        <v>0</v>
      </c>
      <c r="K6916" s="63">
        <v>0</v>
      </c>
      <c r="L6916" s="63">
        <v>-3.07</v>
      </c>
      <c r="M6916" s="63">
        <v>10057.200000000001</v>
      </c>
      <c r="N6916" s="62" t="s">
        <v>4176</v>
      </c>
      <c r="O6916" s="14">
        <f t="shared" si="590"/>
        <v>45923.518993055557</v>
      </c>
      <c r="P6916" s="19">
        <f t="shared" si="591"/>
        <v>45923.727326388893</v>
      </c>
      <c r="Q6916" s="20" t="str">
        <f t="shared" si="592"/>
        <v>23/09/2025</v>
      </c>
      <c r="R6916" s="13" t="str">
        <f t="shared" si="593"/>
        <v>17</v>
      </c>
      <c r="S6916" s="13" t="str">
        <f t="shared" si="594"/>
        <v>Tue</v>
      </c>
    </row>
    <row r="6917" spans="1:19" x14ac:dyDescent="0.25">
      <c r="A6917" s="56">
        <v>45923.518993055557</v>
      </c>
      <c r="B6917" s="57">
        <v>445591469</v>
      </c>
      <c r="C6917" s="58" t="s">
        <v>36</v>
      </c>
      <c r="D6917" s="58" t="s">
        <v>38</v>
      </c>
      <c r="E6917" s="58" t="s">
        <v>46</v>
      </c>
      <c r="F6917" s="58" t="s">
        <v>119</v>
      </c>
      <c r="G6917" s="59">
        <v>3785.81</v>
      </c>
      <c r="H6917" s="57">
        <v>444797307</v>
      </c>
      <c r="I6917" s="59">
        <v>0</v>
      </c>
      <c r="J6917" s="59">
        <v>0</v>
      </c>
      <c r="K6917" s="59">
        <v>0</v>
      </c>
      <c r="L6917" s="59">
        <v>-2.88</v>
      </c>
      <c r="M6917" s="59">
        <v>10054.32</v>
      </c>
      <c r="N6917" s="58" t="s">
        <v>4176</v>
      </c>
      <c r="O6917" s="14">
        <f t="shared" si="590"/>
        <v>45923.518993055557</v>
      </c>
      <c r="P6917" s="19">
        <f t="shared" si="591"/>
        <v>45923.727326388893</v>
      </c>
      <c r="Q6917" s="20" t="str">
        <f t="shared" si="592"/>
        <v>23/09/2025</v>
      </c>
      <c r="R6917" s="13" t="str">
        <f t="shared" si="593"/>
        <v>17</v>
      </c>
      <c r="S6917" s="13" t="str">
        <f t="shared" si="594"/>
        <v>Tue</v>
      </c>
    </row>
    <row r="6918" spans="1:19" x14ac:dyDescent="0.25">
      <c r="A6918" s="60">
        <v>45923.519074074073</v>
      </c>
      <c r="B6918" s="61">
        <v>445591584</v>
      </c>
      <c r="C6918" s="62" t="s">
        <v>36</v>
      </c>
      <c r="D6918" s="62" t="s">
        <v>37</v>
      </c>
      <c r="E6918" s="62" t="s">
        <v>45</v>
      </c>
      <c r="F6918" s="62" t="s">
        <v>119</v>
      </c>
      <c r="G6918" s="63">
        <v>3786.01</v>
      </c>
      <c r="H6918" s="61">
        <v>444797458</v>
      </c>
      <c r="I6918" s="63">
        <v>0</v>
      </c>
      <c r="J6918" s="63">
        <v>0</v>
      </c>
      <c r="K6918" s="63">
        <v>0</v>
      </c>
      <c r="L6918" s="63">
        <v>0</v>
      </c>
      <c r="M6918" s="63">
        <v>10054.32</v>
      </c>
      <c r="N6918" s="62" t="s">
        <v>106</v>
      </c>
      <c r="O6918" s="14">
        <f t="shared" si="590"/>
        <v>45923.519074074073</v>
      </c>
      <c r="P6918" s="19">
        <f t="shared" si="591"/>
        <v>45923.727407407408</v>
      </c>
      <c r="Q6918" s="20" t="str">
        <f t="shared" si="592"/>
        <v>23/09/2025</v>
      </c>
      <c r="R6918" s="13" t="str">
        <f t="shared" si="593"/>
        <v>17</v>
      </c>
      <c r="S6918" s="13" t="str">
        <f t="shared" si="594"/>
        <v>Tue</v>
      </c>
    </row>
    <row r="6919" spans="1:19" x14ac:dyDescent="0.25">
      <c r="A6919" s="56">
        <v>45923.519108796296</v>
      </c>
      <c r="B6919" s="57">
        <v>445591608</v>
      </c>
      <c r="C6919" s="58" t="s">
        <v>36</v>
      </c>
      <c r="D6919" s="58" t="s">
        <v>38</v>
      </c>
      <c r="E6919" s="58" t="s">
        <v>46</v>
      </c>
      <c r="F6919" s="58" t="s">
        <v>119</v>
      </c>
      <c r="G6919" s="59">
        <v>3785.57</v>
      </c>
      <c r="H6919" s="57">
        <v>444797497</v>
      </c>
      <c r="I6919" s="59">
        <v>0</v>
      </c>
      <c r="J6919" s="59">
        <v>0</v>
      </c>
      <c r="K6919" s="59">
        <v>0</v>
      </c>
      <c r="L6919" s="59">
        <v>-2.1800000000000002</v>
      </c>
      <c r="M6919" s="59">
        <v>10052.14</v>
      </c>
      <c r="N6919" s="58" t="s">
        <v>4177</v>
      </c>
      <c r="O6919" s="14">
        <f t="shared" si="590"/>
        <v>45923.519108796296</v>
      </c>
      <c r="P6919" s="19">
        <f t="shared" si="591"/>
        <v>45923.727442129632</v>
      </c>
      <c r="Q6919" s="20" t="str">
        <f t="shared" si="592"/>
        <v>23/09/2025</v>
      </c>
      <c r="R6919" s="13" t="str">
        <f t="shared" si="593"/>
        <v>17</v>
      </c>
      <c r="S6919" s="13" t="str">
        <f t="shared" si="594"/>
        <v>Tue</v>
      </c>
    </row>
    <row r="6920" spans="1:19" x14ac:dyDescent="0.25">
      <c r="A6920" s="60">
        <v>45923.519108796296</v>
      </c>
      <c r="B6920" s="61">
        <v>445591609</v>
      </c>
      <c r="C6920" s="62" t="s">
        <v>36</v>
      </c>
      <c r="D6920" s="62" t="s">
        <v>38</v>
      </c>
      <c r="E6920" s="62" t="s">
        <v>46</v>
      </c>
      <c r="F6920" s="62" t="s">
        <v>119</v>
      </c>
      <c r="G6920" s="63">
        <v>3785.57</v>
      </c>
      <c r="H6920" s="61">
        <v>444797498</v>
      </c>
      <c r="I6920" s="63">
        <v>0</v>
      </c>
      <c r="J6920" s="63">
        <v>0</v>
      </c>
      <c r="K6920" s="63">
        <v>0</v>
      </c>
      <c r="L6920" s="63">
        <v>-2.17</v>
      </c>
      <c r="M6920" s="63">
        <v>10049.969999999999</v>
      </c>
      <c r="N6920" s="62" t="s">
        <v>4177</v>
      </c>
      <c r="O6920" s="14">
        <f t="shared" si="590"/>
        <v>45923.519108796296</v>
      </c>
      <c r="P6920" s="19">
        <f t="shared" si="591"/>
        <v>45923.727442129632</v>
      </c>
      <c r="Q6920" s="20" t="str">
        <f t="shared" si="592"/>
        <v>23/09/2025</v>
      </c>
      <c r="R6920" s="13" t="str">
        <f t="shared" si="593"/>
        <v>17</v>
      </c>
      <c r="S6920" s="13" t="str">
        <f t="shared" si="594"/>
        <v>Tue</v>
      </c>
    </row>
    <row r="6921" spans="1:19" x14ac:dyDescent="0.25">
      <c r="A6921" s="56">
        <v>45923.519363425927</v>
      </c>
      <c r="B6921" s="57">
        <v>445591891</v>
      </c>
      <c r="C6921" s="58" t="s">
        <v>36</v>
      </c>
      <c r="D6921" s="58" t="s">
        <v>38</v>
      </c>
      <c r="E6921" s="58" t="s">
        <v>46</v>
      </c>
      <c r="F6921" s="58" t="s">
        <v>119</v>
      </c>
      <c r="G6921" s="59">
        <v>3785.22</v>
      </c>
      <c r="H6921" s="57">
        <v>444797878</v>
      </c>
      <c r="I6921" s="59">
        <v>0</v>
      </c>
      <c r="J6921" s="59">
        <v>0</v>
      </c>
      <c r="K6921" s="59">
        <v>0</v>
      </c>
      <c r="L6921" s="59">
        <v>-2.61</v>
      </c>
      <c r="M6921" s="59">
        <v>10047.36</v>
      </c>
      <c r="N6921" s="58" t="s">
        <v>4178</v>
      </c>
      <c r="O6921" s="14">
        <f t="shared" si="590"/>
        <v>45923.519363425927</v>
      </c>
      <c r="P6921" s="19">
        <f t="shared" si="591"/>
        <v>45923.727696759262</v>
      </c>
      <c r="Q6921" s="20" t="str">
        <f t="shared" si="592"/>
        <v>23/09/2025</v>
      </c>
      <c r="R6921" s="13" t="str">
        <f t="shared" si="593"/>
        <v>17</v>
      </c>
      <c r="S6921" s="13" t="str">
        <f t="shared" si="594"/>
        <v>Tue</v>
      </c>
    </row>
    <row r="6922" spans="1:19" x14ac:dyDescent="0.25">
      <c r="A6922" s="60">
        <v>45923.519999999997</v>
      </c>
      <c r="B6922" s="61">
        <v>445592470</v>
      </c>
      <c r="C6922" s="62" t="s">
        <v>36</v>
      </c>
      <c r="D6922" s="62" t="s">
        <v>37</v>
      </c>
      <c r="E6922" s="62" t="s">
        <v>45</v>
      </c>
      <c r="F6922" s="62" t="s">
        <v>119</v>
      </c>
      <c r="G6922" s="63">
        <v>3787.39</v>
      </c>
      <c r="H6922" s="61">
        <v>444798448</v>
      </c>
      <c r="I6922" s="63">
        <v>0</v>
      </c>
      <c r="J6922" s="63">
        <v>0</v>
      </c>
      <c r="K6922" s="63">
        <v>0</v>
      </c>
      <c r="L6922" s="63">
        <v>0</v>
      </c>
      <c r="M6922" s="63">
        <v>10047.36</v>
      </c>
      <c r="N6922" s="62" t="s">
        <v>48</v>
      </c>
      <c r="O6922" s="14">
        <f t="shared" si="590"/>
        <v>45923.519999999997</v>
      </c>
      <c r="P6922" s="19">
        <f t="shared" si="591"/>
        <v>45923.728333333333</v>
      </c>
      <c r="Q6922" s="20" t="str">
        <f t="shared" si="592"/>
        <v>23/09/2025</v>
      </c>
      <c r="R6922" s="13" t="str">
        <f t="shared" si="593"/>
        <v>17</v>
      </c>
      <c r="S6922" s="13" t="str">
        <f t="shared" si="594"/>
        <v>Tue</v>
      </c>
    </row>
    <row r="6923" spans="1:19" x14ac:dyDescent="0.25">
      <c r="A6923" s="56">
        <v>45923.519999999997</v>
      </c>
      <c r="B6923" s="57">
        <v>445592475</v>
      </c>
      <c r="C6923" s="58" t="s">
        <v>36</v>
      </c>
      <c r="D6923" s="58" t="s">
        <v>37</v>
      </c>
      <c r="E6923" s="58" t="s">
        <v>45</v>
      </c>
      <c r="F6923" s="58" t="s">
        <v>119</v>
      </c>
      <c r="G6923" s="59">
        <v>3787.41</v>
      </c>
      <c r="H6923" s="57">
        <v>444798453</v>
      </c>
      <c r="I6923" s="59">
        <v>0</v>
      </c>
      <c r="J6923" s="59">
        <v>0</v>
      </c>
      <c r="K6923" s="59">
        <v>0</v>
      </c>
      <c r="L6923" s="59">
        <v>0</v>
      </c>
      <c r="M6923" s="59">
        <v>10047.36</v>
      </c>
      <c r="N6923" s="58" t="s">
        <v>2055</v>
      </c>
      <c r="O6923" s="14">
        <f t="shared" si="590"/>
        <v>45923.519999999997</v>
      </c>
      <c r="P6923" s="19">
        <f t="shared" si="591"/>
        <v>45923.728333333333</v>
      </c>
      <c r="Q6923" s="20" t="str">
        <f t="shared" si="592"/>
        <v>23/09/2025</v>
      </c>
      <c r="R6923" s="13" t="str">
        <f t="shared" si="593"/>
        <v>17</v>
      </c>
      <c r="S6923" s="13" t="str">
        <f t="shared" si="594"/>
        <v>Tue</v>
      </c>
    </row>
    <row r="6924" spans="1:19" x14ac:dyDescent="0.25">
      <c r="A6924" s="60">
        <v>45923.519999999997</v>
      </c>
      <c r="B6924" s="61">
        <v>445592486</v>
      </c>
      <c r="C6924" s="62" t="s">
        <v>36</v>
      </c>
      <c r="D6924" s="62" t="s">
        <v>37</v>
      </c>
      <c r="E6924" s="62" t="s">
        <v>45</v>
      </c>
      <c r="F6924" s="62" t="s">
        <v>119</v>
      </c>
      <c r="G6924" s="63">
        <v>3787.37</v>
      </c>
      <c r="H6924" s="61">
        <v>444798464</v>
      </c>
      <c r="I6924" s="63">
        <v>0</v>
      </c>
      <c r="J6924" s="63">
        <v>0</v>
      </c>
      <c r="K6924" s="63">
        <v>0</v>
      </c>
      <c r="L6924" s="63">
        <v>0</v>
      </c>
      <c r="M6924" s="63">
        <v>10047.36</v>
      </c>
      <c r="N6924" s="62" t="s">
        <v>1971</v>
      </c>
      <c r="O6924" s="14">
        <f t="shared" si="590"/>
        <v>45923.519999999997</v>
      </c>
      <c r="P6924" s="19">
        <f t="shared" si="591"/>
        <v>45923.728333333333</v>
      </c>
      <c r="Q6924" s="20" t="str">
        <f t="shared" si="592"/>
        <v>23/09/2025</v>
      </c>
      <c r="R6924" s="13" t="str">
        <f t="shared" si="593"/>
        <v>17</v>
      </c>
      <c r="S6924" s="13" t="str">
        <f t="shared" si="594"/>
        <v>Tue</v>
      </c>
    </row>
    <row r="6925" spans="1:19" x14ac:dyDescent="0.25">
      <c r="A6925" s="56">
        <v>45923.519999999997</v>
      </c>
      <c r="B6925" s="57">
        <v>445592489</v>
      </c>
      <c r="C6925" s="58" t="s">
        <v>36</v>
      </c>
      <c r="D6925" s="58" t="s">
        <v>37</v>
      </c>
      <c r="E6925" s="58" t="s">
        <v>45</v>
      </c>
      <c r="F6925" s="58" t="s">
        <v>119</v>
      </c>
      <c r="G6925" s="59">
        <v>3787.43</v>
      </c>
      <c r="H6925" s="57">
        <v>444798467</v>
      </c>
      <c r="I6925" s="59">
        <v>0</v>
      </c>
      <c r="J6925" s="59">
        <v>0</v>
      </c>
      <c r="K6925" s="59">
        <v>0</v>
      </c>
      <c r="L6925" s="59">
        <v>0</v>
      </c>
      <c r="M6925" s="59">
        <v>10047.36</v>
      </c>
      <c r="N6925" s="58" t="s">
        <v>108</v>
      </c>
      <c r="O6925" s="14">
        <f t="shared" ref="O6925:O6988" si="595">A6925</f>
        <v>45923.519999999997</v>
      </c>
      <c r="P6925" s="19">
        <f t="shared" ref="P6925:P6988" si="596">O6925+(5/24)</f>
        <v>45923.728333333333</v>
      </c>
      <c r="Q6925" s="20" t="str">
        <f t="shared" ref="Q6925:Q6988" si="597">TEXT(P6925,"dd/mm/yyyy")</f>
        <v>23/09/2025</v>
      </c>
      <c r="R6925" s="13" t="str">
        <f t="shared" ref="R6925:R6988" si="598">TEXT(P6925,"hh")</f>
        <v>17</v>
      </c>
      <c r="S6925" s="13" t="str">
        <f t="shared" ref="S6925:S6988" si="599">TEXT(P6925,"ddd")</f>
        <v>Tue</v>
      </c>
    </row>
    <row r="6926" spans="1:19" x14ac:dyDescent="0.25">
      <c r="A6926" s="60">
        <v>45923.521087962959</v>
      </c>
      <c r="B6926" s="61">
        <v>445593043</v>
      </c>
      <c r="C6926" s="62" t="s">
        <v>36</v>
      </c>
      <c r="D6926" s="62" t="s">
        <v>38</v>
      </c>
      <c r="E6926" s="62" t="s">
        <v>46</v>
      </c>
      <c r="F6926" s="62" t="s">
        <v>119</v>
      </c>
      <c r="G6926" s="63">
        <v>3785.81</v>
      </c>
      <c r="H6926" s="61">
        <v>444799015</v>
      </c>
      <c r="I6926" s="63">
        <v>0</v>
      </c>
      <c r="J6926" s="63">
        <v>0</v>
      </c>
      <c r="K6926" s="63">
        <v>0</v>
      </c>
      <c r="L6926" s="63">
        <v>-1.62</v>
      </c>
      <c r="M6926" s="63">
        <v>10045.74</v>
      </c>
      <c r="N6926" s="62" t="s">
        <v>4176</v>
      </c>
      <c r="O6926" s="14">
        <f t="shared" si="595"/>
        <v>45923.521087962959</v>
      </c>
      <c r="P6926" s="19">
        <f t="shared" si="596"/>
        <v>45923.729421296295</v>
      </c>
      <c r="Q6926" s="20" t="str">
        <f t="shared" si="597"/>
        <v>23/09/2025</v>
      </c>
      <c r="R6926" s="13" t="str">
        <f t="shared" si="598"/>
        <v>17</v>
      </c>
      <c r="S6926" s="13" t="str">
        <f t="shared" si="599"/>
        <v>Tue</v>
      </c>
    </row>
    <row r="6927" spans="1:19" x14ac:dyDescent="0.25">
      <c r="A6927" s="56">
        <v>45923.521111111113</v>
      </c>
      <c r="B6927" s="57">
        <v>445593064</v>
      </c>
      <c r="C6927" s="58" t="s">
        <v>36</v>
      </c>
      <c r="D6927" s="58" t="s">
        <v>38</v>
      </c>
      <c r="E6927" s="58" t="s">
        <v>46</v>
      </c>
      <c r="F6927" s="58" t="s">
        <v>119</v>
      </c>
      <c r="G6927" s="59">
        <v>3785.07</v>
      </c>
      <c r="H6927" s="57">
        <v>444799034</v>
      </c>
      <c r="I6927" s="59">
        <v>0</v>
      </c>
      <c r="J6927" s="59">
        <v>0</v>
      </c>
      <c r="K6927" s="59">
        <v>0</v>
      </c>
      <c r="L6927" s="59">
        <v>-2.34</v>
      </c>
      <c r="M6927" s="59">
        <v>10043.4</v>
      </c>
      <c r="N6927" s="58" t="s">
        <v>4179</v>
      </c>
      <c r="O6927" s="14">
        <f t="shared" si="595"/>
        <v>45923.521111111113</v>
      </c>
      <c r="P6927" s="19">
        <f t="shared" si="596"/>
        <v>45923.729444444449</v>
      </c>
      <c r="Q6927" s="20" t="str">
        <f t="shared" si="597"/>
        <v>23/09/2025</v>
      </c>
      <c r="R6927" s="13" t="str">
        <f t="shared" si="598"/>
        <v>17</v>
      </c>
      <c r="S6927" s="13" t="str">
        <f t="shared" si="599"/>
        <v>Tue</v>
      </c>
    </row>
    <row r="6928" spans="1:19" x14ac:dyDescent="0.25">
      <c r="A6928" s="60">
        <v>45923.521111111113</v>
      </c>
      <c r="B6928" s="61">
        <v>445593065</v>
      </c>
      <c r="C6928" s="62" t="s">
        <v>36</v>
      </c>
      <c r="D6928" s="62" t="s">
        <v>38</v>
      </c>
      <c r="E6928" s="62" t="s">
        <v>46</v>
      </c>
      <c r="F6928" s="62" t="s">
        <v>119</v>
      </c>
      <c r="G6928" s="63">
        <v>3785.07</v>
      </c>
      <c r="H6928" s="61">
        <v>444799035</v>
      </c>
      <c r="I6928" s="63">
        <v>0</v>
      </c>
      <c r="J6928" s="63">
        <v>0</v>
      </c>
      <c r="K6928" s="63">
        <v>0</v>
      </c>
      <c r="L6928" s="63">
        <v>-2.2999999999999998</v>
      </c>
      <c r="M6928" s="63">
        <v>10041.1</v>
      </c>
      <c r="N6928" s="62" t="s">
        <v>4179</v>
      </c>
      <c r="O6928" s="14">
        <f t="shared" si="595"/>
        <v>45923.521111111113</v>
      </c>
      <c r="P6928" s="19">
        <f t="shared" si="596"/>
        <v>45923.729444444449</v>
      </c>
      <c r="Q6928" s="20" t="str">
        <f t="shared" si="597"/>
        <v>23/09/2025</v>
      </c>
      <c r="R6928" s="13" t="str">
        <f t="shared" si="598"/>
        <v>17</v>
      </c>
      <c r="S6928" s="13" t="str">
        <f t="shared" si="599"/>
        <v>Tue</v>
      </c>
    </row>
    <row r="6929" spans="1:19" x14ac:dyDescent="0.25">
      <c r="A6929" s="56">
        <v>45923.521145833336</v>
      </c>
      <c r="B6929" s="57">
        <v>445593124</v>
      </c>
      <c r="C6929" s="58" t="s">
        <v>36</v>
      </c>
      <c r="D6929" s="58" t="s">
        <v>38</v>
      </c>
      <c r="E6929" s="58" t="s">
        <v>46</v>
      </c>
      <c r="F6929" s="58" t="s">
        <v>119</v>
      </c>
      <c r="G6929" s="59">
        <v>3784.66</v>
      </c>
      <c r="H6929" s="57">
        <v>444799091</v>
      </c>
      <c r="I6929" s="59">
        <v>0</v>
      </c>
      <c r="J6929" s="59">
        <v>0</v>
      </c>
      <c r="K6929" s="59">
        <v>0</v>
      </c>
      <c r="L6929" s="59">
        <v>-3.12</v>
      </c>
      <c r="M6929" s="59">
        <v>10037.98</v>
      </c>
      <c r="N6929" s="58" t="s">
        <v>4180</v>
      </c>
      <c r="O6929" s="14">
        <f t="shared" si="595"/>
        <v>45923.521145833336</v>
      </c>
      <c r="P6929" s="19">
        <f t="shared" si="596"/>
        <v>45923.729479166672</v>
      </c>
      <c r="Q6929" s="20" t="str">
        <f t="shared" si="597"/>
        <v>23/09/2025</v>
      </c>
      <c r="R6929" s="13" t="str">
        <f t="shared" si="598"/>
        <v>17</v>
      </c>
      <c r="S6929" s="13" t="str">
        <f t="shared" si="599"/>
        <v>Tue</v>
      </c>
    </row>
    <row r="6930" spans="1:19" x14ac:dyDescent="0.25">
      <c r="A6930" s="60">
        <v>45923.521145833336</v>
      </c>
      <c r="B6930" s="61">
        <v>445593125</v>
      </c>
      <c r="C6930" s="62" t="s">
        <v>36</v>
      </c>
      <c r="D6930" s="62" t="s">
        <v>38</v>
      </c>
      <c r="E6930" s="62" t="s">
        <v>46</v>
      </c>
      <c r="F6930" s="62" t="s">
        <v>119</v>
      </c>
      <c r="G6930" s="63">
        <v>3784.66</v>
      </c>
      <c r="H6930" s="61">
        <v>444799093</v>
      </c>
      <c r="I6930" s="63">
        <v>0</v>
      </c>
      <c r="J6930" s="63">
        <v>0</v>
      </c>
      <c r="K6930" s="63">
        <v>0</v>
      </c>
      <c r="L6930" s="63">
        <v>-3.12</v>
      </c>
      <c r="M6930" s="63">
        <v>10034.86</v>
      </c>
      <c r="N6930" s="62" t="s">
        <v>4180</v>
      </c>
      <c r="O6930" s="14">
        <f t="shared" si="595"/>
        <v>45923.521145833336</v>
      </c>
      <c r="P6930" s="19">
        <f t="shared" si="596"/>
        <v>45923.729479166672</v>
      </c>
      <c r="Q6930" s="20" t="str">
        <f t="shared" si="597"/>
        <v>23/09/2025</v>
      </c>
      <c r="R6930" s="13" t="str">
        <f t="shared" si="598"/>
        <v>17</v>
      </c>
      <c r="S6930" s="13" t="str">
        <f t="shared" si="599"/>
        <v>Tue</v>
      </c>
    </row>
    <row r="6931" spans="1:19" x14ac:dyDescent="0.25">
      <c r="A6931" s="56">
        <v>45923.521145833336</v>
      </c>
      <c r="B6931" s="57">
        <v>445593126</v>
      </c>
      <c r="C6931" s="58" t="s">
        <v>36</v>
      </c>
      <c r="D6931" s="58" t="s">
        <v>38</v>
      </c>
      <c r="E6931" s="58" t="s">
        <v>46</v>
      </c>
      <c r="F6931" s="58" t="s">
        <v>119</v>
      </c>
      <c r="G6931" s="59">
        <v>3784.66</v>
      </c>
      <c r="H6931" s="57">
        <v>444799094</v>
      </c>
      <c r="I6931" s="59">
        <v>0</v>
      </c>
      <c r="J6931" s="59">
        <v>0</v>
      </c>
      <c r="K6931" s="59">
        <v>0</v>
      </c>
      <c r="L6931" s="59">
        <v>-3.14</v>
      </c>
      <c r="M6931" s="59">
        <v>10031.719999999999</v>
      </c>
      <c r="N6931" s="58" t="s">
        <v>4180</v>
      </c>
      <c r="O6931" s="14">
        <f t="shared" si="595"/>
        <v>45923.521145833336</v>
      </c>
      <c r="P6931" s="19">
        <f t="shared" si="596"/>
        <v>45923.729479166672</v>
      </c>
      <c r="Q6931" s="20" t="str">
        <f t="shared" si="597"/>
        <v>23/09/2025</v>
      </c>
      <c r="R6931" s="13" t="str">
        <f t="shared" si="598"/>
        <v>17</v>
      </c>
      <c r="S6931" s="13" t="str">
        <f t="shared" si="599"/>
        <v>Tue</v>
      </c>
    </row>
    <row r="6932" spans="1:19" x14ac:dyDescent="0.25">
      <c r="A6932" s="60">
        <v>45923.521145833336</v>
      </c>
      <c r="B6932" s="61">
        <v>445593127</v>
      </c>
      <c r="C6932" s="62" t="s">
        <v>36</v>
      </c>
      <c r="D6932" s="62" t="s">
        <v>38</v>
      </c>
      <c r="E6932" s="62" t="s">
        <v>46</v>
      </c>
      <c r="F6932" s="62" t="s">
        <v>119</v>
      </c>
      <c r="G6932" s="63">
        <v>3784.66</v>
      </c>
      <c r="H6932" s="61">
        <v>444799095</v>
      </c>
      <c r="I6932" s="63">
        <v>0</v>
      </c>
      <c r="J6932" s="63">
        <v>0</v>
      </c>
      <c r="K6932" s="63">
        <v>0</v>
      </c>
      <c r="L6932" s="63">
        <v>-3.14</v>
      </c>
      <c r="M6932" s="63">
        <v>10028.58</v>
      </c>
      <c r="N6932" s="62" t="s">
        <v>4180</v>
      </c>
      <c r="O6932" s="14">
        <f t="shared" si="595"/>
        <v>45923.521145833336</v>
      </c>
      <c r="P6932" s="19">
        <f t="shared" si="596"/>
        <v>45923.729479166672</v>
      </c>
      <c r="Q6932" s="20" t="str">
        <f t="shared" si="597"/>
        <v>23/09/2025</v>
      </c>
      <c r="R6932" s="13" t="str">
        <f t="shared" si="598"/>
        <v>17</v>
      </c>
      <c r="S6932" s="13" t="str">
        <f t="shared" si="599"/>
        <v>Tue</v>
      </c>
    </row>
    <row r="6933" spans="1:19" x14ac:dyDescent="0.25">
      <c r="A6933" s="56">
        <v>45923.521145833336</v>
      </c>
      <c r="B6933" s="57">
        <v>445593130</v>
      </c>
      <c r="C6933" s="58" t="s">
        <v>36</v>
      </c>
      <c r="D6933" s="58" t="s">
        <v>38</v>
      </c>
      <c r="E6933" s="58" t="s">
        <v>46</v>
      </c>
      <c r="F6933" s="58" t="s">
        <v>119</v>
      </c>
      <c r="G6933" s="59">
        <v>3784.66</v>
      </c>
      <c r="H6933" s="57">
        <v>444799096</v>
      </c>
      <c r="I6933" s="59">
        <v>0</v>
      </c>
      <c r="J6933" s="59">
        <v>0</v>
      </c>
      <c r="K6933" s="59">
        <v>0</v>
      </c>
      <c r="L6933" s="59">
        <v>-3.12</v>
      </c>
      <c r="M6933" s="59">
        <v>10025.459999999999</v>
      </c>
      <c r="N6933" s="58" t="s">
        <v>4180</v>
      </c>
      <c r="O6933" s="14">
        <f t="shared" si="595"/>
        <v>45923.521145833336</v>
      </c>
      <c r="P6933" s="19">
        <f t="shared" si="596"/>
        <v>45923.729479166672</v>
      </c>
      <c r="Q6933" s="20" t="str">
        <f t="shared" si="597"/>
        <v>23/09/2025</v>
      </c>
      <c r="R6933" s="13" t="str">
        <f t="shared" si="598"/>
        <v>17</v>
      </c>
      <c r="S6933" s="13" t="str">
        <f t="shared" si="599"/>
        <v>Tue</v>
      </c>
    </row>
    <row r="6934" spans="1:19" x14ac:dyDescent="0.25">
      <c r="A6934" s="60">
        <v>45923.521145833336</v>
      </c>
      <c r="B6934" s="61">
        <v>445593131</v>
      </c>
      <c r="C6934" s="62" t="s">
        <v>36</v>
      </c>
      <c r="D6934" s="62" t="s">
        <v>38</v>
      </c>
      <c r="E6934" s="62" t="s">
        <v>46</v>
      </c>
      <c r="F6934" s="62" t="s">
        <v>119</v>
      </c>
      <c r="G6934" s="63">
        <v>3784.66</v>
      </c>
      <c r="H6934" s="61">
        <v>444799097</v>
      </c>
      <c r="I6934" s="63">
        <v>0</v>
      </c>
      <c r="J6934" s="63">
        <v>0</v>
      </c>
      <c r="K6934" s="63">
        <v>0</v>
      </c>
      <c r="L6934" s="63">
        <v>-3.17</v>
      </c>
      <c r="M6934" s="63">
        <v>10022.290000000001</v>
      </c>
      <c r="N6934" s="62" t="s">
        <v>4180</v>
      </c>
      <c r="O6934" s="14">
        <f t="shared" si="595"/>
        <v>45923.521145833336</v>
      </c>
      <c r="P6934" s="19">
        <f t="shared" si="596"/>
        <v>45923.729479166672</v>
      </c>
      <c r="Q6934" s="20" t="str">
        <f t="shared" si="597"/>
        <v>23/09/2025</v>
      </c>
      <c r="R6934" s="13" t="str">
        <f t="shared" si="598"/>
        <v>17</v>
      </c>
      <c r="S6934" s="13" t="str">
        <f t="shared" si="599"/>
        <v>Tue</v>
      </c>
    </row>
    <row r="6935" spans="1:19" x14ac:dyDescent="0.25">
      <c r="A6935" s="56">
        <v>45923.521145833336</v>
      </c>
      <c r="B6935" s="57">
        <v>445593132</v>
      </c>
      <c r="C6935" s="58" t="s">
        <v>36</v>
      </c>
      <c r="D6935" s="58" t="s">
        <v>38</v>
      </c>
      <c r="E6935" s="58" t="s">
        <v>46</v>
      </c>
      <c r="F6935" s="58" t="s">
        <v>119</v>
      </c>
      <c r="G6935" s="59">
        <v>3784.66</v>
      </c>
      <c r="H6935" s="57">
        <v>444799098</v>
      </c>
      <c r="I6935" s="59">
        <v>0</v>
      </c>
      <c r="J6935" s="59">
        <v>0</v>
      </c>
      <c r="K6935" s="59">
        <v>0</v>
      </c>
      <c r="L6935" s="59">
        <v>-3.09</v>
      </c>
      <c r="M6935" s="59">
        <v>10019.200000000001</v>
      </c>
      <c r="N6935" s="58" t="s">
        <v>4180</v>
      </c>
      <c r="O6935" s="14">
        <f t="shared" si="595"/>
        <v>45923.521145833336</v>
      </c>
      <c r="P6935" s="19">
        <f t="shared" si="596"/>
        <v>45923.729479166672</v>
      </c>
      <c r="Q6935" s="20" t="str">
        <f t="shared" si="597"/>
        <v>23/09/2025</v>
      </c>
      <c r="R6935" s="13" t="str">
        <f t="shared" si="598"/>
        <v>17</v>
      </c>
      <c r="S6935" s="13" t="str">
        <f t="shared" si="599"/>
        <v>Tue</v>
      </c>
    </row>
    <row r="6936" spans="1:19" x14ac:dyDescent="0.25">
      <c r="A6936" s="60">
        <v>45923.521145833336</v>
      </c>
      <c r="B6936" s="61">
        <v>445593133</v>
      </c>
      <c r="C6936" s="62" t="s">
        <v>36</v>
      </c>
      <c r="D6936" s="62" t="s">
        <v>38</v>
      </c>
      <c r="E6936" s="62" t="s">
        <v>46</v>
      </c>
      <c r="F6936" s="62" t="s">
        <v>119</v>
      </c>
      <c r="G6936" s="63">
        <v>3784.66</v>
      </c>
      <c r="H6936" s="61">
        <v>444799099</v>
      </c>
      <c r="I6936" s="63">
        <v>0</v>
      </c>
      <c r="J6936" s="63">
        <v>0</v>
      </c>
      <c r="K6936" s="63">
        <v>0</v>
      </c>
      <c r="L6936" s="63">
        <v>-2.73</v>
      </c>
      <c r="M6936" s="63">
        <v>10016.469999999999</v>
      </c>
      <c r="N6936" s="62" t="s">
        <v>4181</v>
      </c>
      <c r="O6936" s="14">
        <f t="shared" si="595"/>
        <v>45923.521145833336</v>
      </c>
      <c r="P6936" s="19">
        <f t="shared" si="596"/>
        <v>45923.729479166672</v>
      </c>
      <c r="Q6936" s="20" t="str">
        <f t="shared" si="597"/>
        <v>23/09/2025</v>
      </c>
      <c r="R6936" s="13" t="str">
        <f t="shared" si="598"/>
        <v>17</v>
      </c>
      <c r="S6936" s="13" t="str">
        <f t="shared" si="599"/>
        <v>Tue</v>
      </c>
    </row>
    <row r="6937" spans="1:19" x14ac:dyDescent="0.25">
      <c r="A6937" s="56">
        <v>45923.521504629629</v>
      </c>
      <c r="B6937" s="57">
        <v>445593451</v>
      </c>
      <c r="C6937" s="58" t="s">
        <v>36</v>
      </c>
      <c r="D6937" s="58" t="s">
        <v>37</v>
      </c>
      <c r="E6937" s="58" t="s">
        <v>45</v>
      </c>
      <c r="F6937" s="58" t="s">
        <v>119</v>
      </c>
      <c r="G6937" s="59">
        <v>3786.92</v>
      </c>
      <c r="H6937" s="57">
        <v>444799416</v>
      </c>
      <c r="I6937" s="59">
        <v>0</v>
      </c>
      <c r="J6937" s="59">
        <v>0</v>
      </c>
      <c r="K6937" s="59">
        <v>0</v>
      </c>
      <c r="L6937" s="59">
        <v>0</v>
      </c>
      <c r="M6937" s="59">
        <v>10016.469999999999</v>
      </c>
      <c r="N6937" s="58" t="s">
        <v>1944</v>
      </c>
      <c r="O6937" s="14">
        <f t="shared" si="595"/>
        <v>45923.521504629629</v>
      </c>
      <c r="P6937" s="19">
        <f t="shared" si="596"/>
        <v>45923.729837962965</v>
      </c>
      <c r="Q6937" s="20" t="str">
        <f t="shared" si="597"/>
        <v>23/09/2025</v>
      </c>
      <c r="R6937" s="13" t="str">
        <f t="shared" si="598"/>
        <v>17</v>
      </c>
      <c r="S6937" s="13" t="str">
        <f t="shared" si="599"/>
        <v>Tue</v>
      </c>
    </row>
    <row r="6938" spans="1:19" x14ac:dyDescent="0.25">
      <c r="A6938" s="60">
        <v>45923.521504629629</v>
      </c>
      <c r="B6938" s="61">
        <v>445593455</v>
      </c>
      <c r="C6938" s="62" t="s">
        <v>36</v>
      </c>
      <c r="D6938" s="62" t="s">
        <v>37</v>
      </c>
      <c r="E6938" s="62" t="s">
        <v>45</v>
      </c>
      <c r="F6938" s="62" t="s">
        <v>119</v>
      </c>
      <c r="G6938" s="63">
        <v>3786.92</v>
      </c>
      <c r="H6938" s="61">
        <v>444799420</v>
      </c>
      <c r="I6938" s="63">
        <v>0</v>
      </c>
      <c r="J6938" s="63">
        <v>0</v>
      </c>
      <c r="K6938" s="63">
        <v>0</v>
      </c>
      <c r="L6938" s="63">
        <v>0</v>
      </c>
      <c r="M6938" s="63">
        <v>10016.469999999999</v>
      </c>
      <c r="N6938" s="62" t="s">
        <v>52</v>
      </c>
      <c r="O6938" s="14">
        <f t="shared" si="595"/>
        <v>45923.521504629629</v>
      </c>
      <c r="P6938" s="19">
        <f t="shared" si="596"/>
        <v>45923.729837962965</v>
      </c>
      <c r="Q6938" s="20" t="str">
        <f t="shared" si="597"/>
        <v>23/09/2025</v>
      </c>
      <c r="R6938" s="13" t="str">
        <f t="shared" si="598"/>
        <v>17</v>
      </c>
      <c r="S6938" s="13" t="str">
        <f t="shared" si="599"/>
        <v>Tue</v>
      </c>
    </row>
    <row r="6939" spans="1:19" x14ac:dyDescent="0.25">
      <c r="A6939" s="56">
        <v>45923.521504629629</v>
      </c>
      <c r="B6939" s="57">
        <v>445593457</v>
      </c>
      <c r="C6939" s="58" t="s">
        <v>36</v>
      </c>
      <c r="D6939" s="58" t="s">
        <v>37</v>
      </c>
      <c r="E6939" s="58" t="s">
        <v>45</v>
      </c>
      <c r="F6939" s="58" t="s">
        <v>119</v>
      </c>
      <c r="G6939" s="59">
        <v>3786.92</v>
      </c>
      <c r="H6939" s="57">
        <v>444799422</v>
      </c>
      <c r="I6939" s="59">
        <v>0</v>
      </c>
      <c r="J6939" s="59">
        <v>0</v>
      </c>
      <c r="K6939" s="59">
        <v>0</v>
      </c>
      <c r="L6939" s="59">
        <v>0</v>
      </c>
      <c r="M6939" s="59">
        <v>10016.469999999999</v>
      </c>
      <c r="N6939" s="58" t="s">
        <v>1971</v>
      </c>
      <c r="O6939" s="14">
        <f t="shared" si="595"/>
        <v>45923.521504629629</v>
      </c>
      <c r="P6939" s="19">
        <f t="shared" si="596"/>
        <v>45923.729837962965</v>
      </c>
      <c r="Q6939" s="20" t="str">
        <f t="shared" si="597"/>
        <v>23/09/2025</v>
      </c>
      <c r="R6939" s="13" t="str">
        <f t="shared" si="598"/>
        <v>17</v>
      </c>
      <c r="S6939" s="13" t="str">
        <f t="shared" si="599"/>
        <v>Tue</v>
      </c>
    </row>
    <row r="6940" spans="1:19" x14ac:dyDescent="0.25">
      <c r="A6940" s="60">
        <v>45923.521504629629</v>
      </c>
      <c r="B6940" s="61">
        <v>445593461</v>
      </c>
      <c r="C6940" s="62" t="s">
        <v>36</v>
      </c>
      <c r="D6940" s="62" t="s">
        <v>37</v>
      </c>
      <c r="E6940" s="62" t="s">
        <v>45</v>
      </c>
      <c r="F6940" s="62" t="s">
        <v>119</v>
      </c>
      <c r="G6940" s="63">
        <v>3786.92</v>
      </c>
      <c r="H6940" s="61">
        <v>444799426</v>
      </c>
      <c r="I6940" s="63">
        <v>0</v>
      </c>
      <c r="J6940" s="63">
        <v>0</v>
      </c>
      <c r="K6940" s="63">
        <v>0</v>
      </c>
      <c r="L6940" s="63">
        <v>0</v>
      </c>
      <c r="M6940" s="63">
        <v>10016.469999999999</v>
      </c>
      <c r="N6940" s="62" t="s">
        <v>48</v>
      </c>
      <c r="O6940" s="14">
        <f t="shared" si="595"/>
        <v>45923.521504629629</v>
      </c>
      <c r="P6940" s="19">
        <f t="shared" si="596"/>
        <v>45923.729837962965</v>
      </c>
      <c r="Q6940" s="20" t="str">
        <f t="shared" si="597"/>
        <v>23/09/2025</v>
      </c>
      <c r="R6940" s="13" t="str">
        <f t="shared" si="598"/>
        <v>17</v>
      </c>
      <c r="S6940" s="13" t="str">
        <f t="shared" si="599"/>
        <v>Tue</v>
      </c>
    </row>
    <row r="6941" spans="1:19" x14ac:dyDescent="0.25">
      <c r="A6941" s="56">
        <v>45923.521516203706</v>
      </c>
      <c r="B6941" s="57">
        <v>445593464</v>
      </c>
      <c r="C6941" s="58" t="s">
        <v>36</v>
      </c>
      <c r="D6941" s="58" t="s">
        <v>37</v>
      </c>
      <c r="E6941" s="58" t="s">
        <v>45</v>
      </c>
      <c r="F6941" s="58" t="s">
        <v>119</v>
      </c>
      <c r="G6941" s="59">
        <v>3786.92</v>
      </c>
      <c r="H6941" s="57">
        <v>444799429</v>
      </c>
      <c r="I6941" s="59">
        <v>0</v>
      </c>
      <c r="J6941" s="59">
        <v>0</v>
      </c>
      <c r="K6941" s="59">
        <v>0</v>
      </c>
      <c r="L6941" s="59">
        <v>0</v>
      </c>
      <c r="M6941" s="59">
        <v>10016.469999999999</v>
      </c>
      <c r="N6941" s="58" t="s">
        <v>2056</v>
      </c>
      <c r="O6941" s="14">
        <f t="shared" si="595"/>
        <v>45923.521516203706</v>
      </c>
      <c r="P6941" s="19">
        <f t="shared" si="596"/>
        <v>45923.729849537041</v>
      </c>
      <c r="Q6941" s="20" t="str">
        <f t="shared" si="597"/>
        <v>23/09/2025</v>
      </c>
      <c r="R6941" s="13" t="str">
        <f t="shared" si="598"/>
        <v>17</v>
      </c>
      <c r="S6941" s="13" t="str">
        <f t="shared" si="599"/>
        <v>Tue</v>
      </c>
    </row>
    <row r="6942" spans="1:19" x14ac:dyDescent="0.25">
      <c r="A6942" s="60">
        <v>45923.521516203706</v>
      </c>
      <c r="B6942" s="61">
        <v>445593466</v>
      </c>
      <c r="C6942" s="62" t="s">
        <v>36</v>
      </c>
      <c r="D6942" s="62" t="s">
        <v>37</v>
      </c>
      <c r="E6942" s="62" t="s">
        <v>45</v>
      </c>
      <c r="F6942" s="62" t="s">
        <v>119</v>
      </c>
      <c r="G6942" s="63">
        <v>3786.92</v>
      </c>
      <c r="H6942" s="61">
        <v>444799431</v>
      </c>
      <c r="I6942" s="63">
        <v>0</v>
      </c>
      <c r="J6942" s="63">
        <v>0</v>
      </c>
      <c r="K6942" s="63">
        <v>0</v>
      </c>
      <c r="L6942" s="63">
        <v>0</v>
      </c>
      <c r="M6942" s="63">
        <v>10016.469999999999</v>
      </c>
      <c r="N6942" s="62" t="s">
        <v>2055</v>
      </c>
      <c r="O6942" s="14">
        <f t="shared" si="595"/>
        <v>45923.521516203706</v>
      </c>
      <c r="P6942" s="19">
        <f t="shared" si="596"/>
        <v>45923.729849537041</v>
      </c>
      <c r="Q6942" s="20" t="str">
        <f t="shared" si="597"/>
        <v>23/09/2025</v>
      </c>
      <c r="R6942" s="13" t="str">
        <f t="shared" si="598"/>
        <v>17</v>
      </c>
      <c r="S6942" s="13" t="str">
        <f t="shared" si="599"/>
        <v>Tue</v>
      </c>
    </row>
    <row r="6943" spans="1:19" x14ac:dyDescent="0.25">
      <c r="A6943" s="56">
        <v>45923.521516203706</v>
      </c>
      <c r="B6943" s="57">
        <v>445593468</v>
      </c>
      <c r="C6943" s="58" t="s">
        <v>36</v>
      </c>
      <c r="D6943" s="58" t="s">
        <v>37</v>
      </c>
      <c r="E6943" s="58" t="s">
        <v>45</v>
      </c>
      <c r="F6943" s="58" t="s">
        <v>119</v>
      </c>
      <c r="G6943" s="59">
        <v>3786.92</v>
      </c>
      <c r="H6943" s="57">
        <v>444799433</v>
      </c>
      <c r="I6943" s="59">
        <v>0</v>
      </c>
      <c r="J6943" s="59">
        <v>0</v>
      </c>
      <c r="K6943" s="59">
        <v>0</v>
      </c>
      <c r="L6943" s="59">
        <v>0</v>
      </c>
      <c r="M6943" s="59">
        <v>10016.469999999999</v>
      </c>
      <c r="N6943" s="58" t="s">
        <v>77</v>
      </c>
      <c r="O6943" s="14">
        <f t="shared" si="595"/>
        <v>45923.521516203706</v>
      </c>
      <c r="P6943" s="19">
        <f t="shared" si="596"/>
        <v>45923.729849537041</v>
      </c>
      <c r="Q6943" s="20" t="str">
        <f t="shared" si="597"/>
        <v>23/09/2025</v>
      </c>
      <c r="R6943" s="13" t="str">
        <f t="shared" si="598"/>
        <v>17</v>
      </c>
      <c r="S6943" s="13" t="str">
        <f t="shared" si="599"/>
        <v>Tue</v>
      </c>
    </row>
    <row r="6944" spans="1:19" x14ac:dyDescent="0.25">
      <c r="A6944" s="60">
        <v>45923.521516203706</v>
      </c>
      <c r="B6944" s="61">
        <v>445593469</v>
      </c>
      <c r="C6944" s="62" t="s">
        <v>36</v>
      </c>
      <c r="D6944" s="62" t="s">
        <v>37</v>
      </c>
      <c r="E6944" s="62" t="s">
        <v>45</v>
      </c>
      <c r="F6944" s="62" t="s">
        <v>119</v>
      </c>
      <c r="G6944" s="63">
        <v>3786.92</v>
      </c>
      <c r="H6944" s="61">
        <v>444799434</v>
      </c>
      <c r="I6944" s="63">
        <v>0</v>
      </c>
      <c r="J6944" s="63">
        <v>0</v>
      </c>
      <c r="K6944" s="63">
        <v>0</v>
      </c>
      <c r="L6944" s="63">
        <v>0</v>
      </c>
      <c r="M6944" s="63">
        <v>10016.469999999999</v>
      </c>
      <c r="N6944" s="62" t="s">
        <v>47</v>
      </c>
      <c r="O6944" s="14">
        <f t="shared" si="595"/>
        <v>45923.521516203706</v>
      </c>
      <c r="P6944" s="19">
        <f t="shared" si="596"/>
        <v>45923.729849537041</v>
      </c>
      <c r="Q6944" s="20" t="str">
        <f t="shared" si="597"/>
        <v>23/09/2025</v>
      </c>
      <c r="R6944" s="13" t="str">
        <f t="shared" si="598"/>
        <v>17</v>
      </c>
      <c r="S6944" s="13" t="str">
        <f t="shared" si="599"/>
        <v>Tue</v>
      </c>
    </row>
    <row r="6945" spans="1:19" x14ac:dyDescent="0.25">
      <c r="A6945" s="56">
        <v>45923.522129629629</v>
      </c>
      <c r="B6945" s="57">
        <v>445593819</v>
      </c>
      <c r="C6945" s="58" t="s">
        <v>36</v>
      </c>
      <c r="D6945" s="58" t="s">
        <v>38</v>
      </c>
      <c r="E6945" s="58" t="s">
        <v>46</v>
      </c>
      <c r="F6945" s="58" t="s">
        <v>119</v>
      </c>
      <c r="G6945" s="59">
        <v>3784.64</v>
      </c>
      <c r="H6945" s="57">
        <v>444799780</v>
      </c>
      <c r="I6945" s="59">
        <v>0</v>
      </c>
      <c r="J6945" s="59">
        <v>0</v>
      </c>
      <c r="K6945" s="59">
        <v>0</v>
      </c>
      <c r="L6945" s="59">
        <v>-2.2799999999999998</v>
      </c>
      <c r="M6945" s="59">
        <v>10014.19</v>
      </c>
      <c r="N6945" s="58" t="s">
        <v>4182</v>
      </c>
      <c r="O6945" s="14">
        <f t="shared" si="595"/>
        <v>45923.522129629629</v>
      </c>
      <c r="P6945" s="19">
        <f t="shared" si="596"/>
        <v>45923.730462962965</v>
      </c>
      <c r="Q6945" s="20" t="str">
        <f t="shared" si="597"/>
        <v>23/09/2025</v>
      </c>
      <c r="R6945" s="13" t="str">
        <f t="shared" si="598"/>
        <v>17</v>
      </c>
      <c r="S6945" s="13" t="str">
        <f t="shared" si="599"/>
        <v>Tue</v>
      </c>
    </row>
    <row r="6946" spans="1:19" x14ac:dyDescent="0.25">
      <c r="A6946" s="60">
        <v>45923.522129629629</v>
      </c>
      <c r="B6946" s="61">
        <v>445593820</v>
      </c>
      <c r="C6946" s="62" t="s">
        <v>36</v>
      </c>
      <c r="D6946" s="62" t="s">
        <v>38</v>
      </c>
      <c r="E6946" s="62" t="s">
        <v>46</v>
      </c>
      <c r="F6946" s="62" t="s">
        <v>119</v>
      </c>
      <c r="G6946" s="63">
        <v>3784.64</v>
      </c>
      <c r="H6946" s="61">
        <v>444799781</v>
      </c>
      <c r="I6946" s="63">
        <v>0</v>
      </c>
      <c r="J6946" s="63">
        <v>0</v>
      </c>
      <c r="K6946" s="63">
        <v>0</v>
      </c>
      <c r="L6946" s="63">
        <v>-2.2799999999999998</v>
      </c>
      <c r="M6946" s="63">
        <v>10011.91</v>
      </c>
      <c r="N6946" s="62" t="s">
        <v>4182</v>
      </c>
      <c r="O6946" s="14">
        <f t="shared" si="595"/>
        <v>45923.522129629629</v>
      </c>
      <c r="P6946" s="19">
        <f t="shared" si="596"/>
        <v>45923.730462962965</v>
      </c>
      <c r="Q6946" s="20" t="str">
        <f t="shared" si="597"/>
        <v>23/09/2025</v>
      </c>
      <c r="R6946" s="13" t="str">
        <f t="shared" si="598"/>
        <v>17</v>
      </c>
      <c r="S6946" s="13" t="str">
        <f t="shared" si="599"/>
        <v>Tue</v>
      </c>
    </row>
    <row r="6947" spans="1:19" x14ac:dyDescent="0.25">
      <c r="A6947" s="56">
        <v>45923.522233796299</v>
      </c>
      <c r="B6947" s="57">
        <v>445593927</v>
      </c>
      <c r="C6947" s="58" t="s">
        <v>36</v>
      </c>
      <c r="D6947" s="58" t="s">
        <v>38</v>
      </c>
      <c r="E6947" s="58" t="s">
        <v>46</v>
      </c>
      <c r="F6947" s="58" t="s">
        <v>119</v>
      </c>
      <c r="G6947" s="59">
        <v>3784.39</v>
      </c>
      <c r="H6947" s="57">
        <v>444799889</v>
      </c>
      <c r="I6947" s="59">
        <v>0</v>
      </c>
      <c r="J6947" s="59">
        <v>0</v>
      </c>
      <c r="K6947" s="59">
        <v>0</v>
      </c>
      <c r="L6947" s="59">
        <v>-2.5299999999999998</v>
      </c>
      <c r="M6947" s="59">
        <v>10009.379999999999</v>
      </c>
      <c r="N6947" s="58" t="s">
        <v>4183</v>
      </c>
      <c r="O6947" s="14">
        <f t="shared" si="595"/>
        <v>45923.522233796299</v>
      </c>
      <c r="P6947" s="19">
        <f t="shared" si="596"/>
        <v>45923.730567129634</v>
      </c>
      <c r="Q6947" s="20" t="str">
        <f t="shared" si="597"/>
        <v>23/09/2025</v>
      </c>
      <c r="R6947" s="13" t="str">
        <f t="shared" si="598"/>
        <v>17</v>
      </c>
      <c r="S6947" s="13" t="str">
        <f t="shared" si="599"/>
        <v>Tue</v>
      </c>
    </row>
    <row r="6948" spans="1:19" x14ac:dyDescent="0.25">
      <c r="A6948" s="60">
        <v>45923.5237037037</v>
      </c>
      <c r="B6948" s="61">
        <v>445594758</v>
      </c>
      <c r="C6948" s="62" t="s">
        <v>36</v>
      </c>
      <c r="D6948" s="62" t="s">
        <v>38</v>
      </c>
      <c r="E6948" s="62" t="s">
        <v>45</v>
      </c>
      <c r="F6948" s="62" t="s">
        <v>119</v>
      </c>
      <c r="G6948" s="63">
        <v>3785.41</v>
      </c>
      <c r="H6948" s="61">
        <v>444800714</v>
      </c>
      <c r="I6948" s="63">
        <v>0</v>
      </c>
      <c r="J6948" s="63">
        <v>0</v>
      </c>
      <c r="K6948" s="63">
        <v>0</v>
      </c>
      <c r="L6948" s="63">
        <v>0</v>
      </c>
      <c r="M6948" s="63">
        <v>10009.379999999999</v>
      </c>
      <c r="N6948" s="62" t="s">
        <v>118</v>
      </c>
      <c r="O6948" s="14">
        <f t="shared" si="595"/>
        <v>45923.5237037037</v>
      </c>
      <c r="P6948" s="19">
        <f t="shared" si="596"/>
        <v>45923.732037037036</v>
      </c>
      <c r="Q6948" s="20" t="str">
        <f t="shared" si="597"/>
        <v>23/09/2025</v>
      </c>
      <c r="R6948" s="13" t="str">
        <f t="shared" si="598"/>
        <v>17</v>
      </c>
      <c r="S6948" s="13" t="str">
        <f t="shared" si="599"/>
        <v>Tue</v>
      </c>
    </row>
    <row r="6949" spans="1:19" x14ac:dyDescent="0.25">
      <c r="A6949" s="56">
        <v>45923.5237037037</v>
      </c>
      <c r="B6949" s="57">
        <v>445594761</v>
      </c>
      <c r="C6949" s="58" t="s">
        <v>36</v>
      </c>
      <c r="D6949" s="58" t="s">
        <v>38</v>
      </c>
      <c r="E6949" s="58" t="s">
        <v>45</v>
      </c>
      <c r="F6949" s="58" t="s">
        <v>119</v>
      </c>
      <c r="G6949" s="59">
        <v>3785.41</v>
      </c>
      <c r="H6949" s="57">
        <v>444800717</v>
      </c>
      <c r="I6949" s="59">
        <v>0</v>
      </c>
      <c r="J6949" s="59">
        <v>0</v>
      </c>
      <c r="K6949" s="59">
        <v>0</v>
      </c>
      <c r="L6949" s="59">
        <v>0</v>
      </c>
      <c r="M6949" s="59">
        <v>10009.379999999999</v>
      </c>
      <c r="N6949" s="58" t="s">
        <v>115</v>
      </c>
      <c r="O6949" s="14">
        <f t="shared" si="595"/>
        <v>45923.5237037037</v>
      </c>
      <c r="P6949" s="19">
        <f t="shared" si="596"/>
        <v>45923.732037037036</v>
      </c>
      <c r="Q6949" s="20" t="str">
        <f t="shared" si="597"/>
        <v>23/09/2025</v>
      </c>
      <c r="R6949" s="13" t="str">
        <f t="shared" si="598"/>
        <v>17</v>
      </c>
      <c r="S6949" s="13" t="str">
        <f t="shared" si="599"/>
        <v>Tue</v>
      </c>
    </row>
    <row r="6950" spans="1:19" x14ac:dyDescent="0.25">
      <c r="A6950" s="60">
        <v>45923.524641203701</v>
      </c>
      <c r="B6950" s="61">
        <v>445595111</v>
      </c>
      <c r="C6950" s="62" t="s">
        <v>36</v>
      </c>
      <c r="D6950" s="62" t="s">
        <v>38</v>
      </c>
      <c r="E6950" s="62" t="s">
        <v>46</v>
      </c>
      <c r="F6950" s="62" t="s">
        <v>119</v>
      </c>
      <c r="G6950" s="63">
        <v>3783.89</v>
      </c>
      <c r="H6950" s="61">
        <v>444801060</v>
      </c>
      <c r="I6950" s="63">
        <v>0</v>
      </c>
      <c r="J6950" s="63">
        <v>0</v>
      </c>
      <c r="K6950" s="63">
        <v>0</v>
      </c>
      <c r="L6950" s="63">
        <v>-3.03</v>
      </c>
      <c r="M6950" s="63">
        <v>10006.35</v>
      </c>
      <c r="N6950" s="62" t="s">
        <v>4184</v>
      </c>
      <c r="O6950" s="14">
        <f t="shared" si="595"/>
        <v>45923.524641203701</v>
      </c>
      <c r="P6950" s="19">
        <f t="shared" si="596"/>
        <v>45923.732974537037</v>
      </c>
      <c r="Q6950" s="20" t="str">
        <f t="shared" si="597"/>
        <v>23/09/2025</v>
      </c>
      <c r="R6950" s="13" t="str">
        <f t="shared" si="598"/>
        <v>17</v>
      </c>
      <c r="S6950" s="13" t="str">
        <f t="shared" si="599"/>
        <v>Tue</v>
      </c>
    </row>
    <row r="6951" spans="1:19" x14ac:dyDescent="0.25">
      <c r="A6951" s="56">
        <v>45923.524641203701</v>
      </c>
      <c r="B6951" s="57">
        <v>445595112</v>
      </c>
      <c r="C6951" s="58" t="s">
        <v>36</v>
      </c>
      <c r="D6951" s="58" t="s">
        <v>38</v>
      </c>
      <c r="E6951" s="58" t="s">
        <v>46</v>
      </c>
      <c r="F6951" s="58" t="s">
        <v>119</v>
      </c>
      <c r="G6951" s="59">
        <v>3783.89</v>
      </c>
      <c r="H6951" s="57">
        <v>444801061</v>
      </c>
      <c r="I6951" s="59">
        <v>0</v>
      </c>
      <c r="J6951" s="59">
        <v>0</v>
      </c>
      <c r="K6951" s="59">
        <v>0</v>
      </c>
      <c r="L6951" s="59">
        <v>-3.03</v>
      </c>
      <c r="M6951" s="59">
        <v>10003.32</v>
      </c>
      <c r="N6951" s="58" t="s">
        <v>4184</v>
      </c>
      <c r="O6951" s="14">
        <f t="shared" si="595"/>
        <v>45923.524641203701</v>
      </c>
      <c r="P6951" s="19">
        <f t="shared" si="596"/>
        <v>45923.732974537037</v>
      </c>
      <c r="Q6951" s="20" t="str">
        <f t="shared" si="597"/>
        <v>23/09/2025</v>
      </c>
      <c r="R6951" s="13" t="str">
        <f t="shared" si="598"/>
        <v>17</v>
      </c>
      <c r="S6951" s="13" t="str">
        <f t="shared" si="599"/>
        <v>Tue</v>
      </c>
    </row>
    <row r="6952" spans="1:19" x14ac:dyDescent="0.25">
      <c r="A6952" s="60">
        <v>45923.524641203701</v>
      </c>
      <c r="B6952" s="61">
        <v>445595113</v>
      </c>
      <c r="C6952" s="62" t="s">
        <v>36</v>
      </c>
      <c r="D6952" s="62" t="s">
        <v>38</v>
      </c>
      <c r="E6952" s="62" t="s">
        <v>46</v>
      </c>
      <c r="F6952" s="62" t="s">
        <v>119</v>
      </c>
      <c r="G6952" s="63">
        <v>3783.89</v>
      </c>
      <c r="H6952" s="61">
        <v>444801062</v>
      </c>
      <c r="I6952" s="63">
        <v>0</v>
      </c>
      <c r="J6952" s="63">
        <v>0</v>
      </c>
      <c r="K6952" s="63">
        <v>0</v>
      </c>
      <c r="L6952" s="63">
        <v>-3.03</v>
      </c>
      <c r="M6952" s="63">
        <v>10000.290000000001</v>
      </c>
      <c r="N6952" s="62" t="s">
        <v>4184</v>
      </c>
      <c r="O6952" s="14">
        <f t="shared" si="595"/>
        <v>45923.524641203701</v>
      </c>
      <c r="P6952" s="19">
        <f t="shared" si="596"/>
        <v>45923.732974537037</v>
      </c>
      <c r="Q6952" s="20" t="str">
        <f t="shared" si="597"/>
        <v>23/09/2025</v>
      </c>
      <c r="R6952" s="13" t="str">
        <f t="shared" si="598"/>
        <v>17</v>
      </c>
      <c r="S6952" s="13" t="str">
        <f t="shared" si="599"/>
        <v>Tue</v>
      </c>
    </row>
    <row r="6953" spans="1:19" x14ac:dyDescent="0.25">
      <c r="A6953" s="56">
        <v>45923.524641203701</v>
      </c>
      <c r="B6953" s="57">
        <v>445595114</v>
      </c>
      <c r="C6953" s="58" t="s">
        <v>36</v>
      </c>
      <c r="D6953" s="58" t="s">
        <v>38</v>
      </c>
      <c r="E6953" s="58" t="s">
        <v>46</v>
      </c>
      <c r="F6953" s="58" t="s">
        <v>119</v>
      </c>
      <c r="G6953" s="59">
        <v>3783.89</v>
      </c>
      <c r="H6953" s="57">
        <v>444801064</v>
      </c>
      <c r="I6953" s="59">
        <v>0</v>
      </c>
      <c r="J6953" s="59">
        <v>0</v>
      </c>
      <c r="K6953" s="59">
        <v>0</v>
      </c>
      <c r="L6953" s="59">
        <v>-3.03</v>
      </c>
      <c r="M6953" s="59">
        <v>9997.26</v>
      </c>
      <c r="N6953" s="58" t="s">
        <v>4184</v>
      </c>
      <c r="O6953" s="14">
        <f t="shared" si="595"/>
        <v>45923.524641203701</v>
      </c>
      <c r="P6953" s="19">
        <f t="shared" si="596"/>
        <v>45923.732974537037</v>
      </c>
      <c r="Q6953" s="20" t="str">
        <f t="shared" si="597"/>
        <v>23/09/2025</v>
      </c>
      <c r="R6953" s="13" t="str">
        <f t="shared" si="598"/>
        <v>17</v>
      </c>
      <c r="S6953" s="13" t="str">
        <f t="shared" si="599"/>
        <v>Tue</v>
      </c>
    </row>
    <row r="6954" spans="1:19" x14ac:dyDescent="0.25">
      <c r="A6954" s="60">
        <v>45923.524641203701</v>
      </c>
      <c r="B6954" s="61">
        <v>445595115</v>
      </c>
      <c r="C6954" s="62" t="s">
        <v>36</v>
      </c>
      <c r="D6954" s="62" t="s">
        <v>38</v>
      </c>
      <c r="E6954" s="62" t="s">
        <v>46</v>
      </c>
      <c r="F6954" s="62" t="s">
        <v>119</v>
      </c>
      <c r="G6954" s="63">
        <v>3783.89</v>
      </c>
      <c r="H6954" s="61">
        <v>444801065</v>
      </c>
      <c r="I6954" s="63">
        <v>0</v>
      </c>
      <c r="J6954" s="63">
        <v>0</v>
      </c>
      <c r="K6954" s="63">
        <v>0</v>
      </c>
      <c r="L6954" s="63">
        <v>-3.03</v>
      </c>
      <c r="M6954" s="63">
        <v>9994.23</v>
      </c>
      <c r="N6954" s="62" t="s">
        <v>4184</v>
      </c>
      <c r="O6954" s="14">
        <f t="shared" si="595"/>
        <v>45923.524641203701</v>
      </c>
      <c r="P6954" s="19">
        <f t="shared" si="596"/>
        <v>45923.732974537037</v>
      </c>
      <c r="Q6954" s="20" t="str">
        <f t="shared" si="597"/>
        <v>23/09/2025</v>
      </c>
      <c r="R6954" s="13" t="str">
        <f t="shared" si="598"/>
        <v>17</v>
      </c>
      <c r="S6954" s="13" t="str">
        <f t="shared" si="599"/>
        <v>Tue</v>
      </c>
    </row>
    <row r="6955" spans="1:19" x14ac:dyDescent="0.25">
      <c r="A6955" s="56">
        <v>45923.525555555556</v>
      </c>
      <c r="B6955" s="57">
        <v>445595892</v>
      </c>
      <c r="C6955" s="58" t="s">
        <v>36</v>
      </c>
      <c r="D6955" s="58" t="s">
        <v>37</v>
      </c>
      <c r="E6955" s="58" t="s">
        <v>45</v>
      </c>
      <c r="F6955" s="58" t="s">
        <v>119</v>
      </c>
      <c r="G6955" s="59">
        <v>3783.45</v>
      </c>
      <c r="H6955" s="57">
        <v>444801836</v>
      </c>
      <c r="I6955" s="59">
        <v>0</v>
      </c>
      <c r="J6955" s="59">
        <v>0</v>
      </c>
      <c r="K6955" s="59">
        <v>0</v>
      </c>
      <c r="L6955" s="59">
        <v>0</v>
      </c>
      <c r="M6955" s="59">
        <v>9994.23</v>
      </c>
      <c r="N6955" s="58" t="s">
        <v>2546</v>
      </c>
      <c r="O6955" s="14">
        <f t="shared" si="595"/>
        <v>45923.525555555556</v>
      </c>
      <c r="P6955" s="19">
        <f t="shared" si="596"/>
        <v>45923.733888888892</v>
      </c>
      <c r="Q6955" s="20" t="str">
        <f t="shared" si="597"/>
        <v>23/09/2025</v>
      </c>
      <c r="R6955" s="13" t="str">
        <f t="shared" si="598"/>
        <v>17</v>
      </c>
      <c r="S6955" s="13" t="str">
        <f t="shared" si="599"/>
        <v>Tue</v>
      </c>
    </row>
    <row r="6956" spans="1:19" x14ac:dyDescent="0.25">
      <c r="A6956" s="60">
        <v>45923.525578703702</v>
      </c>
      <c r="B6956" s="61">
        <v>445595925</v>
      </c>
      <c r="C6956" s="62" t="s">
        <v>36</v>
      </c>
      <c r="D6956" s="62" t="s">
        <v>38</v>
      </c>
      <c r="E6956" s="62" t="s">
        <v>46</v>
      </c>
      <c r="F6956" s="62" t="s">
        <v>119</v>
      </c>
      <c r="G6956" s="63">
        <v>3783</v>
      </c>
      <c r="H6956" s="61">
        <v>444801866</v>
      </c>
      <c r="I6956" s="63">
        <v>0</v>
      </c>
      <c r="J6956" s="63">
        <v>0</v>
      </c>
      <c r="K6956" s="63">
        <v>0</v>
      </c>
      <c r="L6956" s="63">
        <v>-3.01</v>
      </c>
      <c r="M6956" s="63">
        <v>9991.2199999999993</v>
      </c>
      <c r="N6956" s="62" t="s">
        <v>4185</v>
      </c>
      <c r="O6956" s="14">
        <f t="shared" si="595"/>
        <v>45923.525578703702</v>
      </c>
      <c r="P6956" s="19">
        <f t="shared" si="596"/>
        <v>45923.733912037038</v>
      </c>
      <c r="Q6956" s="20" t="str">
        <f t="shared" si="597"/>
        <v>23/09/2025</v>
      </c>
      <c r="R6956" s="13" t="str">
        <f t="shared" si="598"/>
        <v>17</v>
      </c>
      <c r="S6956" s="13" t="str">
        <f t="shared" si="599"/>
        <v>Tue</v>
      </c>
    </row>
    <row r="6957" spans="1:19" x14ac:dyDescent="0.25">
      <c r="A6957" s="56">
        <v>45923.525833333333</v>
      </c>
      <c r="B6957" s="57">
        <v>445596325</v>
      </c>
      <c r="C6957" s="58" t="s">
        <v>36</v>
      </c>
      <c r="D6957" s="58" t="s">
        <v>37</v>
      </c>
      <c r="E6957" s="58" t="s">
        <v>46</v>
      </c>
      <c r="F6957" s="58" t="s">
        <v>119</v>
      </c>
      <c r="G6957" s="59">
        <v>3783.82</v>
      </c>
      <c r="H6957" s="57">
        <v>444802265</v>
      </c>
      <c r="I6957" s="59">
        <v>0</v>
      </c>
      <c r="J6957" s="59">
        <v>0</v>
      </c>
      <c r="K6957" s="59">
        <v>0</v>
      </c>
      <c r="L6957" s="59">
        <v>1.59</v>
      </c>
      <c r="M6957" s="59">
        <v>9992.81</v>
      </c>
      <c r="N6957" s="58" t="s">
        <v>4186</v>
      </c>
      <c r="O6957" s="14">
        <f t="shared" si="595"/>
        <v>45923.525833333333</v>
      </c>
      <c r="P6957" s="19">
        <f t="shared" si="596"/>
        <v>45923.734166666669</v>
      </c>
      <c r="Q6957" s="20" t="str">
        <f t="shared" si="597"/>
        <v>23/09/2025</v>
      </c>
      <c r="R6957" s="13" t="str">
        <f t="shared" si="598"/>
        <v>17</v>
      </c>
      <c r="S6957" s="13" t="str">
        <f t="shared" si="599"/>
        <v>Tue</v>
      </c>
    </row>
    <row r="6958" spans="1:19" x14ac:dyDescent="0.25">
      <c r="A6958" s="60">
        <v>45923.526018518518</v>
      </c>
      <c r="B6958" s="61">
        <v>445596527</v>
      </c>
      <c r="C6958" s="62" t="s">
        <v>36</v>
      </c>
      <c r="D6958" s="62" t="s">
        <v>38</v>
      </c>
      <c r="E6958" s="62" t="s">
        <v>45</v>
      </c>
      <c r="F6958" s="62" t="s">
        <v>119</v>
      </c>
      <c r="G6958" s="63">
        <v>3784.13</v>
      </c>
      <c r="H6958" s="61">
        <v>444802469</v>
      </c>
      <c r="I6958" s="63">
        <v>0</v>
      </c>
      <c r="J6958" s="63">
        <v>0</v>
      </c>
      <c r="K6958" s="63">
        <v>0</v>
      </c>
      <c r="L6958" s="63">
        <v>0</v>
      </c>
      <c r="M6958" s="63">
        <v>9992.81</v>
      </c>
      <c r="N6958" s="62" t="s">
        <v>115</v>
      </c>
      <c r="O6958" s="14">
        <f t="shared" si="595"/>
        <v>45923.526018518518</v>
      </c>
      <c r="P6958" s="19">
        <f t="shared" si="596"/>
        <v>45923.734351851854</v>
      </c>
      <c r="Q6958" s="20" t="str">
        <f t="shared" si="597"/>
        <v>23/09/2025</v>
      </c>
      <c r="R6958" s="13" t="str">
        <f t="shared" si="598"/>
        <v>17</v>
      </c>
      <c r="S6958" s="13" t="str">
        <f t="shared" si="599"/>
        <v>Tue</v>
      </c>
    </row>
    <row r="6959" spans="1:19" x14ac:dyDescent="0.25">
      <c r="A6959" s="56">
        <v>45923.526365740741</v>
      </c>
      <c r="B6959" s="57">
        <v>445597070</v>
      </c>
      <c r="C6959" s="58" t="s">
        <v>36</v>
      </c>
      <c r="D6959" s="58" t="s">
        <v>37</v>
      </c>
      <c r="E6959" s="58" t="s">
        <v>45</v>
      </c>
      <c r="F6959" s="58" t="s">
        <v>119</v>
      </c>
      <c r="G6959" s="59">
        <v>3784.02</v>
      </c>
      <c r="H6959" s="57">
        <v>444803012</v>
      </c>
      <c r="I6959" s="59">
        <v>0</v>
      </c>
      <c r="J6959" s="59">
        <v>0</v>
      </c>
      <c r="K6959" s="59">
        <v>0</v>
      </c>
      <c r="L6959" s="59">
        <v>0</v>
      </c>
      <c r="M6959" s="59">
        <v>9992.81</v>
      </c>
      <c r="N6959" s="58" t="s">
        <v>2533</v>
      </c>
      <c r="O6959" s="14">
        <f t="shared" si="595"/>
        <v>45923.526365740741</v>
      </c>
      <c r="P6959" s="19">
        <f t="shared" si="596"/>
        <v>45923.734699074077</v>
      </c>
      <c r="Q6959" s="20" t="str">
        <f t="shared" si="597"/>
        <v>23/09/2025</v>
      </c>
      <c r="R6959" s="13" t="str">
        <f t="shared" si="598"/>
        <v>17</v>
      </c>
      <c r="S6959" s="13" t="str">
        <f t="shared" si="599"/>
        <v>Tue</v>
      </c>
    </row>
    <row r="6960" spans="1:19" x14ac:dyDescent="0.25">
      <c r="A6960" s="60">
        <v>45923.527870370373</v>
      </c>
      <c r="B6960" s="61">
        <v>445598296</v>
      </c>
      <c r="C6960" s="62" t="s">
        <v>36</v>
      </c>
      <c r="D6960" s="62" t="s">
        <v>37</v>
      </c>
      <c r="E6960" s="62" t="s">
        <v>45</v>
      </c>
      <c r="F6960" s="62" t="s">
        <v>119</v>
      </c>
      <c r="G6960" s="63">
        <v>3784.66</v>
      </c>
      <c r="H6960" s="61">
        <v>444804297</v>
      </c>
      <c r="I6960" s="63">
        <v>0</v>
      </c>
      <c r="J6960" s="63">
        <v>0</v>
      </c>
      <c r="K6960" s="63">
        <v>0</v>
      </c>
      <c r="L6960" s="63">
        <v>0</v>
      </c>
      <c r="M6960" s="63">
        <v>9992.81</v>
      </c>
      <c r="N6960" s="62" t="s">
        <v>106</v>
      </c>
      <c r="O6960" s="14">
        <f t="shared" si="595"/>
        <v>45923.527870370373</v>
      </c>
      <c r="P6960" s="19">
        <f t="shared" si="596"/>
        <v>45923.736203703709</v>
      </c>
      <c r="Q6960" s="20" t="str">
        <f t="shared" si="597"/>
        <v>23/09/2025</v>
      </c>
      <c r="R6960" s="13" t="str">
        <f t="shared" si="598"/>
        <v>17</v>
      </c>
      <c r="S6960" s="13" t="str">
        <f t="shared" si="599"/>
        <v>Tue</v>
      </c>
    </row>
    <row r="6961" spans="1:19" x14ac:dyDescent="0.25">
      <c r="A6961" s="56">
        <v>45923.528680555559</v>
      </c>
      <c r="B6961" s="57">
        <v>445598964</v>
      </c>
      <c r="C6961" s="58" t="s">
        <v>36</v>
      </c>
      <c r="D6961" s="58" t="s">
        <v>37</v>
      </c>
      <c r="E6961" s="58" t="s">
        <v>45</v>
      </c>
      <c r="F6961" s="58" t="s">
        <v>119</v>
      </c>
      <c r="G6961" s="59">
        <v>3783.05</v>
      </c>
      <c r="H6961" s="57">
        <v>444805140</v>
      </c>
      <c r="I6961" s="59">
        <v>0</v>
      </c>
      <c r="J6961" s="59">
        <v>0</v>
      </c>
      <c r="K6961" s="59">
        <v>0</v>
      </c>
      <c r="L6961" s="59">
        <v>0</v>
      </c>
      <c r="M6961" s="59">
        <v>9992.81</v>
      </c>
      <c r="N6961" s="58" t="s">
        <v>3885</v>
      </c>
      <c r="O6961" s="14">
        <f t="shared" si="595"/>
        <v>45923.528680555559</v>
      </c>
      <c r="P6961" s="19">
        <f t="shared" si="596"/>
        <v>45923.737013888895</v>
      </c>
      <c r="Q6961" s="20" t="str">
        <f t="shared" si="597"/>
        <v>23/09/2025</v>
      </c>
      <c r="R6961" s="13" t="str">
        <f t="shared" si="598"/>
        <v>17</v>
      </c>
      <c r="S6961" s="13" t="str">
        <f t="shared" si="599"/>
        <v>Tue</v>
      </c>
    </row>
    <row r="6962" spans="1:19" x14ac:dyDescent="0.25">
      <c r="A6962" s="60">
        <v>45923.528680555559</v>
      </c>
      <c r="B6962" s="61">
        <v>445598967</v>
      </c>
      <c r="C6962" s="62" t="s">
        <v>36</v>
      </c>
      <c r="D6962" s="62" t="s">
        <v>37</v>
      </c>
      <c r="E6962" s="62" t="s">
        <v>45</v>
      </c>
      <c r="F6962" s="62" t="s">
        <v>119</v>
      </c>
      <c r="G6962" s="63">
        <v>3783.05</v>
      </c>
      <c r="H6962" s="61">
        <v>444805143</v>
      </c>
      <c r="I6962" s="63">
        <v>0</v>
      </c>
      <c r="J6962" s="63">
        <v>0</v>
      </c>
      <c r="K6962" s="63">
        <v>0</v>
      </c>
      <c r="L6962" s="63">
        <v>0</v>
      </c>
      <c r="M6962" s="63">
        <v>9992.81</v>
      </c>
      <c r="N6962" s="62" t="s">
        <v>3762</v>
      </c>
      <c r="O6962" s="14">
        <f t="shared" si="595"/>
        <v>45923.528680555559</v>
      </c>
      <c r="P6962" s="19">
        <f t="shared" si="596"/>
        <v>45923.737013888895</v>
      </c>
      <c r="Q6962" s="20" t="str">
        <f t="shared" si="597"/>
        <v>23/09/2025</v>
      </c>
      <c r="R6962" s="13" t="str">
        <f t="shared" si="598"/>
        <v>17</v>
      </c>
      <c r="S6962" s="13" t="str">
        <f t="shared" si="599"/>
        <v>Tue</v>
      </c>
    </row>
    <row r="6963" spans="1:19" x14ac:dyDescent="0.25">
      <c r="A6963" s="56">
        <v>45923.529513888891</v>
      </c>
      <c r="B6963" s="57">
        <v>445599822</v>
      </c>
      <c r="C6963" s="58" t="s">
        <v>36</v>
      </c>
      <c r="D6963" s="58" t="s">
        <v>38</v>
      </c>
      <c r="E6963" s="58" t="s">
        <v>46</v>
      </c>
      <c r="F6963" s="58" t="s">
        <v>119</v>
      </c>
      <c r="G6963" s="59">
        <v>3781.65</v>
      </c>
      <c r="H6963" s="57">
        <v>444806006</v>
      </c>
      <c r="I6963" s="59">
        <v>0</v>
      </c>
      <c r="J6963" s="59">
        <v>0</v>
      </c>
      <c r="K6963" s="59">
        <v>0</v>
      </c>
      <c r="L6963" s="59">
        <v>-3.01</v>
      </c>
      <c r="M6963" s="59">
        <v>9989.7999999999993</v>
      </c>
      <c r="N6963" s="58" t="s">
        <v>4187</v>
      </c>
      <c r="O6963" s="14">
        <f t="shared" si="595"/>
        <v>45923.529513888891</v>
      </c>
      <c r="P6963" s="19">
        <f t="shared" si="596"/>
        <v>45923.737847222226</v>
      </c>
      <c r="Q6963" s="20" t="str">
        <f t="shared" si="597"/>
        <v>23/09/2025</v>
      </c>
      <c r="R6963" s="13" t="str">
        <f t="shared" si="598"/>
        <v>17</v>
      </c>
      <c r="S6963" s="13" t="str">
        <f t="shared" si="599"/>
        <v>Tue</v>
      </c>
    </row>
    <row r="6964" spans="1:19" x14ac:dyDescent="0.25">
      <c r="A6964" s="60">
        <v>45923.530023148145</v>
      </c>
      <c r="B6964" s="61">
        <v>445601043</v>
      </c>
      <c r="C6964" s="62" t="s">
        <v>36</v>
      </c>
      <c r="D6964" s="62" t="s">
        <v>38</v>
      </c>
      <c r="E6964" s="62" t="s">
        <v>46</v>
      </c>
      <c r="F6964" s="62" t="s">
        <v>119</v>
      </c>
      <c r="G6964" s="63">
        <v>3781</v>
      </c>
      <c r="H6964" s="61">
        <v>444807205</v>
      </c>
      <c r="I6964" s="63">
        <v>0</v>
      </c>
      <c r="J6964" s="63">
        <v>0</v>
      </c>
      <c r="K6964" s="63">
        <v>0</v>
      </c>
      <c r="L6964" s="63">
        <v>-3.02</v>
      </c>
      <c r="M6964" s="63">
        <v>9986.7800000000007</v>
      </c>
      <c r="N6964" s="62" t="s">
        <v>4188</v>
      </c>
      <c r="O6964" s="14">
        <f t="shared" si="595"/>
        <v>45923.530023148145</v>
      </c>
      <c r="P6964" s="19">
        <f t="shared" si="596"/>
        <v>45923.738356481481</v>
      </c>
      <c r="Q6964" s="20" t="str">
        <f t="shared" si="597"/>
        <v>23/09/2025</v>
      </c>
      <c r="R6964" s="13" t="str">
        <f t="shared" si="598"/>
        <v>17</v>
      </c>
      <c r="S6964" s="13" t="str">
        <f t="shared" si="599"/>
        <v>Tue</v>
      </c>
    </row>
    <row r="6965" spans="1:19" x14ac:dyDescent="0.25">
      <c r="A6965" s="56">
        <v>45923.53020833333</v>
      </c>
      <c r="B6965" s="57">
        <v>445601392</v>
      </c>
      <c r="C6965" s="58" t="s">
        <v>36</v>
      </c>
      <c r="D6965" s="58" t="s">
        <v>38</v>
      </c>
      <c r="E6965" s="58" t="s">
        <v>46</v>
      </c>
      <c r="F6965" s="58" t="s">
        <v>119</v>
      </c>
      <c r="G6965" s="59">
        <v>3780.44</v>
      </c>
      <c r="H6965" s="57">
        <v>444807539</v>
      </c>
      <c r="I6965" s="59">
        <v>0</v>
      </c>
      <c r="J6965" s="59">
        <v>0</v>
      </c>
      <c r="K6965" s="59">
        <v>0</v>
      </c>
      <c r="L6965" s="59">
        <v>-3.01</v>
      </c>
      <c r="M6965" s="59">
        <v>9983.77</v>
      </c>
      <c r="N6965" s="58" t="s">
        <v>4164</v>
      </c>
      <c r="O6965" s="14">
        <f t="shared" si="595"/>
        <v>45923.53020833333</v>
      </c>
      <c r="P6965" s="19">
        <f t="shared" si="596"/>
        <v>45923.738541666666</v>
      </c>
      <c r="Q6965" s="20" t="str">
        <f t="shared" si="597"/>
        <v>23/09/2025</v>
      </c>
      <c r="R6965" s="13" t="str">
        <f t="shared" si="598"/>
        <v>17</v>
      </c>
      <c r="S6965" s="13" t="str">
        <f t="shared" si="599"/>
        <v>Tue</v>
      </c>
    </row>
    <row r="6966" spans="1:19" x14ac:dyDescent="0.25">
      <c r="A6966" s="60">
        <v>45923.530347222222</v>
      </c>
      <c r="B6966" s="61">
        <v>445601678</v>
      </c>
      <c r="C6966" s="62" t="s">
        <v>36</v>
      </c>
      <c r="D6966" s="62" t="s">
        <v>38</v>
      </c>
      <c r="E6966" s="62" t="s">
        <v>46</v>
      </c>
      <c r="F6966" s="62" t="s">
        <v>119</v>
      </c>
      <c r="G6966" s="63">
        <v>3780.02</v>
      </c>
      <c r="H6966" s="61">
        <v>444807816</v>
      </c>
      <c r="I6966" s="63">
        <v>0</v>
      </c>
      <c r="J6966" s="63">
        <v>0</v>
      </c>
      <c r="K6966" s="63">
        <v>0</v>
      </c>
      <c r="L6966" s="63">
        <v>-3.03</v>
      </c>
      <c r="M6966" s="63">
        <v>9980.74</v>
      </c>
      <c r="N6966" s="62" t="s">
        <v>4189</v>
      </c>
      <c r="O6966" s="14">
        <f t="shared" si="595"/>
        <v>45923.530347222222</v>
      </c>
      <c r="P6966" s="19">
        <f t="shared" si="596"/>
        <v>45923.738680555558</v>
      </c>
      <c r="Q6966" s="20" t="str">
        <f t="shared" si="597"/>
        <v>23/09/2025</v>
      </c>
      <c r="R6966" s="13" t="str">
        <f t="shared" si="598"/>
        <v>17</v>
      </c>
      <c r="S6966" s="13" t="str">
        <f t="shared" si="599"/>
        <v>Tue</v>
      </c>
    </row>
    <row r="6967" spans="1:19" x14ac:dyDescent="0.25">
      <c r="A6967" s="56">
        <v>45923.530347222222</v>
      </c>
      <c r="B6967" s="57">
        <v>445601679</v>
      </c>
      <c r="C6967" s="58" t="s">
        <v>36</v>
      </c>
      <c r="D6967" s="58" t="s">
        <v>38</v>
      </c>
      <c r="E6967" s="58" t="s">
        <v>46</v>
      </c>
      <c r="F6967" s="58" t="s">
        <v>119</v>
      </c>
      <c r="G6967" s="59">
        <v>3780.02</v>
      </c>
      <c r="H6967" s="57">
        <v>444807817</v>
      </c>
      <c r="I6967" s="59">
        <v>0</v>
      </c>
      <c r="J6967" s="59">
        <v>0</v>
      </c>
      <c r="K6967" s="59">
        <v>0</v>
      </c>
      <c r="L6967" s="59">
        <v>-3.03</v>
      </c>
      <c r="M6967" s="59">
        <v>9977.7099999999991</v>
      </c>
      <c r="N6967" s="58" t="s">
        <v>4189</v>
      </c>
      <c r="O6967" s="14">
        <f t="shared" si="595"/>
        <v>45923.530347222222</v>
      </c>
      <c r="P6967" s="19">
        <f t="shared" si="596"/>
        <v>45923.738680555558</v>
      </c>
      <c r="Q6967" s="20" t="str">
        <f t="shared" si="597"/>
        <v>23/09/2025</v>
      </c>
      <c r="R6967" s="13" t="str">
        <f t="shared" si="598"/>
        <v>17</v>
      </c>
      <c r="S6967" s="13" t="str">
        <f t="shared" si="599"/>
        <v>Tue</v>
      </c>
    </row>
    <row r="6968" spans="1:19" x14ac:dyDescent="0.25">
      <c r="A6968" s="60">
        <v>45923.530740740738</v>
      </c>
      <c r="B6968" s="61">
        <v>445602662</v>
      </c>
      <c r="C6968" s="62" t="s">
        <v>36</v>
      </c>
      <c r="D6968" s="62" t="s">
        <v>37</v>
      </c>
      <c r="E6968" s="62" t="s">
        <v>46</v>
      </c>
      <c r="F6968" s="62" t="s">
        <v>119</v>
      </c>
      <c r="G6968" s="63">
        <v>3780.46</v>
      </c>
      <c r="H6968" s="61">
        <v>444808776</v>
      </c>
      <c r="I6968" s="63">
        <v>0</v>
      </c>
      <c r="J6968" s="63">
        <v>0</v>
      </c>
      <c r="K6968" s="63">
        <v>0</v>
      </c>
      <c r="L6968" s="63">
        <v>4.95</v>
      </c>
      <c r="M6968" s="63">
        <v>9982.66</v>
      </c>
      <c r="N6968" s="62" t="s">
        <v>4190</v>
      </c>
      <c r="O6968" s="14">
        <f t="shared" si="595"/>
        <v>45923.530740740738</v>
      </c>
      <c r="P6968" s="19">
        <f t="shared" si="596"/>
        <v>45923.739074074074</v>
      </c>
      <c r="Q6968" s="20" t="str">
        <f t="shared" si="597"/>
        <v>23/09/2025</v>
      </c>
      <c r="R6968" s="13" t="str">
        <f t="shared" si="598"/>
        <v>17</v>
      </c>
      <c r="S6968" s="13" t="str">
        <f t="shared" si="599"/>
        <v>Tue</v>
      </c>
    </row>
    <row r="6969" spans="1:19" x14ac:dyDescent="0.25">
      <c r="A6969" s="56">
        <v>45923.530740740738</v>
      </c>
      <c r="B6969" s="57">
        <v>445602663</v>
      </c>
      <c r="C6969" s="58" t="s">
        <v>36</v>
      </c>
      <c r="D6969" s="58" t="s">
        <v>37</v>
      </c>
      <c r="E6969" s="58" t="s">
        <v>46</v>
      </c>
      <c r="F6969" s="58" t="s">
        <v>119</v>
      </c>
      <c r="G6969" s="59">
        <v>3780.46</v>
      </c>
      <c r="H6969" s="57">
        <v>444808777</v>
      </c>
      <c r="I6969" s="59">
        <v>0</v>
      </c>
      <c r="J6969" s="59">
        <v>0</v>
      </c>
      <c r="K6969" s="59">
        <v>0</v>
      </c>
      <c r="L6969" s="59">
        <v>3.67</v>
      </c>
      <c r="M6969" s="59">
        <v>9986.33</v>
      </c>
      <c r="N6969" s="58" t="s">
        <v>4191</v>
      </c>
      <c r="O6969" s="14">
        <f t="shared" si="595"/>
        <v>45923.530740740738</v>
      </c>
      <c r="P6969" s="19">
        <f t="shared" si="596"/>
        <v>45923.739074074074</v>
      </c>
      <c r="Q6969" s="20" t="str">
        <f t="shared" si="597"/>
        <v>23/09/2025</v>
      </c>
      <c r="R6969" s="13" t="str">
        <f t="shared" si="598"/>
        <v>17</v>
      </c>
      <c r="S6969" s="13" t="str">
        <f t="shared" si="599"/>
        <v>Tue</v>
      </c>
    </row>
    <row r="6970" spans="1:19" x14ac:dyDescent="0.25">
      <c r="A6970" s="60">
        <v>45923.531574074077</v>
      </c>
      <c r="B6970" s="61">
        <v>445603931</v>
      </c>
      <c r="C6970" s="62" t="s">
        <v>36</v>
      </c>
      <c r="D6970" s="62" t="s">
        <v>38</v>
      </c>
      <c r="E6970" s="62" t="s">
        <v>45</v>
      </c>
      <c r="F6970" s="62" t="s">
        <v>119</v>
      </c>
      <c r="G6970" s="63">
        <v>3779.45</v>
      </c>
      <c r="H6970" s="61">
        <v>444810033</v>
      </c>
      <c r="I6970" s="63">
        <v>0</v>
      </c>
      <c r="J6970" s="63">
        <v>0</v>
      </c>
      <c r="K6970" s="63">
        <v>0</v>
      </c>
      <c r="L6970" s="63">
        <v>0</v>
      </c>
      <c r="M6970" s="63">
        <v>9986.33</v>
      </c>
      <c r="N6970" s="62" t="s">
        <v>118</v>
      </c>
      <c r="O6970" s="14">
        <f t="shared" si="595"/>
        <v>45923.531574074077</v>
      </c>
      <c r="P6970" s="19">
        <f t="shared" si="596"/>
        <v>45923.739907407413</v>
      </c>
      <c r="Q6970" s="20" t="str">
        <f t="shared" si="597"/>
        <v>23/09/2025</v>
      </c>
      <c r="R6970" s="13" t="str">
        <f t="shared" si="598"/>
        <v>17</v>
      </c>
      <c r="S6970" s="13" t="str">
        <f t="shared" si="599"/>
        <v>Tue</v>
      </c>
    </row>
    <row r="6971" spans="1:19" x14ac:dyDescent="0.25">
      <c r="A6971" s="56">
        <v>45923.531574074077</v>
      </c>
      <c r="B6971" s="57">
        <v>445603935</v>
      </c>
      <c r="C6971" s="58" t="s">
        <v>36</v>
      </c>
      <c r="D6971" s="58" t="s">
        <v>38</v>
      </c>
      <c r="E6971" s="58" t="s">
        <v>45</v>
      </c>
      <c r="F6971" s="58" t="s">
        <v>119</v>
      </c>
      <c r="G6971" s="59">
        <v>3779.45</v>
      </c>
      <c r="H6971" s="57">
        <v>444810037</v>
      </c>
      <c r="I6971" s="59">
        <v>0</v>
      </c>
      <c r="J6971" s="59">
        <v>0</v>
      </c>
      <c r="K6971" s="59">
        <v>0</v>
      </c>
      <c r="L6971" s="59">
        <v>0</v>
      </c>
      <c r="M6971" s="59">
        <v>9986.33</v>
      </c>
      <c r="N6971" s="58" t="s">
        <v>115</v>
      </c>
      <c r="O6971" s="14">
        <f t="shared" si="595"/>
        <v>45923.531574074077</v>
      </c>
      <c r="P6971" s="19">
        <f t="shared" si="596"/>
        <v>45923.739907407413</v>
      </c>
      <c r="Q6971" s="20" t="str">
        <f t="shared" si="597"/>
        <v>23/09/2025</v>
      </c>
      <c r="R6971" s="13" t="str">
        <f t="shared" si="598"/>
        <v>17</v>
      </c>
      <c r="S6971" s="13" t="str">
        <f t="shared" si="599"/>
        <v>Tue</v>
      </c>
    </row>
    <row r="6972" spans="1:19" x14ac:dyDescent="0.25">
      <c r="A6972" s="60">
        <v>45923.532268518517</v>
      </c>
      <c r="B6972" s="61">
        <v>445604482</v>
      </c>
      <c r="C6972" s="62" t="s">
        <v>36</v>
      </c>
      <c r="D6972" s="62" t="s">
        <v>38</v>
      </c>
      <c r="E6972" s="62" t="s">
        <v>45</v>
      </c>
      <c r="F6972" s="62" t="s">
        <v>119</v>
      </c>
      <c r="G6972" s="63">
        <v>3780.45</v>
      </c>
      <c r="H6972" s="61">
        <v>444810587</v>
      </c>
      <c r="I6972" s="63">
        <v>0</v>
      </c>
      <c r="J6972" s="63">
        <v>0</v>
      </c>
      <c r="K6972" s="63">
        <v>0</v>
      </c>
      <c r="L6972" s="63">
        <v>0</v>
      </c>
      <c r="M6972" s="63">
        <v>9986.33</v>
      </c>
      <c r="N6972" s="62" t="s">
        <v>2056</v>
      </c>
      <c r="O6972" s="14">
        <f t="shared" si="595"/>
        <v>45923.532268518517</v>
      </c>
      <c r="P6972" s="19">
        <f t="shared" si="596"/>
        <v>45923.740601851852</v>
      </c>
      <c r="Q6972" s="20" t="str">
        <f t="shared" si="597"/>
        <v>23/09/2025</v>
      </c>
      <c r="R6972" s="13" t="str">
        <f t="shared" si="598"/>
        <v>17</v>
      </c>
      <c r="S6972" s="13" t="str">
        <f t="shared" si="599"/>
        <v>Tue</v>
      </c>
    </row>
    <row r="6973" spans="1:19" x14ac:dyDescent="0.25">
      <c r="A6973" s="56">
        <v>45923.532268518517</v>
      </c>
      <c r="B6973" s="57">
        <v>445604483</v>
      </c>
      <c r="C6973" s="58" t="s">
        <v>36</v>
      </c>
      <c r="D6973" s="58" t="s">
        <v>38</v>
      </c>
      <c r="E6973" s="58" t="s">
        <v>45</v>
      </c>
      <c r="F6973" s="58" t="s">
        <v>119</v>
      </c>
      <c r="G6973" s="59">
        <v>3780.43</v>
      </c>
      <c r="H6973" s="57">
        <v>444810588</v>
      </c>
      <c r="I6973" s="59">
        <v>0</v>
      </c>
      <c r="J6973" s="59">
        <v>0</v>
      </c>
      <c r="K6973" s="59">
        <v>0</v>
      </c>
      <c r="L6973" s="59">
        <v>0</v>
      </c>
      <c r="M6973" s="59">
        <v>9986.33</v>
      </c>
      <c r="N6973" s="58" t="s">
        <v>1944</v>
      </c>
      <c r="O6973" s="14">
        <f t="shared" si="595"/>
        <v>45923.532268518517</v>
      </c>
      <c r="P6973" s="19">
        <f t="shared" si="596"/>
        <v>45923.740601851852</v>
      </c>
      <c r="Q6973" s="20" t="str">
        <f t="shared" si="597"/>
        <v>23/09/2025</v>
      </c>
      <c r="R6973" s="13" t="str">
        <f t="shared" si="598"/>
        <v>17</v>
      </c>
      <c r="S6973" s="13" t="str">
        <f t="shared" si="599"/>
        <v>Tue</v>
      </c>
    </row>
    <row r="6974" spans="1:19" x14ac:dyDescent="0.25">
      <c r="A6974" s="60">
        <v>45923.532268518517</v>
      </c>
      <c r="B6974" s="61">
        <v>445604485</v>
      </c>
      <c r="C6974" s="62" t="s">
        <v>36</v>
      </c>
      <c r="D6974" s="62" t="s">
        <v>38</v>
      </c>
      <c r="E6974" s="62" t="s">
        <v>45</v>
      </c>
      <c r="F6974" s="62" t="s">
        <v>119</v>
      </c>
      <c r="G6974" s="63">
        <v>3780.46</v>
      </c>
      <c r="H6974" s="61">
        <v>444810590</v>
      </c>
      <c r="I6974" s="63">
        <v>0</v>
      </c>
      <c r="J6974" s="63">
        <v>0</v>
      </c>
      <c r="K6974" s="63">
        <v>0</v>
      </c>
      <c r="L6974" s="63">
        <v>0</v>
      </c>
      <c r="M6974" s="63">
        <v>9986.33</v>
      </c>
      <c r="N6974" s="62" t="s">
        <v>113</v>
      </c>
      <c r="O6974" s="14">
        <f t="shared" si="595"/>
        <v>45923.532268518517</v>
      </c>
      <c r="P6974" s="19">
        <f t="shared" si="596"/>
        <v>45923.740601851852</v>
      </c>
      <c r="Q6974" s="20" t="str">
        <f t="shared" si="597"/>
        <v>23/09/2025</v>
      </c>
      <c r="R6974" s="13" t="str">
        <f t="shared" si="598"/>
        <v>17</v>
      </c>
      <c r="S6974" s="13" t="str">
        <f t="shared" si="599"/>
        <v>Tue</v>
      </c>
    </row>
    <row r="6975" spans="1:19" x14ac:dyDescent="0.25">
      <c r="A6975" s="56">
        <v>45923.532268518517</v>
      </c>
      <c r="B6975" s="57">
        <v>445604490</v>
      </c>
      <c r="C6975" s="58" t="s">
        <v>36</v>
      </c>
      <c r="D6975" s="58" t="s">
        <v>38</v>
      </c>
      <c r="E6975" s="58" t="s">
        <v>45</v>
      </c>
      <c r="F6975" s="58" t="s">
        <v>119</v>
      </c>
      <c r="G6975" s="59">
        <v>3780.49</v>
      </c>
      <c r="H6975" s="57">
        <v>444810596</v>
      </c>
      <c r="I6975" s="59">
        <v>0</v>
      </c>
      <c r="J6975" s="59">
        <v>0</v>
      </c>
      <c r="K6975" s="59">
        <v>0</v>
      </c>
      <c r="L6975" s="59">
        <v>0</v>
      </c>
      <c r="M6975" s="59">
        <v>9986.33</v>
      </c>
      <c r="N6975" s="58" t="s">
        <v>48</v>
      </c>
      <c r="O6975" s="14">
        <f t="shared" si="595"/>
        <v>45923.532268518517</v>
      </c>
      <c r="P6975" s="19">
        <f t="shared" si="596"/>
        <v>45923.740601851852</v>
      </c>
      <c r="Q6975" s="20" t="str">
        <f t="shared" si="597"/>
        <v>23/09/2025</v>
      </c>
      <c r="R6975" s="13" t="str">
        <f t="shared" si="598"/>
        <v>17</v>
      </c>
      <c r="S6975" s="13" t="str">
        <f t="shared" si="599"/>
        <v>Tue</v>
      </c>
    </row>
    <row r="6976" spans="1:19" x14ac:dyDescent="0.25">
      <c r="A6976" s="60">
        <v>45923.532268518517</v>
      </c>
      <c r="B6976" s="61">
        <v>445604514</v>
      </c>
      <c r="C6976" s="62" t="s">
        <v>36</v>
      </c>
      <c r="D6976" s="62" t="s">
        <v>38</v>
      </c>
      <c r="E6976" s="62" t="s">
        <v>45</v>
      </c>
      <c r="F6976" s="62" t="s">
        <v>119</v>
      </c>
      <c r="G6976" s="63">
        <v>3780.5</v>
      </c>
      <c r="H6976" s="61">
        <v>444810620</v>
      </c>
      <c r="I6976" s="63">
        <v>0</v>
      </c>
      <c r="J6976" s="63">
        <v>0</v>
      </c>
      <c r="K6976" s="63">
        <v>0</v>
      </c>
      <c r="L6976" s="63">
        <v>0</v>
      </c>
      <c r="M6976" s="63">
        <v>9986.33</v>
      </c>
      <c r="N6976" s="62" t="s">
        <v>2055</v>
      </c>
      <c r="O6976" s="14">
        <f t="shared" si="595"/>
        <v>45923.532268518517</v>
      </c>
      <c r="P6976" s="19">
        <f t="shared" si="596"/>
        <v>45923.740601851852</v>
      </c>
      <c r="Q6976" s="20" t="str">
        <f t="shared" si="597"/>
        <v>23/09/2025</v>
      </c>
      <c r="R6976" s="13" t="str">
        <f t="shared" si="598"/>
        <v>17</v>
      </c>
      <c r="S6976" s="13" t="str">
        <f t="shared" si="599"/>
        <v>Tue</v>
      </c>
    </row>
    <row r="6977" spans="1:19" x14ac:dyDescent="0.25">
      <c r="A6977" s="56">
        <v>45923.532280092593</v>
      </c>
      <c r="B6977" s="57">
        <v>445604533</v>
      </c>
      <c r="C6977" s="58" t="s">
        <v>36</v>
      </c>
      <c r="D6977" s="58" t="s">
        <v>37</v>
      </c>
      <c r="E6977" s="58" t="s">
        <v>45</v>
      </c>
      <c r="F6977" s="58" t="s">
        <v>119</v>
      </c>
      <c r="G6977" s="59">
        <v>3780.91</v>
      </c>
      <c r="H6977" s="57">
        <v>444810639</v>
      </c>
      <c r="I6977" s="59">
        <v>0</v>
      </c>
      <c r="J6977" s="59">
        <v>0</v>
      </c>
      <c r="K6977" s="59">
        <v>0</v>
      </c>
      <c r="L6977" s="59">
        <v>0</v>
      </c>
      <c r="M6977" s="59">
        <v>9986.33</v>
      </c>
      <c r="N6977" s="58" t="s">
        <v>2546</v>
      </c>
      <c r="O6977" s="14">
        <f t="shared" si="595"/>
        <v>45923.532280092593</v>
      </c>
      <c r="P6977" s="19">
        <f t="shared" si="596"/>
        <v>45923.740613425929</v>
      </c>
      <c r="Q6977" s="20" t="str">
        <f t="shared" si="597"/>
        <v>23/09/2025</v>
      </c>
      <c r="R6977" s="13" t="str">
        <f t="shared" si="598"/>
        <v>17</v>
      </c>
      <c r="S6977" s="13" t="str">
        <f t="shared" si="599"/>
        <v>Tue</v>
      </c>
    </row>
    <row r="6978" spans="1:19" x14ac:dyDescent="0.25">
      <c r="A6978" s="60">
        <v>45923.532280092593</v>
      </c>
      <c r="B6978" s="61">
        <v>445604537</v>
      </c>
      <c r="C6978" s="62" t="s">
        <v>36</v>
      </c>
      <c r="D6978" s="62" t="s">
        <v>38</v>
      </c>
      <c r="E6978" s="62" t="s">
        <v>45</v>
      </c>
      <c r="F6978" s="62" t="s">
        <v>119</v>
      </c>
      <c r="G6978" s="63">
        <v>3780.66</v>
      </c>
      <c r="H6978" s="61">
        <v>444810643</v>
      </c>
      <c r="I6978" s="63">
        <v>0</v>
      </c>
      <c r="J6978" s="63">
        <v>0</v>
      </c>
      <c r="K6978" s="63">
        <v>0</v>
      </c>
      <c r="L6978" s="63">
        <v>0</v>
      </c>
      <c r="M6978" s="63">
        <v>9986.33</v>
      </c>
      <c r="N6978" s="62" t="s">
        <v>77</v>
      </c>
      <c r="O6978" s="14">
        <f t="shared" si="595"/>
        <v>45923.532280092593</v>
      </c>
      <c r="P6978" s="19">
        <f t="shared" si="596"/>
        <v>45923.740613425929</v>
      </c>
      <c r="Q6978" s="20" t="str">
        <f t="shared" si="597"/>
        <v>23/09/2025</v>
      </c>
      <c r="R6978" s="13" t="str">
        <f t="shared" si="598"/>
        <v>17</v>
      </c>
      <c r="S6978" s="13" t="str">
        <f t="shared" si="599"/>
        <v>Tue</v>
      </c>
    </row>
    <row r="6979" spans="1:19" x14ac:dyDescent="0.25">
      <c r="A6979" s="56">
        <v>45923.532280092593</v>
      </c>
      <c r="B6979" s="57">
        <v>445604539</v>
      </c>
      <c r="C6979" s="58" t="s">
        <v>36</v>
      </c>
      <c r="D6979" s="58" t="s">
        <v>38</v>
      </c>
      <c r="E6979" s="58" t="s">
        <v>45</v>
      </c>
      <c r="F6979" s="58" t="s">
        <v>119</v>
      </c>
      <c r="G6979" s="59">
        <v>3780.67</v>
      </c>
      <c r="H6979" s="57">
        <v>444810645</v>
      </c>
      <c r="I6979" s="59">
        <v>0</v>
      </c>
      <c r="J6979" s="59">
        <v>0</v>
      </c>
      <c r="K6979" s="59">
        <v>0</v>
      </c>
      <c r="L6979" s="59">
        <v>0</v>
      </c>
      <c r="M6979" s="59">
        <v>9986.33</v>
      </c>
      <c r="N6979" s="58" t="s">
        <v>108</v>
      </c>
      <c r="O6979" s="14">
        <f t="shared" si="595"/>
        <v>45923.532280092593</v>
      </c>
      <c r="P6979" s="19">
        <f t="shared" si="596"/>
        <v>45923.740613425929</v>
      </c>
      <c r="Q6979" s="20" t="str">
        <f t="shared" si="597"/>
        <v>23/09/2025</v>
      </c>
      <c r="R6979" s="13" t="str">
        <f t="shared" si="598"/>
        <v>17</v>
      </c>
      <c r="S6979" s="13" t="str">
        <f t="shared" si="599"/>
        <v>Tue</v>
      </c>
    </row>
    <row r="6980" spans="1:19" x14ac:dyDescent="0.25">
      <c r="A6980" s="60">
        <v>45923.532280092593</v>
      </c>
      <c r="B6980" s="61">
        <v>445604542</v>
      </c>
      <c r="C6980" s="62" t="s">
        <v>36</v>
      </c>
      <c r="D6980" s="62" t="s">
        <v>38</v>
      </c>
      <c r="E6980" s="62" t="s">
        <v>45</v>
      </c>
      <c r="F6980" s="62" t="s">
        <v>119</v>
      </c>
      <c r="G6980" s="63">
        <v>3780.67</v>
      </c>
      <c r="H6980" s="61">
        <v>444810648</v>
      </c>
      <c r="I6980" s="63">
        <v>0</v>
      </c>
      <c r="J6980" s="63">
        <v>0</v>
      </c>
      <c r="K6980" s="63">
        <v>0</v>
      </c>
      <c r="L6980" s="63">
        <v>0</v>
      </c>
      <c r="M6980" s="63">
        <v>9986.33</v>
      </c>
      <c r="N6980" s="62" t="s">
        <v>52</v>
      </c>
      <c r="O6980" s="14">
        <f t="shared" si="595"/>
        <v>45923.532280092593</v>
      </c>
      <c r="P6980" s="19">
        <f t="shared" si="596"/>
        <v>45923.740613425929</v>
      </c>
      <c r="Q6980" s="20" t="str">
        <f t="shared" si="597"/>
        <v>23/09/2025</v>
      </c>
      <c r="R6980" s="13" t="str">
        <f t="shared" si="598"/>
        <v>17</v>
      </c>
      <c r="S6980" s="13" t="str">
        <f t="shared" si="599"/>
        <v>Tue</v>
      </c>
    </row>
    <row r="6981" spans="1:19" x14ac:dyDescent="0.25">
      <c r="A6981" s="56">
        <v>45923.53229166667</v>
      </c>
      <c r="B6981" s="57">
        <v>445604544</v>
      </c>
      <c r="C6981" s="58" t="s">
        <v>36</v>
      </c>
      <c r="D6981" s="58" t="s">
        <v>38</v>
      </c>
      <c r="E6981" s="58" t="s">
        <v>45</v>
      </c>
      <c r="F6981" s="58" t="s">
        <v>119</v>
      </c>
      <c r="G6981" s="59">
        <v>3780.66</v>
      </c>
      <c r="H6981" s="57">
        <v>444810650</v>
      </c>
      <c r="I6981" s="59">
        <v>0</v>
      </c>
      <c r="J6981" s="59">
        <v>0</v>
      </c>
      <c r="K6981" s="59">
        <v>0</v>
      </c>
      <c r="L6981" s="59">
        <v>0</v>
      </c>
      <c r="M6981" s="59">
        <v>9986.33</v>
      </c>
      <c r="N6981" s="58" t="s">
        <v>107</v>
      </c>
      <c r="O6981" s="14">
        <f t="shared" si="595"/>
        <v>45923.53229166667</v>
      </c>
      <c r="P6981" s="19">
        <f t="shared" si="596"/>
        <v>45923.740625000006</v>
      </c>
      <c r="Q6981" s="20" t="str">
        <f t="shared" si="597"/>
        <v>23/09/2025</v>
      </c>
      <c r="R6981" s="13" t="str">
        <f t="shared" si="598"/>
        <v>17</v>
      </c>
      <c r="S6981" s="13" t="str">
        <f t="shared" si="599"/>
        <v>Tue</v>
      </c>
    </row>
    <row r="6982" spans="1:19" x14ac:dyDescent="0.25">
      <c r="A6982" s="60">
        <v>45923.53229166667</v>
      </c>
      <c r="B6982" s="61">
        <v>445604547</v>
      </c>
      <c r="C6982" s="62" t="s">
        <v>36</v>
      </c>
      <c r="D6982" s="62" t="s">
        <v>38</v>
      </c>
      <c r="E6982" s="62" t="s">
        <v>45</v>
      </c>
      <c r="F6982" s="62" t="s">
        <v>119</v>
      </c>
      <c r="G6982" s="63">
        <v>3780.66</v>
      </c>
      <c r="H6982" s="61">
        <v>444810653</v>
      </c>
      <c r="I6982" s="63">
        <v>0</v>
      </c>
      <c r="J6982" s="63">
        <v>0</v>
      </c>
      <c r="K6982" s="63">
        <v>0</v>
      </c>
      <c r="L6982" s="63">
        <v>0</v>
      </c>
      <c r="M6982" s="63">
        <v>9986.33</v>
      </c>
      <c r="N6982" s="62" t="s">
        <v>47</v>
      </c>
      <c r="O6982" s="14">
        <f t="shared" si="595"/>
        <v>45923.53229166667</v>
      </c>
      <c r="P6982" s="19">
        <f t="shared" si="596"/>
        <v>45923.740625000006</v>
      </c>
      <c r="Q6982" s="20" t="str">
        <f t="shared" si="597"/>
        <v>23/09/2025</v>
      </c>
      <c r="R6982" s="13" t="str">
        <f t="shared" si="598"/>
        <v>17</v>
      </c>
      <c r="S6982" s="13" t="str">
        <f t="shared" si="599"/>
        <v>Tue</v>
      </c>
    </row>
    <row r="6983" spans="1:19" x14ac:dyDescent="0.25">
      <c r="A6983" s="56">
        <v>45923.53229166667</v>
      </c>
      <c r="B6983" s="57">
        <v>445604548</v>
      </c>
      <c r="C6983" s="58" t="s">
        <v>36</v>
      </c>
      <c r="D6983" s="58" t="s">
        <v>38</v>
      </c>
      <c r="E6983" s="58" t="s">
        <v>45</v>
      </c>
      <c r="F6983" s="58" t="s">
        <v>119</v>
      </c>
      <c r="G6983" s="59">
        <v>3780.78</v>
      </c>
      <c r="H6983" s="57">
        <v>444810654</v>
      </c>
      <c r="I6983" s="59">
        <v>0</v>
      </c>
      <c r="J6983" s="59">
        <v>0</v>
      </c>
      <c r="K6983" s="59">
        <v>0</v>
      </c>
      <c r="L6983" s="59">
        <v>0</v>
      </c>
      <c r="M6983" s="59">
        <v>9986.33</v>
      </c>
      <c r="N6983" s="58" t="s">
        <v>1971</v>
      </c>
      <c r="O6983" s="14">
        <f t="shared" si="595"/>
        <v>45923.53229166667</v>
      </c>
      <c r="P6983" s="19">
        <f t="shared" si="596"/>
        <v>45923.740625000006</v>
      </c>
      <c r="Q6983" s="20" t="str">
        <f t="shared" si="597"/>
        <v>23/09/2025</v>
      </c>
      <c r="R6983" s="13" t="str">
        <f t="shared" si="598"/>
        <v>17</v>
      </c>
      <c r="S6983" s="13" t="str">
        <f t="shared" si="599"/>
        <v>Tue</v>
      </c>
    </row>
    <row r="6984" spans="1:19" x14ac:dyDescent="0.25">
      <c r="A6984" s="60">
        <v>45923.535150462965</v>
      </c>
      <c r="B6984" s="61">
        <v>445607335</v>
      </c>
      <c r="C6984" s="62" t="s">
        <v>36</v>
      </c>
      <c r="D6984" s="62" t="s">
        <v>37</v>
      </c>
      <c r="E6984" s="62" t="s">
        <v>45</v>
      </c>
      <c r="F6984" s="62" t="s">
        <v>119</v>
      </c>
      <c r="G6984" s="63">
        <v>3781.44</v>
      </c>
      <c r="H6984" s="61">
        <v>444813417</v>
      </c>
      <c r="I6984" s="63">
        <v>0</v>
      </c>
      <c r="J6984" s="63">
        <v>0</v>
      </c>
      <c r="K6984" s="63">
        <v>0</v>
      </c>
      <c r="L6984" s="63">
        <v>0</v>
      </c>
      <c r="M6984" s="63">
        <v>9986.33</v>
      </c>
      <c r="N6984" s="62" t="s">
        <v>106</v>
      </c>
      <c r="O6984" s="14">
        <f t="shared" si="595"/>
        <v>45923.535150462965</v>
      </c>
      <c r="P6984" s="19">
        <f t="shared" si="596"/>
        <v>45923.743483796301</v>
      </c>
      <c r="Q6984" s="20" t="str">
        <f t="shared" si="597"/>
        <v>23/09/2025</v>
      </c>
      <c r="R6984" s="13" t="str">
        <f t="shared" si="598"/>
        <v>17</v>
      </c>
      <c r="S6984" s="13" t="str">
        <f t="shared" si="599"/>
        <v>Tue</v>
      </c>
    </row>
    <row r="6985" spans="1:19" x14ac:dyDescent="0.25">
      <c r="A6985" s="56">
        <v>45923.535266203704</v>
      </c>
      <c r="B6985" s="57">
        <v>445607597</v>
      </c>
      <c r="C6985" s="58" t="s">
        <v>36</v>
      </c>
      <c r="D6985" s="58" t="s">
        <v>37</v>
      </c>
      <c r="E6985" s="58" t="s">
        <v>45</v>
      </c>
      <c r="F6985" s="58" t="s">
        <v>119</v>
      </c>
      <c r="G6985" s="59">
        <v>3781.78</v>
      </c>
      <c r="H6985" s="57">
        <v>444813676</v>
      </c>
      <c r="I6985" s="59">
        <v>0</v>
      </c>
      <c r="J6985" s="59">
        <v>0</v>
      </c>
      <c r="K6985" s="59">
        <v>0</v>
      </c>
      <c r="L6985" s="59">
        <v>0</v>
      </c>
      <c r="M6985" s="59">
        <v>9986.33</v>
      </c>
      <c r="N6985" s="58" t="s">
        <v>3762</v>
      </c>
      <c r="O6985" s="14">
        <f t="shared" si="595"/>
        <v>45923.535266203704</v>
      </c>
      <c r="P6985" s="19">
        <f t="shared" si="596"/>
        <v>45923.74359953704</v>
      </c>
      <c r="Q6985" s="20" t="str">
        <f t="shared" si="597"/>
        <v>23/09/2025</v>
      </c>
      <c r="R6985" s="13" t="str">
        <f t="shared" si="598"/>
        <v>17</v>
      </c>
      <c r="S6985" s="13" t="str">
        <f t="shared" si="599"/>
        <v>Tue</v>
      </c>
    </row>
    <row r="6986" spans="1:19" x14ac:dyDescent="0.25">
      <c r="A6986" s="60">
        <v>45923.535277777781</v>
      </c>
      <c r="B6986" s="61">
        <v>445607622</v>
      </c>
      <c r="C6986" s="62" t="s">
        <v>36</v>
      </c>
      <c r="D6986" s="62" t="s">
        <v>37</v>
      </c>
      <c r="E6986" s="62" t="s">
        <v>45</v>
      </c>
      <c r="F6986" s="62" t="s">
        <v>119</v>
      </c>
      <c r="G6986" s="63">
        <v>3781.8</v>
      </c>
      <c r="H6986" s="61">
        <v>444813701</v>
      </c>
      <c r="I6986" s="63">
        <v>0</v>
      </c>
      <c r="J6986" s="63">
        <v>0</v>
      </c>
      <c r="K6986" s="63">
        <v>0</v>
      </c>
      <c r="L6986" s="63">
        <v>0</v>
      </c>
      <c r="M6986" s="63">
        <v>9986.33</v>
      </c>
      <c r="N6986" s="62" t="s">
        <v>3885</v>
      </c>
      <c r="O6986" s="14">
        <f t="shared" si="595"/>
        <v>45923.535277777781</v>
      </c>
      <c r="P6986" s="19">
        <f t="shared" si="596"/>
        <v>45923.743611111116</v>
      </c>
      <c r="Q6986" s="20" t="str">
        <f t="shared" si="597"/>
        <v>23/09/2025</v>
      </c>
      <c r="R6986" s="13" t="str">
        <f t="shared" si="598"/>
        <v>17</v>
      </c>
      <c r="S6986" s="13" t="str">
        <f t="shared" si="599"/>
        <v>Tue</v>
      </c>
    </row>
    <row r="6987" spans="1:19" x14ac:dyDescent="0.25">
      <c r="A6987" s="56">
        <v>45923.53528935185</v>
      </c>
      <c r="B6987" s="57">
        <v>445607631</v>
      </c>
      <c r="C6987" s="58" t="s">
        <v>36</v>
      </c>
      <c r="D6987" s="58" t="s">
        <v>37</v>
      </c>
      <c r="E6987" s="58" t="s">
        <v>46</v>
      </c>
      <c r="F6987" s="58" t="s">
        <v>119</v>
      </c>
      <c r="G6987" s="59">
        <v>3781.95</v>
      </c>
      <c r="H6987" s="57">
        <v>444813710</v>
      </c>
      <c r="I6987" s="59">
        <v>0</v>
      </c>
      <c r="J6987" s="59">
        <v>0</v>
      </c>
      <c r="K6987" s="59">
        <v>0</v>
      </c>
      <c r="L6987" s="59">
        <v>-1.28</v>
      </c>
      <c r="M6987" s="59">
        <v>9985.0499999999993</v>
      </c>
      <c r="N6987" s="58" t="s">
        <v>4192</v>
      </c>
      <c r="O6987" s="14">
        <f t="shared" si="595"/>
        <v>45923.53528935185</v>
      </c>
      <c r="P6987" s="19">
        <f t="shared" si="596"/>
        <v>45923.743622685186</v>
      </c>
      <c r="Q6987" s="20" t="str">
        <f t="shared" si="597"/>
        <v>23/09/2025</v>
      </c>
      <c r="R6987" s="13" t="str">
        <f t="shared" si="598"/>
        <v>17</v>
      </c>
      <c r="S6987" s="13" t="str">
        <f t="shared" si="599"/>
        <v>Tue</v>
      </c>
    </row>
    <row r="6988" spans="1:19" x14ac:dyDescent="0.25">
      <c r="A6988" s="60">
        <v>45923.535995370374</v>
      </c>
      <c r="B6988" s="61">
        <v>445608297</v>
      </c>
      <c r="C6988" s="62" t="s">
        <v>36</v>
      </c>
      <c r="D6988" s="62" t="s">
        <v>37</v>
      </c>
      <c r="E6988" s="62" t="s">
        <v>46</v>
      </c>
      <c r="F6988" s="62" t="s">
        <v>119</v>
      </c>
      <c r="G6988" s="63">
        <v>3782.51</v>
      </c>
      <c r="H6988" s="61">
        <v>444814384</v>
      </c>
      <c r="I6988" s="63">
        <v>0</v>
      </c>
      <c r="J6988" s="63">
        <v>0</v>
      </c>
      <c r="K6988" s="63">
        <v>0</v>
      </c>
      <c r="L6988" s="63">
        <v>-3.06</v>
      </c>
      <c r="M6988" s="63">
        <v>9981.99</v>
      </c>
      <c r="N6988" s="62" t="s">
        <v>4193</v>
      </c>
      <c r="O6988" s="14">
        <f t="shared" si="595"/>
        <v>45923.535995370374</v>
      </c>
      <c r="P6988" s="19">
        <f t="shared" si="596"/>
        <v>45923.744328703709</v>
      </c>
      <c r="Q6988" s="20" t="str">
        <f t="shared" si="597"/>
        <v>23/09/2025</v>
      </c>
      <c r="R6988" s="13" t="str">
        <f t="shared" si="598"/>
        <v>17</v>
      </c>
      <c r="S6988" s="13" t="str">
        <f t="shared" si="599"/>
        <v>Tue</v>
      </c>
    </row>
    <row r="6989" spans="1:19" x14ac:dyDescent="0.25">
      <c r="A6989" s="56">
        <v>45923.535995370374</v>
      </c>
      <c r="B6989" s="57">
        <v>445608299</v>
      </c>
      <c r="C6989" s="58" t="s">
        <v>36</v>
      </c>
      <c r="D6989" s="58" t="s">
        <v>37</v>
      </c>
      <c r="E6989" s="58" t="s">
        <v>46</v>
      </c>
      <c r="F6989" s="58" t="s">
        <v>119</v>
      </c>
      <c r="G6989" s="59">
        <v>3782.51</v>
      </c>
      <c r="H6989" s="57">
        <v>444814386</v>
      </c>
      <c r="I6989" s="59">
        <v>0</v>
      </c>
      <c r="J6989" s="59">
        <v>0</v>
      </c>
      <c r="K6989" s="59">
        <v>0</v>
      </c>
      <c r="L6989" s="59">
        <v>-3.06</v>
      </c>
      <c r="M6989" s="59">
        <v>9978.93</v>
      </c>
      <c r="N6989" s="58" t="s">
        <v>4193</v>
      </c>
      <c r="O6989" s="14">
        <f t="shared" ref="O6989:O7052" si="600">A6989</f>
        <v>45923.535995370374</v>
      </c>
      <c r="P6989" s="19">
        <f t="shared" ref="P6989:P7052" si="601">O6989+(5/24)</f>
        <v>45923.744328703709</v>
      </c>
      <c r="Q6989" s="20" t="str">
        <f t="shared" ref="Q6989:Q7052" si="602">TEXT(P6989,"dd/mm/yyyy")</f>
        <v>23/09/2025</v>
      </c>
      <c r="R6989" s="13" t="str">
        <f t="shared" ref="R6989:R7052" si="603">TEXT(P6989,"hh")</f>
        <v>17</v>
      </c>
      <c r="S6989" s="13" t="str">
        <f t="shared" ref="S6989:S7052" si="604">TEXT(P6989,"ddd")</f>
        <v>Tue</v>
      </c>
    </row>
    <row r="6990" spans="1:19" x14ac:dyDescent="0.25">
      <c r="A6990" s="60">
        <v>45923.536053240743</v>
      </c>
      <c r="B6990" s="61">
        <v>445608357</v>
      </c>
      <c r="C6990" s="62" t="s">
        <v>36</v>
      </c>
      <c r="D6990" s="62" t="s">
        <v>37</v>
      </c>
      <c r="E6990" s="62" t="s">
        <v>46</v>
      </c>
      <c r="F6990" s="62" t="s">
        <v>119</v>
      </c>
      <c r="G6990" s="63">
        <v>3782.65</v>
      </c>
      <c r="H6990" s="61">
        <v>444814447</v>
      </c>
      <c r="I6990" s="63">
        <v>0</v>
      </c>
      <c r="J6990" s="63">
        <v>0</v>
      </c>
      <c r="K6990" s="63">
        <v>0</v>
      </c>
      <c r="L6990" s="63">
        <v>-2.15</v>
      </c>
      <c r="M6990" s="63">
        <v>9976.7800000000007</v>
      </c>
      <c r="N6990" s="62" t="s">
        <v>4194</v>
      </c>
      <c r="O6990" s="14">
        <f t="shared" si="600"/>
        <v>45923.536053240743</v>
      </c>
      <c r="P6990" s="19">
        <f t="shared" si="601"/>
        <v>45923.744386574079</v>
      </c>
      <c r="Q6990" s="20" t="str">
        <f t="shared" si="602"/>
        <v>23/09/2025</v>
      </c>
      <c r="R6990" s="13" t="str">
        <f t="shared" si="603"/>
        <v>17</v>
      </c>
      <c r="S6990" s="13" t="str">
        <f t="shared" si="604"/>
        <v>Tue</v>
      </c>
    </row>
    <row r="6991" spans="1:19" x14ac:dyDescent="0.25">
      <c r="A6991" s="56">
        <v>45923.536053240743</v>
      </c>
      <c r="B6991" s="57">
        <v>445608358</v>
      </c>
      <c r="C6991" s="58" t="s">
        <v>36</v>
      </c>
      <c r="D6991" s="58" t="s">
        <v>37</v>
      </c>
      <c r="E6991" s="58" t="s">
        <v>46</v>
      </c>
      <c r="F6991" s="58" t="s">
        <v>119</v>
      </c>
      <c r="G6991" s="59">
        <v>3782.65</v>
      </c>
      <c r="H6991" s="57">
        <v>444814448</v>
      </c>
      <c r="I6991" s="59">
        <v>0</v>
      </c>
      <c r="J6991" s="59">
        <v>0</v>
      </c>
      <c r="K6991" s="59">
        <v>0</v>
      </c>
      <c r="L6991" s="59">
        <v>-1.87</v>
      </c>
      <c r="M6991" s="59">
        <v>9974.91</v>
      </c>
      <c r="N6991" s="58" t="s">
        <v>4194</v>
      </c>
      <c r="O6991" s="14">
        <f t="shared" si="600"/>
        <v>45923.536053240743</v>
      </c>
      <c r="P6991" s="19">
        <f t="shared" si="601"/>
        <v>45923.744386574079</v>
      </c>
      <c r="Q6991" s="20" t="str">
        <f t="shared" si="602"/>
        <v>23/09/2025</v>
      </c>
      <c r="R6991" s="13" t="str">
        <f t="shared" si="603"/>
        <v>17</v>
      </c>
      <c r="S6991" s="13" t="str">
        <f t="shared" si="604"/>
        <v>Tue</v>
      </c>
    </row>
    <row r="6992" spans="1:19" x14ac:dyDescent="0.25">
      <c r="A6992" s="60">
        <v>45923.536238425928</v>
      </c>
      <c r="B6992" s="61">
        <v>445608556</v>
      </c>
      <c r="C6992" s="62" t="s">
        <v>36</v>
      </c>
      <c r="D6992" s="62" t="s">
        <v>37</v>
      </c>
      <c r="E6992" s="62" t="s">
        <v>46</v>
      </c>
      <c r="F6992" s="62" t="s">
        <v>119</v>
      </c>
      <c r="G6992" s="63">
        <v>3782.97</v>
      </c>
      <c r="H6992" s="61">
        <v>444814647</v>
      </c>
      <c r="I6992" s="63">
        <v>0</v>
      </c>
      <c r="J6992" s="63">
        <v>0</v>
      </c>
      <c r="K6992" s="63">
        <v>0</v>
      </c>
      <c r="L6992" s="63">
        <v>-2.48</v>
      </c>
      <c r="M6992" s="63">
        <v>9972.43</v>
      </c>
      <c r="N6992" s="62" t="s">
        <v>4195</v>
      </c>
      <c r="O6992" s="14">
        <f t="shared" si="600"/>
        <v>45923.536238425928</v>
      </c>
      <c r="P6992" s="19">
        <f t="shared" si="601"/>
        <v>45923.744571759264</v>
      </c>
      <c r="Q6992" s="20" t="str">
        <f t="shared" si="602"/>
        <v>23/09/2025</v>
      </c>
      <c r="R6992" s="13" t="str">
        <f t="shared" si="603"/>
        <v>17</v>
      </c>
      <c r="S6992" s="13" t="str">
        <f t="shared" si="604"/>
        <v>Tue</v>
      </c>
    </row>
    <row r="6993" spans="1:19" x14ac:dyDescent="0.25">
      <c r="A6993" s="56">
        <v>45923.537002314813</v>
      </c>
      <c r="B6993" s="57">
        <v>445609338</v>
      </c>
      <c r="C6993" s="58" t="s">
        <v>36</v>
      </c>
      <c r="D6993" s="58" t="s">
        <v>37</v>
      </c>
      <c r="E6993" s="58" t="s">
        <v>45</v>
      </c>
      <c r="F6993" s="58" t="s">
        <v>119</v>
      </c>
      <c r="G6993" s="59">
        <v>3782.59</v>
      </c>
      <c r="H6993" s="57">
        <v>444815437</v>
      </c>
      <c r="I6993" s="59">
        <v>0</v>
      </c>
      <c r="J6993" s="59">
        <v>0</v>
      </c>
      <c r="K6993" s="59">
        <v>0</v>
      </c>
      <c r="L6993" s="59">
        <v>0</v>
      </c>
      <c r="M6993" s="59">
        <v>9972.43</v>
      </c>
      <c r="N6993" s="58" t="s">
        <v>1384</v>
      </c>
      <c r="O6993" s="14">
        <f t="shared" si="600"/>
        <v>45923.537002314813</v>
      </c>
      <c r="P6993" s="19">
        <f t="shared" si="601"/>
        <v>45923.745335648149</v>
      </c>
      <c r="Q6993" s="20" t="str">
        <f t="shared" si="602"/>
        <v>23/09/2025</v>
      </c>
      <c r="R6993" s="13" t="str">
        <f t="shared" si="603"/>
        <v>17</v>
      </c>
      <c r="S6993" s="13" t="str">
        <f t="shared" si="604"/>
        <v>Tue</v>
      </c>
    </row>
    <row r="6994" spans="1:19" x14ac:dyDescent="0.25">
      <c r="A6994" s="60">
        <v>45923.53701388889</v>
      </c>
      <c r="B6994" s="61">
        <v>445609340</v>
      </c>
      <c r="C6994" s="62" t="s">
        <v>36</v>
      </c>
      <c r="D6994" s="62" t="s">
        <v>37</v>
      </c>
      <c r="E6994" s="62" t="s">
        <v>45</v>
      </c>
      <c r="F6994" s="62" t="s">
        <v>119</v>
      </c>
      <c r="G6994" s="63">
        <v>3782.61</v>
      </c>
      <c r="H6994" s="61">
        <v>444815439</v>
      </c>
      <c r="I6994" s="63">
        <v>0</v>
      </c>
      <c r="J6994" s="63">
        <v>0</v>
      </c>
      <c r="K6994" s="63">
        <v>0</v>
      </c>
      <c r="L6994" s="63">
        <v>0</v>
      </c>
      <c r="M6994" s="63">
        <v>9972.43</v>
      </c>
      <c r="N6994" s="62" t="s">
        <v>115</v>
      </c>
      <c r="O6994" s="14">
        <f t="shared" si="600"/>
        <v>45923.53701388889</v>
      </c>
      <c r="P6994" s="19">
        <f t="shared" si="601"/>
        <v>45923.745347222226</v>
      </c>
      <c r="Q6994" s="20" t="str">
        <f t="shared" si="602"/>
        <v>23/09/2025</v>
      </c>
      <c r="R6994" s="13" t="str">
        <f t="shared" si="603"/>
        <v>17</v>
      </c>
      <c r="S6994" s="13" t="str">
        <f t="shared" si="604"/>
        <v>Tue</v>
      </c>
    </row>
    <row r="6995" spans="1:19" x14ac:dyDescent="0.25">
      <c r="A6995" s="56">
        <v>45923.53701388889</v>
      </c>
      <c r="B6995" s="57">
        <v>445609344</v>
      </c>
      <c r="C6995" s="58" t="s">
        <v>36</v>
      </c>
      <c r="D6995" s="58" t="s">
        <v>37</v>
      </c>
      <c r="E6995" s="58" t="s">
        <v>45</v>
      </c>
      <c r="F6995" s="58" t="s">
        <v>119</v>
      </c>
      <c r="G6995" s="59">
        <v>3782.62</v>
      </c>
      <c r="H6995" s="57">
        <v>444815443</v>
      </c>
      <c r="I6995" s="59">
        <v>0</v>
      </c>
      <c r="J6995" s="59">
        <v>0</v>
      </c>
      <c r="K6995" s="59">
        <v>0</v>
      </c>
      <c r="L6995" s="59">
        <v>0</v>
      </c>
      <c r="M6995" s="59">
        <v>9972.43</v>
      </c>
      <c r="N6995" s="58" t="s">
        <v>118</v>
      </c>
      <c r="O6995" s="14">
        <f t="shared" si="600"/>
        <v>45923.53701388889</v>
      </c>
      <c r="P6995" s="19">
        <f t="shared" si="601"/>
        <v>45923.745347222226</v>
      </c>
      <c r="Q6995" s="20" t="str">
        <f t="shared" si="602"/>
        <v>23/09/2025</v>
      </c>
      <c r="R6995" s="13" t="str">
        <f t="shared" si="603"/>
        <v>17</v>
      </c>
      <c r="S6995" s="13" t="str">
        <f t="shared" si="604"/>
        <v>Tue</v>
      </c>
    </row>
    <row r="6996" spans="1:19" x14ac:dyDescent="0.25">
      <c r="A6996" s="60">
        <v>45923.537743055553</v>
      </c>
      <c r="B6996" s="61">
        <v>445609959</v>
      </c>
      <c r="C6996" s="62" t="s">
        <v>36</v>
      </c>
      <c r="D6996" s="62" t="s">
        <v>37</v>
      </c>
      <c r="E6996" s="62" t="s">
        <v>46</v>
      </c>
      <c r="F6996" s="62" t="s">
        <v>119</v>
      </c>
      <c r="G6996" s="63">
        <v>3783.44</v>
      </c>
      <c r="H6996" s="61">
        <v>444816038</v>
      </c>
      <c r="I6996" s="63">
        <v>0</v>
      </c>
      <c r="J6996" s="63">
        <v>0</v>
      </c>
      <c r="K6996" s="63">
        <v>0</v>
      </c>
      <c r="L6996" s="63">
        <v>-2.99</v>
      </c>
      <c r="M6996" s="63">
        <v>9969.44</v>
      </c>
      <c r="N6996" s="62" t="s">
        <v>4196</v>
      </c>
      <c r="O6996" s="14">
        <f t="shared" si="600"/>
        <v>45923.537743055553</v>
      </c>
      <c r="P6996" s="19">
        <f t="shared" si="601"/>
        <v>45923.746076388888</v>
      </c>
      <c r="Q6996" s="20" t="str">
        <f t="shared" si="602"/>
        <v>23/09/2025</v>
      </c>
      <c r="R6996" s="13" t="str">
        <f t="shared" si="603"/>
        <v>17</v>
      </c>
      <c r="S6996" s="13" t="str">
        <f t="shared" si="604"/>
        <v>Tue</v>
      </c>
    </row>
    <row r="6997" spans="1:19" x14ac:dyDescent="0.25">
      <c r="A6997" s="56">
        <v>45923.537858796299</v>
      </c>
      <c r="B6997" s="57">
        <v>445610090</v>
      </c>
      <c r="C6997" s="58" t="s">
        <v>36</v>
      </c>
      <c r="D6997" s="58" t="s">
        <v>37</v>
      </c>
      <c r="E6997" s="58" t="s">
        <v>46</v>
      </c>
      <c r="F6997" s="58" t="s">
        <v>119</v>
      </c>
      <c r="G6997" s="59">
        <v>3783.51</v>
      </c>
      <c r="H6997" s="57">
        <v>444816167</v>
      </c>
      <c r="I6997" s="59">
        <v>0</v>
      </c>
      <c r="J6997" s="59">
        <v>0</v>
      </c>
      <c r="K6997" s="59">
        <v>0</v>
      </c>
      <c r="L6997" s="59">
        <v>-3.08</v>
      </c>
      <c r="M6997" s="59">
        <v>9966.36</v>
      </c>
      <c r="N6997" s="58" t="s">
        <v>4197</v>
      </c>
      <c r="O6997" s="14">
        <f t="shared" si="600"/>
        <v>45923.537858796299</v>
      </c>
      <c r="P6997" s="19">
        <f t="shared" si="601"/>
        <v>45923.746192129634</v>
      </c>
      <c r="Q6997" s="20" t="str">
        <f t="shared" si="602"/>
        <v>23/09/2025</v>
      </c>
      <c r="R6997" s="13" t="str">
        <f t="shared" si="603"/>
        <v>17</v>
      </c>
      <c r="S6997" s="13" t="str">
        <f t="shared" si="604"/>
        <v>Tue</v>
      </c>
    </row>
    <row r="6998" spans="1:19" x14ac:dyDescent="0.25">
      <c r="A6998" s="60">
        <v>45923.537858796299</v>
      </c>
      <c r="B6998" s="61">
        <v>445610091</v>
      </c>
      <c r="C6998" s="62" t="s">
        <v>36</v>
      </c>
      <c r="D6998" s="62" t="s">
        <v>37</v>
      </c>
      <c r="E6998" s="62" t="s">
        <v>46</v>
      </c>
      <c r="F6998" s="62" t="s">
        <v>119</v>
      </c>
      <c r="G6998" s="63">
        <v>3783.51</v>
      </c>
      <c r="H6998" s="61">
        <v>444816169</v>
      </c>
      <c r="I6998" s="63">
        <v>0</v>
      </c>
      <c r="J6998" s="63">
        <v>0</v>
      </c>
      <c r="K6998" s="63">
        <v>0</v>
      </c>
      <c r="L6998" s="63">
        <v>-3.05</v>
      </c>
      <c r="M6998" s="63">
        <v>9963.31</v>
      </c>
      <c r="N6998" s="62" t="s">
        <v>4197</v>
      </c>
      <c r="O6998" s="14">
        <f t="shared" si="600"/>
        <v>45923.537858796299</v>
      </c>
      <c r="P6998" s="19">
        <f t="shared" si="601"/>
        <v>45923.746192129634</v>
      </c>
      <c r="Q6998" s="20" t="str">
        <f t="shared" si="602"/>
        <v>23/09/2025</v>
      </c>
      <c r="R6998" s="13" t="str">
        <f t="shared" si="603"/>
        <v>17</v>
      </c>
      <c r="S6998" s="13" t="str">
        <f t="shared" si="604"/>
        <v>Tue</v>
      </c>
    </row>
    <row r="6999" spans="1:19" x14ac:dyDescent="0.25">
      <c r="A6999" s="56">
        <v>45923.537858796299</v>
      </c>
      <c r="B6999" s="57">
        <v>445610092</v>
      </c>
      <c r="C6999" s="58" t="s">
        <v>36</v>
      </c>
      <c r="D6999" s="58" t="s">
        <v>37</v>
      </c>
      <c r="E6999" s="58" t="s">
        <v>46</v>
      </c>
      <c r="F6999" s="58" t="s">
        <v>119</v>
      </c>
      <c r="G6999" s="59">
        <v>3783.51</v>
      </c>
      <c r="H6999" s="57">
        <v>444816170</v>
      </c>
      <c r="I6999" s="59">
        <v>0</v>
      </c>
      <c r="J6999" s="59">
        <v>0</v>
      </c>
      <c r="K6999" s="59">
        <v>0</v>
      </c>
      <c r="L6999" s="59">
        <v>-2.85</v>
      </c>
      <c r="M6999" s="59">
        <v>9960.4599999999991</v>
      </c>
      <c r="N6999" s="58" t="s">
        <v>4197</v>
      </c>
      <c r="O6999" s="14">
        <f t="shared" si="600"/>
        <v>45923.537858796299</v>
      </c>
      <c r="P6999" s="19">
        <f t="shared" si="601"/>
        <v>45923.746192129634</v>
      </c>
      <c r="Q6999" s="20" t="str">
        <f t="shared" si="602"/>
        <v>23/09/2025</v>
      </c>
      <c r="R6999" s="13" t="str">
        <f t="shared" si="603"/>
        <v>17</v>
      </c>
      <c r="S6999" s="13" t="str">
        <f t="shared" si="604"/>
        <v>Tue</v>
      </c>
    </row>
    <row r="7000" spans="1:19" x14ac:dyDescent="0.25">
      <c r="A7000" s="60">
        <v>45923.537858796299</v>
      </c>
      <c r="B7000" s="61">
        <v>445610094</v>
      </c>
      <c r="C7000" s="62" t="s">
        <v>36</v>
      </c>
      <c r="D7000" s="62" t="s">
        <v>37</v>
      </c>
      <c r="E7000" s="62" t="s">
        <v>46</v>
      </c>
      <c r="F7000" s="62" t="s">
        <v>119</v>
      </c>
      <c r="G7000" s="63">
        <v>3783.51</v>
      </c>
      <c r="H7000" s="61">
        <v>444816171</v>
      </c>
      <c r="I7000" s="63">
        <v>0</v>
      </c>
      <c r="J7000" s="63">
        <v>0</v>
      </c>
      <c r="K7000" s="63">
        <v>0</v>
      </c>
      <c r="L7000" s="63">
        <v>-2.84</v>
      </c>
      <c r="M7000" s="63">
        <v>9957.6200000000008</v>
      </c>
      <c r="N7000" s="62" t="s">
        <v>4197</v>
      </c>
      <c r="O7000" s="14">
        <f t="shared" si="600"/>
        <v>45923.537858796299</v>
      </c>
      <c r="P7000" s="19">
        <f t="shared" si="601"/>
        <v>45923.746192129634</v>
      </c>
      <c r="Q7000" s="20" t="str">
        <f t="shared" si="602"/>
        <v>23/09/2025</v>
      </c>
      <c r="R7000" s="13" t="str">
        <f t="shared" si="603"/>
        <v>17</v>
      </c>
      <c r="S7000" s="13" t="str">
        <f t="shared" si="604"/>
        <v>Tue</v>
      </c>
    </row>
    <row r="7001" spans="1:19" x14ac:dyDescent="0.25">
      <c r="A7001" s="56">
        <v>45923.537858796299</v>
      </c>
      <c r="B7001" s="57">
        <v>445610095</v>
      </c>
      <c r="C7001" s="58" t="s">
        <v>36</v>
      </c>
      <c r="D7001" s="58" t="s">
        <v>37</v>
      </c>
      <c r="E7001" s="58" t="s">
        <v>46</v>
      </c>
      <c r="F7001" s="58" t="s">
        <v>119</v>
      </c>
      <c r="G7001" s="59">
        <v>3783.51</v>
      </c>
      <c r="H7001" s="57">
        <v>444816172</v>
      </c>
      <c r="I7001" s="59">
        <v>0</v>
      </c>
      <c r="J7001" s="59">
        <v>0</v>
      </c>
      <c r="K7001" s="59">
        <v>0</v>
      </c>
      <c r="L7001" s="59">
        <v>-2.85</v>
      </c>
      <c r="M7001" s="59">
        <v>9954.77</v>
      </c>
      <c r="N7001" s="58" t="s">
        <v>4197</v>
      </c>
      <c r="O7001" s="14">
        <f t="shared" si="600"/>
        <v>45923.537858796299</v>
      </c>
      <c r="P7001" s="19">
        <f t="shared" si="601"/>
        <v>45923.746192129634</v>
      </c>
      <c r="Q7001" s="20" t="str">
        <f t="shared" si="602"/>
        <v>23/09/2025</v>
      </c>
      <c r="R7001" s="13" t="str">
        <f t="shared" si="603"/>
        <v>17</v>
      </c>
      <c r="S7001" s="13" t="str">
        <f t="shared" si="604"/>
        <v>Tue</v>
      </c>
    </row>
    <row r="7002" spans="1:19" x14ac:dyDescent="0.25">
      <c r="A7002" s="60">
        <v>45923.537858796299</v>
      </c>
      <c r="B7002" s="61">
        <v>445610096</v>
      </c>
      <c r="C7002" s="62" t="s">
        <v>36</v>
      </c>
      <c r="D7002" s="62" t="s">
        <v>37</v>
      </c>
      <c r="E7002" s="62" t="s">
        <v>46</v>
      </c>
      <c r="F7002" s="62" t="s">
        <v>119</v>
      </c>
      <c r="G7002" s="63">
        <v>3783.51</v>
      </c>
      <c r="H7002" s="61">
        <v>444816173</v>
      </c>
      <c r="I7002" s="63">
        <v>0</v>
      </c>
      <c r="J7002" s="63">
        <v>0</v>
      </c>
      <c r="K7002" s="63">
        <v>0</v>
      </c>
      <c r="L7002" s="63">
        <v>-2.85</v>
      </c>
      <c r="M7002" s="63">
        <v>9951.92</v>
      </c>
      <c r="N7002" s="62" t="s">
        <v>4197</v>
      </c>
      <c r="O7002" s="14">
        <f t="shared" si="600"/>
        <v>45923.537858796299</v>
      </c>
      <c r="P7002" s="19">
        <f t="shared" si="601"/>
        <v>45923.746192129634</v>
      </c>
      <c r="Q7002" s="20" t="str">
        <f t="shared" si="602"/>
        <v>23/09/2025</v>
      </c>
      <c r="R7002" s="13" t="str">
        <f t="shared" si="603"/>
        <v>17</v>
      </c>
      <c r="S7002" s="13" t="str">
        <f t="shared" si="604"/>
        <v>Tue</v>
      </c>
    </row>
    <row r="7003" spans="1:19" x14ac:dyDescent="0.25">
      <c r="A7003" s="56">
        <v>45923.538657407407</v>
      </c>
      <c r="B7003" s="57">
        <v>445611308</v>
      </c>
      <c r="C7003" s="58" t="s">
        <v>36</v>
      </c>
      <c r="D7003" s="58" t="s">
        <v>38</v>
      </c>
      <c r="E7003" s="58" t="s">
        <v>46</v>
      </c>
      <c r="F7003" s="58" t="s">
        <v>119</v>
      </c>
      <c r="G7003" s="59">
        <v>3784.92</v>
      </c>
      <c r="H7003" s="57">
        <v>444817377</v>
      </c>
      <c r="I7003" s="59">
        <v>0</v>
      </c>
      <c r="J7003" s="59">
        <v>0</v>
      </c>
      <c r="K7003" s="59">
        <v>0</v>
      </c>
      <c r="L7003" s="59">
        <v>3.48</v>
      </c>
      <c r="M7003" s="59">
        <v>9955.4</v>
      </c>
      <c r="N7003" s="58" t="s">
        <v>4198</v>
      </c>
      <c r="O7003" s="14">
        <f t="shared" si="600"/>
        <v>45923.538657407407</v>
      </c>
      <c r="P7003" s="19">
        <f t="shared" si="601"/>
        <v>45923.746990740743</v>
      </c>
      <c r="Q7003" s="20" t="str">
        <f t="shared" si="602"/>
        <v>23/09/2025</v>
      </c>
      <c r="R7003" s="13" t="str">
        <f t="shared" si="603"/>
        <v>17</v>
      </c>
      <c r="S7003" s="13" t="str">
        <f t="shared" si="604"/>
        <v>Tue</v>
      </c>
    </row>
    <row r="7004" spans="1:19" x14ac:dyDescent="0.25">
      <c r="A7004" s="60">
        <v>45923.5387962963</v>
      </c>
      <c r="B7004" s="61">
        <v>445611497</v>
      </c>
      <c r="C7004" s="62" t="s">
        <v>36</v>
      </c>
      <c r="D7004" s="62" t="s">
        <v>38</v>
      </c>
      <c r="E7004" s="62" t="s">
        <v>46</v>
      </c>
      <c r="F7004" s="62" t="s">
        <v>119</v>
      </c>
      <c r="G7004" s="63">
        <v>3783.53</v>
      </c>
      <c r="H7004" s="61">
        <v>444817564</v>
      </c>
      <c r="I7004" s="63">
        <v>0</v>
      </c>
      <c r="J7004" s="63">
        <v>0</v>
      </c>
      <c r="K7004" s="63">
        <v>0</v>
      </c>
      <c r="L7004" s="63">
        <v>0.94</v>
      </c>
      <c r="M7004" s="63">
        <v>9956.34</v>
      </c>
      <c r="N7004" s="62" t="s">
        <v>4199</v>
      </c>
      <c r="O7004" s="14">
        <f t="shared" si="600"/>
        <v>45923.5387962963</v>
      </c>
      <c r="P7004" s="19">
        <f t="shared" si="601"/>
        <v>45923.747129629635</v>
      </c>
      <c r="Q7004" s="20" t="str">
        <f t="shared" si="602"/>
        <v>23/09/2025</v>
      </c>
      <c r="R7004" s="13" t="str">
        <f t="shared" si="603"/>
        <v>17</v>
      </c>
      <c r="S7004" s="13" t="str">
        <f t="shared" si="604"/>
        <v>Tue</v>
      </c>
    </row>
    <row r="7005" spans="1:19" x14ac:dyDescent="0.25">
      <c r="A7005" s="56">
        <v>45923.538865740738</v>
      </c>
      <c r="B7005" s="57">
        <v>445611589</v>
      </c>
      <c r="C7005" s="58" t="s">
        <v>36</v>
      </c>
      <c r="D7005" s="58" t="s">
        <v>37</v>
      </c>
      <c r="E7005" s="58" t="s">
        <v>45</v>
      </c>
      <c r="F7005" s="58" t="s">
        <v>119</v>
      </c>
      <c r="G7005" s="59">
        <v>3784.32</v>
      </c>
      <c r="H7005" s="57">
        <v>444817653</v>
      </c>
      <c r="I7005" s="59">
        <v>0</v>
      </c>
      <c r="J7005" s="59">
        <v>0</v>
      </c>
      <c r="K7005" s="59">
        <v>0</v>
      </c>
      <c r="L7005" s="59">
        <v>0</v>
      </c>
      <c r="M7005" s="59">
        <v>9956.34</v>
      </c>
      <c r="N7005" s="58" t="s">
        <v>2533</v>
      </c>
      <c r="O7005" s="14">
        <f t="shared" si="600"/>
        <v>45923.538865740738</v>
      </c>
      <c r="P7005" s="19">
        <f t="shared" si="601"/>
        <v>45923.747199074074</v>
      </c>
      <c r="Q7005" s="20" t="str">
        <f t="shared" si="602"/>
        <v>23/09/2025</v>
      </c>
      <c r="R7005" s="13" t="str">
        <f t="shared" si="603"/>
        <v>17</v>
      </c>
      <c r="S7005" s="13" t="str">
        <f t="shared" si="604"/>
        <v>Tue</v>
      </c>
    </row>
    <row r="7006" spans="1:19" x14ac:dyDescent="0.25">
      <c r="A7006" s="60">
        <v>45923.539780092593</v>
      </c>
      <c r="B7006" s="61">
        <v>445612339</v>
      </c>
      <c r="C7006" s="62" t="s">
        <v>36</v>
      </c>
      <c r="D7006" s="62" t="s">
        <v>37</v>
      </c>
      <c r="E7006" s="62" t="s">
        <v>45</v>
      </c>
      <c r="F7006" s="62" t="s">
        <v>119</v>
      </c>
      <c r="G7006" s="63">
        <v>3784.99</v>
      </c>
      <c r="H7006" s="61">
        <v>444818401</v>
      </c>
      <c r="I7006" s="63">
        <v>0</v>
      </c>
      <c r="J7006" s="63">
        <v>0</v>
      </c>
      <c r="K7006" s="63">
        <v>0</v>
      </c>
      <c r="L7006" s="63">
        <v>0</v>
      </c>
      <c r="M7006" s="63">
        <v>9956.34</v>
      </c>
      <c r="N7006" s="62" t="s">
        <v>1384</v>
      </c>
      <c r="O7006" s="14">
        <f t="shared" si="600"/>
        <v>45923.539780092593</v>
      </c>
      <c r="P7006" s="19">
        <f t="shared" si="601"/>
        <v>45923.748113425929</v>
      </c>
      <c r="Q7006" s="20" t="str">
        <f t="shared" si="602"/>
        <v>23/09/2025</v>
      </c>
      <c r="R7006" s="13" t="str">
        <f t="shared" si="603"/>
        <v>17</v>
      </c>
      <c r="S7006" s="13" t="str">
        <f t="shared" si="604"/>
        <v>Tue</v>
      </c>
    </row>
    <row r="7007" spans="1:19" x14ac:dyDescent="0.25">
      <c r="A7007" s="56">
        <v>45923.539953703701</v>
      </c>
      <c r="B7007" s="57">
        <v>445612441</v>
      </c>
      <c r="C7007" s="58" t="s">
        <v>36</v>
      </c>
      <c r="D7007" s="58" t="s">
        <v>38</v>
      </c>
      <c r="E7007" s="58" t="s">
        <v>46</v>
      </c>
      <c r="F7007" s="58" t="s">
        <v>119</v>
      </c>
      <c r="G7007" s="59">
        <v>3784.6</v>
      </c>
      <c r="H7007" s="57">
        <v>444818499</v>
      </c>
      <c r="I7007" s="59">
        <v>0</v>
      </c>
      <c r="J7007" s="59">
        <v>0</v>
      </c>
      <c r="K7007" s="59">
        <v>0</v>
      </c>
      <c r="L7007" s="59">
        <v>1.99</v>
      </c>
      <c r="M7007" s="59">
        <v>9958.33</v>
      </c>
      <c r="N7007" s="58" t="s">
        <v>4200</v>
      </c>
      <c r="O7007" s="14">
        <f t="shared" si="600"/>
        <v>45923.539953703701</v>
      </c>
      <c r="P7007" s="19">
        <f t="shared" si="601"/>
        <v>45923.748287037037</v>
      </c>
      <c r="Q7007" s="20" t="str">
        <f t="shared" si="602"/>
        <v>23/09/2025</v>
      </c>
      <c r="R7007" s="13" t="str">
        <f t="shared" si="603"/>
        <v>17</v>
      </c>
      <c r="S7007" s="13" t="str">
        <f t="shared" si="604"/>
        <v>Tue</v>
      </c>
    </row>
    <row r="7008" spans="1:19" x14ac:dyDescent="0.25">
      <c r="A7008" s="60">
        <v>45923.540011574078</v>
      </c>
      <c r="B7008" s="61">
        <v>445612472</v>
      </c>
      <c r="C7008" s="62" t="s">
        <v>36</v>
      </c>
      <c r="D7008" s="62" t="s">
        <v>37</v>
      </c>
      <c r="E7008" s="62" t="s">
        <v>45</v>
      </c>
      <c r="F7008" s="62" t="s">
        <v>119</v>
      </c>
      <c r="G7008" s="63">
        <v>3784.85</v>
      </c>
      <c r="H7008" s="61">
        <v>444818533</v>
      </c>
      <c r="I7008" s="63">
        <v>0</v>
      </c>
      <c r="J7008" s="63">
        <v>0</v>
      </c>
      <c r="K7008" s="63">
        <v>0</v>
      </c>
      <c r="L7008" s="63">
        <v>0</v>
      </c>
      <c r="M7008" s="63">
        <v>9958.33</v>
      </c>
      <c r="N7008" s="62" t="s">
        <v>115</v>
      </c>
      <c r="O7008" s="14">
        <f t="shared" si="600"/>
        <v>45923.540011574078</v>
      </c>
      <c r="P7008" s="19">
        <f t="shared" si="601"/>
        <v>45923.748344907413</v>
      </c>
      <c r="Q7008" s="20" t="str">
        <f t="shared" si="602"/>
        <v>23/09/2025</v>
      </c>
      <c r="R7008" s="13" t="str">
        <f t="shared" si="603"/>
        <v>17</v>
      </c>
      <c r="S7008" s="13" t="str">
        <f t="shared" si="604"/>
        <v>Tue</v>
      </c>
    </row>
    <row r="7009" spans="1:19" x14ac:dyDescent="0.25">
      <c r="A7009" s="56">
        <v>45923.540567129632</v>
      </c>
      <c r="B7009" s="57">
        <v>445612618</v>
      </c>
      <c r="C7009" s="58" t="s">
        <v>36</v>
      </c>
      <c r="D7009" s="58" t="s">
        <v>38</v>
      </c>
      <c r="E7009" s="58" t="s">
        <v>46</v>
      </c>
      <c r="F7009" s="58" t="s">
        <v>119</v>
      </c>
      <c r="G7009" s="59">
        <v>3784.25</v>
      </c>
      <c r="H7009" s="57">
        <v>444818678</v>
      </c>
      <c r="I7009" s="59">
        <v>0</v>
      </c>
      <c r="J7009" s="59">
        <v>0</v>
      </c>
      <c r="K7009" s="59">
        <v>0</v>
      </c>
      <c r="L7009" s="59">
        <v>1.63</v>
      </c>
      <c r="M7009" s="59">
        <v>9959.9599999999991</v>
      </c>
      <c r="N7009" s="58" t="s">
        <v>4201</v>
      </c>
      <c r="O7009" s="14">
        <f t="shared" si="600"/>
        <v>45923.540567129632</v>
      </c>
      <c r="P7009" s="19">
        <f t="shared" si="601"/>
        <v>45923.748900462968</v>
      </c>
      <c r="Q7009" s="20" t="str">
        <f t="shared" si="602"/>
        <v>23/09/2025</v>
      </c>
      <c r="R7009" s="13" t="str">
        <f t="shared" si="603"/>
        <v>17</v>
      </c>
      <c r="S7009" s="13" t="str">
        <f t="shared" si="604"/>
        <v>Tue</v>
      </c>
    </row>
    <row r="7010" spans="1:19" x14ac:dyDescent="0.25">
      <c r="A7010" s="60">
        <v>45923.540821759256</v>
      </c>
      <c r="B7010" s="61">
        <v>445612739</v>
      </c>
      <c r="C7010" s="62" t="s">
        <v>36</v>
      </c>
      <c r="D7010" s="62" t="s">
        <v>37</v>
      </c>
      <c r="E7010" s="62" t="s">
        <v>45</v>
      </c>
      <c r="F7010" s="62" t="s">
        <v>119</v>
      </c>
      <c r="G7010" s="63">
        <v>3785.14</v>
      </c>
      <c r="H7010" s="61">
        <v>444818809</v>
      </c>
      <c r="I7010" s="63">
        <v>0</v>
      </c>
      <c r="J7010" s="63">
        <v>0</v>
      </c>
      <c r="K7010" s="63">
        <v>0</v>
      </c>
      <c r="L7010" s="63">
        <v>0</v>
      </c>
      <c r="M7010" s="63">
        <v>9959.9599999999991</v>
      </c>
      <c r="N7010" s="62" t="s">
        <v>118</v>
      </c>
      <c r="O7010" s="14">
        <f t="shared" si="600"/>
        <v>45923.540821759256</v>
      </c>
      <c r="P7010" s="19">
        <f t="shared" si="601"/>
        <v>45923.749155092592</v>
      </c>
      <c r="Q7010" s="20" t="str">
        <f t="shared" si="602"/>
        <v>23/09/2025</v>
      </c>
      <c r="R7010" s="13" t="str">
        <f t="shared" si="603"/>
        <v>17</v>
      </c>
      <c r="S7010" s="13" t="str">
        <f t="shared" si="604"/>
        <v>Tue</v>
      </c>
    </row>
    <row r="7011" spans="1:19" x14ac:dyDescent="0.25">
      <c r="A7011" s="56">
        <v>45923.541689814818</v>
      </c>
      <c r="B7011" s="57">
        <v>445613067</v>
      </c>
      <c r="C7011" s="58" t="s">
        <v>36</v>
      </c>
      <c r="D7011" s="58" t="s">
        <v>37</v>
      </c>
      <c r="E7011" s="58" t="s">
        <v>45</v>
      </c>
      <c r="F7011" s="58" t="s">
        <v>119</v>
      </c>
      <c r="G7011" s="59">
        <v>3785.15</v>
      </c>
      <c r="H7011" s="57">
        <v>444819144</v>
      </c>
      <c r="I7011" s="59">
        <v>0</v>
      </c>
      <c r="J7011" s="59">
        <v>0</v>
      </c>
      <c r="K7011" s="59">
        <v>0</v>
      </c>
      <c r="L7011" s="59">
        <v>0</v>
      </c>
      <c r="M7011" s="59">
        <v>9959.9599999999991</v>
      </c>
      <c r="N7011" s="58" t="s">
        <v>74</v>
      </c>
      <c r="O7011" s="14">
        <f t="shared" si="600"/>
        <v>45923.541689814818</v>
      </c>
      <c r="P7011" s="19">
        <f t="shared" si="601"/>
        <v>45923.750023148154</v>
      </c>
      <c r="Q7011" s="20" t="str">
        <f t="shared" si="602"/>
        <v>23/09/2025</v>
      </c>
      <c r="R7011" s="13" t="str">
        <f t="shared" si="603"/>
        <v>18</v>
      </c>
      <c r="S7011" s="13" t="str">
        <f t="shared" si="604"/>
        <v>Tue</v>
      </c>
    </row>
    <row r="7012" spans="1:19" x14ac:dyDescent="0.25">
      <c r="A7012" s="60">
        <v>45923.54210648148</v>
      </c>
      <c r="B7012" s="61">
        <v>445613486</v>
      </c>
      <c r="C7012" s="62" t="s">
        <v>36</v>
      </c>
      <c r="D7012" s="62" t="s">
        <v>37</v>
      </c>
      <c r="E7012" s="62" t="s">
        <v>45</v>
      </c>
      <c r="F7012" s="62" t="s">
        <v>119</v>
      </c>
      <c r="G7012" s="63">
        <v>3784.66</v>
      </c>
      <c r="H7012" s="61">
        <v>444819562</v>
      </c>
      <c r="I7012" s="63">
        <v>0</v>
      </c>
      <c r="J7012" s="63">
        <v>0</v>
      </c>
      <c r="K7012" s="63">
        <v>0</v>
      </c>
      <c r="L7012" s="63">
        <v>0</v>
      </c>
      <c r="M7012" s="63">
        <v>9959.9599999999991</v>
      </c>
      <c r="N7012" s="62" t="s">
        <v>2056</v>
      </c>
      <c r="O7012" s="14">
        <f t="shared" si="600"/>
        <v>45923.54210648148</v>
      </c>
      <c r="P7012" s="19">
        <f t="shared" si="601"/>
        <v>45923.750439814816</v>
      </c>
      <c r="Q7012" s="20" t="str">
        <f t="shared" si="602"/>
        <v>23/09/2025</v>
      </c>
      <c r="R7012" s="13" t="str">
        <f t="shared" si="603"/>
        <v>18</v>
      </c>
      <c r="S7012" s="13" t="str">
        <f t="shared" si="604"/>
        <v>Tue</v>
      </c>
    </row>
    <row r="7013" spans="1:19" x14ac:dyDescent="0.25">
      <c r="A7013" s="56">
        <v>45923.54210648148</v>
      </c>
      <c r="B7013" s="57">
        <v>445613488</v>
      </c>
      <c r="C7013" s="58" t="s">
        <v>36</v>
      </c>
      <c r="D7013" s="58" t="s">
        <v>37</v>
      </c>
      <c r="E7013" s="58" t="s">
        <v>45</v>
      </c>
      <c r="F7013" s="58" t="s">
        <v>119</v>
      </c>
      <c r="G7013" s="59">
        <v>3784.66</v>
      </c>
      <c r="H7013" s="57">
        <v>444819563</v>
      </c>
      <c r="I7013" s="59">
        <v>0</v>
      </c>
      <c r="J7013" s="59">
        <v>0</v>
      </c>
      <c r="K7013" s="59">
        <v>0</v>
      </c>
      <c r="L7013" s="59">
        <v>0</v>
      </c>
      <c r="M7013" s="59">
        <v>9959.9599999999991</v>
      </c>
      <c r="N7013" s="58" t="s">
        <v>52</v>
      </c>
      <c r="O7013" s="14">
        <f t="shared" si="600"/>
        <v>45923.54210648148</v>
      </c>
      <c r="P7013" s="19">
        <f t="shared" si="601"/>
        <v>45923.750439814816</v>
      </c>
      <c r="Q7013" s="20" t="str">
        <f t="shared" si="602"/>
        <v>23/09/2025</v>
      </c>
      <c r="R7013" s="13" t="str">
        <f t="shared" si="603"/>
        <v>18</v>
      </c>
      <c r="S7013" s="13" t="str">
        <f t="shared" si="604"/>
        <v>Tue</v>
      </c>
    </row>
    <row r="7014" spans="1:19" x14ac:dyDescent="0.25">
      <c r="A7014" s="60">
        <v>45923.54210648148</v>
      </c>
      <c r="B7014" s="61">
        <v>445613490</v>
      </c>
      <c r="C7014" s="62" t="s">
        <v>36</v>
      </c>
      <c r="D7014" s="62" t="s">
        <v>37</v>
      </c>
      <c r="E7014" s="62" t="s">
        <v>45</v>
      </c>
      <c r="F7014" s="62" t="s">
        <v>119</v>
      </c>
      <c r="G7014" s="63">
        <v>3784.63</v>
      </c>
      <c r="H7014" s="61">
        <v>444819564</v>
      </c>
      <c r="I7014" s="63">
        <v>0</v>
      </c>
      <c r="J7014" s="63">
        <v>0</v>
      </c>
      <c r="K7014" s="63">
        <v>0</v>
      </c>
      <c r="L7014" s="63">
        <v>0</v>
      </c>
      <c r="M7014" s="63">
        <v>9959.9599999999991</v>
      </c>
      <c r="N7014" s="62" t="s">
        <v>48</v>
      </c>
      <c r="O7014" s="14">
        <f t="shared" si="600"/>
        <v>45923.54210648148</v>
      </c>
      <c r="P7014" s="19">
        <f t="shared" si="601"/>
        <v>45923.750439814816</v>
      </c>
      <c r="Q7014" s="20" t="str">
        <f t="shared" si="602"/>
        <v>23/09/2025</v>
      </c>
      <c r="R7014" s="13" t="str">
        <f t="shared" si="603"/>
        <v>18</v>
      </c>
      <c r="S7014" s="13" t="str">
        <f t="shared" si="604"/>
        <v>Tue</v>
      </c>
    </row>
    <row r="7015" spans="1:19" x14ac:dyDescent="0.25">
      <c r="A7015" s="56">
        <v>45923.54210648148</v>
      </c>
      <c r="B7015" s="57">
        <v>445613493</v>
      </c>
      <c r="C7015" s="58" t="s">
        <v>36</v>
      </c>
      <c r="D7015" s="58" t="s">
        <v>37</v>
      </c>
      <c r="E7015" s="58" t="s">
        <v>45</v>
      </c>
      <c r="F7015" s="58" t="s">
        <v>119</v>
      </c>
      <c r="G7015" s="59">
        <v>3784.63</v>
      </c>
      <c r="H7015" s="57">
        <v>444819567</v>
      </c>
      <c r="I7015" s="59">
        <v>0</v>
      </c>
      <c r="J7015" s="59">
        <v>0</v>
      </c>
      <c r="K7015" s="59">
        <v>0</v>
      </c>
      <c r="L7015" s="59">
        <v>0</v>
      </c>
      <c r="M7015" s="59">
        <v>9959.9599999999991</v>
      </c>
      <c r="N7015" s="58" t="s">
        <v>77</v>
      </c>
      <c r="O7015" s="14">
        <f t="shared" si="600"/>
        <v>45923.54210648148</v>
      </c>
      <c r="P7015" s="19">
        <f t="shared" si="601"/>
        <v>45923.750439814816</v>
      </c>
      <c r="Q7015" s="20" t="str">
        <f t="shared" si="602"/>
        <v>23/09/2025</v>
      </c>
      <c r="R7015" s="13" t="str">
        <f t="shared" si="603"/>
        <v>18</v>
      </c>
      <c r="S7015" s="13" t="str">
        <f t="shared" si="604"/>
        <v>Tue</v>
      </c>
    </row>
    <row r="7016" spans="1:19" x14ac:dyDescent="0.25">
      <c r="A7016" s="60">
        <v>45923.54210648148</v>
      </c>
      <c r="B7016" s="61">
        <v>445613499</v>
      </c>
      <c r="C7016" s="62" t="s">
        <v>36</v>
      </c>
      <c r="D7016" s="62" t="s">
        <v>37</v>
      </c>
      <c r="E7016" s="62" t="s">
        <v>45</v>
      </c>
      <c r="F7016" s="62" t="s">
        <v>119</v>
      </c>
      <c r="G7016" s="63">
        <v>3784.46</v>
      </c>
      <c r="H7016" s="61">
        <v>444819573</v>
      </c>
      <c r="I7016" s="63">
        <v>0</v>
      </c>
      <c r="J7016" s="63">
        <v>0</v>
      </c>
      <c r="K7016" s="63">
        <v>0</v>
      </c>
      <c r="L7016" s="63">
        <v>0</v>
      </c>
      <c r="M7016" s="63">
        <v>9959.9599999999991</v>
      </c>
      <c r="N7016" s="62" t="s">
        <v>108</v>
      </c>
      <c r="O7016" s="14">
        <f t="shared" si="600"/>
        <v>45923.54210648148</v>
      </c>
      <c r="P7016" s="19">
        <f t="shared" si="601"/>
        <v>45923.750439814816</v>
      </c>
      <c r="Q7016" s="20" t="str">
        <f t="shared" si="602"/>
        <v>23/09/2025</v>
      </c>
      <c r="R7016" s="13" t="str">
        <f t="shared" si="603"/>
        <v>18</v>
      </c>
      <c r="S7016" s="13" t="str">
        <f t="shared" si="604"/>
        <v>Tue</v>
      </c>
    </row>
    <row r="7017" spans="1:19" x14ac:dyDescent="0.25">
      <c r="A7017" s="56">
        <v>45923.542118055557</v>
      </c>
      <c r="B7017" s="57">
        <v>445613500</v>
      </c>
      <c r="C7017" s="58" t="s">
        <v>36</v>
      </c>
      <c r="D7017" s="58" t="s">
        <v>37</v>
      </c>
      <c r="E7017" s="58" t="s">
        <v>45</v>
      </c>
      <c r="F7017" s="58" t="s">
        <v>119</v>
      </c>
      <c r="G7017" s="59">
        <v>3784.46</v>
      </c>
      <c r="H7017" s="57">
        <v>444819574</v>
      </c>
      <c r="I7017" s="59">
        <v>0</v>
      </c>
      <c r="J7017" s="59">
        <v>0</v>
      </c>
      <c r="K7017" s="59">
        <v>0</v>
      </c>
      <c r="L7017" s="59">
        <v>0</v>
      </c>
      <c r="M7017" s="59">
        <v>9959.9599999999991</v>
      </c>
      <c r="N7017" s="58" t="s">
        <v>113</v>
      </c>
      <c r="O7017" s="14">
        <f t="shared" si="600"/>
        <v>45923.542118055557</v>
      </c>
      <c r="P7017" s="19">
        <f t="shared" si="601"/>
        <v>45923.750451388893</v>
      </c>
      <c r="Q7017" s="20" t="str">
        <f t="shared" si="602"/>
        <v>23/09/2025</v>
      </c>
      <c r="R7017" s="13" t="str">
        <f t="shared" si="603"/>
        <v>18</v>
      </c>
      <c r="S7017" s="13" t="str">
        <f t="shared" si="604"/>
        <v>Tue</v>
      </c>
    </row>
    <row r="7018" spans="1:19" x14ac:dyDescent="0.25">
      <c r="A7018" s="60">
        <v>45923.542118055557</v>
      </c>
      <c r="B7018" s="61">
        <v>445613501</v>
      </c>
      <c r="C7018" s="62" t="s">
        <v>36</v>
      </c>
      <c r="D7018" s="62" t="s">
        <v>37</v>
      </c>
      <c r="E7018" s="62" t="s">
        <v>45</v>
      </c>
      <c r="F7018" s="62" t="s">
        <v>119</v>
      </c>
      <c r="G7018" s="63">
        <v>3784.46</v>
      </c>
      <c r="H7018" s="61">
        <v>444819575</v>
      </c>
      <c r="I7018" s="63">
        <v>0</v>
      </c>
      <c r="J7018" s="63">
        <v>0</v>
      </c>
      <c r="K7018" s="63">
        <v>0</v>
      </c>
      <c r="L7018" s="63">
        <v>0</v>
      </c>
      <c r="M7018" s="63">
        <v>9959.9599999999991</v>
      </c>
      <c r="N7018" s="62" t="s">
        <v>107</v>
      </c>
      <c r="O7018" s="14">
        <f t="shared" si="600"/>
        <v>45923.542118055557</v>
      </c>
      <c r="P7018" s="19">
        <f t="shared" si="601"/>
        <v>45923.750451388893</v>
      </c>
      <c r="Q7018" s="20" t="str">
        <f t="shared" si="602"/>
        <v>23/09/2025</v>
      </c>
      <c r="R7018" s="13" t="str">
        <f t="shared" si="603"/>
        <v>18</v>
      </c>
      <c r="S7018" s="13" t="str">
        <f t="shared" si="604"/>
        <v>Tue</v>
      </c>
    </row>
    <row r="7019" spans="1:19" x14ac:dyDescent="0.25">
      <c r="A7019" s="56">
        <v>45923.542118055557</v>
      </c>
      <c r="B7019" s="57">
        <v>445613502</v>
      </c>
      <c r="C7019" s="58" t="s">
        <v>36</v>
      </c>
      <c r="D7019" s="58" t="s">
        <v>37</v>
      </c>
      <c r="E7019" s="58" t="s">
        <v>45</v>
      </c>
      <c r="F7019" s="58" t="s">
        <v>119</v>
      </c>
      <c r="G7019" s="59">
        <v>3784.46</v>
      </c>
      <c r="H7019" s="57">
        <v>444819576</v>
      </c>
      <c r="I7019" s="59">
        <v>0</v>
      </c>
      <c r="J7019" s="59">
        <v>0</v>
      </c>
      <c r="K7019" s="59">
        <v>0</v>
      </c>
      <c r="L7019" s="59">
        <v>0</v>
      </c>
      <c r="M7019" s="59">
        <v>9959.9599999999991</v>
      </c>
      <c r="N7019" s="58" t="s">
        <v>2055</v>
      </c>
      <c r="O7019" s="14">
        <f t="shared" si="600"/>
        <v>45923.542118055557</v>
      </c>
      <c r="P7019" s="19">
        <f t="shared" si="601"/>
        <v>45923.750451388893</v>
      </c>
      <c r="Q7019" s="20" t="str">
        <f t="shared" si="602"/>
        <v>23/09/2025</v>
      </c>
      <c r="R7019" s="13" t="str">
        <f t="shared" si="603"/>
        <v>18</v>
      </c>
      <c r="S7019" s="13" t="str">
        <f t="shared" si="604"/>
        <v>Tue</v>
      </c>
    </row>
    <row r="7020" spans="1:19" x14ac:dyDescent="0.25">
      <c r="A7020" s="60">
        <v>45923.542118055557</v>
      </c>
      <c r="B7020" s="61">
        <v>445613509</v>
      </c>
      <c r="C7020" s="62" t="s">
        <v>36</v>
      </c>
      <c r="D7020" s="62" t="s">
        <v>37</v>
      </c>
      <c r="E7020" s="62" t="s">
        <v>45</v>
      </c>
      <c r="F7020" s="62" t="s">
        <v>119</v>
      </c>
      <c r="G7020" s="63">
        <v>3784.46</v>
      </c>
      <c r="H7020" s="61">
        <v>444819583</v>
      </c>
      <c r="I7020" s="63">
        <v>0</v>
      </c>
      <c r="J7020" s="63">
        <v>0</v>
      </c>
      <c r="K7020" s="63">
        <v>0</v>
      </c>
      <c r="L7020" s="63">
        <v>0</v>
      </c>
      <c r="M7020" s="63">
        <v>9959.9599999999991</v>
      </c>
      <c r="N7020" s="62" t="s">
        <v>1971</v>
      </c>
      <c r="O7020" s="14">
        <f t="shared" si="600"/>
        <v>45923.542118055557</v>
      </c>
      <c r="P7020" s="19">
        <f t="shared" si="601"/>
        <v>45923.750451388893</v>
      </c>
      <c r="Q7020" s="20" t="str">
        <f t="shared" si="602"/>
        <v>23/09/2025</v>
      </c>
      <c r="R7020" s="13" t="str">
        <f t="shared" si="603"/>
        <v>18</v>
      </c>
      <c r="S7020" s="13" t="str">
        <f t="shared" si="604"/>
        <v>Tue</v>
      </c>
    </row>
    <row r="7021" spans="1:19" x14ac:dyDescent="0.25">
      <c r="A7021" s="56">
        <v>45923.542129629626</v>
      </c>
      <c r="B7021" s="57">
        <v>445613510</v>
      </c>
      <c r="C7021" s="58" t="s">
        <v>36</v>
      </c>
      <c r="D7021" s="58" t="s">
        <v>37</v>
      </c>
      <c r="E7021" s="58" t="s">
        <v>45</v>
      </c>
      <c r="F7021" s="58" t="s">
        <v>119</v>
      </c>
      <c r="G7021" s="59">
        <v>3784.46</v>
      </c>
      <c r="H7021" s="57">
        <v>444819584</v>
      </c>
      <c r="I7021" s="59">
        <v>0</v>
      </c>
      <c r="J7021" s="59">
        <v>0</v>
      </c>
      <c r="K7021" s="59">
        <v>0</v>
      </c>
      <c r="L7021" s="59">
        <v>0</v>
      </c>
      <c r="M7021" s="59">
        <v>9959.9599999999991</v>
      </c>
      <c r="N7021" s="58" t="s">
        <v>47</v>
      </c>
      <c r="O7021" s="14">
        <f t="shared" si="600"/>
        <v>45923.542129629626</v>
      </c>
      <c r="P7021" s="19">
        <f t="shared" si="601"/>
        <v>45923.750462962962</v>
      </c>
      <c r="Q7021" s="20" t="str">
        <f t="shared" si="602"/>
        <v>23/09/2025</v>
      </c>
      <c r="R7021" s="13" t="str">
        <f t="shared" si="603"/>
        <v>18</v>
      </c>
      <c r="S7021" s="13" t="str">
        <f t="shared" si="604"/>
        <v>Tue</v>
      </c>
    </row>
    <row r="7022" spans="1:19" x14ac:dyDescent="0.25">
      <c r="A7022" s="60">
        <v>45923.542129629626</v>
      </c>
      <c r="B7022" s="61">
        <v>445613515</v>
      </c>
      <c r="C7022" s="62" t="s">
        <v>36</v>
      </c>
      <c r="D7022" s="62" t="s">
        <v>37</v>
      </c>
      <c r="E7022" s="62" t="s">
        <v>45</v>
      </c>
      <c r="F7022" s="62" t="s">
        <v>119</v>
      </c>
      <c r="G7022" s="63">
        <v>3784.48</v>
      </c>
      <c r="H7022" s="61">
        <v>444819589</v>
      </c>
      <c r="I7022" s="63">
        <v>0</v>
      </c>
      <c r="J7022" s="63">
        <v>0</v>
      </c>
      <c r="K7022" s="63">
        <v>0</v>
      </c>
      <c r="L7022" s="63">
        <v>0</v>
      </c>
      <c r="M7022" s="63">
        <v>9959.9599999999991</v>
      </c>
      <c r="N7022" s="62" t="s">
        <v>1944</v>
      </c>
      <c r="O7022" s="14">
        <f t="shared" si="600"/>
        <v>45923.542129629626</v>
      </c>
      <c r="P7022" s="19">
        <f t="shared" si="601"/>
        <v>45923.750462962962</v>
      </c>
      <c r="Q7022" s="20" t="str">
        <f t="shared" si="602"/>
        <v>23/09/2025</v>
      </c>
      <c r="R7022" s="13" t="str">
        <f t="shared" si="603"/>
        <v>18</v>
      </c>
      <c r="S7022" s="13" t="str">
        <f t="shared" si="604"/>
        <v>Tue</v>
      </c>
    </row>
    <row r="7023" spans="1:19" x14ac:dyDescent="0.25">
      <c r="A7023" s="56">
        <v>45923.543368055558</v>
      </c>
      <c r="B7023" s="57">
        <v>445614344</v>
      </c>
      <c r="C7023" s="58" t="s">
        <v>36</v>
      </c>
      <c r="D7023" s="58" t="s">
        <v>37</v>
      </c>
      <c r="E7023" s="58" t="s">
        <v>45</v>
      </c>
      <c r="F7023" s="58" t="s">
        <v>119</v>
      </c>
      <c r="G7023" s="59">
        <v>3784.28</v>
      </c>
      <c r="H7023" s="57">
        <v>444820427</v>
      </c>
      <c r="I7023" s="59">
        <v>0</v>
      </c>
      <c r="J7023" s="59">
        <v>0</v>
      </c>
      <c r="K7023" s="59">
        <v>0</v>
      </c>
      <c r="L7023" s="59">
        <v>0</v>
      </c>
      <c r="M7023" s="59">
        <v>9959.9599999999991</v>
      </c>
      <c r="N7023" s="58" t="s">
        <v>106</v>
      </c>
      <c r="O7023" s="14">
        <f t="shared" si="600"/>
        <v>45923.543368055558</v>
      </c>
      <c r="P7023" s="19">
        <f t="shared" si="601"/>
        <v>45923.751701388894</v>
      </c>
      <c r="Q7023" s="20" t="str">
        <f t="shared" si="602"/>
        <v>23/09/2025</v>
      </c>
      <c r="R7023" s="13" t="str">
        <f t="shared" si="603"/>
        <v>18</v>
      </c>
      <c r="S7023" s="13" t="str">
        <f t="shared" si="604"/>
        <v>Tue</v>
      </c>
    </row>
    <row r="7024" spans="1:19" x14ac:dyDescent="0.25">
      <c r="A7024" s="60">
        <v>45923.543379629627</v>
      </c>
      <c r="B7024" s="61">
        <v>445614347</v>
      </c>
      <c r="C7024" s="62" t="s">
        <v>36</v>
      </c>
      <c r="D7024" s="62" t="s">
        <v>37</v>
      </c>
      <c r="E7024" s="62" t="s">
        <v>45</v>
      </c>
      <c r="F7024" s="62" t="s">
        <v>119</v>
      </c>
      <c r="G7024" s="63">
        <v>3784.3</v>
      </c>
      <c r="H7024" s="61">
        <v>444820430</v>
      </c>
      <c r="I7024" s="63">
        <v>0</v>
      </c>
      <c r="J7024" s="63">
        <v>0</v>
      </c>
      <c r="K7024" s="63">
        <v>0</v>
      </c>
      <c r="L7024" s="63">
        <v>0</v>
      </c>
      <c r="M7024" s="63">
        <v>9959.9599999999991</v>
      </c>
      <c r="N7024" s="62" t="s">
        <v>92</v>
      </c>
      <c r="O7024" s="14">
        <f t="shared" si="600"/>
        <v>45923.543379629627</v>
      </c>
      <c r="P7024" s="19">
        <f t="shared" si="601"/>
        <v>45923.751712962963</v>
      </c>
      <c r="Q7024" s="20" t="str">
        <f t="shared" si="602"/>
        <v>23/09/2025</v>
      </c>
      <c r="R7024" s="13" t="str">
        <f t="shared" si="603"/>
        <v>18</v>
      </c>
      <c r="S7024" s="13" t="str">
        <f t="shared" si="604"/>
        <v>Tue</v>
      </c>
    </row>
    <row r="7025" spans="1:19" x14ac:dyDescent="0.25">
      <c r="A7025" s="56">
        <v>45923.545185185183</v>
      </c>
      <c r="B7025" s="57">
        <v>445615279</v>
      </c>
      <c r="C7025" s="58" t="s">
        <v>36</v>
      </c>
      <c r="D7025" s="58" t="s">
        <v>38</v>
      </c>
      <c r="E7025" s="58" t="s">
        <v>46</v>
      </c>
      <c r="F7025" s="58" t="s">
        <v>119</v>
      </c>
      <c r="G7025" s="59">
        <v>3783.14</v>
      </c>
      <c r="H7025" s="57">
        <v>444821361</v>
      </c>
      <c r="I7025" s="59">
        <v>0</v>
      </c>
      <c r="J7025" s="59">
        <v>0</v>
      </c>
      <c r="K7025" s="59">
        <v>0</v>
      </c>
      <c r="L7025" s="59">
        <v>2.23</v>
      </c>
      <c r="M7025" s="59">
        <v>9962.19</v>
      </c>
      <c r="N7025" s="58" t="s">
        <v>4202</v>
      </c>
      <c r="O7025" s="14">
        <f t="shared" si="600"/>
        <v>45923.545185185183</v>
      </c>
      <c r="P7025" s="19">
        <f t="shared" si="601"/>
        <v>45923.753518518519</v>
      </c>
      <c r="Q7025" s="20" t="str">
        <f t="shared" si="602"/>
        <v>23/09/2025</v>
      </c>
      <c r="R7025" s="13" t="str">
        <f t="shared" si="603"/>
        <v>18</v>
      </c>
      <c r="S7025" s="13" t="str">
        <f t="shared" si="604"/>
        <v>Tue</v>
      </c>
    </row>
    <row r="7026" spans="1:19" x14ac:dyDescent="0.25">
      <c r="A7026" s="60">
        <v>45923.545185185183</v>
      </c>
      <c r="B7026" s="61">
        <v>445615280</v>
      </c>
      <c r="C7026" s="62" t="s">
        <v>36</v>
      </c>
      <c r="D7026" s="62" t="s">
        <v>38</v>
      </c>
      <c r="E7026" s="62" t="s">
        <v>46</v>
      </c>
      <c r="F7026" s="62" t="s">
        <v>119</v>
      </c>
      <c r="G7026" s="63">
        <v>3783.14</v>
      </c>
      <c r="H7026" s="61">
        <v>444821362</v>
      </c>
      <c r="I7026" s="63">
        <v>0</v>
      </c>
      <c r="J7026" s="63">
        <v>0</v>
      </c>
      <c r="K7026" s="63">
        <v>0</v>
      </c>
      <c r="L7026" s="63">
        <v>-1.32</v>
      </c>
      <c r="M7026" s="63">
        <v>9960.8700000000008</v>
      </c>
      <c r="N7026" s="62" t="s">
        <v>4203</v>
      </c>
      <c r="O7026" s="14">
        <f t="shared" si="600"/>
        <v>45923.545185185183</v>
      </c>
      <c r="P7026" s="19">
        <f t="shared" si="601"/>
        <v>45923.753518518519</v>
      </c>
      <c r="Q7026" s="20" t="str">
        <f t="shared" si="602"/>
        <v>23/09/2025</v>
      </c>
      <c r="R7026" s="13" t="str">
        <f t="shared" si="603"/>
        <v>18</v>
      </c>
      <c r="S7026" s="13" t="str">
        <f t="shared" si="604"/>
        <v>Tue</v>
      </c>
    </row>
    <row r="7027" spans="1:19" x14ac:dyDescent="0.25">
      <c r="A7027" s="56">
        <v>45923.545219907406</v>
      </c>
      <c r="B7027" s="57">
        <v>445615291</v>
      </c>
      <c r="C7027" s="58" t="s">
        <v>36</v>
      </c>
      <c r="D7027" s="58" t="s">
        <v>37</v>
      </c>
      <c r="E7027" s="58" t="s">
        <v>45</v>
      </c>
      <c r="F7027" s="58" t="s">
        <v>119</v>
      </c>
      <c r="G7027" s="59">
        <v>3783.7</v>
      </c>
      <c r="H7027" s="57">
        <v>444821373</v>
      </c>
      <c r="I7027" s="59">
        <v>0</v>
      </c>
      <c r="J7027" s="59">
        <v>0</v>
      </c>
      <c r="K7027" s="59">
        <v>0</v>
      </c>
      <c r="L7027" s="59">
        <v>0</v>
      </c>
      <c r="M7027" s="59">
        <v>9960.8700000000008</v>
      </c>
      <c r="N7027" s="58" t="s">
        <v>2546</v>
      </c>
      <c r="O7027" s="14">
        <f t="shared" si="600"/>
        <v>45923.545219907406</v>
      </c>
      <c r="P7027" s="19">
        <f t="shared" si="601"/>
        <v>45923.753553240742</v>
      </c>
      <c r="Q7027" s="20" t="str">
        <f t="shared" si="602"/>
        <v>23/09/2025</v>
      </c>
      <c r="R7027" s="13" t="str">
        <f t="shared" si="603"/>
        <v>18</v>
      </c>
      <c r="S7027" s="13" t="str">
        <f t="shared" si="604"/>
        <v>Tue</v>
      </c>
    </row>
    <row r="7028" spans="1:19" x14ac:dyDescent="0.25">
      <c r="A7028" s="60">
        <v>45923.546365740738</v>
      </c>
      <c r="B7028" s="61">
        <v>445615724</v>
      </c>
      <c r="C7028" s="62" t="s">
        <v>36</v>
      </c>
      <c r="D7028" s="62" t="s">
        <v>38</v>
      </c>
      <c r="E7028" s="62" t="s">
        <v>46</v>
      </c>
      <c r="F7028" s="62" t="s">
        <v>119</v>
      </c>
      <c r="G7028" s="63">
        <v>3783.1</v>
      </c>
      <c r="H7028" s="61">
        <v>444821791</v>
      </c>
      <c r="I7028" s="63">
        <v>0</v>
      </c>
      <c r="J7028" s="63">
        <v>0</v>
      </c>
      <c r="K7028" s="63">
        <v>0</v>
      </c>
      <c r="L7028" s="63">
        <v>1.32</v>
      </c>
      <c r="M7028" s="63">
        <v>9962.19</v>
      </c>
      <c r="N7028" s="62" t="s">
        <v>4204</v>
      </c>
      <c r="O7028" s="14">
        <f t="shared" si="600"/>
        <v>45923.546365740738</v>
      </c>
      <c r="P7028" s="19">
        <f t="shared" si="601"/>
        <v>45923.754699074074</v>
      </c>
      <c r="Q7028" s="20" t="str">
        <f t="shared" si="602"/>
        <v>23/09/2025</v>
      </c>
      <c r="R7028" s="13" t="str">
        <f t="shared" si="603"/>
        <v>18</v>
      </c>
      <c r="S7028" s="13" t="str">
        <f t="shared" si="604"/>
        <v>Tue</v>
      </c>
    </row>
    <row r="7029" spans="1:19" x14ac:dyDescent="0.25">
      <c r="A7029" s="56">
        <v>45923.546365740738</v>
      </c>
      <c r="B7029" s="57">
        <v>445615725</v>
      </c>
      <c r="C7029" s="58" t="s">
        <v>36</v>
      </c>
      <c r="D7029" s="58" t="s">
        <v>38</v>
      </c>
      <c r="E7029" s="58" t="s">
        <v>46</v>
      </c>
      <c r="F7029" s="58" t="s">
        <v>119</v>
      </c>
      <c r="G7029" s="59">
        <v>3783.1</v>
      </c>
      <c r="H7029" s="57">
        <v>444821792</v>
      </c>
      <c r="I7029" s="59">
        <v>0</v>
      </c>
      <c r="J7029" s="59">
        <v>0</v>
      </c>
      <c r="K7029" s="59">
        <v>0</v>
      </c>
      <c r="L7029" s="59">
        <v>1.3</v>
      </c>
      <c r="M7029" s="59">
        <v>9963.49</v>
      </c>
      <c r="N7029" s="58" t="s">
        <v>4204</v>
      </c>
      <c r="O7029" s="14">
        <f t="shared" si="600"/>
        <v>45923.546365740738</v>
      </c>
      <c r="P7029" s="19">
        <f t="shared" si="601"/>
        <v>45923.754699074074</v>
      </c>
      <c r="Q7029" s="20" t="str">
        <f t="shared" si="602"/>
        <v>23/09/2025</v>
      </c>
      <c r="R7029" s="13" t="str">
        <f t="shared" si="603"/>
        <v>18</v>
      </c>
      <c r="S7029" s="13" t="str">
        <f t="shared" si="604"/>
        <v>Tue</v>
      </c>
    </row>
    <row r="7030" spans="1:19" x14ac:dyDescent="0.25">
      <c r="A7030" s="60">
        <v>45923.546377314815</v>
      </c>
      <c r="B7030" s="61">
        <v>445615737</v>
      </c>
      <c r="C7030" s="62" t="s">
        <v>36</v>
      </c>
      <c r="D7030" s="62" t="s">
        <v>37</v>
      </c>
      <c r="E7030" s="62" t="s">
        <v>45</v>
      </c>
      <c r="F7030" s="62" t="s">
        <v>119</v>
      </c>
      <c r="G7030" s="63">
        <v>3783.3</v>
      </c>
      <c r="H7030" s="61">
        <v>444821805</v>
      </c>
      <c r="I7030" s="63">
        <v>0</v>
      </c>
      <c r="J7030" s="63">
        <v>0</v>
      </c>
      <c r="K7030" s="63">
        <v>0</v>
      </c>
      <c r="L7030" s="63">
        <v>0</v>
      </c>
      <c r="M7030" s="63">
        <v>9963.49</v>
      </c>
      <c r="N7030" s="62" t="s">
        <v>3762</v>
      </c>
      <c r="O7030" s="14">
        <f t="shared" si="600"/>
        <v>45923.546377314815</v>
      </c>
      <c r="P7030" s="19">
        <f t="shared" si="601"/>
        <v>45923.754710648151</v>
      </c>
      <c r="Q7030" s="20" t="str">
        <f t="shared" si="602"/>
        <v>23/09/2025</v>
      </c>
      <c r="R7030" s="13" t="str">
        <f t="shared" si="603"/>
        <v>18</v>
      </c>
      <c r="S7030" s="13" t="str">
        <f t="shared" si="604"/>
        <v>Tue</v>
      </c>
    </row>
    <row r="7031" spans="1:19" x14ac:dyDescent="0.25">
      <c r="A7031" s="56">
        <v>45923.546388888892</v>
      </c>
      <c r="B7031" s="57">
        <v>445615747</v>
      </c>
      <c r="C7031" s="58" t="s">
        <v>36</v>
      </c>
      <c r="D7031" s="58" t="s">
        <v>37</v>
      </c>
      <c r="E7031" s="58" t="s">
        <v>45</v>
      </c>
      <c r="F7031" s="58" t="s">
        <v>119</v>
      </c>
      <c r="G7031" s="59">
        <v>3783.1</v>
      </c>
      <c r="H7031" s="57">
        <v>444821814</v>
      </c>
      <c r="I7031" s="59">
        <v>0</v>
      </c>
      <c r="J7031" s="59">
        <v>0</v>
      </c>
      <c r="K7031" s="59">
        <v>0</v>
      </c>
      <c r="L7031" s="59">
        <v>0</v>
      </c>
      <c r="M7031" s="59">
        <v>9963.49</v>
      </c>
      <c r="N7031" s="58" t="s">
        <v>3885</v>
      </c>
      <c r="O7031" s="14">
        <f t="shared" si="600"/>
        <v>45923.546388888892</v>
      </c>
      <c r="P7031" s="19">
        <f t="shared" si="601"/>
        <v>45923.754722222227</v>
      </c>
      <c r="Q7031" s="20" t="str">
        <f t="shared" si="602"/>
        <v>23/09/2025</v>
      </c>
      <c r="R7031" s="13" t="str">
        <f t="shared" si="603"/>
        <v>18</v>
      </c>
      <c r="S7031" s="13" t="str">
        <f t="shared" si="604"/>
        <v>Tue</v>
      </c>
    </row>
    <row r="7032" spans="1:19" x14ac:dyDescent="0.25">
      <c r="A7032" s="60">
        <v>45923.551550925928</v>
      </c>
      <c r="B7032" s="61">
        <v>445618275</v>
      </c>
      <c r="C7032" s="62" t="s">
        <v>36</v>
      </c>
      <c r="D7032" s="62" t="s">
        <v>38</v>
      </c>
      <c r="E7032" s="62" t="s">
        <v>46</v>
      </c>
      <c r="F7032" s="62" t="s">
        <v>119</v>
      </c>
      <c r="G7032" s="63">
        <v>3786.21</v>
      </c>
      <c r="H7032" s="61">
        <v>444824417</v>
      </c>
      <c r="I7032" s="63">
        <v>0</v>
      </c>
      <c r="J7032" s="63">
        <v>0</v>
      </c>
      <c r="K7032" s="63">
        <v>0</v>
      </c>
      <c r="L7032" s="63">
        <v>1.55</v>
      </c>
      <c r="M7032" s="63">
        <v>9965.0400000000009</v>
      </c>
      <c r="N7032" s="62" t="s">
        <v>4205</v>
      </c>
      <c r="O7032" s="14">
        <f t="shared" si="600"/>
        <v>45923.551550925928</v>
      </c>
      <c r="P7032" s="19">
        <f t="shared" si="601"/>
        <v>45923.759884259263</v>
      </c>
      <c r="Q7032" s="20" t="str">
        <f t="shared" si="602"/>
        <v>23/09/2025</v>
      </c>
      <c r="R7032" s="13" t="str">
        <f t="shared" si="603"/>
        <v>18</v>
      </c>
      <c r="S7032" s="13" t="str">
        <f t="shared" si="604"/>
        <v>Tue</v>
      </c>
    </row>
    <row r="7033" spans="1:19" x14ac:dyDescent="0.25">
      <c r="A7033" s="56">
        <v>45923.551550925928</v>
      </c>
      <c r="B7033" s="57">
        <v>445618277</v>
      </c>
      <c r="C7033" s="58" t="s">
        <v>36</v>
      </c>
      <c r="D7033" s="58" t="s">
        <v>38</v>
      </c>
      <c r="E7033" s="58" t="s">
        <v>46</v>
      </c>
      <c r="F7033" s="58" t="s">
        <v>119</v>
      </c>
      <c r="G7033" s="59">
        <v>3786.21</v>
      </c>
      <c r="H7033" s="57">
        <v>444824418</v>
      </c>
      <c r="I7033" s="59">
        <v>0</v>
      </c>
      <c r="J7033" s="59">
        <v>0</v>
      </c>
      <c r="K7033" s="59">
        <v>0</v>
      </c>
      <c r="L7033" s="59">
        <v>1.58</v>
      </c>
      <c r="M7033" s="59">
        <v>9966.6200000000008</v>
      </c>
      <c r="N7033" s="58" t="s">
        <v>4205</v>
      </c>
      <c r="O7033" s="14">
        <f t="shared" si="600"/>
        <v>45923.551550925928</v>
      </c>
      <c r="P7033" s="19">
        <f t="shared" si="601"/>
        <v>45923.759884259263</v>
      </c>
      <c r="Q7033" s="20" t="str">
        <f t="shared" si="602"/>
        <v>23/09/2025</v>
      </c>
      <c r="R7033" s="13" t="str">
        <f t="shared" si="603"/>
        <v>18</v>
      </c>
      <c r="S7033" s="13" t="str">
        <f t="shared" si="604"/>
        <v>Tue</v>
      </c>
    </row>
    <row r="7034" spans="1:19" x14ac:dyDescent="0.25">
      <c r="A7034" s="60">
        <v>45923.551550925928</v>
      </c>
      <c r="B7034" s="61">
        <v>445618278</v>
      </c>
      <c r="C7034" s="62" t="s">
        <v>36</v>
      </c>
      <c r="D7034" s="62" t="s">
        <v>38</v>
      </c>
      <c r="E7034" s="62" t="s">
        <v>46</v>
      </c>
      <c r="F7034" s="62" t="s">
        <v>119</v>
      </c>
      <c r="G7034" s="63">
        <v>3786.21</v>
      </c>
      <c r="H7034" s="61">
        <v>444824419</v>
      </c>
      <c r="I7034" s="63">
        <v>0</v>
      </c>
      <c r="J7034" s="63">
        <v>0</v>
      </c>
      <c r="K7034" s="63">
        <v>0</v>
      </c>
      <c r="L7034" s="63">
        <v>1.75</v>
      </c>
      <c r="M7034" s="63">
        <v>9968.3700000000008</v>
      </c>
      <c r="N7034" s="62" t="s">
        <v>4205</v>
      </c>
      <c r="O7034" s="14">
        <f t="shared" si="600"/>
        <v>45923.551550925928</v>
      </c>
      <c r="P7034" s="19">
        <f t="shared" si="601"/>
        <v>45923.759884259263</v>
      </c>
      <c r="Q7034" s="20" t="str">
        <f t="shared" si="602"/>
        <v>23/09/2025</v>
      </c>
      <c r="R7034" s="13" t="str">
        <f t="shared" si="603"/>
        <v>18</v>
      </c>
      <c r="S7034" s="13" t="str">
        <f t="shared" si="604"/>
        <v>Tue</v>
      </c>
    </row>
    <row r="7035" spans="1:19" x14ac:dyDescent="0.25">
      <c r="A7035" s="56">
        <v>45923.551550925928</v>
      </c>
      <c r="B7035" s="57">
        <v>445618279</v>
      </c>
      <c r="C7035" s="58" t="s">
        <v>36</v>
      </c>
      <c r="D7035" s="58" t="s">
        <v>38</v>
      </c>
      <c r="E7035" s="58" t="s">
        <v>46</v>
      </c>
      <c r="F7035" s="58" t="s">
        <v>119</v>
      </c>
      <c r="G7035" s="59">
        <v>3786.21</v>
      </c>
      <c r="H7035" s="57">
        <v>444824420</v>
      </c>
      <c r="I7035" s="59">
        <v>0</v>
      </c>
      <c r="J7035" s="59">
        <v>0</v>
      </c>
      <c r="K7035" s="59">
        <v>0</v>
      </c>
      <c r="L7035" s="59">
        <v>1.75</v>
      </c>
      <c r="M7035" s="59">
        <v>9970.1200000000008</v>
      </c>
      <c r="N7035" s="58" t="s">
        <v>4205</v>
      </c>
      <c r="O7035" s="14">
        <f t="shared" si="600"/>
        <v>45923.551550925928</v>
      </c>
      <c r="P7035" s="19">
        <f t="shared" si="601"/>
        <v>45923.759884259263</v>
      </c>
      <c r="Q7035" s="20" t="str">
        <f t="shared" si="602"/>
        <v>23/09/2025</v>
      </c>
      <c r="R7035" s="13" t="str">
        <f t="shared" si="603"/>
        <v>18</v>
      </c>
      <c r="S7035" s="13" t="str">
        <f t="shared" si="604"/>
        <v>Tue</v>
      </c>
    </row>
    <row r="7036" spans="1:19" x14ac:dyDescent="0.25">
      <c r="A7036" s="60">
        <v>45923.552523148152</v>
      </c>
      <c r="B7036" s="61">
        <v>445619561</v>
      </c>
      <c r="C7036" s="62" t="s">
        <v>36</v>
      </c>
      <c r="D7036" s="62" t="s">
        <v>38</v>
      </c>
      <c r="E7036" s="62" t="s">
        <v>46</v>
      </c>
      <c r="F7036" s="62" t="s">
        <v>119</v>
      </c>
      <c r="G7036" s="63">
        <v>3785.65</v>
      </c>
      <c r="H7036" s="61">
        <v>444825576</v>
      </c>
      <c r="I7036" s="63">
        <v>0</v>
      </c>
      <c r="J7036" s="63">
        <v>0</v>
      </c>
      <c r="K7036" s="63">
        <v>0</v>
      </c>
      <c r="L7036" s="63">
        <v>0.66</v>
      </c>
      <c r="M7036" s="63">
        <v>9970.7800000000007</v>
      </c>
      <c r="N7036" s="62" t="s">
        <v>4206</v>
      </c>
      <c r="O7036" s="14">
        <f t="shared" si="600"/>
        <v>45923.552523148152</v>
      </c>
      <c r="P7036" s="19">
        <f t="shared" si="601"/>
        <v>45923.760856481487</v>
      </c>
      <c r="Q7036" s="20" t="str">
        <f t="shared" si="602"/>
        <v>23/09/2025</v>
      </c>
      <c r="R7036" s="13" t="str">
        <f t="shared" si="603"/>
        <v>18</v>
      </c>
      <c r="S7036" s="13" t="str">
        <f t="shared" si="604"/>
        <v>Tue</v>
      </c>
    </row>
    <row r="7037" spans="1:19" x14ac:dyDescent="0.25">
      <c r="A7037" s="56">
        <v>45923.552523148152</v>
      </c>
      <c r="B7037" s="57">
        <v>445619562</v>
      </c>
      <c r="C7037" s="58" t="s">
        <v>36</v>
      </c>
      <c r="D7037" s="58" t="s">
        <v>38</v>
      </c>
      <c r="E7037" s="58" t="s">
        <v>46</v>
      </c>
      <c r="F7037" s="58" t="s">
        <v>119</v>
      </c>
      <c r="G7037" s="59">
        <v>3785.59</v>
      </c>
      <c r="H7037" s="57">
        <v>444825577</v>
      </c>
      <c r="I7037" s="59">
        <v>0</v>
      </c>
      <c r="J7037" s="59">
        <v>0</v>
      </c>
      <c r="K7037" s="59">
        <v>0</v>
      </c>
      <c r="L7037" s="59">
        <v>0.74</v>
      </c>
      <c r="M7037" s="59">
        <v>9971.52</v>
      </c>
      <c r="N7037" s="58" t="s">
        <v>4207</v>
      </c>
      <c r="O7037" s="14">
        <f t="shared" si="600"/>
        <v>45923.552523148152</v>
      </c>
      <c r="P7037" s="19">
        <f t="shared" si="601"/>
        <v>45923.760856481487</v>
      </c>
      <c r="Q7037" s="20" t="str">
        <f t="shared" si="602"/>
        <v>23/09/2025</v>
      </c>
      <c r="R7037" s="13" t="str">
        <f t="shared" si="603"/>
        <v>18</v>
      </c>
      <c r="S7037" s="13" t="str">
        <f t="shared" si="604"/>
        <v>Tue</v>
      </c>
    </row>
    <row r="7038" spans="1:19" x14ac:dyDescent="0.25">
      <c r="A7038" s="60">
        <v>45923.552627314813</v>
      </c>
      <c r="B7038" s="61">
        <v>445619624</v>
      </c>
      <c r="C7038" s="62" t="s">
        <v>36</v>
      </c>
      <c r="D7038" s="62" t="s">
        <v>37</v>
      </c>
      <c r="E7038" s="62" t="s">
        <v>45</v>
      </c>
      <c r="F7038" s="62" t="s">
        <v>119</v>
      </c>
      <c r="G7038" s="63">
        <v>3786.14</v>
      </c>
      <c r="H7038" s="61">
        <v>444825639</v>
      </c>
      <c r="I7038" s="63">
        <v>0</v>
      </c>
      <c r="J7038" s="63">
        <v>0</v>
      </c>
      <c r="K7038" s="63">
        <v>0</v>
      </c>
      <c r="L7038" s="63">
        <v>0</v>
      </c>
      <c r="M7038" s="63">
        <v>9971.52</v>
      </c>
      <c r="N7038" s="62" t="s">
        <v>1384</v>
      </c>
      <c r="O7038" s="14">
        <f t="shared" si="600"/>
        <v>45923.552627314813</v>
      </c>
      <c r="P7038" s="19">
        <f t="shared" si="601"/>
        <v>45923.760960648149</v>
      </c>
      <c r="Q7038" s="20" t="str">
        <f t="shared" si="602"/>
        <v>23/09/2025</v>
      </c>
      <c r="R7038" s="13" t="str">
        <f t="shared" si="603"/>
        <v>18</v>
      </c>
      <c r="S7038" s="13" t="str">
        <f t="shared" si="604"/>
        <v>Tue</v>
      </c>
    </row>
    <row r="7039" spans="1:19" x14ac:dyDescent="0.25">
      <c r="A7039" s="56">
        <v>45923.55263888889</v>
      </c>
      <c r="B7039" s="57">
        <v>445619625</v>
      </c>
      <c r="C7039" s="58" t="s">
        <v>36</v>
      </c>
      <c r="D7039" s="58" t="s">
        <v>37</v>
      </c>
      <c r="E7039" s="58" t="s">
        <v>45</v>
      </c>
      <c r="F7039" s="58" t="s">
        <v>119</v>
      </c>
      <c r="G7039" s="59">
        <v>3786.11</v>
      </c>
      <c r="H7039" s="57">
        <v>444825640</v>
      </c>
      <c r="I7039" s="59">
        <v>0</v>
      </c>
      <c r="J7039" s="59">
        <v>0</v>
      </c>
      <c r="K7039" s="59">
        <v>0</v>
      </c>
      <c r="L7039" s="59">
        <v>0</v>
      </c>
      <c r="M7039" s="59">
        <v>9971.52</v>
      </c>
      <c r="N7039" s="58" t="s">
        <v>115</v>
      </c>
      <c r="O7039" s="14">
        <f t="shared" si="600"/>
        <v>45923.55263888889</v>
      </c>
      <c r="P7039" s="19">
        <f t="shared" si="601"/>
        <v>45923.760972222226</v>
      </c>
      <c r="Q7039" s="20" t="str">
        <f t="shared" si="602"/>
        <v>23/09/2025</v>
      </c>
      <c r="R7039" s="13" t="str">
        <f t="shared" si="603"/>
        <v>18</v>
      </c>
      <c r="S7039" s="13" t="str">
        <f t="shared" si="604"/>
        <v>Tue</v>
      </c>
    </row>
    <row r="7040" spans="1:19" x14ac:dyDescent="0.25">
      <c r="A7040" s="60">
        <v>45923.552858796298</v>
      </c>
      <c r="B7040" s="61">
        <v>445619851</v>
      </c>
      <c r="C7040" s="62" t="s">
        <v>36</v>
      </c>
      <c r="D7040" s="62" t="s">
        <v>37</v>
      </c>
      <c r="E7040" s="62" t="s">
        <v>45</v>
      </c>
      <c r="F7040" s="62" t="s">
        <v>119</v>
      </c>
      <c r="G7040" s="63">
        <v>3785.55</v>
      </c>
      <c r="H7040" s="61">
        <v>444825886</v>
      </c>
      <c r="I7040" s="63">
        <v>0</v>
      </c>
      <c r="J7040" s="63">
        <v>0</v>
      </c>
      <c r="K7040" s="63">
        <v>0</v>
      </c>
      <c r="L7040" s="63">
        <v>0</v>
      </c>
      <c r="M7040" s="63">
        <v>9971.52</v>
      </c>
      <c r="N7040" s="62" t="s">
        <v>77</v>
      </c>
      <c r="O7040" s="14">
        <f t="shared" si="600"/>
        <v>45923.552858796298</v>
      </c>
      <c r="P7040" s="19">
        <f t="shared" si="601"/>
        <v>45923.761192129634</v>
      </c>
      <c r="Q7040" s="20" t="str">
        <f t="shared" si="602"/>
        <v>23/09/2025</v>
      </c>
      <c r="R7040" s="13" t="str">
        <f t="shared" si="603"/>
        <v>18</v>
      </c>
      <c r="S7040" s="13" t="str">
        <f t="shared" si="604"/>
        <v>Tue</v>
      </c>
    </row>
    <row r="7041" spans="1:19" x14ac:dyDescent="0.25">
      <c r="A7041" s="56">
        <v>45923.552870370368</v>
      </c>
      <c r="B7041" s="57">
        <v>445619855</v>
      </c>
      <c r="C7041" s="58" t="s">
        <v>36</v>
      </c>
      <c r="D7041" s="58" t="s">
        <v>37</v>
      </c>
      <c r="E7041" s="58" t="s">
        <v>45</v>
      </c>
      <c r="F7041" s="58" t="s">
        <v>119</v>
      </c>
      <c r="G7041" s="59">
        <v>3785.55</v>
      </c>
      <c r="H7041" s="57">
        <v>444825891</v>
      </c>
      <c r="I7041" s="59">
        <v>0</v>
      </c>
      <c r="J7041" s="59">
        <v>0</v>
      </c>
      <c r="K7041" s="59">
        <v>0</v>
      </c>
      <c r="L7041" s="59">
        <v>0</v>
      </c>
      <c r="M7041" s="59">
        <v>9971.52</v>
      </c>
      <c r="N7041" s="58" t="s">
        <v>107</v>
      </c>
      <c r="O7041" s="14">
        <f t="shared" si="600"/>
        <v>45923.552870370368</v>
      </c>
      <c r="P7041" s="19">
        <f t="shared" si="601"/>
        <v>45923.761203703703</v>
      </c>
      <c r="Q7041" s="20" t="str">
        <f t="shared" si="602"/>
        <v>23/09/2025</v>
      </c>
      <c r="R7041" s="13" t="str">
        <f t="shared" si="603"/>
        <v>18</v>
      </c>
      <c r="S7041" s="13" t="str">
        <f t="shared" si="604"/>
        <v>Tue</v>
      </c>
    </row>
    <row r="7042" spans="1:19" x14ac:dyDescent="0.25">
      <c r="A7042" s="60">
        <v>45923.552870370368</v>
      </c>
      <c r="B7042" s="61">
        <v>445619857</v>
      </c>
      <c r="C7042" s="62" t="s">
        <v>36</v>
      </c>
      <c r="D7042" s="62" t="s">
        <v>37</v>
      </c>
      <c r="E7042" s="62" t="s">
        <v>45</v>
      </c>
      <c r="F7042" s="62" t="s">
        <v>119</v>
      </c>
      <c r="G7042" s="63">
        <v>3785.52</v>
      </c>
      <c r="H7042" s="61">
        <v>444825894</v>
      </c>
      <c r="I7042" s="63">
        <v>0</v>
      </c>
      <c r="J7042" s="63">
        <v>0</v>
      </c>
      <c r="K7042" s="63">
        <v>0</v>
      </c>
      <c r="L7042" s="63">
        <v>0</v>
      </c>
      <c r="M7042" s="63">
        <v>9971.52</v>
      </c>
      <c r="N7042" s="62" t="s">
        <v>108</v>
      </c>
      <c r="O7042" s="14">
        <f t="shared" si="600"/>
        <v>45923.552870370368</v>
      </c>
      <c r="P7042" s="19">
        <f t="shared" si="601"/>
        <v>45923.761203703703</v>
      </c>
      <c r="Q7042" s="20" t="str">
        <f t="shared" si="602"/>
        <v>23/09/2025</v>
      </c>
      <c r="R7042" s="13" t="str">
        <f t="shared" si="603"/>
        <v>18</v>
      </c>
      <c r="S7042" s="13" t="str">
        <f t="shared" si="604"/>
        <v>Tue</v>
      </c>
    </row>
    <row r="7043" spans="1:19" x14ac:dyDescent="0.25">
      <c r="A7043" s="56">
        <v>45923.552870370368</v>
      </c>
      <c r="B7043" s="57">
        <v>445619861</v>
      </c>
      <c r="C7043" s="58" t="s">
        <v>36</v>
      </c>
      <c r="D7043" s="58" t="s">
        <v>37</v>
      </c>
      <c r="E7043" s="58" t="s">
        <v>45</v>
      </c>
      <c r="F7043" s="58" t="s">
        <v>119</v>
      </c>
      <c r="G7043" s="59">
        <v>3785.52</v>
      </c>
      <c r="H7043" s="57">
        <v>444825899</v>
      </c>
      <c r="I7043" s="59">
        <v>0</v>
      </c>
      <c r="J7043" s="59">
        <v>0</v>
      </c>
      <c r="K7043" s="59">
        <v>0</v>
      </c>
      <c r="L7043" s="59">
        <v>0</v>
      </c>
      <c r="M7043" s="59">
        <v>9971.52</v>
      </c>
      <c r="N7043" s="58" t="s">
        <v>2056</v>
      </c>
      <c r="O7043" s="14">
        <f t="shared" si="600"/>
        <v>45923.552870370368</v>
      </c>
      <c r="P7043" s="19">
        <f t="shared" si="601"/>
        <v>45923.761203703703</v>
      </c>
      <c r="Q7043" s="20" t="str">
        <f t="shared" si="602"/>
        <v>23/09/2025</v>
      </c>
      <c r="R7043" s="13" t="str">
        <f t="shared" si="603"/>
        <v>18</v>
      </c>
      <c r="S7043" s="13" t="str">
        <f t="shared" si="604"/>
        <v>Tue</v>
      </c>
    </row>
    <row r="7044" spans="1:19" x14ac:dyDescent="0.25">
      <c r="A7044" s="60">
        <v>45923.552870370368</v>
      </c>
      <c r="B7044" s="61">
        <v>445619863</v>
      </c>
      <c r="C7044" s="62" t="s">
        <v>36</v>
      </c>
      <c r="D7044" s="62" t="s">
        <v>37</v>
      </c>
      <c r="E7044" s="62" t="s">
        <v>45</v>
      </c>
      <c r="F7044" s="62" t="s">
        <v>119</v>
      </c>
      <c r="G7044" s="63">
        <v>3785.52</v>
      </c>
      <c r="H7044" s="61">
        <v>444825901</v>
      </c>
      <c r="I7044" s="63">
        <v>0</v>
      </c>
      <c r="J7044" s="63">
        <v>0</v>
      </c>
      <c r="K7044" s="63">
        <v>0</v>
      </c>
      <c r="L7044" s="63">
        <v>0</v>
      </c>
      <c r="M7044" s="63">
        <v>9971.52</v>
      </c>
      <c r="N7044" s="62" t="s">
        <v>1971</v>
      </c>
      <c r="O7044" s="14">
        <f t="shared" si="600"/>
        <v>45923.552870370368</v>
      </c>
      <c r="P7044" s="19">
        <f t="shared" si="601"/>
        <v>45923.761203703703</v>
      </c>
      <c r="Q7044" s="20" t="str">
        <f t="shared" si="602"/>
        <v>23/09/2025</v>
      </c>
      <c r="R7044" s="13" t="str">
        <f t="shared" si="603"/>
        <v>18</v>
      </c>
      <c r="S7044" s="13" t="str">
        <f t="shared" si="604"/>
        <v>Tue</v>
      </c>
    </row>
    <row r="7045" spans="1:19" x14ac:dyDescent="0.25">
      <c r="A7045" s="56">
        <v>45923.552893518521</v>
      </c>
      <c r="B7045" s="57">
        <v>445619885</v>
      </c>
      <c r="C7045" s="58" t="s">
        <v>36</v>
      </c>
      <c r="D7045" s="58" t="s">
        <v>38</v>
      </c>
      <c r="E7045" s="58" t="s">
        <v>46</v>
      </c>
      <c r="F7045" s="58" t="s">
        <v>119</v>
      </c>
      <c r="G7045" s="59">
        <v>3785.09</v>
      </c>
      <c r="H7045" s="57">
        <v>444825927</v>
      </c>
      <c r="I7045" s="59">
        <v>0</v>
      </c>
      <c r="J7045" s="59">
        <v>0</v>
      </c>
      <c r="K7045" s="59">
        <v>0</v>
      </c>
      <c r="L7045" s="59">
        <v>0.43</v>
      </c>
      <c r="M7045" s="59">
        <v>9971.9500000000007</v>
      </c>
      <c r="N7045" s="58" t="s">
        <v>4208</v>
      </c>
      <c r="O7045" s="14">
        <f t="shared" si="600"/>
        <v>45923.552893518521</v>
      </c>
      <c r="P7045" s="19">
        <f t="shared" si="601"/>
        <v>45923.761226851857</v>
      </c>
      <c r="Q7045" s="20" t="str">
        <f t="shared" si="602"/>
        <v>23/09/2025</v>
      </c>
      <c r="R7045" s="13" t="str">
        <f t="shared" si="603"/>
        <v>18</v>
      </c>
      <c r="S7045" s="13" t="str">
        <f t="shared" si="604"/>
        <v>Tue</v>
      </c>
    </row>
    <row r="7046" spans="1:19" x14ac:dyDescent="0.25">
      <c r="A7046" s="60">
        <v>45923.552974537037</v>
      </c>
      <c r="B7046" s="61">
        <v>445619932</v>
      </c>
      <c r="C7046" s="62" t="s">
        <v>36</v>
      </c>
      <c r="D7046" s="62" t="s">
        <v>37</v>
      </c>
      <c r="E7046" s="62" t="s">
        <v>45</v>
      </c>
      <c r="F7046" s="62" t="s">
        <v>119</v>
      </c>
      <c r="G7046" s="63">
        <v>3785.46</v>
      </c>
      <c r="H7046" s="61">
        <v>444825966</v>
      </c>
      <c r="I7046" s="63">
        <v>0</v>
      </c>
      <c r="J7046" s="63">
        <v>0</v>
      </c>
      <c r="K7046" s="63">
        <v>0</v>
      </c>
      <c r="L7046" s="63">
        <v>0</v>
      </c>
      <c r="M7046" s="63">
        <v>9971.9500000000007</v>
      </c>
      <c r="N7046" s="62" t="s">
        <v>52</v>
      </c>
      <c r="O7046" s="14">
        <f t="shared" si="600"/>
        <v>45923.552974537037</v>
      </c>
      <c r="P7046" s="19">
        <f t="shared" si="601"/>
        <v>45923.761307870373</v>
      </c>
      <c r="Q7046" s="20" t="str">
        <f t="shared" si="602"/>
        <v>23/09/2025</v>
      </c>
      <c r="R7046" s="13" t="str">
        <f t="shared" si="603"/>
        <v>18</v>
      </c>
      <c r="S7046" s="13" t="str">
        <f t="shared" si="604"/>
        <v>Tue</v>
      </c>
    </row>
    <row r="7047" spans="1:19" x14ac:dyDescent="0.25">
      <c r="A7047" s="56">
        <v>45923.553032407406</v>
      </c>
      <c r="B7047" s="57">
        <v>445619967</v>
      </c>
      <c r="C7047" s="58" t="s">
        <v>36</v>
      </c>
      <c r="D7047" s="58" t="s">
        <v>38</v>
      </c>
      <c r="E7047" s="58" t="s">
        <v>46</v>
      </c>
      <c r="F7047" s="58" t="s">
        <v>119</v>
      </c>
      <c r="G7047" s="59">
        <v>3785.02</v>
      </c>
      <c r="H7047" s="57">
        <v>444825999</v>
      </c>
      <c r="I7047" s="59">
        <v>0</v>
      </c>
      <c r="J7047" s="59">
        <v>0</v>
      </c>
      <c r="K7047" s="59">
        <v>0</v>
      </c>
      <c r="L7047" s="59">
        <v>0.39</v>
      </c>
      <c r="M7047" s="59">
        <v>9972.34</v>
      </c>
      <c r="N7047" s="58" t="s">
        <v>4209</v>
      </c>
      <c r="O7047" s="14">
        <f t="shared" si="600"/>
        <v>45923.553032407406</v>
      </c>
      <c r="P7047" s="19">
        <f t="shared" si="601"/>
        <v>45923.761365740742</v>
      </c>
      <c r="Q7047" s="20" t="str">
        <f t="shared" si="602"/>
        <v>23/09/2025</v>
      </c>
      <c r="R7047" s="13" t="str">
        <f t="shared" si="603"/>
        <v>18</v>
      </c>
      <c r="S7047" s="13" t="str">
        <f t="shared" si="604"/>
        <v>Tue</v>
      </c>
    </row>
    <row r="7048" spans="1:19" x14ac:dyDescent="0.25">
      <c r="A7048" s="60">
        <v>45923.553032407406</v>
      </c>
      <c r="B7048" s="61">
        <v>445619968</v>
      </c>
      <c r="C7048" s="62" t="s">
        <v>36</v>
      </c>
      <c r="D7048" s="62" t="s">
        <v>38</v>
      </c>
      <c r="E7048" s="62" t="s">
        <v>46</v>
      </c>
      <c r="F7048" s="62" t="s">
        <v>119</v>
      </c>
      <c r="G7048" s="63">
        <v>3785.02</v>
      </c>
      <c r="H7048" s="61">
        <v>444826000</v>
      </c>
      <c r="I7048" s="63">
        <v>0</v>
      </c>
      <c r="J7048" s="63">
        <v>0</v>
      </c>
      <c r="K7048" s="63">
        <v>0</v>
      </c>
      <c r="L7048" s="63">
        <v>0.56000000000000005</v>
      </c>
      <c r="M7048" s="63">
        <v>9972.9</v>
      </c>
      <c r="N7048" s="62" t="s">
        <v>4210</v>
      </c>
      <c r="O7048" s="14">
        <f t="shared" si="600"/>
        <v>45923.553032407406</v>
      </c>
      <c r="P7048" s="19">
        <f t="shared" si="601"/>
        <v>45923.761365740742</v>
      </c>
      <c r="Q7048" s="20" t="str">
        <f t="shared" si="602"/>
        <v>23/09/2025</v>
      </c>
      <c r="R7048" s="13" t="str">
        <f t="shared" si="603"/>
        <v>18</v>
      </c>
      <c r="S7048" s="13" t="str">
        <f t="shared" si="604"/>
        <v>Tue</v>
      </c>
    </row>
    <row r="7049" spans="1:19" x14ac:dyDescent="0.25">
      <c r="A7049" s="56">
        <v>45923.553032407406</v>
      </c>
      <c r="B7049" s="57">
        <v>445619969</v>
      </c>
      <c r="C7049" s="58" t="s">
        <v>36</v>
      </c>
      <c r="D7049" s="58" t="s">
        <v>38</v>
      </c>
      <c r="E7049" s="58" t="s">
        <v>46</v>
      </c>
      <c r="F7049" s="58" t="s">
        <v>119</v>
      </c>
      <c r="G7049" s="59">
        <v>3785.02</v>
      </c>
      <c r="H7049" s="57">
        <v>444826001</v>
      </c>
      <c r="I7049" s="59">
        <v>0</v>
      </c>
      <c r="J7049" s="59">
        <v>0</v>
      </c>
      <c r="K7049" s="59">
        <v>0</v>
      </c>
      <c r="L7049" s="59">
        <v>0.54</v>
      </c>
      <c r="M7049" s="59">
        <v>9973.44</v>
      </c>
      <c r="N7049" s="58" t="s">
        <v>4209</v>
      </c>
      <c r="O7049" s="14">
        <f t="shared" si="600"/>
        <v>45923.553032407406</v>
      </c>
      <c r="P7049" s="19">
        <f t="shared" si="601"/>
        <v>45923.761365740742</v>
      </c>
      <c r="Q7049" s="20" t="str">
        <f t="shared" si="602"/>
        <v>23/09/2025</v>
      </c>
      <c r="R7049" s="13" t="str">
        <f t="shared" si="603"/>
        <v>18</v>
      </c>
      <c r="S7049" s="13" t="str">
        <f t="shared" si="604"/>
        <v>Tue</v>
      </c>
    </row>
    <row r="7050" spans="1:19" x14ac:dyDescent="0.25">
      <c r="A7050" s="60">
        <v>45923.553090277775</v>
      </c>
      <c r="B7050" s="61">
        <v>445620015</v>
      </c>
      <c r="C7050" s="62" t="s">
        <v>36</v>
      </c>
      <c r="D7050" s="62" t="s">
        <v>37</v>
      </c>
      <c r="E7050" s="62" t="s">
        <v>45</v>
      </c>
      <c r="F7050" s="62" t="s">
        <v>119</v>
      </c>
      <c r="G7050" s="63">
        <v>3785.77</v>
      </c>
      <c r="H7050" s="61">
        <v>444826043</v>
      </c>
      <c r="I7050" s="63">
        <v>0</v>
      </c>
      <c r="J7050" s="63">
        <v>0</v>
      </c>
      <c r="K7050" s="63">
        <v>0</v>
      </c>
      <c r="L7050" s="63">
        <v>0</v>
      </c>
      <c r="M7050" s="63">
        <v>9973.44</v>
      </c>
      <c r="N7050" s="62" t="s">
        <v>1944</v>
      </c>
      <c r="O7050" s="14">
        <f t="shared" si="600"/>
        <v>45923.553090277775</v>
      </c>
      <c r="P7050" s="19">
        <f t="shared" si="601"/>
        <v>45923.761423611111</v>
      </c>
      <c r="Q7050" s="20" t="str">
        <f t="shared" si="602"/>
        <v>23/09/2025</v>
      </c>
      <c r="R7050" s="13" t="str">
        <f t="shared" si="603"/>
        <v>18</v>
      </c>
      <c r="S7050" s="13" t="str">
        <f t="shared" si="604"/>
        <v>Tue</v>
      </c>
    </row>
    <row r="7051" spans="1:19" x14ac:dyDescent="0.25">
      <c r="A7051" s="56">
        <v>45923.553101851852</v>
      </c>
      <c r="B7051" s="57">
        <v>445620016</v>
      </c>
      <c r="C7051" s="58" t="s">
        <v>36</v>
      </c>
      <c r="D7051" s="58" t="s">
        <v>37</v>
      </c>
      <c r="E7051" s="58" t="s">
        <v>45</v>
      </c>
      <c r="F7051" s="58" t="s">
        <v>119</v>
      </c>
      <c r="G7051" s="59">
        <v>3785.77</v>
      </c>
      <c r="H7051" s="57">
        <v>444826044</v>
      </c>
      <c r="I7051" s="59">
        <v>0</v>
      </c>
      <c r="J7051" s="59">
        <v>0</v>
      </c>
      <c r="K7051" s="59">
        <v>0</v>
      </c>
      <c r="L7051" s="59">
        <v>0</v>
      </c>
      <c r="M7051" s="59">
        <v>9973.44</v>
      </c>
      <c r="N7051" s="58" t="s">
        <v>48</v>
      </c>
      <c r="O7051" s="14">
        <f t="shared" si="600"/>
        <v>45923.553101851852</v>
      </c>
      <c r="P7051" s="19">
        <f t="shared" si="601"/>
        <v>45923.761435185188</v>
      </c>
      <c r="Q7051" s="20" t="str">
        <f t="shared" si="602"/>
        <v>23/09/2025</v>
      </c>
      <c r="R7051" s="13" t="str">
        <f t="shared" si="603"/>
        <v>18</v>
      </c>
      <c r="S7051" s="13" t="str">
        <f t="shared" si="604"/>
        <v>Tue</v>
      </c>
    </row>
    <row r="7052" spans="1:19" x14ac:dyDescent="0.25">
      <c r="A7052" s="60">
        <v>45923.553101851852</v>
      </c>
      <c r="B7052" s="61">
        <v>445620018</v>
      </c>
      <c r="C7052" s="62" t="s">
        <v>36</v>
      </c>
      <c r="D7052" s="62" t="s">
        <v>37</v>
      </c>
      <c r="E7052" s="62" t="s">
        <v>45</v>
      </c>
      <c r="F7052" s="62" t="s">
        <v>119</v>
      </c>
      <c r="G7052" s="63">
        <v>3785.77</v>
      </c>
      <c r="H7052" s="61">
        <v>444826046</v>
      </c>
      <c r="I7052" s="63">
        <v>0</v>
      </c>
      <c r="J7052" s="63">
        <v>0</v>
      </c>
      <c r="K7052" s="63">
        <v>0</v>
      </c>
      <c r="L7052" s="63">
        <v>0</v>
      </c>
      <c r="M7052" s="63">
        <v>9973.44</v>
      </c>
      <c r="N7052" s="62" t="s">
        <v>47</v>
      </c>
      <c r="O7052" s="14">
        <f t="shared" si="600"/>
        <v>45923.553101851852</v>
      </c>
      <c r="P7052" s="19">
        <f t="shared" si="601"/>
        <v>45923.761435185188</v>
      </c>
      <c r="Q7052" s="20" t="str">
        <f t="shared" si="602"/>
        <v>23/09/2025</v>
      </c>
      <c r="R7052" s="13" t="str">
        <f t="shared" si="603"/>
        <v>18</v>
      </c>
      <c r="S7052" s="13" t="str">
        <f t="shared" si="604"/>
        <v>Tue</v>
      </c>
    </row>
    <row r="7053" spans="1:19" x14ac:dyDescent="0.25">
      <c r="A7053" s="56">
        <v>45923.555150462962</v>
      </c>
      <c r="B7053" s="57">
        <v>445621891</v>
      </c>
      <c r="C7053" s="58" t="s">
        <v>36</v>
      </c>
      <c r="D7053" s="58" t="s">
        <v>38</v>
      </c>
      <c r="E7053" s="58" t="s">
        <v>46</v>
      </c>
      <c r="F7053" s="58" t="s">
        <v>119</v>
      </c>
      <c r="G7053" s="59">
        <v>3787.07</v>
      </c>
      <c r="H7053" s="57">
        <v>444827857</v>
      </c>
      <c r="I7053" s="59">
        <v>0</v>
      </c>
      <c r="J7053" s="59">
        <v>0</v>
      </c>
      <c r="K7053" s="59">
        <v>0</v>
      </c>
      <c r="L7053" s="59">
        <v>1.52</v>
      </c>
      <c r="M7053" s="59">
        <v>9974.9599999999991</v>
      </c>
      <c r="N7053" s="58" t="s">
        <v>4211</v>
      </c>
      <c r="O7053" s="14">
        <f t="shared" ref="O7053:O7116" si="605">A7053</f>
        <v>45923.555150462962</v>
      </c>
      <c r="P7053" s="19">
        <f t="shared" ref="P7053:P7116" si="606">O7053+(5/24)</f>
        <v>45923.763483796298</v>
      </c>
      <c r="Q7053" s="20" t="str">
        <f t="shared" ref="Q7053:Q7116" si="607">TEXT(P7053,"dd/mm/yyyy")</f>
        <v>23/09/2025</v>
      </c>
      <c r="R7053" s="13" t="str">
        <f t="shared" ref="R7053:R7116" si="608">TEXT(P7053,"hh")</f>
        <v>18</v>
      </c>
      <c r="S7053" s="13" t="str">
        <f t="shared" ref="S7053:S7116" si="609">TEXT(P7053,"ddd")</f>
        <v>Tue</v>
      </c>
    </row>
    <row r="7054" spans="1:19" x14ac:dyDescent="0.25">
      <c r="A7054" s="60">
        <v>45923.555150462962</v>
      </c>
      <c r="B7054" s="61">
        <v>445621892</v>
      </c>
      <c r="C7054" s="62" t="s">
        <v>36</v>
      </c>
      <c r="D7054" s="62" t="s">
        <v>38</v>
      </c>
      <c r="E7054" s="62" t="s">
        <v>46</v>
      </c>
      <c r="F7054" s="62" t="s">
        <v>119</v>
      </c>
      <c r="G7054" s="63">
        <v>3787.07</v>
      </c>
      <c r="H7054" s="61">
        <v>444827859</v>
      </c>
      <c r="I7054" s="63">
        <v>0</v>
      </c>
      <c r="J7054" s="63">
        <v>0</v>
      </c>
      <c r="K7054" s="63">
        <v>0</v>
      </c>
      <c r="L7054" s="63">
        <v>1.55</v>
      </c>
      <c r="M7054" s="63">
        <v>9976.51</v>
      </c>
      <c r="N7054" s="62" t="s">
        <v>4211</v>
      </c>
      <c r="O7054" s="14">
        <f t="shared" si="605"/>
        <v>45923.555150462962</v>
      </c>
      <c r="P7054" s="19">
        <f t="shared" si="606"/>
        <v>45923.763483796298</v>
      </c>
      <c r="Q7054" s="20" t="str">
        <f t="shared" si="607"/>
        <v>23/09/2025</v>
      </c>
      <c r="R7054" s="13" t="str">
        <f t="shared" si="608"/>
        <v>18</v>
      </c>
      <c r="S7054" s="13" t="str">
        <f t="shared" si="609"/>
        <v>Tue</v>
      </c>
    </row>
    <row r="7055" spans="1:19" x14ac:dyDescent="0.25">
      <c r="A7055" s="56">
        <v>45923.555150462962</v>
      </c>
      <c r="B7055" s="57">
        <v>445621893</v>
      </c>
      <c r="C7055" s="58" t="s">
        <v>36</v>
      </c>
      <c r="D7055" s="58" t="s">
        <v>38</v>
      </c>
      <c r="E7055" s="58" t="s">
        <v>46</v>
      </c>
      <c r="F7055" s="58" t="s">
        <v>119</v>
      </c>
      <c r="G7055" s="59">
        <v>3787.07</v>
      </c>
      <c r="H7055" s="57">
        <v>444827860</v>
      </c>
      <c r="I7055" s="59">
        <v>0</v>
      </c>
      <c r="J7055" s="59">
        <v>0</v>
      </c>
      <c r="K7055" s="59">
        <v>0</v>
      </c>
      <c r="L7055" s="59">
        <v>1.55</v>
      </c>
      <c r="M7055" s="59">
        <v>9978.06</v>
      </c>
      <c r="N7055" s="58" t="s">
        <v>4211</v>
      </c>
      <c r="O7055" s="14">
        <f t="shared" si="605"/>
        <v>45923.555150462962</v>
      </c>
      <c r="P7055" s="19">
        <f t="shared" si="606"/>
        <v>45923.763483796298</v>
      </c>
      <c r="Q7055" s="20" t="str">
        <f t="shared" si="607"/>
        <v>23/09/2025</v>
      </c>
      <c r="R7055" s="13" t="str">
        <f t="shared" si="608"/>
        <v>18</v>
      </c>
      <c r="S7055" s="13" t="str">
        <f t="shared" si="609"/>
        <v>Tue</v>
      </c>
    </row>
    <row r="7056" spans="1:19" x14ac:dyDescent="0.25">
      <c r="A7056" s="60">
        <v>45923.555150462962</v>
      </c>
      <c r="B7056" s="61">
        <v>445621894</v>
      </c>
      <c r="C7056" s="62" t="s">
        <v>36</v>
      </c>
      <c r="D7056" s="62" t="s">
        <v>38</v>
      </c>
      <c r="E7056" s="62" t="s">
        <v>46</v>
      </c>
      <c r="F7056" s="62" t="s">
        <v>119</v>
      </c>
      <c r="G7056" s="63">
        <v>3787.07</v>
      </c>
      <c r="H7056" s="61">
        <v>444827861</v>
      </c>
      <c r="I7056" s="63">
        <v>0</v>
      </c>
      <c r="J7056" s="63">
        <v>0</v>
      </c>
      <c r="K7056" s="63">
        <v>0</v>
      </c>
      <c r="L7056" s="63">
        <v>1.55</v>
      </c>
      <c r="M7056" s="63">
        <v>9979.61</v>
      </c>
      <c r="N7056" s="62" t="s">
        <v>4211</v>
      </c>
      <c r="O7056" s="14">
        <f t="shared" si="605"/>
        <v>45923.555150462962</v>
      </c>
      <c r="P7056" s="19">
        <f t="shared" si="606"/>
        <v>45923.763483796298</v>
      </c>
      <c r="Q7056" s="20" t="str">
        <f t="shared" si="607"/>
        <v>23/09/2025</v>
      </c>
      <c r="R7056" s="13" t="str">
        <f t="shared" si="608"/>
        <v>18</v>
      </c>
      <c r="S7056" s="13" t="str">
        <f t="shared" si="609"/>
        <v>Tue</v>
      </c>
    </row>
    <row r="7057" spans="1:19" x14ac:dyDescent="0.25">
      <c r="A7057" s="56">
        <v>45923.555150462962</v>
      </c>
      <c r="B7057" s="57">
        <v>445621907</v>
      </c>
      <c r="C7057" s="58" t="s">
        <v>36</v>
      </c>
      <c r="D7057" s="58" t="s">
        <v>38</v>
      </c>
      <c r="E7057" s="58" t="s">
        <v>46</v>
      </c>
      <c r="F7057" s="58" t="s">
        <v>119</v>
      </c>
      <c r="G7057" s="59">
        <v>3787.09</v>
      </c>
      <c r="H7057" s="57">
        <v>444827872</v>
      </c>
      <c r="I7057" s="59">
        <v>0</v>
      </c>
      <c r="J7057" s="59">
        <v>0</v>
      </c>
      <c r="K7057" s="59">
        <v>0</v>
      </c>
      <c r="L7057" s="59">
        <v>1.54</v>
      </c>
      <c r="M7057" s="59">
        <v>9981.15</v>
      </c>
      <c r="N7057" s="58" t="s">
        <v>4212</v>
      </c>
      <c r="O7057" s="14">
        <f t="shared" si="605"/>
        <v>45923.555150462962</v>
      </c>
      <c r="P7057" s="19">
        <f t="shared" si="606"/>
        <v>45923.763483796298</v>
      </c>
      <c r="Q7057" s="20" t="str">
        <f t="shared" si="607"/>
        <v>23/09/2025</v>
      </c>
      <c r="R7057" s="13" t="str">
        <f t="shared" si="608"/>
        <v>18</v>
      </c>
      <c r="S7057" s="13" t="str">
        <f t="shared" si="609"/>
        <v>Tue</v>
      </c>
    </row>
    <row r="7058" spans="1:19" x14ac:dyDescent="0.25">
      <c r="A7058" s="60">
        <v>45923.555381944447</v>
      </c>
      <c r="B7058" s="61">
        <v>445622120</v>
      </c>
      <c r="C7058" s="62" t="s">
        <v>36</v>
      </c>
      <c r="D7058" s="62" t="s">
        <v>38</v>
      </c>
      <c r="E7058" s="62" t="s">
        <v>46</v>
      </c>
      <c r="F7058" s="62" t="s">
        <v>119</v>
      </c>
      <c r="G7058" s="63">
        <v>3787.7</v>
      </c>
      <c r="H7058" s="61">
        <v>444828080</v>
      </c>
      <c r="I7058" s="63">
        <v>0</v>
      </c>
      <c r="J7058" s="63">
        <v>0</v>
      </c>
      <c r="K7058" s="63">
        <v>0</v>
      </c>
      <c r="L7058" s="63">
        <v>3.24</v>
      </c>
      <c r="M7058" s="63">
        <v>9984.39</v>
      </c>
      <c r="N7058" s="62" t="s">
        <v>4213</v>
      </c>
      <c r="O7058" s="14">
        <f t="shared" si="605"/>
        <v>45923.555381944447</v>
      </c>
      <c r="P7058" s="19">
        <f t="shared" si="606"/>
        <v>45923.763715277782</v>
      </c>
      <c r="Q7058" s="20" t="str">
        <f t="shared" si="607"/>
        <v>23/09/2025</v>
      </c>
      <c r="R7058" s="13" t="str">
        <f t="shared" si="608"/>
        <v>18</v>
      </c>
      <c r="S7058" s="13" t="str">
        <f t="shared" si="609"/>
        <v>Tue</v>
      </c>
    </row>
    <row r="7059" spans="1:19" x14ac:dyDescent="0.25">
      <c r="A7059" s="56">
        <v>45923.555405092593</v>
      </c>
      <c r="B7059" s="57">
        <v>445622153</v>
      </c>
      <c r="C7059" s="58" t="s">
        <v>36</v>
      </c>
      <c r="D7059" s="58" t="s">
        <v>38</v>
      </c>
      <c r="E7059" s="58" t="s">
        <v>46</v>
      </c>
      <c r="F7059" s="58" t="s">
        <v>119</v>
      </c>
      <c r="G7059" s="59">
        <v>3787.8</v>
      </c>
      <c r="H7059" s="57">
        <v>444828115</v>
      </c>
      <c r="I7059" s="59">
        <v>0</v>
      </c>
      <c r="J7059" s="59">
        <v>0</v>
      </c>
      <c r="K7059" s="59">
        <v>0</v>
      </c>
      <c r="L7059" s="59">
        <v>3.52</v>
      </c>
      <c r="M7059" s="59">
        <v>9987.91</v>
      </c>
      <c r="N7059" s="58" t="s">
        <v>4214</v>
      </c>
      <c r="O7059" s="14">
        <f t="shared" si="605"/>
        <v>45923.555405092593</v>
      </c>
      <c r="P7059" s="19">
        <f t="shared" si="606"/>
        <v>45923.763738425929</v>
      </c>
      <c r="Q7059" s="20" t="str">
        <f t="shared" si="607"/>
        <v>23/09/2025</v>
      </c>
      <c r="R7059" s="13" t="str">
        <f t="shared" si="608"/>
        <v>18</v>
      </c>
      <c r="S7059" s="13" t="str">
        <f t="shared" si="609"/>
        <v>Tue</v>
      </c>
    </row>
    <row r="7060" spans="1:19" x14ac:dyDescent="0.25">
      <c r="A7060" s="60">
        <v>45923.555405092593</v>
      </c>
      <c r="B7060" s="61">
        <v>445622154</v>
      </c>
      <c r="C7060" s="62" t="s">
        <v>36</v>
      </c>
      <c r="D7060" s="62" t="s">
        <v>38</v>
      </c>
      <c r="E7060" s="62" t="s">
        <v>46</v>
      </c>
      <c r="F7060" s="62" t="s">
        <v>119</v>
      </c>
      <c r="G7060" s="63">
        <v>3787.8</v>
      </c>
      <c r="H7060" s="61">
        <v>444828116</v>
      </c>
      <c r="I7060" s="63">
        <v>0</v>
      </c>
      <c r="J7060" s="63">
        <v>0</v>
      </c>
      <c r="K7060" s="63">
        <v>0</v>
      </c>
      <c r="L7060" s="63">
        <v>3.5</v>
      </c>
      <c r="M7060" s="63">
        <v>9991.41</v>
      </c>
      <c r="N7060" s="62" t="s">
        <v>4215</v>
      </c>
      <c r="O7060" s="14">
        <f t="shared" si="605"/>
        <v>45923.555405092593</v>
      </c>
      <c r="P7060" s="19">
        <f t="shared" si="606"/>
        <v>45923.763738425929</v>
      </c>
      <c r="Q7060" s="20" t="str">
        <f t="shared" si="607"/>
        <v>23/09/2025</v>
      </c>
      <c r="R7060" s="13" t="str">
        <f t="shared" si="608"/>
        <v>18</v>
      </c>
      <c r="S7060" s="13" t="str">
        <f t="shared" si="609"/>
        <v>Tue</v>
      </c>
    </row>
    <row r="7061" spans="1:19" x14ac:dyDescent="0.25">
      <c r="A7061" s="56">
        <v>45923.555925925924</v>
      </c>
      <c r="B7061" s="57">
        <v>445622409</v>
      </c>
      <c r="C7061" s="58" t="s">
        <v>36</v>
      </c>
      <c r="D7061" s="58" t="s">
        <v>38</v>
      </c>
      <c r="E7061" s="58" t="s">
        <v>46</v>
      </c>
      <c r="F7061" s="58" t="s">
        <v>119</v>
      </c>
      <c r="G7061" s="59">
        <v>3786.32</v>
      </c>
      <c r="H7061" s="57">
        <v>444828367</v>
      </c>
      <c r="I7061" s="59">
        <v>0</v>
      </c>
      <c r="J7061" s="59">
        <v>0</v>
      </c>
      <c r="K7061" s="59">
        <v>0</v>
      </c>
      <c r="L7061" s="59">
        <v>0.18</v>
      </c>
      <c r="M7061" s="59">
        <v>9991.59</v>
      </c>
      <c r="N7061" s="58" t="s">
        <v>4216</v>
      </c>
      <c r="O7061" s="14">
        <f t="shared" si="605"/>
        <v>45923.555925925924</v>
      </c>
      <c r="P7061" s="19">
        <f t="shared" si="606"/>
        <v>45923.76425925926</v>
      </c>
      <c r="Q7061" s="20" t="str">
        <f t="shared" si="607"/>
        <v>23/09/2025</v>
      </c>
      <c r="R7061" s="13" t="str">
        <f t="shared" si="608"/>
        <v>18</v>
      </c>
      <c r="S7061" s="13" t="str">
        <f t="shared" si="609"/>
        <v>Tue</v>
      </c>
    </row>
    <row r="7062" spans="1:19" x14ac:dyDescent="0.25">
      <c r="A7062" s="60">
        <v>45923.555925925924</v>
      </c>
      <c r="B7062" s="61">
        <v>445622410</v>
      </c>
      <c r="C7062" s="62" t="s">
        <v>36</v>
      </c>
      <c r="D7062" s="62" t="s">
        <v>38</v>
      </c>
      <c r="E7062" s="62" t="s">
        <v>46</v>
      </c>
      <c r="F7062" s="62" t="s">
        <v>119</v>
      </c>
      <c r="G7062" s="63">
        <v>3786.32</v>
      </c>
      <c r="H7062" s="61">
        <v>444828368</v>
      </c>
      <c r="I7062" s="63">
        <v>0</v>
      </c>
      <c r="J7062" s="63">
        <v>0</v>
      </c>
      <c r="K7062" s="63">
        <v>0</v>
      </c>
      <c r="L7062" s="63">
        <v>0.21</v>
      </c>
      <c r="M7062" s="63">
        <v>9991.7999999999993</v>
      </c>
      <c r="N7062" s="62" t="s">
        <v>4216</v>
      </c>
      <c r="O7062" s="14">
        <f t="shared" si="605"/>
        <v>45923.555925925924</v>
      </c>
      <c r="P7062" s="19">
        <f t="shared" si="606"/>
        <v>45923.76425925926</v>
      </c>
      <c r="Q7062" s="20" t="str">
        <f t="shared" si="607"/>
        <v>23/09/2025</v>
      </c>
      <c r="R7062" s="13" t="str">
        <f t="shared" si="608"/>
        <v>18</v>
      </c>
      <c r="S7062" s="13" t="str">
        <f t="shared" si="609"/>
        <v>Tue</v>
      </c>
    </row>
    <row r="7063" spans="1:19" x14ac:dyDescent="0.25">
      <c r="A7063" s="56">
        <v>45923.555983796294</v>
      </c>
      <c r="B7063" s="57">
        <v>445622497</v>
      </c>
      <c r="C7063" s="58" t="s">
        <v>36</v>
      </c>
      <c r="D7063" s="58" t="s">
        <v>37</v>
      </c>
      <c r="E7063" s="58" t="s">
        <v>45</v>
      </c>
      <c r="F7063" s="58" t="s">
        <v>119</v>
      </c>
      <c r="G7063" s="59">
        <v>3786.54</v>
      </c>
      <c r="H7063" s="57">
        <v>444828455</v>
      </c>
      <c r="I7063" s="59">
        <v>0</v>
      </c>
      <c r="J7063" s="59">
        <v>0</v>
      </c>
      <c r="K7063" s="59">
        <v>0</v>
      </c>
      <c r="L7063" s="59">
        <v>0</v>
      </c>
      <c r="M7063" s="59">
        <v>9991.7999999999993</v>
      </c>
      <c r="N7063" s="58" t="s">
        <v>1971</v>
      </c>
      <c r="O7063" s="14">
        <f t="shared" si="605"/>
        <v>45923.555983796294</v>
      </c>
      <c r="P7063" s="19">
        <f t="shared" si="606"/>
        <v>45923.764317129629</v>
      </c>
      <c r="Q7063" s="20" t="str">
        <f t="shared" si="607"/>
        <v>23/09/2025</v>
      </c>
      <c r="R7063" s="13" t="str">
        <f t="shared" si="608"/>
        <v>18</v>
      </c>
      <c r="S7063" s="13" t="str">
        <f t="shared" si="609"/>
        <v>Tue</v>
      </c>
    </row>
    <row r="7064" spans="1:19" x14ac:dyDescent="0.25">
      <c r="A7064" s="60">
        <v>45923.555995370371</v>
      </c>
      <c r="B7064" s="61">
        <v>445622499</v>
      </c>
      <c r="C7064" s="62" t="s">
        <v>36</v>
      </c>
      <c r="D7064" s="62" t="s">
        <v>38</v>
      </c>
      <c r="E7064" s="62" t="s">
        <v>46</v>
      </c>
      <c r="F7064" s="62" t="s">
        <v>119</v>
      </c>
      <c r="G7064" s="63">
        <v>3786.09</v>
      </c>
      <c r="H7064" s="61">
        <v>444828457</v>
      </c>
      <c r="I7064" s="63">
        <v>0</v>
      </c>
      <c r="J7064" s="63">
        <v>0</v>
      </c>
      <c r="K7064" s="63">
        <v>0</v>
      </c>
      <c r="L7064" s="63">
        <v>0.32</v>
      </c>
      <c r="M7064" s="63">
        <v>9992.1200000000008</v>
      </c>
      <c r="N7064" s="62" t="s">
        <v>4217</v>
      </c>
      <c r="O7064" s="14">
        <f t="shared" si="605"/>
        <v>45923.555995370371</v>
      </c>
      <c r="P7064" s="19">
        <f t="shared" si="606"/>
        <v>45923.764328703706</v>
      </c>
      <c r="Q7064" s="20" t="str">
        <f t="shared" si="607"/>
        <v>23/09/2025</v>
      </c>
      <c r="R7064" s="13" t="str">
        <f t="shared" si="608"/>
        <v>18</v>
      </c>
      <c r="S7064" s="13" t="str">
        <f t="shared" si="609"/>
        <v>Tue</v>
      </c>
    </row>
    <row r="7065" spans="1:19" x14ac:dyDescent="0.25">
      <c r="A7065" s="56">
        <v>45923.555995370371</v>
      </c>
      <c r="B7065" s="57">
        <v>445622500</v>
      </c>
      <c r="C7065" s="58" t="s">
        <v>36</v>
      </c>
      <c r="D7065" s="58" t="s">
        <v>38</v>
      </c>
      <c r="E7065" s="58" t="s">
        <v>46</v>
      </c>
      <c r="F7065" s="58" t="s">
        <v>119</v>
      </c>
      <c r="G7065" s="59">
        <v>3786.09</v>
      </c>
      <c r="H7065" s="57">
        <v>444828458</v>
      </c>
      <c r="I7065" s="59">
        <v>0</v>
      </c>
      <c r="J7065" s="59">
        <v>0</v>
      </c>
      <c r="K7065" s="59">
        <v>0</v>
      </c>
      <c r="L7065" s="59">
        <v>0.32</v>
      </c>
      <c r="M7065" s="59">
        <v>9992.44</v>
      </c>
      <c r="N7065" s="58" t="s">
        <v>4217</v>
      </c>
      <c r="O7065" s="14">
        <f t="shared" si="605"/>
        <v>45923.555995370371</v>
      </c>
      <c r="P7065" s="19">
        <f t="shared" si="606"/>
        <v>45923.764328703706</v>
      </c>
      <c r="Q7065" s="20" t="str">
        <f t="shared" si="607"/>
        <v>23/09/2025</v>
      </c>
      <c r="R7065" s="13" t="str">
        <f t="shared" si="608"/>
        <v>18</v>
      </c>
      <c r="S7065" s="13" t="str">
        <f t="shared" si="609"/>
        <v>Tue</v>
      </c>
    </row>
    <row r="7066" spans="1:19" x14ac:dyDescent="0.25">
      <c r="A7066" s="60">
        <v>45923.555995370371</v>
      </c>
      <c r="B7066" s="61">
        <v>445622501</v>
      </c>
      <c r="C7066" s="62" t="s">
        <v>36</v>
      </c>
      <c r="D7066" s="62" t="s">
        <v>38</v>
      </c>
      <c r="E7066" s="62" t="s">
        <v>46</v>
      </c>
      <c r="F7066" s="62" t="s">
        <v>119</v>
      </c>
      <c r="G7066" s="63">
        <v>3786.09</v>
      </c>
      <c r="H7066" s="61">
        <v>444828459</v>
      </c>
      <c r="I7066" s="63">
        <v>0</v>
      </c>
      <c r="J7066" s="63">
        <v>0</v>
      </c>
      <c r="K7066" s="63">
        <v>0</v>
      </c>
      <c r="L7066" s="63">
        <v>0.32</v>
      </c>
      <c r="M7066" s="63">
        <v>9992.76</v>
      </c>
      <c r="N7066" s="62" t="s">
        <v>4217</v>
      </c>
      <c r="O7066" s="14">
        <f t="shared" si="605"/>
        <v>45923.555995370371</v>
      </c>
      <c r="P7066" s="19">
        <f t="shared" si="606"/>
        <v>45923.764328703706</v>
      </c>
      <c r="Q7066" s="20" t="str">
        <f t="shared" si="607"/>
        <v>23/09/2025</v>
      </c>
      <c r="R7066" s="13" t="str">
        <f t="shared" si="608"/>
        <v>18</v>
      </c>
      <c r="S7066" s="13" t="str">
        <f t="shared" si="609"/>
        <v>Tue</v>
      </c>
    </row>
    <row r="7067" spans="1:19" x14ac:dyDescent="0.25">
      <c r="A7067" s="56">
        <v>45923.555995370371</v>
      </c>
      <c r="B7067" s="57">
        <v>445622502</v>
      </c>
      <c r="C7067" s="58" t="s">
        <v>36</v>
      </c>
      <c r="D7067" s="58" t="s">
        <v>38</v>
      </c>
      <c r="E7067" s="58" t="s">
        <v>46</v>
      </c>
      <c r="F7067" s="58" t="s">
        <v>119</v>
      </c>
      <c r="G7067" s="59">
        <v>3786.09</v>
      </c>
      <c r="H7067" s="57">
        <v>444828460</v>
      </c>
      <c r="I7067" s="59">
        <v>0</v>
      </c>
      <c r="J7067" s="59">
        <v>0</v>
      </c>
      <c r="K7067" s="59">
        <v>0</v>
      </c>
      <c r="L7067" s="59">
        <v>1.63</v>
      </c>
      <c r="M7067" s="59">
        <v>9994.39</v>
      </c>
      <c r="N7067" s="58" t="s">
        <v>4218</v>
      </c>
      <c r="O7067" s="14">
        <f t="shared" si="605"/>
        <v>45923.555995370371</v>
      </c>
      <c r="P7067" s="19">
        <f t="shared" si="606"/>
        <v>45923.764328703706</v>
      </c>
      <c r="Q7067" s="20" t="str">
        <f t="shared" si="607"/>
        <v>23/09/2025</v>
      </c>
      <c r="R7067" s="13" t="str">
        <f t="shared" si="608"/>
        <v>18</v>
      </c>
      <c r="S7067" s="13" t="str">
        <f t="shared" si="609"/>
        <v>Tue</v>
      </c>
    </row>
    <row r="7068" spans="1:19" x14ac:dyDescent="0.25">
      <c r="A7068" s="60">
        <v>45923.555995370371</v>
      </c>
      <c r="B7068" s="61">
        <v>445622503</v>
      </c>
      <c r="C7068" s="62" t="s">
        <v>36</v>
      </c>
      <c r="D7068" s="62" t="s">
        <v>37</v>
      </c>
      <c r="E7068" s="62" t="s">
        <v>45</v>
      </c>
      <c r="F7068" s="62" t="s">
        <v>119</v>
      </c>
      <c r="G7068" s="63">
        <v>3786.3</v>
      </c>
      <c r="H7068" s="61">
        <v>444828462</v>
      </c>
      <c r="I7068" s="63">
        <v>0</v>
      </c>
      <c r="J7068" s="63">
        <v>0</v>
      </c>
      <c r="K7068" s="63">
        <v>0</v>
      </c>
      <c r="L7068" s="63">
        <v>0</v>
      </c>
      <c r="M7068" s="63">
        <v>9994.39</v>
      </c>
      <c r="N7068" s="62" t="s">
        <v>2055</v>
      </c>
      <c r="O7068" s="14">
        <f t="shared" si="605"/>
        <v>45923.555995370371</v>
      </c>
      <c r="P7068" s="19">
        <f t="shared" si="606"/>
        <v>45923.764328703706</v>
      </c>
      <c r="Q7068" s="20" t="str">
        <f t="shared" si="607"/>
        <v>23/09/2025</v>
      </c>
      <c r="R7068" s="13" t="str">
        <f t="shared" si="608"/>
        <v>18</v>
      </c>
      <c r="S7068" s="13" t="str">
        <f t="shared" si="609"/>
        <v>Tue</v>
      </c>
    </row>
    <row r="7069" spans="1:19" x14ac:dyDescent="0.25">
      <c r="A7069" s="56">
        <v>45923.555995370371</v>
      </c>
      <c r="B7069" s="57">
        <v>445622506</v>
      </c>
      <c r="C7069" s="58" t="s">
        <v>36</v>
      </c>
      <c r="D7069" s="58" t="s">
        <v>38</v>
      </c>
      <c r="E7069" s="58" t="s">
        <v>46</v>
      </c>
      <c r="F7069" s="58" t="s">
        <v>119</v>
      </c>
      <c r="G7069" s="59">
        <v>3786.05</v>
      </c>
      <c r="H7069" s="57">
        <v>444828464</v>
      </c>
      <c r="I7069" s="59">
        <v>0</v>
      </c>
      <c r="J7069" s="59">
        <v>0</v>
      </c>
      <c r="K7069" s="59">
        <v>0</v>
      </c>
      <c r="L7069" s="59">
        <v>0.59</v>
      </c>
      <c r="M7069" s="59">
        <v>9994.98</v>
      </c>
      <c r="N7069" s="58" t="s">
        <v>4219</v>
      </c>
      <c r="O7069" s="14">
        <f t="shared" si="605"/>
        <v>45923.555995370371</v>
      </c>
      <c r="P7069" s="19">
        <f t="shared" si="606"/>
        <v>45923.764328703706</v>
      </c>
      <c r="Q7069" s="20" t="str">
        <f t="shared" si="607"/>
        <v>23/09/2025</v>
      </c>
      <c r="R7069" s="13" t="str">
        <f t="shared" si="608"/>
        <v>18</v>
      </c>
      <c r="S7069" s="13" t="str">
        <f t="shared" si="609"/>
        <v>Tue</v>
      </c>
    </row>
    <row r="7070" spans="1:19" x14ac:dyDescent="0.25">
      <c r="A7070" s="60">
        <v>45923.555995370371</v>
      </c>
      <c r="B7070" s="61">
        <v>445622515</v>
      </c>
      <c r="C7070" s="62" t="s">
        <v>36</v>
      </c>
      <c r="D7070" s="62" t="s">
        <v>37</v>
      </c>
      <c r="E7070" s="62" t="s">
        <v>45</v>
      </c>
      <c r="F7070" s="62" t="s">
        <v>119</v>
      </c>
      <c r="G7070" s="63">
        <v>3786.38</v>
      </c>
      <c r="H7070" s="61">
        <v>444828473</v>
      </c>
      <c r="I7070" s="63">
        <v>0</v>
      </c>
      <c r="J7070" s="63">
        <v>0</v>
      </c>
      <c r="K7070" s="63">
        <v>0</v>
      </c>
      <c r="L7070" s="63">
        <v>0</v>
      </c>
      <c r="M7070" s="63">
        <v>9994.98</v>
      </c>
      <c r="N7070" s="62" t="s">
        <v>107</v>
      </c>
      <c r="O7070" s="14">
        <f t="shared" si="605"/>
        <v>45923.555995370371</v>
      </c>
      <c r="P7070" s="19">
        <f t="shared" si="606"/>
        <v>45923.764328703706</v>
      </c>
      <c r="Q7070" s="20" t="str">
        <f t="shared" si="607"/>
        <v>23/09/2025</v>
      </c>
      <c r="R7070" s="13" t="str">
        <f t="shared" si="608"/>
        <v>18</v>
      </c>
      <c r="S7070" s="13" t="str">
        <f t="shared" si="609"/>
        <v>Tue</v>
      </c>
    </row>
    <row r="7071" spans="1:19" x14ac:dyDescent="0.25">
      <c r="A7071" s="56">
        <v>45923.555995370371</v>
      </c>
      <c r="B7071" s="57">
        <v>445622518</v>
      </c>
      <c r="C7071" s="58" t="s">
        <v>36</v>
      </c>
      <c r="D7071" s="58" t="s">
        <v>37</v>
      </c>
      <c r="E7071" s="58" t="s">
        <v>45</v>
      </c>
      <c r="F7071" s="58" t="s">
        <v>119</v>
      </c>
      <c r="G7071" s="59">
        <v>3786.43</v>
      </c>
      <c r="H7071" s="57">
        <v>444828476</v>
      </c>
      <c r="I7071" s="59">
        <v>0</v>
      </c>
      <c r="J7071" s="59">
        <v>0</v>
      </c>
      <c r="K7071" s="59">
        <v>0</v>
      </c>
      <c r="L7071" s="59">
        <v>0</v>
      </c>
      <c r="M7071" s="59">
        <v>9994.98</v>
      </c>
      <c r="N7071" s="58" t="s">
        <v>108</v>
      </c>
      <c r="O7071" s="14">
        <f t="shared" si="605"/>
        <v>45923.555995370371</v>
      </c>
      <c r="P7071" s="19">
        <f t="shared" si="606"/>
        <v>45923.764328703706</v>
      </c>
      <c r="Q7071" s="20" t="str">
        <f t="shared" si="607"/>
        <v>23/09/2025</v>
      </c>
      <c r="R7071" s="13" t="str">
        <f t="shared" si="608"/>
        <v>18</v>
      </c>
      <c r="S7071" s="13" t="str">
        <f t="shared" si="609"/>
        <v>Tue</v>
      </c>
    </row>
    <row r="7072" spans="1:19" x14ac:dyDescent="0.25">
      <c r="A7072" s="60">
        <v>45923.555995370371</v>
      </c>
      <c r="B7072" s="61">
        <v>445622520</v>
      </c>
      <c r="C7072" s="62" t="s">
        <v>36</v>
      </c>
      <c r="D7072" s="62" t="s">
        <v>37</v>
      </c>
      <c r="E7072" s="62" t="s">
        <v>45</v>
      </c>
      <c r="F7072" s="62" t="s">
        <v>119</v>
      </c>
      <c r="G7072" s="63">
        <v>3786.36</v>
      </c>
      <c r="H7072" s="61">
        <v>444828478</v>
      </c>
      <c r="I7072" s="63">
        <v>0</v>
      </c>
      <c r="J7072" s="63">
        <v>0</v>
      </c>
      <c r="K7072" s="63">
        <v>0</v>
      </c>
      <c r="L7072" s="63">
        <v>0</v>
      </c>
      <c r="M7072" s="63">
        <v>9994.98</v>
      </c>
      <c r="N7072" s="62" t="s">
        <v>2056</v>
      </c>
      <c r="O7072" s="14">
        <f t="shared" si="605"/>
        <v>45923.555995370371</v>
      </c>
      <c r="P7072" s="19">
        <f t="shared" si="606"/>
        <v>45923.764328703706</v>
      </c>
      <c r="Q7072" s="20" t="str">
        <f t="shared" si="607"/>
        <v>23/09/2025</v>
      </c>
      <c r="R7072" s="13" t="str">
        <f t="shared" si="608"/>
        <v>18</v>
      </c>
      <c r="S7072" s="13" t="str">
        <f t="shared" si="609"/>
        <v>Tue</v>
      </c>
    </row>
    <row r="7073" spans="1:19" x14ac:dyDescent="0.25">
      <c r="A7073" s="56">
        <v>45923.556006944447</v>
      </c>
      <c r="B7073" s="57">
        <v>445622523</v>
      </c>
      <c r="C7073" s="58" t="s">
        <v>36</v>
      </c>
      <c r="D7073" s="58" t="s">
        <v>37</v>
      </c>
      <c r="E7073" s="58" t="s">
        <v>45</v>
      </c>
      <c r="F7073" s="58" t="s">
        <v>119</v>
      </c>
      <c r="G7073" s="59">
        <v>3786.39</v>
      </c>
      <c r="H7073" s="57">
        <v>444828481</v>
      </c>
      <c r="I7073" s="59">
        <v>0</v>
      </c>
      <c r="J7073" s="59">
        <v>0</v>
      </c>
      <c r="K7073" s="59">
        <v>0</v>
      </c>
      <c r="L7073" s="59">
        <v>0</v>
      </c>
      <c r="M7073" s="59">
        <v>9994.98</v>
      </c>
      <c r="N7073" s="58" t="s">
        <v>77</v>
      </c>
      <c r="O7073" s="14">
        <f t="shared" si="605"/>
        <v>45923.556006944447</v>
      </c>
      <c r="P7073" s="19">
        <f t="shared" si="606"/>
        <v>45923.764340277783</v>
      </c>
      <c r="Q7073" s="20" t="str">
        <f t="shared" si="607"/>
        <v>23/09/2025</v>
      </c>
      <c r="R7073" s="13" t="str">
        <f t="shared" si="608"/>
        <v>18</v>
      </c>
      <c r="S7073" s="13" t="str">
        <f t="shared" si="609"/>
        <v>Tue</v>
      </c>
    </row>
    <row r="7074" spans="1:19" x14ac:dyDescent="0.25">
      <c r="A7074" s="60">
        <v>45923.55609953704</v>
      </c>
      <c r="B7074" s="61">
        <v>445622598</v>
      </c>
      <c r="C7074" s="62" t="s">
        <v>36</v>
      </c>
      <c r="D7074" s="62" t="s">
        <v>37</v>
      </c>
      <c r="E7074" s="62" t="s">
        <v>45</v>
      </c>
      <c r="F7074" s="62" t="s">
        <v>119</v>
      </c>
      <c r="G7074" s="63">
        <v>3786.28</v>
      </c>
      <c r="H7074" s="61">
        <v>444828554</v>
      </c>
      <c r="I7074" s="63">
        <v>0</v>
      </c>
      <c r="J7074" s="63">
        <v>0</v>
      </c>
      <c r="K7074" s="63">
        <v>0</v>
      </c>
      <c r="L7074" s="63">
        <v>0</v>
      </c>
      <c r="M7074" s="63">
        <v>9994.98</v>
      </c>
      <c r="N7074" s="62" t="s">
        <v>52</v>
      </c>
      <c r="O7074" s="14">
        <f t="shared" si="605"/>
        <v>45923.55609953704</v>
      </c>
      <c r="P7074" s="19">
        <f t="shared" si="606"/>
        <v>45923.764432870375</v>
      </c>
      <c r="Q7074" s="20" t="str">
        <f t="shared" si="607"/>
        <v>23/09/2025</v>
      </c>
      <c r="R7074" s="13" t="str">
        <f t="shared" si="608"/>
        <v>18</v>
      </c>
      <c r="S7074" s="13" t="str">
        <f t="shared" si="609"/>
        <v>Tue</v>
      </c>
    </row>
    <row r="7075" spans="1:19" x14ac:dyDescent="0.25">
      <c r="A7075" s="56">
        <v>45923.556111111109</v>
      </c>
      <c r="B7075" s="57">
        <v>445622600</v>
      </c>
      <c r="C7075" s="58" t="s">
        <v>36</v>
      </c>
      <c r="D7075" s="58" t="s">
        <v>37</v>
      </c>
      <c r="E7075" s="58" t="s">
        <v>45</v>
      </c>
      <c r="F7075" s="58" t="s">
        <v>119</v>
      </c>
      <c r="G7075" s="59">
        <v>3786.28</v>
      </c>
      <c r="H7075" s="57">
        <v>444828556</v>
      </c>
      <c r="I7075" s="59">
        <v>0</v>
      </c>
      <c r="J7075" s="59">
        <v>0</v>
      </c>
      <c r="K7075" s="59">
        <v>0</v>
      </c>
      <c r="L7075" s="59">
        <v>0</v>
      </c>
      <c r="M7075" s="59">
        <v>9994.98</v>
      </c>
      <c r="N7075" s="58" t="s">
        <v>113</v>
      </c>
      <c r="O7075" s="14">
        <f t="shared" si="605"/>
        <v>45923.556111111109</v>
      </c>
      <c r="P7075" s="19">
        <f t="shared" si="606"/>
        <v>45923.764444444445</v>
      </c>
      <c r="Q7075" s="20" t="str">
        <f t="shared" si="607"/>
        <v>23/09/2025</v>
      </c>
      <c r="R7075" s="13" t="str">
        <f t="shared" si="608"/>
        <v>18</v>
      </c>
      <c r="S7075" s="13" t="str">
        <f t="shared" si="609"/>
        <v>Tue</v>
      </c>
    </row>
    <row r="7076" spans="1:19" x14ac:dyDescent="0.25">
      <c r="A7076" s="60">
        <v>45923.556111111109</v>
      </c>
      <c r="B7076" s="61">
        <v>445622601</v>
      </c>
      <c r="C7076" s="62" t="s">
        <v>36</v>
      </c>
      <c r="D7076" s="62" t="s">
        <v>37</v>
      </c>
      <c r="E7076" s="62" t="s">
        <v>45</v>
      </c>
      <c r="F7076" s="62" t="s">
        <v>119</v>
      </c>
      <c r="G7076" s="63">
        <v>3786.22</v>
      </c>
      <c r="H7076" s="61">
        <v>444828557</v>
      </c>
      <c r="I7076" s="63">
        <v>0</v>
      </c>
      <c r="J7076" s="63">
        <v>0</v>
      </c>
      <c r="K7076" s="63">
        <v>0</v>
      </c>
      <c r="L7076" s="63">
        <v>0</v>
      </c>
      <c r="M7076" s="63">
        <v>9994.98</v>
      </c>
      <c r="N7076" s="62" t="s">
        <v>1944</v>
      </c>
      <c r="O7076" s="14">
        <f t="shared" si="605"/>
        <v>45923.556111111109</v>
      </c>
      <c r="P7076" s="19">
        <f t="shared" si="606"/>
        <v>45923.764444444445</v>
      </c>
      <c r="Q7076" s="20" t="str">
        <f t="shared" si="607"/>
        <v>23/09/2025</v>
      </c>
      <c r="R7076" s="13" t="str">
        <f t="shared" si="608"/>
        <v>18</v>
      </c>
      <c r="S7076" s="13" t="str">
        <f t="shared" si="609"/>
        <v>Tue</v>
      </c>
    </row>
    <row r="7077" spans="1:19" x14ac:dyDescent="0.25">
      <c r="A7077" s="56">
        <v>45923.556111111109</v>
      </c>
      <c r="B7077" s="57">
        <v>445622602</v>
      </c>
      <c r="C7077" s="58" t="s">
        <v>36</v>
      </c>
      <c r="D7077" s="58" t="s">
        <v>37</v>
      </c>
      <c r="E7077" s="58" t="s">
        <v>45</v>
      </c>
      <c r="F7077" s="58" t="s">
        <v>119</v>
      </c>
      <c r="G7077" s="59">
        <v>3786.24</v>
      </c>
      <c r="H7077" s="57">
        <v>444828558</v>
      </c>
      <c r="I7077" s="59">
        <v>0</v>
      </c>
      <c r="J7077" s="59">
        <v>0</v>
      </c>
      <c r="K7077" s="59">
        <v>0</v>
      </c>
      <c r="L7077" s="59">
        <v>0</v>
      </c>
      <c r="M7077" s="59">
        <v>9994.98</v>
      </c>
      <c r="N7077" s="58" t="s">
        <v>47</v>
      </c>
      <c r="O7077" s="14">
        <f t="shared" si="605"/>
        <v>45923.556111111109</v>
      </c>
      <c r="P7077" s="19">
        <f t="shared" si="606"/>
        <v>45923.764444444445</v>
      </c>
      <c r="Q7077" s="20" t="str">
        <f t="shared" si="607"/>
        <v>23/09/2025</v>
      </c>
      <c r="R7077" s="13" t="str">
        <f t="shared" si="608"/>
        <v>18</v>
      </c>
      <c r="S7077" s="13" t="str">
        <f t="shared" si="609"/>
        <v>Tue</v>
      </c>
    </row>
    <row r="7078" spans="1:19" x14ac:dyDescent="0.25">
      <c r="A7078" s="60">
        <v>45923.556111111109</v>
      </c>
      <c r="B7078" s="61">
        <v>445622603</v>
      </c>
      <c r="C7078" s="62" t="s">
        <v>36</v>
      </c>
      <c r="D7078" s="62" t="s">
        <v>37</v>
      </c>
      <c r="E7078" s="62" t="s">
        <v>45</v>
      </c>
      <c r="F7078" s="62" t="s">
        <v>119</v>
      </c>
      <c r="G7078" s="63">
        <v>3786.24</v>
      </c>
      <c r="H7078" s="61">
        <v>444828559</v>
      </c>
      <c r="I7078" s="63">
        <v>0</v>
      </c>
      <c r="J7078" s="63">
        <v>0</v>
      </c>
      <c r="K7078" s="63">
        <v>0</v>
      </c>
      <c r="L7078" s="63">
        <v>0</v>
      </c>
      <c r="M7078" s="63">
        <v>9994.98</v>
      </c>
      <c r="N7078" s="62" t="s">
        <v>48</v>
      </c>
      <c r="O7078" s="14">
        <f t="shared" si="605"/>
        <v>45923.556111111109</v>
      </c>
      <c r="P7078" s="19">
        <f t="shared" si="606"/>
        <v>45923.764444444445</v>
      </c>
      <c r="Q7078" s="20" t="str">
        <f t="shared" si="607"/>
        <v>23/09/2025</v>
      </c>
      <c r="R7078" s="13" t="str">
        <f t="shared" si="608"/>
        <v>18</v>
      </c>
      <c r="S7078" s="13" t="str">
        <f t="shared" si="609"/>
        <v>Tue</v>
      </c>
    </row>
    <row r="7079" spans="1:19" x14ac:dyDescent="0.25">
      <c r="A7079" s="56">
        <v>45923.556331018517</v>
      </c>
      <c r="B7079" s="57">
        <v>445622687</v>
      </c>
      <c r="C7079" s="58" t="s">
        <v>36</v>
      </c>
      <c r="D7079" s="58" t="s">
        <v>37</v>
      </c>
      <c r="E7079" s="58" t="s">
        <v>45</v>
      </c>
      <c r="F7079" s="58" t="s">
        <v>119</v>
      </c>
      <c r="G7079" s="59">
        <v>3786.68</v>
      </c>
      <c r="H7079" s="57">
        <v>444828643</v>
      </c>
      <c r="I7079" s="59">
        <v>0</v>
      </c>
      <c r="J7079" s="59">
        <v>0</v>
      </c>
      <c r="K7079" s="59">
        <v>0</v>
      </c>
      <c r="L7079" s="59">
        <v>0</v>
      </c>
      <c r="M7079" s="59">
        <v>9994.98</v>
      </c>
      <c r="N7079" s="58" t="s">
        <v>1384</v>
      </c>
      <c r="O7079" s="14">
        <f t="shared" si="605"/>
        <v>45923.556331018517</v>
      </c>
      <c r="P7079" s="19">
        <f t="shared" si="606"/>
        <v>45923.764664351853</v>
      </c>
      <c r="Q7079" s="20" t="str">
        <f t="shared" si="607"/>
        <v>23/09/2025</v>
      </c>
      <c r="R7079" s="13" t="str">
        <f t="shared" si="608"/>
        <v>18</v>
      </c>
      <c r="S7079" s="13" t="str">
        <f t="shared" si="609"/>
        <v>Tue</v>
      </c>
    </row>
    <row r="7080" spans="1:19" x14ac:dyDescent="0.25">
      <c r="A7080" s="60">
        <v>45923.556342592594</v>
      </c>
      <c r="B7080" s="61">
        <v>445622688</v>
      </c>
      <c r="C7080" s="62" t="s">
        <v>36</v>
      </c>
      <c r="D7080" s="62" t="s">
        <v>37</v>
      </c>
      <c r="E7080" s="62" t="s">
        <v>45</v>
      </c>
      <c r="F7080" s="62" t="s">
        <v>119</v>
      </c>
      <c r="G7080" s="63">
        <v>3786.68</v>
      </c>
      <c r="H7080" s="61">
        <v>444828644</v>
      </c>
      <c r="I7080" s="63">
        <v>0</v>
      </c>
      <c r="J7080" s="63">
        <v>0</v>
      </c>
      <c r="K7080" s="63">
        <v>0</v>
      </c>
      <c r="L7080" s="63">
        <v>0</v>
      </c>
      <c r="M7080" s="63">
        <v>9994.98</v>
      </c>
      <c r="N7080" s="62" t="s">
        <v>115</v>
      </c>
      <c r="O7080" s="14">
        <f t="shared" si="605"/>
        <v>45923.556342592594</v>
      </c>
      <c r="P7080" s="19">
        <f t="shared" si="606"/>
        <v>45923.76467592593</v>
      </c>
      <c r="Q7080" s="20" t="str">
        <f t="shared" si="607"/>
        <v>23/09/2025</v>
      </c>
      <c r="R7080" s="13" t="str">
        <f t="shared" si="608"/>
        <v>18</v>
      </c>
      <c r="S7080" s="13" t="str">
        <f t="shared" si="609"/>
        <v>Tue</v>
      </c>
    </row>
    <row r="7081" spans="1:19" x14ac:dyDescent="0.25">
      <c r="A7081" s="56">
        <v>45923.559224537035</v>
      </c>
      <c r="B7081" s="57">
        <v>445623777</v>
      </c>
      <c r="C7081" s="58" t="s">
        <v>36</v>
      </c>
      <c r="D7081" s="58" t="s">
        <v>37</v>
      </c>
      <c r="E7081" s="58" t="s">
        <v>45</v>
      </c>
      <c r="F7081" s="58" t="s">
        <v>119</v>
      </c>
      <c r="G7081" s="59">
        <v>3786.05</v>
      </c>
      <c r="H7081" s="57">
        <v>444829719</v>
      </c>
      <c r="I7081" s="59">
        <v>0</v>
      </c>
      <c r="J7081" s="59">
        <v>0</v>
      </c>
      <c r="K7081" s="59">
        <v>0</v>
      </c>
      <c r="L7081" s="59">
        <v>0</v>
      </c>
      <c r="M7081" s="59">
        <v>9994.98</v>
      </c>
      <c r="N7081" s="58" t="s">
        <v>92</v>
      </c>
      <c r="O7081" s="14">
        <f t="shared" si="605"/>
        <v>45923.559224537035</v>
      </c>
      <c r="P7081" s="19">
        <f t="shared" si="606"/>
        <v>45923.767557870371</v>
      </c>
      <c r="Q7081" s="20" t="str">
        <f t="shared" si="607"/>
        <v>23/09/2025</v>
      </c>
      <c r="R7081" s="13" t="str">
        <f t="shared" si="608"/>
        <v>18</v>
      </c>
      <c r="S7081" s="13" t="str">
        <f t="shared" si="609"/>
        <v>Tue</v>
      </c>
    </row>
    <row r="7082" spans="1:19" x14ac:dyDescent="0.25">
      <c r="A7082" s="60">
        <v>45923.55940972222</v>
      </c>
      <c r="B7082" s="61">
        <v>445623838</v>
      </c>
      <c r="C7082" s="62" t="s">
        <v>36</v>
      </c>
      <c r="D7082" s="62" t="s">
        <v>38</v>
      </c>
      <c r="E7082" s="62" t="s">
        <v>46</v>
      </c>
      <c r="F7082" s="62" t="s">
        <v>119</v>
      </c>
      <c r="G7082" s="63">
        <v>3785.24</v>
      </c>
      <c r="H7082" s="61">
        <v>444829779</v>
      </c>
      <c r="I7082" s="63">
        <v>0</v>
      </c>
      <c r="J7082" s="63">
        <v>0</v>
      </c>
      <c r="K7082" s="63">
        <v>0</v>
      </c>
      <c r="L7082" s="63">
        <v>1.54</v>
      </c>
      <c r="M7082" s="63">
        <v>9996.52</v>
      </c>
      <c r="N7082" s="62" t="s">
        <v>4220</v>
      </c>
      <c r="O7082" s="14">
        <f t="shared" si="605"/>
        <v>45923.55940972222</v>
      </c>
      <c r="P7082" s="19">
        <f t="shared" si="606"/>
        <v>45923.767743055556</v>
      </c>
      <c r="Q7082" s="20" t="str">
        <f t="shared" si="607"/>
        <v>23/09/2025</v>
      </c>
      <c r="R7082" s="13" t="str">
        <f t="shared" si="608"/>
        <v>18</v>
      </c>
      <c r="S7082" s="13" t="str">
        <f t="shared" si="609"/>
        <v>Tue</v>
      </c>
    </row>
    <row r="7083" spans="1:19" x14ac:dyDescent="0.25">
      <c r="A7083" s="56">
        <v>45923.55940972222</v>
      </c>
      <c r="B7083" s="57">
        <v>445623839</v>
      </c>
      <c r="C7083" s="58" t="s">
        <v>36</v>
      </c>
      <c r="D7083" s="58" t="s">
        <v>38</v>
      </c>
      <c r="E7083" s="58" t="s">
        <v>46</v>
      </c>
      <c r="F7083" s="58" t="s">
        <v>119</v>
      </c>
      <c r="G7083" s="59">
        <v>3785.24</v>
      </c>
      <c r="H7083" s="57">
        <v>444829780</v>
      </c>
      <c r="I7083" s="59">
        <v>0</v>
      </c>
      <c r="J7083" s="59">
        <v>0</v>
      </c>
      <c r="K7083" s="59">
        <v>0</v>
      </c>
      <c r="L7083" s="59">
        <v>1.94</v>
      </c>
      <c r="M7083" s="59">
        <v>9998.4599999999991</v>
      </c>
      <c r="N7083" s="58" t="s">
        <v>4220</v>
      </c>
      <c r="O7083" s="14">
        <f t="shared" si="605"/>
        <v>45923.55940972222</v>
      </c>
      <c r="P7083" s="19">
        <f t="shared" si="606"/>
        <v>45923.767743055556</v>
      </c>
      <c r="Q7083" s="20" t="str">
        <f t="shared" si="607"/>
        <v>23/09/2025</v>
      </c>
      <c r="R7083" s="13" t="str">
        <f t="shared" si="608"/>
        <v>18</v>
      </c>
      <c r="S7083" s="13" t="str">
        <f t="shared" si="609"/>
        <v>Tue</v>
      </c>
    </row>
    <row r="7084" spans="1:19" x14ac:dyDescent="0.25">
      <c r="A7084" s="60">
        <v>45923.55940972222</v>
      </c>
      <c r="B7084" s="61">
        <v>445623840</v>
      </c>
      <c r="C7084" s="62" t="s">
        <v>36</v>
      </c>
      <c r="D7084" s="62" t="s">
        <v>38</v>
      </c>
      <c r="E7084" s="62" t="s">
        <v>46</v>
      </c>
      <c r="F7084" s="62" t="s">
        <v>119</v>
      </c>
      <c r="G7084" s="63">
        <v>3785.24</v>
      </c>
      <c r="H7084" s="61">
        <v>444829781</v>
      </c>
      <c r="I7084" s="63">
        <v>0</v>
      </c>
      <c r="J7084" s="63">
        <v>0</v>
      </c>
      <c r="K7084" s="63">
        <v>0</v>
      </c>
      <c r="L7084" s="63">
        <v>2.14</v>
      </c>
      <c r="M7084" s="63">
        <v>10000.6</v>
      </c>
      <c r="N7084" s="62" t="s">
        <v>4220</v>
      </c>
      <c r="O7084" s="14">
        <f t="shared" si="605"/>
        <v>45923.55940972222</v>
      </c>
      <c r="P7084" s="19">
        <f t="shared" si="606"/>
        <v>45923.767743055556</v>
      </c>
      <c r="Q7084" s="20" t="str">
        <f t="shared" si="607"/>
        <v>23/09/2025</v>
      </c>
      <c r="R7084" s="13" t="str">
        <f t="shared" si="608"/>
        <v>18</v>
      </c>
      <c r="S7084" s="13" t="str">
        <f t="shared" si="609"/>
        <v>Tue</v>
      </c>
    </row>
    <row r="7085" spans="1:19" x14ac:dyDescent="0.25">
      <c r="A7085" s="56">
        <v>45923.55940972222</v>
      </c>
      <c r="B7085" s="57">
        <v>445623857</v>
      </c>
      <c r="C7085" s="58" t="s">
        <v>36</v>
      </c>
      <c r="D7085" s="58" t="s">
        <v>38</v>
      </c>
      <c r="E7085" s="58" t="s">
        <v>46</v>
      </c>
      <c r="F7085" s="58" t="s">
        <v>119</v>
      </c>
      <c r="G7085" s="59">
        <v>3785.17</v>
      </c>
      <c r="H7085" s="57">
        <v>444829799</v>
      </c>
      <c r="I7085" s="59">
        <v>0</v>
      </c>
      <c r="J7085" s="59">
        <v>0</v>
      </c>
      <c r="K7085" s="59">
        <v>0</v>
      </c>
      <c r="L7085" s="59">
        <v>0.85</v>
      </c>
      <c r="M7085" s="59">
        <v>10001.450000000001</v>
      </c>
      <c r="N7085" s="58" t="s">
        <v>4221</v>
      </c>
      <c r="O7085" s="14">
        <f t="shared" si="605"/>
        <v>45923.55940972222</v>
      </c>
      <c r="P7085" s="19">
        <f t="shared" si="606"/>
        <v>45923.767743055556</v>
      </c>
      <c r="Q7085" s="20" t="str">
        <f t="shared" si="607"/>
        <v>23/09/2025</v>
      </c>
      <c r="R7085" s="13" t="str">
        <f t="shared" si="608"/>
        <v>18</v>
      </c>
      <c r="S7085" s="13" t="str">
        <f t="shared" si="609"/>
        <v>Tue</v>
      </c>
    </row>
    <row r="7086" spans="1:19" x14ac:dyDescent="0.25">
      <c r="A7086" s="60">
        <v>45923.55945601852</v>
      </c>
      <c r="B7086" s="61">
        <v>445623905</v>
      </c>
      <c r="C7086" s="62" t="s">
        <v>36</v>
      </c>
      <c r="D7086" s="62" t="s">
        <v>37</v>
      </c>
      <c r="E7086" s="62" t="s">
        <v>45</v>
      </c>
      <c r="F7086" s="62" t="s">
        <v>119</v>
      </c>
      <c r="G7086" s="63">
        <v>3785.36</v>
      </c>
      <c r="H7086" s="61">
        <v>444829844</v>
      </c>
      <c r="I7086" s="63">
        <v>0</v>
      </c>
      <c r="J7086" s="63">
        <v>0</v>
      </c>
      <c r="K7086" s="63">
        <v>0</v>
      </c>
      <c r="L7086" s="63">
        <v>0</v>
      </c>
      <c r="M7086" s="63">
        <v>10001.450000000001</v>
      </c>
      <c r="N7086" s="62" t="s">
        <v>2546</v>
      </c>
      <c r="O7086" s="14">
        <f t="shared" si="605"/>
        <v>45923.55945601852</v>
      </c>
      <c r="P7086" s="19">
        <f t="shared" si="606"/>
        <v>45923.767789351856</v>
      </c>
      <c r="Q7086" s="20" t="str">
        <f t="shared" si="607"/>
        <v>23/09/2025</v>
      </c>
      <c r="R7086" s="13" t="str">
        <f t="shared" si="608"/>
        <v>18</v>
      </c>
      <c r="S7086" s="13" t="str">
        <f t="shared" si="609"/>
        <v>Tue</v>
      </c>
    </row>
    <row r="7087" spans="1:19" x14ac:dyDescent="0.25">
      <c r="A7087" s="56">
        <v>45923.559467592589</v>
      </c>
      <c r="B7087" s="57">
        <v>445623908</v>
      </c>
      <c r="C7087" s="58" t="s">
        <v>36</v>
      </c>
      <c r="D7087" s="58" t="s">
        <v>37</v>
      </c>
      <c r="E7087" s="58" t="s">
        <v>45</v>
      </c>
      <c r="F7087" s="58" t="s">
        <v>119</v>
      </c>
      <c r="G7087" s="59">
        <v>3785.36</v>
      </c>
      <c r="H7087" s="57">
        <v>444829847</v>
      </c>
      <c r="I7087" s="59">
        <v>0</v>
      </c>
      <c r="J7087" s="59">
        <v>0</v>
      </c>
      <c r="K7087" s="59">
        <v>0</v>
      </c>
      <c r="L7087" s="59">
        <v>0</v>
      </c>
      <c r="M7087" s="59">
        <v>10001.450000000001</v>
      </c>
      <c r="N7087" s="58" t="s">
        <v>3885</v>
      </c>
      <c r="O7087" s="14">
        <f t="shared" si="605"/>
        <v>45923.559467592589</v>
      </c>
      <c r="P7087" s="19">
        <f t="shared" si="606"/>
        <v>45923.767800925925</v>
      </c>
      <c r="Q7087" s="20" t="str">
        <f t="shared" si="607"/>
        <v>23/09/2025</v>
      </c>
      <c r="R7087" s="13" t="str">
        <f t="shared" si="608"/>
        <v>18</v>
      </c>
      <c r="S7087" s="13" t="str">
        <f t="shared" si="609"/>
        <v>Tue</v>
      </c>
    </row>
    <row r="7088" spans="1:19" x14ac:dyDescent="0.25">
      <c r="A7088" s="60">
        <v>45923.559467592589</v>
      </c>
      <c r="B7088" s="61">
        <v>445623912</v>
      </c>
      <c r="C7088" s="62" t="s">
        <v>36</v>
      </c>
      <c r="D7088" s="62" t="s">
        <v>37</v>
      </c>
      <c r="E7088" s="62" t="s">
        <v>45</v>
      </c>
      <c r="F7088" s="62" t="s">
        <v>119</v>
      </c>
      <c r="G7088" s="63">
        <v>3785.39</v>
      </c>
      <c r="H7088" s="61">
        <v>444829851</v>
      </c>
      <c r="I7088" s="63">
        <v>0</v>
      </c>
      <c r="J7088" s="63">
        <v>0</v>
      </c>
      <c r="K7088" s="63">
        <v>0</v>
      </c>
      <c r="L7088" s="63">
        <v>0</v>
      </c>
      <c r="M7088" s="63">
        <v>10001.450000000001</v>
      </c>
      <c r="N7088" s="62" t="s">
        <v>3762</v>
      </c>
      <c r="O7088" s="14">
        <f t="shared" si="605"/>
        <v>45923.559467592589</v>
      </c>
      <c r="P7088" s="19">
        <f t="shared" si="606"/>
        <v>45923.767800925925</v>
      </c>
      <c r="Q7088" s="20" t="str">
        <f t="shared" si="607"/>
        <v>23/09/2025</v>
      </c>
      <c r="R7088" s="13" t="str">
        <f t="shared" si="608"/>
        <v>18</v>
      </c>
      <c r="S7088" s="13" t="str">
        <f t="shared" si="609"/>
        <v>Tue</v>
      </c>
    </row>
    <row r="7089" spans="1:19" x14ac:dyDescent="0.25">
      <c r="A7089" s="56">
        <v>45923.559479166666</v>
      </c>
      <c r="B7089" s="57">
        <v>445623928</v>
      </c>
      <c r="C7089" s="58" t="s">
        <v>36</v>
      </c>
      <c r="D7089" s="58" t="s">
        <v>38</v>
      </c>
      <c r="E7089" s="58" t="s">
        <v>46</v>
      </c>
      <c r="F7089" s="58" t="s">
        <v>119</v>
      </c>
      <c r="G7089" s="59">
        <v>3785.04</v>
      </c>
      <c r="H7089" s="57">
        <v>444829868</v>
      </c>
      <c r="I7089" s="59">
        <v>0</v>
      </c>
      <c r="J7089" s="59">
        <v>0</v>
      </c>
      <c r="K7089" s="59">
        <v>0</v>
      </c>
      <c r="L7089" s="59">
        <v>-1.39</v>
      </c>
      <c r="M7089" s="59">
        <v>10000.06</v>
      </c>
      <c r="N7089" s="58" t="s">
        <v>4222</v>
      </c>
      <c r="O7089" s="14">
        <f t="shared" si="605"/>
        <v>45923.559479166666</v>
      </c>
      <c r="P7089" s="19">
        <f t="shared" si="606"/>
        <v>45923.767812500002</v>
      </c>
      <c r="Q7089" s="20" t="str">
        <f t="shared" si="607"/>
        <v>23/09/2025</v>
      </c>
      <c r="R7089" s="13" t="str">
        <f t="shared" si="608"/>
        <v>18</v>
      </c>
      <c r="S7089" s="13" t="str">
        <f t="shared" si="609"/>
        <v>Tue</v>
      </c>
    </row>
    <row r="7090" spans="1:19" x14ac:dyDescent="0.25">
      <c r="A7090" s="60">
        <v>45923.559699074074</v>
      </c>
      <c r="B7090" s="61">
        <v>445624239</v>
      </c>
      <c r="C7090" s="62" t="s">
        <v>36</v>
      </c>
      <c r="D7090" s="62" t="s">
        <v>37</v>
      </c>
      <c r="E7090" s="62" t="s">
        <v>45</v>
      </c>
      <c r="F7090" s="62" t="s">
        <v>119</v>
      </c>
      <c r="G7090" s="63">
        <v>3785.24</v>
      </c>
      <c r="H7090" s="61">
        <v>444830177</v>
      </c>
      <c r="I7090" s="63">
        <v>0</v>
      </c>
      <c r="J7090" s="63">
        <v>0</v>
      </c>
      <c r="K7090" s="63">
        <v>0</v>
      </c>
      <c r="L7090" s="63">
        <v>0</v>
      </c>
      <c r="M7090" s="63">
        <v>10000.06</v>
      </c>
      <c r="N7090" s="62" t="s">
        <v>2533</v>
      </c>
      <c r="O7090" s="14">
        <f t="shared" si="605"/>
        <v>45923.559699074074</v>
      </c>
      <c r="P7090" s="19">
        <f t="shared" si="606"/>
        <v>45923.76803240741</v>
      </c>
      <c r="Q7090" s="20" t="str">
        <f t="shared" si="607"/>
        <v>23/09/2025</v>
      </c>
      <c r="R7090" s="13" t="str">
        <f t="shared" si="608"/>
        <v>18</v>
      </c>
      <c r="S7090" s="13" t="str">
        <f t="shared" si="609"/>
        <v>Tue</v>
      </c>
    </row>
    <row r="7091" spans="1:19" x14ac:dyDescent="0.25">
      <c r="A7091" s="56">
        <v>45923.56077546296</v>
      </c>
      <c r="B7091" s="57">
        <v>445624577</v>
      </c>
      <c r="C7091" s="58" t="s">
        <v>36</v>
      </c>
      <c r="D7091" s="58" t="s">
        <v>38</v>
      </c>
      <c r="E7091" s="58" t="s">
        <v>46</v>
      </c>
      <c r="F7091" s="58" t="s">
        <v>119</v>
      </c>
      <c r="G7091" s="59">
        <v>3784.32</v>
      </c>
      <c r="H7091" s="57">
        <v>444830509</v>
      </c>
      <c r="I7091" s="59">
        <v>0</v>
      </c>
      <c r="J7091" s="59">
        <v>0</v>
      </c>
      <c r="K7091" s="59">
        <v>0</v>
      </c>
      <c r="L7091" s="59">
        <v>-2.2200000000000002</v>
      </c>
      <c r="M7091" s="59">
        <v>9997.84</v>
      </c>
      <c r="N7091" s="58" t="s">
        <v>4223</v>
      </c>
      <c r="O7091" s="14">
        <f t="shared" si="605"/>
        <v>45923.56077546296</v>
      </c>
      <c r="P7091" s="19">
        <f t="shared" si="606"/>
        <v>45923.769108796296</v>
      </c>
      <c r="Q7091" s="20" t="str">
        <f t="shared" si="607"/>
        <v>23/09/2025</v>
      </c>
      <c r="R7091" s="13" t="str">
        <f t="shared" si="608"/>
        <v>18</v>
      </c>
      <c r="S7091" s="13" t="str">
        <f t="shared" si="609"/>
        <v>Tue</v>
      </c>
    </row>
    <row r="7092" spans="1:19" x14ac:dyDescent="0.25">
      <c r="A7092" s="60">
        <v>45923.56077546296</v>
      </c>
      <c r="B7092" s="61">
        <v>445624578</v>
      </c>
      <c r="C7092" s="62" t="s">
        <v>36</v>
      </c>
      <c r="D7092" s="62" t="s">
        <v>38</v>
      </c>
      <c r="E7092" s="62" t="s">
        <v>46</v>
      </c>
      <c r="F7092" s="62" t="s">
        <v>119</v>
      </c>
      <c r="G7092" s="63">
        <v>3784.32</v>
      </c>
      <c r="H7092" s="61">
        <v>444830510</v>
      </c>
      <c r="I7092" s="63">
        <v>0</v>
      </c>
      <c r="J7092" s="63">
        <v>0</v>
      </c>
      <c r="K7092" s="63">
        <v>0</v>
      </c>
      <c r="L7092" s="63">
        <v>-1.98</v>
      </c>
      <c r="M7092" s="63">
        <v>9995.86</v>
      </c>
      <c r="N7092" s="62" t="s">
        <v>4223</v>
      </c>
      <c r="O7092" s="14">
        <f t="shared" si="605"/>
        <v>45923.56077546296</v>
      </c>
      <c r="P7092" s="19">
        <f t="shared" si="606"/>
        <v>45923.769108796296</v>
      </c>
      <c r="Q7092" s="20" t="str">
        <f t="shared" si="607"/>
        <v>23/09/2025</v>
      </c>
      <c r="R7092" s="13" t="str">
        <f t="shared" si="608"/>
        <v>18</v>
      </c>
      <c r="S7092" s="13" t="str">
        <f t="shared" si="609"/>
        <v>Tue</v>
      </c>
    </row>
    <row r="7093" spans="1:19" x14ac:dyDescent="0.25">
      <c r="A7093" s="56">
        <v>45923.561168981483</v>
      </c>
      <c r="B7093" s="57">
        <v>445624790</v>
      </c>
      <c r="C7093" s="58" t="s">
        <v>36</v>
      </c>
      <c r="D7093" s="58" t="s">
        <v>38</v>
      </c>
      <c r="E7093" s="58" t="s">
        <v>46</v>
      </c>
      <c r="F7093" s="58" t="s">
        <v>119</v>
      </c>
      <c r="G7093" s="59">
        <v>3783.77</v>
      </c>
      <c r="H7093" s="57">
        <v>444830712</v>
      </c>
      <c r="I7093" s="59">
        <v>0</v>
      </c>
      <c r="J7093" s="59">
        <v>0</v>
      </c>
      <c r="K7093" s="59">
        <v>0</v>
      </c>
      <c r="L7093" s="59">
        <v>-2.4700000000000002</v>
      </c>
      <c r="M7093" s="59">
        <v>9993.39</v>
      </c>
      <c r="N7093" s="58" t="s">
        <v>4186</v>
      </c>
      <c r="O7093" s="14">
        <f t="shared" si="605"/>
        <v>45923.561168981483</v>
      </c>
      <c r="P7093" s="19">
        <f t="shared" si="606"/>
        <v>45923.769502314819</v>
      </c>
      <c r="Q7093" s="20" t="str">
        <f t="shared" si="607"/>
        <v>23/09/2025</v>
      </c>
      <c r="R7093" s="13" t="str">
        <f t="shared" si="608"/>
        <v>18</v>
      </c>
      <c r="S7093" s="13" t="str">
        <f t="shared" si="609"/>
        <v>Tue</v>
      </c>
    </row>
    <row r="7094" spans="1:19" x14ac:dyDescent="0.25">
      <c r="A7094" s="60">
        <v>45923.561724537038</v>
      </c>
      <c r="B7094" s="61">
        <v>445624991</v>
      </c>
      <c r="C7094" s="62" t="s">
        <v>36</v>
      </c>
      <c r="D7094" s="62" t="s">
        <v>38</v>
      </c>
      <c r="E7094" s="62" t="s">
        <v>46</v>
      </c>
      <c r="F7094" s="62" t="s">
        <v>119</v>
      </c>
      <c r="G7094" s="63">
        <v>3783.68</v>
      </c>
      <c r="H7094" s="61">
        <v>444830904</v>
      </c>
      <c r="I7094" s="63">
        <v>0</v>
      </c>
      <c r="J7094" s="63">
        <v>0</v>
      </c>
      <c r="K7094" s="63">
        <v>0</v>
      </c>
      <c r="L7094" s="63">
        <v>-3</v>
      </c>
      <c r="M7094" s="63">
        <v>9990.39</v>
      </c>
      <c r="N7094" s="62" t="s">
        <v>4224</v>
      </c>
      <c r="O7094" s="14">
        <f t="shared" si="605"/>
        <v>45923.561724537038</v>
      </c>
      <c r="P7094" s="19">
        <f t="shared" si="606"/>
        <v>45923.770057870373</v>
      </c>
      <c r="Q7094" s="20" t="str">
        <f t="shared" si="607"/>
        <v>23/09/2025</v>
      </c>
      <c r="R7094" s="13" t="str">
        <f t="shared" si="608"/>
        <v>18</v>
      </c>
      <c r="S7094" s="13" t="str">
        <f t="shared" si="609"/>
        <v>Tue</v>
      </c>
    </row>
    <row r="7095" spans="1:19" x14ac:dyDescent="0.25">
      <c r="A7095" s="56">
        <v>45923.561724537038</v>
      </c>
      <c r="B7095" s="57">
        <v>445624992</v>
      </c>
      <c r="C7095" s="58" t="s">
        <v>36</v>
      </c>
      <c r="D7095" s="58" t="s">
        <v>38</v>
      </c>
      <c r="E7095" s="58" t="s">
        <v>46</v>
      </c>
      <c r="F7095" s="58" t="s">
        <v>119</v>
      </c>
      <c r="G7095" s="59">
        <v>3783.68</v>
      </c>
      <c r="H7095" s="57">
        <v>444830905</v>
      </c>
      <c r="I7095" s="59">
        <v>0</v>
      </c>
      <c r="J7095" s="59">
        <v>0</v>
      </c>
      <c r="K7095" s="59">
        <v>0</v>
      </c>
      <c r="L7095" s="59">
        <v>-3</v>
      </c>
      <c r="M7095" s="59">
        <v>9987.39</v>
      </c>
      <c r="N7095" s="58" t="s">
        <v>4224</v>
      </c>
      <c r="O7095" s="14">
        <f t="shared" si="605"/>
        <v>45923.561724537038</v>
      </c>
      <c r="P7095" s="19">
        <f t="shared" si="606"/>
        <v>45923.770057870373</v>
      </c>
      <c r="Q7095" s="20" t="str">
        <f t="shared" si="607"/>
        <v>23/09/2025</v>
      </c>
      <c r="R7095" s="13" t="str">
        <f t="shared" si="608"/>
        <v>18</v>
      </c>
      <c r="S7095" s="13" t="str">
        <f t="shared" si="609"/>
        <v>Tue</v>
      </c>
    </row>
    <row r="7096" spans="1:19" x14ac:dyDescent="0.25">
      <c r="A7096" s="60">
        <v>45923.561782407407</v>
      </c>
      <c r="B7096" s="61">
        <v>445625005</v>
      </c>
      <c r="C7096" s="62" t="s">
        <v>36</v>
      </c>
      <c r="D7096" s="62" t="s">
        <v>38</v>
      </c>
      <c r="E7096" s="62" t="s">
        <v>46</v>
      </c>
      <c r="F7096" s="62" t="s">
        <v>119</v>
      </c>
      <c r="G7096" s="63">
        <v>3783.53</v>
      </c>
      <c r="H7096" s="61">
        <v>444830918</v>
      </c>
      <c r="I7096" s="63">
        <v>0</v>
      </c>
      <c r="J7096" s="63">
        <v>0</v>
      </c>
      <c r="K7096" s="63">
        <v>0</v>
      </c>
      <c r="L7096" s="63">
        <v>-2.85</v>
      </c>
      <c r="M7096" s="63">
        <v>9984.5400000000009</v>
      </c>
      <c r="N7096" s="62" t="s">
        <v>4225</v>
      </c>
      <c r="O7096" s="14">
        <f t="shared" si="605"/>
        <v>45923.561782407407</v>
      </c>
      <c r="P7096" s="19">
        <f t="shared" si="606"/>
        <v>45923.770115740743</v>
      </c>
      <c r="Q7096" s="20" t="str">
        <f t="shared" si="607"/>
        <v>23/09/2025</v>
      </c>
      <c r="R7096" s="13" t="str">
        <f t="shared" si="608"/>
        <v>18</v>
      </c>
      <c r="S7096" s="13" t="str">
        <f t="shared" si="609"/>
        <v>Tue</v>
      </c>
    </row>
    <row r="7097" spans="1:19" x14ac:dyDescent="0.25">
      <c r="A7097" s="56">
        <v>45923.561782407407</v>
      </c>
      <c r="B7097" s="57">
        <v>445625006</v>
      </c>
      <c r="C7097" s="58" t="s">
        <v>36</v>
      </c>
      <c r="D7097" s="58" t="s">
        <v>38</v>
      </c>
      <c r="E7097" s="58" t="s">
        <v>46</v>
      </c>
      <c r="F7097" s="58" t="s">
        <v>119</v>
      </c>
      <c r="G7097" s="59">
        <v>3783.53</v>
      </c>
      <c r="H7097" s="57">
        <v>444830919</v>
      </c>
      <c r="I7097" s="59">
        <v>0</v>
      </c>
      <c r="J7097" s="59">
        <v>0</v>
      </c>
      <c r="K7097" s="59">
        <v>0</v>
      </c>
      <c r="L7097" s="59">
        <v>-2.83</v>
      </c>
      <c r="M7097" s="59">
        <v>9981.7099999999991</v>
      </c>
      <c r="N7097" s="58" t="s">
        <v>4225</v>
      </c>
      <c r="O7097" s="14">
        <f t="shared" si="605"/>
        <v>45923.561782407407</v>
      </c>
      <c r="P7097" s="19">
        <f t="shared" si="606"/>
        <v>45923.770115740743</v>
      </c>
      <c r="Q7097" s="20" t="str">
        <f t="shared" si="607"/>
        <v>23/09/2025</v>
      </c>
      <c r="R7097" s="13" t="str">
        <f t="shared" si="608"/>
        <v>18</v>
      </c>
      <c r="S7097" s="13" t="str">
        <f t="shared" si="609"/>
        <v>Tue</v>
      </c>
    </row>
    <row r="7098" spans="1:19" x14ac:dyDescent="0.25">
      <c r="A7098" s="60">
        <v>45923.561782407407</v>
      </c>
      <c r="B7098" s="61">
        <v>445625007</v>
      </c>
      <c r="C7098" s="62" t="s">
        <v>36</v>
      </c>
      <c r="D7098" s="62" t="s">
        <v>38</v>
      </c>
      <c r="E7098" s="62" t="s">
        <v>46</v>
      </c>
      <c r="F7098" s="62" t="s">
        <v>119</v>
      </c>
      <c r="G7098" s="63">
        <v>3783.53</v>
      </c>
      <c r="H7098" s="61">
        <v>444830920</v>
      </c>
      <c r="I7098" s="63">
        <v>0</v>
      </c>
      <c r="J7098" s="63">
        <v>0</v>
      </c>
      <c r="K7098" s="63">
        <v>0</v>
      </c>
      <c r="L7098" s="63">
        <v>-2.86</v>
      </c>
      <c r="M7098" s="63">
        <v>9978.85</v>
      </c>
      <c r="N7098" s="62" t="s">
        <v>4225</v>
      </c>
      <c r="O7098" s="14">
        <f t="shared" si="605"/>
        <v>45923.561782407407</v>
      </c>
      <c r="P7098" s="19">
        <f t="shared" si="606"/>
        <v>45923.770115740743</v>
      </c>
      <c r="Q7098" s="20" t="str">
        <f t="shared" si="607"/>
        <v>23/09/2025</v>
      </c>
      <c r="R7098" s="13" t="str">
        <f t="shared" si="608"/>
        <v>18</v>
      </c>
      <c r="S7098" s="13" t="str">
        <f t="shared" si="609"/>
        <v>Tue</v>
      </c>
    </row>
    <row r="7099" spans="1:19" x14ac:dyDescent="0.25">
      <c r="A7099" s="56">
        <v>45923.561886574076</v>
      </c>
      <c r="B7099" s="57">
        <v>445625044</v>
      </c>
      <c r="C7099" s="58" t="s">
        <v>36</v>
      </c>
      <c r="D7099" s="58" t="s">
        <v>38</v>
      </c>
      <c r="E7099" s="58" t="s">
        <v>46</v>
      </c>
      <c r="F7099" s="58" t="s">
        <v>119</v>
      </c>
      <c r="G7099" s="59">
        <v>3783.28</v>
      </c>
      <c r="H7099" s="57">
        <v>444830957</v>
      </c>
      <c r="I7099" s="59">
        <v>0</v>
      </c>
      <c r="J7099" s="59">
        <v>0</v>
      </c>
      <c r="K7099" s="59">
        <v>0</v>
      </c>
      <c r="L7099" s="59">
        <v>-3</v>
      </c>
      <c r="M7099" s="59">
        <v>9975.85</v>
      </c>
      <c r="N7099" s="58" t="s">
        <v>4226</v>
      </c>
      <c r="O7099" s="14">
        <f t="shared" si="605"/>
        <v>45923.561886574076</v>
      </c>
      <c r="P7099" s="19">
        <f t="shared" si="606"/>
        <v>45923.770219907412</v>
      </c>
      <c r="Q7099" s="20" t="str">
        <f t="shared" si="607"/>
        <v>23/09/2025</v>
      </c>
      <c r="R7099" s="13" t="str">
        <f t="shared" si="608"/>
        <v>18</v>
      </c>
      <c r="S7099" s="13" t="str">
        <f t="shared" si="609"/>
        <v>Tue</v>
      </c>
    </row>
    <row r="7100" spans="1:19" x14ac:dyDescent="0.25">
      <c r="A7100" s="60">
        <v>45923.561886574076</v>
      </c>
      <c r="B7100" s="61">
        <v>445625045</v>
      </c>
      <c r="C7100" s="62" t="s">
        <v>36</v>
      </c>
      <c r="D7100" s="62" t="s">
        <v>38</v>
      </c>
      <c r="E7100" s="62" t="s">
        <v>46</v>
      </c>
      <c r="F7100" s="62" t="s">
        <v>119</v>
      </c>
      <c r="G7100" s="63">
        <v>3783.28</v>
      </c>
      <c r="H7100" s="61">
        <v>444830958</v>
      </c>
      <c r="I7100" s="63">
        <v>0</v>
      </c>
      <c r="J7100" s="63">
        <v>0</v>
      </c>
      <c r="K7100" s="63">
        <v>0</v>
      </c>
      <c r="L7100" s="63">
        <v>-2.94</v>
      </c>
      <c r="M7100" s="63">
        <v>9972.91</v>
      </c>
      <c r="N7100" s="62" t="s">
        <v>4226</v>
      </c>
      <c r="O7100" s="14">
        <f t="shared" si="605"/>
        <v>45923.561886574076</v>
      </c>
      <c r="P7100" s="19">
        <f t="shared" si="606"/>
        <v>45923.770219907412</v>
      </c>
      <c r="Q7100" s="20" t="str">
        <f t="shared" si="607"/>
        <v>23/09/2025</v>
      </c>
      <c r="R7100" s="13" t="str">
        <f t="shared" si="608"/>
        <v>18</v>
      </c>
      <c r="S7100" s="13" t="str">
        <f t="shared" si="609"/>
        <v>Tue</v>
      </c>
    </row>
    <row r="7101" spans="1:19" x14ac:dyDescent="0.25">
      <c r="A7101" s="56">
        <v>45923.561886574076</v>
      </c>
      <c r="B7101" s="57">
        <v>445625046</v>
      </c>
      <c r="C7101" s="58" t="s">
        <v>36</v>
      </c>
      <c r="D7101" s="58" t="s">
        <v>38</v>
      </c>
      <c r="E7101" s="58" t="s">
        <v>46</v>
      </c>
      <c r="F7101" s="58" t="s">
        <v>119</v>
      </c>
      <c r="G7101" s="59">
        <v>3783.28</v>
      </c>
      <c r="H7101" s="57">
        <v>444830959</v>
      </c>
      <c r="I7101" s="59">
        <v>0</v>
      </c>
      <c r="J7101" s="59">
        <v>0</v>
      </c>
      <c r="K7101" s="59">
        <v>0</v>
      </c>
      <c r="L7101" s="59">
        <v>-2.96</v>
      </c>
      <c r="M7101" s="59">
        <v>9969.9500000000007</v>
      </c>
      <c r="N7101" s="58" t="s">
        <v>4226</v>
      </c>
      <c r="O7101" s="14">
        <f t="shared" si="605"/>
        <v>45923.561886574076</v>
      </c>
      <c r="P7101" s="19">
        <f t="shared" si="606"/>
        <v>45923.770219907412</v>
      </c>
      <c r="Q7101" s="20" t="str">
        <f t="shared" si="607"/>
        <v>23/09/2025</v>
      </c>
      <c r="R7101" s="13" t="str">
        <f t="shared" si="608"/>
        <v>18</v>
      </c>
      <c r="S7101" s="13" t="str">
        <f t="shared" si="609"/>
        <v>Tue</v>
      </c>
    </row>
    <row r="7102" spans="1:19" x14ac:dyDescent="0.25">
      <c r="A7102" s="60">
        <v>45923.561909722222</v>
      </c>
      <c r="B7102" s="61">
        <v>445625065</v>
      </c>
      <c r="C7102" s="62" t="s">
        <v>36</v>
      </c>
      <c r="D7102" s="62" t="s">
        <v>38</v>
      </c>
      <c r="E7102" s="62" t="s">
        <v>46</v>
      </c>
      <c r="F7102" s="62" t="s">
        <v>119</v>
      </c>
      <c r="G7102" s="63">
        <v>3783.24</v>
      </c>
      <c r="H7102" s="61">
        <v>444830977</v>
      </c>
      <c r="I7102" s="63">
        <v>0</v>
      </c>
      <c r="J7102" s="63">
        <v>0</v>
      </c>
      <c r="K7102" s="63">
        <v>0</v>
      </c>
      <c r="L7102" s="63">
        <v>-3.04</v>
      </c>
      <c r="M7102" s="63">
        <v>9966.91</v>
      </c>
      <c r="N7102" s="62" t="s">
        <v>4227</v>
      </c>
      <c r="O7102" s="14">
        <f t="shared" si="605"/>
        <v>45923.561909722222</v>
      </c>
      <c r="P7102" s="19">
        <f t="shared" si="606"/>
        <v>45923.770243055558</v>
      </c>
      <c r="Q7102" s="20" t="str">
        <f t="shared" si="607"/>
        <v>23/09/2025</v>
      </c>
      <c r="R7102" s="13" t="str">
        <f t="shared" si="608"/>
        <v>18</v>
      </c>
      <c r="S7102" s="13" t="str">
        <f t="shared" si="609"/>
        <v>Tue</v>
      </c>
    </row>
    <row r="7103" spans="1:19" x14ac:dyDescent="0.25">
      <c r="A7103" s="56">
        <v>45923.561932870369</v>
      </c>
      <c r="B7103" s="57">
        <v>445625124</v>
      </c>
      <c r="C7103" s="58" t="s">
        <v>36</v>
      </c>
      <c r="D7103" s="58" t="s">
        <v>38</v>
      </c>
      <c r="E7103" s="58" t="s">
        <v>46</v>
      </c>
      <c r="F7103" s="58" t="s">
        <v>119</v>
      </c>
      <c r="G7103" s="59">
        <v>3783.03</v>
      </c>
      <c r="H7103" s="57">
        <v>444831033</v>
      </c>
      <c r="I7103" s="59">
        <v>0</v>
      </c>
      <c r="J7103" s="59">
        <v>0</v>
      </c>
      <c r="K7103" s="59">
        <v>0</v>
      </c>
      <c r="L7103" s="59">
        <v>-3.02</v>
      </c>
      <c r="M7103" s="59">
        <v>9963.89</v>
      </c>
      <c r="N7103" s="58" t="s">
        <v>4228</v>
      </c>
      <c r="O7103" s="14">
        <f t="shared" si="605"/>
        <v>45923.561932870369</v>
      </c>
      <c r="P7103" s="19">
        <f t="shared" si="606"/>
        <v>45923.770266203705</v>
      </c>
      <c r="Q7103" s="20" t="str">
        <f t="shared" si="607"/>
        <v>23/09/2025</v>
      </c>
      <c r="R7103" s="13" t="str">
        <f t="shared" si="608"/>
        <v>18</v>
      </c>
      <c r="S7103" s="13" t="str">
        <f t="shared" si="609"/>
        <v>Tue</v>
      </c>
    </row>
    <row r="7104" spans="1:19" x14ac:dyDescent="0.25">
      <c r="A7104" s="60">
        <v>45923.562280092592</v>
      </c>
      <c r="B7104" s="61">
        <v>445625405</v>
      </c>
      <c r="C7104" s="62" t="s">
        <v>36</v>
      </c>
      <c r="D7104" s="62" t="s">
        <v>38</v>
      </c>
      <c r="E7104" s="62" t="s">
        <v>46</v>
      </c>
      <c r="F7104" s="62" t="s">
        <v>119</v>
      </c>
      <c r="G7104" s="63">
        <v>3782.42</v>
      </c>
      <c r="H7104" s="61">
        <v>444831309</v>
      </c>
      <c r="I7104" s="63">
        <v>0</v>
      </c>
      <c r="J7104" s="63">
        <v>0</v>
      </c>
      <c r="K7104" s="63">
        <v>0</v>
      </c>
      <c r="L7104" s="63">
        <v>-2.94</v>
      </c>
      <c r="M7104" s="63">
        <v>9960.9500000000007</v>
      </c>
      <c r="N7104" s="62" t="s">
        <v>4229</v>
      </c>
      <c r="O7104" s="14">
        <f t="shared" si="605"/>
        <v>45923.562280092592</v>
      </c>
      <c r="P7104" s="19">
        <f t="shared" si="606"/>
        <v>45923.770613425928</v>
      </c>
      <c r="Q7104" s="20" t="str">
        <f t="shared" si="607"/>
        <v>23/09/2025</v>
      </c>
      <c r="R7104" s="13" t="str">
        <f t="shared" si="608"/>
        <v>18</v>
      </c>
      <c r="S7104" s="13" t="str">
        <f t="shared" si="609"/>
        <v>Tue</v>
      </c>
    </row>
    <row r="7105" spans="1:19" x14ac:dyDescent="0.25">
      <c r="A7105" s="56">
        <v>45923.562280092592</v>
      </c>
      <c r="B7105" s="57">
        <v>445625406</v>
      </c>
      <c r="C7105" s="58" t="s">
        <v>36</v>
      </c>
      <c r="D7105" s="58" t="s">
        <v>38</v>
      </c>
      <c r="E7105" s="58" t="s">
        <v>46</v>
      </c>
      <c r="F7105" s="58" t="s">
        <v>119</v>
      </c>
      <c r="G7105" s="59">
        <v>3782.42</v>
      </c>
      <c r="H7105" s="57">
        <v>444831310</v>
      </c>
      <c r="I7105" s="59">
        <v>0</v>
      </c>
      <c r="J7105" s="59">
        <v>0</v>
      </c>
      <c r="K7105" s="59">
        <v>0</v>
      </c>
      <c r="L7105" s="59">
        <v>-2.94</v>
      </c>
      <c r="M7105" s="59">
        <v>9958.01</v>
      </c>
      <c r="N7105" s="58" t="s">
        <v>4229</v>
      </c>
      <c r="O7105" s="14">
        <f t="shared" si="605"/>
        <v>45923.562280092592</v>
      </c>
      <c r="P7105" s="19">
        <f t="shared" si="606"/>
        <v>45923.770613425928</v>
      </c>
      <c r="Q7105" s="20" t="str">
        <f t="shared" si="607"/>
        <v>23/09/2025</v>
      </c>
      <c r="R7105" s="13" t="str">
        <f t="shared" si="608"/>
        <v>18</v>
      </c>
      <c r="S7105" s="13" t="str">
        <f t="shared" si="609"/>
        <v>Tue</v>
      </c>
    </row>
    <row r="7106" spans="1:19" x14ac:dyDescent="0.25">
      <c r="A7106" s="60">
        <v>45923.562280092592</v>
      </c>
      <c r="B7106" s="61">
        <v>445625429</v>
      </c>
      <c r="C7106" s="62" t="s">
        <v>36</v>
      </c>
      <c r="D7106" s="62" t="s">
        <v>38</v>
      </c>
      <c r="E7106" s="62" t="s">
        <v>46</v>
      </c>
      <c r="F7106" s="62" t="s">
        <v>119</v>
      </c>
      <c r="G7106" s="63">
        <v>3782.31</v>
      </c>
      <c r="H7106" s="61">
        <v>444831333</v>
      </c>
      <c r="I7106" s="63">
        <v>0</v>
      </c>
      <c r="J7106" s="63">
        <v>0</v>
      </c>
      <c r="K7106" s="63">
        <v>0</v>
      </c>
      <c r="L7106" s="63">
        <v>-3.08</v>
      </c>
      <c r="M7106" s="63">
        <v>9954.93</v>
      </c>
      <c r="N7106" s="62" t="s">
        <v>4230</v>
      </c>
      <c r="O7106" s="14">
        <f t="shared" si="605"/>
        <v>45923.562280092592</v>
      </c>
      <c r="P7106" s="19">
        <f t="shared" si="606"/>
        <v>45923.770613425928</v>
      </c>
      <c r="Q7106" s="20" t="str">
        <f t="shared" si="607"/>
        <v>23/09/2025</v>
      </c>
      <c r="R7106" s="13" t="str">
        <f t="shared" si="608"/>
        <v>18</v>
      </c>
      <c r="S7106" s="13" t="str">
        <f t="shared" si="609"/>
        <v>Tue</v>
      </c>
    </row>
    <row r="7107" spans="1:19" x14ac:dyDescent="0.25">
      <c r="A7107" s="56">
        <v>45923.562291666669</v>
      </c>
      <c r="B7107" s="57">
        <v>445625451</v>
      </c>
      <c r="C7107" s="58" t="s">
        <v>36</v>
      </c>
      <c r="D7107" s="58" t="s">
        <v>38</v>
      </c>
      <c r="E7107" s="58" t="s">
        <v>46</v>
      </c>
      <c r="F7107" s="58" t="s">
        <v>119</v>
      </c>
      <c r="G7107" s="59">
        <v>3782.2</v>
      </c>
      <c r="H7107" s="57">
        <v>444831354</v>
      </c>
      <c r="I7107" s="59">
        <v>0</v>
      </c>
      <c r="J7107" s="59">
        <v>0</v>
      </c>
      <c r="K7107" s="59">
        <v>0</v>
      </c>
      <c r="L7107" s="59">
        <v>-3.04</v>
      </c>
      <c r="M7107" s="59">
        <v>9951.89</v>
      </c>
      <c r="N7107" s="58" t="s">
        <v>4231</v>
      </c>
      <c r="O7107" s="14">
        <f t="shared" si="605"/>
        <v>45923.562291666669</v>
      </c>
      <c r="P7107" s="19">
        <f t="shared" si="606"/>
        <v>45923.770625000005</v>
      </c>
      <c r="Q7107" s="20" t="str">
        <f t="shared" si="607"/>
        <v>23/09/2025</v>
      </c>
      <c r="R7107" s="13" t="str">
        <f t="shared" si="608"/>
        <v>18</v>
      </c>
      <c r="S7107" s="13" t="str">
        <f t="shared" si="609"/>
        <v>Tue</v>
      </c>
    </row>
    <row r="7108" spans="1:19" x14ac:dyDescent="0.25">
      <c r="A7108" s="60">
        <v>45923.562303240738</v>
      </c>
      <c r="B7108" s="61">
        <v>445625463</v>
      </c>
      <c r="C7108" s="62" t="s">
        <v>36</v>
      </c>
      <c r="D7108" s="62" t="s">
        <v>38</v>
      </c>
      <c r="E7108" s="62" t="s">
        <v>46</v>
      </c>
      <c r="F7108" s="62" t="s">
        <v>119</v>
      </c>
      <c r="G7108" s="63">
        <v>3782.1</v>
      </c>
      <c r="H7108" s="61">
        <v>444831366</v>
      </c>
      <c r="I7108" s="63">
        <v>0</v>
      </c>
      <c r="J7108" s="63">
        <v>0</v>
      </c>
      <c r="K7108" s="63">
        <v>0</v>
      </c>
      <c r="L7108" s="63">
        <v>-3.04</v>
      </c>
      <c r="M7108" s="63">
        <v>9948.85</v>
      </c>
      <c r="N7108" s="62" t="s">
        <v>4232</v>
      </c>
      <c r="O7108" s="14">
        <f t="shared" si="605"/>
        <v>45923.562303240738</v>
      </c>
      <c r="P7108" s="19">
        <f t="shared" si="606"/>
        <v>45923.770636574074</v>
      </c>
      <c r="Q7108" s="20" t="str">
        <f t="shared" si="607"/>
        <v>23/09/2025</v>
      </c>
      <c r="R7108" s="13" t="str">
        <f t="shared" si="608"/>
        <v>18</v>
      </c>
      <c r="S7108" s="13" t="str">
        <f t="shared" si="609"/>
        <v>Tue</v>
      </c>
    </row>
    <row r="7109" spans="1:19" x14ac:dyDescent="0.25">
      <c r="A7109" s="56">
        <v>45923.562303240738</v>
      </c>
      <c r="B7109" s="57">
        <v>445625464</v>
      </c>
      <c r="C7109" s="58" t="s">
        <v>36</v>
      </c>
      <c r="D7109" s="58" t="s">
        <v>38</v>
      </c>
      <c r="E7109" s="58" t="s">
        <v>46</v>
      </c>
      <c r="F7109" s="58" t="s">
        <v>119</v>
      </c>
      <c r="G7109" s="59">
        <v>3782.1</v>
      </c>
      <c r="H7109" s="57">
        <v>444831367</v>
      </c>
      <c r="I7109" s="59">
        <v>0</v>
      </c>
      <c r="J7109" s="59">
        <v>0</v>
      </c>
      <c r="K7109" s="59">
        <v>0</v>
      </c>
      <c r="L7109" s="59">
        <v>-3.05</v>
      </c>
      <c r="M7109" s="59">
        <v>9945.7999999999993</v>
      </c>
      <c r="N7109" s="58" t="s">
        <v>4233</v>
      </c>
      <c r="O7109" s="14">
        <f t="shared" si="605"/>
        <v>45923.562303240738</v>
      </c>
      <c r="P7109" s="19">
        <f t="shared" si="606"/>
        <v>45923.770636574074</v>
      </c>
      <c r="Q7109" s="20" t="str">
        <f t="shared" si="607"/>
        <v>23/09/2025</v>
      </c>
      <c r="R7109" s="13" t="str">
        <f t="shared" si="608"/>
        <v>18</v>
      </c>
      <c r="S7109" s="13" t="str">
        <f t="shared" si="609"/>
        <v>Tue</v>
      </c>
    </row>
    <row r="7110" spans="1:19" x14ac:dyDescent="0.25">
      <c r="A7110" s="60">
        <v>45923.562581018516</v>
      </c>
      <c r="B7110" s="61">
        <v>445625620</v>
      </c>
      <c r="C7110" s="62" t="s">
        <v>36</v>
      </c>
      <c r="D7110" s="62" t="s">
        <v>38</v>
      </c>
      <c r="E7110" s="62" t="s">
        <v>45</v>
      </c>
      <c r="F7110" s="62" t="s">
        <v>119</v>
      </c>
      <c r="G7110" s="63">
        <v>3783</v>
      </c>
      <c r="H7110" s="61">
        <v>444831521</v>
      </c>
      <c r="I7110" s="63">
        <v>0</v>
      </c>
      <c r="J7110" s="63">
        <v>0</v>
      </c>
      <c r="K7110" s="63">
        <v>0</v>
      </c>
      <c r="L7110" s="63">
        <v>0</v>
      </c>
      <c r="M7110" s="63">
        <v>9945.7999999999993</v>
      </c>
      <c r="N7110" s="62" t="s">
        <v>118</v>
      </c>
      <c r="O7110" s="14">
        <f t="shared" si="605"/>
        <v>45923.562581018516</v>
      </c>
      <c r="P7110" s="19">
        <f t="shared" si="606"/>
        <v>45923.770914351851</v>
      </c>
      <c r="Q7110" s="20" t="str">
        <f t="shared" si="607"/>
        <v>23/09/2025</v>
      </c>
      <c r="R7110" s="13" t="str">
        <f t="shared" si="608"/>
        <v>18</v>
      </c>
      <c r="S7110" s="13" t="str">
        <f t="shared" si="609"/>
        <v>Tue</v>
      </c>
    </row>
    <row r="7111" spans="1:19" x14ac:dyDescent="0.25">
      <c r="A7111" s="56">
        <v>45923.562592592592</v>
      </c>
      <c r="B7111" s="57">
        <v>445625622</v>
      </c>
      <c r="C7111" s="58" t="s">
        <v>36</v>
      </c>
      <c r="D7111" s="58" t="s">
        <v>38</v>
      </c>
      <c r="E7111" s="58" t="s">
        <v>45</v>
      </c>
      <c r="F7111" s="58" t="s">
        <v>119</v>
      </c>
      <c r="G7111" s="59">
        <v>3783</v>
      </c>
      <c r="H7111" s="57">
        <v>444831523</v>
      </c>
      <c r="I7111" s="59">
        <v>0</v>
      </c>
      <c r="J7111" s="59">
        <v>0</v>
      </c>
      <c r="K7111" s="59">
        <v>0</v>
      </c>
      <c r="L7111" s="59">
        <v>0</v>
      </c>
      <c r="M7111" s="59">
        <v>9945.7999999999993</v>
      </c>
      <c r="N7111" s="58" t="s">
        <v>115</v>
      </c>
      <c r="O7111" s="14">
        <f t="shared" si="605"/>
        <v>45923.562592592592</v>
      </c>
      <c r="P7111" s="19">
        <f t="shared" si="606"/>
        <v>45923.770925925928</v>
      </c>
      <c r="Q7111" s="20" t="str">
        <f t="shared" si="607"/>
        <v>23/09/2025</v>
      </c>
      <c r="R7111" s="13" t="str">
        <f t="shared" si="608"/>
        <v>18</v>
      </c>
      <c r="S7111" s="13" t="str">
        <f t="shared" si="609"/>
        <v>Tue</v>
      </c>
    </row>
    <row r="7112" spans="1:19" x14ac:dyDescent="0.25">
      <c r="A7112" s="60">
        <v>45923.563043981485</v>
      </c>
      <c r="B7112" s="61">
        <v>445625889</v>
      </c>
      <c r="C7112" s="62" t="s">
        <v>36</v>
      </c>
      <c r="D7112" s="62" t="s">
        <v>37</v>
      </c>
      <c r="E7112" s="62" t="s">
        <v>45</v>
      </c>
      <c r="F7112" s="62" t="s">
        <v>119</v>
      </c>
      <c r="G7112" s="63">
        <v>3784.03</v>
      </c>
      <c r="H7112" s="61">
        <v>444831787</v>
      </c>
      <c r="I7112" s="63">
        <v>0</v>
      </c>
      <c r="J7112" s="63">
        <v>0</v>
      </c>
      <c r="K7112" s="63">
        <v>0</v>
      </c>
      <c r="L7112" s="63">
        <v>0</v>
      </c>
      <c r="M7112" s="63">
        <v>9945.7999999999993</v>
      </c>
      <c r="N7112" s="62" t="s">
        <v>2546</v>
      </c>
      <c r="O7112" s="14">
        <f t="shared" si="605"/>
        <v>45923.563043981485</v>
      </c>
      <c r="P7112" s="19">
        <f t="shared" si="606"/>
        <v>45923.771377314821</v>
      </c>
      <c r="Q7112" s="20" t="str">
        <f t="shared" si="607"/>
        <v>23/09/2025</v>
      </c>
      <c r="R7112" s="13" t="str">
        <f t="shared" si="608"/>
        <v>18</v>
      </c>
      <c r="S7112" s="13" t="str">
        <f t="shared" si="609"/>
        <v>Tue</v>
      </c>
    </row>
    <row r="7113" spans="1:19" x14ac:dyDescent="0.25">
      <c r="A7113" s="56">
        <v>45923.563391203701</v>
      </c>
      <c r="B7113" s="57">
        <v>445626106</v>
      </c>
      <c r="C7113" s="58" t="s">
        <v>36</v>
      </c>
      <c r="D7113" s="58" t="s">
        <v>38</v>
      </c>
      <c r="E7113" s="58" t="s">
        <v>45</v>
      </c>
      <c r="F7113" s="58" t="s">
        <v>119</v>
      </c>
      <c r="G7113" s="59">
        <v>3784.06</v>
      </c>
      <c r="H7113" s="57">
        <v>444832010</v>
      </c>
      <c r="I7113" s="59">
        <v>0</v>
      </c>
      <c r="J7113" s="59">
        <v>0</v>
      </c>
      <c r="K7113" s="59">
        <v>0</v>
      </c>
      <c r="L7113" s="59">
        <v>0</v>
      </c>
      <c r="M7113" s="59">
        <v>9945.7999999999993</v>
      </c>
      <c r="N7113" s="58" t="s">
        <v>1944</v>
      </c>
      <c r="O7113" s="14">
        <f t="shared" si="605"/>
        <v>45923.563391203701</v>
      </c>
      <c r="P7113" s="19">
        <f t="shared" si="606"/>
        <v>45923.771724537037</v>
      </c>
      <c r="Q7113" s="20" t="str">
        <f t="shared" si="607"/>
        <v>23/09/2025</v>
      </c>
      <c r="R7113" s="13" t="str">
        <f t="shared" si="608"/>
        <v>18</v>
      </c>
      <c r="S7113" s="13" t="str">
        <f t="shared" si="609"/>
        <v>Tue</v>
      </c>
    </row>
    <row r="7114" spans="1:19" x14ac:dyDescent="0.25">
      <c r="A7114" s="60">
        <v>45923.563402777778</v>
      </c>
      <c r="B7114" s="61">
        <v>445626108</v>
      </c>
      <c r="C7114" s="62" t="s">
        <v>36</v>
      </c>
      <c r="D7114" s="62" t="s">
        <v>38</v>
      </c>
      <c r="E7114" s="62" t="s">
        <v>45</v>
      </c>
      <c r="F7114" s="62" t="s">
        <v>119</v>
      </c>
      <c r="G7114" s="63">
        <v>3784.06</v>
      </c>
      <c r="H7114" s="61">
        <v>444832012</v>
      </c>
      <c r="I7114" s="63">
        <v>0</v>
      </c>
      <c r="J7114" s="63">
        <v>0</v>
      </c>
      <c r="K7114" s="63">
        <v>0</v>
      </c>
      <c r="L7114" s="63">
        <v>0</v>
      </c>
      <c r="M7114" s="63">
        <v>9945.7999999999993</v>
      </c>
      <c r="N7114" s="62" t="s">
        <v>2055</v>
      </c>
      <c r="O7114" s="14">
        <f t="shared" si="605"/>
        <v>45923.563402777778</v>
      </c>
      <c r="P7114" s="19">
        <f t="shared" si="606"/>
        <v>45923.771736111114</v>
      </c>
      <c r="Q7114" s="20" t="str">
        <f t="shared" si="607"/>
        <v>23/09/2025</v>
      </c>
      <c r="R7114" s="13" t="str">
        <f t="shared" si="608"/>
        <v>18</v>
      </c>
      <c r="S7114" s="13" t="str">
        <f t="shared" si="609"/>
        <v>Tue</v>
      </c>
    </row>
    <row r="7115" spans="1:19" x14ac:dyDescent="0.25">
      <c r="A7115" s="56">
        <v>45923.563402777778</v>
      </c>
      <c r="B7115" s="57">
        <v>445626109</v>
      </c>
      <c r="C7115" s="58" t="s">
        <v>36</v>
      </c>
      <c r="D7115" s="58" t="s">
        <v>38</v>
      </c>
      <c r="E7115" s="58" t="s">
        <v>45</v>
      </c>
      <c r="F7115" s="58" t="s">
        <v>119</v>
      </c>
      <c r="G7115" s="59">
        <v>3784.12</v>
      </c>
      <c r="H7115" s="57">
        <v>444832013</v>
      </c>
      <c r="I7115" s="59">
        <v>0</v>
      </c>
      <c r="J7115" s="59">
        <v>0</v>
      </c>
      <c r="K7115" s="59">
        <v>0</v>
      </c>
      <c r="L7115" s="59">
        <v>0</v>
      </c>
      <c r="M7115" s="59">
        <v>9945.7999999999993</v>
      </c>
      <c r="N7115" s="58" t="s">
        <v>52</v>
      </c>
      <c r="O7115" s="14">
        <f t="shared" si="605"/>
        <v>45923.563402777778</v>
      </c>
      <c r="P7115" s="19">
        <f t="shared" si="606"/>
        <v>45923.771736111114</v>
      </c>
      <c r="Q7115" s="20" t="str">
        <f t="shared" si="607"/>
        <v>23/09/2025</v>
      </c>
      <c r="R7115" s="13" t="str">
        <f t="shared" si="608"/>
        <v>18</v>
      </c>
      <c r="S7115" s="13" t="str">
        <f t="shared" si="609"/>
        <v>Tue</v>
      </c>
    </row>
    <row r="7116" spans="1:19" x14ac:dyDescent="0.25">
      <c r="A7116" s="60">
        <v>45923.563402777778</v>
      </c>
      <c r="B7116" s="61">
        <v>445626110</v>
      </c>
      <c r="C7116" s="62" t="s">
        <v>36</v>
      </c>
      <c r="D7116" s="62" t="s">
        <v>38</v>
      </c>
      <c r="E7116" s="62" t="s">
        <v>45</v>
      </c>
      <c r="F7116" s="62" t="s">
        <v>119</v>
      </c>
      <c r="G7116" s="63">
        <v>3784.14</v>
      </c>
      <c r="H7116" s="61">
        <v>444832014</v>
      </c>
      <c r="I7116" s="63">
        <v>0</v>
      </c>
      <c r="J7116" s="63">
        <v>0</v>
      </c>
      <c r="K7116" s="63">
        <v>0</v>
      </c>
      <c r="L7116" s="63">
        <v>0</v>
      </c>
      <c r="M7116" s="63">
        <v>9945.7999999999993</v>
      </c>
      <c r="N7116" s="62" t="s">
        <v>1971</v>
      </c>
      <c r="O7116" s="14">
        <f t="shared" si="605"/>
        <v>45923.563402777778</v>
      </c>
      <c r="P7116" s="19">
        <f t="shared" si="606"/>
        <v>45923.771736111114</v>
      </c>
      <c r="Q7116" s="20" t="str">
        <f t="shared" si="607"/>
        <v>23/09/2025</v>
      </c>
      <c r="R7116" s="13" t="str">
        <f t="shared" si="608"/>
        <v>18</v>
      </c>
      <c r="S7116" s="13" t="str">
        <f t="shared" si="609"/>
        <v>Tue</v>
      </c>
    </row>
    <row r="7117" spans="1:19" x14ac:dyDescent="0.25">
      <c r="A7117" s="56">
        <v>45923.563402777778</v>
      </c>
      <c r="B7117" s="57">
        <v>445626111</v>
      </c>
      <c r="C7117" s="58" t="s">
        <v>36</v>
      </c>
      <c r="D7117" s="58" t="s">
        <v>38</v>
      </c>
      <c r="E7117" s="58" t="s">
        <v>45</v>
      </c>
      <c r="F7117" s="58" t="s">
        <v>119</v>
      </c>
      <c r="G7117" s="59">
        <v>3784.14</v>
      </c>
      <c r="H7117" s="57">
        <v>444832015</v>
      </c>
      <c r="I7117" s="59">
        <v>0</v>
      </c>
      <c r="J7117" s="59">
        <v>0</v>
      </c>
      <c r="K7117" s="59">
        <v>0</v>
      </c>
      <c r="L7117" s="59">
        <v>0</v>
      </c>
      <c r="M7117" s="59">
        <v>9945.7999999999993</v>
      </c>
      <c r="N7117" s="58" t="s">
        <v>48</v>
      </c>
      <c r="O7117" s="14">
        <f t="shared" ref="O7117:O7180" si="610">A7117</f>
        <v>45923.563402777778</v>
      </c>
      <c r="P7117" s="19">
        <f t="shared" ref="P7117:P7180" si="611">O7117+(5/24)</f>
        <v>45923.771736111114</v>
      </c>
      <c r="Q7117" s="20" t="str">
        <f t="shared" ref="Q7117:Q7180" si="612">TEXT(P7117,"dd/mm/yyyy")</f>
        <v>23/09/2025</v>
      </c>
      <c r="R7117" s="13" t="str">
        <f t="shared" ref="R7117:R7180" si="613">TEXT(P7117,"hh")</f>
        <v>18</v>
      </c>
      <c r="S7117" s="13" t="str">
        <f t="shared" ref="S7117:S7180" si="614">TEXT(P7117,"ddd")</f>
        <v>Tue</v>
      </c>
    </row>
    <row r="7118" spans="1:19" x14ac:dyDescent="0.25">
      <c r="A7118" s="60">
        <v>45923.563414351855</v>
      </c>
      <c r="B7118" s="61">
        <v>445626113</v>
      </c>
      <c r="C7118" s="62" t="s">
        <v>36</v>
      </c>
      <c r="D7118" s="62" t="s">
        <v>38</v>
      </c>
      <c r="E7118" s="62" t="s">
        <v>45</v>
      </c>
      <c r="F7118" s="62" t="s">
        <v>119</v>
      </c>
      <c r="G7118" s="63">
        <v>3784.15</v>
      </c>
      <c r="H7118" s="61">
        <v>444832017</v>
      </c>
      <c r="I7118" s="63">
        <v>0</v>
      </c>
      <c r="J7118" s="63">
        <v>0</v>
      </c>
      <c r="K7118" s="63">
        <v>0</v>
      </c>
      <c r="L7118" s="63">
        <v>0</v>
      </c>
      <c r="M7118" s="63">
        <v>9945.7999999999993</v>
      </c>
      <c r="N7118" s="62" t="s">
        <v>47</v>
      </c>
      <c r="O7118" s="14">
        <f t="shared" si="610"/>
        <v>45923.563414351855</v>
      </c>
      <c r="P7118" s="19">
        <f t="shared" si="611"/>
        <v>45923.77174768519</v>
      </c>
      <c r="Q7118" s="20" t="str">
        <f t="shared" si="612"/>
        <v>23/09/2025</v>
      </c>
      <c r="R7118" s="13" t="str">
        <f t="shared" si="613"/>
        <v>18</v>
      </c>
      <c r="S7118" s="13" t="str">
        <f t="shared" si="614"/>
        <v>Tue</v>
      </c>
    </row>
    <row r="7119" spans="1:19" x14ac:dyDescent="0.25">
      <c r="A7119" s="56">
        <v>45923.563414351855</v>
      </c>
      <c r="B7119" s="57">
        <v>445626116</v>
      </c>
      <c r="C7119" s="58" t="s">
        <v>36</v>
      </c>
      <c r="D7119" s="58" t="s">
        <v>38</v>
      </c>
      <c r="E7119" s="58" t="s">
        <v>45</v>
      </c>
      <c r="F7119" s="58" t="s">
        <v>119</v>
      </c>
      <c r="G7119" s="59">
        <v>3784.15</v>
      </c>
      <c r="H7119" s="57">
        <v>444832020</v>
      </c>
      <c r="I7119" s="59">
        <v>0</v>
      </c>
      <c r="J7119" s="59">
        <v>0</v>
      </c>
      <c r="K7119" s="59">
        <v>0</v>
      </c>
      <c r="L7119" s="59">
        <v>0</v>
      </c>
      <c r="M7119" s="59">
        <v>9945.7999999999993</v>
      </c>
      <c r="N7119" s="58" t="s">
        <v>2056</v>
      </c>
      <c r="O7119" s="14">
        <f t="shared" si="610"/>
        <v>45923.563414351855</v>
      </c>
      <c r="P7119" s="19">
        <f t="shared" si="611"/>
        <v>45923.77174768519</v>
      </c>
      <c r="Q7119" s="20" t="str">
        <f t="shared" si="612"/>
        <v>23/09/2025</v>
      </c>
      <c r="R7119" s="13" t="str">
        <f t="shared" si="613"/>
        <v>18</v>
      </c>
      <c r="S7119" s="13" t="str">
        <f t="shared" si="614"/>
        <v>Tue</v>
      </c>
    </row>
    <row r="7120" spans="1:19" x14ac:dyDescent="0.25">
      <c r="A7120" s="60">
        <v>45923.563414351855</v>
      </c>
      <c r="B7120" s="61">
        <v>445626119</v>
      </c>
      <c r="C7120" s="62" t="s">
        <v>36</v>
      </c>
      <c r="D7120" s="62" t="s">
        <v>38</v>
      </c>
      <c r="E7120" s="62" t="s">
        <v>45</v>
      </c>
      <c r="F7120" s="62" t="s">
        <v>119</v>
      </c>
      <c r="G7120" s="63">
        <v>3784.17</v>
      </c>
      <c r="H7120" s="61">
        <v>444832023</v>
      </c>
      <c r="I7120" s="63">
        <v>0</v>
      </c>
      <c r="J7120" s="63">
        <v>0</v>
      </c>
      <c r="K7120" s="63">
        <v>0</v>
      </c>
      <c r="L7120" s="63">
        <v>0</v>
      </c>
      <c r="M7120" s="63">
        <v>9945.7999999999993</v>
      </c>
      <c r="N7120" s="62" t="s">
        <v>77</v>
      </c>
      <c r="O7120" s="14">
        <f t="shared" si="610"/>
        <v>45923.563414351855</v>
      </c>
      <c r="P7120" s="19">
        <f t="shared" si="611"/>
        <v>45923.77174768519</v>
      </c>
      <c r="Q7120" s="20" t="str">
        <f t="shared" si="612"/>
        <v>23/09/2025</v>
      </c>
      <c r="R7120" s="13" t="str">
        <f t="shared" si="613"/>
        <v>18</v>
      </c>
      <c r="S7120" s="13" t="str">
        <f t="shared" si="614"/>
        <v>Tue</v>
      </c>
    </row>
    <row r="7121" spans="1:19" x14ac:dyDescent="0.25">
      <c r="A7121" s="56">
        <v>45923.563506944447</v>
      </c>
      <c r="B7121" s="57">
        <v>445626156</v>
      </c>
      <c r="C7121" s="58" t="s">
        <v>36</v>
      </c>
      <c r="D7121" s="58" t="s">
        <v>37</v>
      </c>
      <c r="E7121" s="58" t="s">
        <v>45</v>
      </c>
      <c r="F7121" s="58" t="s">
        <v>119</v>
      </c>
      <c r="G7121" s="59">
        <v>3784.75</v>
      </c>
      <c r="H7121" s="57">
        <v>444832059</v>
      </c>
      <c r="I7121" s="59">
        <v>0</v>
      </c>
      <c r="J7121" s="59">
        <v>0</v>
      </c>
      <c r="K7121" s="59">
        <v>0</v>
      </c>
      <c r="L7121" s="59">
        <v>0</v>
      </c>
      <c r="M7121" s="59">
        <v>9945.7999999999993</v>
      </c>
      <c r="N7121" s="58" t="s">
        <v>92</v>
      </c>
      <c r="O7121" s="14">
        <f t="shared" si="610"/>
        <v>45923.563506944447</v>
      </c>
      <c r="P7121" s="19">
        <f t="shared" si="611"/>
        <v>45923.771840277783</v>
      </c>
      <c r="Q7121" s="20" t="str">
        <f t="shared" si="612"/>
        <v>23/09/2025</v>
      </c>
      <c r="R7121" s="13" t="str">
        <f t="shared" si="613"/>
        <v>18</v>
      </c>
      <c r="S7121" s="13" t="str">
        <f t="shared" si="614"/>
        <v>Tue</v>
      </c>
    </row>
    <row r="7122" spans="1:19" x14ac:dyDescent="0.25">
      <c r="A7122" s="60">
        <v>45923.563518518517</v>
      </c>
      <c r="B7122" s="61">
        <v>445626157</v>
      </c>
      <c r="C7122" s="62" t="s">
        <v>36</v>
      </c>
      <c r="D7122" s="62" t="s">
        <v>37</v>
      </c>
      <c r="E7122" s="62" t="s">
        <v>45</v>
      </c>
      <c r="F7122" s="62" t="s">
        <v>119</v>
      </c>
      <c r="G7122" s="63">
        <v>3784.75</v>
      </c>
      <c r="H7122" s="61">
        <v>444832061</v>
      </c>
      <c r="I7122" s="63">
        <v>0</v>
      </c>
      <c r="J7122" s="63">
        <v>0</v>
      </c>
      <c r="K7122" s="63">
        <v>0</v>
      </c>
      <c r="L7122" s="63">
        <v>0</v>
      </c>
      <c r="M7122" s="63">
        <v>9945.7999999999993</v>
      </c>
      <c r="N7122" s="62" t="s">
        <v>3885</v>
      </c>
      <c r="O7122" s="14">
        <f t="shared" si="610"/>
        <v>45923.563518518517</v>
      </c>
      <c r="P7122" s="19">
        <f t="shared" si="611"/>
        <v>45923.771851851852</v>
      </c>
      <c r="Q7122" s="20" t="str">
        <f t="shared" si="612"/>
        <v>23/09/2025</v>
      </c>
      <c r="R7122" s="13" t="str">
        <f t="shared" si="613"/>
        <v>18</v>
      </c>
      <c r="S7122" s="13" t="str">
        <f t="shared" si="614"/>
        <v>Tue</v>
      </c>
    </row>
    <row r="7123" spans="1:19" x14ac:dyDescent="0.25">
      <c r="A7123" s="56">
        <v>45923.563518518517</v>
      </c>
      <c r="B7123" s="57">
        <v>445626159</v>
      </c>
      <c r="C7123" s="58" t="s">
        <v>36</v>
      </c>
      <c r="D7123" s="58" t="s">
        <v>37</v>
      </c>
      <c r="E7123" s="58" t="s">
        <v>45</v>
      </c>
      <c r="F7123" s="58" t="s">
        <v>119</v>
      </c>
      <c r="G7123" s="59">
        <v>3784.86</v>
      </c>
      <c r="H7123" s="57">
        <v>444832063</v>
      </c>
      <c r="I7123" s="59">
        <v>0</v>
      </c>
      <c r="J7123" s="59">
        <v>0</v>
      </c>
      <c r="K7123" s="59">
        <v>0</v>
      </c>
      <c r="L7123" s="59">
        <v>0</v>
      </c>
      <c r="M7123" s="59">
        <v>9945.7999999999993</v>
      </c>
      <c r="N7123" s="58" t="s">
        <v>3762</v>
      </c>
      <c r="O7123" s="14">
        <f t="shared" si="610"/>
        <v>45923.563518518517</v>
      </c>
      <c r="P7123" s="19">
        <f t="shared" si="611"/>
        <v>45923.771851851852</v>
      </c>
      <c r="Q7123" s="20" t="str">
        <f t="shared" si="612"/>
        <v>23/09/2025</v>
      </c>
      <c r="R7123" s="13" t="str">
        <f t="shared" si="613"/>
        <v>18</v>
      </c>
      <c r="S7123" s="13" t="str">
        <f t="shared" si="614"/>
        <v>Tue</v>
      </c>
    </row>
    <row r="7124" spans="1:19" x14ac:dyDescent="0.25">
      <c r="A7124" s="60">
        <v>45923.567326388889</v>
      </c>
      <c r="B7124" s="61">
        <v>445627335</v>
      </c>
      <c r="C7124" s="62" t="s">
        <v>36</v>
      </c>
      <c r="D7124" s="62" t="s">
        <v>37</v>
      </c>
      <c r="E7124" s="62" t="s">
        <v>45</v>
      </c>
      <c r="F7124" s="62" t="s">
        <v>119</v>
      </c>
      <c r="G7124" s="63">
        <v>3785.4</v>
      </c>
      <c r="H7124" s="61">
        <v>444833200</v>
      </c>
      <c r="I7124" s="63">
        <v>0</v>
      </c>
      <c r="J7124" s="63">
        <v>0</v>
      </c>
      <c r="K7124" s="63">
        <v>0</v>
      </c>
      <c r="L7124" s="63">
        <v>0</v>
      </c>
      <c r="M7124" s="63">
        <v>9945.7999999999993</v>
      </c>
      <c r="N7124" s="62" t="s">
        <v>74</v>
      </c>
      <c r="O7124" s="14">
        <f t="shared" si="610"/>
        <v>45923.567326388889</v>
      </c>
      <c r="P7124" s="19">
        <f t="shared" si="611"/>
        <v>45923.775659722225</v>
      </c>
      <c r="Q7124" s="20" t="str">
        <f t="shared" si="612"/>
        <v>23/09/2025</v>
      </c>
      <c r="R7124" s="13" t="str">
        <f t="shared" si="613"/>
        <v>18</v>
      </c>
      <c r="S7124" s="13" t="str">
        <f t="shared" si="614"/>
        <v>Tue</v>
      </c>
    </row>
    <row r="7125" spans="1:19" x14ac:dyDescent="0.25">
      <c r="A7125" s="56">
        <v>45923.567337962966</v>
      </c>
      <c r="B7125" s="57">
        <v>445627336</v>
      </c>
      <c r="C7125" s="58" t="s">
        <v>36</v>
      </c>
      <c r="D7125" s="58" t="s">
        <v>37</v>
      </c>
      <c r="E7125" s="58" t="s">
        <v>45</v>
      </c>
      <c r="F7125" s="58" t="s">
        <v>119</v>
      </c>
      <c r="G7125" s="59">
        <v>3785.4</v>
      </c>
      <c r="H7125" s="57">
        <v>444833201</v>
      </c>
      <c r="I7125" s="59">
        <v>0</v>
      </c>
      <c r="J7125" s="59">
        <v>0</v>
      </c>
      <c r="K7125" s="59">
        <v>0</v>
      </c>
      <c r="L7125" s="59">
        <v>0</v>
      </c>
      <c r="M7125" s="59">
        <v>9945.7999999999993</v>
      </c>
      <c r="N7125" s="58" t="s">
        <v>2533</v>
      </c>
      <c r="O7125" s="14">
        <f t="shared" si="610"/>
        <v>45923.567337962966</v>
      </c>
      <c r="P7125" s="19">
        <f t="shared" si="611"/>
        <v>45923.775671296302</v>
      </c>
      <c r="Q7125" s="20" t="str">
        <f t="shared" si="612"/>
        <v>23/09/2025</v>
      </c>
      <c r="R7125" s="13" t="str">
        <f t="shared" si="613"/>
        <v>18</v>
      </c>
      <c r="S7125" s="13" t="str">
        <f t="shared" si="614"/>
        <v>Tue</v>
      </c>
    </row>
    <row r="7126" spans="1:19" x14ac:dyDescent="0.25">
      <c r="A7126" s="60">
        <v>45923.570914351854</v>
      </c>
      <c r="B7126" s="61">
        <v>445629149</v>
      </c>
      <c r="C7126" s="62" t="s">
        <v>36</v>
      </c>
      <c r="D7126" s="62" t="s">
        <v>38</v>
      </c>
      <c r="E7126" s="62" t="s">
        <v>45</v>
      </c>
      <c r="F7126" s="62" t="s">
        <v>119</v>
      </c>
      <c r="G7126" s="63">
        <v>3783.24</v>
      </c>
      <c r="H7126" s="61">
        <v>444834984</v>
      </c>
      <c r="I7126" s="63">
        <v>0</v>
      </c>
      <c r="J7126" s="63">
        <v>0</v>
      </c>
      <c r="K7126" s="63">
        <v>0</v>
      </c>
      <c r="L7126" s="63">
        <v>0</v>
      </c>
      <c r="M7126" s="63">
        <v>9945.7999999999993</v>
      </c>
      <c r="N7126" s="62" t="s">
        <v>1384</v>
      </c>
      <c r="O7126" s="14">
        <f t="shared" si="610"/>
        <v>45923.570914351854</v>
      </c>
      <c r="P7126" s="19">
        <f t="shared" si="611"/>
        <v>45923.77924768519</v>
      </c>
      <c r="Q7126" s="20" t="str">
        <f t="shared" si="612"/>
        <v>23/09/2025</v>
      </c>
      <c r="R7126" s="13" t="str">
        <f t="shared" si="613"/>
        <v>18</v>
      </c>
      <c r="S7126" s="13" t="str">
        <f t="shared" si="614"/>
        <v>Tue</v>
      </c>
    </row>
    <row r="7127" spans="1:19" x14ac:dyDescent="0.25">
      <c r="A7127" s="56">
        <v>45923.573483796295</v>
      </c>
      <c r="B7127" s="57">
        <v>445630318</v>
      </c>
      <c r="C7127" s="58" t="s">
        <v>36</v>
      </c>
      <c r="D7127" s="58" t="s">
        <v>38</v>
      </c>
      <c r="E7127" s="58" t="s">
        <v>46</v>
      </c>
      <c r="F7127" s="58" t="s">
        <v>119</v>
      </c>
      <c r="G7127" s="59">
        <v>3782.33</v>
      </c>
      <c r="H7127" s="57">
        <v>444836098</v>
      </c>
      <c r="I7127" s="59">
        <v>0</v>
      </c>
      <c r="J7127" s="59">
        <v>0</v>
      </c>
      <c r="K7127" s="59">
        <v>0</v>
      </c>
      <c r="L7127" s="59">
        <v>-3.07</v>
      </c>
      <c r="M7127" s="59">
        <v>9942.73</v>
      </c>
      <c r="N7127" s="58" t="s">
        <v>4234</v>
      </c>
      <c r="O7127" s="14">
        <f t="shared" si="610"/>
        <v>45923.573483796295</v>
      </c>
      <c r="P7127" s="19">
        <f t="shared" si="611"/>
        <v>45923.781817129631</v>
      </c>
      <c r="Q7127" s="20" t="str">
        <f t="shared" si="612"/>
        <v>23/09/2025</v>
      </c>
      <c r="R7127" s="13" t="str">
        <f t="shared" si="613"/>
        <v>18</v>
      </c>
      <c r="S7127" s="13" t="str">
        <f t="shared" si="614"/>
        <v>Tue</v>
      </c>
    </row>
    <row r="7128" spans="1:19" x14ac:dyDescent="0.25">
      <c r="A7128" s="60">
        <v>45923.573483796295</v>
      </c>
      <c r="B7128" s="61">
        <v>445630319</v>
      </c>
      <c r="C7128" s="62" t="s">
        <v>36</v>
      </c>
      <c r="D7128" s="62" t="s">
        <v>38</v>
      </c>
      <c r="E7128" s="62" t="s">
        <v>46</v>
      </c>
      <c r="F7128" s="62" t="s">
        <v>119</v>
      </c>
      <c r="G7128" s="63">
        <v>3782.33</v>
      </c>
      <c r="H7128" s="61">
        <v>444836099</v>
      </c>
      <c r="I7128" s="63">
        <v>0</v>
      </c>
      <c r="J7128" s="63">
        <v>0</v>
      </c>
      <c r="K7128" s="63">
        <v>0</v>
      </c>
      <c r="L7128" s="63">
        <v>-3.07</v>
      </c>
      <c r="M7128" s="63">
        <v>9939.66</v>
      </c>
      <c r="N7128" s="62" t="s">
        <v>4234</v>
      </c>
      <c r="O7128" s="14">
        <f t="shared" si="610"/>
        <v>45923.573483796295</v>
      </c>
      <c r="P7128" s="19">
        <f t="shared" si="611"/>
        <v>45923.781817129631</v>
      </c>
      <c r="Q7128" s="20" t="str">
        <f t="shared" si="612"/>
        <v>23/09/2025</v>
      </c>
      <c r="R7128" s="13" t="str">
        <f t="shared" si="613"/>
        <v>18</v>
      </c>
      <c r="S7128" s="13" t="str">
        <f t="shared" si="614"/>
        <v>Tue</v>
      </c>
    </row>
    <row r="7129" spans="1:19" x14ac:dyDescent="0.25">
      <c r="A7129" s="56">
        <v>45923.573483796295</v>
      </c>
      <c r="B7129" s="57">
        <v>445630320</v>
      </c>
      <c r="C7129" s="58" t="s">
        <v>36</v>
      </c>
      <c r="D7129" s="58" t="s">
        <v>37</v>
      </c>
      <c r="E7129" s="58" t="s">
        <v>46</v>
      </c>
      <c r="F7129" s="58" t="s">
        <v>119</v>
      </c>
      <c r="G7129" s="59">
        <v>3782.52</v>
      </c>
      <c r="H7129" s="57">
        <v>444836100</v>
      </c>
      <c r="I7129" s="59">
        <v>0</v>
      </c>
      <c r="J7129" s="59">
        <v>0</v>
      </c>
      <c r="K7129" s="59">
        <v>0</v>
      </c>
      <c r="L7129" s="59">
        <v>1.62</v>
      </c>
      <c r="M7129" s="59">
        <v>9941.2800000000007</v>
      </c>
      <c r="N7129" s="58" t="s">
        <v>4235</v>
      </c>
      <c r="O7129" s="14">
        <f t="shared" si="610"/>
        <v>45923.573483796295</v>
      </c>
      <c r="P7129" s="19">
        <f t="shared" si="611"/>
        <v>45923.781817129631</v>
      </c>
      <c r="Q7129" s="20" t="str">
        <f t="shared" si="612"/>
        <v>23/09/2025</v>
      </c>
      <c r="R7129" s="13" t="str">
        <f t="shared" si="613"/>
        <v>18</v>
      </c>
      <c r="S7129" s="13" t="str">
        <f t="shared" si="614"/>
        <v>Tue</v>
      </c>
    </row>
    <row r="7130" spans="1:19" x14ac:dyDescent="0.25">
      <c r="A7130" s="60">
        <v>45923.573483796295</v>
      </c>
      <c r="B7130" s="61">
        <v>445630321</v>
      </c>
      <c r="C7130" s="62" t="s">
        <v>36</v>
      </c>
      <c r="D7130" s="62" t="s">
        <v>37</v>
      </c>
      <c r="E7130" s="62" t="s">
        <v>46</v>
      </c>
      <c r="F7130" s="62" t="s">
        <v>119</v>
      </c>
      <c r="G7130" s="63">
        <v>3782.52</v>
      </c>
      <c r="H7130" s="61">
        <v>444836101</v>
      </c>
      <c r="I7130" s="63">
        <v>0</v>
      </c>
      <c r="J7130" s="63">
        <v>0</v>
      </c>
      <c r="K7130" s="63">
        <v>0</v>
      </c>
      <c r="L7130" s="63">
        <v>1.63</v>
      </c>
      <c r="M7130" s="63">
        <v>9942.91</v>
      </c>
      <c r="N7130" s="62" t="s">
        <v>4235</v>
      </c>
      <c r="O7130" s="14">
        <f t="shared" si="610"/>
        <v>45923.573483796295</v>
      </c>
      <c r="P7130" s="19">
        <f t="shared" si="611"/>
        <v>45923.781817129631</v>
      </c>
      <c r="Q7130" s="20" t="str">
        <f t="shared" si="612"/>
        <v>23/09/2025</v>
      </c>
      <c r="R7130" s="13" t="str">
        <f t="shared" si="613"/>
        <v>18</v>
      </c>
      <c r="S7130" s="13" t="str">
        <f t="shared" si="614"/>
        <v>Tue</v>
      </c>
    </row>
    <row r="7131" spans="1:19" x14ac:dyDescent="0.25">
      <c r="A7131" s="56">
        <v>45923.573483796295</v>
      </c>
      <c r="B7131" s="57">
        <v>445630322</v>
      </c>
      <c r="C7131" s="58" t="s">
        <v>36</v>
      </c>
      <c r="D7131" s="58" t="s">
        <v>37</v>
      </c>
      <c r="E7131" s="58" t="s">
        <v>46</v>
      </c>
      <c r="F7131" s="58" t="s">
        <v>119</v>
      </c>
      <c r="G7131" s="59">
        <v>3782.52</v>
      </c>
      <c r="H7131" s="57">
        <v>444836102</v>
      </c>
      <c r="I7131" s="59">
        <v>0</v>
      </c>
      <c r="J7131" s="59">
        <v>0</v>
      </c>
      <c r="K7131" s="59">
        <v>0</v>
      </c>
      <c r="L7131" s="59">
        <v>1.65</v>
      </c>
      <c r="M7131" s="59">
        <v>9944.56</v>
      </c>
      <c r="N7131" s="58" t="s">
        <v>4235</v>
      </c>
      <c r="O7131" s="14">
        <f t="shared" si="610"/>
        <v>45923.573483796295</v>
      </c>
      <c r="P7131" s="19">
        <f t="shared" si="611"/>
        <v>45923.781817129631</v>
      </c>
      <c r="Q7131" s="20" t="str">
        <f t="shared" si="612"/>
        <v>23/09/2025</v>
      </c>
      <c r="R7131" s="13" t="str">
        <f t="shared" si="613"/>
        <v>18</v>
      </c>
      <c r="S7131" s="13" t="str">
        <f t="shared" si="614"/>
        <v>Tue</v>
      </c>
    </row>
    <row r="7132" spans="1:19" x14ac:dyDescent="0.25">
      <c r="A7132" s="60">
        <v>45923.573576388888</v>
      </c>
      <c r="B7132" s="61">
        <v>445630367</v>
      </c>
      <c r="C7132" s="62" t="s">
        <v>36</v>
      </c>
      <c r="D7132" s="62" t="s">
        <v>38</v>
      </c>
      <c r="E7132" s="62" t="s">
        <v>45</v>
      </c>
      <c r="F7132" s="62" t="s">
        <v>119</v>
      </c>
      <c r="G7132" s="63">
        <v>3783.21</v>
      </c>
      <c r="H7132" s="61">
        <v>444836146</v>
      </c>
      <c r="I7132" s="63">
        <v>0</v>
      </c>
      <c r="J7132" s="63">
        <v>0</v>
      </c>
      <c r="K7132" s="63">
        <v>0</v>
      </c>
      <c r="L7132" s="63">
        <v>0</v>
      </c>
      <c r="M7132" s="63">
        <v>9944.56</v>
      </c>
      <c r="N7132" s="62" t="s">
        <v>77</v>
      </c>
      <c r="O7132" s="14">
        <f t="shared" si="610"/>
        <v>45923.573576388888</v>
      </c>
      <c r="P7132" s="19">
        <f t="shared" si="611"/>
        <v>45923.781909722224</v>
      </c>
      <c r="Q7132" s="20" t="str">
        <f t="shared" si="612"/>
        <v>23/09/2025</v>
      </c>
      <c r="R7132" s="13" t="str">
        <f t="shared" si="613"/>
        <v>18</v>
      </c>
      <c r="S7132" s="13" t="str">
        <f t="shared" si="614"/>
        <v>Tue</v>
      </c>
    </row>
    <row r="7133" spans="1:19" x14ac:dyDescent="0.25">
      <c r="A7133" s="56">
        <v>45923.573587962965</v>
      </c>
      <c r="B7133" s="57">
        <v>445630371</v>
      </c>
      <c r="C7133" s="58" t="s">
        <v>36</v>
      </c>
      <c r="D7133" s="58" t="s">
        <v>38</v>
      </c>
      <c r="E7133" s="58" t="s">
        <v>45</v>
      </c>
      <c r="F7133" s="58" t="s">
        <v>119</v>
      </c>
      <c r="G7133" s="59">
        <v>3783.18</v>
      </c>
      <c r="H7133" s="57">
        <v>444836150</v>
      </c>
      <c r="I7133" s="59">
        <v>0</v>
      </c>
      <c r="J7133" s="59">
        <v>0</v>
      </c>
      <c r="K7133" s="59">
        <v>0</v>
      </c>
      <c r="L7133" s="59">
        <v>0</v>
      </c>
      <c r="M7133" s="59">
        <v>9944.56</v>
      </c>
      <c r="N7133" s="58" t="s">
        <v>2056</v>
      </c>
      <c r="O7133" s="14">
        <f t="shared" si="610"/>
        <v>45923.573587962965</v>
      </c>
      <c r="P7133" s="19">
        <f t="shared" si="611"/>
        <v>45923.7819212963</v>
      </c>
      <c r="Q7133" s="20" t="str">
        <f t="shared" si="612"/>
        <v>23/09/2025</v>
      </c>
      <c r="R7133" s="13" t="str">
        <f t="shared" si="613"/>
        <v>18</v>
      </c>
      <c r="S7133" s="13" t="str">
        <f t="shared" si="614"/>
        <v>Tue</v>
      </c>
    </row>
    <row r="7134" spans="1:19" x14ac:dyDescent="0.25">
      <c r="A7134" s="60">
        <v>45923.573587962965</v>
      </c>
      <c r="B7134" s="61">
        <v>445630372</v>
      </c>
      <c r="C7134" s="62" t="s">
        <v>36</v>
      </c>
      <c r="D7134" s="62" t="s">
        <v>38</v>
      </c>
      <c r="E7134" s="62" t="s">
        <v>45</v>
      </c>
      <c r="F7134" s="62" t="s">
        <v>119</v>
      </c>
      <c r="G7134" s="63">
        <v>3783.17</v>
      </c>
      <c r="H7134" s="61">
        <v>444836151</v>
      </c>
      <c r="I7134" s="63">
        <v>0</v>
      </c>
      <c r="J7134" s="63">
        <v>0</v>
      </c>
      <c r="K7134" s="63">
        <v>0</v>
      </c>
      <c r="L7134" s="63">
        <v>0</v>
      </c>
      <c r="M7134" s="63">
        <v>9944.56</v>
      </c>
      <c r="N7134" s="62" t="s">
        <v>1971</v>
      </c>
      <c r="O7134" s="14">
        <f t="shared" si="610"/>
        <v>45923.573587962965</v>
      </c>
      <c r="P7134" s="19">
        <f t="shared" si="611"/>
        <v>45923.7819212963</v>
      </c>
      <c r="Q7134" s="20" t="str">
        <f t="shared" si="612"/>
        <v>23/09/2025</v>
      </c>
      <c r="R7134" s="13" t="str">
        <f t="shared" si="613"/>
        <v>18</v>
      </c>
      <c r="S7134" s="13" t="str">
        <f t="shared" si="614"/>
        <v>Tue</v>
      </c>
    </row>
    <row r="7135" spans="1:19" x14ac:dyDescent="0.25">
      <c r="A7135" s="56">
        <v>45923.574456018519</v>
      </c>
      <c r="B7135" s="57">
        <v>445630723</v>
      </c>
      <c r="C7135" s="58" t="s">
        <v>36</v>
      </c>
      <c r="D7135" s="58" t="s">
        <v>37</v>
      </c>
      <c r="E7135" s="58" t="s">
        <v>46</v>
      </c>
      <c r="F7135" s="58" t="s">
        <v>119</v>
      </c>
      <c r="G7135" s="59">
        <v>3783.63</v>
      </c>
      <c r="H7135" s="57">
        <v>444836490</v>
      </c>
      <c r="I7135" s="59">
        <v>0</v>
      </c>
      <c r="J7135" s="59">
        <v>0</v>
      </c>
      <c r="K7135" s="59">
        <v>0</v>
      </c>
      <c r="L7135" s="59">
        <v>0.49</v>
      </c>
      <c r="M7135" s="59">
        <v>9945.0499999999993</v>
      </c>
      <c r="N7135" s="58" t="s">
        <v>4236</v>
      </c>
      <c r="O7135" s="14">
        <f t="shared" si="610"/>
        <v>45923.574456018519</v>
      </c>
      <c r="P7135" s="19">
        <f t="shared" si="611"/>
        <v>45923.782789351855</v>
      </c>
      <c r="Q7135" s="20" t="str">
        <f t="shared" si="612"/>
        <v>23/09/2025</v>
      </c>
      <c r="R7135" s="13" t="str">
        <f t="shared" si="613"/>
        <v>18</v>
      </c>
      <c r="S7135" s="13" t="str">
        <f t="shared" si="614"/>
        <v>Tue</v>
      </c>
    </row>
    <row r="7136" spans="1:19" x14ac:dyDescent="0.25">
      <c r="A7136" s="60">
        <v>45923.574456018519</v>
      </c>
      <c r="B7136" s="61">
        <v>445630724</v>
      </c>
      <c r="C7136" s="62" t="s">
        <v>36</v>
      </c>
      <c r="D7136" s="62" t="s">
        <v>37</v>
      </c>
      <c r="E7136" s="62" t="s">
        <v>46</v>
      </c>
      <c r="F7136" s="62" t="s">
        <v>119</v>
      </c>
      <c r="G7136" s="63">
        <v>3783.63</v>
      </c>
      <c r="H7136" s="61">
        <v>444836491</v>
      </c>
      <c r="I7136" s="63">
        <v>0</v>
      </c>
      <c r="J7136" s="63">
        <v>0</v>
      </c>
      <c r="K7136" s="63">
        <v>0</v>
      </c>
      <c r="L7136" s="63">
        <v>0.51</v>
      </c>
      <c r="M7136" s="63">
        <v>9945.56</v>
      </c>
      <c r="N7136" s="62" t="s">
        <v>4236</v>
      </c>
      <c r="O7136" s="14">
        <f t="shared" si="610"/>
        <v>45923.574456018519</v>
      </c>
      <c r="P7136" s="19">
        <f t="shared" si="611"/>
        <v>45923.782789351855</v>
      </c>
      <c r="Q7136" s="20" t="str">
        <f t="shared" si="612"/>
        <v>23/09/2025</v>
      </c>
      <c r="R7136" s="13" t="str">
        <f t="shared" si="613"/>
        <v>18</v>
      </c>
      <c r="S7136" s="13" t="str">
        <f t="shared" si="614"/>
        <v>Tue</v>
      </c>
    </row>
    <row r="7137" spans="1:19" x14ac:dyDescent="0.25">
      <c r="A7137" s="56">
        <v>45923.574456018519</v>
      </c>
      <c r="B7137" s="57">
        <v>445630725</v>
      </c>
      <c r="C7137" s="58" t="s">
        <v>36</v>
      </c>
      <c r="D7137" s="58" t="s">
        <v>37</v>
      </c>
      <c r="E7137" s="58" t="s">
        <v>46</v>
      </c>
      <c r="F7137" s="58" t="s">
        <v>119</v>
      </c>
      <c r="G7137" s="59">
        <v>3783.63</v>
      </c>
      <c r="H7137" s="57">
        <v>444836492</v>
      </c>
      <c r="I7137" s="59">
        <v>0</v>
      </c>
      <c r="J7137" s="59">
        <v>0</v>
      </c>
      <c r="K7137" s="59">
        <v>0</v>
      </c>
      <c r="L7137" s="59">
        <v>0.52</v>
      </c>
      <c r="M7137" s="59">
        <v>9946.08</v>
      </c>
      <c r="N7137" s="58" t="s">
        <v>4236</v>
      </c>
      <c r="O7137" s="14">
        <f t="shared" si="610"/>
        <v>45923.574456018519</v>
      </c>
      <c r="P7137" s="19">
        <f t="shared" si="611"/>
        <v>45923.782789351855</v>
      </c>
      <c r="Q7137" s="20" t="str">
        <f t="shared" si="612"/>
        <v>23/09/2025</v>
      </c>
      <c r="R7137" s="13" t="str">
        <f t="shared" si="613"/>
        <v>18</v>
      </c>
      <c r="S7137" s="13" t="str">
        <f t="shared" si="614"/>
        <v>Tue</v>
      </c>
    </row>
    <row r="7138" spans="1:19" x14ac:dyDescent="0.25">
      <c r="A7138" s="60">
        <v>45923.574502314812</v>
      </c>
      <c r="B7138" s="61">
        <v>445630733</v>
      </c>
      <c r="C7138" s="62" t="s">
        <v>36</v>
      </c>
      <c r="D7138" s="62" t="s">
        <v>38</v>
      </c>
      <c r="E7138" s="62" t="s">
        <v>45</v>
      </c>
      <c r="F7138" s="62" t="s">
        <v>119</v>
      </c>
      <c r="G7138" s="63">
        <v>3783.48</v>
      </c>
      <c r="H7138" s="61">
        <v>444836520</v>
      </c>
      <c r="I7138" s="63">
        <v>0</v>
      </c>
      <c r="J7138" s="63">
        <v>0</v>
      </c>
      <c r="K7138" s="63">
        <v>0</v>
      </c>
      <c r="L7138" s="63">
        <v>0</v>
      </c>
      <c r="M7138" s="63">
        <v>9946.08</v>
      </c>
      <c r="N7138" s="62" t="s">
        <v>52</v>
      </c>
      <c r="O7138" s="14">
        <f t="shared" si="610"/>
        <v>45923.574502314812</v>
      </c>
      <c r="P7138" s="19">
        <f t="shared" si="611"/>
        <v>45923.782835648148</v>
      </c>
      <c r="Q7138" s="20" t="str">
        <f t="shared" si="612"/>
        <v>23/09/2025</v>
      </c>
      <c r="R7138" s="13" t="str">
        <f t="shared" si="613"/>
        <v>18</v>
      </c>
      <c r="S7138" s="13" t="str">
        <f t="shared" si="614"/>
        <v>Tue</v>
      </c>
    </row>
    <row r="7139" spans="1:19" x14ac:dyDescent="0.25">
      <c r="A7139" s="56">
        <v>45923.574513888889</v>
      </c>
      <c r="B7139" s="57">
        <v>445630734</v>
      </c>
      <c r="C7139" s="58" t="s">
        <v>36</v>
      </c>
      <c r="D7139" s="58" t="s">
        <v>38</v>
      </c>
      <c r="E7139" s="58" t="s">
        <v>45</v>
      </c>
      <c r="F7139" s="58" t="s">
        <v>119</v>
      </c>
      <c r="G7139" s="59">
        <v>3783.48</v>
      </c>
      <c r="H7139" s="57">
        <v>444836522</v>
      </c>
      <c r="I7139" s="59">
        <v>0</v>
      </c>
      <c r="J7139" s="59">
        <v>0</v>
      </c>
      <c r="K7139" s="59">
        <v>0</v>
      </c>
      <c r="L7139" s="59">
        <v>0</v>
      </c>
      <c r="M7139" s="59">
        <v>9946.08</v>
      </c>
      <c r="N7139" s="58" t="s">
        <v>48</v>
      </c>
      <c r="O7139" s="14">
        <f t="shared" si="610"/>
        <v>45923.574513888889</v>
      </c>
      <c r="P7139" s="19">
        <f t="shared" si="611"/>
        <v>45923.782847222225</v>
      </c>
      <c r="Q7139" s="20" t="str">
        <f t="shared" si="612"/>
        <v>23/09/2025</v>
      </c>
      <c r="R7139" s="13" t="str">
        <f t="shared" si="613"/>
        <v>18</v>
      </c>
      <c r="S7139" s="13" t="str">
        <f t="shared" si="614"/>
        <v>Tue</v>
      </c>
    </row>
    <row r="7140" spans="1:19" x14ac:dyDescent="0.25">
      <c r="A7140" s="60">
        <v>45923.574513888889</v>
      </c>
      <c r="B7140" s="61">
        <v>445630735</v>
      </c>
      <c r="C7140" s="62" t="s">
        <v>36</v>
      </c>
      <c r="D7140" s="62" t="s">
        <v>38</v>
      </c>
      <c r="E7140" s="62" t="s">
        <v>45</v>
      </c>
      <c r="F7140" s="62" t="s">
        <v>119</v>
      </c>
      <c r="G7140" s="63">
        <v>3783.48</v>
      </c>
      <c r="H7140" s="61">
        <v>444836524</v>
      </c>
      <c r="I7140" s="63">
        <v>0</v>
      </c>
      <c r="J7140" s="63">
        <v>0</v>
      </c>
      <c r="K7140" s="63">
        <v>0</v>
      </c>
      <c r="L7140" s="63">
        <v>0</v>
      </c>
      <c r="M7140" s="63">
        <v>9946.08</v>
      </c>
      <c r="N7140" s="62" t="s">
        <v>47</v>
      </c>
      <c r="O7140" s="14">
        <f t="shared" si="610"/>
        <v>45923.574513888889</v>
      </c>
      <c r="P7140" s="19">
        <f t="shared" si="611"/>
        <v>45923.782847222225</v>
      </c>
      <c r="Q7140" s="20" t="str">
        <f t="shared" si="612"/>
        <v>23/09/2025</v>
      </c>
      <c r="R7140" s="13" t="str">
        <f t="shared" si="613"/>
        <v>18</v>
      </c>
      <c r="S7140" s="13" t="str">
        <f t="shared" si="614"/>
        <v>Tue</v>
      </c>
    </row>
    <row r="7141" spans="1:19" x14ac:dyDescent="0.25">
      <c r="A7141" s="56">
        <v>45923.57607638889</v>
      </c>
      <c r="B7141" s="57">
        <v>445631495</v>
      </c>
      <c r="C7141" s="58" t="s">
        <v>36</v>
      </c>
      <c r="D7141" s="58" t="s">
        <v>37</v>
      </c>
      <c r="E7141" s="58" t="s">
        <v>46</v>
      </c>
      <c r="F7141" s="58" t="s">
        <v>119</v>
      </c>
      <c r="G7141" s="59">
        <v>3783.22</v>
      </c>
      <c r="H7141" s="57">
        <v>444837612</v>
      </c>
      <c r="I7141" s="59">
        <v>0</v>
      </c>
      <c r="J7141" s="59">
        <v>0</v>
      </c>
      <c r="K7141" s="59">
        <v>0</v>
      </c>
      <c r="L7141" s="59">
        <v>0.84</v>
      </c>
      <c r="M7141" s="59">
        <v>9946.92</v>
      </c>
      <c r="N7141" s="58" t="s">
        <v>4237</v>
      </c>
      <c r="O7141" s="14">
        <f t="shared" si="610"/>
        <v>45923.57607638889</v>
      </c>
      <c r="P7141" s="19">
        <f t="shared" si="611"/>
        <v>45923.784409722226</v>
      </c>
      <c r="Q7141" s="20" t="str">
        <f t="shared" si="612"/>
        <v>23/09/2025</v>
      </c>
      <c r="R7141" s="13" t="str">
        <f t="shared" si="613"/>
        <v>18</v>
      </c>
      <c r="S7141" s="13" t="str">
        <f t="shared" si="614"/>
        <v>Tue</v>
      </c>
    </row>
    <row r="7142" spans="1:19" x14ac:dyDescent="0.25">
      <c r="A7142" s="60">
        <v>45923.57607638889</v>
      </c>
      <c r="B7142" s="61">
        <v>445631496</v>
      </c>
      <c r="C7142" s="62" t="s">
        <v>36</v>
      </c>
      <c r="D7142" s="62" t="s">
        <v>37</v>
      </c>
      <c r="E7142" s="62" t="s">
        <v>46</v>
      </c>
      <c r="F7142" s="62" t="s">
        <v>119</v>
      </c>
      <c r="G7142" s="63">
        <v>3783.22</v>
      </c>
      <c r="H7142" s="61">
        <v>444837613</v>
      </c>
      <c r="I7142" s="63">
        <v>0</v>
      </c>
      <c r="J7142" s="63">
        <v>0</v>
      </c>
      <c r="K7142" s="63">
        <v>0</v>
      </c>
      <c r="L7142" s="63">
        <v>0.26</v>
      </c>
      <c r="M7142" s="63">
        <v>9947.18</v>
      </c>
      <c r="N7142" s="62" t="s">
        <v>4237</v>
      </c>
      <c r="O7142" s="14">
        <f t="shared" si="610"/>
        <v>45923.57607638889</v>
      </c>
      <c r="P7142" s="19">
        <f t="shared" si="611"/>
        <v>45923.784409722226</v>
      </c>
      <c r="Q7142" s="20" t="str">
        <f t="shared" si="612"/>
        <v>23/09/2025</v>
      </c>
      <c r="R7142" s="13" t="str">
        <f t="shared" si="613"/>
        <v>18</v>
      </c>
      <c r="S7142" s="13" t="str">
        <f t="shared" si="614"/>
        <v>Tue</v>
      </c>
    </row>
    <row r="7143" spans="1:19" x14ac:dyDescent="0.25">
      <c r="A7143" s="56">
        <v>45923.57607638889</v>
      </c>
      <c r="B7143" s="57">
        <v>445631497</v>
      </c>
      <c r="C7143" s="58" t="s">
        <v>36</v>
      </c>
      <c r="D7143" s="58" t="s">
        <v>37</v>
      </c>
      <c r="E7143" s="58" t="s">
        <v>46</v>
      </c>
      <c r="F7143" s="58" t="s">
        <v>119</v>
      </c>
      <c r="G7143" s="59">
        <v>3783.22</v>
      </c>
      <c r="H7143" s="57">
        <v>444837614</v>
      </c>
      <c r="I7143" s="59">
        <v>0</v>
      </c>
      <c r="J7143" s="59">
        <v>0</v>
      </c>
      <c r="K7143" s="59">
        <v>0</v>
      </c>
      <c r="L7143" s="59">
        <v>0.26</v>
      </c>
      <c r="M7143" s="59">
        <v>9947.44</v>
      </c>
      <c r="N7143" s="58" t="s">
        <v>4237</v>
      </c>
      <c r="O7143" s="14">
        <f t="shared" si="610"/>
        <v>45923.57607638889</v>
      </c>
      <c r="P7143" s="19">
        <f t="shared" si="611"/>
        <v>45923.784409722226</v>
      </c>
      <c r="Q7143" s="20" t="str">
        <f t="shared" si="612"/>
        <v>23/09/2025</v>
      </c>
      <c r="R7143" s="13" t="str">
        <f t="shared" si="613"/>
        <v>18</v>
      </c>
      <c r="S7143" s="13" t="str">
        <f t="shared" si="614"/>
        <v>Tue</v>
      </c>
    </row>
    <row r="7144" spans="1:19" x14ac:dyDescent="0.25">
      <c r="A7144" s="60">
        <v>45923.576122685183</v>
      </c>
      <c r="B7144" s="61">
        <v>445631514</v>
      </c>
      <c r="C7144" s="62" t="s">
        <v>36</v>
      </c>
      <c r="D7144" s="62" t="s">
        <v>38</v>
      </c>
      <c r="E7144" s="62" t="s">
        <v>45</v>
      </c>
      <c r="F7144" s="62" t="s">
        <v>119</v>
      </c>
      <c r="G7144" s="63">
        <v>3782.98</v>
      </c>
      <c r="H7144" s="61">
        <v>444837649</v>
      </c>
      <c r="I7144" s="63">
        <v>0</v>
      </c>
      <c r="J7144" s="63">
        <v>0</v>
      </c>
      <c r="K7144" s="63">
        <v>0</v>
      </c>
      <c r="L7144" s="63">
        <v>0</v>
      </c>
      <c r="M7144" s="63">
        <v>9947.44</v>
      </c>
      <c r="N7144" s="62" t="s">
        <v>1944</v>
      </c>
      <c r="O7144" s="14">
        <f t="shared" si="610"/>
        <v>45923.576122685183</v>
      </c>
      <c r="P7144" s="19">
        <f t="shared" si="611"/>
        <v>45923.784456018519</v>
      </c>
      <c r="Q7144" s="20" t="str">
        <f t="shared" si="612"/>
        <v>23/09/2025</v>
      </c>
      <c r="R7144" s="13" t="str">
        <f t="shared" si="613"/>
        <v>18</v>
      </c>
      <c r="S7144" s="13" t="str">
        <f t="shared" si="614"/>
        <v>Tue</v>
      </c>
    </row>
    <row r="7145" spans="1:19" x14ac:dyDescent="0.25">
      <c r="A7145" s="56">
        <v>45923.57613425926</v>
      </c>
      <c r="B7145" s="57">
        <v>445631516</v>
      </c>
      <c r="C7145" s="58" t="s">
        <v>36</v>
      </c>
      <c r="D7145" s="58" t="s">
        <v>38</v>
      </c>
      <c r="E7145" s="58" t="s">
        <v>45</v>
      </c>
      <c r="F7145" s="58" t="s">
        <v>119</v>
      </c>
      <c r="G7145" s="59">
        <v>3782.97</v>
      </c>
      <c r="H7145" s="57">
        <v>444837653</v>
      </c>
      <c r="I7145" s="59">
        <v>0</v>
      </c>
      <c r="J7145" s="59">
        <v>0</v>
      </c>
      <c r="K7145" s="59">
        <v>0</v>
      </c>
      <c r="L7145" s="59">
        <v>0</v>
      </c>
      <c r="M7145" s="59">
        <v>9947.44</v>
      </c>
      <c r="N7145" s="58" t="s">
        <v>48</v>
      </c>
      <c r="O7145" s="14">
        <f t="shared" si="610"/>
        <v>45923.57613425926</v>
      </c>
      <c r="P7145" s="19">
        <f t="shared" si="611"/>
        <v>45923.784467592595</v>
      </c>
      <c r="Q7145" s="20" t="str">
        <f t="shared" si="612"/>
        <v>23/09/2025</v>
      </c>
      <c r="R7145" s="13" t="str">
        <f t="shared" si="613"/>
        <v>18</v>
      </c>
      <c r="S7145" s="13" t="str">
        <f t="shared" si="614"/>
        <v>Tue</v>
      </c>
    </row>
    <row r="7146" spans="1:19" x14ac:dyDescent="0.25">
      <c r="A7146" s="60">
        <v>45923.57613425926</v>
      </c>
      <c r="B7146" s="61">
        <v>445631517</v>
      </c>
      <c r="C7146" s="62" t="s">
        <v>36</v>
      </c>
      <c r="D7146" s="62" t="s">
        <v>38</v>
      </c>
      <c r="E7146" s="62" t="s">
        <v>45</v>
      </c>
      <c r="F7146" s="62" t="s">
        <v>119</v>
      </c>
      <c r="G7146" s="63">
        <v>3782.93</v>
      </c>
      <c r="H7146" s="61">
        <v>444837654</v>
      </c>
      <c r="I7146" s="63">
        <v>0</v>
      </c>
      <c r="J7146" s="63">
        <v>0</v>
      </c>
      <c r="K7146" s="63">
        <v>0</v>
      </c>
      <c r="L7146" s="63">
        <v>0</v>
      </c>
      <c r="M7146" s="63">
        <v>9947.44</v>
      </c>
      <c r="N7146" s="62" t="s">
        <v>47</v>
      </c>
      <c r="O7146" s="14">
        <f t="shared" si="610"/>
        <v>45923.57613425926</v>
      </c>
      <c r="P7146" s="19">
        <f t="shared" si="611"/>
        <v>45923.784467592595</v>
      </c>
      <c r="Q7146" s="20" t="str">
        <f t="shared" si="612"/>
        <v>23/09/2025</v>
      </c>
      <c r="R7146" s="13" t="str">
        <f t="shared" si="613"/>
        <v>18</v>
      </c>
      <c r="S7146" s="13" t="str">
        <f t="shared" si="614"/>
        <v>Tue</v>
      </c>
    </row>
    <row r="7147" spans="1:19" x14ac:dyDescent="0.25">
      <c r="A7147" s="56">
        <v>45923.577326388891</v>
      </c>
      <c r="B7147" s="57">
        <v>445632120</v>
      </c>
      <c r="C7147" s="58" t="s">
        <v>36</v>
      </c>
      <c r="D7147" s="58" t="s">
        <v>38</v>
      </c>
      <c r="E7147" s="58" t="s">
        <v>46</v>
      </c>
      <c r="F7147" s="58" t="s">
        <v>119</v>
      </c>
      <c r="G7147" s="59">
        <v>3781.62</v>
      </c>
      <c r="H7147" s="57">
        <v>444838404</v>
      </c>
      <c r="I7147" s="59">
        <v>0</v>
      </c>
      <c r="J7147" s="59">
        <v>0</v>
      </c>
      <c r="K7147" s="59">
        <v>0</v>
      </c>
      <c r="L7147" s="59">
        <v>-3.13</v>
      </c>
      <c r="M7147" s="59">
        <v>9944.31</v>
      </c>
      <c r="N7147" s="58" t="s">
        <v>4238</v>
      </c>
      <c r="O7147" s="14">
        <f t="shared" si="610"/>
        <v>45923.577326388891</v>
      </c>
      <c r="P7147" s="19">
        <f t="shared" si="611"/>
        <v>45923.785659722227</v>
      </c>
      <c r="Q7147" s="20" t="str">
        <f t="shared" si="612"/>
        <v>23/09/2025</v>
      </c>
      <c r="R7147" s="13" t="str">
        <f t="shared" si="613"/>
        <v>18</v>
      </c>
      <c r="S7147" s="13" t="str">
        <f t="shared" si="614"/>
        <v>Tue</v>
      </c>
    </row>
    <row r="7148" spans="1:19" x14ac:dyDescent="0.25">
      <c r="A7148" s="60">
        <v>45923.577326388891</v>
      </c>
      <c r="B7148" s="61">
        <v>445632121</v>
      </c>
      <c r="C7148" s="62" t="s">
        <v>36</v>
      </c>
      <c r="D7148" s="62" t="s">
        <v>38</v>
      </c>
      <c r="E7148" s="62" t="s">
        <v>46</v>
      </c>
      <c r="F7148" s="62" t="s">
        <v>119</v>
      </c>
      <c r="G7148" s="63">
        <v>3781.62</v>
      </c>
      <c r="H7148" s="61">
        <v>444838405</v>
      </c>
      <c r="I7148" s="63">
        <v>0</v>
      </c>
      <c r="J7148" s="63">
        <v>0</v>
      </c>
      <c r="K7148" s="63">
        <v>0</v>
      </c>
      <c r="L7148" s="63">
        <v>-3.13</v>
      </c>
      <c r="M7148" s="63">
        <v>9941.18</v>
      </c>
      <c r="N7148" s="62" t="s">
        <v>4238</v>
      </c>
      <c r="O7148" s="14">
        <f t="shared" si="610"/>
        <v>45923.577326388891</v>
      </c>
      <c r="P7148" s="19">
        <f t="shared" si="611"/>
        <v>45923.785659722227</v>
      </c>
      <c r="Q7148" s="20" t="str">
        <f t="shared" si="612"/>
        <v>23/09/2025</v>
      </c>
      <c r="R7148" s="13" t="str">
        <f t="shared" si="613"/>
        <v>18</v>
      </c>
      <c r="S7148" s="13" t="str">
        <f t="shared" si="614"/>
        <v>Tue</v>
      </c>
    </row>
    <row r="7149" spans="1:19" x14ac:dyDescent="0.25">
      <c r="A7149" s="56">
        <v>45923.577326388891</v>
      </c>
      <c r="B7149" s="57">
        <v>445632122</v>
      </c>
      <c r="C7149" s="58" t="s">
        <v>36</v>
      </c>
      <c r="D7149" s="58" t="s">
        <v>38</v>
      </c>
      <c r="E7149" s="58" t="s">
        <v>46</v>
      </c>
      <c r="F7149" s="58" t="s">
        <v>119</v>
      </c>
      <c r="G7149" s="59">
        <v>3781.62</v>
      </c>
      <c r="H7149" s="57">
        <v>444838406</v>
      </c>
      <c r="I7149" s="59">
        <v>0</v>
      </c>
      <c r="J7149" s="59">
        <v>0</v>
      </c>
      <c r="K7149" s="59">
        <v>0</v>
      </c>
      <c r="L7149" s="59">
        <v>-3.24</v>
      </c>
      <c r="M7149" s="59">
        <v>9937.94</v>
      </c>
      <c r="N7149" s="58" t="s">
        <v>4238</v>
      </c>
      <c r="O7149" s="14">
        <f t="shared" si="610"/>
        <v>45923.577326388891</v>
      </c>
      <c r="P7149" s="19">
        <f t="shared" si="611"/>
        <v>45923.785659722227</v>
      </c>
      <c r="Q7149" s="20" t="str">
        <f t="shared" si="612"/>
        <v>23/09/2025</v>
      </c>
      <c r="R7149" s="13" t="str">
        <f t="shared" si="613"/>
        <v>18</v>
      </c>
      <c r="S7149" s="13" t="str">
        <f t="shared" si="614"/>
        <v>Tue</v>
      </c>
    </row>
    <row r="7150" spans="1:19" x14ac:dyDescent="0.25">
      <c r="A7150" s="60">
        <v>45923.577488425923</v>
      </c>
      <c r="B7150" s="61">
        <v>445632219</v>
      </c>
      <c r="C7150" s="62" t="s">
        <v>36</v>
      </c>
      <c r="D7150" s="62" t="s">
        <v>37</v>
      </c>
      <c r="E7150" s="62" t="s">
        <v>46</v>
      </c>
      <c r="F7150" s="62" t="s">
        <v>119</v>
      </c>
      <c r="G7150" s="63">
        <v>3781.64</v>
      </c>
      <c r="H7150" s="61">
        <v>444838494</v>
      </c>
      <c r="I7150" s="63">
        <v>0</v>
      </c>
      <c r="J7150" s="63">
        <v>0</v>
      </c>
      <c r="K7150" s="63">
        <v>0</v>
      </c>
      <c r="L7150" s="63">
        <v>1.57</v>
      </c>
      <c r="M7150" s="63">
        <v>9939.51</v>
      </c>
      <c r="N7150" s="62" t="s">
        <v>4239</v>
      </c>
      <c r="O7150" s="14">
        <f t="shared" si="610"/>
        <v>45923.577488425923</v>
      </c>
      <c r="P7150" s="19">
        <f t="shared" si="611"/>
        <v>45923.785821759258</v>
      </c>
      <c r="Q7150" s="20" t="str">
        <f t="shared" si="612"/>
        <v>23/09/2025</v>
      </c>
      <c r="R7150" s="13" t="str">
        <f t="shared" si="613"/>
        <v>18</v>
      </c>
      <c r="S7150" s="13" t="str">
        <f t="shared" si="614"/>
        <v>Tue</v>
      </c>
    </row>
    <row r="7151" spans="1:19" x14ac:dyDescent="0.25">
      <c r="A7151" s="56">
        <v>45923.577488425923</v>
      </c>
      <c r="B7151" s="57">
        <v>445632220</v>
      </c>
      <c r="C7151" s="58" t="s">
        <v>36</v>
      </c>
      <c r="D7151" s="58" t="s">
        <v>37</v>
      </c>
      <c r="E7151" s="58" t="s">
        <v>46</v>
      </c>
      <c r="F7151" s="58" t="s">
        <v>119</v>
      </c>
      <c r="G7151" s="59">
        <v>3781.64</v>
      </c>
      <c r="H7151" s="57">
        <v>444838495</v>
      </c>
      <c r="I7151" s="59">
        <v>0</v>
      </c>
      <c r="J7151" s="59">
        <v>0</v>
      </c>
      <c r="K7151" s="59">
        <v>0</v>
      </c>
      <c r="L7151" s="59">
        <v>1.54</v>
      </c>
      <c r="M7151" s="59">
        <v>9941.0499999999993</v>
      </c>
      <c r="N7151" s="58" t="s">
        <v>4240</v>
      </c>
      <c r="O7151" s="14">
        <f t="shared" si="610"/>
        <v>45923.577488425923</v>
      </c>
      <c r="P7151" s="19">
        <f t="shared" si="611"/>
        <v>45923.785821759258</v>
      </c>
      <c r="Q7151" s="20" t="str">
        <f t="shared" si="612"/>
        <v>23/09/2025</v>
      </c>
      <c r="R7151" s="13" t="str">
        <f t="shared" si="613"/>
        <v>18</v>
      </c>
      <c r="S7151" s="13" t="str">
        <f t="shared" si="614"/>
        <v>Tue</v>
      </c>
    </row>
    <row r="7152" spans="1:19" x14ac:dyDescent="0.25">
      <c r="A7152" s="60">
        <v>45923.577488425923</v>
      </c>
      <c r="B7152" s="61">
        <v>445632221</v>
      </c>
      <c r="C7152" s="62" t="s">
        <v>36</v>
      </c>
      <c r="D7152" s="62" t="s">
        <v>37</v>
      </c>
      <c r="E7152" s="62" t="s">
        <v>46</v>
      </c>
      <c r="F7152" s="62" t="s">
        <v>119</v>
      </c>
      <c r="G7152" s="63">
        <v>3781.64</v>
      </c>
      <c r="H7152" s="61">
        <v>444838496</v>
      </c>
      <c r="I7152" s="63">
        <v>0</v>
      </c>
      <c r="J7152" s="63">
        <v>0</v>
      </c>
      <c r="K7152" s="63">
        <v>0</v>
      </c>
      <c r="L7152" s="63">
        <v>1.53</v>
      </c>
      <c r="M7152" s="63">
        <v>9942.58</v>
      </c>
      <c r="N7152" s="62" t="s">
        <v>4240</v>
      </c>
      <c r="O7152" s="14">
        <f t="shared" si="610"/>
        <v>45923.577488425923</v>
      </c>
      <c r="P7152" s="19">
        <f t="shared" si="611"/>
        <v>45923.785821759258</v>
      </c>
      <c r="Q7152" s="20" t="str">
        <f t="shared" si="612"/>
        <v>23/09/2025</v>
      </c>
      <c r="R7152" s="13" t="str">
        <f t="shared" si="613"/>
        <v>18</v>
      </c>
      <c r="S7152" s="13" t="str">
        <f t="shared" si="614"/>
        <v>Tue</v>
      </c>
    </row>
    <row r="7153" spans="1:19" x14ac:dyDescent="0.25">
      <c r="A7153" s="56">
        <v>45923.578194444446</v>
      </c>
      <c r="B7153" s="57">
        <v>445632649</v>
      </c>
      <c r="C7153" s="58" t="s">
        <v>36</v>
      </c>
      <c r="D7153" s="58" t="s">
        <v>38</v>
      </c>
      <c r="E7153" s="58" t="s">
        <v>46</v>
      </c>
      <c r="F7153" s="58" t="s">
        <v>119</v>
      </c>
      <c r="G7153" s="59">
        <v>3780.95</v>
      </c>
      <c r="H7153" s="57">
        <v>444838918</v>
      </c>
      <c r="I7153" s="59">
        <v>0</v>
      </c>
      <c r="J7153" s="59">
        <v>0</v>
      </c>
      <c r="K7153" s="59">
        <v>0</v>
      </c>
      <c r="L7153" s="59">
        <v>-3.08</v>
      </c>
      <c r="M7153" s="59">
        <v>9939.5</v>
      </c>
      <c r="N7153" s="58" t="s">
        <v>4241</v>
      </c>
      <c r="O7153" s="14">
        <f t="shared" si="610"/>
        <v>45923.578194444446</v>
      </c>
      <c r="P7153" s="19">
        <f t="shared" si="611"/>
        <v>45923.786527777782</v>
      </c>
      <c r="Q7153" s="20" t="str">
        <f t="shared" si="612"/>
        <v>23/09/2025</v>
      </c>
      <c r="R7153" s="13" t="str">
        <f t="shared" si="613"/>
        <v>18</v>
      </c>
      <c r="S7153" s="13" t="str">
        <f t="shared" si="614"/>
        <v>Tue</v>
      </c>
    </row>
    <row r="7154" spans="1:19" x14ac:dyDescent="0.25">
      <c r="A7154" s="60">
        <v>45923.578206018516</v>
      </c>
      <c r="B7154" s="61">
        <v>445632692</v>
      </c>
      <c r="C7154" s="62" t="s">
        <v>36</v>
      </c>
      <c r="D7154" s="62" t="s">
        <v>37</v>
      </c>
      <c r="E7154" s="62" t="s">
        <v>46</v>
      </c>
      <c r="F7154" s="62" t="s">
        <v>119</v>
      </c>
      <c r="G7154" s="63">
        <v>3781.05</v>
      </c>
      <c r="H7154" s="61">
        <v>444838953</v>
      </c>
      <c r="I7154" s="63">
        <v>0</v>
      </c>
      <c r="J7154" s="63">
        <v>0</v>
      </c>
      <c r="K7154" s="63">
        <v>0</v>
      </c>
      <c r="L7154" s="63">
        <v>3.01</v>
      </c>
      <c r="M7154" s="63">
        <v>9942.51</v>
      </c>
      <c r="N7154" s="62" t="s">
        <v>4242</v>
      </c>
      <c r="O7154" s="14">
        <f t="shared" si="610"/>
        <v>45923.578206018516</v>
      </c>
      <c r="P7154" s="19">
        <f t="shared" si="611"/>
        <v>45923.786539351851</v>
      </c>
      <c r="Q7154" s="20" t="str">
        <f t="shared" si="612"/>
        <v>23/09/2025</v>
      </c>
      <c r="R7154" s="13" t="str">
        <f t="shared" si="613"/>
        <v>18</v>
      </c>
      <c r="S7154" s="13" t="str">
        <f t="shared" si="614"/>
        <v>Tue</v>
      </c>
    </row>
    <row r="7155" spans="1:19" x14ac:dyDescent="0.25">
      <c r="A7155" s="56">
        <v>45923.578611111108</v>
      </c>
      <c r="B7155" s="57">
        <v>445632939</v>
      </c>
      <c r="C7155" s="58" t="s">
        <v>36</v>
      </c>
      <c r="D7155" s="58" t="s">
        <v>37</v>
      </c>
      <c r="E7155" s="58" t="s">
        <v>46</v>
      </c>
      <c r="F7155" s="58" t="s">
        <v>119</v>
      </c>
      <c r="G7155" s="59">
        <v>3781.83</v>
      </c>
      <c r="H7155" s="57">
        <v>444839195</v>
      </c>
      <c r="I7155" s="59">
        <v>0</v>
      </c>
      <c r="J7155" s="59">
        <v>0</v>
      </c>
      <c r="K7155" s="59">
        <v>0</v>
      </c>
      <c r="L7155" s="59">
        <v>1.17</v>
      </c>
      <c r="M7155" s="59">
        <v>9943.68</v>
      </c>
      <c r="N7155" s="58" t="s">
        <v>4243</v>
      </c>
      <c r="O7155" s="14">
        <f t="shared" si="610"/>
        <v>45923.578611111108</v>
      </c>
      <c r="P7155" s="19">
        <f t="shared" si="611"/>
        <v>45923.786944444444</v>
      </c>
      <c r="Q7155" s="20" t="str">
        <f t="shared" si="612"/>
        <v>23/09/2025</v>
      </c>
      <c r="R7155" s="13" t="str">
        <f t="shared" si="613"/>
        <v>18</v>
      </c>
      <c r="S7155" s="13" t="str">
        <f t="shared" si="614"/>
        <v>Tue</v>
      </c>
    </row>
    <row r="7156" spans="1:19" x14ac:dyDescent="0.25">
      <c r="A7156" s="60">
        <v>45923.578611111108</v>
      </c>
      <c r="B7156" s="61">
        <v>445632940</v>
      </c>
      <c r="C7156" s="62" t="s">
        <v>36</v>
      </c>
      <c r="D7156" s="62" t="s">
        <v>37</v>
      </c>
      <c r="E7156" s="62" t="s">
        <v>46</v>
      </c>
      <c r="F7156" s="62" t="s">
        <v>119</v>
      </c>
      <c r="G7156" s="63">
        <v>3781.83</v>
      </c>
      <c r="H7156" s="61">
        <v>444839196</v>
      </c>
      <c r="I7156" s="63">
        <v>0</v>
      </c>
      <c r="J7156" s="63">
        <v>0</v>
      </c>
      <c r="K7156" s="63">
        <v>0</v>
      </c>
      <c r="L7156" s="63">
        <v>1.41</v>
      </c>
      <c r="M7156" s="63">
        <v>9945.09</v>
      </c>
      <c r="N7156" s="62" t="s">
        <v>4244</v>
      </c>
      <c r="O7156" s="14">
        <f t="shared" si="610"/>
        <v>45923.578611111108</v>
      </c>
      <c r="P7156" s="19">
        <f t="shared" si="611"/>
        <v>45923.786944444444</v>
      </c>
      <c r="Q7156" s="20" t="str">
        <f t="shared" si="612"/>
        <v>23/09/2025</v>
      </c>
      <c r="R7156" s="13" t="str">
        <f t="shared" si="613"/>
        <v>18</v>
      </c>
      <c r="S7156" s="13" t="str">
        <f t="shared" si="614"/>
        <v>Tue</v>
      </c>
    </row>
    <row r="7157" spans="1:19" x14ac:dyDescent="0.25">
      <c r="A7157" s="56">
        <v>45923.578668981485</v>
      </c>
      <c r="B7157" s="57">
        <v>445632944</v>
      </c>
      <c r="C7157" s="58" t="s">
        <v>36</v>
      </c>
      <c r="D7157" s="58" t="s">
        <v>38</v>
      </c>
      <c r="E7157" s="58" t="s">
        <v>45</v>
      </c>
      <c r="F7157" s="58" t="s">
        <v>119</v>
      </c>
      <c r="G7157" s="59">
        <v>3781.65</v>
      </c>
      <c r="H7157" s="57">
        <v>444839201</v>
      </c>
      <c r="I7157" s="59">
        <v>0</v>
      </c>
      <c r="J7157" s="59">
        <v>0</v>
      </c>
      <c r="K7157" s="59">
        <v>0</v>
      </c>
      <c r="L7157" s="59">
        <v>0</v>
      </c>
      <c r="M7157" s="59">
        <v>9945.09</v>
      </c>
      <c r="N7157" s="58" t="s">
        <v>2056</v>
      </c>
      <c r="O7157" s="14">
        <f t="shared" si="610"/>
        <v>45923.578668981485</v>
      </c>
      <c r="P7157" s="19">
        <f t="shared" si="611"/>
        <v>45923.787002314821</v>
      </c>
      <c r="Q7157" s="20" t="str">
        <f t="shared" si="612"/>
        <v>23/09/2025</v>
      </c>
      <c r="R7157" s="13" t="str">
        <f t="shared" si="613"/>
        <v>18</v>
      </c>
      <c r="S7157" s="13" t="str">
        <f t="shared" si="614"/>
        <v>Tue</v>
      </c>
    </row>
    <row r="7158" spans="1:19" x14ac:dyDescent="0.25">
      <c r="A7158" s="60">
        <v>45923.578680555554</v>
      </c>
      <c r="B7158" s="61">
        <v>445632945</v>
      </c>
      <c r="C7158" s="62" t="s">
        <v>36</v>
      </c>
      <c r="D7158" s="62" t="s">
        <v>38</v>
      </c>
      <c r="E7158" s="62" t="s">
        <v>45</v>
      </c>
      <c r="F7158" s="62" t="s">
        <v>119</v>
      </c>
      <c r="G7158" s="63">
        <v>3781.62</v>
      </c>
      <c r="H7158" s="61">
        <v>444839202</v>
      </c>
      <c r="I7158" s="63">
        <v>0</v>
      </c>
      <c r="J7158" s="63">
        <v>0</v>
      </c>
      <c r="K7158" s="63">
        <v>0</v>
      </c>
      <c r="L7158" s="63">
        <v>0</v>
      </c>
      <c r="M7158" s="63">
        <v>9945.09</v>
      </c>
      <c r="N7158" s="62" t="s">
        <v>2055</v>
      </c>
      <c r="O7158" s="14">
        <f t="shared" si="610"/>
        <v>45923.578680555554</v>
      </c>
      <c r="P7158" s="19">
        <f t="shared" si="611"/>
        <v>45923.78701388889</v>
      </c>
      <c r="Q7158" s="20" t="str">
        <f t="shared" si="612"/>
        <v>23/09/2025</v>
      </c>
      <c r="R7158" s="13" t="str">
        <f t="shared" si="613"/>
        <v>18</v>
      </c>
      <c r="S7158" s="13" t="str">
        <f t="shared" si="614"/>
        <v>Tue</v>
      </c>
    </row>
    <row r="7159" spans="1:19" x14ac:dyDescent="0.25">
      <c r="A7159" s="56">
        <v>45923.578680555554</v>
      </c>
      <c r="B7159" s="57">
        <v>445632947</v>
      </c>
      <c r="C7159" s="58" t="s">
        <v>36</v>
      </c>
      <c r="D7159" s="58" t="s">
        <v>38</v>
      </c>
      <c r="E7159" s="58" t="s">
        <v>45</v>
      </c>
      <c r="F7159" s="58" t="s">
        <v>119</v>
      </c>
      <c r="G7159" s="59">
        <v>3781.67</v>
      </c>
      <c r="H7159" s="57">
        <v>444839205</v>
      </c>
      <c r="I7159" s="59">
        <v>0</v>
      </c>
      <c r="J7159" s="59">
        <v>0</v>
      </c>
      <c r="K7159" s="59">
        <v>0</v>
      </c>
      <c r="L7159" s="59">
        <v>0</v>
      </c>
      <c r="M7159" s="59">
        <v>9945.09</v>
      </c>
      <c r="N7159" s="58" t="s">
        <v>1971</v>
      </c>
      <c r="O7159" s="14">
        <f t="shared" si="610"/>
        <v>45923.578680555554</v>
      </c>
      <c r="P7159" s="19">
        <f t="shared" si="611"/>
        <v>45923.78701388889</v>
      </c>
      <c r="Q7159" s="20" t="str">
        <f t="shared" si="612"/>
        <v>23/09/2025</v>
      </c>
      <c r="R7159" s="13" t="str">
        <f t="shared" si="613"/>
        <v>18</v>
      </c>
      <c r="S7159" s="13" t="str">
        <f t="shared" si="614"/>
        <v>Tue</v>
      </c>
    </row>
    <row r="7160" spans="1:19" x14ac:dyDescent="0.25">
      <c r="A7160" s="60">
        <v>45923.578680555554</v>
      </c>
      <c r="B7160" s="61">
        <v>445632950</v>
      </c>
      <c r="C7160" s="62" t="s">
        <v>36</v>
      </c>
      <c r="D7160" s="62" t="s">
        <v>38</v>
      </c>
      <c r="E7160" s="62" t="s">
        <v>45</v>
      </c>
      <c r="F7160" s="62" t="s">
        <v>119</v>
      </c>
      <c r="G7160" s="63">
        <v>3781.65</v>
      </c>
      <c r="H7160" s="61">
        <v>444839207</v>
      </c>
      <c r="I7160" s="63">
        <v>0</v>
      </c>
      <c r="J7160" s="63">
        <v>0</v>
      </c>
      <c r="K7160" s="63">
        <v>0</v>
      </c>
      <c r="L7160" s="63">
        <v>0</v>
      </c>
      <c r="M7160" s="63">
        <v>9945.09</v>
      </c>
      <c r="N7160" s="62" t="s">
        <v>113</v>
      </c>
      <c r="O7160" s="14">
        <f t="shared" si="610"/>
        <v>45923.578680555554</v>
      </c>
      <c r="P7160" s="19">
        <f t="shared" si="611"/>
        <v>45923.78701388889</v>
      </c>
      <c r="Q7160" s="20" t="str">
        <f t="shared" si="612"/>
        <v>23/09/2025</v>
      </c>
      <c r="R7160" s="13" t="str">
        <f t="shared" si="613"/>
        <v>18</v>
      </c>
      <c r="S7160" s="13" t="str">
        <f t="shared" si="614"/>
        <v>Tue</v>
      </c>
    </row>
    <row r="7161" spans="1:19" x14ac:dyDescent="0.25">
      <c r="A7161" s="56">
        <v>45923.578680555554</v>
      </c>
      <c r="B7161" s="57">
        <v>445632951</v>
      </c>
      <c r="C7161" s="58" t="s">
        <v>36</v>
      </c>
      <c r="D7161" s="58" t="s">
        <v>38</v>
      </c>
      <c r="E7161" s="58" t="s">
        <v>45</v>
      </c>
      <c r="F7161" s="58" t="s">
        <v>119</v>
      </c>
      <c r="G7161" s="59">
        <v>3781.66</v>
      </c>
      <c r="H7161" s="57">
        <v>444839208</v>
      </c>
      <c r="I7161" s="59">
        <v>0</v>
      </c>
      <c r="J7161" s="59">
        <v>0</v>
      </c>
      <c r="K7161" s="59">
        <v>0</v>
      </c>
      <c r="L7161" s="59">
        <v>0</v>
      </c>
      <c r="M7161" s="59">
        <v>9945.09</v>
      </c>
      <c r="N7161" s="58" t="s">
        <v>108</v>
      </c>
      <c r="O7161" s="14">
        <f t="shared" si="610"/>
        <v>45923.578680555554</v>
      </c>
      <c r="P7161" s="19">
        <f t="shared" si="611"/>
        <v>45923.78701388889</v>
      </c>
      <c r="Q7161" s="20" t="str">
        <f t="shared" si="612"/>
        <v>23/09/2025</v>
      </c>
      <c r="R7161" s="13" t="str">
        <f t="shared" si="613"/>
        <v>18</v>
      </c>
      <c r="S7161" s="13" t="str">
        <f t="shared" si="614"/>
        <v>Tue</v>
      </c>
    </row>
    <row r="7162" spans="1:19" x14ac:dyDescent="0.25">
      <c r="A7162" s="60">
        <v>45923.578692129631</v>
      </c>
      <c r="B7162" s="61">
        <v>445632953</v>
      </c>
      <c r="C7162" s="62" t="s">
        <v>36</v>
      </c>
      <c r="D7162" s="62" t="s">
        <v>38</v>
      </c>
      <c r="E7162" s="62" t="s">
        <v>45</v>
      </c>
      <c r="F7162" s="62" t="s">
        <v>119</v>
      </c>
      <c r="G7162" s="63">
        <v>3781.66</v>
      </c>
      <c r="H7162" s="61">
        <v>444839210</v>
      </c>
      <c r="I7162" s="63">
        <v>0</v>
      </c>
      <c r="J7162" s="63">
        <v>0</v>
      </c>
      <c r="K7162" s="63">
        <v>0</v>
      </c>
      <c r="L7162" s="63">
        <v>0</v>
      </c>
      <c r="M7162" s="63">
        <v>9945.09</v>
      </c>
      <c r="N7162" s="62" t="s">
        <v>77</v>
      </c>
      <c r="O7162" s="14">
        <f t="shared" si="610"/>
        <v>45923.578692129631</v>
      </c>
      <c r="P7162" s="19">
        <f t="shared" si="611"/>
        <v>45923.787025462967</v>
      </c>
      <c r="Q7162" s="20" t="str">
        <f t="shared" si="612"/>
        <v>23/09/2025</v>
      </c>
      <c r="R7162" s="13" t="str">
        <f t="shared" si="613"/>
        <v>18</v>
      </c>
      <c r="S7162" s="13" t="str">
        <f t="shared" si="614"/>
        <v>Tue</v>
      </c>
    </row>
    <row r="7163" spans="1:19" x14ac:dyDescent="0.25">
      <c r="A7163" s="56">
        <v>45923.578692129631</v>
      </c>
      <c r="B7163" s="57">
        <v>445632954</v>
      </c>
      <c r="C7163" s="58" t="s">
        <v>36</v>
      </c>
      <c r="D7163" s="58" t="s">
        <v>38</v>
      </c>
      <c r="E7163" s="58" t="s">
        <v>45</v>
      </c>
      <c r="F7163" s="58" t="s">
        <v>119</v>
      </c>
      <c r="G7163" s="59">
        <v>3781.66</v>
      </c>
      <c r="H7163" s="57">
        <v>444839211</v>
      </c>
      <c r="I7163" s="59">
        <v>0</v>
      </c>
      <c r="J7163" s="59">
        <v>0</v>
      </c>
      <c r="K7163" s="59">
        <v>0</v>
      </c>
      <c r="L7163" s="59">
        <v>0</v>
      </c>
      <c r="M7163" s="59">
        <v>9945.09</v>
      </c>
      <c r="N7163" s="58" t="s">
        <v>115</v>
      </c>
      <c r="O7163" s="14">
        <f t="shared" si="610"/>
        <v>45923.578692129631</v>
      </c>
      <c r="P7163" s="19">
        <f t="shared" si="611"/>
        <v>45923.787025462967</v>
      </c>
      <c r="Q7163" s="20" t="str">
        <f t="shared" si="612"/>
        <v>23/09/2025</v>
      </c>
      <c r="R7163" s="13" t="str">
        <f t="shared" si="613"/>
        <v>18</v>
      </c>
      <c r="S7163" s="13" t="str">
        <f t="shared" si="614"/>
        <v>Tue</v>
      </c>
    </row>
    <row r="7164" spans="1:19" x14ac:dyDescent="0.25">
      <c r="A7164" s="60">
        <v>45923.578692129631</v>
      </c>
      <c r="B7164" s="61">
        <v>445632955</v>
      </c>
      <c r="C7164" s="62" t="s">
        <v>36</v>
      </c>
      <c r="D7164" s="62" t="s">
        <v>38</v>
      </c>
      <c r="E7164" s="62" t="s">
        <v>45</v>
      </c>
      <c r="F7164" s="62" t="s">
        <v>119</v>
      </c>
      <c r="G7164" s="63">
        <v>3781.49</v>
      </c>
      <c r="H7164" s="61">
        <v>444839212</v>
      </c>
      <c r="I7164" s="63">
        <v>0</v>
      </c>
      <c r="J7164" s="63">
        <v>0</v>
      </c>
      <c r="K7164" s="63">
        <v>0</v>
      </c>
      <c r="L7164" s="63">
        <v>0</v>
      </c>
      <c r="M7164" s="63">
        <v>9945.09</v>
      </c>
      <c r="N7164" s="62" t="s">
        <v>107</v>
      </c>
      <c r="O7164" s="14">
        <f t="shared" si="610"/>
        <v>45923.578692129631</v>
      </c>
      <c r="P7164" s="19">
        <f t="shared" si="611"/>
        <v>45923.787025462967</v>
      </c>
      <c r="Q7164" s="20" t="str">
        <f t="shared" si="612"/>
        <v>23/09/2025</v>
      </c>
      <c r="R7164" s="13" t="str">
        <f t="shared" si="613"/>
        <v>18</v>
      </c>
      <c r="S7164" s="13" t="str">
        <f t="shared" si="614"/>
        <v>Tue</v>
      </c>
    </row>
    <row r="7165" spans="1:19" x14ac:dyDescent="0.25">
      <c r="A7165" s="56">
        <v>45923.578692129631</v>
      </c>
      <c r="B7165" s="57">
        <v>445632956</v>
      </c>
      <c r="C7165" s="58" t="s">
        <v>36</v>
      </c>
      <c r="D7165" s="58" t="s">
        <v>38</v>
      </c>
      <c r="E7165" s="58" t="s">
        <v>45</v>
      </c>
      <c r="F7165" s="58" t="s">
        <v>119</v>
      </c>
      <c r="G7165" s="59">
        <v>3781.49</v>
      </c>
      <c r="H7165" s="57">
        <v>444839213</v>
      </c>
      <c r="I7165" s="59">
        <v>0</v>
      </c>
      <c r="J7165" s="59">
        <v>0</v>
      </c>
      <c r="K7165" s="59">
        <v>0</v>
      </c>
      <c r="L7165" s="59">
        <v>0</v>
      </c>
      <c r="M7165" s="59">
        <v>9945.09</v>
      </c>
      <c r="N7165" s="58" t="s">
        <v>1384</v>
      </c>
      <c r="O7165" s="14">
        <f t="shared" si="610"/>
        <v>45923.578692129631</v>
      </c>
      <c r="P7165" s="19">
        <f t="shared" si="611"/>
        <v>45923.787025462967</v>
      </c>
      <c r="Q7165" s="20" t="str">
        <f t="shared" si="612"/>
        <v>23/09/2025</v>
      </c>
      <c r="R7165" s="13" t="str">
        <f t="shared" si="613"/>
        <v>18</v>
      </c>
      <c r="S7165" s="13" t="str">
        <f t="shared" si="614"/>
        <v>Tue</v>
      </c>
    </row>
    <row r="7166" spans="1:19" x14ac:dyDescent="0.25">
      <c r="A7166" s="60">
        <v>45923.57953703704</v>
      </c>
      <c r="B7166" s="61">
        <v>445633285</v>
      </c>
      <c r="C7166" s="62" t="s">
        <v>36</v>
      </c>
      <c r="D7166" s="62" t="s">
        <v>37</v>
      </c>
      <c r="E7166" s="62" t="s">
        <v>46</v>
      </c>
      <c r="F7166" s="62" t="s">
        <v>119</v>
      </c>
      <c r="G7166" s="63">
        <v>3782.31</v>
      </c>
      <c r="H7166" s="61">
        <v>444839576</v>
      </c>
      <c r="I7166" s="63">
        <v>0</v>
      </c>
      <c r="J7166" s="63">
        <v>0</v>
      </c>
      <c r="K7166" s="63">
        <v>0</v>
      </c>
      <c r="L7166" s="63">
        <v>1.17</v>
      </c>
      <c r="M7166" s="63">
        <v>9946.26</v>
      </c>
      <c r="N7166" s="62" t="s">
        <v>4245</v>
      </c>
      <c r="O7166" s="14">
        <f t="shared" si="610"/>
        <v>45923.57953703704</v>
      </c>
      <c r="P7166" s="19">
        <f t="shared" si="611"/>
        <v>45923.787870370375</v>
      </c>
      <c r="Q7166" s="20" t="str">
        <f t="shared" si="612"/>
        <v>23/09/2025</v>
      </c>
      <c r="R7166" s="13" t="str">
        <f t="shared" si="613"/>
        <v>18</v>
      </c>
      <c r="S7166" s="13" t="str">
        <f t="shared" si="614"/>
        <v>Tue</v>
      </c>
    </row>
    <row r="7167" spans="1:19" x14ac:dyDescent="0.25">
      <c r="A7167" s="56">
        <v>45923.57953703704</v>
      </c>
      <c r="B7167" s="57">
        <v>445633286</v>
      </c>
      <c r="C7167" s="58" t="s">
        <v>36</v>
      </c>
      <c r="D7167" s="58" t="s">
        <v>37</v>
      </c>
      <c r="E7167" s="58" t="s">
        <v>46</v>
      </c>
      <c r="F7167" s="58" t="s">
        <v>119</v>
      </c>
      <c r="G7167" s="59">
        <v>3782.31</v>
      </c>
      <c r="H7167" s="57">
        <v>444839577</v>
      </c>
      <c r="I7167" s="59">
        <v>0</v>
      </c>
      <c r="J7167" s="59">
        <v>0</v>
      </c>
      <c r="K7167" s="59">
        <v>0</v>
      </c>
      <c r="L7167" s="59">
        <v>0.66</v>
      </c>
      <c r="M7167" s="59">
        <v>9946.92</v>
      </c>
      <c r="N7167" s="58" t="s">
        <v>4246</v>
      </c>
      <c r="O7167" s="14">
        <f t="shared" si="610"/>
        <v>45923.57953703704</v>
      </c>
      <c r="P7167" s="19">
        <f t="shared" si="611"/>
        <v>45923.787870370375</v>
      </c>
      <c r="Q7167" s="20" t="str">
        <f t="shared" si="612"/>
        <v>23/09/2025</v>
      </c>
      <c r="R7167" s="13" t="str">
        <f t="shared" si="613"/>
        <v>18</v>
      </c>
      <c r="S7167" s="13" t="str">
        <f t="shared" si="614"/>
        <v>Tue</v>
      </c>
    </row>
    <row r="7168" spans="1:19" x14ac:dyDescent="0.25">
      <c r="A7168" s="60">
        <v>45923.57953703704</v>
      </c>
      <c r="B7168" s="61">
        <v>445633287</v>
      </c>
      <c r="C7168" s="62" t="s">
        <v>36</v>
      </c>
      <c r="D7168" s="62" t="s">
        <v>37</v>
      </c>
      <c r="E7168" s="62" t="s">
        <v>46</v>
      </c>
      <c r="F7168" s="62" t="s">
        <v>119</v>
      </c>
      <c r="G7168" s="63">
        <v>3782.31</v>
      </c>
      <c r="H7168" s="61">
        <v>444839578</v>
      </c>
      <c r="I7168" s="63">
        <v>0</v>
      </c>
      <c r="J7168" s="63">
        <v>0</v>
      </c>
      <c r="K7168" s="63">
        <v>0</v>
      </c>
      <c r="L7168" s="63">
        <v>0.62</v>
      </c>
      <c r="M7168" s="63">
        <v>9947.5400000000009</v>
      </c>
      <c r="N7168" s="62" t="s">
        <v>4246</v>
      </c>
      <c r="O7168" s="14">
        <f t="shared" si="610"/>
        <v>45923.57953703704</v>
      </c>
      <c r="P7168" s="19">
        <f t="shared" si="611"/>
        <v>45923.787870370375</v>
      </c>
      <c r="Q7168" s="20" t="str">
        <f t="shared" si="612"/>
        <v>23/09/2025</v>
      </c>
      <c r="R7168" s="13" t="str">
        <f t="shared" si="613"/>
        <v>18</v>
      </c>
      <c r="S7168" s="13" t="str">
        <f t="shared" si="614"/>
        <v>Tue</v>
      </c>
    </row>
    <row r="7169" spans="1:19" x14ac:dyDescent="0.25">
      <c r="A7169" s="56">
        <v>45923.579594907409</v>
      </c>
      <c r="B7169" s="57">
        <v>445633333</v>
      </c>
      <c r="C7169" s="58" t="s">
        <v>36</v>
      </c>
      <c r="D7169" s="58" t="s">
        <v>38</v>
      </c>
      <c r="E7169" s="58" t="s">
        <v>45</v>
      </c>
      <c r="F7169" s="58" t="s">
        <v>119</v>
      </c>
      <c r="G7169" s="59">
        <v>3782.23</v>
      </c>
      <c r="H7169" s="57">
        <v>444839620</v>
      </c>
      <c r="I7169" s="59">
        <v>0</v>
      </c>
      <c r="J7169" s="59">
        <v>0</v>
      </c>
      <c r="K7169" s="59">
        <v>0</v>
      </c>
      <c r="L7169" s="59">
        <v>0</v>
      </c>
      <c r="M7169" s="59">
        <v>9947.5400000000009</v>
      </c>
      <c r="N7169" s="58" t="s">
        <v>52</v>
      </c>
      <c r="O7169" s="14">
        <f t="shared" si="610"/>
        <v>45923.579594907409</v>
      </c>
      <c r="P7169" s="19">
        <f t="shared" si="611"/>
        <v>45923.787928240745</v>
      </c>
      <c r="Q7169" s="20" t="str">
        <f t="shared" si="612"/>
        <v>23/09/2025</v>
      </c>
      <c r="R7169" s="13" t="str">
        <f t="shared" si="613"/>
        <v>18</v>
      </c>
      <c r="S7169" s="13" t="str">
        <f t="shared" si="614"/>
        <v>Tue</v>
      </c>
    </row>
    <row r="7170" spans="1:19" x14ac:dyDescent="0.25">
      <c r="A7170" s="60">
        <v>45923.579606481479</v>
      </c>
      <c r="B7170" s="61">
        <v>445633336</v>
      </c>
      <c r="C7170" s="62" t="s">
        <v>36</v>
      </c>
      <c r="D7170" s="62" t="s">
        <v>38</v>
      </c>
      <c r="E7170" s="62" t="s">
        <v>45</v>
      </c>
      <c r="F7170" s="62" t="s">
        <v>119</v>
      </c>
      <c r="G7170" s="63">
        <v>3782.23</v>
      </c>
      <c r="H7170" s="61">
        <v>444839622</v>
      </c>
      <c r="I7170" s="63">
        <v>0</v>
      </c>
      <c r="J7170" s="63">
        <v>0</v>
      </c>
      <c r="K7170" s="63">
        <v>0</v>
      </c>
      <c r="L7170" s="63">
        <v>0</v>
      </c>
      <c r="M7170" s="63">
        <v>9947.5400000000009</v>
      </c>
      <c r="N7170" s="62" t="s">
        <v>48</v>
      </c>
      <c r="O7170" s="14">
        <f t="shared" si="610"/>
        <v>45923.579606481479</v>
      </c>
      <c r="P7170" s="19">
        <f t="shared" si="611"/>
        <v>45923.787939814814</v>
      </c>
      <c r="Q7170" s="20" t="str">
        <f t="shared" si="612"/>
        <v>23/09/2025</v>
      </c>
      <c r="R7170" s="13" t="str">
        <f t="shared" si="613"/>
        <v>18</v>
      </c>
      <c r="S7170" s="13" t="str">
        <f t="shared" si="614"/>
        <v>Tue</v>
      </c>
    </row>
    <row r="7171" spans="1:19" x14ac:dyDescent="0.25">
      <c r="A7171" s="56">
        <v>45923.579606481479</v>
      </c>
      <c r="B7171" s="57">
        <v>445633337</v>
      </c>
      <c r="C7171" s="58" t="s">
        <v>36</v>
      </c>
      <c r="D7171" s="58" t="s">
        <v>38</v>
      </c>
      <c r="E7171" s="58" t="s">
        <v>45</v>
      </c>
      <c r="F7171" s="58" t="s">
        <v>119</v>
      </c>
      <c r="G7171" s="59">
        <v>3782.23</v>
      </c>
      <c r="H7171" s="57">
        <v>444839623</v>
      </c>
      <c r="I7171" s="59">
        <v>0</v>
      </c>
      <c r="J7171" s="59">
        <v>0</v>
      </c>
      <c r="K7171" s="59">
        <v>0</v>
      </c>
      <c r="L7171" s="59">
        <v>0</v>
      </c>
      <c r="M7171" s="59">
        <v>9947.5400000000009</v>
      </c>
      <c r="N7171" s="58" t="s">
        <v>47</v>
      </c>
      <c r="O7171" s="14">
        <f t="shared" si="610"/>
        <v>45923.579606481479</v>
      </c>
      <c r="P7171" s="19">
        <f t="shared" si="611"/>
        <v>45923.787939814814</v>
      </c>
      <c r="Q7171" s="20" t="str">
        <f t="shared" si="612"/>
        <v>23/09/2025</v>
      </c>
      <c r="R7171" s="13" t="str">
        <f t="shared" si="613"/>
        <v>18</v>
      </c>
      <c r="S7171" s="13" t="str">
        <f t="shared" si="614"/>
        <v>Tue</v>
      </c>
    </row>
    <row r="7172" spans="1:19" x14ac:dyDescent="0.25">
      <c r="A7172" s="60">
        <v>45923.580925925926</v>
      </c>
      <c r="B7172" s="61">
        <v>445633693</v>
      </c>
      <c r="C7172" s="62" t="s">
        <v>36</v>
      </c>
      <c r="D7172" s="62" t="s">
        <v>37</v>
      </c>
      <c r="E7172" s="62" t="s">
        <v>46</v>
      </c>
      <c r="F7172" s="62" t="s">
        <v>119</v>
      </c>
      <c r="G7172" s="63">
        <v>3782.13</v>
      </c>
      <c r="H7172" s="61">
        <v>444839972</v>
      </c>
      <c r="I7172" s="63">
        <v>0</v>
      </c>
      <c r="J7172" s="63">
        <v>0</v>
      </c>
      <c r="K7172" s="63">
        <v>0</v>
      </c>
      <c r="L7172" s="63">
        <v>0.85</v>
      </c>
      <c r="M7172" s="63">
        <v>9948.39</v>
      </c>
      <c r="N7172" s="62" t="s">
        <v>4247</v>
      </c>
      <c r="O7172" s="14">
        <f t="shared" si="610"/>
        <v>45923.580925925926</v>
      </c>
      <c r="P7172" s="19">
        <f t="shared" si="611"/>
        <v>45923.789259259262</v>
      </c>
      <c r="Q7172" s="20" t="str">
        <f t="shared" si="612"/>
        <v>23/09/2025</v>
      </c>
      <c r="R7172" s="13" t="str">
        <f t="shared" si="613"/>
        <v>18</v>
      </c>
      <c r="S7172" s="13" t="str">
        <f t="shared" si="614"/>
        <v>Tue</v>
      </c>
    </row>
    <row r="7173" spans="1:19" x14ac:dyDescent="0.25">
      <c r="A7173" s="56">
        <v>45923.580983796295</v>
      </c>
      <c r="B7173" s="57">
        <v>445633729</v>
      </c>
      <c r="C7173" s="58" t="s">
        <v>36</v>
      </c>
      <c r="D7173" s="58" t="s">
        <v>38</v>
      </c>
      <c r="E7173" s="58" t="s">
        <v>45</v>
      </c>
      <c r="F7173" s="58" t="s">
        <v>119</v>
      </c>
      <c r="G7173" s="59">
        <v>3781.66</v>
      </c>
      <c r="H7173" s="57">
        <v>444840006</v>
      </c>
      <c r="I7173" s="59">
        <v>0</v>
      </c>
      <c r="J7173" s="59">
        <v>0</v>
      </c>
      <c r="K7173" s="59">
        <v>0</v>
      </c>
      <c r="L7173" s="59">
        <v>0</v>
      </c>
      <c r="M7173" s="59">
        <v>9948.39</v>
      </c>
      <c r="N7173" s="58" t="s">
        <v>1944</v>
      </c>
      <c r="O7173" s="14">
        <f t="shared" si="610"/>
        <v>45923.580983796295</v>
      </c>
      <c r="P7173" s="19">
        <f t="shared" si="611"/>
        <v>45923.789317129631</v>
      </c>
      <c r="Q7173" s="20" t="str">
        <f t="shared" si="612"/>
        <v>23/09/2025</v>
      </c>
      <c r="R7173" s="13" t="str">
        <f t="shared" si="613"/>
        <v>18</v>
      </c>
      <c r="S7173" s="13" t="str">
        <f t="shared" si="614"/>
        <v>Tue</v>
      </c>
    </row>
    <row r="7174" spans="1:19" x14ac:dyDescent="0.25">
      <c r="A7174" s="60">
        <v>45923.581678240742</v>
      </c>
      <c r="B7174" s="61">
        <v>445633900</v>
      </c>
      <c r="C7174" s="62" t="s">
        <v>36</v>
      </c>
      <c r="D7174" s="62" t="s">
        <v>37</v>
      </c>
      <c r="E7174" s="62" t="s">
        <v>45</v>
      </c>
      <c r="F7174" s="62" t="s">
        <v>119</v>
      </c>
      <c r="G7174" s="63">
        <v>3782.77</v>
      </c>
      <c r="H7174" s="61">
        <v>444840168</v>
      </c>
      <c r="I7174" s="63">
        <v>0</v>
      </c>
      <c r="J7174" s="63">
        <v>0</v>
      </c>
      <c r="K7174" s="63">
        <v>0</v>
      </c>
      <c r="L7174" s="63">
        <v>0</v>
      </c>
      <c r="M7174" s="63">
        <v>9948.39</v>
      </c>
      <c r="N7174" s="62" t="s">
        <v>2546</v>
      </c>
      <c r="O7174" s="14">
        <f t="shared" si="610"/>
        <v>45923.581678240742</v>
      </c>
      <c r="P7174" s="19">
        <f t="shared" si="611"/>
        <v>45923.790011574078</v>
      </c>
      <c r="Q7174" s="20" t="str">
        <f t="shared" si="612"/>
        <v>23/09/2025</v>
      </c>
      <c r="R7174" s="13" t="str">
        <f t="shared" si="613"/>
        <v>18</v>
      </c>
      <c r="S7174" s="13" t="str">
        <f t="shared" si="614"/>
        <v>Tue</v>
      </c>
    </row>
    <row r="7175" spans="1:19" x14ac:dyDescent="0.25">
      <c r="A7175" s="56">
        <v>45923.582997685182</v>
      </c>
      <c r="B7175" s="57">
        <v>445634144</v>
      </c>
      <c r="C7175" s="58" t="s">
        <v>36</v>
      </c>
      <c r="D7175" s="58" t="s">
        <v>37</v>
      </c>
      <c r="E7175" s="58" t="s">
        <v>46</v>
      </c>
      <c r="F7175" s="58" t="s">
        <v>119</v>
      </c>
      <c r="G7175" s="59">
        <v>3783.23</v>
      </c>
      <c r="H7175" s="57">
        <v>444840403</v>
      </c>
      <c r="I7175" s="59">
        <v>0</v>
      </c>
      <c r="J7175" s="59">
        <v>0</v>
      </c>
      <c r="K7175" s="59">
        <v>0</v>
      </c>
      <c r="L7175" s="59">
        <v>-1.57</v>
      </c>
      <c r="M7175" s="59">
        <v>9946.82</v>
      </c>
      <c r="N7175" s="58" t="s">
        <v>4248</v>
      </c>
      <c r="O7175" s="14">
        <f t="shared" si="610"/>
        <v>45923.582997685182</v>
      </c>
      <c r="P7175" s="19">
        <f t="shared" si="611"/>
        <v>45923.791331018518</v>
      </c>
      <c r="Q7175" s="20" t="str">
        <f t="shared" si="612"/>
        <v>23/09/2025</v>
      </c>
      <c r="R7175" s="13" t="str">
        <f t="shared" si="613"/>
        <v>18</v>
      </c>
      <c r="S7175" s="13" t="str">
        <f t="shared" si="614"/>
        <v>Tue</v>
      </c>
    </row>
    <row r="7176" spans="1:19" x14ac:dyDescent="0.25">
      <c r="A7176" s="60">
        <v>45923.583645833336</v>
      </c>
      <c r="B7176" s="61">
        <v>445634411</v>
      </c>
      <c r="C7176" s="62" t="s">
        <v>36</v>
      </c>
      <c r="D7176" s="62" t="s">
        <v>37</v>
      </c>
      <c r="E7176" s="62" t="s">
        <v>45</v>
      </c>
      <c r="F7176" s="62" t="s">
        <v>119</v>
      </c>
      <c r="G7176" s="63">
        <v>3783.55</v>
      </c>
      <c r="H7176" s="61">
        <v>444840709</v>
      </c>
      <c r="I7176" s="63">
        <v>0</v>
      </c>
      <c r="J7176" s="63">
        <v>0</v>
      </c>
      <c r="K7176" s="63">
        <v>0</v>
      </c>
      <c r="L7176" s="63">
        <v>0</v>
      </c>
      <c r="M7176" s="63">
        <v>9946.82</v>
      </c>
      <c r="N7176" s="62" t="s">
        <v>3885</v>
      </c>
      <c r="O7176" s="14">
        <f t="shared" si="610"/>
        <v>45923.583645833336</v>
      </c>
      <c r="P7176" s="19">
        <f t="shared" si="611"/>
        <v>45923.791979166672</v>
      </c>
      <c r="Q7176" s="20" t="str">
        <f t="shared" si="612"/>
        <v>23/09/2025</v>
      </c>
      <c r="R7176" s="13" t="str">
        <f t="shared" si="613"/>
        <v>19</v>
      </c>
      <c r="S7176" s="13" t="str">
        <f t="shared" si="614"/>
        <v>Tue</v>
      </c>
    </row>
    <row r="7177" spans="1:19" x14ac:dyDescent="0.25">
      <c r="A7177" s="56">
        <v>45923.583645833336</v>
      </c>
      <c r="B7177" s="57">
        <v>445634412</v>
      </c>
      <c r="C7177" s="58" t="s">
        <v>36</v>
      </c>
      <c r="D7177" s="58" t="s">
        <v>37</v>
      </c>
      <c r="E7177" s="58" t="s">
        <v>45</v>
      </c>
      <c r="F7177" s="58" t="s">
        <v>119</v>
      </c>
      <c r="G7177" s="59">
        <v>3783.56</v>
      </c>
      <c r="H7177" s="57">
        <v>444840710</v>
      </c>
      <c r="I7177" s="59">
        <v>0</v>
      </c>
      <c r="J7177" s="59">
        <v>0</v>
      </c>
      <c r="K7177" s="59">
        <v>0</v>
      </c>
      <c r="L7177" s="59">
        <v>0</v>
      </c>
      <c r="M7177" s="59">
        <v>9946.82</v>
      </c>
      <c r="N7177" s="58" t="s">
        <v>3762</v>
      </c>
      <c r="O7177" s="14">
        <f t="shared" si="610"/>
        <v>45923.583645833336</v>
      </c>
      <c r="P7177" s="19">
        <f t="shared" si="611"/>
        <v>45923.791979166672</v>
      </c>
      <c r="Q7177" s="20" t="str">
        <f t="shared" si="612"/>
        <v>23/09/2025</v>
      </c>
      <c r="R7177" s="13" t="str">
        <f t="shared" si="613"/>
        <v>19</v>
      </c>
      <c r="S7177" s="13" t="str">
        <f t="shared" si="614"/>
        <v>Tue</v>
      </c>
    </row>
    <row r="7178" spans="1:19" x14ac:dyDescent="0.25">
      <c r="A7178" s="60">
        <v>45923.585069444445</v>
      </c>
      <c r="B7178" s="61">
        <v>445634828</v>
      </c>
      <c r="C7178" s="62" t="s">
        <v>36</v>
      </c>
      <c r="D7178" s="62" t="s">
        <v>37</v>
      </c>
      <c r="E7178" s="62" t="s">
        <v>46</v>
      </c>
      <c r="F7178" s="62" t="s">
        <v>119</v>
      </c>
      <c r="G7178" s="63">
        <v>3784.13</v>
      </c>
      <c r="H7178" s="61">
        <v>444841322</v>
      </c>
      <c r="I7178" s="63">
        <v>0</v>
      </c>
      <c r="J7178" s="63">
        <v>0</v>
      </c>
      <c r="K7178" s="63">
        <v>0</v>
      </c>
      <c r="L7178" s="63">
        <v>-2.5099999999999998</v>
      </c>
      <c r="M7178" s="63">
        <v>9944.31</v>
      </c>
      <c r="N7178" s="62" t="s">
        <v>4249</v>
      </c>
      <c r="O7178" s="14">
        <f t="shared" si="610"/>
        <v>45923.585069444445</v>
      </c>
      <c r="P7178" s="19">
        <f t="shared" si="611"/>
        <v>45923.793402777781</v>
      </c>
      <c r="Q7178" s="20" t="str">
        <f t="shared" si="612"/>
        <v>23/09/2025</v>
      </c>
      <c r="R7178" s="13" t="str">
        <f t="shared" si="613"/>
        <v>19</v>
      </c>
      <c r="S7178" s="13" t="str">
        <f t="shared" si="614"/>
        <v>Tue</v>
      </c>
    </row>
    <row r="7179" spans="1:19" x14ac:dyDescent="0.25">
      <c r="A7179" s="56">
        <v>45923.585069444445</v>
      </c>
      <c r="B7179" s="57">
        <v>445634830</v>
      </c>
      <c r="C7179" s="58" t="s">
        <v>36</v>
      </c>
      <c r="D7179" s="58" t="s">
        <v>37</v>
      </c>
      <c r="E7179" s="58" t="s">
        <v>46</v>
      </c>
      <c r="F7179" s="58" t="s">
        <v>119</v>
      </c>
      <c r="G7179" s="59">
        <v>3784.13</v>
      </c>
      <c r="H7179" s="57">
        <v>444841323</v>
      </c>
      <c r="I7179" s="59">
        <v>0</v>
      </c>
      <c r="J7179" s="59">
        <v>0</v>
      </c>
      <c r="K7179" s="59">
        <v>0</v>
      </c>
      <c r="L7179" s="59">
        <v>-2.46</v>
      </c>
      <c r="M7179" s="59">
        <v>9941.85</v>
      </c>
      <c r="N7179" s="58" t="s">
        <v>4249</v>
      </c>
      <c r="O7179" s="14">
        <f t="shared" si="610"/>
        <v>45923.585069444445</v>
      </c>
      <c r="P7179" s="19">
        <f t="shared" si="611"/>
        <v>45923.793402777781</v>
      </c>
      <c r="Q7179" s="20" t="str">
        <f t="shared" si="612"/>
        <v>23/09/2025</v>
      </c>
      <c r="R7179" s="13" t="str">
        <f t="shared" si="613"/>
        <v>19</v>
      </c>
      <c r="S7179" s="13" t="str">
        <f t="shared" si="614"/>
        <v>Tue</v>
      </c>
    </row>
    <row r="7180" spans="1:19" x14ac:dyDescent="0.25">
      <c r="A7180" s="60">
        <v>45923.588854166665</v>
      </c>
      <c r="B7180" s="61">
        <v>445636134</v>
      </c>
      <c r="C7180" s="62" t="s">
        <v>36</v>
      </c>
      <c r="D7180" s="62" t="s">
        <v>37</v>
      </c>
      <c r="E7180" s="62" t="s">
        <v>45</v>
      </c>
      <c r="F7180" s="62" t="s">
        <v>119</v>
      </c>
      <c r="G7180" s="63">
        <v>3783.79</v>
      </c>
      <c r="H7180" s="61">
        <v>444842706</v>
      </c>
      <c r="I7180" s="63">
        <v>0</v>
      </c>
      <c r="J7180" s="63">
        <v>0</v>
      </c>
      <c r="K7180" s="63">
        <v>0</v>
      </c>
      <c r="L7180" s="63">
        <v>0</v>
      </c>
      <c r="M7180" s="63">
        <v>9941.85</v>
      </c>
      <c r="N7180" s="62" t="s">
        <v>74</v>
      </c>
      <c r="O7180" s="14">
        <f t="shared" si="610"/>
        <v>45923.588854166665</v>
      </c>
      <c r="P7180" s="19">
        <f t="shared" si="611"/>
        <v>45923.7971875</v>
      </c>
      <c r="Q7180" s="20" t="str">
        <f t="shared" si="612"/>
        <v>23/09/2025</v>
      </c>
      <c r="R7180" s="13" t="str">
        <f t="shared" si="613"/>
        <v>19</v>
      </c>
      <c r="S7180" s="13" t="str">
        <f t="shared" si="614"/>
        <v>Tue</v>
      </c>
    </row>
    <row r="7181" spans="1:19" x14ac:dyDescent="0.25">
      <c r="A7181" s="56">
        <v>45923.588865740741</v>
      </c>
      <c r="B7181" s="57">
        <v>445636136</v>
      </c>
      <c r="C7181" s="58" t="s">
        <v>36</v>
      </c>
      <c r="D7181" s="58" t="s">
        <v>37</v>
      </c>
      <c r="E7181" s="58" t="s">
        <v>45</v>
      </c>
      <c r="F7181" s="58" t="s">
        <v>119</v>
      </c>
      <c r="G7181" s="59">
        <v>3783.79</v>
      </c>
      <c r="H7181" s="57">
        <v>444842708</v>
      </c>
      <c r="I7181" s="59">
        <v>0</v>
      </c>
      <c r="J7181" s="59">
        <v>0</v>
      </c>
      <c r="K7181" s="59">
        <v>0</v>
      </c>
      <c r="L7181" s="59">
        <v>0</v>
      </c>
      <c r="M7181" s="59">
        <v>9941.85</v>
      </c>
      <c r="N7181" s="58" t="s">
        <v>2533</v>
      </c>
      <c r="O7181" s="14">
        <f t="shared" ref="O7181:O7244" si="615">A7181</f>
        <v>45923.588865740741</v>
      </c>
      <c r="P7181" s="19">
        <f t="shared" ref="P7181:P7244" si="616">O7181+(5/24)</f>
        <v>45923.797199074077</v>
      </c>
      <c r="Q7181" s="20" t="str">
        <f t="shared" ref="Q7181:Q7244" si="617">TEXT(P7181,"dd/mm/yyyy")</f>
        <v>23/09/2025</v>
      </c>
      <c r="R7181" s="13" t="str">
        <f t="shared" ref="R7181:R7244" si="618">TEXT(P7181,"hh")</f>
        <v>19</v>
      </c>
      <c r="S7181" s="13" t="str">
        <f t="shared" ref="S7181:S7244" si="619">TEXT(P7181,"ddd")</f>
        <v>Tue</v>
      </c>
    </row>
    <row r="7182" spans="1:19" x14ac:dyDescent="0.25">
      <c r="A7182" s="60">
        <v>45923.592175925929</v>
      </c>
      <c r="B7182" s="61">
        <v>445637529</v>
      </c>
      <c r="C7182" s="62" t="s">
        <v>36</v>
      </c>
      <c r="D7182" s="62" t="s">
        <v>38</v>
      </c>
      <c r="E7182" s="62" t="s">
        <v>46</v>
      </c>
      <c r="F7182" s="62" t="s">
        <v>119</v>
      </c>
      <c r="G7182" s="63">
        <v>3780.78</v>
      </c>
      <c r="H7182" s="61">
        <v>444844105</v>
      </c>
      <c r="I7182" s="63">
        <v>0</v>
      </c>
      <c r="J7182" s="63">
        <v>0</v>
      </c>
      <c r="K7182" s="63">
        <v>0</v>
      </c>
      <c r="L7182" s="63">
        <v>-3.01</v>
      </c>
      <c r="M7182" s="63">
        <v>9938.84</v>
      </c>
      <c r="N7182" s="62" t="s">
        <v>4250</v>
      </c>
      <c r="O7182" s="14">
        <f t="shared" si="615"/>
        <v>45923.592175925929</v>
      </c>
      <c r="P7182" s="19">
        <f t="shared" si="616"/>
        <v>45923.800509259265</v>
      </c>
      <c r="Q7182" s="20" t="str">
        <f t="shared" si="617"/>
        <v>23/09/2025</v>
      </c>
      <c r="R7182" s="13" t="str">
        <f t="shared" si="618"/>
        <v>19</v>
      </c>
      <c r="S7182" s="13" t="str">
        <f t="shared" si="619"/>
        <v>Tue</v>
      </c>
    </row>
    <row r="7183" spans="1:19" x14ac:dyDescent="0.25">
      <c r="A7183" s="56">
        <v>45923.592175925929</v>
      </c>
      <c r="B7183" s="57">
        <v>445637530</v>
      </c>
      <c r="C7183" s="58" t="s">
        <v>36</v>
      </c>
      <c r="D7183" s="58" t="s">
        <v>38</v>
      </c>
      <c r="E7183" s="58" t="s">
        <v>46</v>
      </c>
      <c r="F7183" s="58" t="s">
        <v>119</v>
      </c>
      <c r="G7183" s="59">
        <v>3780.78</v>
      </c>
      <c r="H7183" s="57">
        <v>444844106</v>
      </c>
      <c r="I7183" s="59">
        <v>0</v>
      </c>
      <c r="J7183" s="59">
        <v>0</v>
      </c>
      <c r="K7183" s="59">
        <v>0</v>
      </c>
      <c r="L7183" s="59">
        <v>-3.01</v>
      </c>
      <c r="M7183" s="59">
        <v>9935.83</v>
      </c>
      <c r="N7183" s="58" t="s">
        <v>4250</v>
      </c>
      <c r="O7183" s="14">
        <f t="shared" si="615"/>
        <v>45923.592175925929</v>
      </c>
      <c r="P7183" s="19">
        <f t="shared" si="616"/>
        <v>45923.800509259265</v>
      </c>
      <c r="Q7183" s="20" t="str">
        <f t="shared" si="617"/>
        <v>23/09/2025</v>
      </c>
      <c r="R7183" s="13" t="str">
        <f t="shared" si="618"/>
        <v>19</v>
      </c>
      <c r="S7183" s="13" t="str">
        <f t="shared" si="619"/>
        <v>Tue</v>
      </c>
    </row>
    <row r="7184" spans="1:19" x14ac:dyDescent="0.25">
      <c r="A7184" s="60">
        <v>45923.592175925929</v>
      </c>
      <c r="B7184" s="61">
        <v>445637569</v>
      </c>
      <c r="C7184" s="62" t="s">
        <v>36</v>
      </c>
      <c r="D7184" s="62" t="s">
        <v>38</v>
      </c>
      <c r="E7184" s="62" t="s">
        <v>46</v>
      </c>
      <c r="F7184" s="62" t="s">
        <v>119</v>
      </c>
      <c r="G7184" s="63">
        <v>3780.55</v>
      </c>
      <c r="H7184" s="61">
        <v>444844139</v>
      </c>
      <c r="I7184" s="63">
        <v>0</v>
      </c>
      <c r="J7184" s="63">
        <v>0</v>
      </c>
      <c r="K7184" s="63">
        <v>0</v>
      </c>
      <c r="L7184" s="63">
        <v>-3.01</v>
      </c>
      <c r="M7184" s="63">
        <v>9932.82</v>
      </c>
      <c r="N7184" s="62" t="s">
        <v>4251</v>
      </c>
      <c r="O7184" s="14">
        <f t="shared" si="615"/>
        <v>45923.592175925929</v>
      </c>
      <c r="P7184" s="19">
        <f t="shared" si="616"/>
        <v>45923.800509259265</v>
      </c>
      <c r="Q7184" s="20" t="str">
        <f t="shared" si="617"/>
        <v>23/09/2025</v>
      </c>
      <c r="R7184" s="13" t="str">
        <f t="shared" si="618"/>
        <v>19</v>
      </c>
      <c r="S7184" s="13" t="str">
        <f t="shared" si="619"/>
        <v>Tue</v>
      </c>
    </row>
    <row r="7185" spans="1:19" x14ac:dyDescent="0.25">
      <c r="A7185" s="56">
        <v>45923.592187499999</v>
      </c>
      <c r="B7185" s="57">
        <v>445637653</v>
      </c>
      <c r="C7185" s="58" t="s">
        <v>36</v>
      </c>
      <c r="D7185" s="58" t="s">
        <v>38</v>
      </c>
      <c r="E7185" s="58" t="s">
        <v>46</v>
      </c>
      <c r="F7185" s="58" t="s">
        <v>119</v>
      </c>
      <c r="G7185" s="59">
        <v>3780.47</v>
      </c>
      <c r="H7185" s="57">
        <v>444844213</v>
      </c>
      <c r="I7185" s="59">
        <v>0</v>
      </c>
      <c r="J7185" s="59">
        <v>0</v>
      </c>
      <c r="K7185" s="59">
        <v>0</v>
      </c>
      <c r="L7185" s="59">
        <v>-3.08</v>
      </c>
      <c r="M7185" s="59">
        <v>9929.74</v>
      </c>
      <c r="N7185" s="58" t="s">
        <v>4252</v>
      </c>
      <c r="O7185" s="14">
        <f t="shared" si="615"/>
        <v>45923.592187499999</v>
      </c>
      <c r="P7185" s="19">
        <f t="shared" si="616"/>
        <v>45923.800520833334</v>
      </c>
      <c r="Q7185" s="20" t="str">
        <f t="shared" si="617"/>
        <v>23/09/2025</v>
      </c>
      <c r="R7185" s="13" t="str">
        <f t="shared" si="618"/>
        <v>19</v>
      </c>
      <c r="S7185" s="13" t="str">
        <f t="shared" si="619"/>
        <v>Tue</v>
      </c>
    </row>
    <row r="7186" spans="1:19" x14ac:dyDescent="0.25">
      <c r="A7186" s="60">
        <v>45923.593206018515</v>
      </c>
      <c r="B7186" s="61">
        <v>445638497</v>
      </c>
      <c r="C7186" s="62" t="s">
        <v>36</v>
      </c>
      <c r="D7186" s="62" t="s">
        <v>37</v>
      </c>
      <c r="E7186" s="62" t="s">
        <v>46</v>
      </c>
      <c r="F7186" s="62" t="s">
        <v>119</v>
      </c>
      <c r="G7186" s="63">
        <v>3780.32</v>
      </c>
      <c r="H7186" s="61">
        <v>444845045</v>
      </c>
      <c r="I7186" s="63">
        <v>0</v>
      </c>
      <c r="J7186" s="63">
        <v>0</v>
      </c>
      <c r="K7186" s="63">
        <v>0</v>
      </c>
      <c r="L7186" s="63">
        <v>1.33</v>
      </c>
      <c r="M7186" s="63">
        <v>9931.07</v>
      </c>
      <c r="N7186" s="62" t="s">
        <v>4253</v>
      </c>
      <c r="O7186" s="14">
        <f t="shared" si="615"/>
        <v>45923.593206018515</v>
      </c>
      <c r="P7186" s="19">
        <f t="shared" si="616"/>
        <v>45923.801539351851</v>
      </c>
      <c r="Q7186" s="20" t="str">
        <f t="shared" si="617"/>
        <v>23/09/2025</v>
      </c>
      <c r="R7186" s="13" t="str">
        <f t="shared" si="618"/>
        <v>19</v>
      </c>
      <c r="S7186" s="13" t="str">
        <f t="shared" si="619"/>
        <v>Tue</v>
      </c>
    </row>
    <row r="7187" spans="1:19" x14ac:dyDescent="0.25">
      <c r="A7187" s="56">
        <v>45923.593506944446</v>
      </c>
      <c r="B7187" s="57">
        <v>445638742</v>
      </c>
      <c r="C7187" s="58" t="s">
        <v>36</v>
      </c>
      <c r="D7187" s="58" t="s">
        <v>37</v>
      </c>
      <c r="E7187" s="58" t="s">
        <v>46</v>
      </c>
      <c r="F7187" s="58" t="s">
        <v>119</v>
      </c>
      <c r="G7187" s="59">
        <v>3780.13</v>
      </c>
      <c r="H7187" s="57">
        <v>444845284</v>
      </c>
      <c r="I7187" s="59">
        <v>0</v>
      </c>
      <c r="J7187" s="59">
        <v>0</v>
      </c>
      <c r="K7187" s="59">
        <v>0</v>
      </c>
      <c r="L7187" s="59">
        <v>1.53</v>
      </c>
      <c r="M7187" s="59">
        <v>9932.6</v>
      </c>
      <c r="N7187" s="58" t="s">
        <v>4254</v>
      </c>
      <c r="O7187" s="14">
        <f t="shared" si="615"/>
        <v>45923.593506944446</v>
      </c>
      <c r="P7187" s="19">
        <f t="shared" si="616"/>
        <v>45923.801840277782</v>
      </c>
      <c r="Q7187" s="20" t="str">
        <f t="shared" si="617"/>
        <v>23/09/2025</v>
      </c>
      <c r="R7187" s="13" t="str">
        <f t="shared" si="618"/>
        <v>19</v>
      </c>
      <c r="S7187" s="13" t="str">
        <f t="shared" si="619"/>
        <v>Tue</v>
      </c>
    </row>
    <row r="7188" spans="1:19" x14ac:dyDescent="0.25">
      <c r="A7188" s="60">
        <v>45923.593506944446</v>
      </c>
      <c r="B7188" s="61">
        <v>445638743</v>
      </c>
      <c r="C7188" s="62" t="s">
        <v>36</v>
      </c>
      <c r="D7188" s="62" t="s">
        <v>37</v>
      </c>
      <c r="E7188" s="62" t="s">
        <v>46</v>
      </c>
      <c r="F7188" s="62" t="s">
        <v>119</v>
      </c>
      <c r="G7188" s="63">
        <v>3780.13</v>
      </c>
      <c r="H7188" s="61">
        <v>444845285</v>
      </c>
      <c r="I7188" s="63">
        <v>0</v>
      </c>
      <c r="J7188" s="63">
        <v>0</v>
      </c>
      <c r="K7188" s="63">
        <v>0</v>
      </c>
      <c r="L7188" s="63">
        <v>1.36</v>
      </c>
      <c r="M7188" s="63">
        <v>9933.9599999999991</v>
      </c>
      <c r="N7188" s="62" t="s">
        <v>4254</v>
      </c>
      <c r="O7188" s="14">
        <f t="shared" si="615"/>
        <v>45923.593506944446</v>
      </c>
      <c r="P7188" s="19">
        <f t="shared" si="616"/>
        <v>45923.801840277782</v>
      </c>
      <c r="Q7188" s="20" t="str">
        <f t="shared" si="617"/>
        <v>23/09/2025</v>
      </c>
      <c r="R7188" s="13" t="str">
        <f t="shared" si="618"/>
        <v>19</v>
      </c>
      <c r="S7188" s="13" t="str">
        <f t="shared" si="619"/>
        <v>Tue</v>
      </c>
    </row>
    <row r="7189" spans="1:19" x14ac:dyDescent="0.25">
      <c r="A7189" s="56">
        <v>45923.593611111108</v>
      </c>
      <c r="B7189" s="57">
        <v>445638880</v>
      </c>
      <c r="C7189" s="58" t="s">
        <v>36</v>
      </c>
      <c r="D7189" s="58" t="s">
        <v>38</v>
      </c>
      <c r="E7189" s="58" t="s">
        <v>46</v>
      </c>
      <c r="F7189" s="58" t="s">
        <v>119</v>
      </c>
      <c r="G7189" s="59">
        <v>3779.71</v>
      </c>
      <c r="H7189" s="57">
        <v>444845423</v>
      </c>
      <c r="I7189" s="59">
        <v>0</v>
      </c>
      <c r="J7189" s="59">
        <v>0</v>
      </c>
      <c r="K7189" s="59">
        <v>0</v>
      </c>
      <c r="L7189" s="59">
        <v>-3.06</v>
      </c>
      <c r="M7189" s="59">
        <v>9930.9</v>
      </c>
      <c r="N7189" s="58" t="s">
        <v>4255</v>
      </c>
      <c r="O7189" s="14">
        <f t="shared" si="615"/>
        <v>45923.593611111108</v>
      </c>
      <c r="P7189" s="19">
        <f t="shared" si="616"/>
        <v>45923.801944444444</v>
      </c>
      <c r="Q7189" s="20" t="str">
        <f t="shared" si="617"/>
        <v>23/09/2025</v>
      </c>
      <c r="R7189" s="13" t="str">
        <f t="shared" si="618"/>
        <v>19</v>
      </c>
      <c r="S7189" s="13" t="str">
        <f t="shared" si="619"/>
        <v>Tue</v>
      </c>
    </row>
    <row r="7190" spans="1:19" x14ac:dyDescent="0.25">
      <c r="A7190" s="60">
        <v>45923.593935185185</v>
      </c>
      <c r="B7190" s="61">
        <v>445639075</v>
      </c>
      <c r="C7190" s="62" t="s">
        <v>36</v>
      </c>
      <c r="D7190" s="62" t="s">
        <v>37</v>
      </c>
      <c r="E7190" s="62" t="s">
        <v>46</v>
      </c>
      <c r="F7190" s="62" t="s">
        <v>119</v>
      </c>
      <c r="G7190" s="63">
        <v>3780.76</v>
      </c>
      <c r="H7190" s="61">
        <v>444845618</v>
      </c>
      <c r="I7190" s="63">
        <v>0</v>
      </c>
      <c r="J7190" s="63">
        <v>0</v>
      </c>
      <c r="K7190" s="63">
        <v>0</v>
      </c>
      <c r="L7190" s="63">
        <v>0.9</v>
      </c>
      <c r="M7190" s="63">
        <v>9931.7999999999993</v>
      </c>
      <c r="N7190" s="62" t="s">
        <v>4256</v>
      </c>
      <c r="O7190" s="14">
        <f t="shared" si="615"/>
        <v>45923.593935185185</v>
      </c>
      <c r="P7190" s="19">
        <f t="shared" si="616"/>
        <v>45923.802268518521</v>
      </c>
      <c r="Q7190" s="20" t="str">
        <f t="shared" si="617"/>
        <v>23/09/2025</v>
      </c>
      <c r="R7190" s="13" t="str">
        <f t="shared" si="618"/>
        <v>19</v>
      </c>
      <c r="S7190" s="13" t="str">
        <f t="shared" si="619"/>
        <v>Tue</v>
      </c>
    </row>
    <row r="7191" spans="1:19" x14ac:dyDescent="0.25">
      <c r="A7191" s="56">
        <v>45923.593935185185</v>
      </c>
      <c r="B7191" s="57">
        <v>445639076</v>
      </c>
      <c r="C7191" s="58" t="s">
        <v>36</v>
      </c>
      <c r="D7191" s="58" t="s">
        <v>37</v>
      </c>
      <c r="E7191" s="58" t="s">
        <v>46</v>
      </c>
      <c r="F7191" s="58" t="s">
        <v>119</v>
      </c>
      <c r="G7191" s="59">
        <v>3780.76</v>
      </c>
      <c r="H7191" s="57">
        <v>444845619</v>
      </c>
      <c r="I7191" s="59">
        <v>0</v>
      </c>
      <c r="J7191" s="59">
        <v>0</v>
      </c>
      <c r="K7191" s="59">
        <v>0</v>
      </c>
      <c r="L7191" s="59">
        <v>0.73</v>
      </c>
      <c r="M7191" s="59">
        <v>9932.5300000000007</v>
      </c>
      <c r="N7191" s="58" t="s">
        <v>4256</v>
      </c>
      <c r="O7191" s="14">
        <f t="shared" si="615"/>
        <v>45923.593935185185</v>
      </c>
      <c r="P7191" s="19">
        <f t="shared" si="616"/>
        <v>45923.802268518521</v>
      </c>
      <c r="Q7191" s="20" t="str">
        <f t="shared" si="617"/>
        <v>23/09/2025</v>
      </c>
      <c r="R7191" s="13" t="str">
        <f t="shared" si="618"/>
        <v>19</v>
      </c>
      <c r="S7191" s="13" t="str">
        <f t="shared" si="619"/>
        <v>Tue</v>
      </c>
    </row>
    <row r="7192" spans="1:19" x14ac:dyDescent="0.25">
      <c r="A7192" s="60">
        <v>45923.593946759262</v>
      </c>
      <c r="B7192" s="61">
        <v>445639081</v>
      </c>
      <c r="C7192" s="62" t="s">
        <v>36</v>
      </c>
      <c r="D7192" s="62" t="s">
        <v>38</v>
      </c>
      <c r="E7192" s="62" t="s">
        <v>45</v>
      </c>
      <c r="F7192" s="62" t="s">
        <v>119</v>
      </c>
      <c r="G7192" s="63">
        <v>3780.58</v>
      </c>
      <c r="H7192" s="61">
        <v>444845625</v>
      </c>
      <c r="I7192" s="63">
        <v>0</v>
      </c>
      <c r="J7192" s="63">
        <v>0</v>
      </c>
      <c r="K7192" s="63">
        <v>0</v>
      </c>
      <c r="L7192" s="63">
        <v>0</v>
      </c>
      <c r="M7192" s="63">
        <v>9932.5300000000007</v>
      </c>
      <c r="N7192" s="62" t="s">
        <v>115</v>
      </c>
      <c r="O7192" s="14">
        <f t="shared" si="615"/>
        <v>45923.593946759262</v>
      </c>
      <c r="P7192" s="19">
        <f t="shared" si="616"/>
        <v>45923.802280092597</v>
      </c>
      <c r="Q7192" s="20" t="str">
        <f t="shared" si="617"/>
        <v>23/09/2025</v>
      </c>
      <c r="R7192" s="13" t="str">
        <f t="shared" si="618"/>
        <v>19</v>
      </c>
      <c r="S7192" s="13" t="str">
        <f t="shared" si="619"/>
        <v>Tue</v>
      </c>
    </row>
    <row r="7193" spans="1:19" x14ac:dyDescent="0.25">
      <c r="A7193" s="56">
        <v>45923.593958333331</v>
      </c>
      <c r="B7193" s="57">
        <v>445639083</v>
      </c>
      <c r="C7193" s="58" t="s">
        <v>36</v>
      </c>
      <c r="D7193" s="58" t="s">
        <v>38</v>
      </c>
      <c r="E7193" s="58" t="s">
        <v>45</v>
      </c>
      <c r="F7193" s="58" t="s">
        <v>119</v>
      </c>
      <c r="G7193" s="59">
        <v>3780.58</v>
      </c>
      <c r="H7193" s="57">
        <v>444845627</v>
      </c>
      <c r="I7193" s="59">
        <v>0</v>
      </c>
      <c r="J7193" s="59">
        <v>0</v>
      </c>
      <c r="K7193" s="59">
        <v>0</v>
      </c>
      <c r="L7193" s="59">
        <v>0</v>
      </c>
      <c r="M7193" s="59">
        <v>9932.5300000000007</v>
      </c>
      <c r="N7193" s="58" t="s">
        <v>1384</v>
      </c>
      <c r="O7193" s="14">
        <f t="shared" si="615"/>
        <v>45923.593958333331</v>
      </c>
      <c r="P7193" s="19">
        <f t="shared" si="616"/>
        <v>45923.802291666667</v>
      </c>
      <c r="Q7193" s="20" t="str">
        <f t="shared" si="617"/>
        <v>23/09/2025</v>
      </c>
      <c r="R7193" s="13" t="str">
        <f t="shared" si="618"/>
        <v>19</v>
      </c>
      <c r="S7193" s="13" t="str">
        <f t="shared" si="619"/>
        <v>Tue</v>
      </c>
    </row>
    <row r="7194" spans="1:19" x14ac:dyDescent="0.25">
      <c r="A7194" s="60">
        <v>45923.595138888886</v>
      </c>
      <c r="B7194" s="61">
        <v>445639687</v>
      </c>
      <c r="C7194" s="62" t="s">
        <v>36</v>
      </c>
      <c r="D7194" s="62" t="s">
        <v>37</v>
      </c>
      <c r="E7194" s="62" t="s">
        <v>46</v>
      </c>
      <c r="F7194" s="62" t="s">
        <v>119</v>
      </c>
      <c r="G7194" s="63">
        <v>3781.29</v>
      </c>
      <c r="H7194" s="61">
        <v>444846236</v>
      </c>
      <c r="I7194" s="63">
        <v>0</v>
      </c>
      <c r="J7194" s="63">
        <v>0</v>
      </c>
      <c r="K7194" s="63">
        <v>0</v>
      </c>
      <c r="L7194" s="63">
        <v>0.94</v>
      </c>
      <c r="M7194" s="63">
        <v>9933.4699999999993</v>
      </c>
      <c r="N7194" s="62" t="s">
        <v>4257</v>
      </c>
      <c r="O7194" s="14">
        <f t="shared" si="615"/>
        <v>45923.595138888886</v>
      </c>
      <c r="P7194" s="19">
        <f t="shared" si="616"/>
        <v>45923.803472222222</v>
      </c>
      <c r="Q7194" s="20" t="str">
        <f t="shared" si="617"/>
        <v>23/09/2025</v>
      </c>
      <c r="R7194" s="13" t="str">
        <f t="shared" si="618"/>
        <v>19</v>
      </c>
      <c r="S7194" s="13" t="str">
        <f t="shared" si="619"/>
        <v>Tue</v>
      </c>
    </row>
    <row r="7195" spans="1:19" x14ac:dyDescent="0.25">
      <c r="A7195" s="56">
        <v>45923.595138888886</v>
      </c>
      <c r="B7195" s="57">
        <v>445639688</v>
      </c>
      <c r="C7195" s="58" t="s">
        <v>36</v>
      </c>
      <c r="D7195" s="58" t="s">
        <v>37</v>
      </c>
      <c r="E7195" s="58" t="s">
        <v>46</v>
      </c>
      <c r="F7195" s="58" t="s">
        <v>119</v>
      </c>
      <c r="G7195" s="59">
        <v>3781.29</v>
      </c>
      <c r="H7195" s="57">
        <v>444846237</v>
      </c>
      <c r="I7195" s="59">
        <v>0</v>
      </c>
      <c r="J7195" s="59">
        <v>0</v>
      </c>
      <c r="K7195" s="59">
        <v>0</v>
      </c>
      <c r="L7195" s="59">
        <v>0.94</v>
      </c>
      <c r="M7195" s="59">
        <v>9934.41</v>
      </c>
      <c r="N7195" s="58" t="s">
        <v>4257</v>
      </c>
      <c r="O7195" s="14">
        <f t="shared" si="615"/>
        <v>45923.595138888886</v>
      </c>
      <c r="P7195" s="19">
        <f t="shared" si="616"/>
        <v>45923.803472222222</v>
      </c>
      <c r="Q7195" s="20" t="str">
        <f t="shared" si="617"/>
        <v>23/09/2025</v>
      </c>
      <c r="R7195" s="13" t="str">
        <f t="shared" si="618"/>
        <v>19</v>
      </c>
      <c r="S7195" s="13" t="str">
        <f t="shared" si="619"/>
        <v>Tue</v>
      </c>
    </row>
    <row r="7196" spans="1:19" x14ac:dyDescent="0.25">
      <c r="A7196" s="60">
        <v>45923.595138888886</v>
      </c>
      <c r="B7196" s="61">
        <v>445639689</v>
      </c>
      <c r="C7196" s="62" t="s">
        <v>36</v>
      </c>
      <c r="D7196" s="62" t="s">
        <v>37</v>
      </c>
      <c r="E7196" s="62" t="s">
        <v>46</v>
      </c>
      <c r="F7196" s="62" t="s">
        <v>119</v>
      </c>
      <c r="G7196" s="63">
        <v>3781.29</v>
      </c>
      <c r="H7196" s="61">
        <v>444846238</v>
      </c>
      <c r="I7196" s="63">
        <v>0</v>
      </c>
      <c r="J7196" s="63">
        <v>0</v>
      </c>
      <c r="K7196" s="63">
        <v>0</v>
      </c>
      <c r="L7196" s="63">
        <v>0.94</v>
      </c>
      <c r="M7196" s="63">
        <v>9935.35</v>
      </c>
      <c r="N7196" s="62" t="s">
        <v>4258</v>
      </c>
      <c r="O7196" s="14">
        <f t="shared" si="615"/>
        <v>45923.595138888886</v>
      </c>
      <c r="P7196" s="19">
        <f t="shared" si="616"/>
        <v>45923.803472222222</v>
      </c>
      <c r="Q7196" s="20" t="str">
        <f t="shared" si="617"/>
        <v>23/09/2025</v>
      </c>
      <c r="R7196" s="13" t="str">
        <f t="shared" si="618"/>
        <v>19</v>
      </c>
      <c r="S7196" s="13" t="str">
        <f t="shared" si="619"/>
        <v>Tue</v>
      </c>
    </row>
    <row r="7197" spans="1:19" x14ac:dyDescent="0.25">
      <c r="A7197" s="56">
        <v>45923.59579861111</v>
      </c>
      <c r="B7197" s="57">
        <v>445640146</v>
      </c>
      <c r="C7197" s="58" t="s">
        <v>36</v>
      </c>
      <c r="D7197" s="58" t="s">
        <v>37</v>
      </c>
      <c r="E7197" s="58" t="s">
        <v>45</v>
      </c>
      <c r="F7197" s="58" t="s">
        <v>119</v>
      </c>
      <c r="G7197" s="59">
        <v>3782.88</v>
      </c>
      <c r="H7197" s="57">
        <v>444846724</v>
      </c>
      <c r="I7197" s="59">
        <v>0</v>
      </c>
      <c r="J7197" s="59">
        <v>0</v>
      </c>
      <c r="K7197" s="59">
        <v>0</v>
      </c>
      <c r="L7197" s="59">
        <v>0</v>
      </c>
      <c r="M7197" s="59">
        <v>9935.35</v>
      </c>
      <c r="N7197" s="58" t="s">
        <v>74</v>
      </c>
      <c r="O7197" s="14">
        <f t="shared" si="615"/>
        <v>45923.59579861111</v>
      </c>
      <c r="P7197" s="19">
        <f t="shared" si="616"/>
        <v>45923.804131944446</v>
      </c>
      <c r="Q7197" s="20" t="str">
        <f t="shared" si="617"/>
        <v>23/09/2025</v>
      </c>
      <c r="R7197" s="13" t="str">
        <f t="shared" si="618"/>
        <v>19</v>
      </c>
      <c r="S7197" s="13" t="str">
        <f t="shared" si="619"/>
        <v>Tue</v>
      </c>
    </row>
    <row r="7198" spans="1:19" x14ac:dyDescent="0.25">
      <c r="A7198" s="60">
        <v>45923.595810185187</v>
      </c>
      <c r="B7198" s="61">
        <v>445640148</v>
      </c>
      <c r="C7198" s="62" t="s">
        <v>36</v>
      </c>
      <c r="D7198" s="62" t="s">
        <v>37</v>
      </c>
      <c r="E7198" s="62" t="s">
        <v>45</v>
      </c>
      <c r="F7198" s="62" t="s">
        <v>119</v>
      </c>
      <c r="G7198" s="63">
        <v>3782.87</v>
      </c>
      <c r="H7198" s="61">
        <v>444846726</v>
      </c>
      <c r="I7198" s="63">
        <v>0</v>
      </c>
      <c r="J7198" s="63">
        <v>0</v>
      </c>
      <c r="K7198" s="63">
        <v>0</v>
      </c>
      <c r="L7198" s="63">
        <v>0</v>
      </c>
      <c r="M7198" s="63">
        <v>9935.35</v>
      </c>
      <c r="N7198" s="62" t="s">
        <v>2533</v>
      </c>
      <c r="O7198" s="14">
        <f t="shared" si="615"/>
        <v>45923.595810185187</v>
      </c>
      <c r="P7198" s="19">
        <f t="shared" si="616"/>
        <v>45923.804143518522</v>
      </c>
      <c r="Q7198" s="20" t="str">
        <f t="shared" si="617"/>
        <v>23/09/2025</v>
      </c>
      <c r="R7198" s="13" t="str">
        <f t="shared" si="618"/>
        <v>19</v>
      </c>
      <c r="S7198" s="13" t="str">
        <f t="shared" si="619"/>
        <v>Tue</v>
      </c>
    </row>
    <row r="7199" spans="1:19" x14ac:dyDescent="0.25">
      <c r="A7199" s="56">
        <v>45923.599224537036</v>
      </c>
      <c r="B7199" s="57">
        <v>445641433</v>
      </c>
      <c r="C7199" s="58" t="s">
        <v>36</v>
      </c>
      <c r="D7199" s="58" t="s">
        <v>37</v>
      </c>
      <c r="E7199" s="58" t="s">
        <v>46</v>
      </c>
      <c r="F7199" s="58" t="s">
        <v>119</v>
      </c>
      <c r="G7199" s="59">
        <v>3783.71</v>
      </c>
      <c r="H7199" s="57">
        <v>444848002</v>
      </c>
      <c r="I7199" s="59">
        <v>0</v>
      </c>
      <c r="J7199" s="59">
        <v>0</v>
      </c>
      <c r="K7199" s="59">
        <v>0</v>
      </c>
      <c r="L7199" s="59">
        <v>-3.13</v>
      </c>
      <c r="M7199" s="59">
        <v>9932.2199999999993</v>
      </c>
      <c r="N7199" s="58" t="s">
        <v>4259</v>
      </c>
      <c r="O7199" s="14">
        <f t="shared" si="615"/>
        <v>45923.599224537036</v>
      </c>
      <c r="P7199" s="19">
        <f t="shared" si="616"/>
        <v>45923.807557870372</v>
      </c>
      <c r="Q7199" s="20" t="str">
        <f t="shared" si="617"/>
        <v>23/09/2025</v>
      </c>
      <c r="R7199" s="13" t="str">
        <f t="shared" si="618"/>
        <v>19</v>
      </c>
      <c r="S7199" s="13" t="str">
        <f t="shared" si="619"/>
        <v>Tue</v>
      </c>
    </row>
    <row r="7200" spans="1:19" x14ac:dyDescent="0.25">
      <c r="A7200" s="60">
        <v>45923.599224537036</v>
      </c>
      <c r="B7200" s="61">
        <v>445641434</v>
      </c>
      <c r="C7200" s="62" t="s">
        <v>36</v>
      </c>
      <c r="D7200" s="62" t="s">
        <v>37</v>
      </c>
      <c r="E7200" s="62" t="s">
        <v>46</v>
      </c>
      <c r="F7200" s="62" t="s">
        <v>119</v>
      </c>
      <c r="G7200" s="63">
        <v>3783.71</v>
      </c>
      <c r="H7200" s="61">
        <v>444848003</v>
      </c>
      <c r="I7200" s="63">
        <v>0</v>
      </c>
      <c r="J7200" s="63">
        <v>0</v>
      </c>
      <c r="K7200" s="63">
        <v>0</v>
      </c>
      <c r="L7200" s="63">
        <v>-3.13</v>
      </c>
      <c r="M7200" s="63">
        <v>9929.09</v>
      </c>
      <c r="N7200" s="62" t="s">
        <v>4259</v>
      </c>
      <c r="O7200" s="14">
        <f t="shared" si="615"/>
        <v>45923.599224537036</v>
      </c>
      <c r="P7200" s="19">
        <f t="shared" si="616"/>
        <v>45923.807557870372</v>
      </c>
      <c r="Q7200" s="20" t="str">
        <f t="shared" si="617"/>
        <v>23/09/2025</v>
      </c>
      <c r="R7200" s="13" t="str">
        <f t="shared" si="618"/>
        <v>19</v>
      </c>
      <c r="S7200" s="13" t="str">
        <f t="shared" si="619"/>
        <v>Tue</v>
      </c>
    </row>
    <row r="7201" spans="1:19" x14ac:dyDescent="0.25">
      <c r="A7201" s="56">
        <v>45923.599560185183</v>
      </c>
      <c r="B7201" s="57">
        <v>445641797</v>
      </c>
      <c r="C7201" s="58" t="s">
        <v>36</v>
      </c>
      <c r="D7201" s="58" t="s">
        <v>37</v>
      </c>
      <c r="E7201" s="58" t="s">
        <v>46</v>
      </c>
      <c r="F7201" s="58" t="s">
        <v>119</v>
      </c>
      <c r="G7201" s="59">
        <v>3784.78</v>
      </c>
      <c r="H7201" s="57">
        <v>444848341</v>
      </c>
      <c r="I7201" s="59">
        <v>0</v>
      </c>
      <c r="J7201" s="59">
        <v>0</v>
      </c>
      <c r="K7201" s="59">
        <v>0</v>
      </c>
      <c r="L7201" s="59">
        <v>-3.13</v>
      </c>
      <c r="M7201" s="59">
        <v>9925.9599999999991</v>
      </c>
      <c r="N7201" s="58" t="s">
        <v>4260</v>
      </c>
      <c r="O7201" s="14">
        <f t="shared" si="615"/>
        <v>45923.599560185183</v>
      </c>
      <c r="P7201" s="19">
        <f t="shared" si="616"/>
        <v>45923.807893518519</v>
      </c>
      <c r="Q7201" s="20" t="str">
        <f t="shared" si="617"/>
        <v>23/09/2025</v>
      </c>
      <c r="R7201" s="13" t="str">
        <f t="shared" si="618"/>
        <v>19</v>
      </c>
      <c r="S7201" s="13" t="str">
        <f t="shared" si="619"/>
        <v>Tue</v>
      </c>
    </row>
    <row r="7202" spans="1:19" x14ac:dyDescent="0.25">
      <c r="A7202" s="60">
        <v>45923.599560185183</v>
      </c>
      <c r="B7202" s="61">
        <v>445641799</v>
      </c>
      <c r="C7202" s="62" t="s">
        <v>36</v>
      </c>
      <c r="D7202" s="62" t="s">
        <v>37</v>
      </c>
      <c r="E7202" s="62" t="s">
        <v>46</v>
      </c>
      <c r="F7202" s="62" t="s">
        <v>119</v>
      </c>
      <c r="G7202" s="63">
        <v>3784.78</v>
      </c>
      <c r="H7202" s="61">
        <v>444848342</v>
      </c>
      <c r="I7202" s="63">
        <v>0</v>
      </c>
      <c r="J7202" s="63">
        <v>0</v>
      </c>
      <c r="K7202" s="63">
        <v>0</v>
      </c>
      <c r="L7202" s="63">
        <v>-3.12</v>
      </c>
      <c r="M7202" s="63">
        <v>9922.84</v>
      </c>
      <c r="N7202" s="62" t="s">
        <v>4261</v>
      </c>
      <c r="O7202" s="14">
        <f t="shared" si="615"/>
        <v>45923.599560185183</v>
      </c>
      <c r="P7202" s="19">
        <f t="shared" si="616"/>
        <v>45923.807893518519</v>
      </c>
      <c r="Q7202" s="20" t="str">
        <f t="shared" si="617"/>
        <v>23/09/2025</v>
      </c>
      <c r="R7202" s="13" t="str">
        <f t="shared" si="618"/>
        <v>19</v>
      </c>
      <c r="S7202" s="13" t="str">
        <f t="shared" si="619"/>
        <v>Tue</v>
      </c>
    </row>
    <row r="7203" spans="1:19" x14ac:dyDescent="0.25">
      <c r="A7203" s="56">
        <v>45923.599930555552</v>
      </c>
      <c r="B7203" s="57">
        <v>445642197</v>
      </c>
      <c r="C7203" s="58" t="s">
        <v>36</v>
      </c>
      <c r="D7203" s="58" t="s">
        <v>37</v>
      </c>
      <c r="E7203" s="58" t="s">
        <v>46</v>
      </c>
      <c r="F7203" s="58" t="s">
        <v>119</v>
      </c>
      <c r="G7203" s="59">
        <v>3786.06</v>
      </c>
      <c r="H7203" s="57">
        <v>444848717</v>
      </c>
      <c r="I7203" s="59">
        <v>0</v>
      </c>
      <c r="J7203" s="59">
        <v>0</v>
      </c>
      <c r="K7203" s="59">
        <v>0</v>
      </c>
      <c r="L7203" s="59">
        <v>-3.06</v>
      </c>
      <c r="M7203" s="59">
        <v>9919.7800000000007</v>
      </c>
      <c r="N7203" s="58" t="s">
        <v>4262</v>
      </c>
      <c r="O7203" s="14">
        <f t="shared" si="615"/>
        <v>45923.599930555552</v>
      </c>
      <c r="P7203" s="19">
        <f t="shared" si="616"/>
        <v>45923.808263888888</v>
      </c>
      <c r="Q7203" s="20" t="str">
        <f t="shared" si="617"/>
        <v>23/09/2025</v>
      </c>
      <c r="R7203" s="13" t="str">
        <f t="shared" si="618"/>
        <v>19</v>
      </c>
      <c r="S7203" s="13" t="str">
        <f t="shared" si="619"/>
        <v>Tue</v>
      </c>
    </row>
    <row r="7204" spans="1:19" x14ac:dyDescent="0.25">
      <c r="A7204" s="60">
        <v>45923.601006944446</v>
      </c>
      <c r="B7204" s="61">
        <v>445643143</v>
      </c>
      <c r="C7204" s="62" t="s">
        <v>36</v>
      </c>
      <c r="D7204" s="62" t="s">
        <v>37</v>
      </c>
      <c r="E7204" s="62" t="s">
        <v>45</v>
      </c>
      <c r="F7204" s="62" t="s">
        <v>119</v>
      </c>
      <c r="G7204" s="63">
        <v>3785.21</v>
      </c>
      <c r="H7204" s="61">
        <v>444849627</v>
      </c>
      <c r="I7204" s="63">
        <v>0</v>
      </c>
      <c r="J7204" s="63">
        <v>0</v>
      </c>
      <c r="K7204" s="63">
        <v>0</v>
      </c>
      <c r="L7204" s="63">
        <v>0</v>
      </c>
      <c r="M7204" s="63">
        <v>9919.7800000000007</v>
      </c>
      <c r="N7204" s="62" t="s">
        <v>118</v>
      </c>
      <c r="O7204" s="14">
        <f t="shared" si="615"/>
        <v>45923.601006944446</v>
      </c>
      <c r="P7204" s="19">
        <f t="shared" si="616"/>
        <v>45923.809340277781</v>
      </c>
      <c r="Q7204" s="20" t="str">
        <f t="shared" si="617"/>
        <v>23/09/2025</v>
      </c>
      <c r="R7204" s="13" t="str">
        <f t="shared" si="618"/>
        <v>19</v>
      </c>
      <c r="S7204" s="13" t="str">
        <f t="shared" si="619"/>
        <v>Tue</v>
      </c>
    </row>
    <row r="7205" spans="1:19" x14ac:dyDescent="0.25">
      <c r="A7205" s="56">
        <v>45923.601018518515</v>
      </c>
      <c r="B7205" s="57">
        <v>445643146</v>
      </c>
      <c r="C7205" s="58" t="s">
        <v>36</v>
      </c>
      <c r="D7205" s="58" t="s">
        <v>37</v>
      </c>
      <c r="E7205" s="58" t="s">
        <v>45</v>
      </c>
      <c r="F7205" s="58" t="s">
        <v>119</v>
      </c>
      <c r="G7205" s="59">
        <v>3785.07</v>
      </c>
      <c r="H7205" s="57">
        <v>444849630</v>
      </c>
      <c r="I7205" s="59">
        <v>0</v>
      </c>
      <c r="J7205" s="59">
        <v>0</v>
      </c>
      <c r="K7205" s="59">
        <v>0</v>
      </c>
      <c r="L7205" s="59">
        <v>0</v>
      </c>
      <c r="M7205" s="59">
        <v>9919.7800000000007</v>
      </c>
      <c r="N7205" s="58" t="s">
        <v>1384</v>
      </c>
      <c r="O7205" s="14">
        <f t="shared" si="615"/>
        <v>45923.601018518515</v>
      </c>
      <c r="P7205" s="19">
        <f t="shared" si="616"/>
        <v>45923.809351851851</v>
      </c>
      <c r="Q7205" s="20" t="str">
        <f t="shared" si="617"/>
        <v>23/09/2025</v>
      </c>
      <c r="R7205" s="13" t="str">
        <f t="shared" si="618"/>
        <v>19</v>
      </c>
      <c r="S7205" s="13" t="str">
        <f t="shared" si="619"/>
        <v>Tue</v>
      </c>
    </row>
    <row r="7206" spans="1:19" x14ac:dyDescent="0.25">
      <c r="A7206" s="60">
        <v>45923.601018518515</v>
      </c>
      <c r="B7206" s="61">
        <v>445643148</v>
      </c>
      <c r="C7206" s="62" t="s">
        <v>36</v>
      </c>
      <c r="D7206" s="62" t="s">
        <v>37</v>
      </c>
      <c r="E7206" s="62" t="s">
        <v>45</v>
      </c>
      <c r="F7206" s="62" t="s">
        <v>119</v>
      </c>
      <c r="G7206" s="63">
        <v>3785.11</v>
      </c>
      <c r="H7206" s="61">
        <v>444849632</v>
      </c>
      <c r="I7206" s="63">
        <v>0</v>
      </c>
      <c r="J7206" s="63">
        <v>0</v>
      </c>
      <c r="K7206" s="63">
        <v>0</v>
      </c>
      <c r="L7206" s="63">
        <v>0</v>
      </c>
      <c r="M7206" s="63">
        <v>9919.7800000000007</v>
      </c>
      <c r="N7206" s="62" t="s">
        <v>115</v>
      </c>
      <c r="O7206" s="14">
        <f t="shared" si="615"/>
        <v>45923.601018518515</v>
      </c>
      <c r="P7206" s="19">
        <f t="shared" si="616"/>
        <v>45923.809351851851</v>
      </c>
      <c r="Q7206" s="20" t="str">
        <f t="shared" si="617"/>
        <v>23/09/2025</v>
      </c>
      <c r="R7206" s="13" t="str">
        <f t="shared" si="618"/>
        <v>19</v>
      </c>
      <c r="S7206" s="13" t="str">
        <f t="shared" si="619"/>
        <v>Tue</v>
      </c>
    </row>
    <row r="7207" spans="1:19" x14ac:dyDescent="0.25">
      <c r="A7207" s="56">
        <v>45923.602858796294</v>
      </c>
      <c r="B7207" s="57">
        <v>445644204</v>
      </c>
      <c r="C7207" s="58" t="s">
        <v>36</v>
      </c>
      <c r="D7207" s="58" t="s">
        <v>38</v>
      </c>
      <c r="E7207" s="58" t="s">
        <v>46</v>
      </c>
      <c r="F7207" s="58" t="s">
        <v>119</v>
      </c>
      <c r="G7207" s="59">
        <v>3787.47</v>
      </c>
      <c r="H7207" s="57">
        <v>444850690</v>
      </c>
      <c r="I7207" s="59">
        <v>0</v>
      </c>
      <c r="J7207" s="59">
        <v>0</v>
      </c>
      <c r="K7207" s="59">
        <v>0</v>
      </c>
      <c r="L7207" s="59">
        <v>4.59</v>
      </c>
      <c r="M7207" s="59">
        <v>9924.3700000000008</v>
      </c>
      <c r="N7207" s="58" t="s">
        <v>4263</v>
      </c>
      <c r="O7207" s="14">
        <f t="shared" si="615"/>
        <v>45923.602858796294</v>
      </c>
      <c r="P7207" s="19">
        <f t="shared" si="616"/>
        <v>45923.811192129629</v>
      </c>
      <c r="Q7207" s="20" t="str">
        <f t="shared" si="617"/>
        <v>23/09/2025</v>
      </c>
      <c r="R7207" s="13" t="str">
        <f t="shared" si="618"/>
        <v>19</v>
      </c>
      <c r="S7207" s="13" t="str">
        <f t="shared" si="619"/>
        <v>Tue</v>
      </c>
    </row>
    <row r="7208" spans="1:19" x14ac:dyDescent="0.25">
      <c r="A7208" s="60">
        <v>45923.602858796294</v>
      </c>
      <c r="B7208" s="61">
        <v>445644207</v>
      </c>
      <c r="C7208" s="62" t="s">
        <v>36</v>
      </c>
      <c r="D7208" s="62" t="s">
        <v>38</v>
      </c>
      <c r="E7208" s="62" t="s">
        <v>46</v>
      </c>
      <c r="F7208" s="62" t="s">
        <v>119</v>
      </c>
      <c r="G7208" s="63">
        <v>3787.47</v>
      </c>
      <c r="H7208" s="61">
        <v>444850692</v>
      </c>
      <c r="I7208" s="63">
        <v>0</v>
      </c>
      <c r="J7208" s="63">
        <v>0</v>
      </c>
      <c r="K7208" s="63">
        <v>0</v>
      </c>
      <c r="L7208" s="63">
        <v>4.5999999999999996</v>
      </c>
      <c r="M7208" s="63">
        <v>9928.9699999999993</v>
      </c>
      <c r="N7208" s="62" t="s">
        <v>4263</v>
      </c>
      <c r="O7208" s="14">
        <f t="shared" si="615"/>
        <v>45923.602858796294</v>
      </c>
      <c r="P7208" s="19">
        <f t="shared" si="616"/>
        <v>45923.811192129629</v>
      </c>
      <c r="Q7208" s="20" t="str">
        <f t="shared" si="617"/>
        <v>23/09/2025</v>
      </c>
      <c r="R7208" s="13" t="str">
        <f t="shared" si="618"/>
        <v>19</v>
      </c>
      <c r="S7208" s="13" t="str">
        <f t="shared" si="619"/>
        <v>Tue</v>
      </c>
    </row>
    <row r="7209" spans="1:19" x14ac:dyDescent="0.25">
      <c r="A7209" s="56">
        <v>45923.604375000003</v>
      </c>
      <c r="B7209" s="57">
        <v>445645507</v>
      </c>
      <c r="C7209" s="58" t="s">
        <v>36</v>
      </c>
      <c r="D7209" s="58" t="s">
        <v>38</v>
      </c>
      <c r="E7209" s="58" t="s">
        <v>46</v>
      </c>
      <c r="F7209" s="58" t="s">
        <v>119</v>
      </c>
      <c r="G7209" s="59">
        <v>3787.5</v>
      </c>
      <c r="H7209" s="57">
        <v>444852004</v>
      </c>
      <c r="I7209" s="59">
        <v>0</v>
      </c>
      <c r="J7209" s="59">
        <v>0</v>
      </c>
      <c r="K7209" s="59">
        <v>0</v>
      </c>
      <c r="L7209" s="59">
        <v>2.29</v>
      </c>
      <c r="M7209" s="59">
        <v>9931.26</v>
      </c>
      <c r="N7209" s="58" t="s">
        <v>4264</v>
      </c>
      <c r="O7209" s="14">
        <f t="shared" si="615"/>
        <v>45923.604375000003</v>
      </c>
      <c r="P7209" s="19">
        <f t="shared" si="616"/>
        <v>45923.812708333338</v>
      </c>
      <c r="Q7209" s="20" t="str">
        <f t="shared" si="617"/>
        <v>23/09/2025</v>
      </c>
      <c r="R7209" s="13" t="str">
        <f t="shared" si="618"/>
        <v>19</v>
      </c>
      <c r="S7209" s="13" t="str">
        <f t="shared" si="619"/>
        <v>Tue</v>
      </c>
    </row>
    <row r="7210" spans="1:19" x14ac:dyDescent="0.25">
      <c r="A7210" s="60">
        <v>45923.604375000003</v>
      </c>
      <c r="B7210" s="61">
        <v>445645508</v>
      </c>
      <c r="C7210" s="62" t="s">
        <v>36</v>
      </c>
      <c r="D7210" s="62" t="s">
        <v>38</v>
      </c>
      <c r="E7210" s="62" t="s">
        <v>46</v>
      </c>
      <c r="F7210" s="62" t="s">
        <v>119</v>
      </c>
      <c r="G7210" s="63">
        <v>3787.5</v>
      </c>
      <c r="H7210" s="61">
        <v>444852005</v>
      </c>
      <c r="I7210" s="63">
        <v>0</v>
      </c>
      <c r="J7210" s="63">
        <v>0</v>
      </c>
      <c r="K7210" s="63">
        <v>0</v>
      </c>
      <c r="L7210" s="63">
        <v>2.39</v>
      </c>
      <c r="M7210" s="63">
        <v>9933.65</v>
      </c>
      <c r="N7210" s="62" t="s">
        <v>4265</v>
      </c>
      <c r="O7210" s="14">
        <f t="shared" si="615"/>
        <v>45923.604375000003</v>
      </c>
      <c r="P7210" s="19">
        <f t="shared" si="616"/>
        <v>45923.812708333338</v>
      </c>
      <c r="Q7210" s="20" t="str">
        <f t="shared" si="617"/>
        <v>23/09/2025</v>
      </c>
      <c r="R7210" s="13" t="str">
        <f t="shared" si="618"/>
        <v>19</v>
      </c>
      <c r="S7210" s="13" t="str">
        <f t="shared" si="619"/>
        <v>Tue</v>
      </c>
    </row>
    <row r="7211" spans="1:19" x14ac:dyDescent="0.25">
      <c r="A7211" s="56">
        <v>45923.604375000003</v>
      </c>
      <c r="B7211" s="57">
        <v>445645516</v>
      </c>
      <c r="C7211" s="58" t="s">
        <v>36</v>
      </c>
      <c r="D7211" s="58" t="s">
        <v>38</v>
      </c>
      <c r="E7211" s="58" t="s">
        <v>46</v>
      </c>
      <c r="F7211" s="58" t="s">
        <v>119</v>
      </c>
      <c r="G7211" s="59">
        <v>3787.48</v>
      </c>
      <c r="H7211" s="57">
        <v>444852011</v>
      </c>
      <c r="I7211" s="59">
        <v>0</v>
      </c>
      <c r="J7211" s="59">
        <v>0</v>
      </c>
      <c r="K7211" s="59">
        <v>0</v>
      </c>
      <c r="L7211" s="59">
        <v>2.41</v>
      </c>
      <c r="M7211" s="59">
        <v>9936.06</v>
      </c>
      <c r="N7211" s="58" t="s">
        <v>4266</v>
      </c>
      <c r="O7211" s="14">
        <f t="shared" si="615"/>
        <v>45923.604375000003</v>
      </c>
      <c r="P7211" s="19">
        <f t="shared" si="616"/>
        <v>45923.812708333338</v>
      </c>
      <c r="Q7211" s="20" t="str">
        <f t="shared" si="617"/>
        <v>23/09/2025</v>
      </c>
      <c r="R7211" s="13" t="str">
        <f t="shared" si="618"/>
        <v>19</v>
      </c>
      <c r="S7211" s="13" t="str">
        <f t="shared" si="619"/>
        <v>Tue</v>
      </c>
    </row>
    <row r="7212" spans="1:19" x14ac:dyDescent="0.25">
      <c r="A7212" s="60">
        <v>45923.604594907411</v>
      </c>
      <c r="B7212" s="61">
        <v>445645943</v>
      </c>
      <c r="C7212" s="62" t="s">
        <v>36</v>
      </c>
      <c r="D7212" s="62" t="s">
        <v>37</v>
      </c>
      <c r="E7212" s="62" t="s">
        <v>45</v>
      </c>
      <c r="F7212" s="62" t="s">
        <v>119</v>
      </c>
      <c r="G7212" s="63">
        <v>3787.49</v>
      </c>
      <c r="H7212" s="61">
        <v>444852447</v>
      </c>
      <c r="I7212" s="63">
        <v>0</v>
      </c>
      <c r="J7212" s="63">
        <v>0</v>
      </c>
      <c r="K7212" s="63">
        <v>0</v>
      </c>
      <c r="L7212" s="63">
        <v>0</v>
      </c>
      <c r="M7212" s="63">
        <v>9936.06</v>
      </c>
      <c r="N7212" s="62" t="s">
        <v>118</v>
      </c>
      <c r="O7212" s="14">
        <f t="shared" si="615"/>
        <v>45923.604594907411</v>
      </c>
      <c r="P7212" s="19">
        <f t="shared" si="616"/>
        <v>45923.812928240746</v>
      </c>
      <c r="Q7212" s="20" t="str">
        <f t="shared" si="617"/>
        <v>23/09/2025</v>
      </c>
      <c r="R7212" s="13" t="str">
        <f t="shared" si="618"/>
        <v>19</v>
      </c>
      <c r="S7212" s="13" t="str">
        <f t="shared" si="619"/>
        <v>Tue</v>
      </c>
    </row>
    <row r="7213" spans="1:19" x14ac:dyDescent="0.25">
      <c r="A7213" s="56">
        <v>45923.60460648148</v>
      </c>
      <c r="B7213" s="57">
        <v>445645944</v>
      </c>
      <c r="C7213" s="58" t="s">
        <v>36</v>
      </c>
      <c r="D7213" s="58" t="s">
        <v>37</v>
      </c>
      <c r="E7213" s="58" t="s">
        <v>45</v>
      </c>
      <c r="F7213" s="58" t="s">
        <v>119</v>
      </c>
      <c r="G7213" s="59">
        <v>3787.46</v>
      </c>
      <c r="H7213" s="57">
        <v>444852448</v>
      </c>
      <c r="I7213" s="59">
        <v>0</v>
      </c>
      <c r="J7213" s="59">
        <v>0</v>
      </c>
      <c r="K7213" s="59">
        <v>0</v>
      </c>
      <c r="L7213" s="59">
        <v>0</v>
      </c>
      <c r="M7213" s="59">
        <v>9936.06</v>
      </c>
      <c r="N7213" s="58" t="s">
        <v>115</v>
      </c>
      <c r="O7213" s="14">
        <f t="shared" si="615"/>
        <v>45923.60460648148</v>
      </c>
      <c r="P7213" s="19">
        <f t="shared" si="616"/>
        <v>45923.812939814816</v>
      </c>
      <c r="Q7213" s="20" t="str">
        <f t="shared" si="617"/>
        <v>23/09/2025</v>
      </c>
      <c r="R7213" s="13" t="str">
        <f t="shared" si="618"/>
        <v>19</v>
      </c>
      <c r="S7213" s="13" t="str">
        <f t="shared" si="619"/>
        <v>Tue</v>
      </c>
    </row>
    <row r="7214" spans="1:19" x14ac:dyDescent="0.25">
      <c r="A7214" s="60">
        <v>45923.60460648148</v>
      </c>
      <c r="B7214" s="61">
        <v>445645947</v>
      </c>
      <c r="C7214" s="62" t="s">
        <v>36</v>
      </c>
      <c r="D7214" s="62" t="s">
        <v>37</v>
      </c>
      <c r="E7214" s="62" t="s">
        <v>45</v>
      </c>
      <c r="F7214" s="62" t="s">
        <v>119</v>
      </c>
      <c r="G7214" s="63">
        <v>3787.47</v>
      </c>
      <c r="H7214" s="61">
        <v>444852450</v>
      </c>
      <c r="I7214" s="63">
        <v>0</v>
      </c>
      <c r="J7214" s="63">
        <v>0</v>
      </c>
      <c r="K7214" s="63">
        <v>0</v>
      </c>
      <c r="L7214" s="63">
        <v>0</v>
      </c>
      <c r="M7214" s="63">
        <v>9936.06</v>
      </c>
      <c r="N7214" s="62" t="s">
        <v>1384</v>
      </c>
      <c r="O7214" s="14">
        <f t="shared" si="615"/>
        <v>45923.60460648148</v>
      </c>
      <c r="P7214" s="19">
        <f t="shared" si="616"/>
        <v>45923.812939814816</v>
      </c>
      <c r="Q7214" s="20" t="str">
        <f t="shared" si="617"/>
        <v>23/09/2025</v>
      </c>
      <c r="R7214" s="13" t="str">
        <f t="shared" si="618"/>
        <v>19</v>
      </c>
      <c r="S7214" s="13" t="str">
        <f t="shared" si="619"/>
        <v>Tue</v>
      </c>
    </row>
    <row r="7215" spans="1:19" x14ac:dyDescent="0.25">
      <c r="A7215" s="56">
        <v>45923.605405092596</v>
      </c>
      <c r="B7215" s="57">
        <v>445646271</v>
      </c>
      <c r="C7215" s="58" t="s">
        <v>36</v>
      </c>
      <c r="D7215" s="58" t="s">
        <v>37</v>
      </c>
      <c r="E7215" s="58" t="s">
        <v>45</v>
      </c>
      <c r="F7215" s="58" t="s">
        <v>119</v>
      </c>
      <c r="G7215" s="59">
        <v>3787.3</v>
      </c>
      <c r="H7215" s="57">
        <v>444852777</v>
      </c>
      <c r="I7215" s="59">
        <v>0</v>
      </c>
      <c r="J7215" s="59">
        <v>0</v>
      </c>
      <c r="K7215" s="59">
        <v>0</v>
      </c>
      <c r="L7215" s="59">
        <v>0</v>
      </c>
      <c r="M7215" s="59">
        <v>9936.06</v>
      </c>
      <c r="N7215" s="58" t="s">
        <v>52</v>
      </c>
      <c r="O7215" s="14">
        <f t="shared" si="615"/>
        <v>45923.605405092596</v>
      </c>
      <c r="P7215" s="19">
        <f t="shared" si="616"/>
        <v>45923.813738425932</v>
      </c>
      <c r="Q7215" s="20" t="str">
        <f t="shared" si="617"/>
        <v>23/09/2025</v>
      </c>
      <c r="R7215" s="13" t="str">
        <f t="shared" si="618"/>
        <v>19</v>
      </c>
      <c r="S7215" s="13" t="str">
        <f t="shared" si="619"/>
        <v>Tue</v>
      </c>
    </row>
    <row r="7216" spans="1:19" x14ac:dyDescent="0.25">
      <c r="A7216" s="60">
        <v>45923.605405092596</v>
      </c>
      <c r="B7216" s="61">
        <v>445646274</v>
      </c>
      <c r="C7216" s="62" t="s">
        <v>36</v>
      </c>
      <c r="D7216" s="62" t="s">
        <v>37</v>
      </c>
      <c r="E7216" s="62" t="s">
        <v>45</v>
      </c>
      <c r="F7216" s="62" t="s">
        <v>119</v>
      </c>
      <c r="G7216" s="63">
        <v>3787.29</v>
      </c>
      <c r="H7216" s="61">
        <v>444852780</v>
      </c>
      <c r="I7216" s="63">
        <v>0</v>
      </c>
      <c r="J7216" s="63">
        <v>0</v>
      </c>
      <c r="K7216" s="63">
        <v>0</v>
      </c>
      <c r="L7216" s="63">
        <v>0</v>
      </c>
      <c r="M7216" s="63">
        <v>9936.06</v>
      </c>
      <c r="N7216" s="62" t="s">
        <v>113</v>
      </c>
      <c r="O7216" s="14">
        <f t="shared" si="615"/>
        <v>45923.605405092596</v>
      </c>
      <c r="P7216" s="19">
        <f t="shared" si="616"/>
        <v>45923.813738425932</v>
      </c>
      <c r="Q7216" s="20" t="str">
        <f t="shared" si="617"/>
        <v>23/09/2025</v>
      </c>
      <c r="R7216" s="13" t="str">
        <f t="shared" si="618"/>
        <v>19</v>
      </c>
      <c r="S7216" s="13" t="str">
        <f t="shared" si="619"/>
        <v>Tue</v>
      </c>
    </row>
    <row r="7217" spans="1:19" x14ac:dyDescent="0.25">
      <c r="A7217" s="56">
        <v>45923.605416666665</v>
      </c>
      <c r="B7217" s="57">
        <v>445646279</v>
      </c>
      <c r="C7217" s="58" t="s">
        <v>36</v>
      </c>
      <c r="D7217" s="58" t="s">
        <v>37</v>
      </c>
      <c r="E7217" s="58" t="s">
        <v>45</v>
      </c>
      <c r="F7217" s="58" t="s">
        <v>119</v>
      </c>
      <c r="G7217" s="59">
        <v>3787.29</v>
      </c>
      <c r="H7217" s="57">
        <v>444852785</v>
      </c>
      <c r="I7217" s="59">
        <v>0</v>
      </c>
      <c r="J7217" s="59">
        <v>0</v>
      </c>
      <c r="K7217" s="59">
        <v>0</v>
      </c>
      <c r="L7217" s="59">
        <v>0</v>
      </c>
      <c r="M7217" s="59">
        <v>9936.06</v>
      </c>
      <c r="N7217" s="58" t="s">
        <v>1944</v>
      </c>
      <c r="O7217" s="14">
        <f t="shared" si="615"/>
        <v>45923.605416666665</v>
      </c>
      <c r="P7217" s="19">
        <f t="shared" si="616"/>
        <v>45923.813750000001</v>
      </c>
      <c r="Q7217" s="20" t="str">
        <f t="shared" si="617"/>
        <v>23/09/2025</v>
      </c>
      <c r="R7217" s="13" t="str">
        <f t="shared" si="618"/>
        <v>19</v>
      </c>
      <c r="S7217" s="13" t="str">
        <f t="shared" si="619"/>
        <v>Tue</v>
      </c>
    </row>
    <row r="7218" spans="1:19" x14ac:dyDescent="0.25">
      <c r="A7218" s="60">
        <v>45923.605416666665</v>
      </c>
      <c r="B7218" s="61">
        <v>445646282</v>
      </c>
      <c r="C7218" s="62" t="s">
        <v>36</v>
      </c>
      <c r="D7218" s="62" t="s">
        <v>37</v>
      </c>
      <c r="E7218" s="62" t="s">
        <v>45</v>
      </c>
      <c r="F7218" s="62" t="s">
        <v>119</v>
      </c>
      <c r="G7218" s="63">
        <v>3787.3</v>
      </c>
      <c r="H7218" s="61">
        <v>444852788</v>
      </c>
      <c r="I7218" s="63">
        <v>0</v>
      </c>
      <c r="J7218" s="63">
        <v>0</v>
      </c>
      <c r="K7218" s="63">
        <v>0</v>
      </c>
      <c r="L7218" s="63">
        <v>0</v>
      </c>
      <c r="M7218" s="63">
        <v>9936.06</v>
      </c>
      <c r="N7218" s="62" t="s">
        <v>48</v>
      </c>
      <c r="O7218" s="14">
        <f t="shared" si="615"/>
        <v>45923.605416666665</v>
      </c>
      <c r="P7218" s="19">
        <f t="shared" si="616"/>
        <v>45923.813750000001</v>
      </c>
      <c r="Q7218" s="20" t="str">
        <f t="shared" si="617"/>
        <v>23/09/2025</v>
      </c>
      <c r="R7218" s="13" t="str">
        <f t="shared" si="618"/>
        <v>19</v>
      </c>
      <c r="S7218" s="13" t="str">
        <f t="shared" si="619"/>
        <v>Tue</v>
      </c>
    </row>
    <row r="7219" spans="1:19" x14ac:dyDescent="0.25">
      <c r="A7219" s="56">
        <v>45923.605416666665</v>
      </c>
      <c r="B7219" s="57">
        <v>445646285</v>
      </c>
      <c r="C7219" s="58" t="s">
        <v>36</v>
      </c>
      <c r="D7219" s="58" t="s">
        <v>37</v>
      </c>
      <c r="E7219" s="58" t="s">
        <v>45</v>
      </c>
      <c r="F7219" s="58" t="s">
        <v>119</v>
      </c>
      <c r="G7219" s="59">
        <v>3787.3</v>
      </c>
      <c r="H7219" s="57">
        <v>444852791</v>
      </c>
      <c r="I7219" s="59">
        <v>0</v>
      </c>
      <c r="J7219" s="59">
        <v>0</v>
      </c>
      <c r="K7219" s="59">
        <v>0</v>
      </c>
      <c r="L7219" s="59">
        <v>0</v>
      </c>
      <c r="M7219" s="59">
        <v>9936.06</v>
      </c>
      <c r="N7219" s="58" t="s">
        <v>77</v>
      </c>
      <c r="O7219" s="14">
        <f t="shared" si="615"/>
        <v>45923.605416666665</v>
      </c>
      <c r="P7219" s="19">
        <f t="shared" si="616"/>
        <v>45923.813750000001</v>
      </c>
      <c r="Q7219" s="20" t="str">
        <f t="shared" si="617"/>
        <v>23/09/2025</v>
      </c>
      <c r="R7219" s="13" t="str">
        <f t="shared" si="618"/>
        <v>19</v>
      </c>
      <c r="S7219" s="13" t="str">
        <f t="shared" si="619"/>
        <v>Tue</v>
      </c>
    </row>
    <row r="7220" spans="1:19" x14ac:dyDescent="0.25">
      <c r="A7220" s="60">
        <v>45923.605416666665</v>
      </c>
      <c r="B7220" s="61">
        <v>445646286</v>
      </c>
      <c r="C7220" s="62" t="s">
        <v>36</v>
      </c>
      <c r="D7220" s="62" t="s">
        <v>37</v>
      </c>
      <c r="E7220" s="62" t="s">
        <v>45</v>
      </c>
      <c r="F7220" s="62" t="s">
        <v>119</v>
      </c>
      <c r="G7220" s="63">
        <v>3787.3</v>
      </c>
      <c r="H7220" s="61">
        <v>444852792</v>
      </c>
      <c r="I7220" s="63">
        <v>0</v>
      </c>
      <c r="J7220" s="63">
        <v>0</v>
      </c>
      <c r="K7220" s="63">
        <v>0</v>
      </c>
      <c r="L7220" s="63">
        <v>0</v>
      </c>
      <c r="M7220" s="63">
        <v>9936.06</v>
      </c>
      <c r="N7220" s="62" t="s">
        <v>108</v>
      </c>
      <c r="O7220" s="14">
        <f t="shared" si="615"/>
        <v>45923.605416666665</v>
      </c>
      <c r="P7220" s="19">
        <f t="shared" si="616"/>
        <v>45923.813750000001</v>
      </c>
      <c r="Q7220" s="20" t="str">
        <f t="shared" si="617"/>
        <v>23/09/2025</v>
      </c>
      <c r="R7220" s="13" t="str">
        <f t="shared" si="618"/>
        <v>19</v>
      </c>
      <c r="S7220" s="13" t="str">
        <f t="shared" si="619"/>
        <v>Tue</v>
      </c>
    </row>
    <row r="7221" spans="1:19" x14ac:dyDescent="0.25">
      <c r="A7221" s="56">
        <v>45923.605428240742</v>
      </c>
      <c r="B7221" s="57">
        <v>445646287</v>
      </c>
      <c r="C7221" s="58" t="s">
        <v>36</v>
      </c>
      <c r="D7221" s="58" t="s">
        <v>37</v>
      </c>
      <c r="E7221" s="58" t="s">
        <v>45</v>
      </c>
      <c r="F7221" s="58" t="s">
        <v>119</v>
      </c>
      <c r="G7221" s="59">
        <v>3787.3</v>
      </c>
      <c r="H7221" s="57">
        <v>444852793</v>
      </c>
      <c r="I7221" s="59">
        <v>0</v>
      </c>
      <c r="J7221" s="59">
        <v>0</v>
      </c>
      <c r="K7221" s="59">
        <v>0</v>
      </c>
      <c r="L7221" s="59">
        <v>0</v>
      </c>
      <c r="M7221" s="59">
        <v>9936.06</v>
      </c>
      <c r="N7221" s="58" t="s">
        <v>1971</v>
      </c>
      <c r="O7221" s="14">
        <f t="shared" si="615"/>
        <v>45923.605428240742</v>
      </c>
      <c r="P7221" s="19">
        <f t="shared" si="616"/>
        <v>45923.813761574078</v>
      </c>
      <c r="Q7221" s="20" t="str">
        <f t="shared" si="617"/>
        <v>23/09/2025</v>
      </c>
      <c r="R7221" s="13" t="str">
        <f t="shared" si="618"/>
        <v>19</v>
      </c>
      <c r="S7221" s="13" t="str">
        <f t="shared" si="619"/>
        <v>Tue</v>
      </c>
    </row>
    <row r="7222" spans="1:19" x14ac:dyDescent="0.25">
      <c r="A7222" s="60">
        <v>45923.605428240742</v>
      </c>
      <c r="B7222" s="61">
        <v>445646288</v>
      </c>
      <c r="C7222" s="62" t="s">
        <v>36</v>
      </c>
      <c r="D7222" s="62" t="s">
        <v>37</v>
      </c>
      <c r="E7222" s="62" t="s">
        <v>45</v>
      </c>
      <c r="F7222" s="62" t="s">
        <v>119</v>
      </c>
      <c r="G7222" s="63">
        <v>3787.34</v>
      </c>
      <c r="H7222" s="61">
        <v>444852794</v>
      </c>
      <c r="I7222" s="63">
        <v>0</v>
      </c>
      <c r="J7222" s="63">
        <v>0</v>
      </c>
      <c r="K7222" s="63">
        <v>0</v>
      </c>
      <c r="L7222" s="63">
        <v>0</v>
      </c>
      <c r="M7222" s="63">
        <v>9936.06</v>
      </c>
      <c r="N7222" s="62" t="s">
        <v>107</v>
      </c>
      <c r="O7222" s="14">
        <f t="shared" si="615"/>
        <v>45923.605428240742</v>
      </c>
      <c r="P7222" s="19">
        <f t="shared" si="616"/>
        <v>45923.813761574078</v>
      </c>
      <c r="Q7222" s="20" t="str">
        <f t="shared" si="617"/>
        <v>23/09/2025</v>
      </c>
      <c r="R7222" s="13" t="str">
        <f t="shared" si="618"/>
        <v>19</v>
      </c>
      <c r="S7222" s="13" t="str">
        <f t="shared" si="619"/>
        <v>Tue</v>
      </c>
    </row>
    <row r="7223" spans="1:19" x14ac:dyDescent="0.25">
      <c r="A7223" s="56">
        <v>45923.605428240742</v>
      </c>
      <c r="B7223" s="57">
        <v>445646291</v>
      </c>
      <c r="C7223" s="58" t="s">
        <v>36</v>
      </c>
      <c r="D7223" s="58" t="s">
        <v>37</v>
      </c>
      <c r="E7223" s="58" t="s">
        <v>45</v>
      </c>
      <c r="F7223" s="58" t="s">
        <v>119</v>
      </c>
      <c r="G7223" s="59">
        <v>3787.32</v>
      </c>
      <c r="H7223" s="57">
        <v>444852797</v>
      </c>
      <c r="I7223" s="59">
        <v>0</v>
      </c>
      <c r="J7223" s="59">
        <v>0</v>
      </c>
      <c r="K7223" s="59">
        <v>0</v>
      </c>
      <c r="L7223" s="59">
        <v>0</v>
      </c>
      <c r="M7223" s="59">
        <v>9936.06</v>
      </c>
      <c r="N7223" s="58" t="s">
        <v>2055</v>
      </c>
      <c r="O7223" s="14">
        <f t="shared" si="615"/>
        <v>45923.605428240742</v>
      </c>
      <c r="P7223" s="19">
        <f t="shared" si="616"/>
        <v>45923.813761574078</v>
      </c>
      <c r="Q7223" s="20" t="str">
        <f t="shared" si="617"/>
        <v>23/09/2025</v>
      </c>
      <c r="R7223" s="13" t="str">
        <f t="shared" si="618"/>
        <v>19</v>
      </c>
      <c r="S7223" s="13" t="str">
        <f t="shared" si="619"/>
        <v>Tue</v>
      </c>
    </row>
    <row r="7224" spans="1:19" x14ac:dyDescent="0.25">
      <c r="A7224" s="60">
        <v>45923.605428240742</v>
      </c>
      <c r="B7224" s="61">
        <v>445646292</v>
      </c>
      <c r="C7224" s="62" t="s">
        <v>36</v>
      </c>
      <c r="D7224" s="62" t="s">
        <v>37</v>
      </c>
      <c r="E7224" s="62" t="s">
        <v>45</v>
      </c>
      <c r="F7224" s="62" t="s">
        <v>119</v>
      </c>
      <c r="G7224" s="63">
        <v>3787.32</v>
      </c>
      <c r="H7224" s="61">
        <v>444852798</v>
      </c>
      <c r="I7224" s="63">
        <v>0</v>
      </c>
      <c r="J7224" s="63">
        <v>0</v>
      </c>
      <c r="K7224" s="63">
        <v>0</v>
      </c>
      <c r="L7224" s="63">
        <v>0</v>
      </c>
      <c r="M7224" s="63">
        <v>9936.06</v>
      </c>
      <c r="N7224" s="62" t="s">
        <v>2056</v>
      </c>
      <c r="O7224" s="14">
        <f t="shared" si="615"/>
        <v>45923.605428240742</v>
      </c>
      <c r="P7224" s="19">
        <f t="shared" si="616"/>
        <v>45923.813761574078</v>
      </c>
      <c r="Q7224" s="20" t="str">
        <f t="shared" si="617"/>
        <v>23/09/2025</v>
      </c>
      <c r="R7224" s="13" t="str">
        <f t="shared" si="618"/>
        <v>19</v>
      </c>
      <c r="S7224" s="13" t="str">
        <f t="shared" si="619"/>
        <v>Tue</v>
      </c>
    </row>
    <row r="7225" spans="1:19" x14ac:dyDescent="0.25">
      <c r="A7225" s="56">
        <v>45923.605439814812</v>
      </c>
      <c r="B7225" s="57">
        <v>445646293</v>
      </c>
      <c r="C7225" s="58" t="s">
        <v>36</v>
      </c>
      <c r="D7225" s="58" t="s">
        <v>37</v>
      </c>
      <c r="E7225" s="58" t="s">
        <v>45</v>
      </c>
      <c r="F7225" s="58" t="s">
        <v>119</v>
      </c>
      <c r="G7225" s="59">
        <v>3787.35</v>
      </c>
      <c r="H7225" s="57">
        <v>444852799</v>
      </c>
      <c r="I7225" s="59">
        <v>0</v>
      </c>
      <c r="J7225" s="59">
        <v>0</v>
      </c>
      <c r="K7225" s="59">
        <v>0</v>
      </c>
      <c r="L7225" s="59">
        <v>0</v>
      </c>
      <c r="M7225" s="59">
        <v>9936.06</v>
      </c>
      <c r="N7225" s="58" t="s">
        <v>47</v>
      </c>
      <c r="O7225" s="14">
        <f t="shared" si="615"/>
        <v>45923.605439814812</v>
      </c>
      <c r="P7225" s="19">
        <f t="shared" si="616"/>
        <v>45923.813773148147</v>
      </c>
      <c r="Q7225" s="20" t="str">
        <f t="shared" si="617"/>
        <v>23/09/2025</v>
      </c>
      <c r="R7225" s="13" t="str">
        <f t="shared" si="618"/>
        <v>19</v>
      </c>
      <c r="S7225" s="13" t="str">
        <f t="shared" si="619"/>
        <v>Tue</v>
      </c>
    </row>
    <row r="7226" spans="1:19" x14ac:dyDescent="0.25">
      <c r="A7226" s="60">
        <v>45923.606342592589</v>
      </c>
      <c r="B7226" s="61">
        <v>445646789</v>
      </c>
      <c r="C7226" s="62" t="s">
        <v>36</v>
      </c>
      <c r="D7226" s="62" t="s">
        <v>38</v>
      </c>
      <c r="E7226" s="62" t="s">
        <v>46</v>
      </c>
      <c r="F7226" s="62" t="s">
        <v>119</v>
      </c>
      <c r="G7226" s="63">
        <v>3785.58</v>
      </c>
      <c r="H7226" s="61">
        <v>444853296</v>
      </c>
      <c r="I7226" s="63">
        <v>0</v>
      </c>
      <c r="J7226" s="63">
        <v>0</v>
      </c>
      <c r="K7226" s="63">
        <v>0</v>
      </c>
      <c r="L7226" s="63">
        <v>-1.72</v>
      </c>
      <c r="M7226" s="63">
        <v>9934.34</v>
      </c>
      <c r="N7226" s="62" t="s">
        <v>4267</v>
      </c>
      <c r="O7226" s="14">
        <f t="shared" si="615"/>
        <v>45923.606342592589</v>
      </c>
      <c r="P7226" s="19">
        <f t="shared" si="616"/>
        <v>45923.814675925925</v>
      </c>
      <c r="Q7226" s="20" t="str">
        <f t="shared" si="617"/>
        <v>23/09/2025</v>
      </c>
      <c r="R7226" s="13" t="str">
        <f t="shared" si="618"/>
        <v>19</v>
      </c>
      <c r="S7226" s="13" t="str">
        <f t="shared" si="619"/>
        <v>Tue</v>
      </c>
    </row>
    <row r="7227" spans="1:19" x14ac:dyDescent="0.25">
      <c r="A7227" s="56">
        <v>45923.606354166666</v>
      </c>
      <c r="B7227" s="57">
        <v>445646811</v>
      </c>
      <c r="C7227" s="58" t="s">
        <v>36</v>
      </c>
      <c r="D7227" s="58" t="s">
        <v>38</v>
      </c>
      <c r="E7227" s="58" t="s">
        <v>46</v>
      </c>
      <c r="F7227" s="58" t="s">
        <v>119</v>
      </c>
      <c r="G7227" s="59">
        <v>3784.99</v>
      </c>
      <c r="H7227" s="57">
        <v>444853313</v>
      </c>
      <c r="I7227" s="59">
        <v>0</v>
      </c>
      <c r="J7227" s="59">
        <v>0</v>
      </c>
      <c r="K7227" s="59">
        <v>0</v>
      </c>
      <c r="L7227" s="59">
        <v>-2.31</v>
      </c>
      <c r="M7227" s="59">
        <v>9932.0300000000007</v>
      </c>
      <c r="N7227" s="58" t="s">
        <v>4268</v>
      </c>
      <c r="O7227" s="14">
        <f t="shared" si="615"/>
        <v>45923.606354166666</v>
      </c>
      <c r="P7227" s="19">
        <f t="shared" si="616"/>
        <v>45923.814687500002</v>
      </c>
      <c r="Q7227" s="20" t="str">
        <f t="shared" si="617"/>
        <v>23/09/2025</v>
      </c>
      <c r="R7227" s="13" t="str">
        <f t="shared" si="618"/>
        <v>19</v>
      </c>
      <c r="S7227" s="13" t="str">
        <f t="shared" si="619"/>
        <v>Tue</v>
      </c>
    </row>
    <row r="7228" spans="1:19" x14ac:dyDescent="0.25">
      <c r="A7228" s="60">
        <v>45923.606354166666</v>
      </c>
      <c r="B7228" s="61">
        <v>445646812</v>
      </c>
      <c r="C7228" s="62" t="s">
        <v>36</v>
      </c>
      <c r="D7228" s="62" t="s">
        <v>38</v>
      </c>
      <c r="E7228" s="62" t="s">
        <v>46</v>
      </c>
      <c r="F7228" s="62" t="s">
        <v>119</v>
      </c>
      <c r="G7228" s="63">
        <v>3784.99</v>
      </c>
      <c r="H7228" s="61">
        <v>444853314</v>
      </c>
      <c r="I7228" s="63">
        <v>0</v>
      </c>
      <c r="J7228" s="63">
        <v>0</v>
      </c>
      <c r="K7228" s="63">
        <v>0</v>
      </c>
      <c r="L7228" s="63">
        <v>-2.33</v>
      </c>
      <c r="M7228" s="63">
        <v>9929.7000000000007</v>
      </c>
      <c r="N7228" s="62" t="s">
        <v>4268</v>
      </c>
      <c r="O7228" s="14">
        <f t="shared" si="615"/>
        <v>45923.606354166666</v>
      </c>
      <c r="P7228" s="19">
        <f t="shared" si="616"/>
        <v>45923.814687500002</v>
      </c>
      <c r="Q7228" s="20" t="str">
        <f t="shared" si="617"/>
        <v>23/09/2025</v>
      </c>
      <c r="R7228" s="13" t="str">
        <f t="shared" si="618"/>
        <v>19</v>
      </c>
      <c r="S7228" s="13" t="str">
        <f t="shared" si="619"/>
        <v>Tue</v>
      </c>
    </row>
    <row r="7229" spans="1:19" x14ac:dyDescent="0.25">
      <c r="A7229" s="56">
        <v>45923.606400462966</v>
      </c>
      <c r="B7229" s="57">
        <v>445646838</v>
      </c>
      <c r="C7229" s="58" t="s">
        <v>36</v>
      </c>
      <c r="D7229" s="58" t="s">
        <v>38</v>
      </c>
      <c r="E7229" s="58" t="s">
        <v>46</v>
      </c>
      <c r="F7229" s="58" t="s">
        <v>119</v>
      </c>
      <c r="G7229" s="59">
        <v>3784.79</v>
      </c>
      <c r="H7229" s="57">
        <v>444853341</v>
      </c>
      <c r="I7229" s="59">
        <v>0</v>
      </c>
      <c r="J7229" s="59">
        <v>0</v>
      </c>
      <c r="K7229" s="59">
        <v>0</v>
      </c>
      <c r="L7229" s="59">
        <v>-2.5099999999999998</v>
      </c>
      <c r="M7229" s="59">
        <v>9927.19</v>
      </c>
      <c r="N7229" s="58" t="s">
        <v>4269</v>
      </c>
      <c r="O7229" s="14">
        <f t="shared" si="615"/>
        <v>45923.606400462966</v>
      </c>
      <c r="P7229" s="19">
        <f t="shared" si="616"/>
        <v>45923.814733796302</v>
      </c>
      <c r="Q7229" s="20" t="str">
        <f t="shared" si="617"/>
        <v>23/09/2025</v>
      </c>
      <c r="R7229" s="13" t="str">
        <f t="shared" si="618"/>
        <v>19</v>
      </c>
      <c r="S7229" s="13" t="str">
        <f t="shared" si="619"/>
        <v>Tue</v>
      </c>
    </row>
    <row r="7230" spans="1:19" x14ac:dyDescent="0.25">
      <c r="A7230" s="60">
        <v>45923.606412037036</v>
      </c>
      <c r="B7230" s="61">
        <v>445646862</v>
      </c>
      <c r="C7230" s="62" t="s">
        <v>36</v>
      </c>
      <c r="D7230" s="62" t="s">
        <v>38</v>
      </c>
      <c r="E7230" s="62" t="s">
        <v>46</v>
      </c>
      <c r="F7230" s="62" t="s">
        <v>119</v>
      </c>
      <c r="G7230" s="63">
        <v>3784.45</v>
      </c>
      <c r="H7230" s="61">
        <v>444853366</v>
      </c>
      <c r="I7230" s="63">
        <v>0</v>
      </c>
      <c r="J7230" s="63">
        <v>0</v>
      </c>
      <c r="K7230" s="63">
        <v>0</v>
      </c>
      <c r="L7230" s="63">
        <v>-3.04</v>
      </c>
      <c r="M7230" s="63">
        <v>9924.15</v>
      </c>
      <c r="N7230" s="62" t="s">
        <v>4270</v>
      </c>
      <c r="O7230" s="14">
        <f t="shared" si="615"/>
        <v>45923.606412037036</v>
      </c>
      <c r="P7230" s="19">
        <f t="shared" si="616"/>
        <v>45923.814745370371</v>
      </c>
      <c r="Q7230" s="20" t="str">
        <f t="shared" si="617"/>
        <v>23/09/2025</v>
      </c>
      <c r="R7230" s="13" t="str">
        <f t="shared" si="618"/>
        <v>19</v>
      </c>
      <c r="S7230" s="13" t="str">
        <f t="shared" si="619"/>
        <v>Tue</v>
      </c>
    </row>
    <row r="7231" spans="1:19" x14ac:dyDescent="0.25">
      <c r="A7231" s="56">
        <v>45923.606412037036</v>
      </c>
      <c r="B7231" s="57">
        <v>445646863</v>
      </c>
      <c r="C7231" s="58" t="s">
        <v>36</v>
      </c>
      <c r="D7231" s="58" t="s">
        <v>38</v>
      </c>
      <c r="E7231" s="58" t="s">
        <v>46</v>
      </c>
      <c r="F7231" s="58" t="s">
        <v>119</v>
      </c>
      <c r="G7231" s="59">
        <v>3784.45</v>
      </c>
      <c r="H7231" s="57">
        <v>444853367</v>
      </c>
      <c r="I7231" s="59">
        <v>0</v>
      </c>
      <c r="J7231" s="59">
        <v>0</v>
      </c>
      <c r="K7231" s="59">
        <v>0</v>
      </c>
      <c r="L7231" s="59">
        <v>-3.01</v>
      </c>
      <c r="M7231" s="59">
        <v>9921.14</v>
      </c>
      <c r="N7231" s="58" t="s">
        <v>4201</v>
      </c>
      <c r="O7231" s="14">
        <f t="shared" si="615"/>
        <v>45923.606412037036</v>
      </c>
      <c r="P7231" s="19">
        <f t="shared" si="616"/>
        <v>45923.814745370371</v>
      </c>
      <c r="Q7231" s="20" t="str">
        <f t="shared" si="617"/>
        <v>23/09/2025</v>
      </c>
      <c r="R7231" s="13" t="str">
        <f t="shared" si="618"/>
        <v>19</v>
      </c>
      <c r="S7231" s="13" t="str">
        <f t="shared" si="619"/>
        <v>Tue</v>
      </c>
    </row>
    <row r="7232" spans="1:19" x14ac:dyDescent="0.25">
      <c r="A7232" s="60">
        <v>45923.606412037036</v>
      </c>
      <c r="B7232" s="61">
        <v>445646864</v>
      </c>
      <c r="C7232" s="62" t="s">
        <v>36</v>
      </c>
      <c r="D7232" s="62" t="s">
        <v>38</v>
      </c>
      <c r="E7232" s="62" t="s">
        <v>46</v>
      </c>
      <c r="F7232" s="62" t="s">
        <v>119</v>
      </c>
      <c r="G7232" s="63">
        <v>3784.45</v>
      </c>
      <c r="H7232" s="61">
        <v>444853368</v>
      </c>
      <c r="I7232" s="63">
        <v>0</v>
      </c>
      <c r="J7232" s="63">
        <v>0</v>
      </c>
      <c r="K7232" s="63">
        <v>0</v>
      </c>
      <c r="L7232" s="63">
        <v>-3.02</v>
      </c>
      <c r="M7232" s="63">
        <v>9918.1200000000008</v>
      </c>
      <c r="N7232" s="62" t="s">
        <v>4201</v>
      </c>
      <c r="O7232" s="14">
        <f t="shared" si="615"/>
        <v>45923.606412037036</v>
      </c>
      <c r="P7232" s="19">
        <f t="shared" si="616"/>
        <v>45923.814745370371</v>
      </c>
      <c r="Q7232" s="20" t="str">
        <f t="shared" si="617"/>
        <v>23/09/2025</v>
      </c>
      <c r="R7232" s="13" t="str">
        <f t="shared" si="618"/>
        <v>19</v>
      </c>
      <c r="S7232" s="13" t="str">
        <f t="shared" si="619"/>
        <v>Tue</v>
      </c>
    </row>
    <row r="7233" spans="1:19" x14ac:dyDescent="0.25">
      <c r="A7233" s="56">
        <v>45923.606446759259</v>
      </c>
      <c r="B7233" s="57">
        <v>445646889</v>
      </c>
      <c r="C7233" s="58" t="s">
        <v>36</v>
      </c>
      <c r="D7233" s="58" t="s">
        <v>37</v>
      </c>
      <c r="E7233" s="58" t="s">
        <v>45</v>
      </c>
      <c r="F7233" s="58" t="s">
        <v>119</v>
      </c>
      <c r="G7233" s="59">
        <v>3784.7</v>
      </c>
      <c r="H7233" s="57">
        <v>444853393</v>
      </c>
      <c r="I7233" s="59">
        <v>0</v>
      </c>
      <c r="J7233" s="59">
        <v>0</v>
      </c>
      <c r="K7233" s="59">
        <v>0</v>
      </c>
      <c r="L7233" s="59">
        <v>0</v>
      </c>
      <c r="M7233" s="59">
        <v>9918.1200000000008</v>
      </c>
      <c r="N7233" s="58" t="s">
        <v>2546</v>
      </c>
      <c r="O7233" s="14">
        <f t="shared" si="615"/>
        <v>45923.606446759259</v>
      </c>
      <c r="P7233" s="19">
        <f t="shared" si="616"/>
        <v>45923.814780092594</v>
      </c>
      <c r="Q7233" s="20" t="str">
        <f t="shared" si="617"/>
        <v>23/09/2025</v>
      </c>
      <c r="R7233" s="13" t="str">
        <f t="shared" si="618"/>
        <v>19</v>
      </c>
      <c r="S7233" s="13" t="str">
        <f t="shared" si="619"/>
        <v>Tue</v>
      </c>
    </row>
    <row r="7234" spans="1:19" x14ac:dyDescent="0.25">
      <c r="A7234" s="60">
        <v>45923.606446759259</v>
      </c>
      <c r="B7234" s="61">
        <v>445646891</v>
      </c>
      <c r="C7234" s="62" t="s">
        <v>36</v>
      </c>
      <c r="D7234" s="62" t="s">
        <v>37</v>
      </c>
      <c r="E7234" s="62" t="s">
        <v>45</v>
      </c>
      <c r="F7234" s="62" t="s">
        <v>119</v>
      </c>
      <c r="G7234" s="63">
        <v>3784.67</v>
      </c>
      <c r="H7234" s="61">
        <v>444853395</v>
      </c>
      <c r="I7234" s="63">
        <v>0</v>
      </c>
      <c r="J7234" s="63">
        <v>0</v>
      </c>
      <c r="K7234" s="63">
        <v>0</v>
      </c>
      <c r="L7234" s="63">
        <v>0</v>
      </c>
      <c r="M7234" s="63">
        <v>9918.1200000000008</v>
      </c>
      <c r="N7234" s="62" t="s">
        <v>3885</v>
      </c>
      <c r="O7234" s="14">
        <f t="shared" si="615"/>
        <v>45923.606446759259</v>
      </c>
      <c r="P7234" s="19">
        <f t="shared" si="616"/>
        <v>45923.814780092594</v>
      </c>
      <c r="Q7234" s="20" t="str">
        <f t="shared" si="617"/>
        <v>23/09/2025</v>
      </c>
      <c r="R7234" s="13" t="str">
        <f t="shared" si="618"/>
        <v>19</v>
      </c>
      <c r="S7234" s="13" t="str">
        <f t="shared" si="619"/>
        <v>Tue</v>
      </c>
    </row>
    <row r="7235" spans="1:19" x14ac:dyDescent="0.25">
      <c r="A7235" s="56">
        <v>45923.606458333335</v>
      </c>
      <c r="B7235" s="57">
        <v>445646894</v>
      </c>
      <c r="C7235" s="58" t="s">
        <v>36</v>
      </c>
      <c r="D7235" s="58" t="s">
        <v>37</v>
      </c>
      <c r="E7235" s="58" t="s">
        <v>45</v>
      </c>
      <c r="F7235" s="58" t="s">
        <v>119</v>
      </c>
      <c r="G7235" s="59">
        <v>3784.67</v>
      </c>
      <c r="H7235" s="57">
        <v>444853398</v>
      </c>
      <c r="I7235" s="59">
        <v>0</v>
      </c>
      <c r="J7235" s="59">
        <v>0</v>
      </c>
      <c r="K7235" s="59">
        <v>0</v>
      </c>
      <c r="L7235" s="59">
        <v>0</v>
      </c>
      <c r="M7235" s="59">
        <v>9918.1200000000008</v>
      </c>
      <c r="N7235" s="58" t="s">
        <v>3762</v>
      </c>
      <c r="O7235" s="14">
        <f t="shared" si="615"/>
        <v>45923.606458333335</v>
      </c>
      <c r="P7235" s="19">
        <f t="shared" si="616"/>
        <v>45923.814791666671</v>
      </c>
      <c r="Q7235" s="20" t="str">
        <f t="shared" si="617"/>
        <v>23/09/2025</v>
      </c>
      <c r="R7235" s="13" t="str">
        <f t="shared" si="618"/>
        <v>19</v>
      </c>
      <c r="S7235" s="13" t="str">
        <f t="shared" si="619"/>
        <v>Tue</v>
      </c>
    </row>
    <row r="7236" spans="1:19" x14ac:dyDescent="0.25">
      <c r="A7236" s="60">
        <v>45923.606469907405</v>
      </c>
      <c r="B7236" s="61">
        <v>445646898</v>
      </c>
      <c r="C7236" s="62" t="s">
        <v>36</v>
      </c>
      <c r="D7236" s="62" t="s">
        <v>38</v>
      </c>
      <c r="E7236" s="62" t="s">
        <v>46</v>
      </c>
      <c r="F7236" s="62" t="s">
        <v>119</v>
      </c>
      <c r="G7236" s="63">
        <v>3784.25</v>
      </c>
      <c r="H7236" s="61">
        <v>444853403</v>
      </c>
      <c r="I7236" s="63">
        <v>0</v>
      </c>
      <c r="J7236" s="63">
        <v>0</v>
      </c>
      <c r="K7236" s="63">
        <v>0</v>
      </c>
      <c r="L7236" s="63">
        <v>-3.05</v>
      </c>
      <c r="M7236" s="63">
        <v>9915.07</v>
      </c>
      <c r="N7236" s="62" t="s">
        <v>4271</v>
      </c>
      <c r="O7236" s="14">
        <f t="shared" si="615"/>
        <v>45923.606469907405</v>
      </c>
      <c r="P7236" s="19">
        <f t="shared" si="616"/>
        <v>45923.814803240741</v>
      </c>
      <c r="Q7236" s="20" t="str">
        <f t="shared" si="617"/>
        <v>23/09/2025</v>
      </c>
      <c r="R7236" s="13" t="str">
        <f t="shared" si="618"/>
        <v>19</v>
      </c>
      <c r="S7236" s="13" t="str">
        <f t="shared" si="619"/>
        <v>Tue</v>
      </c>
    </row>
    <row r="7237" spans="1:19" x14ac:dyDescent="0.25">
      <c r="A7237" s="56">
        <v>45923.606469907405</v>
      </c>
      <c r="B7237" s="57">
        <v>445646899</v>
      </c>
      <c r="C7237" s="58" t="s">
        <v>36</v>
      </c>
      <c r="D7237" s="58" t="s">
        <v>38</v>
      </c>
      <c r="E7237" s="58" t="s">
        <v>46</v>
      </c>
      <c r="F7237" s="58" t="s">
        <v>119</v>
      </c>
      <c r="G7237" s="59">
        <v>3784.25</v>
      </c>
      <c r="H7237" s="57">
        <v>444853404</v>
      </c>
      <c r="I7237" s="59">
        <v>0</v>
      </c>
      <c r="J7237" s="59">
        <v>0</v>
      </c>
      <c r="K7237" s="59">
        <v>0</v>
      </c>
      <c r="L7237" s="59">
        <v>-3.04</v>
      </c>
      <c r="M7237" s="59">
        <v>9912.0300000000007</v>
      </c>
      <c r="N7237" s="58" t="s">
        <v>4272</v>
      </c>
      <c r="O7237" s="14">
        <f t="shared" si="615"/>
        <v>45923.606469907405</v>
      </c>
      <c r="P7237" s="19">
        <f t="shared" si="616"/>
        <v>45923.814803240741</v>
      </c>
      <c r="Q7237" s="20" t="str">
        <f t="shared" si="617"/>
        <v>23/09/2025</v>
      </c>
      <c r="R7237" s="13" t="str">
        <f t="shared" si="618"/>
        <v>19</v>
      </c>
      <c r="S7237" s="13" t="str">
        <f t="shared" si="619"/>
        <v>Tue</v>
      </c>
    </row>
    <row r="7238" spans="1:19" x14ac:dyDescent="0.25">
      <c r="A7238" s="60">
        <v>45923.606469907405</v>
      </c>
      <c r="B7238" s="61">
        <v>445646900</v>
      </c>
      <c r="C7238" s="62" t="s">
        <v>36</v>
      </c>
      <c r="D7238" s="62" t="s">
        <v>38</v>
      </c>
      <c r="E7238" s="62" t="s">
        <v>46</v>
      </c>
      <c r="F7238" s="62" t="s">
        <v>119</v>
      </c>
      <c r="G7238" s="63">
        <v>3784.25</v>
      </c>
      <c r="H7238" s="61">
        <v>444853405</v>
      </c>
      <c r="I7238" s="63">
        <v>0</v>
      </c>
      <c r="J7238" s="63">
        <v>0</v>
      </c>
      <c r="K7238" s="63">
        <v>0</v>
      </c>
      <c r="L7238" s="63">
        <v>-3.04</v>
      </c>
      <c r="M7238" s="63">
        <v>9908.99</v>
      </c>
      <c r="N7238" s="62" t="s">
        <v>4272</v>
      </c>
      <c r="O7238" s="14">
        <f t="shared" si="615"/>
        <v>45923.606469907405</v>
      </c>
      <c r="P7238" s="19">
        <f t="shared" si="616"/>
        <v>45923.814803240741</v>
      </c>
      <c r="Q7238" s="20" t="str">
        <f t="shared" si="617"/>
        <v>23/09/2025</v>
      </c>
      <c r="R7238" s="13" t="str">
        <f t="shared" si="618"/>
        <v>19</v>
      </c>
      <c r="S7238" s="13" t="str">
        <f t="shared" si="619"/>
        <v>Tue</v>
      </c>
    </row>
    <row r="7239" spans="1:19" x14ac:dyDescent="0.25">
      <c r="A7239" s="56">
        <v>45923.606469907405</v>
      </c>
      <c r="B7239" s="57">
        <v>445646901</v>
      </c>
      <c r="C7239" s="58" t="s">
        <v>36</v>
      </c>
      <c r="D7239" s="58" t="s">
        <v>38</v>
      </c>
      <c r="E7239" s="58" t="s">
        <v>46</v>
      </c>
      <c r="F7239" s="58" t="s">
        <v>119</v>
      </c>
      <c r="G7239" s="59">
        <v>3784.25</v>
      </c>
      <c r="H7239" s="57">
        <v>444853406</v>
      </c>
      <c r="I7239" s="59">
        <v>0</v>
      </c>
      <c r="J7239" s="59">
        <v>0</v>
      </c>
      <c r="K7239" s="59">
        <v>0</v>
      </c>
      <c r="L7239" s="59">
        <v>-3.05</v>
      </c>
      <c r="M7239" s="59">
        <v>9905.94</v>
      </c>
      <c r="N7239" s="58" t="s">
        <v>4272</v>
      </c>
      <c r="O7239" s="14">
        <f t="shared" si="615"/>
        <v>45923.606469907405</v>
      </c>
      <c r="P7239" s="19">
        <f t="shared" si="616"/>
        <v>45923.814803240741</v>
      </c>
      <c r="Q7239" s="20" t="str">
        <f t="shared" si="617"/>
        <v>23/09/2025</v>
      </c>
      <c r="R7239" s="13" t="str">
        <f t="shared" si="618"/>
        <v>19</v>
      </c>
      <c r="S7239" s="13" t="str">
        <f t="shared" si="619"/>
        <v>Tue</v>
      </c>
    </row>
    <row r="7240" spans="1:19" x14ac:dyDescent="0.25">
      <c r="A7240" s="60">
        <v>45923.606469907405</v>
      </c>
      <c r="B7240" s="61">
        <v>445646902</v>
      </c>
      <c r="C7240" s="62" t="s">
        <v>36</v>
      </c>
      <c r="D7240" s="62" t="s">
        <v>38</v>
      </c>
      <c r="E7240" s="62" t="s">
        <v>46</v>
      </c>
      <c r="F7240" s="62" t="s">
        <v>119</v>
      </c>
      <c r="G7240" s="63">
        <v>3784.25</v>
      </c>
      <c r="H7240" s="61">
        <v>444853407</v>
      </c>
      <c r="I7240" s="63">
        <v>0</v>
      </c>
      <c r="J7240" s="63">
        <v>0</v>
      </c>
      <c r="K7240" s="63">
        <v>0</v>
      </c>
      <c r="L7240" s="63">
        <v>-3.09</v>
      </c>
      <c r="M7240" s="63">
        <v>9902.85</v>
      </c>
      <c r="N7240" s="62" t="s">
        <v>4272</v>
      </c>
      <c r="O7240" s="14">
        <f t="shared" si="615"/>
        <v>45923.606469907405</v>
      </c>
      <c r="P7240" s="19">
        <f t="shared" si="616"/>
        <v>45923.814803240741</v>
      </c>
      <c r="Q7240" s="20" t="str">
        <f t="shared" si="617"/>
        <v>23/09/2025</v>
      </c>
      <c r="R7240" s="13" t="str">
        <f t="shared" si="618"/>
        <v>19</v>
      </c>
      <c r="S7240" s="13" t="str">
        <f t="shared" si="619"/>
        <v>Tue</v>
      </c>
    </row>
    <row r="7241" spans="1:19" x14ac:dyDescent="0.25">
      <c r="A7241" s="56">
        <v>45923.606469907405</v>
      </c>
      <c r="B7241" s="57">
        <v>445646903</v>
      </c>
      <c r="C7241" s="58" t="s">
        <v>36</v>
      </c>
      <c r="D7241" s="58" t="s">
        <v>38</v>
      </c>
      <c r="E7241" s="58" t="s">
        <v>46</v>
      </c>
      <c r="F7241" s="58" t="s">
        <v>119</v>
      </c>
      <c r="G7241" s="59">
        <v>3784.25</v>
      </c>
      <c r="H7241" s="57">
        <v>444853408</v>
      </c>
      <c r="I7241" s="59">
        <v>0</v>
      </c>
      <c r="J7241" s="59">
        <v>0</v>
      </c>
      <c r="K7241" s="59">
        <v>0</v>
      </c>
      <c r="L7241" s="59">
        <v>-3.07</v>
      </c>
      <c r="M7241" s="59">
        <v>9899.7800000000007</v>
      </c>
      <c r="N7241" s="58" t="s">
        <v>4272</v>
      </c>
      <c r="O7241" s="14">
        <f t="shared" si="615"/>
        <v>45923.606469907405</v>
      </c>
      <c r="P7241" s="19">
        <f t="shared" si="616"/>
        <v>45923.814803240741</v>
      </c>
      <c r="Q7241" s="20" t="str">
        <f t="shared" si="617"/>
        <v>23/09/2025</v>
      </c>
      <c r="R7241" s="13" t="str">
        <f t="shared" si="618"/>
        <v>19</v>
      </c>
      <c r="S7241" s="13" t="str">
        <f t="shared" si="619"/>
        <v>Tue</v>
      </c>
    </row>
    <row r="7242" spans="1:19" x14ac:dyDescent="0.25">
      <c r="A7242" s="60">
        <v>45923.606469907405</v>
      </c>
      <c r="B7242" s="61">
        <v>445646904</v>
      </c>
      <c r="C7242" s="62" t="s">
        <v>36</v>
      </c>
      <c r="D7242" s="62" t="s">
        <v>38</v>
      </c>
      <c r="E7242" s="62" t="s">
        <v>46</v>
      </c>
      <c r="F7242" s="62" t="s">
        <v>119</v>
      </c>
      <c r="G7242" s="63">
        <v>3784.25</v>
      </c>
      <c r="H7242" s="61">
        <v>444853409</v>
      </c>
      <c r="I7242" s="63">
        <v>0</v>
      </c>
      <c r="J7242" s="63">
        <v>0</v>
      </c>
      <c r="K7242" s="63">
        <v>0</v>
      </c>
      <c r="L7242" s="63">
        <v>-3.1</v>
      </c>
      <c r="M7242" s="63">
        <v>9896.68</v>
      </c>
      <c r="N7242" s="62" t="s">
        <v>4272</v>
      </c>
      <c r="O7242" s="14">
        <f t="shared" si="615"/>
        <v>45923.606469907405</v>
      </c>
      <c r="P7242" s="19">
        <f t="shared" si="616"/>
        <v>45923.814803240741</v>
      </c>
      <c r="Q7242" s="20" t="str">
        <f t="shared" si="617"/>
        <v>23/09/2025</v>
      </c>
      <c r="R7242" s="13" t="str">
        <f t="shared" si="618"/>
        <v>19</v>
      </c>
      <c r="S7242" s="13" t="str">
        <f t="shared" si="619"/>
        <v>Tue</v>
      </c>
    </row>
    <row r="7243" spans="1:19" x14ac:dyDescent="0.25">
      <c r="A7243" s="56">
        <v>45923.606921296298</v>
      </c>
      <c r="B7243" s="57">
        <v>445647403</v>
      </c>
      <c r="C7243" s="58" t="s">
        <v>36</v>
      </c>
      <c r="D7243" s="58" t="s">
        <v>37</v>
      </c>
      <c r="E7243" s="58" t="s">
        <v>45</v>
      </c>
      <c r="F7243" s="58" t="s">
        <v>119</v>
      </c>
      <c r="G7243" s="59">
        <v>3784.47</v>
      </c>
      <c r="H7243" s="57">
        <v>444853909</v>
      </c>
      <c r="I7243" s="59">
        <v>0</v>
      </c>
      <c r="J7243" s="59">
        <v>0</v>
      </c>
      <c r="K7243" s="59">
        <v>0</v>
      </c>
      <c r="L7243" s="59">
        <v>0</v>
      </c>
      <c r="M7243" s="59">
        <v>9896.68</v>
      </c>
      <c r="N7243" s="58" t="s">
        <v>74</v>
      </c>
      <c r="O7243" s="14">
        <f t="shared" si="615"/>
        <v>45923.606921296298</v>
      </c>
      <c r="P7243" s="19">
        <f t="shared" si="616"/>
        <v>45923.815254629633</v>
      </c>
      <c r="Q7243" s="20" t="str">
        <f t="shared" si="617"/>
        <v>23/09/2025</v>
      </c>
      <c r="R7243" s="13" t="str">
        <f t="shared" si="618"/>
        <v>19</v>
      </c>
      <c r="S7243" s="13" t="str">
        <f t="shared" si="619"/>
        <v>Tue</v>
      </c>
    </row>
    <row r="7244" spans="1:19" x14ac:dyDescent="0.25">
      <c r="A7244" s="60">
        <v>45923.606921296298</v>
      </c>
      <c r="B7244" s="61">
        <v>445647406</v>
      </c>
      <c r="C7244" s="62" t="s">
        <v>36</v>
      </c>
      <c r="D7244" s="62" t="s">
        <v>37</v>
      </c>
      <c r="E7244" s="62" t="s">
        <v>45</v>
      </c>
      <c r="F7244" s="62" t="s">
        <v>119</v>
      </c>
      <c r="G7244" s="63">
        <v>3784.47</v>
      </c>
      <c r="H7244" s="61">
        <v>444853912</v>
      </c>
      <c r="I7244" s="63">
        <v>0</v>
      </c>
      <c r="J7244" s="63">
        <v>0</v>
      </c>
      <c r="K7244" s="63">
        <v>0</v>
      </c>
      <c r="L7244" s="63">
        <v>0</v>
      </c>
      <c r="M7244" s="63">
        <v>9896.68</v>
      </c>
      <c r="N7244" s="62" t="s">
        <v>2533</v>
      </c>
      <c r="O7244" s="14">
        <f t="shared" si="615"/>
        <v>45923.606921296298</v>
      </c>
      <c r="P7244" s="19">
        <f t="shared" si="616"/>
        <v>45923.815254629633</v>
      </c>
      <c r="Q7244" s="20" t="str">
        <f t="shared" si="617"/>
        <v>23/09/2025</v>
      </c>
      <c r="R7244" s="13" t="str">
        <f t="shared" si="618"/>
        <v>19</v>
      </c>
      <c r="S7244" s="13" t="str">
        <f t="shared" si="619"/>
        <v>Tue</v>
      </c>
    </row>
    <row r="7245" spans="1:19" x14ac:dyDescent="0.25">
      <c r="A7245" s="56">
        <v>45923.610150462962</v>
      </c>
      <c r="B7245" s="57">
        <v>445649273</v>
      </c>
      <c r="C7245" s="58" t="s">
        <v>36</v>
      </c>
      <c r="D7245" s="58" t="s">
        <v>38</v>
      </c>
      <c r="E7245" s="58" t="s">
        <v>45</v>
      </c>
      <c r="F7245" s="58" t="s">
        <v>119</v>
      </c>
      <c r="G7245" s="59">
        <v>3783.67</v>
      </c>
      <c r="H7245" s="57">
        <v>444855767</v>
      </c>
      <c r="I7245" s="59">
        <v>0</v>
      </c>
      <c r="J7245" s="59">
        <v>0</v>
      </c>
      <c r="K7245" s="59">
        <v>0</v>
      </c>
      <c r="L7245" s="59">
        <v>0</v>
      </c>
      <c r="M7245" s="59">
        <v>9896.68</v>
      </c>
      <c r="N7245" s="58" t="s">
        <v>118</v>
      </c>
      <c r="O7245" s="14">
        <f t="shared" ref="O7245:O7308" si="620">A7245</f>
        <v>45923.610150462962</v>
      </c>
      <c r="P7245" s="19">
        <f t="shared" ref="P7245:P7308" si="621">O7245+(5/24)</f>
        <v>45923.818483796298</v>
      </c>
      <c r="Q7245" s="20" t="str">
        <f t="shared" ref="Q7245:Q7308" si="622">TEXT(P7245,"dd/mm/yyyy")</f>
        <v>23/09/2025</v>
      </c>
      <c r="R7245" s="13" t="str">
        <f t="shared" ref="R7245:R7308" si="623">TEXT(P7245,"hh")</f>
        <v>19</v>
      </c>
      <c r="S7245" s="13" t="str">
        <f t="shared" ref="S7245:S7308" si="624">TEXT(P7245,"ddd")</f>
        <v>Tue</v>
      </c>
    </row>
    <row r="7246" spans="1:19" x14ac:dyDescent="0.25">
      <c r="A7246" s="60">
        <v>45923.610150462962</v>
      </c>
      <c r="B7246" s="61">
        <v>445649276</v>
      </c>
      <c r="C7246" s="62" t="s">
        <v>36</v>
      </c>
      <c r="D7246" s="62" t="s">
        <v>38</v>
      </c>
      <c r="E7246" s="62" t="s">
        <v>45</v>
      </c>
      <c r="F7246" s="62" t="s">
        <v>119</v>
      </c>
      <c r="G7246" s="63">
        <v>3783.59</v>
      </c>
      <c r="H7246" s="61">
        <v>444855770</v>
      </c>
      <c r="I7246" s="63">
        <v>0</v>
      </c>
      <c r="J7246" s="63">
        <v>0</v>
      </c>
      <c r="K7246" s="63">
        <v>0</v>
      </c>
      <c r="L7246" s="63">
        <v>0</v>
      </c>
      <c r="M7246" s="63">
        <v>9896.68</v>
      </c>
      <c r="N7246" s="62" t="s">
        <v>115</v>
      </c>
      <c r="O7246" s="14">
        <f t="shared" si="620"/>
        <v>45923.610150462962</v>
      </c>
      <c r="P7246" s="19">
        <f t="shared" si="621"/>
        <v>45923.818483796298</v>
      </c>
      <c r="Q7246" s="20" t="str">
        <f t="shared" si="622"/>
        <v>23/09/2025</v>
      </c>
      <c r="R7246" s="13" t="str">
        <f t="shared" si="623"/>
        <v>19</v>
      </c>
      <c r="S7246" s="13" t="str">
        <f t="shared" si="624"/>
        <v>Tue</v>
      </c>
    </row>
    <row r="7247" spans="1:19" x14ac:dyDescent="0.25">
      <c r="A7247" s="56">
        <v>45923.613506944443</v>
      </c>
      <c r="B7247" s="57">
        <v>445651192</v>
      </c>
      <c r="C7247" s="58" t="s">
        <v>36</v>
      </c>
      <c r="D7247" s="58" t="s">
        <v>38</v>
      </c>
      <c r="E7247" s="58" t="s">
        <v>45</v>
      </c>
      <c r="F7247" s="58" t="s">
        <v>119</v>
      </c>
      <c r="G7247" s="59">
        <v>3782.91</v>
      </c>
      <c r="H7247" s="57">
        <v>444857672</v>
      </c>
      <c r="I7247" s="59">
        <v>0</v>
      </c>
      <c r="J7247" s="59">
        <v>0</v>
      </c>
      <c r="K7247" s="59">
        <v>0</v>
      </c>
      <c r="L7247" s="59">
        <v>0</v>
      </c>
      <c r="M7247" s="59">
        <v>9896.68</v>
      </c>
      <c r="N7247" s="58" t="s">
        <v>1384</v>
      </c>
      <c r="O7247" s="14">
        <f t="shared" si="620"/>
        <v>45923.613506944443</v>
      </c>
      <c r="P7247" s="19">
        <f t="shared" si="621"/>
        <v>45923.821840277778</v>
      </c>
      <c r="Q7247" s="20" t="str">
        <f t="shared" si="622"/>
        <v>23/09/2025</v>
      </c>
      <c r="R7247" s="13" t="str">
        <f t="shared" si="623"/>
        <v>19</v>
      </c>
      <c r="S7247" s="13" t="str">
        <f t="shared" si="624"/>
        <v>Tue</v>
      </c>
    </row>
    <row r="7248" spans="1:19" x14ac:dyDescent="0.25">
      <c r="A7248" s="60">
        <v>45923.614317129628</v>
      </c>
      <c r="B7248" s="61">
        <v>445651466</v>
      </c>
      <c r="C7248" s="62" t="s">
        <v>36</v>
      </c>
      <c r="D7248" s="62" t="s">
        <v>38</v>
      </c>
      <c r="E7248" s="62" t="s">
        <v>45</v>
      </c>
      <c r="F7248" s="62" t="s">
        <v>119</v>
      </c>
      <c r="G7248" s="63">
        <v>3783.2</v>
      </c>
      <c r="H7248" s="61">
        <v>444857943</v>
      </c>
      <c r="I7248" s="63">
        <v>0</v>
      </c>
      <c r="J7248" s="63">
        <v>0</v>
      </c>
      <c r="K7248" s="63">
        <v>0</v>
      </c>
      <c r="L7248" s="63">
        <v>0</v>
      </c>
      <c r="M7248" s="63">
        <v>9896.68</v>
      </c>
      <c r="N7248" s="62" t="s">
        <v>1944</v>
      </c>
      <c r="O7248" s="14">
        <f t="shared" si="620"/>
        <v>45923.614317129628</v>
      </c>
      <c r="P7248" s="19">
        <f t="shared" si="621"/>
        <v>45923.822650462964</v>
      </c>
      <c r="Q7248" s="20" t="str">
        <f t="shared" si="622"/>
        <v>23/09/2025</v>
      </c>
      <c r="R7248" s="13" t="str">
        <f t="shared" si="623"/>
        <v>19</v>
      </c>
      <c r="S7248" s="13" t="str">
        <f t="shared" si="624"/>
        <v>Tue</v>
      </c>
    </row>
    <row r="7249" spans="1:19" x14ac:dyDescent="0.25">
      <c r="A7249" s="56">
        <v>45923.614317129628</v>
      </c>
      <c r="B7249" s="57">
        <v>445651467</v>
      </c>
      <c r="C7249" s="58" t="s">
        <v>36</v>
      </c>
      <c r="D7249" s="58" t="s">
        <v>38</v>
      </c>
      <c r="E7249" s="58" t="s">
        <v>45</v>
      </c>
      <c r="F7249" s="58" t="s">
        <v>119</v>
      </c>
      <c r="G7249" s="59">
        <v>3783.24</v>
      </c>
      <c r="H7249" s="57">
        <v>444857944</v>
      </c>
      <c r="I7249" s="59">
        <v>0</v>
      </c>
      <c r="J7249" s="59">
        <v>0</v>
      </c>
      <c r="K7249" s="59">
        <v>0</v>
      </c>
      <c r="L7249" s="59">
        <v>0</v>
      </c>
      <c r="M7249" s="59">
        <v>9896.68</v>
      </c>
      <c r="N7249" s="58" t="s">
        <v>48</v>
      </c>
      <c r="O7249" s="14">
        <f t="shared" si="620"/>
        <v>45923.614317129628</v>
      </c>
      <c r="P7249" s="19">
        <f t="shared" si="621"/>
        <v>45923.822650462964</v>
      </c>
      <c r="Q7249" s="20" t="str">
        <f t="shared" si="622"/>
        <v>23/09/2025</v>
      </c>
      <c r="R7249" s="13" t="str">
        <f t="shared" si="623"/>
        <v>19</v>
      </c>
      <c r="S7249" s="13" t="str">
        <f t="shared" si="624"/>
        <v>Tue</v>
      </c>
    </row>
    <row r="7250" spans="1:19" x14ac:dyDescent="0.25">
      <c r="A7250" s="60">
        <v>45923.614328703705</v>
      </c>
      <c r="B7250" s="61">
        <v>445651468</v>
      </c>
      <c r="C7250" s="62" t="s">
        <v>36</v>
      </c>
      <c r="D7250" s="62" t="s">
        <v>38</v>
      </c>
      <c r="E7250" s="62" t="s">
        <v>45</v>
      </c>
      <c r="F7250" s="62" t="s">
        <v>119</v>
      </c>
      <c r="G7250" s="63">
        <v>3783.21</v>
      </c>
      <c r="H7250" s="61">
        <v>444857945</v>
      </c>
      <c r="I7250" s="63">
        <v>0</v>
      </c>
      <c r="J7250" s="63">
        <v>0</v>
      </c>
      <c r="K7250" s="63">
        <v>0</v>
      </c>
      <c r="L7250" s="63">
        <v>0</v>
      </c>
      <c r="M7250" s="63">
        <v>9896.68</v>
      </c>
      <c r="N7250" s="62" t="s">
        <v>52</v>
      </c>
      <c r="O7250" s="14">
        <f t="shared" si="620"/>
        <v>45923.614328703705</v>
      </c>
      <c r="P7250" s="19">
        <f t="shared" si="621"/>
        <v>45923.822662037041</v>
      </c>
      <c r="Q7250" s="20" t="str">
        <f t="shared" si="622"/>
        <v>23/09/2025</v>
      </c>
      <c r="R7250" s="13" t="str">
        <f t="shared" si="623"/>
        <v>19</v>
      </c>
      <c r="S7250" s="13" t="str">
        <f t="shared" si="624"/>
        <v>Tue</v>
      </c>
    </row>
    <row r="7251" spans="1:19" x14ac:dyDescent="0.25">
      <c r="A7251" s="56">
        <v>45923.614328703705</v>
      </c>
      <c r="B7251" s="57">
        <v>445651470</v>
      </c>
      <c r="C7251" s="58" t="s">
        <v>36</v>
      </c>
      <c r="D7251" s="58" t="s">
        <v>38</v>
      </c>
      <c r="E7251" s="58" t="s">
        <v>45</v>
      </c>
      <c r="F7251" s="58" t="s">
        <v>119</v>
      </c>
      <c r="G7251" s="59">
        <v>3783.21</v>
      </c>
      <c r="H7251" s="57">
        <v>444857947</v>
      </c>
      <c r="I7251" s="59">
        <v>0</v>
      </c>
      <c r="J7251" s="59">
        <v>0</v>
      </c>
      <c r="K7251" s="59">
        <v>0</v>
      </c>
      <c r="L7251" s="59">
        <v>0</v>
      </c>
      <c r="M7251" s="59">
        <v>9896.68</v>
      </c>
      <c r="N7251" s="58" t="s">
        <v>2055</v>
      </c>
      <c r="O7251" s="14">
        <f t="shared" si="620"/>
        <v>45923.614328703705</v>
      </c>
      <c r="P7251" s="19">
        <f t="shared" si="621"/>
        <v>45923.822662037041</v>
      </c>
      <c r="Q7251" s="20" t="str">
        <f t="shared" si="622"/>
        <v>23/09/2025</v>
      </c>
      <c r="R7251" s="13" t="str">
        <f t="shared" si="623"/>
        <v>19</v>
      </c>
      <c r="S7251" s="13" t="str">
        <f t="shared" si="624"/>
        <v>Tue</v>
      </c>
    </row>
    <row r="7252" spans="1:19" x14ac:dyDescent="0.25">
      <c r="A7252" s="60">
        <v>45923.614328703705</v>
      </c>
      <c r="B7252" s="61">
        <v>445651471</v>
      </c>
      <c r="C7252" s="62" t="s">
        <v>36</v>
      </c>
      <c r="D7252" s="62" t="s">
        <v>38</v>
      </c>
      <c r="E7252" s="62" t="s">
        <v>45</v>
      </c>
      <c r="F7252" s="62" t="s">
        <v>119</v>
      </c>
      <c r="G7252" s="63">
        <v>3783.21</v>
      </c>
      <c r="H7252" s="61">
        <v>444857948</v>
      </c>
      <c r="I7252" s="63">
        <v>0</v>
      </c>
      <c r="J7252" s="63">
        <v>0</v>
      </c>
      <c r="K7252" s="63">
        <v>0</v>
      </c>
      <c r="L7252" s="63">
        <v>0</v>
      </c>
      <c r="M7252" s="63">
        <v>9896.68</v>
      </c>
      <c r="N7252" s="62" t="s">
        <v>1971</v>
      </c>
      <c r="O7252" s="14">
        <f t="shared" si="620"/>
        <v>45923.614328703705</v>
      </c>
      <c r="P7252" s="19">
        <f t="shared" si="621"/>
        <v>45923.822662037041</v>
      </c>
      <c r="Q7252" s="20" t="str">
        <f t="shared" si="622"/>
        <v>23/09/2025</v>
      </c>
      <c r="R7252" s="13" t="str">
        <f t="shared" si="623"/>
        <v>19</v>
      </c>
      <c r="S7252" s="13" t="str">
        <f t="shared" si="624"/>
        <v>Tue</v>
      </c>
    </row>
    <row r="7253" spans="1:19" x14ac:dyDescent="0.25">
      <c r="A7253" s="56">
        <v>45923.614328703705</v>
      </c>
      <c r="B7253" s="57">
        <v>445651472</v>
      </c>
      <c r="C7253" s="58" t="s">
        <v>36</v>
      </c>
      <c r="D7253" s="58" t="s">
        <v>38</v>
      </c>
      <c r="E7253" s="58" t="s">
        <v>45</v>
      </c>
      <c r="F7253" s="58" t="s">
        <v>119</v>
      </c>
      <c r="G7253" s="59">
        <v>3783.21</v>
      </c>
      <c r="H7253" s="57">
        <v>444857949</v>
      </c>
      <c r="I7253" s="59">
        <v>0</v>
      </c>
      <c r="J7253" s="59">
        <v>0</v>
      </c>
      <c r="K7253" s="59">
        <v>0</v>
      </c>
      <c r="L7253" s="59">
        <v>0</v>
      </c>
      <c r="M7253" s="59">
        <v>9896.68</v>
      </c>
      <c r="N7253" s="58" t="s">
        <v>77</v>
      </c>
      <c r="O7253" s="14">
        <f t="shared" si="620"/>
        <v>45923.614328703705</v>
      </c>
      <c r="P7253" s="19">
        <f t="shared" si="621"/>
        <v>45923.822662037041</v>
      </c>
      <c r="Q7253" s="20" t="str">
        <f t="shared" si="622"/>
        <v>23/09/2025</v>
      </c>
      <c r="R7253" s="13" t="str">
        <f t="shared" si="623"/>
        <v>19</v>
      </c>
      <c r="S7253" s="13" t="str">
        <f t="shared" si="624"/>
        <v>Tue</v>
      </c>
    </row>
    <row r="7254" spans="1:19" x14ac:dyDescent="0.25">
      <c r="A7254" s="60">
        <v>45923.614340277774</v>
      </c>
      <c r="B7254" s="61">
        <v>445651473</v>
      </c>
      <c r="C7254" s="62" t="s">
        <v>36</v>
      </c>
      <c r="D7254" s="62" t="s">
        <v>38</v>
      </c>
      <c r="E7254" s="62" t="s">
        <v>45</v>
      </c>
      <c r="F7254" s="62" t="s">
        <v>119</v>
      </c>
      <c r="G7254" s="63">
        <v>3783.21</v>
      </c>
      <c r="H7254" s="61">
        <v>444857950</v>
      </c>
      <c r="I7254" s="63">
        <v>0</v>
      </c>
      <c r="J7254" s="63">
        <v>0</v>
      </c>
      <c r="K7254" s="63">
        <v>0</v>
      </c>
      <c r="L7254" s="63">
        <v>0</v>
      </c>
      <c r="M7254" s="63">
        <v>9896.68</v>
      </c>
      <c r="N7254" s="62" t="s">
        <v>47</v>
      </c>
      <c r="O7254" s="14">
        <f t="shared" si="620"/>
        <v>45923.614340277774</v>
      </c>
      <c r="P7254" s="19">
        <f t="shared" si="621"/>
        <v>45923.82267361111</v>
      </c>
      <c r="Q7254" s="20" t="str">
        <f t="shared" si="622"/>
        <v>23/09/2025</v>
      </c>
      <c r="R7254" s="13" t="str">
        <f t="shared" si="623"/>
        <v>19</v>
      </c>
      <c r="S7254" s="13" t="str">
        <f t="shared" si="624"/>
        <v>Tue</v>
      </c>
    </row>
    <row r="7255" spans="1:19" x14ac:dyDescent="0.25">
      <c r="A7255" s="56">
        <v>45923.614340277774</v>
      </c>
      <c r="B7255" s="57">
        <v>445651477</v>
      </c>
      <c r="C7255" s="58" t="s">
        <v>36</v>
      </c>
      <c r="D7255" s="58" t="s">
        <v>38</v>
      </c>
      <c r="E7255" s="58" t="s">
        <v>45</v>
      </c>
      <c r="F7255" s="58" t="s">
        <v>119</v>
      </c>
      <c r="G7255" s="59">
        <v>3783.21</v>
      </c>
      <c r="H7255" s="57">
        <v>444857954</v>
      </c>
      <c r="I7255" s="59">
        <v>0</v>
      </c>
      <c r="J7255" s="59">
        <v>0</v>
      </c>
      <c r="K7255" s="59">
        <v>0</v>
      </c>
      <c r="L7255" s="59">
        <v>0</v>
      </c>
      <c r="M7255" s="59">
        <v>9896.68</v>
      </c>
      <c r="N7255" s="58" t="s">
        <v>2056</v>
      </c>
      <c r="O7255" s="14">
        <f t="shared" si="620"/>
        <v>45923.614340277774</v>
      </c>
      <c r="P7255" s="19">
        <f t="shared" si="621"/>
        <v>45923.82267361111</v>
      </c>
      <c r="Q7255" s="20" t="str">
        <f t="shared" si="622"/>
        <v>23/09/2025</v>
      </c>
      <c r="R7255" s="13" t="str">
        <f t="shared" si="623"/>
        <v>19</v>
      </c>
      <c r="S7255" s="13" t="str">
        <f t="shared" si="624"/>
        <v>Tue</v>
      </c>
    </row>
    <row r="7256" spans="1:19" x14ac:dyDescent="0.25">
      <c r="A7256" s="60">
        <v>45923.615243055552</v>
      </c>
      <c r="B7256" s="61">
        <v>445651822</v>
      </c>
      <c r="C7256" s="62" t="s">
        <v>36</v>
      </c>
      <c r="D7256" s="62" t="s">
        <v>37</v>
      </c>
      <c r="E7256" s="62" t="s">
        <v>45</v>
      </c>
      <c r="F7256" s="62" t="s">
        <v>119</v>
      </c>
      <c r="G7256" s="63">
        <v>3784.38</v>
      </c>
      <c r="H7256" s="61">
        <v>444858296</v>
      </c>
      <c r="I7256" s="63">
        <v>0</v>
      </c>
      <c r="J7256" s="63">
        <v>0</v>
      </c>
      <c r="K7256" s="63">
        <v>0</v>
      </c>
      <c r="L7256" s="63">
        <v>0</v>
      </c>
      <c r="M7256" s="63">
        <v>9896.68</v>
      </c>
      <c r="N7256" s="62" t="s">
        <v>2548</v>
      </c>
      <c r="O7256" s="14">
        <f t="shared" si="620"/>
        <v>45923.615243055552</v>
      </c>
      <c r="P7256" s="19">
        <f t="shared" si="621"/>
        <v>45923.823576388888</v>
      </c>
      <c r="Q7256" s="20" t="str">
        <f t="shared" si="622"/>
        <v>23/09/2025</v>
      </c>
      <c r="R7256" s="13" t="str">
        <f t="shared" si="623"/>
        <v>19</v>
      </c>
      <c r="S7256" s="13" t="str">
        <f t="shared" si="624"/>
        <v>Tue</v>
      </c>
    </row>
    <row r="7257" spans="1:19" x14ac:dyDescent="0.25">
      <c r="A7257" s="56">
        <v>45923.615243055552</v>
      </c>
      <c r="B7257" s="57">
        <v>445651824</v>
      </c>
      <c r="C7257" s="58" t="s">
        <v>36</v>
      </c>
      <c r="D7257" s="58" t="s">
        <v>37</v>
      </c>
      <c r="E7257" s="58" t="s">
        <v>45</v>
      </c>
      <c r="F7257" s="58" t="s">
        <v>119</v>
      </c>
      <c r="G7257" s="59">
        <v>3784.41</v>
      </c>
      <c r="H7257" s="57">
        <v>444858298</v>
      </c>
      <c r="I7257" s="59">
        <v>0</v>
      </c>
      <c r="J7257" s="59">
        <v>0</v>
      </c>
      <c r="K7257" s="59">
        <v>0</v>
      </c>
      <c r="L7257" s="59">
        <v>0</v>
      </c>
      <c r="M7257" s="59">
        <v>9896.68</v>
      </c>
      <c r="N7257" s="58" t="s">
        <v>2547</v>
      </c>
      <c r="O7257" s="14">
        <f t="shared" si="620"/>
        <v>45923.615243055552</v>
      </c>
      <c r="P7257" s="19">
        <f t="shared" si="621"/>
        <v>45923.823576388888</v>
      </c>
      <c r="Q7257" s="20" t="str">
        <f t="shared" si="622"/>
        <v>23/09/2025</v>
      </c>
      <c r="R7257" s="13" t="str">
        <f t="shared" si="623"/>
        <v>19</v>
      </c>
      <c r="S7257" s="13" t="str">
        <f t="shared" si="624"/>
        <v>Tue</v>
      </c>
    </row>
    <row r="7258" spans="1:19" x14ac:dyDescent="0.25">
      <c r="A7258" s="60">
        <v>45923.615254629629</v>
      </c>
      <c r="B7258" s="61">
        <v>445651825</v>
      </c>
      <c r="C7258" s="62" t="s">
        <v>36</v>
      </c>
      <c r="D7258" s="62" t="s">
        <v>37</v>
      </c>
      <c r="E7258" s="62" t="s">
        <v>45</v>
      </c>
      <c r="F7258" s="62" t="s">
        <v>119</v>
      </c>
      <c r="G7258" s="63">
        <v>3784.41</v>
      </c>
      <c r="H7258" s="61">
        <v>444858299</v>
      </c>
      <c r="I7258" s="63">
        <v>0</v>
      </c>
      <c r="J7258" s="63">
        <v>0</v>
      </c>
      <c r="K7258" s="63">
        <v>0</v>
      </c>
      <c r="L7258" s="63">
        <v>0</v>
      </c>
      <c r="M7258" s="63">
        <v>9896.68</v>
      </c>
      <c r="N7258" s="62" t="s">
        <v>76</v>
      </c>
      <c r="O7258" s="14">
        <f t="shared" si="620"/>
        <v>45923.615254629629</v>
      </c>
      <c r="P7258" s="19">
        <f t="shared" si="621"/>
        <v>45923.823587962965</v>
      </c>
      <c r="Q7258" s="20" t="str">
        <f t="shared" si="622"/>
        <v>23/09/2025</v>
      </c>
      <c r="R7258" s="13" t="str">
        <f t="shared" si="623"/>
        <v>19</v>
      </c>
      <c r="S7258" s="13" t="str">
        <f t="shared" si="624"/>
        <v>Tue</v>
      </c>
    </row>
    <row r="7259" spans="1:19" x14ac:dyDescent="0.25">
      <c r="A7259" s="56">
        <v>45923.615254629629</v>
      </c>
      <c r="B7259" s="57">
        <v>445651828</v>
      </c>
      <c r="C7259" s="58" t="s">
        <v>36</v>
      </c>
      <c r="D7259" s="58" t="s">
        <v>37</v>
      </c>
      <c r="E7259" s="58" t="s">
        <v>45</v>
      </c>
      <c r="F7259" s="58" t="s">
        <v>119</v>
      </c>
      <c r="G7259" s="59">
        <v>3784.38</v>
      </c>
      <c r="H7259" s="57">
        <v>444858302</v>
      </c>
      <c r="I7259" s="59">
        <v>0</v>
      </c>
      <c r="J7259" s="59">
        <v>0</v>
      </c>
      <c r="K7259" s="59">
        <v>0</v>
      </c>
      <c r="L7259" s="59">
        <v>0</v>
      </c>
      <c r="M7259" s="59">
        <v>9896.68</v>
      </c>
      <c r="N7259" s="58" t="s">
        <v>75</v>
      </c>
      <c r="O7259" s="14">
        <f t="shared" si="620"/>
        <v>45923.615254629629</v>
      </c>
      <c r="P7259" s="19">
        <f t="shared" si="621"/>
        <v>45923.823587962965</v>
      </c>
      <c r="Q7259" s="20" t="str">
        <f t="shared" si="622"/>
        <v>23/09/2025</v>
      </c>
      <c r="R7259" s="13" t="str">
        <f t="shared" si="623"/>
        <v>19</v>
      </c>
      <c r="S7259" s="13" t="str">
        <f t="shared" si="624"/>
        <v>Tue</v>
      </c>
    </row>
    <row r="7260" spans="1:19" x14ac:dyDescent="0.25">
      <c r="A7260" s="60">
        <v>45923.617164351854</v>
      </c>
      <c r="B7260" s="61">
        <v>445652786</v>
      </c>
      <c r="C7260" s="62" t="s">
        <v>36</v>
      </c>
      <c r="D7260" s="62" t="s">
        <v>38</v>
      </c>
      <c r="E7260" s="62" t="s">
        <v>46</v>
      </c>
      <c r="F7260" s="62" t="s">
        <v>119</v>
      </c>
      <c r="G7260" s="63">
        <v>3781.75</v>
      </c>
      <c r="H7260" s="61">
        <v>444859260</v>
      </c>
      <c r="I7260" s="63">
        <v>0</v>
      </c>
      <c r="J7260" s="63">
        <v>0</v>
      </c>
      <c r="K7260" s="63">
        <v>0</v>
      </c>
      <c r="L7260" s="63">
        <v>-2.95</v>
      </c>
      <c r="M7260" s="63">
        <v>9893.73</v>
      </c>
      <c r="N7260" s="62" t="s">
        <v>4273</v>
      </c>
      <c r="O7260" s="14">
        <f t="shared" si="620"/>
        <v>45923.617164351854</v>
      </c>
      <c r="P7260" s="19">
        <f t="shared" si="621"/>
        <v>45923.825497685189</v>
      </c>
      <c r="Q7260" s="20" t="str">
        <f t="shared" si="622"/>
        <v>23/09/2025</v>
      </c>
      <c r="R7260" s="13" t="str">
        <f t="shared" si="623"/>
        <v>19</v>
      </c>
      <c r="S7260" s="13" t="str">
        <f t="shared" si="624"/>
        <v>Tue</v>
      </c>
    </row>
    <row r="7261" spans="1:19" x14ac:dyDescent="0.25">
      <c r="A7261" s="56">
        <v>45923.617800925924</v>
      </c>
      <c r="B7261" s="57">
        <v>445653110</v>
      </c>
      <c r="C7261" s="58" t="s">
        <v>36</v>
      </c>
      <c r="D7261" s="58" t="s">
        <v>38</v>
      </c>
      <c r="E7261" s="58" t="s">
        <v>46</v>
      </c>
      <c r="F7261" s="58" t="s">
        <v>119</v>
      </c>
      <c r="G7261" s="59">
        <v>3781.69</v>
      </c>
      <c r="H7261" s="57">
        <v>444859577</v>
      </c>
      <c r="I7261" s="59">
        <v>0</v>
      </c>
      <c r="J7261" s="59">
        <v>0</v>
      </c>
      <c r="K7261" s="59">
        <v>0</v>
      </c>
      <c r="L7261" s="59">
        <v>-2.98</v>
      </c>
      <c r="M7261" s="59">
        <v>9890.75</v>
      </c>
      <c r="N7261" s="58" t="s">
        <v>4274</v>
      </c>
      <c r="O7261" s="14">
        <f t="shared" si="620"/>
        <v>45923.617800925924</v>
      </c>
      <c r="P7261" s="19">
        <f t="shared" si="621"/>
        <v>45923.82613425926</v>
      </c>
      <c r="Q7261" s="20" t="str">
        <f t="shared" si="622"/>
        <v>23/09/2025</v>
      </c>
      <c r="R7261" s="13" t="str">
        <f t="shared" si="623"/>
        <v>19</v>
      </c>
      <c r="S7261" s="13" t="str">
        <f t="shared" si="624"/>
        <v>Tue</v>
      </c>
    </row>
    <row r="7262" spans="1:19" x14ac:dyDescent="0.25">
      <c r="A7262" s="60">
        <v>45923.617800925924</v>
      </c>
      <c r="B7262" s="61">
        <v>445653111</v>
      </c>
      <c r="C7262" s="62" t="s">
        <v>36</v>
      </c>
      <c r="D7262" s="62" t="s">
        <v>38</v>
      </c>
      <c r="E7262" s="62" t="s">
        <v>46</v>
      </c>
      <c r="F7262" s="62" t="s">
        <v>119</v>
      </c>
      <c r="G7262" s="63">
        <v>3781.69</v>
      </c>
      <c r="H7262" s="61">
        <v>444859578</v>
      </c>
      <c r="I7262" s="63">
        <v>0</v>
      </c>
      <c r="J7262" s="63">
        <v>0</v>
      </c>
      <c r="K7262" s="63">
        <v>0</v>
      </c>
      <c r="L7262" s="63">
        <v>-2.98</v>
      </c>
      <c r="M7262" s="63">
        <v>9887.77</v>
      </c>
      <c r="N7262" s="62" t="s">
        <v>4274</v>
      </c>
      <c r="O7262" s="14">
        <f t="shared" si="620"/>
        <v>45923.617800925924</v>
      </c>
      <c r="P7262" s="19">
        <f t="shared" si="621"/>
        <v>45923.82613425926</v>
      </c>
      <c r="Q7262" s="20" t="str">
        <f t="shared" si="622"/>
        <v>23/09/2025</v>
      </c>
      <c r="R7262" s="13" t="str">
        <f t="shared" si="623"/>
        <v>19</v>
      </c>
      <c r="S7262" s="13" t="str">
        <f t="shared" si="624"/>
        <v>Tue</v>
      </c>
    </row>
    <row r="7263" spans="1:19" x14ac:dyDescent="0.25">
      <c r="A7263" s="56">
        <v>45923.618055555555</v>
      </c>
      <c r="B7263" s="57">
        <v>445653229</v>
      </c>
      <c r="C7263" s="58" t="s">
        <v>36</v>
      </c>
      <c r="D7263" s="58" t="s">
        <v>37</v>
      </c>
      <c r="E7263" s="58" t="s">
        <v>46</v>
      </c>
      <c r="F7263" s="58" t="s">
        <v>119</v>
      </c>
      <c r="G7263" s="59">
        <v>3782.55</v>
      </c>
      <c r="H7263" s="57">
        <v>444859689</v>
      </c>
      <c r="I7263" s="59">
        <v>0</v>
      </c>
      <c r="J7263" s="59">
        <v>0</v>
      </c>
      <c r="K7263" s="59">
        <v>0</v>
      </c>
      <c r="L7263" s="59">
        <v>1.04</v>
      </c>
      <c r="M7263" s="59">
        <v>9888.81</v>
      </c>
      <c r="N7263" s="58" t="s">
        <v>4229</v>
      </c>
      <c r="O7263" s="14">
        <f t="shared" si="620"/>
        <v>45923.618055555555</v>
      </c>
      <c r="P7263" s="19">
        <f t="shared" si="621"/>
        <v>45923.826388888891</v>
      </c>
      <c r="Q7263" s="20" t="str">
        <f t="shared" si="622"/>
        <v>23/09/2025</v>
      </c>
      <c r="R7263" s="13" t="str">
        <f t="shared" si="623"/>
        <v>19</v>
      </c>
      <c r="S7263" s="13" t="str">
        <f t="shared" si="624"/>
        <v>Tue</v>
      </c>
    </row>
    <row r="7264" spans="1:19" x14ac:dyDescent="0.25">
      <c r="A7264" s="60">
        <v>45923.618136574078</v>
      </c>
      <c r="B7264" s="61">
        <v>445653253</v>
      </c>
      <c r="C7264" s="62" t="s">
        <v>36</v>
      </c>
      <c r="D7264" s="62" t="s">
        <v>38</v>
      </c>
      <c r="E7264" s="62" t="s">
        <v>45</v>
      </c>
      <c r="F7264" s="62" t="s">
        <v>119</v>
      </c>
      <c r="G7264" s="63">
        <v>3782.39</v>
      </c>
      <c r="H7264" s="61">
        <v>444859714</v>
      </c>
      <c r="I7264" s="63">
        <v>0</v>
      </c>
      <c r="J7264" s="63">
        <v>0</v>
      </c>
      <c r="K7264" s="63">
        <v>0</v>
      </c>
      <c r="L7264" s="63">
        <v>0</v>
      </c>
      <c r="M7264" s="63">
        <v>9888.81</v>
      </c>
      <c r="N7264" s="62" t="s">
        <v>115</v>
      </c>
      <c r="O7264" s="14">
        <f t="shared" si="620"/>
        <v>45923.618136574078</v>
      </c>
      <c r="P7264" s="19">
        <f t="shared" si="621"/>
        <v>45923.826469907413</v>
      </c>
      <c r="Q7264" s="20" t="str">
        <f t="shared" si="622"/>
        <v>23/09/2025</v>
      </c>
      <c r="R7264" s="13" t="str">
        <f t="shared" si="623"/>
        <v>19</v>
      </c>
      <c r="S7264" s="13" t="str">
        <f t="shared" si="624"/>
        <v>Tue</v>
      </c>
    </row>
    <row r="7265" spans="1:19" x14ac:dyDescent="0.25">
      <c r="A7265" s="56">
        <v>45923.618715277778</v>
      </c>
      <c r="B7265" s="57">
        <v>445653484</v>
      </c>
      <c r="C7265" s="58" t="s">
        <v>36</v>
      </c>
      <c r="D7265" s="58" t="s">
        <v>38</v>
      </c>
      <c r="E7265" s="58" t="s">
        <v>46</v>
      </c>
      <c r="F7265" s="58" t="s">
        <v>119</v>
      </c>
      <c r="G7265" s="59">
        <v>3781.46</v>
      </c>
      <c r="H7265" s="57">
        <v>444859948</v>
      </c>
      <c r="I7265" s="59">
        <v>0</v>
      </c>
      <c r="J7265" s="59">
        <v>0</v>
      </c>
      <c r="K7265" s="59">
        <v>0</v>
      </c>
      <c r="L7265" s="59">
        <v>-3.01</v>
      </c>
      <c r="M7265" s="59">
        <v>9885.7999999999993</v>
      </c>
      <c r="N7265" s="58" t="s">
        <v>4275</v>
      </c>
      <c r="O7265" s="14">
        <f t="shared" si="620"/>
        <v>45923.618715277778</v>
      </c>
      <c r="P7265" s="19">
        <f t="shared" si="621"/>
        <v>45923.827048611114</v>
      </c>
      <c r="Q7265" s="20" t="str">
        <f t="shared" si="622"/>
        <v>23/09/2025</v>
      </c>
      <c r="R7265" s="13" t="str">
        <f t="shared" si="623"/>
        <v>19</v>
      </c>
      <c r="S7265" s="13" t="str">
        <f t="shared" si="624"/>
        <v>Tue</v>
      </c>
    </row>
    <row r="7266" spans="1:19" x14ac:dyDescent="0.25">
      <c r="A7266" s="60">
        <v>45923.618715277778</v>
      </c>
      <c r="B7266" s="61">
        <v>445653485</v>
      </c>
      <c r="C7266" s="62" t="s">
        <v>36</v>
      </c>
      <c r="D7266" s="62" t="s">
        <v>38</v>
      </c>
      <c r="E7266" s="62" t="s">
        <v>46</v>
      </c>
      <c r="F7266" s="62" t="s">
        <v>119</v>
      </c>
      <c r="G7266" s="63">
        <v>3781.46</v>
      </c>
      <c r="H7266" s="61">
        <v>444859949</v>
      </c>
      <c r="I7266" s="63">
        <v>0</v>
      </c>
      <c r="J7266" s="63">
        <v>0</v>
      </c>
      <c r="K7266" s="63">
        <v>0</v>
      </c>
      <c r="L7266" s="63">
        <v>-3.01</v>
      </c>
      <c r="M7266" s="63">
        <v>9882.7900000000009</v>
      </c>
      <c r="N7266" s="62" t="s">
        <v>4275</v>
      </c>
      <c r="O7266" s="14">
        <f t="shared" si="620"/>
        <v>45923.618715277778</v>
      </c>
      <c r="P7266" s="19">
        <f t="shared" si="621"/>
        <v>45923.827048611114</v>
      </c>
      <c r="Q7266" s="20" t="str">
        <f t="shared" si="622"/>
        <v>23/09/2025</v>
      </c>
      <c r="R7266" s="13" t="str">
        <f t="shared" si="623"/>
        <v>19</v>
      </c>
      <c r="S7266" s="13" t="str">
        <f t="shared" si="624"/>
        <v>Tue</v>
      </c>
    </row>
    <row r="7267" spans="1:19" x14ac:dyDescent="0.25">
      <c r="A7267" s="56">
        <v>45923.618715277778</v>
      </c>
      <c r="B7267" s="57">
        <v>445653486</v>
      </c>
      <c r="C7267" s="58" t="s">
        <v>36</v>
      </c>
      <c r="D7267" s="58" t="s">
        <v>37</v>
      </c>
      <c r="E7267" s="58" t="s">
        <v>46</v>
      </c>
      <c r="F7267" s="58" t="s">
        <v>119</v>
      </c>
      <c r="G7267" s="59">
        <v>3781.7</v>
      </c>
      <c r="H7267" s="57">
        <v>444859950</v>
      </c>
      <c r="I7267" s="59">
        <v>0</v>
      </c>
      <c r="J7267" s="59">
        <v>0</v>
      </c>
      <c r="K7267" s="59">
        <v>0</v>
      </c>
      <c r="L7267" s="59">
        <v>1.51</v>
      </c>
      <c r="M7267" s="59">
        <v>9884.2999999999993</v>
      </c>
      <c r="N7267" s="58" t="s">
        <v>4276</v>
      </c>
      <c r="O7267" s="14">
        <f t="shared" si="620"/>
        <v>45923.618715277778</v>
      </c>
      <c r="P7267" s="19">
        <f t="shared" si="621"/>
        <v>45923.827048611114</v>
      </c>
      <c r="Q7267" s="20" t="str">
        <f t="shared" si="622"/>
        <v>23/09/2025</v>
      </c>
      <c r="R7267" s="13" t="str">
        <f t="shared" si="623"/>
        <v>19</v>
      </c>
      <c r="S7267" s="13" t="str">
        <f t="shared" si="624"/>
        <v>Tue</v>
      </c>
    </row>
    <row r="7268" spans="1:19" x14ac:dyDescent="0.25">
      <c r="A7268" s="60">
        <v>45923.618715277778</v>
      </c>
      <c r="B7268" s="61">
        <v>445653487</v>
      </c>
      <c r="C7268" s="62" t="s">
        <v>36</v>
      </c>
      <c r="D7268" s="62" t="s">
        <v>37</v>
      </c>
      <c r="E7268" s="62" t="s">
        <v>46</v>
      </c>
      <c r="F7268" s="62" t="s">
        <v>119</v>
      </c>
      <c r="G7268" s="63">
        <v>3781.7</v>
      </c>
      <c r="H7268" s="61">
        <v>444859951</v>
      </c>
      <c r="I7268" s="63">
        <v>0</v>
      </c>
      <c r="J7268" s="63">
        <v>0</v>
      </c>
      <c r="K7268" s="63">
        <v>0</v>
      </c>
      <c r="L7268" s="63">
        <v>1.51</v>
      </c>
      <c r="M7268" s="63">
        <v>9885.81</v>
      </c>
      <c r="N7268" s="62" t="s">
        <v>4276</v>
      </c>
      <c r="O7268" s="14">
        <f t="shared" si="620"/>
        <v>45923.618715277778</v>
      </c>
      <c r="P7268" s="19">
        <f t="shared" si="621"/>
        <v>45923.827048611114</v>
      </c>
      <c r="Q7268" s="20" t="str">
        <f t="shared" si="622"/>
        <v>23/09/2025</v>
      </c>
      <c r="R7268" s="13" t="str">
        <f t="shared" si="623"/>
        <v>19</v>
      </c>
      <c r="S7268" s="13" t="str">
        <f t="shared" si="624"/>
        <v>Tue</v>
      </c>
    </row>
    <row r="7269" spans="1:19" x14ac:dyDescent="0.25">
      <c r="A7269" s="56">
        <v>45923.618715277778</v>
      </c>
      <c r="B7269" s="57">
        <v>445653488</v>
      </c>
      <c r="C7269" s="58" t="s">
        <v>36</v>
      </c>
      <c r="D7269" s="58" t="s">
        <v>37</v>
      </c>
      <c r="E7269" s="58" t="s">
        <v>46</v>
      </c>
      <c r="F7269" s="58" t="s">
        <v>119</v>
      </c>
      <c r="G7269" s="59">
        <v>3781.7</v>
      </c>
      <c r="H7269" s="57">
        <v>444859952</v>
      </c>
      <c r="I7269" s="59">
        <v>0</v>
      </c>
      <c r="J7269" s="59">
        <v>0</v>
      </c>
      <c r="K7269" s="59">
        <v>0</v>
      </c>
      <c r="L7269" s="59">
        <v>1.51</v>
      </c>
      <c r="M7269" s="59">
        <v>9887.32</v>
      </c>
      <c r="N7269" s="58" t="s">
        <v>4276</v>
      </c>
      <c r="O7269" s="14">
        <f t="shared" si="620"/>
        <v>45923.618715277778</v>
      </c>
      <c r="P7269" s="19">
        <f t="shared" si="621"/>
        <v>45923.827048611114</v>
      </c>
      <c r="Q7269" s="20" t="str">
        <f t="shared" si="622"/>
        <v>23/09/2025</v>
      </c>
      <c r="R7269" s="13" t="str">
        <f t="shared" si="623"/>
        <v>19</v>
      </c>
      <c r="S7269" s="13" t="str">
        <f t="shared" si="624"/>
        <v>Tue</v>
      </c>
    </row>
    <row r="7270" spans="1:19" x14ac:dyDescent="0.25">
      <c r="A7270" s="60">
        <v>45923.618750000001</v>
      </c>
      <c r="B7270" s="61">
        <v>445653539</v>
      </c>
      <c r="C7270" s="62" t="s">
        <v>36</v>
      </c>
      <c r="D7270" s="62" t="s">
        <v>38</v>
      </c>
      <c r="E7270" s="62" t="s">
        <v>46</v>
      </c>
      <c r="F7270" s="62" t="s">
        <v>119</v>
      </c>
      <c r="G7270" s="63">
        <v>3781.39</v>
      </c>
      <c r="H7270" s="61">
        <v>444860005</v>
      </c>
      <c r="I7270" s="63">
        <v>0</v>
      </c>
      <c r="J7270" s="63">
        <v>0</v>
      </c>
      <c r="K7270" s="63">
        <v>0</v>
      </c>
      <c r="L7270" s="63">
        <v>-3.02</v>
      </c>
      <c r="M7270" s="63">
        <v>9884.2999999999993</v>
      </c>
      <c r="N7270" s="62" t="s">
        <v>4277</v>
      </c>
      <c r="O7270" s="14">
        <f t="shared" si="620"/>
        <v>45923.618750000001</v>
      </c>
      <c r="P7270" s="19">
        <f t="shared" si="621"/>
        <v>45923.827083333337</v>
      </c>
      <c r="Q7270" s="20" t="str">
        <f t="shared" si="622"/>
        <v>23/09/2025</v>
      </c>
      <c r="R7270" s="13" t="str">
        <f t="shared" si="623"/>
        <v>19</v>
      </c>
      <c r="S7270" s="13" t="str">
        <f t="shared" si="624"/>
        <v>Tue</v>
      </c>
    </row>
    <row r="7271" spans="1:19" x14ac:dyDescent="0.25">
      <c r="A7271" s="56">
        <v>45923.618750000001</v>
      </c>
      <c r="B7271" s="57">
        <v>445653540</v>
      </c>
      <c r="C7271" s="58" t="s">
        <v>36</v>
      </c>
      <c r="D7271" s="58" t="s">
        <v>38</v>
      </c>
      <c r="E7271" s="58" t="s">
        <v>46</v>
      </c>
      <c r="F7271" s="58" t="s">
        <v>119</v>
      </c>
      <c r="G7271" s="59">
        <v>3781.39</v>
      </c>
      <c r="H7271" s="57">
        <v>444860006</v>
      </c>
      <c r="I7271" s="59">
        <v>0</v>
      </c>
      <c r="J7271" s="59">
        <v>0</v>
      </c>
      <c r="K7271" s="59">
        <v>0</v>
      </c>
      <c r="L7271" s="59">
        <v>-2.99</v>
      </c>
      <c r="M7271" s="59">
        <v>9881.31</v>
      </c>
      <c r="N7271" s="58" t="s">
        <v>4277</v>
      </c>
      <c r="O7271" s="14">
        <f t="shared" si="620"/>
        <v>45923.618750000001</v>
      </c>
      <c r="P7271" s="19">
        <f t="shared" si="621"/>
        <v>45923.827083333337</v>
      </c>
      <c r="Q7271" s="20" t="str">
        <f t="shared" si="622"/>
        <v>23/09/2025</v>
      </c>
      <c r="R7271" s="13" t="str">
        <f t="shared" si="623"/>
        <v>19</v>
      </c>
      <c r="S7271" s="13" t="str">
        <f t="shared" si="624"/>
        <v>Tue</v>
      </c>
    </row>
    <row r="7272" spans="1:19" x14ac:dyDescent="0.25">
      <c r="A7272" s="60">
        <v>45923.618750000001</v>
      </c>
      <c r="B7272" s="61">
        <v>445653549</v>
      </c>
      <c r="C7272" s="62" t="s">
        <v>36</v>
      </c>
      <c r="D7272" s="62" t="s">
        <v>38</v>
      </c>
      <c r="E7272" s="62" t="s">
        <v>46</v>
      </c>
      <c r="F7272" s="62" t="s">
        <v>119</v>
      </c>
      <c r="G7272" s="63">
        <v>3781.33</v>
      </c>
      <c r="H7272" s="61">
        <v>444860013</v>
      </c>
      <c r="I7272" s="63">
        <v>0</v>
      </c>
      <c r="J7272" s="63">
        <v>0</v>
      </c>
      <c r="K7272" s="63">
        <v>0</v>
      </c>
      <c r="L7272" s="63">
        <v>-3.05</v>
      </c>
      <c r="M7272" s="63">
        <v>9878.26</v>
      </c>
      <c r="N7272" s="62" t="s">
        <v>4278</v>
      </c>
      <c r="O7272" s="14">
        <f t="shared" si="620"/>
        <v>45923.618750000001</v>
      </c>
      <c r="P7272" s="19">
        <f t="shared" si="621"/>
        <v>45923.827083333337</v>
      </c>
      <c r="Q7272" s="20" t="str">
        <f t="shared" si="622"/>
        <v>23/09/2025</v>
      </c>
      <c r="R7272" s="13" t="str">
        <f t="shared" si="623"/>
        <v>19</v>
      </c>
      <c r="S7272" s="13" t="str">
        <f t="shared" si="624"/>
        <v>Tue</v>
      </c>
    </row>
    <row r="7273" spans="1:19" x14ac:dyDescent="0.25">
      <c r="A7273" s="56">
        <v>45923.618750000001</v>
      </c>
      <c r="B7273" s="57">
        <v>445653551</v>
      </c>
      <c r="C7273" s="58" t="s">
        <v>36</v>
      </c>
      <c r="D7273" s="58" t="s">
        <v>38</v>
      </c>
      <c r="E7273" s="58" t="s">
        <v>46</v>
      </c>
      <c r="F7273" s="58" t="s">
        <v>119</v>
      </c>
      <c r="G7273" s="59">
        <v>3781.33</v>
      </c>
      <c r="H7273" s="57">
        <v>444860014</v>
      </c>
      <c r="I7273" s="59">
        <v>0</v>
      </c>
      <c r="J7273" s="59">
        <v>0</v>
      </c>
      <c r="K7273" s="59">
        <v>0</v>
      </c>
      <c r="L7273" s="59">
        <v>-3.08</v>
      </c>
      <c r="M7273" s="59">
        <v>9875.18</v>
      </c>
      <c r="N7273" s="58" t="s">
        <v>4278</v>
      </c>
      <c r="O7273" s="14">
        <f t="shared" si="620"/>
        <v>45923.618750000001</v>
      </c>
      <c r="P7273" s="19">
        <f t="shared" si="621"/>
        <v>45923.827083333337</v>
      </c>
      <c r="Q7273" s="20" t="str">
        <f t="shared" si="622"/>
        <v>23/09/2025</v>
      </c>
      <c r="R7273" s="13" t="str">
        <f t="shared" si="623"/>
        <v>19</v>
      </c>
      <c r="S7273" s="13" t="str">
        <f t="shared" si="624"/>
        <v>Tue</v>
      </c>
    </row>
    <row r="7274" spans="1:19" x14ac:dyDescent="0.25">
      <c r="A7274" s="60">
        <v>45923.618807870371</v>
      </c>
      <c r="B7274" s="61">
        <v>445653706</v>
      </c>
      <c r="C7274" s="62" t="s">
        <v>36</v>
      </c>
      <c r="D7274" s="62" t="s">
        <v>37</v>
      </c>
      <c r="E7274" s="62" t="s">
        <v>46</v>
      </c>
      <c r="F7274" s="62" t="s">
        <v>119</v>
      </c>
      <c r="G7274" s="63">
        <v>3781</v>
      </c>
      <c r="H7274" s="61">
        <v>444860164</v>
      </c>
      <c r="I7274" s="63">
        <v>0</v>
      </c>
      <c r="J7274" s="63">
        <v>0</v>
      </c>
      <c r="K7274" s="63">
        <v>0</v>
      </c>
      <c r="L7274" s="63">
        <v>2.2000000000000002</v>
      </c>
      <c r="M7274" s="63">
        <v>9877.3799999999992</v>
      </c>
      <c r="N7274" s="62" t="s">
        <v>4279</v>
      </c>
      <c r="O7274" s="14">
        <f t="shared" si="620"/>
        <v>45923.618807870371</v>
      </c>
      <c r="P7274" s="19">
        <f t="shared" si="621"/>
        <v>45923.827141203707</v>
      </c>
      <c r="Q7274" s="20" t="str">
        <f t="shared" si="622"/>
        <v>23/09/2025</v>
      </c>
      <c r="R7274" s="13" t="str">
        <f t="shared" si="623"/>
        <v>19</v>
      </c>
      <c r="S7274" s="13" t="str">
        <f t="shared" si="624"/>
        <v>Tue</v>
      </c>
    </row>
    <row r="7275" spans="1:19" x14ac:dyDescent="0.25">
      <c r="A7275" s="56">
        <v>45923.619699074072</v>
      </c>
      <c r="B7275" s="57">
        <v>445654537</v>
      </c>
      <c r="C7275" s="58" t="s">
        <v>36</v>
      </c>
      <c r="D7275" s="58" t="s">
        <v>37</v>
      </c>
      <c r="E7275" s="58" t="s">
        <v>46</v>
      </c>
      <c r="F7275" s="58" t="s">
        <v>119</v>
      </c>
      <c r="G7275" s="59">
        <v>3781.38</v>
      </c>
      <c r="H7275" s="57">
        <v>444860981</v>
      </c>
      <c r="I7275" s="59">
        <v>0</v>
      </c>
      <c r="J7275" s="59">
        <v>0</v>
      </c>
      <c r="K7275" s="59">
        <v>0</v>
      </c>
      <c r="L7275" s="59">
        <v>1.53</v>
      </c>
      <c r="M7275" s="59">
        <v>9878.91</v>
      </c>
      <c r="N7275" s="58" t="s">
        <v>4257</v>
      </c>
      <c r="O7275" s="14">
        <f t="shared" si="620"/>
        <v>45923.619699074072</v>
      </c>
      <c r="P7275" s="19">
        <f t="shared" si="621"/>
        <v>45923.828032407408</v>
      </c>
      <c r="Q7275" s="20" t="str">
        <f t="shared" si="622"/>
        <v>23/09/2025</v>
      </c>
      <c r="R7275" s="13" t="str">
        <f t="shared" si="623"/>
        <v>19</v>
      </c>
      <c r="S7275" s="13" t="str">
        <f t="shared" si="624"/>
        <v>Tue</v>
      </c>
    </row>
    <row r="7276" spans="1:19" x14ac:dyDescent="0.25">
      <c r="A7276" s="60">
        <v>45923.619699074072</v>
      </c>
      <c r="B7276" s="61">
        <v>445654538</v>
      </c>
      <c r="C7276" s="62" t="s">
        <v>36</v>
      </c>
      <c r="D7276" s="62" t="s">
        <v>37</v>
      </c>
      <c r="E7276" s="62" t="s">
        <v>46</v>
      </c>
      <c r="F7276" s="62" t="s">
        <v>119</v>
      </c>
      <c r="G7276" s="63">
        <v>3781.38</v>
      </c>
      <c r="H7276" s="61">
        <v>444860982</v>
      </c>
      <c r="I7276" s="63">
        <v>0</v>
      </c>
      <c r="J7276" s="63">
        <v>0</v>
      </c>
      <c r="K7276" s="63">
        <v>0</v>
      </c>
      <c r="L7276" s="63">
        <v>1.01</v>
      </c>
      <c r="M7276" s="63">
        <v>9879.92</v>
      </c>
      <c r="N7276" s="62" t="s">
        <v>4257</v>
      </c>
      <c r="O7276" s="14">
        <f t="shared" si="620"/>
        <v>45923.619699074072</v>
      </c>
      <c r="P7276" s="19">
        <f t="shared" si="621"/>
        <v>45923.828032407408</v>
      </c>
      <c r="Q7276" s="20" t="str">
        <f t="shared" si="622"/>
        <v>23/09/2025</v>
      </c>
      <c r="R7276" s="13" t="str">
        <f t="shared" si="623"/>
        <v>19</v>
      </c>
      <c r="S7276" s="13" t="str">
        <f t="shared" si="624"/>
        <v>Tue</v>
      </c>
    </row>
    <row r="7277" spans="1:19" x14ac:dyDescent="0.25">
      <c r="A7277" s="56">
        <v>45923.619756944441</v>
      </c>
      <c r="B7277" s="57">
        <v>445654575</v>
      </c>
      <c r="C7277" s="58" t="s">
        <v>36</v>
      </c>
      <c r="D7277" s="58" t="s">
        <v>38</v>
      </c>
      <c r="E7277" s="58" t="s">
        <v>45</v>
      </c>
      <c r="F7277" s="58" t="s">
        <v>119</v>
      </c>
      <c r="G7277" s="59">
        <v>3781.42</v>
      </c>
      <c r="H7277" s="57">
        <v>444861018</v>
      </c>
      <c r="I7277" s="59">
        <v>0</v>
      </c>
      <c r="J7277" s="59">
        <v>0</v>
      </c>
      <c r="K7277" s="59">
        <v>0</v>
      </c>
      <c r="L7277" s="59">
        <v>0</v>
      </c>
      <c r="M7277" s="59">
        <v>9879.92</v>
      </c>
      <c r="N7277" s="58" t="s">
        <v>115</v>
      </c>
      <c r="O7277" s="14">
        <f t="shared" si="620"/>
        <v>45923.619756944441</v>
      </c>
      <c r="P7277" s="19">
        <f t="shared" si="621"/>
        <v>45923.828090277777</v>
      </c>
      <c r="Q7277" s="20" t="str">
        <f t="shared" si="622"/>
        <v>23/09/2025</v>
      </c>
      <c r="R7277" s="13" t="str">
        <f t="shared" si="623"/>
        <v>19</v>
      </c>
      <c r="S7277" s="13" t="str">
        <f t="shared" si="624"/>
        <v>Tue</v>
      </c>
    </row>
    <row r="7278" spans="1:19" x14ac:dyDescent="0.25">
      <c r="A7278" s="60">
        <v>45923.619756944441</v>
      </c>
      <c r="B7278" s="61">
        <v>445654583</v>
      </c>
      <c r="C7278" s="62" t="s">
        <v>36</v>
      </c>
      <c r="D7278" s="62" t="s">
        <v>37</v>
      </c>
      <c r="E7278" s="62" t="s">
        <v>46</v>
      </c>
      <c r="F7278" s="62" t="s">
        <v>119</v>
      </c>
      <c r="G7278" s="63">
        <v>3782</v>
      </c>
      <c r="H7278" s="61">
        <v>444861026</v>
      </c>
      <c r="I7278" s="63">
        <v>0</v>
      </c>
      <c r="J7278" s="63">
        <v>0</v>
      </c>
      <c r="K7278" s="63">
        <v>0</v>
      </c>
      <c r="L7278" s="63">
        <v>1.21</v>
      </c>
      <c r="M7278" s="63">
        <v>9881.1299999999992</v>
      </c>
      <c r="N7278" s="62" t="s">
        <v>4280</v>
      </c>
      <c r="O7278" s="14">
        <f t="shared" si="620"/>
        <v>45923.619756944441</v>
      </c>
      <c r="P7278" s="19">
        <f t="shared" si="621"/>
        <v>45923.828090277777</v>
      </c>
      <c r="Q7278" s="20" t="str">
        <f t="shared" si="622"/>
        <v>23/09/2025</v>
      </c>
      <c r="R7278" s="13" t="str">
        <f t="shared" si="623"/>
        <v>19</v>
      </c>
      <c r="S7278" s="13" t="str">
        <f t="shared" si="624"/>
        <v>Tue</v>
      </c>
    </row>
    <row r="7279" spans="1:19" x14ac:dyDescent="0.25">
      <c r="A7279" s="56">
        <v>45923.619756944441</v>
      </c>
      <c r="B7279" s="57">
        <v>445654584</v>
      </c>
      <c r="C7279" s="58" t="s">
        <v>36</v>
      </c>
      <c r="D7279" s="58" t="s">
        <v>37</v>
      </c>
      <c r="E7279" s="58" t="s">
        <v>46</v>
      </c>
      <c r="F7279" s="58" t="s">
        <v>119</v>
      </c>
      <c r="G7279" s="59">
        <v>3782</v>
      </c>
      <c r="H7279" s="57">
        <v>444861027</v>
      </c>
      <c r="I7279" s="59">
        <v>0</v>
      </c>
      <c r="J7279" s="59">
        <v>0</v>
      </c>
      <c r="K7279" s="59">
        <v>0</v>
      </c>
      <c r="L7279" s="59">
        <v>1.21</v>
      </c>
      <c r="M7279" s="59">
        <v>9882.34</v>
      </c>
      <c r="N7279" s="58" t="s">
        <v>4280</v>
      </c>
      <c r="O7279" s="14">
        <f t="shared" si="620"/>
        <v>45923.619756944441</v>
      </c>
      <c r="P7279" s="19">
        <f t="shared" si="621"/>
        <v>45923.828090277777</v>
      </c>
      <c r="Q7279" s="20" t="str">
        <f t="shared" si="622"/>
        <v>23/09/2025</v>
      </c>
      <c r="R7279" s="13" t="str">
        <f t="shared" si="623"/>
        <v>19</v>
      </c>
      <c r="S7279" s="13" t="str">
        <f t="shared" si="624"/>
        <v>Tue</v>
      </c>
    </row>
    <row r="7280" spans="1:19" x14ac:dyDescent="0.25">
      <c r="A7280" s="60">
        <v>45923.619756944441</v>
      </c>
      <c r="B7280" s="61">
        <v>445654587</v>
      </c>
      <c r="C7280" s="62" t="s">
        <v>36</v>
      </c>
      <c r="D7280" s="62" t="s">
        <v>38</v>
      </c>
      <c r="E7280" s="62" t="s">
        <v>45</v>
      </c>
      <c r="F7280" s="62" t="s">
        <v>119</v>
      </c>
      <c r="G7280" s="63">
        <v>3781.81</v>
      </c>
      <c r="H7280" s="61">
        <v>444861030</v>
      </c>
      <c r="I7280" s="63">
        <v>0</v>
      </c>
      <c r="J7280" s="63">
        <v>0</v>
      </c>
      <c r="K7280" s="63">
        <v>0</v>
      </c>
      <c r="L7280" s="63">
        <v>0</v>
      </c>
      <c r="M7280" s="63">
        <v>9882.34</v>
      </c>
      <c r="N7280" s="62" t="s">
        <v>1384</v>
      </c>
      <c r="O7280" s="14">
        <f t="shared" si="620"/>
        <v>45923.619756944441</v>
      </c>
      <c r="P7280" s="19">
        <f t="shared" si="621"/>
        <v>45923.828090277777</v>
      </c>
      <c r="Q7280" s="20" t="str">
        <f t="shared" si="622"/>
        <v>23/09/2025</v>
      </c>
      <c r="R7280" s="13" t="str">
        <f t="shared" si="623"/>
        <v>19</v>
      </c>
      <c r="S7280" s="13" t="str">
        <f t="shared" si="624"/>
        <v>Tue</v>
      </c>
    </row>
    <row r="7281" spans="1:19" x14ac:dyDescent="0.25">
      <c r="A7281" s="56">
        <v>45923.619756944441</v>
      </c>
      <c r="B7281" s="57">
        <v>445654588</v>
      </c>
      <c r="C7281" s="58" t="s">
        <v>36</v>
      </c>
      <c r="D7281" s="58" t="s">
        <v>37</v>
      </c>
      <c r="E7281" s="58" t="s">
        <v>46</v>
      </c>
      <c r="F7281" s="58" t="s">
        <v>119</v>
      </c>
      <c r="G7281" s="59">
        <v>3782.03</v>
      </c>
      <c r="H7281" s="57">
        <v>444861031</v>
      </c>
      <c r="I7281" s="59">
        <v>0</v>
      </c>
      <c r="J7281" s="59">
        <v>0</v>
      </c>
      <c r="K7281" s="59">
        <v>0</v>
      </c>
      <c r="L7281" s="59">
        <v>1.21</v>
      </c>
      <c r="M7281" s="59">
        <v>9883.5499999999993</v>
      </c>
      <c r="N7281" s="58" t="s">
        <v>4281</v>
      </c>
      <c r="O7281" s="14">
        <f t="shared" si="620"/>
        <v>45923.619756944441</v>
      </c>
      <c r="P7281" s="19">
        <f t="shared" si="621"/>
        <v>45923.828090277777</v>
      </c>
      <c r="Q7281" s="20" t="str">
        <f t="shared" si="622"/>
        <v>23/09/2025</v>
      </c>
      <c r="R7281" s="13" t="str">
        <f t="shared" si="623"/>
        <v>19</v>
      </c>
      <c r="S7281" s="13" t="str">
        <f t="shared" si="624"/>
        <v>Tue</v>
      </c>
    </row>
    <row r="7282" spans="1:19" x14ac:dyDescent="0.25">
      <c r="A7282" s="60">
        <v>45923.619756944441</v>
      </c>
      <c r="B7282" s="61">
        <v>445654589</v>
      </c>
      <c r="C7282" s="62" t="s">
        <v>36</v>
      </c>
      <c r="D7282" s="62" t="s">
        <v>37</v>
      </c>
      <c r="E7282" s="62" t="s">
        <v>46</v>
      </c>
      <c r="F7282" s="62" t="s">
        <v>119</v>
      </c>
      <c r="G7282" s="63">
        <v>3782.03</v>
      </c>
      <c r="H7282" s="61">
        <v>444861032</v>
      </c>
      <c r="I7282" s="63">
        <v>0</v>
      </c>
      <c r="J7282" s="63">
        <v>0</v>
      </c>
      <c r="K7282" s="63">
        <v>0</v>
      </c>
      <c r="L7282" s="63">
        <v>1.18</v>
      </c>
      <c r="M7282" s="63">
        <v>9884.73</v>
      </c>
      <c r="N7282" s="62" t="s">
        <v>4281</v>
      </c>
      <c r="O7282" s="14">
        <f t="shared" si="620"/>
        <v>45923.619756944441</v>
      </c>
      <c r="P7282" s="19">
        <f t="shared" si="621"/>
        <v>45923.828090277777</v>
      </c>
      <c r="Q7282" s="20" t="str">
        <f t="shared" si="622"/>
        <v>23/09/2025</v>
      </c>
      <c r="R7282" s="13" t="str">
        <f t="shared" si="623"/>
        <v>19</v>
      </c>
      <c r="S7282" s="13" t="str">
        <f t="shared" si="624"/>
        <v>Tue</v>
      </c>
    </row>
    <row r="7283" spans="1:19" x14ac:dyDescent="0.25">
      <c r="A7283" s="56">
        <v>45923.619872685187</v>
      </c>
      <c r="B7283" s="57">
        <v>445654693</v>
      </c>
      <c r="C7283" s="58" t="s">
        <v>36</v>
      </c>
      <c r="D7283" s="58" t="s">
        <v>38</v>
      </c>
      <c r="E7283" s="58" t="s">
        <v>45</v>
      </c>
      <c r="F7283" s="58" t="s">
        <v>119</v>
      </c>
      <c r="G7283" s="59">
        <v>3782.1</v>
      </c>
      <c r="H7283" s="57">
        <v>444861136</v>
      </c>
      <c r="I7283" s="59">
        <v>0</v>
      </c>
      <c r="J7283" s="59">
        <v>0</v>
      </c>
      <c r="K7283" s="59">
        <v>0</v>
      </c>
      <c r="L7283" s="59">
        <v>0</v>
      </c>
      <c r="M7283" s="59">
        <v>9884.73</v>
      </c>
      <c r="N7283" s="58" t="s">
        <v>113</v>
      </c>
      <c r="O7283" s="14">
        <f t="shared" si="620"/>
        <v>45923.619872685187</v>
      </c>
      <c r="P7283" s="19">
        <f t="shared" si="621"/>
        <v>45923.828206018523</v>
      </c>
      <c r="Q7283" s="20" t="str">
        <f t="shared" si="622"/>
        <v>23/09/2025</v>
      </c>
      <c r="R7283" s="13" t="str">
        <f t="shared" si="623"/>
        <v>19</v>
      </c>
      <c r="S7283" s="13" t="str">
        <f t="shared" si="624"/>
        <v>Tue</v>
      </c>
    </row>
    <row r="7284" spans="1:19" x14ac:dyDescent="0.25">
      <c r="A7284" s="60">
        <v>45923.619872685187</v>
      </c>
      <c r="B7284" s="61">
        <v>445654694</v>
      </c>
      <c r="C7284" s="62" t="s">
        <v>36</v>
      </c>
      <c r="D7284" s="62" t="s">
        <v>38</v>
      </c>
      <c r="E7284" s="62" t="s">
        <v>45</v>
      </c>
      <c r="F7284" s="62" t="s">
        <v>119</v>
      </c>
      <c r="G7284" s="63">
        <v>3782.02</v>
      </c>
      <c r="H7284" s="61">
        <v>444861137</v>
      </c>
      <c r="I7284" s="63">
        <v>0</v>
      </c>
      <c r="J7284" s="63">
        <v>0</v>
      </c>
      <c r="K7284" s="63">
        <v>0</v>
      </c>
      <c r="L7284" s="63">
        <v>0</v>
      </c>
      <c r="M7284" s="63">
        <v>9884.73</v>
      </c>
      <c r="N7284" s="62" t="s">
        <v>2056</v>
      </c>
      <c r="O7284" s="14">
        <f t="shared" si="620"/>
        <v>45923.619872685187</v>
      </c>
      <c r="P7284" s="19">
        <f t="shared" si="621"/>
        <v>45923.828206018523</v>
      </c>
      <c r="Q7284" s="20" t="str">
        <f t="shared" si="622"/>
        <v>23/09/2025</v>
      </c>
      <c r="R7284" s="13" t="str">
        <f t="shared" si="623"/>
        <v>19</v>
      </c>
      <c r="S7284" s="13" t="str">
        <f t="shared" si="624"/>
        <v>Tue</v>
      </c>
    </row>
    <row r="7285" spans="1:19" x14ac:dyDescent="0.25">
      <c r="A7285" s="56">
        <v>45923.619884259257</v>
      </c>
      <c r="B7285" s="57">
        <v>445654695</v>
      </c>
      <c r="C7285" s="58" t="s">
        <v>36</v>
      </c>
      <c r="D7285" s="58" t="s">
        <v>38</v>
      </c>
      <c r="E7285" s="58" t="s">
        <v>45</v>
      </c>
      <c r="F7285" s="58" t="s">
        <v>119</v>
      </c>
      <c r="G7285" s="59">
        <v>3782.02</v>
      </c>
      <c r="H7285" s="57">
        <v>444861138</v>
      </c>
      <c r="I7285" s="59">
        <v>0</v>
      </c>
      <c r="J7285" s="59">
        <v>0</v>
      </c>
      <c r="K7285" s="59">
        <v>0</v>
      </c>
      <c r="L7285" s="59">
        <v>0</v>
      </c>
      <c r="M7285" s="59">
        <v>9884.73</v>
      </c>
      <c r="N7285" s="58" t="s">
        <v>1944</v>
      </c>
      <c r="O7285" s="14">
        <f t="shared" si="620"/>
        <v>45923.619884259257</v>
      </c>
      <c r="P7285" s="19">
        <f t="shared" si="621"/>
        <v>45923.828217592592</v>
      </c>
      <c r="Q7285" s="20" t="str">
        <f t="shared" si="622"/>
        <v>23/09/2025</v>
      </c>
      <c r="R7285" s="13" t="str">
        <f t="shared" si="623"/>
        <v>19</v>
      </c>
      <c r="S7285" s="13" t="str">
        <f t="shared" si="624"/>
        <v>Tue</v>
      </c>
    </row>
    <row r="7286" spans="1:19" x14ac:dyDescent="0.25">
      <c r="A7286" s="60">
        <v>45923.619884259257</v>
      </c>
      <c r="B7286" s="61">
        <v>445654696</v>
      </c>
      <c r="C7286" s="62" t="s">
        <v>36</v>
      </c>
      <c r="D7286" s="62" t="s">
        <v>38</v>
      </c>
      <c r="E7286" s="62" t="s">
        <v>45</v>
      </c>
      <c r="F7286" s="62" t="s">
        <v>119</v>
      </c>
      <c r="G7286" s="63">
        <v>3782.16</v>
      </c>
      <c r="H7286" s="61">
        <v>444861139</v>
      </c>
      <c r="I7286" s="63">
        <v>0</v>
      </c>
      <c r="J7286" s="63">
        <v>0</v>
      </c>
      <c r="K7286" s="63">
        <v>0</v>
      </c>
      <c r="L7286" s="63">
        <v>0</v>
      </c>
      <c r="M7286" s="63">
        <v>9884.73</v>
      </c>
      <c r="N7286" s="62" t="s">
        <v>52</v>
      </c>
      <c r="O7286" s="14">
        <f t="shared" si="620"/>
        <v>45923.619884259257</v>
      </c>
      <c r="P7286" s="19">
        <f t="shared" si="621"/>
        <v>45923.828217592592</v>
      </c>
      <c r="Q7286" s="20" t="str">
        <f t="shared" si="622"/>
        <v>23/09/2025</v>
      </c>
      <c r="R7286" s="13" t="str">
        <f t="shared" si="623"/>
        <v>19</v>
      </c>
      <c r="S7286" s="13" t="str">
        <f t="shared" si="624"/>
        <v>Tue</v>
      </c>
    </row>
    <row r="7287" spans="1:19" x14ac:dyDescent="0.25">
      <c r="A7287" s="56">
        <v>45923.619884259257</v>
      </c>
      <c r="B7287" s="57">
        <v>445654700</v>
      </c>
      <c r="C7287" s="58" t="s">
        <v>36</v>
      </c>
      <c r="D7287" s="58" t="s">
        <v>38</v>
      </c>
      <c r="E7287" s="58" t="s">
        <v>45</v>
      </c>
      <c r="F7287" s="58" t="s">
        <v>119</v>
      </c>
      <c r="G7287" s="59">
        <v>3782.17</v>
      </c>
      <c r="H7287" s="57">
        <v>444861143</v>
      </c>
      <c r="I7287" s="59">
        <v>0</v>
      </c>
      <c r="J7287" s="59">
        <v>0</v>
      </c>
      <c r="K7287" s="59">
        <v>0</v>
      </c>
      <c r="L7287" s="59">
        <v>0</v>
      </c>
      <c r="M7287" s="59">
        <v>9884.73</v>
      </c>
      <c r="N7287" s="58" t="s">
        <v>77</v>
      </c>
      <c r="O7287" s="14">
        <f t="shared" si="620"/>
        <v>45923.619884259257</v>
      </c>
      <c r="P7287" s="19">
        <f t="shared" si="621"/>
        <v>45923.828217592592</v>
      </c>
      <c r="Q7287" s="20" t="str">
        <f t="shared" si="622"/>
        <v>23/09/2025</v>
      </c>
      <c r="R7287" s="13" t="str">
        <f t="shared" si="623"/>
        <v>19</v>
      </c>
      <c r="S7287" s="13" t="str">
        <f t="shared" si="624"/>
        <v>Tue</v>
      </c>
    </row>
    <row r="7288" spans="1:19" x14ac:dyDescent="0.25">
      <c r="A7288" s="60">
        <v>45923.619884259257</v>
      </c>
      <c r="B7288" s="61">
        <v>445654704</v>
      </c>
      <c r="C7288" s="62" t="s">
        <v>36</v>
      </c>
      <c r="D7288" s="62" t="s">
        <v>38</v>
      </c>
      <c r="E7288" s="62" t="s">
        <v>45</v>
      </c>
      <c r="F7288" s="62" t="s">
        <v>119</v>
      </c>
      <c r="G7288" s="63">
        <v>3782.12</v>
      </c>
      <c r="H7288" s="61">
        <v>444861147</v>
      </c>
      <c r="I7288" s="63">
        <v>0</v>
      </c>
      <c r="J7288" s="63">
        <v>0</v>
      </c>
      <c r="K7288" s="63">
        <v>0</v>
      </c>
      <c r="L7288" s="63">
        <v>0</v>
      </c>
      <c r="M7288" s="63">
        <v>9884.73</v>
      </c>
      <c r="N7288" s="62" t="s">
        <v>48</v>
      </c>
      <c r="O7288" s="14">
        <f t="shared" si="620"/>
        <v>45923.619884259257</v>
      </c>
      <c r="P7288" s="19">
        <f t="shared" si="621"/>
        <v>45923.828217592592</v>
      </c>
      <c r="Q7288" s="20" t="str">
        <f t="shared" si="622"/>
        <v>23/09/2025</v>
      </c>
      <c r="R7288" s="13" t="str">
        <f t="shared" si="623"/>
        <v>19</v>
      </c>
      <c r="S7288" s="13" t="str">
        <f t="shared" si="624"/>
        <v>Tue</v>
      </c>
    </row>
    <row r="7289" spans="1:19" x14ac:dyDescent="0.25">
      <c r="A7289" s="56">
        <v>45923.619895833333</v>
      </c>
      <c r="B7289" s="57">
        <v>445654706</v>
      </c>
      <c r="C7289" s="58" t="s">
        <v>36</v>
      </c>
      <c r="D7289" s="58" t="s">
        <v>38</v>
      </c>
      <c r="E7289" s="58" t="s">
        <v>45</v>
      </c>
      <c r="F7289" s="58" t="s">
        <v>119</v>
      </c>
      <c r="G7289" s="59">
        <v>3782.12</v>
      </c>
      <c r="H7289" s="57">
        <v>444861149</v>
      </c>
      <c r="I7289" s="59">
        <v>0</v>
      </c>
      <c r="J7289" s="59">
        <v>0</v>
      </c>
      <c r="K7289" s="59">
        <v>0</v>
      </c>
      <c r="L7289" s="59">
        <v>0</v>
      </c>
      <c r="M7289" s="59">
        <v>9884.73</v>
      </c>
      <c r="N7289" s="58" t="s">
        <v>108</v>
      </c>
      <c r="O7289" s="14">
        <f t="shared" si="620"/>
        <v>45923.619895833333</v>
      </c>
      <c r="P7289" s="19">
        <f t="shared" si="621"/>
        <v>45923.828229166669</v>
      </c>
      <c r="Q7289" s="20" t="str">
        <f t="shared" si="622"/>
        <v>23/09/2025</v>
      </c>
      <c r="R7289" s="13" t="str">
        <f t="shared" si="623"/>
        <v>19</v>
      </c>
      <c r="S7289" s="13" t="str">
        <f t="shared" si="624"/>
        <v>Tue</v>
      </c>
    </row>
    <row r="7290" spans="1:19" x14ac:dyDescent="0.25">
      <c r="A7290" s="60">
        <v>45923.619895833333</v>
      </c>
      <c r="B7290" s="61">
        <v>445654710</v>
      </c>
      <c r="C7290" s="62" t="s">
        <v>36</v>
      </c>
      <c r="D7290" s="62" t="s">
        <v>38</v>
      </c>
      <c r="E7290" s="62" t="s">
        <v>45</v>
      </c>
      <c r="F7290" s="62" t="s">
        <v>119</v>
      </c>
      <c r="G7290" s="63">
        <v>3782.1</v>
      </c>
      <c r="H7290" s="61">
        <v>444861153</v>
      </c>
      <c r="I7290" s="63">
        <v>0</v>
      </c>
      <c r="J7290" s="63">
        <v>0</v>
      </c>
      <c r="K7290" s="63">
        <v>0</v>
      </c>
      <c r="L7290" s="63">
        <v>0</v>
      </c>
      <c r="M7290" s="63">
        <v>9884.73</v>
      </c>
      <c r="N7290" s="62" t="s">
        <v>1971</v>
      </c>
      <c r="O7290" s="14">
        <f t="shared" si="620"/>
        <v>45923.619895833333</v>
      </c>
      <c r="P7290" s="19">
        <f t="shared" si="621"/>
        <v>45923.828229166669</v>
      </c>
      <c r="Q7290" s="20" t="str">
        <f t="shared" si="622"/>
        <v>23/09/2025</v>
      </c>
      <c r="R7290" s="13" t="str">
        <f t="shared" si="623"/>
        <v>19</v>
      </c>
      <c r="S7290" s="13" t="str">
        <f t="shared" si="624"/>
        <v>Tue</v>
      </c>
    </row>
    <row r="7291" spans="1:19" x14ac:dyDescent="0.25">
      <c r="A7291" s="56">
        <v>45923.619895833333</v>
      </c>
      <c r="B7291" s="57">
        <v>445654714</v>
      </c>
      <c r="C7291" s="58" t="s">
        <v>36</v>
      </c>
      <c r="D7291" s="58" t="s">
        <v>38</v>
      </c>
      <c r="E7291" s="58" t="s">
        <v>45</v>
      </c>
      <c r="F7291" s="58" t="s">
        <v>119</v>
      </c>
      <c r="G7291" s="59">
        <v>3782.04</v>
      </c>
      <c r="H7291" s="57">
        <v>444861158</v>
      </c>
      <c r="I7291" s="59">
        <v>0</v>
      </c>
      <c r="J7291" s="59">
        <v>0</v>
      </c>
      <c r="K7291" s="59">
        <v>0</v>
      </c>
      <c r="L7291" s="59">
        <v>0</v>
      </c>
      <c r="M7291" s="59">
        <v>9884.73</v>
      </c>
      <c r="N7291" s="58" t="s">
        <v>2055</v>
      </c>
      <c r="O7291" s="14">
        <f t="shared" si="620"/>
        <v>45923.619895833333</v>
      </c>
      <c r="P7291" s="19">
        <f t="shared" si="621"/>
        <v>45923.828229166669</v>
      </c>
      <c r="Q7291" s="20" t="str">
        <f t="shared" si="622"/>
        <v>23/09/2025</v>
      </c>
      <c r="R7291" s="13" t="str">
        <f t="shared" si="623"/>
        <v>19</v>
      </c>
      <c r="S7291" s="13" t="str">
        <f t="shared" si="624"/>
        <v>Tue</v>
      </c>
    </row>
    <row r="7292" spans="1:19" x14ac:dyDescent="0.25">
      <c r="A7292" s="60">
        <v>45923.619895833333</v>
      </c>
      <c r="B7292" s="61">
        <v>445654737</v>
      </c>
      <c r="C7292" s="62" t="s">
        <v>36</v>
      </c>
      <c r="D7292" s="62" t="s">
        <v>38</v>
      </c>
      <c r="E7292" s="62" t="s">
        <v>45</v>
      </c>
      <c r="F7292" s="62" t="s">
        <v>119</v>
      </c>
      <c r="G7292" s="63">
        <v>3782.01</v>
      </c>
      <c r="H7292" s="61">
        <v>444861179</v>
      </c>
      <c r="I7292" s="63">
        <v>0</v>
      </c>
      <c r="J7292" s="63">
        <v>0</v>
      </c>
      <c r="K7292" s="63">
        <v>0</v>
      </c>
      <c r="L7292" s="63">
        <v>0</v>
      </c>
      <c r="M7292" s="63">
        <v>9884.73</v>
      </c>
      <c r="N7292" s="62" t="s">
        <v>107</v>
      </c>
      <c r="O7292" s="14">
        <f t="shared" si="620"/>
        <v>45923.619895833333</v>
      </c>
      <c r="P7292" s="19">
        <f t="shared" si="621"/>
        <v>45923.828229166669</v>
      </c>
      <c r="Q7292" s="20" t="str">
        <f t="shared" si="622"/>
        <v>23/09/2025</v>
      </c>
      <c r="R7292" s="13" t="str">
        <f t="shared" si="623"/>
        <v>19</v>
      </c>
      <c r="S7292" s="13" t="str">
        <f t="shared" si="624"/>
        <v>Tue</v>
      </c>
    </row>
    <row r="7293" spans="1:19" x14ac:dyDescent="0.25">
      <c r="A7293" s="56">
        <v>45923.61990740741</v>
      </c>
      <c r="B7293" s="57">
        <v>445654740</v>
      </c>
      <c r="C7293" s="58" t="s">
        <v>36</v>
      </c>
      <c r="D7293" s="58" t="s">
        <v>38</v>
      </c>
      <c r="E7293" s="58" t="s">
        <v>45</v>
      </c>
      <c r="F7293" s="58" t="s">
        <v>119</v>
      </c>
      <c r="G7293" s="59">
        <v>3782</v>
      </c>
      <c r="H7293" s="57">
        <v>444861182</v>
      </c>
      <c r="I7293" s="59">
        <v>0</v>
      </c>
      <c r="J7293" s="59">
        <v>0</v>
      </c>
      <c r="K7293" s="59">
        <v>0</v>
      </c>
      <c r="L7293" s="59">
        <v>0</v>
      </c>
      <c r="M7293" s="59">
        <v>9884.73</v>
      </c>
      <c r="N7293" s="58" t="s">
        <v>47</v>
      </c>
      <c r="O7293" s="14">
        <f t="shared" si="620"/>
        <v>45923.61990740741</v>
      </c>
      <c r="P7293" s="19">
        <f t="shared" si="621"/>
        <v>45923.828240740746</v>
      </c>
      <c r="Q7293" s="20" t="str">
        <f t="shared" si="622"/>
        <v>23/09/2025</v>
      </c>
      <c r="R7293" s="13" t="str">
        <f t="shared" si="623"/>
        <v>19</v>
      </c>
      <c r="S7293" s="13" t="str">
        <f t="shared" si="624"/>
        <v>Tue</v>
      </c>
    </row>
    <row r="7294" spans="1:19" x14ac:dyDescent="0.25">
      <c r="A7294" s="60">
        <v>45923.621458333335</v>
      </c>
      <c r="B7294" s="61">
        <v>445655586</v>
      </c>
      <c r="C7294" s="62" t="s">
        <v>36</v>
      </c>
      <c r="D7294" s="62" t="s">
        <v>37</v>
      </c>
      <c r="E7294" s="62" t="s">
        <v>46</v>
      </c>
      <c r="F7294" s="62" t="s">
        <v>119</v>
      </c>
      <c r="G7294" s="63">
        <v>3783.6</v>
      </c>
      <c r="H7294" s="61">
        <v>444862017</v>
      </c>
      <c r="I7294" s="63">
        <v>0</v>
      </c>
      <c r="J7294" s="63">
        <v>0</v>
      </c>
      <c r="K7294" s="63">
        <v>0</v>
      </c>
      <c r="L7294" s="63">
        <v>-1.48</v>
      </c>
      <c r="M7294" s="63">
        <v>9883.25</v>
      </c>
      <c r="N7294" s="62" t="s">
        <v>4282</v>
      </c>
      <c r="O7294" s="14">
        <f t="shared" si="620"/>
        <v>45923.621458333335</v>
      </c>
      <c r="P7294" s="19">
        <f t="shared" si="621"/>
        <v>45923.829791666671</v>
      </c>
      <c r="Q7294" s="20" t="str">
        <f t="shared" si="622"/>
        <v>23/09/2025</v>
      </c>
      <c r="R7294" s="13" t="str">
        <f t="shared" si="623"/>
        <v>19</v>
      </c>
      <c r="S7294" s="13" t="str">
        <f t="shared" si="624"/>
        <v>Tue</v>
      </c>
    </row>
    <row r="7295" spans="1:19" x14ac:dyDescent="0.25">
      <c r="A7295" s="56">
        <v>45923.621782407405</v>
      </c>
      <c r="B7295" s="57">
        <v>445655973</v>
      </c>
      <c r="C7295" s="58" t="s">
        <v>36</v>
      </c>
      <c r="D7295" s="58" t="s">
        <v>37</v>
      </c>
      <c r="E7295" s="58" t="s">
        <v>46</v>
      </c>
      <c r="F7295" s="58" t="s">
        <v>119</v>
      </c>
      <c r="G7295" s="59">
        <v>3784.36</v>
      </c>
      <c r="H7295" s="57">
        <v>444862402</v>
      </c>
      <c r="I7295" s="59">
        <v>0</v>
      </c>
      <c r="J7295" s="59">
        <v>0</v>
      </c>
      <c r="K7295" s="59">
        <v>0</v>
      </c>
      <c r="L7295" s="59">
        <v>-2.2599999999999998</v>
      </c>
      <c r="M7295" s="59">
        <v>9880.99</v>
      </c>
      <c r="N7295" s="58" t="s">
        <v>4272</v>
      </c>
      <c r="O7295" s="14">
        <f t="shared" si="620"/>
        <v>45923.621782407405</v>
      </c>
      <c r="P7295" s="19">
        <f t="shared" si="621"/>
        <v>45923.83011574074</v>
      </c>
      <c r="Q7295" s="20" t="str">
        <f t="shared" si="622"/>
        <v>23/09/2025</v>
      </c>
      <c r="R7295" s="13" t="str">
        <f t="shared" si="623"/>
        <v>19</v>
      </c>
      <c r="S7295" s="13" t="str">
        <f t="shared" si="624"/>
        <v>Tue</v>
      </c>
    </row>
    <row r="7296" spans="1:19" x14ac:dyDescent="0.25">
      <c r="A7296" s="60">
        <v>45923.621782407405</v>
      </c>
      <c r="B7296" s="61">
        <v>445655974</v>
      </c>
      <c r="C7296" s="62" t="s">
        <v>36</v>
      </c>
      <c r="D7296" s="62" t="s">
        <v>37</v>
      </c>
      <c r="E7296" s="62" t="s">
        <v>46</v>
      </c>
      <c r="F7296" s="62" t="s">
        <v>119</v>
      </c>
      <c r="G7296" s="63">
        <v>3784.36</v>
      </c>
      <c r="H7296" s="61">
        <v>444862403</v>
      </c>
      <c r="I7296" s="63">
        <v>0</v>
      </c>
      <c r="J7296" s="63">
        <v>0</v>
      </c>
      <c r="K7296" s="63">
        <v>0</v>
      </c>
      <c r="L7296" s="63">
        <v>-2.3199999999999998</v>
      </c>
      <c r="M7296" s="63">
        <v>9878.67</v>
      </c>
      <c r="N7296" s="62" t="s">
        <v>4272</v>
      </c>
      <c r="O7296" s="14">
        <f t="shared" si="620"/>
        <v>45923.621782407405</v>
      </c>
      <c r="P7296" s="19">
        <f t="shared" si="621"/>
        <v>45923.83011574074</v>
      </c>
      <c r="Q7296" s="20" t="str">
        <f t="shared" si="622"/>
        <v>23/09/2025</v>
      </c>
      <c r="R7296" s="13" t="str">
        <f t="shared" si="623"/>
        <v>19</v>
      </c>
      <c r="S7296" s="13" t="str">
        <f t="shared" si="624"/>
        <v>Tue</v>
      </c>
    </row>
    <row r="7297" spans="1:19" x14ac:dyDescent="0.25">
      <c r="A7297" s="56">
        <v>45923.621782407405</v>
      </c>
      <c r="B7297" s="57">
        <v>445655984</v>
      </c>
      <c r="C7297" s="58" t="s">
        <v>36</v>
      </c>
      <c r="D7297" s="58" t="s">
        <v>37</v>
      </c>
      <c r="E7297" s="58" t="s">
        <v>46</v>
      </c>
      <c r="F7297" s="58" t="s">
        <v>119</v>
      </c>
      <c r="G7297" s="59">
        <v>3784.43</v>
      </c>
      <c r="H7297" s="57">
        <v>444862411</v>
      </c>
      <c r="I7297" s="59">
        <v>0</v>
      </c>
      <c r="J7297" s="59">
        <v>0</v>
      </c>
      <c r="K7297" s="59">
        <v>0</v>
      </c>
      <c r="L7297" s="59">
        <v>-3.01</v>
      </c>
      <c r="M7297" s="59">
        <v>9875.66</v>
      </c>
      <c r="N7297" s="58" t="s">
        <v>4283</v>
      </c>
      <c r="O7297" s="14">
        <f t="shared" si="620"/>
        <v>45923.621782407405</v>
      </c>
      <c r="P7297" s="19">
        <f t="shared" si="621"/>
        <v>45923.83011574074</v>
      </c>
      <c r="Q7297" s="20" t="str">
        <f t="shared" si="622"/>
        <v>23/09/2025</v>
      </c>
      <c r="R7297" s="13" t="str">
        <f t="shared" si="623"/>
        <v>19</v>
      </c>
      <c r="S7297" s="13" t="str">
        <f t="shared" si="624"/>
        <v>Tue</v>
      </c>
    </row>
    <row r="7298" spans="1:19" x14ac:dyDescent="0.25">
      <c r="A7298" s="60">
        <v>45923.621782407405</v>
      </c>
      <c r="B7298" s="61">
        <v>445655985</v>
      </c>
      <c r="C7298" s="62" t="s">
        <v>36</v>
      </c>
      <c r="D7298" s="62" t="s">
        <v>37</v>
      </c>
      <c r="E7298" s="62" t="s">
        <v>46</v>
      </c>
      <c r="F7298" s="62" t="s">
        <v>119</v>
      </c>
      <c r="G7298" s="63">
        <v>3784.43</v>
      </c>
      <c r="H7298" s="61">
        <v>444862412</v>
      </c>
      <c r="I7298" s="63">
        <v>0</v>
      </c>
      <c r="J7298" s="63">
        <v>0</v>
      </c>
      <c r="K7298" s="63">
        <v>0</v>
      </c>
      <c r="L7298" s="63">
        <v>-2.62</v>
      </c>
      <c r="M7298" s="63">
        <v>9873.0400000000009</v>
      </c>
      <c r="N7298" s="62" t="s">
        <v>4183</v>
      </c>
      <c r="O7298" s="14">
        <f t="shared" si="620"/>
        <v>45923.621782407405</v>
      </c>
      <c r="P7298" s="19">
        <f t="shared" si="621"/>
        <v>45923.83011574074</v>
      </c>
      <c r="Q7298" s="20" t="str">
        <f t="shared" si="622"/>
        <v>23/09/2025</v>
      </c>
      <c r="R7298" s="13" t="str">
        <f t="shared" si="623"/>
        <v>19</v>
      </c>
      <c r="S7298" s="13" t="str">
        <f t="shared" si="624"/>
        <v>Tue</v>
      </c>
    </row>
    <row r="7299" spans="1:19" x14ac:dyDescent="0.25">
      <c r="A7299" s="56">
        <v>45923.622187499997</v>
      </c>
      <c r="B7299" s="57">
        <v>445656317</v>
      </c>
      <c r="C7299" s="58" t="s">
        <v>36</v>
      </c>
      <c r="D7299" s="58" t="s">
        <v>37</v>
      </c>
      <c r="E7299" s="58" t="s">
        <v>45</v>
      </c>
      <c r="F7299" s="58" t="s">
        <v>119</v>
      </c>
      <c r="G7299" s="59">
        <v>3783.85</v>
      </c>
      <c r="H7299" s="57">
        <v>444862746</v>
      </c>
      <c r="I7299" s="59">
        <v>0</v>
      </c>
      <c r="J7299" s="59">
        <v>0</v>
      </c>
      <c r="K7299" s="59">
        <v>0</v>
      </c>
      <c r="L7299" s="59">
        <v>0</v>
      </c>
      <c r="M7299" s="59">
        <v>9873.0400000000009</v>
      </c>
      <c r="N7299" s="58" t="s">
        <v>75</v>
      </c>
      <c r="O7299" s="14">
        <f t="shared" si="620"/>
        <v>45923.622187499997</v>
      </c>
      <c r="P7299" s="19">
        <f t="shared" si="621"/>
        <v>45923.830520833333</v>
      </c>
      <c r="Q7299" s="20" t="str">
        <f t="shared" si="622"/>
        <v>23/09/2025</v>
      </c>
      <c r="R7299" s="13" t="str">
        <f t="shared" si="623"/>
        <v>19</v>
      </c>
      <c r="S7299" s="13" t="str">
        <f t="shared" si="624"/>
        <v>Tue</v>
      </c>
    </row>
    <row r="7300" spans="1:19" x14ac:dyDescent="0.25">
      <c r="A7300" s="60">
        <v>45923.622187499997</v>
      </c>
      <c r="B7300" s="61">
        <v>445656320</v>
      </c>
      <c r="C7300" s="62" t="s">
        <v>36</v>
      </c>
      <c r="D7300" s="62" t="s">
        <v>37</v>
      </c>
      <c r="E7300" s="62" t="s">
        <v>45</v>
      </c>
      <c r="F7300" s="62" t="s">
        <v>119</v>
      </c>
      <c r="G7300" s="63">
        <v>3783.87</v>
      </c>
      <c r="H7300" s="61">
        <v>444862749</v>
      </c>
      <c r="I7300" s="63">
        <v>0</v>
      </c>
      <c r="J7300" s="63">
        <v>0</v>
      </c>
      <c r="K7300" s="63">
        <v>0</v>
      </c>
      <c r="L7300" s="63">
        <v>0</v>
      </c>
      <c r="M7300" s="63">
        <v>9873.0400000000009</v>
      </c>
      <c r="N7300" s="62" t="s">
        <v>2548</v>
      </c>
      <c r="O7300" s="14">
        <f t="shared" si="620"/>
        <v>45923.622187499997</v>
      </c>
      <c r="P7300" s="19">
        <f t="shared" si="621"/>
        <v>45923.830520833333</v>
      </c>
      <c r="Q7300" s="20" t="str">
        <f t="shared" si="622"/>
        <v>23/09/2025</v>
      </c>
      <c r="R7300" s="13" t="str">
        <f t="shared" si="623"/>
        <v>19</v>
      </c>
      <c r="S7300" s="13" t="str">
        <f t="shared" si="624"/>
        <v>Tue</v>
      </c>
    </row>
    <row r="7301" spans="1:19" x14ac:dyDescent="0.25">
      <c r="A7301" s="56">
        <v>45923.622199074074</v>
      </c>
      <c r="B7301" s="57">
        <v>445656322</v>
      </c>
      <c r="C7301" s="58" t="s">
        <v>36</v>
      </c>
      <c r="D7301" s="58" t="s">
        <v>37</v>
      </c>
      <c r="E7301" s="58" t="s">
        <v>45</v>
      </c>
      <c r="F7301" s="58" t="s">
        <v>119</v>
      </c>
      <c r="G7301" s="59">
        <v>3783.87</v>
      </c>
      <c r="H7301" s="57">
        <v>444862751</v>
      </c>
      <c r="I7301" s="59">
        <v>0</v>
      </c>
      <c r="J7301" s="59">
        <v>0</v>
      </c>
      <c r="K7301" s="59">
        <v>0</v>
      </c>
      <c r="L7301" s="59">
        <v>0</v>
      </c>
      <c r="M7301" s="59">
        <v>9873.0400000000009</v>
      </c>
      <c r="N7301" s="58" t="s">
        <v>2547</v>
      </c>
      <c r="O7301" s="14">
        <f t="shared" si="620"/>
        <v>45923.622199074074</v>
      </c>
      <c r="P7301" s="19">
        <f t="shared" si="621"/>
        <v>45923.83053240741</v>
      </c>
      <c r="Q7301" s="20" t="str">
        <f t="shared" si="622"/>
        <v>23/09/2025</v>
      </c>
      <c r="R7301" s="13" t="str">
        <f t="shared" si="623"/>
        <v>19</v>
      </c>
      <c r="S7301" s="13" t="str">
        <f t="shared" si="624"/>
        <v>Tue</v>
      </c>
    </row>
    <row r="7302" spans="1:19" x14ac:dyDescent="0.25">
      <c r="A7302" s="60">
        <v>45923.622199074074</v>
      </c>
      <c r="B7302" s="61">
        <v>445656324</v>
      </c>
      <c r="C7302" s="62" t="s">
        <v>36</v>
      </c>
      <c r="D7302" s="62" t="s">
        <v>37</v>
      </c>
      <c r="E7302" s="62" t="s">
        <v>45</v>
      </c>
      <c r="F7302" s="62" t="s">
        <v>119</v>
      </c>
      <c r="G7302" s="63">
        <v>3783.87</v>
      </c>
      <c r="H7302" s="61">
        <v>444862753</v>
      </c>
      <c r="I7302" s="63">
        <v>0</v>
      </c>
      <c r="J7302" s="63">
        <v>0</v>
      </c>
      <c r="K7302" s="63">
        <v>0</v>
      </c>
      <c r="L7302" s="63">
        <v>0</v>
      </c>
      <c r="M7302" s="63">
        <v>9873.0400000000009</v>
      </c>
      <c r="N7302" s="62" t="s">
        <v>76</v>
      </c>
      <c r="O7302" s="14">
        <f t="shared" si="620"/>
        <v>45923.622199074074</v>
      </c>
      <c r="P7302" s="19">
        <f t="shared" si="621"/>
        <v>45923.83053240741</v>
      </c>
      <c r="Q7302" s="20" t="str">
        <f t="shared" si="622"/>
        <v>23/09/2025</v>
      </c>
      <c r="R7302" s="13" t="str">
        <f t="shared" si="623"/>
        <v>19</v>
      </c>
      <c r="S7302" s="13" t="str">
        <f t="shared" si="624"/>
        <v>Tue</v>
      </c>
    </row>
    <row r="7303" spans="1:19" x14ac:dyDescent="0.25">
      <c r="A7303" s="56">
        <v>45923.626770833333</v>
      </c>
      <c r="B7303" s="57">
        <v>445658496</v>
      </c>
      <c r="C7303" s="58" t="s">
        <v>36</v>
      </c>
      <c r="D7303" s="58" t="s">
        <v>38</v>
      </c>
      <c r="E7303" s="58" t="s">
        <v>46</v>
      </c>
      <c r="F7303" s="58" t="s">
        <v>119</v>
      </c>
      <c r="G7303" s="59">
        <v>3780.93</v>
      </c>
      <c r="H7303" s="57">
        <v>444864871</v>
      </c>
      <c r="I7303" s="59">
        <v>0</v>
      </c>
      <c r="J7303" s="59">
        <v>0</v>
      </c>
      <c r="K7303" s="59">
        <v>0</v>
      </c>
      <c r="L7303" s="59">
        <v>-2.92</v>
      </c>
      <c r="M7303" s="59">
        <v>9870.1200000000008</v>
      </c>
      <c r="N7303" s="58" t="s">
        <v>4284</v>
      </c>
      <c r="O7303" s="14">
        <f t="shared" si="620"/>
        <v>45923.626770833333</v>
      </c>
      <c r="P7303" s="19">
        <f t="shared" si="621"/>
        <v>45923.835104166668</v>
      </c>
      <c r="Q7303" s="20" t="str">
        <f t="shared" si="622"/>
        <v>23/09/2025</v>
      </c>
      <c r="R7303" s="13" t="str">
        <f t="shared" si="623"/>
        <v>20</v>
      </c>
      <c r="S7303" s="13" t="str">
        <f t="shared" si="624"/>
        <v>Tue</v>
      </c>
    </row>
    <row r="7304" spans="1:19" x14ac:dyDescent="0.25">
      <c r="A7304" s="60">
        <v>45923.627013888887</v>
      </c>
      <c r="B7304" s="61">
        <v>445658760</v>
      </c>
      <c r="C7304" s="62" t="s">
        <v>36</v>
      </c>
      <c r="D7304" s="62" t="s">
        <v>38</v>
      </c>
      <c r="E7304" s="62" t="s">
        <v>46</v>
      </c>
      <c r="F7304" s="62" t="s">
        <v>119</v>
      </c>
      <c r="G7304" s="63">
        <v>3780.86</v>
      </c>
      <c r="H7304" s="61">
        <v>444865132</v>
      </c>
      <c r="I7304" s="63">
        <v>0</v>
      </c>
      <c r="J7304" s="63">
        <v>0</v>
      </c>
      <c r="K7304" s="63">
        <v>0</v>
      </c>
      <c r="L7304" s="63">
        <v>-3.01</v>
      </c>
      <c r="M7304" s="63">
        <v>9867.11</v>
      </c>
      <c r="N7304" s="62" t="s">
        <v>4285</v>
      </c>
      <c r="O7304" s="14">
        <f t="shared" si="620"/>
        <v>45923.627013888887</v>
      </c>
      <c r="P7304" s="19">
        <f t="shared" si="621"/>
        <v>45923.835347222222</v>
      </c>
      <c r="Q7304" s="20" t="str">
        <f t="shared" si="622"/>
        <v>23/09/2025</v>
      </c>
      <c r="R7304" s="13" t="str">
        <f t="shared" si="623"/>
        <v>20</v>
      </c>
      <c r="S7304" s="13" t="str">
        <f t="shared" si="624"/>
        <v>Tue</v>
      </c>
    </row>
    <row r="7305" spans="1:19" x14ac:dyDescent="0.25">
      <c r="A7305" s="56">
        <v>45923.627013888887</v>
      </c>
      <c r="B7305" s="57">
        <v>445658761</v>
      </c>
      <c r="C7305" s="58" t="s">
        <v>36</v>
      </c>
      <c r="D7305" s="58" t="s">
        <v>38</v>
      </c>
      <c r="E7305" s="58" t="s">
        <v>46</v>
      </c>
      <c r="F7305" s="58" t="s">
        <v>119</v>
      </c>
      <c r="G7305" s="59">
        <v>3780.86</v>
      </c>
      <c r="H7305" s="57">
        <v>444865133</v>
      </c>
      <c r="I7305" s="59">
        <v>0</v>
      </c>
      <c r="J7305" s="59">
        <v>0</v>
      </c>
      <c r="K7305" s="59">
        <v>0</v>
      </c>
      <c r="L7305" s="59">
        <v>-3.01</v>
      </c>
      <c r="M7305" s="59">
        <v>9864.1</v>
      </c>
      <c r="N7305" s="58" t="s">
        <v>4285</v>
      </c>
      <c r="O7305" s="14">
        <f t="shared" si="620"/>
        <v>45923.627013888887</v>
      </c>
      <c r="P7305" s="19">
        <f t="shared" si="621"/>
        <v>45923.835347222222</v>
      </c>
      <c r="Q7305" s="20" t="str">
        <f t="shared" si="622"/>
        <v>23/09/2025</v>
      </c>
      <c r="R7305" s="13" t="str">
        <f t="shared" si="623"/>
        <v>20</v>
      </c>
      <c r="S7305" s="13" t="str">
        <f t="shared" si="624"/>
        <v>Tue</v>
      </c>
    </row>
    <row r="7306" spans="1:19" x14ac:dyDescent="0.25">
      <c r="A7306" s="60">
        <v>45923.627013888887</v>
      </c>
      <c r="B7306" s="61">
        <v>445658772</v>
      </c>
      <c r="C7306" s="62" t="s">
        <v>36</v>
      </c>
      <c r="D7306" s="62" t="s">
        <v>38</v>
      </c>
      <c r="E7306" s="62" t="s">
        <v>46</v>
      </c>
      <c r="F7306" s="62" t="s">
        <v>119</v>
      </c>
      <c r="G7306" s="63">
        <v>3780.73</v>
      </c>
      <c r="H7306" s="61">
        <v>444865143</v>
      </c>
      <c r="I7306" s="63">
        <v>0</v>
      </c>
      <c r="J7306" s="63">
        <v>0</v>
      </c>
      <c r="K7306" s="63">
        <v>0</v>
      </c>
      <c r="L7306" s="63">
        <v>-3.14</v>
      </c>
      <c r="M7306" s="63">
        <v>9860.9599999999991</v>
      </c>
      <c r="N7306" s="62" t="s">
        <v>4286</v>
      </c>
      <c r="O7306" s="14">
        <f t="shared" si="620"/>
        <v>45923.627013888887</v>
      </c>
      <c r="P7306" s="19">
        <f t="shared" si="621"/>
        <v>45923.835347222222</v>
      </c>
      <c r="Q7306" s="20" t="str">
        <f t="shared" si="622"/>
        <v>23/09/2025</v>
      </c>
      <c r="R7306" s="13" t="str">
        <f t="shared" si="623"/>
        <v>20</v>
      </c>
      <c r="S7306" s="13" t="str">
        <f t="shared" si="624"/>
        <v>Tue</v>
      </c>
    </row>
    <row r="7307" spans="1:19" x14ac:dyDescent="0.25">
      <c r="A7307" s="56">
        <v>45923.627858796295</v>
      </c>
      <c r="B7307" s="57">
        <v>445659460</v>
      </c>
      <c r="C7307" s="58" t="s">
        <v>36</v>
      </c>
      <c r="D7307" s="58" t="s">
        <v>38</v>
      </c>
      <c r="E7307" s="58" t="s">
        <v>45</v>
      </c>
      <c r="F7307" s="58" t="s">
        <v>119</v>
      </c>
      <c r="G7307" s="59">
        <v>3782.38</v>
      </c>
      <c r="H7307" s="57">
        <v>444865824</v>
      </c>
      <c r="I7307" s="59">
        <v>0</v>
      </c>
      <c r="J7307" s="59">
        <v>0</v>
      </c>
      <c r="K7307" s="59">
        <v>0</v>
      </c>
      <c r="L7307" s="59">
        <v>0</v>
      </c>
      <c r="M7307" s="59">
        <v>9860.9599999999991</v>
      </c>
      <c r="N7307" s="58" t="s">
        <v>115</v>
      </c>
      <c r="O7307" s="14">
        <f t="shared" si="620"/>
        <v>45923.627858796295</v>
      </c>
      <c r="P7307" s="19">
        <f t="shared" si="621"/>
        <v>45923.836192129631</v>
      </c>
      <c r="Q7307" s="20" t="str">
        <f t="shared" si="622"/>
        <v>23/09/2025</v>
      </c>
      <c r="R7307" s="13" t="str">
        <f t="shared" si="623"/>
        <v>20</v>
      </c>
      <c r="S7307" s="13" t="str">
        <f t="shared" si="624"/>
        <v>Tue</v>
      </c>
    </row>
    <row r="7308" spans="1:19" x14ac:dyDescent="0.25">
      <c r="A7308" s="60">
        <v>45923.627858796295</v>
      </c>
      <c r="B7308" s="61">
        <v>445659463</v>
      </c>
      <c r="C7308" s="62" t="s">
        <v>36</v>
      </c>
      <c r="D7308" s="62" t="s">
        <v>38</v>
      </c>
      <c r="E7308" s="62" t="s">
        <v>45</v>
      </c>
      <c r="F7308" s="62" t="s">
        <v>119</v>
      </c>
      <c r="G7308" s="63">
        <v>3782.38</v>
      </c>
      <c r="H7308" s="61">
        <v>444865827</v>
      </c>
      <c r="I7308" s="63">
        <v>0</v>
      </c>
      <c r="J7308" s="63">
        <v>0</v>
      </c>
      <c r="K7308" s="63">
        <v>0</v>
      </c>
      <c r="L7308" s="63">
        <v>0</v>
      </c>
      <c r="M7308" s="63">
        <v>9860.9599999999991</v>
      </c>
      <c r="N7308" s="62" t="s">
        <v>1384</v>
      </c>
      <c r="O7308" s="14">
        <f t="shared" si="620"/>
        <v>45923.627858796295</v>
      </c>
      <c r="P7308" s="19">
        <f t="shared" si="621"/>
        <v>45923.836192129631</v>
      </c>
      <c r="Q7308" s="20" t="str">
        <f t="shared" si="622"/>
        <v>23/09/2025</v>
      </c>
      <c r="R7308" s="13" t="str">
        <f t="shared" si="623"/>
        <v>20</v>
      </c>
      <c r="S7308" s="13" t="str">
        <f t="shared" si="624"/>
        <v>Tue</v>
      </c>
    </row>
    <row r="7309" spans="1:19" x14ac:dyDescent="0.25">
      <c r="A7309" s="56">
        <v>45923.629826388889</v>
      </c>
      <c r="B7309" s="57">
        <v>445661025</v>
      </c>
      <c r="C7309" s="58" t="s">
        <v>36</v>
      </c>
      <c r="D7309" s="58" t="s">
        <v>37</v>
      </c>
      <c r="E7309" s="58" t="s">
        <v>46</v>
      </c>
      <c r="F7309" s="58" t="s">
        <v>119</v>
      </c>
      <c r="G7309" s="59">
        <v>3780.64</v>
      </c>
      <c r="H7309" s="57">
        <v>444867386</v>
      </c>
      <c r="I7309" s="59">
        <v>0</v>
      </c>
      <c r="J7309" s="59">
        <v>0</v>
      </c>
      <c r="K7309" s="59">
        <v>0</v>
      </c>
      <c r="L7309" s="59">
        <v>1.38</v>
      </c>
      <c r="M7309" s="59">
        <v>9862.34</v>
      </c>
      <c r="N7309" s="58" t="s">
        <v>4287</v>
      </c>
      <c r="O7309" s="14">
        <f t="shared" ref="O7309:O7363" si="625">A7309</f>
        <v>45923.629826388889</v>
      </c>
      <c r="P7309" s="19">
        <f t="shared" ref="P7309:P7363" si="626">O7309+(5/24)</f>
        <v>45923.838159722225</v>
      </c>
      <c r="Q7309" s="20" t="str">
        <f t="shared" ref="Q7309:Q7363" si="627">TEXT(P7309,"dd/mm/yyyy")</f>
        <v>23/09/2025</v>
      </c>
      <c r="R7309" s="13" t="str">
        <f t="shared" ref="R7309:R7363" si="628">TEXT(P7309,"hh")</f>
        <v>20</v>
      </c>
      <c r="S7309" s="13" t="str">
        <f t="shared" ref="S7309:S7363" si="629">TEXT(P7309,"ddd")</f>
        <v>Tue</v>
      </c>
    </row>
    <row r="7310" spans="1:19" x14ac:dyDescent="0.25">
      <c r="A7310" s="60">
        <v>45923.629826388889</v>
      </c>
      <c r="B7310" s="61">
        <v>445661030</v>
      </c>
      <c r="C7310" s="62" t="s">
        <v>36</v>
      </c>
      <c r="D7310" s="62" t="s">
        <v>37</v>
      </c>
      <c r="E7310" s="62" t="s">
        <v>46</v>
      </c>
      <c r="F7310" s="62" t="s">
        <v>119</v>
      </c>
      <c r="G7310" s="63">
        <v>3780.6</v>
      </c>
      <c r="H7310" s="61">
        <v>444867391</v>
      </c>
      <c r="I7310" s="63">
        <v>0</v>
      </c>
      <c r="J7310" s="63">
        <v>0</v>
      </c>
      <c r="K7310" s="63">
        <v>0</v>
      </c>
      <c r="L7310" s="63">
        <v>1.57</v>
      </c>
      <c r="M7310" s="63">
        <v>9863.91</v>
      </c>
      <c r="N7310" s="62" t="s">
        <v>4288</v>
      </c>
      <c r="O7310" s="14">
        <f t="shared" si="625"/>
        <v>45923.629826388889</v>
      </c>
      <c r="P7310" s="19">
        <f t="shared" si="626"/>
        <v>45923.838159722225</v>
      </c>
      <c r="Q7310" s="20" t="str">
        <f t="shared" si="627"/>
        <v>23/09/2025</v>
      </c>
      <c r="R7310" s="13" t="str">
        <f t="shared" si="628"/>
        <v>20</v>
      </c>
      <c r="S7310" s="13" t="str">
        <f t="shared" si="629"/>
        <v>Tue</v>
      </c>
    </row>
    <row r="7311" spans="1:19" x14ac:dyDescent="0.25">
      <c r="A7311" s="56">
        <v>45923.629826388889</v>
      </c>
      <c r="B7311" s="57">
        <v>445661031</v>
      </c>
      <c r="C7311" s="58" t="s">
        <v>36</v>
      </c>
      <c r="D7311" s="58" t="s">
        <v>37</v>
      </c>
      <c r="E7311" s="58" t="s">
        <v>46</v>
      </c>
      <c r="F7311" s="58" t="s">
        <v>119</v>
      </c>
      <c r="G7311" s="59">
        <v>3780.6</v>
      </c>
      <c r="H7311" s="57">
        <v>444867392</v>
      </c>
      <c r="I7311" s="59">
        <v>0</v>
      </c>
      <c r="J7311" s="59">
        <v>0</v>
      </c>
      <c r="K7311" s="59">
        <v>0</v>
      </c>
      <c r="L7311" s="59">
        <v>1.41</v>
      </c>
      <c r="M7311" s="59">
        <v>9865.32</v>
      </c>
      <c r="N7311" s="58" t="s">
        <v>4288</v>
      </c>
      <c r="O7311" s="14">
        <f t="shared" si="625"/>
        <v>45923.629826388889</v>
      </c>
      <c r="P7311" s="19">
        <f t="shared" si="626"/>
        <v>45923.838159722225</v>
      </c>
      <c r="Q7311" s="20" t="str">
        <f t="shared" si="627"/>
        <v>23/09/2025</v>
      </c>
      <c r="R7311" s="13" t="str">
        <f t="shared" si="628"/>
        <v>20</v>
      </c>
      <c r="S7311" s="13" t="str">
        <f t="shared" si="629"/>
        <v>Tue</v>
      </c>
    </row>
    <row r="7312" spans="1:19" x14ac:dyDescent="0.25">
      <c r="A7312" s="60">
        <v>45923.630023148151</v>
      </c>
      <c r="B7312" s="61">
        <v>445661112</v>
      </c>
      <c r="C7312" s="62" t="s">
        <v>36</v>
      </c>
      <c r="D7312" s="62" t="s">
        <v>37</v>
      </c>
      <c r="E7312" s="62" t="s">
        <v>46</v>
      </c>
      <c r="F7312" s="62" t="s">
        <v>119</v>
      </c>
      <c r="G7312" s="63">
        <v>3781.4</v>
      </c>
      <c r="H7312" s="61">
        <v>444867472</v>
      </c>
      <c r="I7312" s="63">
        <v>0</v>
      </c>
      <c r="J7312" s="63">
        <v>0</v>
      </c>
      <c r="K7312" s="63">
        <v>0</v>
      </c>
      <c r="L7312" s="63">
        <v>0.98</v>
      </c>
      <c r="M7312" s="63">
        <v>9866.2999999999993</v>
      </c>
      <c r="N7312" s="62" t="s">
        <v>4289</v>
      </c>
      <c r="O7312" s="14">
        <f t="shared" si="625"/>
        <v>45923.630023148151</v>
      </c>
      <c r="P7312" s="19">
        <f t="shared" si="626"/>
        <v>45923.838356481487</v>
      </c>
      <c r="Q7312" s="20" t="str">
        <f t="shared" si="627"/>
        <v>23/09/2025</v>
      </c>
      <c r="R7312" s="13" t="str">
        <f t="shared" si="628"/>
        <v>20</v>
      </c>
      <c r="S7312" s="13" t="str">
        <f t="shared" si="629"/>
        <v>Tue</v>
      </c>
    </row>
    <row r="7313" spans="1:19" x14ac:dyDescent="0.25">
      <c r="A7313" s="56">
        <v>45923.63003472222</v>
      </c>
      <c r="B7313" s="57">
        <v>445661118</v>
      </c>
      <c r="C7313" s="58" t="s">
        <v>36</v>
      </c>
      <c r="D7313" s="58" t="s">
        <v>37</v>
      </c>
      <c r="E7313" s="58" t="s">
        <v>46</v>
      </c>
      <c r="F7313" s="58" t="s">
        <v>119</v>
      </c>
      <c r="G7313" s="59">
        <v>3781.41</v>
      </c>
      <c r="H7313" s="57">
        <v>444867478</v>
      </c>
      <c r="I7313" s="59">
        <v>0</v>
      </c>
      <c r="J7313" s="59">
        <v>0</v>
      </c>
      <c r="K7313" s="59">
        <v>0</v>
      </c>
      <c r="L7313" s="59">
        <v>0.97</v>
      </c>
      <c r="M7313" s="59">
        <v>9867.27</v>
      </c>
      <c r="N7313" s="58" t="s">
        <v>4277</v>
      </c>
      <c r="O7313" s="14">
        <f t="shared" si="625"/>
        <v>45923.63003472222</v>
      </c>
      <c r="P7313" s="19">
        <f t="shared" si="626"/>
        <v>45923.838368055556</v>
      </c>
      <c r="Q7313" s="20" t="str">
        <f t="shared" si="627"/>
        <v>23/09/2025</v>
      </c>
      <c r="R7313" s="13" t="str">
        <f t="shared" si="628"/>
        <v>20</v>
      </c>
      <c r="S7313" s="13" t="str">
        <f t="shared" si="629"/>
        <v>Tue</v>
      </c>
    </row>
    <row r="7314" spans="1:19" x14ac:dyDescent="0.25">
      <c r="A7314" s="60">
        <v>45923.630057870374</v>
      </c>
      <c r="B7314" s="61">
        <v>445661128</v>
      </c>
      <c r="C7314" s="62" t="s">
        <v>36</v>
      </c>
      <c r="D7314" s="62" t="s">
        <v>38</v>
      </c>
      <c r="E7314" s="62" t="s">
        <v>45</v>
      </c>
      <c r="F7314" s="62" t="s">
        <v>119</v>
      </c>
      <c r="G7314" s="63">
        <v>3781.39</v>
      </c>
      <c r="H7314" s="61">
        <v>444867489</v>
      </c>
      <c r="I7314" s="63">
        <v>0</v>
      </c>
      <c r="J7314" s="63">
        <v>0</v>
      </c>
      <c r="K7314" s="63">
        <v>0</v>
      </c>
      <c r="L7314" s="63">
        <v>0</v>
      </c>
      <c r="M7314" s="63">
        <v>9867.27</v>
      </c>
      <c r="N7314" s="62" t="s">
        <v>115</v>
      </c>
      <c r="O7314" s="14">
        <f t="shared" si="625"/>
        <v>45923.630057870374</v>
      </c>
      <c r="P7314" s="19">
        <f t="shared" si="626"/>
        <v>45923.83839120371</v>
      </c>
      <c r="Q7314" s="20" t="str">
        <f t="shared" si="627"/>
        <v>23/09/2025</v>
      </c>
      <c r="R7314" s="13" t="str">
        <f t="shared" si="628"/>
        <v>20</v>
      </c>
      <c r="S7314" s="13" t="str">
        <f t="shared" si="629"/>
        <v>Tue</v>
      </c>
    </row>
    <row r="7315" spans="1:19" x14ac:dyDescent="0.25">
      <c r="A7315" s="56">
        <v>45923.630057870374</v>
      </c>
      <c r="B7315" s="57">
        <v>445661130</v>
      </c>
      <c r="C7315" s="58" t="s">
        <v>36</v>
      </c>
      <c r="D7315" s="58" t="s">
        <v>38</v>
      </c>
      <c r="E7315" s="58" t="s">
        <v>45</v>
      </c>
      <c r="F7315" s="58" t="s">
        <v>119</v>
      </c>
      <c r="G7315" s="59">
        <v>3781.39</v>
      </c>
      <c r="H7315" s="57">
        <v>444867491</v>
      </c>
      <c r="I7315" s="59">
        <v>0</v>
      </c>
      <c r="J7315" s="59">
        <v>0</v>
      </c>
      <c r="K7315" s="59">
        <v>0</v>
      </c>
      <c r="L7315" s="59">
        <v>0</v>
      </c>
      <c r="M7315" s="59">
        <v>9867.27</v>
      </c>
      <c r="N7315" s="58" t="s">
        <v>1384</v>
      </c>
      <c r="O7315" s="14">
        <f t="shared" si="625"/>
        <v>45923.630057870374</v>
      </c>
      <c r="P7315" s="19">
        <f t="shared" si="626"/>
        <v>45923.83839120371</v>
      </c>
      <c r="Q7315" s="20" t="str">
        <f t="shared" si="627"/>
        <v>23/09/2025</v>
      </c>
      <c r="R7315" s="13" t="str">
        <f t="shared" si="628"/>
        <v>20</v>
      </c>
      <c r="S7315" s="13" t="str">
        <f t="shared" si="629"/>
        <v>Tue</v>
      </c>
    </row>
    <row r="7316" spans="1:19" x14ac:dyDescent="0.25">
      <c r="A7316" s="60">
        <v>45923.63013888889</v>
      </c>
      <c r="B7316" s="61">
        <v>445661174</v>
      </c>
      <c r="C7316" s="62" t="s">
        <v>36</v>
      </c>
      <c r="D7316" s="62" t="s">
        <v>37</v>
      </c>
      <c r="E7316" s="62" t="s">
        <v>46</v>
      </c>
      <c r="F7316" s="62" t="s">
        <v>119</v>
      </c>
      <c r="G7316" s="63">
        <v>3781.88</v>
      </c>
      <c r="H7316" s="61">
        <v>444867535</v>
      </c>
      <c r="I7316" s="63">
        <v>0</v>
      </c>
      <c r="J7316" s="63">
        <v>0</v>
      </c>
      <c r="K7316" s="63">
        <v>0</v>
      </c>
      <c r="L7316" s="63">
        <v>0.28000000000000003</v>
      </c>
      <c r="M7316" s="63">
        <v>9867.5499999999993</v>
      </c>
      <c r="N7316" s="62" t="s">
        <v>4290</v>
      </c>
      <c r="O7316" s="14">
        <f t="shared" si="625"/>
        <v>45923.63013888889</v>
      </c>
      <c r="P7316" s="19">
        <f t="shared" si="626"/>
        <v>45923.838472222225</v>
      </c>
      <c r="Q7316" s="20" t="str">
        <f t="shared" si="627"/>
        <v>23/09/2025</v>
      </c>
      <c r="R7316" s="13" t="str">
        <f t="shared" si="628"/>
        <v>20</v>
      </c>
      <c r="S7316" s="13" t="str">
        <f t="shared" si="629"/>
        <v>Tue</v>
      </c>
    </row>
    <row r="7317" spans="1:19" x14ac:dyDescent="0.25">
      <c r="A7317" s="56">
        <v>45923.63013888889</v>
      </c>
      <c r="B7317" s="57">
        <v>445661175</v>
      </c>
      <c r="C7317" s="58" t="s">
        <v>36</v>
      </c>
      <c r="D7317" s="58" t="s">
        <v>37</v>
      </c>
      <c r="E7317" s="58" t="s">
        <v>46</v>
      </c>
      <c r="F7317" s="58" t="s">
        <v>119</v>
      </c>
      <c r="G7317" s="59">
        <v>3781.88</v>
      </c>
      <c r="H7317" s="57">
        <v>444867536</v>
      </c>
      <c r="I7317" s="59">
        <v>0</v>
      </c>
      <c r="J7317" s="59">
        <v>0</v>
      </c>
      <c r="K7317" s="59">
        <v>0</v>
      </c>
      <c r="L7317" s="59">
        <v>0.24</v>
      </c>
      <c r="M7317" s="59">
        <v>9867.7900000000009</v>
      </c>
      <c r="N7317" s="58" t="s">
        <v>4290</v>
      </c>
      <c r="O7317" s="14">
        <f t="shared" si="625"/>
        <v>45923.63013888889</v>
      </c>
      <c r="P7317" s="19">
        <f t="shared" si="626"/>
        <v>45923.838472222225</v>
      </c>
      <c r="Q7317" s="20" t="str">
        <f t="shared" si="627"/>
        <v>23/09/2025</v>
      </c>
      <c r="R7317" s="13" t="str">
        <f t="shared" si="628"/>
        <v>20</v>
      </c>
      <c r="S7317" s="13" t="str">
        <f t="shared" si="629"/>
        <v>Tue</v>
      </c>
    </row>
    <row r="7318" spans="1:19" x14ac:dyDescent="0.25">
      <c r="A7318" s="60">
        <v>45923.631493055553</v>
      </c>
      <c r="B7318" s="61">
        <v>445661748</v>
      </c>
      <c r="C7318" s="62" t="s">
        <v>36</v>
      </c>
      <c r="D7318" s="62" t="s">
        <v>37</v>
      </c>
      <c r="E7318" s="62" t="s">
        <v>46</v>
      </c>
      <c r="F7318" s="62" t="s">
        <v>119</v>
      </c>
      <c r="G7318" s="63">
        <v>3780.98</v>
      </c>
      <c r="H7318" s="61">
        <v>444868102</v>
      </c>
      <c r="I7318" s="63">
        <v>0</v>
      </c>
      <c r="J7318" s="63">
        <v>0</v>
      </c>
      <c r="K7318" s="63">
        <v>0</v>
      </c>
      <c r="L7318" s="63">
        <v>2.69</v>
      </c>
      <c r="M7318" s="63">
        <v>9870.48</v>
      </c>
      <c r="N7318" s="62" t="s">
        <v>4291</v>
      </c>
      <c r="O7318" s="14">
        <f t="shared" si="625"/>
        <v>45923.631493055553</v>
      </c>
      <c r="P7318" s="19">
        <f t="shared" si="626"/>
        <v>45923.839826388888</v>
      </c>
      <c r="Q7318" s="20" t="str">
        <f t="shared" si="627"/>
        <v>23/09/2025</v>
      </c>
      <c r="R7318" s="13" t="str">
        <f t="shared" si="628"/>
        <v>20</v>
      </c>
      <c r="S7318" s="13" t="str">
        <f t="shared" si="629"/>
        <v>Tue</v>
      </c>
    </row>
    <row r="7319" spans="1:19" x14ac:dyDescent="0.25">
      <c r="A7319" s="56">
        <v>45923.631562499999</v>
      </c>
      <c r="B7319" s="57">
        <v>445661787</v>
      </c>
      <c r="C7319" s="58" t="s">
        <v>36</v>
      </c>
      <c r="D7319" s="58" t="s">
        <v>38</v>
      </c>
      <c r="E7319" s="58" t="s">
        <v>45</v>
      </c>
      <c r="F7319" s="58" t="s">
        <v>119</v>
      </c>
      <c r="G7319" s="59">
        <v>3780.71</v>
      </c>
      <c r="H7319" s="57">
        <v>444868139</v>
      </c>
      <c r="I7319" s="59">
        <v>0</v>
      </c>
      <c r="J7319" s="59">
        <v>0</v>
      </c>
      <c r="K7319" s="59">
        <v>0</v>
      </c>
      <c r="L7319" s="59">
        <v>0</v>
      </c>
      <c r="M7319" s="59">
        <v>9870.48</v>
      </c>
      <c r="N7319" s="58" t="s">
        <v>118</v>
      </c>
      <c r="O7319" s="14">
        <f t="shared" si="625"/>
        <v>45923.631562499999</v>
      </c>
      <c r="P7319" s="19">
        <f t="shared" si="626"/>
        <v>45923.839895833335</v>
      </c>
      <c r="Q7319" s="20" t="str">
        <f t="shared" si="627"/>
        <v>23/09/2025</v>
      </c>
      <c r="R7319" s="13" t="str">
        <f t="shared" si="628"/>
        <v>20</v>
      </c>
      <c r="S7319" s="13" t="str">
        <f t="shared" si="629"/>
        <v>Tue</v>
      </c>
    </row>
    <row r="7320" spans="1:19" x14ac:dyDescent="0.25">
      <c r="A7320" s="60">
        <v>45923.631793981483</v>
      </c>
      <c r="B7320" s="61">
        <v>445661922</v>
      </c>
      <c r="C7320" s="62" t="s">
        <v>36</v>
      </c>
      <c r="D7320" s="62" t="s">
        <v>38</v>
      </c>
      <c r="E7320" s="62" t="s">
        <v>45</v>
      </c>
      <c r="F7320" s="62" t="s">
        <v>119</v>
      </c>
      <c r="G7320" s="63">
        <v>3781.14</v>
      </c>
      <c r="H7320" s="61">
        <v>444868276</v>
      </c>
      <c r="I7320" s="63">
        <v>0</v>
      </c>
      <c r="J7320" s="63">
        <v>0</v>
      </c>
      <c r="K7320" s="63">
        <v>0</v>
      </c>
      <c r="L7320" s="63">
        <v>0</v>
      </c>
      <c r="M7320" s="63">
        <v>9870.48</v>
      </c>
      <c r="N7320" s="62" t="s">
        <v>2056</v>
      </c>
      <c r="O7320" s="14">
        <f t="shared" si="625"/>
        <v>45923.631793981483</v>
      </c>
      <c r="P7320" s="19">
        <f t="shared" si="626"/>
        <v>45923.840127314819</v>
      </c>
      <c r="Q7320" s="20" t="str">
        <f t="shared" si="627"/>
        <v>23/09/2025</v>
      </c>
      <c r="R7320" s="13" t="str">
        <f t="shared" si="628"/>
        <v>20</v>
      </c>
      <c r="S7320" s="13" t="str">
        <f t="shared" si="629"/>
        <v>Tue</v>
      </c>
    </row>
    <row r="7321" spans="1:19" x14ac:dyDescent="0.25">
      <c r="A7321" s="56">
        <v>45923.631793981483</v>
      </c>
      <c r="B7321" s="57">
        <v>445661925</v>
      </c>
      <c r="C7321" s="58" t="s">
        <v>36</v>
      </c>
      <c r="D7321" s="58" t="s">
        <v>38</v>
      </c>
      <c r="E7321" s="58" t="s">
        <v>45</v>
      </c>
      <c r="F7321" s="58" t="s">
        <v>119</v>
      </c>
      <c r="G7321" s="59">
        <v>3781.14</v>
      </c>
      <c r="H7321" s="57">
        <v>444868278</v>
      </c>
      <c r="I7321" s="59">
        <v>0</v>
      </c>
      <c r="J7321" s="59">
        <v>0</v>
      </c>
      <c r="K7321" s="59">
        <v>0</v>
      </c>
      <c r="L7321" s="59">
        <v>0</v>
      </c>
      <c r="M7321" s="59">
        <v>9870.48</v>
      </c>
      <c r="N7321" s="58" t="s">
        <v>52</v>
      </c>
      <c r="O7321" s="14">
        <f t="shared" si="625"/>
        <v>45923.631793981483</v>
      </c>
      <c r="P7321" s="19">
        <f t="shared" si="626"/>
        <v>45923.840127314819</v>
      </c>
      <c r="Q7321" s="20" t="str">
        <f t="shared" si="627"/>
        <v>23/09/2025</v>
      </c>
      <c r="R7321" s="13" t="str">
        <f t="shared" si="628"/>
        <v>20</v>
      </c>
      <c r="S7321" s="13" t="str">
        <f t="shared" si="629"/>
        <v>Tue</v>
      </c>
    </row>
    <row r="7322" spans="1:19" x14ac:dyDescent="0.25">
      <c r="A7322" s="60">
        <v>45923.631805555553</v>
      </c>
      <c r="B7322" s="61">
        <v>445661927</v>
      </c>
      <c r="C7322" s="62" t="s">
        <v>36</v>
      </c>
      <c r="D7322" s="62" t="s">
        <v>38</v>
      </c>
      <c r="E7322" s="62" t="s">
        <v>45</v>
      </c>
      <c r="F7322" s="62" t="s">
        <v>119</v>
      </c>
      <c r="G7322" s="63">
        <v>3781.14</v>
      </c>
      <c r="H7322" s="61">
        <v>444868280</v>
      </c>
      <c r="I7322" s="63">
        <v>0</v>
      </c>
      <c r="J7322" s="63">
        <v>0</v>
      </c>
      <c r="K7322" s="63">
        <v>0</v>
      </c>
      <c r="L7322" s="63">
        <v>0</v>
      </c>
      <c r="M7322" s="63">
        <v>9870.48</v>
      </c>
      <c r="N7322" s="62" t="s">
        <v>77</v>
      </c>
      <c r="O7322" s="14">
        <f t="shared" si="625"/>
        <v>45923.631805555553</v>
      </c>
      <c r="P7322" s="19">
        <f t="shared" si="626"/>
        <v>45923.840138888889</v>
      </c>
      <c r="Q7322" s="20" t="str">
        <f t="shared" si="627"/>
        <v>23/09/2025</v>
      </c>
      <c r="R7322" s="13" t="str">
        <f t="shared" si="628"/>
        <v>20</v>
      </c>
      <c r="S7322" s="13" t="str">
        <f t="shared" si="629"/>
        <v>Tue</v>
      </c>
    </row>
    <row r="7323" spans="1:19" x14ac:dyDescent="0.25">
      <c r="A7323" s="56">
        <v>45923.631805555553</v>
      </c>
      <c r="B7323" s="57">
        <v>445661928</v>
      </c>
      <c r="C7323" s="58" t="s">
        <v>36</v>
      </c>
      <c r="D7323" s="58" t="s">
        <v>38</v>
      </c>
      <c r="E7323" s="58" t="s">
        <v>45</v>
      </c>
      <c r="F7323" s="58" t="s">
        <v>119</v>
      </c>
      <c r="G7323" s="59">
        <v>3781.14</v>
      </c>
      <c r="H7323" s="57">
        <v>444868281</v>
      </c>
      <c r="I7323" s="59">
        <v>0</v>
      </c>
      <c r="J7323" s="59">
        <v>0</v>
      </c>
      <c r="K7323" s="59">
        <v>0</v>
      </c>
      <c r="L7323" s="59">
        <v>0</v>
      </c>
      <c r="M7323" s="59">
        <v>9870.48</v>
      </c>
      <c r="N7323" s="58" t="s">
        <v>2055</v>
      </c>
      <c r="O7323" s="14">
        <f t="shared" si="625"/>
        <v>45923.631805555553</v>
      </c>
      <c r="P7323" s="19">
        <f t="shared" si="626"/>
        <v>45923.840138888889</v>
      </c>
      <c r="Q7323" s="20" t="str">
        <f t="shared" si="627"/>
        <v>23/09/2025</v>
      </c>
      <c r="R7323" s="13" t="str">
        <f t="shared" si="628"/>
        <v>20</v>
      </c>
      <c r="S7323" s="13" t="str">
        <f t="shared" si="629"/>
        <v>Tue</v>
      </c>
    </row>
    <row r="7324" spans="1:19" x14ac:dyDescent="0.25">
      <c r="A7324" s="60">
        <v>45923.631805555553</v>
      </c>
      <c r="B7324" s="61">
        <v>445661929</v>
      </c>
      <c r="C7324" s="62" t="s">
        <v>36</v>
      </c>
      <c r="D7324" s="62" t="s">
        <v>38</v>
      </c>
      <c r="E7324" s="62" t="s">
        <v>45</v>
      </c>
      <c r="F7324" s="62" t="s">
        <v>119</v>
      </c>
      <c r="G7324" s="63">
        <v>3781.14</v>
      </c>
      <c r="H7324" s="61">
        <v>444868282</v>
      </c>
      <c r="I7324" s="63">
        <v>0</v>
      </c>
      <c r="J7324" s="63">
        <v>0</v>
      </c>
      <c r="K7324" s="63">
        <v>0</v>
      </c>
      <c r="L7324" s="63">
        <v>0</v>
      </c>
      <c r="M7324" s="63">
        <v>9870.48</v>
      </c>
      <c r="N7324" s="62" t="s">
        <v>48</v>
      </c>
      <c r="O7324" s="14">
        <f t="shared" si="625"/>
        <v>45923.631805555553</v>
      </c>
      <c r="P7324" s="19">
        <f t="shared" si="626"/>
        <v>45923.840138888889</v>
      </c>
      <c r="Q7324" s="20" t="str">
        <f t="shared" si="627"/>
        <v>23/09/2025</v>
      </c>
      <c r="R7324" s="13" t="str">
        <f t="shared" si="628"/>
        <v>20</v>
      </c>
      <c r="S7324" s="13" t="str">
        <f t="shared" si="629"/>
        <v>Tue</v>
      </c>
    </row>
    <row r="7325" spans="1:19" x14ac:dyDescent="0.25">
      <c r="A7325" s="56">
        <v>45923.631805555553</v>
      </c>
      <c r="B7325" s="57">
        <v>445661931</v>
      </c>
      <c r="C7325" s="58" t="s">
        <v>36</v>
      </c>
      <c r="D7325" s="58" t="s">
        <v>38</v>
      </c>
      <c r="E7325" s="58" t="s">
        <v>45</v>
      </c>
      <c r="F7325" s="58" t="s">
        <v>119</v>
      </c>
      <c r="G7325" s="59">
        <v>3781.14</v>
      </c>
      <c r="H7325" s="57">
        <v>444868284</v>
      </c>
      <c r="I7325" s="59">
        <v>0</v>
      </c>
      <c r="J7325" s="59">
        <v>0</v>
      </c>
      <c r="K7325" s="59">
        <v>0</v>
      </c>
      <c r="L7325" s="59">
        <v>0</v>
      </c>
      <c r="M7325" s="59">
        <v>9870.48</v>
      </c>
      <c r="N7325" s="58" t="s">
        <v>1971</v>
      </c>
      <c r="O7325" s="14">
        <f t="shared" si="625"/>
        <v>45923.631805555553</v>
      </c>
      <c r="P7325" s="19">
        <f t="shared" si="626"/>
        <v>45923.840138888889</v>
      </c>
      <c r="Q7325" s="20" t="str">
        <f t="shared" si="627"/>
        <v>23/09/2025</v>
      </c>
      <c r="R7325" s="13" t="str">
        <f t="shared" si="628"/>
        <v>20</v>
      </c>
      <c r="S7325" s="13" t="str">
        <f t="shared" si="629"/>
        <v>Tue</v>
      </c>
    </row>
    <row r="7326" spans="1:19" x14ac:dyDescent="0.25">
      <c r="A7326" s="60">
        <v>45923.633043981485</v>
      </c>
      <c r="B7326" s="61">
        <v>445662530</v>
      </c>
      <c r="C7326" s="62" t="s">
        <v>36</v>
      </c>
      <c r="D7326" s="62" t="s">
        <v>37</v>
      </c>
      <c r="E7326" s="62" t="s">
        <v>46</v>
      </c>
      <c r="F7326" s="62" t="s">
        <v>119</v>
      </c>
      <c r="G7326" s="63">
        <v>3779.7</v>
      </c>
      <c r="H7326" s="61">
        <v>444868877</v>
      </c>
      <c r="I7326" s="63">
        <v>0</v>
      </c>
      <c r="J7326" s="63">
        <v>0</v>
      </c>
      <c r="K7326" s="63">
        <v>0</v>
      </c>
      <c r="L7326" s="63">
        <v>2.3199999999999998</v>
      </c>
      <c r="M7326" s="63">
        <v>9872.7999999999993</v>
      </c>
      <c r="N7326" s="62" t="s">
        <v>4292</v>
      </c>
      <c r="O7326" s="14">
        <f t="shared" si="625"/>
        <v>45923.633043981485</v>
      </c>
      <c r="P7326" s="19">
        <f t="shared" si="626"/>
        <v>45923.84137731482</v>
      </c>
      <c r="Q7326" s="20" t="str">
        <f t="shared" si="627"/>
        <v>23/09/2025</v>
      </c>
      <c r="R7326" s="13" t="str">
        <f t="shared" si="628"/>
        <v>20</v>
      </c>
      <c r="S7326" s="13" t="str">
        <f t="shared" si="629"/>
        <v>Tue</v>
      </c>
    </row>
    <row r="7327" spans="1:19" x14ac:dyDescent="0.25">
      <c r="A7327" s="56">
        <v>45923.633090277777</v>
      </c>
      <c r="B7327" s="57">
        <v>445662741</v>
      </c>
      <c r="C7327" s="58" t="s">
        <v>36</v>
      </c>
      <c r="D7327" s="58" t="s">
        <v>37</v>
      </c>
      <c r="E7327" s="58" t="s">
        <v>46</v>
      </c>
      <c r="F7327" s="58" t="s">
        <v>119</v>
      </c>
      <c r="G7327" s="59">
        <v>3779.63</v>
      </c>
      <c r="H7327" s="57">
        <v>444869070</v>
      </c>
      <c r="I7327" s="59">
        <v>0</v>
      </c>
      <c r="J7327" s="59">
        <v>0</v>
      </c>
      <c r="K7327" s="59">
        <v>0</v>
      </c>
      <c r="L7327" s="59">
        <v>1.51</v>
      </c>
      <c r="M7327" s="59">
        <v>9874.31</v>
      </c>
      <c r="N7327" s="58" t="s">
        <v>4293</v>
      </c>
      <c r="O7327" s="14">
        <f t="shared" si="625"/>
        <v>45923.633090277777</v>
      </c>
      <c r="P7327" s="19">
        <f t="shared" si="626"/>
        <v>45923.841423611113</v>
      </c>
      <c r="Q7327" s="20" t="str">
        <f t="shared" si="627"/>
        <v>23/09/2025</v>
      </c>
      <c r="R7327" s="13" t="str">
        <f t="shared" si="628"/>
        <v>20</v>
      </c>
      <c r="S7327" s="13" t="str">
        <f t="shared" si="629"/>
        <v>Tue</v>
      </c>
    </row>
    <row r="7328" spans="1:19" x14ac:dyDescent="0.25">
      <c r="A7328" s="60">
        <v>45923.633090277777</v>
      </c>
      <c r="B7328" s="61">
        <v>445662743</v>
      </c>
      <c r="C7328" s="62" t="s">
        <v>36</v>
      </c>
      <c r="D7328" s="62" t="s">
        <v>37</v>
      </c>
      <c r="E7328" s="62" t="s">
        <v>46</v>
      </c>
      <c r="F7328" s="62" t="s">
        <v>119</v>
      </c>
      <c r="G7328" s="63">
        <v>3779.63</v>
      </c>
      <c r="H7328" s="61">
        <v>444869071</v>
      </c>
      <c r="I7328" s="63">
        <v>0</v>
      </c>
      <c r="J7328" s="63">
        <v>0</v>
      </c>
      <c r="K7328" s="63">
        <v>0</v>
      </c>
      <c r="L7328" s="63">
        <v>1.51</v>
      </c>
      <c r="M7328" s="63">
        <v>9875.82</v>
      </c>
      <c r="N7328" s="62" t="s">
        <v>4293</v>
      </c>
      <c r="O7328" s="14">
        <f t="shared" si="625"/>
        <v>45923.633090277777</v>
      </c>
      <c r="P7328" s="19">
        <f t="shared" si="626"/>
        <v>45923.841423611113</v>
      </c>
      <c r="Q7328" s="20" t="str">
        <f t="shared" si="627"/>
        <v>23/09/2025</v>
      </c>
      <c r="R7328" s="13" t="str">
        <f t="shared" si="628"/>
        <v>20</v>
      </c>
      <c r="S7328" s="13" t="str">
        <f t="shared" si="629"/>
        <v>Tue</v>
      </c>
    </row>
    <row r="7329" spans="1:19" x14ac:dyDescent="0.25">
      <c r="A7329" s="56">
        <v>45923.633090277777</v>
      </c>
      <c r="B7329" s="57">
        <v>445662744</v>
      </c>
      <c r="C7329" s="58" t="s">
        <v>36</v>
      </c>
      <c r="D7329" s="58" t="s">
        <v>37</v>
      </c>
      <c r="E7329" s="58" t="s">
        <v>46</v>
      </c>
      <c r="F7329" s="58" t="s">
        <v>119</v>
      </c>
      <c r="G7329" s="59">
        <v>3779.63</v>
      </c>
      <c r="H7329" s="57">
        <v>444869072</v>
      </c>
      <c r="I7329" s="59">
        <v>0</v>
      </c>
      <c r="J7329" s="59">
        <v>0</v>
      </c>
      <c r="K7329" s="59">
        <v>0</v>
      </c>
      <c r="L7329" s="59">
        <v>1.51</v>
      </c>
      <c r="M7329" s="59">
        <v>9877.33</v>
      </c>
      <c r="N7329" s="58" t="s">
        <v>4293</v>
      </c>
      <c r="O7329" s="14">
        <f t="shared" si="625"/>
        <v>45923.633090277777</v>
      </c>
      <c r="P7329" s="19">
        <f t="shared" si="626"/>
        <v>45923.841423611113</v>
      </c>
      <c r="Q7329" s="20" t="str">
        <f t="shared" si="627"/>
        <v>23/09/2025</v>
      </c>
      <c r="R7329" s="13" t="str">
        <f t="shared" si="628"/>
        <v>20</v>
      </c>
      <c r="S7329" s="13" t="str">
        <f t="shared" si="629"/>
        <v>Tue</v>
      </c>
    </row>
    <row r="7330" spans="1:19" x14ac:dyDescent="0.25">
      <c r="A7330" s="60">
        <v>45923.633125</v>
      </c>
      <c r="B7330" s="61">
        <v>445662873</v>
      </c>
      <c r="C7330" s="62" t="s">
        <v>36</v>
      </c>
      <c r="D7330" s="62" t="s">
        <v>37</v>
      </c>
      <c r="E7330" s="62" t="s">
        <v>46</v>
      </c>
      <c r="F7330" s="62" t="s">
        <v>119</v>
      </c>
      <c r="G7330" s="63">
        <v>3779.03</v>
      </c>
      <c r="H7330" s="61">
        <v>444869197</v>
      </c>
      <c r="I7330" s="63">
        <v>0</v>
      </c>
      <c r="J7330" s="63">
        <v>0</v>
      </c>
      <c r="K7330" s="63">
        <v>0</v>
      </c>
      <c r="L7330" s="63">
        <v>2.97</v>
      </c>
      <c r="M7330" s="63">
        <v>9880.2999999999993</v>
      </c>
      <c r="N7330" s="62" t="s">
        <v>4294</v>
      </c>
      <c r="O7330" s="14">
        <f t="shared" si="625"/>
        <v>45923.633125</v>
      </c>
      <c r="P7330" s="19">
        <f t="shared" si="626"/>
        <v>45923.841458333336</v>
      </c>
      <c r="Q7330" s="20" t="str">
        <f t="shared" si="627"/>
        <v>23/09/2025</v>
      </c>
      <c r="R7330" s="13" t="str">
        <f t="shared" si="628"/>
        <v>20</v>
      </c>
      <c r="S7330" s="13" t="str">
        <f t="shared" si="629"/>
        <v>Tue</v>
      </c>
    </row>
    <row r="7331" spans="1:19" x14ac:dyDescent="0.25">
      <c r="A7331" s="56">
        <v>45923.633217592593</v>
      </c>
      <c r="B7331" s="57">
        <v>445663449</v>
      </c>
      <c r="C7331" s="58" t="s">
        <v>36</v>
      </c>
      <c r="D7331" s="58" t="s">
        <v>37</v>
      </c>
      <c r="E7331" s="58" t="s">
        <v>46</v>
      </c>
      <c r="F7331" s="58" t="s">
        <v>119</v>
      </c>
      <c r="G7331" s="59">
        <v>3778.61</v>
      </c>
      <c r="H7331" s="57">
        <v>444869759</v>
      </c>
      <c r="I7331" s="59">
        <v>0</v>
      </c>
      <c r="J7331" s="59">
        <v>0</v>
      </c>
      <c r="K7331" s="59">
        <v>0</v>
      </c>
      <c r="L7331" s="59">
        <v>3.49</v>
      </c>
      <c r="M7331" s="59">
        <v>9883.7900000000009</v>
      </c>
      <c r="N7331" s="58" t="s">
        <v>4295</v>
      </c>
      <c r="O7331" s="14">
        <f t="shared" si="625"/>
        <v>45923.633217592593</v>
      </c>
      <c r="P7331" s="19">
        <f t="shared" si="626"/>
        <v>45923.841550925928</v>
      </c>
      <c r="Q7331" s="20" t="str">
        <f t="shared" si="627"/>
        <v>23/09/2025</v>
      </c>
      <c r="R7331" s="13" t="str">
        <f t="shared" si="628"/>
        <v>20</v>
      </c>
      <c r="S7331" s="13" t="str">
        <f t="shared" si="629"/>
        <v>Tue</v>
      </c>
    </row>
    <row r="7332" spans="1:19" x14ac:dyDescent="0.25">
      <c r="A7332" s="60">
        <v>45923.633275462962</v>
      </c>
      <c r="B7332" s="61">
        <v>445663811</v>
      </c>
      <c r="C7332" s="62" t="s">
        <v>36</v>
      </c>
      <c r="D7332" s="62" t="s">
        <v>37</v>
      </c>
      <c r="E7332" s="62" t="s">
        <v>46</v>
      </c>
      <c r="F7332" s="62" t="s">
        <v>119</v>
      </c>
      <c r="G7332" s="63">
        <v>3778.13</v>
      </c>
      <c r="H7332" s="61">
        <v>444870113</v>
      </c>
      <c r="I7332" s="63">
        <v>0</v>
      </c>
      <c r="J7332" s="63">
        <v>0</v>
      </c>
      <c r="K7332" s="63">
        <v>0</v>
      </c>
      <c r="L7332" s="63">
        <v>3.01</v>
      </c>
      <c r="M7332" s="63">
        <v>9886.7999999999993</v>
      </c>
      <c r="N7332" s="62" t="s">
        <v>4296</v>
      </c>
      <c r="O7332" s="14">
        <f t="shared" si="625"/>
        <v>45923.633275462962</v>
      </c>
      <c r="P7332" s="19">
        <f t="shared" si="626"/>
        <v>45923.841608796298</v>
      </c>
      <c r="Q7332" s="20" t="str">
        <f t="shared" si="627"/>
        <v>23/09/2025</v>
      </c>
      <c r="R7332" s="13" t="str">
        <f t="shared" si="628"/>
        <v>20</v>
      </c>
      <c r="S7332" s="13" t="str">
        <f t="shared" si="629"/>
        <v>Tue</v>
      </c>
    </row>
    <row r="7333" spans="1:19" x14ac:dyDescent="0.25">
      <c r="A7333" s="56">
        <v>45923.633275462962</v>
      </c>
      <c r="B7333" s="57">
        <v>445663812</v>
      </c>
      <c r="C7333" s="58" t="s">
        <v>36</v>
      </c>
      <c r="D7333" s="58" t="s">
        <v>37</v>
      </c>
      <c r="E7333" s="58" t="s">
        <v>46</v>
      </c>
      <c r="F7333" s="58" t="s">
        <v>119</v>
      </c>
      <c r="G7333" s="59">
        <v>3778.13</v>
      </c>
      <c r="H7333" s="57">
        <v>444870114</v>
      </c>
      <c r="I7333" s="59">
        <v>0</v>
      </c>
      <c r="J7333" s="59">
        <v>0</v>
      </c>
      <c r="K7333" s="59">
        <v>0</v>
      </c>
      <c r="L7333" s="59">
        <v>3.01</v>
      </c>
      <c r="M7333" s="59">
        <v>9889.81</v>
      </c>
      <c r="N7333" s="58" t="s">
        <v>4296</v>
      </c>
      <c r="O7333" s="14">
        <f t="shared" si="625"/>
        <v>45923.633275462962</v>
      </c>
      <c r="P7333" s="19">
        <f t="shared" si="626"/>
        <v>45923.841608796298</v>
      </c>
      <c r="Q7333" s="20" t="str">
        <f t="shared" si="627"/>
        <v>23/09/2025</v>
      </c>
      <c r="R7333" s="13" t="str">
        <f t="shared" si="628"/>
        <v>20</v>
      </c>
      <c r="S7333" s="13" t="str">
        <f t="shared" si="629"/>
        <v>Tue</v>
      </c>
    </row>
    <row r="7334" spans="1:19" x14ac:dyDescent="0.25">
      <c r="A7334" s="60">
        <v>45923.633738425924</v>
      </c>
      <c r="B7334" s="61">
        <v>445664605</v>
      </c>
      <c r="C7334" s="62" t="s">
        <v>36</v>
      </c>
      <c r="D7334" s="62" t="s">
        <v>37</v>
      </c>
      <c r="E7334" s="62" t="s">
        <v>46</v>
      </c>
      <c r="F7334" s="62" t="s">
        <v>119</v>
      </c>
      <c r="G7334" s="63">
        <v>3779</v>
      </c>
      <c r="H7334" s="61">
        <v>444870901</v>
      </c>
      <c r="I7334" s="63">
        <v>0</v>
      </c>
      <c r="J7334" s="63">
        <v>0</v>
      </c>
      <c r="K7334" s="63">
        <v>0</v>
      </c>
      <c r="L7334" s="63">
        <v>2.39</v>
      </c>
      <c r="M7334" s="63">
        <v>9892.2000000000007</v>
      </c>
      <c r="N7334" s="62" t="s">
        <v>4297</v>
      </c>
      <c r="O7334" s="14">
        <f t="shared" si="625"/>
        <v>45923.633738425924</v>
      </c>
      <c r="P7334" s="19">
        <f t="shared" si="626"/>
        <v>45923.84207175926</v>
      </c>
      <c r="Q7334" s="20" t="str">
        <f t="shared" si="627"/>
        <v>23/09/2025</v>
      </c>
      <c r="R7334" s="13" t="str">
        <f t="shared" si="628"/>
        <v>20</v>
      </c>
      <c r="S7334" s="13" t="str">
        <f t="shared" si="629"/>
        <v>Tue</v>
      </c>
    </row>
    <row r="7335" spans="1:19" x14ac:dyDescent="0.25">
      <c r="A7335" s="56">
        <v>45923.633738425924</v>
      </c>
      <c r="B7335" s="57">
        <v>445664606</v>
      </c>
      <c r="C7335" s="58" t="s">
        <v>36</v>
      </c>
      <c r="D7335" s="58" t="s">
        <v>37</v>
      </c>
      <c r="E7335" s="58" t="s">
        <v>46</v>
      </c>
      <c r="F7335" s="58" t="s">
        <v>119</v>
      </c>
      <c r="G7335" s="59">
        <v>3779</v>
      </c>
      <c r="H7335" s="57">
        <v>444870902</v>
      </c>
      <c r="I7335" s="59">
        <v>0</v>
      </c>
      <c r="J7335" s="59">
        <v>0</v>
      </c>
      <c r="K7335" s="59">
        <v>0</v>
      </c>
      <c r="L7335" s="59">
        <v>2.39</v>
      </c>
      <c r="M7335" s="59">
        <v>9894.59</v>
      </c>
      <c r="N7335" s="58" t="s">
        <v>4298</v>
      </c>
      <c r="O7335" s="14">
        <f t="shared" si="625"/>
        <v>45923.633738425924</v>
      </c>
      <c r="P7335" s="19">
        <f t="shared" si="626"/>
        <v>45923.84207175926</v>
      </c>
      <c r="Q7335" s="20" t="str">
        <f t="shared" si="627"/>
        <v>23/09/2025</v>
      </c>
      <c r="R7335" s="13" t="str">
        <f t="shared" si="628"/>
        <v>20</v>
      </c>
      <c r="S7335" s="13" t="str">
        <f t="shared" si="629"/>
        <v>Tue</v>
      </c>
    </row>
    <row r="7336" spans="1:19" x14ac:dyDescent="0.25">
      <c r="A7336" s="60">
        <v>45923.634108796294</v>
      </c>
      <c r="B7336" s="61">
        <v>445665257</v>
      </c>
      <c r="C7336" s="62" t="s">
        <v>36</v>
      </c>
      <c r="D7336" s="62" t="s">
        <v>38</v>
      </c>
      <c r="E7336" s="62" t="s">
        <v>45</v>
      </c>
      <c r="F7336" s="62" t="s">
        <v>119</v>
      </c>
      <c r="G7336" s="63">
        <v>3778.92</v>
      </c>
      <c r="H7336" s="61">
        <v>444871550</v>
      </c>
      <c r="I7336" s="63">
        <v>0</v>
      </c>
      <c r="J7336" s="63">
        <v>0</v>
      </c>
      <c r="K7336" s="63">
        <v>0</v>
      </c>
      <c r="L7336" s="63">
        <v>0</v>
      </c>
      <c r="M7336" s="63">
        <v>9894.59</v>
      </c>
      <c r="N7336" s="62" t="s">
        <v>1384</v>
      </c>
      <c r="O7336" s="14">
        <f t="shared" si="625"/>
        <v>45923.634108796294</v>
      </c>
      <c r="P7336" s="19">
        <f t="shared" si="626"/>
        <v>45923.842442129629</v>
      </c>
      <c r="Q7336" s="20" t="str">
        <f t="shared" si="627"/>
        <v>23/09/2025</v>
      </c>
      <c r="R7336" s="13" t="str">
        <f t="shared" si="628"/>
        <v>20</v>
      </c>
      <c r="S7336" s="13" t="str">
        <f t="shared" si="629"/>
        <v>Tue</v>
      </c>
    </row>
    <row r="7337" spans="1:19" x14ac:dyDescent="0.25">
      <c r="A7337" s="56">
        <v>45923.634108796294</v>
      </c>
      <c r="B7337" s="57">
        <v>445665259</v>
      </c>
      <c r="C7337" s="58" t="s">
        <v>36</v>
      </c>
      <c r="D7337" s="58" t="s">
        <v>38</v>
      </c>
      <c r="E7337" s="58" t="s">
        <v>45</v>
      </c>
      <c r="F7337" s="58" t="s">
        <v>119</v>
      </c>
      <c r="G7337" s="59">
        <v>3778.92</v>
      </c>
      <c r="H7337" s="57">
        <v>444871552</v>
      </c>
      <c r="I7337" s="59">
        <v>0</v>
      </c>
      <c r="J7337" s="59">
        <v>0</v>
      </c>
      <c r="K7337" s="59">
        <v>0</v>
      </c>
      <c r="L7337" s="59">
        <v>0</v>
      </c>
      <c r="M7337" s="59">
        <v>9894.59</v>
      </c>
      <c r="N7337" s="58" t="s">
        <v>115</v>
      </c>
      <c r="O7337" s="14">
        <f t="shared" si="625"/>
        <v>45923.634108796294</v>
      </c>
      <c r="P7337" s="19">
        <f t="shared" si="626"/>
        <v>45923.842442129629</v>
      </c>
      <c r="Q7337" s="20" t="str">
        <f t="shared" si="627"/>
        <v>23/09/2025</v>
      </c>
      <c r="R7337" s="13" t="str">
        <f t="shared" si="628"/>
        <v>20</v>
      </c>
      <c r="S7337" s="13" t="str">
        <f t="shared" si="629"/>
        <v>Tue</v>
      </c>
    </row>
    <row r="7338" spans="1:19" x14ac:dyDescent="0.25">
      <c r="A7338" s="60">
        <v>45923.635034722225</v>
      </c>
      <c r="B7338" s="61">
        <v>445665979</v>
      </c>
      <c r="C7338" s="62" t="s">
        <v>36</v>
      </c>
      <c r="D7338" s="62" t="s">
        <v>38</v>
      </c>
      <c r="E7338" s="62" t="s">
        <v>45</v>
      </c>
      <c r="F7338" s="62" t="s">
        <v>119</v>
      </c>
      <c r="G7338" s="63">
        <v>3779.53</v>
      </c>
      <c r="H7338" s="61">
        <v>444872271</v>
      </c>
      <c r="I7338" s="63">
        <v>0</v>
      </c>
      <c r="J7338" s="63">
        <v>0</v>
      </c>
      <c r="K7338" s="63">
        <v>0</v>
      </c>
      <c r="L7338" s="63">
        <v>0</v>
      </c>
      <c r="M7338" s="63">
        <v>9894.59</v>
      </c>
      <c r="N7338" s="62" t="s">
        <v>2055</v>
      </c>
      <c r="O7338" s="14">
        <f t="shared" si="625"/>
        <v>45923.635034722225</v>
      </c>
      <c r="P7338" s="19">
        <f t="shared" si="626"/>
        <v>45923.843368055561</v>
      </c>
      <c r="Q7338" s="20" t="str">
        <f t="shared" si="627"/>
        <v>23/09/2025</v>
      </c>
      <c r="R7338" s="13" t="str">
        <f t="shared" si="628"/>
        <v>20</v>
      </c>
      <c r="S7338" s="13" t="str">
        <f t="shared" si="629"/>
        <v>Tue</v>
      </c>
    </row>
    <row r="7339" spans="1:19" x14ac:dyDescent="0.25">
      <c r="A7339" s="56">
        <v>45923.635034722225</v>
      </c>
      <c r="B7339" s="57">
        <v>445665980</v>
      </c>
      <c r="C7339" s="58" t="s">
        <v>36</v>
      </c>
      <c r="D7339" s="58" t="s">
        <v>38</v>
      </c>
      <c r="E7339" s="58" t="s">
        <v>45</v>
      </c>
      <c r="F7339" s="58" t="s">
        <v>119</v>
      </c>
      <c r="G7339" s="59">
        <v>3779.52</v>
      </c>
      <c r="H7339" s="57">
        <v>444872273</v>
      </c>
      <c r="I7339" s="59">
        <v>0</v>
      </c>
      <c r="J7339" s="59">
        <v>0</v>
      </c>
      <c r="K7339" s="59">
        <v>0</v>
      </c>
      <c r="L7339" s="59">
        <v>0</v>
      </c>
      <c r="M7339" s="59">
        <v>9894.59</v>
      </c>
      <c r="N7339" s="58" t="s">
        <v>1944</v>
      </c>
      <c r="O7339" s="14">
        <f t="shared" si="625"/>
        <v>45923.635034722225</v>
      </c>
      <c r="P7339" s="19">
        <f t="shared" si="626"/>
        <v>45923.843368055561</v>
      </c>
      <c r="Q7339" s="20" t="str">
        <f t="shared" si="627"/>
        <v>23/09/2025</v>
      </c>
      <c r="R7339" s="13" t="str">
        <f t="shared" si="628"/>
        <v>20</v>
      </c>
      <c r="S7339" s="13" t="str">
        <f t="shared" si="629"/>
        <v>Tue</v>
      </c>
    </row>
    <row r="7340" spans="1:19" x14ac:dyDescent="0.25">
      <c r="A7340" s="60">
        <v>45923.635046296295</v>
      </c>
      <c r="B7340" s="61">
        <v>445665981</v>
      </c>
      <c r="C7340" s="62" t="s">
        <v>36</v>
      </c>
      <c r="D7340" s="62" t="s">
        <v>38</v>
      </c>
      <c r="E7340" s="62" t="s">
        <v>45</v>
      </c>
      <c r="F7340" s="62" t="s">
        <v>119</v>
      </c>
      <c r="G7340" s="63">
        <v>3779.48</v>
      </c>
      <c r="H7340" s="61">
        <v>444872274</v>
      </c>
      <c r="I7340" s="63">
        <v>0</v>
      </c>
      <c r="J7340" s="63">
        <v>0</v>
      </c>
      <c r="K7340" s="63">
        <v>0</v>
      </c>
      <c r="L7340" s="63">
        <v>0</v>
      </c>
      <c r="M7340" s="63">
        <v>9894.59</v>
      </c>
      <c r="N7340" s="62" t="s">
        <v>108</v>
      </c>
      <c r="O7340" s="14">
        <f t="shared" si="625"/>
        <v>45923.635046296295</v>
      </c>
      <c r="P7340" s="19">
        <f t="shared" si="626"/>
        <v>45923.84337962963</v>
      </c>
      <c r="Q7340" s="20" t="str">
        <f t="shared" si="627"/>
        <v>23/09/2025</v>
      </c>
      <c r="R7340" s="13" t="str">
        <f t="shared" si="628"/>
        <v>20</v>
      </c>
      <c r="S7340" s="13" t="str">
        <f t="shared" si="629"/>
        <v>Tue</v>
      </c>
    </row>
    <row r="7341" spans="1:19" x14ac:dyDescent="0.25">
      <c r="A7341" s="56">
        <v>45923.635046296295</v>
      </c>
      <c r="B7341" s="57">
        <v>445665982</v>
      </c>
      <c r="C7341" s="58" t="s">
        <v>36</v>
      </c>
      <c r="D7341" s="58" t="s">
        <v>38</v>
      </c>
      <c r="E7341" s="58" t="s">
        <v>45</v>
      </c>
      <c r="F7341" s="58" t="s">
        <v>119</v>
      </c>
      <c r="G7341" s="59">
        <v>3779.48</v>
      </c>
      <c r="H7341" s="57">
        <v>444872276</v>
      </c>
      <c r="I7341" s="59">
        <v>0</v>
      </c>
      <c r="J7341" s="59">
        <v>0</v>
      </c>
      <c r="K7341" s="59">
        <v>0</v>
      </c>
      <c r="L7341" s="59">
        <v>0</v>
      </c>
      <c r="M7341" s="59">
        <v>9894.59</v>
      </c>
      <c r="N7341" s="58" t="s">
        <v>2056</v>
      </c>
      <c r="O7341" s="14">
        <f t="shared" si="625"/>
        <v>45923.635046296295</v>
      </c>
      <c r="P7341" s="19">
        <f t="shared" si="626"/>
        <v>45923.84337962963</v>
      </c>
      <c r="Q7341" s="20" t="str">
        <f t="shared" si="627"/>
        <v>23/09/2025</v>
      </c>
      <c r="R7341" s="13" t="str">
        <f t="shared" si="628"/>
        <v>20</v>
      </c>
      <c r="S7341" s="13" t="str">
        <f t="shared" si="629"/>
        <v>Tue</v>
      </c>
    </row>
    <row r="7342" spans="1:19" x14ac:dyDescent="0.25">
      <c r="A7342" s="60">
        <v>45923.635046296295</v>
      </c>
      <c r="B7342" s="61">
        <v>445665983</v>
      </c>
      <c r="C7342" s="62" t="s">
        <v>36</v>
      </c>
      <c r="D7342" s="62" t="s">
        <v>38</v>
      </c>
      <c r="E7342" s="62" t="s">
        <v>45</v>
      </c>
      <c r="F7342" s="62" t="s">
        <v>119</v>
      </c>
      <c r="G7342" s="63">
        <v>3779.5</v>
      </c>
      <c r="H7342" s="61">
        <v>444872277</v>
      </c>
      <c r="I7342" s="63">
        <v>0</v>
      </c>
      <c r="J7342" s="63">
        <v>0</v>
      </c>
      <c r="K7342" s="63">
        <v>0</v>
      </c>
      <c r="L7342" s="63">
        <v>0</v>
      </c>
      <c r="M7342" s="63">
        <v>9894.59</v>
      </c>
      <c r="N7342" s="62" t="s">
        <v>113</v>
      </c>
      <c r="O7342" s="14">
        <f t="shared" si="625"/>
        <v>45923.635046296295</v>
      </c>
      <c r="P7342" s="19">
        <f t="shared" si="626"/>
        <v>45923.84337962963</v>
      </c>
      <c r="Q7342" s="20" t="str">
        <f t="shared" si="627"/>
        <v>23/09/2025</v>
      </c>
      <c r="R7342" s="13" t="str">
        <f t="shared" si="628"/>
        <v>20</v>
      </c>
      <c r="S7342" s="13" t="str">
        <f t="shared" si="629"/>
        <v>Tue</v>
      </c>
    </row>
    <row r="7343" spans="1:19" x14ac:dyDescent="0.25">
      <c r="A7343" s="56">
        <v>45923.635046296295</v>
      </c>
      <c r="B7343" s="57">
        <v>445665984</v>
      </c>
      <c r="C7343" s="58" t="s">
        <v>36</v>
      </c>
      <c r="D7343" s="58" t="s">
        <v>38</v>
      </c>
      <c r="E7343" s="58" t="s">
        <v>45</v>
      </c>
      <c r="F7343" s="58" t="s">
        <v>119</v>
      </c>
      <c r="G7343" s="59">
        <v>3779.5</v>
      </c>
      <c r="H7343" s="57">
        <v>444872278</v>
      </c>
      <c r="I7343" s="59">
        <v>0</v>
      </c>
      <c r="J7343" s="59">
        <v>0</v>
      </c>
      <c r="K7343" s="59">
        <v>0</v>
      </c>
      <c r="L7343" s="59">
        <v>0</v>
      </c>
      <c r="M7343" s="59">
        <v>9894.59</v>
      </c>
      <c r="N7343" s="58" t="s">
        <v>107</v>
      </c>
      <c r="O7343" s="14">
        <f t="shared" si="625"/>
        <v>45923.635046296295</v>
      </c>
      <c r="P7343" s="19">
        <f t="shared" si="626"/>
        <v>45923.84337962963</v>
      </c>
      <c r="Q7343" s="20" t="str">
        <f t="shared" si="627"/>
        <v>23/09/2025</v>
      </c>
      <c r="R7343" s="13" t="str">
        <f t="shared" si="628"/>
        <v>20</v>
      </c>
      <c r="S7343" s="13" t="str">
        <f t="shared" si="629"/>
        <v>Tue</v>
      </c>
    </row>
    <row r="7344" spans="1:19" x14ac:dyDescent="0.25">
      <c r="A7344" s="60">
        <v>45923.635057870371</v>
      </c>
      <c r="B7344" s="61">
        <v>445665985</v>
      </c>
      <c r="C7344" s="62" t="s">
        <v>36</v>
      </c>
      <c r="D7344" s="62" t="s">
        <v>38</v>
      </c>
      <c r="E7344" s="62" t="s">
        <v>45</v>
      </c>
      <c r="F7344" s="62" t="s">
        <v>119</v>
      </c>
      <c r="G7344" s="63">
        <v>3779.5</v>
      </c>
      <c r="H7344" s="61">
        <v>444872279</v>
      </c>
      <c r="I7344" s="63">
        <v>0</v>
      </c>
      <c r="J7344" s="63">
        <v>0</v>
      </c>
      <c r="K7344" s="63">
        <v>0</v>
      </c>
      <c r="L7344" s="63">
        <v>0</v>
      </c>
      <c r="M7344" s="63">
        <v>9894.59</v>
      </c>
      <c r="N7344" s="62" t="s">
        <v>1971</v>
      </c>
      <c r="O7344" s="14">
        <f t="shared" si="625"/>
        <v>45923.635057870371</v>
      </c>
      <c r="P7344" s="19">
        <f t="shared" si="626"/>
        <v>45923.843391203707</v>
      </c>
      <c r="Q7344" s="20" t="str">
        <f t="shared" si="627"/>
        <v>23/09/2025</v>
      </c>
      <c r="R7344" s="13" t="str">
        <f t="shared" si="628"/>
        <v>20</v>
      </c>
      <c r="S7344" s="13" t="str">
        <f t="shared" si="629"/>
        <v>Tue</v>
      </c>
    </row>
    <row r="7345" spans="1:19" x14ac:dyDescent="0.25">
      <c r="A7345" s="56">
        <v>45923.635057870371</v>
      </c>
      <c r="B7345" s="57">
        <v>445665987</v>
      </c>
      <c r="C7345" s="58" t="s">
        <v>36</v>
      </c>
      <c r="D7345" s="58" t="s">
        <v>38</v>
      </c>
      <c r="E7345" s="58" t="s">
        <v>45</v>
      </c>
      <c r="F7345" s="58" t="s">
        <v>119</v>
      </c>
      <c r="G7345" s="59">
        <v>3779.68</v>
      </c>
      <c r="H7345" s="57">
        <v>444872281</v>
      </c>
      <c r="I7345" s="59">
        <v>0</v>
      </c>
      <c r="J7345" s="59">
        <v>0</v>
      </c>
      <c r="K7345" s="59">
        <v>0</v>
      </c>
      <c r="L7345" s="59">
        <v>0</v>
      </c>
      <c r="M7345" s="59">
        <v>9894.59</v>
      </c>
      <c r="N7345" s="58" t="s">
        <v>48</v>
      </c>
      <c r="O7345" s="14">
        <f t="shared" si="625"/>
        <v>45923.635057870371</v>
      </c>
      <c r="P7345" s="19">
        <f t="shared" si="626"/>
        <v>45923.843391203707</v>
      </c>
      <c r="Q7345" s="20" t="str">
        <f t="shared" si="627"/>
        <v>23/09/2025</v>
      </c>
      <c r="R7345" s="13" t="str">
        <f t="shared" si="628"/>
        <v>20</v>
      </c>
      <c r="S7345" s="13" t="str">
        <f t="shared" si="629"/>
        <v>Tue</v>
      </c>
    </row>
    <row r="7346" spans="1:19" x14ac:dyDescent="0.25">
      <c r="A7346" s="60">
        <v>45923.635057870371</v>
      </c>
      <c r="B7346" s="61">
        <v>445665988</v>
      </c>
      <c r="C7346" s="62" t="s">
        <v>36</v>
      </c>
      <c r="D7346" s="62" t="s">
        <v>37</v>
      </c>
      <c r="E7346" s="62" t="s">
        <v>46</v>
      </c>
      <c r="F7346" s="62" t="s">
        <v>119</v>
      </c>
      <c r="G7346" s="63">
        <v>3779.95</v>
      </c>
      <c r="H7346" s="61">
        <v>444872282</v>
      </c>
      <c r="I7346" s="63">
        <v>0</v>
      </c>
      <c r="J7346" s="63">
        <v>0</v>
      </c>
      <c r="K7346" s="63">
        <v>0</v>
      </c>
      <c r="L7346" s="63">
        <v>1.19</v>
      </c>
      <c r="M7346" s="63">
        <v>9895.7800000000007</v>
      </c>
      <c r="N7346" s="62" t="s">
        <v>4299</v>
      </c>
      <c r="O7346" s="14">
        <f t="shared" si="625"/>
        <v>45923.635057870371</v>
      </c>
      <c r="P7346" s="19">
        <f t="shared" si="626"/>
        <v>45923.843391203707</v>
      </c>
      <c r="Q7346" s="20" t="str">
        <f t="shared" si="627"/>
        <v>23/09/2025</v>
      </c>
      <c r="R7346" s="13" t="str">
        <f t="shared" si="628"/>
        <v>20</v>
      </c>
      <c r="S7346" s="13" t="str">
        <f t="shared" si="629"/>
        <v>Tue</v>
      </c>
    </row>
    <row r="7347" spans="1:19" x14ac:dyDescent="0.25">
      <c r="A7347" s="56">
        <v>45923.635057870371</v>
      </c>
      <c r="B7347" s="57">
        <v>445665989</v>
      </c>
      <c r="C7347" s="58" t="s">
        <v>36</v>
      </c>
      <c r="D7347" s="58" t="s">
        <v>38</v>
      </c>
      <c r="E7347" s="58" t="s">
        <v>45</v>
      </c>
      <c r="F7347" s="58" t="s">
        <v>119</v>
      </c>
      <c r="G7347" s="59">
        <v>3779.77</v>
      </c>
      <c r="H7347" s="57">
        <v>444872283</v>
      </c>
      <c r="I7347" s="59">
        <v>0</v>
      </c>
      <c r="J7347" s="59">
        <v>0</v>
      </c>
      <c r="K7347" s="59">
        <v>0</v>
      </c>
      <c r="L7347" s="59">
        <v>0</v>
      </c>
      <c r="M7347" s="59">
        <v>9895.7800000000007</v>
      </c>
      <c r="N7347" s="58" t="s">
        <v>77</v>
      </c>
      <c r="O7347" s="14">
        <f t="shared" si="625"/>
        <v>45923.635057870371</v>
      </c>
      <c r="P7347" s="19">
        <f t="shared" si="626"/>
        <v>45923.843391203707</v>
      </c>
      <c r="Q7347" s="20" t="str">
        <f t="shared" si="627"/>
        <v>23/09/2025</v>
      </c>
      <c r="R7347" s="13" t="str">
        <f t="shared" si="628"/>
        <v>20</v>
      </c>
      <c r="S7347" s="13" t="str">
        <f t="shared" si="629"/>
        <v>Tue</v>
      </c>
    </row>
    <row r="7348" spans="1:19" x14ac:dyDescent="0.25">
      <c r="A7348" s="60">
        <v>45923.635057870371</v>
      </c>
      <c r="B7348" s="61">
        <v>445665993</v>
      </c>
      <c r="C7348" s="62" t="s">
        <v>36</v>
      </c>
      <c r="D7348" s="62" t="s">
        <v>38</v>
      </c>
      <c r="E7348" s="62" t="s">
        <v>45</v>
      </c>
      <c r="F7348" s="62" t="s">
        <v>119</v>
      </c>
      <c r="G7348" s="63">
        <v>3779.84</v>
      </c>
      <c r="H7348" s="61">
        <v>444872287</v>
      </c>
      <c r="I7348" s="63">
        <v>0</v>
      </c>
      <c r="J7348" s="63">
        <v>0</v>
      </c>
      <c r="K7348" s="63">
        <v>0</v>
      </c>
      <c r="L7348" s="63">
        <v>0</v>
      </c>
      <c r="M7348" s="63">
        <v>9895.7800000000007</v>
      </c>
      <c r="N7348" s="62" t="s">
        <v>47</v>
      </c>
      <c r="O7348" s="14">
        <f t="shared" si="625"/>
        <v>45923.635057870371</v>
      </c>
      <c r="P7348" s="19">
        <f t="shared" si="626"/>
        <v>45923.843391203707</v>
      </c>
      <c r="Q7348" s="20" t="str">
        <f t="shared" si="627"/>
        <v>23/09/2025</v>
      </c>
      <c r="R7348" s="13" t="str">
        <f t="shared" si="628"/>
        <v>20</v>
      </c>
      <c r="S7348" s="13" t="str">
        <f t="shared" si="629"/>
        <v>Tue</v>
      </c>
    </row>
    <row r="7349" spans="1:19" x14ac:dyDescent="0.25">
      <c r="A7349" s="56">
        <v>45923.635381944441</v>
      </c>
      <c r="B7349" s="57">
        <v>445666282</v>
      </c>
      <c r="C7349" s="58" t="s">
        <v>36</v>
      </c>
      <c r="D7349" s="58" t="s">
        <v>38</v>
      </c>
      <c r="E7349" s="58" t="s">
        <v>45</v>
      </c>
      <c r="F7349" s="58" t="s">
        <v>119</v>
      </c>
      <c r="G7349" s="59">
        <v>3779.53</v>
      </c>
      <c r="H7349" s="57">
        <v>444872579</v>
      </c>
      <c r="I7349" s="59">
        <v>0</v>
      </c>
      <c r="J7349" s="59">
        <v>0</v>
      </c>
      <c r="K7349" s="59">
        <v>0</v>
      </c>
      <c r="L7349" s="59">
        <v>0</v>
      </c>
      <c r="M7349" s="59">
        <v>9895.7800000000007</v>
      </c>
      <c r="N7349" s="58" t="s">
        <v>52</v>
      </c>
      <c r="O7349" s="14">
        <f t="shared" si="625"/>
        <v>45923.635381944441</v>
      </c>
      <c r="P7349" s="19">
        <f t="shared" si="626"/>
        <v>45923.843715277777</v>
      </c>
      <c r="Q7349" s="20" t="str">
        <f t="shared" si="627"/>
        <v>23/09/2025</v>
      </c>
      <c r="R7349" s="13" t="str">
        <f t="shared" si="628"/>
        <v>20</v>
      </c>
      <c r="S7349" s="13" t="str">
        <f t="shared" si="629"/>
        <v>Tue</v>
      </c>
    </row>
    <row r="7350" spans="1:19" x14ac:dyDescent="0.25">
      <c r="A7350" s="60">
        <v>45923.635694444441</v>
      </c>
      <c r="B7350" s="61">
        <v>445666511</v>
      </c>
      <c r="C7350" s="62" t="s">
        <v>36</v>
      </c>
      <c r="D7350" s="62" t="s">
        <v>37</v>
      </c>
      <c r="E7350" s="62" t="s">
        <v>46</v>
      </c>
      <c r="F7350" s="62" t="s">
        <v>119</v>
      </c>
      <c r="G7350" s="63">
        <v>3781.15</v>
      </c>
      <c r="H7350" s="61">
        <v>444872810</v>
      </c>
      <c r="I7350" s="63">
        <v>0</v>
      </c>
      <c r="J7350" s="63">
        <v>0</v>
      </c>
      <c r="K7350" s="63">
        <v>0</v>
      </c>
      <c r="L7350" s="63">
        <v>-1.67</v>
      </c>
      <c r="M7350" s="63">
        <v>9894.11</v>
      </c>
      <c r="N7350" s="62" t="s">
        <v>4188</v>
      </c>
      <c r="O7350" s="14">
        <f t="shared" si="625"/>
        <v>45923.635694444441</v>
      </c>
      <c r="P7350" s="19">
        <f t="shared" si="626"/>
        <v>45923.844027777777</v>
      </c>
      <c r="Q7350" s="20" t="str">
        <f t="shared" si="627"/>
        <v>23/09/2025</v>
      </c>
      <c r="R7350" s="13" t="str">
        <f t="shared" si="628"/>
        <v>20</v>
      </c>
      <c r="S7350" s="13" t="str">
        <f t="shared" si="629"/>
        <v>Tue</v>
      </c>
    </row>
    <row r="7351" spans="1:19" x14ac:dyDescent="0.25">
      <c r="A7351" s="56">
        <v>45923.635891203703</v>
      </c>
      <c r="B7351" s="57">
        <v>445666672</v>
      </c>
      <c r="C7351" s="58" t="s">
        <v>36</v>
      </c>
      <c r="D7351" s="58" t="s">
        <v>37</v>
      </c>
      <c r="E7351" s="58" t="s">
        <v>46</v>
      </c>
      <c r="F7351" s="58" t="s">
        <v>119</v>
      </c>
      <c r="G7351" s="59">
        <v>3781.81</v>
      </c>
      <c r="H7351" s="57">
        <v>444872968</v>
      </c>
      <c r="I7351" s="59">
        <v>0</v>
      </c>
      <c r="J7351" s="59">
        <v>0</v>
      </c>
      <c r="K7351" s="59">
        <v>0</v>
      </c>
      <c r="L7351" s="59">
        <v>-2.2799999999999998</v>
      </c>
      <c r="M7351" s="59">
        <v>9891.83</v>
      </c>
      <c r="N7351" s="58" t="s">
        <v>4238</v>
      </c>
      <c r="O7351" s="14">
        <f t="shared" si="625"/>
        <v>45923.635891203703</v>
      </c>
      <c r="P7351" s="19">
        <f t="shared" si="626"/>
        <v>45923.844224537039</v>
      </c>
      <c r="Q7351" s="20" t="str">
        <f t="shared" si="627"/>
        <v>23/09/2025</v>
      </c>
      <c r="R7351" s="13" t="str">
        <f t="shared" si="628"/>
        <v>20</v>
      </c>
      <c r="S7351" s="13" t="str">
        <f t="shared" si="629"/>
        <v>Tue</v>
      </c>
    </row>
    <row r="7352" spans="1:19" x14ac:dyDescent="0.25">
      <c r="A7352" s="60">
        <v>45923.635891203703</v>
      </c>
      <c r="B7352" s="61">
        <v>445666673</v>
      </c>
      <c r="C7352" s="62" t="s">
        <v>36</v>
      </c>
      <c r="D7352" s="62" t="s">
        <v>37</v>
      </c>
      <c r="E7352" s="62" t="s">
        <v>46</v>
      </c>
      <c r="F7352" s="62" t="s">
        <v>119</v>
      </c>
      <c r="G7352" s="63">
        <v>3781.81</v>
      </c>
      <c r="H7352" s="61">
        <v>444872969</v>
      </c>
      <c r="I7352" s="63">
        <v>0</v>
      </c>
      <c r="J7352" s="63">
        <v>0</v>
      </c>
      <c r="K7352" s="63">
        <v>0</v>
      </c>
      <c r="L7352" s="63">
        <v>-2.31</v>
      </c>
      <c r="M7352" s="63">
        <v>9889.52</v>
      </c>
      <c r="N7352" s="62" t="s">
        <v>4300</v>
      </c>
      <c r="O7352" s="14">
        <f t="shared" si="625"/>
        <v>45923.635891203703</v>
      </c>
      <c r="P7352" s="19">
        <f t="shared" si="626"/>
        <v>45923.844224537039</v>
      </c>
      <c r="Q7352" s="20" t="str">
        <f t="shared" si="627"/>
        <v>23/09/2025</v>
      </c>
      <c r="R7352" s="13" t="str">
        <f t="shared" si="628"/>
        <v>20</v>
      </c>
      <c r="S7352" s="13" t="str">
        <f t="shared" si="629"/>
        <v>Tue</v>
      </c>
    </row>
    <row r="7353" spans="1:19" x14ac:dyDescent="0.25">
      <c r="A7353" s="56">
        <v>45923.636076388888</v>
      </c>
      <c r="B7353" s="57">
        <v>445666850</v>
      </c>
      <c r="C7353" s="58" t="s">
        <v>36</v>
      </c>
      <c r="D7353" s="58" t="s">
        <v>37</v>
      </c>
      <c r="E7353" s="58" t="s">
        <v>46</v>
      </c>
      <c r="F7353" s="58" t="s">
        <v>119</v>
      </c>
      <c r="G7353" s="59">
        <v>3781.93</v>
      </c>
      <c r="H7353" s="57">
        <v>444873144</v>
      </c>
      <c r="I7353" s="59">
        <v>0</v>
      </c>
      <c r="J7353" s="59">
        <v>0</v>
      </c>
      <c r="K7353" s="59">
        <v>0</v>
      </c>
      <c r="L7353" s="59">
        <v>-3.01</v>
      </c>
      <c r="M7353" s="59">
        <v>9886.51</v>
      </c>
      <c r="N7353" s="58" t="s">
        <v>4301</v>
      </c>
      <c r="O7353" s="14">
        <f t="shared" si="625"/>
        <v>45923.636076388888</v>
      </c>
      <c r="P7353" s="19">
        <f t="shared" si="626"/>
        <v>45923.844409722224</v>
      </c>
      <c r="Q7353" s="20" t="str">
        <f t="shared" si="627"/>
        <v>23/09/2025</v>
      </c>
      <c r="R7353" s="13" t="str">
        <f t="shared" si="628"/>
        <v>20</v>
      </c>
      <c r="S7353" s="13" t="str">
        <f t="shared" si="629"/>
        <v>Tue</v>
      </c>
    </row>
    <row r="7354" spans="1:19" x14ac:dyDescent="0.25">
      <c r="A7354" s="60">
        <v>45923.636076388888</v>
      </c>
      <c r="B7354" s="61">
        <v>445666852</v>
      </c>
      <c r="C7354" s="62" t="s">
        <v>36</v>
      </c>
      <c r="D7354" s="62" t="s">
        <v>37</v>
      </c>
      <c r="E7354" s="62" t="s">
        <v>46</v>
      </c>
      <c r="F7354" s="62" t="s">
        <v>119</v>
      </c>
      <c r="G7354" s="63">
        <v>3781.93</v>
      </c>
      <c r="H7354" s="61">
        <v>444873145</v>
      </c>
      <c r="I7354" s="63">
        <v>0</v>
      </c>
      <c r="J7354" s="63">
        <v>0</v>
      </c>
      <c r="K7354" s="63">
        <v>0</v>
      </c>
      <c r="L7354" s="63">
        <v>-3.01</v>
      </c>
      <c r="M7354" s="63">
        <v>9883.5</v>
      </c>
      <c r="N7354" s="62" t="s">
        <v>4301</v>
      </c>
      <c r="O7354" s="14">
        <f t="shared" si="625"/>
        <v>45923.636076388888</v>
      </c>
      <c r="P7354" s="19">
        <f t="shared" si="626"/>
        <v>45923.844409722224</v>
      </c>
      <c r="Q7354" s="20" t="str">
        <f t="shared" si="627"/>
        <v>23/09/2025</v>
      </c>
      <c r="R7354" s="13" t="str">
        <f t="shared" si="628"/>
        <v>20</v>
      </c>
      <c r="S7354" s="13" t="str">
        <f t="shared" si="629"/>
        <v>Tue</v>
      </c>
    </row>
    <row r="7355" spans="1:19" x14ac:dyDescent="0.25">
      <c r="A7355" s="56">
        <v>45923.636180555557</v>
      </c>
      <c r="B7355" s="57">
        <v>445666975</v>
      </c>
      <c r="C7355" s="58" t="s">
        <v>36</v>
      </c>
      <c r="D7355" s="58" t="s">
        <v>37</v>
      </c>
      <c r="E7355" s="58" t="s">
        <v>46</v>
      </c>
      <c r="F7355" s="58" t="s">
        <v>119</v>
      </c>
      <c r="G7355" s="59">
        <v>3782.04</v>
      </c>
      <c r="H7355" s="57">
        <v>444873270</v>
      </c>
      <c r="I7355" s="59">
        <v>0</v>
      </c>
      <c r="J7355" s="59">
        <v>0</v>
      </c>
      <c r="K7355" s="59">
        <v>0</v>
      </c>
      <c r="L7355" s="59">
        <v>-2.36</v>
      </c>
      <c r="M7355" s="59">
        <v>9881.14</v>
      </c>
      <c r="N7355" s="58" t="s">
        <v>4302</v>
      </c>
      <c r="O7355" s="14">
        <f t="shared" si="625"/>
        <v>45923.636180555557</v>
      </c>
      <c r="P7355" s="19">
        <f t="shared" si="626"/>
        <v>45923.844513888893</v>
      </c>
      <c r="Q7355" s="20" t="str">
        <f t="shared" si="627"/>
        <v>23/09/2025</v>
      </c>
      <c r="R7355" s="13" t="str">
        <f t="shared" si="628"/>
        <v>20</v>
      </c>
      <c r="S7355" s="13" t="str">
        <f t="shared" si="629"/>
        <v>Tue</v>
      </c>
    </row>
    <row r="7356" spans="1:19" x14ac:dyDescent="0.25">
      <c r="A7356" s="60">
        <v>45923.636284722219</v>
      </c>
      <c r="B7356" s="61">
        <v>445667055</v>
      </c>
      <c r="C7356" s="62" t="s">
        <v>36</v>
      </c>
      <c r="D7356" s="62" t="s">
        <v>37</v>
      </c>
      <c r="E7356" s="62" t="s">
        <v>46</v>
      </c>
      <c r="F7356" s="62" t="s">
        <v>119</v>
      </c>
      <c r="G7356" s="63">
        <v>3782.53</v>
      </c>
      <c r="H7356" s="61">
        <v>444873340</v>
      </c>
      <c r="I7356" s="63">
        <v>0</v>
      </c>
      <c r="J7356" s="63">
        <v>0</v>
      </c>
      <c r="K7356" s="63">
        <v>0</v>
      </c>
      <c r="L7356" s="63">
        <v>-3.05</v>
      </c>
      <c r="M7356" s="63">
        <v>9878.09</v>
      </c>
      <c r="N7356" s="62" t="s">
        <v>4303</v>
      </c>
      <c r="O7356" s="14">
        <f t="shared" si="625"/>
        <v>45923.636284722219</v>
      </c>
      <c r="P7356" s="19">
        <f t="shared" si="626"/>
        <v>45923.844618055555</v>
      </c>
      <c r="Q7356" s="20" t="str">
        <f t="shared" si="627"/>
        <v>23/09/2025</v>
      </c>
      <c r="R7356" s="13" t="str">
        <f t="shared" si="628"/>
        <v>20</v>
      </c>
      <c r="S7356" s="13" t="str">
        <f t="shared" si="629"/>
        <v>Tue</v>
      </c>
    </row>
    <row r="7357" spans="1:19" x14ac:dyDescent="0.25">
      <c r="A7357" s="56">
        <v>45923.636284722219</v>
      </c>
      <c r="B7357" s="57">
        <v>445667056</v>
      </c>
      <c r="C7357" s="58" t="s">
        <v>36</v>
      </c>
      <c r="D7357" s="58" t="s">
        <v>37</v>
      </c>
      <c r="E7357" s="58" t="s">
        <v>46</v>
      </c>
      <c r="F7357" s="58" t="s">
        <v>119</v>
      </c>
      <c r="G7357" s="59">
        <v>3782.53</v>
      </c>
      <c r="H7357" s="57">
        <v>444873341</v>
      </c>
      <c r="I7357" s="59">
        <v>0</v>
      </c>
      <c r="J7357" s="59">
        <v>0</v>
      </c>
      <c r="K7357" s="59">
        <v>0</v>
      </c>
      <c r="L7357" s="59">
        <v>-3.03</v>
      </c>
      <c r="M7357" s="59">
        <v>9875.06</v>
      </c>
      <c r="N7357" s="58" t="s">
        <v>4303</v>
      </c>
      <c r="O7357" s="14">
        <f t="shared" si="625"/>
        <v>45923.636284722219</v>
      </c>
      <c r="P7357" s="19">
        <f t="shared" si="626"/>
        <v>45923.844618055555</v>
      </c>
      <c r="Q7357" s="20" t="str">
        <f t="shared" si="627"/>
        <v>23/09/2025</v>
      </c>
      <c r="R7357" s="13" t="str">
        <f t="shared" si="628"/>
        <v>20</v>
      </c>
      <c r="S7357" s="13" t="str">
        <f t="shared" si="629"/>
        <v>Tue</v>
      </c>
    </row>
    <row r="7358" spans="1:19" x14ac:dyDescent="0.25">
      <c r="A7358" s="60">
        <v>45923.636284722219</v>
      </c>
      <c r="B7358" s="61">
        <v>445667058</v>
      </c>
      <c r="C7358" s="62" t="s">
        <v>36</v>
      </c>
      <c r="D7358" s="62" t="s">
        <v>37</v>
      </c>
      <c r="E7358" s="62" t="s">
        <v>46</v>
      </c>
      <c r="F7358" s="62" t="s">
        <v>119</v>
      </c>
      <c r="G7358" s="63">
        <v>3782.53</v>
      </c>
      <c r="H7358" s="61">
        <v>444873343</v>
      </c>
      <c r="I7358" s="63">
        <v>0</v>
      </c>
      <c r="J7358" s="63">
        <v>0</v>
      </c>
      <c r="K7358" s="63">
        <v>0</v>
      </c>
      <c r="L7358" s="63">
        <v>-3.03</v>
      </c>
      <c r="M7358" s="63">
        <v>9872.0300000000007</v>
      </c>
      <c r="N7358" s="62" t="s">
        <v>4303</v>
      </c>
      <c r="O7358" s="14">
        <f t="shared" si="625"/>
        <v>45923.636284722219</v>
      </c>
      <c r="P7358" s="19">
        <f t="shared" si="626"/>
        <v>45923.844618055555</v>
      </c>
      <c r="Q7358" s="20" t="str">
        <f t="shared" si="627"/>
        <v>23/09/2025</v>
      </c>
      <c r="R7358" s="13" t="str">
        <f t="shared" si="628"/>
        <v>20</v>
      </c>
      <c r="S7358" s="13" t="str">
        <f t="shared" si="629"/>
        <v>Tue</v>
      </c>
    </row>
    <row r="7359" spans="1:19" x14ac:dyDescent="0.25">
      <c r="A7359" s="56">
        <v>45923.636284722219</v>
      </c>
      <c r="B7359" s="57">
        <v>445667059</v>
      </c>
      <c r="C7359" s="58" t="s">
        <v>36</v>
      </c>
      <c r="D7359" s="58" t="s">
        <v>37</v>
      </c>
      <c r="E7359" s="58" t="s">
        <v>46</v>
      </c>
      <c r="F7359" s="58" t="s">
        <v>119</v>
      </c>
      <c r="G7359" s="59">
        <v>3782.53</v>
      </c>
      <c r="H7359" s="57">
        <v>444873344</v>
      </c>
      <c r="I7359" s="59">
        <v>0</v>
      </c>
      <c r="J7359" s="59">
        <v>0</v>
      </c>
      <c r="K7359" s="59">
        <v>0</v>
      </c>
      <c r="L7359" s="59">
        <v>-2.76</v>
      </c>
      <c r="M7359" s="59">
        <v>9869.27</v>
      </c>
      <c r="N7359" s="58" t="s">
        <v>4303</v>
      </c>
      <c r="O7359" s="14">
        <f t="shared" si="625"/>
        <v>45923.636284722219</v>
      </c>
      <c r="P7359" s="19">
        <f t="shared" si="626"/>
        <v>45923.844618055555</v>
      </c>
      <c r="Q7359" s="20" t="str">
        <f t="shared" si="627"/>
        <v>23/09/2025</v>
      </c>
      <c r="R7359" s="13" t="str">
        <f t="shared" si="628"/>
        <v>20</v>
      </c>
      <c r="S7359" s="13" t="str">
        <f t="shared" si="629"/>
        <v>Tue</v>
      </c>
    </row>
    <row r="7360" spans="1:19" x14ac:dyDescent="0.25">
      <c r="A7360" s="60">
        <v>45923.636284722219</v>
      </c>
      <c r="B7360" s="61">
        <v>445667060</v>
      </c>
      <c r="C7360" s="62" t="s">
        <v>36</v>
      </c>
      <c r="D7360" s="62" t="s">
        <v>37</v>
      </c>
      <c r="E7360" s="62" t="s">
        <v>46</v>
      </c>
      <c r="F7360" s="62" t="s">
        <v>119</v>
      </c>
      <c r="G7360" s="63">
        <v>3782.53</v>
      </c>
      <c r="H7360" s="61">
        <v>444873345</v>
      </c>
      <c r="I7360" s="63">
        <v>0</v>
      </c>
      <c r="J7360" s="63">
        <v>0</v>
      </c>
      <c r="K7360" s="63">
        <v>0</v>
      </c>
      <c r="L7360" s="63">
        <v>-2.69</v>
      </c>
      <c r="M7360" s="63">
        <v>9866.58</v>
      </c>
      <c r="N7360" s="62" t="s">
        <v>4303</v>
      </c>
      <c r="O7360" s="14">
        <f t="shared" si="625"/>
        <v>45923.636284722219</v>
      </c>
      <c r="P7360" s="19">
        <f t="shared" si="626"/>
        <v>45923.844618055555</v>
      </c>
      <c r="Q7360" s="20" t="str">
        <f t="shared" si="627"/>
        <v>23/09/2025</v>
      </c>
      <c r="R7360" s="13" t="str">
        <f t="shared" si="628"/>
        <v>20</v>
      </c>
      <c r="S7360" s="13" t="str">
        <f t="shared" si="629"/>
        <v>Tue</v>
      </c>
    </row>
    <row r="7361" spans="1:19" x14ac:dyDescent="0.25">
      <c r="A7361" s="56">
        <v>45923.636284722219</v>
      </c>
      <c r="B7361" s="57">
        <v>445667061</v>
      </c>
      <c r="C7361" s="58" t="s">
        <v>36</v>
      </c>
      <c r="D7361" s="58" t="s">
        <v>37</v>
      </c>
      <c r="E7361" s="58" t="s">
        <v>46</v>
      </c>
      <c r="F7361" s="58" t="s">
        <v>119</v>
      </c>
      <c r="G7361" s="59">
        <v>3782.53</v>
      </c>
      <c r="H7361" s="57">
        <v>444873346</v>
      </c>
      <c r="I7361" s="59">
        <v>0</v>
      </c>
      <c r="J7361" s="59">
        <v>0</v>
      </c>
      <c r="K7361" s="59">
        <v>0</v>
      </c>
      <c r="L7361" s="59">
        <v>-3</v>
      </c>
      <c r="M7361" s="59">
        <v>9863.58</v>
      </c>
      <c r="N7361" s="58" t="s">
        <v>4303</v>
      </c>
      <c r="O7361" s="14">
        <f t="shared" si="625"/>
        <v>45923.636284722219</v>
      </c>
      <c r="P7361" s="19">
        <f t="shared" si="626"/>
        <v>45923.844618055555</v>
      </c>
      <c r="Q7361" s="20" t="str">
        <f t="shared" si="627"/>
        <v>23/09/2025</v>
      </c>
      <c r="R7361" s="13" t="str">
        <f t="shared" si="628"/>
        <v>20</v>
      </c>
      <c r="S7361" s="13" t="str">
        <f t="shared" si="629"/>
        <v>Tue</v>
      </c>
    </row>
    <row r="7362" spans="1:19" x14ac:dyDescent="0.25">
      <c r="A7362" s="60">
        <v>45923.636365740742</v>
      </c>
      <c r="B7362" s="61">
        <v>445667110</v>
      </c>
      <c r="C7362" s="62" t="s">
        <v>36</v>
      </c>
      <c r="D7362" s="62" t="s">
        <v>37</v>
      </c>
      <c r="E7362" s="62" t="s">
        <v>46</v>
      </c>
      <c r="F7362" s="62" t="s">
        <v>119</v>
      </c>
      <c r="G7362" s="63">
        <v>3782.55</v>
      </c>
      <c r="H7362" s="61">
        <v>444873394</v>
      </c>
      <c r="I7362" s="63">
        <v>0</v>
      </c>
      <c r="J7362" s="63">
        <v>0</v>
      </c>
      <c r="K7362" s="63">
        <v>0</v>
      </c>
      <c r="L7362" s="63">
        <v>-3.03</v>
      </c>
      <c r="M7362" s="63">
        <v>9860.5499999999993</v>
      </c>
      <c r="N7362" s="62" t="s">
        <v>4304</v>
      </c>
      <c r="O7362" s="14">
        <f t="shared" si="625"/>
        <v>45923.636365740742</v>
      </c>
      <c r="P7362" s="19">
        <f t="shared" si="626"/>
        <v>45923.844699074078</v>
      </c>
      <c r="Q7362" s="20" t="str">
        <f t="shared" si="627"/>
        <v>23/09/2025</v>
      </c>
      <c r="R7362" s="13" t="str">
        <f t="shared" si="628"/>
        <v>20</v>
      </c>
      <c r="S7362" s="13" t="str">
        <f t="shared" si="629"/>
        <v>Tue</v>
      </c>
    </row>
    <row r="7363" spans="1:19" x14ac:dyDescent="0.25">
      <c r="A7363" s="56">
        <v>45923.637013888889</v>
      </c>
      <c r="B7363" s="57">
        <v>445667926</v>
      </c>
      <c r="C7363" s="58" t="s">
        <v>36</v>
      </c>
      <c r="D7363" s="58" t="s">
        <v>37</v>
      </c>
      <c r="E7363" s="58" t="s">
        <v>46</v>
      </c>
      <c r="F7363" s="58" t="s">
        <v>119</v>
      </c>
      <c r="G7363" s="59">
        <v>3783.71</v>
      </c>
      <c r="H7363" s="57">
        <v>444874200</v>
      </c>
      <c r="I7363" s="59">
        <v>0</v>
      </c>
      <c r="J7363" s="59">
        <v>0</v>
      </c>
      <c r="K7363" s="59">
        <v>0</v>
      </c>
      <c r="L7363" s="59">
        <v>-3</v>
      </c>
      <c r="M7363" s="59">
        <v>9857.5499999999993</v>
      </c>
      <c r="N7363" s="58" t="s">
        <v>4305</v>
      </c>
      <c r="O7363" s="14">
        <f t="shared" si="625"/>
        <v>45923.637013888889</v>
      </c>
      <c r="P7363" s="19">
        <f t="shared" si="626"/>
        <v>45923.845347222225</v>
      </c>
      <c r="Q7363" s="20" t="str">
        <f t="shared" si="627"/>
        <v>23/09/2025</v>
      </c>
      <c r="R7363" s="13" t="str">
        <f t="shared" si="628"/>
        <v>20</v>
      </c>
      <c r="S7363" s="13" t="str">
        <f t="shared" si="629"/>
        <v>Tue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Strategy_Builder</vt:lpstr>
      <vt:lpstr>Overall</vt:lpstr>
      <vt:lpstr>strategy_19</vt:lpstr>
      <vt:lpstr>strategy_12</vt:lpstr>
      <vt:lpstr>strategy_28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2025-09-23T12:57:09Z</dcterms:modified>
</cp:coreProperties>
</file>